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slicers/slicer5.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ianis\OneDrive\Desktop\Portfolio\"/>
    </mc:Choice>
  </mc:AlternateContent>
  <xr:revisionPtr revIDLastSave="0" documentId="13_ncr:1_{359CAEFE-00B0-4DE6-ADB8-CFB3F50AB03D}" xr6:coauthVersionLast="47" xr6:coauthVersionMax="47" xr10:uidLastSave="{00000000-0000-0000-0000-000000000000}"/>
  <bookViews>
    <workbookView xWindow="-120" yWindow="-120" windowWidth="20730" windowHeight="11040" firstSheet="6" activeTab="9" xr2:uid="{FE72EB94-8280-464F-8B12-07209415A3E5}"/>
  </bookViews>
  <sheets>
    <sheet name="Orders" sheetId="2" r:id="rId1"/>
    <sheet name="Stores" sheetId="3" r:id="rId2"/>
    <sheet name="Regions" sheetId="4" r:id="rId3"/>
    <sheet name="Products" sheetId="6" r:id="rId4"/>
    <sheet name="Sales team" sheetId="5" r:id="rId5"/>
    <sheet name="Sales_rep_performance" sheetId="14" r:id="rId6"/>
    <sheet name="Sales_Profit_by_quarter" sheetId="17" r:id="rId7"/>
    <sheet name="Delivery_Time_Region" sheetId="22" r:id="rId8"/>
    <sheet name="MOWMA" sheetId="23" r:id="rId9"/>
    <sheet name="Dashboard" sheetId="18" r:id="rId10"/>
  </sheets>
  <definedNames>
    <definedName name="_xlcn.WorksheetConnection_IndividualAssignment3.xlsxOrders1" hidden="1">Orders[]</definedName>
    <definedName name="_xlcn.WorksheetConnection_IndividualAssignment3.xlsxProducts1" hidden="1">Products[]</definedName>
    <definedName name="_xlcn.WorksheetConnection_IndividualAssignment3.xlsxSales_team1" hidden="1">Sales_team[]</definedName>
    <definedName name="_xlcn.WorksheetConnection_IndividualAssignment3version1.xlsbRegions1" hidden="1">Regions[]</definedName>
    <definedName name="_xlcn.WorksheetConnection_IndividualAssignment3version1.xlsxStores1" hidden="1">Stores[]</definedName>
    <definedName name="Slicer_Categorys">#N/A</definedName>
    <definedName name="Slicer_Categorys2">#N/A</definedName>
    <definedName name="Slicer_DeliveryDate__Year">#N/A</definedName>
    <definedName name="Slicer_Years">#N/A</definedName>
  </definedNames>
  <calcPr calcId="191029"/>
  <pivotCaches>
    <pivotCache cacheId="4" r:id="rId11"/>
    <pivotCache cacheId="26" r:id="rId12"/>
  </pivotCaches>
  <extLst>
    <ext xmlns:x14="http://schemas.microsoft.com/office/spreadsheetml/2009/9/main" uri="{876F7934-8845-4945-9796-88D515C7AA90}">
      <x14:pivotCaches>
        <pivotCache cacheId="2" r:id="rId13"/>
      </x14:pivotCaches>
    </ext>
    <ext xmlns:x14="http://schemas.microsoft.com/office/spreadsheetml/2009/9/main" uri="{BBE1A952-AA13-448e-AADC-164F8A28A991}">
      <x14:slicerCaches>
        <x14:slicerCache r:id="rId14"/>
        <x14:slicerCache r:id="rId15"/>
        <x14:slicerCache r:id="rId16"/>
        <x14:slicerCache r:id="rId1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Sales_team" name="Sales_team" connection="WorksheetConnection_Individual Assignment 3.xlsx!Sales_team"/>
          <x15:modelTable id="Products" name="Products" connection="WorksheetConnection_Individual Assignment 3.xlsx!Products"/>
          <x15:modelTable id="Orders" name="Orders" connection="WorksheetConnection_Individual Assignment 3.xlsx!Orders"/>
          <x15:modelTable id="Stores" name="Stores" connection="WorksheetConnection_Individual Assignment 3 (version 1).xlsx!Stores"/>
          <x15:modelTable id="Regions" name="Regions" connection="WorksheetConnection_Individual Assignment 3 (version 1).xlsb!Regions"/>
        </x15:modelTables>
        <x15:modelRelationships>
          <x15:modelRelationship fromTable="Orders" fromColumn="SalesRepName" toTable="Sales_team" toColumn="Name"/>
          <x15:modelRelationship fromTable="Orders" fromColumn="_StoreID" toTable="Stores" toColumn="_StoreID"/>
          <x15:modelRelationship fromTable="Stores" fromColumn="State" toTable="Regions" toColumn="State"/>
        </x15:modelRelationships>
        <x15:extLst>
          <ext xmlns:x16="http://schemas.microsoft.com/office/spreadsheetml/2014/11/main" uri="{9835A34E-60A6-4A7C-AAB8-D5F71C897F49}">
            <x16:modelTimeGroupings>
              <x16:modelTimeGrouping tableName="Orders" columnName="DeliveryDate" columnId="DeliveryDate">
                <x16:calculatedTimeColumn columnName="DeliveryDate (Year)" columnId="DeliveryDate (Year)" contentType="years" isSelected="1"/>
                <x16:calculatedTimeColumn columnName="DeliveryDate (Quarter)" columnId="DeliveryDate (Quarter)" contentType="quarters" isSelected="1"/>
                <x16:calculatedTimeColumn columnName="DeliveryDate (Month Index)" columnId="DeliveryDate (Month Index)" contentType="monthsindex" isSelected="1"/>
                <x16:calculatedTimeColumn columnName="DeliveryDate (Month)" columnId="Delivery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 i="17" l="1"/>
  <c r="N19" i="23"/>
  <c r="Q2" i="18"/>
  <c r="V3" i="2"/>
  <c r="N20" i="23"/>
  <c r="O20" i="23"/>
  <c r="P20" i="23"/>
  <c r="Q20" i="23"/>
  <c r="N21" i="23"/>
  <c r="O21" i="23"/>
  <c r="P21" i="23"/>
  <c r="Q21" i="23"/>
  <c r="N22" i="23"/>
  <c r="O22" i="23"/>
  <c r="P22" i="23"/>
  <c r="Q22" i="23"/>
  <c r="N23" i="23"/>
  <c r="O23" i="23" s="1"/>
  <c r="P23" i="23"/>
  <c r="Q23" i="23"/>
  <c r="N24" i="23"/>
  <c r="O24" i="23"/>
  <c r="P24" i="23"/>
  <c r="Q24" i="23"/>
  <c r="O19" i="23"/>
  <c r="P19" i="23" s="1"/>
  <c r="Q19" i="23" s="1"/>
  <c r="B2" i="3" l="1"/>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H7985" i="2"/>
  <c r="H7986" i="2"/>
  <c r="H7987" i="2"/>
  <c r="H7988" i="2"/>
  <c r="H7989" i="2"/>
  <c r="H7990" i="2"/>
  <c r="H7991" i="2"/>
  <c r="H7992" i="2"/>
  <c r="H7972" i="2"/>
  <c r="H7973" i="2"/>
  <c r="H7974" i="2"/>
  <c r="H7975" i="2"/>
  <c r="H7976" i="2"/>
  <c r="H7977" i="2"/>
  <c r="H7978" i="2"/>
  <c r="H7979" i="2"/>
  <c r="H7980" i="2"/>
  <c r="H7981" i="2"/>
  <c r="H7982" i="2"/>
  <c r="H7983" i="2"/>
  <c r="H7984" i="2"/>
  <c r="H7963" i="2"/>
  <c r="H7964" i="2"/>
  <c r="H7965" i="2"/>
  <c r="H7966" i="2"/>
  <c r="H7967" i="2"/>
  <c r="H7968" i="2"/>
  <c r="H7969" i="2"/>
  <c r="H7970" i="2"/>
  <c r="H7971" i="2"/>
  <c r="H7951" i="2"/>
  <c r="H7952" i="2"/>
  <c r="H7953" i="2"/>
  <c r="H7954" i="2"/>
  <c r="H7955" i="2"/>
  <c r="H7956" i="2"/>
  <c r="H7957" i="2"/>
  <c r="H7958" i="2"/>
  <c r="H7959" i="2"/>
  <c r="H7960" i="2"/>
  <c r="H7961" i="2"/>
  <c r="H7962" i="2"/>
  <c r="H7945" i="2"/>
  <c r="H7946" i="2"/>
  <c r="H7947" i="2"/>
  <c r="H7948" i="2"/>
  <c r="H7949" i="2"/>
  <c r="H7950" i="2"/>
  <c r="H7938" i="2"/>
  <c r="H7939" i="2"/>
  <c r="H7940" i="2"/>
  <c r="H7941" i="2"/>
  <c r="H7942" i="2"/>
  <c r="H7943" i="2"/>
  <c r="H7944" i="2"/>
  <c r="H7934" i="2"/>
  <c r="H7935" i="2"/>
  <c r="H7936" i="2"/>
  <c r="H7937" i="2"/>
  <c r="H7926" i="2"/>
  <c r="H7927" i="2"/>
  <c r="H7928" i="2"/>
  <c r="H7929" i="2"/>
  <c r="H7930" i="2"/>
  <c r="H7931" i="2"/>
  <c r="H7932" i="2"/>
  <c r="H7933" i="2"/>
  <c r="H7919" i="2"/>
  <c r="H7920" i="2"/>
  <c r="H7921" i="2"/>
  <c r="H7922" i="2"/>
  <c r="H7923" i="2"/>
  <c r="H7924" i="2"/>
  <c r="H7925" i="2"/>
  <c r="H7912" i="2"/>
  <c r="H7913" i="2"/>
  <c r="H7914" i="2"/>
  <c r="H7915" i="2"/>
  <c r="H7916" i="2"/>
  <c r="H7917" i="2"/>
  <c r="H7918" i="2"/>
  <c r="H7907" i="2"/>
  <c r="H7908" i="2"/>
  <c r="H7909" i="2"/>
  <c r="H7910" i="2"/>
  <c r="H7911" i="2"/>
  <c r="H7900" i="2"/>
  <c r="H7901" i="2"/>
  <c r="H7902" i="2"/>
  <c r="H7903" i="2"/>
  <c r="H7904" i="2"/>
  <c r="H7905" i="2"/>
  <c r="H7906" i="2"/>
  <c r="H7890" i="2"/>
  <c r="H7891" i="2"/>
  <c r="H7892" i="2"/>
  <c r="H7893" i="2"/>
  <c r="H7894" i="2"/>
  <c r="H7895" i="2"/>
  <c r="H7896" i="2"/>
  <c r="H7897" i="2"/>
  <c r="H7898" i="2"/>
  <c r="H7899" i="2"/>
  <c r="H7881" i="2"/>
  <c r="H7882" i="2"/>
  <c r="H7883" i="2"/>
  <c r="H7884" i="2"/>
  <c r="H7885" i="2"/>
  <c r="H7886" i="2"/>
  <c r="H7887" i="2"/>
  <c r="H7888" i="2"/>
  <c r="H7889" i="2"/>
  <c r="H7870" i="2"/>
  <c r="H7871" i="2"/>
  <c r="H7872" i="2"/>
  <c r="H7873" i="2"/>
  <c r="H7874" i="2"/>
  <c r="H7875" i="2"/>
  <c r="H7876" i="2"/>
  <c r="H7877" i="2"/>
  <c r="H7878" i="2"/>
  <c r="H7879" i="2"/>
  <c r="H7880" i="2"/>
  <c r="H7857" i="2"/>
  <c r="H7858" i="2"/>
  <c r="H7859" i="2"/>
  <c r="H7860" i="2"/>
  <c r="H7861" i="2"/>
  <c r="H7862" i="2"/>
  <c r="H7863" i="2"/>
  <c r="H7864" i="2"/>
  <c r="H7865" i="2"/>
  <c r="H7866" i="2"/>
  <c r="H7867" i="2"/>
  <c r="H7868" i="2"/>
  <c r="H7869" i="2"/>
  <c r="H7850" i="2"/>
  <c r="H7851" i="2"/>
  <c r="H7852" i="2"/>
  <c r="H7853" i="2"/>
  <c r="H7854" i="2"/>
  <c r="H7855" i="2"/>
  <c r="H7856" i="2"/>
  <c r="H7842" i="2"/>
  <c r="H7843" i="2"/>
  <c r="H7844" i="2"/>
  <c r="H7845" i="2"/>
  <c r="H7846" i="2"/>
  <c r="H7847" i="2"/>
  <c r="H7848" i="2"/>
  <c r="H7849" i="2"/>
  <c r="H7831" i="2"/>
  <c r="H7832" i="2"/>
  <c r="H7833" i="2"/>
  <c r="H7834" i="2"/>
  <c r="H7835" i="2"/>
  <c r="H7836" i="2"/>
  <c r="H7837" i="2"/>
  <c r="H7838" i="2"/>
  <c r="H7839" i="2"/>
  <c r="H7840" i="2"/>
  <c r="H7841" i="2"/>
  <c r="H7822" i="2"/>
  <c r="H7823" i="2"/>
  <c r="H7824" i="2"/>
  <c r="H7825" i="2"/>
  <c r="H7826" i="2"/>
  <c r="H7827" i="2"/>
  <c r="H7828" i="2"/>
  <c r="H7829" i="2"/>
  <c r="H7830" i="2"/>
  <c r="H7815" i="2"/>
  <c r="H7816" i="2"/>
  <c r="H7817" i="2"/>
  <c r="H7818" i="2"/>
  <c r="H7819" i="2"/>
  <c r="H7820" i="2"/>
  <c r="H7821" i="2"/>
  <c r="H7809" i="2"/>
  <c r="H7810" i="2"/>
  <c r="H7811" i="2"/>
  <c r="H7812" i="2"/>
  <c r="H7813" i="2"/>
  <c r="H7814" i="2"/>
  <c r="H7799" i="2"/>
  <c r="H7800" i="2"/>
  <c r="H7801" i="2"/>
  <c r="H7802" i="2"/>
  <c r="H7803" i="2"/>
  <c r="H7804" i="2"/>
  <c r="H7805" i="2"/>
  <c r="H7806" i="2"/>
  <c r="H7807" i="2"/>
  <c r="H7808" i="2"/>
  <c r="H7795" i="2"/>
  <c r="H7796" i="2"/>
  <c r="H7797" i="2"/>
  <c r="H7798" i="2"/>
  <c r="H7792" i="2"/>
  <c r="H7793" i="2"/>
  <c r="H7794" i="2"/>
  <c r="H7788" i="2"/>
  <c r="H7789" i="2"/>
  <c r="H7790" i="2"/>
  <c r="H7791" i="2"/>
  <c r="H7778" i="2"/>
  <c r="H7779" i="2"/>
  <c r="H7780" i="2"/>
  <c r="H7781" i="2"/>
  <c r="H7782" i="2"/>
  <c r="H7783" i="2"/>
  <c r="H7784" i="2"/>
  <c r="H7785" i="2"/>
  <c r="H7786" i="2"/>
  <c r="H7787" i="2"/>
  <c r="H7764" i="2"/>
  <c r="H7765" i="2"/>
  <c r="H7766" i="2"/>
  <c r="H7767" i="2"/>
  <c r="H7768" i="2"/>
  <c r="H7769" i="2"/>
  <c r="H7770" i="2"/>
  <c r="H7771" i="2"/>
  <c r="H7772" i="2"/>
  <c r="H7773" i="2"/>
  <c r="H7774" i="2"/>
  <c r="H7775" i="2"/>
  <c r="H7776" i="2"/>
  <c r="H7777" i="2"/>
  <c r="H7751" i="2"/>
  <c r="H7752" i="2"/>
  <c r="H7753" i="2"/>
  <c r="H7754" i="2"/>
  <c r="H7755" i="2"/>
  <c r="H7756" i="2"/>
  <c r="H7757" i="2"/>
  <c r="H7758" i="2"/>
  <c r="H7759" i="2"/>
  <c r="H7760" i="2"/>
  <c r="H7761" i="2"/>
  <c r="H7762" i="2"/>
  <c r="H7763" i="2"/>
  <c r="H7746" i="2"/>
  <c r="H7747" i="2"/>
  <c r="H7748" i="2"/>
  <c r="H7749" i="2"/>
  <c r="H7750" i="2"/>
  <c r="H7733" i="2"/>
  <c r="H7734" i="2"/>
  <c r="H7735" i="2"/>
  <c r="H7736" i="2"/>
  <c r="H7737" i="2"/>
  <c r="H7738" i="2"/>
  <c r="H7739" i="2"/>
  <c r="H7740" i="2"/>
  <c r="H7741" i="2"/>
  <c r="H7742" i="2"/>
  <c r="H7743" i="2"/>
  <c r="H7744" i="2"/>
  <c r="H7745" i="2"/>
  <c r="H7726" i="2"/>
  <c r="H7727" i="2"/>
  <c r="H7728" i="2"/>
  <c r="H7729" i="2"/>
  <c r="H7730" i="2"/>
  <c r="H7731" i="2"/>
  <c r="H7732" i="2"/>
  <c r="H7718" i="2"/>
  <c r="H7719" i="2"/>
  <c r="H7720" i="2"/>
  <c r="H7721" i="2"/>
  <c r="H7722" i="2"/>
  <c r="H7723" i="2"/>
  <c r="H7724" i="2"/>
  <c r="H7725" i="2"/>
  <c r="H7716" i="2"/>
  <c r="H7717" i="2"/>
  <c r="H7703" i="2"/>
  <c r="H7704" i="2"/>
  <c r="H7705" i="2"/>
  <c r="H7706" i="2"/>
  <c r="H7707" i="2"/>
  <c r="H7708" i="2"/>
  <c r="H7709" i="2"/>
  <c r="H7710" i="2"/>
  <c r="H7711" i="2"/>
  <c r="H7712" i="2"/>
  <c r="H7713" i="2"/>
  <c r="H7714" i="2"/>
  <c r="H7715" i="2"/>
  <c r="H7694" i="2"/>
  <c r="H7695" i="2"/>
  <c r="H7696" i="2"/>
  <c r="H7697" i="2"/>
  <c r="H7698" i="2"/>
  <c r="H7699" i="2"/>
  <c r="H7700" i="2"/>
  <c r="H7701" i="2"/>
  <c r="H7702" i="2"/>
  <c r="H7687" i="2"/>
  <c r="H7688" i="2"/>
  <c r="H7689" i="2"/>
  <c r="H7690" i="2"/>
  <c r="H7691" i="2"/>
  <c r="H7692" i="2"/>
  <c r="H7693" i="2"/>
  <c r="H7682" i="2"/>
  <c r="H7683" i="2"/>
  <c r="H7684" i="2"/>
  <c r="H7685" i="2"/>
  <c r="H7686" i="2"/>
  <c r="H7672" i="2"/>
  <c r="H7673" i="2"/>
  <c r="H7674" i="2"/>
  <c r="H7675" i="2"/>
  <c r="H7676" i="2"/>
  <c r="H7677" i="2"/>
  <c r="H7678" i="2"/>
  <c r="H7679" i="2"/>
  <c r="H7680" i="2"/>
  <c r="H7681" i="2"/>
  <c r="H7661" i="2"/>
  <c r="H7662" i="2"/>
  <c r="H7663" i="2"/>
  <c r="H7664" i="2"/>
  <c r="H7665" i="2"/>
  <c r="H7666" i="2"/>
  <c r="H7667" i="2"/>
  <c r="H7668" i="2"/>
  <c r="H7669" i="2"/>
  <c r="H7670" i="2"/>
  <c r="H7671" i="2"/>
  <c r="H7659" i="2"/>
  <c r="H7660" i="2"/>
  <c r="H7646" i="2"/>
  <c r="H7647" i="2"/>
  <c r="H7648" i="2"/>
  <c r="H7649" i="2"/>
  <c r="H7650" i="2"/>
  <c r="H7651" i="2"/>
  <c r="H7652" i="2"/>
  <c r="H7653" i="2"/>
  <c r="H7654" i="2"/>
  <c r="H7655" i="2"/>
  <c r="H7656" i="2"/>
  <c r="H7657" i="2"/>
  <c r="H7658" i="2"/>
  <c r="H7633" i="2"/>
  <c r="H7634" i="2"/>
  <c r="H7635" i="2"/>
  <c r="H7636" i="2"/>
  <c r="H7637" i="2"/>
  <c r="H7638" i="2"/>
  <c r="H7639" i="2"/>
  <c r="H7640" i="2"/>
  <c r="H7641" i="2"/>
  <c r="H7642" i="2"/>
  <c r="H7643" i="2"/>
  <c r="H7644" i="2"/>
  <c r="H7645" i="2"/>
  <c r="H7624" i="2"/>
  <c r="H7625" i="2"/>
  <c r="H7626" i="2"/>
  <c r="H7627" i="2"/>
  <c r="H7628" i="2"/>
  <c r="H7629" i="2"/>
  <c r="H7630" i="2"/>
  <c r="H7631" i="2"/>
  <c r="H7632" i="2"/>
  <c r="H7618" i="2"/>
  <c r="H7619" i="2"/>
  <c r="H7620" i="2"/>
  <c r="H7621" i="2"/>
  <c r="H7622" i="2"/>
  <c r="H7623" i="2"/>
  <c r="H7612" i="2"/>
  <c r="H7613" i="2"/>
  <c r="H7614" i="2"/>
  <c r="H7615" i="2"/>
  <c r="H7616" i="2"/>
  <c r="H7617" i="2"/>
  <c r="H7603" i="2"/>
  <c r="H7604" i="2"/>
  <c r="H7605" i="2"/>
  <c r="H7606" i="2"/>
  <c r="H7607" i="2"/>
  <c r="H7608" i="2"/>
  <c r="H7609" i="2"/>
  <c r="H7610" i="2"/>
  <c r="H7611" i="2"/>
  <c r="H7593" i="2"/>
  <c r="H7594" i="2"/>
  <c r="H7595" i="2"/>
  <c r="H7596" i="2"/>
  <c r="H7597" i="2"/>
  <c r="H7598" i="2"/>
  <c r="H7599" i="2"/>
  <c r="H7600" i="2"/>
  <c r="H7601" i="2"/>
  <c r="H7602" i="2"/>
  <c r="H7585" i="2"/>
  <c r="H7586" i="2"/>
  <c r="H7587" i="2"/>
  <c r="H7588" i="2"/>
  <c r="H7589" i="2"/>
  <c r="H7590" i="2"/>
  <c r="H7591" i="2"/>
  <c r="H7592" i="2"/>
  <c r="H7576" i="2"/>
  <c r="H7577" i="2"/>
  <c r="H7578" i="2"/>
  <c r="H7579" i="2"/>
  <c r="H7580" i="2"/>
  <c r="H7581" i="2"/>
  <c r="H7582" i="2"/>
  <c r="H7583" i="2"/>
  <c r="H7584" i="2"/>
  <c r="H7568" i="2"/>
  <c r="H7569" i="2"/>
  <c r="H7570" i="2"/>
  <c r="H7571" i="2"/>
  <c r="H7572" i="2"/>
  <c r="H7573" i="2"/>
  <c r="H7574" i="2"/>
  <c r="H7575" i="2"/>
  <c r="H7557" i="2"/>
  <c r="H7558" i="2"/>
  <c r="H7559" i="2"/>
  <c r="H7560" i="2"/>
  <c r="H7561" i="2"/>
  <c r="H7562" i="2"/>
  <c r="H7563" i="2"/>
  <c r="H7564" i="2"/>
  <c r="H7565" i="2"/>
  <c r="H7566" i="2"/>
  <c r="H7567" i="2"/>
  <c r="H7540" i="2"/>
  <c r="H7541" i="2"/>
  <c r="H7542" i="2"/>
  <c r="H7543" i="2"/>
  <c r="H7544" i="2"/>
  <c r="H7545" i="2"/>
  <c r="H7546" i="2"/>
  <c r="H7547" i="2"/>
  <c r="H7548" i="2"/>
  <c r="H7549" i="2"/>
  <c r="H7550" i="2"/>
  <c r="H7551" i="2"/>
  <c r="H7552" i="2"/>
  <c r="H7553" i="2"/>
  <c r="H7554" i="2"/>
  <c r="H7555" i="2"/>
  <c r="H7556" i="2"/>
  <c r="H7533" i="2"/>
  <c r="H7534" i="2"/>
  <c r="H7535" i="2"/>
  <c r="H7536" i="2"/>
  <c r="H7537" i="2"/>
  <c r="H7538" i="2"/>
  <c r="H7539" i="2"/>
  <c r="H7525" i="2"/>
  <c r="H7526" i="2"/>
  <c r="H7527" i="2"/>
  <c r="H7528" i="2"/>
  <c r="H7529" i="2"/>
  <c r="H7530" i="2"/>
  <c r="H7531" i="2"/>
  <c r="H7532" i="2"/>
  <c r="H7514" i="2"/>
  <c r="H7515" i="2"/>
  <c r="H7516" i="2"/>
  <c r="H7517" i="2"/>
  <c r="H7518" i="2"/>
  <c r="H7519" i="2"/>
  <c r="H7520" i="2"/>
  <c r="H7521" i="2"/>
  <c r="H7522" i="2"/>
  <c r="H7523" i="2"/>
  <c r="H7524" i="2"/>
  <c r="H7502" i="2"/>
  <c r="H7503" i="2"/>
  <c r="H7504" i="2"/>
  <c r="H7505" i="2"/>
  <c r="H7506" i="2"/>
  <c r="H7507" i="2"/>
  <c r="H7508" i="2"/>
  <c r="H7509" i="2"/>
  <c r="H7510" i="2"/>
  <c r="H7511" i="2"/>
  <c r="H7512" i="2"/>
  <c r="H7513" i="2"/>
  <c r="H7500" i="2"/>
  <c r="H7501" i="2"/>
  <c r="H7495" i="2"/>
  <c r="H7496" i="2"/>
  <c r="H7497" i="2"/>
  <c r="H7498" i="2"/>
  <c r="H7499" i="2"/>
  <c r="H7486" i="2"/>
  <c r="H7487" i="2"/>
  <c r="H7488" i="2"/>
  <c r="H7489" i="2"/>
  <c r="H7490" i="2"/>
  <c r="H7491" i="2"/>
  <c r="H7492" i="2"/>
  <c r="H7493" i="2"/>
  <c r="H7494" i="2"/>
  <c r="H7481" i="2"/>
  <c r="H7482" i="2"/>
  <c r="H7483" i="2"/>
  <c r="H7484" i="2"/>
  <c r="H7485" i="2"/>
  <c r="H7472" i="2"/>
  <c r="H7473" i="2"/>
  <c r="H7474" i="2"/>
  <c r="H7475" i="2"/>
  <c r="H7476" i="2"/>
  <c r="H7477" i="2"/>
  <c r="H7478" i="2"/>
  <c r="H7479" i="2"/>
  <c r="H7480" i="2"/>
  <c r="H7464" i="2"/>
  <c r="H7465" i="2"/>
  <c r="H7466" i="2"/>
  <c r="H7467" i="2"/>
  <c r="H7468" i="2"/>
  <c r="H7469" i="2"/>
  <c r="H7470" i="2"/>
  <c r="H7471" i="2"/>
  <c r="H7458" i="2"/>
  <c r="H7459" i="2"/>
  <c r="H7460" i="2"/>
  <c r="H7461" i="2"/>
  <c r="H7462" i="2"/>
  <c r="H7463" i="2"/>
  <c r="H7450" i="2"/>
  <c r="H7451" i="2"/>
  <c r="H7452" i="2"/>
  <c r="H7453" i="2"/>
  <c r="H7454" i="2"/>
  <c r="H7455" i="2"/>
  <c r="H7456" i="2"/>
  <c r="H7457" i="2"/>
  <c r="H7429" i="2"/>
  <c r="H7430" i="2"/>
  <c r="H7431" i="2"/>
  <c r="H7432" i="2"/>
  <c r="H7433" i="2"/>
  <c r="H7434" i="2"/>
  <c r="H7435" i="2"/>
  <c r="H7436" i="2"/>
  <c r="H7437" i="2"/>
  <c r="H7438" i="2"/>
  <c r="H7439" i="2"/>
  <c r="H7440" i="2"/>
  <c r="H7441" i="2"/>
  <c r="H7442" i="2"/>
  <c r="H7443" i="2"/>
  <c r="H7444" i="2"/>
  <c r="H7445" i="2"/>
  <c r="H7446" i="2"/>
  <c r="H7447" i="2"/>
  <c r="H7448" i="2"/>
  <c r="H7449" i="2"/>
  <c r="H7421" i="2"/>
  <c r="H7422" i="2"/>
  <c r="H7423" i="2"/>
  <c r="H7424" i="2"/>
  <c r="H7425" i="2"/>
  <c r="H7426" i="2"/>
  <c r="H7427" i="2"/>
  <c r="H7428" i="2"/>
  <c r="H7415" i="2"/>
  <c r="H7416" i="2"/>
  <c r="H7417" i="2"/>
  <c r="H7418" i="2"/>
  <c r="H7419" i="2"/>
  <c r="H7420" i="2"/>
  <c r="H7406" i="2"/>
  <c r="H7407" i="2"/>
  <c r="H7408" i="2"/>
  <c r="H7409" i="2"/>
  <c r="H7410" i="2"/>
  <c r="H7411" i="2"/>
  <c r="H7412" i="2"/>
  <c r="H7413" i="2"/>
  <c r="H7414" i="2"/>
  <c r="H7393" i="2"/>
  <c r="H7394" i="2"/>
  <c r="H7395" i="2"/>
  <c r="H7396" i="2"/>
  <c r="H7397" i="2"/>
  <c r="H7398" i="2"/>
  <c r="H7399" i="2"/>
  <c r="H7400" i="2"/>
  <c r="H7401" i="2"/>
  <c r="H7402" i="2"/>
  <c r="H7403" i="2"/>
  <c r="H7404" i="2"/>
  <c r="H7405" i="2"/>
  <c r="H7384" i="2"/>
  <c r="H7385" i="2"/>
  <c r="H7386" i="2"/>
  <c r="H7387" i="2"/>
  <c r="H7388" i="2"/>
  <c r="H7389" i="2"/>
  <c r="H7390" i="2"/>
  <c r="H7391" i="2"/>
  <c r="H7392" i="2"/>
  <c r="H7375" i="2"/>
  <c r="H7376" i="2"/>
  <c r="H7377" i="2"/>
  <c r="H7378" i="2"/>
  <c r="H7379" i="2"/>
  <c r="H7380" i="2"/>
  <c r="H7381" i="2"/>
  <c r="H7382" i="2"/>
  <c r="H7383" i="2"/>
  <c r="H7368" i="2"/>
  <c r="H7369" i="2"/>
  <c r="H7370" i="2"/>
  <c r="H7371" i="2"/>
  <c r="H7372" i="2"/>
  <c r="H7373" i="2"/>
  <c r="H7374" i="2"/>
  <c r="H7360" i="2"/>
  <c r="H7361" i="2"/>
  <c r="H7362" i="2"/>
  <c r="H7363" i="2"/>
  <c r="H7364" i="2"/>
  <c r="H7365" i="2"/>
  <c r="H7366" i="2"/>
  <c r="H7367" i="2"/>
  <c r="H7348" i="2"/>
  <c r="H7349" i="2"/>
  <c r="H7350" i="2"/>
  <c r="H7351" i="2"/>
  <c r="H7352" i="2"/>
  <c r="H7353" i="2"/>
  <c r="H7354" i="2"/>
  <c r="H7355" i="2"/>
  <c r="H7356" i="2"/>
  <c r="H7357" i="2"/>
  <c r="H7358" i="2"/>
  <c r="H7359" i="2"/>
  <c r="H7339" i="2"/>
  <c r="H7340" i="2"/>
  <c r="H7341" i="2"/>
  <c r="H7342" i="2"/>
  <c r="H7343" i="2"/>
  <c r="H7344" i="2"/>
  <c r="H7345" i="2"/>
  <c r="H7346" i="2"/>
  <c r="H7347" i="2"/>
  <c r="H7333" i="2"/>
  <c r="H7334" i="2"/>
  <c r="H7335" i="2"/>
  <c r="H7336" i="2"/>
  <c r="H7337" i="2"/>
  <c r="H7338" i="2"/>
  <c r="H7323" i="2"/>
  <c r="H7324" i="2"/>
  <c r="H7325" i="2"/>
  <c r="H7326" i="2"/>
  <c r="H7327" i="2"/>
  <c r="H7328" i="2"/>
  <c r="H7329" i="2"/>
  <c r="H7330" i="2"/>
  <c r="H7331" i="2"/>
  <c r="H7332" i="2"/>
  <c r="H7309" i="2"/>
  <c r="H7310" i="2"/>
  <c r="H7311" i="2"/>
  <c r="H7312" i="2"/>
  <c r="H7313" i="2"/>
  <c r="H7314" i="2"/>
  <c r="H7315" i="2"/>
  <c r="H7316" i="2"/>
  <c r="H7317" i="2"/>
  <c r="H7318" i="2"/>
  <c r="H7319" i="2"/>
  <c r="H7320" i="2"/>
  <c r="H7321" i="2"/>
  <c r="H7322" i="2"/>
  <c r="H7299" i="2"/>
  <c r="H7300" i="2"/>
  <c r="H7301" i="2"/>
  <c r="H7302" i="2"/>
  <c r="H7303" i="2"/>
  <c r="H7304" i="2"/>
  <c r="H7305" i="2"/>
  <c r="H7306" i="2"/>
  <c r="H7307" i="2"/>
  <c r="H7308" i="2"/>
  <c r="H7291" i="2"/>
  <c r="H7292" i="2"/>
  <c r="H7293" i="2"/>
  <c r="H7294" i="2"/>
  <c r="H7295" i="2"/>
  <c r="H7296" i="2"/>
  <c r="H7297" i="2"/>
  <c r="H7298" i="2"/>
  <c r="H7285" i="2"/>
  <c r="H7286" i="2"/>
  <c r="H7287" i="2"/>
  <c r="H7288" i="2"/>
  <c r="H7289" i="2"/>
  <c r="H7290" i="2"/>
  <c r="H7275" i="2"/>
  <c r="H7276" i="2"/>
  <c r="H7277" i="2"/>
  <c r="H7278" i="2"/>
  <c r="H7279" i="2"/>
  <c r="H7280" i="2"/>
  <c r="H7281" i="2"/>
  <c r="H7282" i="2"/>
  <c r="H7283" i="2"/>
  <c r="H7284" i="2"/>
  <c r="H7265" i="2"/>
  <c r="H7266" i="2"/>
  <c r="H7267" i="2"/>
  <c r="H7268" i="2"/>
  <c r="H7269" i="2"/>
  <c r="H7270" i="2"/>
  <c r="H7271" i="2"/>
  <c r="H7272" i="2"/>
  <c r="H7273" i="2"/>
  <c r="H7274" i="2"/>
  <c r="H7255" i="2"/>
  <c r="H7256" i="2"/>
  <c r="H7257" i="2"/>
  <c r="H7258" i="2"/>
  <c r="H7259" i="2"/>
  <c r="H7260" i="2"/>
  <c r="H7261" i="2"/>
  <c r="H7262" i="2"/>
  <c r="H7263" i="2"/>
  <c r="H7264" i="2"/>
  <c r="H7249" i="2"/>
  <c r="H7250" i="2"/>
  <c r="H7251" i="2"/>
  <c r="H7252" i="2"/>
  <c r="H7253" i="2"/>
  <c r="H7254" i="2"/>
  <c r="H7240" i="2"/>
  <c r="H7241" i="2"/>
  <c r="H7242" i="2"/>
  <c r="H7243" i="2"/>
  <c r="H7244" i="2"/>
  <c r="H7245" i="2"/>
  <c r="H7246" i="2"/>
  <c r="H7247" i="2"/>
  <c r="H7248" i="2"/>
  <c r="H7235" i="2"/>
  <c r="H7236" i="2"/>
  <c r="H7237" i="2"/>
  <c r="H7238" i="2"/>
  <c r="H7239" i="2"/>
  <c r="H7221" i="2"/>
  <c r="H7222" i="2"/>
  <c r="H7223" i="2"/>
  <c r="H7224" i="2"/>
  <c r="H7225" i="2"/>
  <c r="H7226" i="2"/>
  <c r="H7227" i="2"/>
  <c r="H7228" i="2"/>
  <c r="H7229" i="2"/>
  <c r="H7230" i="2"/>
  <c r="H7231" i="2"/>
  <c r="H7232" i="2"/>
  <c r="H7233" i="2"/>
  <c r="H7234" i="2"/>
  <c r="H7217" i="2"/>
  <c r="H7218" i="2"/>
  <c r="H7219" i="2"/>
  <c r="H7220" i="2"/>
  <c r="H7209" i="2"/>
  <c r="H7210" i="2"/>
  <c r="H7211" i="2"/>
  <c r="H7212" i="2"/>
  <c r="H7213" i="2"/>
  <c r="H7214" i="2"/>
  <c r="H7215" i="2"/>
  <c r="H7216" i="2"/>
  <c r="H7199" i="2"/>
  <c r="H7200" i="2"/>
  <c r="H7201" i="2"/>
  <c r="H7202" i="2"/>
  <c r="H7203" i="2"/>
  <c r="H7204" i="2"/>
  <c r="H7205" i="2"/>
  <c r="H7206" i="2"/>
  <c r="H7207" i="2"/>
  <c r="H7208" i="2"/>
  <c r="H7193" i="2"/>
  <c r="H7194" i="2"/>
  <c r="H7195" i="2"/>
  <c r="H7196" i="2"/>
  <c r="H7197" i="2"/>
  <c r="H7198" i="2"/>
  <c r="H7185" i="2"/>
  <c r="H7186" i="2"/>
  <c r="H7187" i="2"/>
  <c r="H7188" i="2"/>
  <c r="H7189" i="2"/>
  <c r="H7190" i="2"/>
  <c r="H7191" i="2"/>
  <c r="H7192" i="2"/>
  <c r="H7177" i="2"/>
  <c r="H7178" i="2"/>
  <c r="H7179" i="2"/>
  <c r="H7180" i="2"/>
  <c r="H7181" i="2"/>
  <c r="H7182" i="2"/>
  <c r="H7183" i="2"/>
  <c r="H7184" i="2"/>
  <c r="H7174" i="2"/>
  <c r="H7175" i="2"/>
  <c r="H7176" i="2"/>
  <c r="H7165" i="2"/>
  <c r="H7166" i="2"/>
  <c r="H7167" i="2"/>
  <c r="H7168" i="2"/>
  <c r="H7169" i="2"/>
  <c r="H7170" i="2"/>
  <c r="H7171" i="2"/>
  <c r="H7172" i="2"/>
  <c r="H7173" i="2"/>
  <c r="H7157" i="2"/>
  <c r="H7158" i="2"/>
  <c r="H7159" i="2"/>
  <c r="H7160" i="2"/>
  <c r="H7161" i="2"/>
  <c r="H7162" i="2"/>
  <c r="H7163" i="2"/>
  <c r="H7164" i="2"/>
  <c r="H7148" i="2"/>
  <c r="H7149" i="2"/>
  <c r="H7150" i="2"/>
  <c r="H7151" i="2"/>
  <c r="H7152" i="2"/>
  <c r="H7153" i="2"/>
  <c r="H7154" i="2"/>
  <c r="H7155" i="2"/>
  <c r="H7156" i="2"/>
  <c r="H7140" i="2"/>
  <c r="H7141" i="2"/>
  <c r="H7142" i="2"/>
  <c r="H7143" i="2"/>
  <c r="H7144" i="2"/>
  <c r="H7145" i="2"/>
  <c r="H7146" i="2"/>
  <c r="H7147" i="2"/>
  <c r="H7133" i="2"/>
  <c r="H7134" i="2"/>
  <c r="H7135" i="2"/>
  <c r="H7136" i="2"/>
  <c r="H7137" i="2"/>
  <c r="H7138" i="2"/>
  <c r="H7139" i="2"/>
  <c r="H7127" i="2"/>
  <c r="H7128" i="2"/>
  <c r="H7129" i="2"/>
  <c r="H7130" i="2"/>
  <c r="H7131" i="2"/>
  <c r="H7132" i="2"/>
  <c r="H7118" i="2"/>
  <c r="H7119" i="2"/>
  <c r="H7120" i="2"/>
  <c r="H7121" i="2"/>
  <c r="H7122" i="2"/>
  <c r="H7123" i="2"/>
  <c r="H7124" i="2"/>
  <c r="H7125" i="2"/>
  <c r="H7126" i="2"/>
  <c r="H7105" i="2"/>
  <c r="H7106" i="2"/>
  <c r="H7107" i="2"/>
  <c r="H7108" i="2"/>
  <c r="H7109" i="2"/>
  <c r="H7110" i="2"/>
  <c r="H7111" i="2"/>
  <c r="H7112" i="2"/>
  <c r="H7113" i="2"/>
  <c r="H7114" i="2"/>
  <c r="H7115" i="2"/>
  <c r="H7116" i="2"/>
  <c r="H7117" i="2"/>
  <c r="H7096" i="2"/>
  <c r="H7097" i="2"/>
  <c r="H7098" i="2"/>
  <c r="H7099" i="2"/>
  <c r="H7100" i="2"/>
  <c r="H7101" i="2"/>
  <c r="H7102" i="2"/>
  <c r="H7103" i="2"/>
  <c r="H7104" i="2"/>
  <c r="H7085" i="2"/>
  <c r="H7086" i="2"/>
  <c r="H7087" i="2"/>
  <c r="H7088" i="2"/>
  <c r="H7089" i="2"/>
  <c r="H7090" i="2"/>
  <c r="H7091" i="2"/>
  <c r="H7092" i="2"/>
  <c r="H7093" i="2"/>
  <c r="H7094" i="2"/>
  <c r="H7095" i="2"/>
  <c r="H7071" i="2"/>
  <c r="H7072" i="2"/>
  <c r="H7073" i="2"/>
  <c r="H7074" i="2"/>
  <c r="H7075" i="2"/>
  <c r="H7076" i="2"/>
  <c r="H7077" i="2"/>
  <c r="H7078" i="2"/>
  <c r="H7079" i="2"/>
  <c r="H7080" i="2"/>
  <c r="H7081" i="2"/>
  <c r="H7082" i="2"/>
  <c r="H7083" i="2"/>
  <c r="H7084" i="2"/>
  <c r="H7062" i="2"/>
  <c r="H7063" i="2"/>
  <c r="H7064" i="2"/>
  <c r="H7065" i="2"/>
  <c r="H7066" i="2"/>
  <c r="H7067" i="2"/>
  <c r="H7068" i="2"/>
  <c r="H7069" i="2"/>
  <c r="H7070" i="2"/>
  <c r="H7056" i="2"/>
  <c r="H7057" i="2"/>
  <c r="H7058" i="2"/>
  <c r="H7059" i="2"/>
  <c r="H7060" i="2"/>
  <c r="H7061" i="2"/>
  <c r="H7050" i="2"/>
  <c r="H7051" i="2"/>
  <c r="H7052" i="2"/>
  <c r="H7053" i="2"/>
  <c r="H7054" i="2"/>
  <c r="H7055" i="2"/>
  <c r="H7044" i="2"/>
  <c r="H7045" i="2"/>
  <c r="H7046" i="2"/>
  <c r="H7047" i="2"/>
  <c r="H7048" i="2"/>
  <c r="H7049" i="2"/>
  <c r="H7037" i="2"/>
  <c r="H7038" i="2"/>
  <c r="H7039" i="2"/>
  <c r="H7040" i="2"/>
  <c r="H7041" i="2"/>
  <c r="H7042" i="2"/>
  <c r="H7043" i="2"/>
  <c r="H7030" i="2"/>
  <c r="H7031" i="2"/>
  <c r="H7032" i="2"/>
  <c r="H7033" i="2"/>
  <c r="H7034" i="2"/>
  <c r="H7035" i="2"/>
  <c r="H7036" i="2"/>
  <c r="H7023" i="2"/>
  <c r="H7024" i="2"/>
  <c r="H7025" i="2"/>
  <c r="H7026" i="2"/>
  <c r="H7027" i="2"/>
  <c r="H7028" i="2"/>
  <c r="H7029" i="2"/>
  <c r="H7014" i="2"/>
  <c r="H7015" i="2"/>
  <c r="H7016" i="2"/>
  <c r="H7017" i="2"/>
  <c r="H7018" i="2"/>
  <c r="H7019" i="2"/>
  <c r="H7020" i="2"/>
  <c r="H7021" i="2"/>
  <c r="H7022" i="2"/>
  <c r="H7003" i="2"/>
  <c r="H7004" i="2"/>
  <c r="H7005" i="2"/>
  <c r="H7006" i="2"/>
  <c r="H7007" i="2"/>
  <c r="H7008" i="2"/>
  <c r="H7009" i="2"/>
  <c r="H7010" i="2"/>
  <c r="H7011" i="2"/>
  <c r="H7012" i="2"/>
  <c r="H7013" i="2"/>
  <c r="H6996" i="2"/>
  <c r="H6997" i="2"/>
  <c r="H6998" i="2"/>
  <c r="H6999" i="2"/>
  <c r="H7000" i="2"/>
  <c r="H7001" i="2"/>
  <c r="H7002" i="2"/>
  <c r="H6986" i="2"/>
  <c r="H6987" i="2"/>
  <c r="H6988" i="2"/>
  <c r="H6989" i="2"/>
  <c r="H6990" i="2"/>
  <c r="H6991" i="2"/>
  <c r="H6992" i="2"/>
  <c r="H6993" i="2"/>
  <c r="H6994" i="2"/>
  <c r="H6995" i="2"/>
  <c r="H6977" i="2"/>
  <c r="H6978" i="2"/>
  <c r="H6979" i="2"/>
  <c r="H6980" i="2"/>
  <c r="H6981" i="2"/>
  <c r="H6982" i="2"/>
  <c r="H6983" i="2"/>
  <c r="H6984" i="2"/>
  <c r="H6985" i="2"/>
  <c r="H6968" i="2"/>
  <c r="H6969" i="2"/>
  <c r="H6970" i="2"/>
  <c r="H6971" i="2"/>
  <c r="H6972" i="2"/>
  <c r="H6973" i="2"/>
  <c r="H6974" i="2"/>
  <c r="H6975" i="2"/>
  <c r="H6976" i="2"/>
  <c r="H6958" i="2"/>
  <c r="H6959" i="2"/>
  <c r="H6960" i="2"/>
  <c r="H6961" i="2"/>
  <c r="H6962" i="2"/>
  <c r="H6963" i="2"/>
  <c r="H6964" i="2"/>
  <c r="H6965" i="2"/>
  <c r="H6966" i="2"/>
  <c r="H6967" i="2"/>
  <c r="H6948" i="2"/>
  <c r="H6949" i="2"/>
  <c r="H6950" i="2"/>
  <c r="H6951" i="2"/>
  <c r="H6952" i="2"/>
  <c r="H6953" i="2"/>
  <c r="H6954" i="2"/>
  <c r="H6955" i="2"/>
  <c r="H6956" i="2"/>
  <c r="H6957" i="2"/>
  <c r="H6939" i="2"/>
  <c r="H6940" i="2"/>
  <c r="H6941" i="2"/>
  <c r="H6942" i="2"/>
  <c r="H6943" i="2"/>
  <c r="H6944" i="2"/>
  <c r="H6945" i="2"/>
  <c r="H6946" i="2"/>
  <c r="H6947" i="2"/>
  <c r="H6933" i="2"/>
  <c r="H6934" i="2"/>
  <c r="H6935" i="2"/>
  <c r="H6936" i="2"/>
  <c r="H6937" i="2"/>
  <c r="H6938" i="2"/>
  <c r="H6925" i="2"/>
  <c r="H6926" i="2"/>
  <c r="H6927" i="2"/>
  <c r="H6928" i="2"/>
  <c r="H6929" i="2"/>
  <c r="H6930" i="2"/>
  <c r="H6931" i="2"/>
  <c r="H6932" i="2"/>
  <c r="H6918" i="2"/>
  <c r="H6919" i="2"/>
  <c r="H6920" i="2"/>
  <c r="H6921" i="2"/>
  <c r="H6922" i="2"/>
  <c r="H6923" i="2"/>
  <c r="H6924" i="2"/>
  <c r="H6912" i="2"/>
  <c r="H6913" i="2"/>
  <c r="H6914" i="2"/>
  <c r="H6915" i="2"/>
  <c r="H6916" i="2"/>
  <c r="H6917" i="2"/>
  <c r="H6907" i="2"/>
  <c r="H6908" i="2"/>
  <c r="H6909" i="2"/>
  <c r="H6910" i="2"/>
  <c r="H6911" i="2"/>
  <c r="H6899" i="2"/>
  <c r="H6900" i="2"/>
  <c r="H6901" i="2"/>
  <c r="H6902" i="2"/>
  <c r="H6903" i="2"/>
  <c r="H6904" i="2"/>
  <c r="H6905" i="2"/>
  <c r="H6906" i="2"/>
  <c r="H6891" i="2"/>
  <c r="H6892" i="2"/>
  <c r="H6893" i="2"/>
  <c r="H6894" i="2"/>
  <c r="H6895" i="2"/>
  <c r="H6896" i="2"/>
  <c r="H6897" i="2"/>
  <c r="H6898" i="2"/>
  <c r="H6885" i="2"/>
  <c r="H6886" i="2"/>
  <c r="H6887" i="2"/>
  <c r="H6888" i="2"/>
  <c r="H6889" i="2"/>
  <c r="H6890" i="2"/>
  <c r="H6879" i="2"/>
  <c r="H6880" i="2"/>
  <c r="H6881" i="2"/>
  <c r="H6882" i="2"/>
  <c r="H6883" i="2"/>
  <c r="H6884" i="2"/>
  <c r="H6874" i="2"/>
  <c r="H6875" i="2"/>
  <c r="H6876" i="2"/>
  <c r="H6877" i="2"/>
  <c r="H6878" i="2"/>
  <c r="H6868" i="2"/>
  <c r="H6869" i="2"/>
  <c r="H6870" i="2"/>
  <c r="H6871" i="2"/>
  <c r="H6872" i="2"/>
  <c r="H6873" i="2"/>
  <c r="H6861" i="2"/>
  <c r="H6862" i="2"/>
  <c r="H6863" i="2"/>
  <c r="H6864" i="2"/>
  <c r="H6865" i="2"/>
  <c r="H6866" i="2"/>
  <c r="H6867" i="2"/>
  <c r="H6854" i="2"/>
  <c r="H6855" i="2"/>
  <c r="H6856" i="2"/>
  <c r="H6857" i="2"/>
  <c r="H6858" i="2"/>
  <c r="H6859" i="2"/>
  <c r="H6860" i="2"/>
  <c r="H6850" i="2"/>
  <c r="H6851" i="2"/>
  <c r="H6852" i="2"/>
  <c r="H6853" i="2"/>
  <c r="H6839" i="2"/>
  <c r="H6840" i="2"/>
  <c r="H6841" i="2"/>
  <c r="H6842" i="2"/>
  <c r="H6843" i="2"/>
  <c r="H6844" i="2"/>
  <c r="H6845" i="2"/>
  <c r="H6846" i="2"/>
  <c r="H6847" i="2"/>
  <c r="H6848" i="2"/>
  <c r="H6849" i="2"/>
  <c r="H6834" i="2"/>
  <c r="H6835" i="2"/>
  <c r="H6836" i="2"/>
  <c r="H6837" i="2"/>
  <c r="H6838" i="2"/>
  <c r="H6828" i="2"/>
  <c r="H6829" i="2"/>
  <c r="H6830" i="2"/>
  <c r="H6831" i="2"/>
  <c r="H6832" i="2"/>
  <c r="H6833" i="2"/>
  <c r="H6817" i="2"/>
  <c r="H6818" i="2"/>
  <c r="H6819" i="2"/>
  <c r="H6820" i="2"/>
  <c r="H6821" i="2"/>
  <c r="H6822" i="2"/>
  <c r="H6823" i="2"/>
  <c r="H6824" i="2"/>
  <c r="H6825" i="2"/>
  <c r="H6826" i="2"/>
  <c r="H6827" i="2"/>
  <c r="H6810" i="2"/>
  <c r="H6811" i="2"/>
  <c r="H6812" i="2"/>
  <c r="H6813" i="2"/>
  <c r="H6814" i="2"/>
  <c r="H6815" i="2"/>
  <c r="H6816" i="2"/>
  <c r="H6802" i="2"/>
  <c r="H6803" i="2"/>
  <c r="H6804" i="2"/>
  <c r="H6805" i="2"/>
  <c r="H6806" i="2"/>
  <c r="H6807" i="2"/>
  <c r="H6808" i="2"/>
  <c r="H6809" i="2"/>
  <c r="H6793" i="2"/>
  <c r="H6794" i="2"/>
  <c r="H6795" i="2"/>
  <c r="H6796" i="2"/>
  <c r="H6797" i="2"/>
  <c r="H6798" i="2"/>
  <c r="H6799" i="2"/>
  <c r="H6800" i="2"/>
  <c r="H6801" i="2"/>
  <c r="H6783" i="2"/>
  <c r="H6784" i="2"/>
  <c r="H6785" i="2"/>
  <c r="H6786" i="2"/>
  <c r="H6787" i="2"/>
  <c r="H6788" i="2"/>
  <c r="H6789" i="2"/>
  <c r="H6790" i="2"/>
  <c r="H6791" i="2"/>
  <c r="H6792" i="2"/>
  <c r="H6779" i="2"/>
  <c r="H6780" i="2"/>
  <c r="H6781" i="2"/>
  <c r="H6782" i="2"/>
  <c r="H6770" i="2"/>
  <c r="H6771" i="2"/>
  <c r="H6772" i="2"/>
  <c r="H6773" i="2"/>
  <c r="H6774" i="2"/>
  <c r="H6775" i="2"/>
  <c r="H6776" i="2"/>
  <c r="H6777" i="2"/>
  <c r="H6778" i="2"/>
  <c r="H6759" i="2"/>
  <c r="H6760" i="2"/>
  <c r="H6761" i="2"/>
  <c r="H6762" i="2"/>
  <c r="H6763" i="2"/>
  <c r="H6764" i="2"/>
  <c r="H6765" i="2"/>
  <c r="H6766" i="2"/>
  <c r="H6767" i="2"/>
  <c r="H6768" i="2"/>
  <c r="H6769" i="2"/>
  <c r="H6753" i="2"/>
  <c r="H6754" i="2"/>
  <c r="H6755" i="2"/>
  <c r="H6756" i="2"/>
  <c r="H6757" i="2"/>
  <c r="H6758" i="2"/>
  <c r="H6744" i="2"/>
  <c r="H6745" i="2"/>
  <c r="H6746" i="2"/>
  <c r="H6747" i="2"/>
  <c r="H6748" i="2"/>
  <c r="H6749" i="2"/>
  <c r="H6750" i="2"/>
  <c r="H6751" i="2"/>
  <c r="H6752" i="2"/>
  <c r="H6739" i="2"/>
  <c r="H6740" i="2"/>
  <c r="H6741" i="2"/>
  <c r="H6742" i="2"/>
  <c r="H6743" i="2"/>
  <c r="H6727" i="2"/>
  <c r="H6728" i="2"/>
  <c r="H6729" i="2"/>
  <c r="H6730" i="2"/>
  <c r="H6731" i="2"/>
  <c r="H6732" i="2"/>
  <c r="H6733" i="2"/>
  <c r="H6734" i="2"/>
  <c r="H6735" i="2"/>
  <c r="H6736" i="2"/>
  <c r="H6737" i="2"/>
  <c r="H6738" i="2"/>
  <c r="H6723" i="2"/>
  <c r="H6724" i="2"/>
  <c r="H6725" i="2"/>
  <c r="H6726" i="2"/>
  <c r="H6711" i="2"/>
  <c r="H6712" i="2"/>
  <c r="H6713" i="2"/>
  <c r="H6714" i="2"/>
  <c r="H6715" i="2"/>
  <c r="H6716" i="2"/>
  <c r="H6717" i="2"/>
  <c r="H6718" i="2"/>
  <c r="H6719" i="2"/>
  <c r="H6720" i="2"/>
  <c r="H6721" i="2"/>
  <c r="H6722" i="2"/>
  <c r="H6698" i="2"/>
  <c r="H6699" i="2"/>
  <c r="H6700" i="2"/>
  <c r="H6701" i="2"/>
  <c r="H6702" i="2"/>
  <c r="H6703" i="2"/>
  <c r="H6704" i="2"/>
  <c r="H6705" i="2"/>
  <c r="H6706" i="2"/>
  <c r="H6707" i="2"/>
  <c r="H6708" i="2"/>
  <c r="H6709" i="2"/>
  <c r="H6710" i="2"/>
  <c r="H6690" i="2"/>
  <c r="H6691" i="2"/>
  <c r="H6692" i="2"/>
  <c r="H6693" i="2"/>
  <c r="H6694" i="2"/>
  <c r="H6695" i="2"/>
  <c r="H6696" i="2"/>
  <c r="H6697" i="2"/>
  <c r="H6680" i="2"/>
  <c r="H6681" i="2"/>
  <c r="H6682" i="2"/>
  <c r="H6683" i="2"/>
  <c r="H6684" i="2"/>
  <c r="H6685" i="2"/>
  <c r="H6686" i="2"/>
  <c r="H6687" i="2"/>
  <c r="H6688" i="2"/>
  <c r="H6689" i="2"/>
  <c r="H6673" i="2"/>
  <c r="H6674" i="2"/>
  <c r="H6675" i="2"/>
  <c r="H6676" i="2"/>
  <c r="H6677" i="2"/>
  <c r="H6678" i="2"/>
  <c r="H6679" i="2"/>
  <c r="H6670" i="2"/>
  <c r="H6671" i="2"/>
  <c r="H6672" i="2"/>
  <c r="H6663" i="2"/>
  <c r="H6664" i="2"/>
  <c r="H6665" i="2"/>
  <c r="H6666" i="2"/>
  <c r="H6667" i="2"/>
  <c r="H6668" i="2"/>
  <c r="H6669" i="2"/>
  <c r="H6651" i="2"/>
  <c r="H6652" i="2"/>
  <c r="H6653" i="2"/>
  <c r="H6654" i="2"/>
  <c r="H6655" i="2"/>
  <c r="H6656" i="2"/>
  <c r="H6657" i="2"/>
  <c r="H6658" i="2"/>
  <c r="H6659" i="2"/>
  <c r="H6660" i="2"/>
  <c r="H6661" i="2"/>
  <c r="H6662" i="2"/>
  <c r="H6641" i="2"/>
  <c r="H6642" i="2"/>
  <c r="H6643" i="2"/>
  <c r="H6644" i="2"/>
  <c r="H6645" i="2"/>
  <c r="H6646" i="2"/>
  <c r="H6647" i="2"/>
  <c r="H6648" i="2"/>
  <c r="H6649" i="2"/>
  <c r="H6650" i="2"/>
  <c r="H6633" i="2"/>
  <c r="H6634" i="2"/>
  <c r="H6635" i="2"/>
  <c r="H6636" i="2"/>
  <c r="H6637" i="2"/>
  <c r="H6638" i="2"/>
  <c r="H6639" i="2"/>
  <c r="H6640" i="2"/>
  <c r="H6621" i="2"/>
  <c r="H6622" i="2"/>
  <c r="H6623" i="2"/>
  <c r="H6624" i="2"/>
  <c r="H6625" i="2"/>
  <c r="H6626" i="2"/>
  <c r="H6627" i="2"/>
  <c r="H6628" i="2"/>
  <c r="H6629" i="2"/>
  <c r="H6630" i="2"/>
  <c r="H6631" i="2"/>
  <c r="H6632" i="2"/>
  <c r="H6611" i="2"/>
  <c r="H6612" i="2"/>
  <c r="H6613" i="2"/>
  <c r="H6614" i="2"/>
  <c r="H6615" i="2"/>
  <c r="H6616" i="2"/>
  <c r="H6617" i="2"/>
  <c r="H6618" i="2"/>
  <c r="H6619" i="2"/>
  <c r="H6620" i="2"/>
  <c r="H6604" i="2"/>
  <c r="H6605" i="2"/>
  <c r="H6606" i="2"/>
  <c r="H6607" i="2"/>
  <c r="H6608" i="2"/>
  <c r="H6609" i="2"/>
  <c r="H6610" i="2"/>
  <c r="H6596" i="2"/>
  <c r="H6597" i="2"/>
  <c r="H6598" i="2"/>
  <c r="H6599" i="2"/>
  <c r="H6600" i="2"/>
  <c r="H6601" i="2"/>
  <c r="H6602" i="2"/>
  <c r="H6603" i="2"/>
  <c r="H6585" i="2"/>
  <c r="H6586" i="2"/>
  <c r="H6587" i="2"/>
  <c r="H6588" i="2"/>
  <c r="H6589" i="2"/>
  <c r="H6590" i="2"/>
  <c r="H6591" i="2"/>
  <c r="H6592" i="2"/>
  <c r="H6593" i="2"/>
  <c r="H6594" i="2"/>
  <c r="H6595" i="2"/>
  <c r="H6580" i="2"/>
  <c r="H6581" i="2"/>
  <c r="H6582" i="2"/>
  <c r="H6583" i="2"/>
  <c r="H6584" i="2"/>
  <c r="H6570" i="2"/>
  <c r="H6571" i="2"/>
  <c r="H6572" i="2"/>
  <c r="H6573" i="2"/>
  <c r="H6574" i="2"/>
  <c r="H6575" i="2"/>
  <c r="H6576" i="2"/>
  <c r="H6577" i="2"/>
  <c r="H6578" i="2"/>
  <c r="H6579" i="2"/>
  <c r="H6565" i="2"/>
  <c r="H6566" i="2"/>
  <c r="H6567" i="2"/>
  <c r="H6568" i="2"/>
  <c r="H6569" i="2"/>
  <c r="H6554" i="2"/>
  <c r="H6555" i="2"/>
  <c r="H6556" i="2"/>
  <c r="H6557" i="2"/>
  <c r="H6558" i="2"/>
  <c r="H6559" i="2"/>
  <c r="H6560" i="2"/>
  <c r="H6561" i="2"/>
  <c r="H6562" i="2"/>
  <c r="H6563" i="2"/>
  <c r="H6564" i="2"/>
  <c r="H6545" i="2"/>
  <c r="H6546" i="2"/>
  <c r="H6547" i="2"/>
  <c r="H6548" i="2"/>
  <c r="H6549" i="2"/>
  <c r="H6550" i="2"/>
  <c r="H6551" i="2"/>
  <c r="H6552" i="2"/>
  <c r="H6553" i="2"/>
  <c r="H6539" i="2"/>
  <c r="H6540" i="2"/>
  <c r="H6541" i="2"/>
  <c r="H6542" i="2"/>
  <c r="H6543" i="2"/>
  <c r="H6544" i="2"/>
  <c r="H6528" i="2"/>
  <c r="H6529" i="2"/>
  <c r="H6530" i="2"/>
  <c r="H6531" i="2"/>
  <c r="H6532" i="2"/>
  <c r="H6533" i="2"/>
  <c r="H6534" i="2"/>
  <c r="H6535" i="2"/>
  <c r="H6536" i="2"/>
  <c r="H6537" i="2"/>
  <c r="H6538" i="2"/>
  <c r="H6518" i="2"/>
  <c r="H6519" i="2"/>
  <c r="H6520" i="2"/>
  <c r="H6521" i="2"/>
  <c r="H6522" i="2"/>
  <c r="H6523" i="2"/>
  <c r="H6524" i="2"/>
  <c r="H6525" i="2"/>
  <c r="H6526" i="2"/>
  <c r="H6527" i="2"/>
  <c r="H6507" i="2"/>
  <c r="H6508" i="2"/>
  <c r="H6509" i="2"/>
  <c r="H6510" i="2"/>
  <c r="H6511" i="2"/>
  <c r="H6512" i="2"/>
  <c r="H6513" i="2"/>
  <c r="H6514" i="2"/>
  <c r="H6515" i="2"/>
  <c r="H6516" i="2"/>
  <c r="H6517" i="2"/>
  <c r="H6505" i="2"/>
  <c r="H6506" i="2"/>
  <c r="H6498" i="2"/>
  <c r="H6499" i="2"/>
  <c r="H6500" i="2"/>
  <c r="H6501" i="2"/>
  <c r="H6502" i="2"/>
  <c r="H6503" i="2"/>
  <c r="H6504" i="2"/>
  <c r="H6487" i="2"/>
  <c r="H6488" i="2"/>
  <c r="H6489" i="2"/>
  <c r="H6490" i="2"/>
  <c r="H6491" i="2"/>
  <c r="H6492" i="2"/>
  <c r="H6493" i="2"/>
  <c r="H6494" i="2"/>
  <c r="H6495" i="2"/>
  <c r="H6496" i="2"/>
  <c r="H6497" i="2"/>
  <c r="H6480" i="2"/>
  <c r="H6481" i="2"/>
  <c r="H6482" i="2"/>
  <c r="H6483" i="2"/>
  <c r="H6484" i="2"/>
  <c r="H6485" i="2"/>
  <c r="H6486" i="2"/>
  <c r="H6470" i="2"/>
  <c r="H6471" i="2"/>
  <c r="H6472" i="2"/>
  <c r="H6473" i="2"/>
  <c r="H6474" i="2"/>
  <c r="H6475" i="2"/>
  <c r="H6476" i="2"/>
  <c r="H6477" i="2"/>
  <c r="H6478" i="2"/>
  <c r="H6479" i="2"/>
  <c r="H6461" i="2"/>
  <c r="H6462" i="2"/>
  <c r="H6463" i="2"/>
  <c r="H6464" i="2"/>
  <c r="H6465" i="2"/>
  <c r="H6466" i="2"/>
  <c r="H6467" i="2"/>
  <c r="H6468" i="2"/>
  <c r="H6469" i="2"/>
  <c r="H6454" i="2"/>
  <c r="H6455" i="2"/>
  <c r="H6456" i="2"/>
  <c r="H6457" i="2"/>
  <c r="H6458" i="2"/>
  <c r="H6459" i="2"/>
  <c r="H6460" i="2"/>
  <c r="H6449" i="2"/>
  <c r="H6450" i="2"/>
  <c r="H6451" i="2"/>
  <c r="H6452" i="2"/>
  <c r="H6453" i="2"/>
  <c r="H6443" i="2"/>
  <c r="H6444" i="2"/>
  <c r="H6445" i="2"/>
  <c r="H6446" i="2"/>
  <c r="H6447" i="2"/>
  <c r="H6448" i="2"/>
  <c r="H6431" i="2"/>
  <c r="H6432" i="2"/>
  <c r="H6433" i="2"/>
  <c r="H6434" i="2"/>
  <c r="H6435" i="2"/>
  <c r="H6436" i="2"/>
  <c r="H6437" i="2"/>
  <c r="H6438" i="2"/>
  <c r="H6439" i="2"/>
  <c r="H6440" i="2"/>
  <c r="H6441" i="2"/>
  <c r="H6442" i="2"/>
  <c r="H6418" i="2"/>
  <c r="H6419" i="2"/>
  <c r="H6420" i="2"/>
  <c r="H6421" i="2"/>
  <c r="H6422" i="2"/>
  <c r="H6423" i="2"/>
  <c r="H6424" i="2"/>
  <c r="H6425" i="2"/>
  <c r="H6426" i="2"/>
  <c r="H6427" i="2"/>
  <c r="H6428" i="2"/>
  <c r="H6429" i="2"/>
  <c r="H6430" i="2"/>
  <c r="H6412" i="2"/>
  <c r="H6413" i="2"/>
  <c r="H6414" i="2"/>
  <c r="H6415" i="2"/>
  <c r="H6416" i="2"/>
  <c r="H6417" i="2"/>
  <c r="H6401" i="2"/>
  <c r="H6402" i="2"/>
  <c r="H6403" i="2"/>
  <c r="H6404" i="2"/>
  <c r="H6405" i="2"/>
  <c r="H6406" i="2"/>
  <c r="H6407" i="2"/>
  <c r="H6408" i="2"/>
  <c r="H6409" i="2"/>
  <c r="H6410" i="2"/>
  <c r="H6411" i="2"/>
  <c r="H6393" i="2"/>
  <c r="H6394" i="2"/>
  <c r="H6395" i="2"/>
  <c r="H6396" i="2"/>
  <c r="H6397" i="2"/>
  <c r="H6398" i="2"/>
  <c r="H6399" i="2"/>
  <c r="H6400" i="2"/>
  <c r="H6384" i="2"/>
  <c r="H6385" i="2"/>
  <c r="H6386" i="2"/>
  <c r="H6387" i="2"/>
  <c r="H6388" i="2"/>
  <c r="H6389" i="2"/>
  <c r="H6390" i="2"/>
  <c r="H6391" i="2"/>
  <c r="H6392" i="2"/>
  <c r="H6375" i="2"/>
  <c r="H6376" i="2"/>
  <c r="H6377" i="2"/>
  <c r="H6378" i="2"/>
  <c r="H6379" i="2"/>
  <c r="H6380" i="2"/>
  <c r="H6381" i="2"/>
  <c r="H6382" i="2"/>
  <c r="H6383" i="2"/>
  <c r="H6373" i="2"/>
  <c r="H6374" i="2"/>
  <c r="H6364" i="2"/>
  <c r="H6365" i="2"/>
  <c r="H6366" i="2"/>
  <c r="H6367" i="2"/>
  <c r="H6368" i="2"/>
  <c r="H6369" i="2"/>
  <c r="H6370" i="2"/>
  <c r="H6371" i="2"/>
  <c r="H6372" i="2"/>
  <c r="H6350" i="2"/>
  <c r="H6351" i="2"/>
  <c r="H6352" i="2"/>
  <c r="H6353" i="2"/>
  <c r="H6354" i="2"/>
  <c r="H6355" i="2"/>
  <c r="H6356" i="2"/>
  <c r="H6357" i="2"/>
  <c r="H6358" i="2"/>
  <c r="H6359" i="2"/>
  <c r="H6360" i="2"/>
  <c r="H6361" i="2"/>
  <c r="H6362" i="2"/>
  <c r="H6363" i="2"/>
  <c r="H6342" i="2"/>
  <c r="H6343" i="2"/>
  <c r="H6344" i="2"/>
  <c r="H6345" i="2"/>
  <c r="H6346" i="2"/>
  <c r="H6347" i="2"/>
  <c r="H6348" i="2"/>
  <c r="H6349" i="2"/>
  <c r="H6333" i="2"/>
  <c r="H6334" i="2"/>
  <c r="H6335" i="2"/>
  <c r="H6336" i="2"/>
  <c r="H6337" i="2"/>
  <c r="H6338" i="2"/>
  <c r="H6339" i="2"/>
  <c r="H6340" i="2"/>
  <c r="H6341" i="2"/>
  <c r="H6319" i="2"/>
  <c r="H6320" i="2"/>
  <c r="H6321" i="2"/>
  <c r="H6322" i="2"/>
  <c r="H6323" i="2"/>
  <c r="H6324" i="2"/>
  <c r="H6325" i="2"/>
  <c r="H6326" i="2"/>
  <c r="H6327" i="2"/>
  <c r="H6328" i="2"/>
  <c r="H6329" i="2"/>
  <c r="H6330" i="2"/>
  <c r="H6331" i="2"/>
  <c r="H6332" i="2"/>
  <c r="H6315" i="2"/>
  <c r="H6316" i="2"/>
  <c r="H6317" i="2"/>
  <c r="H6318" i="2"/>
  <c r="H6309" i="2"/>
  <c r="H6310" i="2"/>
  <c r="H6311" i="2"/>
  <c r="H6312" i="2"/>
  <c r="H6313" i="2"/>
  <c r="H6314" i="2"/>
  <c r="H6300" i="2"/>
  <c r="H6301" i="2"/>
  <c r="H6302" i="2"/>
  <c r="H6303" i="2"/>
  <c r="H6304" i="2"/>
  <c r="H6305" i="2"/>
  <c r="H6306" i="2"/>
  <c r="H6307" i="2"/>
  <c r="H6308" i="2"/>
  <c r="H6293" i="2"/>
  <c r="H6294" i="2"/>
  <c r="H6295" i="2"/>
  <c r="H6296" i="2"/>
  <c r="H6297" i="2"/>
  <c r="H6298" i="2"/>
  <c r="H6299" i="2"/>
  <c r="H6280" i="2"/>
  <c r="H6281" i="2"/>
  <c r="H6282" i="2"/>
  <c r="H6283" i="2"/>
  <c r="H6284" i="2"/>
  <c r="H6285" i="2"/>
  <c r="H6286" i="2"/>
  <c r="H6287" i="2"/>
  <c r="H6288" i="2"/>
  <c r="H6289" i="2"/>
  <c r="H6290" i="2"/>
  <c r="H6291" i="2"/>
  <c r="H6292" i="2"/>
  <c r="H6268" i="2"/>
  <c r="H6269" i="2"/>
  <c r="H6270" i="2"/>
  <c r="H6271" i="2"/>
  <c r="H6272" i="2"/>
  <c r="H6273" i="2"/>
  <c r="H6274" i="2"/>
  <c r="H6275" i="2"/>
  <c r="H6276" i="2"/>
  <c r="H6277" i="2"/>
  <c r="H6278" i="2"/>
  <c r="H6279" i="2"/>
  <c r="H6260" i="2"/>
  <c r="H6261" i="2"/>
  <c r="H6262" i="2"/>
  <c r="H6263" i="2"/>
  <c r="H6264" i="2"/>
  <c r="H6265" i="2"/>
  <c r="H6266" i="2"/>
  <c r="H6267" i="2"/>
  <c r="H6243" i="2"/>
  <c r="H6244" i="2"/>
  <c r="H6245" i="2"/>
  <c r="H6246" i="2"/>
  <c r="H6247" i="2"/>
  <c r="H6248" i="2"/>
  <c r="H6249" i="2"/>
  <c r="H6250" i="2"/>
  <c r="H6251" i="2"/>
  <c r="H6252" i="2"/>
  <c r="H6253" i="2"/>
  <c r="H6254" i="2"/>
  <c r="H6255" i="2"/>
  <c r="H6256" i="2"/>
  <c r="H6257" i="2"/>
  <c r="H6258" i="2"/>
  <c r="H6259" i="2"/>
  <c r="H6236" i="2"/>
  <c r="H6237" i="2"/>
  <c r="H6238" i="2"/>
  <c r="H6239" i="2"/>
  <c r="H6240" i="2"/>
  <c r="H6241" i="2"/>
  <c r="H6242" i="2"/>
  <c r="H6225" i="2"/>
  <c r="H6226" i="2"/>
  <c r="H6227" i="2"/>
  <c r="H6228" i="2"/>
  <c r="H6229" i="2"/>
  <c r="H6230" i="2"/>
  <c r="H6231" i="2"/>
  <c r="H6232" i="2"/>
  <c r="H6233" i="2"/>
  <c r="H6234" i="2"/>
  <c r="H6235" i="2"/>
  <c r="H6214" i="2"/>
  <c r="H6215" i="2"/>
  <c r="H6216" i="2"/>
  <c r="H6217" i="2"/>
  <c r="H6218" i="2"/>
  <c r="H6219" i="2"/>
  <c r="H6220" i="2"/>
  <c r="H6221" i="2"/>
  <c r="H6222" i="2"/>
  <c r="H6223" i="2"/>
  <c r="H6224" i="2"/>
  <c r="H6205" i="2"/>
  <c r="H6206" i="2"/>
  <c r="H6207" i="2"/>
  <c r="H6208" i="2"/>
  <c r="H6209" i="2"/>
  <c r="H6210" i="2"/>
  <c r="H6211" i="2"/>
  <c r="H6212" i="2"/>
  <c r="H6213" i="2"/>
  <c r="H6199" i="2"/>
  <c r="H6200" i="2"/>
  <c r="H6201" i="2"/>
  <c r="H6202" i="2"/>
  <c r="H6203" i="2"/>
  <c r="H6204" i="2"/>
  <c r="H6185" i="2"/>
  <c r="H6186" i="2"/>
  <c r="H6187" i="2"/>
  <c r="H6188" i="2"/>
  <c r="H6189" i="2"/>
  <c r="H6190" i="2"/>
  <c r="H6191" i="2"/>
  <c r="H6192" i="2"/>
  <c r="H6193" i="2"/>
  <c r="H6194" i="2"/>
  <c r="H6195" i="2"/>
  <c r="H6196" i="2"/>
  <c r="H6197" i="2"/>
  <c r="H6198" i="2"/>
  <c r="H6170" i="2"/>
  <c r="H6171" i="2"/>
  <c r="H6172" i="2"/>
  <c r="H6173" i="2"/>
  <c r="H6174" i="2"/>
  <c r="H6175" i="2"/>
  <c r="H6176" i="2"/>
  <c r="H6177" i="2"/>
  <c r="H6178" i="2"/>
  <c r="H6179" i="2"/>
  <c r="H6180" i="2"/>
  <c r="H6181" i="2"/>
  <c r="H6182" i="2"/>
  <c r="H6183" i="2"/>
  <c r="H6184" i="2"/>
  <c r="H6157" i="2"/>
  <c r="H6158" i="2"/>
  <c r="H6159" i="2"/>
  <c r="H6160" i="2"/>
  <c r="H6161" i="2"/>
  <c r="H6162" i="2"/>
  <c r="H6163" i="2"/>
  <c r="H6164" i="2"/>
  <c r="H6165" i="2"/>
  <c r="H6166" i="2"/>
  <c r="H6167" i="2"/>
  <c r="H6168" i="2"/>
  <c r="H6169" i="2"/>
  <c r="H6142" i="2"/>
  <c r="H6143" i="2"/>
  <c r="H6144" i="2"/>
  <c r="H6145" i="2"/>
  <c r="H6146" i="2"/>
  <c r="H6147" i="2"/>
  <c r="H6148" i="2"/>
  <c r="H6149" i="2"/>
  <c r="H6150" i="2"/>
  <c r="H6151" i="2"/>
  <c r="H6152" i="2"/>
  <c r="H6153" i="2"/>
  <c r="H6154" i="2"/>
  <c r="H6155" i="2"/>
  <c r="H6156" i="2"/>
  <c r="H6133" i="2"/>
  <c r="H6134" i="2"/>
  <c r="H6135" i="2"/>
  <c r="H6136" i="2"/>
  <c r="H6137" i="2"/>
  <c r="H6138" i="2"/>
  <c r="H6139" i="2"/>
  <c r="H6140" i="2"/>
  <c r="H6141" i="2"/>
  <c r="H6122" i="2"/>
  <c r="H6123" i="2"/>
  <c r="H6124" i="2"/>
  <c r="H6125" i="2"/>
  <c r="H6126" i="2"/>
  <c r="H6127" i="2"/>
  <c r="H6128" i="2"/>
  <c r="H6129" i="2"/>
  <c r="H6130" i="2"/>
  <c r="H6131" i="2"/>
  <c r="H6132" i="2"/>
  <c r="H6105" i="2"/>
  <c r="H6106" i="2"/>
  <c r="H6107" i="2"/>
  <c r="H6108" i="2"/>
  <c r="H6109" i="2"/>
  <c r="H6110" i="2"/>
  <c r="H6111" i="2"/>
  <c r="H6112" i="2"/>
  <c r="H6113" i="2"/>
  <c r="H6114" i="2"/>
  <c r="H6115" i="2"/>
  <c r="H6116" i="2"/>
  <c r="H6117" i="2"/>
  <c r="H6118" i="2"/>
  <c r="H6119" i="2"/>
  <c r="H6120" i="2"/>
  <c r="H6121" i="2"/>
  <c r="H6095" i="2"/>
  <c r="H6096" i="2"/>
  <c r="H6097" i="2"/>
  <c r="H6098" i="2"/>
  <c r="H6099" i="2"/>
  <c r="H6100" i="2"/>
  <c r="H6101" i="2"/>
  <c r="H6102" i="2"/>
  <c r="H6103" i="2"/>
  <c r="H6104" i="2"/>
  <c r="H6088" i="2"/>
  <c r="H6089" i="2"/>
  <c r="H6090" i="2"/>
  <c r="H6091" i="2"/>
  <c r="H6092" i="2"/>
  <c r="H6093" i="2"/>
  <c r="H6094" i="2"/>
  <c r="H6077" i="2"/>
  <c r="H6078" i="2"/>
  <c r="H6079" i="2"/>
  <c r="H6080" i="2"/>
  <c r="H6081" i="2"/>
  <c r="H6082" i="2"/>
  <c r="H6083" i="2"/>
  <c r="H6084" i="2"/>
  <c r="H6085" i="2"/>
  <c r="H6086" i="2"/>
  <c r="H6087" i="2"/>
  <c r="H6064" i="2"/>
  <c r="H6065" i="2"/>
  <c r="H6066" i="2"/>
  <c r="H6067" i="2"/>
  <c r="H6068" i="2"/>
  <c r="H6069" i="2"/>
  <c r="H6070" i="2"/>
  <c r="H6071" i="2"/>
  <c r="H6072" i="2"/>
  <c r="H6073" i="2"/>
  <c r="H6074" i="2"/>
  <c r="H6075" i="2"/>
  <c r="H6076" i="2"/>
  <c r="H6055" i="2"/>
  <c r="H6056" i="2"/>
  <c r="H6057" i="2"/>
  <c r="H6058" i="2"/>
  <c r="H6059" i="2"/>
  <c r="H6060" i="2"/>
  <c r="H6061" i="2"/>
  <c r="H6062" i="2"/>
  <c r="H6063" i="2"/>
  <c r="H6041" i="2"/>
  <c r="H6042" i="2"/>
  <c r="H6043" i="2"/>
  <c r="H6044" i="2"/>
  <c r="H6045" i="2"/>
  <c r="H6046" i="2"/>
  <c r="H6047" i="2"/>
  <c r="H6048" i="2"/>
  <c r="H6049" i="2"/>
  <c r="H6050" i="2"/>
  <c r="H6051" i="2"/>
  <c r="H6052" i="2"/>
  <c r="H6053" i="2"/>
  <c r="H6054" i="2"/>
  <c r="H6030" i="2"/>
  <c r="H6031" i="2"/>
  <c r="H6032" i="2"/>
  <c r="H6033" i="2"/>
  <c r="H6034" i="2"/>
  <c r="H6035" i="2"/>
  <c r="H6036" i="2"/>
  <c r="H6037" i="2"/>
  <c r="H6038" i="2"/>
  <c r="H6039" i="2"/>
  <c r="H6040" i="2"/>
  <c r="H6020" i="2"/>
  <c r="H6021" i="2"/>
  <c r="H6022" i="2"/>
  <c r="H6023" i="2"/>
  <c r="H6024" i="2"/>
  <c r="H6025" i="2"/>
  <c r="H6026" i="2"/>
  <c r="H6027" i="2"/>
  <c r="H6028" i="2"/>
  <c r="H6029" i="2"/>
  <c r="H6015" i="2"/>
  <c r="H6016" i="2"/>
  <c r="H6017" i="2"/>
  <c r="H6018" i="2"/>
  <c r="H6019" i="2"/>
  <c r="H6010" i="2"/>
  <c r="H6011" i="2"/>
  <c r="H6012" i="2"/>
  <c r="H6013" i="2"/>
  <c r="H6014" i="2"/>
  <c r="H6000" i="2"/>
  <c r="H6001" i="2"/>
  <c r="H6002" i="2"/>
  <c r="H6003" i="2"/>
  <c r="H6004" i="2"/>
  <c r="H6005" i="2"/>
  <c r="H6006" i="2"/>
  <c r="H6007" i="2"/>
  <c r="H6008" i="2"/>
  <c r="H6009" i="2"/>
  <c r="H5995" i="2"/>
  <c r="H5996" i="2"/>
  <c r="H5997" i="2"/>
  <c r="H5998" i="2"/>
  <c r="H5999" i="2"/>
  <c r="H5984" i="2"/>
  <c r="H5985" i="2"/>
  <c r="H5986" i="2"/>
  <c r="H5987" i="2"/>
  <c r="H5988" i="2"/>
  <c r="H5989" i="2"/>
  <c r="H5990" i="2"/>
  <c r="H5991" i="2"/>
  <c r="H5992" i="2"/>
  <c r="H5993" i="2"/>
  <c r="H5994" i="2"/>
  <c r="H5977" i="2"/>
  <c r="H5978" i="2"/>
  <c r="H5979" i="2"/>
  <c r="H5980" i="2"/>
  <c r="H5981" i="2"/>
  <c r="H5982" i="2"/>
  <c r="H5983" i="2"/>
  <c r="H5970" i="2"/>
  <c r="H5971" i="2"/>
  <c r="H5972" i="2"/>
  <c r="H5973" i="2"/>
  <c r="H5974" i="2"/>
  <c r="H5975" i="2"/>
  <c r="H5976" i="2"/>
  <c r="H5951" i="2"/>
  <c r="H5952" i="2"/>
  <c r="H5953" i="2"/>
  <c r="H5954" i="2"/>
  <c r="H5955" i="2"/>
  <c r="H5956" i="2"/>
  <c r="H5957" i="2"/>
  <c r="H5958" i="2"/>
  <c r="H5959" i="2"/>
  <c r="H5960" i="2"/>
  <c r="H5961" i="2"/>
  <c r="H5962" i="2"/>
  <c r="H5963" i="2"/>
  <c r="H5964" i="2"/>
  <c r="H5965" i="2"/>
  <c r="H5966" i="2"/>
  <c r="H5967" i="2"/>
  <c r="H5968" i="2"/>
  <c r="H5969" i="2"/>
  <c r="H5945" i="2"/>
  <c r="H5946" i="2"/>
  <c r="H5947" i="2"/>
  <c r="H5948" i="2"/>
  <c r="H5949" i="2"/>
  <c r="H5950" i="2"/>
  <c r="H5940" i="2"/>
  <c r="H5941" i="2"/>
  <c r="H5942" i="2"/>
  <c r="H5943" i="2"/>
  <c r="H5944" i="2"/>
  <c r="H5930" i="2"/>
  <c r="H5931" i="2"/>
  <c r="H5932" i="2"/>
  <c r="H5933" i="2"/>
  <c r="H5934" i="2"/>
  <c r="H5935" i="2"/>
  <c r="H5936" i="2"/>
  <c r="H5937" i="2"/>
  <c r="H5938" i="2"/>
  <c r="H5939" i="2"/>
  <c r="H5925" i="2"/>
  <c r="H5926" i="2"/>
  <c r="H5927" i="2"/>
  <c r="H5928" i="2"/>
  <c r="H5929" i="2"/>
  <c r="H5919" i="2"/>
  <c r="H5920" i="2"/>
  <c r="H5921" i="2"/>
  <c r="H5922" i="2"/>
  <c r="H5923" i="2"/>
  <c r="H5924" i="2"/>
  <c r="H5913" i="2"/>
  <c r="H5914" i="2"/>
  <c r="H5915" i="2"/>
  <c r="H5916" i="2"/>
  <c r="H5917" i="2"/>
  <c r="H5918" i="2"/>
  <c r="H5902" i="2"/>
  <c r="H5903" i="2"/>
  <c r="H5904" i="2"/>
  <c r="H5905" i="2"/>
  <c r="H5906" i="2"/>
  <c r="H5907" i="2"/>
  <c r="H5908" i="2"/>
  <c r="H5909" i="2"/>
  <c r="H5910" i="2"/>
  <c r="H5911" i="2"/>
  <c r="H5912" i="2"/>
  <c r="H5886" i="2"/>
  <c r="H5887" i="2"/>
  <c r="H5888" i="2"/>
  <c r="H5889" i="2"/>
  <c r="H5890" i="2"/>
  <c r="H5891" i="2"/>
  <c r="H5892" i="2"/>
  <c r="H5893" i="2"/>
  <c r="H5894" i="2"/>
  <c r="H5895" i="2"/>
  <c r="H5896" i="2"/>
  <c r="H5897" i="2"/>
  <c r="H5898" i="2"/>
  <c r="H5899" i="2"/>
  <c r="H5900" i="2"/>
  <c r="H5901" i="2"/>
  <c r="H5876" i="2"/>
  <c r="H5877" i="2"/>
  <c r="H5878" i="2"/>
  <c r="H5879" i="2"/>
  <c r="H5880" i="2"/>
  <c r="H5881" i="2"/>
  <c r="H5882" i="2"/>
  <c r="H5883" i="2"/>
  <c r="H5884" i="2"/>
  <c r="H5885" i="2"/>
  <c r="H5871" i="2"/>
  <c r="H5872" i="2"/>
  <c r="H5873" i="2"/>
  <c r="H5874" i="2"/>
  <c r="H5875" i="2"/>
  <c r="H5864" i="2"/>
  <c r="H5865" i="2"/>
  <c r="H5866" i="2"/>
  <c r="H5867" i="2"/>
  <c r="H5868" i="2"/>
  <c r="H5869" i="2"/>
  <c r="H5870" i="2"/>
  <c r="H5859" i="2"/>
  <c r="H5860" i="2"/>
  <c r="H5861" i="2"/>
  <c r="H5862" i="2"/>
  <c r="H5863" i="2"/>
  <c r="H5854" i="2"/>
  <c r="H5855" i="2"/>
  <c r="H5856" i="2"/>
  <c r="H5857" i="2"/>
  <c r="H5858" i="2"/>
  <c r="H5845" i="2"/>
  <c r="H5846" i="2"/>
  <c r="H5847" i="2"/>
  <c r="H5848" i="2"/>
  <c r="H5849" i="2"/>
  <c r="H5850" i="2"/>
  <c r="H5851" i="2"/>
  <c r="H5852" i="2"/>
  <c r="H5853" i="2"/>
  <c r="H5838" i="2"/>
  <c r="H5839" i="2"/>
  <c r="H5840" i="2"/>
  <c r="H5841" i="2"/>
  <c r="H5842" i="2"/>
  <c r="H5843" i="2"/>
  <c r="H5844" i="2"/>
  <c r="H5827" i="2"/>
  <c r="H5828" i="2"/>
  <c r="H5829" i="2"/>
  <c r="H5830" i="2"/>
  <c r="H5831" i="2"/>
  <c r="H5832" i="2"/>
  <c r="H5833" i="2"/>
  <c r="H5834" i="2"/>
  <c r="H5835" i="2"/>
  <c r="H5836" i="2"/>
  <c r="H5837" i="2"/>
  <c r="H5817" i="2"/>
  <c r="H5818" i="2"/>
  <c r="H5819" i="2"/>
  <c r="H5820" i="2"/>
  <c r="H5821" i="2"/>
  <c r="H5822" i="2"/>
  <c r="H5823" i="2"/>
  <c r="H5824" i="2"/>
  <c r="H5825" i="2"/>
  <c r="H5826" i="2"/>
  <c r="H5806" i="2"/>
  <c r="H5807" i="2"/>
  <c r="H5808" i="2"/>
  <c r="H5809" i="2"/>
  <c r="H5810" i="2"/>
  <c r="H5811" i="2"/>
  <c r="H5812" i="2"/>
  <c r="H5813" i="2"/>
  <c r="H5814" i="2"/>
  <c r="H5815" i="2"/>
  <c r="H5816" i="2"/>
  <c r="H5797" i="2"/>
  <c r="H5798" i="2"/>
  <c r="H5799" i="2"/>
  <c r="H5800" i="2"/>
  <c r="H5801" i="2"/>
  <c r="H5802" i="2"/>
  <c r="H5803" i="2"/>
  <c r="H5804" i="2"/>
  <c r="H5805" i="2"/>
  <c r="H5790" i="2"/>
  <c r="H5791" i="2"/>
  <c r="H5792" i="2"/>
  <c r="H5793" i="2"/>
  <c r="H5794" i="2"/>
  <c r="H5795" i="2"/>
  <c r="H5796" i="2"/>
  <c r="H5781" i="2"/>
  <c r="H5782" i="2"/>
  <c r="H5783" i="2"/>
  <c r="H5784" i="2"/>
  <c r="H5785" i="2"/>
  <c r="H5786" i="2"/>
  <c r="H5787" i="2"/>
  <c r="H5788" i="2"/>
  <c r="H5789" i="2"/>
  <c r="H5771" i="2"/>
  <c r="H5772" i="2"/>
  <c r="H5773" i="2"/>
  <c r="H5774" i="2"/>
  <c r="H5775" i="2"/>
  <c r="H5776" i="2"/>
  <c r="H5777" i="2"/>
  <c r="H5778" i="2"/>
  <c r="H5779" i="2"/>
  <c r="H5780" i="2"/>
  <c r="H5759" i="2"/>
  <c r="H5760" i="2"/>
  <c r="H5761" i="2"/>
  <c r="H5762" i="2"/>
  <c r="H5763" i="2"/>
  <c r="H5764" i="2"/>
  <c r="H5765" i="2"/>
  <c r="H5766" i="2"/>
  <c r="H5767" i="2"/>
  <c r="H5768" i="2"/>
  <c r="H5769" i="2"/>
  <c r="H5770" i="2"/>
  <c r="H5757" i="2"/>
  <c r="H5758" i="2"/>
  <c r="H5747" i="2"/>
  <c r="H5748" i="2"/>
  <c r="H5749" i="2"/>
  <c r="H5750" i="2"/>
  <c r="H5751" i="2"/>
  <c r="H5752" i="2"/>
  <c r="H5753" i="2"/>
  <c r="H5754" i="2"/>
  <c r="H5755" i="2"/>
  <c r="H5756" i="2"/>
  <c r="H5743" i="2"/>
  <c r="H5744" i="2"/>
  <c r="H5745" i="2"/>
  <c r="H5746" i="2"/>
  <c r="H5734" i="2"/>
  <c r="H5735" i="2"/>
  <c r="H5736" i="2"/>
  <c r="H5737" i="2"/>
  <c r="H5738" i="2"/>
  <c r="H5739" i="2"/>
  <c r="H5740" i="2"/>
  <c r="H5741" i="2"/>
  <c r="H5742" i="2"/>
  <c r="H5719" i="2"/>
  <c r="H5720" i="2"/>
  <c r="H5721" i="2"/>
  <c r="H5722" i="2"/>
  <c r="H5723" i="2"/>
  <c r="H5724" i="2"/>
  <c r="H5725" i="2"/>
  <c r="H5726" i="2"/>
  <c r="H5727" i="2"/>
  <c r="H5728" i="2"/>
  <c r="H5729" i="2"/>
  <c r="H5730" i="2"/>
  <c r="H5731" i="2"/>
  <c r="H5732" i="2"/>
  <c r="H5733" i="2"/>
  <c r="H5712" i="2"/>
  <c r="H5713" i="2"/>
  <c r="H5714" i="2"/>
  <c r="H5715" i="2"/>
  <c r="H5716" i="2"/>
  <c r="H5717" i="2"/>
  <c r="H5718" i="2"/>
  <c r="H5705" i="2"/>
  <c r="H5706" i="2"/>
  <c r="H5707" i="2"/>
  <c r="H5708" i="2"/>
  <c r="H5709" i="2"/>
  <c r="H5710" i="2"/>
  <c r="H5711" i="2"/>
  <c r="H5694" i="2"/>
  <c r="H5695" i="2"/>
  <c r="H5696" i="2"/>
  <c r="H5697" i="2"/>
  <c r="H5698" i="2"/>
  <c r="H5699" i="2"/>
  <c r="H5700" i="2"/>
  <c r="H5701" i="2"/>
  <c r="H5702" i="2"/>
  <c r="H5703" i="2"/>
  <c r="H5704" i="2"/>
  <c r="H5689" i="2"/>
  <c r="H5690" i="2"/>
  <c r="H5691" i="2"/>
  <c r="H5692" i="2"/>
  <c r="H5693" i="2"/>
  <c r="H5680" i="2"/>
  <c r="H5681" i="2"/>
  <c r="H5682" i="2"/>
  <c r="H5683" i="2"/>
  <c r="H5684" i="2"/>
  <c r="H5685" i="2"/>
  <c r="H5686" i="2"/>
  <c r="H5687" i="2"/>
  <c r="H5688" i="2"/>
  <c r="H5669" i="2"/>
  <c r="H5670" i="2"/>
  <c r="H5671" i="2"/>
  <c r="H5672" i="2"/>
  <c r="H5673" i="2"/>
  <c r="H5674" i="2"/>
  <c r="H5675" i="2"/>
  <c r="H5676" i="2"/>
  <c r="H5677" i="2"/>
  <c r="H5678" i="2"/>
  <c r="H5679" i="2"/>
  <c r="H5664" i="2"/>
  <c r="H5665" i="2"/>
  <c r="H5666" i="2"/>
  <c r="H5667" i="2"/>
  <c r="H5668" i="2"/>
  <c r="H5655" i="2"/>
  <c r="H5656" i="2"/>
  <c r="H5657" i="2"/>
  <c r="H5658" i="2"/>
  <c r="H5659" i="2"/>
  <c r="H5660" i="2"/>
  <c r="H5661" i="2"/>
  <c r="H5662" i="2"/>
  <c r="H5663" i="2"/>
  <c r="H5650" i="2"/>
  <c r="H5651" i="2"/>
  <c r="H5652" i="2"/>
  <c r="H5653" i="2"/>
  <c r="H5654" i="2"/>
  <c r="H5639" i="2"/>
  <c r="H5640" i="2"/>
  <c r="H5641" i="2"/>
  <c r="H5642" i="2"/>
  <c r="H5643" i="2"/>
  <c r="H5644" i="2"/>
  <c r="H5645" i="2"/>
  <c r="H5646" i="2"/>
  <c r="H5647" i="2"/>
  <c r="H5648" i="2"/>
  <c r="H5649" i="2"/>
  <c r="H5632" i="2"/>
  <c r="H5633" i="2"/>
  <c r="H5634" i="2"/>
  <c r="H5635" i="2"/>
  <c r="H5636" i="2"/>
  <c r="H5637" i="2"/>
  <c r="H5638" i="2"/>
  <c r="H5621" i="2"/>
  <c r="H5622" i="2"/>
  <c r="H5623" i="2"/>
  <c r="H5624" i="2"/>
  <c r="H5625" i="2"/>
  <c r="H5626" i="2"/>
  <c r="H5627" i="2"/>
  <c r="H5628" i="2"/>
  <c r="H5629" i="2"/>
  <c r="H5630" i="2"/>
  <c r="H5631" i="2"/>
  <c r="H5618" i="2"/>
  <c r="H5619" i="2"/>
  <c r="H5620" i="2"/>
  <c r="H5610" i="2"/>
  <c r="H5611" i="2"/>
  <c r="H5612" i="2"/>
  <c r="H5613" i="2"/>
  <c r="H5614" i="2"/>
  <c r="H5615" i="2"/>
  <c r="H5616" i="2"/>
  <c r="H5617" i="2"/>
  <c r="H5606" i="2"/>
  <c r="H5607" i="2"/>
  <c r="H5608" i="2"/>
  <c r="H5609" i="2"/>
  <c r="H5603" i="2"/>
  <c r="H5604" i="2"/>
  <c r="H5605" i="2"/>
  <c r="H5600" i="2"/>
  <c r="H5601" i="2"/>
  <c r="H5602" i="2"/>
  <c r="H5595" i="2"/>
  <c r="H5596" i="2"/>
  <c r="H5597" i="2"/>
  <c r="H5598" i="2"/>
  <c r="H5599" i="2"/>
  <c r="H5583" i="2"/>
  <c r="H5584" i="2"/>
  <c r="H5585" i="2"/>
  <c r="H5586" i="2"/>
  <c r="H5587" i="2"/>
  <c r="H5588" i="2"/>
  <c r="H5589" i="2"/>
  <c r="H5590" i="2"/>
  <c r="H5591" i="2"/>
  <c r="H5592" i="2"/>
  <c r="H5593" i="2"/>
  <c r="H5594" i="2"/>
  <c r="H5576" i="2"/>
  <c r="H5577" i="2"/>
  <c r="H5578" i="2"/>
  <c r="H5579" i="2"/>
  <c r="H5580" i="2"/>
  <c r="H5581" i="2"/>
  <c r="H5582" i="2"/>
  <c r="H5571" i="2"/>
  <c r="H5572" i="2"/>
  <c r="H5573" i="2"/>
  <c r="H5574" i="2"/>
  <c r="H5575" i="2"/>
  <c r="H5560" i="2"/>
  <c r="H5561" i="2"/>
  <c r="H5562" i="2"/>
  <c r="H5563" i="2"/>
  <c r="H5564" i="2"/>
  <c r="H5565" i="2"/>
  <c r="H5566" i="2"/>
  <c r="H5567" i="2"/>
  <c r="H5568" i="2"/>
  <c r="H5569" i="2"/>
  <c r="H5570" i="2"/>
  <c r="H5558" i="2"/>
  <c r="H5559" i="2"/>
  <c r="H5552" i="2"/>
  <c r="H5553" i="2"/>
  <c r="H5554" i="2"/>
  <c r="H5555" i="2"/>
  <c r="H5556" i="2"/>
  <c r="H5557" i="2"/>
  <c r="H5543" i="2"/>
  <c r="H5544" i="2"/>
  <c r="H5545" i="2"/>
  <c r="H5546" i="2"/>
  <c r="H5547" i="2"/>
  <c r="H5548" i="2"/>
  <c r="H5549" i="2"/>
  <c r="H5550" i="2"/>
  <c r="H5551" i="2"/>
  <c r="H5532" i="2"/>
  <c r="H5533" i="2"/>
  <c r="H5534" i="2"/>
  <c r="H5535" i="2"/>
  <c r="H5536" i="2"/>
  <c r="H5537" i="2"/>
  <c r="H5538" i="2"/>
  <c r="H5539" i="2"/>
  <c r="H5540" i="2"/>
  <c r="H5541" i="2"/>
  <c r="H5542" i="2"/>
  <c r="H5524" i="2"/>
  <c r="H5525" i="2"/>
  <c r="H5526" i="2"/>
  <c r="H5527" i="2"/>
  <c r="H5528" i="2"/>
  <c r="H5529" i="2"/>
  <c r="H5530" i="2"/>
  <c r="H5531" i="2"/>
  <c r="H5517" i="2"/>
  <c r="H5518" i="2"/>
  <c r="H5519" i="2"/>
  <c r="H5520" i="2"/>
  <c r="H5521" i="2"/>
  <c r="H5522" i="2"/>
  <c r="H5523" i="2"/>
  <c r="H5507" i="2"/>
  <c r="H5508" i="2"/>
  <c r="H5509" i="2"/>
  <c r="H5510" i="2"/>
  <c r="H5511" i="2"/>
  <c r="H5512" i="2"/>
  <c r="H5513" i="2"/>
  <c r="H5514" i="2"/>
  <c r="H5515" i="2"/>
  <c r="H5516" i="2"/>
  <c r="H5499" i="2"/>
  <c r="H5500" i="2"/>
  <c r="H5501" i="2"/>
  <c r="H5502" i="2"/>
  <c r="H5503" i="2"/>
  <c r="H5504" i="2"/>
  <c r="H5505" i="2"/>
  <c r="H5506" i="2"/>
  <c r="H5495" i="2"/>
  <c r="H5496" i="2"/>
  <c r="H5497" i="2"/>
  <c r="H5498" i="2"/>
  <c r="H5490" i="2"/>
  <c r="H5491" i="2"/>
  <c r="H5492" i="2"/>
  <c r="H5493" i="2"/>
  <c r="H5494" i="2"/>
  <c r="H5484" i="2"/>
  <c r="H5485" i="2"/>
  <c r="H5486" i="2"/>
  <c r="H5487" i="2"/>
  <c r="H5488" i="2"/>
  <c r="H5489" i="2"/>
  <c r="H5473" i="2"/>
  <c r="H5474" i="2"/>
  <c r="H5475" i="2"/>
  <c r="H5476" i="2"/>
  <c r="H5477" i="2"/>
  <c r="H5478" i="2"/>
  <c r="H5479" i="2"/>
  <c r="H5480" i="2"/>
  <c r="H5481" i="2"/>
  <c r="H5482" i="2"/>
  <c r="H5483" i="2"/>
  <c r="H5463" i="2"/>
  <c r="H5464" i="2"/>
  <c r="H5465" i="2"/>
  <c r="H5466" i="2"/>
  <c r="H5467" i="2"/>
  <c r="H5468" i="2"/>
  <c r="H5469" i="2"/>
  <c r="H5470" i="2"/>
  <c r="H5471" i="2"/>
  <c r="H5472" i="2"/>
  <c r="H5456" i="2"/>
  <c r="H5457" i="2"/>
  <c r="H5458" i="2"/>
  <c r="H5459" i="2"/>
  <c r="H5460" i="2"/>
  <c r="H5461" i="2"/>
  <c r="H5462" i="2"/>
  <c r="H5446" i="2"/>
  <c r="H5447" i="2"/>
  <c r="H5448" i="2"/>
  <c r="H5449" i="2"/>
  <c r="H5450" i="2"/>
  <c r="H5451" i="2"/>
  <c r="H5452" i="2"/>
  <c r="H5453" i="2"/>
  <c r="H5454" i="2"/>
  <c r="H5455" i="2"/>
  <c r="H5441" i="2"/>
  <c r="H5442" i="2"/>
  <c r="H5443" i="2"/>
  <c r="H5444" i="2"/>
  <c r="H5445" i="2"/>
  <c r="H5440" i="2"/>
  <c r="H5434" i="2"/>
  <c r="H5435" i="2"/>
  <c r="H5436" i="2"/>
  <c r="H5437" i="2"/>
  <c r="H5438" i="2"/>
  <c r="H5439" i="2"/>
  <c r="H5426" i="2"/>
  <c r="H5427" i="2"/>
  <c r="H5428" i="2"/>
  <c r="H5429" i="2"/>
  <c r="H5430" i="2"/>
  <c r="H5431" i="2"/>
  <c r="H5432" i="2"/>
  <c r="H5433" i="2"/>
  <c r="H5419" i="2"/>
  <c r="H5420" i="2"/>
  <c r="H5421" i="2"/>
  <c r="H5422" i="2"/>
  <c r="H5423" i="2"/>
  <c r="H5424" i="2"/>
  <c r="H5425" i="2"/>
  <c r="H5409" i="2"/>
  <c r="H5410" i="2"/>
  <c r="H5411" i="2"/>
  <c r="H5412" i="2"/>
  <c r="H5413" i="2"/>
  <c r="H5414" i="2"/>
  <c r="H5415" i="2"/>
  <c r="H5416" i="2"/>
  <c r="H5417" i="2"/>
  <c r="H5418" i="2"/>
  <c r="H5401" i="2"/>
  <c r="H5402" i="2"/>
  <c r="H5403" i="2"/>
  <c r="H5404" i="2"/>
  <c r="H5405" i="2"/>
  <c r="H5406" i="2"/>
  <c r="H5407" i="2"/>
  <c r="H5408" i="2"/>
  <c r="H5396" i="2"/>
  <c r="H5397" i="2"/>
  <c r="H5398" i="2"/>
  <c r="H5399" i="2"/>
  <c r="H5400" i="2"/>
  <c r="H5378" i="2"/>
  <c r="H5379" i="2"/>
  <c r="H5380" i="2"/>
  <c r="H5381" i="2"/>
  <c r="H5382" i="2"/>
  <c r="H5383" i="2"/>
  <c r="H5384" i="2"/>
  <c r="H5385" i="2"/>
  <c r="H5386" i="2"/>
  <c r="H5387" i="2"/>
  <c r="H5388" i="2"/>
  <c r="H5389" i="2"/>
  <c r="H5390" i="2"/>
  <c r="H5391" i="2"/>
  <c r="H5392" i="2"/>
  <c r="H5393" i="2"/>
  <c r="H5394" i="2"/>
  <c r="H5395" i="2"/>
  <c r="H5370" i="2"/>
  <c r="H5371" i="2"/>
  <c r="H5372" i="2"/>
  <c r="H5373" i="2"/>
  <c r="H5374" i="2"/>
  <c r="H5375" i="2"/>
  <c r="H5376" i="2"/>
  <c r="H5377" i="2"/>
  <c r="H5359" i="2"/>
  <c r="H5360" i="2"/>
  <c r="H5361" i="2"/>
  <c r="H5362" i="2"/>
  <c r="H5363" i="2"/>
  <c r="H5364" i="2"/>
  <c r="H5365" i="2"/>
  <c r="H5366" i="2"/>
  <c r="H5367" i="2"/>
  <c r="H5368" i="2"/>
  <c r="H5369" i="2"/>
  <c r="H5350" i="2"/>
  <c r="H5351" i="2"/>
  <c r="H5352" i="2"/>
  <c r="H5353" i="2"/>
  <c r="H5354" i="2"/>
  <c r="H5355" i="2"/>
  <c r="H5356" i="2"/>
  <c r="H5357" i="2"/>
  <c r="H5358" i="2"/>
  <c r="H5341" i="2"/>
  <c r="H5342" i="2"/>
  <c r="H5343" i="2"/>
  <c r="H5344" i="2"/>
  <c r="H5345" i="2"/>
  <c r="H5346" i="2"/>
  <c r="H5347" i="2"/>
  <c r="H5348" i="2"/>
  <c r="H5349" i="2"/>
  <c r="H5333" i="2"/>
  <c r="H5334" i="2"/>
  <c r="H5335" i="2"/>
  <c r="H5336" i="2"/>
  <c r="H5337" i="2"/>
  <c r="H5338" i="2"/>
  <c r="H5339" i="2"/>
  <c r="H5340" i="2"/>
  <c r="H5323" i="2"/>
  <c r="H5324" i="2"/>
  <c r="H5325" i="2"/>
  <c r="H5326" i="2"/>
  <c r="H5327" i="2"/>
  <c r="H5328" i="2"/>
  <c r="H5329" i="2"/>
  <c r="H5330" i="2"/>
  <c r="H5331" i="2"/>
  <c r="H5332" i="2"/>
  <c r="H5318" i="2"/>
  <c r="H5319" i="2"/>
  <c r="H5320" i="2"/>
  <c r="H5321" i="2"/>
  <c r="H5322" i="2"/>
  <c r="H5311" i="2"/>
  <c r="H5312" i="2"/>
  <c r="H5313" i="2"/>
  <c r="H5314" i="2"/>
  <c r="H5315" i="2"/>
  <c r="H5316" i="2"/>
  <c r="H5317" i="2"/>
  <c r="H5302" i="2"/>
  <c r="H5303" i="2"/>
  <c r="H5304" i="2"/>
  <c r="H5305" i="2"/>
  <c r="H5306" i="2"/>
  <c r="H5307" i="2"/>
  <c r="H5308" i="2"/>
  <c r="H5309" i="2"/>
  <c r="H5310" i="2"/>
  <c r="H5293" i="2"/>
  <c r="H5294" i="2"/>
  <c r="H5295" i="2"/>
  <c r="H5296" i="2"/>
  <c r="H5297" i="2"/>
  <c r="H5298" i="2"/>
  <c r="H5299" i="2"/>
  <c r="H5300" i="2"/>
  <c r="H5301" i="2"/>
  <c r="H5284" i="2"/>
  <c r="H5285" i="2"/>
  <c r="H5286" i="2"/>
  <c r="H5287" i="2"/>
  <c r="H5288" i="2"/>
  <c r="H5289" i="2"/>
  <c r="H5290" i="2"/>
  <c r="H5291" i="2"/>
  <c r="H5292" i="2"/>
  <c r="H5277" i="2"/>
  <c r="H5278" i="2"/>
  <c r="H5279" i="2"/>
  <c r="H5280" i="2"/>
  <c r="H5281" i="2"/>
  <c r="H5282" i="2"/>
  <c r="H5283" i="2"/>
  <c r="H5268" i="2"/>
  <c r="H5269" i="2"/>
  <c r="H5270" i="2"/>
  <c r="H5271" i="2"/>
  <c r="H5272" i="2"/>
  <c r="H5273" i="2"/>
  <c r="H5274" i="2"/>
  <c r="H5275" i="2"/>
  <c r="H5276" i="2"/>
  <c r="H5260" i="2"/>
  <c r="H5261" i="2"/>
  <c r="H5262" i="2"/>
  <c r="H5263" i="2"/>
  <c r="H5264" i="2"/>
  <c r="H5265" i="2"/>
  <c r="H5266" i="2"/>
  <c r="H5267" i="2"/>
  <c r="H5252" i="2"/>
  <c r="H5253" i="2"/>
  <c r="H5254" i="2"/>
  <c r="H5255" i="2"/>
  <c r="H5256" i="2"/>
  <c r="H5257" i="2"/>
  <c r="H5258" i="2"/>
  <c r="H5259" i="2"/>
  <c r="H5241" i="2"/>
  <c r="H5242" i="2"/>
  <c r="H5243" i="2"/>
  <c r="H5244" i="2"/>
  <c r="H5245" i="2"/>
  <c r="H5246" i="2"/>
  <c r="H5247" i="2"/>
  <c r="H5248" i="2"/>
  <c r="H5249" i="2"/>
  <c r="H5250" i="2"/>
  <c r="H5251" i="2"/>
  <c r="H5236" i="2"/>
  <c r="H5237" i="2"/>
  <c r="H5238" i="2"/>
  <c r="H5239" i="2"/>
  <c r="H5240" i="2"/>
  <c r="H5228" i="2"/>
  <c r="H5229" i="2"/>
  <c r="H5230" i="2"/>
  <c r="H5231" i="2"/>
  <c r="H5232" i="2"/>
  <c r="H5233" i="2"/>
  <c r="H5234" i="2"/>
  <c r="H5235" i="2"/>
  <c r="H5222" i="2"/>
  <c r="H5223" i="2"/>
  <c r="H5224" i="2"/>
  <c r="H5225" i="2"/>
  <c r="H5226" i="2"/>
  <c r="H5227" i="2"/>
  <c r="H5208" i="2"/>
  <c r="H5209" i="2"/>
  <c r="H5210" i="2"/>
  <c r="H5211" i="2"/>
  <c r="H5212" i="2"/>
  <c r="H5213" i="2"/>
  <c r="H5214" i="2"/>
  <c r="H5215" i="2"/>
  <c r="H5216" i="2"/>
  <c r="H5217" i="2"/>
  <c r="H5218" i="2"/>
  <c r="H5219" i="2"/>
  <c r="H5220" i="2"/>
  <c r="H5221" i="2"/>
  <c r="H5195" i="2"/>
  <c r="H5196" i="2"/>
  <c r="H5197" i="2"/>
  <c r="H5198" i="2"/>
  <c r="H5199" i="2"/>
  <c r="H5200" i="2"/>
  <c r="H5201" i="2"/>
  <c r="H5202" i="2"/>
  <c r="H5203" i="2"/>
  <c r="H5204" i="2"/>
  <c r="H5205" i="2"/>
  <c r="H5206" i="2"/>
  <c r="H5207" i="2"/>
  <c r="H5185" i="2"/>
  <c r="H5186" i="2"/>
  <c r="H5187" i="2"/>
  <c r="H5188" i="2"/>
  <c r="H5189" i="2"/>
  <c r="H5190" i="2"/>
  <c r="H5191" i="2"/>
  <c r="H5192" i="2"/>
  <c r="H5193" i="2"/>
  <c r="H5194" i="2"/>
  <c r="H5170" i="2"/>
  <c r="H5171" i="2"/>
  <c r="H5172" i="2"/>
  <c r="H5173" i="2"/>
  <c r="H5174" i="2"/>
  <c r="H5175" i="2"/>
  <c r="H5176" i="2"/>
  <c r="H5177" i="2"/>
  <c r="H5178" i="2"/>
  <c r="H5179" i="2"/>
  <c r="H5180" i="2"/>
  <c r="H5181" i="2"/>
  <c r="H5182" i="2"/>
  <c r="H5183" i="2"/>
  <c r="H5184" i="2"/>
  <c r="H5159" i="2"/>
  <c r="H5160" i="2"/>
  <c r="H5161" i="2"/>
  <c r="H5162" i="2"/>
  <c r="H5163" i="2"/>
  <c r="H5164" i="2"/>
  <c r="H5165" i="2"/>
  <c r="H5166" i="2"/>
  <c r="H5167" i="2"/>
  <c r="H5168" i="2"/>
  <c r="H5169" i="2"/>
  <c r="H5153" i="2"/>
  <c r="H5154" i="2"/>
  <c r="H5155" i="2"/>
  <c r="H5156" i="2"/>
  <c r="H5157" i="2"/>
  <c r="H5158" i="2"/>
  <c r="H5148" i="2"/>
  <c r="H5149" i="2"/>
  <c r="H5150" i="2"/>
  <c r="H5151" i="2"/>
  <c r="H5152" i="2"/>
  <c r="H5141" i="2"/>
  <c r="H5142" i="2"/>
  <c r="H5143" i="2"/>
  <c r="H5144" i="2"/>
  <c r="H5145" i="2"/>
  <c r="H5146" i="2"/>
  <c r="H5147" i="2"/>
  <c r="H5130" i="2"/>
  <c r="H5131" i="2"/>
  <c r="H5132" i="2"/>
  <c r="H5133" i="2"/>
  <c r="H5134" i="2"/>
  <c r="H5135" i="2"/>
  <c r="H5136" i="2"/>
  <c r="H5137" i="2"/>
  <c r="H5138" i="2"/>
  <c r="H5139" i="2"/>
  <c r="H5140" i="2"/>
  <c r="H5122" i="2"/>
  <c r="H5123" i="2"/>
  <c r="H5124" i="2"/>
  <c r="H5125" i="2"/>
  <c r="H5126" i="2"/>
  <c r="H5127" i="2"/>
  <c r="H5128" i="2"/>
  <c r="H5129" i="2"/>
  <c r="H5102" i="2"/>
  <c r="H5103" i="2"/>
  <c r="H5104" i="2"/>
  <c r="H5105" i="2"/>
  <c r="H5106" i="2"/>
  <c r="H5107" i="2"/>
  <c r="H5108" i="2"/>
  <c r="H5109" i="2"/>
  <c r="H5110" i="2"/>
  <c r="H5111" i="2"/>
  <c r="H5112" i="2"/>
  <c r="H5113" i="2"/>
  <c r="H5114" i="2"/>
  <c r="H5115" i="2"/>
  <c r="H5116" i="2"/>
  <c r="H5117" i="2"/>
  <c r="H5118" i="2"/>
  <c r="H5119" i="2"/>
  <c r="H5120" i="2"/>
  <c r="H5121" i="2"/>
  <c r="H5094" i="2"/>
  <c r="H5095" i="2"/>
  <c r="H5096" i="2"/>
  <c r="H5097" i="2"/>
  <c r="H5098" i="2"/>
  <c r="H5099" i="2"/>
  <c r="H5100" i="2"/>
  <c r="H5101" i="2"/>
  <c r="H5087" i="2"/>
  <c r="H5088" i="2"/>
  <c r="H5089" i="2"/>
  <c r="H5090" i="2"/>
  <c r="H5091" i="2"/>
  <c r="H5092" i="2"/>
  <c r="H5093" i="2"/>
  <c r="H5078" i="2"/>
  <c r="H5079" i="2"/>
  <c r="H5080" i="2"/>
  <c r="H5081" i="2"/>
  <c r="H5082" i="2"/>
  <c r="H5083" i="2"/>
  <c r="H5084" i="2"/>
  <c r="H5085" i="2"/>
  <c r="H5086" i="2"/>
  <c r="H5070" i="2"/>
  <c r="H5071" i="2"/>
  <c r="H5072" i="2"/>
  <c r="H5073" i="2"/>
  <c r="H5074" i="2"/>
  <c r="H5075" i="2"/>
  <c r="H5076" i="2"/>
  <c r="H5077" i="2"/>
  <c r="H5061" i="2"/>
  <c r="H5062" i="2"/>
  <c r="H5063" i="2"/>
  <c r="H5064" i="2"/>
  <c r="H5065" i="2"/>
  <c r="H5066" i="2"/>
  <c r="H5067" i="2"/>
  <c r="H5068" i="2"/>
  <c r="H5069" i="2"/>
  <c r="H5054" i="2"/>
  <c r="H5055" i="2"/>
  <c r="H5056" i="2"/>
  <c r="H5057" i="2"/>
  <c r="H5058" i="2"/>
  <c r="H5059" i="2"/>
  <c r="H5060" i="2"/>
  <c r="H5040" i="2"/>
  <c r="H5041" i="2"/>
  <c r="H5042" i="2"/>
  <c r="H5043" i="2"/>
  <c r="H5044" i="2"/>
  <c r="H5045" i="2"/>
  <c r="H5046" i="2"/>
  <c r="H5047" i="2"/>
  <c r="H5048" i="2"/>
  <c r="H5049" i="2"/>
  <c r="H5050" i="2"/>
  <c r="H5051" i="2"/>
  <c r="H5052" i="2"/>
  <c r="H5053" i="2"/>
  <c r="H5031" i="2"/>
  <c r="H5032" i="2"/>
  <c r="H5033" i="2"/>
  <c r="H5034" i="2"/>
  <c r="H5035" i="2"/>
  <c r="H5036" i="2"/>
  <c r="H5037" i="2"/>
  <c r="H5038" i="2"/>
  <c r="H5039" i="2"/>
  <c r="H5024" i="2"/>
  <c r="H5025" i="2"/>
  <c r="H5026" i="2"/>
  <c r="H5027" i="2"/>
  <c r="H5028" i="2"/>
  <c r="H5029" i="2"/>
  <c r="H5030" i="2"/>
  <c r="H5015" i="2"/>
  <c r="H5016" i="2"/>
  <c r="H5017" i="2"/>
  <c r="H5018" i="2"/>
  <c r="H5019" i="2"/>
  <c r="H5020" i="2"/>
  <c r="H5021" i="2"/>
  <c r="H5022" i="2"/>
  <c r="H5023" i="2"/>
  <c r="H5008" i="2"/>
  <c r="H5009" i="2"/>
  <c r="H5010" i="2"/>
  <c r="H5011" i="2"/>
  <c r="H5012" i="2"/>
  <c r="H5013" i="2"/>
  <c r="H5014" i="2"/>
  <c r="H5003" i="2"/>
  <c r="H5004" i="2"/>
  <c r="H5005" i="2"/>
  <c r="H5006" i="2"/>
  <c r="H5007" i="2"/>
  <c r="H4995" i="2"/>
  <c r="H4996" i="2"/>
  <c r="H4997" i="2"/>
  <c r="H4998" i="2"/>
  <c r="H4999" i="2"/>
  <c r="H5000" i="2"/>
  <c r="H5001" i="2"/>
  <c r="H5002" i="2"/>
  <c r="H4993" i="2"/>
  <c r="H4994" i="2"/>
  <c r="H4984" i="2"/>
  <c r="H4985" i="2"/>
  <c r="H4986" i="2"/>
  <c r="H4987" i="2"/>
  <c r="H4988" i="2"/>
  <c r="H4989" i="2"/>
  <c r="H4990" i="2"/>
  <c r="H4991" i="2"/>
  <c r="H4992" i="2"/>
  <c r="H4972" i="2"/>
  <c r="H4973" i="2"/>
  <c r="H4974" i="2"/>
  <c r="H4975" i="2"/>
  <c r="H4976" i="2"/>
  <c r="H4977" i="2"/>
  <c r="H4978" i="2"/>
  <c r="H4979" i="2"/>
  <c r="H4980" i="2"/>
  <c r="H4981" i="2"/>
  <c r="H4982" i="2"/>
  <c r="H4983" i="2"/>
  <c r="H4965" i="2"/>
  <c r="H4966" i="2"/>
  <c r="H4967" i="2"/>
  <c r="H4968" i="2"/>
  <c r="H4969" i="2"/>
  <c r="H4970" i="2"/>
  <c r="H4971" i="2"/>
  <c r="H4953" i="2"/>
  <c r="H4954" i="2"/>
  <c r="H4955" i="2"/>
  <c r="H4956" i="2"/>
  <c r="H4957" i="2"/>
  <c r="H4958" i="2"/>
  <c r="H4959" i="2"/>
  <c r="H4960" i="2"/>
  <c r="H4961" i="2"/>
  <c r="H4962" i="2"/>
  <c r="H4963" i="2"/>
  <c r="H4964" i="2"/>
  <c r="H4945" i="2"/>
  <c r="H4946" i="2"/>
  <c r="H4947" i="2"/>
  <c r="H4948" i="2"/>
  <c r="H4949" i="2"/>
  <c r="H4950" i="2"/>
  <c r="H4951" i="2"/>
  <c r="H4952" i="2"/>
  <c r="H4935" i="2"/>
  <c r="H4936" i="2"/>
  <c r="H4937" i="2"/>
  <c r="H4938" i="2"/>
  <c r="H4939" i="2"/>
  <c r="H4940" i="2"/>
  <c r="H4941" i="2"/>
  <c r="H4942" i="2"/>
  <c r="H4943" i="2"/>
  <c r="H4944" i="2"/>
  <c r="H4925" i="2"/>
  <c r="H4926" i="2"/>
  <c r="H4927" i="2"/>
  <c r="H4928" i="2"/>
  <c r="H4929" i="2"/>
  <c r="H4930" i="2"/>
  <c r="H4931" i="2"/>
  <c r="H4932" i="2"/>
  <c r="H4933" i="2"/>
  <c r="H4934" i="2"/>
  <c r="H4917" i="2"/>
  <c r="H4918" i="2"/>
  <c r="H4919" i="2"/>
  <c r="H4920" i="2"/>
  <c r="H4921" i="2"/>
  <c r="H4922" i="2"/>
  <c r="H4923" i="2"/>
  <c r="H4924" i="2"/>
  <c r="H4904" i="2"/>
  <c r="H4905" i="2"/>
  <c r="H4906" i="2"/>
  <c r="H4907" i="2"/>
  <c r="H4908" i="2"/>
  <c r="H4909" i="2"/>
  <c r="H4910" i="2"/>
  <c r="H4911" i="2"/>
  <c r="H4912" i="2"/>
  <c r="H4913" i="2"/>
  <c r="H4914" i="2"/>
  <c r="H4915" i="2"/>
  <c r="H4916" i="2"/>
  <c r="H4891" i="2"/>
  <c r="H4892" i="2"/>
  <c r="H4893" i="2"/>
  <c r="H4894" i="2"/>
  <c r="H4895" i="2"/>
  <c r="H4896" i="2"/>
  <c r="H4897" i="2"/>
  <c r="H4898" i="2"/>
  <c r="H4899" i="2"/>
  <c r="H4900" i="2"/>
  <c r="H4901" i="2"/>
  <c r="H4902" i="2"/>
  <c r="H4903" i="2"/>
  <c r="H4883" i="2"/>
  <c r="H4884" i="2"/>
  <c r="H4885" i="2"/>
  <c r="H4886" i="2"/>
  <c r="H4887" i="2"/>
  <c r="H4888" i="2"/>
  <c r="H4889" i="2"/>
  <c r="H4890" i="2"/>
  <c r="H4877" i="2"/>
  <c r="H4878" i="2"/>
  <c r="H4879" i="2"/>
  <c r="H4880" i="2"/>
  <c r="H4881" i="2"/>
  <c r="H4882" i="2"/>
  <c r="H4869" i="2"/>
  <c r="H4870" i="2"/>
  <c r="H4871" i="2"/>
  <c r="H4872" i="2"/>
  <c r="H4873" i="2"/>
  <c r="H4874" i="2"/>
  <c r="H4875" i="2"/>
  <c r="H4876" i="2"/>
  <c r="H4857" i="2"/>
  <c r="H4858" i="2"/>
  <c r="H4859" i="2"/>
  <c r="H4860" i="2"/>
  <c r="H4861" i="2"/>
  <c r="H4862" i="2"/>
  <c r="H4863" i="2"/>
  <c r="H4864" i="2"/>
  <c r="H4865" i="2"/>
  <c r="H4866" i="2"/>
  <c r="H4867" i="2"/>
  <c r="H4868" i="2"/>
  <c r="H4847" i="2"/>
  <c r="H4848" i="2"/>
  <c r="H4849" i="2"/>
  <c r="H4850" i="2"/>
  <c r="H4851" i="2"/>
  <c r="H4852" i="2"/>
  <c r="H4853" i="2"/>
  <c r="H4854" i="2"/>
  <c r="H4855" i="2"/>
  <c r="H4856" i="2"/>
  <c r="H4830" i="2"/>
  <c r="H4831" i="2"/>
  <c r="H4832" i="2"/>
  <c r="H4833" i="2"/>
  <c r="H4834" i="2"/>
  <c r="H4835" i="2"/>
  <c r="H4836" i="2"/>
  <c r="H4837" i="2"/>
  <c r="H4838" i="2"/>
  <c r="H4839" i="2"/>
  <c r="H4840" i="2"/>
  <c r="H4841" i="2"/>
  <c r="H4842" i="2"/>
  <c r="H4843" i="2"/>
  <c r="H4844" i="2"/>
  <c r="H4845" i="2"/>
  <c r="H4846" i="2"/>
  <c r="H4822" i="2"/>
  <c r="H4823" i="2"/>
  <c r="H4824" i="2"/>
  <c r="H4825" i="2"/>
  <c r="H4826" i="2"/>
  <c r="H4827" i="2"/>
  <c r="H4828" i="2"/>
  <c r="H4829" i="2"/>
  <c r="H4818" i="2"/>
  <c r="H4819" i="2"/>
  <c r="H4820" i="2"/>
  <c r="H4821" i="2"/>
  <c r="H4814" i="2"/>
  <c r="H4815" i="2"/>
  <c r="H4816" i="2"/>
  <c r="H4817" i="2"/>
  <c r="H4803" i="2"/>
  <c r="H4804" i="2"/>
  <c r="H4805" i="2"/>
  <c r="H4806" i="2"/>
  <c r="H4807" i="2"/>
  <c r="H4808" i="2"/>
  <c r="H4809" i="2"/>
  <c r="H4810" i="2"/>
  <c r="H4811" i="2"/>
  <c r="H4812" i="2"/>
  <c r="H4813" i="2"/>
  <c r="H4796" i="2"/>
  <c r="H4797" i="2"/>
  <c r="H4798" i="2"/>
  <c r="H4799" i="2"/>
  <c r="H4800" i="2"/>
  <c r="H4801" i="2"/>
  <c r="H4802" i="2"/>
  <c r="H4790" i="2"/>
  <c r="H4791" i="2"/>
  <c r="H4792" i="2"/>
  <c r="H4793" i="2"/>
  <c r="H4794" i="2"/>
  <c r="H4795" i="2"/>
  <c r="H4780" i="2"/>
  <c r="H4781" i="2"/>
  <c r="H4782" i="2"/>
  <c r="H4783" i="2"/>
  <c r="H4784" i="2"/>
  <c r="H4785" i="2"/>
  <c r="H4786" i="2"/>
  <c r="H4787" i="2"/>
  <c r="H4788" i="2"/>
  <c r="H4789" i="2"/>
  <c r="H4774" i="2"/>
  <c r="H4775" i="2"/>
  <c r="H4776" i="2"/>
  <c r="H4777" i="2"/>
  <c r="H4778" i="2"/>
  <c r="H4779" i="2"/>
  <c r="H4760" i="2"/>
  <c r="H4761" i="2"/>
  <c r="H4762" i="2"/>
  <c r="H4763" i="2"/>
  <c r="H4764" i="2"/>
  <c r="H4765" i="2"/>
  <c r="H4766" i="2"/>
  <c r="H4767" i="2"/>
  <c r="H4768" i="2"/>
  <c r="H4769" i="2"/>
  <c r="H4770" i="2"/>
  <c r="H4771" i="2"/>
  <c r="H4772" i="2"/>
  <c r="H4773" i="2"/>
  <c r="H4752" i="2"/>
  <c r="H4753" i="2"/>
  <c r="H4754" i="2"/>
  <c r="H4755" i="2"/>
  <c r="H4756" i="2"/>
  <c r="H4757" i="2"/>
  <c r="H4758" i="2"/>
  <c r="H4759" i="2"/>
  <c r="H4741" i="2"/>
  <c r="H4742" i="2"/>
  <c r="H4743" i="2"/>
  <c r="H4744" i="2"/>
  <c r="H4745" i="2"/>
  <c r="H4746" i="2"/>
  <c r="H4747" i="2"/>
  <c r="H4748" i="2"/>
  <c r="H4749" i="2"/>
  <c r="H4750" i="2"/>
  <c r="H4751" i="2"/>
  <c r="H4733" i="2"/>
  <c r="H4734" i="2"/>
  <c r="H4735" i="2"/>
  <c r="H4736" i="2"/>
  <c r="H4737" i="2"/>
  <c r="H4738" i="2"/>
  <c r="H4739" i="2"/>
  <c r="H4740" i="2"/>
  <c r="H4731" i="2"/>
  <c r="H4732" i="2"/>
  <c r="H4727" i="2"/>
  <c r="H4728" i="2"/>
  <c r="H4729" i="2"/>
  <c r="H4730" i="2"/>
  <c r="H4713" i="2"/>
  <c r="H4714" i="2"/>
  <c r="H4715" i="2"/>
  <c r="H4716" i="2"/>
  <c r="H4717" i="2"/>
  <c r="H4718" i="2"/>
  <c r="H4719" i="2"/>
  <c r="H4720" i="2"/>
  <c r="H4721" i="2"/>
  <c r="H4722" i="2"/>
  <c r="H4723" i="2"/>
  <c r="H4724" i="2"/>
  <c r="H4725" i="2"/>
  <c r="H4726" i="2"/>
  <c r="H4709" i="2"/>
  <c r="H4710" i="2"/>
  <c r="H4711" i="2"/>
  <c r="H4712" i="2"/>
  <c r="H4702" i="2"/>
  <c r="H4703" i="2"/>
  <c r="H4704" i="2"/>
  <c r="H4705" i="2"/>
  <c r="H4706" i="2"/>
  <c r="H4707" i="2"/>
  <c r="H4708" i="2"/>
  <c r="H4693" i="2"/>
  <c r="H4694" i="2"/>
  <c r="H4695" i="2"/>
  <c r="H4696" i="2"/>
  <c r="H4697" i="2"/>
  <c r="H4698" i="2"/>
  <c r="H4699" i="2"/>
  <c r="H4700" i="2"/>
  <c r="H4701" i="2"/>
  <c r="H4686" i="2"/>
  <c r="H4687" i="2"/>
  <c r="H4688" i="2"/>
  <c r="H4689" i="2"/>
  <c r="H4690" i="2"/>
  <c r="H4691" i="2"/>
  <c r="H4692" i="2"/>
  <c r="H4679" i="2"/>
  <c r="H4680" i="2"/>
  <c r="H4681" i="2"/>
  <c r="H4682" i="2"/>
  <c r="H4683" i="2"/>
  <c r="H4684" i="2"/>
  <c r="H4685" i="2"/>
  <c r="H4675" i="2"/>
  <c r="H4676" i="2"/>
  <c r="H4677" i="2"/>
  <c r="H4678" i="2"/>
  <c r="H4668" i="2"/>
  <c r="H4669" i="2"/>
  <c r="H4670" i="2"/>
  <c r="H4671" i="2"/>
  <c r="H4672" i="2"/>
  <c r="H4673" i="2"/>
  <c r="H4674" i="2"/>
  <c r="H4656" i="2"/>
  <c r="H4657" i="2"/>
  <c r="H4658" i="2"/>
  <c r="H4659" i="2"/>
  <c r="H4660" i="2"/>
  <c r="H4661" i="2"/>
  <c r="H4662" i="2"/>
  <c r="H4663" i="2"/>
  <c r="H4664" i="2"/>
  <c r="H4665" i="2"/>
  <c r="H4666" i="2"/>
  <c r="H4667" i="2"/>
  <c r="H4651" i="2"/>
  <c r="H4652" i="2"/>
  <c r="H4653" i="2"/>
  <c r="H4654" i="2"/>
  <c r="H4655" i="2"/>
  <c r="H4641" i="2"/>
  <c r="H4642" i="2"/>
  <c r="H4643" i="2"/>
  <c r="H4644" i="2"/>
  <c r="H4645" i="2"/>
  <c r="H4646" i="2"/>
  <c r="H4647" i="2"/>
  <c r="H4648" i="2"/>
  <c r="H4649" i="2"/>
  <c r="H4650" i="2"/>
  <c r="H4633" i="2"/>
  <c r="H4634" i="2"/>
  <c r="H4635" i="2"/>
  <c r="H4636" i="2"/>
  <c r="H4637" i="2"/>
  <c r="H4638" i="2"/>
  <c r="H4639" i="2"/>
  <c r="H4640" i="2"/>
  <c r="H4626" i="2"/>
  <c r="H4627" i="2"/>
  <c r="H4628" i="2"/>
  <c r="H4629" i="2"/>
  <c r="H4630" i="2"/>
  <c r="H4631" i="2"/>
  <c r="H4632" i="2"/>
  <c r="H4620" i="2"/>
  <c r="H4621" i="2"/>
  <c r="H4622" i="2"/>
  <c r="H4623" i="2"/>
  <c r="H4624" i="2"/>
  <c r="H4625" i="2"/>
  <c r="H4603" i="2"/>
  <c r="H4604" i="2"/>
  <c r="H4605" i="2"/>
  <c r="H4606" i="2"/>
  <c r="H4607" i="2"/>
  <c r="H4608" i="2"/>
  <c r="H4609" i="2"/>
  <c r="H4610" i="2"/>
  <c r="H4611" i="2"/>
  <c r="H4612" i="2"/>
  <c r="H4613" i="2"/>
  <c r="H4614" i="2"/>
  <c r="H4615" i="2"/>
  <c r="H4616" i="2"/>
  <c r="H4617" i="2"/>
  <c r="H4618" i="2"/>
  <c r="H4619" i="2"/>
  <c r="H4595" i="2"/>
  <c r="H4596" i="2"/>
  <c r="H4597" i="2"/>
  <c r="H4598" i="2"/>
  <c r="H4599" i="2"/>
  <c r="H4600" i="2"/>
  <c r="H4601" i="2"/>
  <c r="H4602" i="2"/>
  <c r="H4590" i="2"/>
  <c r="H4591" i="2"/>
  <c r="H4592" i="2"/>
  <c r="H4593" i="2"/>
  <c r="H4594" i="2"/>
  <c r="H4581" i="2"/>
  <c r="H4582" i="2"/>
  <c r="H4583" i="2"/>
  <c r="H4584" i="2"/>
  <c r="H4585" i="2"/>
  <c r="H4586" i="2"/>
  <c r="H4587" i="2"/>
  <c r="H4588" i="2"/>
  <c r="H4589" i="2"/>
  <c r="H4575" i="2"/>
  <c r="H4576" i="2"/>
  <c r="H4577" i="2"/>
  <c r="H4578" i="2"/>
  <c r="H4579" i="2"/>
  <c r="H4580" i="2"/>
  <c r="H4565" i="2"/>
  <c r="H4566" i="2"/>
  <c r="H4567" i="2"/>
  <c r="H4568" i="2"/>
  <c r="H4569" i="2"/>
  <c r="H4570" i="2"/>
  <c r="H4571" i="2"/>
  <c r="H4572" i="2"/>
  <c r="H4573" i="2"/>
  <c r="H4574" i="2"/>
  <c r="H4558" i="2"/>
  <c r="H4559" i="2"/>
  <c r="H4560" i="2"/>
  <c r="H4561" i="2"/>
  <c r="H4562" i="2"/>
  <c r="H4563" i="2"/>
  <c r="H4564" i="2"/>
  <c r="H4552" i="2"/>
  <c r="H4553" i="2"/>
  <c r="H4554" i="2"/>
  <c r="H4555" i="2"/>
  <c r="H4556" i="2"/>
  <c r="H4557" i="2"/>
  <c r="H4542" i="2"/>
  <c r="H4543" i="2"/>
  <c r="H4544" i="2"/>
  <c r="H4545" i="2"/>
  <c r="H4546" i="2"/>
  <c r="H4547" i="2"/>
  <c r="H4548" i="2"/>
  <c r="H4549" i="2"/>
  <c r="H4550" i="2"/>
  <c r="H4551" i="2"/>
  <c r="H4539" i="2"/>
  <c r="H4540" i="2"/>
  <c r="H4541" i="2"/>
  <c r="H4533" i="2"/>
  <c r="H4534" i="2"/>
  <c r="H4535" i="2"/>
  <c r="H4536" i="2"/>
  <c r="H4537" i="2"/>
  <c r="H4538" i="2"/>
  <c r="H4528" i="2"/>
  <c r="H4529" i="2"/>
  <c r="H4530" i="2"/>
  <c r="H4531" i="2"/>
  <c r="H4532" i="2"/>
  <c r="H4518" i="2"/>
  <c r="H4519" i="2"/>
  <c r="H4520" i="2"/>
  <c r="H4521" i="2"/>
  <c r="H4522" i="2"/>
  <c r="H4523" i="2"/>
  <c r="H4524" i="2"/>
  <c r="H4525" i="2"/>
  <c r="H4526" i="2"/>
  <c r="H4527" i="2"/>
  <c r="H4508" i="2"/>
  <c r="H4509" i="2"/>
  <c r="H4510" i="2"/>
  <c r="H4511" i="2"/>
  <c r="H4512" i="2"/>
  <c r="H4513" i="2"/>
  <c r="H4514" i="2"/>
  <c r="H4515" i="2"/>
  <c r="H4516" i="2"/>
  <c r="H4517" i="2"/>
  <c r="H4503" i="2"/>
  <c r="H4504" i="2"/>
  <c r="H4505" i="2"/>
  <c r="H4506" i="2"/>
  <c r="H4507" i="2"/>
  <c r="H4494" i="2"/>
  <c r="H4495" i="2"/>
  <c r="H4496" i="2"/>
  <c r="H4497" i="2"/>
  <c r="H4498" i="2"/>
  <c r="H4499" i="2"/>
  <c r="H4500" i="2"/>
  <c r="H4501" i="2"/>
  <c r="H4502" i="2"/>
  <c r="H4485" i="2"/>
  <c r="H4486" i="2"/>
  <c r="H4487" i="2"/>
  <c r="H4488" i="2"/>
  <c r="H4489" i="2"/>
  <c r="H4490" i="2"/>
  <c r="H4491" i="2"/>
  <c r="H4492" i="2"/>
  <c r="H4493" i="2"/>
  <c r="H4474" i="2"/>
  <c r="H4475" i="2"/>
  <c r="H4476" i="2"/>
  <c r="H4477" i="2"/>
  <c r="H4478" i="2"/>
  <c r="H4479" i="2"/>
  <c r="H4480" i="2"/>
  <c r="H4481" i="2"/>
  <c r="H4482" i="2"/>
  <c r="H4483" i="2"/>
  <c r="H4484" i="2"/>
  <c r="H4466" i="2"/>
  <c r="H4467" i="2"/>
  <c r="H4468" i="2"/>
  <c r="H4469" i="2"/>
  <c r="H4470" i="2"/>
  <c r="H4471" i="2"/>
  <c r="H4472" i="2"/>
  <c r="H4473" i="2"/>
  <c r="H4454" i="2"/>
  <c r="H4455" i="2"/>
  <c r="H4456" i="2"/>
  <c r="H4457" i="2"/>
  <c r="H4458" i="2"/>
  <c r="H4459" i="2"/>
  <c r="H4460" i="2"/>
  <c r="H4461" i="2"/>
  <c r="H4462" i="2"/>
  <c r="H4463" i="2"/>
  <c r="H4464" i="2"/>
  <c r="H4465" i="2"/>
  <c r="H4442" i="2"/>
  <c r="H4443" i="2"/>
  <c r="H4444" i="2"/>
  <c r="H4445" i="2"/>
  <c r="H4446" i="2"/>
  <c r="H4447" i="2"/>
  <c r="H4448" i="2"/>
  <c r="H4449" i="2"/>
  <c r="H4450" i="2"/>
  <c r="H4451" i="2"/>
  <c r="H4452" i="2"/>
  <c r="H4453" i="2"/>
  <c r="H4434" i="2"/>
  <c r="H4435" i="2"/>
  <c r="H4436" i="2"/>
  <c r="H4437" i="2"/>
  <c r="H4438" i="2"/>
  <c r="H4439" i="2"/>
  <c r="H4440" i="2"/>
  <c r="H4441" i="2"/>
  <c r="H4425" i="2"/>
  <c r="H4426" i="2"/>
  <c r="H4427" i="2"/>
  <c r="H4428" i="2"/>
  <c r="H4429" i="2"/>
  <c r="H4430" i="2"/>
  <c r="H4431" i="2"/>
  <c r="H4432" i="2"/>
  <c r="H4433" i="2"/>
  <c r="H4420" i="2"/>
  <c r="H4421" i="2"/>
  <c r="H4422" i="2"/>
  <c r="H4423" i="2"/>
  <c r="H4424" i="2"/>
  <c r="H4412" i="2"/>
  <c r="H4413" i="2"/>
  <c r="H4414" i="2"/>
  <c r="H4415" i="2"/>
  <c r="H4416" i="2"/>
  <c r="H4417" i="2"/>
  <c r="H4418" i="2"/>
  <c r="H4419" i="2"/>
  <c r="H4404" i="2"/>
  <c r="H4405" i="2"/>
  <c r="H4406" i="2"/>
  <c r="H4407" i="2"/>
  <c r="H4408" i="2"/>
  <c r="H4409" i="2"/>
  <c r="H4410" i="2"/>
  <c r="H4411" i="2"/>
  <c r="H4397" i="2"/>
  <c r="H4398" i="2"/>
  <c r="H4399" i="2"/>
  <c r="H4400" i="2"/>
  <c r="H4401" i="2"/>
  <c r="H4402" i="2"/>
  <c r="H4403" i="2"/>
  <c r="H4387" i="2"/>
  <c r="H4388" i="2"/>
  <c r="H4389" i="2"/>
  <c r="H4390" i="2"/>
  <c r="H4391" i="2"/>
  <c r="H4392" i="2"/>
  <c r="H4393" i="2"/>
  <c r="H4394" i="2"/>
  <c r="H4395" i="2"/>
  <c r="H4396" i="2"/>
  <c r="H4385" i="2"/>
  <c r="H4386" i="2"/>
  <c r="H4373" i="2"/>
  <c r="H4374" i="2"/>
  <c r="H4375" i="2"/>
  <c r="H4376" i="2"/>
  <c r="H4377" i="2"/>
  <c r="H4378" i="2"/>
  <c r="H4379" i="2"/>
  <c r="H4380" i="2"/>
  <c r="H4381" i="2"/>
  <c r="H4382" i="2"/>
  <c r="H4383" i="2"/>
  <c r="H4384" i="2"/>
  <c r="H4359" i="2"/>
  <c r="H4360" i="2"/>
  <c r="H4361" i="2"/>
  <c r="H4362" i="2"/>
  <c r="H4363" i="2"/>
  <c r="H4364" i="2"/>
  <c r="H4365" i="2"/>
  <c r="H4366" i="2"/>
  <c r="H4367" i="2"/>
  <c r="H4368" i="2"/>
  <c r="H4369" i="2"/>
  <c r="H4370" i="2"/>
  <c r="H4371" i="2"/>
  <c r="H4372" i="2"/>
  <c r="H4345" i="2"/>
  <c r="H4346" i="2"/>
  <c r="H4347" i="2"/>
  <c r="H4348" i="2"/>
  <c r="H4349" i="2"/>
  <c r="H4350" i="2"/>
  <c r="H4351" i="2"/>
  <c r="H4352" i="2"/>
  <c r="H4353" i="2"/>
  <c r="H4354" i="2"/>
  <c r="H4355" i="2"/>
  <c r="H4356" i="2"/>
  <c r="H4357" i="2"/>
  <c r="H4358" i="2"/>
  <c r="H4338" i="2"/>
  <c r="H4339" i="2"/>
  <c r="H4340" i="2"/>
  <c r="H4341" i="2"/>
  <c r="H4342" i="2"/>
  <c r="H4343" i="2"/>
  <c r="H4344" i="2"/>
  <c r="H4332" i="2"/>
  <c r="H4333" i="2"/>
  <c r="H4334" i="2"/>
  <c r="H4335" i="2"/>
  <c r="H4336" i="2"/>
  <c r="H4337" i="2"/>
  <c r="H4325" i="2"/>
  <c r="H4326" i="2"/>
  <c r="H4327" i="2"/>
  <c r="H4328" i="2"/>
  <c r="H4329" i="2"/>
  <c r="H4330" i="2"/>
  <c r="H4331" i="2"/>
  <c r="H4313" i="2"/>
  <c r="H4314" i="2"/>
  <c r="H4315" i="2"/>
  <c r="H4316" i="2"/>
  <c r="H4317" i="2"/>
  <c r="H4318" i="2"/>
  <c r="H4319" i="2"/>
  <c r="H4320" i="2"/>
  <c r="H4321" i="2"/>
  <c r="H4322" i="2"/>
  <c r="H4323" i="2"/>
  <c r="H4324" i="2"/>
  <c r="H4309" i="2"/>
  <c r="H4310" i="2"/>
  <c r="H4311" i="2"/>
  <c r="H4312" i="2"/>
  <c r="H4296" i="2"/>
  <c r="H4297" i="2"/>
  <c r="H4298" i="2"/>
  <c r="H4299" i="2"/>
  <c r="H4300" i="2"/>
  <c r="H4301" i="2"/>
  <c r="H4302" i="2"/>
  <c r="H4303" i="2"/>
  <c r="H4304" i="2"/>
  <c r="H4305" i="2"/>
  <c r="H4306" i="2"/>
  <c r="H4307" i="2"/>
  <c r="H4308" i="2"/>
  <c r="H4290" i="2"/>
  <c r="H4291" i="2"/>
  <c r="H4292" i="2"/>
  <c r="H4293" i="2"/>
  <c r="H4294" i="2"/>
  <c r="H4295" i="2"/>
  <c r="H4281" i="2"/>
  <c r="H4282" i="2"/>
  <c r="H4283" i="2"/>
  <c r="H4284" i="2"/>
  <c r="H4285" i="2"/>
  <c r="H4286" i="2"/>
  <c r="H4287" i="2"/>
  <c r="H4288" i="2"/>
  <c r="H4289" i="2"/>
  <c r="H4275" i="2"/>
  <c r="H4276" i="2"/>
  <c r="H4277" i="2"/>
  <c r="H4278" i="2"/>
  <c r="H4279" i="2"/>
  <c r="H4280" i="2"/>
  <c r="H4267" i="2"/>
  <c r="H4268" i="2"/>
  <c r="H4269" i="2"/>
  <c r="H4270" i="2"/>
  <c r="H4271" i="2"/>
  <c r="H4272" i="2"/>
  <c r="H4273" i="2"/>
  <c r="H4274" i="2"/>
  <c r="H4260" i="2"/>
  <c r="H4261" i="2"/>
  <c r="H4262" i="2"/>
  <c r="H4263" i="2"/>
  <c r="H4264" i="2"/>
  <c r="H4265" i="2"/>
  <c r="H4266" i="2"/>
  <c r="H4248" i="2"/>
  <c r="H4249" i="2"/>
  <c r="H4250" i="2"/>
  <c r="H4251" i="2"/>
  <c r="H4252" i="2"/>
  <c r="H4253" i="2"/>
  <c r="H4254" i="2"/>
  <c r="H4255" i="2"/>
  <c r="H4256" i="2"/>
  <c r="H4257" i="2"/>
  <c r="H4258" i="2"/>
  <c r="H4259" i="2"/>
  <c r="H4238" i="2"/>
  <c r="H4239" i="2"/>
  <c r="H4240" i="2"/>
  <c r="H4241" i="2"/>
  <c r="H4242" i="2"/>
  <c r="H4243" i="2"/>
  <c r="H4244" i="2"/>
  <c r="H4245" i="2"/>
  <c r="H4246" i="2"/>
  <c r="H4247" i="2"/>
  <c r="H4231" i="2"/>
  <c r="H4232" i="2"/>
  <c r="H4233" i="2"/>
  <c r="H4234" i="2"/>
  <c r="H4235" i="2"/>
  <c r="H4236" i="2"/>
  <c r="H4237" i="2"/>
  <c r="H4223" i="2"/>
  <c r="H4224" i="2"/>
  <c r="H4225" i="2"/>
  <c r="H4226" i="2"/>
  <c r="H4227" i="2"/>
  <c r="H4228" i="2"/>
  <c r="H4229" i="2"/>
  <c r="H4230" i="2"/>
  <c r="H4213" i="2"/>
  <c r="H4214" i="2"/>
  <c r="H4215" i="2"/>
  <c r="H4216" i="2"/>
  <c r="H4217" i="2"/>
  <c r="H4218" i="2"/>
  <c r="H4219" i="2"/>
  <c r="H4220" i="2"/>
  <c r="H4221" i="2"/>
  <c r="H4222" i="2"/>
  <c r="H4209" i="2"/>
  <c r="H4210" i="2"/>
  <c r="H4211" i="2"/>
  <c r="H4212" i="2"/>
  <c r="H4197" i="2"/>
  <c r="H4198" i="2"/>
  <c r="H4199" i="2"/>
  <c r="H4200" i="2"/>
  <c r="H4201" i="2"/>
  <c r="H4202" i="2"/>
  <c r="H4203" i="2"/>
  <c r="H4204" i="2"/>
  <c r="H4205" i="2"/>
  <c r="H4206" i="2"/>
  <c r="H4207" i="2"/>
  <c r="H4208" i="2"/>
  <c r="H4187" i="2"/>
  <c r="H4188" i="2"/>
  <c r="H4189" i="2"/>
  <c r="H4190" i="2"/>
  <c r="H4191" i="2"/>
  <c r="H4192" i="2"/>
  <c r="H4193" i="2"/>
  <c r="H4194" i="2"/>
  <c r="H4195" i="2"/>
  <c r="H4196" i="2"/>
  <c r="H4180" i="2"/>
  <c r="H4181" i="2"/>
  <c r="H4182" i="2"/>
  <c r="H4183" i="2"/>
  <c r="H4184" i="2"/>
  <c r="H4185" i="2"/>
  <c r="H4186" i="2"/>
  <c r="H4174" i="2"/>
  <c r="H4175" i="2"/>
  <c r="H4176" i="2"/>
  <c r="H4177" i="2"/>
  <c r="H4178" i="2"/>
  <c r="H4179" i="2"/>
  <c r="H4166" i="2"/>
  <c r="H4167" i="2"/>
  <c r="H4168" i="2"/>
  <c r="H4169" i="2"/>
  <c r="H4170" i="2"/>
  <c r="H4171" i="2"/>
  <c r="H4172" i="2"/>
  <c r="H4173" i="2"/>
  <c r="H4156" i="2"/>
  <c r="H4157" i="2"/>
  <c r="H4158" i="2"/>
  <c r="H4159" i="2"/>
  <c r="H4160" i="2"/>
  <c r="H4161" i="2"/>
  <c r="H4162" i="2"/>
  <c r="H4163" i="2"/>
  <c r="H4164" i="2"/>
  <c r="H4165" i="2"/>
  <c r="H4151" i="2"/>
  <c r="H4152" i="2"/>
  <c r="H4153" i="2"/>
  <c r="H4154" i="2"/>
  <c r="H4155" i="2"/>
  <c r="H4145" i="2"/>
  <c r="H4146" i="2"/>
  <c r="H4147" i="2"/>
  <c r="H4148" i="2"/>
  <c r="H4149" i="2"/>
  <c r="H4150" i="2"/>
  <c r="H4134" i="2"/>
  <c r="H4135" i="2"/>
  <c r="H4136" i="2"/>
  <c r="H4137" i="2"/>
  <c r="H4138" i="2"/>
  <c r="H4139" i="2"/>
  <c r="H4140" i="2"/>
  <c r="H4141" i="2"/>
  <c r="H4142" i="2"/>
  <c r="H4143" i="2"/>
  <c r="H4144" i="2"/>
  <c r="H4130" i="2"/>
  <c r="H4131" i="2"/>
  <c r="H4132" i="2"/>
  <c r="H4133" i="2"/>
  <c r="H4119" i="2"/>
  <c r="H4120" i="2"/>
  <c r="H4121" i="2"/>
  <c r="H4122" i="2"/>
  <c r="H4123" i="2"/>
  <c r="H4124" i="2"/>
  <c r="H4125" i="2"/>
  <c r="H4126" i="2"/>
  <c r="H4127" i="2"/>
  <c r="H4128" i="2"/>
  <c r="H4129" i="2"/>
  <c r="H4112" i="2"/>
  <c r="H4113" i="2"/>
  <c r="H4114" i="2"/>
  <c r="H4115" i="2"/>
  <c r="H4116" i="2"/>
  <c r="H4117" i="2"/>
  <c r="H4118" i="2"/>
  <c r="H4101" i="2"/>
  <c r="H4102" i="2"/>
  <c r="H4103" i="2"/>
  <c r="H4104" i="2"/>
  <c r="H4105" i="2"/>
  <c r="H4106" i="2"/>
  <c r="H4107" i="2"/>
  <c r="H4108" i="2"/>
  <c r="H4109" i="2"/>
  <c r="H4110" i="2"/>
  <c r="H4111" i="2"/>
  <c r="H4099" i="2"/>
  <c r="H4100" i="2"/>
  <c r="H4089" i="2"/>
  <c r="H4090" i="2"/>
  <c r="H4091" i="2"/>
  <c r="H4092" i="2"/>
  <c r="H4093" i="2"/>
  <c r="H4094" i="2"/>
  <c r="H4095" i="2"/>
  <c r="H4096" i="2"/>
  <c r="H4097" i="2"/>
  <c r="H4098" i="2"/>
  <c r="H4085" i="2"/>
  <c r="H4086" i="2"/>
  <c r="H4087" i="2"/>
  <c r="H4088" i="2"/>
  <c r="H4076" i="2"/>
  <c r="H4077" i="2"/>
  <c r="H4078" i="2"/>
  <c r="H4079" i="2"/>
  <c r="H4080" i="2"/>
  <c r="H4081" i="2"/>
  <c r="H4082" i="2"/>
  <c r="H4083" i="2"/>
  <c r="H4084" i="2"/>
  <c r="H4070" i="2"/>
  <c r="H4071" i="2"/>
  <c r="H4072" i="2"/>
  <c r="H4073" i="2"/>
  <c r="H4074" i="2"/>
  <c r="H4075" i="2"/>
  <c r="H4064" i="2"/>
  <c r="H4065" i="2"/>
  <c r="H4066" i="2"/>
  <c r="H4067" i="2"/>
  <c r="H4068" i="2"/>
  <c r="H4069" i="2"/>
  <c r="H4061" i="2"/>
  <c r="H4062" i="2"/>
  <c r="H4063" i="2"/>
  <c r="H4046" i="2"/>
  <c r="H4047" i="2"/>
  <c r="H4048" i="2"/>
  <c r="H4049" i="2"/>
  <c r="H4050" i="2"/>
  <c r="H4051" i="2"/>
  <c r="H4052" i="2"/>
  <c r="H4053" i="2"/>
  <c r="H4054" i="2"/>
  <c r="H4055" i="2"/>
  <c r="H4056" i="2"/>
  <c r="H4057" i="2"/>
  <c r="H4058" i="2"/>
  <c r="H4059" i="2"/>
  <c r="H4060" i="2"/>
  <c r="H4037" i="2"/>
  <c r="H4038" i="2"/>
  <c r="H4039" i="2"/>
  <c r="H4040" i="2"/>
  <c r="H4041" i="2"/>
  <c r="H4042" i="2"/>
  <c r="H4043" i="2"/>
  <c r="H4044" i="2"/>
  <c r="H4045" i="2"/>
  <c r="H4030" i="2"/>
  <c r="H4031" i="2"/>
  <c r="H4032" i="2"/>
  <c r="H4033" i="2"/>
  <c r="H4034" i="2"/>
  <c r="H4035" i="2"/>
  <c r="H4036" i="2"/>
  <c r="H4023" i="2"/>
  <c r="H4024" i="2"/>
  <c r="H4025" i="2"/>
  <c r="H4026" i="2"/>
  <c r="H4027" i="2"/>
  <c r="H4028" i="2"/>
  <c r="H4029" i="2"/>
  <c r="H4016" i="2"/>
  <c r="H4017" i="2"/>
  <c r="H4018" i="2"/>
  <c r="H4019" i="2"/>
  <c r="H4020" i="2"/>
  <c r="H4021" i="2"/>
  <c r="H4022" i="2"/>
  <c r="H4004" i="2"/>
  <c r="H4005" i="2"/>
  <c r="H4006" i="2"/>
  <c r="H4007" i="2"/>
  <c r="H4008" i="2"/>
  <c r="H4009" i="2"/>
  <c r="H4010" i="2"/>
  <c r="H4011" i="2"/>
  <c r="H4012" i="2"/>
  <c r="H4013" i="2"/>
  <c r="H4014" i="2"/>
  <c r="H4015" i="2"/>
  <c r="H3996" i="2"/>
  <c r="H3997" i="2"/>
  <c r="H3998" i="2"/>
  <c r="H3999" i="2"/>
  <c r="H4000" i="2"/>
  <c r="H4001" i="2"/>
  <c r="H4002" i="2"/>
  <c r="H4003" i="2"/>
  <c r="H3993" i="2"/>
  <c r="H3994" i="2"/>
  <c r="H3995" i="2"/>
  <c r="H3987" i="2"/>
  <c r="H3988" i="2"/>
  <c r="H3989" i="2"/>
  <c r="H3990" i="2"/>
  <c r="H3991" i="2"/>
  <c r="H3992" i="2"/>
  <c r="H3977" i="2"/>
  <c r="H3978" i="2"/>
  <c r="H3979" i="2"/>
  <c r="H3980" i="2"/>
  <c r="H3981" i="2"/>
  <c r="H3982" i="2"/>
  <c r="H3983" i="2"/>
  <c r="H3984" i="2"/>
  <c r="H3985" i="2"/>
  <c r="H3986" i="2"/>
  <c r="H3971" i="2"/>
  <c r="H3972" i="2"/>
  <c r="H3973" i="2"/>
  <c r="H3974" i="2"/>
  <c r="H3975" i="2"/>
  <c r="H3976" i="2"/>
  <c r="H3962" i="2"/>
  <c r="H3963" i="2"/>
  <c r="H3964" i="2"/>
  <c r="H3965" i="2"/>
  <c r="H3966" i="2"/>
  <c r="H3967" i="2"/>
  <c r="H3968" i="2"/>
  <c r="H3969" i="2"/>
  <c r="H3970" i="2"/>
  <c r="H3954" i="2"/>
  <c r="H3955" i="2"/>
  <c r="H3956" i="2"/>
  <c r="H3957" i="2"/>
  <c r="H3958" i="2"/>
  <c r="H3959" i="2"/>
  <c r="H3960" i="2"/>
  <c r="H3961" i="2"/>
  <c r="H3946" i="2"/>
  <c r="H3947" i="2"/>
  <c r="H3948" i="2"/>
  <c r="H3949" i="2"/>
  <c r="H3950" i="2"/>
  <c r="H3951" i="2"/>
  <c r="H3952" i="2"/>
  <c r="H3953" i="2"/>
  <c r="H3933" i="2"/>
  <c r="H3934" i="2"/>
  <c r="H3935" i="2"/>
  <c r="H3936" i="2"/>
  <c r="H3937" i="2"/>
  <c r="H3938" i="2"/>
  <c r="H3939" i="2"/>
  <c r="H3940" i="2"/>
  <c r="H3941" i="2"/>
  <c r="H3942" i="2"/>
  <c r="H3943" i="2"/>
  <c r="H3944" i="2"/>
  <c r="H3945" i="2"/>
  <c r="H3929" i="2"/>
  <c r="H3930" i="2"/>
  <c r="H3931" i="2"/>
  <c r="H3932" i="2"/>
  <c r="H3920" i="2"/>
  <c r="H3921" i="2"/>
  <c r="H3922" i="2"/>
  <c r="H3923" i="2"/>
  <c r="H3924" i="2"/>
  <c r="H3925" i="2"/>
  <c r="H3926" i="2"/>
  <c r="H3927" i="2"/>
  <c r="H3928" i="2"/>
  <c r="H3911" i="2"/>
  <c r="H3912" i="2"/>
  <c r="H3913" i="2"/>
  <c r="H3914" i="2"/>
  <c r="H3915" i="2"/>
  <c r="H3916" i="2"/>
  <c r="H3917" i="2"/>
  <c r="H3918" i="2"/>
  <c r="H3919" i="2"/>
  <c r="H3905" i="2"/>
  <c r="H3906" i="2"/>
  <c r="H3907" i="2"/>
  <c r="H3908" i="2"/>
  <c r="H3909" i="2"/>
  <c r="H3910" i="2"/>
  <c r="H3892" i="2"/>
  <c r="H3893" i="2"/>
  <c r="H3894" i="2"/>
  <c r="H3895" i="2"/>
  <c r="H3896" i="2"/>
  <c r="H3897" i="2"/>
  <c r="H3898" i="2"/>
  <c r="H3899" i="2"/>
  <c r="H3900" i="2"/>
  <c r="H3901" i="2"/>
  <c r="H3902" i="2"/>
  <c r="H3903" i="2"/>
  <c r="H3904" i="2"/>
  <c r="H3883" i="2"/>
  <c r="H3884" i="2"/>
  <c r="H3885" i="2"/>
  <c r="H3886" i="2"/>
  <c r="H3887" i="2"/>
  <c r="H3888" i="2"/>
  <c r="H3889" i="2"/>
  <c r="H3890" i="2"/>
  <c r="H3891" i="2"/>
  <c r="H3875" i="2"/>
  <c r="H3876" i="2"/>
  <c r="H3877" i="2"/>
  <c r="H3878" i="2"/>
  <c r="H3879" i="2"/>
  <c r="H3880" i="2"/>
  <c r="H3881" i="2"/>
  <c r="H3882" i="2"/>
  <c r="H3866" i="2"/>
  <c r="H3867" i="2"/>
  <c r="H3868" i="2"/>
  <c r="H3869" i="2"/>
  <c r="H3870" i="2"/>
  <c r="H3871" i="2"/>
  <c r="H3872" i="2"/>
  <c r="H3873" i="2"/>
  <c r="H3874" i="2"/>
  <c r="H3861" i="2"/>
  <c r="H3862" i="2"/>
  <c r="H3863" i="2"/>
  <c r="H3864" i="2"/>
  <c r="H3865" i="2"/>
  <c r="H3850" i="2"/>
  <c r="H3851" i="2"/>
  <c r="H3852" i="2"/>
  <c r="H3853" i="2"/>
  <c r="H3854" i="2"/>
  <c r="H3855" i="2"/>
  <c r="H3856" i="2"/>
  <c r="H3857" i="2"/>
  <c r="H3858" i="2"/>
  <c r="H3859" i="2"/>
  <c r="H3860" i="2"/>
  <c r="H3843" i="2"/>
  <c r="H3844" i="2"/>
  <c r="H3845" i="2"/>
  <c r="H3846" i="2"/>
  <c r="H3847" i="2"/>
  <c r="H3848" i="2"/>
  <c r="H3849" i="2"/>
  <c r="H3837" i="2"/>
  <c r="H3838" i="2"/>
  <c r="H3839" i="2"/>
  <c r="H3840" i="2"/>
  <c r="H3841" i="2"/>
  <c r="H3842" i="2"/>
  <c r="H3828" i="2"/>
  <c r="H3829" i="2"/>
  <c r="H3830" i="2"/>
  <c r="H3831" i="2"/>
  <c r="H3832" i="2"/>
  <c r="H3833" i="2"/>
  <c r="H3834" i="2"/>
  <c r="H3835" i="2"/>
  <c r="H3836" i="2"/>
  <c r="H3820" i="2"/>
  <c r="H3821" i="2"/>
  <c r="H3822" i="2"/>
  <c r="H3823" i="2"/>
  <c r="H3824" i="2"/>
  <c r="H3825" i="2"/>
  <c r="H3826" i="2"/>
  <c r="H3827" i="2"/>
  <c r="H3812" i="2"/>
  <c r="H3813" i="2"/>
  <c r="H3814" i="2"/>
  <c r="H3815" i="2"/>
  <c r="H3816" i="2"/>
  <c r="H3817" i="2"/>
  <c r="H3818" i="2"/>
  <c r="H3819" i="2"/>
  <c r="H3805" i="2"/>
  <c r="H3806" i="2"/>
  <c r="H3807" i="2"/>
  <c r="H3808" i="2"/>
  <c r="H3809" i="2"/>
  <c r="H3810" i="2"/>
  <c r="H3811" i="2"/>
  <c r="H3794" i="2"/>
  <c r="H3795" i="2"/>
  <c r="H3796" i="2"/>
  <c r="H3797" i="2"/>
  <c r="H3798" i="2"/>
  <c r="H3799" i="2"/>
  <c r="H3800" i="2"/>
  <c r="H3801" i="2"/>
  <c r="H3802" i="2"/>
  <c r="H3803" i="2"/>
  <c r="H3804" i="2"/>
  <c r="H3793" i="2"/>
  <c r="H3783" i="2"/>
  <c r="H3784" i="2"/>
  <c r="H3785" i="2"/>
  <c r="H3786" i="2"/>
  <c r="H3787" i="2"/>
  <c r="H3788" i="2"/>
  <c r="H3789" i="2"/>
  <c r="H3790" i="2"/>
  <c r="H3791" i="2"/>
  <c r="H3792" i="2"/>
  <c r="H3776" i="2"/>
  <c r="H3777" i="2"/>
  <c r="H3778" i="2"/>
  <c r="H3779" i="2"/>
  <c r="H3780" i="2"/>
  <c r="H3781" i="2"/>
  <c r="H3782" i="2"/>
  <c r="H3771" i="2"/>
  <c r="H3772" i="2"/>
  <c r="H3773" i="2"/>
  <c r="H3774" i="2"/>
  <c r="H3775" i="2"/>
  <c r="H3761" i="2"/>
  <c r="H3762" i="2"/>
  <c r="H3763" i="2"/>
  <c r="H3764" i="2"/>
  <c r="H3765" i="2"/>
  <c r="H3766" i="2"/>
  <c r="H3767" i="2"/>
  <c r="H3768" i="2"/>
  <c r="H3769" i="2"/>
  <c r="H3770" i="2"/>
  <c r="H3754" i="2"/>
  <c r="H3755" i="2"/>
  <c r="H3756" i="2"/>
  <c r="H3757" i="2"/>
  <c r="H3758" i="2"/>
  <c r="H3759" i="2"/>
  <c r="H3760" i="2"/>
  <c r="H3749" i="2"/>
  <c r="H3750" i="2"/>
  <c r="H3751" i="2"/>
  <c r="H3752" i="2"/>
  <c r="H3753" i="2"/>
  <c r="H3741" i="2"/>
  <c r="H3742" i="2"/>
  <c r="H3743" i="2"/>
  <c r="H3744" i="2"/>
  <c r="H3745" i="2"/>
  <c r="H3746" i="2"/>
  <c r="H3747" i="2"/>
  <c r="H3748" i="2"/>
  <c r="H3731" i="2"/>
  <c r="H3732" i="2"/>
  <c r="H3733" i="2"/>
  <c r="H3734" i="2"/>
  <c r="H3735" i="2"/>
  <c r="H3736" i="2"/>
  <c r="H3737" i="2"/>
  <c r="H3738" i="2"/>
  <c r="H3739" i="2"/>
  <c r="H3740" i="2"/>
  <c r="H3723" i="2"/>
  <c r="H3724" i="2"/>
  <c r="H3725" i="2"/>
  <c r="H3726" i="2"/>
  <c r="H3727" i="2"/>
  <c r="H3728" i="2"/>
  <c r="H3729" i="2"/>
  <c r="H3730" i="2"/>
  <c r="H3717" i="2"/>
  <c r="H3718" i="2"/>
  <c r="H3719" i="2"/>
  <c r="H3720" i="2"/>
  <c r="H3721" i="2"/>
  <c r="H3722" i="2"/>
  <c r="H3709" i="2"/>
  <c r="H3710" i="2"/>
  <c r="H3711" i="2"/>
  <c r="H3712" i="2"/>
  <c r="H3713" i="2"/>
  <c r="H3714" i="2"/>
  <c r="H3715" i="2"/>
  <c r="H3716" i="2"/>
  <c r="H3703" i="2"/>
  <c r="H3704" i="2"/>
  <c r="H3705" i="2"/>
  <c r="H3706" i="2"/>
  <c r="H3707" i="2"/>
  <c r="H3708" i="2"/>
  <c r="H3691" i="2"/>
  <c r="H3692" i="2"/>
  <c r="H3693" i="2"/>
  <c r="H3694" i="2"/>
  <c r="H3695" i="2"/>
  <c r="H3696" i="2"/>
  <c r="H3697" i="2"/>
  <c r="H3698" i="2"/>
  <c r="H3699" i="2"/>
  <c r="H3700" i="2"/>
  <c r="H3701" i="2"/>
  <c r="H3702" i="2"/>
  <c r="H3687" i="2"/>
  <c r="H3688" i="2"/>
  <c r="H3689" i="2"/>
  <c r="H3690" i="2"/>
  <c r="H3674" i="2"/>
  <c r="H3675" i="2"/>
  <c r="H3676" i="2"/>
  <c r="H3677" i="2"/>
  <c r="H3678" i="2"/>
  <c r="H3679" i="2"/>
  <c r="H3680" i="2"/>
  <c r="H3681" i="2"/>
  <c r="H3682" i="2"/>
  <c r="H3683" i="2"/>
  <c r="H3684" i="2"/>
  <c r="H3685" i="2"/>
  <c r="H3686" i="2"/>
  <c r="H3667" i="2"/>
  <c r="H3668" i="2"/>
  <c r="H3669" i="2"/>
  <c r="H3670" i="2"/>
  <c r="H3671" i="2"/>
  <c r="H3672" i="2"/>
  <c r="H3673" i="2"/>
  <c r="H3657" i="2"/>
  <c r="H3658" i="2"/>
  <c r="H3659" i="2"/>
  <c r="H3660" i="2"/>
  <c r="H3661" i="2"/>
  <c r="H3662" i="2"/>
  <c r="H3663" i="2"/>
  <c r="H3664" i="2"/>
  <c r="H3665" i="2"/>
  <c r="H3666" i="2"/>
  <c r="H3653" i="2"/>
  <c r="H3654" i="2"/>
  <c r="H3655" i="2"/>
  <c r="H3656" i="2"/>
  <c r="H3645" i="2"/>
  <c r="H3646" i="2"/>
  <c r="H3647" i="2"/>
  <c r="H3648" i="2"/>
  <c r="H3649" i="2"/>
  <c r="H3650" i="2"/>
  <c r="H3651" i="2"/>
  <c r="H3652" i="2"/>
  <c r="H3640" i="2"/>
  <c r="H3641" i="2"/>
  <c r="H3642" i="2"/>
  <c r="H3643" i="2"/>
  <c r="H3644" i="2"/>
  <c r="H3630" i="2"/>
  <c r="H3631" i="2"/>
  <c r="H3632" i="2"/>
  <c r="H3633" i="2"/>
  <c r="H3634" i="2"/>
  <c r="H3635" i="2"/>
  <c r="H3636" i="2"/>
  <c r="H3637" i="2"/>
  <c r="H3638" i="2"/>
  <c r="H3639" i="2"/>
  <c r="H3621" i="2"/>
  <c r="H3622" i="2"/>
  <c r="H3623" i="2"/>
  <c r="H3624" i="2"/>
  <c r="H3625" i="2"/>
  <c r="H3626" i="2"/>
  <c r="H3627" i="2"/>
  <c r="H3628" i="2"/>
  <c r="H3629" i="2"/>
  <c r="H3617" i="2"/>
  <c r="H3618" i="2"/>
  <c r="H3619" i="2"/>
  <c r="H3620" i="2"/>
  <c r="H3606" i="2"/>
  <c r="H3607" i="2"/>
  <c r="H3608" i="2"/>
  <c r="H3609" i="2"/>
  <c r="H3610" i="2"/>
  <c r="H3611" i="2"/>
  <c r="H3612" i="2"/>
  <c r="H3613" i="2"/>
  <c r="H3614" i="2"/>
  <c r="H3615" i="2"/>
  <c r="H3616" i="2"/>
  <c r="H3599" i="2"/>
  <c r="H3600" i="2"/>
  <c r="H3601" i="2"/>
  <c r="H3602" i="2"/>
  <c r="H3603" i="2"/>
  <c r="H3604" i="2"/>
  <c r="H3605" i="2"/>
  <c r="H3591" i="2"/>
  <c r="H3592" i="2"/>
  <c r="H3593" i="2"/>
  <c r="H3594" i="2"/>
  <c r="H3595" i="2"/>
  <c r="H3596" i="2"/>
  <c r="H3597" i="2"/>
  <c r="H3598" i="2"/>
  <c r="H3583" i="2"/>
  <c r="H3584" i="2"/>
  <c r="H3585" i="2"/>
  <c r="H3586" i="2"/>
  <c r="H3587" i="2"/>
  <c r="H3588" i="2"/>
  <c r="H3589" i="2"/>
  <c r="H3590" i="2"/>
  <c r="H3577" i="2"/>
  <c r="H3578" i="2"/>
  <c r="H3579" i="2"/>
  <c r="H3580" i="2"/>
  <c r="H3581" i="2"/>
  <c r="H3582" i="2"/>
  <c r="H3573" i="2"/>
  <c r="H3574" i="2"/>
  <c r="H3575" i="2"/>
  <c r="H3576" i="2"/>
  <c r="H3570" i="2"/>
  <c r="H3571" i="2"/>
  <c r="H3572" i="2"/>
  <c r="H3560" i="2"/>
  <c r="H3561" i="2"/>
  <c r="H3562" i="2"/>
  <c r="H3563" i="2"/>
  <c r="H3564" i="2"/>
  <c r="H3565" i="2"/>
  <c r="H3566" i="2"/>
  <c r="H3567" i="2"/>
  <c r="H3568" i="2"/>
  <c r="H3569" i="2"/>
  <c r="H3554" i="2"/>
  <c r="H3555" i="2"/>
  <c r="H3556" i="2"/>
  <c r="H3557" i="2"/>
  <c r="H3558" i="2"/>
  <c r="H3559" i="2"/>
  <c r="H3544" i="2"/>
  <c r="H3545" i="2"/>
  <c r="H3546" i="2"/>
  <c r="H3547" i="2"/>
  <c r="H3548" i="2"/>
  <c r="H3549" i="2"/>
  <c r="H3550" i="2"/>
  <c r="H3551" i="2"/>
  <c r="H3552" i="2"/>
  <c r="H3553" i="2"/>
  <c r="H3531" i="2"/>
  <c r="H3532" i="2"/>
  <c r="H3533" i="2"/>
  <c r="H3534" i="2"/>
  <c r="H3535" i="2"/>
  <c r="H3536" i="2"/>
  <c r="H3537" i="2"/>
  <c r="H3538" i="2"/>
  <c r="H3539" i="2"/>
  <c r="H3540" i="2"/>
  <c r="H3541" i="2"/>
  <c r="H3542" i="2"/>
  <c r="H3543" i="2"/>
  <c r="H3520" i="2"/>
  <c r="H3521" i="2"/>
  <c r="H3522" i="2"/>
  <c r="H3523" i="2"/>
  <c r="H3524" i="2"/>
  <c r="H3525" i="2"/>
  <c r="H3526" i="2"/>
  <c r="H3527" i="2"/>
  <c r="H3528" i="2"/>
  <c r="H3529" i="2"/>
  <c r="H3530" i="2"/>
  <c r="H3508" i="2"/>
  <c r="H3509" i="2"/>
  <c r="H3510" i="2"/>
  <c r="H3511" i="2"/>
  <c r="H3512" i="2"/>
  <c r="H3513" i="2"/>
  <c r="H3514" i="2"/>
  <c r="H3515" i="2"/>
  <c r="H3516" i="2"/>
  <c r="H3517" i="2"/>
  <c r="H3518" i="2"/>
  <c r="H3519" i="2"/>
  <c r="H3498" i="2"/>
  <c r="H3499" i="2"/>
  <c r="H3500" i="2"/>
  <c r="H3501" i="2"/>
  <c r="H3502" i="2"/>
  <c r="H3503" i="2"/>
  <c r="H3504" i="2"/>
  <c r="H3505" i="2"/>
  <c r="H3506" i="2"/>
  <c r="H3507" i="2"/>
  <c r="H3490" i="2"/>
  <c r="H3491" i="2"/>
  <c r="H3492" i="2"/>
  <c r="H3493" i="2"/>
  <c r="H3494" i="2"/>
  <c r="H3495" i="2"/>
  <c r="H3496" i="2"/>
  <c r="H3497" i="2"/>
  <c r="H3478" i="2"/>
  <c r="H3479" i="2"/>
  <c r="H3480" i="2"/>
  <c r="H3481" i="2"/>
  <c r="H3482" i="2"/>
  <c r="H3483" i="2"/>
  <c r="H3484" i="2"/>
  <c r="H3485" i="2"/>
  <c r="H3486" i="2"/>
  <c r="H3487" i="2"/>
  <c r="H3488" i="2"/>
  <c r="H3489" i="2"/>
  <c r="H3470" i="2"/>
  <c r="H3471" i="2"/>
  <c r="H3472" i="2"/>
  <c r="H3473" i="2"/>
  <c r="H3474" i="2"/>
  <c r="H3475" i="2"/>
  <c r="H3476" i="2"/>
  <c r="H3477" i="2"/>
  <c r="H3466" i="2"/>
  <c r="H3467" i="2"/>
  <c r="H3468" i="2"/>
  <c r="H3469" i="2"/>
  <c r="H3457" i="2"/>
  <c r="H3458" i="2"/>
  <c r="H3459" i="2"/>
  <c r="H3460" i="2"/>
  <c r="H3461" i="2"/>
  <c r="H3462" i="2"/>
  <c r="H3463" i="2"/>
  <c r="H3464" i="2"/>
  <c r="H3465" i="2"/>
  <c r="H3448" i="2"/>
  <c r="H3449" i="2"/>
  <c r="H3450" i="2"/>
  <c r="H3451" i="2"/>
  <c r="H3452" i="2"/>
  <c r="H3453" i="2"/>
  <c r="H3454" i="2"/>
  <c r="H3455" i="2"/>
  <c r="H3456" i="2"/>
  <c r="H3435" i="2"/>
  <c r="H3436" i="2"/>
  <c r="H3437" i="2"/>
  <c r="H3438" i="2"/>
  <c r="H3439" i="2"/>
  <c r="H3440" i="2"/>
  <c r="H3441" i="2"/>
  <c r="H3442" i="2"/>
  <c r="H3443" i="2"/>
  <c r="H3444" i="2"/>
  <c r="H3445" i="2"/>
  <c r="H3446" i="2"/>
  <c r="H3447" i="2"/>
  <c r="H3428" i="2"/>
  <c r="H3429" i="2"/>
  <c r="H3430" i="2"/>
  <c r="H3431" i="2"/>
  <c r="H3432" i="2"/>
  <c r="H3433" i="2"/>
  <c r="H3434" i="2"/>
  <c r="H3419" i="2"/>
  <c r="H3420" i="2"/>
  <c r="H3421" i="2"/>
  <c r="H3422" i="2"/>
  <c r="H3423" i="2"/>
  <c r="H3424" i="2"/>
  <c r="H3425" i="2"/>
  <c r="H3426" i="2"/>
  <c r="H3427" i="2"/>
  <c r="H3407" i="2"/>
  <c r="H3408" i="2"/>
  <c r="H3409" i="2"/>
  <c r="H3410" i="2"/>
  <c r="H3411" i="2"/>
  <c r="H3412" i="2"/>
  <c r="H3413" i="2"/>
  <c r="H3414" i="2"/>
  <c r="H3415" i="2"/>
  <c r="H3416" i="2"/>
  <c r="H3417" i="2"/>
  <c r="H3418" i="2"/>
  <c r="H3400" i="2"/>
  <c r="H3401" i="2"/>
  <c r="H3402" i="2"/>
  <c r="H3403" i="2"/>
  <c r="H3404" i="2"/>
  <c r="H3405" i="2"/>
  <c r="H3406" i="2"/>
  <c r="H3388" i="2"/>
  <c r="H3389" i="2"/>
  <c r="H3390" i="2"/>
  <c r="H3391" i="2"/>
  <c r="H3392" i="2"/>
  <c r="H3393" i="2"/>
  <c r="H3394" i="2"/>
  <c r="H3395" i="2"/>
  <c r="H3396" i="2"/>
  <c r="H3397" i="2"/>
  <c r="H3398" i="2"/>
  <c r="H3399" i="2"/>
  <c r="H3378" i="2"/>
  <c r="H3379" i="2"/>
  <c r="H3380" i="2"/>
  <c r="H3381" i="2"/>
  <c r="H3382" i="2"/>
  <c r="H3383" i="2"/>
  <c r="H3384" i="2"/>
  <c r="H3385" i="2"/>
  <c r="H3386" i="2"/>
  <c r="H3387" i="2"/>
  <c r="H3369" i="2"/>
  <c r="H3370" i="2"/>
  <c r="H3371" i="2"/>
  <c r="H3372" i="2"/>
  <c r="H3373" i="2"/>
  <c r="H3374" i="2"/>
  <c r="H3375" i="2"/>
  <c r="H3376" i="2"/>
  <c r="H3377" i="2"/>
  <c r="H3361" i="2"/>
  <c r="H3362" i="2"/>
  <c r="H3363" i="2"/>
  <c r="H3364" i="2"/>
  <c r="H3365" i="2"/>
  <c r="H3366" i="2"/>
  <c r="H3367" i="2"/>
  <c r="H3368" i="2"/>
  <c r="H3353" i="2"/>
  <c r="H3354" i="2"/>
  <c r="H3355" i="2"/>
  <c r="H3356" i="2"/>
  <c r="H3357" i="2"/>
  <c r="H3358" i="2"/>
  <c r="H3359" i="2"/>
  <c r="H3360" i="2"/>
  <c r="H3345" i="2"/>
  <c r="H3346" i="2"/>
  <c r="H3347" i="2"/>
  <c r="H3348" i="2"/>
  <c r="H3349" i="2"/>
  <c r="H3350" i="2"/>
  <c r="H3351" i="2"/>
  <c r="H3352" i="2"/>
  <c r="H3338" i="2"/>
  <c r="H3339" i="2"/>
  <c r="H3340" i="2"/>
  <c r="H3341" i="2"/>
  <c r="H3342" i="2"/>
  <c r="H3343" i="2"/>
  <c r="H3344" i="2"/>
  <c r="H3329" i="2"/>
  <c r="H3330" i="2"/>
  <c r="H3331" i="2"/>
  <c r="H3332" i="2"/>
  <c r="H3333" i="2"/>
  <c r="H3334" i="2"/>
  <c r="H3335" i="2"/>
  <c r="H3336" i="2"/>
  <c r="H3337" i="2"/>
  <c r="H3322" i="2"/>
  <c r="H3323" i="2"/>
  <c r="H3324" i="2"/>
  <c r="H3325" i="2"/>
  <c r="H3326" i="2"/>
  <c r="H3327" i="2"/>
  <c r="H3328" i="2"/>
  <c r="H3318" i="2"/>
  <c r="H3319" i="2"/>
  <c r="H3320" i="2"/>
  <c r="H3321" i="2"/>
  <c r="H3310" i="2"/>
  <c r="H3311" i="2"/>
  <c r="H3312" i="2"/>
  <c r="H3313" i="2"/>
  <c r="H3314" i="2"/>
  <c r="H3315" i="2"/>
  <c r="H3316" i="2"/>
  <c r="H3317" i="2"/>
  <c r="H3304" i="2"/>
  <c r="H3305" i="2"/>
  <c r="H3306" i="2"/>
  <c r="H3307" i="2"/>
  <c r="H3308" i="2"/>
  <c r="H3309" i="2"/>
  <c r="H3295" i="2"/>
  <c r="H3296" i="2"/>
  <c r="H3297" i="2"/>
  <c r="H3298" i="2"/>
  <c r="H3299" i="2"/>
  <c r="H3300" i="2"/>
  <c r="H3301" i="2"/>
  <c r="H3302" i="2"/>
  <c r="H3303" i="2"/>
  <c r="H3286" i="2"/>
  <c r="H3287" i="2"/>
  <c r="H3288" i="2"/>
  <c r="H3289" i="2"/>
  <c r="H3290" i="2"/>
  <c r="H3291" i="2"/>
  <c r="H3292" i="2"/>
  <c r="H3293" i="2"/>
  <c r="H3294" i="2"/>
  <c r="H3279" i="2"/>
  <c r="H3280" i="2"/>
  <c r="H3281" i="2"/>
  <c r="H3282" i="2"/>
  <c r="H3283" i="2"/>
  <c r="H3284" i="2"/>
  <c r="H3285" i="2"/>
  <c r="H3272" i="2"/>
  <c r="H3273" i="2"/>
  <c r="H3274" i="2"/>
  <c r="H3275" i="2"/>
  <c r="H3276" i="2"/>
  <c r="H3277" i="2"/>
  <c r="H3278" i="2"/>
  <c r="H3261" i="2"/>
  <c r="H3262" i="2"/>
  <c r="H3263" i="2"/>
  <c r="H3264" i="2"/>
  <c r="H3265" i="2"/>
  <c r="H3266" i="2"/>
  <c r="H3267" i="2"/>
  <c r="H3268" i="2"/>
  <c r="H3269" i="2"/>
  <c r="H3270" i="2"/>
  <c r="H3271" i="2"/>
  <c r="H3251" i="2"/>
  <c r="H3252" i="2"/>
  <c r="H3253" i="2"/>
  <c r="H3254" i="2"/>
  <c r="H3255" i="2"/>
  <c r="H3256" i="2"/>
  <c r="H3257" i="2"/>
  <c r="H3258" i="2"/>
  <c r="H3259" i="2"/>
  <c r="H3260" i="2"/>
  <c r="H3241" i="2"/>
  <c r="H3242" i="2"/>
  <c r="H3243" i="2"/>
  <c r="H3244" i="2"/>
  <c r="H3245" i="2"/>
  <c r="H3246" i="2"/>
  <c r="H3247" i="2"/>
  <c r="H3248" i="2"/>
  <c r="H3249" i="2"/>
  <c r="H3250" i="2"/>
  <c r="H3235" i="2"/>
  <c r="H3236" i="2"/>
  <c r="H3237" i="2"/>
  <c r="H3238" i="2"/>
  <c r="H3239" i="2"/>
  <c r="H3240" i="2"/>
  <c r="H3225" i="2"/>
  <c r="H3226" i="2"/>
  <c r="H3227" i="2"/>
  <c r="H3228" i="2"/>
  <c r="H3229" i="2"/>
  <c r="H3230" i="2"/>
  <c r="H3231" i="2"/>
  <c r="H3232" i="2"/>
  <c r="H3233" i="2"/>
  <c r="H3234" i="2"/>
  <c r="H3217" i="2"/>
  <c r="H3218" i="2"/>
  <c r="H3219" i="2"/>
  <c r="H3220" i="2"/>
  <c r="H3221" i="2"/>
  <c r="H3222" i="2"/>
  <c r="H3223" i="2"/>
  <c r="H3224" i="2"/>
  <c r="H3209" i="2"/>
  <c r="H3210" i="2"/>
  <c r="H3211" i="2"/>
  <c r="H3212" i="2"/>
  <c r="H3213" i="2"/>
  <c r="H3214" i="2"/>
  <c r="H3215" i="2"/>
  <c r="H3216" i="2"/>
  <c r="H3203" i="2"/>
  <c r="H3204" i="2"/>
  <c r="H3205" i="2"/>
  <c r="H3206" i="2"/>
  <c r="H3207" i="2"/>
  <c r="H3208" i="2"/>
  <c r="H3193" i="2"/>
  <c r="H3194" i="2"/>
  <c r="H3195" i="2"/>
  <c r="H3196" i="2"/>
  <c r="H3197" i="2"/>
  <c r="H3198" i="2"/>
  <c r="H3199" i="2"/>
  <c r="H3200" i="2"/>
  <c r="H3201" i="2"/>
  <c r="H3202" i="2"/>
  <c r="H3187" i="2"/>
  <c r="H3188" i="2"/>
  <c r="H3189" i="2"/>
  <c r="H3190" i="2"/>
  <c r="H3191" i="2"/>
  <c r="H3192" i="2"/>
  <c r="H3183" i="2"/>
  <c r="H3184" i="2"/>
  <c r="H3185" i="2"/>
  <c r="H3186" i="2"/>
  <c r="H3173" i="2"/>
  <c r="H3174" i="2"/>
  <c r="H3175" i="2"/>
  <c r="H3176" i="2"/>
  <c r="H3177" i="2"/>
  <c r="H3178" i="2"/>
  <c r="H3179" i="2"/>
  <c r="H3180" i="2"/>
  <c r="H3181" i="2"/>
  <c r="H3182" i="2"/>
  <c r="H3167" i="2"/>
  <c r="H3168" i="2"/>
  <c r="H3169" i="2"/>
  <c r="H3170" i="2"/>
  <c r="H3171" i="2"/>
  <c r="H3172" i="2"/>
  <c r="H3157" i="2"/>
  <c r="H3158" i="2"/>
  <c r="H3159" i="2"/>
  <c r="H3160" i="2"/>
  <c r="H3161" i="2"/>
  <c r="H3162" i="2"/>
  <c r="H3163" i="2"/>
  <c r="H3164" i="2"/>
  <c r="H3165" i="2"/>
  <c r="H3166" i="2"/>
  <c r="H3146" i="2"/>
  <c r="H3147" i="2"/>
  <c r="H3148" i="2"/>
  <c r="H3149" i="2"/>
  <c r="H3150" i="2"/>
  <c r="H3151" i="2"/>
  <c r="H3152" i="2"/>
  <c r="H3153" i="2"/>
  <c r="H3154" i="2"/>
  <c r="H3155" i="2"/>
  <c r="H3156" i="2"/>
  <c r="H3136" i="2"/>
  <c r="H3137" i="2"/>
  <c r="H3138" i="2"/>
  <c r="H3139" i="2"/>
  <c r="H3140" i="2"/>
  <c r="H3141" i="2"/>
  <c r="H3142" i="2"/>
  <c r="H3143" i="2"/>
  <c r="H3144" i="2"/>
  <c r="H3145" i="2"/>
  <c r="H3127" i="2"/>
  <c r="H3128" i="2"/>
  <c r="H3129" i="2"/>
  <c r="H3130" i="2"/>
  <c r="H3131" i="2"/>
  <c r="H3132" i="2"/>
  <c r="H3133" i="2"/>
  <c r="H3134" i="2"/>
  <c r="H3135" i="2"/>
  <c r="H3123" i="2"/>
  <c r="H3124" i="2"/>
  <c r="H3125" i="2"/>
  <c r="H3126" i="2"/>
  <c r="H3115" i="2"/>
  <c r="H3116" i="2"/>
  <c r="H3117" i="2"/>
  <c r="H3118" i="2"/>
  <c r="H3119" i="2"/>
  <c r="H3120" i="2"/>
  <c r="H3121" i="2"/>
  <c r="H3122" i="2"/>
  <c r="H3106" i="2"/>
  <c r="H3107" i="2"/>
  <c r="H3108" i="2"/>
  <c r="H3109" i="2"/>
  <c r="H3110" i="2"/>
  <c r="H3111" i="2"/>
  <c r="H3112" i="2"/>
  <c r="H3113" i="2"/>
  <c r="H3114" i="2"/>
  <c r="H3101" i="2"/>
  <c r="H3102" i="2"/>
  <c r="H3103" i="2"/>
  <c r="H3104" i="2"/>
  <c r="H3105" i="2"/>
  <c r="H3089" i="2"/>
  <c r="H3090" i="2"/>
  <c r="H3091" i="2"/>
  <c r="H3092" i="2"/>
  <c r="H3093" i="2"/>
  <c r="H3094" i="2"/>
  <c r="H3095" i="2"/>
  <c r="H3096" i="2"/>
  <c r="H3097" i="2"/>
  <c r="H3098" i="2"/>
  <c r="H3099" i="2"/>
  <c r="H3100" i="2"/>
  <c r="H3079" i="2"/>
  <c r="H3080" i="2"/>
  <c r="H3081" i="2"/>
  <c r="H3082" i="2"/>
  <c r="H3083" i="2"/>
  <c r="H3084" i="2"/>
  <c r="H3085" i="2"/>
  <c r="H3086" i="2"/>
  <c r="H3087" i="2"/>
  <c r="H3088" i="2"/>
  <c r="H3066" i="2"/>
  <c r="H3067" i="2"/>
  <c r="H3068" i="2"/>
  <c r="H3069" i="2"/>
  <c r="H3070" i="2"/>
  <c r="H3071" i="2"/>
  <c r="H3072" i="2"/>
  <c r="H3073" i="2"/>
  <c r="H3074" i="2"/>
  <c r="H3075" i="2"/>
  <c r="H3076" i="2"/>
  <c r="H3077" i="2"/>
  <c r="H3078" i="2"/>
  <c r="H3056" i="2"/>
  <c r="H3057" i="2"/>
  <c r="H3058" i="2"/>
  <c r="H3059" i="2"/>
  <c r="H3060" i="2"/>
  <c r="H3061" i="2"/>
  <c r="H3062" i="2"/>
  <c r="H3063" i="2"/>
  <c r="H3064" i="2"/>
  <c r="H3065" i="2"/>
  <c r="H3046" i="2"/>
  <c r="H3047" i="2"/>
  <c r="H3048" i="2"/>
  <c r="H3049" i="2"/>
  <c r="H3050" i="2"/>
  <c r="H3051" i="2"/>
  <c r="H3052" i="2"/>
  <c r="H3053" i="2"/>
  <c r="H3054" i="2"/>
  <c r="H3055" i="2"/>
  <c r="H3034" i="2"/>
  <c r="H3035" i="2"/>
  <c r="H3036" i="2"/>
  <c r="H3037" i="2"/>
  <c r="H3038" i="2"/>
  <c r="H3039" i="2"/>
  <c r="H3040" i="2"/>
  <c r="H3041" i="2"/>
  <c r="H3042" i="2"/>
  <c r="H3043" i="2"/>
  <c r="H3044" i="2"/>
  <c r="H3045" i="2"/>
  <c r="H3021" i="2"/>
  <c r="H3022" i="2"/>
  <c r="H3023" i="2"/>
  <c r="H3024" i="2"/>
  <c r="H3025" i="2"/>
  <c r="H3026" i="2"/>
  <c r="H3027" i="2"/>
  <c r="H3028" i="2"/>
  <c r="H3029" i="2"/>
  <c r="H3030" i="2"/>
  <c r="H3031" i="2"/>
  <c r="H3032" i="2"/>
  <c r="H3033" i="2"/>
  <c r="H3008" i="2"/>
  <c r="H3009" i="2"/>
  <c r="H3010" i="2"/>
  <c r="H3011" i="2"/>
  <c r="H3012" i="2"/>
  <c r="H3013" i="2"/>
  <c r="H3014" i="2"/>
  <c r="H3015" i="2"/>
  <c r="H3016" i="2"/>
  <c r="H3017" i="2"/>
  <c r="H3018" i="2"/>
  <c r="H3019" i="2"/>
  <c r="H3020" i="2"/>
  <c r="H2999" i="2"/>
  <c r="H3000" i="2"/>
  <c r="H3001" i="2"/>
  <c r="H3002" i="2"/>
  <c r="H3003" i="2"/>
  <c r="H3004" i="2"/>
  <c r="H3005" i="2"/>
  <c r="H3006" i="2"/>
  <c r="H3007" i="2"/>
  <c r="H2989" i="2"/>
  <c r="H2990" i="2"/>
  <c r="H2991" i="2"/>
  <c r="H2992" i="2"/>
  <c r="H2993" i="2"/>
  <c r="H2994" i="2"/>
  <c r="H2995" i="2"/>
  <c r="H2996" i="2"/>
  <c r="H2997" i="2"/>
  <c r="H2998" i="2"/>
  <c r="H2981" i="2"/>
  <c r="H2982" i="2"/>
  <c r="H2983" i="2"/>
  <c r="H2984" i="2"/>
  <c r="H2985" i="2"/>
  <c r="H2986" i="2"/>
  <c r="H2987" i="2"/>
  <c r="H2988" i="2"/>
  <c r="H2970" i="2"/>
  <c r="H2971" i="2"/>
  <c r="H2972" i="2"/>
  <c r="H2973" i="2"/>
  <c r="H2974" i="2"/>
  <c r="H2975" i="2"/>
  <c r="H2976" i="2"/>
  <c r="H2977" i="2"/>
  <c r="H2978" i="2"/>
  <c r="H2979" i="2"/>
  <c r="H2980" i="2"/>
  <c r="H2961" i="2"/>
  <c r="H2962" i="2"/>
  <c r="H2963" i="2"/>
  <c r="H2964" i="2"/>
  <c r="H2965" i="2"/>
  <c r="H2966" i="2"/>
  <c r="H2967" i="2"/>
  <c r="H2968" i="2"/>
  <c r="H2969" i="2"/>
  <c r="H2956" i="2"/>
  <c r="H2957" i="2"/>
  <c r="H2958" i="2"/>
  <c r="H2959" i="2"/>
  <c r="H2960" i="2"/>
  <c r="H2945" i="2"/>
  <c r="H2946" i="2"/>
  <c r="H2947" i="2"/>
  <c r="H2948" i="2"/>
  <c r="H2949" i="2"/>
  <c r="H2950" i="2"/>
  <c r="H2951" i="2"/>
  <c r="H2952" i="2"/>
  <c r="H2953" i="2"/>
  <c r="H2954" i="2"/>
  <c r="H2955" i="2"/>
  <c r="H2940" i="2"/>
  <c r="H2941" i="2"/>
  <c r="H2942" i="2"/>
  <c r="H2943" i="2"/>
  <c r="H2944" i="2"/>
  <c r="H2928" i="2"/>
  <c r="H2929" i="2"/>
  <c r="H2930" i="2"/>
  <c r="H2931" i="2"/>
  <c r="H2932" i="2"/>
  <c r="H2933" i="2"/>
  <c r="H2934" i="2"/>
  <c r="H2935" i="2"/>
  <c r="H2936" i="2"/>
  <c r="H2937" i="2"/>
  <c r="H2938" i="2"/>
  <c r="H2939" i="2"/>
  <c r="H2919" i="2"/>
  <c r="H2920" i="2"/>
  <c r="H2921" i="2"/>
  <c r="H2922" i="2"/>
  <c r="H2923" i="2"/>
  <c r="H2924" i="2"/>
  <c r="H2925" i="2"/>
  <c r="H2926" i="2"/>
  <c r="H2927" i="2"/>
  <c r="H2910" i="2"/>
  <c r="H2911" i="2"/>
  <c r="H2912" i="2"/>
  <c r="H2913" i="2"/>
  <c r="H2914" i="2"/>
  <c r="H2915" i="2"/>
  <c r="H2916" i="2"/>
  <c r="H2917" i="2"/>
  <c r="H2918" i="2"/>
  <c r="H2902" i="2"/>
  <c r="H2903" i="2"/>
  <c r="H2904" i="2"/>
  <c r="H2905" i="2"/>
  <c r="H2906" i="2"/>
  <c r="H2907" i="2"/>
  <c r="H2908" i="2"/>
  <c r="H2909" i="2"/>
  <c r="H2896" i="2"/>
  <c r="H2897" i="2"/>
  <c r="H2898" i="2"/>
  <c r="H2899" i="2"/>
  <c r="H2900" i="2"/>
  <c r="H2901" i="2"/>
  <c r="H2889" i="2"/>
  <c r="H2890" i="2"/>
  <c r="H2891" i="2"/>
  <c r="H2892" i="2"/>
  <c r="H2893" i="2"/>
  <c r="H2894" i="2"/>
  <c r="H2895" i="2"/>
  <c r="H2881" i="2"/>
  <c r="H2882" i="2"/>
  <c r="H2883" i="2"/>
  <c r="H2884" i="2"/>
  <c r="H2885" i="2"/>
  <c r="H2886" i="2"/>
  <c r="H2887" i="2"/>
  <c r="H2888" i="2"/>
  <c r="H2874" i="2"/>
  <c r="H2875" i="2"/>
  <c r="H2876" i="2"/>
  <c r="H2877" i="2"/>
  <c r="H2878" i="2"/>
  <c r="H2879" i="2"/>
  <c r="H2880" i="2"/>
  <c r="H2866" i="2"/>
  <c r="H2867" i="2"/>
  <c r="H2868" i="2"/>
  <c r="H2869" i="2"/>
  <c r="H2870" i="2"/>
  <c r="H2871" i="2"/>
  <c r="H2872" i="2"/>
  <c r="H2873" i="2"/>
  <c r="H2858" i="2"/>
  <c r="H2859" i="2"/>
  <c r="H2860" i="2"/>
  <c r="H2861" i="2"/>
  <c r="H2862" i="2"/>
  <c r="H2863" i="2"/>
  <c r="H2864" i="2"/>
  <c r="H2865" i="2"/>
  <c r="H2851" i="2"/>
  <c r="H2852" i="2"/>
  <c r="H2853" i="2"/>
  <c r="H2854" i="2"/>
  <c r="H2855" i="2"/>
  <c r="H2856" i="2"/>
  <c r="H2857" i="2"/>
  <c r="H2845" i="2"/>
  <c r="H2846" i="2"/>
  <c r="H2847" i="2"/>
  <c r="H2848" i="2"/>
  <c r="H2849" i="2"/>
  <c r="H2850" i="2"/>
  <c r="H2834" i="2"/>
  <c r="H2835" i="2"/>
  <c r="H2836" i="2"/>
  <c r="H2837" i="2"/>
  <c r="H2838" i="2"/>
  <c r="H2839" i="2"/>
  <c r="H2840" i="2"/>
  <c r="H2841" i="2"/>
  <c r="H2842" i="2"/>
  <c r="H2843" i="2"/>
  <c r="H2844" i="2"/>
  <c r="H2825" i="2"/>
  <c r="H2826" i="2"/>
  <c r="H2827" i="2"/>
  <c r="H2828" i="2"/>
  <c r="H2829" i="2"/>
  <c r="H2830" i="2"/>
  <c r="H2831" i="2"/>
  <c r="H2832" i="2"/>
  <c r="H2833" i="2"/>
  <c r="H2819" i="2"/>
  <c r="H2820" i="2"/>
  <c r="H2821" i="2"/>
  <c r="H2822" i="2"/>
  <c r="H2823" i="2"/>
  <c r="H2824" i="2"/>
  <c r="H2814" i="2"/>
  <c r="H2815" i="2"/>
  <c r="H2816" i="2"/>
  <c r="H2817" i="2"/>
  <c r="H2818" i="2"/>
  <c r="H2805" i="2"/>
  <c r="H2806" i="2"/>
  <c r="H2807" i="2"/>
  <c r="H2808" i="2"/>
  <c r="H2809" i="2"/>
  <c r="H2810" i="2"/>
  <c r="H2811" i="2"/>
  <c r="H2812" i="2"/>
  <c r="H2813" i="2"/>
  <c r="H2799" i="2"/>
  <c r="H2800" i="2"/>
  <c r="H2801" i="2"/>
  <c r="H2802" i="2"/>
  <c r="H2803" i="2"/>
  <c r="H2804" i="2"/>
  <c r="H2793" i="2"/>
  <c r="H2794" i="2"/>
  <c r="H2795" i="2"/>
  <c r="H2796" i="2"/>
  <c r="H2797" i="2"/>
  <c r="H2798" i="2"/>
  <c r="H2783" i="2"/>
  <c r="H2784" i="2"/>
  <c r="H2785" i="2"/>
  <c r="H2786" i="2"/>
  <c r="H2787" i="2"/>
  <c r="H2788" i="2"/>
  <c r="H2789" i="2"/>
  <c r="H2790" i="2"/>
  <c r="H2791" i="2"/>
  <c r="H2792" i="2"/>
  <c r="H2770" i="2"/>
  <c r="H2771" i="2"/>
  <c r="H2772" i="2"/>
  <c r="H2773" i="2"/>
  <c r="H2774" i="2"/>
  <c r="H2775" i="2"/>
  <c r="H2776" i="2"/>
  <c r="H2777" i="2"/>
  <c r="H2778" i="2"/>
  <c r="H2779" i="2"/>
  <c r="H2780" i="2"/>
  <c r="H2781" i="2"/>
  <c r="H2782" i="2"/>
  <c r="H2762" i="2"/>
  <c r="H2763" i="2"/>
  <c r="H2764" i="2"/>
  <c r="H2765" i="2"/>
  <c r="H2766" i="2"/>
  <c r="H2767" i="2"/>
  <c r="H2768" i="2"/>
  <c r="H2769" i="2"/>
  <c r="H2753" i="2"/>
  <c r="H2754" i="2"/>
  <c r="H2755" i="2"/>
  <c r="H2756" i="2"/>
  <c r="H2757" i="2"/>
  <c r="H2758" i="2"/>
  <c r="H2759" i="2"/>
  <c r="H2760" i="2"/>
  <c r="H2761" i="2"/>
  <c r="H2746" i="2"/>
  <c r="H2747" i="2"/>
  <c r="H2748" i="2"/>
  <c r="H2749" i="2"/>
  <c r="H2750" i="2"/>
  <c r="H2751" i="2"/>
  <c r="H2752" i="2"/>
  <c r="H2739" i="2"/>
  <c r="H2740" i="2"/>
  <c r="H2741" i="2"/>
  <c r="H2742" i="2"/>
  <c r="H2743" i="2"/>
  <c r="H2744" i="2"/>
  <c r="H2745" i="2"/>
  <c r="H2730" i="2"/>
  <c r="H2731" i="2"/>
  <c r="H2732" i="2"/>
  <c r="H2733" i="2"/>
  <c r="H2734" i="2"/>
  <c r="H2735" i="2"/>
  <c r="H2736" i="2"/>
  <c r="H2737" i="2"/>
  <c r="H2738" i="2"/>
  <c r="H2721" i="2"/>
  <c r="H2722" i="2"/>
  <c r="H2723" i="2"/>
  <c r="H2724" i="2"/>
  <c r="H2725" i="2"/>
  <c r="H2726" i="2"/>
  <c r="H2727" i="2"/>
  <c r="H2728" i="2"/>
  <c r="H2729" i="2"/>
  <c r="H2713" i="2"/>
  <c r="H2714" i="2"/>
  <c r="H2715" i="2"/>
  <c r="H2716" i="2"/>
  <c r="H2717" i="2"/>
  <c r="H2718" i="2"/>
  <c r="H2719" i="2"/>
  <c r="H2720" i="2"/>
  <c r="H2701" i="2"/>
  <c r="H2702" i="2"/>
  <c r="H2703" i="2"/>
  <c r="H2704" i="2"/>
  <c r="H2705" i="2"/>
  <c r="H2706" i="2"/>
  <c r="H2707" i="2"/>
  <c r="H2708" i="2"/>
  <c r="H2709" i="2"/>
  <c r="H2710" i="2"/>
  <c r="H2711" i="2"/>
  <c r="H2712" i="2"/>
  <c r="H2688" i="2"/>
  <c r="H2689" i="2"/>
  <c r="H2690" i="2"/>
  <c r="H2691" i="2"/>
  <c r="H2692" i="2"/>
  <c r="H2693" i="2"/>
  <c r="H2694" i="2"/>
  <c r="H2695" i="2"/>
  <c r="H2696" i="2"/>
  <c r="H2697" i="2"/>
  <c r="H2698" i="2"/>
  <c r="H2699" i="2"/>
  <c r="H2700" i="2"/>
  <c r="H2677" i="2"/>
  <c r="H2678" i="2"/>
  <c r="H2679" i="2"/>
  <c r="H2680" i="2"/>
  <c r="H2681" i="2"/>
  <c r="H2682" i="2"/>
  <c r="H2683" i="2"/>
  <c r="H2684" i="2"/>
  <c r="H2685" i="2"/>
  <c r="H2686" i="2"/>
  <c r="H2687" i="2"/>
  <c r="H2667" i="2"/>
  <c r="H2668" i="2"/>
  <c r="H2669" i="2"/>
  <c r="H2670" i="2"/>
  <c r="H2671" i="2"/>
  <c r="H2672" i="2"/>
  <c r="H2673" i="2"/>
  <c r="H2674" i="2"/>
  <c r="H2675" i="2"/>
  <c r="H2676" i="2"/>
  <c r="H2654" i="2"/>
  <c r="H2655" i="2"/>
  <c r="H2656" i="2"/>
  <c r="H2657" i="2"/>
  <c r="H2658" i="2"/>
  <c r="H2659" i="2"/>
  <c r="H2660" i="2"/>
  <c r="H2661" i="2"/>
  <c r="H2662" i="2"/>
  <c r="H2663" i="2"/>
  <c r="H2664" i="2"/>
  <c r="H2665" i="2"/>
  <c r="H2666" i="2"/>
  <c r="H2643" i="2"/>
  <c r="H2644" i="2"/>
  <c r="H2645" i="2"/>
  <c r="H2646" i="2"/>
  <c r="H2647" i="2"/>
  <c r="H2648" i="2"/>
  <c r="H2649" i="2"/>
  <c r="H2650" i="2"/>
  <c r="H2651" i="2"/>
  <c r="H2652" i="2"/>
  <c r="H2653" i="2"/>
  <c r="H2632" i="2"/>
  <c r="H2633" i="2"/>
  <c r="H2634" i="2"/>
  <c r="H2635" i="2"/>
  <c r="H2636" i="2"/>
  <c r="H2637" i="2"/>
  <c r="H2638" i="2"/>
  <c r="H2639" i="2"/>
  <c r="H2640" i="2"/>
  <c r="H2641" i="2"/>
  <c r="H2642" i="2"/>
  <c r="H2618" i="2"/>
  <c r="H2619" i="2"/>
  <c r="H2620" i="2"/>
  <c r="H2621" i="2"/>
  <c r="H2622" i="2"/>
  <c r="H2623" i="2"/>
  <c r="H2624" i="2"/>
  <c r="H2625" i="2"/>
  <c r="H2626" i="2"/>
  <c r="H2627" i="2"/>
  <c r="H2628" i="2"/>
  <c r="H2629" i="2"/>
  <c r="H2630" i="2"/>
  <c r="H2631" i="2"/>
  <c r="H2610" i="2"/>
  <c r="H2611" i="2"/>
  <c r="H2612" i="2"/>
  <c r="H2613" i="2"/>
  <c r="H2614" i="2"/>
  <c r="H2615" i="2"/>
  <c r="H2616" i="2"/>
  <c r="H2617" i="2"/>
  <c r="H2602" i="2"/>
  <c r="H2603" i="2"/>
  <c r="H2604" i="2"/>
  <c r="H2605" i="2"/>
  <c r="H2606" i="2"/>
  <c r="H2607" i="2"/>
  <c r="H2608" i="2"/>
  <c r="H2609" i="2"/>
  <c r="H2594" i="2"/>
  <c r="H2595" i="2"/>
  <c r="H2596" i="2"/>
  <c r="H2597" i="2"/>
  <c r="H2598" i="2"/>
  <c r="H2599" i="2"/>
  <c r="H2600" i="2"/>
  <c r="H2601" i="2"/>
  <c r="H2581" i="2"/>
  <c r="H2582" i="2"/>
  <c r="H2583" i="2"/>
  <c r="H2584" i="2"/>
  <c r="H2585" i="2"/>
  <c r="H2586" i="2"/>
  <c r="H2587" i="2"/>
  <c r="H2588" i="2"/>
  <c r="H2589" i="2"/>
  <c r="H2590" i="2"/>
  <c r="H2591" i="2"/>
  <c r="H2592" i="2"/>
  <c r="H2593" i="2"/>
  <c r="H2577" i="2"/>
  <c r="H2578" i="2"/>
  <c r="H2579" i="2"/>
  <c r="H2580" i="2"/>
  <c r="H2570" i="2"/>
  <c r="H2571" i="2"/>
  <c r="H2572" i="2"/>
  <c r="H2573" i="2"/>
  <c r="H2574" i="2"/>
  <c r="H2575" i="2"/>
  <c r="H2576" i="2"/>
  <c r="H2563" i="2"/>
  <c r="H2564" i="2"/>
  <c r="H2565" i="2"/>
  <c r="H2566" i="2"/>
  <c r="H2567" i="2"/>
  <c r="H2568" i="2"/>
  <c r="H2569" i="2"/>
  <c r="H2555" i="2"/>
  <c r="H2556" i="2"/>
  <c r="H2557" i="2"/>
  <c r="H2558" i="2"/>
  <c r="H2559" i="2"/>
  <c r="H2560" i="2"/>
  <c r="H2561" i="2"/>
  <c r="H2562" i="2"/>
  <c r="H2549" i="2"/>
  <c r="H2550" i="2"/>
  <c r="H2551" i="2"/>
  <c r="H2552" i="2"/>
  <c r="H2553" i="2"/>
  <c r="H2554" i="2"/>
  <c r="H2546" i="2"/>
  <c r="H2547" i="2"/>
  <c r="H2548" i="2"/>
  <c r="H2532" i="2"/>
  <c r="H2533" i="2"/>
  <c r="H2534" i="2"/>
  <c r="H2535" i="2"/>
  <c r="H2536" i="2"/>
  <c r="H2537" i="2"/>
  <c r="H2538" i="2"/>
  <c r="H2539" i="2"/>
  <c r="H2540" i="2"/>
  <c r="H2541" i="2"/>
  <c r="H2542" i="2"/>
  <c r="H2543" i="2"/>
  <c r="H2544" i="2"/>
  <c r="H2545" i="2"/>
  <c r="H2525" i="2"/>
  <c r="H2526" i="2"/>
  <c r="H2527" i="2"/>
  <c r="H2528" i="2"/>
  <c r="H2529" i="2"/>
  <c r="H2530" i="2"/>
  <c r="H2531" i="2"/>
  <c r="H2514" i="2"/>
  <c r="H2515" i="2"/>
  <c r="H2516" i="2"/>
  <c r="H2517" i="2"/>
  <c r="H2518" i="2"/>
  <c r="H2519" i="2"/>
  <c r="H2520" i="2"/>
  <c r="H2521" i="2"/>
  <c r="H2522" i="2"/>
  <c r="H2523" i="2"/>
  <c r="H2524" i="2"/>
  <c r="H2507" i="2"/>
  <c r="H2508" i="2"/>
  <c r="H2509" i="2"/>
  <c r="H2510" i="2"/>
  <c r="H2511" i="2"/>
  <c r="H2512" i="2"/>
  <c r="H2513" i="2"/>
  <c r="H2499" i="2"/>
  <c r="H2500" i="2"/>
  <c r="H2501" i="2"/>
  <c r="H2502" i="2"/>
  <c r="H2503" i="2"/>
  <c r="H2504" i="2"/>
  <c r="H2505" i="2"/>
  <c r="H2506" i="2"/>
  <c r="H2492" i="2"/>
  <c r="H2493" i="2"/>
  <c r="H2494" i="2"/>
  <c r="H2495" i="2"/>
  <c r="H2496" i="2"/>
  <c r="H2497" i="2"/>
  <c r="H2498" i="2"/>
  <c r="H2486" i="2"/>
  <c r="H2487" i="2"/>
  <c r="H2488" i="2"/>
  <c r="H2489" i="2"/>
  <c r="H2490" i="2"/>
  <c r="H2491" i="2"/>
  <c r="H2478" i="2"/>
  <c r="H2479" i="2"/>
  <c r="H2480" i="2"/>
  <c r="H2481" i="2"/>
  <c r="H2482" i="2"/>
  <c r="H2483" i="2"/>
  <c r="H2484" i="2"/>
  <c r="H2485" i="2"/>
  <c r="H2474" i="2"/>
  <c r="H2475" i="2"/>
  <c r="H2476" i="2"/>
  <c r="H2477" i="2"/>
  <c r="H2468" i="2"/>
  <c r="H2469" i="2"/>
  <c r="H2470" i="2"/>
  <c r="H2471" i="2"/>
  <c r="H2472" i="2"/>
  <c r="H2473" i="2"/>
  <c r="H2458" i="2"/>
  <c r="H2459" i="2"/>
  <c r="H2460" i="2"/>
  <c r="H2461" i="2"/>
  <c r="H2462" i="2"/>
  <c r="H2463" i="2"/>
  <c r="H2464" i="2"/>
  <c r="H2465" i="2"/>
  <c r="H2466" i="2"/>
  <c r="H2467" i="2"/>
  <c r="H2449" i="2"/>
  <c r="H2450" i="2"/>
  <c r="H2451" i="2"/>
  <c r="H2452" i="2"/>
  <c r="H2453" i="2"/>
  <c r="H2454" i="2"/>
  <c r="H2455" i="2"/>
  <c r="H2456" i="2"/>
  <c r="H2457" i="2"/>
  <c r="H2442" i="2"/>
  <c r="H2443" i="2"/>
  <c r="H2444" i="2"/>
  <c r="H2445" i="2"/>
  <c r="H2446" i="2"/>
  <c r="H2447" i="2"/>
  <c r="H2448" i="2"/>
  <c r="H2441" i="2"/>
  <c r="H2427" i="2"/>
  <c r="H2428" i="2"/>
  <c r="H2429" i="2"/>
  <c r="H2430" i="2"/>
  <c r="H2431" i="2"/>
  <c r="H2432" i="2"/>
  <c r="H2433" i="2"/>
  <c r="H2434" i="2"/>
  <c r="H2435" i="2"/>
  <c r="H2436" i="2"/>
  <c r="H2437" i="2"/>
  <c r="H2438" i="2"/>
  <c r="H2439" i="2"/>
  <c r="H2440" i="2"/>
  <c r="H2418" i="2"/>
  <c r="H2419" i="2"/>
  <c r="H2420" i="2"/>
  <c r="H2421" i="2"/>
  <c r="H2422" i="2"/>
  <c r="H2423" i="2"/>
  <c r="H2424" i="2"/>
  <c r="H2425" i="2"/>
  <c r="H2426" i="2"/>
  <c r="H2414" i="2"/>
  <c r="H2415" i="2"/>
  <c r="H2416" i="2"/>
  <c r="H2417" i="2"/>
  <c r="H2402" i="2"/>
  <c r="H2403" i="2"/>
  <c r="H2404" i="2"/>
  <c r="H2405" i="2"/>
  <c r="H2406" i="2"/>
  <c r="H2407" i="2"/>
  <c r="H2408" i="2"/>
  <c r="H2409" i="2"/>
  <c r="H2410" i="2"/>
  <c r="H2411" i="2"/>
  <c r="H2412" i="2"/>
  <c r="H2413" i="2"/>
  <c r="H2395" i="2"/>
  <c r="H2396" i="2"/>
  <c r="H2397" i="2"/>
  <c r="H2398" i="2"/>
  <c r="H2399" i="2"/>
  <c r="H2400" i="2"/>
  <c r="H2401" i="2"/>
  <c r="H2391" i="2"/>
  <c r="H2392" i="2"/>
  <c r="H2393" i="2"/>
  <c r="H2394" i="2"/>
  <c r="H2385" i="2"/>
  <c r="H2386" i="2"/>
  <c r="H2387" i="2"/>
  <c r="H2388" i="2"/>
  <c r="H2389" i="2"/>
  <c r="H2390" i="2"/>
  <c r="H2375" i="2"/>
  <c r="H2376" i="2"/>
  <c r="H2377" i="2"/>
  <c r="H2378" i="2"/>
  <c r="H2379" i="2"/>
  <c r="H2380" i="2"/>
  <c r="H2381" i="2"/>
  <c r="H2382" i="2"/>
  <c r="H2383" i="2"/>
  <c r="H2384" i="2"/>
  <c r="H2362" i="2"/>
  <c r="H2363" i="2"/>
  <c r="H2364" i="2"/>
  <c r="H2365" i="2"/>
  <c r="H2366" i="2"/>
  <c r="H2367" i="2"/>
  <c r="H2368" i="2"/>
  <c r="H2369" i="2"/>
  <c r="H2370" i="2"/>
  <c r="H2371" i="2"/>
  <c r="H2372" i="2"/>
  <c r="H2373" i="2"/>
  <c r="H2374" i="2"/>
  <c r="H2352" i="2"/>
  <c r="H2353" i="2"/>
  <c r="H2354" i="2"/>
  <c r="H2355" i="2"/>
  <c r="H2356" i="2"/>
  <c r="H2357" i="2"/>
  <c r="H2358" i="2"/>
  <c r="H2359" i="2"/>
  <c r="H2360" i="2"/>
  <c r="H2361" i="2"/>
  <c r="H2345" i="2"/>
  <c r="H2346" i="2"/>
  <c r="H2347" i="2"/>
  <c r="H2348" i="2"/>
  <c r="H2349" i="2"/>
  <c r="H2350" i="2"/>
  <c r="H2351" i="2"/>
  <c r="H2337" i="2"/>
  <c r="H2338" i="2"/>
  <c r="H2339" i="2"/>
  <c r="H2340" i="2"/>
  <c r="H2341" i="2"/>
  <c r="H2342" i="2"/>
  <c r="H2343" i="2"/>
  <c r="H2344" i="2"/>
  <c r="H2327" i="2"/>
  <c r="H2328" i="2"/>
  <c r="H2329" i="2"/>
  <c r="H2330" i="2"/>
  <c r="H2331" i="2"/>
  <c r="H2332" i="2"/>
  <c r="H2333" i="2"/>
  <c r="H2334" i="2"/>
  <c r="H2335" i="2"/>
  <c r="H2336" i="2"/>
  <c r="H2315" i="2"/>
  <c r="H2316" i="2"/>
  <c r="H2317" i="2"/>
  <c r="H2318" i="2"/>
  <c r="H2319" i="2"/>
  <c r="H2320" i="2"/>
  <c r="H2321" i="2"/>
  <c r="H2322" i="2"/>
  <c r="H2323" i="2"/>
  <c r="H2324" i="2"/>
  <c r="H2325" i="2"/>
  <c r="H2326" i="2"/>
  <c r="H2303" i="2"/>
  <c r="H2304" i="2"/>
  <c r="H2305" i="2"/>
  <c r="H2306" i="2"/>
  <c r="H2307" i="2"/>
  <c r="H2308" i="2"/>
  <c r="H2309" i="2"/>
  <c r="H2310" i="2"/>
  <c r="H2311" i="2"/>
  <c r="H2312" i="2"/>
  <c r="H2313" i="2"/>
  <c r="H2314" i="2"/>
  <c r="H2295" i="2"/>
  <c r="H2296" i="2"/>
  <c r="H2297" i="2"/>
  <c r="H2298" i="2"/>
  <c r="H2299" i="2"/>
  <c r="H2300" i="2"/>
  <c r="H2301" i="2"/>
  <c r="H2302" i="2"/>
  <c r="H2285" i="2"/>
  <c r="H2286" i="2"/>
  <c r="H2287" i="2"/>
  <c r="H2288" i="2"/>
  <c r="H2289" i="2"/>
  <c r="H2290" i="2"/>
  <c r="H2291" i="2"/>
  <c r="H2292" i="2"/>
  <c r="H2293" i="2"/>
  <c r="H2294" i="2"/>
  <c r="H2272" i="2"/>
  <c r="H2273" i="2"/>
  <c r="H2274" i="2"/>
  <c r="H2275" i="2"/>
  <c r="H2276" i="2"/>
  <c r="H2277" i="2"/>
  <c r="H2278" i="2"/>
  <c r="H2279" i="2"/>
  <c r="H2280" i="2"/>
  <c r="H2281" i="2"/>
  <c r="H2282" i="2"/>
  <c r="H2283" i="2"/>
  <c r="H2284" i="2"/>
  <c r="H2269" i="2"/>
  <c r="H2270" i="2"/>
  <c r="H2271" i="2"/>
  <c r="H2263" i="2"/>
  <c r="H2264" i="2"/>
  <c r="H2265" i="2"/>
  <c r="H2266" i="2"/>
  <c r="H2267" i="2"/>
  <c r="H2268" i="2"/>
  <c r="H2253" i="2"/>
  <c r="H2254" i="2"/>
  <c r="H2255" i="2"/>
  <c r="H2256" i="2"/>
  <c r="H2257" i="2"/>
  <c r="H2258" i="2"/>
  <c r="H2259" i="2"/>
  <c r="H2260" i="2"/>
  <c r="H2261" i="2"/>
  <c r="H2262" i="2"/>
  <c r="H2244" i="2"/>
  <c r="H2245" i="2"/>
  <c r="H2246" i="2"/>
  <c r="H2247" i="2"/>
  <c r="H2248" i="2"/>
  <c r="H2249" i="2"/>
  <c r="H2250" i="2"/>
  <c r="H2251" i="2"/>
  <c r="H2252" i="2"/>
  <c r="H2236" i="2"/>
  <c r="H2237" i="2"/>
  <c r="H2238" i="2"/>
  <c r="H2239" i="2"/>
  <c r="H2240" i="2"/>
  <c r="H2241" i="2"/>
  <c r="H2242" i="2"/>
  <c r="H2243" i="2"/>
  <c r="H2231" i="2"/>
  <c r="H2232" i="2"/>
  <c r="H2233" i="2"/>
  <c r="H2234" i="2"/>
  <c r="H2235" i="2"/>
  <c r="H2220" i="2"/>
  <c r="H2221" i="2"/>
  <c r="H2222" i="2"/>
  <c r="H2223" i="2"/>
  <c r="H2224" i="2"/>
  <c r="H2225" i="2"/>
  <c r="H2226" i="2"/>
  <c r="H2227" i="2"/>
  <c r="H2228" i="2"/>
  <c r="H2229" i="2"/>
  <c r="H2230" i="2"/>
  <c r="H2213" i="2"/>
  <c r="H2214" i="2"/>
  <c r="H2215" i="2"/>
  <c r="H2216" i="2"/>
  <c r="H2217" i="2"/>
  <c r="H2218" i="2"/>
  <c r="H2219" i="2"/>
  <c r="H2208" i="2"/>
  <c r="H2209" i="2"/>
  <c r="H2210" i="2"/>
  <c r="H2211" i="2"/>
  <c r="H2212" i="2"/>
  <c r="H2200" i="2"/>
  <c r="H2201" i="2"/>
  <c r="H2202" i="2"/>
  <c r="H2203" i="2"/>
  <c r="H2204" i="2"/>
  <c r="H2205" i="2"/>
  <c r="H2206" i="2"/>
  <c r="H2207" i="2"/>
  <c r="H2191" i="2"/>
  <c r="H2192" i="2"/>
  <c r="H2193" i="2"/>
  <c r="H2194" i="2"/>
  <c r="H2195" i="2"/>
  <c r="H2196" i="2"/>
  <c r="H2197" i="2"/>
  <c r="H2198" i="2"/>
  <c r="H2199" i="2"/>
  <c r="H2186" i="2"/>
  <c r="H2187" i="2"/>
  <c r="H2188" i="2"/>
  <c r="H2189" i="2"/>
  <c r="H2190" i="2"/>
  <c r="H2177" i="2"/>
  <c r="H2178" i="2"/>
  <c r="H2179" i="2"/>
  <c r="H2180" i="2"/>
  <c r="H2181" i="2"/>
  <c r="H2182" i="2"/>
  <c r="H2183" i="2"/>
  <c r="H2184" i="2"/>
  <c r="H2185" i="2"/>
  <c r="H2172" i="2"/>
  <c r="H2173" i="2"/>
  <c r="H2174" i="2"/>
  <c r="H2175" i="2"/>
  <c r="H2176" i="2"/>
  <c r="H2164" i="2"/>
  <c r="H2165" i="2"/>
  <c r="H2166" i="2"/>
  <c r="H2167" i="2"/>
  <c r="H2168" i="2"/>
  <c r="H2169" i="2"/>
  <c r="H2170" i="2"/>
  <c r="H2171" i="2"/>
  <c r="H2150" i="2"/>
  <c r="H2151" i="2"/>
  <c r="H2152" i="2"/>
  <c r="H2153" i="2"/>
  <c r="H2154" i="2"/>
  <c r="H2155" i="2"/>
  <c r="H2156" i="2"/>
  <c r="H2157" i="2"/>
  <c r="H2158" i="2"/>
  <c r="H2159" i="2"/>
  <c r="H2160" i="2"/>
  <c r="H2161" i="2"/>
  <c r="H2162" i="2"/>
  <c r="H2163" i="2"/>
  <c r="H2143" i="2"/>
  <c r="H2144" i="2"/>
  <c r="H2145" i="2"/>
  <c r="H2146" i="2"/>
  <c r="H2147" i="2"/>
  <c r="H2148" i="2"/>
  <c r="H2149" i="2"/>
  <c r="H2132" i="2"/>
  <c r="H2133" i="2"/>
  <c r="H2134" i="2"/>
  <c r="H2135" i="2"/>
  <c r="H2136" i="2"/>
  <c r="H2137" i="2"/>
  <c r="H2138" i="2"/>
  <c r="H2139" i="2"/>
  <c r="H2140" i="2"/>
  <c r="H2141" i="2"/>
  <c r="H2142" i="2"/>
  <c r="H2124" i="2"/>
  <c r="H2125" i="2"/>
  <c r="H2126" i="2"/>
  <c r="H2127" i="2"/>
  <c r="H2128" i="2"/>
  <c r="H2129" i="2"/>
  <c r="H2130" i="2"/>
  <c r="H2131" i="2"/>
  <c r="H2115" i="2"/>
  <c r="H2116" i="2"/>
  <c r="H2117" i="2"/>
  <c r="H2118" i="2"/>
  <c r="H2119" i="2"/>
  <c r="H2120" i="2"/>
  <c r="H2121" i="2"/>
  <c r="H2122" i="2"/>
  <c r="H2123" i="2"/>
  <c r="H2102" i="2"/>
  <c r="H2103" i="2"/>
  <c r="H2104" i="2"/>
  <c r="H2105" i="2"/>
  <c r="H2106" i="2"/>
  <c r="H2107" i="2"/>
  <c r="H2108" i="2"/>
  <c r="H2109" i="2"/>
  <c r="H2110" i="2"/>
  <c r="H2111" i="2"/>
  <c r="H2112" i="2"/>
  <c r="H2113" i="2"/>
  <c r="H2114" i="2"/>
  <c r="H2092" i="2"/>
  <c r="H2093" i="2"/>
  <c r="H2094" i="2"/>
  <c r="H2095" i="2"/>
  <c r="H2096" i="2"/>
  <c r="H2097" i="2"/>
  <c r="H2098" i="2"/>
  <c r="H2099" i="2"/>
  <c r="H2100" i="2"/>
  <c r="H2101" i="2"/>
  <c r="H2083" i="2"/>
  <c r="H2084" i="2"/>
  <c r="H2085" i="2"/>
  <c r="H2086" i="2"/>
  <c r="H2087" i="2"/>
  <c r="H2088" i="2"/>
  <c r="H2089" i="2"/>
  <c r="H2090" i="2"/>
  <c r="H2091" i="2"/>
  <c r="H2074" i="2"/>
  <c r="H2075" i="2"/>
  <c r="H2076" i="2"/>
  <c r="H2077" i="2"/>
  <c r="H2078" i="2"/>
  <c r="H2079" i="2"/>
  <c r="H2080" i="2"/>
  <c r="H2081" i="2"/>
  <c r="H2082" i="2"/>
  <c r="H2072" i="2"/>
  <c r="H2073" i="2"/>
  <c r="H2064" i="2"/>
  <c r="H2065" i="2"/>
  <c r="H2066" i="2"/>
  <c r="H2067" i="2"/>
  <c r="H2068" i="2"/>
  <c r="H2069" i="2"/>
  <c r="H2070" i="2"/>
  <c r="H2071" i="2"/>
  <c r="H2058" i="2"/>
  <c r="H2059" i="2"/>
  <c r="H2060" i="2"/>
  <c r="H2061" i="2"/>
  <c r="H2062" i="2"/>
  <c r="H2063" i="2"/>
  <c r="H2051" i="2"/>
  <c r="H2052" i="2"/>
  <c r="H2053" i="2"/>
  <c r="H2054" i="2"/>
  <c r="H2055" i="2"/>
  <c r="H2056" i="2"/>
  <c r="H2057" i="2"/>
  <c r="H2046" i="2"/>
  <c r="H2047" i="2"/>
  <c r="H2048" i="2"/>
  <c r="H2049" i="2"/>
  <c r="H2050" i="2"/>
  <c r="H2038" i="2"/>
  <c r="H2039" i="2"/>
  <c r="H2040" i="2"/>
  <c r="H2041" i="2"/>
  <c r="H2042" i="2"/>
  <c r="H2043" i="2"/>
  <c r="H2044" i="2"/>
  <c r="H2045" i="2"/>
  <c r="H2030" i="2"/>
  <c r="H2031" i="2"/>
  <c r="H2032" i="2"/>
  <c r="H2033" i="2"/>
  <c r="H2034" i="2"/>
  <c r="H2035" i="2"/>
  <c r="H2036" i="2"/>
  <c r="H2037" i="2"/>
  <c r="H2017" i="2"/>
  <c r="H2018" i="2"/>
  <c r="H2019" i="2"/>
  <c r="H2020" i="2"/>
  <c r="H2021" i="2"/>
  <c r="H2022" i="2"/>
  <c r="H2023" i="2"/>
  <c r="H2024" i="2"/>
  <c r="H2025" i="2"/>
  <c r="H2026" i="2"/>
  <c r="H2027" i="2"/>
  <c r="H2028" i="2"/>
  <c r="H2029" i="2"/>
  <c r="H2010" i="2"/>
  <c r="H2011" i="2"/>
  <c r="H2012" i="2"/>
  <c r="H2013" i="2"/>
  <c r="H2014" i="2"/>
  <c r="H2015" i="2"/>
  <c r="H2016" i="2"/>
  <c r="H2004" i="2"/>
  <c r="H2005" i="2"/>
  <c r="H2006" i="2"/>
  <c r="H2007" i="2"/>
  <c r="H2008" i="2"/>
  <c r="H2009" i="2"/>
  <c r="H1999" i="2"/>
  <c r="H2000" i="2"/>
  <c r="H2001" i="2"/>
  <c r="H2002" i="2"/>
  <c r="H2003" i="2"/>
  <c r="H1995" i="2"/>
  <c r="H1996" i="2"/>
  <c r="H1997" i="2"/>
  <c r="H1998" i="2"/>
  <c r="H1983" i="2"/>
  <c r="H1984" i="2"/>
  <c r="H1985" i="2"/>
  <c r="H1986" i="2"/>
  <c r="H1987" i="2"/>
  <c r="H1988" i="2"/>
  <c r="H1989" i="2"/>
  <c r="H1990" i="2"/>
  <c r="H1991" i="2"/>
  <c r="H1992" i="2"/>
  <c r="H1993" i="2"/>
  <c r="H1994" i="2"/>
  <c r="H1973" i="2"/>
  <c r="H1974" i="2"/>
  <c r="H1975" i="2"/>
  <c r="H1976" i="2"/>
  <c r="H1977" i="2"/>
  <c r="H1978" i="2"/>
  <c r="H1979" i="2"/>
  <c r="H1980" i="2"/>
  <c r="H1981" i="2"/>
  <c r="H1982" i="2"/>
  <c r="H1961" i="2"/>
  <c r="H1962" i="2"/>
  <c r="H1963" i="2"/>
  <c r="H1964" i="2"/>
  <c r="H1965" i="2"/>
  <c r="H1966" i="2"/>
  <c r="H1967" i="2"/>
  <c r="H1968" i="2"/>
  <c r="H1969" i="2"/>
  <c r="H1970" i="2"/>
  <c r="H1971" i="2"/>
  <c r="H1972" i="2"/>
  <c r="H1950" i="2"/>
  <c r="H1951" i="2"/>
  <c r="H1952" i="2"/>
  <c r="H1953" i="2"/>
  <c r="H1954" i="2"/>
  <c r="H1955" i="2"/>
  <c r="H1956" i="2"/>
  <c r="H1957" i="2"/>
  <c r="H1958" i="2"/>
  <c r="H1959" i="2"/>
  <c r="H1960" i="2"/>
  <c r="H1938" i="2"/>
  <c r="H1939" i="2"/>
  <c r="H1940" i="2"/>
  <c r="H1941" i="2"/>
  <c r="H1942" i="2"/>
  <c r="H1943" i="2"/>
  <c r="H1944" i="2"/>
  <c r="H1945" i="2"/>
  <c r="H1946" i="2"/>
  <c r="H1947" i="2"/>
  <c r="H1948" i="2"/>
  <c r="H1949" i="2"/>
  <c r="H1934" i="2"/>
  <c r="H1935" i="2"/>
  <c r="H1936" i="2"/>
  <c r="H1937" i="2"/>
  <c r="H1928" i="2"/>
  <c r="H1929" i="2"/>
  <c r="H1930" i="2"/>
  <c r="H1931" i="2"/>
  <c r="H1932" i="2"/>
  <c r="H1933" i="2"/>
  <c r="H1920" i="2"/>
  <c r="H1921" i="2"/>
  <c r="H1922" i="2"/>
  <c r="H1923" i="2"/>
  <c r="H1924" i="2"/>
  <c r="H1925" i="2"/>
  <c r="H1926" i="2"/>
  <c r="H1927" i="2"/>
  <c r="H1909" i="2"/>
  <c r="H1910" i="2"/>
  <c r="H1911" i="2"/>
  <c r="H1912" i="2"/>
  <c r="H1913" i="2"/>
  <c r="H1914" i="2"/>
  <c r="H1915" i="2"/>
  <c r="H1916" i="2"/>
  <c r="H1917" i="2"/>
  <c r="H1918" i="2"/>
  <c r="H1919" i="2"/>
  <c r="H1900" i="2"/>
  <c r="H1901" i="2"/>
  <c r="H1902" i="2"/>
  <c r="H1903" i="2"/>
  <c r="H1904" i="2"/>
  <c r="H1905" i="2"/>
  <c r="H1906" i="2"/>
  <c r="H1907" i="2"/>
  <c r="H1908" i="2"/>
  <c r="H1890" i="2"/>
  <c r="H1891" i="2"/>
  <c r="H1892" i="2"/>
  <c r="H1893" i="2"/>
  <c r="H1894" i="2"/>
  <c r="H1895" i="2"/>
  <c r="H1896" i="2"/>
  <c r="H1897" i="2"/>
  <c r="H1898" i="2"/>
  <c r="H1899" i="2"/>
  <c r="H1883" i="2"/>
  <c r="H1884" i="2"/>
  <c r="H1885" i="2"/>
  <c r="H1886" i="2"/>
  <c r="H1887" i="2"/>
  <c r="H1888" i="2"/>
  <c r="H1889" i="2"/>
  <c r="H1876" i="2"/>
  <c r="H1877" i="2"/>
  <c r="H1878" i="2"/>
  <c r="H1879" i="2"/>
  <c r="H1880" i="2"/>
  <c r="H1881" i="2"/>
  <c r="H1882" i="2"/>
  <c r="H1865" i="2"/>
  <c r="H1866" i="2"/>
  <c r="H1867" i="2"/>
  <c r="H1868" i="2"/>
  <c r="H1869" i="2"/>
  <c r="H1870" i="2"/>
  <c r="H1871" i="2"/>
  <c r="H1872" i="2"/>
  <c r="H1873" i="2"/>
  <c r="H1874" i="2"/>
  <c r="H1875" i="2"/>
  <c r="H1856" i="2"/>
  <c r="H1857" i="2"/>
  <c r="H1858" i="2"/>
  <c r="H1859" i="2"/>
  <c r="H1860" i="2"/>
  <c r="H1861" i="2"/>
  <c r="H1862" i="2"/>
  <c r="H1863" i="2"/>
  <c r="H1864" i="2"/>
  <c r="H1846" i="2"/>
  <c r="H1847" i="2"/>
  <c r="H1848" i="2"/>
  <c r="H1849" i="2"/>
  <c r="H1850" i="2"/>
  <c r="H1851" i="2"/>
  <c r="H1852" i="2"/>
  <c r="H1853" i="2"/>
  <c r="H1854" i="2"/>
  <c r="H1855" i="2"/>
  <c r="H1835" i="2"/>
  <c r="H1836" i="2"/>
  <c r="H1837" i="2"/>
  <c r="H1838" i="2"/>
  <c r="H1839" i="2"/>
  <c r="H1840" i="2"/>
  <c r="H1841" i="2"/>
  <c r="H1842" i="2"/>
  <c r="H1843" i="2"/>
  <c r="H1844" i="2"/>
  <c r="H1845" i="2"/>
  <c r="H1820" i="2"/>
  <c r="H1821" i="2"/>
  <c r="H1822" i="2"/>
  <c r="H1823" i="2"/>
  <c r="H1824" i="2"/>
  <c r="H1825" i="2"/>
  <c r="H1826" i="2"/>
  <c r="H1827" i="2"/>
  <c r="H1828" i="2"/>
  <c r="H1829" i="2"/>
  <c r="H1830" i="2"/>
  <c r="H1831" i="2"/>
  <c r="H1832" i="2"/>
  <c r="H1833" i="2"/>
  <c r="H1834" i="2"/>
  <c r="H1806" i="2"/>
  <c r="H1807" i="2"/>
  <c r="H1808" i="2"/>
  <c r="H1809" i="2"/>
  <c r="H1810" i="2"/>
  <c r="H1811" i="2"/>
  <c r="H1812" i="2"/>
  <c r="H1813" i="2"/>
  <c r="H1814" i="2"/>
  <c r="H1815" i="2"/>
  <c r="H1816" i="2"/>
  <c r="H1817" i="2"/>
  <c r="H1818" i="2"/>
  <c r="H1819" i="2"/>
  <c r="H1800" i="2"/>
  <c r="H1801" i="2"/>
  <c r="H1802" i="2"/>
  <c r="H1803" i="2"/>
  <c r="H1804" i="2"/>
  <c r="H1805" i="2"/>
  <c r="H1791" i="2"/>
  <c r="H1792" i="2"/>
  <c r="H1793" i="2"/>
  <c r="H1794" i="2"/>
  <c r="H1795" i="2"/>
  <c r="H1796" i="2"/>
  <c r="H1797" i="2"/>
  <c r="H1798" i="2"/>
  <c r="H1799" i="2"/>
  <c r="H1781" i="2"/>
  <c r="H1782" i="2"/>
  <c r="H1783" i="2"/>
  <c r="H1784" i="2"/>
  <c r="H1785" i="2"/>
  <c r="H1786" i="2"/>
  <c r="H1787" i="2"/>
  <c r="H1788" i="2"/>
  <c r="H1789" i="2"/>
  <c r="H1790" i="2"/>
  <c r="H1770" i="2"/>
  <c r="H1771" i="2"/>
  <c r="H1772" i="2"/>
  <c r="H1773" i="2"/>
  <c r="H1774" i="2"/>
  <c r="H1775" i="2"/>
  <c r="H1776" i="2"/>
  <c r="H1777" i="2"/>
  <c r="H1778" i="2"/>
  <c r="H1779" i="2"/>
  <c r="H1780" i="2"/>
  <c r="H1763" i="2"/>
  <c r="H1764" i="2"/>
  <c r="H1765" i="2"/>
  <c r="H1766" i="2"/>
  <c r="H1767" i="2"/>
  <c r="H1768" i="2"/>
  <c r="H1769" i="2"/>
  <c r="H1753" i="2"/>
  <c r="H1754" i="2"/>
  <c r="H1755" i="2"/>
  <c r="H1756" i="2"/>
  <c r="H1757" i="2"/>
  <c r="H1758" i="2"/>
  <c r="H1759" i="2"/>
  <c r="H1760" i="2"/>
  <c r="H1761" i="2"/>
  <c r="H1762" i="2"/>
  <c r="H1747" i="2"/>
  <c r="H1748" i="2"/>
  <c r="H1749" i="2"/>
  <c r="H1750" i="2"/>
  <c r="H1751" i="2"/>
  <c r="H1752" i="2"/>
  <c r="H1742" i="2"/>
  <c r="H1743" i="2"/>
  <c r="H1744" i="2"/>
  <c r="H1745" i="2"/>
  <c r="H1746" i="2"/>
  <c r="H1734" i="2"/>
  <c r="H1735" i="2"/>
  <c r="H1736" i="2"/>
  <c r="H1737" i="2"/>
  <c r="H1738" i="2"/>
  <c r="H1739" i="2"/>
  <c r="H1740" i="2"/>
  <c r="H1741" i="2"/>
  <c r="H1723" i="2"/>
  <c r="H1724" i="2"/>
  <c r="H1725" i="2"/>
  <c r="H1726" i="2"/>
  <c r="H1727" i="2"/>
  <c r="H1728" i="2"/>
  <c r="H1729" i="2"/>
  <c r="H1730" i="2"/>
  <c r="H1731" i="2"/>
  <c r="H1732" i="2"/>
  <c r="H1733" i="2"/>
  <c r="H1717" i="2"/>
  <c r="H1718" i="2"/>
  <c r="H1719" i="2"/>
  <c r="H1720" i="2"/>
  <c r="H1721" i="2"/>
  <c r="H1722" i="2"/>
  <c r="H1710" i="2"/>
  <c r="H1711" i="2"/>
  <c r="H1712" i="2"/>
  <c r="H1713" i="2"/>
  <c r="H1714" i="2"/>
  <c r="H1715" i="2"/>
  <c r="H1716" i="2"/>
  <c r="H1704" i="2"/>
  <c r="H1705" i="2"/>
  <c r="H1706" i="2"/>
  <c r="H1707" i="2"/>
  <c r="H1708" i="2"/>
  <c r="H1709" i="2"/>
  <c r="H1695" i="2"/>
  <c r="H1696" i="2"/>
  <c r="H1697" i="2"/>
  <c r="H1698" i="2"/>
  <c r="H1699" i="2"/>
  <c r="H1700" i="2"/>
  <c r="H1701" i="2"/>
  <c r="H1702" i="2"/>
  <c r="H1703" i="2"/>
  <c r="H1689" i="2"/>
  <c r="H1690" i="2"/>
  <c r="H1691" i="2"/>
  <c r="H1692" i="2"/>
  <c r="H1693" i="2"/>
  <c r="H1694" i="2"/>
  <c r="H1679" i="2"/>
  <c r="H1680" i="2"/>
  <c r="H1681" i="2"/>
  <c r="H1682" i="2"/>
  <c r="H1683" i="2"/>
  <c r="H1684" i="2"/>
  <c r="H1685" i="2"/>
  <c r="H1686" i="2"/>
  <c r="H1687" i="2"/>
  <c r="H1688" i="2"/>
  <c r="H1670" i="2"/>
  <c r="H1671" i="2"/>
  <c r="H1672" i="2"/>
  <c r="H1673" i="2"/>
  <c r="H1674" i="2"/>
  <c r="H1675" i="2"/>
  <c r="H1676" i="2"/>
  <c r="H1677" i="2"/>
  <c r="H1678" i="2"/>
  <c r="H1663" i="2"/>
  <c r="H1664" i="2"/>
  <c r="H1665" i="2"/>
  <c r="H1666" i="2"/>
  <c r="H1667" i="2"/>
  <c r="H1668" i="2"/>
  <c r="H1669" i="2"/>
  <c r="H1655" i="2"/>
  <c r="H1656" i="2"/>
  <c r="H1657" i="2"/>
  <c r="H1658" i="2"/>
  <c r="H1659" i="2"/>
  <c r="H1660" i="2"/>
  <c r="H1661" i="2"/>
  <c r="H1662" i="2"/>
  <c r="H1645" i="2"/>
  <c r="H1646" i="2"/>
  <c r="H1647" i="2"/>
  <c r="H1648" i="2"/>
  <c r="H1649" i="2"/>
  <c r="H1650" i="2"/>
  <c r="H1651" i="2"/>
  <c r="H1652" i="2"/>
  <c r="H1653" i="2"/>
  <c r="H1654" i="2"/>
  <c r="H1638" i="2"/>
  <c r="H1639" i="2"/>
  <c r="H1640" i="2"/>
  <c r="H1641" i="2"/>
  <c r="H1642" i="2"/>
  <c r="H1643" i="2"/>
  <c r="H1644" i="2"/>
  <c r="H1629" i="2"/>
  <c r="H1630" i="2"/>
  <c r="H1631" i="2"/>
  <c r="H1632" i="2"/>
  <c r="H1633" i="2"/>
  <c r="H1634" i="2"/>
  <c r="H1635" i="2"/>
  <c r="H1636" i="2"/>
  <c r="H1637" i="2"/>
  <c r="H1624" i="2"/>
  <c r="H1625" i="2"/>
  <c r="H1626" i="2"/>
  <c r="H1627" i="2"/>
  <c r="H1628" i="2"/>
  <c r="H1616" i="2"/>
  <c r="H1617" i="2"/>
  <c r="H1618" i="2"/>
  <c r="H1619" i="2"/>
  <c r="H1620" i="2"/>
  <c r="H1621" i="2"/>
  <c r="H1622" i="2"/>
  <c r="H1623" i="2"/>
  <c r="H1607" i="2"/>
  <c r="H1608" i="2"/>
  <c r="H1609" i="2"/>
  <c r="H1610" i="2"/>
  <c r="H1611" i="2"/>
  <c r="H1612" i="2"/>
  <c r="H1613" i="2"/>
  <c r="H1614" i="2"/>
  <c r="H1615" i="2"/>
  <c r="H1597" i="2"/>
  <c r="H1598" i="2"/>
  <c r="H1599" i="2"/>
  <c r="H1600" i="2"/>
  <c r="H1601" i="2"/>
  <c r="H1602" i="2"/>
  <c r="H1603" i="2"/>
  <c r="H1604" i="2"/>
  <c r="H1605" i="2"/>
  <c r="H1606" i="2"/>
  <c r="H1589" i="2"/>
  <c r="H1590" i="2"/>
  <c r="H1591" i="2"/>
  <c r="H1592" i="2"/>
  <c r="H1593" i="2"/>
  <c r="H1594" i="2"/>
  <c r="H1595" i="2"/>
  <c r="H1596" i="2"/>
  <c r="H1584" i="2"/>
  <c r="H1585" i="2"/>
  <c r="H1586" i="2"/>
  <c r="H1587" i="2"/>
  <c r="H1588" i="2"/>
  <c r="H1575" i="2"/>
  <c r="H1576" i="2"/>
  <c r="H1577" i="2"/>
  <c r="H1578" i="2"/>
  <c r="H1579" i="2"/>
  <c r="H1580" i="2"/>
  <c r="H1581" i="2"/>
  <c r="H1582" i="2"/>
  <c r="H1583" i="2"/>
  <c r="H1569" i="2"/>
  <c r="H1570" i="2"/>
  <c r="H1571" i="2"/>
  <c r="H1572" i="2"/>
  <c r="H1573" i="2"/>
  <c r="H1574" i="2"/>
  <c r="H1558" i="2"/>
  <c r="H1559" i="2"/>
  <c r="H1560" i="2"/>
  <c r="H1561" i="2"/>
  <c r="H1562" i="2"/>
  <c r="H1563" i="2"/>
  <c r="H1564" i="2"/>
  <c r="H1565" i="2"/>
  <c r="H1566" i="2"/>
  <c r="H1567" i="2"/>
  <c r="H1568" i="2"/>
  <c r="H1551" i="2"/>
  <c r="H1552" i="2"/>
  <c r="H1553" i="2"/>
  <c r="H1554" i="2"/>
  <c r="H1555" i="2"/>
  <c r="H1556" i="2"/>
  <c r="H1557" i="2"/>
  <c r="H1538" i="2"/>
  <c r="H1539" i="2"/>
  <c r="H1540" i="2"/>
  <c r="H1541" i="2"/>
  <c r="H1542" i="2"/>
  <c r="H1543" i="2"/>
  <c r="H1544" i="2"/>
  <c r="H1545" i="2"/>
  <c r="H1546" i="2"/>
  <c r="H1547" i="2"/>
  <c r="H1548" i="2"/>
  <c r="H1549" i="2"/>
  <c r="H1550" i="2"/>
  <c r="H1531" i="2"/>
  <c r="H1532" i="2"/>
  <c r="H1533" i="2"/>
  <c r="H1534" i="2"/>
  <c r="H1535" i="2"/>
  <c r="H1536" i="2"/>
  <c r="H1537" i="2"/>
  <c r="H1520" i="2"/>
  <c r="H1521" i="2"/>
  <c r="H1522" i="2"/>
  <c r="H1523" i="2"/>
  <c r="H1524" i="2"/>
  <c r="H1525" i="2"/>
  <c r="H1526" i="2"/>
  <c r="H1527" i="2"/>
  <c r="H1528" i="2"/>
  <c r="H1529" i="2"/>
  <c r="H1530" i="2"/>
  <c r="H1511" i="2"/>
  <c r="H1512" i="2"/>
  <c r="H1513" i="2"/>
  <c r="H1514" i="2"/>
  <c r="H1515" i="2"/>
  <c r="H1516" i="2"/>
  <c r="H1517" i="2"/>
  <c r="H1518" i="2"/>
  <c r="H1519" i="2"/>
  <c r="H1501" i="2"/>
  <c r="H1502" i="2"/>
  <c r="H1503" i="2"/>
  <c r="H1504" i="2"/>
  <c r="H1505" i="2"/>
  <c r="H1506" i="2"/>
  <c r="H1507" i="2"/>
  <c r="H1508" i="2"/>
  <c r="H1509" i="2"/>
  <c r="H1510" i="2"/>
  <c r="H1491" i="2"/>
  <c r="H1492" i="2"/>
  <c r="H1493" i="2"/>
  <c r="H1494" i="2"/>
  <c r="H1495" i="2"/>
  <c r="H1496" i="2"/>
  <c r="H1497" i="2"/>
  <c r="H1498" i="2"/>
  <c r="H1499" i="2"/>
  <c r="H1500" i="2"/>
  <c r="H1484" i="2"/>
  <c r="H1485" i="2"/>
  <c r="H1486" i="2"/>
  <c r="H1487" i="2"/>
  <c r="H1488" i="2"/>
  <c r="H1489" i="2"/>
  <c r="H1490" i="2"/>
  <c r="H1472" i="2"/>
  <c r="H1473" i="2"/>
  <c r="H1474" i="2"/>
  <c r="H1475" i="2"/>
  <c r="H1476" i="2"/>
  <c r="H1477" i="2"/>
  <c r="H1478" i="2"/>
  <c r="H1479" i="2"/>
  <c r="H1480" i="2"/>
  <c r="H1481" i="2"/>
  <c r="H1482" i="2"/>
  <c r="H1483" i="2"/>
  <c r="H1463" i="2"/>
  <c r="H1464" i="2"/>
  <c r="H1465" i="2"/>
  <c r="H1466" i="2"/>
  <c r="H1467" i="2"/>
  <c r="H1468" i="2"/>
  <c r="H1469" i="2"/>
  <c r="H1470" i="2"/>
  <c r="H1471" i="2"/>
  <c r="H1454" i="2"/>
  <c r="H1455" i="2"/>
  <c r="H1456" i="2"/>
  <c r="H1457" i="2"/>
  <c r="H1458" i="2"/>
  <c r="H1459" i="2"/>
  <c r="H1460" i="2"/>
  <c r="H1461" i="2"/>
  <c r="H1462" i="2"/>
  <c r="H1448" i="2"/>
  <c r="H1449" i="2"/>
  <c r="H1450" i="2"/>
  <c r="H1451" i="2"/>
  <c r="H1452" i="2"/>
  <c r="H1453" i="2"/>
  <c r="H1439" i="2"/>
  <c r="H1440" i="2"/>
  <c r="H1441" i="2"/>
  <c r="H1442" i="2"/>
  <c r="H1443" i="2"/>
  <c r="H1444" i="2"/>
  <c r="H1445" i="2"/>
  <c r="H1446" i="2"/>
  <c r="H1447" i="2"/>
  <c r="H1432" i="2"/>
  <c r="H1433" i="2"/>
  <c r="H1434" i="2"/>
  <c r="H1435" i="2"/>
  <c r="H1436" i="2"/>
  <c r="H1437" i="2"/>
  <c r="H1438" i="2"/>
  <c r="H1419" i="2"/>
  <c r="H1420" i="2"/>
  <c r="H1421" i="2"/>
  <c r="H1422" i="2"/>
  <c r="H1423" i="2"/>
  <c r="H1424" i="2"/>
  <c r="H1425" i="2"/>
  <c r="H1426" i="2"/>
  <c r="H1427" i="2"/>
  <c r="H1428" i="2"/>
  <c r="H1429" i="2"/>
  <c r="H1430" i="2"/>
  <c r="H1431" i="2"/>
  <c r="H1407" i="2"/>
  <c r="H1408" i="2"/>
  <c r="H1409" i="2"/>
  <c r="H1410" i="2"/>
  <c r="H1411" i="2"/>
  <c r="H1412" i="2"/>
  <c r="H1413" i="2"/>
  <c r="H1414" i="2"/>
  <c r="H1415" i="2"/>
  <c r="H1416" i="2"/>
  <c r="H1417" i="2"/>
  <c r="H1418" i="2"/>
  <c r="H1393" i="2"/>
  <c r="H1394" i="2"/>
  <c r="H1395" i="2"/>
  <c r="H1396" i="2"/>
  <c r="H1397" i="2"/>
  <c r="H1398" i="2"/>
  <c r="H1399" i="2"/>
  <c r="H1400" i="2"/>
  <c r="H1401" i="2"/>
  <c r="H1402" i="2"/>
  <c r="H1403" i="2"/>
  <c r="H1404" i="2"/>
  <c r="H1405" i="2"/>
  <c r="H1406" i="2"/>
  <c r="H1385" i="2"/>
  <c r="H1386" i="2"/>
  <c r="H1387" i="2"/>
  <c r="H1388" i="2"/>
  <c r="H1389" i="2"/>
  <c r="H1390" i="2"/>
  <c r="H1391" i="2"/>
  <c r="H1392" i="2"/>
  <c r="H1376" i="2"/>
  <c r="H1377" i="2"/>
  <c r="H1378" i="2"/>
  <c r="H1379" i="2"/>
  <c r="H1380" i="2"/>
  <c r="H1381" i="2"/>
  <c r="H1382" i="2"/>
  <c r="H1383" i="2"/>
  <c r="H1384" i="2"/>
  <c r="H1370" i="2"/>
  <c r="H1371" i="2"/>
  <c r="H1372" i="2"/>
  <c r="H1373" i="2"/>
  <c r="H1374" i="2"/>
  <c r="H1375" i="2"/>
  <c r="H1368" i="2"/>
  <c r="H1369" i="2"/>
  <c r="H1353" i="2"/>
  <c r="H1354" i="2"/>
  <c r="H1355" i="2"/>
  <c r="H1356" i="2"/>
  <c r="H1357" i="2"/>
  <c r="H1358" i="2"/>
  <c r="H1359" i="2"/>
  <c r="H1360" i="2"/>
  <c r="H1361" i="2"/>
  <c r="H1362" i="2"/>
  <c r="H1363" i="2"/>
  <c r="H1364" i="2"/>
  <c r="H1365" i="2"/>
  <c r="H1366" i="2"/>
  <c r="H1367" i="2"/>
  <c r="H1343" i="2"/>
  <c r="H1344" i="2"/>
  <c r="H1345" i="2"/>
  <c r="H1346" i="2"/>
  <c r="H1347" i="2"/>
  <c r="H1348" i="2"/>
  <c r="H1349" i="2"/>
  <c r="H1350" i="2"/>
  <c r="H1351" i="2"/>
  <c r="H1352" i="2"/>
  <c r="H1334" i="2"/>
  <c r="H1335" i="2"/>
  <c r="H1336" i="2"/>
  <c r="H1337" i="2"/>
  <c r="H1338" i="2"/>
  <c r="H1339" i="2"/>
  <c r="H1340" i="2"/>
  <c r="H1341" i="2"/>
  <c r="H1342" i="2"/>
  <c r="H1325" i="2"/>
  <c r="H1326" i="2"/>
  <c r="H1327" i="2"/>
  <c r="H1328" i="2"/>
  <c r="H1329" i="2"/>
  <c r="H1330" i="2"/>
  <c r="H1331" i="2"/>
  <c r="H1332" i="2"/>
  <c r="H1333" i="2"/>
  <c r="H1320" i="2"/>
  <c r="H1321" i="2"/>
  <c r="H1322" i="2"/>
  <c r="H1323" i="2"/>
  <c r="H1324" i="2"/>
  <c r="H1311" i="2"/>
  <c r="H1312" i="2"/>
  <c r="H1313" i="2"/>
  <c r="H1314" i="2"/>
  <c r="H1315" i="2"/>
  <c r="H1316" i="2"/>
  <c r="H1317" i="2"/>
  <c r="H1318" i="2"/>
  <c r="H1319" i="2"/>
  <c r="H1299" i="2"/>
  <c r="H1300" i="2"/>
  <c r="H1301" i="2"/>
  <c r="H1302" i="2"/>
  <c r="H1303" i="2"/>
  <c r="H1304" i="2"/>
  <c r="H1305" i="2"/>
  <c r="H1306" i="2"/>
  <c r="H1307" i="2"/>
  <c r="H1308" i="2"/>
  <c r="H1309" i="2"/>
  <c r="H1310" i="2"/>
  <c r="H1294" i="2"/>
  <c r="H1295" i="2"/>
  <c r="H1296" i="2"/>
  <c r="H1297" i="2"/>
  <c r="H1298" i="2"/>
  <c r="H1290" i="2"/>
  <c r="H1291" i="2"/>
  <c r="H1292" i="2"/>
  <c r="H1293" i="2"/>
  <c r="H1283" i="2"/>
  <c r="H1284" i="2"/>
  <c r="H1285" i="2"/>
  <c r="H1286" i="2"/>
  <c r="H1287" i="2"/>
  <c r="H1288" i="2"/>
  <c r="H1289" i="2"/>
  <c r="H1274" i="2"/>
  <c r="H1275" i="2"/>
  <c r="H1276" i="2"/>
  <c r="H1277" i="2"/>
  <c r="H1278" i="2"/>
  <c r="H1279" i="2"/>
  <c r="H1280" i="2"/>
  <c r="H1281" i="2"/>
  <c r="H1282" i="2"/>
  <c r="H1263" i="2"/>
  <c r="H1264" i="2"/>
  <c r="H1265" i="2"/>
  <c r="H1266" i="2"/>
  <c r="H1267" i="2"/>
  <c r="H1268" i="2"/>
  <c r="H1269" i="2"/>
  <c r="H1270" i="2"/>
  <c r="H1271" i="2"/>
  <c r="H1272" i="2"/>
  <c r="H1273" i="2"/>
  <c r="H1258" i="2"/>
  <c r="H1259" i="2"/>
  <c r="H1260" i="2"/>
  <c r="H1261" i="2"/>
  <c r="H1262" i="2"/>
  <c r="H1250" i="2"/>
  <c r="H1251" i="2"/>
  <c r="H1252" i="2"/>
  <c r="H1253" i="2"/>
  <c r="H1254" i="2"/>
  <c r="H1255" i="2"/>
  <c r="H1256" i="2"/>
  <c r="H1257" i="2"/>
  <c r="H1241" i="2"/>
  <c r="H1242" i="2"/>
  <c r="H1243" i="2"/>
  <c r="H1244" i="2"/>
  <c r="H1245" i="2"/>
  <c r="H1246" i="2"/>
  <c r="H1247" i="2"/>
  <c r="H1248" i="2"/>
  <c r="H1249" i="2"/>
  <c r="H1234" i="2"/>
  <c r="H1235" i="2"/>
  <c r="H1236" i="2"/>
  <c r="H1237" i="2"/>
  <c r="H1238" i="2"/>
  <c r="H1239" i="2"/>
  <c r="H1240" i="2"/>
  <c r="H1227" i="2"/>
  <c r="H1228" i="2"/>
  <c r="H1229" i="2"/>
  <c r="H1230" i="2"/>
  <c r="H1231" i="2"/>
  <c r="H1232" i="2"/>
  <c r="H1233" i="2"/>
  <c r="H1224" i="2"/>
  <c r="H1225" i="2"/>
  <c r="H1226" i="2"/>
  <c r="H1213" i="2"/>
  <c r="H1214" i="2"/>
  <c r="H1215" i="2"/>
  <c r="H1216" i="2"/>
  <c r="H1217" i="2"/>
  <c r="H1218" i="2"/>
  <c r="H1219" i="2"/>
  <c r="H1220" i="2"/>
  <c r="H1221" i="2"/>
  <c r="H1222" i="2"/>
  <c r="H1223" i="2"/>
  <c r="H1201" i="2"/>
  <c r="H1202" i="2"/>
  <c r="H1203" i="2"/>
  <c r="H1204" i="2"/>
  <c r="H1205" i="2"/>
  <c r="H1206" i="2"/>
  <c r="H1207" i="2"/>
  <c r="H1208" i="2"/>
  <c r="H1209" i="2"/>
  <c r="H1210" i="2"/>
  <c r="H1211" i="2"/>
  <c r="H1212" i="2"/>
  <c r="H1193" i="2"/>
  <c r="H1194" i="2"/>
  <c r="H1195" i="2"/>
  <c r="H1196" i="2"/>
  <c r="H1197" i="2"/>
  <c r="H1198" i="2"/>
  <c r="H1199" i="2"/>
  <c r="H1200" i="2"/>
  <c r="H1183" i="2"/>
  <c r="H1184" i="2"/>
  <c r="H1185" i="2"/>
  <c r="H1186" i="2"/>
  <c r="H1187" i="2"/>
  <c r="H1188" i="2"/>
  <c r="H1189" i="2"/>
  <c r="H1190" i="2"/>
  <c r="H1191" i="2"/>
  <c r="H1192" i="2"/>
  <c r="H1174" i="2"/>
  <c r="H1175" i="2"/>
  <c r="H1176" i="2"/>
  <c r="H1177" i="2"/>
  <c r="H1178" i="2"/>
  <c r="H1179" i="2"/>
  <c r="H1180" i="2"/>
  <c r="H1181" i="2"/>
  <c r="H1182" i="2"/>
  <c r="H1170" i="2"/>
  <c r="H1171" i="2"/>
  <c r="H1172" i="2"/>
  <c r="H1173" i="2"/>
  <c r="H1162" i="2"/>
  <c r="H1163" i="2"/>
  <c r="H1164" i="2"/>
  <c r="H1165" i="2"/>
  <c r="H1166" i="2"/>
  <c r="H1167" i="2"/>
  <c r="H1168" i="2"/>
  <c r="H1169" i="2"/>
  <c r="H1153" i="2"/>
  <c r="H1154" i="2"/>
  <c r="H1155" i="2"/>
  <c r="H1156" i="2"/>
  <c r="H1157" i="2"/>
  <c r="H1158" i="2"/>
  <c r="H1159" i="2"/>
  <c r="H1160" i="2"/>
  <c r="H1161" i="2"/>
  <c r="H1148" i="2"/>
  <c r="H1149" i="2"/>
  <c r="H1150" i="2"/>
  <c r="H1151" i="2"/>
  <c r="H1152" i="2"/>
  <c r="H1138" i="2"/>
  <c r="H1139" i="2"/>
  <c r="H1140" i="2"/>
  <c r="H1141" i="2"/>
  <c r="H1142" i="2"/>
  <c r="H1143" i="2"/>
  <c r="H1144" i="2"/>
  <c r="H1145" i="2"/>
  <c r="H1146" i="2"/>
  <c r="H1147" i="2"/>
  <c r="H1127" i="2"/>
  <c r="H1128" i="2"/>
  <c r="H1129" i="2"/>
  <c r="H1130" i="2"/>
  <c r="H1131" i="2"/>
  <c r="H1132" i="2"/>
  <c r="H1133" i="2"/>
  <c r="H1134" i="2"/>
  <c r="H1135" i="2"/>
  <c r="H1136" i="2"/>
  <c r="H1137" i="2"/>
  <c r="H1121" i="2"/>
  <c r="H1122" i="2"/>
  <c r="H1123" i="2"/>
  <c r="H1124" i="2"/>
  <c r="H1125" i="2"/>
  <c r="H1126" i="2"/>
  <c r="H1113" i="2"/>
  <c r="H1114" i="2"/>
  <c r="H1115" i="2"/>
  <c r="H1116" i="2"/>
  <c r="H1117" i="2"/>
  <c r="H1118" i="2"/>
  <c r="H1119" i="2"/>
  <c r="H1120" i="2"/>
  <c r="H1104" i="2"/>
  <c r="H1105" i="2"/>
  <c r="H1106" i="2"/>
  <c r="H1107" i="2"/>
  <c r="H1108" i="2"/>
  <c r="H1109" i="2"/>
  <c r="H1110" i="2"/>
  <c r="H1111" i="2"/>
  <c r="H1112" i="2"/>
  <c r="H1093" i="2"/>
  <c r="H1094" i="2"/>
  <c r="H1095" i="2"/>
  <c r="H1096" i="2"/>
  <c r="H1097" i="2"/>
  <c r="H1098" i="2"/>
  <c r="H1099" i="2"/>
  <c r="H1100" i="2"/>
  <c r="H1101" i="2"/>
  <c r="H1102" i="2"/>
  <c r="H1103" i="2"/>
  <c r="H1089" i="2"/>
  <c r="H1090" i="2"/>
  <c r="H1091" i="2"/>
  <c r="H1092" i="2"/>
  <c r="H1076" i="2"/>
  <c r="H1077" i="2"/>
  <c r="H1078" i="2"/>
  <c r="H1079" i="2"/>
  <c r="H1080" i="2"/>
  <c r="H1081" i="2"/>
  <c r="H1082" i="2"/>
  <c r="H1083" i="2"/>
  <c r="H1084" i="2"/>
  <c r="H1085" i="2"/>
  <c r="H1086" i="2"/>
  <c r="H1087" i="2"/>
  <c r="H1088" i="2"/>
  <c r="H1073" i="2"/>
  <c r="H1074" i="2"/>
  <c r="H1075" i="2"/>
  <c r="H1062" i="2"/>
  <c r="H1063" i="2"/>
  <c r="H1064" i="2"/>
  <c r="H1065" i="2"/>
  <c r="H1066" i="2"/>
  <c r="H1067" i="2"/>
  <c r="H1068" i="2"/>
  <c r="H1069" i="2"/>
  <c r="H1070" i="2"/>
  <c r="H1071" i="2"/>
  <c r="H1072" i="2"/>
  <c r="H1055" i="2"/>
  <c r="H1056" i="2"/>
  <c r="H1057" i="2"/>
  <c r="H1058" i="2"/>
  <c r="H1059" i="2"/>
  <c r="H1060" i="2"/>
  <c r="H1061" i="2"/>
  <c r="H1043" i="2"/>
  <c r="H1044" i="2"/>
  <c r="H1045" i="2"/>
  <c r="H1046" i="2"/>
  <c r="H1047" i="2"/>
  <c r="H1048" i="2"/>
  <c r="H1049" i="2"/>
  <c r="H1050" i="2"/>
  <c r="H1051" i="2"/>
  <c r="H1052" i="2"/>
  <c r="H1053" i="2"/>
  <c r="H1054" i="2"/>
  <c r="H1037" i="2"/>
  <c r="H1038" i="2"/>
  <c r="H1039" i="2"/>
  <c r="H1040" i="2"/>
  <c r="H1041" i="2"/>
  <c r="H1042" i="2"/>
  <c r="H1031" i="2"/>
  <c r="H1032" i="2"/>
  <c r="H1033" i="2"/>
  <c r="H1034" i="2"/>
  <c r="H1035" i="2"/>
  <c r="H1036" i="2"/>
  <c r="H1022" i="2"/>
  <c r="H1023" i="2"/>
  <c r="H1024" i="2"/>
  <c r="H1025" i="2"/>
  <c r="H1026" i="2"/>
  <c r="H1027" i="2"/>
  <c r="H1028" i="2"/>
  <c r="H1029" i="2"/>
  <c r="H1030" i="2"/>
  <c r="H1011" i="2"/>
  <c r="H1012" i="2"/>
  <c r="H1013" i="2"/>
  <c r="H1014" i="2"/>
  <c r="H1015" i="2"/>
  <c r="H1016" i="2"/>
  <c r="H1017" i="2"/>
  <c r="H1018" i="2"/>
  <c r="H1019" i="2"/>
  <c r="H1020" i="2"/>
  <c r="H1021" i="2"/>
  <c r="H1001" i="2"/>
  <c r="H1002" i="2"/>
  <c r="H1003" i="2"/>
  <c r="H1004" i="2"/>
  <c r="H1005" i="2"/>
  <c r="H1006" i="2"/>
  <c r="H1007" i="2"/>
  <c r="H1008" i="2"/>
  <c r="H1009" i="2"/>
  <c r="H1010" i="2"/>
  <c r="H993" i="2"/>
  <c r="H994" i="2"/>
  <c r="H995" i="2"/>
  <c r="H996" i="2"/>
  <c r="H997" i="2"/>
  <c r="H998" i="2"/>
  <c r="H999" i="2"/>
  <c r="H1000" i="2"/>
  <c r="H981" i="2"/>
  <c r="H982" i="2"/>
  <c r="H983" i="2"/>
  <c r="H984" i="2"/>
  <c r="H985" i="2"/>
  <c r="H986" i="2"/>
  <c r="H987" i="2"/>
  <c r="H988" i="2"/>
  <c r="H989" i="2"/>
  <c r="H990" i="2"/>
  <c r="H991" i="2"/>
  <c r="H992" i="2"/>
  <c r="H974" i="2"/>
  <c r="H975" i="2"/>
  <c r="H976" i="2"/>
  <c r="H977" i="2"/>
  <c r="H978" i="2"/>
  <c r="H979" i="2"/>
  <c r="H980" i="2"/>
  <c r="H970" i="2"/>
  <c r="H971" i="2"/>
  <c r="H972" i="2"/>
  <c r="H973" i="2"/>
  <c r="H967" i="2"/>
  <c r="H968" i="2"/>
  <c r="H969" i="2"/>
  <c r="H960" i="2"/>
  <c r="H961" i="2"/>
  <c r="H962" i="2"/>
  <c r="H963" i="2"/>
  <c r="H964" i="2"/>
  <c r="H965" i="2"/>
  <c r="H966" i="2"/>
  <c r="H955" i="2"/>
  <c r="H956" i="2"/>
  <c r="H957" i="2"/>
  <c r="H958" i="2"/>
  <c r="H959" i="2"/>
  <c r="H943" i="2"/>
  <c r="H944" i="2"/>
  <c r="H945" i="2"/>
  <c r="H946" i="2"/>
  <c r="H947" i="2"/>
  <c r="H948" i="2"/>
  <c r="H949" i="2"/>
  <c r="H950" i="2"/>
  <c r="H951" i="2"/>
  <c r="H952" i="2"/>
  <c r="H953" i="2"/>
  <c r="H954" i="2"/>
  <c r="H934" i="2"/>
  <c r="H935" i="2"/>
  <c r="H936" i="2"/>
  <c r="H937" i="2"/>
  <c r="H938" i="2"/>
  <c r="H939" i="2"/>
  <c r="H940" i="2"/>
  <c r="H941" i="2"/>
  <c r="H942" i="2"/>
  <c r="H924" i="2"/>
  <c r="H925" i="2"/>
  <c r="H926" i="2"/>
  <c r="H927" i="2"/>
  <c r="H928" i="2"/>
  <c r="H929" i="2"/>
  <c r="H930" i="2"/>
  <c r="H931" i="2"/>
  <c r="H932" i="2"/>
  <c r="H933" i="2"/>
  <c r="H913" i="2"/>
  <c r="H914" i="2"/>
  <c r="H915" i="2"/>
  <c r="H916" i="2"/>
  <c r="H917" i="2"/>
  <c r="H918" i="2"/>
  <c r="H919" i="2"/>
  <c r="H920" i="2"/>
  <c r="H921" i="2"/>
  <c r="H922" i="2"/>
  <c r="H923" i="2"/>
  <c r="H903" i="2"/>
  <c r="H904" i="2"/>
  <c r="H905" i="2"/>
  <c r="H906" i="2"/>
  <c r="H907" i="2"/>
  <c r="H908" i="2"/>
  <c r="H909" i="2"/>
  <c r="H910" i="2"/>
  <c r="H911" i="2"/>
  <c r="H912" i="2"/>
  <c r="H892" i="2"/>
  <c r="H893" i="2"/>
  <c r="H894" i="2"/>
  <c r="H895" i="2"/>
  <c r="H896" i="2"/>
  <c r="H897" i="2"/>
  <c r="H898" i="2"/>
  <c r="H899" i="2"/>
  <c r="H900" i="2"/>
  <c r="H901" i="2"/>
  <c r="H902" i="2"/>
  <c r="H884" i="2"/>
  <c r="H885" i="2"/>
  <c r="H886" i="2"/>
  <c r="H887" i="2"/>
  <c r="H888" i="2"/>
  <c r="H889" i="2"/>
  <c r="H890" i="2"/>
  <c r="H891" i="2"/>
  <c r="H873" i="2"/>
  <c r="H874" i="2"/>
  <c r="H875" i="2"/>
  <c r="H876" i="2"/>
  <c r="H877" i="2"/>
  <c r="H878" i="2"/>
  <c r="H879" i="2"/>
  <c r="H880" i="2"/>
  <c r="H881" i="2"/>
  <c r="H882" i="2"/>
  <c r="H883" i="2"/>
  <c r="H857" i="2"/>
  <c r="H858" i="2"/>
  <c r="H859" i="2"/>
  <c r="H860" i="2"/>
  <c r="H861" i="2"/>
  <c r="H862" i="2"/>
  <c r="H863" i="2"/>
  <c r="H864" i="2"/>
  <c r="H865" i="2"/>
  <c r="H866" i="2"/>
  <c r="H867" i="2"/>
  <c r="H868" i="2"/>
  <c r="H869" i="2"/>
  <c r="H870" i="2"/>
  <c r="H871" i="2"/>
  <c r="H872" i="2"/>
  <c r="H846" i="2"/>
  <c r="H847" i="2"/>
  <c r="H848" i="2"/>
  <c r="H849" i="2"/>
  <c r="H850" i="2"/>
  <c r="H851" i="2"/>
  <c r="H852" i="2"/>
  <c r="H853" i="2"/>
  <c r="H854" i="2"/>
  <c r="H855" i="2"/>
  <c r="H856" i="2"/>
  <c r="H841" i="2"/>
  <c r="H842" i="2"/>
  <c r="H843" i="2"/>
  <c r="H844" i="2"/>
  <c r="H845" i="2"/>
  <c r="H831" i="2"/>
  <c r="H832" i="2"/>
  <c r="H833" i="2"/>
  <c r="H834" i="2"/>
  <c r="H835" i="2"/>
  <c r="H836" i="2"/>
  <c r="H837" i="2"/>
  <c r="H838" i="2"/>
  <c r="H839" i="2"/>
  <c r="H840" i="2"/>
  <c r="H821" i="2"/>
  <c r="H822" i="2"/>
  <c r="H823" i="2"/>
  <c r="H824" i="2"/>
  <c r="H825" i="2"/>
  <c r="H826" i="2"/>
  <c r="H827" i="2"/>
  <c r="H828" i="2"/>
  <c r="H829" i="2"/>
  <c r="H830" i="2"/>
  <c r="H816" i="2"/>
  <c r="H817" i="2"/>
  <c r="H818" i="2"/>
  <c r="H819" i="2"/>
  <c r="H820" i="2"/>
  <c r="H806" i="2"/>
  <c r="H807" i="2"/>
  <c r="H808" i="2"/>
  <c r="H809" i="2"/>
  <c r="H810" i="2"/>
  <c r="H811" i="2"/>
  <c r="H812" i="2"/>
  <c r="H813" i="2"/>
  <c r="H814" i="2"/>
  <c r="H815" i="2"/>
  <c r="H799" i="2"/>
  <c r="H800" i="2"/>
  <c r="H801" i="2"/>
  <c r="H802" i="2"/>
  <c r="H803" i="2"/>
  <c r="H804" i="2"/>
  <c r="H805" i="2"/>
  <c r="H794" i="2"/>
  <c r="H795" i="2"/>
  <c r="H796" i="2"/>
  <c r="H797" i="2"/>
  <c r="H798" i="2"/>
  <c r="H789" i="2"/>
  <c r="H790" i="2"/>
  <c r="H791" i="2"/>
  <c r="H792" i="2"/>
  <c r="H793" i="2"/>
  <c r="H779" i="2"/>
  <c r="H780" i="2"/>
  <c r="H781" i="2"/>
  <c r="H782" i="2"/>
  <c r="H783" i="2"/>
  <c r="H784" i="2"/>
  <c r="H785" i="2"/>
  <c r="H786" i="2"/>
  <c r="H787" i="2"/>
  <c r="H788" i="2"/>
  <c r="H769" i="2"/>
  <c r="H770" i="2"/>
  <c r="H771" i="2"/>
  <c r="H772" i="2"/>
  <c r="H773" i="2"/>
  <c r="H774" i="2"/>
  <c r="H775" i="2"/>
  <c r="H776" i="2"/>
  <c r="H777" i="2"/>
  <c r="H778" i="2"/>
  <c r="H758" i="2"/>
  <c r="H759" i="2"/>
  <c r="H760" i="2"/>
  <c r="H761" i="2"/>
  <c r="H762" i="2"/>
  <c r="H763" i="2"/>
  <c r="H764" i="2"/>
  <c r="H765" i="2"/>
  <c r="H766" i="2"/>
  <c r="H767" i="2"/>
  <c r="H768" i="2"/>
  <c r="H748" i="2"/>
  <c r="H749" i="2"/>
  <c r="H750" i="2"/>
  <c r="H751" i="2"/>
  <c r="H752" i="2"/>
  <c r="H753" i="2"/>
  <c r="H754" i="2"/>
  <c r="H755" i="2"/>
  <c r="H756" i="2"/>
  <c r="H757" i="2"/>
  <c r="H740" i="2"/>
  <c r="H741" i="2"/>
  <c r="H742" i="2"/>
  <c r="H743" i="2"/>
  <c r="H744" i="2"/>
  <c r="H745" i="2"/>
  <c r="H746" i="2"/>
  <c r="H747" i="2"/>
  <c r="H731" i="2"/>
  <c r="H732" i="2"/>
  <c r="H733" i="2"/>
  <c r="H734" i="2"/>
  <c r="H735" i="2"/>
  <c r="H736" i="2"/>
  <c r="H737" i="2"/>
  <c r="H738" i="2"/>
  <c r="H739" i="2"/>
  <c r="H724" i="2"/>
  <c r="H725" i="2"/>
  <c r="H726" i="2"/>
  <c r="H727" i="2"/>
  <c r="H728" i="2"/>
  <c r="H729" i="2"/>
  <c r="H730" i="2"/>
  <c r="H714" i="2"/>
  <c r="H715" i="2"/>
  <c r="H716" i="2"/>
  <c r="H717" i="2"/>
  <c r="H718" i="2"/>
  <c r="H719" i="2"/>
  <c r="H720" i="2"/>
  <c r="H721" i="2"/>
  <c r="H722" i="2"/>
  <c r="H723" i="2"/>
  <c r="H706" i="2"/>
  <c r="H707" i="2"/>
  <c r="H708" i="2"/>
  <c r="H709" i="2"/>
  <c r="H710" i="2"/>
  <c r="H711" i="2"/>
  <c r="H712" i="2"/>
  <c r="H713" i="2"/>
  <c r="H692" i="2"/>
  <c r="H693" i="2"/>
  <c r="H694" i="2"/>
  <c r="H695" i="2"/>
  <c r="H696" i="2"/>
  <c r="H697" i="2"/>
  <c r="H698" i="2"/>
  <c r="H699" i="2"/>
  <c r="H700" i="2"/>
  <c r="H701" i="2"/>
  <c r="H702" i="2"/>
  <c r="H703" i="2"/>
  <c r="H704" i="2"/>
  <c r="H705" i="2"/>
  <c r="H685" i="2"/>
  <c r="H686" i="2"/>
  <c r="H687" i="2"/>
  <c r="H688" i="2"/>
  <c r="H689" i="2"/>
  <c r="H690" i="2"/>
  <c r="H691" i="2"/>
  <c r="H682" i="2"/>
  <c r="H683" i="2"/>
  <c r="H684" i="2"/>
  <c r="H671" i="2"/>
  <c r="H672" i="2"/>
  <c r="H673" i="2"/>
  <c r="H674" i="2"/>
  <c r="H675" i="2"/>
  <c r="H676" i="2"/>
  <c r="H677" i="2"/>
  <c r="H678" i="2"/>
  <c r="H679" i="2"/>
  <c r="H680" i="2"/>
  <c r="H681" i="2"/>
  <c r="H665" i="2"/>
  <c r="H666" i="2"/>
  <c r="H667" i="2"/>
  <c r="H668" i="2"/>
  <c r="H669" i="2"/>
  <c r="H670" i="2"/>
  <c r="H652" i="2"/>
  <c r="H653" i="2"/>
  <c r="H654" i="2"/>
  <c r="H655" i="2"/>
  <c r="H656" i="2"/>
  <c r="H657" i="2"/>
  <c r="H658" i="2"/>
  <c r="H659" i="2"/>
  <c r="H660" i="2"/>
  <c r="H661" i="2"/>
  <c r="H662" i="2"/>
  <c r="H663" i="2"/>
  <c r="H664" i="2"/>
  <c r="H645" i="2"/>
  <c r="H646" i="2"/>
  <c r="H647" i="2"/>
  <c r="H648" i="2"/>
  <c r="H649" i="2"/>
  <c r="H650" i="2"/>
  <c r="H651" i="2"/>
  <c r="H641" i="2"/>
  <c r="H642" i="2"/>
  <c r="H643" i="2"/>
  <c r="H644" i="2"/>
  <c r="H631" i="2"/>
  <c r="H632" i="2"/>
  <c r="H633" i="2"/>
  <c r="H634" i="2"/>
  <c r="H635" i="2"/>
  <c r="H636" i="2"/>
  <c r="H637" i="2"/>
  <c r="H638" i="2"/>
  <c r="H639" i="2"/>
  <c r="H640" i="2"/>
  <c r="H625" i="2"/>
  <c r="H626" i="2"/>
  <c r="H627" i="2"/>
  <c r="H628" i="2"/>
  <c r="H629" i="2"/>
  <c r="H630" i="2"/>
  <c r="H618" i="2"/>
  <c r="H619" i="2"/>
  <c r="H620" i="2"/>
  <c r="H621" i="2"/>
  <c r="H622" i="2"/>
  <c r="H623" i="2"/>
  <c r="H624" i="2"/>
  <c r="H606" i="2"/>
  <c r="H607" i="2"/>
  <c r="H608" i="2"/>
  <c r="H609" i="2"/>
  <c r="H610" i="2"/>
  <c r="H611" i="2"/>
  <c r="H612" i="2"/>
  <c r="H613" i="2"/>
  <c r="H614" i="2"/>
  <c r="H615" i="2"/>
  <c r="H616" i="2"/>
  <c r="H617" i="2"/>
  <c r="H598" i="2"/>
  <c r="H599" i="2"/>
  <c r="H600" i="2"/>
  <c r="H601" i="2"/>
  <c r="H602" i="2"/>
  <c r="H603" i="2"/>
  <c r="H604" i="2"/>
  <c r="H605" i="2"/>
  <c r="H587" i="2"/>
  <c r="H588" i="2"/>
  <c r="H589" i="2"/>
  <c r="H590" i="2"/>
  <c r="H591" i="2"/>
  <c r="H592" i="2"/>
  <c r="H593" i="2"/>
  <c r="H594" i="2"/>
  <c r="H595" i="2"/>
  <c r="H596" i="2"/>
  <c r="H597" i="2"/>
  <c r="H579" i="2"/>
  <c r="H580" i="2"/>
  <c r="H581" i="2"/>
  <c r="H582" i="2"/>
  <c r="H583" i="2"/>
  <c r="H584" i="2"/>
  <c r="H585" i="2"/>
  <c r="H586" i="2"/>
  <c r="H568" i="2"/>
  <c r="H569" i="2"/>
  <c r="H570" i="2"/>
  <c r="H571" i="2"/>
  <c r="H572" i="2"/>
  <c r="H573" i="2"/>
  <c r="H574" i="2"/>
  <c r="H575" i="2"/>
  <c r="H576" i="2"/>
  <c r="H577" i="2"/>
  <c r="H578" i="2"/>
  <c r="H559" i="2"/>
  <c r="H560" i="2"/>
  <c r="H561" i="2"/>
  <c r="H562" i="2"/>
  <c r="H563" i="2"/>
  <c r="H564" i="2"/>
  <c r="H565" i="2"/>
  <c r="H566" i="2"/>
  <c r="H567" i="2"/>
  <c r="H550" i="2"/>
  <c r="H551" i="2"/>
  <c r="H552" i="2"/>
  <c r="H553" i="2"/>
  <c r="H554" i="2"/>
  <c r="H555" i="2"/>
  <c r="H556" i="2"/>
  <c r="H557" i="2"/>
  <c r="H558" i="2"/>
  <c r="H541" i="2"/>
  <c r="H542" i="2"/>
  <c r="H543" i="2"/>
  <c r="H544" i="2"/>
  <c r="H545" i="2"/>
  <c r="H546" i="2"/>
  <c r="H547" i="2"/>
  <c r="H548" i="2"/>
  <c r="H549" i="2"/>
  <c r="H533" i="2"/>
  <c r="H534" i="2"/>
  <c r="H535" i="2"/>
  <c r="H536" i="2"/>
  <c r="H537" i="2"/>
  <c r="H538" i="2"/>
  <c r="H539" i="2"/>
  <c r="H540" i="2"/>
  <c r="H519" i="2"/>
  <c r="H520" i="2"/>
  <c r="H521" i="2"/>
  <c r="H522" i="2"/>
  <c r="H523" i="2"/>
  <c r="H524" i="2"/>
  <c r="H525" i="2"/>
  <c r="H526" i="2"/>
  <c r="H527" i="2"/>
  <c r="H528" i="2"/>
  <c r="H529" i="2"/>
  <c r="H530" i="2"/>
  <c r="H531" i="2"/>
  <c r="H532" i="2"/>
  <c r="H507" i="2"/>
  <c r="H508" i="2"/>
  <c r="H509" i="2"/>
  <c r="H510" i="2"/>
  <c r="H511" i="2"/>
  <c r="H512" i="2"/>
  <c r="H513" i="2"/>
  <c r="H514" i="2"/>
  <c r="H515" i="2"/>
  <c r="H516" i="2"/>
  <c r="H517" i="2"/>
  <c r="H518" i="2"/>
  <c r="H493" i="2"/>
  <c r="H494" i="2"/>
  <c r="H495" i="2"/>
  <c r="H496" i="2"/>
  <c r="H497" i="2"/>
  <c r="H498" i="2"/>
  <c r="H499" i="2"/>
  <c r="H500" i="2"/>
  <c r="H501" i="2"/>
  <c r="H502" i="2"/>
  <c r="H503" i="2"/>
  <c r="H504" i="2"/>
  <c r="H505" i="2"/>
  <c r="H506" i="2"/>
  <c r="H487" i="2"/>
  <c r="H488" i="2"/>
  <c r="H489" i="2"/>
  <c r="H490" i="2"/>
  <c r="H491" i="2"/>
  <c r="H492" i="2"/>
  <c r="H479" i="2"/>
  <c r="H480" i="2"/>
  <c r="H481" i="2"/>
  <c r="H482" i="2"/>
  <c r="H483" i="2"/>
  <c r="H484" i="2"/>
  <c r="H485" i="2"/>
  <c r="H486" i="2"/>
  <c r="H472" i="2"/>
  <c r="H473" i="2"/>
  <c r="H474" i="2"/>
  <c r="H475" i="2"/>
  <c r="H476" i="2"/>
  <c r="H477" i="2"/>
  <c r="H478" i="2"/>
  <c r="H463" i="2"/>
  <c r="H464" i="2"/>
  <c r="H465" i="2"/>
  <c r="H466" i="2"/>
  <c r="H467" i="2"/>
  <c r="H468" i="2"/>
  <c r="H469" i="2"/>
  <c r="H470" i="2"/>
  <c r="H471" i="2"/>
  <c r="H456" i="2"/>
  <c r="H457" i="2"/>
  <c r="H458" i="2"/>
  <c r="H459" i="2"/>
  <c r="H460" i="2"/>
  <c r="H461" i="2"/>
  <c r="H462" i="2"/>
  <c r="H451" i="2"/>
  <c r="H452" i="2"/>
  <c r="H453" i="2"/>
  <c r="H454" i="2"/>
  <c r="H455" i="2"/>
  <c r="H443" i="2"/>
  <c r="H444" i="2"/>
  <c r="H445" i="2"/>
  <c r="H446" i="2"/>
  <c r="H447" i="2"/>
  <c r="H448" i="2"/>
  <c r="H449" i="2"/>
  <c r="H450" i="2"/>
  <c r="H434" i="2"/>
  <c r="H435" i="2"/>
  <c r="H436" i="2"/>
  <c r="H437" i="2"/>
  <c r="H438" i="2"/>
  <c r="H439" i="2"/>
  <c r="H440" i="2"/>
  <c r="H441" i="2"/>
  <c r="H442" i="2"/>
  <c r="H426" i="2"/>
  <c r="H427" i="2"/>
  <c r="H428" i="2"/>
  <c r="H429" i="2"/>
  <c r="H430" i="2"/>
  <c r="H431" i="2"/>
  <c r="H432" i="2"/>
  <c r="H433" i="2"/>
  <c r="H419" i="2"/>
  <c r="H420" i="2"/>
  <c r="H421" i="2"/>
  <c r="H422" i="2"/>
  <c r="H423" i="2"/>
  <c r="H424" i="2"/>
  <c r="H425" i="2"/>
  <c r="H408" i="2"/>
  <c r="H409" i="2"/>
  <c r="H410" i="2"/>
  <c r="H411" i="2"/>
  <c r="H412" i="2"/>
  <c r="H413" i="2"/>
  <c r="H414" i="2"/>
  <c r="H415" i="2"/>
  <c r="H416" i="2"/>
  <c r="H417" i="2"/>
  <c r="H418" i="2"/>
  <c r="H401" i="2"/>
  <c r="H402" i="2"/>
  <c r="H403" i="2"/>
  <c r="H404" i="2"/>
  <c r="H405" i="2"/>
  <c r="H406" i="2"/>
  <c r="H407" i="2"/>
  <c r="H390" i="2"/>
  <c r="H391" i="2"/>
  <c r="H392" i="2"/>
  <c r="H393" i="2"/>
  <c r="H394" i="2"/>
  <c r="H395" i="2"/>
  <c r="H396" i="2"/>
  <c r="H397" i="2"/>
  <c r="H398" i="2"/>
  <c r="H399" i="2"/>
  <c r="H400" i="2"/>
  <c r="H383" i="2"/>
  <c r="H384" i="2"/>
  <c r="H385" i="2"/>
  <c r="H386" i="2"/>
  <c r="H387" i="2"/>
  <c r="H388" i="2"/>
  <c r="H389" i="2"/>
  <c r="H368" i="2"/>
  <c r="H369" i="2"/>
  <c r="H370" i="2"/>
  <c r="H371" i="2"/>
  <c r="H372" i="2"/>
  <c r="H373" i="2"/>
  <c r="H374" i="2"/>
  <c r="H375" i="2"/>
  <c r="H376" i="2"/>
  <c r="H377" i="2"/>
  <c r="H378" i="2"/>
  <c r="H379" i="2"/>
  <c r="H380" i="2"/>
  <c r="H381" i="2"/>
  <c r="H382" i="2"/>
  <c r="H354" i="2"/>
  <c r="H355" i="2"/>
  <c r="H356" i="2"/>
  <c r="H357" i="2"/>
  <c r="H358" i="2"/>
  <c r="H359" i="2"/>
  <c r="H360" i="2"/>
  <c r="H361" i="2"/>
  <c r="H362" i="2"/>
  <c r="H363" i="2"/>
  <c r="H364" i="2"/>
  <c r="H365" i="2"/>
  <c r="H366" i="2"/>
  <c r="H367" i="2"/>
  <c r="H347" i="2"/>
  <c r="H348" i="2"/>
  <c r="H349" i="2"/>
  <c r="H350" i="2"/>
  <c r="H351" i="2"/>
  <c r="H352" i="2"/>
  <c r="H353" i="2"/>
  <c r="H339" i="2"/>
  <c r="H340" i="2"/>
  <c r="H341" i="2"/>
  <c r="H342" i="2"/>
  <c r="H343" i="2"/>
  <c r="H344" i="2"/>
  <c r="H345" i="2"/>
  <c r="H346" i="2"/>
  <c r="H332" i="2"/>
  <c r="H333" i="2"/>
  <c r="H334" i="2"/>
  <c r="H335" i="2"/>
  <c r="H336" i="2"/>
  <c r="H337" i="2"/>
  <c r="H338" i="2"/>
  <c r="H319" i="2"/>
  <c r="H320" i="2"/>
  <c r="H321" i="2"/>
  <c r="H322" i="2"/>
  <c r="H323" i="2"/>
  <c r="H324" i="2"/>
  <c r="H325" i="2"/>
  <c r="H326" i="2"/>
  <c r="H327" i="2"/>
  <c r="H328" i="2"/>
  <c r="H329" i="2"/>
  <c r="H330" i="2"/>
  <c r="H331" i="2"/>
  <c r="H313" i="2"/>
  <c r="H314" i="2"/>
  <c r="H315" i="2"/>
  <c r="H316" i="2"/>
  <c r="H317" i="2"/>
  <c r="H318" i="2"/>
  <c r="H302" i="2"/>
  <c r="H303" i="2"/>
  <c r="H304" i="2"/>
  <c r="H305" i="2"/>
  <c r="H306" i="2"/>
  <c r="H307" i="2"/>
  <c r="H308" i="2"/>
  <c r="H309" i="2"/>
  <c r="H310" i="2"/>
  <c r="H311" i="2"/>
  <c r="H312" i="2"/>
  <c r="H291" i="2"/>
  <c r="H292" i="2"/>
  <c r="H293" i="2"/>
  <c r="H294" i="2"/>
  <c r="H295" i="2"/>
  <c r="H296" i="2"/>
  <c r="H297" i="2"/>
  <c r="H298" i="2"/>
  <c r="H299" i="2"/>
  <c r="H300" i="2"/>
  <c r="H301" i="2"/>
  <c r="H282" i="2"/>
  <c r="H283" i="2"/>
  <c r="H284" i="2"/>
  <c r="H285" i="2"/>
  <c r="H286" i="2"/>
  <c r="H287" i="2"/>
  <c r="H288" i="2"/>
  <c r="H289" i="2"/>
  <c r="H290" i="2"/>
  <c r="H275" i="2"/>
  <c r="H276" i="2"/>
  <c r="H277" i="2"/>
  <c r="H278" i="2"/>
  <c r="H279" i="2"/>
  <c r="H280" i="2"/>
  <c r="H281" i="2"/>
  <c r="H274" i="2"/>
  <c r="H266" i="2"/>
  <c r="H267" i="2"/>
  <c r="H268" i="2"/>
  <c r="H269" i="2"/>
  <c r="H270" i="2"/>
  <c r="H271" i="2"/>
  <c r="H272" i="2"/>
  <c r="H273" i="2"/>
  <c r="H255" i="2"/>
  <c r="H256" i="2"/>
  <c r="H257" i="2"/>
  <c r="H258" i="2"/>
  <c r="H259" i="2"/>
  <c r="H260" i="2"/>
  <c r="H261" i="2"/>
  <c r="H262" i="2"/>
  <c r="H263" i="2"/>
  <c r="H264" i="2"/>
  <c r="H265" i="2"/>
  <c r="H245" i="2"/>
  <c r="H246" i="2"/>
  <c r="H247" i="2"/>
  <c r="H248" i="2"/>
  <c r="H249" i="2"/>
  <c r="H250" i="2"/>
  <c r="H251" i="2"/>
  <c r="H252" i="2"/>
  <c r="H253" i="2"/>
  <c r="H254" i="2"/>
  <c r="H241" i="2"/>
  <c r="H242" i="2"/>
  <c r="H243" i="2"/>
  <c r="H244" i="2"/>
  <c r="H229" i="2"/>
  <c r="H230" i="2"/>
  <c r="H231" i="2"/>
  <c r="H232" i="2"/>
  <c r="H233" i="2"/>
  <c r="H234" i="2"/>
  <c r="H235" i="2"/>
  <c r="H236" i="2"/>
  <c r="H237" i="2"/>
  <c r="H238" i="2"/>
  <c r="H239" i="2"/>
  <c r="H240" i="2"/>
  <c r="H224" i="2"/>
  <c r="H225" i="2"/>
  <c r="H226" i="2"/>
  <c r="H227" i="2"/>
  <c r="H228" i="2"/>
  <c r="H221" i="2"/>
  <c r="H222" i="2"/>
  <c r="H223" i="2"/>
  <c r="H210" i="2"/>
  <c r="H211" i="2"/>
  <c r="H212" i="2"/>
  <c r="H213" i="2"/>
  <c r="H214" i="2"/>
  <c r="H215" i="2"/>
  <c r="H216" i="2"/>
  <c r="H217" i="2"/>
  <c r="H218" i="2"/>
  <c r="H219" i="2"/>
  <c r="H220" i="2"/>
  <c r="H201" i="2"/>
  <c r="H202" i="2"/>
  <c r="H203" i="2"/>
  <c r="H204" i="2"/>
  <c r="H205" i="2"/>
  <c r="H206" i="2"/>
  <c r="H207" i="2"/>
  <c r="H208" i="2"/>
  <c r="H209" i="2"/>
  <c r="H193" i="2"/>
  <c r="H194" i="2"/>
  <c r="H195" i="2"/>
  <c r="H196" i="2"/>
  <c r="H197" i="2"/>
  <c r="H198" i="2"/>
  <c r="H199" i="2"/>
  <c r="H200" i="2"/>
  <c r="H184" i="2"/>
  <c r="H185" i="2"/>
  <c r="H186" i="2"/>
  <c r="H187" i="2"/>
  <c r="H188" i="2"/>
  <c r="H189" i="2"/>
  <c r="H190" i="2"/>
  <c r="H191" i="2"/>
  <c r="H192" i="2"/>
  <c r="H171" i="2"/>
  <c r="H172" i="2"/>
  <c r="H173" i="2"/>
  <c r="H174" i="2"/>
  <c r="H175" i="2"/>
  <c r="H176" i="2"/>
  <c r="H177" i="2"/>
  <c r="H178" i="2"/>
  <c r="H179" i="2"/>
  <c r="H180" i="2"/>
  <c r="H181" i="2"/>
  <c r="H182" i="2"/>
  <c r="H183" i="2"/>
  <c r="H166" i="2"/>
  <c r="H167" i="2"/>
  <c r="H168" i="2"/>
  <c r="H169" i="2"/>
  <c r="H170" i="2"/>
  <c r="H163" i="2"/>
  <c r="H164" i="2"/>
  <c r="H165" i="2"/>
  <c r="H157" i="2"/>
  <c r="H158" i="2"/>
  <c r="H159" i="2"/>
  <c r="H160" i="2"/>
  <c r="H161" i="2"/>
  <c r="H162" i="2"/>
  <c r="H148" i="2"/>
  <c r="H149" i="2"/>
  <c r="H150" i="2"/>
  <c r="H151" i="2"/>
  <c r="H152" i="2"/>
  <c r="H153" i="2"/>
  <c r="H154" i="2"/>
  <c r="H155" i="2"/>
  <c r="H156" i="2"/>
  <c r="H136" i="2"/>
  <c r="H137" i="2"/>
  <c r="H138" i="2"/>
  <c r="H139" i="2"/>
  <c r="H140" i="2"/>
  <c r="H141" i="2"/>
  <c r="H142" i="2"/>
  <c r="H143" i="2"/>
  <c r="H144" i="2"/>
  <c r="H145" i="2"/>
  <c r="H146" i="2"/>
  <c r="H147" i="2"/>
  <c r="H130" i="2"/>
  <c r="H131" i="2"/>
  <c r="H132" i="2"/>
  <c r="H133" i="2"/>
  <c r="H134" i="2"/>
  <c r="H135" i="2"/>
  <c r="H124" i="2"/>
  <c r="H125" i="2"/>
  <c r="H126" i="2"/>
  <c r="H127" i="2"/>
  <c r="H128" i="2"/>
  <c r="H129" i="2"/>
  <c r="H112" i="2"/>
  <c r="H113" i="2"/>
  <c r="H114" i="2"/>
  <c r="H115" i="2"/>
  <c r="H116" i="2"/>
  <c r="H117" i="2"/>
  <c r="H118" i="2"/>
  <c r="H119" i="2"/>
  <c r="H120" i="2"/>
  <c r="H121" i="2"/>
  <c r="H122" i="2"/>
  <c r="H123" i="2"/>
  <c r="H105" i="2"/>
  <c r="H106" i="2"/>
  <c r="H107" i="2"/>
  <c r="H108" i="2"/>
  <c r="H109" i="2"/>
  <c r="H110" i="2"/>
  <c r="H111" i="2"/>
  <c r="H100" i="2"/>
  <c r="H101" i="2"/>
  <c r="H102" i="2"/>
  <c r="H103" i="2"/>
  <c r="H104" i="2"/>
  <c r="H90" i="2"/>
  <c r="H91" i="2"/>
  <c r="H92" i="2"/>
  <c r="H93" i="2"/>
  <c r="H94" i="2"/>
  <c r="H95" i="2"/>
  <c r="H96" i="2"/>
  <c r="H97" i="2"/>
  <c r="H98" i="2"/>
  <c r="H99" i="2"/>
  <c r="H78" i="2"/>
  <c r="H79" i="2"/>
  <c r="H80" i="2"/>
  <c r="H81" i="2"/>
  <c r="H82" i="2"/>
  <c r="H83" i="2"/>
  <c r="H84" i="2"/>
  <c r="H85" i="2"/>
  <c r="H86" i="2"/>
  <c r="H87" i="2"/>
  <c r="H88" i="2"/>
  <c r="H89" i="2"/>
  <c r="H71" i="2"/>
  <c r="H72" i="2"/>
  <c r="H73" i="2"/>
  <c r="H74" i="2"/>
  <c r="H75" i="2"/>
  <c r="H76" i="2"/>
  <c r="H77" i="2"/>
  <c r="H64" i="2"/>
  <c r="H65" i="2"/>
  <c r="H66" i="2"/>
  <c r="H67" i="2"/>
  <c r="H68" i="2"/>
  <c r="H69" i="2"/>
  <c r="H70" i="2"/>
  <c r="H52" i="2"/>
  <c r="H53" i="2"/>
  <c r="H54" i="2"/>
  <c r="H55" i="2"/>
  <c r="H56" i="2"/>
  <c r="H57" i="2"/>
  <c r="H58" i="2"/>
  <c r="H59" i="2"/>
  <c r="H60" i="2"/>
  <c r="H61" i="2"/>
  <c r="H62" i="2"/>
  <c r="H63" i="2"/>
  <c r="H47" i="2"/>
  <c r="H48" i="2"/>
  <c r="H49" i="2"/>
  <c r="H50" i="2"/>
  <c r="H51" i="2"/>
  <c r="H39" i="2"/>
  <c r="H40" i="2"/>
  <c r="H41" i="2"/>
  <c r="H42" i="2"/>
  <c r="H43" i="2"/>
  <c r="H44" i="2"/>
  <c r="H45" i="2"/>
  <c r="H46" i="2"/>
  <c r="H28" i="2"/>
  <c r="H29" i="2"/>
  <c r="H30" i="2"/>
  <c r="H31" i="2"/>
  <c r="H32" i="2"/>
  <c r="H33" i="2"/>
  <c r="H34" i="2"/>
  <c r="H35" i="2"/>
  <c r="H36" i="2"/>
  <c r="H37" i="2"/>
  <c r="H38" i="2"/>
  <c r="H15" i="2"/>
  <c r="H16" i="2"/>
  <c r="H17" i="2"/>
  <c r="H18" i="2"/>
  <c r="H19" i="2"/>
  <c r="H20" i="2"/>
  <c r="H21" i="2"/>
  <c r="H22" i="2"/>
  <c r="H23" i="2"/>
  <c r="H24" i="2"/>
  <c r="H25" i="2"/>
  <c r="H26" i="2"/>
  <c r="H27" i="2"/>
  <c r="H7" i="2"/>
  <c r="H8" i="2"/>
  <c r="H9" i="2"/>
  <c r="H10" i="2"/>
  <c r="H11" i="2"/>
  <c r="H12" i="2"/>
  <c r="H13" i="2"/>
  <c r="H14" i="2"/>
  <c r="H2" i="2"/>
  <c r="H3" i="2"/>
  <c r="H4" i="2"/>
  <c r="H5" i="2"/>
  <c r="H6" i="2"/>
  <c r="N7985" i="2" l="1"/>
  <c r="N7986" i="2"/>
  <c r="N7987" i="2"/>
  <c r="N7988" i="2"/>
  <c r="N7989" i="2"/>
  <c r="N7990" i="2"/>
  <c r="N7991" i="2"/>
  <c r="N7992" i="2"/>
  <c r="N7972" i="2"/>
  <c r="N7973" i="2"/>
  <c r="N7974" i="2"/>
  <c r="N7975" i="2"/>
  <c r="N7976" i="2"/>
  <c r="N7977" i="2"/>
  <c r="N7978" i="2"/>
  <c r="N7979" i="2"/>
  <c r="N7980" i="2"/>
  <c r="N7981" i="2"/>
  <c r="N7982" i="2"/>
  <c r="N7983" i="2"/>
  <c r="N7984" i="2"/>
  <c r="N7963" i="2"/>
  <c r="N7964" i="2"/>
  <c r="N7965" i="2"/>
  <c r="N7966" i="2"/>
  <c r="N7967" i="2"/>
  <c r="N7968" i="2"/>
  <c r="N7969" i="2"/>
  <c r="N7970" i="2"/>
  <c r="N7971" i="2"/>
  <c r="N7951" i="2"/>
  <c r="N7952" i="2"/>
  <c r="N7953" i="2"/>
  <c r="N7954" i="2"/>
  <c r="N7955" i="2"/>
  <c r="N7956" i="2"/>
  <c r="N7957" i="2"/>
  <c r="N7958" i="2"/>
  <c r="N7959" i="2"/>
  <c r="N7960" i="2"/>
  <c r="N7961" i="2"/>
  <c r="N7962" i="2"/>
  <c r="N7945" i="2"/>
  <c r="N7946" i="2"/>
  <c r="N7947" i="2"/>
  <c r="N7948" i="2"/>
  <c r="N7949" i="2"/>
  <c r="N7950" i="2"/>
  <c r="N7938" i="2"/>
  <c r="N7939" i="2"/>
  <c r="N7940" i="2"/>
  <c r="N7941" i="2"/>
  <c r="N7942" i="2"/>
  <c r="N7943" i="2"/>
  <c r="N7944" i="2"/>
  <c r="N7934" i="2"/>
  <c r="N7935" i="2"/>
  <c r="N7936" i="2"/>
  <c r="N7937" i="2"/>
  <c r="N7926" i="2"/>
  <c r="N7927" i="2"/>
  <c r="N7928" i="2"/>
  <c r="N7929" i="2"/>
  <c r="N7930" i="2"/>
  <c r="N7931" i="2"/>
  <c r="N7932" i="2"/>
  <c r="N7933" i="2"/>
  <c r="N7919" i="2"/>
  <c r="N7920" i="2"/>
  <c r="N7921" i="2"/>
  <c r="N7922" i="2"/>
  <c r="N7923" i="2"/>
  <c r="N7924" i="2"/>
  <c r="N7925" i="2"/>
  <c r="N7912" i="2"/>
  <c r="N7913" i="2"/>
  <c r="N7914" i="2"/>
  <c r="N7915" i="2"/>
  <c r="N7916" i="2"/>
  <c r="N7917" i="2"/>
  <c r="N7918" i="2"/>
  <c r="N7907" i="2"/>
  <c r="N7908" i="2"/>
  <c r="N7909" i="2"/>
  <c r="N7910" i="2"/>
  <c r="N7911" i="2"/>
  <c r="N7900" i="2"/>
  <c r="N7901" i="2"/>
  <c r="N7902" i="2"/>
  <c r="N7903" i="2"/>
  <c r="N7904" i="2"/>
  <c r="N7905" i="2"/>
  <c r="N7906" i="2"/>
  <c r="N7890" i="2"/>
  <c r="N7891" i="2"/>
  <c r="N7892" i="2"/>
  <c r="N7893" i="2"/>
  <c r="N7894" i="2"/>
  <c r="N7895" i="2"/>
  <c r="N7896" i="2"/>
  <c r="N7897" i="2"/>
  <c r="N7898" i="2"/>
  <c r="N7899" i="2"/>
  <c r="N7881" i="2"/>
  <c r="N7882" i="2"/>
  <c r="N7883" i="2"/>
  <c r="N7884" i="2"/>
  <c r="N7885" i="2"/>
  <c r="N7886" i="2"/>
  <c r="N7887" i="2"/>
  <c r="N7888" i="2"/>
  <c r="N7889" i="2"/>
  <c r="N7870" i="2"/>
  <c r="N7871" i="2"/>
  <c r="N7872" i="2"/>
  <c r="N7873" i="2"/>
  <c r="N7874" i="2"/>
  <c r="N7875" i="2"/>
  <c r="N7876" i="2"/>
  <c r="N7877" i="2"/>
  <c r="N7878" i="2"/>
  <c r="N7879" i="2"/>
  <c r="N7880" i="2"/>
  <c r="N7857" i="2"/>
  <c r="N7858" i="2"/>
  <c r="N7859" i="2"/>
  <c r="N7860" i="2"/>
  <c r="N7861" i="2"/>
  <c r="N7862" i="2"/>
  <c r="N7863" i="2"/>
  <c r="N7864" i="2"/>
  <c r="N7865" i="2"/>
  <c r="N7866" i="2"/>
  <c r="N7867" i="2"/>
  <c r="N7868" i="2"/>
  <c r="N7869" i="2"/>
  <c r="N7850" i="2"/>
  <c r="N7851" i="2"/>
  <c r="N7852" i="2"/>
  <c r="N7853" i="2"/>
  <c r="N7854" i="2"/>
  <c r="N7855" i="2"/>
  <c r="N7856" i="2"/>
  <c r="N7842" i="2"/>
  <c r="N7843" i="2"/>
  <c r="N7844" i="2"/>
  <c r="N7845" i="2"/>
  <c r="N7846" i="2"/>
  <c r="N7847" i="2"/>
  <c r="N7848" i="2"/>
  <c r="N7849" i="2"/>
  <c r="N7831" i="2"/>
  <c r="N7832" i="2"/>
  <c r="N7833" i="2"/>
  <c r="N7834" i="2"/>
  <c r="N7835" i="2"/>
  <c r="N7836" i="2"/>
  <c r="N7837" i="2"/>
  <c r="N7838" i="2"/>
  <c r="N7839" i="2"/>
  <c r="N7840" i="2"/>
  <c r="N7841" i="2"/>
  <c r="N7822" i="2"/>
  <c r="N7823" i="2"/>
  <c r="N7824" i="2"/>
  <c r="N7825" i="2"/>
  <c r="N7826" i="2"/>
  <c r="N7827" i="2"/>
  <c r="N7828" i="2"/>
  <c r="N7829" i="2"/>
  <c r="N7830" i="2"/>
  <c r="N7815" i="2"/>
  <c r="N7816" i="2"/>
  <c r="N7817" i="2"/>
  <c r="N7818" i="2"/>
  <c r="N7819" i="2"/>
  <c r="N7820" i="2"/>
  <c r="N7821" i="2"/>
  <c r="N7809" i="2"/>
  <c r="N7810" i="2"/>
  <c r="N7811" i="2"/>
  <c r="N7812" i="2"/>
  <c r="N7813" i="2"/>
  <c r="N7814" i="2"/>
  <c r="N7799" i="2"/>
  <c r="N7800" i="2"/>
  <c r="N7801" i="2"/>
  <c r="N7802" i="2"/>
  <c r="N7803" i="2"/>
  <c r="N7804" i="2"/>
  <c r="N7805" i="2"/>
  <c r="N7806" i="2"/>
  <c r="N7807" i="2"/>
  <c r="N7808" i="2"/>
  <c r="N7795" i="2"/>
  <c r="N7796" i="2"/>
  <c r="N7797" i="2"/>
  <c r="N7798" i="2"/>
  <c r="N7792" i="2"/>
  <c r="N7793" i="2"/>
  <c r="N7794" i="2"/>
  <c r="N7788" i="2"/>
  <c r="N7789" i="2"/>
  <c r="N7790" i="2"/>
  <c r="N7791" i="2"/>
  <c r="N7778" i="2"/>
  <c r="N7779" i="2"/>
  <c r="N7780" i="2"/>
  <c r="N7781" i="2"/>
  <c r="N7782" i="2"/>
  <c r="N7783" i="2"/>
  <c r="N7784" i="2"/>
  <c r="N7785" i="2"/>
  <c r="N7786" i="2"/>
  <c r="N7787" i="2"/>
  <c r="N7764" i="2"/>
  <c r="N7765" i="2"/>
  <c r="N7766" i="2"/>
  <c r="N7767" i="2"/>
  <c r="N7768" i="2"/>
  <c r="N7769" i="2"/>
  <c r="N7770" i="2"/>
  <c r="N7771" i="2"/>
  <c r="N7772" i="2"/>
  <c r="N7773" i="2"/>
  <c r="N7774" i="2"/>
  <c r="N7775" i="2"/>
  <c r="N7776" i="2"/>
  <c r="N7777" i="2"/>
  <c r="N7751" i="2"/>
  <c r="N7752" i="2"/>
  <c r="N7753" i="2"/>
  <c r="N7754" i="2"/>
  <c r="N7755" i="2"/>
  <c r="N7756" i="2"/>
  <c r="N7757" i="2"/>
  <c r="N7758" i="2"/>
  <c r="N7759" i="2"/>
  <c r="N7760" i="2"/>
  <c r="N7761" i="2"/>
  <c r="N7762" i="2"/>
  <c r="N7763" i="2"/>
  <c r="N7746" i="2"/>
  <c r="N7747" i="2"/>
  <c r="N7748" i="2"/>
  <c r="N7749" i="2"/>
  <c r="N7750" i="2"/>
  <c r="N7733" i="2"/>
  <c r="N7734" i="2"/>
  <c r="N7735" i="2"/>
  <c r="N7736" i="2"/>
  <c r="N7737" i="2"/>
  <c r="N7738" i="2"/>
  <c r="N7739" i="2"/>
  <c r="N7740" i="2"/>
  <c r="N7741" i="2"/>
  <c r="N7742" i="2"/>
  <c r="N7743" i="2"/>
  <c r="N7744" i="2"/>
  <c r="N7745" i="2"/>
  <c r="N7726" i="2"/>
  <c r="N7727" i="2"/>
  <c r="N7728" i="2"/>
  <c r="N7729" i="2"/>
  <c r="N7730" i="2"/>
  <c r="N7731" i="2"/>
  <c r="N7732" i="2"/>
  <c r="N7718" i="2"/>
  <c r="N7719" i="2"/>
  <c r="N7720" i="2"/>
  <c r="N7721" i="2"/>
  <c r="N7722" i="2"/>
  <c r="N7723" i="2"/>
  <c r="N7724" i="2"/>
  <c r="N7725" i="2"/>
  <c r="N7716" i="2"/>
  <c r="N7717" i="2"/>
  <c r="N7703" i="2"/>
  <c r="N7704" i="2"/>
  <c r="N7705" i="2"/>
  <c r="N7706" i="2"/>
  <c r="N7707" i="2"/>
  <c r="N7708" i="2"/>
  <c r="N7709" i="2"/>
  <c r="N7710" i="2"/>
  <c r="N7711" i="2"/>
  <c r="N7712" i="2"/>
  <c r="N7713" i="2"/>
  <c r="N7714" i="2"/>
  <c r="N7715" i="2"/>
  <c r="N7694" i="2"/>
  <c r="N7695" i="2"/>
  <c r="N7696" i="2"/>
  <c r="N7697" i="2"/>
  <c r="N7698" i="2"/>
  <c r="N7699" i="2"/>
  <c r="N7700" i="2"/>
  <c r="N7701" i="2"/>
  <c r="N7702" i="2"/>
  <c r="N7687" i="2"/>
  <c r="N7688" i="2"/>
  <c r="N7689" i="2"/>
  <c r="N7690" i="2"/>
  <c r="N7691" i="2"/>
  <c r="N7692" i="2"/>
  <c r="N7693" i="2"/>
  <c r="N7682" i="2"/>
  <c r="N7683" i="2"/>
  <c r="N7684" i="2"/>
  <c r="N7685" i="2"/>
  <c r="N7686" i="2"/>
  <c r="N7672" i="2"/>
  <c r="N7673" i="2"/>
  <c r="N7674" i="2"/>
  <c r="N7675" i="2"/>
  <c r="N7676" i="2"/>
  <c r="N7677" i="2"/>
  <c r="N7678" i="2"/>
  <c r="N7679" i="2"/>
  <c r="N7680" i="2"/>
  <c r="N7681" i="2"/>
  <c r="N7661" i="2"/>
  <c r="N7662" i="2"/>
  <c r="N7663" i="2"/>
  <c r="N7664" i="2"/>
  <c r="N7665" i="2"/>
  <c r="N7666" i="2"/>
  <c r="N7667" i="2"/>
  <c r="N7668" i="2"/>
  <c r="N7669" i="2"/>
  <c r="N7670" i="2"/>
  <c r="N7671" i="2"/>
  <c r="N7659" i="2"/>
  <c r="N7660" i="2"/>
  <c r="N7646" i="2"/>
  <c r="N7647" i="2"/>
  <c r="N7648" i="2"/>
  <c r="N7649" i="2"/>
  <c r="N7650" i="2"/>
  <c r="N7651" i="2"/>
  <c r="N7652" i="2"/>
  <c r="N7653" i="2"/>
  <c r="N7654" i="2"/>
  <c r="N7655" i="2"/>
  <c r="N7656" i="2"/>
  <c r="N7657" i="2"/>
  <c r="N7658" i="2"/>
  <c r="N7633" i="2"/>
  <c r="N7634" i="2"/>
  <c r="N7635" i="2"/>
  <c r="N7636" i="2"/>
  <c r="N7637" i="2"/>
  <c r="N7638" i="2"/>
  <c r="N7639" i="2"/>
  <c r="N7640" i="2"/>
  <c r="N7641" i="2"/>
  <c r="N7642" i="2"/>
  <c r="N7643" i="2"/>
  <c r="N7644" i="2"/>
  <c r="N7645" i="2"/>
  <c r="N7624" i="2"/>
  <c r="N7625" i="2"/>
  <c r="N7626" i="2"/>
  <c r="N7627" i="2"/>
  <c r="N7628" i="2"/>
  <c r="N7629" i="2"/>
  <c r="N7630" i="2"/>
  <c r="N7631" i="2"/>
  <c r="N7632" i="2"/>
  <c r="N7618" i="2"/>
  <c r="N7619" i="2"/>
  <c r="N7620" i="2"/>
  <c r="N7621" i="2"/>
  <c r="N7622" i="2"/>
  <c r="N7623" i="2"/>
  <c r="N7612" i="2"/>
  <c r="N7613" i="2"/>
  <c r="N7614" i="2"/>
  <c r="N7615" i="2"/>
  <c r="N7616" i="2"/>
  <c r="N7617" i="2"/>
  <c r="N7603" i="2"/>
  <c r="N7604" i="2"/>
  <c r="N7605" i="2"/>
  <c r="N7606" i="2"/>
  <c r="N7607" i="2"/>
  <c r="N7608" i="2"/>
  <c r="N7609" i="2"/>
  <c r="N7610" i="2"/>
  <c r="N7611" i="2"/>
  <c r="N7593" i="2"/>
  <c r="N7594" i="2"/>
  <c r="N7595" i="2"/>
  <c r="N7596" i="2"/>
  <c r="N7597" i="2"/>
  <c r="N7598" i="2"/>
  <c r="N7599" i="2"/>
  <c r="N7600" i="2"/>
  <c r="N7601" i="2"/>
  <c r="N7602" i="2"/>
  <c r="N7585" i="2"/>
  <c r="N7586" i="2"/>
  <c r="N7587" i="2"/>
  <c r="N7588" i="2"/>
  <c r="N7589" i="2"/>
  <c r="N7590" i="2"/>
  <c r="N7591" i="2"/>
  <c r="N7592" i="2"/>
  <c r="N7576" i="2"/>
  <c r="N7577" i="2"/>
  <c r="N7578" i="2"/>
  <c r="N7579" i="2"/>
  <c r="N7580" i="2"/>
  <c r="N7581" i="2"/>
  <c r="N7582" i="2"/>
  <c r="N7583" i="2"/>
  <c r="N7584" i="2"/>
  <c r="N7568" i="2"/>
  <c r="N7569" i="2"/>
  <c r="N7570" i="2"/>
  <c r="N7571" i="2"/>
  <c r="N7572" i="2"/>
  <c r="N7573" i="2"/>
  <c r="N7574" i="2"/>
  <c r="N7575" i="2"/>
  <c r="N7557" i="2"/>
  <c r="N7558" i="2"/>
  <c r="N7559" i="2"/>
  <c r="N7560" i="2"/>
  <c r="N7561" i="2"/>
  <c r="N7562" i="2"/>
  <c r="N7563" i="2"/>
  <c r="N7564" i="2"/>
  <c r="N7565" i="2"/>
  <c r="N7566" i="2"/>
  <c r="N7567" i="2"/>
  <c r="N7540" i="2"/>
  <c r="N7541" i="2"/>
  <c r="N7542" i="2"/>
  <c r="N7543" i="2"/>
  <c r="N7544" i="2"/>
  <c r="N7545" i="2"/>
  <c r="N7546" i="2"/>
  <c r="N7547" i="2"/>
  <c r="N7548" i="2"/>
  <c r="N7549" i="2"/>
  <c r="N7550" i="2"/>
  <c r="N7551" i="2"/>
  <c r="N7552" i="2"/>
  <c r="N7553" i="2"/>
  <c r="N7554" i="2"/>
  <c r="N7555" i="2"/>
  <c r="N7556" i="2"/>
  <c r="N7533" i="2"/>
  <c r="N7534" i="2"/>
  <c r="N7535" i="2"/>
  <c r="N7536" i="2"/>
  <c r="N7537" i="2"/>
  <c r="N7538" i="2"/>
  <c r="N7539" i="2"/>
  <c r="N7525" i="2"/>
  <c r="N7526" i="2"/>
  <c r="N7527" i="2"/>
  <c r="N7528" i="2"/>
  <c r="N7529" i="2"/>
  <c r="N7530" i="2"/>
  <c r="N7531" i="2"/>
  <c r="N7532" i="2"/>
  <c r="N7514" i="2"/>
  <c r="N7515" i="2"/>
  <c r="N7516" i="2"/>
  <c r="N7517" i="2"/>
  <c r="N7518" i="2"/>
  <c r="N7519" i="2"/>
  <c r="N7520" i="2"/>
  <c r="N7521" i="2"/>
  <c r="N7522" i="2"/>
  <c r="N7523" i="2"/>
  <c r="N7524" i="2"/>
  <c r="N7502" i="2"/>
  <c r="N7503" i="2"/>
  <c r="N7504" i="2"/>
  <c r="N7505" i="2"/>
  <c r="N7506" i="2"/>
  <c r="N7507" i="2"/>
  <c r="N7508" i="2"/>
  <c r="N7509" i="2"/>
  <c r="N7510" i="2"/>
  <c r="N7511" i="2"/>
  <c r="N7512" i="2"/>
  <c r="N7513" i="2"/>
  <c r="N7500" i="2"/>
  <c r="N7501" i="2"/>
  <c r="N7495" i="2"/>
  <c r="N7496" i="2"/>
  <c r="N7497" i="2"/>
  <c r="N7498" i="2"/>
  <c r="N7499" i="2"/>
  <c r="N7486" i="2"/>
  <c r="N7487" i="2"/>
  <c r="N7488" i="2"/>
  <c r="N7489" i="2"/>
  <c r="N7490" i="2"/>
  <c r="N7491" i="2"/>
  <c r="N7492" i="2"/>
  <c r="N7493" i="2"/>
  <c r="N7494" i="2"/>
  <c r="N7481" i="2"/>
  <c r="N7482" i="2"/>
  <c r="N7483" i="2"/>
  <c r="N7484" i="2"/>
  <c r="N7485" i="2"/>
  <c r="N7472" i="2"/>
  <c r="N7473" i="2"/>
  <c r="N7474" i="2"/>
  <c r="N7475" i="2"/>
  <c r="N7476" i="2"/>
  <c r="N7477" i="2"/>
  <c r="N7478" i="2"/>
  <c r="N7479" i="2"/>
  <c r="N7480" i="2"/>
  <c r="N7464" i="2"/>
  <c r="N7465" i="2"/>
  <c r="N7466" i="2"/>
  <c r="N7467" i="2"/>
  <c r="N7468" i="2"/>
  <c r="N7469" i="2"/>
  <c r="N7470" i="2"/>
  <c r="N7471" i="2"/>
  <c r="N7458" i="2"/>
  <c r="N7459" i="2"/>
  <c r="N7460" i="2"/>
  <c r="N7461" i="2"/>
  <c r="N7462" i="2"/>
  <c r="N7463" i="2"/>
  <c r="N7450" i="2"/>
  <c r="N7451" i="2"/>
  <c r="N7452" i="2"/>
  <c r="N7453" i="2"/>
  <c r="N7454" i="2"/>
  <c r="N7455" i="2"/>
  <c r="N7456" i="2"/>
  <c r="N7457" i="2"/>
  <c r="N7429" i="2"/>
  <c r="N7430" i="2"/>
  <c r="N7431" i="2"/>
  <c r="N7432" i="2"/>
  <c r="N7433" i="2"/>
  <c r="N7434" i="2"/>
  <c r="N7435" i="2"/>
  <c r="N7436" i="2"/>
  <c r="N7437" i="2"/>
  <c r="N7438" i="2"/>
  <c r="N7439" i="2"/>
  <c r="N7440" i="2"/>
  <c r="N7441" i="2"/>
  <c r="N7442" i="2"/>
  <c r="N7443" i="2"/>
  <c r="N7444" i="2"/>
  <c r="N7445" i="2"/>
  <c r="N7446" i="2"/>
  <c r="N7447" i="2"/>
  <c r="N7448" i="2"/>
  <c r="N7449" i="2"/>
  <c r="N7421" i="2"/>
  <c r="N7422" i="2"/>
  <c r="N7423" i="2"/>
  <c r="N7424" i="2"/>
  <c r="N7425" i="2"/>
  <c r="N7426" i="2"/>
  <c r="N7427" i="2"/>
  <c r="N7428" i="2"/>
  <c r="N7415" i="2"/>
  <c r="N7416" i="2"/>
  <c r="N7417" i="2"/>
  <c r="N7418" i="2"/>
  <c r="N7419" i="2"/>
  <c r="N7420" i="2"/>
  <c r="N7406" i="2"/>
  <c r="N7407" i="2"/>
  <c r="N7408" i="2"/>
  <c r="N7409" i="2"/>
  <c r="N7410" i="2"/>
  <c r="N7411" i="2"/>
  <c r="N7412" i="2"/>
  <c r="N7413" i="2"/>
  <c r="N7414" i="2"/>
  <c r="N7393" i="2"/>
  <c r="N7394" i="2"/>
  <c r="N7395" i="2"/>
  <c r="N7396" i="2"/>
  <c r="N7397" i="2"/>
  <c r="N7398" i="2"/>
  <c r="N7399" i="2"/>
  <c r="N7400" i="2"/>
  <c r="N7401" i="2"/>
  <c r="N7402" i="2"/>
  <c r="N7403" i="2"/>
  <c r="N7404" i="2"/>
  <c r="N7405" i="2"/>
  <c r="N7384" i="2"/>
  <c r="N7385" i="2"/>
  <c r="N7386" i="2"/>
  <c r="N7387" i="2"/>
  <c r="N7388" i="2"/>
  <c r="N7389" i="2"/>
  <c r="N7390" i="2"/>
  <c r="N7391" i="2"/>
  <c r="N7392" i="2"/>
  <c r="N7375" i="2"/>
  <c r="N7376" i="2"/>
  <c r="N7377" i="2"/>
  <c r="N7378" i="2"/>
  <c r="N7379" i="2"/>
  <c r="N7380" i="2"/>
  <c r="N7381" i="2"/>
  <c r="N7382" i="2"/>
  <c r="N7383" i="2"/>
  <c r="N7368" i="2"/>
  <c r="N7369" i="2"/>
  <c r="N7370" i="2"/>
  <c r="N7371" i="2"/>
  <c r="N7372" i="2"/>
  <c r="N7373" i="2"/>
  <c r="N7374" i="2"/>
  <c r="N7360" i="2"/>
  <c r="N7361" i="2"/>
  <c r="N7362" i="2"/>
  <c r="N7363" i="2"/>
  <c r="N7364" i="2"/>
  <c r="N7365" i="2"/>
  <c r="N7366" i="2"/>
  <c r="N7367" i="2"/>
  <c r="N7348" i="2"/>
  <c r="N7349" i="2"/>
  <c r="N7350" i="2"/>
  <c r="N7351" i="2"/>
  <c r="N7352" i="2"/>
  <c r="N7353" i="2"/>
  <c r="N7354" i="2"/>
  <c r="N7355" i="2"/>
  <c r="N7356" i="2"/>
  <c r="N7357" i="2"/>
  <c r="N7358" i="2"/>
  <c r="N7359" i="2"/>
  <c r="N7339" i="2"/>
  <c r="N7340" i="2"/>
  <c r="N7341" i="2"/>
  <c r="N7342" i="2"/>
  <c r="N7343" i="2"/>
  <c r="N7344" i="2"/>
  <c r="N7345" i="2"/>
  <c r="N7346" i="2"/>
  <c r="N7347" i="2"/>
  <c r="N7333" i="2"/>
  <c r="N7334" i="2"/>
  <c r="N7335" i="2"/>
  <c r="N7336" i="2"/>
  <c r="N7337" i="2"/>
  <c r="N7338" i="2"/>
  <c r="N7323" i="2"/>
  <c r="N7324" i="2"/>
  <c r="N7325" i="2"/>
  <c r="N7326" i="2"/>
  <c r="N7327" i="2"/>
  <c r="N7328" i="2"/>
  <c r="N7329" i="2"/>
  <c r="N7330" i="2"/>
  <c r="N7331" i="2"/>
  <c r="N7332" i="2"/>
  <c r="N7309" i="2"/>
  <c r="N7310" i="2"/>
  <c r="N7311" i="2"/>
  <c r="N7312" i="2"/>
  <c r="N7313" i="2"/>
  <c r="N7314" i="2"/>
  <c r="N7315" i="2"/>
  <c r="N7316" i="2"/>
  <c r="N7317" i="2"/>
  <c r="N7318" i="2"/>
  <c r="N7319" i="2"/>
  <c r="N7320" i="2"/>
  <c r="N7321" i="2"/>
  <c r="N7322" i="2"/>
  <c r="N7299" i="2"/>
  <c r="N7300" i="2"/>
  <c r="N7301" i="2"/>
  <c r="N7302" i="2"/>
  <c r="N7303" i="2"/>
  <c r="N7304" i="2"/>
  <c r="N7305" i="2"/>
  <c r="N7306" i="2"/>
  <c r="N7307" i="2"/>
  <c r="N7308" i="2"/>
  <c r="N7291" i="2"/>
  <c r="N7292" i="2"/>
  <c r="N7293" i="2"/>
  <c r="N7294" i="2"/>
  <c r="N7295" i="2"/>
  <c r="N7296" i="2"/>
  <c r="N7297" i="2"/>
  <c r="N7298" i="2"/>
  <c r="N7285" i="2"/>
  <c r="N7286" i="2"/>
  <c r="N7287" i="2"/>
  <c r="N7288" i="2"/>
  <c r="N7289" i="2"/>
  <c r="N7290" i="2"/>
  <c r="N7275" i="2"/>
  <c r="N7276" i="2"/>
  <c r="N7277" i="2"/>
  <c r="N7278" i="2"/>
  <c r="N7279" i="2"/>
  <c r="N7280" i="2"/>
  <c r="N7281" i="2"/>
  <c r="N7282" i="2"/>
  <c r="N7283" i="2"/>
  <c r="N7284" i="2"/>
  <c r="N7265" i="2"/>
  <c r="N7266" i="2"/>
  <c r="N7267" i="2"/>
  <c r="N7268" i="2"/>
  <c r="N7269" i="2"/>
  <c r="N7270" i="2"/>
  <c r="N7271" i="2"/>
  <c r="N7272" i="2"/>
  <c r="N7273" i="2"/>
  <c r="N7274" i="2"/>
  <c r="N7255" i="2"/>
  <c r="N7256" i="2"/>
  <c r="N7257" i="2"/>
  <c r="N7258" i="2"/>
  <c r="N7259" i="2"/>
  <c r="N7260" i="2"/>
  <c r="N7261" i="2"/>
  <c r="N7262" i="2"/>
  <c r="N7263" i="2"/>
  <c r="N7264" i="2"/>
  <c r="N7249" i="2"/>
  <c r="N7250" i="2"/>
  <c r="N7251" i="2"/>
  <c r="N7252" i="2"/>
  <c r="N7253" i="2"/>
  <c r="N7254" i="2"/>
  <c r="N7240" i="2"/>
  <c r="N7241" i="2"/>
  <c r="N7242" i="2"/>
  <c r="N7243" i="2"/>
  <c r="N7244" i="2"/>
  <c r="N7245" i="2"/>
  <c r="N7246" i="2"/>
  <c r="N7247" i="2"/>
  <c r="N7248" i="2"/>
  <c r="N7235" i="2"/>
  <c r="N7236" i="2"/>
  <c r="N7237" i="2"/>
  <c r="N7238" i="2"/>
  <c r="N7239" i="2"/>
  <c r="N7221" i="2"/>
  <c r="N7222" i="2"/>
  <c r="N7223" i="2"/>
  <c r="N7224" i="2"/>
  <c r="N7225" i="2"/>
  <c r="N7226" i="2"/>
  <c r="N7227" i="2"/>
  <c r="N7228" i="2"/>
  <c r="N7229" i="2"/>
  <c r="N7230" i="2"/>
  <c r="N7231" i="2"/>
  <c r="N7232" i="2"/>
  <c r="N7233" i="2"/>
  <c r="N7234" i="2"/>
  <c r="N7217" i="2"/>
  <c r="N7218" i="2"/>
  <c r="N7219" i="2"/>
  <c r="N7220" i="2"/>
  <c r="N7209" i="2"/>
  <c r="N7210" i="2"/>
  <c r="N7211" i="2"/>
  <c r="N7212" i="2"/>
  <c r="N7213" i="2"/>
  <c r="N7214" i="2"/>
  <c r="N7215" i="2"/>
  <c r="N7216" i="2"/>
  <c r="N7199" i="2"/>
  <c r="N7200" i="2"/>
  <c r="N7201" i="2"/>
  <c r="N7202" i="2"/>
  <c r="N7203" i="2"/>
  <c r="N7204" i="2"/>
  <c r="N7205" i="2"/>
  <c r="N7206" i="2"/>
  <c r="N7207" i="2"/>
  <c r="N7208" i="2"/>
  <c r="N7193" i="2"/>
  <c r="N7194" i="2"/>
  <c r="N7195" i="2"/>
  <c r="N7196" i="2"/>
  <c r="N7197" i="2"/>
  <c r="N7198" i="2"/>
  <c r="N7185" i="2"/>
  <c r="N7186" i="2"/>
  <c r="N7187" i="2"/>
  <c r="N7188" i="2"/>
  <c r="N7189" i="2"/>
  <c r="N7190" i="2"/>
  <c r="N7191" i="2"/>
  <c r="N7192" i="2"/>
  <c r="N7177" i="2"/>
  <c r="N7178" i="2"/>
  <c r="N7179" i="2"/>
  <c r="N7180" i="2"/>
  <c r="N7181" i="2"/>
  <c r="N7182" i="2"/>
  <c r="N7183" i="2"/>
  <c r="N7184" i="2"/>
  <c r="N7174" i="2"/>
  <c r="N7175" i="2"/>
  <c r="N7176" i="2"/>
  <c r="N7165" i="2"/>
  <c r="N7166" i="2"/>
  <c r="N7167" i="2"/>
  <c r="N7168" i="2"/>
  <c r="N7169" i="2"/>
  <c r="N7170" i="2"/>
  <c r="N7171" i="2"/>
  <c r="N7172" i="2"/>
  <c r="N7173" i="2"/>
  <c r="N7157" i="2"/>
  <c r="N7158" i="2"/>
  <c r="N7159" i="2"/>
  <c r="N7160" i="2"/>
  <c r="N7161" i="2"/>
  <c r="N7162" i="2"/>
  <c r="N7163" i="2"/>
  <c r="N7164" i="2"/>
  <c r="N7148" i="2"/>
  <c r="N7149" i="2"/>
  <c r="N7150" i="2"/>
  <c r="N7151" i="2"/>
  <c r="N7152" i="2"/>
  <c r="N7153" i="2"/>
  <c r="N7154" i="2"/>
  <c r="N7155" i="2"/>
  <c r="N7156" i="2"/>
  <c r="N7140" i="2"/>
  <c r="N7141" i="2"/>
  <c r="N7142" i="2"/>
  <c r="N7143" i="2"/>
  <c r="N7144" i="2"/>
  <c r="N7145" i="2"/>
  <c r="N7146" i="2"/>
  <c r="N7147" i="2"/>
  <c r="N7133" i="2"/>
  <c r="N7134" i="2"/>
  <c r="N7135" i="2"/>
  <c r="N7136" i="2"/>
  <c r="N7137" i="2"/>
  <c r="N7138" i="2"/>
  <c r="N7139" i="2"/>
  <c r="N7127" i="2"/>
  <c r="N7128" i="2"/>
  <c r="N7129" i="2"/>
  <c r="N7130" i="2"/>
  <c r="N7131" i="2"/>
  <c r="N7132" i="2"/>
  <c r="N7118" i="2"/>
  <c r="N7119" i="2"/>
  <c r="N7120" i="2"/>
  <c r="N7121" i="2"/>
  <c r="N7122" i="2"/>
  <c r="N7123" i="2"/>
  <c r="N7124" i="2"/>
  <c r="N7125" i="2"/>
  <c r="N7126" i="2"/>
  <c r="N7105" i="2"/>
  <c r="N7106" i="2"/>
  <c r="N7107" i="2"/>
  <c r="N7108" i="2"/>
  <c r="N7109" i="2"/>
  <c r="N7110" i="2"/>
  <c r="N7111" i="2"/>
  <c r="N7112" i="2"/>
  <c r="N7113" i="2"/>
  <c r="N7114" i="2"/>
  <c r="N7115" i="2"/>
  <c r="N7116" i="2"/>
  <c r="N7117" i="2"/>
  <c r="N7096" i="2"/>
  <c r="N7097" i="2"/>
  <c r="N7098" i="2"/>
  <c r="N7099" i="2"/>
  <c r="N7100" i="2"/>
  <c r="N7101" i="2"/>
  <c r="N7102" i="2"/>
  <c r="N7103" i="2"/>
  <c r="N7104" i="2"/>
  <c r="N7085" i="2"/>
  <c r="N7086" i="2"/>
  <c r="N7087" i="2"/>
  <c r="N7088" i="2"/>
  <c r="N7089" i="2"/>
  <c r="N7090" i="2"/>
  <c r="N7091" i="2"/>
  <c r="N7092" i="2"/>
  <c r="N7093" i="2"/>
  <c r="N7094" i="2"/>
  <c r="N7095" i="2"/>
  <c r="N7071" i="2"/>
  <c r="N7072" i="2"/>
  <c r="N7073" i="2"/>
  <c r="N7074" i="2"/>
  <c r="N7075" i="2"/>
  <c r="N7076" i="2"/>
  <c r="N7077" i="2"/>
  <c r="N7078" i="2"/>
  <c r="N7079" i="2"/>
  <c r="N7080" i="2"/>
  <c r="N7081" i="2"/>
  <c r="N7082" i="2"/>
  <c r="N7083" i="2"/>
  <c r="N7084" i="2"/>
  <c r="N7062" i="2"/>
  <c r="N7063" i="2"/>
  <c r="N7064" i="2"/>
  <c r="N7065" i="2"/>
  <c r="N7066" i="2"/>
  <c r="N7067" i="2"/>
  <c r="N7068" i="2"/>
  <c r="N7069" i="2"/>
  <c r="N7070" i="2"/>
  <c r="N7056" i="2"/>
  <c r="N7057" i="2"/>
  <c r="N7058" i="2"/>
  <c r="N7059" i="2"/>
  <c r="N7060" i="2"/>
  <c r="N7061" i="2"/>
  <c r="N7050" i="2"/>
  <c r="N7051" i="2"/>
  <c r="N7052" i="2"/>
  <c r="N7053" i="2"/>
  <c r="N7054" i="2"/>
  <c r="N7055" i="2"/>
  <c r="N7044" i="2"/>
  <c r="N7045" i="2"/>
  <c r="N7046" i="2"/>
  <c r="N7047" i="2"/>
  <c r="N7048" i="2"/>
  <c r="N7049" i="2"/>
  <c r="N7037" i="2"/>
  <c r="N7038" i="2"/>
  <c r="N7039" i="2"/>
  <c r="N7040" i="2"/>
  <c r="N7041" i="2"/>
  <c r="N7042" i="2"/>
  <c r="N7043" i="2"/>
  <c r="N7030" i="2"/>
  <c r="N7031" i="2"/>
  <c r="N7032" i="2"/>
  <c r="N7033" i="2"/>
  <c r="N7034" i="2"/>
  <c r="N7035" i="2"/>
  <c r="N7036" i="2"/>
  <c r="N7023" i="2"/>
  <c r="N7024" i="2"/>
  <c r="N7025" i="2"/>
  <c r="N7026" i="2"/>
  <c r="N7027" i="2"/>
  <c r="N7028" i="2"/>
  <c r="N7029" i="2"/>
  <c r="N7014" i="2"/>
  <c r="N7015" i="2"/>
  <c r="N7016" i="2"/>
  <c r="N7017" i="2"/>
  <c r="N7018" i="2"/>
  <c r="N7019" i="2"/>
  <c r="N7020" i="2"/>
  <c r="N7021" i="2"/>
  <c r="N7022" i="2"/>
  <c r="N7003" i="2"/>
  <c r="N7004" i="2"/>
  <c r="N7005" i="2"/>
  <c r="N7006" i="2"/>
  <c r="N7007" i="2"/>
  <c r="N7008" i="2"/>
  <c r="N7009" i="2"/>
  <c r="N7010" i="2"/>
  <c r="N7011" i="2"/>
  <c r="N7012" i="2"/>
  <c r="N7013" i="2"/>
  <c r="N6996" i="2"/>
  <c r="N6997" i="2"/>
  <c r="N6998" i="2"/>
  <c r="N6999" i="2"/>
  <c r="N7000" i="2"/>
  <c r="N7001" i="2"/>
  <c r="N7002" i="2"/>
  <c r="N6986" i="2"/>
  <c r="N6987" i="2"/>
  <c r="N6988" i="2"/>
  <c r="N6989" i="2"/>
  <c r="N6990" i="2"/>
  <c r="N6991" i="2"/>
  <c r="N6992" i="2"/>
  <c r="N6993" i="2"/>
  <c r="N6994" i="2"/>
  <c r="N6995" i="2"/>
  <c r="N6977" i="2"/>
  <c r="N6978" i="2"/>
  <c r="N6979" i="2"/>
  <c r="N6980" i="2"/>
  <c r="N6981" i="2"/>
  <c r="N6982" i="2"/>
  <c r="N6983" i="2"/>
  <c r="N6984" i="2"/>
  <c r="N6985" i="2"/>
  <c r="N6968" i="2"/>
  <c r="N6969" i="2"/>
  <c r="N6970" i="2"/>
  <c r="N6971" i="2"/>
  <c r="N6972" i="2"/>
  <c r="N6973" i="2"/>
  <c r="N6974" i="2"/>
  <c r="N6975" i="2"/>
  <c r="N6976" i="2"/>
  <c r="N6958" i="2"/>
  <c r="N6959" i="2"/>
  <c r="N6960" i="2"/>
  <c r="N6961" i="2"/>
  <c r="N6962" i="2"/>
  <c r="N6963" i="2"/>
  <c r="N6964" i="2"/>
  <c r="N6965" i="2"/>
  <c r="N6966" i="2"/>
  <c r="N6967" i="2"/>
  <c r="N6948" i="2"/>
  <c r="N6949" i="2"/>
  <c r="N6950" i="2"/>
  <c r="N6951" i="2"/>
  <c r="N6952" i="2"/>
  <c r="N6953" i="2"/>
  <c r="N6954" i="2"/>
  <c r="N6955" i="2"/>
  <c r="N6956" i="2"/>
  <c r="N6957" i="2"/>
  <c r="N6939" i="2"/>
  <c r="N6940" i="2"/>
  <c r="N6941" i="2"/>
  <c r="N6942" i="2"/>
  <c r="N6943" i="2"/>
  <c r="N6944" i="2"/>
  <c r="N6945" i="2"/>
  <c r="N6946" i="2"/>
  <c r="N6947" i="2"/>
  <c r="N6933" i="2"/>
  <c r="N6934" i="2"/>
  <c r="N6935" i="2"/>
  <c r="N6936" i="2"/>
  <c r="N6937" i="2"/>
  <c r="N6938" i="2"/>
  <c r="N6925" i="2"/>
  <c r="N6926" i="2"/>
  <c r="N6927" i="2"/>
  <c r="N6928" i="2"/>
  <c r="N6929" i="2"/>
  <c r="N6930" i="2"/>
  <c r="N6931" i="2"/>
  <c r="N6932" i="2"/>
  <c r="N6918" i="2"/>
  <c r="N6919" i="2"/>
  <c r="N6920" i="2"/>
  <c r="N6921" i="2"/>
  <c r="N6922" i="2"/>
  <c r="N6923" i="2"/>
  <c r="N6924" i="2"/>
  <c r="N6912" i="2"/>
  <c r="N6913" i="2"/>
  <c r="N6914" i="2"/>
  <c r="N6915" i="2"/>
  <c r="N6916" i="2"/>
  <c r="N6917" i="2"/>
  <c r="N6907" i="2"/>
  <c r="N6908" i="2"/>
  <c r="N6909" i="2"/>
  <c r="N6910" i="2"/>
  <c r="N6911" i="2"/>
  <c r="N6899" i="2"/>
  <c r="N6900" i="2"/>
  <c r="N6901" i="2"/>
  <c r="N6902" i="2"/>
  <c r="N6903" i="2"/>
  <c r="N6904" i="2"/>
  <c r="N6905" i="2"/>
  <c r="N6906" i="2"/>
  <c r="N6891" i="2"/>
  <c r="N6892" i="2"/>
  <c r="N6893" i="2"/>
  <c r="N6894" i="2"/>
  <c r="N6895" i="2"/>
  <c r="N6896" i="2"/>
  <c r="N6897" i="2"/>
  <c r="N6898" i="2"/>
  <c r="N6885" i="2"/>
  <c r="N6886" i="2"/>
  <c r="N6887" i="2"/>
  <c r="N6888" i="2"/>
  <c r="N6889" i="2"/>
  <c r="N6890" i="2"/>
  <c r="N6879" i="2"/>
  <c r="N6880" i="2"/>
  <c r="N6881" i="2"/>
  <c r="N6882" i="2"/>
  <c r="N6883" i="2"/>
  <c r="N6884" i="2"/>
  <c r="N6874" i="2"/>
  <c r="N6875" i="2"/>
  <c r="N6876" i="2"/>
  <c r="N6877" i="2"/>
  <c r="N6878" i="2"/>
  <c r="N6868" i="2"/>
  <c r="N6869" i="2"/>
  <c r="N6870" i="2"/>
  <c r="N6871" i="2"/>
  <c r="N6872" i="2"/>
  <c r="N6873" i="2"/>
  <c r="N6861" i="2"/>
  <c r="N6862" i="2"/>
  <c r="N6863" i="2"/>
  <c r="N6864" i="2"/>
  <c r="N6865" i="2"/>
  <c r="N6866" i="2"/>
  <c r="N6867" i="2"/>
  <c r="N6854" i="2"/>
  <c r="N6855" i="2"/>
  <c r="N6856" i="2"/>
  <c r="N6857" i="2"/>
  <c r="N6858" i="2"/>
  <c r="N6859" i="2"/>
  <c r="N6860" i="2"/>
  <c r="N6850" i="2"/>
  <c r="N6851" i="2"/>
  <c r="N6852" i="2"/>
  <c r="N6853" i="2"/>
  <c r="N6839" i="2"/>
  <c r="N6840" i="2"/>
  <c r="N6841" i="2"/>
  <c r="N6842" i="2"/>
  <c r="N6843" i="2"/>
  <c r="N6844" i="2"/>
  <c r="N6845" i="2"/>
  <c r="N6846" i="2"/>
  <c r="N6847" i="2"/>
  <c r="N6848" i="2"/>
  <c r="N6849" i="2"/>
  <c r="N6834" i="2"/>
  <c r="N6835" i="2"/>
  <c r="N6836" i="2"/>
  <c r="N6837" i="2"/>
  <c r="N6838" i="2"/>
  <c r="N6828" i="2"/>
  <c r="N6829" i="2"/>
  <c r="N6830" i="2"/>
  <c r="N6831" i="2"/>
  <c r="N6832" i="2"/>
  <c r="N6833" i="2"/>
  <c r="N6817" i="2"/>
  <c r="N6818" i="2"/>
  <c r="N6819" i="2"/>
  <c r="N6820" i="2"/>
  <c r="N6821" i="2"/>
  <c r="N6822" i="2"/>
  <c r="N6823" i="2"/>
  <c r="N6824" i="2"/>
  <c r="N6825" i="2"/>
  <c r="N6826" i="2"/>
  <c r="N6827" i="2"/>
  <c r="N6810" i="2"/>
  <c r="N6811" i="2"/>
  <c r="N6812" i="2"/>
  <c r="N6813" i="2"/>
  <c r="N6814" i="2"/>
  <c r="N6815" i="2"/>
  <c r="N6816" i="2"/>
  <c r="N6802" i="2"/>
  <c r="N6803" i="2"/>
  <c r="N6804" i="2"/>
  <c r="N6805" i="2"/>
  <c r="N6806" i="2"/>
  <c r="N6807" i="2"/>
  <c r="N6808" i="2"/>
  <c r="N6809" i="2"/>
  <c r="N6793" i="2"/>
  <c r="N6794" i="2"/>
  <c r="N6795" i="2"/>
  <c r="N6796" i="2"/>
  <c r="N6797" i="2"/>
  <c r="N6798" i="2"/>
  <c r="N6799" i="2"/>
  <c r="N6800" i="2"/>
  <c r="N6801" i="2"/>
  <c r="N6783" i="2"/>
  <c r="N6784" i="2"/>
  <c r="N6785" i="2"/>
  <c r="N6786" i="2"/>
  <c r="N6787" i="2"/>
  <c r="N6788" i="2"/>
  <c r="N6789" i="2"/>
  <c r="N6790" i="2"/>
  <c r="N6791" i="2"/>
  <c r="N6792" i="2"/>
  <c r="N6779" i="2"/>
  <c r="N6780" i="2"/>
  <c r="N6781" i="2"/>
  <c r="N6782" i="2"/>
  <c r="N6770" i="2"/>
  <c r="N6771" i="2"/>
  <c r="N6772" i="2"/>
  <c r="N6773" i="2"/>
  <c r="N6774" i="2"/>
  <c r="N6775" i="2"/>
  <c r="N6776" i="2"/>
  <c r="N6777" i="2"/>
  <c r="N6778" i="2"/>
  <c r="N6759" i="2"/>
  <c r="N6760" i="2"/>
  <c r="N6761" i="2"/>
  <c r="N6762" i="2"/>
  <c r="N6763" i="2"/>
  <c r="N6764" i="2"/>
  <c r="N6765" i="2"/>
  <c r="N6766" i="2"/>
  <c r="N6767" i="2"/>
  <c r="N6768" i="2"/>
  <c r="N6769" i="2"/>
  <c r="N6753" i="2"/>
  <c r="N6754" i="2"/>
  <c r="N6755" i="2"/>
  <c r="N6756" i="2"/>
  <c r="N6757" i="2"/>
  <c r="N6758" i="2"/>
  <c r="N6744" i="2"/>
  <c r="N6745" i="2"/>
  <c r="N6746" i="2"/>
  <c r="N6747" i="2"/>
  <c r="N6748" i="2"/>
  <c r="N6749" i="2"/>
  <c r="N6750" i="2"/>
  <c r="N6751" i="2"/>
  <c r="N6752" i="2"/>
  <c r="N6739" i="2"/>
  <c r="N6740" i="2"/>
  <c r="N6741" i="2"/>
  <c r="N6742" i="2"/>
  <c r="N6743" i="2"/>
  <c r="N6727" i="2"/>
  <c r="N6728" i="2"/>
  <c r="N6729" i="2"/>
  <c r="N6730" i="2"/>
  <c r="N6731" i="2"/>
  <c r="N6732" i="2"/>
  <c r="N6733" i="2"/>
  <c r="N6734" i="2"/>
  <c r="N6735" i="2"/>
  <c r="N6736" i="2"/>
  <c r="N6737" i="2"/>
  <c r="N6738" i="2"/>
  <c r="N6723" i="2"/>
  <c r="N6724" i="2"/>
  <c r="N6725" i="2"/>
  <c r="N6726" i="2"/>
  <c r="N6711" i="2"/>
  <c r="N6712" i="2"/>
  <c r="N6713" i="2"/>
  <c r="N6714" i="2"/>
  <c r="N6715" i="2"/>
  <c r="N6716" i="2"/>
  <c r="N6717" i="2"/>
  <c r="N6718" i="2"/>
  <c r="N6719" i="2"/>
  <c r="N6720" i="2"/>
  <c r="N6721" i="2"/>
  <c r="N6722" i="2"/>
  <c r="N6698" i="2"/>
  <c r="N6699" i="2"/>
  <c r="N6700" i="2"/>
  <c r="N6701" i="2"/>
  <c r="N6702" i="2"/>
  <c r="N6703" i="2"/>
  <c r="N6704" i="2"/>
  <c r="N6705" i="2"/>
  <c r="N6706" i="2"/>
  <c r="N6707" i="2"/>
  <c r="N6708" i="2"/>
  <c r="N6709" i="2"/>
  <c r="N6710" i="2"/>
  <c r="N6690" i="2"/>
  <c r="N6691" i="2"/>
  <c r="N6692" i="2"/>
  <c r="N6693" i="2"/>
  <c r="N6694" i="2"/>
  <c r="N6695" i="2"/>
  <c r="N6696" i="2"/>
  <c r="N6697" i="2"/>
  <c r="N6680" i="2"/>
  <c r="N6681" i="2"/>
  <c r="N6682" i="2"/>
  <c r="N6683" i="2"/>
  <c r="N6684" i="2"/>
  <c r="N6685" i="2"/>
  <c r="N6686" i="2"/>
  <c r="N6687" i="2"/>
  <c r="N6688" i="2"/>
  <c r="N6689" i="2"/>
  <c r="N6673" i="2"/>
  <c r="N6674" i="2"/>
  <c r="N6675" i="2"/>
  <c r="N6676" i="2"/>
  <c r="N6677" i="2"/>
  <c r="N6678" i="2"/>
  <c r="N6679" i="2"/>
  <c r="N6670" i="2"/>
  <c r="N6671" i="2"/>
  <c r="N6672" i="2"/>
  <c r="N6663" i="2"/>
  <c r="N6664" i="2"/>
  <c r="N6665" i="2"/>
  <c r="N6666" i="2"/>
  <c r="N6667" i="2"/>
  <c r="N6668" i="2"/>
  <c r="N6669" i="2"/>
  <c r="N6651" i="2"/>
  <c r="N6652" i="2"/>
  <c r="N6653" i="2"/>
  <c r="N6654" i="2"/>
  <c r="N6655" i="2"/>
  <c r="N6656" i="2"/>
  <c r="N6657" i="2"/>
  <c r="N6658" i="2"/>
  <c r="N6659" i="2"/>
  <c r="N6660" i="2"/>
  <c r="N6661" i="2"/>
  <c r="N6662" i="2"/>
  <c r="N6641" i="2"/>
  <c r="N6642" i="2"/>
  <c r="N6643" i="2"/>
  <c r="N6644" i="2"/>
  <c r="N6645" i="2"/>
  <c r="N6646" i="2"/>
  <c r="N6647" i="2"/>
  <c r="N6648" i="2"/>
  <c r="N6649" i="2"/>
  <c r="N6650" i="2"/>
  <c r="N6633" i="2"/>
  <c r="N6634" i="2"/>
  <c r="N6635" i="2"/>
  <c r="N6636" i="2"/>
  <c r="N6637" i="2"/>
  <c r="N6638" i="2"/>
  <c r="N6639" i="2"/>
  <c r="N6640" i="2"/>
  <c r="N6621" i="2"/>
  <c r="N6622" i="2"/>
  <c r="N6623" i="2"/>
  <c r="N6624" i="2"/>
  <c r="N6625" i="2"/>
  <c r="N6626" i="2"/>
  <c r="N6627" i="2"/>
  <c r="N6628" i="2"/>
  <c r="N6629" i="2"/>
  <c r="N6630" i="2"/>
  <c r="N6631" i="2"/>
  <c r="N6632" i="2"/>
  <c r="N6611" i="2"/>
  <c r="N6612" i="2"/>
  <c r="N6613" i="2"/>
  <c r="N6614" i="2"/>
  <c r="N6615" i="2"/>
  <c r="N6616" i="2"/>
  <c r="N6617" i="2"/>
  <c r="N6618" i="2"/>
  <c r="N6619" i="2"/>
  <c r="N6620" i="2"/>
  <c r="N6604" i="2"/>
  <c r="N6605" i="2"/>
  <c r="N6606" i="2"/>
  <c r="N6607" i="2"/>
  <c r="N6608" i="2"/>
  <c r="N6609" i="2"/>
  <c r="N6610" i="2"/>
  <c r="N6596" i="2"/>
  <c r="N6597" i="2"/>
  <c r="N6598" i="2"/>
  <c r="N6599" i="2"/>
  <c r="N6600" i="2"/>
  <c r="N6601" i="2"/>
  <c r="N6602" i="2"/>
  <c r="N6603" i="2"/>
  <c r="N6585" i="2"/>
  <c r="N6586" i="2"/>
  <c r="N6587" i="2"/>
  <c r="N6588" i="2"/>
  <c r="N6589" i="2"/>
  <c r="N6590" i="2"/>
  <c r="N6591" i="2"/>
  <c r="N6592" i="2"/>
  <c r="N6593" i="2"/>
  <c r="N6594" i="2"/>
  <c r="N6595" i="2"/>
  <c r="N6580" i="2"/>
  <c r="N6581" i="2"/>
  <c r="N6582" i="2"/>
  <c r="N6583" i="2"/>
  <c r="N6584" i="2"/>
  <c r="N6570" i="2"/>
  <c r="N6571" i="2"/>
  <c r="N6572" i="2"/>
  <c r="N6573" i="2"/>
  <c r="N6574" i="2"/>
  <c r="N6575" i="2"/>
  <c r="N6576" i="2"/>
  <c r="N6577" i="2"/>
  <c r="N6578" i="2"/>
  <c r="N6579" i="2"/>
  <c r="N6565" i="2"/>
  <c r="N6566" i="2"/>
  <c r="N6567" i="2"/>
  <c r="N6568" i="2"/>
  <c r="N6569" i="2"/>
  <c r="N6554" i="2"/>
  <c r="N6555" i="2"/>
  <c r="N6556" i="2"/>
  <c r="N6557" i="2"/>
  <c r="N6558" i="2"/>
  <c r="N6559" i="2"/>
  <c r="N6560" i="2"/>
  <c r="N6561" i="2"/>
  <c r="N6562" i="2"/>
  <c r="N6563" i="2"/>
  <c r="N6564" i="2"/>
  <c r="N6545" i="2"/>
  <c r="N6546" i="2"/>
  <c r="N6547" i="2"/>
  <c r="N6548" i="2"/>
  <c r="N6549" i="2"/>
  <c r="N6550" i="2"/>
  <c r="N6551" i="2"/>
  <c r="N6552" i="2"/>
  <c r="N6553" i="2"/>
  <c r="N6539" i="2"/>
  <c r="N6540" i="2"/>
  <c r="N6541" i="2"/>
  <c r="N6542" i="2"/>
  <c r="N6543" i="2"/>
  <c r="N6544" i="2"/>
  <c r="N6528" i="2"/>
  <c r="N6529" i="2"/>
  <c r="N6530" i="2"/>
  <c r="N6531" i="2"/>
  <c r="N6532" i="2"/>
  <c r="N6533" i="2"/>
  <c r="N6534" i="2"/>
  <c r="N6535" i="2"/>
  <c r="N6536" i="2"/>
  <c r="N6537" i="2"/>
  <c r="N6538" i="2"/>
  <c r="N6518" i="2"/>
  <c r="N6519" i="2"/>
  <c r="N6520" i="2"/>
  <c r="N6521" i="2"/>
  <c r="N6522" i="2"/>
  <c r="N6523" i="2"/>
  <c r="N6524" i="2"/>
  <c r="N6525" i="2"/>
  <c r="N6526" i="2"/>
  <c r="N6527" i="2"/>
  <c r="N6507" i="2"/>
  <c r="N6508" i="2"/>
  <c r="N6509" i="2"/>
  <c r="N6510" i="2"/>
  <c r="N6511" i="2"/>
  <c r="N6512" i="2"/>
  <c r="N6513" i="2"/>
  <c r="N6514" i="2"/>
  <c r="N6515" i="2"/>
  <c r="N6516" i="2"/>
  <c r="N6517" i="2"/>
  <c r="N6505" i="2"/>
  <c r="N6506" i="2"/>
  <c r="N6498" i="2"/>
  <c r="N6499" i="2"/>
  <c r="N6500" i="2"/>
  <c r="N6501" i="2"/>
  <c r="N6502" i="2"/>
  <c r="N6503" i="2"/>
  <c r="N6504" i="2"/>
  <c r="N6487" i="2"/>
  <c r="N6488" i="2"/>
  <c r="N6489" i="2"/>
  <c r="N6490" i="2"/>
  <c r="N6491" i="2"/>
  <c r="N6492" i="2"/>
  <c r="N6493" i="2"/>
  <c r="N6494" i="2"/>
  <c r="N6495" i="2"/>
  <c r="N6496" i="2"/>
  <c r="N6497" i="2"/>
  <c r="N6480" i="2"/>
  <c r="N6481" i="2"/>
  <c r="N6482" i="2"/>
  <c r="N6483" i="2"/>
  <c r="N6484" i="2"/>
  <c r="N6485" i="2"/>
  <c r="N6486" i="2"/>
  <c r="N6470" i="2"/>
  <c r="N6471" i="2"/>
  <c r="N6472" i="2"/>
  <c r="N6473" i="2"/>
  <c r="N6474" i="2"/>
  <c r="N6475" i="2"/>
  <c r="N6476" i="2"/>
  <c r="N6477" i="2"/>
  <c r="N6478" i="2"/>
  <c r="N6479" i="2"/>
  <c r="N6461" i="2"/>
  <c r="N6462" i="2"/>
  <c r="N6463" i="2"/>
  <c r="N6464" i="2"/>
  <c r="N6465" i="2"/>
  <c r="N6466" i="2"/>
  <c r="N6467" i="2"/>
  <c r="N6468" i="2"/>
  <c r="N6469" i="2"/>
  <c r="N6454" i="2"/>
  <c r="N6455" i="2"/>
  <c r="N6456" i="2"/>
  <c r="N6457" i="2"/>
  <c r="N6458" i="2"/>
  <c r="N6459" i="2"/>
  <c r="N6460" i="2"/>
  <c r="N6449" i="2"/>
  <c r="N6450" i="2"/>
  <c r="N6451" i="2"/>
  <c r="N6452" i="2"/>
  <c r="N6453" i="2"/>
  <c r="N6443" i="2"/>
  <c r="N6444" i="2"/>
  <c r="N6445" i="2"/>
  <c r="N6446" i="2"/>
  <c r="N6447" i="2"/>
  <c r="N6448" i="2"/>
  <c r="N6431" i="2"/>
  <c r="N6432" i="2"/>
  <c r="N6433" i="2"/>
  <c r="N6434" i="2"/>
  <c r="N6435" i="2"/>
  <c r="N6436" i="2"/>
  <c r="N6437" i="2"/>
  <c r="N6438" i="2"/>
  <c r="N6439" i="2"/>
  <c r="N6440" i="2"/>
  <c r="N6441" i="2"/>
  <c r="N6442" i="2"/>
  <c r="N6418" i="2"/>
  <c r="N6419" i="2"/>
  <c r="N6420" i="2"/>
  <c r="N6421" i="2"/>
  <c r="N6422" i="2"/>
  <c r="N6423" i="2"/>
  <c r="N6424" i="2"/>
  <c r="N6425" i="2"/>
  <c r="N6426" i="2"/>
  <c r="N6427" i="2"/>
  <c r="N6428" i="2"/>
  <c r="N6429" i="2"/>
  <c r="N6430" i="2"/>
  <c r="N6412" i="2"/>
  <c r="N6413" i="2"/>
  <c r="N6414" i="2"/>
  <c r="N6415" i="2"/>
  <c r="N6416" i="2"/>
  <c r="N6417" i="2"/>
  <c r="N6401" i="2"/>
  <c r="N6402" i="2"/>
  <c r="N6403" i="2"/>
  <c r="N6404" i="2"/>
  <c r="N6405" i="2"/>
  <c r="N6406" i="2"/>
  <c r="N6407" i="2"/>
  <c r="N6408" i="2"/>
  <c r="N6409" i="2"/>
  <c r="N6410" i="2"/>
  <c r="N6411" i="2"/>
  <c r="N6393" i="2"/>
  <c r="N6394" i="2"/>
  <c r="N6395" i="2"/>
  <c r="N6396" i="2"/>
  <c r="N6397" i="2"/>
  <c r="N6398" i="2"/>
  <c r="N6399" i="2"/>
  <c r="N6400" i="2"/>
  <c r="N6384" i="2"/>
  <c r="N6385" i="2"/>
  <c r="N6386" i="2"/>
  <c r="N6387" i="2"/>
  <c r="N6388" i="2"/>
  <c r="N6389" i="2"/>
  <c r="N6390" i="2"/>
  <c r="N6391" i="2"/>
  <c r="N6392" i="2"/>
  <c r="N6375" i="2"/>
  <c r="N6376" i="2"/>
  <c r="N6377" i="2"/>
  <c r="N6378" i="2"/>
  <c r="N6379" i="2"/>
  <c r="N6380" i="2"/>
  <c r="N6381" i="2"/>
  <c r="N6382" i="2"/>
  <c r="N6383" i="2"/>
  <c r="N6373" i="2"/>
  <c r="N6374" i="2"/>
  <c r="N6364" i="2"/>
  <c r="N6365" i="2"/>
  <c r="N6366" i="2"/>
  <c r="N6367" i="2"/>
  <c r="N6368" i="2"/>
  <c r="N6369" i="2"/>
  <c r="N6370" i="2"/>
  <c r="N6371" i="2"/>
  <c r="N6372" i="2"/>
  <c r="N6350" i="2"/>
  <c r="N6351" i="2"/>
  <c r="N6352" i="2"/>
  <c r="N6353" i="2"/>
  <c r="N6354" i="2"/>
  <c r="N6355" i="2"/>
  <c r="N6356" i="2"/>
  <c r="N6357" i="2"/>
  <c r="N6358" i="2"/>
  <c r="N6359" i="2"/>
  <c r="N6360" i="2"/>
  <c r="N6361" i="2"/>
  <c r="N6362" i="2"/>
  <c r="N6363" i="2"/>
  <c r="N6342" i="2"/>
  <c r="N6343" i="2"/>
  <c r="N6344" i="2"/>
  <c r="N6345" i="2"/>
  <c r="N6346" i="2"/>
  <c r="N6347" i="2"/>
  <c r="N6348" i="2"/>
  <c r="N6349" i="2"/>
  <c r="N6333" i="2"/>
  <c r="N6334" i="2"/>
  <c r="N6335" i="2"/>
  <c r="N6336" i="2"/>
  <c r="N6337" i="2"/>
  <c r="N6338" i="2"/>
  <c r="N6339" i="2"/>
  <c r="N6340" i="2"/>
  <c r="N6341" i="2"/>
  <c r="N6319" i="2"/>
  <c r="N6320" i="2"/>
  <c r="N6321" i="2"/>
  <c r="N6322" i="2"/>
  <c r="N6323" i="2"/>
  <c r="N6324" i="2"/>
  <c r="N6325" i="2"/>
  <c r="N6326" i="2"/>
  <c r="N6327" i="2"/>
  <c r="N6328" i="2"/>
  <c r="N6329" i="2"/>
  <c r="N6330" i="2"/>
  <c r="N6331" i="2"/>
  <c r="N6332" i="2"/>
  <c r="N6315" i="2"/>
  <c r="N6316" i="2"/>
  <c r="N6317" i="2"/>
  <c r="N6318" i="2"/>
  <c r="N6309" i="2"/>
  <c r="N6310" i="2"/>
  <c r="N6311" i="2"/>
  <c r="N6312" i="2"/>
  <c r="N6313" i="2"/>
  <c r="N6314" i="2"/>
  <c r="N6300" i="2"/>
  <c r="N6301" i="2"/>
  <c r="N6302" i="2"/>
  <c r="N6303" i="2"/>
  <c r="N6304" i="2"/>
  <c r="N6305" i="2"/>
  <c r="N6306" i="2"/>
  <c r="N6307" i="2"/>
  <c r="N6308" i="2"/>
  <c r="N6293" i="2"/>
  <c r="N6294" i="2"/>
  <c r="N6295" i="2"/>
  <c r="N6296" i="2"/>
  <c r="N6297" i="2"/>
  <c r="N6298" i="2"/>
  <c r="N6299" i="2"/>
  <c r="N6280" i="2"/>
  <c r="N6281" i="2"/>
  <c r="N6282" i="2"/>
  <c r="N6283" i="2"/>
  <c r="N6284" i="2"/>
  <c r="N6285" i="2"/>
  <c r="N6286" i="2"/>
  <c r="N6287" i="2"/>
  <c r="N6288" i="2"/>
  <c r="N6289" i="2"/>
  <c r="N6290" i="2"/>
  <c r="N6291" i="2"/>
  <c r="N6292" i="2"/>
  <c r="N6268" i="2"/>
  <c r="N6269" i="2"/>
  <c r="N6270" i="2"/>
  <c r="N6271" i="2"/>
  <c r="N6272" i="2"/>
  <c r="N6273" i="2"/>
  <c r="N6274" i="2"/>
  <c r="N6275" i="2"/>
  <c r="N6276" i="2"/>
  <c r="N6277" i="2"/>
  <c r="N6278" i="2"/>
  <c r="N6279" i="2"/>
  <c r="N6260" i="2"/>
  <c r="N6261" i="2"/>
  <c r="N6262" i="2"/>
  <c r="N6263" i="2"/>
  <c r="N6264" i="2"/>
  <c r="N6265" i="2"/>
  <c r="N6266" i="2"/>
  <c r="N6267" i="2"/>
  <c r="N6243" i="2"/>
  <c r="N6244" i="2"/>
  <c r="N6245" i="2"/>
  <c r="N6246" i="2"/>
  <c r="N6247" i="2"/>
  <c r="N6248" i="2"/>
  <c r="N6249" i="2"/>
  <c r="N6250" i="2"/>
  <c r="N6251" i="2"/>
  <c r="N6252" i="2"/>
  <c r="N6253" i="2"/>
  <c r="N6254" i="2"/>
  <c r="N6255" i="2"/>
  <c r="N6256" i="2"/>
  <c r="N6257" i="2"/>
  <c r="N6258" i="2"/>
  <c r="N6259" i="2"/>
  <c r="N6236" i="2"/>
  <c r="N6237" i="2"/>
  <c r="N6238" i="2"/>
  <c r="N6239" i="2"/>
  <c r="N6240" i="2"/>
  <c r="N6241" i="2"/>
  <c r="N6242" i="2"/>
  <c r="N6225" i="2"/>
  <c r="N6226" i="2"/>
  <c r="N6227" i="2"/>
  <c r="N6228" i="2"/>
  <c r="N6229" i="2"/>
  <c r="N6230" i="2"/>
  <c r="N6231" i="2"/>
  <c r="N6232" i="2"/>
  <c r="N6233" i="2"/>
  <c r="N6234" i="2"/>
  <c r="N6235" i="2"/>
  <c r="N6214" i="2"/>
  <c r="N6215" i="2"/>
  <c r="N6216" i="2"/>
  <c r="N6217" i="2"/>
  <c r="N6218" i="2"/>
  <c r="N6219" i="2"/>
  <c r="N6220" i="2"/>
  <c r="N6221" i="2"/>
  <c r="N6222" i="2"/>
  <c r="N6223" i="2"/>
  <c r="N6224" i="2"/>
  <c r="N6205" i="2"/>
  <c r="N6206" i="2"/>
  <c r="N6207" i="2"/>
  <c r="N6208" i="2"/>
  <c r="N6209" i="2"/>
  <c r="N6210" i="2"/>
  <c r="N6211" i="2"/>
  <c r="N6212" i="2"/>
  <c r="N6213" i="2"/>
  <c r="N6199" i="2"/>
  <c r="N6200" i="2"/>
  <c r="N6201" i="2"/>
  <c r="N6202" i="2"/>
  <c r="N6203" i="2"/>
  <c r="N6204" i="2"/>
  <c r="N6185" i="2"/>
  <c r="N6186" i="2"/>
  <c r="N6187" i="2"/>
  <c r="N6188" i="2"/>
  <c r="N6189" i="2"/>
  <c r="N6190" i="2"/>
  <c r="N6191" i="2"/>
  <c r="N6192" i="2"/>
  <c r="N6193" i="2"/>
  <c r="N6194" i="2"/>
  <c r="N6195" i="2"/>
  <c r="N6196" i="2"/>
  <c r="N6197" i="2"/>
  <c r="N6198" i="2"/>
  <c r="N6170" i="2"/>
  <c r="N6171" i="2"/>
  <c r="N6172" i="2"/>
  <c r="N6173" i="2"/>
  <c r="N6174" i="2"/>
  <c r="N6175" i="2"/>
  <c r="N6176" i="2"/>
  <c r="N6177" i="2"/>
  <c r="N6178" i="2"/>
  <c r="N6179" i="2"/>
  <c r="N6180" i="2"/>
  <c r="N6181" i="2"/>
  <c r="N6182" i="2"/>
  <c r="N6183" i="2"/>
  <c r="N6184" i="2"/>
  <c r="N6157" i="2"/>
  <c r="N6158" i="2"/>
  <c r="N6159" i="2"/>
  <c r="N6160" i="2"/>
  <c r="N6161" i="2"/>
  <c r="N6162" i="2"/>
  <c r="N6163" i="2"/>
  <c r="N6164" i="2"/>
  <c r="N6165" i="2"/>
  <c r="N6166" i="2"/>
  <c r="N6167" i="2"/>
  <c r="N6168" i="2"/>
  <c r="N6169" i="2"/>
  <c r="N6142" i="2"/>
  <c r="N6143" i="2"/>
  <c r="N6144" i="2"/>
  <c r="N6145" i="2"/>
  <c r="N6146" i="2"/>
  <c r="N6147" i="2"/>
  <c r="N6148" i="2"/>
  <c r="N6149" i="2"/>
  <c r="N6150" i="2"/>
  <c r="N6151" i="2"/>
  <c r="N6152" i="2"/>
  <c r="N6153" i="2"/>
  <c r="N6154" i="2"/>
  <c r="N6155" i="2"/>
  <c r="N6156" i="2"/>
  <c r="N6133" i="2"/>
  <c r="N6134" i="2"/>
  <c r="N6135" i="2"/>
  <c r="N6136" i="2"/>
  <c r="N6137" i="2"/>
  <c r="N6138" i="2"/>
  <c r="N6139" i="2"/>
  <c r="N6140" i="2"/>
  <c r="N6141" i="2"/>
  <c r="N6122" i="2"/>
  <c r="N6123" i="2"/>
  <c r="N6124" i="2"/>
  <c r="N6125" i="2"/>
  <c r="N6126" i="2"/>
  <c r="N6127" i="2"/>
  <c r="N6128" i="2"/>
  <c r="N6129" i="2"/>
  <c r="N6130" i="2"/>
  <c r="N6131" i="2"/>
  <c r="N6132" i="2"/>
  <c r="N6105" i="2"/>
  <c r="N6106" i="2"/>
  <c r="N6107" i="2"/>
  <c r="N6108" i="2"/>
  <c r="N6109" i="2"/>
  <c r="N6110" i="2"/>
  <c r="N6111" i="2"/>
  <c r="N6112" i="2"/>
  <c r="N6113" i="2"/>
  <c r="N6114" i="2"/>
  <c r="N6115" i="2"/>
  <c r="N6116" i="2"/>
  <c r="N6117" i="2"/>
  <c r="N6118" i="2"/>
  <c r="N6119" i="2"/>
  <c r="N6120" i="2"/>
  <c r="N6121" i="2"/>
  <c r="N6095" i="2"/>
  <c r="N6096" i="2"/>
  <c r="N6097" i="2"/>
  <c r="N6098" i="2"/>
  <c r="N6099" i="2"/>
  <c r="N6100" i="2"/>
  <c r="N6101" i="2"/>
  <c r="N6102" i="2"/>
  <c r="N6103" i="2"/>
  <c r="N6104" i="2"/>
  <c r="N6088" i="2"/>
  <c r="N6089" i="2"/>
  <c r="N6090" i="2"/>
  <c r="N6091" i="2"/>
  <c r="N6092" i="2"/>
  <c r="N6093" i="2"/>
  <c r="N6094" i="2"/>
  <c r="N6077" i="2"/>
  <c r="N6078" i="2"/>
  <c r="N6079" i="2"/>
  <c r="N6080" i="2"/>
  <c r="N6081" i="2"/>
  <c r="N6082" i="2"/>
  <c r="N6083" i="2"/>
  <c r="N6084" i="2"/>
  <c r="N6085" i="2"/>
  <c r="N6086" i="2"/>
  <c r="N6087" i="2"/>
  <c r="N6064" i="2"/>
  <c r="N6065" i="2"/>
  <c r="N6066" i="2"/>
  <c r="N6067" i="2"/>
  <c r="N6068" i="2"/>
  <c r="N6069" i="2"/>
  <c r="N6070" i="2"/>
  <c r="N6071" i="2"/>
  <c r="N6072" i="2"/>
  <c r="N6073" i="2"/>
  <c r="N6074" i="2"/>
  <c r="N6075" i="2"/>
  <c r="N6076" i="2"/>
  <c r="N6055" i="2"/>
  <c r="N6056" i="2"/>
  <c r="N6057" i="2"/>
  <c r="N6058" i="2"/>
  <c r="N6059" i="2"/>
  <c r="N6060" i="2"/>
  <c r="N6061" i="2"/>
  <c r="N6062" i="2"/>
  <c r="N6063" i="2"/>
  <c r="N6041" i="2"/>
  <c r="N6042" i="2"/>
  <c r="N6043" i="2"/>
  <c r="N6044" i="2"/>
  <c r="N6045" i="2"/>
  <c r="N6046" i="2"/>
  <c r="N6047" i="2"/>
  <c r="N6048" i="2"/>
  <c r="N6049" i="2"/>
  <c r="N6050" i="2"/>
  <c r="N6051" i="2"/>
  <c r="N6052" i="2"/>
  <c r="N6053" i="2"/>
  <c r="N6054" i="2"/>
  <c r="N6030" i="2"/>
  <c r="N6031" i="2"/>
  <c r="N6032" i="2"/>
  <c r="N6033" i="2"/>
  <c r="N6034" i="2"/>
  <c r="N6035" i="2"/>
  <c r="N6036" i="2"/>
  <c r="N6037" i="2"/>
  <c r="N6038" i="2"/>
  <c r="N6039" i="2"/>
  <c r="N6040" i="2"/>
  <c r="N6020" i="2"/>
  <c r="N6021" i="2"/>
  <c r="N6022" i="2"/>
  <c r="N6023" i="2"/>
  <c r="N6024" i="2"/>
  <c r="N6025" i="2"/>
  <c r="N6026" i="2"/>
  <c r="N6027" i="2"/>
  <c r="N6028" i="2"/>
  <c r="N6029" i="2"/>
  <c r="N6015" i="2"/>
  <c r="N6016" i="2"/>
  <c r="N6017" i="2"/>
  <c r="N6018" i="2"/>
  <c r="N6019" i="2"/>
  <c r="N6010" i="2"/>
  <c r="N6011" i="2"/>
  <c r="N6012" i="2"/>
  <c r="N6013" i="2"/>
  <c r="N6014" i="2"/>
  <c r="N6000" i="2"/>
  <c r="N6001" i="2"/>
  <c r="N6002" i="2"/>
  <c r="N6003" i="2"/>
  <c r="N6004" i="2"/>
  <c r="N6005" i="2"/>
  <c r="N6006" i="2"/>
  <c r="N6007" i="2"/>
  <c r="N6008" i="2"/>
  <c r="N6009" i="2"/>
  <c r="N5995" i="2"/>
  <c r="N5996" i="2"/>
  <c r="N5997" i="2"/>
  <c r="N5998" i="2"/>
  <c r="N5999" i="2"/>
  <c r="N5984" i="2"/>
  <c r="N5985" i="2"/>
  <c r="N5986" i="2"/>
  <c r="N5987" i="2"/>
  <c r="N5988" i="2"/>
  <c r="N5989" i="2"/>
  <c r="N5990" i="2"/>
  <c r="N5991" i="2"/>
  <c r="N5992" i="2"/>
  <c r="N5993" i="2"/>
  <c r="N5994" i="2"/>
  <c r="N5977" i="2"/>
  <c r="N5978" i="2"/>
  <c r="N5979" i="2"/>
  <c r="N5980" i="2"/>
  <c r="N5981" i="2"/>
  <c r="N5982" i="2"/>
  <c r="N5983" i="2"/>
  <c r="N5970" i="2"/>
  <c r="N5971" i="2"/>
  <c r="N5972" i="2"/>
  <c r="N5973" i="2"/>
  <c r="N5974" i="2"/>
  <c r="N5975" i="2"/>
  <c r="N5976" i="2"/>
  <c r="N5951" i="2"/>
  <c r="N5952" i="2"/>
  <c r="N5953" i="2"/>
  <c r="N5954" i="2"/>
  <c r="N5955" i="2"/>
  <c r="N5956" i="2"/>
  <c r="N5957" i="2"/>
  <c r="N5958" i="2"/>
  <c r="N5959" i="2"/>
  <c r="N5960" i="2"/>
  <c r="N5961" i="2"/>
  <c r="N5962" i="2"/>
  <c r="N5963" i="2"/>
  <c r="N5964" i="2"/>
  <c r="N5965" i="2"/>
  <c r="N5966" i="2"/>
  <c r="N5967" i="2"/>
  <c r="N5968" i="2"/>
  <c r="N5969" i="2"/>
  <c r="N5945" i="2"/>
  <c r="N5946" i="2"/>
  <c r="N5947" i="2"/>
  <c r="N5948" i="2"/>
  <c r="N5949" i="2"/>
  <c r="N5950" i="2"/>
  <c r="N5940" i="2"/>
  <c r="N5941" i="2"/>
  <c r="N5942" i="2"/>
  <c r="N5943" i="2"/>
  <c r="N5944" i="2"/>
  <c r="N5930" i="2"/>
  <c r="N5931" i="2"/>
  <c r="N5932" i="2"/>
  <c r="N5933" i="2"/>
  <c r="N5934" i="2"/>
  <c r="N5935" i="2"/>
  <c r="N5936" i="2"/>
  <c r="N5937" i="2"/>
  <c r="N5938" i="2"/>
  <c r="N5939" i="2"/>
  <c r="N5925" i="2"/>
  <c r="N5926" i="2"/>
  <c r="N5927" i="2"/>
  <c r="N5928" i="2"/>
  <c r="N5929" i="2"/>
  <c r="N5919" i="2"/>
  <c r="N5920" i="2"/>
  <c r="N5921" i="2"/>
  <c r="N5922" i="2"/>
  <c r="N5923" i="2"/>
  <c r="N5924" i="2"/>
  <c r="N5913" i="2"/>
  <c r="N5914" i="2"/>
  <c r="N5915" i="2"/>
  <c r="N5916" i="2"/>
  <c r="N5917" i="2"/>
  <c r="N5918" i="2"/>
  <c r="N5902" i="2"/>
  <c r="N5903" i="2"/>
  <c r="N5904" i="2"/>
  <c r="N5905" i="2"/>
  <c r="N5906" i="2"/>
  <c r="N5907" i="2"/>
  <c r="N5908" i="2"/>
  <c r="N5909" i="2"/>
  <c r="N5910" i="2"/>
  <c r="N5911" i="2"/>
  <c r="N5912" i="2"/>
  <c r="N5886" i="2"/>
  <c r="N5887" i="2"/>
  <c r="N5888" i="2"/>
  <c r="N5889" i="2"/>
  <c r="N5890" i="2"/>
  <c r="N5891" i="2"/>
  <c r="N5892" i="2"/>
  <c r="N5893" i="2"/>
  <c r="N5894" i="2"/>
  <c r="N5895" i="2"/>
  <c r="N5896" i="2"/>
  <c r="N5897" i="2"/>
  <c r="N5898" i="2"/>
  <c r="N5899" i="2"/>
  <c r="N5900" i="2"/>
  <c r="N5901" i="2"/>
  <c r="N5876" i="2"/>
  <c r="N5877" i="2"/>
  <c r="N5878" i="2"/>
  <c r="N5879" i="2"/>
  <c r="N5880" i="2"/>
  <c r="N5881" i="2"/>
  <c r="N5882" i="2"/>
  <c r="N5883" i="2"/>
  <c r="N5884" i="2"/>
  <c r="N5885" i="2"/>
  <c r="N5871" i="2"/>
  <c r="N5872" i="2"/>
  <c r="N5873" i="2"/>
  <c r="N5874" i="2"/>
  <c r="N5875" i="2"/>
  <c r="N5864" i="2"/>
  <c r="N5865" i="2"/>
  <c r="N5866" i="2"/>
  <c r="N5867" i="2"/>
  <c r="N5868" i="2"/>
  <c r="N5869" i="2"/>
  <c r="N5870" i="2"/>
  <c r="N5859" i="2"/>
  <c r="N5860" i="2"/>
  <c r="N5861" i="2"/>
  <c r="N5862" i="2"/>
  <c r="N5863" i="2"/>
  <c r="N5854" i="2"/>
  <c r="N5855" i="2"/>
  <c r="N5856" i="2"/>
  <c r="N5857" i="2"/>
  <c r="N5858" i="2"/>
  <c r="N5845" i="2"/>
  <c r="N5846" i="2"/>
  <c r="N5847" i="2"/>
  <c r="N5848" i="2"/>
  <c r="N5849" i="2"/>
  <c r="N5850" i="2"/>
  <c r="N5851" i="2"/>
  <c r="N5852" i="2"/>
  <c r="N5853" i="2"/>
  <c r="N5838" i="2"/>
  <c r="N5839" i="2"/>
  <c r="N5840" i="2"/>
  <c r="N5841" i="2"/>
  <c r="N5842" i="2"/>
  <c r="N5843" i="2"/>
  <c r="N5844" i="2"/>
  <c r="N5827" i="2"/>
  <c r="N5828" i="2"/>
  <c r="N5829" i="2"/>
  <c r="N5830" i="2"/>
  <c r="N5831" i="2"/>
  <c r="N5832" i="2"/>
  <c r="N5833" i="2"/>
  <c r="N5834" i="2"/>
  <c r="N5835" i="2"/>
  <c r="N5836" i="2"/>
  <c r="N5837" i="2"/>
  <c r="N5817" i="2"/>
  <c r="N5818" i="2"/>
  <c r="N5819" i="2"/>
  <c r="N5820" i="2"/>
  <c r="N5821" i="2"/>
  <c r="N5822" i="2"/>
  <c r="N5823" i="2"/>
  <c r="N5824" i="2"/>
  <c r="N5825" i="2"/>
  <c r="N5826" i="2"/>
  <c r="N5806" i="2"/>
  <c r="N5807" i="2"/>
  <c r="N5808" i="2"/>
  <c r="N5809" i="2"/>
  <c r="N5810" i="2"/>
  <c r="N5811" i="2"/>
  <c r="N5812" i="2"/>
  <c r="N5813" i="2"/>
  <c r="N5814" i="2"/>
  <c r="N5815" i="2"/>
  <c r="N5816" i="2"/>
  <c r="N5797" i="2"/>
  <c r="N5798" i="2"/>
  <c r="N5799" i="2"/>
  <c r="N5800" i="2"/>
  <c r="N5801" i="2"/>
  <c r="N5802" i="2"/>
  <c r="N5803" i="2"/>
  <c r="N5804" i="2"/>
  <c r="N5805" i="2"/>
  <c r="N5790" i="2"/>
  <c r="N5791" i="2"/>
  <c r="N5792" i="2"/>
  <c r="N5793" i="2"/>
  <c r="N5794" i="2"/>
  <c r="N5795" i="2"/>
  <c r="N5796" i="2"/>
  <c r="N5781" i="2"/>
  <c r="N5782" i="2"/>
  <c r="N5783" i="2"/>
  <c r="N5784" i="2"/>
  <c r="N5785" i="2"/>
  <c r="N5786" i="2"/>
  <c r="N5787" i="2"/>
  <c r="N5788" i="2"/>
  <c r="N5789" i="2"/>
  <c r="N5771" i="2"/>
  <c r="N5772" i="2"/>
  <c r="N5773" i="2"/>
  <c r="N5774" i="2"/>
  <c r="N5775" i="2"/>
  <c r="N5776" i="2"/>
  <c r="N5777" i="2"/>
  <c r="N5778" i="2"/>
  <c r="N5779" i="2"/>
  <c r="N5780" i="2"/>
  <c r="N5759" i="2"/>
  <c r="N5760" i="2"/>
  <c r="N5761" i="2"/>
  <c r="N5762" i="2"/>
  <c r="N5763" i="2"/>
  <c r="N5764" i="2"/>
  <c r="N5765" i="2"/>
  <c r="N5766" i="2"/>
  <c r="N5767" i="2"/>
  <c r="N5768" i="2"/>
  <c r="N5769" i="2"/>
  <c r="N5770" i="2"/>
  <c r="N5757" i="2"/>
  <c r="N5758" i="2"/>
  <c r="N5747" i="2"/>
  <c r="N5748" i="2"/>
  <c r="N5749" i="2"/>
  <c r="N5750" i="2"/>
  <c r="N5751" i="2"/>
  <c r="N5752" i="2"/>
  <c r="N5753" i="2"/>
  <c r="N5754" i="2"/>
  <c r="N5755" i="2"/>
  <c r="N5756" i="2"/>
  <c r="N5743" i="2"/>
  <c r="N5744" i="2"/>
  <c r="N5745" i="2"/>
  <c r="N5746" i="2"/>
  <c r="N5734" i="2"/>
  <c r="N5735" i="2"/>
  <c r="N5736" i="2"/>
  <c r="N5737" i="2"/>
  <c r="N5738" i="2"/>
  <c r="N5739" i="2"/>
  <c r="N5740" i="2"/>
  <c r="N5741" i="2"/>
  <c r="N5742" i="2"/>
  <c r="N5719" i="2"/>
  <c r="N5720" i="2"/>
  <c r="N5721" i="2"/>
  <c r="N5722" i="2"/>
  <c r="N5723" i="2"/>
  <c r="N5724" i="2"/>
  <c r="N5725" i="2"/>
  <c r="N5726" i="2"/>
  <c r="N5727" i="2"/>
  <c r="N5728" i="2"/>
  <c r="N5729" i="2"/>
  <c r="N5730" i="2"/>
  <c r="N5731" i="2"/>
  <c r="N5732" i="2"/>
  <c r="N5733" i="2"/>
  <c r="N5712" i="2"/>
  <c r="N5713" i="2"/>
  <c r="N5714" i="2"/>
  <c r="N5715" i="2"/>
  <c r="N5716" i="2"/>
  <c r="N5717" i="2"/>
  <c r="N5718" i="2"/>
  <c r="N5705" i="2"/>
  <c r="N5706" i="2"/>
  <c r="N5707" i="2"/>
  <c r="N5708" i="2"/>
  <c r="N5709" i="2"/>
  <c r="N5710" i="2"/>
  <c r="N5711" i="2"/>
  <c r="N5694" i="2"/>
  <c r="N5695" i="2"/>
  <c r="N5696" i="2"/>
  <c r="N5697" i="2"/>
  <c r="N5698" i="2"/>
  <c r="N5699" i="2"/>
  <c r="N5700" i="2"/>
  <c r="N5701" i="2"/>
  <c r="N5702" i="2"/>
  <c r="N5703" i="2"/>
  <c r="N5704" i="2"/>
  <c r="N5689" i="2"/>
  <c r="N5690" i="2"/>
  <c r="N5691" i="2"/>
  <c r="N5692" i="2"/>
  <c r="N5693" i="2"/>
  <c r="N5680" i="2"/>
  <c r="N5681" i="2"/>
  <c r="N5682" i="2"/>
  <c r="N5683" i="2"/>
  <c r="N5684" i="2"/>
  <c r="N5685" i="2"/>
  <c r="N5686" i="2"/>
  <c r="N5687" i="2"/>
  <c r="N5688" i="2"/>
  <c r="N5669" i="2"/>
  <c r="N5670" i="2"/>
  <c r="N5671" i="2"/>
  <c r="N5672" i="2"/>
  <c r="N5673" i="2"/>
  <c r="N5674" i="2"/>
  <c r="N5675" i="2"/>
  <c r="N5676" i="2"/>
  <c r="N5677" i="2"/>
  <c r="N5678" i="2"/>
  <c r="N5679" i="2"/>
  <c r="N5664" i="2"/>
  <c r="N5665" i="2"/>
  <c r="N5666" i="2"/>
  <c r="N5667" i="2"/>
  <c r="N5668" i="2"/>
  <c r="N5655" i="2"/>
  <c r="N5656" i="2"/>
  <c r="N5657" i="2"/>
  <c r="N5658" i="2"/>
  <c r="N5659" i="2"/>
  <c r="N5660" i="2"/>
  <c r="N5661" i="2"/>
  <c r="N5662" i="2"/>
  <c r="N5663" i="2"/>
  <c r="N5650" i="2"/>
  <c r="N5651" i="2"/>
  <c r="N5652" i="2"/>
  <c r="N5653" i="2"/>
  <c r="N5654" i="2"/>
  <c r="N5639" i="2"/>
  <c r="N5640" i="2"/>
  <c r="N5641" i="2"/>
  <c r="N5642" i="2"/>
  <c r="N5643" i="2"/>
  <c r="N5644" i="2"/>
  <c r="N5645" i="2"/>
  <c r="N5646" i="2"/>
  <c r="N5647" i="2"/>
  <c r="N5648" i="2"/>
  <c r="N5649" i="2"/>
  <c r="N5632" i="2"/>
  <c r="N5633" i="2"/>
  <c r="N5634" i="2"/>
  <c r="N5635" i="2"/>
  <c r="N5636" i="2"/>
  <c r="N5637" i="2"/>
  <c r="N5638" i="2"/>
  <c r="N5621" i="2"/>
  <c r="N5622" i="2"/>
  <c r="N5623" i="2"/>
  <c r="N5624" i="2"/>
  <c r="N5625" i="2"/>
  <c r="N5626" i="2"/>
  <c r="N5627" i="2"/>
  <c r="N5628" i="2"/>
  <c r="N5629" i="2"/>
  <c r="N5630" i="2"/>
  <c r="N5631" i="2"/>
  <c r="N5618" i="2"/>
  <c r="N5619" i="2"/>
  <c r="N5620" i="2"/>
  <c r="N5610" i="2"/>
  <c r="N5611" i="2"/>
  <c r="N5612" i="2"/>
  <c r="N5613" i="2"/>
  <c r="N5614" i="2"/>
  <c r="N5615" i="2"/>
  <c r="N5616" i="2"/>
  <c r="N5617" i="2"/>
  <c r="N5606" i="2"/>
  <c r="N5607" i="2"/>
  <c r="N5608" i="2"/>
  <c r="N5609" i="2"/>
  <c r="N5603" i="2"/>
  <c r="N5604" i="2"/>
  <c r="N5605" i="2"/>
  <c r="N5600" i="2"/>
  <c r="N5601" i="2"/>
  <c r="N5602" i="2"/>
  <c r="N5595" i="2"/>
  <c r="N5596" i="2"/>
  <c r="N5597" i="2"/>
  <c r="N5598" i="2"/>
  <c r="N5599" i="2"/>
  <c r="N5583" i="2"/>
  <c r="N5584" i="2"/>
  <c r="N5585" i="2"/>
  <c r="N5586" i="2"/>
  <c r="N5587" i="2"/>
  <c r="N5588" i="2"/>
  <c r="N5589" i="2"/>
  <c r="N5590" i="2"/>
  <c r="N5591" i="2"/>
  <c r="N5592" i="2"/>
  <c r="N5593" i="2"/>
  <c r="N5594" i="2"/>
  <c r="N5576" i="2"/>
  <c r="N5577" i="2"/>
  <c r="N5578" i="2"/>
  <c r="N5579" i="2"/>
  <c r="N5580" i="2"/>
  <c r="N5581" i="2"/>
  <c r="N5582" i="2"/>
  <c r="N5571" i="2"/>
  <c r="N5572" i="2"/>
  <c r="N5573" i="2"/>
  <c r="N5574" i="2"/>
  <c r="N5575" i="2"/>
  <c r="N5560" i="2"/>
  <c r="N5561" i="2"/>
  <c r="N5562" i="2"/>
  <c r="N5563" i="2"/>
  <c r="N5564" i="2"/>
  <c r="N5565" i="2"/>
  <c r="N5566" i="2"/>
  <c r="N5567" i="2"/>
  <c r="N5568" i="2"/>
  <c r="N5569" i="2"/>
  <c r="N5570" i="2"/>
  <c r="N5558" i="2"/>
  <c r="N5559" i="2"/>
  <c r="N5552" i="2"/>
  <c r="N5553" i="2"/>
  <c r="N5554" i="2"/>
  <c r="N5555" i="2"/>
  <c r="N5556" i="2"/>
  <c r="N5557" i="2"/>
  <c r="N5543" i="2"/>
  <c r="N5544" i="2"/>
  <c r="N5545" i="2"/>
  <c r="N5546" i="2"/>
  <c r="N5547" i="2"/>
  <c r="N5548" i="2"/>
  <c r="N5549" i="2"/>
  <c r="N5550" i="2"/>
  <c r="N5551" i="2"/>
  <c r="N5532" i="2"/>
  <c r="N5533" i="2"/>
  <c r="N5534" i="2"/>
  <c r="N5535" i="2"/>
  <c r="N5536" i="2"/>
  <c r="N5537" i="2"/>
  <c r="N5538" i="2"/>
  <c r="N5539" i="2"/>
  <c r="N5540" i="2"/>
  <c r="N5541" i="2"/>
  <c r="N5542" i="2"/>
  <c r="N5524" i="2"/>
  <c r="N5525" i="2"/>
  <c r="N5526" i="2"/>
  <c r="N5527" i="2"/>
  <c r="N5528" i="2"/>
  <c r="N5529" i="2"/>
  <c r="N5530" i="2"/>
  <c r="N5531" i="2"/>
  <c r="N5517" i="2"/>
  <c r="N5518" i="2"/>
  <c r="N5519" i="2"/>
  <c r="N5520" i="2"/>
  <c r="N5521" i="2"/>
  <c r="N5522" i="2"/>
  <c r="N5523" i="2"/>
  <c r="N5507" i="2"/>
  <c r="N5508" i="2"/>
  <c r="N5509" i="2"/>
  <c r="N5510" i="2"/>
  <c r="N5511" i="2"/>
  <c r="N5512" i="2"/>
  <c r="N5513" i="2"/>
  <c r="N5514" i="2"/>
  <c r="N5515" i="2"/>
  <c r="N5516" i="2"/>
  <c r="N5499" i="2"/>
  <c r="N5500" i="2"/>
  <c r="N5501" i="2"/>
  <c r="N5502" i="2"/>
  <c r="N5503" i="2"/>
  <c r="N5504" i="2"/>
  <c r="N5505" i="2"/>
  <c r="N5506" i="2"/>
  <c r="N5495" i="2"/>
  <c r="N5496" i="2"/>
  <c r="N5497" i="2"/>
  <c r="N5498" i="2"/>
  <c r="N5490" i="2"/>
  <c r="N5491" i="2"/>
  <c r="N5492" i="2"/>
  <c r="N5493" i="2"/>
  <c r="N5494" i="2"/>
  <c r="N5484" i="2"/>
  <c r="N5485" i="2"/>
  <c r="N5486" i="2"/>
  <c r="N5487" i="2"/>
  <c r="N5488" i="2"/>
  <c r="N5489" i="2"/>
  <c r="N5473" i="2"/>
  <c r="N5474" i="2"/>
  <c r="N5475" i="2"/>
  <c r="N5476" i="2"/>
  <c r="N5477" i="2"/>
  <c r="N5478" i="2"/>
  <c r="N5479" i="2"/>
  <c r="N5480" i="2"/>
  <c r="N5481" i="2"/>
  <c r="N5482" i="2"/>
  <c r="N5483" i="2"/>
  <c r="N5463" i="2"/>
  <c r="N5464" i="2"/>
  <c r="N5465" i="2"/>
  <c r="N5466" i="2"/>
  <c r="N5467" i="2"/>
  <c r="N5468" i="2"/>
  <c r="N5469" i="2"/>
  <c r="N5470" i="2"/>
  <c r="N5471" i="2"/>
  <c r="N5472" i="2"/>
  <c r="N5456" i="2"/>
  <c r="N5457" i="2"/>
  <c r="N5458" i="2"/>
  <c r="N5459" i="2"/>
  <c r="N5460" i="2"/>
  <c r="N5461" i="2"/>
  <c r="N5462" i="2"/>
  <c r="N5446" i="2"/>
  <c r="N5447" i="2"/>
  <c r="N5448" i="2"/>
  <c r="N5449" i="2"/>
  <c r="N5450" i="2"/>
  <c r="N5451" i="2"/>
  <c r="N5452" i="2"/>
  <c r="N5453" i="2"/>
  <c r="N5454" i="2"/>
  <c r="N5455" i="2"/>
  <c r="N5441" i="2"/>
  <c r="N5442" i="2"/>
  <c r="N5443" i="2"/>
  <c r="N5444" i="2"/>
  <c r="N5445" i="2"/>
  <c r="N5440" i="2"/>
  <c r="N5434" i="2"/>
  <c r="N5435" i="2"/>
  <c r="N5436" i="2"/>
  <c r="N5437" i="2"/>
  <c r="N5438" i="2"/>
  <c r="N5439" i="2"/>
  <c r="N5426" i="2"/>
  <c r="N5427" i="2"/>
  <c r="N5428" i="2"/>
  <c r="N5429" i="2"/>
  <c r="N5430" i="2"/>
  <c r="N5431" i="2"/>
  <c r="N5432" i="2"/>
  <c r="N5433" i="2"/>
  <c r="N5419" i="2"/>
  <c r="N5420" i="2"/>
  <c r="N5421" i="2"/>
  <c r="N5422" i="2"/>
  <c r="N5423" i="2"/>
  <c r="N5424" i="2"/>
  <c r="N5425" i="2"/>
  <c r="N5409" i="2"/>
  <c r="N5410" i="2"/>
  <c r="N5411" i="2"/>
  <c r="N5412" i="2"/>
  <c r="N5413" i="2"/>
  <c r="N5414" i="2"/>
  <c r="N5415" i="2"/>
  <c r="N5416" i="2"/>
  <c r="N5417" i="2"/>
  <c r="N5418" i="2"/>
  <c r="N5401" i="2"/>
  <c r="N5402" i="2"/>
  <c r="N5403" i="2"/>
  <c r="N5404" i="2"/>
  <c r="N5405" i="2"/>
  <c r="N5406" i="2"/>
  <c r="N5407" i="2"/>
  <c r="N5408" i="2"/>
  <c r="N5396" i="2"/>
  <c r="N5397" i="2"/>
  <c r="N5398" i="2"/>
  <c r="N5399" i="2"/>
  <c r="N5400" i="2"/>
  <c r="N5378" i="2"/>
  <c r="N5379" i="2"/>
  <c r="N5380" i="2"/>
  <c r="N5381" i="2"/>
  <c r="N5382" i="2"/>
  <c r="N5383" i="2"/>
  <c r="N5384" i="2"/>
  <c r="N5385" i="2"/>
  <c r="N5386" i="2"/>
  <c r="N5387" i="2"/>
  <c r="N5388" i="2"/>
  <c r="N5389" i="2"/>
  <c r="N5390" i="2"/>
  <c r="N5391" i="2"/>
  <c r="N5392" i="2"/>
  <c r="N5393" i="2"/>
  <c r="N5394" i="2"/>
  <c r="N5395" i="2"/>
  <c r="N5370" i="2"/>
  <c r="N5371" i="2"/>
  <c r="N5372" i="2"/>
  <c r="N5373" i="2"/>
  <c r="N5374" i="2"/>
  <c r="N5375" i="2"/>
  <c r="N5376" i="2"/>
  <c r="N5377" i="2"/>
  <c r="N5359" i="2"/>
  <c r="N5360" i="2"/>
  <c r="N5361" i="2"/>
  <c r="N5362" i="2"/>
  <c r="N5363" i="2"/>
  <c r="N5364" i="2"/>
  <c r="N5365" i="2"/>
  <c r="N5366" i="2"/>
  <c r="N5367" i="2"/>
  <c r="N5368" i="2"/>
  <c r="N5369" i="2"/>
  <c r="N5350" i="2"/>
  <c r="N5351" i="2"/>
  <c r="N5352" i="2"/>
  <c r="N5353" i="2"/>
  <c r="N5354" i="2"/>
  <c r="N5355" i="2"/>
  <c r="N5356" i="2"/>
  <c r="N5357" i="2"/>
  <c r="N5358" i="2"/>
  <c r="N5341" i="2"/>
  <c r="N5342" i="2"/>
  <c r="N5343" i="2"/>
  <c r="N5344" i="2"/>
  <c r="N5345" i="2"/>
  <c r="N5346" i="2"/>
  <c r="N5347" i="2"/>
  <c r="N5348" i="2"/>
  <c r="N5349" i="2"/>
  <c r="N5333" i="2"/>
  <c r="N5334" i="2"/>
  <c r="N5335" i="2"/>
  <c r="N5336" i="2"/>
  <c r="N5337" i="2"/>
  <c r="N5338" i="2"/>
  <c r="N5339" i="2"/>
  <c r="N5340" i="2"/>
  <c r="N5323" i="2"/>
  <c r="N5324" i="2"/>
  <c r="N5325" i="2"/>
  <c r="N5326" i="2"/>
  <c r="N5327" i="2"/>
  <c r="N5328" i="2"/>
  <c r="N5329" i="2"/>
  <c r="N5330" i="2"/>
  <c r="N5331" i="2"/>
  <c r="N5332" i="2"/>
  <c r="N5318" i="2"/>
  <c r="N5319" i="2"/>
  <c r="N5320" i="2"/>
  <c r="N5321" i="2"/>
  <c r="N5322" i="2"/>
  <c r="N5311" i="2"/>
  <c r="N5312" i="2"/>
  <c r="N5313" i="2"/>
  <c r="N5314" i="2"/>
  <c r="N5315" i="2"/>
  <c r="N5316" i="2"/>
  <c r="N5317" i="2"/>
  <c r="N5302" i="2"/>
  <c r="N5303" i="2"/>
  <c r="N5304" i="2"/>
  <c r="N5305" i="2"/>
  <c r="N5306" i="2"/>
  <c r="N5307" i="2"/>
  <c r="N5308" i="2"/>
  <c r="N5309" i="2"/>
  <c r="N5310" i="2"/>
  <c r="N5293" i="2"/>
  <c r="N5294" i="2"/>
  <c r="N5295" i="2"/>
  <c r="N5296" i="2"/>
  <c r="N5297" i="2"/>
  <c r="N5298" i="2"/>
  <c r="N5299" i="2"/>
  <c r="N5300" i="2"/>
  <c r="N5301" i="2"/>
  <c r="N5284" i="2"/>
  <c r="N5285" i="2"/>
  <c r="N5286" i="2"/>
  <c r="N5287" i="2"/>
  <c r="N5288" i="2"/>
  <c r="N5289" i="2"/>
  <c r="N5290" i="2"/>
  <c r="N5291" i="2"/>
  <c r="N5292" i="2"/>
  <c r="N5277" i="2"/>
  <c r="N5278" i="2"/>
  <c r="N5279" i="2"/>
  <c r="N5280" i="2"/>
  <c r="N5281" i="2"/>
  <c r="N5282" i="2"/>
  <c r="N5283" i="2"/>
  <c r="N5268" i="2"/>
  <c r="N5269" i="2"/>
  <c r="N5270" i="2"/>
  <c r="N5271" i="2"/>
  <c r="N5272" i="2"/>
  <c r="N5273" i="2"/>
  <c r="N5274" i="2"/>
  <c r="N5275" i="2"/>
  <c r="N5276" i="2"/>
  <c r="N5260" i="2"/>
  <c r="N5261" i="2"/>
  <c r="N5262" i="2"/>
  <c r="N5263" i="2"/>
  <c r="N5264" i="2"/>
  <c r="N5265" i="2"/>
  <c r="N5266" i="2"/>
  <c r="N5267" i="2"/>
  <c r="N5252" i="2"/>
  <c r="N5253" i="2"/>
  <c r="N5254" i="2"/>
  <c r="N5255" i="2"/>
  <c r="N5256" i="2"/>
  <c r="N5257" i="2"/>
  <c r="N5258" i="2"/>
  <c r="N5259" i="2"/>
  <c r="N5241" i="2"/>
  <c r="N5242" i="2"/>
  <c r="N5243" i="2"/>
  <c r="N5244" i="2"/>
  <c r="N5245" i="2"/>
  <c r="N5246" i="2"/>
  <c r="N5247" i="2"/>
  <c r="N5248" i="2"/>
  <c r="N5249" i="2"/>
  <c r="N5250" i="2"/>
  <c r="N5251" i="2"/>
  <c r="N5236" i="2"/>
  <c r="N5237" i="2"/>
  <c r="N5238" i="2"/>
  <c r="N5239" i="2"/>
  <c r="N5240" i="2"/>
  <c r="N5228" i="2"/>
  <c r="N5229" i="2"/>
  <c r="N5230" i="2"/>
  <c r="N5231" i="2"/>
  <c r="N5232" i="2"/>
  <c r="N5233" i="2"/>
  <c r="N5234" i="2"/>
  <c r="N5235" i="2"/>
  <c r="N5222" i="2"/>
  <c r="N5223" i="2"/>
  <c r="N5224" i="2"/>
  <c r="N5225" i="2"/>
  <c r="N5226" i="2"/>
  <c r="N5227" i="2"/>
  <c r="N5208" i="2"/>
  <c r="N5209" i="2"/>
  <c r="N5210" i="2"/>
  <c r="N5211" i="2"/>
  <c r="N5212" i="2"/>
  <c r="N5213" i="2"/>
  <c r="N5214" i="2"/>
  <c r="N5215" i="2"/>
  <c r="N5216" i="2"/>
  <c r="N5217" i="2"/>
  <c r="N5218" i="2"/>
  <c r="N5219" i="2"/>
  <c r="N5220" i="2"/>
  <c r="N5221" i="2"/>
  <c r="N5195" i="2"/>
  <c r="N5196" i="2"/>
  <c r="N5197" i="2"/>
  <c r="N5198" i="2"/>
  <c r="N5199" i="2"/>
  <c r="N5200" i="2"/>
  <c r="N5201" i="2"/>
  <c r="N5202" i="2"/>
  <c r="N5203" i="2"/>
  <c r="N5204" i="2"/>
  <c r="N5205" i="2"/>
  <c r="N5206" i="2"/>
  <c r="N5207" i="2"/>
  <c r="N5185" i="2"/>
  <c r="N5186" i="2"/>
  <c r="N5187" i="2"/>
  <c r="N5188" i="2"/>
  <c r="N5189" i="2"/>
  <c r="N5190" i="2"/>
  <c r="N5191" i="2"/>
  <c r="N5192" i="2"/>
  <c r="N5193" i="2"/>
  <c r="N5194" i="2"/>
  <c r="N5170" i="2"/>
  <c r="N5171" i="2"/>
  <c r="N5172" i="2"/>
  <c r="N5173" i="2"/>
  <c r="N5174" i="2"/>
  <c r="N5175" i="2"/>
  <c r="N5176" i="2"/>
  <c r="N5177" i="2"/>
  <c r="N5178" i="2"/>
  <c r="N5179" i="2"/>
  <c r="N5180" i="2"/>
  <c r="N5181" i="2"/>
  <c r="N5182" i="2"/>
  <c r="N5183" i="2"/>
  <c r="N5184" i="2"/>
  <c r="N5159" i="2"/>
  <c r="N5160" i="2"/>
  <c r="N5161" i="2"/>
  <c r="N5162" i="2"/>
  <c r="N5163" i="2"/>
  <c r="N5164" i="2"/>
  <c r="N5165" i="2"/>
  <c r="N5166" i="2"/>
  <c r="N5167" i="2"/>
  <c r="N5168" i="2"/>
  <c r="N5169" i="2"/>
  <c r="N5153" i="2"/>
  <c r="N5154" i="2"/>
  <c r="N5155" i="2"/>
  <c r="N5156" i="2"/>
  <c r="N5157" i="2"/>
  <c r="N5158" i="2"/>
  <c r="N5148" i="2"/>
  <c r="N5149" i="2"/>
  <c r="N5150" i="2"/>
  <c r="N5151" i="2"/>
  <c r="N5152" i="2"/>
  <c r="N5141" i="2"/>
  <c r="N5142" i="2"/>
  <c r="N5143" i="2"/>
  <c r="N5144" i="2"/>
  <c r="N5145" i="2"/>
  <c r="N5146" i="2"/>
  <c r="N5147" i="2"/>
  <c r="N5130" i="2"/>
  <c r="N5131" i="2"/>
  <c r="N5132" i="2"/>
  <c r="N5133" i="2"/>
  <c r="N5134" i="2"/>
  <c r="N5135" i="2"/>
  <c r="N5136" i="2"/>
  <c r="N5137" i="2"/>
  <c r="N5138" i="2"/>
  <c r="N5139" i="2"/>
  <c r="N5140" i="2"/>
  <c r="N5122" i="2"/>
  <c r="N5123" i="2"/>
  <c r="N5124" i="2"/>
  <c r="N5125" i="2"/>
  <c r="N5126" i="2"/>
  <c r="N5127" i="2"/>
  <c r="N5128" i="2"/>
  <c r="N5129" i="2"/>
  <c r="N5102" i="2"/>
  <c r="N5103" i="2"/>
  <c r="N5104" i="2"/>
  <c r="N5105" i="2"/>
  <c r="N5106" i="2"/>
  <c r="N5107" i="2"/>
  <c r="N5108" i="2"/>
  <c r="N5109" i="2"/>
  <c r="N5110" i="2"/>
  <c r="N5111" i="2"/>
  <c r="N5112" i="2"/>
  <c r="N5113" i="2"/>
  <c r="N5114" i="2"/>
  <c r="N5115" i="2"/>
  <c r="N5116" i="2"/>
  <c r="N5117" i="2"/>
  <c r="N5118" i="2"/>
  <c r="N5119" i="2"/>
  <c r="N5120" i="2"/>
  <c r="N5121" i="2"/>
  <c r="N5094" i="2"/>
  <c r="N5095" i="2"/>
  <c r="N5096" i="2"/>
  <c r="N5097" i="2"/>
  <c r="N5098" i="2"/>
  <c r="N5099" i="2"/>
  <c r="N5100" i="2"/>
  <c r="N5101" i="2"/>
  <c r="N5087" i="2"/>
  <c r="N5088" i="2"/>
  <c r="N5089" i="2"/>
  <c r="N5090" i="2"/>
  <c r="N5091" i="2"/>
  <c r="N5092" i="2"/>
  <c r="N5093" i="2"/>
  <c r="N5078" i="2"/>
  <c r="N5079" i="2"/>
  <c r="N5080" i="2"/>
  <c r="N5081" i="2"/>
  <c r="N5082" i="2"/>
  <c r="N5083" i="2"/>
  <c r="N5084" i="2"/>
  <c r="N5085" i="2"/>
  <c r="N5086" i="2"/>
  <c r="N5070" i="2"/>
  <c r="N5071" i="2"/>
  <c r="N5072" i="2"/>
  <c r="N5073" i="2"/>
  <c r="N5074" i="2"/>
  <c r="N5075" i="2"/>
  <c r="N5076" i="2"/>
  <c r="N5077" i="2"/>
  <c r="N5061" i="2"/>
  <c r="N5062" i="2"/>
  <c r="N5063" i="2"/>
  <c r="N5064" i="2"/>
  <c r="N5065" i="2"/>
  <c r="N5066" i="2"/>
  <c r="N5067" i="2"/>
  <c r="N5068" i="2"/>
  <c r="N5069" i="2"/>
  <c r="N5054" i="2"/>
  <c r="N5055" i="2"/>
  <c r="N5056" i="2"/>
  <c r="N5057" i="2"/>
  <c r="N5058" i="2"/>
  <c r="N5059" i="2"/>
  <c r="N5060" i="2"/>
  <c r="N5040" i="2"/>
  <c r="N5041" i="2"/>
  <c r="N5042" i="2"/>
  <c r="N5043" i="2"/>
  <c r="N5044" i="2"/>
  <c r="N5045" i="2"/>
  <c r="N5046" i="2"/>
  <c r="N5047" i="2"/>
  <c r="N5048" i="2"/>
  <c r="N5049" i="2"/>
  <c r="N5050" i="2"/>
  <c r="N5051" i="2"/>
  <c r="N5052" i="2"/>
  <c r="N5053" i="2"/>
  <c r="N5031" i="2"/>
  <c r="N5032" i="2"/>
  <c r="N5033" i="2"/>
  <c r="N5034" i="2"/>
  <c r="N5035" i="2"/>
  <c r="N5036" i="2"/>
  <c r="N5037" i="2"/>
  <c r="N5038" i="2"/>
  <c r="N5039" i="2"/>
  <c r="N5024" i="2"/>
  <c r="N5025" i="2"/>
  <c r="N5026" i="2"/>
  <c r="N5027" i="2"/>
  <c r="N5028" i="2"/>
  <c r="N5029" i="2"/>
  <c r="N5030" i="2"/>
  <c r="N5015" i="2"/>
  <c r="N5016" i="2"/>
  <c r="N5017" i="2"/>
  <c r="N5018" i="2"/>
  <c r="N5019" i="2"/>
  <c r="N5020" i="2"/>
  <c r="N5021" i="2"/>
  <c r="N5022" i="2"/>
  <c r="N5023" i="2"/>
  <c r="N5008" i="2"/>
  <c r="N5009" i="2"/>
  <c r="N5010" i="2"/>
  <c r="N5011" i="2"/>
  <c r="N5012" i="2"/>
  <c r="N5013" i="2"/>
  <c r="N5014" i="2"/>
  <c r="N5003" i="2"/>
  <c r="N5004" i="2"/>
  <c r="N5005" i="2"/>
  <c r="N5006" i="2"/>
  <c r="N5007" i="2"/>
  <c r="N4995" i="2"/>
  <c r="N4996" i="2"/>
  <c r="N4997" i="2"/>
  <c r="N4998" i="2"/>
  <c r="N4999" i="2"/>
  <c r="N5000" i="2"/>
  <c r="N5001" i="2"/>
  <c r="N5002" i="2"/>
  <c r="N4993" i="2"/>
  <c r="N4994" i="2"/>
  <c r="N4984" i="2"/>
  <c r="N4985" i="2"/>
  <c r="N4986" i="2"/>
  <c r="N4987" i="2"/>
  <c r="N4988" i="2"/>
  <c r="N4989" i="2"/>
  <c r="N4990" i="2"/>
  <c r="N4991" i="2"/>
  <c r="N4992" i="2"/>
  <c r="N4972" i="2"/>
  <c r="N4973" i="2"/>
  <c r="N4974" i="2"/>
  <c r="N4975" i="2"/>
  <c r="N4976" i="2"/>
  <c r="N4977" i="2"/>
  <c r="N4978" i="2"/>
  <c r="N4979" i="2"/>
  <c r="N4980" i="2"/>
  <c r="N4981" i="2"/>
  <c r="N4982" i="2"/>
  <c r="N4983" i="2"/>
  <c r="N4965" i="2"/>
  <c r="N4966" i="2"/>
  <c r="N4967" i="2"/>
  <c r="N4968" i="2"/>
  <c r="N4969" i="2"/>
  <c r="N4970" i="2"/>
  <c r="N4971" i="2"/>
  <c r="N4953" i="2"/>
  <c r="N4954" i="2"/>
  <c r="N4955" i="2"/>
  <c r="N4956" i="2"/>
  <c r="N4957" i="2"/>
  <c r="N4958" i="2"/>
  <c r="N4959" i="2"/>
  <c r="N4960" i="2"/>
  <c r="N4961" i="2"/>
  <c r="N4962" i="2"/>
  <c r="N4963" i="2"/>
  <c r="N4964" i="2"/>
  <c r="N4945" i="2"/>
  <c r="N4946" i="2"/>
  <c r="N4947" i="2"/>
  <c r="N4948" i="2"/>
  <c r="N4949" i="2"/>
  <c r="N4950" i="2"/>
  <c r="N4951" i="2"/>
  <c r="N4952" i="2"/>
  <c r="N4935" i="2"/>
  <c r="N4936" i="2"/>
  <c r="N4937" i="2"/>
  <c r="N4938" i="2"/>
  <c r="N4939" i="2"/>
  <c r="N4940" i="2"/>
  <c r="N4941" i="2"/>
  <c r="N4942" i="2"/>
  <c r="N4943" i="2"/>
  <c r="N4944" i="2"/>
  <c r="N4925" i="2"/>
  <c r="N4926" i="2"/>
  <c r="N4927" i="2"/>
  <c r="N4928" i="2"/>
  <c r="N4929" i="2"/>
  <c r="N4930" i="2"/>
  <c r="N4931" i="2"/>
  <c r="N4932" i="2"/>
  <c r="N4933" i="2"/>
  <c r="N4934" i="2"/>
  <c r="N4917" i="2"/>
  <c r="N4918" i="2"/>
  <c r="N4919" i="2"/>
  <c r="N4920" i="2"/>
  <c r="N4921" i="2"/>
  <c r="N4922" i="2"/>
  <c r="N4923" i="2"/>
  <c r="N4924" i="2"/>
  <c r="N4904" i="2"/>
  <c r="N4905" i="2"/>
  <c r="N4906" i="2"/>
  <c r="N4907" i="2"/>
  <c r="N4908" i="2"/>
  <c r="N4909" i="2"/>
  <c r="N4910" i="2"/>
  <c r="N4911" i="2"/>
  <c r="N4912" i="2"/>
  <c r="N4913" i="2"/>
  <c r="N4914" i="2"/>
  <c r="N4915" i="2"/>
  <c r="N4916" i="2"/>
  <c r="N4891" i="2"/>
  <c r="N4892" i="2"/>
  <c r="N4893" i="2"/>
  <c r="N4894" i="2"/>
  <c r="N4895" i="2"/>
  <c r="N4896" i="2"/>
  <c r="N4897" i="2"/>
  <c r="N4898" i="2"/>
  <c r="N4899" i="2"/>
  <c r="N4900" i="2"/>
  <c r="N4901" i="2"/>
  <c r="N4902" i="2"/>
  <c r="N4903" i="2"/>
  <c r="N4883" i="2"/>
  <c r="N4884" i="2"/>
  <c r="N4885" i="2"/>
  <c r="N4886" i="2"/>
  <c r="N4887" i="2"/>
  <c r="N4888" i="2"/>
  <c r="N4889" i="2"/>
  <c r="N4890" i="2"/>
  <c r="N4877" i="2"/>
  <c r="N4878" i="2"/>
  <c r="N4879" i="2"/>
  <c r="N4880" i="2"/>
  <c r="N4881" i="2"/>
  <c r="N4882" i="2"/>
  <c r="N4869" i="2"/>
  <c r="N4870" i="2"/>
  <c r="N4871" i="2"/>
  <c r="N4872" i="2"/>
  <c r="N4873" i="2"/>
  <c r="N4874" i="2"/>
  <c r="N4875" i="2"/>
  <c r="N4876" i="2"/>
  <c r="N4857" i="2"/>
  <c r="N4858" i="2"/>
  <c r="N4859" i="2"/>
  <c r="N4860" i="2"/>
  <c r="N4861" i="2"/>
  <c r="N4862" i="2"/>
  <c r="N4863" i="2"/>
  <c r="N4864" i="2"/>
  <c r="N4865" i="2"/>
  <c r="N4866" i="2"/>
  <c r="N4867" i="2"/>
  <c r="N4868" i="2"/>
  <c r="N4847" i="2"/>
  <c r="N4848" i="2"/>
  <c r="N4849" i="2"/>
  <c r="N4850" i="2"/>
  <c r="N4851" i="2"/>
  <c r="N4852" i="2"/>
  <c r="N4853" i="2"/>
  <c r="N4854" i="2"/>
  <c r="N4855" i="2"/>
  <c r="N4856" i="2"/>
  <c r="N4830" i="2"/>
  <c r="N4831" i="2"/>
  <c r="N4832" i="2"/>
  <c r="N4833" i="2"/>
  <c r="N4834" i="2"/>
  <c r="N4835" i="2"/>
  <c r="N4836" i="2"/>
  <c r="N4837" i="2"/>
  <c r="N4838" i="2"/>
  <c r="N4839" i="2"/>
  <c r="N4840" i="2"/>
  <c r="N4841" i="2"/>
  <c r="N4842" i="2"/>
  <c r="N4843" i="2"/>
  <c r="N4844" i="2"/>
  <c r="N4845" i="2"/>
  <c r="N4846" i="2"/>
  <c r="N4822" i="2"/>
  <c r="N4823" i="2"/>
  <c r="N4824" i="2"/>
  <c r="N4825" i="2"/>
  <c r="N4826" i="2"/>
  <c r="N4827" i="2"/>
  <c r="N4828" i="2"/>
  <c r="N4829" i="2"/>
  <c r="N4818" i="2"/>
  <c r="N4819" i="2"/>
  <c r="N4820" i="2"/>
  <c r="N4821" i="2"/>
  <c r="N4814" i="2"/>
  <c r="N4815" i="2"/>
  <c r="N4816" i="2"/>
  <c r="N4817" i="2"/>
  <c r="N4803" i="2"/>
  <c r="N4804" i="2"/>
  <c r="N4805" i="2"/>
  <c r="N4806" i="2"/>
  <c r="N4807" i="2"/>
  <c r="N4808" i="2"/>
  <c r="N4809" i="2"/>
  <c r="N4810" i="2"/>
  <c r="N4811" i="2"/>
  <c r="N4812" i="2"/>
  <c r="N4813" i="2"/>
  <c r="N4796" i="2"/>
  <c r="N4797" i="2"/>
  <c r="N4798" i="2"/>
  <c r="N4799" i="2"/>
  <c r="N4800" i="2"/>
  <c r="N4801" i="2"/>
  <c r="N4802" i="2"/>
  <c r="N4790" i="2"/>
  <c r="N4791" i="2"/>
  <c r="N4792" i="2"/>
  <c r="N4793" i="2"/>
  <c r="N4794" i="2"/>
  <c r="N4795" i="2"/>
  <c r="N4780" i="2"/>
  <c r="N4781" i="2"/>
  <c r="N4782" i="2"/>
  <c r="N4783" i="2"/>
  <c r="N4784" i="2"/>
  <c r="N4785" i="2"/>
  <c r="N4786" i="2"/>
  <c r="N4787" i="2"/>
  <c r="N4788" i="2"/>
  <c r="N4789" i="2"/>
  <c r="N4774" i="2"/>
  <c r="N4775" i="2"/>
  <c r="N4776" i="2"/>
  <c r="N4777" i="2"/>
  <c r="N4778" i="2"/>
  <c r="N4779" i="2"/>
  <c r="N4760" i="2"/>
  <c r="N4761" i="2"/>
  <c r="N4762" i="2"/>
  <c r="N4763" i="2"/>
  <c r="N4764" i="2"/>
  <c r="N4765" i="2"/>
  <c r="N4766" i="2"/>
  <c r="N4767" i="2"/>
  <c r="N4768" i="2"/>
  <c r="N4769" i="2"/>
  <c r="N4770" i="2"/>
  <c r="N4771" i="2"/>
  <c r="N4772" i="2"/>
  <c r="N4773" i="2"/>
  <c r="N4752" i="2"/>
  <c r="N4753" i="2"/>
  <c r="N4754" i="2"/>
  <c r="N4755" i="2"/>
  <c r="N4756" i="2"/>
  <c r="N4757" i="2"/>
  <c r="N4758" i="2"/>
  <c r="N4759" i="2"/>
  <c r="N4741" i="2"/>
  <c r="N4742" i="2"/>
  <c r="N4743" i="2"/>
  <c r="N4744" i="2"/>
  <c r="N4745" i="2"/>
  <c r="N4746" i="2"/>
  <c r="N4747" i="2"/>
  <c r="N4748" i="2"/>
  <c r="N4749" i="2"/>
  <c r="N4750" i="2"/>
  <c r="N4751" i="2"/>
  <c r="N4733" i="2"/>
  <c r="N4734" i="2"/>
  <c r="N4735" i="2"/>
  <c r="N4736" i="2"/>
  <c r="N4737" i="2"/>
  <c r="N4738" i="2"/>
  <c r="N4739" i="2"/>
  <c r="N4740" i="2"/>
  <c r="N4731" i="2"/>
  <c r="N4732" i="2"/>
  <c r="N4727" i="2"/>
  <c r="N4728" i="2"/>
  <c r="N4729" i="2"/>
  <c r="N4730" i="2"/>
  <c r="N4713" i="2"/>
  <c r="N4714" i="2"/>
  <c r="N4715" i="2"/>
  <c r="N4716" i="2"/>
  <c r="N4717" i="2"/>
  <c r="N4718" i="2"/>
  <c r="N4719" i="2"/>
  <c r="N4720" i="2"/>
  <c r="N4721" i="2"/>
  <c r="N4722" i="2"/>
  <c r="N4723" i="2"/>
  <c r="N4724" i="2"/>
  <c r="N4725" i="2"/>
  <c r="N4726" i="2"/>
  <c r="N4709" i="2"/>
  <c r="N4710" i="2"/>
  <c r="N4711" i="2"/>
  <c r="N4712" i="2"/>
  <c r="N4702" i="2"/>
  <c r="N4703" i="2"/>
  <c r="N4704" i="2"/>
  <c r="N4705" i="2"/>
  <c r="N4706" i="2"/>
  <c r="N4707" i="2"/>
  <c r="N4708" i="2"/>
  <c r="N4693" i="2"/>
  <c r="N4694" i="2"/>
  <c r="N4695" i="2"/>
  <c r="N4696" i="2"/>
  <c r="N4697" i="2"/>
  <c r="N4698" i="2"/>
  <c r="N4699" i="2"/>
  <c r="N4700" i="2"/>
  <c r="N4701" i="2"/>
  <c r="N4686" i="2"/>
  <c r="N4687" i="2"/>
  <c r="N4688" i="2"/>
  <c r="N4689" i="2"/>
  <c r="N4690" i="2"/>
  <c r="N4691" i="2"/>
  <c r="N4692" i="2"/>
  <c r="N4679" i="2"/>
  <c r="N4680" i="2"/>
  <c r="N4681" i="2"/>
  <c r="N4682" i="2"/>
  <c r="N4683" i="2"/>
  <c r="N4684" i="2"/>
  <c r="N4685" i="2"/>
  <c r="N4675" i="2"/>
  <c r="N4676" i="2"/>
  <c r="N4677" i="2"/>
  <c r="N4678" i="2"/>
  <c r="N4668" i="2"/>
  <c r="N4669" i="2"/>
  <c r="N4670" i="2"/>
  <c r="N4671" i="2"/>
  <c r="N4672" i="2"/>
  <c r="N4673" i="2"/>
  <c r="N4674" i="2"/>
  <c r="N4656" i="2"/>
  <c r="N4657" i="2"/>
  <c r="N4658" i="2"/>
  <c r="N4659" i="2"/>
  <c r="N4660" i="2"/>
  <c r="N4661" i="2"/>
  <c r="N4662" i="2"/>
  <c r="N4663" i="2"/>
  <c r="N4664" i="2"/>
  <c r="N4665" i="2"/>
  <c r="N4666" i="2"/>
  <c r="N4667" i="2"/>
  <c r="N4651" i="2"/>
  <c r="N4652" i="2"/>
  <c r="N4653" i="2"/>
  <c r="N4654" i="2"/>
  <c r="N4655" i="2"/>
  <c r="N4641" i="2"/>
  <c r="N4642" i="2"/>
  <c r="N4643" i="2"/>
  <c r="N4644" i="2"/>
  <c r="N4645" i="2"/>
  <c r="N4646" i="2"/>
  <c r="N4647" i="2"/>
  <c r="N4648" i="2"/>
  <c r="N4649" i="2"/>
  <c r="N4650" i="2"/>
  <c r="N4633" i="2"/>
  <c r="N4634" i="2"/>
  <c r="N4635" i="2"/>
  <c r="N4636" i="2"/>
  <c r="N4637" i="2"/>
  <c r="N4638" i="2"/>
  <c r="N4639" i="2"/>
  <c r="N4640" i="2"/>
  <c r="N4626" i="2"/>
  <c r="N4627" i="2"/>
  <c r="N4628" i="2"/>
  <c r="N4629" i="2"/>
  <c r="N4630" i="2"/>
  <c r="N4631" i="2"/>
  <c r="N4632" i="2"/>
  <c r="N4620" i="2"/>
  <c r="N4621" i="2"/>
  <c r="N4622" i="2"/>
  <c r="N4623" i="2"/>
  <c r="N4624" i="2"/>
  <c r="N4625" i="2"/>
  <c r="N4603" i="2"/>
  <c r="N4604" i="2"/>
  <c r="N4605" i="2"/>
  <c r="N4606" i="2"/>
  <c r="N4607" i="2"/>
  <c r="N4608" i="2"/>
  <c r="N4609" i="2"/>
  <c r="N4610" i="2"/>
  <c r="N4611" i="2"/>
  <c r="N4612" i="2"/>
  <c r="N4613" i="2"/>
  <c r="N4614" i="2"/>
  <c r="N4615" i="2"/>
  <c r="N4616" i="2"/>
  <c r="N4617" i="2"/>
  <c r="N4618" i="2"/>
  <c r="N4619" i="2"/>
  <c r="N4595" i="2"/>
  <c r="N4596" i="2"/>
  <c r="N4597" i="2"/>
  <c r="N4598" i="2"/>
  <c r="N4599" i="2"/>
  <c r="N4600" i="2"/>
  <c r="N4601" i="2"/>
  <c r="N4602" i="2"/>
  <c r="N4590" i="2"/>
  <c r="N4591" i="2"/>
  <c r="N4592" i="2"/>
  <c r="N4593" i="2"/>
  <c r="N4594" i="2"/>
  <c r="N4581" i="2"/>
  <c r="N4582" i="2"/>
  <c r="N4583" i="2"/>
  <c r="N4584" i="2"/>
  <c r="N4585" i="2"/>
  <c r="N4586" i="2"/>
  <c r="N4587" i="2"/>
  <c r="N4588" i="2"/>
  <c r="N4589" i="2"/>
  <c r="N4575" i="2"/>
  <c r="N4576" i="2"/>
  <c r="N4577" i="2"/>
  <c r="N4578" i="2"/>
  <c r="N4579" i="2"/>
  <c r="N4580" i="2"/>
  <c r="N4565" i="2"/>
  <c r="N4566" i="2"/>
  <c r="N4567" i="2"/>
  <c r="N4568" i="2"/>
  <c r="N4569" i="2"/>
  <c r="N4570" i="2"/>
  <c r="N4571" i="2"/>
  <c r="N4572" i="2"/>
  <c r="N4573" i="2"/>
  <c r="N4574" i="2"/>
  <c r="N4558" i="2"/>
  <c r="N4559" i="2"/>
  <c r="N4560" i="2"/>
  <c r="N4561" i="2"/>
  <c r="N4562" i="2"/>
  <c r="N4563" i="2"/>
  <c r="N4564" i="2"/>
  <c r="N4552" i="2"/>
  <c r="N4553" i="2"/>
  <c r="N4554" i="2"/>
  <c r="N4555" i="2"/>
  <c r="N4556" i="2"/>
  <c r="N4557" i="2"/>
  <c r="N4542" i="2"/>
  <c r="N4543" i="2"/>
  <c r="N4544" i="2"/>
  <c r="N4545" i="2"/>
  <c r="N4546" i="2"/>
  <c r="N4547" i="2"/>
  <c r="N4548" i="2"/>
  <c r="N4549" i="2"/>
  <c r="N4550" i="2"/>
  <c r="N4551" i="2"/>
  <c r="N4539" i="2"/>
  <c r="N4540" i="2"/>
  <c r="N4541" i="2"/>
  <c r="N4533" i="2"/>
  <c r="N4534" i="2"/>
  <c r="N4535" i="2"/>
  <c r="N4536" i="2"/>
  <c r="N4537" i="2"/>
  <c r="N4538" i="2"/>
  <c r="N4528" i="2"/>
  <c r="N4529" i="2"/>
  <c r="N4530" i="2"/>
  <c r="N4531" i="2"/>
  <c r="N4532" i="2"/>
  <c r="N4518" i="2"/>
  <c r="N4519" i="2"/>
  <c r="N4520" i="2"/>
  <c r="N4521" i="2"/>
  <c r="N4522" i="2"/>
  <c r="N4523" i="2"/>
  <c r="N4524" i="2"/>
  <c r="N4525" i="2"/>
  <c r="N4526" i="2"/>
  <c r="N4527" i="2"/>
  <c r="N4508" i="2"/>
  <c r="N4509" i="2"/>
  <c r="N4510" i="2"/>
  <c r="N4511" i="2"/>
  <c r="N4512" i="2"/>
  <c r="N4513" i="2"/>
  <c r="N4514" i="2"/>
  <c r="N4515" i="2"/>
  <c r="N4516" i="2"/>
  <c r="N4517" i="2"/>
  <c r="N4503" i="2"/>
  <c r="N4504" i="2"/>
  <c r="N4505" i="2"/>
  <c r="N4506" i="2"/>
  <c r="N4507" i="2"/>
  <c r="N4494" i="2"/>
  <c r="N4495" i="2"/>
  <c r="N4496" i="2"/>
  <c r="N4497" i="2"/>
  <c r="N4498" i="2"/>
  <c r="N4499" i="2"/>
  <c r="N4500" i="2"/>
  <c r="N4501" i="2"/>
  <c r="N4502" i="2"/>
  <c r="N4485" i="2"/>
  <c r="N4486" i="2"/>
  <c r="N4487" i="2"/>
  <c r="N4488" i="2"/>
  <c r="N4489" i="2"/>
  <c r="N4490" i="2"/>
  <c r="N4491" i="2"/>
  <c r="N4492" i="2"/>
  <c r="N4493" i="2"/>
  <c r="N4474" i="2"/>
  <c r="N4475" i="2"/>
  <c r="N4476" i="2"/>
  <c r="N4477" i="2"/>
  <c r="N4478" i="2"/>
  <c r="N4479" i="2"/>
  <c r="N4480" i="2"/>
  <c r="N4481" i="2"/>
  <c r="N4482" i="2"/>
  <c r="N4483" i="2"/>
  <c r="N4484" i="2"/>
  <c r="N4466" i="2"/>
  <c r="N4467" i="2"/>
  <c r="N4468" i="2"/>
  <c r="N4469" i="2"/>
  <c r="N4470" i="2"/>
  <c r="N4471" i="2"/>
  <c r="N4472" i="2"/>
  <c r="N4473" i="2"/>
  <c r="N4454" i="2"/>
  <c r="N4455" i="2"/>
  <c r="N4456" i="2"/>
  <c r="N4457" i="2"/>
  <c r="N4458" i="2"/>
  <c r="N4459" i="2"/>
  <c r="N4460" i="2"/>
  <c r="N4461" i="2"/>
  <c r="N4462" i="2"/>
  <c r="N4463" i="2"/>
  <c r="N4464" i="2"/>
  <c r="N4465" i="2"/>
  <c r="N4442" i="2"/>
  <c r="N4443" i="2"/>
  <c r="N4444" i="2"/>
  <c r="N4445" i="2"/>
  <c r="N4446" i="2"/>
  <c r="N4447" i="2"/>
  <c r="N4448" i="2"/>
  <c r="N4449" i="2"/>
  <c r="N4450" i="2"/>
  <c r="N4451" i="2"/>
  <c r="N4452" i="2"/>
  <c r="N4453" i="2"/>
  <c r="N4434" i="2"/>
  <c r="N4435" i="2"/>
  <c r="N4436" i="2"/>
  <c r="N4437" i="2"/>
  <c r="N4438" i="2"/>
  <c r="N4439" i="2"/>
  <c r="N4440" i="2"/>
  <c r="N4441" i="2"/>
  <c r="N4425" i="2"/>
  <c r="N4426" i="2"/>
  <c r="N4427" i="2"/>
  <c r="N4428" i="2"/>
  <c r="N4429" i="2"/>
  <c r="N4430" i="2"/>
  <c r="N4431" i="2"/>
  <c r="N4432" i="2"/>
  <c r="N4433" i="2"/>
  <c r="N4420" i="2"/>
  <c r="N4421" i="2"/>
  <c r="N4422" i="2"/>
  <c r="N4423" i="2"/>
  <c r="N4424" i="2"/>
  <c r="N4412" i="2"/>
  <c r="N4413" i="2"/>
  <c r="N4414" i="2"/>
  <c r="N4415" i="2"/>
  <c r="N4416" i="2"/>
  <c r="N4417" i="2"/>
  <c r="N4418" i="2"/>
  <c r="N4419" i="2"/>
  <c r="N4404" i="2"/>
  <c r="N4405" i="2"/>
  <c r="N4406" i="2"/>
  <c r="N4407" i="2"/>
  <c r="N4408" i="2"/>
  <c r="N4409" i="2"/>
  <c r="N4410" i="2"/>
  <c r="N4411" i="2"/>
  <c r="N4397" i="2"/>
  <c r="N4398" i="2"/>
  <c r="N4399" i="2"/>
  <c r="N4400" i="2"/>
  <c r="N4401" i="2"/>
  <c r="N4402" i="2"/>
  <c r="N4403" i="2"/>
  <c r="N4387" i="2"/>
  <c r="N4388" i="2"/>
  <c r="N4389" i="2"/>
  <c r="N4390" i="2"/>
  <c r="N4391" i="2"/>
  <c r="N4392" i="2"/>
  <c r="N4393" i="2"/>
  <c r="N4394" i="2"/>
  <c r="N4395" i="2"/>
  <c r="N4396" i="2"/>
  <c r="N4385" i="2"/>
  <c r="N4386" i="2"/>
  <c r="N4373" i="2"/>
  <c r="N4374" i="2"/>
  <c r="N4375" i="2"/>
  <c r="N4376" i="2"/>
  <c r="N4377" i="2"/>
  <c r="N4378" i="2"/>
  <c r="N4379" i="2"/>
  <c r="N4380" i="2"/>
  <c r="N4381" i="2"/>
  <c r="N4382" i="2"/>
  <c r="N4383" i="2"/>
  <c r="N4384" i="2"/>
  <c r="N4359" i="2"/>
  <c r="N4360" i="2"/>
  <c r="N4361" i="2"/>
  <c r="N4362" i="2"/>
  <c r="N4363" i="2"/>
  <c r="N4364" i="2"/>
  <c r="N4365" i="2"/>
  <c r="N4366" i="2"/>
  <c r="N4367" i="2"/>
  <c r="N4368" i="2"/>
  <c r="N4369" i="2"/>
  <c r="N4370" i="2"/>
  <c r="N4371" i="2"/>
  <c r="N4372" i="2"/>
  <c r="N4345" i="2"/>
  <c r="N4346" i="2"/>
  <c r="N4347" i="2"/>
  <c r="N4348" i="2"/>
  <c r="N4349" i="2"/>
  <c r="N4350" i="2"/>
  <c r="N4351" i="2"/>
  <c r="N4352" i="2"/>
  <c r="N4353" i="2"/>
  <c r="N4354" i="2"/>
  <c r="N4355" i="2"/>
  <c r="N4356" i="2"/>
  <c r="N4357" i="2"/>
  <c r="N4358" i="2"/>
  <c r="N4338" i="2"/>
  <c r="N4339" i="2"/>
  <c r="N4340" i="2"/>
  <c r="N4341" i="2"/>
  <c r="N4342" i="2"/>
  <c r="N4343" i="2"/>
  <c r="N4344" i="2"/>
  <c r="N4332" i="2"/>
  <c r="N4333" i="2"/>
  <c r="N4334" i="2"/>
  <c r="N4335" i="2"/>
  <c r="N4336" i="2"/>
  <c r="N4337" i="2"/>
  <c r="N4325" i="2"/>
  <c r="N4326" i="2"/>
  <c r="N4327" i="2"/>
  <c r="N4328" i="2"/>
  <c r="N4329" i="2"/>
  <c r="N4330" i="2"/>
  <c r="N4331" i="2"/>
  <c r="N4313" i="2"/>
  <c r="N4314" i="2"/>
  <c r="N4315" i="2"/>
  <c r="N4316" i="2"/>
  <c r="N4317" i="2"/>
  <c r="N4318" i="2"/>
  <c r="N4319" i="2"/>
  <c r="N4320" i="2"/>
  <c r="N4321" i="2"/>
  <c r="N4322" i="2"/>
  <c r="N4323" i="2"/>
  <c r="N4324" i="2"/>
  <c r="N4309" i="2"/>
  <c r="N4310" i="2"/>
  <c r="N4311" i="2"/>
  <c r="N4312" i="2"/>
  <c r="N4296" i="2"/>
  <c r="N4297" i="2"/>
  <c r="N4298" i="2"/>
  <c r="N4299" i="2"/>
  <c r="N4300" i="2"/>
  <c r="N4301" i="2"/>
  <c r="N4302" i="2"/>
  <c r="N4303" i="2"/>
  <c r="N4304" i="2"/>
  <c r="N4305" i="2"/>
  <c r="N4306" i="2"/>
  <c r="N4307" i="2"/>
  <c r="N4308" i="2"/>
  <c r="N4290" i="2"/>
  <c r="N4291" i="2"/>
  <c r="N4292" i="2"/>
  <c r="N4293" i="2"/>
  <c r="N4294" i="2"/>
  <c r="N4295" i="2"/>
  <c r="N4281" i="2"/>
  <c r="N4282" i="2"/>
  <c r="N4283" i="2"/>
  <c r="N4284" i="2"/>
  <c r="N4285" i="2"/>
  <c r="N4286" i="2"/>
  <c r="N4287" i="2"/>
  <c r="N4288" i="2"/>
  <c r="N4289" i="2"/>
  <c r="N4275" i="2"/>
  <c r="N4276" i="2"/>
  <c r="N4277" i="2"/>
  <c r="N4278" i="2"/>
  <c r="N4279" i="2"/>
  <c r="N4280" i="2"/>
  <c r="N4267" i="2"/>
  <c r="N4268" i="2"/>
  <c r="N4269" i="2"/>
  <c r="N4270" i="2"/>
  <c r="N4271" i="2"/>
  <c r="N4272" i="2"/>
  <c r="N4273" i="2"/>
  <c r="N4274" i="2"/>
  <c r="N4260" i="2"/>
  <c r="N4261" i="2"/>
  <c r="N4262" i="2"/>
  <c r="N4263" i="2"/>
  <c r="N4264" i="2"/>
  <c r="N4265" i="2"/>
  <c r="N4266" i="2"/>
  <c r="N4248" i="2"/>
  <c r="N4249" i="2"/>
  <c r="N4250" i="2"/>
  <c r="N4251" i="2"/>
  <c r="N4252" i="2"/>
  <c r="N4253" i="2"/>
  <c r="N4254" i="2"/>
  <c r="N4255" i="2"/>
  <c r="N4256" i="2"/>
  <c r="N4257" i="2"/>
  <c r="N4258" i="2"/>
  <c r="N4259" i="2"/>
  <c r="N4238" i="2"/>
  <c r="N4239" i="2"/>
  <c r="N4240" i="2"/>
  <c r="N4241" i="2"/>
  <c r="N4242" i="2"/>
  <c r="N4243" i="2"/>
  <c r="N4244" i="2"/>
  <c r="N4245" i="2"/>
  <c r="N4246" i="2"/>
  <c r="N4247" i="2"/>
  <c r="N4231" i="2"/>
  <c r="N4232" i="2"/>
  <c r="N4233" i="2"/>
  <c r="N4234" i="2"/>
  <c r="N4235" i="2"/>
  <c r="N4236" i="2"/>
  <c r="N4237" i="2"/>
  <c r="N4223" i="2"/>
  <c r="N4224" i="2"/>
  <c r="N4225" i="2"/>
  <c r="N4226" i="2"/>
  <c r="N4227" i="2"/>
  <c r="N4228" i="2"/>
  <c r="N4229" i="2"/>
  <c r="N4230" i="2"/>
  <c r="N4213" i="2"/>
  <c r="N4214" i="2"/>
  <c r="N4215" i="2"/>
  <c r="N4216" i="2"/>
  <c r="N4217" i="2"/>
  <c r="N4218" i="2"/>
  <c r="N4219" i="2"/>
  <c r="N4220" i="2"/>
  <c r="N4221" i="2"/>
  <c r="N4222" i="2"/>
  <c r="N4209" i="2"/>
  <c r="N4210" i="2"/>
  <c r="N4211" i="2"/>
  <c r="N4212" i="2"/>
  <c r="N4197" i="2"/>
  <c r="N4198" i="2"/>
  <c r="N4199" i="2"/>
  <c r="N4200" i="2"/>
  <c r="N4201" i="2"/>
  <c r="N4202" i="2"/>
  <c r="N4203" i="2"/>
  <c r="N4204" i="2"/>
  <c r="N4205" i="2"/>
  <c r="N4206" i="2"/>
  <c r="N4207" i="2"/>
  <c r="N4208" i="2"/>
  <c r="N4187" i="2"/>
  <c r="N4188" i="2"/>
  <c r="N4189" i="2"/>
  <c r="N4190" i="2"/>
  <c r="N4191" i="2"/>
  <c r="N4192" i="2"/>
  <c r="N4193" i="2"/>
  <c r="N4194" i="2"/>
  <c r="N4195" i="2"/>
  <c r="N4196" i="2"/>
  <c r="N4180" i="2"/>
  <c r="N4181" i="2"/>
  <c r="N4182" i="2"/>
  <c r="N4183" i="2"/>
  <c r="N4184" i="2"/>
  <c r="N4185" i="2"/>
  <c r="N4186" i="2"/>
  <c r="N4174" i="2"/>
  <c r="N4175" i="2"/>
  <c r="N4176" i="2"/>
  <c r="N4177" i="2"/>
  <c r="N4178" i="2"/>
  <c r="N4179" i="2"/>
  <c r="N4166" i="2"/>
  <c r="N4167" i="2"/>
  <c r="N4168" i="2"/>
  <c r="N4169" i="2"/>
  <c r="N4170" i="2"/>
  <c r="N4171" i="2"/>
  <c r="N4172" i="2"/>
  <c r="N4173" i="2"/>
  <c r="N4156" i="2"/>
  <c r="N4157" i="2"/>
  <c r="N4158" i="2"/>
  <c r="N4159" i="2"/>
  <c r="N4160" i="2"/>
  <c r="N4161" i="2"/>
  <c r="N4162" i="2"/>
  <c r="N4163" i="2"/>
  <c r="N4164" i="2"/>
  <c r="N4165" i="2"/>
  <c r="N4151" i="2"/>
  <c r="N4152" i="2"/>
  <c r="N4153" i="2"/>
  <c r="N4154" i="2"/>
  <c r="N4155" i="2"/>
  <c r="N4145" i="2"/>
  <c r="N4146" i="2"/>
  <c r="N4147" i="2"/>
  <c r="N4148" i="2"/>
  <c r="N4149" i="2"/>
  <c r="N4150" i="2"/>
  <c r="N4134" i="2"/>
  <c r="N4135" i="2"/>
  <c r="N4136" i="2"/>
  <c r="N4137" i="2"/>
  <c r="N4138" i="2"/>
  <c r="N4139" i="2"/>
  <c r="N4140" i="2"/>
  <c r="N4141" i="2"/>
  <c r="N4142" i="2"/>
  <c r="N4143" i="2"/>
  <c r="N4144" i="2"/>
  <c r="N4130" i="2"/>
  <c r="N4131" i="2"/>
  <c r="N4132" i="2"/>
  <c r="N4133" i="2"/>
  <c r="N4119" i="2"/>
  <c r="N4120" i="2"/>
  <c r="N4121" i="2"/>
  <c r="N4122" i="2"/>
  <c r="N4123" i="2"/>
  <c r="N4124" i="2"/>
  <c r="N4125" i="2"/>
  <c r="N4126" i="2"/>
  <c r="N4127" i="2"/>
  <c r="N4128" i="2"/>
  <c r="N4129" i="2"/>
  <c r="N4112" i="2"/>
  <c r="N4113" i="2"/>
  <c r="N4114" i="2"/>
  <c r="N4115" i="2"/>
  <c r="N4116" i="2"/>
  <c r="N4117" i="2"/>
  <c r="N4118" i="2"/>
  <c r="N4101" i="2"/>
  <c r="N4102" i="2"/>
  <c r="N4103" i="2"/>
  <c r="N4104" i="2"/>
  <c r="N4105" i="2"/>
  <c r="N4106" i="2"/>
  <c r="N4107" i="2"/>
  <c r="N4108" i="2"/>
  <c r="N4109" i="2"/>
  <c r="N4110" i="2"/>
  <c r="N4111" i="2"/>
  <c r="N4099" i="2"/>
  <c r="N4100" i="2"/>
  <c r="N4089" i="2"/>
  <c r="N4090" i="2"/>
  <c r="N4091" i="2"/>
  <c r="N4092" i="2"/>
  <c r="N4093" i="2"/>
  <c r="N4094" i="2"/>
  <c r="N4095" i="2"/>
  <c r="N4096" i="2"/>
  <c r="N4097" i="2"/>
  <c r="N4098" i="2"/>
  <c r="N4085" i="2"/>
  <c r="N4086" i="2"/>
  <c r="N4087" i="2"/>
  <c r="N4088" i="2"/>
  <c r="N4076" i="2"/>
  <c r="N4077" i="2"/>
  <c r="N4078" i="2"/>
  <c r="N4079" i="2"/>
  <c r="N4080" i="2"/>
  <c r="N4081" i="2"/>
  <c r="N4082" i="2"/>
  <c r="N4083" i="2"/>
  <c r="N4084" i="2"/>
  <c r="N4070" i="2"/>
  <c r="N4071" i="2"/>
  <c r="N4072" i="2"/>
  <c r="N4073" i="2"/>
  <c r="N4074" i="2"/>
  <c r="N4075" i="2"/>
  <c r="N4064" i="2"/>
  <c r="N4065" i="2"/>
  <c r="N4066" i="2"/>
  <c r="N4067" i="2"/>
  <c r="N4068" i="2"/>
  <c r="N4069" i="2"/>
  <c r="N4061" i="2"/>
  <c r="N4062" i="2"/>
  <c r="N4063" i="2"/>
  <c r="N4046" i="2"/>
  <c r="N4047" i="2"/>
  <c r="N4048" i="2"/>
  <c r="N4049" i="2"/>
  <c r="N4050" i="2"/>
  <c r="N4051" i="2"/>
  <c r="N4052" i="2"/>
  <c r="N4053" i="2"/>
  <c r="N4054" i="2"/>
  <c r="N4055" i="2"/>
  <c r="N4056" i="2"/>
  <c r="N4057" i="2"/>
  <c r="N4058" i="2"/>
  <c r="N4059" i="2"/>
  <c r="N4060" i="2"/>
  <c r="N4037" i="2"/>
  <c r="N4038" i="2"/>
  <c r="N4039" i="2"/>
  <c r="N4040" i="2"/>
  <c r="N4041" i="2"/>
  <c r="N4042" i="2"/>
  <c r="N4043" i="2"/>
  <c r="N4044" i="2"/>
  <c r="N4045" i="2"/>
  <c r="N4030" i="2"/>
  <c r="N4031" i="2"/>
  <c r="N4032" i="2"/>
  <c r="N4033" i="2"/>
  <c r="N4034" i="2"/>
  <c r="N4035" i="2"/>
  <c r="N4036" i="2"/>
  <c r="N4023" i="2"/>
  <c r="N4024" i="2"/>
  <c r="N4025" i="2"/>
  <c r="N4026" i="2"/>
  <c r="N4027" i="2"/>
  <c r="N4028" i="2"/>
  <c r="N4029" i="2"/>
  <c r="N4016" i="2"/>
  <c r="N4017" i="2"/>
  <c r="N4018" i="2"/>
  <c r="N4019" i="2"/>
  <c r="N4020" i="2"/>
  <c r="N4021" i="2"/>
  <c r="N4022" i="2"/>
  <c r="N4004" i="2"/>
  <c r="N4005" i="2"/>
  <c r="N4006" i="2"/>
  <c r="N4007" i="2"/>
  <c r="N4008" i="2"/>
  <c r="N4009" i="2"/>
  <c r="N4010" i="2"/>
  <c r="N4011" i="2"/>
  <c r="N4012" i="2"/>
  <c r="N4013" i="2"/>
  <c r="N4014" i="2"/>
  <c r="N4015" i="2"/>
  <c r="N3996" i="2"/>
  <c r="N3997" i="2"/>
  <c r="N3998" i="2"/>
  <c r="N3999" i="2"/>
  <c r="N4000" i="2"/>
  <c r="N4001" i="2"/>
  <c r="N4002" i="2"/>
  <c r="N4003" i="2"/>
  <c r="N3993" i="2"/>
  <c r="N3994" i="2"/>
  <c r="N3995" i="2"/>
  <c r="N3987" i="2"/>
  <c r="N3988" i="2"/>
  <c r="N3989" i="2"/>
  <c r="N3990" i="2"/>
  <c r="N3991" i="2"/>
  <c r="N3992" i="2"/>
  <c r="N3977" i="2"/>
  <c r="N3978" i="2"/>
  <c r="N3979" i="2"/>
  <c r="N3980" i="2"/>
  <c r="N3981" i="2"/>
  <c r="N3982" i="2"/>
  <c r="N3983" i="2"/>
  <c r="N3984" i="2"/>
  <c r="N3985" i="2"/>
  <c r="N3986" i="2"/>
  <c r="N3971" i="2"/>
  <c r="N3972" i="2"/>
  <c r="N3973" i="2"/>
  <c r="N3974" i="2"/>
  <c r="N3975" i="2"/>
  <c r="N3976" i="2"/>
  <c r="N3962" i="2"/>
  <c r="N3963" i="2"/>
  <c r="N3964" i="2"/>
  <c r="N3965" i="2"/>
  <c r="N3966" i="2"/>
  <c r="N3967" i="2"/>
  <c r="N3968" i="2"/>
  <c r="N3969" i="2"/>
  <c r="N3970" i="2"/>
  <c r="N3954" i="2"/>
  <c r="N3955" i="2"/>
  <c r="N3956" i="2"/>
  <c r="N3957" i="2"/>
  <c r="N3958" i="2"/>
  <c r="N3959" i="2"/>
  <c r="N3960" i="2"/>
  <c r="N3961" i="2"/>
  <c r="N3946" i="2"/>
  <c r="N3947" i="2"/>
  <c r="N3948" i="2"/>
  <c r="N3949" i="2"/>
  <c r="N3950" i="2"/>
  <c r="N3951" i="2"/>
  <c r="N3952" i="2"/>
  <c r="N3953" i="2"/>
  <c r="N3933" i="2"/>
  <c r="N3934" i="2"/>
  <c r="N3935" i="2"/>
  <c r="N3936" i="2"/>
  <c r="N3937" i="2"/>
  <c r="N3938" i="2"/>
  <c r="N3939" i="2"/>
  <c r="N3940" i="2"/>
  <c r="N3941" i="2"/>
  <c r="N3942" i="2"/>
  <c r="N3943" i="2"/>
  <c r="N3944" i="2"/>
  <c r="N3945" i="2"/>
  <c r="N3929" i="2"/>
  <c r="N3930" i="2"/>
  <c r="N3931" i="2"/>
  <c r="N3932" i="2"/>
  <c r="N3920" i="2"/>
  <c r="N3921" i="2"/>
  <c r="N3922" i="2"/>
  <c r="N3923" i="2"/>
  <c r="N3924" i="2"/>
  <c r="N3925" i="2"/>
  <c r="N3926" i="2"/>
  <c r="N3927" i="2"/>
  <c r="N3928" i="2"/>
  <c r="N3911" i="2"/>
  <c r="N3912" i="2"/>
  <c r="N3913" i="2"/>
  <c r="N3914" i="2"/>
  <c r="N3915" i="2"/>
  <c r="N3916" i="2"/>
  <c r="N3917" i="2"/>
  <c r="N3918" i="2"/>
  <c r="N3919" i="2"/>
  <c r="N3905" i="2"/>
  <c r="N3906" i="2"/>
  <c r="N3907" i="2"/>
  <c r="N3908" i="2"/>
  <c r="N3909" i="2"/>
  <c r="N3910" i="2"/>
  <c r="N3892" i="2"/>
  <c r="N3893" i="2"/>
  <c r="N3894" i="2"/>
  <c r="N3895" i="2"/>
  <c r="N3896" i="2"/>
  <c r="N3897" i="2"/>
  <c r="N3898" i="2"/>
  <c r="N3899" i="2"/>
  <c r="N3900" i="2"/>
  <c r="N3901" i="2"/>
  <c r="N3902" i="2"/>
  <c r="N3903" i="2"/>
  <c r="N3904" i="2"/>
  <c r="N3883" i="2"/>
  <c r="N3884" i="2"/>
  <c r="N3885" i="2"/>
  <c r="N3886" i="2"/>
  <c r="N3887" i="2"/>
  <c r="N3888" i="2"/>
  <c r="N3889" i="2"/>
  <c r="N3890" i="2"/>
  <c r="N3891" i="2"/>
  <c r="N3875" i="2"/>
  <c r="N3876" i="2"/>
  <c r="N3877" i="2"/>
  <c r="N3878" i="2"/>
  <c r="N3879" i="2"/>
  <c r="N3880" i="2"/>
  <c r="N3881" i="2"/>
  <c r="N3882" i="2"/>
  <c r="N3866" i="2"/>
  <c r="N3867" i="2"/>
  <c r="N3868" i="2"/>
  <c r="N3869" i="2"/>
  <c r="N3870" i="2"/>
  <c r="N3871" i="2"/>
  <c r="N3872" i="2"/>
  <c r="N3873" i="2"/>
  <c r="N3874" i="2"/>
  <c r="N3861" i="2"/>
  <c r="N3862" i="2"/>
  <c r="N3863" i="2"/>
  <c r="N3864" i="2"/>
  <c r="N3865" i="2"/>
  <c r="N3850" i="2"/>
  <c r="N3851" i="2"/>
  <c r="N3852" i="2"/>
  <c r="N3853" i="2"/>
  <c r="N3854" i="2"/>
  <c r="N3855" i="2"/>
  <c r="N3856" i="2"/>
  <c r="N3857" i="2"/>
  <c r="N3858" i="2"/>
  <c r="N3859" i="2"/>
  <c r="N3860" i="2"/>
  <c r="N3843" i="2"/>
  <c r="N3844" i="2"/>
  <c r="N3845" i="2"/>
  <c r="N3846" i="2"/>
  <c r="N3847" i="2"/>
  <c r="N3848" i="2"/>
  <c r="N3849" i="2"/>
  <c r="N3837" i="2"/>
  <c r="N3838" i="2"/>
  <c r="N3839" i="2"/>
  <c r="N3840" i="2"/>
  <c r="N3841" i="2"/>
  <c r="N3842" i="2"/>
  <c r="N3828" i="2"/>
  <c r="N3829" i="2"/>
  <c r="N3830" i="2"/>
  <c r="N3831" i="2"/>
  <c r="N3832" i="2"/>
  <c r="N3833" i="2"/>
  <c r="N3834" i="2"/>
  <c r="N3835" i="2"/>
  <c r="N3836" i="2"/>
  <c r="N3820" i="2"/>
  <c r="N3821" i="2"/>
  <c r="N3822" i="2"/>
  <c r="N3823" i="2"/>
  <c r="N3824" i="2"/>
  <c r="N3825" i="2"/>
  <c r="N3826" i="2"/>
  <c r="N3827" i="2"/>
  <c r="N3812" i="2"/>
  <c r="N3813" i="2"/>
  <c r="N3814" i="2"/>
  <c r="N3815" i="2"/>
  <c r="N3816" i="2"/>
  <c r="N3817" i="2"/>
  <c r="N3818" i="2"/>
  <c r="N3819" i="2"/>
  <c r="N3805" i="2"/>
  <c r="N3806" i="2"/>
  <c r="N3807" i="2"/>
  <c r="N3808" i="2"/>
  <c r="N3809" i="2"/>
  <c r="N3810" i="2"/>
  <c r="N3811" i="2"/>
  <c r="N3794" i="2"/>
  <c r="N3795" i="2"/>
  <c r="N3796" i="2"/>
  <c r="N3797" i="2"/>
  <c r="N3798" i="2"/>
  <c r="N3799" i="2"/>
  <c r="N3800" i="2"/>
  <c r="N3801" i="2"/>
  <c r="N3802" i="2"/>
  <c r="N3803" i="2"/>
  <c r="N3804" i="2"/>
  <c r="N3793" i="2"/>
  <c r="N3783" i="2"/>
  <c r="N3784" i="2"/>
  <c r="N3785" i="2"/>
  <c r="N3786" i="2"/>
  <c r="N3787" i="2"/>
  <c r="N3788" i="2"/>
  <c r="N3789" i="2"/>
  <c r="N3790" i="2"/>
  <c r="N3791" i="2"/>
  <c r="N3792" i="2"/>
  <c r="N3776" i="2"/>
  <c r="N3777" i="2"/>
  <c r="N3778" i="2"/>
  <c r="N3779" i="2"/>
  <c r="N3780" i="2"/>
  <c r="N3781" i="2"/>
  <c r="N3782" i="2"/>
  <c r="N3771" i="2"/>
  <c r="N3772" i="2"/>
  <c r="N3773" i="2"/>
  <c r="N3774" i="2"/>
  <c r="N3775" i="2"/>
  <c r="N3761" i="2"/>
  <c r="N3762" i="2"/>
  <c r="N3763" i="2"/>
  <c r="N3764" i="2"/>
  <c r="N3765" i="2"/>
  <c r="N3766" i="2"/>
  <c r="N3767" i="2"/>
  <c r="N3768" i="2"/>
  <c r="N3769" i="2"/>
  <c r="N3770" i="2"/>
  <c r="N3754" i="2"/>
  <c r="N3755" i="2"/>
  <c r="N3756" i="2"/>
  <c r="N3757" i="2"/>
  <c r="N3758" i="2"/>
  <c r="N3759" i="2"/>
  <c r="N3760" i="2"/>
  <c r="N3749" i="2"/>
  <c r="N3750" i="2"/>
  <c r="N3751" i="2"/>
  <c r="N3752" i="2"/>
  <c r="N3753" i="2"/>
  <c r="N3741" i="2"/>
  <c r="N3742" i="2"/>
  <c r="N3743" i="2"/>
  <c r="N3744" i="2"/>
  <c r="N3745" i="2"/>
  <c r="N3746" i="2"/>
  <c r="N3747" i="2"/>
  <c r="N3748" i="2"/>
  <c r="N3731" i="2"/>
  <c r="N3732" i="2"/>
  <c r="N3733" i="2"/>
  <c r="N3734" i="2"/>
  <c r="N3735" i="2"/>
  <c r="N3736" i="2"/>
  <c r="N3737" i="2"/>
  <c r="N3738" i="2"/>
  <c r="N3739" i="2"/>
  <c r="N3740" i="2"/>
  <c r="N3723" i="2"/>
  <c r="N3724" i="2"/>
  <c r="N3725" i="2"/>
  <c r="N3726" i="2"/>
  <c r="N3727" i="2"/>
  <c r="N3728" i="2"/>
  <c r="N3729" i="2"/>
  <c r="N3730" i="2"/>
  <c r="N3717" i="2"/>
  <c r="N3718" i="2"/>
  <c r="N3719" i="2"/>
  <c r="N3720" i="2"/>
  <c r="N3721" i="2"/>
  <c r="N3722" i="2"/>
  <c r="N3709" i="2"/>
  <c r="N3710" i="2"/>
  <c r="N3711" i="2"/>
  <c r="N3712" i="2"/>
  <c r="N3713" i="2"/>
  <c r="N3714" i="2"/>
  <c r="N3715" i="2"/>
  <c r="N3716" i="2"/>
  <c r="N3703" i="2"/>
  <c r="N3704" i="2"/>
  <c r="N3705" i="2"/>
  <c r="N3706" i="2"/>
  <c r="N3707" i="2"/>
  <c r="N3708" i="2"/>
  <c r="N3691" i="2"/>
  <c r="N3692" i="2"/>
  <c r="N3693" i="2"/>
  <c r="N3694" i="2"/>
  <c r="N3695" i="2"/>
  <c r="N3696" i="2"/>
  <c r="N3697" i="2"/>
  <c r="N3698" i="2"/>
  <c r="N3699" i="2"/>
  <c r="N3700" i="2"/>
  <c r="N3701" i="2"/>
  <c r="N3702" i="2"/>
  <c r="N3687" i="2"/>
  <c r="N3688" i="2"/>
  <c r="N3689" i="2"/>
  <c r="N3690" i="2"/>
  <c r="N3674" i="2"/>
  <c r="N3675" i="2"/>
  <c r="N3676" i="2"/>
  <c r="N3677" i="2"/>
  <c r="N3678" i="2"/>
  <c r="N3679" i="2"/>
  <c r="N3680" i="2"/>
  <c r="N3681" i="2"/>
  <c r="N3682" i="2"/>
  <c r="N3683" i="2"/>
  <c r="N3684" i="2"/>
  <c r="N3685" i="2"/>
  <c r="N3686" i="2"/>
  <c r="N3667" i="2"/>
  <c r="N3668" i="2"/>
  <c r="N3669" i="2"/>
  <c r="N3670" i="2"/>
  <c r="N3671" i="2"/>
  <c r="N3672" i="2"/>
  <c r="N3673" i="2"/>
  <c r="N3657" i="2"/>
  <c r="N3658" i="2"/>
  <c r="N3659" i="2"/>
  <c r="N3660" i="2"/>
  <c r="N3661" i="2"/>
  <c r="N3662" i="2"/>
  <c r="N3663" i="2"/>
  <c r="N3664" i="2"/>
  <c r="N3665" i="2"/>
  <c r="N3666" i="2"/>
  <c r="N3653" i="2"/>
  <c r="N3654" i="2"/>
  <c r="N3655" i="2"/>
  <c r="N3656" i="2"/>
  <c r="N3645" i="2"/>
  <c r="N3646" i="2"/>
  <c r="N3647" i="2"/>
  <c r="N3648" i="2"/>
  <c r="N3649" i="2"/>
  <c r="N3650" i="2"/>
  <c r="N3651" i="2"/>
  <c r="N3652" i="2"/>
  <c r="N3640" i="2"/>
  <c r="N3641" i="2"/>
  <c r="N3642" i="2"/>
  <c r="N3643" i="2"/>
  <c r="N3644" i="2"/>
  <c r="N3630" i="2"/>
  <c r="N3631" i="2"/>
  <c r="N3632" i="2"/>
  <c r="N3633" i="2"/>
  <c r="N3634" i="2"/>
  <c r="N3635" i="2"/>
  <c r="N3636" i="2"/>
  <c r="N3637" i="2"/>
  <c r="N3638" i="2"/>
  <c r="N3639" i="2"/>
  <c r="N3621" i="2"/>
  <c r="N3622" i="2"/>
  <c r="N3623" i="2"/>
  <c r="N3624" i="2"/>
  <c r="N3625" i="2"/>
  <c r="N3626" i="2"/>
  <c r="N3627" i="2"/>
  <c r="N3628" i="2"/>
  <c r="N3629" i="2"/>
  <c r="N3617" i="2"/>
  <c r="N3618" i="2"/>
  <c r="N3619" i="2"/>
  <c r="N3620" i="2"/>
  <c r="N3606" i="2"/>
  <c r="N3607" i="2"/>
  <c r="N3608" i="2"/>
  <c r="N3609" i="2"/>
  <c r="N3610" i="2"/>
  <c r="N3611" i="2"/>
  <c r="N3612" i="2"/>
  <c r="N3613" i="2"/>
  <c r="N3614" i="2"/>
  <c r="N3615" i="2"/>
  <c r="N3616" i="2"/>
  <c r="N3599" i="2"/>
  <c r="N3600" i="2"/>
  <c r="N3601" i="2"/>
  <c r="N3602" i="2"/>
  <c r="N3603" i="2"/>
  <c r="N3604" i="2"/>
  <c r="N3605" i="2"/>
  <c r="N3591" i="2"/>
  <c r="N3592" i="2"/>
  <c r="N3593" i="2"/>
  <c r="N3594" i="2"/>
  <c r="N3595" i="2"/>
  <c r="N3596" i="2"/>
  <c r="N3597" i="2"/>
  <c r="N3598" i="2"/>
  <c r="N3583" i="2"/>
  <c r="N3584" i="2"/>
  <c r="N3585" i="2"/>
  <c r="N3586" i="2"/>
  <c r="N3587" i="2"/>
  <c r="N3588" i="2"/>
  <c r="N3589" i="2"/>
  <c r="N3590" i="2"/>
  <c r="N3577" i="2"/>
  <c r="N3578" i="2"/>
  <c r="N3579" i="2"/>
  <c r="N3580" i="2"/>
  <c r="N3581" i="2"/>
  <c r="N3582" i="2"/>
  <c r="N3573" i="2"/>
  <c r="N3574" i="2"/>
  <c r="N3575" i="2"/>
  <c r="N3576" i="2"/>
  <c r="N3570" i="2"/>
  <c r="N3571" i="2"/>
  <c r="N3572" i="2"/>
  <c r="N3560" i="2"/>
  <c r="N3561" i="2"/>
  <c r="N3562" i="2"/>
  <c r="N3563" i="2"/>
  <c r="N3564" i="2"/>
  <c r="N3565" i="2"/>
  <c r="N3566" i="2"/>
  <c r="N3567" i="2"/>
  <c r="N3568" i="2"/>
  <c r="N3569" i="2"/>
  <c r="N3554" i="2"/>
  <c r="N3555" i="2"/>
  <c r="N3556" i="2"/>
  <c r="N3557" i="2"/>
  <c r="N3558" i="2"/>
  <c r="N3559" i="2"/>
  <c r="N3544" i="2"/>
  <c r="N3545" i="2"/>
  <c r="N3546" i="2"/>
  <c r="N3547" i="2"/>
  <c r="N3548" i="2"/>
  <c r="N3549" i="2"/>
  <c r="N3550" i="2"/>
  <c r="N3551" i="2"/>
  <c r="N3552" i="2"/>
  <c r="N3553" i="2"/>
  <c r="N3531" i="2"/>
  <c r="N3532" i="2"/>
  <c r="N3533" i="2"/>
  <c r="N3534" i="2"/>
  <c r="N3535" i="2"/>
  <c r="N3536" i="2"/>
  <c r="N3537" i="2"/>
  <c r="N3538" i="2"/>
  <c r="N3539" i="2"/>
  <c r="N3540" i="2"/>
  <c r="N3541" i="2"/>
  <c r="N3542" i="2"/>
  <c r="N3543" i="2"/>
  <c r="N3520" i="2"/>
  <c r="N3521" i="2"/>
  <c r="N3522" i="2"/>
  <c r="N3523" i="2"/>
  <c r="N3524" i="2"/>
  <c r="N3525" i="2"/>
  <c r="N3526" i="2"/>
  <c r="N3527" i="2"/>
  <c r="N3528" i="2"/>
  <c r="N3529" i="2"/>
  <c r="N3530" i="2"/>
  <c r="N3508" i="2"/>
  <c r="N3509" i="2"/>
  <c r="N3510" i="2"/>
  <c r="N3511" i="2"/>
  <c r="N3512" i="2"/>
  <c r="N3513" i="2"/>
  <c r="N3514" i="2"/>
  <c r="N3515" i="2"/>
  <c r="N3516" i="2"/>
  <c r="N3517" i="2"/>
  <c r="N3518" i="2"/>
  <c r="N3519" i="2"/>
  <c r="N3498" i="2"/>
  <c r="N3499" i="2"/>
  <c r="N3500" i="2"/>
  <c r="N3501" i="2"/>
  <c r="N3502" i="2"/>
  <c r="N3503" i="2"/>
  <c r="N3504" i="2"/>
  <c r="N3505" i="2"/>
  <c r="N3506" i="2"/>
  <c r="N3507" i="2"/>
  <c r="N3490" i="2"/>
  <c r="N3491" i="2"/>
  <c r="N3492" i="2"/>
  <c r="N3493" i="2"/>
  <c r="N3494" i="2"/>
  <c r="N3495" i="2"/>
  <c r="N3496" i="2"/>
  <c r="N3497" i="2"/>
  <c r="N3478" i="2"/>
  <c r="N3479" i="2"/>
  <c r="N3480" i="2"/>
  <c r="N3481" i="2"/>
  <c r="N3482" i="2"/>
  <c r="N3483" i="2"/>
  <c r="N3484" i="2"/>
  <c r="N3485" i="2"/>
  <c r="N3486" i="2"/>
  <c r="N3487" i="2"/>
  <c r="N3488" i="2"/>
  <c r="N3489" i="2"/>
  <c r="N3470" i="2"/>
  <c r="N3471" i="2"/>
  <c r="N3472" i="2"/>
  <c r="N3473" i="2"/>
  <c r="N3474" i="2"/>
  <c r="N3475" i="2"/>
  <c r="N3476" i="2"/>
  <c r="N3477" i="2"/>
  <c r="N3466" i="2"/>
  <c r="N3467" i="2"/>
  <c r="N3468" i="2"/>
  <c r="N3469" i="2"/>
  <c r="N3457" i="2"/>
  <c r="N3458" i="2"/>
  <c r="N3459" i="2"/>
  <c r="N3460" i="2"/>
  <c r="N3461" i="2"/>
  <c r="N3462" i="2"/>
  <c r="N3463" i="2"/>
  <c r="N3464" i="2"/>
  <c r="N3465" i="2"/>
  <c r="N3448" i="2"/>
  <c r="N3449" i="2"/>
  <c r="N3450" i="2"/>
  <c r="N3451" i="2"/>
  <c r="N3452" i="2"/>
  <c r="N3453" i="2"/>
  <c r="N3454" i="2"/>
  <c r="N3455" i="2"/>
  <c r="N3456" i="2"/>
  <c r="N3435" i="2"/>
  <c r="N3436" i="2"/>
  <c r="N3437" i="2"/>
  <c r="N3438" i="2"/>
  <c r="N3439" i="2"/>
  <c r="N3440" i="2"/>
  <c r="N3441" i="2"/>
  <c r="N3442" i="2"/>
  <c r="N3443" i="2"/>
  <c r="N3444" i="2"/>
  <c r="N3445" i="2"/>
  <c r="N3446" i="2"/>
  <c r="N3447" i="2"/>
  <c r="N3428" i="2"/>
  <c r="N3429" i="2"/>
  <c r="N3430" i="2"/>
  <c r="N3431" i="2"/>
  <c r="N3432" i="2"/>
  <c r="N3433" i="2"/>
  <c r="N3434" i="2"/>
  <c r="N3419" i="2"/>
  <c r="N3420" i="2"/>
  <c r="N3421" i="2"/>
  <c r="N3422" i="2"/>
  <c r="N3423" i="2"/>
  <c r="N3424" i="2"/>
  <c r="N3425" i="2"/>
  <c r="N3426" i="2"/>
  <c r="N3427" i="2"/>
  <c r="N3407" i="2"/>
  <c r="N3408" i="2"/>
  <c r="N3409" i="2"/>
  <c r="N3410" i="2"/>
  <c r="N3411" i="2"/>
  <c r="N3412" i="2"/>
  <c r="N3413" i="2"/>
  <c r="N3414" i="2"/>
  <c r="N3415" i="2"/>
  <c r="N3416" i="2"/>
  <c r="N3417" i="2"/>
  <c r="N3418" i="2"/>
  <c r="N3400" i="2"/>
  <c r="N3401" i="2"/>
  <c r="N3402" i="2"/>
  <c r="N3403" i="2"/>
  <c r="N3404" i="2"/>
  <c r="N3405" i="2"/>
  <c r="N3406" i="2"/>
  <c r="N3388" i="2"/>
  <c r="N3389" i="2"/>
  <c r="N3390" i="2"/>
  <c r="N3391" i="2"/>
  <c r="N3392" i="2"/>
  <c r="N3393" i="2"/>
  <c r="N3394" i="2"/>
  <c r="N3395" i="2"/>
  <c r="N3396" i="2"/>
  <c r="N3397" i="2"/>
  <c r="N3398" i="2"/>
  <c r="N3399" i="2"/>
  <c r="N3378" i="2"/>
  <c r="N3379" i="2"/>
  <c r="N3380" i="2"/>
  <c r="N3381" i="2"/>
  <c r="N3382" i="2"/>
  <c r="N3383" i="2"/>
  <c r="N3384" i="2"/>
  <c r="N3385" i="2"/>
  <c r="N3386" i="2"/>
  <c r="N3387" i="2"/>
  <c r="N3369" i="2"/>
  <c r="N3370" i="2"/>
  <c r="N3371" i="2"/>
  <c r="N3372" i="2"/>
  <c r="N3373" i="2"/>
  <c r="N3374" i="2"/>
  <c r="N3375" i="2"/>
  <c r="N3376" i="2"/>
  <c r="N3377" i="2"/>
  <c r="N3361" i="2"/>
  <c r="N3362" i="2"/>
  <c r="N3363" i="2"/>
  <c r="N3364" i="2"/>
  <c r="N3365" i="2"/>
  <c r="N3366" i="2"/>
  <c r="N3367" i="2"/>
  <c r="N3368" i="2"/>
  <c r="N3353" i="2"/>
  <c r="N3354" i="2"/>
  <c r="N3355" i="2"/>
  <c r="N3356" i="2"/>
  <c r="N3357" i="2"/>
  <c r="N3358" i="2"/>
  <c r="N3359" i="2"/>
  <c r="N3360" i="2"/>
  <c r="N3345" i="2"/>
  <c r="N3346" i="2"/>
  <c r="N3347" i="2"/>
  <c r="N3348" i="2"/>
  <c r="N3349" i="2"/>
  <c r="N3350" i="2"/>
  <c r="N3351" i="2"/>
  <c r="N3352" i="2"/>
  <c r="N3338" i="2"/>
  <c r="N3339" i="2"/>
  <c r="N3340" i="2"/>
  <c r="N3341" i="2"/>
  <c r="N3342" i="2"/>
  <c r="N3343" i="2"/>
  <c r="N3344" i="2"/>
  <c r="N3329" i="2"/>
  <c r="N3330" i="2"/>
  <c r="N3331" i="2"/>
  <c r="N3332" i="2"/>
  <c r="N3333" i="2"/>
  <c r="N3334" i="2"/>
  <c r="N3335" i="2"/>
  <c r="N3336" i="2"/>
  <c r="N3337" i="2"/>
  <c r="N3322" i="2"/>
  <c r="N3323" i="2"/>
  <c r="N3324" i="2"/>
  <c r="N3325" i="2"/>
  <c r="N3326" i="2"/>
  <c r="N3327" i="2"/>
  <c r="N3328" i="2"/>
  <c r="N3318" i="2"/>
  <c r="N3319" i="2"/>
  <c r="N3320" i="2"/>
  <c r="N3321" i="2"/>
  <c r="N3310" i="2"/>
  <c r="N3311" i="2"/>
  <c r="N3312" i="2"/>
  <c r="N3313" i="2"/>
  <c r="N3314" i="2"/>
  <c r="N3315" i="2"/>
  <c r="N3316" i="2"/>
  <c r="N3317" i="2"/>
  <c r="N3304" i="2"/>
  <c r="N3305" i="2"/>
  <c r="N3306" i="2"/>
  <c r="N3307" i="2"/>
  <c r="N3308" i="2"/>
  <c r="N3309" i="2"/>
  <c r="N3295" i="2"/>
  <c r="N3296" i="2"/>
  <c r="N3297" i="2"/>
  <c r="N3298" i="2"/>
  <c r="N3299" i="2"/>
  <c r="N3300" i="2"/>
  <c r="N3301" i="2"/>
  <c r="N3302" i="2"/>
  <c r="N3303" i="2"/>
  <c r="N3286" i="2"/>
  <c r="N3287" i="2"/>
  <c r="N3288" i="2"/>
  <c r="N3289" i="2"/>
  <c r="N3290" i="2"/>
  <c r="N3291" i="2"/>
  <c r="N3292" i="2"/>
  <c r="N3293" i="2"/>
  <c r="N3294" i="2"/>
  <c r="N3279" i="2"/>
  <c r="N3280" i="2"/>
  <c r="N3281" i="2"/>
  <c r="N3282" i="2"/>
  <c r="N3283" i="2"/>
  <c r="N3284" i="2"/>
  <c r="N3285" i="2"/>
  <c r="N3272" i="2"/>
  <c r="N3273" i="2"/>
  <c r="N3274" i="2"/>
  <c r="N3275" i="2"/>
  <c r="N3276" i="2"/>
  <c r="N3277" i="2"/>
  <c r="N3278" i="2"/>
  <c r="N3261" i="2"/>
  <c r="N3262" i="2"/>
  <c r="N3263" i="2"/>
  <c r="N3264" i="2"/>
  <c r="N3265" i="2"/>
  <c r="N3266" i="2"/>
  <c r="N3267" i="2"/>
  <c r="N3268" i="2"/>
  <c r="N3269" i="2"/>
  <c r="N3270" i="2"/>
  <c r="N3271" i="2"/>
  <c r="N3251" i="2"/>
  <c r="N3252" i="2"/>
  <c r="N3253" i="2"/>
  <c r="N3254" i="2"/>
  <c r="N3255" i="2"/>
  <c r="N3256" i="2"/>
  <c r="N3257" i="2"/>
  <c r="N3258" i="2"/>
  <c r="N3259" i="2"/>
  <c r="N3260" i="2"/>
  <c r="N3241" i="2"/>
  <c r="N3242" i="2"/>
  <c r="N3243" i="2"/>
  <c r="N3244" i="2"/>
  <c r="N3245" i="2"/>
  <c r="N3246" i="2"/>
  <c r="N3247" i="2"/>
  <c r="N3248" i="2"/>
  <c r="N3249" i="2"/>
  <c r="N3250" i="2"/>
  <c r="N3235" i="2"/>
  <c r="N3236" i="2"/>
  <c r="N3237" i="2"/>
  <c r="N3238" i="2"/>
  <c r="N3239" i="2"/>
  <c r="N3240" i="2"/>
  <c r="N3225" i="2"/>
  <c r="N3226" i="2"/>
  <c r="N3227" i="2"/>
  <c r="N3228" i="2"/>
  <c r="N3229" i="2"/>
  <c r="N3230" i="2"/>
  <c r="N3231" i="2"/>
  <c r="N3232" i="2"/>
  <c r="N3233" i="2"/>
  <c r="N3234" i="2"/>
  <c r="N3217" i="2"/>
  <c r="N3218" i="2"/>
  <c r="N3219" i="2"/>
  <c r="N3220" i="2"/>
  <c r="N3221" i="2"/>
  <c r="N3222" i="2"/>
  <c r="N3223" i="2"/>
  <c r="N3224" i="2"/>
  <c r="N3209" i="2"/>
  <c r="N3210" i="2"/>
  <c r="N3211" i="2"/>
  <c r="N3212" i="2"/>
  <c r="N3213" i="2"/>
  <c r="N3214" i="2"/>
  <c r="N3215" i="2"/>
  <c r="N3216" i="2"/>
  <c r="N3203" i="2"/>
  <c r="N3204" i="2"/>
  <c r="N3205" i="2"/>
  <c r="N3206" i="2"/>
  <c r="N3207" i="2"/>
  <c r="N3208" i="2"/>
  <c r="N3193" i="2"/>
  <c r="N3194" i="2"/>
  <c r="N3195" i="2"/>
  <c r="N3196" i="2"/>
  <c r="N3197" i="2"/>
  <c r="N3198" i="2"/>
  <c r="N3199" i="2"/>
  <c r="N3200" i="2"/>
  <c r="N3201" i="2"/>
  <c r="N3202" i="2"/>
  <c r="N3187" i="2"/>
  <c r="N3188" i="2"/>
  <c r="N3189" i="2"/>
  <c r="N3190" i="2"/>
  <c r="N3191" i="2"/>
  <c r="N3192" i="2"/>
  <c r="N3183" i="2"/>
  <c r="N3184" i="2"/>
  <c r="N3185" i="2"/>
  <c r="N3186" i="2"/>
  <c r="N3173" i="2"/>
  <c r="N3174" i="2"/>
  <c r="N3175" i="2"/>
  <c r="N3176" i="2"/>
  <c r="N3177" i="2"/>
  <c r="N3178" i="2"/>
  <c r="N3179" i="2"/>
  <c r="N3180" i="2"/>
  <c r="N3181" i="2"/>
  <c r="N3182" i="2"/>
  <c r="N3167" i="2"/>
  <c r="N3168" i="2"/>
  <c r="N3169" i="2"/>
  <c r="N3170" i="2"/>
  <c r="N3171" i="2"/>
  <c r="N3172" i="2"/>
  <c r="N3157" i="2"/>
  <c r="N3158" i="2"/>
  <c r="N3159" i="2"/>
  <c r="N3160" i="2"/>
  <c r="N3161" i="2"/>
  <c r="N3162" i="2"/>
  <c r="N3163" i="2"/>
  <c r="N3164" i="2"/>
  <c r="N3165" i="2"/>
  <c r="N3166" i="2"/>
  <c r="N3146" i="2"/>
  <c r="N3147" i="2"/>
  <c r="N3148" i="2"/>
  <c r="N3149" i="2"/>
  <c r="N3150" i="2"/>
  <c r="N3151" i="2"/>
  <c r="N3152" i="2"/>
  <c r="N3153" i="2"/>
  <c r="N3154" i="2"/>
  <c r="N3155" i="2"/>
  <c r="N3156" i="2"/>
  <c r="N3136" i="2"/>
  <c r="N3137" i="2"/>
  <c r="N3138" i="2"/>
  <c r="N3139" i="2"/>
  <c r="N3140" i="2"/>
  <c r="N3141" i="2"/>
  <c r="N3142" i="2"/>
  <c r="N3143" i="2"/>
  <c r="N3144" i="2"/>
  <c r="N3145" i="2"/>
  <c r="N3127" i="2"/>
  <c r="N3128" i="2"/>
  <c r="N3129" i="2"/>
  <c r="N3130" i="2"/>
  <c r="N3131" i="2"/>
  <c r="N3132" i="2"/>
  <c r="N3133" i="2"/>
  <c r="N3134" i="2"/>
  <c r="N3135" i="2"/>
  <c r="N3123" i="2"/>
  <c r="N3124" i="2"/>
  <c r="N3125" i="2"/>
  <c r="N3126" i="2"/>
  <c r="N3115" i="2"/>
  <c r="N3116" i="2"/>
  <c r="N3117" i="2"/>
  <c r="N3118" i="2"/>
  <c r="N3119" i="2"/>
  <c r="N3120" i="2"/>
  <c r="N3121" i="2"/>
  <c r="N3122" i="2"/>
  <c r="N3106" i="2"/>
  <c r="N3107" i="2"/>
  <c r="N3108" i="2"/>
  <c r="N3109" i="2"/>
  <c r="N3110" i="2"/>
  <c r="N3111" i="2"/>
  <c r="N3112" i="2"/>
  <c r="N3113" i="2"/>
  <c r="N3114" i="2"/>
  <c r="N3101" i="2"/>
  <c r="N3102" i="2"/>
  <c r="N3103" i="2"/>
  <c r="N3104" i="2"/>
  <c r="N3105" i="2"/>
  <c r="N3089" i="2"/>
  <c r="N3090" i="2"/>
  <c r="N3091" i="2"/>
  <c r="N3092" i="2"/>
  <c r="N3093" i="2"/>
  <c r="N3094" i="2"/>
  <c r="N3095" i="2"/>
  <c r="N3096" i="2"/>
  <c r="N3097" i="2"/>
  <c r="N3098" i="2"/>
  <c r="N3099" i="2"/>
  <c r="N3100" i="2"/>
  <c r="N3079" i="2"/>
  <c r="N3080" i="2"/>
  <c r="N3081" i="2"/>
  <c r="N3082" i="2"/>
  <c r="N3083" i="2"/>
  <c r="N3084" i="2"/>
  <c r="N3085" i="2"/>
  <c r="N3086" i="2"/>
  <c r="N3087" i="2"/>
  <c r="N3088" i="2"/>
  <c r="N3066" i="2"/>
  <c r="N3067" i="2"/>
  <c r="N3068" i="2"/>
  <c r="N3069" i="2"/>
  <c r="N3070" i="2"/>
  <c r="N3071" i="2"/>
  <c r="N3072" i="2"/>
  <c r="N3073" i="2"/>
  <c r="N3074" i="2"/>
  <c r="N3075" i="2"/>
  <c r="N3076" i="2"/>
  <c r="N3077" i="2"/>
  <c r="N3078" i="2"/>
  <c r="N3056" i="2"/>
  <c r="N3057" i="2"/>
  <c r="N3058" i="2"/>
  <c r="N3059" i="2"/>
  <c r="N3060" i="2"/>
  <c r="N3061" i="2"/>
  <c r="N3062" i="2"/>
  <c r="N3063" i="2"/>
  <c r="N3064" i="2"/>
  <c r="N3065" i="2"/>
  <c r="N3046" i="2"/>
  <c r="N3047" i="2"/>
  <c r="N3048" i="2"/>
  <c r="N3049" i="2"/>
  <c r="N3050" i="2"/>
  <c r="N3051" i="2"/>
  <c r="N3052" i="2"/>
  <c r="N3053" i="2"/>
  <c r="N3054" i="2"/>
  <c r="N3055" i="2"/>
  <c r="N3034" i="2"/>
  <c r="N3035" i="2"/>
  <c r="N3036" i="2"/>
  <c r="N3037" i="2"/>
  <c r="N3038" i="2"/>
  <c r="N3039" i="2"/>
  <c r="N3040" i="2"/>
  <c r="N3041" i="2"/>
  <c r="N3042" i="2"/>
  <c r="N3043" i="2"/>
  <c r="N3044" i="2"/>
  <c r="N3045" i="2"/>
  <c r="N3021" i="2"/>
  <c r="N3022" i="2"/>
  <c r="N3023" i="2"/>
  <c r="N3024" i="2"/>
  <c r="N3025" i="2"/>
  <c r="N3026" i="2"/>
  <c r="N3027" i="2"/>
  <c r="N3028" i="2"/>
  <c r="N3029" i="2"/>
  <c r="N3030" i="2"/>
  <c r="N3031" i="2"/>
  <c r="N3032" i="2"/>
  <c r="N3033" i="2"/>
  <c r="N3008" i="2"/>
  <c r="N3009" i="2"/>
  <c r="N3010" i="2"/>
  <c r="N3011" i="2"/>
  <c r="N3012" i="2"/>
  <c r="N3013" i="2"/>
  <c r="N3014" i="2"/>
  <c r="N3015" i="2"/>
  <c r="N3016" i="2"/>
  <c r="N3017" i="2"/>
  <c r="N3018" i="2"/>
  <c r="N3019" i="2"/>
  <c r="N3020" i="2"/>
  <c r="N2999" i="2"/>
  <c r="N3000" i="2"/>
  <c r="N3001" i="2"/>
  <c r="N3002" i="2"/>
  <c r="N3003" i="2"/>
  <c r="N3004" i="2"/>
  <c r="N3005" i="2"/>
  <c r="N3006" i="2"/>
  <c r="N3007" i="2"/>
  <c r="N2989" i="2"/>
  <c r="N2990" i="2"/>
  <c r="N2991" i="2"/>
  <c r="N2992" i="2"/>
  <c r="N2993" i="2"/>
  <c r="N2994" i="2"/>
  <c r="N2995" i="2"/>
  <c r="N2996" i="2"/>
  <c r="N2997" i="2"/>
  <c r="N2998" i="2"/>
  <c r="N2981" i="2"/>
  <c r="N2982" i="2"/>
  <c r="N2983" i="2"/>
  <c r="N2984" i="2"/>
  <c r="N2985" i="2"/>
  <c r="N2986" i="2"/>
  <c r="N2987" i="2"/>
  <c r="N2988" i="2"/>
  <c r="N2970" i="2"/>
  <c r="N2971" i="2"/>
  <c r="N2972" i="2"/>
  <c r="N2973" i="2"/>
  <c r="N2974" i="2"/>
  <c r="N2975" i="2"/>
  <c r="N2976" i="2"/>
  <c r="N2977" i="2"/>
  <c r="N2978" i="2"/>
  <c r="N2979" i="2"/>
  <c r="N2980" i="2"/>
  <c r="N2961" i="2"/>
  <c r="N2962" i="2"/>
  <c r="N2963" i="2"/>
  <c r="N2964" i="2"/>
  <c r="N2965" i="2"/>
  <c r="N2966" i="2"/>
  <c r="N2967" i="2"/>
  <c r="N2968" i="2"/>
  <c r="N2969" i="2"/>
  <c r="N2956" i="2"/>
  <c r="N2957" i="2"/>
  <c r="N2958" i="2"/>
  <c r="N2959" i="2"/>
  <c r="N2960" i="2"/>
  <c r="N2945" i="2"/>
  <c r="N2946" i="2"/>
  <c r="N2947" i="2"/>
  <c r="N2948" i="2"/>
  <c r="N2949" i="2"/>
  <c r="N2950" i="2"/>
  <c r="N2951" i="2"/>
  <c r="N2952" i="2"/>
  <c r="N2953" i="2"/>
  <c r="N2954" i="2"/>
  <c r="N2955" i="2"/>
  <c r="N2940" i="2"/>
  <c r="N2941" i="2"/>
  <c r="N2942" i="2"/>
  <c r="N2943" i="2"/>
  <c r="N2944" i="2"/>
  <c r="N2928" i="2"/>
  <c r="N2929" i="2"/>
  <c r="N2930" i="2"/>
  <c r="N2931" i="2"/>
  <c r="N2932" i="2"/>
  <c r="N2933" i="2"/>
  <c r="N2934" i="2"/>
  <c r="N2935" i="2"/>
  <c r="N2936" i="2"/>
  <c r="N2937" i="2"/>
  <c r="N2938" i="2"/>
  <c r="N2939" i="2"/>
  <c r="N2919" i="2"/>
  <c r="N2920" i="2"/>
  <c r="N2921" i="2"/>
  <c r="N2922" i="2"/>
  <c r="N2923" i="2"/>
  <c r="N2924" i="2"/>
  <c r="N2925" i="2"/>
  <c r="N2926" i="2"/>
  <c r="N2927" i="2"/>
  <c r="N2910" i="2"/>
  <c r="N2911" i="2"/>
  <c r="N2912" i="2"/>
  <c r="N2913" i="2"/>
  <c r="N2914" i="2"/>
  <c r="N2915" i="2"/>
  <c r="N2916" i="2"/>
  <c r="N2917" i="2"/>
  <c r="N2918" i="2"/>
  <c r="N2902" i="2"/>
  <c r="N2903" i="2"/>
  <c r="N2904" i="2"/>
  <c r="N2905" i="2"/>
  <c r="N2906" i="2"/>
  <c r="N2907" i="2"/>
  <c r="N2908" i="2"/>
  <c r="N2909" i="2"/>
  <c r="N2896" i="2"/>
  <c r="N2897" i="2"/>
  <c r="N2898" i="2"/>
  <c r="N2899" i="2"/>
  <c r="N2900" i="2"/>
  <c r="N2901" i="2"/>
  <c r="N2889" i="2"/>
  <c r="N2890" i="2"/>
  <c r="N2891" i="2"/>
  <c r="N2892" i="2"/>
  <c r="N2893" i="2"/>
  <c r="N2894" i="2"/>
  <c r="N2895" i="2"/>
  <c r="N2881" i="2"/>
  <c r="N2882" i="2"/>
  <c r="N2883" i="2"/>
  <c r="N2884" i="2"/>
  <c r="N2885" i="2"/>
  <c r="N2886" i="2"/>
  <c r="N2887" i="2"/>
  <c r="N2888" i="2"/>
  <c r="N2874" i="2"/>
  <c r="N2875" i="2"/>
  <c r="N2876" i="2"/>
  <c r="N2877" i="2"/>
  <c r="N2878" i="2"/>
  <c r="N2879" i="2"/>
  <c r="N2880" i="2"/>
  <c r="N2866" i="2"/>
  <c r="N2867" i="2"/>
  <c r="N2868" i="2"/>
  <c r="N2869" i="2"/>
  <c r="N2870" i="2"/>
  <c r="N2871" i="2"/>
  <c r="N2872" i="2"/>
  <c r="N2873" i="2"/>
  <c r="N2858" i="2"/>
  <c r="N2859" i="2"/>
  <c r="N2860" i="2"/>
  <c r="N2861" i="2"/>
  <c r="N2862" i="2"/>
  <c r="N2863" i="2"/>
  <c r="N2864" i="2"/>
  <c r="N2865" i="2"/>
  <c r="N2851" i="2"/>
  <c r="N2852" i="2"/>
  <c r="N2853" i="2"/>
  <c r="N2854" i="2"/>
  <c r="N2855" i="2"/>
  <c r="N2856" i="2"/>
  <c r="N2857" i="2"/>
  <c r="N2845" i="2"/>
  <c r="N2846" i="2"/>
  <c r="N2847" i="2"/>
  <c r="N2848" i="2"/>
  <c r="N2849" i="2"/>
  <c r="N2850" i="2"/>
  <c r="N2834" i="2"/>
  <c r="N2835" i="2"/>
  <c r="N2836" i="2"/>
  <c r="N2837" i="2"/>
  <c r="N2838" i="2"/>
  <c r="N2839" i="2"/>
  <c r="N2840" i="2"/>
  <c r="N2841" i="2"/>
  <c r="N2842" i="2"/>
  <c r="N2843" i="2"/>
  <c r="N2844" i="2"/>
  <c r="N2825" i="2"/>
  <c r="N2826" i="2"/>
  <c r="N2827" i="2"/>
  <c r="N2828" i="2"/>
  <c r="N2829" i="2"/>
  <c r="N2830" i="2"/>
  <c r="N2831" i="2"/>
  <c r="N2832" i="2"/>
  <c r="N2833" i="2"/>
  <c r="N2819" i="2"/>
  <c r="N2820" i="2"/>
  <c r="N2821" i="2"/>
  <c r="N2822" i="2"/>
  <c r="N2823" i="2"/>
  <c r="N2824" i="2"/>
  <c r="N2814" i="2"/>
  <c r="N2815" i="2"/>
  <c r="N2816" i="2"/>
  <c r="N2817" i="2"/>
  <c r="N2818" i="2"/>
  <c r="N2805" i="2"/>
  <c r="N2806" i="2"/>
  <c r="N2807" i="2"/>
  <c r="N2808" i="2"/>
  <c r="N2809" i="2"/>
  <c r="N2810" i="2"/>
  <c r="N2811" i="2"/>
  <c r="N2812" i="2"/>
  <c r="N2813" i="2"/>
  <c r="N2799" i="2"/>
  <c r="N2800" i="2"/>
  <c r="N2801" i="2"/>
  <c r="N2802" i="2"/>
  <c r="N2803" i="2"/>
  <c r="N2804" i="2"/>
  <c r="N2793" i="2"/>
  <c r="N2794" i="2"/>
  <c r="N2795" i="2"/>
  <c r="N2796" i="2"/>
  <c r="N2797" i="2"/>
  <c r="N2798" i="2"/>
  <c r="N2783" i="2"/>
  <c r="N2784" i="2"/>
  <c r="N2785" i="2"/>
  <c r="N2786" i="2"/>
  <c r="N2787" i="2"/>
  <c r="N2788" i="2"/>
  <c r="N2789" i="2"/>
  <c r="N2790" i="2"/>
  <c r="N2791" i="2"/>
  <c r="N2792" i="2"/>
  <c r="N2770" i="2"/>
  <c r="N2771" i="2"/>
  <c r="N2772" i="2"/>
  <c r="N2773" i="2"/>
  <c r="N2774" i="2"/>
  <c r="N2775" i="2"/>
  <c r="N2776" i="2"/>
  <c r="N2777" i="2"/>
  <c r="N2778" i="2"/>
  <c r="N2779" i="2"/>
  <c r="N2780" i="2"/>
  <c r="N2781" i="2"/>
  <c r="N2782" i="2"/>
  <c r="N2762" i="2"/>
  <c r="N2763" i="2"/>
  <c r="N2764" i="2"/>
  <c r="N2765" i="2"/>
  <c r="N2766" i="2"/>
  <c r="N2767" i="2"/>
  <c r="N2768" i="2"/>
  <c r="N2769" i="2"/>
  <c r="N2753" i="2"/>
  <c r="N2754" i="2"/>
  <c r="N2755" i="2"/>
  <c r="N2756" i="2"/>
  <c r="N2757" i="2"/>
  <c r="N2758" i="2"/>
  <c r="N2759" i="2"/>
  <c r="N2760" i="2"/>
  <c r="N2761" i="2"/>
  <c r="N2746" i="2"/>
  <c r="N2747" i="2"/>
  <c r="N2748" i="2"/>
  <c r="N2749" i="2"/>
  <c r="N2750" i="2"/>
  <c r="N2751" i="2"/>
  <c r="N2752" i="2"/>
  <c r="N2739" i="2"/>
  <c r="N2740" i="2"/>
  <c r="N2741" i="2"/>
  <c r="N2742" i="2"/>
  <c r="N2743" i="2"/>
  <c r="N2744" i="2"/>
  <c r="N2745" i="2"/>
  <c r="N2730" i="2"/>
  <c r="N2731" i="2"/>
  <c r="N2732" i="2"/>
  <c r="N2733" i="2"/>
  <c r="N2734" i="2"/>
  <c r="N2735" i="2"/>
  <c r="N2736" i="2"/>
  <c r="N2737" i="2"/>
  <c r="N2738" i="2"/>
  <c r="N2721" i="2"/>
  <c r="N2722" i="2"/>
  <c r="N2723" i="2"/>
  <c r="N2724" i="2"/>
  <c r="N2725" i="2"/>
  <c r="N2726" i="2"/>
  <c r="N2727" i="2"/>
  <c r="N2728" i="2"/>
  <c r="N2729" i="2"/>
  <c r="N2713" i="2"/>
  <c r="N2714" i="2"/>
  <c r="N2715" i="2"/>
  <c r="N2716" i="2"/>
  <c r="N2717" i="2"/>
  <c r="N2718" i="2"/>
  <c r="N2719" i="2"/>
  <c r="N2720" i="2"/>
  <c r="N2701" i="2"/>
  <c r="N2702" i="2"/>
  <c r="N2703" i="2"/>
  <c r="N2704" i="2"/>
  <c r="N2705" i="2"/>
  <c r="N2706" i="2"/>
  <c r="N2707" i="2"/>
  <c r="N2708" i="2"/>
  <c r="N2709" i="2"/>
  <c r="N2710" i="2"/>
  <c r="N2711" i="2"/>
  <c r="N2712" i="2"/>
  <c r="N2688" i="2"/>
  <c r="N2689" i="2"/>
  <c r="N2690" i="2"/>
  <c r="N2691" i="2"/>
  <c r="N2692" i="2"/>
  <c r="N2693" i="2"/>
  <c r="N2694" i="2"/>
  <c r="N2695" i="2"/>
  <c r="N2696" i="2"/>
  <c r="N2697" i="2"/>
  <c r="N2698" i="2"/>
  <c r="N2699" i="2"/>
  <c r="N2700" i="2"/>
  <c r="N2677" i="2"/>
  <c r="N2678" i="2"/>
  <c r="N2679" i="2"/>
  <c r="N2680" i="2"/>
  <c r="N2681" i="2"/>
  <c r="N2682" i="2"/>
  <c r="N2683" i="2"/>
  <c r="N2684" i="2"/>
  <c r="N2685" i="2"/>
  <c r="N2686" i="2"/>
  <c r="N2687" i="2"/>
  <c r="N2667" i="2"/>
  <c r="N2668" i="2"/>
  <c r="N2669" i="2"/>
  <c r="N2670" i="2"/>
  <c r="N2671" i="2"/>
  <c r="N2672" i="2"/>
  <c r="N2673" i="2"/>
  <c r="N2674" i="2"/>
  <c r="N2675" i="2"/>
  <c r="N2676" i="2"/>
  <c r="N2654" i="2"/>
  <c r="N2655" i="2"/>
  <c r="N2656" i="2"/>
  <c r="N2657" i="2"/>
  <c r="N2658" i="2"/>
  <c r="N2659" i="2"/>
  <c r="N2660" i="2"/>
  <c r="N2661" i="2"/>
  <c r="N2662" i="2"/>
  <c r="N2663" i="2"/>
  <c r="N2664" i="2"/>
  <c r="N2665" i="2"/>
  <c r="N2666" i="2"/>
  <c r="N2643" i="2"/>
  <c r="N2644" i="2"/>
  <c r="N2645" i="2"/>
  <c r="N2646" i="2"/>
  <c r="N2647" i="2"/>
  <c r="N2648" i="2"/>
  <c r="N2649" i="2"/>
  <c r="N2650" i="2"/>
  <c r="N2651" i="2"/>
  <c r="N2652" i="2"/>
  <c r="N2653" i="2"/>
  <c r="N2632" i="2"/>
  <c r="N2633" i="2"/>
  <c r="N2634" i="2"/>
  <c r="N2635" i="2"/>
  <c r="N2636" i="2"/>
  <c r="N2637" i="2"/>
  <c r="N2638" i="2"/>
  <c r="N2639" i="2"/>
  <c r="N2640" i="2"/>
  <c r="N2641" i="2"/>
  <c r="N2642" i="2"/>
  <c r="N2618" i="2"/>
  <c r="N2619" i="2"/>
  <c r="N2620" i="2"/>
  <c r="N2621" i="2"/>
  <c r="N2622" i="2"/>
  <c r="N2623" i="2"/>
  <c r="N2624" i="2"/>
  <c r="N2625" i="2"/>
  <c r="N2626" i="2"/>
  <c r="N2627" i="2"/>
  <c r="N2628" i="2"/>
  <c r="N2629" i="2"/>
  <c r="N2630" i="2"/>
  <c r="N2631" i="2"/>
  <c r="N2610" i="2"/>
  <c r="N2611" i="2"/>
  <c r="N2612" i="2"/>
  <c r="N2613" i="2"/>
  <c r="N2614" i="2"/>
  <c r="N2615" i="2"/>
  <c r="N2616" i="2"/>
  <c r="N2617" i="2"/>
  <c r="N2602" i="2"/>
  <c r="N2603" i="2"/>
  <c r="N2604" i="2"/>
  <c r="N2605" i="2"/>
  <c r="N2606" i="2"/>
  <c r="N2607" i="2"/>
  <c r="N2608" i="2"/>
  <c r="N2609" i="2"/>
  <c r="N2594" i="2"/>
  <c r="N2595" i="2"/>
  <c r="N2596" i="2"/>
  <c r="N2597" i="2"/>
  <c r="N2598" i="2"/>
  <c r="N2599" i="2"/>
  <c r="N2600" i="2"/>
  <c r="N2601" i="2"/>
  <c r="N2581" i="2"/>
  <c r="N2582" i="2"/>
  <c r="N2583" i="2"/>
  <c r="N2584" i="2"/>
  <c r="N2585" i="2"/>
  <c r="N2586" i="2"/>
  <c r="N2587" i="2"/>
  <c r="N2588" i="2"/>
  <c r="N2589" i="2"/>
  <c r="N2590" i="2"/>
  <c r="N2591" i="2"/>
  <c r="N2592" i="2"/>
  <c r="N2593" i="2"/>
  <c r="N2577" i="2"/>
  <c r="N2578" i="2"/>
  <c r="N2579" i="2"/>
  <c r="N2580" i="2"/>
  <c r="N2570" i="2"/>
  <c r="N2571" i="2"/>
  <c r="N2572" i="2"/>
  <c r="N2573" i="2"/>
  <c r="N2574" i="2"/>
  <c r="N2575" i="2"/>
  <c r="N2576" i="2"/>
  <c r="N2563" i="2"/>
  <c r="N2564" i="2"/>
  <c r="N2565" i="2"/>
  <c r="N2566" i="2"/>
  <c r="N2567" i="2"/>
  <c r="N2568" i="2"/>
  <c r="N2569" i="2"/>
  <c r="N2555" i="2"/>
  <c r="N2556" i="2"/>
  <c r="N2557" i="2"/>
  <c r="N2558" i="2"/>
  <c r="N2559" i="2"/>
  <c r="N2560" i="2"/>
  <c r="N2561" i="2"/>
  <c r="N2562" i="2"/>
  <c r="N2549" i="2"/>
  <c r="N2550" i="2"/>
  <c r="N2551" i="2"/>
  <c r="N2552" i="2"/>
  <c r="N2553" i="2"/>
  <c r="N2554" i="2"/>
  <c r="N2546" i="2"/>
  <c r="N2547" i="2"/>
  <c r="N2548" i="2"/>
  <c r="N2532" i="2"/>
  <c r="N2533" i="2"/>
  <c r="N2534" i="2"/>
  <c r="N2535" i="2"/>
  <c r="N2536" i="2"/>
  <c r="N2537" i="2"/>
  <c r="N2538" i="2"/>
  <c r="N2539" i="2"/>
  <c r="N2540" i="2"/>
  <c r="N2541" i="2"/>
  <c r="N2542" i="2"/>
  <c r="N2543" i="2"/>
  <c r="N2544" i="2"/>
  <c r="N2545" i="2"/>
  <c r="N2525" i="2"/>
  <c r="N2526" i="2"/>
  <c r="N2527" i="2"/>
  <c r="N2528" i="2"/>
  <c r="N2529" i="2"/>
  <c r="N2530" i="2"/>
  <c r="N2531" i="2"/>
  <c r="N2514" i="2"/>
  <c r="N2515" i="2"/>
  <c r="N2516" i="2"/>
  <c r="N2517" i="2"/>
  <c r="N2518" i="2"/>
  <c r="N2519" i="2"/>
  <c r="N2520" i="2"/>
  <c r="N2521" i="2"/>
  <c r="N2522" i="2"/>
  <c r="N2523" i="2"/>
  <c r="N2524" i="2"/>
  <c r="N2507" i="2"/>
  <c r="N2508" i="2"/>
  <c r="N2509" i="2"/>
  <c r="N2510" i="2"/>
  <c r="N2511" i="2"/>
  <c r="N2512" i="2"/>
  <c r="N2513" i="2"/>
  <c r="N2499" i="2"/>
  <c r="N2500" i="2"/>
  <c r="N2501" i="2"/>
  <c r="N2502" i="2"/>
  <c r="N2503" i="2"/>
  <c r="N2504" i="2"/>
  <c r="N2505" i="2"/>
  <c r="N2506" i="2"/>
  <c r="N2492" i="2"/>
  <c r="N2493" i="2"/>
  <c r="N2494" i="2"/>
  <c r="N2495" i="2"/>
  <c r="N2496" i="2"/>
  <c r="N2497" i="2"/>
  <c r="N2498" i="2"/>
  <c r="N2486" i="2"/>
  <c r="N2487" i="2"/>
  <c r="N2488" i="2"/>
  <c r="N2489" i="2"/>
  <c r="N2490" i="2"/>
  <c r="N2491" i="2"/>
  <c r="N2478" i="2"/>
  <c r="N2479" i="2"/>
  <c r="N2480" i="2"/>
  <c r="N2481" i="2"/>
  <c r="N2482" i="2"/>
  <c r="N2483" i="2"/>
  <c r="N2484" i="2"/>
  <c r="N2485" i="2"/>
  <c r="N2474" i="2"/>
  <c r="N2475" i="2"/>
  <c r="N2476" i="2"/>
  <c r="N2477" i="2"/>
  <c r="N2468" i="2"/>
  <c r="N2469" i="2"/>
  <c r="N2470" i="2"/>
  <c r="N2471" i="2"/>
  <c r="N2472" i="2"/>
  <c r="N2473" i="2"/>
  <c r="N2458" i="2"/>
  <c r="N2459" i="2"/>
  <c r="N2460" i="2"/>
  <c r="N2461" i="2"/>
  <c r="N2462" i="2"/>
  <c r="N2463" i="2"/>
  <c r="N2464" i="2"/>
  <c r="N2465" i="2"/>
  <c r="N2466" i="2"/>
  <c r="N2467" i="2"/>
  <c r="N2449" i="2"/>
  <c r="N2450" i="2"/>
  <c r="N2451" i="2"/>
  <c r="N2452" i="2"/>
  <c r="N2453" i="2"/>
  <c r="N2454" i="2"/>
  <c r="N2455" i="2"/>
  <c r="N2456" i="2"/>
  <c r="N2457" i="2"/>
  <c r="N2442" i="2"/>
  <c r="N2443" i="2"/>
  <c r="N2444" i="2"/>
  <c r="N2445" i="2"/>
  <c r="N2446" i="2"/>
  <c r="N2447" i="2"/>
  <c r="N2448" i="2"/>
  <c r="N2441" i="2"/>
  <c r="N2427" i="2"/>
  <c r="N2428" i="2"/>
  <c r="N2429" i="2"/>
  <c r="N2430" i="2"/>
  <c r="N2431" i="2"/>
  <c r="N2432" i="2"/>
  <c r="N2433" i="2"/>
  <c r="N2434" i="2"/>
  <c r="N2435" i="2"/>
  <c r="N2436" i="2"/>
  <c r="N2437" i="2"/>
  <c r="N2438" i="2"/>
  <c r="N2439" i="2"/>
  <c r="N2440" i="2"/>
  <c r="N2418" i="2"/>
  <c r="N2419" i="2"/>
  <c r="N2420" i="2"/>
  <c r="N2421" i="2"/>
  <c r="N2422" i="2"/>
  <c r="N2423" i="2"/>
  <c r="N2424" i="2"/>
  <c r="N2425" i="2"/>
  <c r="N2426" i="2"/>
  <c r="N2414" i="2"/>
  <c r="N2415" i="2"/>
  <c r="N2416" i="2"/>
  <c r="N2417" i="2"/>
  <c r="N2402" i="2"/>
  <c r="N2403" i="2"/>
  <c r="N2404" i="2"/>
  <c r="N2405" i="2"/>
  <c r="N2406" i="2"/>
  <c r="N2407" i="2"/>
  <c r="N2408" i="2"/>
  <c r="N2409" i="2"/>
  <c r="N2410" i="2"/>
  <c r="N2411" i="2"/>
  <c r="N2412" i="2"/>
  <c r="N2413" i="2"/>
  <c r="N2395" i="2"/>
  <c r="N2396" i="2"/>
  <c r="N2397" i="2"/>
  <c r="N2398" i="2"/>
  <c r="N2399" i="2"/>
  <c r="N2400" i="2"/>
  <c r="N2401" i="2"/>
  <c r="N2391" i="2"/>
  <c r="N2392" i="2"/>
  <c r="N2393" i="2"/>
  <c r="N2394" i="2"/>
  <c r="N2385" i="2"/>
  <c r="N2386" i="2"/>
  <c r="N2387" i="2"/>
  <c r="N2388" i="2"/>
  <c r="N2389" i="2"/>
  <c r="N2390" i="2"/>
  <c r="N2375" i="2"/>
  <c r="N2376" i="2"/>
  <c r="N2377" i="2"/>
  <c r="N2378" i="2"/>
  <c r="N2379" i="2"/>
  <c r="N2380" i="2"/>
  <c r="N2381" i="2"/>
  <c r="N2382" i="2"/>
  <c r="N2383" i="2"/>
  <c r="N2384" i="2"/>
  <c r="N2362" i="2"/>
  <c r="N2363" i="2"/>
  <c r="N2364" i="2"/>
  <c r="N2365" i="2"/>
  <c r="N2366" i="2"/>
  <c r="N2367" i="2"/>
  <c r="N2368" i="2"/>
  <c r="N2369" i="2"/>
  <c r="N2370" i="2"/>
  <c r="N2371" i="2"/>
  <c r="N2372" i="2"/>
  <c r="N2373" i="2"/>
  <c r="N2374" i="2"/>
  <c r="N2352" i="2"/>
  <c r="N2353" i="2"/>
  <c r="N2354" i="2"/>
  <c r="N2355" i="2"/>
  <c r="N2356" i="2"/>
  <c r="N2357" i="2"/>
  <c r="N2358" i="2"/>
  <c r="N2359" i="2"/>
  <c r="N2360" i="2"/>
  <c r="N2361" i="2"/>
  <c r="N2345" i="2"/>
  <c r="N2346" i="2"/>
  <c r="N2347" i="2"/>
  <c r="N2348" i="2"/>
  <c r="N2349" i="2"/>
  <c r="N2350" i="2"/>
  <c r="N2351" i="2"/>
  <c r="N2337" i="2"/>
  <c r="N2338" i="2"/>
  <c r="N2339" i="2"/>
  <c r="N2340" i="2"/>
  <c r="N2341" i="2"/>
  <c r="N2342" i="2"/>
  <c r="N2343" i="2"/>
  <c r="N2344" i="2"/>
  <c r="N2327" i="2"/>
  <c r="N2328" i="2"/>
  <c r="N2329" i="2"/>
  <c r="N2330" i="2"/>
  <c r="N2331" i="2"/>
  <c r="N2332" i="2"/>
  <c r="N2333" i="2"/>
  <c r="N2334" i="2"/>
  <c r="N2335" i="2"/>
  <c r="N2336" i="2"/>
  <c r="N2315" i="2"/>
  <c r="N2316" i="2"/>
  <c r="N2317" i="2"/>
  <c r="N2318" i="2"/>
  <c r="N2319" i="2"/>
  <c r="N2320" i="2"/>
  <c r="N2321" i="2"/>
  <c r="N2322" i="2"/>
  <c r="N2323" i="2"/>
  <c r="N2324" i="2"/>
  <c r="N2325" i="2"/>
  <c r="N2326" i="2"/>
  <c r="N2303" i="2"/>
  <c r="N2304" i="2"/>
  <c r="N2305" i="2"/>
  <c r="N2306" i="2"/>
  <c r="N2307" i="2"/>
  <c r="N2308" i="2"/>
  <c r="N2309" i="2"/>
  <c r="N2310" i="2"/>
  <c r="N2311" i="2"/>
  <c r="N2312" i="2"/>
  <c r="N2313" i="2"/>
  <c r="N2314" i="2"/>
  <c r="N2295" i="2"/>
  <c r="N2296" i="2"/>
  <c r="N2297" i="2"/>
  <c r="N2298" i="2"/>
  <c r="N2299" i="2"/>
  <c r="N2300" i="2"/>
  <c r="N2301" i="2"/>
  <c r="N2302" i="2"/>
  <c r="N2285" i="2"/>
  <c r="N2286" i="2"/>
  <c r="N2287" i="2"/>
  <c r="N2288" i="2"/>
  <c r="N2289" i="2"/>
  <c r="N2290" i="2"/>
  <c r="N2291" i="2"/>
  <c r="N2292" i="2"/>
  <c r="N2293" i="2"/>
  <c r="N2294" i="2"/>
  <c r="N2272" i="2"/>
  <c r="N2273" i="2"/>
  <c r="N2274" i="2"/>
  <c r="N2275" i="2"/>
  <c r="N2276" i="2"/>
  <c r="N2277" i="2"/>
  <c r="N2278" i="2"/>
  <c r="N2279" i="2"/>
  <c r="N2280" i="2"/>
  <c r="N2281" i="2"/>
  <c r="N2282" i="2"/>
  <c r="N2283" i="2"/>
  <c r="N2284" i="2"/>
  <c r="N2269" i="2"/>
  <c r="N2270" i="2"/>
  <c r="N2271" i="2"/>
  <c r="N2263" i="2"/>
  <c r="N2264" i="2"/>
  <c r="N2265" i="2"/>
  <c r="N2266" i="2"/>
  <c r="N2267" i="2"/>
  <c r="N2268" i="2"/>
  <c r="N2253" i="2"/>
  <c r="N2254" i="2"/>
  <c r="N2255" i="2"/>
  <c r="N2256" i="2"/>
  <c r="N2257" i="2"/>
  <c r="N2258" i="2"/>
  <c r="N2259" i="2"/>
  <c r="N2260" i="2"/>
  <c r="N2261" i="2"/>
  <c r="N2262" i="2"/>
  <c r="N2244" i="2"/>
  <c r="N2245" i="2"/>
  <c r="N2246" i="2"/>
  <c r="N2247" i="2"/>
  <c r="N2248" i="2"/>
  <c r="N2249" i="2"/>
  <c r="N2250" i="2"/>
  <c r="N2251" i="2"/>
  <c r="N2252" i="2"/>
  <c r="N2236" i="2"/>
  <c r="N2237" i="2"/>
  <c r="N2238" i="2"/>
  <c r="N2239" i="2"/>
  <c r="N2240" i="2"/>
  <c r="N2241" i="2"/>
  <c r="N2242" i="2"/>
  <c r="N2243" i="2"/>
  <c r="N2231" i="2"/>
  <c r="N2232" i="2"/>
  <c r="N2233" i="2"/>
  <c r="N2234" i="2"/>
  <c r="N2235" i="2"/>
  <c r="N2220" i="2"/>
  <c r="N2221" i="2"/>
  <c r="N2222" i="2"/>
  <c r="N2223" i="2"/>
  <c r="N2224" i="2"/>
  <c r="N2225" i="2"/>
  <c r="N2226" i="2"/>
  <c r="N2227" i="2"/>
  <c r="N2228" i="2"/>
  <c r="N2229" i="2"/>
  <c r="N2230" i="2"/>
  <c r="N2213" i="2"/>
  <c r="N2214" i="2"/>
  <c r="N2215" i="2"/>
  <c r="N2216" i="2"/>
  <c r="N2217" i="2"/>
  <c r="N2218" i="2"/>
  <c r="N2219" i="2"/>
  <c r="N2208" i="2"/>
  <c r="N2209" i="2"/>
  <c r="N2210" i="2"/>
  <c r="N2211" i="2"/>
  <c r="N2212" i="2"/>
  <c r="N2200" i="2"/>
  <c r="N2201" i="2"/>
  <c r="N2202" i="2"/>
  <c r="N2203" i="2"/>
  <c r="N2204" i="2"/>
  <c r="N2205" i="2"/>
  <c r="N2206" i="2"/>
  <c r="N2207" i="2"/>
  <c r="N2191" i="2"/>
  <c r="N2192" i="2"/>
  <c r="N2193" i="2"/>
  <c r="N2194" i="2"/>
  <c r="N2195" i="2"/>
  <c r="N2196" i="2"/>
  <c r="N2197" i="2"/>
  <c r="N2198" i="2"/>
  <c r="N2199" i="2"/>
  <c r="N2186" i="2"/>
  <c r="N2187" i="2"/>
  <c r="N2188" i="2"/>
  <c r="N2189" i="2"/>
  <c r="N2190" i="2"/>
  <c r="N2177" i="2"/>
  <c r="N2178" i="2"/>
  <c r="N2179" i="2"/>
  <c r="N2180" i="2"/>
  <c r="N2181" i="2"/>
  <c r="N2182" i="2"/>
  <c r="N2183" i="2"/>
  <c r="N2184" i="2"/>
  <c r="N2185" i="2"/>
  <c r="N2172" i="2"/>
  <c r="N2173" i="2"/>
  <c r="N2174" i="2"/>
  <c r="N2175" i="2"/>
  <c r="N2176" i="2"/>
  <c r="N2164" i="2"/>
  <c r="N2165" i="2"/>
  <c r="N2166" i="2"/>
  <c r="N2167" i="2"/>
  <c r="N2168" i="2"/>
  <c r="N2169" i="2"/>
  <c r="N2170" i="2"/>
  <c r="N2171" i="2"/>
  <c r="N2150" i="2"/>
  <c r="N2151" i="2"/>
  <c r="N2152" i="2"/>
  <c r="N2153" i="2"/>
  <c r="N2154" i="2"/>
  <c r="N2155" i="2"/>
  <c r="N2156" i="2"/>
  <c r="N2157" i="2"/>
  <c r="N2158" i="2"/>
  <c r="N2159" i="2"/>
  <c r="N2160" i="2"/>
  <c r="N2161" i="2"/>
  <c r="N2162" i="2"/>
  <c r="N2163" i="2"/>
  <c r="N2143" i="2"/>
  <c r="N2144" i="2"/>
  <c r="N2145" i="2"/>
  <c r="N2146" i="2"/>
  <c r="N2147" i="2"/>
  <c r="N2148" i="2"/>
  <c r="N2149" i="2"/>
  <c r="N2132" i="2"/>
  <c r="N2133" i="2"/>
  <c r="N2134" i="2"/>
  <c r="N2135" i="2"/>
  <c r="N2136" i="2"/>
  <c r="N2137" i="2"/>
  <c r="N2138" i="2"/>
  <c r="N2139" i="2"/>
  <c r="N2140" i="2"/>
  <c r="N2141" i="2"/>
  <c r="N2142" i="2"/>
  <c r="N2124" i="2"/>
  <c r="N2125" i="2"/>
  <c r="N2126" i="2"/>
  <c r="N2127" i="2"/>
  <c r="N2128" i="2"/>
  <c r="N2129" i="2"/>
  <c r="N2130" i="2"/>
  <c r="N2131" i="2"/>
  <c r="N2115" i="2"/>
  <c r="N2116" i="2"/>
  <c r="N2117" i="2"/>
  <c r="N2118" i="2"/>
  <c r="N2119" i="2"/>
  <c r="N2120" i="2"/>
  <c r="N2121" i="2"/>
  <c r="N2122" i="2"/>
  <c r="N2123" i="2"/>
  <c r="N2102" i="2"/>
  <c r="N2103" i="2"/>
  <c r="N2104" i="2"/>
  <c r="N2105" i="2"/>
  <c r="N2106" i="2"/>
  <c r="N2107" i="2"/>
  <c r="N2108" i="2"/>
  <c r="N2109" i="2"/>
  <c r="N2110" i="2"/>
  <c r="N2111" i="2"/>
  <c r="N2112" i="2"/>
  <c r="N2113" i="2"/>
  <c r="N2114" i="2"/>
  <c r="N2092" i="2"/>
  <c r="N2093" i="2"/>
  <c r="N2094" i="2"/>
  <c r="N2095" i="2"/>
  <c r="N2096" i="2"/>
  <c r="N2097" i="2"/>
  <c r="N2098" i="2"/>
  <c r="N2099" i="2"/>
  <c r="N2100" i="2"/>
  <c r="N2101" i="2"/>
  <c r="N2083" i="2"/>
  <c r="N2084" i="2"/>
  <c r="N2085" i="2"/>
  <c r="N2086" i="2"/>
  <c r="N2087" i="2"/>
  <c r="N2088" i="2"/>
  <c r="N2089" i="2"/>
  <c r="N2090" i="2"/>
  <c r="N2091" i="2"/>
  <c r="N2074" i="2"/>
  <c r="N2075" i="2"/>
  <c r="N2076" i="2"/>
  <c r="N2077" i="2"/>
  <c r="N2078" i="2"/>
  <c r="N2079" i="2"/>
  <c r="N2080" i="2"/>
  <c r="N2081" i="2"/>
  <c r="N2082" i="2"/>
  <c r="N2072" i="2"/>
  <c r="N2073" i="2"/>
  <c r="N2064" i="2"/>
  <c r="N2065" i="2"/>
  <c r="N2066" i="2"/>
  <c r="N2067" i="2"/>
  <c r="N2068" i="2"/>
  <c r="N2069" i="2"/>
  <c r="N2070" i="2"/>
  <c r="N2071" i="2"/>
  <c r="N2058" i="2"/>
  <c r="N2059" i="2"/>
  <c r="N2060" i="2"/>
  <c r="N2061" i="2"/>
  <c r="N2062" i="2"/>
  <c r="N2063" i="2"/>
  <c r="N2051" i="2"/>
  <c r="N2052" i="2"/>
  <c r="N2053" i="2"/>
  <c r="N2054" i="2"/>
  <c r="N2055" i="2"/>
  <c r="N2056" i="2"/>
  <c r="N2057" i="2"/>
  <c r="N2046" i="2"/>
  <c r="N2047" i="2"/>
  <c r="N2048" i="2"/>
  <c r="N2049" i="2"/>
  <c r="N2050" i="2"/>
  <c r="N2038" i="2"/>
  <c r="N2039" i="2"/>
  <c r="N2040" i="2"/>
  <c r="N2041" i="2"/>
  <c r="N2042" i="2"/>
  <c r="N2043" i="2"/>
  <c r="N2044" i="2"/>
  <c r="N2045" i="2"/>
  <c r="N2030" i="2"/>
  <c r="N2031" i="2"/>
  <c r="N2032" i="2"/>
  <c r="N2033" i="2"/>
  <c r="N2034" i="2"/>
  <c r="N2035" i="2"/>
  <c r="N2036" i="2"/>
  <c r="N2037" i="2"/>
  <c r="N2017" i="2"/>
  <c r="N2018" i="2"/>
  <c r="N2019" i="2"/>
  <c r="N2020" i="2"/>
  <c r="N2021" i="2"/>
  <c r="N2022" i="2"/>
  <c r="N2023" i="2"/>
  <c r="N2024" i="2"/>
  <c r="N2025" i="2"/>
  <c r="N2026" i="2"/>
  <c r="N2027" i="2"/>
  <c r="N2028" i="2"/>
  <c r="N2029" i="2"/>
  <c r="N2010" i="2"/>
  <c r="N2011" i="2"/>
  <c r="N2012" i="2"/>
  <c r="N2013" i="2"/>
  <c r="N2014" i="2"/>
  <c r="N2015" i="2"/>
  <c r="N2016" i="2"/>
  <c r="N2004" i="2"/>
  <c r="N2005" i="2"/>
  <c r="N2006" i="2"/>
  <c r="N2007" i="2"/>
  <c r="N2008" i="2"/>
  <c r="N2009" i="2"/>
  <c r="N1999" i="2"/>
  <c r="N2000" i="2"/>
  <c r="N2001" i="2"/>
  <c r="N2002" i="2"/>
  <c r="N2003" i="2"/>
  <c r="N1995" i="2"/>
  <c r="N1996" i="2"/>
  <c r="N1997" i="2"/>
  <c r="N1998" i="2"/>
  <c r="N1983" i="2"/>
  <c r="N1984" i="2"/>
  <c r="N1985" i="2"/>
  <c r="N1986" i="2"/>
  <c r="N1987" i="2"/>
  <c r="N1988" i="2"/>
  <c r="N1989" i="2"/>
  <c r="N1990" i="2"/>
  <c r="N1991" i="2"/>
  <c r="N1992" i="2"/>
  <c r="N1993" i="2"/>
  <c r="N1994" i="2"/>
  <c r="N1973" i="2"/>
  <c r="N1974" i="2"/>
  <c r="N1975" i="2"/>
  <c r="N1976" i="2"/>
  <c r="N1977" i="2"/>
  <c r="N1978" i="2"/>
  <c r="N1979" i="2"/>
  <c r="N1980" i="2"/>
  <c r="N1981" i="2"/>
  <c r="N1982" i="2"/>
  <c r="N1961" i="2"/>
  <c r="N1962" i="2"/>
  <c r="N1963" i="2"/>
  <c r="N1964" i="2"/>
  <c r="N1965" i="2"/>
  <c r="N1966" i="2"/>
  <c r="N1967" i="2"/>
  <c r="N1968" i="2"/>
  <c r="N1969" i="2"/>
  <c r="N1970" i="2"/>
  <c r="N1971" i="2"/>
  <c r="N1972" i="2"/>
  <c r="N1950" i="2"/>
  <c r="N1951" i="2"/>
  <c r="N1952" i="2"/>
  <c r="N1953" i="2"/>
  <c r="N1954" i="2"/>
  <c r="N1955" i="2"/>
  <c r="N1956" i="2"/>
  <c r="N1957" i="2"/>
  <c r="N1958" i="2"/>
  <c r="N1959" i="2"/>
  <c r="N1960" i="2"/>
  <c r="N1938" i="2"/>
  <c r="N1939" i="2"/>
  <c r="N1940" i="2"/>
  <c r="N1941" i="2"/>
  <c r="N1942" i="2"/>
  <c r="N1943" i="2"/>
  <c r="N1944" i="2"/>
  <c r="N1945" i="2"/>
  <c r="N1946" i="2"/>
  <c r="N1947" i="2"/>
  <c r="N1948" i="2"/>
  <c r="N1949" i="2"/>
  <c r="N1934" i="2"/>
  <c r="N1935" i="2"/>
  <c r="N1936" i="2"/>
  <c r="N1937" i="2"/>
  <c r="N1928" i="2"/>
  <c r="N1929" i="2"/>
  <c r="N1930" i="2"/>
  <c r="N1931" i="2"/>
  <c r="N1932" i="2"/>
  <c r="N1933" i="2"/>
  <c r="N1920" i="2"/>
  <c r="N1921" i="2"/>
  <c r="N1922" i="2"/>
  <c r="N1923" i="2"/>
  <c r="N1924" i="2"/>
  <c r="N1925" i="2"/>
  <c r="N1926" i="2"/>
  <c r="N1927" i="2"/>
  <c r="N1909" i="2"/>
  <c r="N1910" i="2"/>
  <c r="N1911" i="2"/>
  <c r="N1912" i="2"/>
  <c r="N1913" i="2"/>
  <c r="N1914" i="2"/>
  <c r="N1915" i="2"/>
  <c r="N1916" i="2"/>
  <c r="N1917" i="2"/>
  <c r="N1918" i="2"/>
  <c r="N1919" i="2"/>
  <c r="N1900" i="2"/>
  <c r="N1901" i="2"/>
  <c r="N1902" i="2"/>
  <c r="N1903" i="2"/>
  <c r="N1904" i="2"/>
  <c r="N1905" i="2"/>
  <c r="N1906" i="2"/>
  <c r="N1907" i="2"/>
  <c r="N1908" i="2"/>
  <c r="N1890" i="2"/>
  <c r="N1891" i="2"/>
  <c r="N1892" i="2"/>
  <c r="N1893" i="2"/>
  <c r="N1894" i="2"/>
  <c r="N1895" i="2"/>
  <c r="N1896" i="2"/>
  <c r="N1897" i="2"/>
  <c r="N1898" i="2"/>
  <c r="N1899" i="2"/>
  <c r="N1883" i="2"/>
  <c r="N1884" i="2"/>
  <c r="N1885" i="2"/>
  <c r="N1886" i="2"/>
  <c r="N1887" i="2"/>
  <c r="N1888" i="2"/>
  <c r="N1889" i="2"/>
  <c r="N1876" i="2"/>
  <c r="N1877" i="2"/>
  <c r="N1878" i="2"/>
  <c r="N1879" i="2"/>
  <c r="N1880" i="2"/>
  <c r="N1881" i="2"/>
  <c r="N1882" i="2"/>
  <c r="N1865" i="2"/>
  <c r="N1866" i="2"/>
  <c r="N1867" i="2"/>
  <c r="N1868" i="2"/>
  <c r="N1869" i="2"/>
  <c r="N1870" i="2"/>
  <c r="N1871" i="2"/>
  <c r="N1872" i="2"/>
  <c r="N1873" i="2"/>
  <c r="N1874" i="2"/>
  <c r="N1875" i="2"/>
  <c r="N1856" i="2"/>
  <c r="N1857" i="2"/>
  <c r="N1858" i="2"/>
  <c r="N1859" i="2"/>
  <c r="N1860" i="2"/>
  <c r="N1861" i="2"/>
  <c r="N1862" i="2"/>
  <c r="N1863" i="2"/>
  <c r="N1864" i="2"/>
  <c r="N1846" i="2"/>
  <c r="N1847" i="2"/>
  <c r="N1848" i="2"/>
  <c r="N1849" i="2"/>
  <c r="N1850" i="2"/>
  <c r="N1851" i="2"/>
  <c r="N1852" i="2"/>
  <c r="N1853" i="2"/>
  <c r="N1854" i="2"/>
  <c r="N1855" i="2"/>
  <c r="N1835" i="2"/>
  <c r="N1836" i="2"/>
  <c r="N1837" i="2"/>
  <c r="N1838" i="2"/>
  <c r="N1839" i="2"/>
  <c r="N1840" i="2"/>
  <c r="N1841" i="2"/>
  <c r="N1842" i="2"/>
  <c r="N1843" i="2"/>
  <c r="N1844" i="2"/>
  <c r="N1845" i="2"/>
  <c r="N1820" i="2"/>
  <c r="N1821" i="2"/>
  <c r="N1822" i="2"/>
  <c r="N1823" i="2"/>
  <c r="N1824" i="2"/>
  <c r="N1825" i="2"/>
  <c r="N1826" i="2"/>
  <c r="N1827" i="2"/>
  <c r="N1828" i="2"/>
  <c r="N1829" i="2"/>
  <c r="N1830" i="2"/>
  <c r="N1831" i="2"/>
  <c r="N1832" i="2"/>
  <c r="N1833" i="2"/>
  <c r="N1834" i="2"/>
  <c r="N1806" i="2"/>
  <c r="N1807" i="2"/>
  <c r="N1808" i="2"/>
  <c r="N1809" i="2"/>
  <c r="N1810" i="2"/>
  <c r="N1811" i="2"/>
  <c r="N1812" i="2"/>
  <c r="N1813" i="2"/>
  <c r="N1814" i="2"/>
  <c r="N1815" i="2"/>
  <c r="N1816" i="2"/>
  <c r="N1817" i="2"/>
  <c r="N1818" i="2"/>
  <c r="N1819" i="2"/>
  <c r="N1800" i="2"/>
  <c r="N1801" i="2"/>
  <c r="N1802" i="2"/>
  <c r="N1803" i="2"/>
  <c r="N1804" i="2"/>
  <c r="N1805" i="2"/>
  <c r="N1791" i="2"/>
  <c r="N1792" i="2"/>
  <c r="N1793" i="2"/>
  <c r="N1794" i="2"/>
  <c r="N1795" i="2"/>
  <c r="N1796" i="2"/>
  <c r="N1797" i="2"/>
  <c r="N1798" i="2"/>
  <c r="N1799" i="2"/>
  <c r="N1781" i="2"/>
  <c r="N1782" i="2"/>
  <c r="N1783" i="2"/>
  <c r="N1784" i="2"/>
  <c r="N1785" i="2"/>
  <c r="N1786" i="2"/>
  <c r="N1787" i="2"/>
  <c r="N1788" i="2"/>
  <c r="N1789" i="2"/>
  <c r="N1790" i="2"/>
  <c r="N1770" i="2"/>
  <c r="N1771" i="2"/>
  <c r="N1772" i="2"/>
  <c r="N1773" i="2"/>
  <c r="N1774" i="2"/>
  <c r="N1775" i="2"/>
  <c r="N1776" i="2"/>
  <c r="N1777" i="2"/>
  <c r="N1778" i="2"/>
  <c r="N1779" i="2"/>
  <c r="N1780" i="2"/>
  <c r="N1763" i="2"/>
  <c r="N1764" i="2"/>
  <c r="N1765" i="2"/>
  <c r="N1766" i="2"/>
  <c r="N1767" i="2"/>
  <c r="N1768" i="2"/>
  <c r="N1769" i="2"/>
  <c r="N1753" i="2"/>
  <c r="N1754" i="2"/>
  <c r="N1755" i="2"/>
  <c r="N1756" i="2"/>
  <c r="N1757" i="2"/>
  <c r="N1758" i="2"/>
  <c r="N1759" i="2"/>
  <c r="N1760" i="2"/>
  <c r="N1761" i="2"/>
  <c r="N1762" i="2"/>
  <c r="N1747" i="2"/>
  <c r="N1748" i="2"/>
  <c r="N1749" i="2"/>
  <c r="N1750" i="2"/>
  <c r="N1751" i="2"/>
  <c r="N1752" i="2"/>
  <c r="N1742" i="2"/>
  <c r="N1743" i="2"/>
  <c r="N1744" i="2"/>
  <c r="N1745" i="2"/>
  <c r="N1746" i="2"/>
  <c r="N1734" i="2"/>
  <c r="N1735" i="2"/>
  <c r="N1736" i="2"/>
  <c r="N1737" i="2"/>
  <c r="N1738" i="2"/>
  <c r="N1739" i="2"/>
  <c r="N1740" i="2"/>
  <c r="N1741" i="2"/>
  <c r="N1723" i="2"/>
  <c r="N1724" i="2"/>
  <c r="N1725" i="2"/>
  <c r="N1726" i="2"/>
  <c r="N1727" i="2"/>
  <c r="N1728" i="2"/>
  <c r="N1729" i="2"/>
  <c r="N1730" i="2"/>
  <c r="N1731" i="2"/>
  <c r="N1732" i="2"/>
  <c r="N1733" i="2"/>
  <c r="N1717" i="2"/>
  <c r="N1718" i="2"/>
  <c r="N1719" i="2"/>
  <c r="N1720" i="2"/>
  <c r="N1721" i="2"/>
  <c r="N1722" i="2"/>
  <c r="N1710" i="2"/>
  <c r="N1711" i="2"/>
  <c r="N1712" i="2"/>
  <c r="N1713" i="2"/>
  <c r="N1714" i="2"/>
  <c r="N1715" i="2"/>
  <c r="N1716" i="2"/>
  <c r="N1704" i="2"/>
  <c r="N1705" i="2"/>
  <c r="N1706" i="2"/>
  <c r="N1707" i="2"/>
  <c r="N1708" i="2"/>
  <c r="N1709" i="2"/>
  <c r="N1695" i="2"/>
  <c r="N1696" i="2"/>
  <c r="N1697" i="2"/>
  <c r="N1698" i="2"/>
  <c r="N1699" i="2"/>
  <c r="N1700" i="2"/>
  <c r="N1701" i="2"/>
  <c r="N1702" i="2"/>
  <c r="N1703" i="2"/>
  <c r="N1689" i="2"/>
  <c r="N1690" i="2"/>
  <c r="N1691" i="2"/>
  <c r="N1692" i="2"/>
  <c r="N1693" i="2"/>
  <c r="N1694" i="2"/>
  <c r="N1679" i="2"/>
  <c r="N1680" i="2"/>
  <c r="N1681" i="2"/>
  <c r="N1682" i="2"/>
  <c r="N1683" i="2"/>
  <c r="N1684" i="2"/>
  <c r="N1685" i="2"/>
  <c r="N1686" i="2"/>
  <c r="N1687" i="2"/>
  <c r="N1688" i="2"/>
  <c r="N1670" i="2"/>
  <c r="N1671" i="2"/>
  <c r="N1672" i="2"/>
  <c r="N1673" i="2"/>
  <c r="N1674" i="2"/>
  <c r="N1675" i="2"/>
  <c r="N1676" i="2"/>
  <c r="N1677" i="2"/>
  <c r="N1678" i="2"/>
  <c r="N1663" i="2"/>
  <c r="N1664" i="2"/>
  <c r="N1665" i="2"/>
  <c r="N1666" i="2"/>
  <c r="N1667" i="2"/>
  <c r="N1668" i="2"/>
  <c r="N1669" i="2"/>
  <c r="N1655" i="2"/>
  <c r="N1656" i="2"/>
  <c r="N1657" i="2"/>
  <c r="N1658" i="2"/>
  <c r="N1659" i="2"/>
  <c r="N1660" i="2"/>
  <c r="N1661" i="2"/>
  <c r="N1662" i="2"/>
  <c r="N1645" i="2"/>
  <c r="N1646" i="2"/>
  <c r="N1647" i="2"/>
  <c r="N1648" i="2"/>
  <c r="N1649" i="2"/>
  <c r="N1650" i="2"/>
  <c r="N1651" i="2"/>
  <c r="N1652" i="2"/>
  <c r="N1653" i="2"/>
  <c r="N1654" i="2"/>
  <c r="N1638" i="2"/>
  <c r="N1639" i="2"/>
  <c r="N1640" i="2"/>
  <c r="N1641" i="2"/>
  <c r="N1642" i="2"/>
  <c r="N1643" i="2"/>
  <c r="N1644" i="2"/>
  <c r="N1629" i="2"/>
  <c r="N1630" i="2"/>
  <c r="N1631" i="2"/>
  <c r="N1632" i="2"/>
  <c r="N1633" i="2"/>
  <c r="N1634" i="2"/>
  <c r="N1635" i="2"/>
  <c r="N1636" i="2"/>
  <c r="N1637" i="2"/>
  <c r="N1624" i="2"/>
  <c r="N1625" i="2"/>
  <c r="N1626" i="2"/>
  <c r="N1627" i="2"/>
  <c r="N1628" i="2"/>
  <c r="N1616" i="2"/>
  <c r="N1617" i="2"/>
  <c r="N1618" i="2"/>
  <c r="N1619" i="2"/>
  <c r="N1620" i="2"/>
  <c r="N1621" i="2"/>
  <c r="N1622" i="2"/>
  <c r="N1623" i="2"/>
  <c r="N1607" i="2"/>
  <c r="N1608" i="2"/>
  <c r="N1609" i="2"/>
  <c r="N1610" i="2"/>
  <c r="N1611" i="2"/>
  <c r="N1612" i="2"/>
  <c r="N1613" i="2"/>
  <c r="N1614" i="2"/>
  <c r="N1615" i="2"/>
  <c r="N1597" i="2"/>
  <c r="N1598" i="2"/>
  <c r="N1599" i="2"/>
  <c r="N1600" i="2"/>
  <c r="N1601" i="2"/>
  <c r="N1602" i="2"/>
  <c r="N1603" i="2"/>
  <c r="N1604" i="2"/>
  <c r="N1605" i="2"/>
  <c r="N1606" i="2"/>
  <c r="N1589" i="2"/>
  <c r="N1590" i="2"/>
  <c r="N1591" i="2"/>
  <c r="N1592" i="2"/>
  <c r="N1593" i="2"/>
  <c r="N1594" i="2"/>
  <c r="N1595" i="2"/>
  <c r="N1596" i="2"/>
  <c r="N1584" i="2"/>
  <c r="N1585" i="2"/>
  <c r="N1586" i="2"/>
  <c r="N1587" i="2"/>
  <c r="N1588" i="2"/>
  <c r="N1575" i="2"/>
  <c r="N1576" i="2"/>
  <c r="N1577" i="2"/>
  <c r="N1578" i="2"/>
  <c r="N1579" i="2"/>
  <c r="N1580" i="2"/>
  <c r="N1581" i="2"/>
  <c r="N1582" i="2"/>
  <c r="N1583" i="2"/>
  <c r="N1569" i="2"/>
  <c r="N1570" i="2"/>
  <c r="N1571" i="2"/>
  <c r="N1572" i="2"/>
  <c r="N1573" i="2"/>
  <c r="N1574" i="2"/>
  <c r="N1558" i="2"/>
  <c r="N1559" i="2"/>
  <c r="N1560" i="2"/>
  <c r="N1561" i="2"/>
  <c r="N1562" i="2"/>
  <c r="N1563" i="2"/>
  <c r="N1564" i="2"/>
  <c r="N1565" i="2"/>
  <c r="N1566" i="2"/>
  <c r="N1567" i="2"/>
  <c r="N1568" i="2"/>
  <c r="N1551" i="2"/>
  <c r="N1552" i="2"/>
  <c r="N1553" i="2"/>
  <c r="N1554" i="2"/>
  <c r="N1555" i="2"/>
  <c r="N1556" i="2"/>
  <c r="N1557" i="2"/>
  <c r="N1538" i="2"/>
  <c r="N1539" i="2"/>
  <c r="N1540" i="2"/>
  <c r="N1541" i="2"/>
  <c r="N1542" i="2"/>
  <c r="N1543" i="2"/>
  <c r="N1544" i="2"/>
  <c r="N1545" i="2"/>
  <c r="N1546" i="2"/>
  <c r="N1547" i="2"/>
  <c r="N1548" i="2"/>
  <c r="N1549" i="2"/>
  <c r="N1550" i="2"/>
  <c r="N1531" i="2"/>
  <c r="N1532" i="2"/>
  <c r="N1533" i="2"/>
  <c r="N1534" i="2"/>
  <c r="N1535" i="2"/>
  <c r="N1536" i="2"/>
  <c r="N1537" i="2"/>
  <c r="N1520" i="2"/>
  <c r="N1521" i="2"/>
  <c r="N1522" i="2"/>
  <c r="N1523" i="2"/>
  <c r="N1524" i="2"/>
  <c r="N1525" i="2"/>
  <c r="N1526" i="2"/>
  <c r="N1527" i="2"/>
  <c r="N1528" i="2"/>
  <c r="N1529" i="2"/>
  <c r="N1530" i="2"/>
  <c r="N1511" i="2"/>
  <c r="N1512" i="2"/>
  <c r="N1513" i="2"/>
  <c r="N1514" i="2"/>
  <c r="N1515" i="2"/>
  <c r="N1516" i="2"/>
  <c r="N1517" i="2"/>
  <c r="N1518" i="2"/>
  <c r="N1519" i="2"/>
  <c r="N1501" i="2"/>
  <c r="N1502" i="2"/>
  <c r="N1503" i="2"/>
  <c r="N1504" i="2"/>
  <c r="N1505" i="2"/>
  <c r="N1506" i="2"/>
  <c r="N1507" i="2"/>
  <c r="N1508" i="2"/>
  <c r="N1509" i="2"/>
  <c r="N1510" i="2"/>
  <c r="N1491" i="2"/>
  <c r="N1492" i="2"/>
  <c r="N1493" i="2"/>
  <c r="N1494" i="2"/>
  <c r="N1495" i="2"/>
  <c r="N1496" i="2"/>
  <c r="N1497" i="2"/>
  <c r="N1498" i="2"/>
  <c r="N1499" i="2"/>
  <c r="N1500" i="2"/>
  <c r="N1484" i="2"/>
  <c r="N1485" i="2"/>
  <c r="N1486" i="2"/>
  <c r="N1487" i="2"/>
  <c r="N1488" i="2"/>
  <c r="N1489" i="2"/>
  <c r="N1490" i="2"/>
  <c r="N1472" i="2"/>
  <c r="N1473" i="2"/>
  <c r="N1474" i="2"/>
  <c r="N1475" i="2"/>
  <c r="N1476" i="2"/>
  <c r="N1477" i="2"/>
  <c r="N1478" i="2"/>
  <c r="N1479" i="2"/>
  <c r="N1480" i="2"/>
  <c r="N1481" i="2"/>
  <c r="N1482" i="2"/>
  <c r="N1483" i="2"/>
  <c r="N1463" i="2"/>
  <c r="N1464" i="2"/>
  <c r="N1465" i="2"/>
  <c r="N1466" i="2"/>
  <c r="N1467" i="2"/>
  <c r="N1468" i="2"/>
  <c r="N1469" i="2"/>
  <c r="N1470" i="2"/>
  <c r="N1471" i="2"/>
  <c r="N1454" i="2"/>
  <c r="N1455" i="2"/>
  <c r="N1456" i="2"/>
  <c r="N1457" i="2"/>
  <c r="N1458" i="2"/>
  <c r="N1459" i="2"/>
  <c r="N1460" i="2"/>
  <c r="N1461" i="2"/>
  <c r="N1462" i="2"/>
  <c r="N1448" i="2"/>
  <c r="N1449" i="2"/>
  <c r="N1450" i="2"/>
  <c r="N1451" i="2"/>
  <c r="N1452" i="2"/>
  <c r="N1453" i="2"/>
  <c r="N1439" i="2"/>
  <c r="N1440" i="2"/>
  <c r="N1441" i="2"/>
  <c r="N1442" i="2"/>
  <c r="N1443" i="2"/>
  <c r="N1444" i="2"/>
  <c r="N1445" i="2"/>
  <c r="N1446" i="2"/>
  <c r="N1447" i="2"/>
  <c r="N1432" i="2"/>
  <c r="N1433" i="2"/>
  <c r="N1434" i="2"/>
  <c r="N1435" i="2"/>
  <c r="N1436" i="2"/>
  <c r="N1437" i="2"/>
  <c r="N1438" i="2"/>
  <c r="N1419" i="2"/>
  <c r="N1420" i="2"/>
  <c r="N1421" i="2"/>
  <c r="N1422" i="2"/>
  <c r="N1423" i="2"/>
  <c r="N1424" i="2"/>
  <c r="N1425" i="2"/>
  <c r="N1426" i="2"/>
  <c r="N1427" i="2"/>
  <c r="N1428" i="2"/>
  <c r="N1429" i="2"/>
  <c r="N1430" i="2"/>
  <c r="N1431" i="2"/>
  <c r="N1407" i="2"/>
  <c r="N1408" i="2"/>
  <c r="N1409" i="2"/>
  <c r="N1410" i="2"/>
  <c r="N1411" i="2"/>
  <c r="N1412" i="2"/>
  <c r="N1413" i="2"/>
  <c r="N1414" i="2"/>
  <c r="N1415" i="2"/>
  <c r="N1416" i="2"/>
  <c r="N1417" i="2"/>
  <c r="N1418" i="2"/>
  <c r="N1393" i="2"/>
  <c r="N1394" i="2"/>
  <c r="N1395" i="2"/>
  <c r="N1396" i="2"/>
  <c r="N1397" i="2"/>
  <c r="N1398" i="2"/>
  <c r="N1399" i="2"/>
  <c r="N1400" i="2"/>
  <c r="N1401" i="2"/>
  <c r="N1402" i="2"/>
  <c r="N1403" i="2"/>
  <c r="N1404" i="2"/>
  <c r="N1405" i="2"/>
  <c r="N1406" i="2"/>
  <c r="N1385" i="2"/>
  <c r="N1386" i="2"/>
  <c r="N1387" i="2"/>
  <c r="N1388" i="2"/>
  <c r="N1389" i="2"/>
  <c r="N1390" i="2"/>
  <c r="N1391" i="2"/>
  <c r="N1392" i="2"/>
  <c r="N1376" i="2"/>
  <c r="N1377" i="2"/>
  <c r="N1378" i="2"/>
  <c r="N1379" i="2"/>
  <c r="N1380" i="2"/>
  <c r="N1381" i="2"/>
  <c r="N1382" i="2"/>
  <c r="N1383" i="2"/>
  <c r="N1384" i="2"/>
  <c r="N1370" i="2"/>
  <c r="N1371" i="2"/>
  <c r="N1372" i="2"/>
  <c r="N1373" i="2"/>
  <c r="N1374" i="2"/>
  <c r="N1375" i="2"/>
  <c r="N1368" i="2"/>
  <c r="N1369" i="2"/>
  <c r="N1353" i="2"/>
  <c r="N1354" i="2"/>
  <c r="N1355" i="2"/>
  <c r="N1356" i="2"/>
  <c r="N1357" i="2"/>
  <c r="N1358" i="2"/>
  <c r="N1359" i="2"/>
  <c r="N1360" i="2"/>
  <c r="N1361" i="2"/>
  <c r="N1362" i="2"/>
  <c r="N1363" i="2"/>
  <c r="N1364" i="2"/>
  <c r="N1365" i="2"/>
  <c r="N1366" i="2"/>
  <c r="N1367" i="2"/>
  <c r="N1343" i="2"/>
  <c r="N1344" i="2"/>
  <c r="N1345" i="2"/>
  <c r="N1346" i="2"/>
  <c r="N1347" i="2"/>
  <c r="N1348" i="2"/>
  <c r="N1349" i="2"/>
  <c r="N1350" i="2"/>
  <c r="N1351" i="2"/>
  <c r="N1352" i="2"/>
  <c r="N1334" i="2"/>
  <c r="N1335" i="2"/>
  <c r="N1336" i="2"/>
  <c r="N1337" i="2"/>
  <c r="N1338" i="2"/>
  <c r="N1339" i="2"/>
  <c r="N1340" i="2"/>
  <c r="N1341" i="2"/>
  <c r="N1342" i="2"/>
  <c r="N1325" i="2"/>
  <c r="N1326" i="2"/>
  <c r="N1327" i="2"/>
  <c r="N1328" i="2"/>
  <c r="N1329" i="2"/>
  <c r="N1330" i="2"/>
  <c r="N1331" i="2"/>
  <c r="N1332" i="2"/>
  <c r="N1333" i="2"/>
  <c r="N1320" i="2"/>
  <c r="N1321" i="2"/>
  <c r="N1322" i="2"/>
  <c r="N1323" i="2"/>
  <c r="N1324" i="2"/>
  <c r="N1311" i="2"/>
  <c r="N1312" i="2"/>
  <c r="N1313" i="2"/>
  <c r="N1314" i="2"/>
  <c r="N1315" i="2"/>
  <c r="N1316" i="2"/>
  <c r="N1317" i="2"/>
  <c r="N1318" i="2"/>
  <c r="N1319" i="2"/>
  <c r="N1299" i="2"/>
  <c r="N1300" i="2"/>
  <c r="N1301" i="2"/>
  <c r="N1302" i="2"/>
  <c r="N1303" i="2"/>
  <c r="N1304" i="2"/>
  <c r="N1305" i="2"/>
  <c r="N1306" i="2"/>
  <c r="N1307" i="2"/>
  <c r="N1308" i="2"/>
  <c r="N1309" i="2"/>
  <c r="N1310" i="2"/>
  <c r="N1294" i="2"/>
  <c r="N1295" i="2"/>
  <c r="N1296" i="2"/>
  <c r="N1297" i="2"/>
  <c r="N1298" i="2"/>
  <c r="N1290" i="2"/>
  <c r="N1291" i="2"/>
  <c r="N1292" i="2"/>
  <c r="N1293" i="2"/>
  <c r="N1283" i="2"/>
  <c r="N1284" i="2"/>
  <c r="N1285" i="2"/>
  <c r="N1286" i="2"/>
  <c r="N1287" i="2"/>
  <c r="N1288" i="2"/>
  <c r="N1289" i="2"/>
  <c r="N1274" i="2"/>
  <c r="N1275" i="2"/>
  <c r="N1276" i="2"/>
  <c r="N1277" i="2"/>
  <c r="N1278" i="2"/>
  <c r="N1279" i="2"/>
  <c r="N1280" i="2"/>
  <c r="N1281" i="2"/>
  <c r="N1282" i="2"/>
  <c r="N1263" i="2"/>
  <c r="N1264" i="2"/>
  <c r="N1265" i="2"/>
  <c r="N1266" i="2"/>
  <c r="N1267" i="2"/>
  <c r="N1268" i="2"/>
  <c r="N1269" i="2"/>
  <c r="N1270" i="2"/>
  <c r="N1271" i="2"/>
  <c r="N1272" i="2"/>
  <c r="N1273" i="2"/>
  <c r="N1258" i="2"/>
  <c r="N1259" i="2"/>
  <c r="N1260" i="2"/>
  <c r="N1261" i="2"/>
  <c r="N1262" i="2"/>
  <c r="N1250" i="2"/>
  <c r="N1251" i="2"/>
  <c r="N1252" i="2"/>
  <c r="N1253" i="2"/>
  <c r="N1254" i="2"/>
  <c r="N1255" i="2"/>
  <c r="N1256" i="2"/>
  <c r="N1257" i="2"/>
  <c r="N1241" i="2"/>
  <c r="N1242" i="2"/>
  <c r="N1243" i="2"/>
  <c r="N1244" i="2"/>
  <c r="N1245" i="2"/>
  <c r="N1246" i="2"/>
  <c r="N1247" i="2"/>
  <c r="N1248" i="2"/>
  <c r="N1249" i="2"/>
  <c r="N1234" i="2"/>
  <c r="N1235" i="2"/>
  <c r="N1236" i="2"/>
  <c r="N1237" i="2"/>
  <c r="N1238" i="2"/>
  <c r="N1239" i="2"/>
  <c r="N1240" i="2"/>
  <c r="N1227" i="2"/>
  <c r="N1228" i="2"/>
  <c r="N1229" i="2"/>
  <c r="N1230" i="2"/>
  <c r="N1231" i="2"/>
  <c r="N1232" i="2"/>
  <c r="N1233" i="2"/>
  <c r="N1224" i="2"/>
  <c r="N1225" i="2"/>
  <c r="N1226" i="2"/>
  <c r="N1213" i="2"/>
  <c r="N1214" i="2"/>
  <c r="N1215" i="2"/>
  <c r="N1216" i="2"/>
  <c r="N1217" i="2"/>
  <c r="N1218" i="2"/>
  <c r="N1219" i="2"/>
  <c r="N1220" i="2"/>
  <c r="N1221" i="2"/>
  <c r="N1222" i="2"/>
  <c r="N1223" i="2"/>
  <c r="N1201" i="2"/>
  <c r="N1202" i="2"/>
  <c r="N1203" i="2"/>
  <c r="N1204" i="2"/>
  <c r="N1205" i="2"/>
  <c r="N1206" i="2"/>
  <c r="N1207" i="2"/>
  <c r="N1208" i="2"/>
  <c r="N1209" i="2"/>
  <c r="N1210" i="2"/>
  <c r="N1211" i="2"/>
  <c r="N1212" i="2"/>
  <c r="N1193" i="2"/>
  <c r="N1194" i="2"/>
  <c r="N1195" i="2"/>
  <c r="N1196" i="2"/>
  <c r="N1197" i="2"/>
  <c r="N1198" i="2"/>
  <c r="N1199" i="2"/>
  <c r="N1200" i="2"/>
  <c r="N1183" i="2"/>
  <c r="N1184" i="2"/>
  <c r="N1185" i="2"/>
  <c r="N1186" i="2"/>
  <c r="N1187" i="2"/>
  <c r="N1188" i="2"/>
  <c r="N1189" i="2"/>
  <c r="N1190" i="2"/>
  <c r="N1191" i="2"/>
  <c r="N1192" i="2"/>
  <c r="N1174" i="2"/>
  <c r="N1175" i="2"/>
  <c r="N1176" i="2"/>
  <c r="N1177" i="2"/>
  <c r="N1178" i="2"/>
  <c r="N1179" i="2"/>
  <c r="N1180" i="2"/>
  <c r="N1181" i="2"/>
  <c r="N1182" i="2"/>
  <c r="N1170" i="2"/>
  <c r="N1171" i="2"/>
  <c r="N1172" i="2"/>
  <c r="N1173" i="2"/>
  <c r="N1162" i="2"/>
  <c r="N1163" i="2"/>
  <c r="N1164" i="2"/>
  <c r="N1165" i="2"/>
  <c r="N1166" i="2"/>
  <c r="N1167" i="2"/>
  <c r="N1168" i="2"/>
  <c r="N1169" i="2"/>
  <c r="N1153" i="2"/>
  <c r="N1154" i="2"/>
  <c r="N1155" i="2"/>
  <c r="N1156" i="2"/>
  <c r="N1157" i="2"/>
  <c r="N1158" i="2"/>
  <c r="N1159" i="2"/>
  <c r="N1160" i="2"/>
  <c r="N1161" i="2"/>
  <c r="N1148" i="2"/>
  <c r="N1149" i="2"/>
  <c r="N1150" i="2"/>
  <c r="N1151" i="2"/>
  <c r="N1152" i="2"/>
  <c r="N1138" i="2"/>
  <c r="N1139" i="2"/>
  <c r="N1140" i="2"/>
  <c r="N1141" i="2"/>
  <c r="N1142" i="2"/>
  <c r="N1143" i="2"/>
  <c r="N1144" i="2"/>
  <c r="N1145" i="2"/>
  <c r="N1146" i="2"/>
  <c r="N1147" i="2"/>
  <c r="N1127" i="2"/>
  <c r="N1128" i="2"/>
  <c r="N1129" i="2"/>
  <c r="N1130" i="2"/>
  <c r="N1131" i="2"/>
  <c r="N1132" i="2"/>
  <c r="N1133" i="2"/>
  <c r="N1134" i="2"/>
  <c r="N1135" i="2"/>
  <c r="N1136" i="2"/>
  <c r="N1137" i="2"/>
  <c r="N1121" i="2"/>
  <c r="N1122" i="2"/>
  <c r="N1123" i="2"/>
  <c r="N1124" i="2"/>
  <c r="N1125" i="2"/>
  <c r="N1126" i="2"/>
  <c r="N1113" i="2"/>
  <c r="N1114" i="2"/>
  <c r="N1115" i="2"/>
  <c r="N1116" i="2"/>
  <c r="N1117" i="2"/>
  <c r="N1118" i="2"/>
  <c r="N1119" i="2"/>
  <c r="N1120" i="2"/>
  <c r="N1104" i="2"/>
  <c r="N1105" i="2"/>
  <c r="N1106" i="2"/>
  <c r="N1107" i="2"/>
  <c r="N1108" i="2"/>
  <c r="N1109" i="2"/>
  <c r="N1110" i="2"/>
  <c r="N1111" i="2"/>
  <c r="N1112" i="2"/>
  <c r="N1093" i="2"/>
  <c r="N1094" i="2"/>
  <c r="N1095" i="2"/>
  <c r="N1096" i="2"/>
  <c r="N1097" i="2"/>
  <c r="N1098" i="2"/>
  <c r="N1099" i="2"/>
  <c r="N1100" i="2"/>
  <c r="N1101" i="2"/>
  <c r="N1102" i="2"/>
  <c r="N1103" i="2"/>
  <c r="N1089" i="2"/>
  <c r="N1090" i="2"/>
  <c r="N1091" i="2"/>
  <c r="N1092" i="2"/>
  <c r="N1076" i="2"/>
  <c r="N1077" i="2"/>
  <c r="N1078" i="2"/>
  <c r="N1079" i="2"/>
  <c r="N1080" i="2"/>
  <c r="N1081" i="2"/>
  <c r="N1082" i="2"/>
  <c r="N1083" i="2"/>
  <c r="N1084" i="2"/>
  <c r="N1085" i="2"/>
  <c r="N1086" i="2"/>
  <c r="N1087" i="2"/>
  <c r="N1088" i="2"/>
  <c r="N1073" i="2"/>
  <c r="N1074" i="2"/>
  <c r="N1075" i="2"/>
  <c r="N1062" i="2"/>
  <c r="N1063" i="2"/>
  <c r="N1064" i="2"/>
  <c r="N1065" i="2"/>
  <c r="N1066" i="2"/>
  <c r="N1067" i="2"/>
  <c r="N1068" i="2"/>
  <c r="N1069" i="2"/>
  <c r="N1070" i="2"/>
  <c r="N1071" i="2"/>
  <c r="N1072" i="2"/>
  <c r="N1055" i="2"/>
  <c r="N1056" i="2"/>
  <c r="N1057" i="2"/>
  <c r="N1058" i="2"/>
  <c r="N1059" i="2"/>
  <c r="N1060" i="2"/>
  <c r="N1061" i="2"/>
  <c r="N1043" i="2"/>
  <c r="N1044" i="2"/>
  <c r="N1045" i="2"/>
  <c r="N1046" i="2"/>
  <c r="N1047" i="2"/>
  <c r="N1048" i="2"/>
  <c r="N1049" i="2"/>
  <c r="N1050" i="2"/>
  <c r="N1051" i="2"/>
  <c r="N1052" i="2"/>
  <c r="N1053" i="2"/>
  <c r="N1054" i="2"/>
  <c r="N1037" i="2"/>
  <c r="N1038" i="2"/>
  <c r="N1039" i="2"/>
  <c r="N1040" i="2"/>
  <c r="N1041" i="2"/>
  <c r="N1042" i="2"/>
  <c r="N1031" i="2"/>
  <c r="N1032" i="2"/>
  <c r="N1033" i="2"/>
  <c r="N1034" i="2"/>
  <c r="N1035" i="2"/>
  <c r="N1036" i="2"/>
  <c r="N1022" i="2"/>
  <c r="N1023" i="2"/>
  <c r="N1024" i="2"/>
  <c r="N1025" i="2"/>
  <c r="N1026" i="2"/>
  <c r="N1027" i="2"/>
  <c r="N1028" i="2"/>
  <c r="N1029" i="2"/>
  <c r="N1030" i="2"/>
  <c r="N1011" i="2"/>
  <c r="N1012" i="2"/>
  <c r="N1013" i="2"/>
  <c r="N1014" i="2"/>
  <c r="N1015" i="2"/>
  <c r="N1016" i="2"/>
  <c r="N1017" i="2"/>
  <c r="N1018" i="2"/>
  <c r="N1019" i="2"/>
  <c r="N1020" i="2"/>
  <c r="N1021" i="2"/>
  <c r="N1001" i="2"/>
  <c r="N1002" i="2"/>
  <c r="N1003" i="2"/>
  <c r="N1004" i="2"/>
  <c r="N1005" i="2"/>
  <c r="N1006" i="2"/>
  <c r="N1007" i="2"/>
  <c r="N1008" i="2"/>
  <c r="N1009" i="2"/>
  <c r="N1010" i="2"/>
  <c r="N993" i="2"/>
  <c r="N994" i="2"/>
  <c r="N995" i="2"/>
  <c r="N996" i="2"/>
  <c r="N997" i="2"/>
  <c r="N998" i="2"/>
  <c r="N999" i="2"/>
  <c r="N1000" i="2"/>
  <c r="N981" i="2"/>
  <c r="N982" i="2"/>
  <c r="N983" i="2"/>
  <c r="N984" i="2"/>
  <c r="N985" i="2"/>
  <c r="N986" i="2"/>
  <c r="N987" i="2"/>
  <c r="N988" i="2"/>
  <c r="N989" i="2"/>
  <c r="N990" i="2"/>
  <c r="N991" i="2"/>
  <c r="N992" i="2"/>
  <c r="N974" i="2"/>
  <c r="N975" i="2"/>
  <c r="N976" i="2"/>
  <c r="N977" i="2"/>
  <c r="N978" i="2"/>
  <c r="N979" i="2"/>
  <c r="N980" i="2"/>
  <c r="N970" i="2"/>
  <c r="N971" i="2"/>
  <c r="N972" i="2"/>
  <c r="N973" i="2"/>
  <c r="N967" i="2"/>
  <c r="N968" i="2"/>
  <c r="N969" i="2"/>
  <c r="N960" i="2"/>
  <c r="N961" i="2"/>
  <c r="N962" i="2"/>
  <c r="N963" i="2"/>
  <c r="N964" i="2"/>
  <c r="N965" i="2"/>
  <c r="N966" i="2"/>
  <c r="N955" i="2"/>
  <c r="N956" i="2"/>
  <c r="N957" i="2"/>
  <c r="N958" i="2"/>
  <c r="N959" i="2"/>
  <c r="N943" i="2"/>
  <c r="N944" i="2"/>
  <c r="N945" i="2"/>
  <c r="N946" i="2"/>
  <c r="N947" i="2"/>
  <c r="N948" i="2"/>
  <c r="N949" i="2"/>
  <c r="N950" i="2"/>
  <c r="N951" i="2"/>
  <c r="N952" i="2"/>
  <c r="N953" i="2"/>
  <c r="N954" i="2"/>
  <c r="N934" i="2"/>
  <c r="N935" i="2"/>
  <c r="N936" i="2"/>
  <c r="N937" i="2"/>
  <c r="N938" i="2"/>
  <c r="N939" i="2"/>
  <c r="N940" i="2"/>
  <c r="N941" i="2"/>
  <c r="N942" i="2"/>
  <c r="N924" i="2"/>
  <c r="N925" i="2"/>
  <c r="N926" i="2"/>
  <c r="N927" i="2"/>
  <c r="N928" i="2"/>
  <c r="N929" i="2"/>
  <c r="N930" i="2"/>
  <c r="N931" i="2"/>
  <c r="N932" i="2"/>
  <c r="N933" i="2"/>
  <c r="N913" i="2"/>
  <c r="N914" i="2"/>
  <c r="N915" i="2"/>
  <c r="N916" i="2"/>
  <c r="N917" i="2"/>
  <c r="N918" i="2"/>
  <c r="N919" i="2"/>
  <c r="N920" i="2"/>
  <c r="N921" i="2"/>
  <c r="N922" i="2"/>
  <c r="N923" i="2"/>
  <c r="N903" i="2"/>
  <c r="N904" i="2"/>
  <c r="N905" i="2"/>
  <c r="N906" i="2"/>
  <c r="N907" i="2"/>
  <c r="N908" i="2"/>
  <c r="N909" i="2"/>
  <c r="N910" i="2"/>
  <c r="N911" i="2"/>
  <c r="N912" i="2"/>
  <c r="N892" i="2"/>
  <c r="N893" i="2"/>
  <c r="N894" i="2"/>
  <c r="N895" i="2"/>
  <c r="N896" i="2"/>
  <c r="N897" i="2"/>
  <c r="N898" i="2"/>
  <c r="N899" i="2"/>
  <c r="N900" i="2"/>
  <c r="N901" i="2"/>
  <c r="N902" i="2"/>
  <c r="N884" i="2"/>
  <c r="N885" i="2"/>
  <c r="N886" i="2"/>
  <c r="N887" i="2"/>
  <c r="N888" i="2"/>
  <c r="N889" i="2"/>
  <c r="N890" i="2"/>
  <c r="N891" i="2"/>
  <c r="N873" i="2"/>
  <c r="N874" i="2"/>
  <c r="N875" i="2"/>
  <c r="N876" i="2"/>
  <c r="N877" i="2"/>
  <c r="N878" i="2"/>
  <c r="N879" i="2"/>
  <c r="N880" i="2"/>
  <c r="N881" i="2"/>
  <c r="N882" i="2"/>
  <c r="N883" i="2"/>
  <c r="N857" i="2"/>
  <c r="N858" i="2"/>
  <c r="N859" i="2"/>
  <c r="N860" i="2"/>
  <c r="N861" i="2"/>
  <c r="N862" i="2"/>
  <c r="N863" i="2"/>
  <c r="N864" i="2"/>
  <c r="N865" i="2"/>
  <c r="N866" i="2"/>
  <c r="N867" i="2"/>
  <c r="N868" i="2"/>
  <c r="N869" i="2"/>
  <c r="N870" i="2"/>
  <c r="N871" i="2"/>
  <c r="N872" i="2"/>
  <c r="N846" i="2"/>
  <c r="N847" i="2"/>
  <c r="N848" i="2"/>
  <c r="N849" i="2"/>
  <c r="N850" i="2"/>
  <c r="N851" i="2"/>
  <c r="N852" i="2"/>
  <c r="N853" i="2"/>
  <c r="N854" i="2"/>
  <c r="N855" i="2"/>
  <c r="N856" i="2"/>
  <c r="N841" i="2"/>
  <c r="N842" i="2"/>
  <c r="N843" i="2"/>
  <c r="N844" i="2"/>
  <c r="N845" i="2"/>
  <c r="N831" i="2"/>
  <c r="N832" i="2"/>
  <c r="N833" i="2"/>
  <c r="N834" i="2"/>
  <c r="N835" i="2"/>
  <c r="N836" i="2"/>
  <c r="N837" i="2"/>
  <c r="N838" i="2"/>
  <c r="N839" i="2"/>
  <c r="N840" i="2"/>
  <c r="N821" i="2"/>
  <c r="N822" i="2"/>
  <c r="N823" i="2"/>
  <c r="N824" i="2"/>
  <c r="N825" i="2"/>
  <c r="N826" i="2"/>
  <c r="N827" i="2"/>
  <c r="N828" i="2"/>
  <c r="N829" i="2"/>
  <c r="N830" i="2"/>
  <c r="N816" i="2"/>
  <c r="N817" i="2"/>
  <c r="N818" i="2"/>
  <c r="N819" i="2"/>
  <c r="N820" i="2"/>
  <c r="N806" i="2"/>
  <c r="N807" i="2"/>
  <c r="N808" i="2"/>
  <c r="N809" i="2"/>
  <c r="N810" i="2"/>
  <c r="N811" i="2"/>
  <c r="N812" i="2"/>
  <c r="N813" i="2"/>
  <c r="N814" i="2"/>
  <c r="N815" i="2"/>
  <c r="N799" i="2"/>
  <c r="N800" i="2"/>
  <c r="N801" i="2"/>
  <c r="N802" i="2"/>
  <c r="N803" i="2"/>
  <c r="N804" i="2"/>
  <c r="N805" i="2"/>
  <c r="N794" i="2"/>
  <c r="N795" i="2"/>
  <c r="N796" i="2"/>
  <c r="N797" i="2"/>
  <c r="N798" i="2"/>
  <c r="N789" i="2"/>
  <c r="N790" i="2"/>
  <c r="N791" i="2"/>
  <c r="N792" i="2"/>
  <c r="N793" i="2"/>
  <c r="N779" i="2"/>
  <c r="N780" i="2"/>
  <c r="N781" i="2"/>
  <c r="N782" i="2"/>
  <c r="N783" i="2"/>
  <c r="N784" i="2"/>
  <c r="N785" i="2"/>
  <c r="N786" i="2"/>
  <c r="N787" i="2"/>
  <c r="N788" i="2"/>
  <c r="N769" i="2"/>
  <c r="N770" i="2"/>
  <c r="N771" i="2"/>
  <c r="N772" i="2"/>
  <c r="N773" i="2"/>
  <c r="N774" i="2"/>
  <c r="N775" i="2"/>
  <c r="N776" i="2"/>
  <c r="N777" i="2"/>
  <c r="N778" i="2"/>
  <c r="N758" i="2"/>
  <c r="N759" i="2"/>
  <c r="N760" i="2"/>
  <c r="N761" i="2"/>
  <c r="N762" i="2"/>
  <c r="N763" i="2"/>
  <c r="N764" i="2"/>
  <c r="N765" i="2"/>
  <c r="N766" i="2"/>
  <c r="N767" i="2"/>
  <c r="N768" i="2"/>
  <c r="N748" i="2"/>
  <c r="N749" i="2"/>
  <c r="N750" i="2"/>
  <c r="N751" i="2"/>
  <c r="N752" i="2"/>
  <c r="N753" i="2"/>
  <c r="N754" i="2"/>
  <c r="N755" i="2"/>
  <c r="N756" i="2"/>
  <c r="N757" i="2"/>
  <c r="N740" i="2"/>
  <c r="N741" i="2"/>
  <c r="N742" i="2"/>
  <c r="N743" i="2"/>
  <c r="N744" i="2"/>
  <c r="N745" i="2"/>
  <c r="N746" i="2"/>
  <c r="N747" i="2"/>
  <c r="N731" i="2"/>
  <c r="N732" i="2"/>
  <c r="N733" i="2"/>
  <c r="N734" i="2"/>
  <c r="N735" i="2"/>
  <c r="N736" i="2"/>
  <c r="N737" i="2"/>
  <c r="N738" i="2"/>
  <c r="N739" i="2"/>
  <c r="N724" i="2"/>
  <c r="N725" i="2"/>
  <c r="N726" i="2"/>
  <c r="N727" i="2"/>
  <c r="N728" i="2"/>
  <c r="N729" i="2"/>
  <c r="N730" i="2"/>
  <c r="N714" i="2"/>
  <c r="N715" i="2"/>
  <c r="N716" i="2"/>
  <c r="N717" i="2"/>
  <c r="N718" i="2"/>
  <c r="N719" i="2"/>
  <c r="N720" i="2"/>
  <c r="N721" i="2"/>
  <c r="N722" i="2"/>
  <c r="N723" i="2"/>
  <c r="N706" i="2"/>
  <c r="N707" i="2"/>
  <c r="N708" i="2"/>
  <c r="N709" i="2"/>
  <c r="N710" i="2"/>
  <c r="N711" i="2"/>
  <c r="N712" i="2"/>
  <c r="N713" i="2"/>
  <c r="N692" i="2"/>
  <c r="N693" i="2"/>
  <c r="N694" i="2"/>
  <c r="N695" i="2"/>
  <c r="N696" i="2"/>
  <c r="N697" i="2"/>
  <c r="N698" i="2"/>
  <c r="N699" i="2"/>
  <c r="N700" i="2"/>
  <c r="N701" i="2"/>
  <c r="N702" i="2"/>
  <c r="N703" i="2"/>
  <c r="N704" i="2"/>
  <c r="N705" i="2"/>
  <c r="N685" i="2"/>
  <c r="N686" i="2"/>
  <c r="N687" i="2"/>
  <c r="N688" i="2"/>
  <c r="N689" i="2"/>
  <c r="N690" i="2"/>
  <c r="N691" i="2"/>
  <c r="N682" i="2"/>
  <c r="N683" i="2"/>
  <c r="N684" i="2"/>
  <c r="N671" i="2"/>
  <c r="N672" i="2"/>
  <c r="N673" i="2"/>
  <c r="N674" i="2"/>
  <c r="N675" i="2"/>
  <c r="N676" i="2"/>
  <c r="N677" i="2"/>
  <c r="N678" i="2"/>
  <c r="N679" i="2"/>
  <c r="N680" i="2"/>
  <c r="N681" i="2"/>
  <c r="N665" i="2"/>
  <c r="N666" i="2"/>
  <c r="N667" i="2"/>
  <c r="N668" i="2"/>
  <c r="N669" i="2"/>
  <c r="N670" i="2"/>
  <c r="N652" i="2"/>
  <c r="N653" i="2"/>
  <c r="N654" i="2"/>
  <c r="N655" i="2"/>
  <c r="N656" i="2"/>
  <c r="N657" i="2"/>
  <c r="N658" i="2"/>
  <c r="N659" i="2"/>
  <c r="N660" i="2"/>
  <c r="N661" i="2"/>
  <c r="N662" i="2"/>
  <c r="N663" i="2"/>
  <c r="N664" i="2"/>
  <c r="N645" i="2"/>
  <c r="N646" i="2"/>
  <c r="N647" i="2"/>
  <c r="N648" i="2"/>
  <c r="N649" i="2"/>
  <c r="N650" i="2"/>
  <c r="N651" i="2"/>
  <c r="N641" i="2"/>
  <c r="N642" i="2"/>
  <c r="N643" i="2"/>
  <c r="N644" i="2"/>
  <c r="N631" i="2"/>
  <c r="N632" i="2"/>
  <c r="N633" i="2"/>
  <c r="N634" i="2"/>
  <c r="N635" i="2"/>
  <c r="N636" i="2"/>
  <c r="N637" i="2"/>
  <c r="N638" i="2"/>
  <c r="N639" i="2"/>
  <c r="N640" i="2"/>
  <c r="N625" i="2"/>
  <c r="N626" i="2"/>
  <c r="N627" i="2"/>
  <c r="N628" i="2"/>
  <c r="N629" i="2"/>
  <c r="N630" i="2"/>
  <c r="N618" i="2"/>
  <c r="N619" i="2"/>
  <c r="N620" i="2"/>
  <c r="N621" i="2"/>
  <c r="N622" i="2"/>
  <c r="N623" i="2"/>
  <c r="N624" i="2"/>
  <c r="N606" i="2"/>
  <c r="N607" i="2"/>
  <c r="N608" i="2"/>
  <c r="N609" i="2"/>
  <c r="N610" i="2"/>
  <c r="N611" i="2"/>
  <c r="N612" i="2"/>
  <c r="N613" i="2"/>
  <c r="N614" i="2"/>
  <c r="N615" i="2"/>
  <c r="N616" i="2"/>
  <c r="N617" i="2"/>
  <c r="N598" i="2"/>
  <c r="N599" i="2"/>
  <c r="N600" i="2"/>
  <c r="N601" i="2"/>
  <c r="N602" i="2"/>
  <c r="N603" i="2"/>
  <c r="N604" i="2"/>
  <c r="N605" i="2"/>
  <c r="N587" i="2"/>
  <c r="N588" i="2"/>
  <c r="N589" i="2"/>
  <c r="N590" i="2"/>
  <c r="N591" i="2"/>
  <c r="N592" i="2"/>
  <c r="N593" i="2"/>
  <c r="N594" i="2"/>
  <c r="N595" i="2"/>
  <c r="N596" i="2"/>
  <c r="N597" i="2"/>
  <c r="N579" i="2"/>
  <c r="N580" i="2"/>
  <c r="N581" i="2"/>
  <c r="N582" i="2"/>
  <c r="N583" i="2"/>
  <c r="N584" i="2"/>
  <c r="N585" i="2"/>
  <c r="N586" i="2"/>
  <c r="N568" i="2"/>
  <c r="N569" i="2"/>
  <c r="N570" i="2"/>
  <c r="N571" i="2"/>
  <c r="N572" i="2"/>
  <c r="N573" i="2"/>
  <c r="N574" i="2"/>
  <c r="N575" i="2"/>
  <c r="N576" i="2"/>
  <c r="N577" i="2"/>
  <c r="N578" i="2"/>
  <c r="N559" i="2"/>
  <c r="N560" i="2"/>
  <c r="N561" i="2"/>
  <c r="N562" i="2"/>
  <c r="N563" i="2"/>
  <c r="N564" i="2"/>
  <c r="N565" i="2"/>
  <c r="N566" i="2"/>
  <c r="N567" i="2"/>
  <c r="N550" i="2"/>
  <c r="N551" i="2"/>
  <c r="N552" i="2"/>
  <c r="N553" i="2"/>
  <c r="N554" i="2"/>
  <c r="N555" i="2"/>
  <c r="N556" i="2"/>
  <c r="N557" i="2"/>
  <c r="N558" i="2"/>
  <c r="N541" i="2"/>
  <c r="N542" i="2"/>
  <c r="N543" i="2"/>
  <c r="N544" i="2"/>
  <c r="N545" i="2"/>
  <c r="N546" i="2"/>
  <c r="N547" i="2"/>
  <c r="N548" i="2"/>
  <c r="N549" i="2"/>
  <c r="N533" i="2"/>
  <c r="N534" i="2"/>
  <c r="N535" i="2"/>
  <c r="N536" i="2"/>
  <c r="N537" i="2"/>
  <c r="N538" i="2"/>
  <c r="N539" i="2"/>
  <c r="N540" i="2"/>
  <c r="N519" i="2"/>
  <c r="N520" i="2"/>
  <c r="N521" i="2"/>
  <c r="N522" i="2"/>
  <c r="N523" i="2"/>
  <c r="N524" i="2"/>
  <c r="N525" i="2"/>
  <c r="N526" i="2"/>
  <c r="N527" i="2"/>
  <c r="N528" i="2"/>
  <c r="N529" i="2"/>
  <c r="N530" i="2"/>
  <c r="N531" i="2"/>
  <c r="N532" i="2"/>
  <c r="N507" i="2"/>
  <c r="N508" i="2"/>
  <c r="N509" i="2"/>
  <c r="N510" i="2"/>
  <c r="N511" i="2"/>
  <c r="N512" i="2"/>
  <c r="N513" i="2"/>
  <c r="N514" i="2"/>
  <c r="N515" i="2"/>
  <c r="N516" i="2"/>
  <c r="N517" i="2"/>
  <c r="N518" i="2"/>
  <c r="N493" i="2"/>
  <c r="N494" i="2"/>
  <c r="N495" i="2"/>
  <c r="N496" i="2"/>
  <c r="N497" i="2"/>
  <c r="N498" i="2"/>
  <c r="N499" i="2"/>
  <c r="N500" i="2"/>
  <c r="N501" i="2"/>
  <c r="N502" i="2"/>
  <c r="N503" i="2"/>
  <c r="N504" i="2"/>
  <c r="N505" i="2"/>
  <c r="N506" i="2"/>
  <c r="N487" i="2"/>
  <c r="N488" i="2"/>
  <c r="N489" i="2"/>
  <c r="N490" i="2"/>
  <c r="N491" i="2"/>
  <c r="N492" i="2"/>
  <c r="N479" i="2"/>
  <c r="N480" i="2"/>
  <c r="N481" i="2"/>
  <c r="N482" i="2"/>
  <c r="N483" i="2"/>
  <c r="N484" i="2"/>
  <c r="N485" i="2"/>
  <c r="N486" i="2"/>
  <c r="N472" i="2"/>
  <c r="N473" i="2"/>
  <c r="N474" i="2"/>
  <c r="N475" i="2"/>
  <c r="N476" i="2"/>
  <c r="N477" i="2"/>
  <c r="N478" i="2"/>
  <c r="N463" i="2"/>
  <c r="N464" i="2"/>
  <c r="N465" i="2"/>
  <c r="N466" i="2"/>
  <c r="N467" i="2"/>
  <c r="N468" i="2"/>
  <c r="N469" i="2"/>
  <c r="N470" i="2"/>
  <c r="N471" i="2"/>
  <c r="N456" i="2"/>
  <c r="N457" i="2"/>
  <c r="N458" i="2"/>
  <c r="N459" i="2"/>
  <c r="N460" i="2"/>
  <c r="N461" i="2"/>
  <c r="N462" i="2"/>
  <c r="N451" i="2"/>
  <c r="N452" i="2"/>
  <c r="N453" i="2"/>
  <c r="N454" i="2"/>
  <c r="N455" i="2"/>
  <c r="N443" i="2"/>
  <c r="N444" i="2"/>
  <c r="N445" i="2"/>
  <c r="N446" i="2"/>
  <c r="N447" i="2"/>
  <c r="N448" i="2"/>
  <c r="N449" i="2"/>
  <c r="N450" i="2"/>
  <c r="N434" i="2"/>
  <c r="N435" i="2"/>
  <c r="N436" i="2"/>
  <c r="N437" i="2"/>
  <c r="N438" i="2"/>
  <c r="N439" i="2"/>
  <c r="N440" i="2"/>
  <c r="N441" i="2"/>
  <c r="N442" i="2"/>
  <c r="N426" i="2"/>
  <c r="N427" i="2"/>
  <c r="N428" i="2"/>
  <c r="N429" i="2"/>
  <c r="N430" i="2"/>
  <c r="N431" i="2"/>
  <c r="N432" i="2"/>
  <c r="N433" i="2"/>
  <c r="N419" i="2"/>
  <c r="N420" i="2"/>
  <c r="N421" i="2"/>
  <c r="N422" i="2"/>
  <c r="N423" i="2"/>
  <c r="N424" i="2"/>
  <c r="N425" i="2"/>
  <c r="N408" i="2"/>
  <c r="N409" i="2"/>
  <c r="N410" i="2"/>
  <c r="N411" i="2"/>
  <c r="N412" i="2"/>
  <c r="N413" i="2"/>
  <c r="N414" i="2"/>
  <c r="N415" i="2"/>
  <c r="N416" i="2"/>
  <c r="N417" i="2"/>
  <c r="N418" i="2"/>
  <c r="N401" i="2"/>
  <c r="N402" i="2"/>
  <c r="N403" i="2"/>
  <c r="N404" i="2"/>
  <c r="N405" i="2"/>
  <c r="N406" i="2"/>
  <c r="N407" i="2"/>
  <c r="N390" i="2"/>
  <c r="N391" i="2"/>
  <c r="N392" i="2"/>
  <c r="N393" i="2"/>
  <c r="N394" i="2"/>
  <c r="N395" i="2"/>
  <c r="N396" i="2"/>
  <c r="N397" i="2"/>
  <c r="N398" i="2"/>
  <c r="N399" i="2"/>
  <c r="N400" i="2"/>
  <c r="N383" i="2"/>
  <c r="N384" i="2"/>
  <c r="N385" i="2"/>
  <c r="N386" i="2"/>
  <c r="N387" i="2"/>
  <c r="N388" i="2"/>
  <c r="N389" i="2"/>
  <c r="N368" i="2"/>
  <c r="N369" i="2"/>
  <c r="N370" i="2"/>
  <c r="N371" i="2"/>
  <c r="N372" i="2"/>
  <c r="N373" i="2"/>
  <c r="N374" i="2"/>
  <c r="N375" i="2"/>
  <c r="N376" i="2"/>
  <c r="N377" i="2"/>
  <c r="N378" i="2"/>
  <c r="N379" i="2"/>
  <c r="N380" i="2"/>
  <c r="N381" i="2"/>
  <c r="N382" i="2"/>
  <c r="N354" i="2"/>
  <c r="N355" i="2"/>
  <c r="N356" i="2"/>
  <c r="N357" i="2"/>
  <c r="N358" i="2"/>
  <c r="N359" i="2"/>
  <c r="N360" i="2"/>
  <c r="N361" i="2"/>
  <c r="N362" i="2"/>
  <c r="N363" i="2"/>
  <c r="N364" i="2"/>
  <c r="N365" i="2"/>
  <c r="N366" i="2"/>
  <c r="N367" i="2"/>
  <c r="N347" i="2"/>
  <c r="N348" i="2"/>
  <c r="N349" i="2"/>
  <c r="N350" i="2"/>
  <c r="N351" i="2"/>
  <c r="N352" i="2"/>
  <c r="N353" i="2"/>
  <c r="N339" i="2"/>
  <c r="N340" i="2"/>
  <c r="N341" i="2"/>
  <c r="N342" i="2"/>
  <c r="N343" i="2"/>
  <c r="N344" i="2"/>
  <c r="N345" i="2"/>
  <c r="N346" i="2"/>
  <c r="N332" i="2"/>
  <c r="N333" i="2"/>
  <c r="N334" i="2"/>
  <c r="N335" i="2"/>
  <c r="N336" i="2"/>
  <c r="N337" i="2"/>
  <c r="N338" i="2"/>
  <c r="N319" i="2"/>
  <c r="N320" i="2"/>
  <c r="N321" i="2"/>
  <c r="N322" i="2"/>
  <c r="N323" i="2"/>
  <c r="N324" i="2"/>
  <c r="N325" i="2"/>
  <c r="N326" i="2"/>
  <c r="N327" i="2"/>
  <c r="N328" i="2"/>
  <c r="N329" i="2"/>
  <c r="N330" i="2"/>
  <c r="N331" i="2"/>
  <c r="N313" i="2"/>
  <c r="N314" i="2"/>
  <c r="N315" i="2"/>
  <c r="N316" i="2"/>
  <c r="N317" i="2"/>
  <c r="N318" i="2"/>
  <c r="N302" i="2"/>
  <c r="N303" i="2"/>
  <c r="N304" i="2"/>
  <c r="N305" i="2"/>
  <c r="N306" i="2"/>
  <c r="N307" i="2"/>
  <c r="N308" i="2"/>
  <c r="N309" i="2"/>
  <c r="N310" i="2"/>
  <c r="N311" i="2"/>
  <c r="N312" i="2"/>
  <c r="N291" i="2"/>
  <c r="N292" i="2"/>
  <c r="N293" i="2"/>
  <c r="N294" i="2"/>
  <c r="N295" i="2"/>
  <c r="N296" i="2"/>
  <c r="N297" i="2"/>
  <c r="N298" i="2"/>
  <c r="N299" i="2"/>
  <c r="N300" i="2"/>
  <c r="N301" i="2"/>
  <c r="N282" i="2"/>
  <c r="N283" i="2"/>
  <c r="N284" i="2"/>
  <c r="N285" i="2"/>
  <c r="N286" i="2"/>
  <c r="N287" i="2"/>
  <c r="N288" i="2"/>
  <c r="N289" i="2"/>
  <c r="N290" i="2"/>
  <c r="N275" i="2"/>
  <c r="N276" i="2"/>
  <c r="N277" i="2"/>
  <c r="N278" i="2"/>
  <c r="N279" i="2"/>
  <c r="N280" i="2"/>
  <c r="N281" i="2"/>
  <c r="N274" i="2"/>
  <c r="N266" i="2"/>
  <c r="N267" i="2"/>
  <c r="N268" i="2"/>
  <c r="N269" i="2"/>
  <c r="N270" i="2"/>
  <c r="N271" i="2"/>
  <c r="N272" i="2"/>
  <c r="N273" i="2"/>
  <c r="N255" i="2"/>
  <c r="N256" i="2"/>
  <c r="N257" i="2"/>
  <c r="N258" i="2"/>
  <c r="N259" i="2"/>
  <c r="N260" i="2"/>
  <c r="N261" i="2"/>
  <c r="N262" i="2"/>
  <c r="N263" i="2"/>
  <c r="N264" i="2"/>
  <c r="N265" i="2"/>
  <c r="N245" i="2"/>
  <c r="N246" i="2"/>
  <c r="N247" i="2"/>
  <c r="N248" i="2"/>
  <c r="N249" i="2"/>
  <c r="N250" i="2"/>
  <c r="N251" i="2"/>
  <c r="N252" i="2"/>
  <c r="N253" i="2"/>
  <c r="N254" i="2"/>
  <c r="N241" i="2"/>
  <c r="N242" i="2"/>
  <c r="N243" i="2"/>
  <c r="N244" i="2"/>
  <c r="N229" i="2"/>
  <c r="N230" i="2"/>
  <c r="N231" i="2"/>
  <c r="N232" i="2"/>
  <c r="N233" i="2"/>
  <c r="N234" i="2"/>
  <c r="N235" i="2"/>
  <c r="N236" i="2"/>
  <c r="N237" i="2"/>
  <c r="N238" i="2"/>
  <c r="N239" i="2"/>
  <c r="N240" i="2"/>
  <c r="N224" i="2"/>
  <c r="N225" i="2"/>
  <c r="N226" i="2"/>
  <c r="N227" i="2"/>
  <c r="N228" i="2"/>
  <c r="N221" i="2"/>
  <c r="N222" i="2"/>
  <c r="N223" i="2"/>
  <c r="N210" i="2"/>
  <c r="N211" i="2"/>
  <c r="N212" i="2"/>
  <c r="N213" i="2"/>
  <c r="N214" i="2"/>
  <c r="N215" i="2"/>
  <c r="N216" i="2"/>
  <c r="N217" i="2"/>
  <c r="N218" i="2"/>
  <c r="N219" i="2"/>
  <c r="N220" i="2"/>
  <c r="N201" i="2"/>
  <c r="N202" i="2"/>
  <c r="N203" i="2"/>
  <c r="N204" i="2"/>
  <c r="N205" i="2"/>
  <c r="N206" i="2"/>
  <c r="N207" i="2"/>
  <c r="N208" i="2"/>
  <c r="N209" i="2"/>
  <c r="N193" i="2"/>
  <c r="N194" i="2"/>
  <c r="N195" i="2"/>
  <c r="N196" i="2"/>
  <c r="N197" i="2"/>
  <c r="N198" i="2"/>
  <c r="N199" i="2"/>
  <c r="N200" i="2"/>
  <c r="N184" i="2"/>
  <c r="N185" i="2"/>
  <c r="N186" i="2"/>
  <c r="N187" i="2"/>
  <c r="N188" i="2"/>
  <c r="N189" i="2"/>
  <c r="N190" i="2"/>
  <c r="N191" i="2"/>
  <c r="N192" i="2"/>
  <c r="N171" i="2"/>
  <c r="N172" i="2"/>
  <c r="N173" i="2"/>
  <c r="N174" i="2"/>
  <c r="N175" i="2"/>
  <c r="N176" i="2"/>
  <c r="N177" i="2"/>
  <c r="N178" i="2"/>
  <c r="N179" i="2"/>
  <c r="N180" i="2"/>
  <c r="N181" i="2"/>
  <c r="N182" i="2"/>
  <c r="N183" i="2"/>
  <c r="N166" i="2"/>
  <c r="N167" i="2"/>
  <c r="N168" i="2"/>
  <c r="N169" i="2"/>
  <c r="N170" i="2"/>
  <c r="N163" i="2"/>
  <c r="N164" i="2"/>
  <c r="N165" i="2"/>
  <c r="N157" i="2"/>
  <c r="N158" i="2"/>
  <c r="N159" i="2"/>
  <c r="N160" i="2"/>
  <c r="N161" i="2"/>
  <c r="N162" i="2"/>
  <c r="N148" i="2"/>
  <c r="N149" i="2"/>
  <c r="N150" i="2"/>
  <c r="N151" i="2"/>
  <c r="N152" i="2"/>
  <c r="N153" i="2"/>
  <c r="N154" i="2"/>
  <c r="N155" i="2"/>
  <c r="N156" i="2"/>
  <c r="N136" i="2"/>
  <c r="N137" i="2"/>
  <c r="N138" i="2"/>
  <c r="N139" i="2"/>
  <c r="N140" i="2"/>
  <c r="N141" i="2"/>
  <c r="N142" i="2"/>
  <c r="N143" i="2"/>
  <c r="N144" i="2"/>
  <c r="N145" i="2"/>
  <c r="N146" i="2"/>
  <c r="N147" i="2"/>
  <c r="N130" i="2"/>
  <c r="N131" i="2"/>
  <c r="N132" i="2"/>
  <c r="N133" i="2"/>
  <c r="N134" i="2"/>
  <c r="N135" i="2"/>
  <c r="N124" i="2"/>
  <c r="N125" i="2"/>
  <c r="N126" i="2"/>
  <c r="N127" i="2"/>
  <c r="N128" i="2"/>
  <c r="N129" i="2"/>
  <c r="N112" i="2"/>
  <c r="N113" i="2"/>
  <c r="N114" i="2"/>
  <c r="N115" i="2"/>
  <c r="N116" i="2"/>
  <c r="N117" i="2"/>
  <c r="N118" i="2"/>
  <c r="N119" i="2"/>
  <c r="N120" i="2"/>
  <c r="N121" i="2"/>
  <c r="N122" i="2"/>
  <c r="N123" i="2"/>
  <c r="N105" i="2"/>
  <c r="N106" i="2"/>
  <c r="N107" i="2"/>
  <c r="N108" i="2"/>
  <c r="N109" i="2"/>
  <c r="N110" i="2"/>
  <c r="N111" i="2"/>
  <c r="N100" i="2"/>
  <c r="N101" i="2"/>
  <c r="N102" i="2"/>
  <c r="N103" i="2"/>
  <c r="N104" i="2"/>
  <c r="N90" i="2"/>
  <c r="N91" i="2"/>
  <c r="N92" i="2"/>
  <c r="N93" i="2"/>
  <c r="N94" i="2"/>
  <c r="N95" i="2"/>
  <c r="N96" i="2"/>
  <c r="N97" i="2"/>
  <c r="N98" i="2"/>
  <c r="N99" i="2"/>
  <c r="N78" i="2"/>
  <c r="N79" i="2"/>
  <c r="N80" i="2"/>
  <c r="N81" i="2"/>
  <c r="N82" i="2"/>
  <c r="N83" i="2"/>
  <c r="N84" i="2"/>
  <c r="N85" i="2"/>
  <c r="N86" i="2"/>
  <c r="N87" i="2"/>
  <c r="N88" i="2"/>
  <c r="N89" i="2"/>
  <c r="N71" i="2"/>
  <c r="N72" i="2"/>
  <c r="N73" i="2"/>
  <c r="N74" i="2"/>
  <c r="N75" i="2"/>
  <c r="N76" i="2"/>
  <c r="N77" i="2"/>
  <c r="N64" i="2"/>
  <c r="N65" i="2"/>
  <c r="N66" i="2"/>
  <c r="N67" i="2"/>
  <c r="N68" i="2"/>
  <c r="N69" i="2"/>
  <c r="N70" i="2"/>
  <c r="N52" i="2"/>
  <c r="N53" i="2"/>
  <c r="N54" i="2"/>
  <c r="N55" i="2"/>
  <c r="N56" i="2"/>
  <c r="N57" i="2"/>
  <c r="N58" i="2"/>
  <c r="N59" i="2"/>
  <c r="N60" i="2"/>
  <c r="N61" i="2"/>
  <c r="N62" i="2"/>
  <c r="N63" i="2"/>
  <c r="N47" i="2"/>
  <c r="N48" i="2"/>
  <c r="N49" i="2"/>
  <c r="N50" i="2"/>
  <c r="N51" i="2"/>
  <c r="N39" i="2"/>
  <c r="N40" i="2"/>
  <c r="N41" i="2"/>
  <c r="N42" i="2"/>
  <c r="N43" i="2"/>
  <c r="N44" i="2"/>
  <c r="N45" i="2"/>
  <c r="N46" i="2"/>
  <c r="N28" i="2"/>
  <c r="N29" i="2"/>
  <c r="N30" i="2"/>
  <c r="N31" i="2"/>
  <c r="N32" i="2"/>
  <c r="N33" i="2"/>
  <c r="N34" i="2"/>
  <c r="N35" i="2"/>
  <c r="N36" i="2"/>
  <c r="N37" i="2"/>
  <c r="N38" i="2"/>
  <c r="N15" i="2"/>
  <c r="N16" i="2"/>
  <c r="N17" i="2"/>
  <c r="N18" i="2"/>
  <c r="N19" i="2"/>
  <c r="N20" i="2"/>
  <c r="N21" i="2"/>
  <c r="N22" i="2"/>
  <c r="N23" i="2"/>
  <c r="N24" i="2"/>
  <c r="N25" i="2"/>
  <c r="N26" i="2"/>
  <c r="N27" i="2"/>
  <c r="N7" i="2"/>
  <c r="N8" i="2"/>
  <c r="N9" i="2"/>
  <c r="N10" i="2"/>
  <c r="N11" i="2"/>
  <c r="N12" i="2"/>
  <c r="N13" i="2"/>
  <c r="N14" i="2"/>
  <c r="N2" i="2"/>
  <c r="N3" i="2"/>
  <c r="N4" i="2"/>
  <c r="N5" i="2"/>
  <c r="N6" i="2"/>
  <c r="J7985" i="2"/>
  <c r="J7986" i="2"/>
  <c r="J7987" i="2"/>
  <c r="J7988" i="2"/>
  <c r="J7989" i="2"/>
  <c r="J7990" i="2"/>
  <c r="J7991" i="2"/>
  <c r="J7992" i="2"/>
  <c r="J7972" i="2"/>
  <c r="J7973" i="2"/>
  <c r="J7974" i="2"/>
  <c r="J7975" i="2"/>
  <c r="J7976" i="2"/>
  <c r="J7977" i="2"/>
  <c r="J7978" i="2"/>
  <c r="J7979" i="2"/>
  <c r="J7980" i="2"/>
  <c r="J7981" i="2"/>
  <c r="J7982" i="2"/>
  <c r="J7983" i="2"/>
  <c r="J7984" i="2"/>
  <c r="J7963" i="2"/>
  <c r="J7964" i="2"/>
  <c r="J7965" i="2"/>
  <c r="J7966" i="2"/>
  <c r="J7967" i="2"/>
  <c r="J7968" i="2"/>
  <c r="J7969" i="2"/>
  <c r="J7970" i="2"/>
  <c r="J7971" i="2"/>
  <c r="J7951" i="2"/>
  <c r="J7952" i="2"/>
  <c r="J7953" i="2"/>
  <c r="J7954" i="2"/>
  <c r="J7955" i="2"/>
  <c r="J7956" i="2"/>
  <c r="J7957" i="2"/>
  <c r="J7958" i="2"/>
  <c r="J7959" i="2"/>
  <c r="J7960" i="2"/>
  <c r="J7961" i="2"/>
  <c r="J7962" i="2"/>
  <c r="J7945" i="2"/>
  <c r="J7946" i="2"/>
  <c r="J7947" i="2"/>
  <c r="J7948" i="2"/>
  <c r="J7949" i="2"/>
  <c r="J7950" i="2"/>
  <c r="J7938" i="2"/>
  <c r="J7939" i="2"/>
  <c r="J7940" i="2"/>
  <c r="J7941" i="2"/>
  <c r="J7942" i="2"/>
  <c r="J7943" i="2"/>
  <c r="J7944" i="2"/>
  <c r="J7934" i="2"/>
  <c r="J7935" i="2"/>
  <c r="J7936" i="2"/>
  <c r="J7937" i="2"/>
  <c r="J7926" i="2"/>
  <c r="J7927" i="2"/>
  <c r="J7928" i="2"/>
  <c r="J7929" i="2"/>
  <c r="J7930" i="2"/>
  <c r="J7931" i="2"/>
  <c r="J7932" i="2"/>
  <c r="J7933" i="2"/>
  <c r="J7919" i="2"/>
  <c r="J7920" i="2"/>
  <c r="J7921" i="2"/>
  <c r="J7922" i="2"/>
  <c r="J7923" i="2"/>
  <c r="J7924" i="2"/>
  <c r="J7925" i="2"/>
  <c r="J7912" i="2"/>
  <c r="J7913" i="2"/>
  <c r="J7914" i="2"/>
  <c r="J7915" i="2"/>
  <c r="J7916" i="2"/>
  <c r="J7917" i="2"/>
  <c r="J7918" i="2"/>
  <c r="J7907" i="2"/>
  <c r="J7908" i="2"/>
  <c r="J7909" i="2"/>
  <c r="J7910" i="2"/>
  <c r="J7911" i="2"/>
  <c r="J7900" i="2"/>
  <c r="J7901" i="2"/>
  <c r="J7902" i="2"/>
  <c r="J7903" i="2"/>
  <c r="J7904" i="2"/>
  <c r="J7905" i="2"/>
  <c r="J7906" i="2"/>
  <c r="J7890" i="2"/>
  <c r="J7891" i="2"/>
  <c r="J7892" i="2"/>
  <c r="J7893" i="2"/>
  <c r="J7894" i="2"/>
  <c r="J7895" i="2"/>
  <c r="J7896" i="2"/>
  <c r="J7897" i="2"/>
  <c r="J7898" i="2"/>
  <c r="J7899" i="2"/>
  <c r="J7881" i="2"/>
  <c r="J7882" i="2"/>
  <c r="J7883" i="2"/>
  <c r="J7884" i="2"/>
  <c r="J7885" i="2"/>
  <c r="J7886" i="2"/>
  <c r="J7887" i="2"/>
  <c r="J7888" i="2"/>
  <c r="J7889" i="2"/>
  <c r="J7870" i="2"/>
  <c r="J7871" i="2"/>
  <c r="J7872" i="2"/>
  <c r="J7873" i="2"/>
  <c r="J7874" i="2"/>
  <c r="J7875" i="2"/>
  <c r="J7876" i="2"/>
  <c r="J7877" i="2"/>
  <c r="J7878" i="2"/>
  <c r="J7879" i="2"/>
  <c r="J7880" i="2"/>
  <c r="J7857" i="2"/>
  <c r="J7858" i="2"/>
  <c r="J7859" i="2"/>
  <c r="J7860" i="2"/>
  <c r="J7861" i="2"/>
  <c r="J7862" i="2"/>
  <c r="J7863" i="2"/>
  <c r="J7864" i="2"/>
  <c r="J7865" i="2"/>
  <c r="J7866" i="2"/>
  <c r="J7867" i="2"/>
  <c r="J7868" i="2"/>
  <c r="J7869" i="2"/>
  <c r="J7850" i="2"/>
  <c r="J7851" i="2"/>
  <c r="J7852" i="2"/>
  <c r="J7853" i="2"/>
  <c r="J7854" i="2"/>
  <c r="J7855" i="2"/>
  <c r="J7856" i="2"/>
  <c r="J7842" i="2"/>
  <c r="J7843" i="2"/>
  <c r="J7844" i="2"/>
  <c r="J7845" i="2"/>
  <c r="J7846" i="2"/>
  <c r="J7847" i="2"/>
  <c r="J7848" i="2"/>
  <c r="J7849" i="2"/>
  <c r="J7831" i="2"/>
  <c r="J7832" i="2"/>
  <c r="J7833" i="2"/>
  <c r="J7834" i="2"/>
  <c r="J7835" i="2"/>
  <c r="J7836" i="2"/>
  <c r="J7837" i="2"/>
  <c r="J7838" i="2"/>
  <c r="J7839" i="2"/>
  <c r="J7840" i="2"/>
  <c r="J7841" i="2"/>
  <c r="J7822" i="2"/>
  <c r="J7823" i="2"/>
  <c r="J7824" i="2"/>
  <c r="J7825" i="2"/>
  <c r="J7826" i="2"/>
  <c r="J7827" i="2"/>
  <c r="J7828" i="2"/>
  <c r="J7829" i="2"/>
  <c r="J7830" i="2"/>
  <c r="J7815" i="2"/>
  <c r="J7816" i="2"/>
  <c r="J7817" i="2"/>
  <c r="J7818" i="2"/>
  <c r="J7819" i="2"/>
  <c r="J7820" i="2"/>
  <c r="J7821" i="2"/>
  <c r="J7809" i="2"/>
  <c r="J7810" i="2"/>
  <c r="J7811" i="2"/>
  <c r="J7812" i="2"/>
  <c r="J7813" i="2"/>
  <c r="J7814" i="2"/>
  <c r="J7799" i="2"/>
  <c r="J7800" i="2"/>
  <c r="J7801" i="2"/>
  <c r="J7802" i="2"/>
  <c r="J7803" i="2"/>
  <c r="J7804" i="2"/>
  <c r="J7805" i="2"/>
  <c r="J7806" i="2"/>
  <c r="J7807" i="2"/>
  <c r="J7808" i="2"/>
  <c r="J7795" i="2"/>
  <c r="J7796" i="2"/>
  <c r="J7797" i="2"/>
  <c r="J7798" i="2"/>
  <c r="J7792" i="2"/>
  <c r="J7793" i="2"/>
  <c r="J7794" i="2"/>
  <c r="J7788" i="2"/>
  <c r="J7789" i="2"/>
  <c r="J7790" i="2"/>
  <c r="J7791" i="2"/>
  <c r="J7778" i="2"/>
  <c r="J7779" i="2"/>
  <c r="J7780" i="2"/>
  <c r="J7781" i="2"/>
  <c r="J7782" i="2"/>
  <c r="J7783" i="2"/>
  <c r="J7784" i="2"/>
  <c r="J7785" i="2"/>
  <c r="J7786" i="2"/>
  <c r="J7787" i="2"/>
  <c r="J7764" i="2"/>
  <c r="J7765" i="2"/>
  <c r="J7766" i="2"/>
  <c r="J7767" i="2"/>
  <c r="J7768" i="2"/>
  <c r="J7769" i="2"/>
  <c r="J7770" i="2"/>
  <c r="J7771" i="2"/>
  <c r="J7772" i="2"/>
  <c r="J7773" i="2"/>
  <c r="J7774" i="2"/>
  <c r="J7775" i="2"/>
  <c r="J7776" i="2"/>
  <c r="J7777" i="2"/>
  <c r="J7751" i="2"/>
  <c r="J7752" i="2"/>
  <c r="J7753" i="2"/>
  <c r="J7754" i="2"/>
  <c r="J7755" i="2"/>
  <c r="J7756" i="2"/>
  <c r="J7757" i="2"/>
  <c r="J7758" i="2"/>
  <c r="J7759" i="2"/>
  <c r="J7760" i="2"/>
  <c r="J7761" i="2"/>
  <c r="J7762" i="2"/>
  <c r="J7763" i="2"/>
  <c r="J7746" i="2"/>
  <c r="J7747" i="2"/>
  <c r="J7748" i="2"/>
  <c r="J7749" i="2"/>
  <c r="J7750" i="2"/>
  <c r="J7733" i="2"/>
  <c r="J7734" i="2"/>
  <c r="J7735" i="2"/>
  <c r="J7736" i="2"/>
  <c r="J7737" i="2"/>
  <c r="J7738" i="2"/>
  <c r="J7739" i="2"/>
  <c r="J7740" i="2"/>
  <c r="J7741" i="2"/>
  <c r="J7742" i="2"/>
  <c r="J7743" i="2"/>
  <c r="J7744" i="2"/>
  <c r="J7745" i="2"/>
  <c r="J7726" i="2"/>
  <c r="J7727" i="2"/>
  <c r="J7728" i="2"/>
  <c r="J7729" i="2"/>
  <c r="J7730" i="2"/>
  <c r="J7731" i="2"/>
  <c r="J7732" i="2"/>
  <c r="J7718" i="2"/>
  <c r="J7719" i="2"/>
  <c r="J7720" i="2"/>
  <c r="J7721" i="2"/>
  <c r="J7722" i="2"/>
  <c r="J7723" i="2"/>
  <c r="J7724" i="2"/>
  <c r="J7725" i="2"/>
  <c r="J7716" i="2"/>
  <c r="J7717" i="2"/>
  <c r="J7703" i="2"/>
  <c r="J7704" i="2"/>
  <c r="J7705" i="2"/>
  <c r="J7706" i="2"/>
  <c r="J7707" i="2"/>
  <c r="J7708" i="2"/>
  <c r="J7709" i="2"/>
  <c r="J7710" i="2"/>
  <c r="J7711" i="2"/>
  <c r="J7712" i="2"/>
  <c r="J7713" i="2"/>
  <c r="J7714" i="2"/>
  <c r="J7715" i="2"/>
  <c r="J7694" i="2"/>
  <c r="J7695" i="2"/>
  <c r="J7696" i="2"/>
  <c r="J7697" i="2"/>
  <c r="J7698" i="2"/>
  <c r="J7699" i="2"/>
  <c r="J7700" i="2"/>
  <c r="J7701" i="2"/>
  <c r="J7702" i="2"/>
  <c r="J7687" i="2"/>
  <c r="J7688" i="2"/>
  <c r="J7689" i="2"/>
  <c r="J7690" i="2"/>
  <c r="J7691" i="2"/>
  <c r="J7692" i="2"/>
  <c r="J7693" i="2"/>
  <c r="J7682" i="2"/>
  <c r="J7683" i="2"/>
  <c r="J7684" i="2"/>
  <c r="J7685" i="2"/>
  <c r="J7686" i="2"/>
  <c r="J7672" i="2"/>
  <c r="J7673" i="2"/>
  <c r="J7674" i="2"/>
  <c r="J7675" i="2"/>
  <c r="J7676" i="2"/>
  <c r="J7677" i="2"/>
  <c r="J7678" i="2"/>
  <c r="J7679" i="2"/>
  <c r="J7680" i="2"/>
  <c r="J7681" i="2"/>
  <c r="J7661" i="2"/>
  <c r="J7662" i="2"/>
  <c r="J7663" i="2"/>
  <c r="J7664" i="2"/>
  <c r="J7665" i="2"/>
  <c r="J7666" i="2"/>
  <c r="J7667" i="2"/>
  <c r="J7668" i="2"/>
  <c r="J7669" i="2"/>
  <c r="J7670" i="2"/>
  <c r="J7671" i="2"/>
  <c r="J7659" i="2"/>
  <c r="J7660" i="2"/>
  <c r="J7646" i="2"/>
  <c r="J7647" i="2"/>
  <c r="J7648" i="2"/>
  <c r="J7649" i="2"/>
  <c r="J7650" i="2"/>
  <c r="J7651" i="2"/>
  <c r="J7652" i="2"/>
  <c r="J7653" i="2"/>
  <c r="J7654" i="2"/>
  <c r="J7655" i="2"/>
  <c r="J7656" i="2"/>
  <c r="J7657" i="2"/>
  <c r="J7658" i="2"/>
  <c r="J7633" i="2"/>
  <c r="J7634" i="2"/>
  <c r="J7635" i="2"/>
  <c r="J7636" i="2"/>
  <c r="J7637" i="2"/>
  <c r="J7638" i="2"/>
  <c r="J7639" i="2"/>
  <c r="J7640" i="2"/>
  <c r="J7641" i="2"/>
  <c r="J7642" i="2"/>
  <c r="J7643" i="2"/>
  <c r="J7644" i="2"/>
  <c r="J7645" i="2"/>
  <c r="J7624" i="2"/>
  <c r="J7625" i="2"/>
  <c r="J7626" i="2"/>
  <c r="J7627" i="2"/>
  <c r="J7628" i="2"/>
  <c r="J7629" i="2"/>
  <c r="J7630" i="2"/>
  <c r="J7631" i="2"/>
  <c r="J7632" i="2"/>
  <c r="J7618" i="2"/>
  <c r="J7619" i="2"/>
  <c r="J7620" i="2"/>
  <c r="J7621" i="2"/>
  <c r="J7622" i="2"/>
  <c r="J7623" i="2"/>
  <c r="J7612" i="2"/>
  <c r="J7613" i="2"/>
  <c r="J7614" i="2"/>
  <c r="J7615" i="2"/>
  <c r="J7616" i="2"/>
  <c r="J7617" i="2"/>
  <c r="J7603" i="2"/>
  <c r="J7604" i="2"/>
  <c r="J7605" i="2"/>
  <c r="J7606" i="2"/>
  <c r="J7607" i="2"/>
  <c r="J7608" i="2"/>
  <c r="J7609" i="2"/>
  <c r="J7610" i="2"/>
  <c r="J7611" i="2"/>
  <c r="J7593" i="2"/>
  <c r="J7594" i="2"/>
  <c r="J7595" i="2"/>
  <c r="J7596" i="2"/>
  <c r="J7597" i="2"/>
  <c r="J7598" i="2"/>
  <c r="J7599" i="2"/>
  <c r="J7600" i="2"/>
  <c r="J7601" i="2"/>
  <c r="J7602" i="2"/>
  <c r="J7585" i="2"/>
  <c r="J7586" i="2"/>
  <c r="J7587" i="2"/>
  <c r="J7588" i="2"/>
  <c r="J7589" i="2"/>
  <c r="J7590" i="2"/>
  <c r="J7591" i="2"/>
  <c r="J7592" i="2"/>
  <c r="J7576" i="2"/>
  <c r="J7577" i="2"/>
  <c r="J7578" i="2"/>
  <c r="J7579" i="2"/>
  <c r="J7580" i="2"/>
  <c r="J7581" i="2"/>
  <c r="J7582" i="2"/>
  <c r="J7583" i="2"/>
  <c r="J7584" i="2"/>
  <c r="J7568" i="2"/>
  <c r="J7569" i="2"/>
  <c r="J7570" i="2"/>
  <c r="J7571" i="2"/>
  <c r="J7572" i="2"/>
  <c r="J7573" i="2"/>
  <c r="J7574" i="2"/>
  <c r="J7575" i="2"/>
  <c r="J7557" i="2"/>
  <c r="J7558" i="2"/>
  <c r="J7559" i="2"/>
  <c r="J7560" i="2"/>
  <c r="J7561" i="2"/>
  <c r="J7562" i="2"/>
  <c r="J7563" i="2"/>
  <c r="J7564" i="2"/>
  <c r="J7565" i="2"/>
  <c r="J7566" i="2"/>
  <c r="J7567" i="2"/>
  <c r="J7540" i="2"/>
  <c r="J7541" i="2"/>
  <c r="J7542" i="2"/>
  <c r="J7543" i="2"/>
  <c r="J7544" i="2"/>
  <c r="J7545" i="2"/>
  <c r="J7546" i="2"/>
  <c r="J7547" i="2"/>
  <c r="J7548" i="2"/>
  <c r="J7549" i="2"/>
  <c r="J7550" i="2"/>
  <c r="J7551" i="2"/>
  <c r="J7552" i="2"/>
  <c r="J7553" i="2"/>
  <c r="J7554" i="2"/>
  <c r="J7555" i="2"/>
  <c r="J7556" i="2"/>
  <c r="J7533" i="2"/>
  <c r="J7534" i="2"/>
  <c r="J7535" i="2"/>
  <c r="J7536" i="2"/>
  <c r="J7537" i="2"/>
  <c r="J7538" i="2"/>
  <c r="J7539" i="2"/>
  <c r="J7525" i="2"/>
  <c r="J7526" i="2"/>
  <c r="J7527" i="2"/>
  <c r="J7528" i="2"/>
  <c r="J7529" i="2"/>
  <c r="J7530" i="2"/>
  <c r="J7531" i="2"/>
  <c r="J7532" i="2"/>
  <c r="J7514" i="2"/>
  <c r="J7515" i="2"/>
  <c r="J7516" i="2"/>
  <c r="J7517" i="2"/>
  <c r="J7518" i="2"/>
  <c r="J7519" i="2"/>
  <c r="J7520" i="2"/>
  <c r="J7521" i="2"/>
  <c r="J7522" i="2"/>
  <c r="J7523" i="2"/>
  <c r="J7524" i="2"/>
  <c r="J7502" i="2"/>
  <c r="J7503" i="2"/>
  <c r="J7504" i="2"/>
  <c r="J7505" i="2"/>
  <c r="J7506" i="2"/>
  <c r="J7507" i="2"/>
  <c r="J7508" i="2"/>
  <c r="J7509" i="2"/>
  <c r="J7510" i="2"/>
  <c r="J7511" i="2"/>
  <c r="J7512" i="2"/>
  <c r="J7513" i="2"/>
  <c r="J7500" i="2"/>
  <c r="J7501" i="2"/>
  <c r="J7495" i="2"/>
  <c r="J7496" i="2"/>
  <c r="J7497" i="2"/>
  <c r="J7498" i="2"/>
  <c r="J7499" i="2"/>
  <c r="J7486" i="2"/>
  <c r="J7487" i="2"/>
  <c r="J7488" i="2"/>
  <c r="J7489" i="2"/>
  <c r="J7490" i="2"/>
  <c r="J7491" i="2"/>
  <c r="J7492" i="2"/>
  <c r="J7493" i="2"/>
  <c r="J7494" i="2"/>
  <c r="J7481" i="2"/>
  <c r="J7482" i="2"/>
  <c r="J7483" i="2"/>
  <c r="J7484" i="2"/>
  <c r="J7485" i="2"/>
  <c r="J7472" i="2"/>
  <c r="J7473" i="2"/>
  <c r="J7474" i="2"/>
  <c r="J7475" i="2"/>
  <c r="J7476" i="2"/>
  <c r="J7477" i="2"/>
  <c r="J7478" i="2"/>
  <c r="J7479" i="2"/>
  <c r="J7480" i="2"/>
  <c r="J7464" i="2"/>
  <c r="J7465" i="2"/>
  <c r="J7466" i="2"/>
  <c r="J7467" i="2"/>
  <c r="J7468" i="2"/>
  <c r="J7469" i="2"/>
  <c r="J7470" i="2"/>
  <c r="J7471" i="2"/>
  <c r="J7458" i="2"/>
  <c r="J7459" i="2"/>
  <c r="J7460" i="2"/>
  <c r="J7461" i="2"/>
  <c r="J7462" i="2"/>
  <c r="J7463" i="2"/>
  <c r="J7450" i="2"/>
  <c r="J7451" i="2"/>
  <c r="J7452" i="2"/>
  <c r="J7453" i="2"/>
  <c r="J7454" i="2"/>
  <c r="J7455" i="2"/>
  <c r="J7456" i="2"/>
  <c r="J7457" i="2"/>
  <c r="J7429" i="2"/>
  <c r="J7430" i="2"/>
  <c r="J7431" i="2"/>
  <c r="J7432" i="2"/>
  <c r="J7433" i="2"/>
  <c r="J7434" i="2"/>
  <c r="J7435" i="2"/>
  <c r="J7436" i="2"/>
  <c r="J7437" i="2"/>
  <c r="J7438" i="2"/>
  <c r="J7439" i="2"/>
  <c r="J7440" i="2"/>
  <c r="J7441" i="2"/>
  <c r="J7442" i="2"/>
  <c r="J7443" i="2"/>
  <c r="J7444" i="2"/>
  <c r="J7445" i="2"/>
  <c r="J7446" i="2"/>
  <c r="J7447" i="2"/>
  <c r="J7448" i="2"/>
  <c r="J7449" i="2"/>
  <c r="J7421" i="2"/>
  <c r="J7422" i="2"/>
  <c r="J7423" i="2"/>
  <c r="J7424" i="2"/>
  <c r="J7425" i="2"/>
  <c r="J7426" i="2"/>
  <c r="J7427" i="2"/>
  <c r="J7428" i="2"/>
  <c r="J7415" i="2"/>
  <c r="J7416" i="2"/>
  <c r="J7417" i="2"/>
  <c r="J7418" i="2"/>
  <c r="J7419" i="2"/>
  <c r="J7420" i="2"/>
  <c r="J7406" i="2"/>
  <c r="J7407" i="2"/>
  <c r="J7408" i="2"/>
  <c r="J7409" i="2"/>
  <c r="J7410" i="2"/>
  <c r="J7411" i="2"/>
  <c r="J7412" i="2"/>
  <c r="J7413" i="2"/>
  <c r="J7414" i="2"/>
  <c r="J7393" i="2"/>
  <c r="J7394" i="2"/>
  <c r="J7395" i="2"/>
  <c r="J7396" i="2"/>
  <c r="J7397" i="2"/>
  <c r="J7398" i="2"/>
  <c r="J7399" i="2"/>
  <c r="J7400" i="2"/>
  <c r="J7401" i="2"/>
  <c r="J7402" i="2"/>
  <c r="J7403" i="2"/>
  <c r="J7404" i="2"/>
  <c r="J7405" i="2"/>
  <c r="J7384" i="2"/>
  <c r="J7385" i="2"/>
  <c r="J7386" i="2"/>
  <c r="J7387" i="2"/>
  <c r="J7388" i="2"/>
  <c r="J7389" i="2"/>
  <c r="J7390" i="2"/>
  <c r="J7391" i="2"/>
  <c r="J7392" i="2"/>
  <c r="J7375" i="2"/>
  <c r="J7376" i="2"/>
  <c r="J7377" i="2"/>
  <c r="J7378" i="2"/>
  <c r="J7379" i="2"/>
  <c r="J7380" i="2"/>
  <c r="J7381" i="2"/>
  <c r="J7382" i="2"/>
  <c r="J7383" i="2"/>
  <c r="J7368" i="2"/>
  <c r="J7369" i="2"/>
  <c r="J7370" i="2"/>
  <c r="J7371" i="2"/>
  <c r="J7372" i="2"/>
  <c r="J7373" i="2"/>
  <c r="J7374" i="2"/>
  <c r="J7360" i="2"/>
  <c r="J7361" i="2"/>
  <c r="J7362" i="2"/>
  <c r="J7363" i="2"/>
  <c r="J7364" i="2"/>
  <c r="J7365" i="2"/>
  <c r="J7366" i="2"/>
  <c r="J7367" i="2"/>
  <c r="J7348" i="2"/>
  <c r="J7349" i="2"/>
  <c r="J7350" i="2"/>
  <c r="J7351" i="2"/>
  <c r="J7352" i="2"/>
  <c r="J7353" i="2"/>
  <c r="J7354" i="2"/>
  <c r="J7355" i="2"/>
  <c r="J7356" i="2"/>
  <c r="J7357" i="2"/>
  <c r="J7358" i="2"/>
  <c r="J7359" i="2"/>
  <c r="J7339" i="2"/>
  <c r="J7340" i="2"/>
  <c r="J7341" i="2"/>
  <c r="J7342" i="2"/>
  <c r="J7343" i="2"/>
  <c r="J7344" i="2"/>
  <c r="J7345" i="2"/>
  <c r="J7346" i="2"/>
  <c r="J7347" i="2"/>
  <c r="J7333" i="2"/>
  <c r="J7334" i="2"/>
  <c r="J7335" i="2"/>
  <c r="J7336" i="2"/>
  <c r="J7337" i="2"/>
  <c r="J7338" i="2"/>
  <c r="J7323" i="2"/>
  <c r="J7324" i="2"/>
  <c r="J7325" i="2"/>
  <c r="J7326" i="2"/>
  <c r="J7327" i="2"/>
  <c r="J7328" i="2"/>
  <c r="J7329" i="2"/>
  <c r="J7330" i="2"/>
  <c r="J7331" i="2"/>
  <c r="J7332" i="2"/>
  <c r="J7309" i="2"/>
  <c r="J7310" i="2"/>
  <c r="J7311" i="2"/>
  <c r="J7312" i="2"/>
  <c r="J7313" i="2"/>
  <c r="J7314" i="2"/>
  <c r="J7315" i="2"/>
  <c r="J7316" i="2"/>
  <c r="J7317" i="2"/>
  <c r="J7318" i="2"/>
  <c r="J7319" i="2"/>
  <c r="J7320" i="2"/>
  <c r="J7321" i="2"/>
  <c r="J7322" i="2"/>
  <c r="J7299" i="2"/>
  <c r="J7300" i="2"/>
  <c r="J7301" i="2"/>
  <c r="J7302" i="2"/>
  <c r="J7303" i="2"/>
  <c r="J7304" i="2"/>
  <c r="J7305" i="2"/>
  <c r="J7306" i="2"/>
  <c r="J7307" i="2"/>
  <c r="J7308" i="2"/>
  <c r="J7291" i="2"/>
  <c r="J7292" i="2"/>
  <c r="J7293" i="2"/>
  <c r="J7294" i="2"/>
  <c r="J7295" i="2"/>
  <c r="J7296" i="2"/>
  <c r="J7297" i="2"/>
  <c r="J7298" i="2"/>
  <c r="J7285" i="2"/>
  <c r="J7286" i="2"/>
  <c r="J7287" i="2"/>
  <c r="J7288" i="2"/>
  <c r="J7289" i="2"/>
  <c r="J7290" i="2"/>
  <c r="J7275" i="2"/>
  <c r="J7276" i="2"/>
  <c r="J7277" i="2"/>
  <c r="J7278" i="2"/>
  <c r="J7279" i="2"/>
  <c r="J7280" i="2"/>
  <c r="J7281" i="2"/>
  <c r="J7282" i="2"/>
  <c r="J7283" i="2"/>
  <c r="J7284" i="2"/>
  <c r="J7265" i="2"/>
  <c r="J7266" i="2"/>
  <c r="J7267" i="2"/>
  <c r="J7268" i="2"/>
  <c r="J7269" i="2"/>
  <c r="J7270" i="2"/>
  <c r="J7271" i="2"/>
  <c r="J7272" i="2"/>
  <c r="J7273" i="2"/>
  <c r="J7274" i="2"/>
  <c r="J7255" i="2"/>
  <c r="J7256" i="2"/>
  <c r="J7257" i="2"/>
  <c r="J7258" i="2"/>
  <c r="J7259" i="2"/>
  <c r="J7260" i="2"/>
  <c r="J7261" i="2"/>
  <c r="J7262" i="2"/>
  <c r="J7263" i="2"/>
  <c r="J7264" i="2"/>
  <c r="J7249" i="2"/>
  <c r="J7250" i="2"/>
  <c r="J7251" i="2"/>
  <c r="J7252" i="2"/>
  <c r="J7253" i="2"/>
  <c r="J7254" i="2"/>
  <c r="J7240" i="2"/>
  <c r="J7241" i="2"/>
  <c r="J7242" i="2"/>
  <c r="J7243" i="2"/>
  <c r="J7244" i="2"/>
  <c r="J7245" i="2"/>
  <c r="J7246" i="2"/>
  <c r="J7247" i="2"/>
  <c r="J7248" i="2"/>
  <c r="J7235" i="2"/>
  <c r="J7236" i="2"/>
  <c r="J7237" i="2"/>
  <c r="J7238" i="2"/>
  <c r="J7239" i="2"/>
  <c r="J7221" i="2"/>
  <c r="J7222" i="2"/>
  <c r="J7223" i="2"/>
  <c r="J7224" i="2"/>
  <c r="J7225" i="2"/>
  <c r="J7226" i="2"/>
  <c r="J7227" i="2"/>
  <c r="J7228" i="2"/>
  <c r="J7229" i="2"/>
  <c r="J7230" i="2"/>
  <c r="J7231" i="2"/>
  <c r="J7232" i="2"/>
  <c r="J7233" i="2"/>
  <c r="J7234" i="2"/>
  <c r="J7217" i="2"/>
  <c r="J7218" i="2"/>
  <c r="J7219" i="2"/>
  <c r="J7220" i="2"/>
  <c r="J7209" i="2"/>
  <c r="J7210" i="2"/>
  <c r="J7211" i="2"/>
  <c r="J7212" i="2"/>
  <c r="J7213" i="2"/>
  <c r="J7214" i="2"/>
  <c r="J7215" i="2"/>
  <c r="J7216" i="2"/>
  <c r="J7199" i="2"/>
  <c r="J7200" i="2"/>
  <c r="J7201" i="2"/>
  <c r="J7202" i="2"/>
  <c r="J7203" i="2"/>
  <c r="J7204" i="2"/>
  <c r="J7205" i="2"/>
  <c r="J7206" i="2"/>
  <c r="J7207" i="2"/>
  <c r="J7208" i="2"/>
  <c r="J7193" i="2"/>
  <c r="J7194" i="2"/>
  <c r="J7195" i="2"/>
  <c r="J7196" i="2"/>
  <c r="J7197" i="2"/>
  <c r="J7198" i="2"/>
  <c r="J7185" i="2"/>
  <c r="J7186" i="2"/>
  <c r="J7187" i="2"/>
  <c r="J7188" i="2"/>
  <c r="J7189" i="2"/>
  <c r="J7190" i="2"/>
  <c r="J7191" i="2"/>
  <c r="J7192" i="2"/>
  <c r="J7177" i="2"/>
  <c r="J7178" i="2"/>
  <c r="J7179" i="2"/>
  <c r="J7180" i="2"/>
  <c r="J7181" i="2"/>
  <c r="J7182" i="2"/>
  <c r="J7183" i="2"/>
  <c r="J7184" i="2"/>
  <c r="J7174" i="2"/>
  <c r="J7175" i="2"/>
  <c r="J7176" i="2"/>
  <c r="J7165" i="2"/>
  <c r="J7166" i="2"/>
  <c r="J7167" i="2"/>
  <c r="J7168" i="2"/>
  <c r="J7169" i="2"/>
  <c r="J7170" i="2"/>
  <c r="J7171" i="2"/>
  <c r="J7172" i="2"/>
  <c r="J7173" i="2"/>
  <c r="J7157" i="2"/>
  <c r="J7158" i="2"/>
  <c r="J7159" i="2"/>
  <c r="J7160" i="2"/>
  <c r="J7161" i="2"/>
  <c r="J7162" i="2"/>
  <c r="J7163" i="2"/>
  <c r="J7164" i="2"/>
  <c r="J7148" i="2"/>
  <c r="J7149" i="2"/>
  <c r="J7150" i="2"/>
  <c r="J7151" i="2"/>
  <c r="J7152" i="2"/>
  <c r="J7153" i="2"/>
  <c r="J7154" i="2"/>
  <c r="J7155" i="2"/>
  <c r="J7156" i="2"/>
  <c r="J7140" i="2"/>
  <c r="J7141" i="2"/>
  <c r="J7142" i="2"/>
  <c r="J7143" i="2"/>
  <c r="J7144" i="2"/>
  <c r="J7145" i="2"/>
  <c r="J7146" i="2"/>
  <c r="J7147" i="2"/>
  <c r="J7133" i="2"/>
  <c r="J7134" i="2"/>
  <c r="J7135" i="2"/>
  <c r="J7136" i="2"/>
  <c r="J7137" i="2"/>
  <c r="J7138" i="2"/>
  <c r="J7139" i="2"/>
  <c r="J7127" i="2"/>
  <c r="J7128" i="2"/>
  <c r="J7129" i="2"/>
  <c r="J7130" i="2"/>
  <c r="J7131" i="2"/>
  <c r="J7132" i="2"/>
  <c r="J7118" i="2"/>
  <c r="J7119" i="2"/>
  <c r="J7120" i="2"/>
  <c r="J7121" i="2"/>
  <c r="J7122" i="2"/>
  <c r="J7123" i="2"/>
  <c r="J7124" i="2"/>
  <c r="J7125" i="2"/>
  <c r="J7126" i="2"/>
  <c r="J7105" i="2"/>
  <c r="J7106" i="2"/>
  <c r="J7107" i="2"/>
  <c r="J7108" i="2"/>
  <c r="J7109" i="2"/>
  <c r="J7110" i="2"/>
  <c r="J7111" i="2"/>
  <c r="J7112" i="2"/>
  <c r="J7113" i="2"/>
  <c r="J7114" i="2"/>
  <c r="J7115" i="2"/>
  <c r="J7116" i="2"/>
  <c r="J7117" i="2"/>
  <c r="J7096" i="2"/>
  <c r="J7097" i="2"/>
  <c r="J7098" i="2"/>
  <c r="J7099" i="2"/>
  <c r="J7100" i="2"/>
  <c r="J7101" i="2"/>
  <c r="J7102" i="2"/>
  <c r="J7103" i="2"/>
  <c r="J7104" i="2"/>
  <c r="J7085" i="2"/>
  <c r="J7086" i="2"/>
  <c r="J7087" i="2"/>
  <c r="J7088" i="2"/>
  <c r="J7089" i="2"/>
  <c r="J7090" i="2"/>
  <c r="J7091" i="2"/>
  <c r="J7092" i="2"/>
  <c r="J7093" i="2"/>
  <c r="J7094" i="2"/>
  <c r="J7095" i="2"/>
  <c r="J7071" i="2"/>
  <c r="J7072" i="2"/>
  <c r="J7073" i="2"/>
  <c r="J7074" i="2"/>
  <c r="J7075" i="2"/>
  <c r="J7076" i="2"/>
  <c r="J7077" i="2"/>
  <c r="J7078" i="2"/>
  <c r="J7079" i="2"/>
  <c r="J7080" i="2"/>
  <c r="J7081" i="2"/>
  <c r="J7082" i="2"/>
  <c r="J7083" i="2"/>
  <c r="J7084" i="2"/>
  <c r="J7062" i="2"/>
  <c r="J7063" i="2"/>
  <c r="J7064" i="2"/>
  <c r="J7065" i="2"/>
  <c r="J7066" i="2"/>
  <c r="J7067" i="2"/>
  <c r="J7068" i="2"/>
  <c r="J7069" i="2"/>
  <c r="J7070" i="2"/>
  <c r="J7056" i="2"/>
  <c r="J7057" i="2"/>
  <c r="J7058" i="2"/>
  <c r="J7059" i="2"/>
  <c r="J7060" i="2"/>
  <c r="J7061" i="2"/>
  <c r="J7050" i="2"/>
  <c r="J7051" i="2"/>
  <c r="J7052" i="2"/>
  <c r="J7053" i="2"/>
  <c r="J7054" i="2"/>
  <c r="J7055" i="2"/>
  <c r="J7044" i="2"/>
  <c r="J7045" i="2"/>
  <c r="J7046" i="2"/>
  <c r="J7047" i="2"/>
  <c r="J7048" i="2"/>
  <c r="J7049" i="2"/>
  <c r="J7037" i="2"/>
  <c r="J7038" i="2"/>
  <c r="J7039" i="2"/>
  <c r="J7040" i="2"/>
  <c r="J7041" i="2"/>
  <c r="J7042" i="2"/>
  <c r="J7043" i="2"/>
  <c r="J7030" i="2"/>
  <c r="J7031" i="2"/>
  <c r="J7032" i="2"/>
  <c r="J7033" i="2"/>
  <c r="J7034" i="2"/>
  <c r="J7035" i="2"/>
  <c r="J7036" i="2"/>
  <c r="J7023" i="2"/>
  <c r="J7024" i="2"/>
  <c r="J7025" i="2"/>
  <c r="J7026" i="2"/>
  <c r="J7027" i="2"/>
  <c r="J7028" i="2"/>
  <c r="J7029" i="2"/>
  <c r="J7014" i="2"/>
  <c r="J7015" i="2"/>
  <c r="J7016" i="2"/>
  <c r="J7017" i="2"/>
  <c r="J7018" i="2"/>
  <c r="J7019" i="2"/>
  <c r="J7020" i="2"/>
  <c r="J7021" i="2"/>
  <c r="J7022" i="2"/>
  <c r="J7003" i="2"/>
  <c r="J7004" i="2"/>
  <c r="J7005" i="2"/>
  <c r="J7006" i="2"/>
  <c r="J7007" i="2"/>
  <c r="J7008" i="2"/>
  <c r="J7009" i="2"/>
  <c r="J7010" i="2"/>
  <c r="J7011" i="2"/>
  <c r="J7012" i="2"/>
  <c r="J7013" i="2"/>
  <c r="J6996" i="2"/>
  <c r="J6997" i="2"/>
  <c r="J6998" i="2"/>
  <c r="J6999" i="2"/>
  <c r="J7000" i="2"/>
  <c r="J7001" i="2"/>
  <c r="J7002" i="2"/>
  <c r="J6986" i="2"/>
  <c r="J6987" i="2"/>
  <c r="J6988" i="2"/>
  <c r="J6989" i="2"/>
  <c r="J6990" i="2"/>
  <c r="J6991" i="2"/>
  <c r="J6992" i="2"/>
  <c r="J6993" i="2"/>
  <c r="J6994" i="2"/>
  <c r="J6995" i="2"/>
  <c r="J6977" i="2"/>
  <c r="J6978" i="2"/>
  <c r="J6979" i="2"/>
  <c r="J6980" i="2"/>
  <c r="J6981" i="2"/>
  <c r="J6982" i="2"/>
  <c r="J6983" i="2"/>
  <c r="J6984" i="2"/>
  <c r="J6985" i="2"/>
  <c r="J6968" i="2"/>
  <c r="J6969" i="2"/>
  <c r="J6970" i="2"/>
  <c r="J6971" i="2"/>
  <c r="J6972" i="2"/>
  <c r="J6973" i="2"/>
  <c r="J6974" i="2"/>
  <c r="J6975" i="2"/>
  <c r="J6976" i="2"/>
  <c r="J6958" i="2"/>
  <c r="J6959" i="2"/>
  <c r="J6960" i="2"/>
  <c r="J6961" i="2"/>
  <c r="J6962" i="2"/>
  <c r="J6963" i="2"/>
  <c r="J6964" i="2"/>
  <c r="J6965" i="2"/>
  <c r="J6966" i="2"/>
  <c r="J6967" i="2"/>
  <c r="J6948" i="2"/>
  <c r="J6949" i="2"/>
  <c r="J6950" i="2"/>
  <c r="J6951" i="2"/>
  <c r="J6952" i="2"/>
  <c r="J6953" i="2"/>
  <c r="J6954" i="2"/>
  <c r="J6955" i="2"/>
  <c r="J6956" i="2"/>
  <c r="J6957" i="2"/>
  <c r="J6939" i="2"/>
  <c r="J6940" i="2"/>
  <c r="J6941" i="2"/>
  <c r="J6942" i="2"/>
  <c r="J6943" i="2"/>
  <c r="J6944" i="2"/>
  <c r="J6945" i="2"/>
  <c r="J6946" i="2"/>
  <c r="J6947" i="2"/>
  <c r="J6933" i="2"/>
  <c r="J6934" i="2"/>
  <c r="J6935" i="2"/>
  <c r="J6936" i="2"/>
  <c r="J6937" i="2"/>
  <c r="J6938" i="2"/>
  <c r="J6925" i="2"/>
  <c r="J6926" i="2"/>
  <c r="J6927" i="2"/>
  <c r="J6928" i="2"/>
  <c r="J6929" i="2"/>
  <c r="J6930" i="2"/>
  <c r="J6931" i="2"/>
  <c r="J6932" i="2"/>
  <c r="J6918" i="2"/>
  <c r="J6919" i="2"/>
  <c r="J6920" i="2"/>
  <c r="J6921" i="2"/>
  <c r="J6922" i="2"/>
  <c r="J6923" i="2"/>
  <c r="J6924" i="2"/>
  <c r="J6912" i="2"/>
  <c r="J6913" i="2"/>
  <c r="J6914" i="2"/>
  <c r="J6915" i="2"/>
  <c r="J6916" i="2"/>
  <c r="J6917" i="2"/>
  <c r="J6907" i="2"/>
  <c r="J6908" i="2"/>
  <c r="J6909" i="2"/>
  <c r="J6910" i="2"/>
  <c r="J6911" i="2"/>
  <c r="J6899" i="2"/>
  <c r="J6900" i="2"/>
  <c r="J6901" i="2"/>
  <c r="J6902" i="2"/>
  <c r="J6903" i="2"/>
  <c r="J6904" i="2"/>
  <c r="J6905" i="2"/>
  <c r="J6906" i="2"/>
  <c r="J6891" i="2"/>
  <c r="J6892" i="2"/>
  <c r="J6893" i="2"/>
  <c r="J6894" i="2"/>
  <c r="J6895" i="2"/>
  <c r="J6896" i="2"/>
  <c r="J6897" i="2"/>
  <c r="J6898" i="2"/>
  <c r="J6885" i="2"/>
  <c r="J6886" i="2"/>
  <c r="J6887" i="2"/>
  <c r="J6888" i="2"/>
  <c r="J6889" i="2"/>
  <c r="J6890" i="2"/>
  <c r="J6879" i="2"/>
  <c r="J6880" i="2"/>
  <c r="J6881" i="2"/>
  <c r="J6882" i="2"/>
  <c r="J6883" i="2"/>
  <c r="J6884" i="2"/>
  <c r="J6874" i="2"/>
  <c r="J6875" i="2"/>
  <c r="J6876" i="2"/>
  <c r="J6877" i="2"/>
  <c r="J6878" i="2"/>
  <c r="J6868" i="2"/>
  <c r="J6869" i="2"/>
  <c r="J6870" i="2"/>
  <c r="J6871" i="2"/>
  <c r="J6872" i="2"/>
  <c r="J6873" i="2"/>
  <c r="J6861" i="2"/>
  <c r="J6862" i="2"/>
  <c r="J6863" i="2"/>
  <c r="J6864" i="2"/>
  <c r="J6865" i="2"/>
  <c r="J6866" i="2"/>
  <c r="J6867" i="2"/>
  <c r="J6854" i="2"/>
  <c r="J6855" i="2"/>
  <c r="J6856" i="2"/>
  <c r="J6857" i="2"/>
  <c r="J6858" i="2"/>
  <c r="J6859" i="2"/>
  <c r="J6860" i="2"/>
  <c r="J6850" i="2"/>
  <c r="J6851" i="2"/>
  <c r="J6852" i="2"/>
  <c r="J6853" i="2"/>
  <c r="J6839" i="2"/>
  <c r="J6840" i="2"/>
  <c r="J6841" i="2"/>
  <c r="J6842" i="2"/>
  <c r="J6843" i="2"/>
  <c r="J6844" i="2"/>
  <c r="J6845" i="2"/>
  <c r="J6846" i="2"/>
  <c r="J6847" i="2"/>
  <c r="J6848" i="2"/>
  <c r="J6849" i="2"/>
  <c r="J6834" i="2"/>
  <c r="J6835" i="2"/>
  <c r="J6836" i="2"/>
  <c r="J6837" i="2"/>
  <c r="J6838" i="2"/>
  <c r="J6828" i="2"/>
  <c r="J6829" i="2"/>
  <c r="J6830" i="2"/>
  <c r="J6831" i="2"/>
  <c r="J6832" i="2"/>
  <c r="J6833" i="2"/>
  <c r="J6817" i="2"/>
  <c r="J6818" i="2"/>
  <c r="J6819" i="2"/>
  <c r="J6820" i="2"/>
  <c r="J6821" i="2"/>
  <c r="J6822" i="2"/>
  <c r="J6823" i="2"/>
  <c r="J6824" i="2"/>
  <c r="J6825" i="2"/>
  <c r="J6826" i="2"/>
  <c r="J6827" i="2"/>
  <c r="J6810" i="2"/>
  <c r="J6811" i="2"/>
  <c r="J6812" i="2"/>
  <c r="J6813" i="2"/>
  <c r="J6814" i="2"/>
  <c r="J6815" i="2"/>
  <c r="J6816" i="2"/>
  <c r="J6802" i="2"/>
  <c r="J6803" i="2"/>
  <c r="J6804" i="2"/>
  <c r="J6805" i="2"/>
  <c r="J6806" i="2"/>
  <c r="J6807" i="2"/>
  <c r="J6808" i="2"/>
  <c r="J6809" i="2"/>
  <c r="J6793" i="2"/>
  <c r="J6794" i="2"/>
  <c r="J6795" i="2"/>
  <c r="J6796" i="2"/>
  <c r="J6797" i="2"/>
  <c r="J6798" i="2"/>
  <c r="J6799" i="2"/>
  <c r="J6800" i="2"/>
  <c r="J6801" i="2"/>
  <c r="J6783" i="2"/>
  <c r="J6784" i="2"/>
  <c r="J6785" i="2"/>
  <c r="J6786" i="2"/>
  <c r="J6787" i="2"/>
  <c r="J6788" i="2"/>
  <c r="J6789" i="2"/>
  <c r="J6790" i="2"/>
  <c r="J6791" i="2"/>
  <c r="J6792" i="2"/>
  <c r="J6779" i="2"/>
  <c r="J6780" i="2"/>
  <c r="J6781" i="2"/>
  <c r="J6782" i="2"/>
  <c r="J6770" i="2"/>
  <c r="J6771" i="2"/>
  <c r="J6772" i="2"/>
  <c r="J6773" i="2"/>
  <c r="J6774" i="2"/>
  <c r="J6775" i="2"/>
  <c r="J6776" i="2"/>
  <c r="J6777" i="2"/>
  <c r="J6778" i="2"/>
  <c r="J6759" i="2"/>
  <c r="J6760" i="2"/>
  <c r="J6761" i="2"/>
  <c r="J6762" i="2"/>
  <c r="J6763" i="2"/>
  <c r="J6764" i="2"/>
  <c r="J6765" i="2"/>
  <c r="J6766" i="2"/>
  <c r="J6767" i="2"/>
  <c r="J6768" i="2"/>
  <c r="J6769" i="2"/>
  <c r="J6753" i="2"/>
  <c r="J6754" i="2"/>
  <c r="J6755" i="2"/>
  <c r="J6756" i="2"/>
  <c r="J6757" i="2"/>
  <c r="J6758" i="2"/>
  <c r="J6744" i="2"/>
  <c r="J6745" i="2"/>
  <c r="J6746" i="2"/>
  <c r="J6747" i="2"/>
  <c r="J6748" i="2"/>
  <c r="J6749" i="2"/>
  <c r="J6750" i="2"/>
  <c r="J6751" i="2"/>
  <c r="J6752" i="2"/>
  <c r="J6739" i="2"/>
  <c r="J6740" i="2"/>
  <c r="J6741" i="2"/>
  <c r="J6742" i="2"/>
  <c r="J6743" i="2"/>
  <c r="J6727" i="2"/>
  <c r="J6728" i="2"/>
  <c r="J6729" i="2"/>
  <c r="J6730" i="2"/>
  <c r="J6731" i="2"/>
  <c r="J6732" i="2"/>
  <c r="J6733" i="2"/>
  <c r="J6734" i="2"/>
  <c r="J6735" i="2"/>
  <c r="J6736" i="2"/>
  <c r="J6737" i="2"/>
  <c r="J6738" i="2"/>
  <c r="J6723" i="2"/>
  <c r="J6724" i="2"/>
  <c r="J6725" i="2"/>
  <c r="J6726" i="2"/>
  <c r="J6711" i="2"/>
  <c r="J6712" i="2"/>
  <c r="J6713" i="2"/>
  <c r="J6714" i="2"/>
  <c r="J6715" i="2"/>
  <c r="J6716" i="2"/>
  <c r="J6717" i="2"/>
  <c r="J6718" i="2"/>
  <c r="J6719" i="2"/>
  <c r="J6720" i="2"/>
  <c r="J6721" i="2"/>
  <c r="J6722" i="2"/>
  <c r="J6698" i="2"/>
  <c r="J6699" i="2"/>
  <c r="J6700" i="2"/>
  <c r="J6701" i="2"/>
  <c r="J6702" i="2"/>
  <c r="J6703" i="2"/>
  <c r="J6704" i="2"/>
  <c r="J6705" i="2"/>
  <c r="J6706" i="2"/>
  <c r="J6707" i="2"/>
  <c r="J6708" i="2"/>
  <c r="J6709" i="2"/>
  <c r="J6710" i="2"/>
  <c r="J6690" i="2"/>
  <c r="J6691" i="2"/>
  <c r="J6692" i="2"/>
  <c r="J6693" i="2"/>
  <c r="J6694" i="2"/>
  <c r="J6695" i="2"/>
  <c r="J6696" i="2"/>
  <c r="J6697" i="2"/>
  <c r="J6680" i="2"/>
  <c r="J6681" i="2"/>
  <c r="J6682" i="2"/>
  <c r="J6683" i="2"/>
  <c r="J6684" i="2"/>
  <c r="J6685" i="2"/>
  <c r="J6686" i="2"/>
  <c r="J6687" i="2"/>
  <c r="J6688" i="2"/>
  <c r="J6689" i="2"/>
  <c r="J6673" i="2"/>
  <c r="J6674" i="2"/>
  <c r="J6675" i="2"/>
  <c r="J6676" i="2"/>
  <c r="J6677" i="2"/>
  <c r="J6678" i="2"/>
  <c r="J6679" i="2"/>
  <c r="J6670" i="2"/>
  <c r="J6671" i="2"/>
  <c r="J6672" i="2"/>
  <c r="J6663" i="2"/>
  <c r="J6664" i="2"/>
  <c r="J6665" i="2"/>
  <c r="J6666" i="2"/>
  <c r="J6667" i="2"/>
  <c r="J6668" i="2"/>
  <c r="J6669" i="2"/>
  <c r="J6651" i="2"/>
  <c r="J6652" i="2"/>
  <c r="J6653" i="2"/>
  <c r="J6654" i="2"/>
  <c r="J6655" i="2"/>
  <c r="J6656" i="2"/>
  <c r="J6657" i="2"/>
  <c r="J6658" i="2"/>
  <c r="J6659" i="2"/>
  <c r="J6660" i="2"/>
  <c r="J6661" i="2"/>
  <c r="J6662" i="2"/>
  <c r="J6641" i="2"/>
  <c r="J6642" i="2"/>
  <c r="J6643" i="2"/>
  <c r="J6644" i="2"/>
  <c r="J6645" i="2"/>
  <c r="J6646" i="2"/>
  <c r="J6647" i="2"/>
  <c r="J6648" i="2"/>
  <c r="J6649" i="2"/>
  <c r="J6650" i="2"/>
  <c r="J6633" i="2"/>
  <c r="J6634" i="2"/>
  <c r="J6635" i="2"/>
  <c r="J6636" i="2"/>
  <c r="J6637" i="2"/>
  <c r="J6638" i="2"/>
  <c r="J6639" i="2"/>
  <c r="J6640" i="2"/>
  <c r="J6621" i="2"/>
  <c r="J6622" i="2"/>
  <c r="J6623" i="2"/>
  <c r="J6624" i="2"/>
  <c r="J6625" i="2"/>
  <c r="J6626" i="2"/>
  <c r="J6627" i="2"/>
  <c r="J6628" i="2"/>
  <c r="J6629" i="2"/>
  <c r="J6630" i="2"/>
  <c r="J6631" i="2"/>
  <c r="J6632" i="2"/>
  <c r="J6611" i="2"/>
  <c r="J6612" i="2"/>
  <c r="J6613" i="2"/>
  <c r="J6614" i="2"/>
  <c r="J6615" i="2"/>
  <c r="J6616" i="2"/>
  <c r="J6617" i="2"/>
  <c r="J6618" i="2"/>
  <c r="J6619" i="2"/>
  <c r="J6620" i="2"/>
  <c r="J6604" i="2"/>
  <c r="J6605" i="2"/>
  <c r="J6606" i="2"/>
  <c r="J6607" i="2"/>
  <c r="J6608" i="2"/>
  <c r="J6609" i="2"/>
  <c r="J6610" i="2"/>
  <c r="J6596" i="2"/>
  <c r="J6597" i="2"/>
  <c r="J6598" i="2"/>
  <c r="J6599" i="2"/>
  <c r="J6600" i="2"/>
  <c r="J6601" i="2"/>
  <c r="J6602" i="2"/>
  <c r="J6603" i="2"/>
  <c r="J6585" i="2"/>
  <c r="J6586" i="2"/>
  <c r="J6587" i="2"/>
  <c r="J6588" i="2"/>
  <c r="J6589" i="2"/>
  <c r="J6590" i="2"/>
  <c r="J6591" i="2"/>
  <c r="J6592" i="2"/>
  <c r="J6593" i="2"/>
  <c r="J6594" i="2"/>
  <c r="J6595" i="2"/>
  <c r="J6580" i="2"/>
  <c r="J6581" i="2"/>
  <c r="J6582" i="2"/>
  <c r="J6583" i="2"/>
  <c r="J6584" i="2"/>
  <c r="J6570" i="2"/>
  <c r="J6571" i="2"/>
  <c r="J6572" i="2"/>
  <c r="J6573" i="2"/>
  <c r="J6574" i="2"/>
  <c r="J6575" i="2"/>
  <c r="J6576" i="2"/>
  <c r="J6577" i="2"/>
  <c r="J6578" i="2"/>
  <c r="J6579" i="2"/>
  <c r="J6565" i="2"/>
  <c r="J6566" i="2"/>
  <c r="J6567" i="2"/>
  <c r="J6568" i="2"/>
  <c r="J6569" i="2"/>
  <c r="J6554" i="2"/>
  <c r="J6555" i="2"/>
  <c r="J6556" i="2"/>
  <c r="J6557" i="2"/>
  <c r="J6558" i="2"/>
  <c r="J6559" i="2"/>
  <c r="J6560" i="2"/>
  <c r="J6561" i="2"/>
  <c r="J6562" i="2"/>
  <c r="J6563" i="2"/>
  <c r="J6564" i="2"/>
  <c r="J6545" i="2"/>
  <c r="J6546" i="2"/>
  <c r="J6547" i="2"/>
  <c r="J6548" i="2"/>
  <c r="J6549" i="2"/>
  <c r="J6550" i="2"/>
  <c r="J6551" i="2"/>
  <c r="J6552" i="2"/>
  <c r="J6553" i="2"/>
  <c r="J6539" i="2"/>
  <c r="J6540" i="2"/>
  <c r="J6541" i="2"/>
  <c r="J6542" i="2"/>
  <c r="J6543" i="2"/>
  <c r="J6544" i="2"/>
  <c r="J6528" i="2"/>
  <c r="J6529" i="2"/>
  <c r="J6530" i="2"/>
  <c r="J6531" i="2"/>
  <c r="J6532" i="2"/>
  <c r="J6533" i="2"/>
  <c r="J6534" i="2"/>
  <c r="J6535" i="2"/>
  <c r="J6536" i="2"/>
  <c r="J6537" i="2"/>
  <c r="J6538" i="2"/>
  <c r="J6518" i="2"/>
  <c r="J6519" i="2"/>
  <c r="J6520" i="2"/>
  <c r="J6521" i="2"/>
  <c r="J6522" i="2"/>
  <c r="J6523" i="2"/>
  <c r="J6524" i="2"/>
  <c r="J6525" i="2"/>
  <c r="J6526" i="2"/>
  <c r="J6527" i="2"/>
  <c r="J6507" i="2"/>
  <c r="J6508" i="2"/>
  <c r="J6509" i="2"/>
  <c r="J6510" i="2"/>
  <c r="J6511" i="2"/>
  <c r="J6512" i="2"/>
  <c r="J6513" i="2"/>
  <c r="J6514" i="2"/>
  <c r="J6515" i="2"/>
  <c r="J6516" i="2"/>
  <c r="J6517" i="2"/>
  <c r="J6505" i="2"/>
  <c r="J6506" i="2"/>
  <c r="J6498" i="2"/>
  <c r="J6499" i="2"/>
  <c r="J6500" i="2"/>
  <c r="J6501" i="2"/>
  <c r="J6502" i="2"/>
  <c r="J6503" i="2"/>
  <c r="J6504" i="2"/>
  <c r="J6487" i="2"/>
  <c r="J6488" i="2"/>
  <c r="J6489" i="2"/>
  <c r="J6490" i="2"/>
  <c r="J6491" i="2"/>
  <c r="J6492" i="2"/>
  <c r="J6493" i="2"/>
  <c r="J6494" i="2"/>
  <c r="J6495" i="2"/>
  <c r="J6496" i="2"/>
  <c r="J6497" i="2"/>
  <c r="J6480" i="2"/>
  <c r="J6481" i="2"/>
  <c r="J6482" i="2"/>
  <c r="J6483" i="2"/>
  <c r="J6484" i="2"/>
  <c r="J6485" i="2"/>
  <c r="J6486" i="2"/>
  <c r="J6470" i="2"/>
  <c r="J6471" i="2"/>
  <c r="J6472" i="2"/>
  <c r="J6473" i="2"/>
  <c r="J6474" i="2"/>
  <c r="J6475" i="2"/>
  <c r="J6476" i="2"/>
  <c r="J6477" i="2"/>
  <c r="J6478" i="2"/>
  <c r="J6479" i="2"/>
  <c r="J6461" i="2"/>
  <c r="J6462" i="2"/>
  <c r="J6463" i="2"/>
  <c r="J6464" i="2"/>
  <c r="J6465" i="2"/>
  <c r="J6466" i="2"/>
  <c r="J6467" i="2"/>
  <c r="J6468" i="2"/>
  <c r="J6469" i="2"/>
  <c r="J6454" i="2"/>
  <c r="J6455" i="2"/>
  <c r="J6456" i="2"/>
  <c r="J6457" i="2"/>
  <c r="J6458" i="2"/>
  <c r="J6459" i="2"/>
  <c r="J6460" i="2"/>
  <c r="J6449" i="2"/>
  <c r="J6450" i="2"/>
  <c r="J6451" i="2"/>
  <c r="J6452" i="2"/>
  <c r="J6453" i="2"/>
  <c r="J6443" i="2"/>
  <c r="J6444" i="2"/>
  <c r="J6445" i="2"/>
  <c r="J6446" i="2"/>
  <c r="J6447" i="2"/>
  <c r="J6448" i="2"/>
  <c r="J6431" i="2"/>
  <c r="J6432" i="2"/>
  <c r="J6433" i="2"/>
  <c r="J6434" i="2"/>
  <c r="J6435" i="2"/>
  <c r="J6436" i="2"/>
  <c r="J6437" i="2"/>
  <c r="J6438" i="2"/>
  <c r="J6439" i="2"/>
  <c r="J6440" i="2"/>
  <c r="J6441" i="2"/>
  <c r="J6442" i="2"/>
  <c r="J6418" i="2"/>
  <c r="J6419" i="2"/>
  <c r="J6420" i="2"/>
  <c r="J6421" i="2"/>
  <c r="J6422" i="2"/>
  <c r="J6423" i="2"/>
  <c r="J6424" i="2"/>
  <c r="J6425" i="2"/>
  <c r="J6426" i="2"/>
  <c r="J6427" i="2"/>
  <c r="J6428" i="2"/>
  <c r="J6429" i="2"/>
  <c r="J6430" i="2"/>
  <c r="J6412" i="2"/>
  <c r="J6413" i="2"/>
  <c r="J6414" i="2"/>
  <c r="J6415" i="2"/>
  <c r="J6416" i="2"/>
  <c r="J6417" i="2"/>
  <c r="J6401" i="2"/>
  <c r="J6402" i="2"/>
  <c r="J6403" i="2"/>
  <c r="J6404" i="2"/>
  <c r="J6405" i="2"/>
  <c r="J6406" i="2"/>
  <c r="J6407" i="2"/>
  <c r="J6408" i="2"/>
  <c r="J6409" i="2"/>
  <c r="J6410" i="2"/>
  <c r="J6411" i="2"/>
  <c r="J6393" i="2"/>
  <c r="J6394" i="2"/>
  <c r="J6395" i="2"/>
  <c r="J6396" i="2"/>
  <c r="J6397" i="2"/>
  <c r="J6398" i="2"/>
  <c r="J6399" i="2"/>
  <c r="J6400" i="2"/>
  <c r="J6384" i="2"/>
  <c r="J6385" i="2"/>
  <c r="J6386" i="2"/>
  <c r="J6387" i="2"/>
  <c r="J6388" i="2"/>
  <c r="J6389" i="2"/>
  <c r="J6390" i="2"/>
  <c r="J6391" i="2"/>
  <c r="J6392" i="2"/>
  <c r="J6375" i="2"/>
  <c r="J6376" i="2"/>
  <c r="J6377" i="2"/>
  <c r="J6378" i="2"/>
  <c r="J6379" i="2"/>
  <c r="J6380" i="2"/>
  <c r="J6381" i="2"/>
  <c r="J6382" i="2"/>
  <c r="J6383" i="2"/>
  <c r="J6373" i="2"/>
  <c r="J6374" i="2"/>
  <c r="J6364" i="2"/>
  <c r="J6365" i="2"/>
  <c r="J6366" i="2"/>
  <c r="J6367" i="2"/>
  <c r="J6368" i="2"/>
  <c r="J6369" i="2"/>
  <c r="J6370" i="2"/>
  <c r="J6371" i="2"/>
  <c r="J6372" i="2"/>
  <c r="J6350" i="2"/>
  <c r="J6351" i="2"/>
  <c r="J6352" i="2"/>
  <c r="J6353" i="2"/>
  <c r="J6354" i="2"/>
  <c r="J6355" i="2"/>
  <c r="J6356" i="2"/>
  <c r="J6357" i="2"/>
  <c r="J6358" i="2"/>
  <c r="J6359" i="2"/>
  <c r="J6360" i="2"/>
  <c r="J6361" i="2"/>
  <c r="J6362" i="2"/>
  <c r="J6363" i="2"/>
  <c r="J6342" i="2"/>
  <c r="J6343" i="2"/>
  <c r="J6344" i="2"/>
  <c r="J6345" i="2"/>
  <c r="J6346" i="2"/>
  <c r="J6347" i="2"/>
  <c r="J6348" i="2"/>
  <c r="J6349" i="2"/>
  <c r="J6333" i="2"/>
  <c r="J6334" i="2"/>
  <c r="J6335" i="2"/>
  <c r="J6336" i="2"/>
  <c r="J6337" i="2"/>
  <c r="J6338" i="2"/>
  <c r="J6339" i="2"/>
  <c r="J6340" i="2"/>
  <c r="J6341" i="2"/>
  <c r="J6319" i="2"/>
  <c r="J6320" i="2"/>
  <c r="J6321" i="2"/>
  <c r="J6322" i="2"/>
  <c r="J6323" i="2"/>
  <c r="J6324" i="2"/>
  <c r="J6325" i="2"/>
  <c r="J6326" i="2"/>
  <c r="J6327" i="2"/>
  <c r="J6328" i="2"/>
  <c r="J6329" i="2"/>
  <c r="J6330" i="2"/>
  <c r="J6331" i="2"/>
  <c r="J6332" i="2"/>
  <c r="J6315" i="2"/>
  <c r="J6316" i="2"/>
  <c r="J6317" i="2"/>
  <c r="J6318" i="2"/>
  <c r="J6309" i="2"/>
  <c r="J6310" i="2"/>
  <c r="J6311" i="2"/>
  <c r="J6312" i="2"/>
  <c r="J6313" i="2"/>
  <c r="J6314" i="2"/>
  <c r="J6300" i="2"/>
  <c r="J6301" i="2"/>
  <c r="J6302" i="2"/>
  <c r="J6303" i="2"/>
  <c r="J6304" i="2"/>
  <c r="J6305" i="2"/>
  <c r="J6306" i="2"/>
  <c r="J6307" i="2"/>
  <c r="J6308" i="2"/>
  <c r="J6293" i="2"/>
  <c r="J6294" i="2"/>
  <c r="J6295" i="2"/>
  <c r="J6296" i="2"/>
  <c r="J6297" i="2"/>
  <c r="J6298" i="2"/>
  <c r="J6299" i="2"/>
  <c r="J6280" i="2"/>
  <c r="J6281" i="2"/>
  <c r="J6282" i="2"/>
  <c r="J6283" i="2"/>
  <c r="J6284" i="2"/>
  <c r="J6285" i="2"/>
  <c r="J6286" i="2"/>
  <c r="J6287" i="2"/>
  <c r="J6288" i="2"/>
  <c r="J6289" i="2"/>
  <c r="J6290" i="2"/>
  <c r="J6291" i="2"/>
  <c r="J6292" i="2"/>
  <c r="J6268" i="2"/>
  <c r="J6269" i="2"/>
  <c r="J6270" i="2"/>
  <c r="J6271" i="2"/>
  <c r="J6272" i="2"/>
  <c r="J6273" i="2"/>
  <c r="J6274" i="2"/>
  <c r="J6275" i="2"/>
  <c r="J6276" i="2"/>
  <c r="J6277" i="2"/>
  <c r="J6278" i="2"/>
  <c r="J6279" i="2"/>
  <c r="J6260" i="2"/>
  <c r="J6261" i="2"/>
  <c r="J6262" i="2"/>
  <c r="J6263" i="2"/>
  <c r="J6264" i="2"/>
  <c r="J6265" i="2"/>
  <c r="J6266" i="2"/>
  <c r="J6267" i="2"/>
  <c r="J6243" i="2"/>
  <c r="J6244" i="2"/>
  <c r="J6245" i="2"/>
  <c r="J6246" i="2"/>
  <c r="J6247" i="2"/>
  <c r="J6248" i="2"/>
  <c r="J6249" i="2"/>
  <c r="J6250" i="2"/>
  <c r="J6251" i="2"/>
  <c r="J6252" i="2"/>
  <c r="J6253" i="2"/>
  <c r="J6254" i="2"/>
  <c r="J6255" i="2"/>
  <c r="J6256" i="2"/>
  <c r="J6257" i="2"/>
  <c r="J6258" i="2"/>
  <c r="J6259" i="2"/>
  <c r="J6236" i="2"/>
  <c r="J6237" i="2"/>
  <c r="J6238" i="2"/>
  <c r="J6239" i="2"/>
  <c r="J6240" i="2"/>
  <c r="J6241" i="2"/>
  <c r="J6242" i="2"/>
  <c r="J6225" i="2"/>
  <c r="J6226" i="2"/>
  <c r="J6227" i="2"/>
  <c r="J6228" i="2"/>
  <c r="J6229" i="2"/>
  <c r="J6230" i="2"/>
  <c r="J6231" i="2"/>
  <c r="J6232" i="2"/>
  <c r="J6233" i="2"/>
  <c r="J6234" i="2"/>
  <c r="J6235" i="2"/>
  <c r="J6214" i="2"/>
  <c r="J6215" i="2"/>
  <c r="J6216" i="2"/>
  <c r="J6217" i="2"/>
  <c r="J6218" i="2"/>
  <c r="J6219" i="2"/>
  <c r="J6220" i="2"/>
  <c r="J6221" i="2"/>
  <c r="J6222" i="2"/>
  <c r="J6223" i="2"/>
  <c r="J6224" i="2"/>
  <c r="J6205" i="2"/>
  <c r="J6206" i="2"/>
  <c r="J6207" i="2"/>
  <c r="J6208" i="2"/>
  <c r="J6209" i="2"/>
  <c r="J6210" i="2"/>
  <c r="J6211" i="2"/>
  <c r="J6212" i="2"/>
  <c r="J6213" i="2"/>
  <c r="J6199" i="2"/>
  <c r="J6200" i="2"/>
  <c r="J6201" i="2"/>
  <c r="J6202" i="2"/>
  <c r="J6203" i="2"/>
  <c r="J6204" i="2"/>
  <c r="J6185" i="2"/>
  <c r="J6186" i="2"/>
  <c r="J6187" i="2"/>
  <c r="J6188" i="2"/>
  <c r="J6189" i="2"/>
  <c r="J6190" i="2"/>
  <c r="J6191" i="2"/>
  <c r="J6192" i="2"/>
  <c r="J6193" i="2"/>
  <c r="J6194" i="2"/>
  <c r="J6195" i="2"/>
  <c r="J6196" i="2"/>
  <c r="J6197" i="2"/>
  <c r="J6198" i="2"/>
  <c r="J6170" i="2"/>
  <c r="J6171" i="2"/>
  <c r="J6172" i="2"/>
  <c r="J6173" i="2"/>
  <c r="J6174" i="2"/>
  <c r="J6175" i="2"/>
  <c r="J6176" i="2"/>
  <c r="J6177" i="2"/>
  <c r="J6178" i="2"/>
  <c r="J6179" i="2"/>
  <c r="J6180" i="2"/>
  <c r="J6181" i="2"/>
  <c r="J6182" i="2"/>
  <c r="J6183" i="2"/>
  <c r="J6184" i="2"/>
  <c r="J6157" i="2"/>
  <c r="J6158" i="2"/>
  <c r="J6159" i="2"/>
  <c r="J6160" i="2"/>
  <c r="J6161" i="2"/>
  <c r="J6162" i="2"/>
  <c r="J6163" i="2"/>
  <c r="J6164" i="2"/>
  <c r="J6165" i="2"/>
  <c r="J6166" i="2"/>
  <c r="J6167" i="2"/>
  <c r="J6168" i="2"/>
  <c r="J6169" i="2"/>
  <c r="J6142" i="2"/>
  <c r="J6143" i="2"/>
  <c r="J6144" i="2"/>
  <c r="J6145" i="2"/>
  <c r="J6146" i="2"/>
  <c r="J6147" i="2"/>
  <c r="J6148" i="2"/>
  <c r="J6149" i="2"/>
  <c r="J6150" i="2"/>
  <c r="J6151" i="2"/>
  <c r="J6152" i="2"/>
  <c r="J6153" i="2"/>
  <c r="J6154" i="2"/>
  <c r="J6155" i="2"/>
  <c r="J6156" i="2"/>
  <c r="J6133" i="2"/>
  <c r="J6134" i="2"/>
  <c r="J6135" i="2"/>
  <c r="J6136" i="2"/>
  <c r="J6137" i="2"/>
  <c r="J6138" i="2"/>
  <c r="J6139" i="2"/>
  <c r="J6140" i="2"/>
  <c r="J6141" i="2"/>
  <c r="J6122" i="2"/>
  <c r="J6123" i="2"/>
  <c r="J6124" i="2"/>
  <c r="J6125" i="2"/>
  <c r="J6126" i="2"/>
  <c r="J6127" i="2"/>
  <c r="J6128" i="2"/>
  <c r="J6129" i="2"/>
  <c r="J6130" i="2"/>
  <c r="J6131" i="2"/>
  <c r="J6132" i="2"/>
  <c r="J6105" i="2"/>
  <c r="J6106" i="2"/>
  <c r="J6107" i="2"/>
  <c r="J6108" i="2"/>
  <c r="J6109" i="2"/>
  <c r="J6110" i="2"/>
  <c r="J6111" i="2"/>
  <c r="J6112" i="2"/>
  <c r="J6113" i="2"/>
  <c r="J6114" i="2"/>
  <c r="J6115" i="2"/>
  <c r="J6116" i="2"/>
  <c r="J6117" i="2"/>
  <c r="J6118" i="2"/>
  <c r="J6119" i="2"/>
  <c r="J6120" i="2"/>
  <c r="J6121" i="2"/>
  <c r="J6095" i="2"/>
  <c r="J6096" i="2"/>
  <c r="J6097" i="2"/>
  <c r="J6098" i="2"/>
  <c r="J6099" i="2"/>
  <c r="J6100" i="2"/>
  <c r="J6101" i="2"/>
  <c r="J6102" i="2"/>
  <c r="J6103" i="2"/>
  <c r="J6104" i="2"/>
  <c r="J6088" i="2"/>
  <c r="J6089" i="2"/>
  <c r="J6090" i="2"/>
  <c r="J6091" i="2"/>
  <c r="J6092" i="2"/>
  <c r="J6093" i="2"/>
  <c r="J6094" i="2"/>
  <c r="J6077" i="2"/>
  <c r="J6078" i="2"/>
  <c r="J6079" i="2"/>
  <c r="J6080" i="2"/>
  <c r="J6081" i="2"/>
  <c r="J6082" i="2"/>
  <c r="J6083" i="2"/>
  <c r="J6084" i="2"/>
  <c r="J6085" i="2"/>
  <c r="J6086" i="2"/>
  <c r="J6087" i="2"/>
  <c r="J6064" i="2"/>
  <c r="J6065" i="2"/>
  <c r="J6066" i="2"/>
  <c r="J6067" i="2"/>
  <c r="J6068" i="2"/>
  <c r="J6069" i="2"/>
  <c r="J6070" i="2"/>
  <c r="J6071" i="2"/>
  <c r="J6072" i="2"/>
  <c r="J6073" i="2"/>
  <c r="J6074" i="2"/>
  <c r="J6075" i="2"/>
  <c r="J6076" i="2"/>
  <c r="J6055" i="2"/>
  <c r="J6056" i="2"/>
  <c r="J6057" i="2"/>
  <c r="J6058" i="2"/>
  <c r="J6059" i="2"/>
  <c r="J6060" i="2"/>
  <c r="J6061" i="2"/>
  <c r="J6062" i="2"/>
  <c r="J6063" i="2"/>
  <c r="J6041" i="2"/>
  <c r="J6042" i="2"/>
  <c r="J6043" i="2"/>
  <c r="J6044" i="2"/>
  <c r="J6045" i="2"/>
  <c r="J6046" i="2"/>
  <c r="J6047" i="2"/>
  <c r="J6048" i="2"/>
  <c r="J6049" i="2"/>
  <c r="J6050" i="2"/>
  <c r="J6051" i="2"/>
  <c r="J6052" i="2"/>
  <c r="J6053" i="2"/>
  <c r="J6054" i="2"/>
  <c r="J6030" i="2"/>
  <c r="J6031" i="2"/>
  <c r="J6032" i="2"/>
  <c r="J6033" i="2"/>
  <c r="J6034" i="2"/>
  <c r="J6035" i="2"/>
  <c r="J6036" i="2"/>
  <c r="J6037" i="2"/>
  <c r="J6038" i="2"/>
  <c r="J6039" i="2"/>
  <c r="J6040" i="2"/>
  <c r="J6020" i="2"/>
  <c r="J6021" i="2"/>
  <c r="J6022" i="2"/>
  <c r="J6023" i="2"/>
  <c r="J6024" i="2"/>
  <c r="J6025" i="2"/>
  <c r="J6026" i="2"/>
  <c r="J6027" i="2"/>
  <c r="J6028" i="2"/>
  <c r="J6029" i="2"/>
  <c r="J6015" i="2"/>
  <c r="J6016" i="2"/>
  <c r="J6017" i="2"/>
  <c r="J6018" i="2"/>
  <c r="J6019" i="2"/>
  <c r="J6010" i="2"/>
  <c r="J6011" i="2"/>
  <c r="J6012" i="2"/>
  <c r="J6013" i="2"/>
  <c r="J6014" i="2"/>
  <c r="J6000" i="2"/>
  <c r="J6001" i="2"/>
  <c r="J6002" i="2"/>
  <c r="J6003" i="2"/>
  <c r="J6004" i="2"/>
  <c r="J6005" i="2"/>
  <c r="J6006" i="2"/>
  <c r="J6007" i="2"/>
  <c r="J6008" i="2"/>
  <c r="J6009" i="2"/>
  <c r="J5995" i="2"/>
  <c r="J5996" i="2"/>
  <c r="J5997" i="2"/>
  <c r="J5998" i="2"/>
  <c r="J5999" i="2"/>
  <c r="J5984" i="2"/>
  <c r="J5985" i="2"/>
  <c r="J5986" i="2"/>
  <c r="J5987" i="2"/>
  <c r="J5988" i="2"/>
  <c r="J5989" i="2"/>
  <c r="J5990" i="2"/>
  <c r="J5991" i="2"/>
  <c r="J5992" i="2"/>
  <c r="J5993" i="2"/>
  <c r="J5994" i="2"/>
  <c r="J5977" i="2"/>
  <c r="J5978" i="2"/>
  <c r="J5979" i="2"/>
  <c r="J5980" i="2"/>
  <c r="J5981" i="2"/>
  <c r="J5982" i="2"/>
  <c r="J5983" i="2"/>
  <c r="J5970" i="2"/>
  <c r="J5971" i="2"/>
  <c r="J5972" i="2"/>
  <c r="J5973" i="2"/>
  <c r="J5974" i="2"/>
  <c r="J5975" i="2"/>
  <c r="J5976" i="2"/>
  <c r="J5951" i="2"/>
  <c r="J5952" i="2"/>
  <c r="J5953" i="2"/>
  <c r="J5954" i="2"/>
  <c r="J5955" i="2"/>
  <c r="J5956" i="2"/>
  <c r="J5957" i="2"/>
  <c r="J5958" i="2"/>
  <c r="J5959" i="2"/>
  <c r="J5960" i="2"/>
  <c r="J5961" i="2"/>
  <c r="J5962" i="2"/>
  <c r="J5963" i="2"/>
  <c r="J5964" i="2"/>
  <c r="J5965" i="2"/>
  <c r="J5966" i="2"/>
  <c r="J5967" i="2"/>
  <c r="J5968" i="2"/>
  <c r="J5969" i="2"/>
  <c r="J5945" i="2"/>
  <c r="J5946" i="2"/>
  <c r="J5947" i="2"/>
  <c r="J5948" i="2"/>
  <c r="J5949" i="2"/>
  <c r="J5950" i="2"/>
  <c r="J5940" i="2"/>
  <c r="J5941" i="2"/>
  <c r="J5942" i="2"/>
  <c r="J5943" i="2"/>
  <c r="J5944" i="2"/>
  <c r="J5930" i="2"/>
  <c r="J5931" i="2"/>
  <c r="J5932" i="2"/>
  <c r="J5933" i="2"/>
  <c r="J5934" i="2"/>
  <c r="J5935" i="2"/>
  <c r="J5936" i="2"/>
  <c r="J5937" i="2"/>
  <c r="J5938" i="2"/>
  <c r="J5939" i="2"/>
  <c r="J5925" i="2"/>
  <c r="J5926" i="2"/>
  <c r="J5927" i="2"/>
  <c r="J5928" i="2"/>
  <c r="J5929" i="2"/>
  <c r="J5919" i="2"/>
  <c r="J5920" i="2"/>
  <c r="J5921" i="2"/>
  <c r="J5922" i="2"/>
  <c r="J5923" i="2"/>
  <c r="J5924" i="2"/>
  <c r="J5913" i="2"/>
  <c r="J5914" i="2"/>
  <c r="J5915" i="2"/>
  <c r="J5916" i="2"/>
  <c r="J5917" i="2"/>
  <c r="J5918" i="2"/>
  <c r="J5902" i="2"/>
  <c r="J5903" i="2"/>
  <c r="J5904" i="2"/>
  <c r="J5905" i="2"/>
  <c r="J5906" i="2"/>
  <c r="J5907" i="2"/>
  <c r="J5908" i="2"/>
  <c r="J5909" i="2"/>
  <c r="J5910" i="2"/>
  <c r="J5911" i="2"/>
  <c r="J5912" i="2"/>
  <c r="J5886" i="2"/>
  <c r="J5887" i="2"/>
  <c r="J5888" i="2"/>
  <c r="J5889" i="2"/>
  <c r="J5890" i="2"/>
  <c r="J5891" i="2"/>
  <c r="J5892" i="2"/>
  <c r="J5893" i="2"/>
  <c r="J5894" i="2"/>
  <c r="J5895" i="2"/>
  <c r="J5896" i="2"/>
  <c r="J5897" i="2"/>
  <c r="J5898" i="2"/>
  <c r="J5899" i="2"/>
  <c r="J5900" i="2"/>
  <c r="J5901" i="2"/>
  <c r="J5876" i="2"/>
  <c r="J5877" i="2"/>
  <c r="J5878" i="2"/>
  <c r="J5879" i="2"/>
  <c r="J5880" i="2"/>
  <c r="J5881" i="2"/>
  <c r="J5882" i="2"/>
  <c r="J5883" i="2"/>
  <c r="J5884" i="2"/>
  <c r="J5885" i="2"/>
  <c r="J5871" i="2"/>
  <c r="J5872" i="2"/>
  <c r="J5873" i="2"/>
  <c r="J5874" i="2"/>
  <c r="J5875" i="2"/>
  <c r="J5864" i="2"/>
  <c r="J5865" i="2"/>
  <c r="J5866" i="2"/>
  <c r="J5867" i="2"/>
  <c r="J5868" i="2"/>
  <c r="J5869" i="2"/>
  <c r="J5870" i="2"/>
  <c r="J5859" i="2"/>
  <c r="J5860" i="2"/>
  <c r="J5861" i="2"/>
  <c r="J5862" i="2"/>
  <c r="J5863" i="2"/>
  <c r="J5854" i="2"/>
  <c r="J5855" i="2"/>
  <c r="J5856" i="2"/>
  <c r="J5857" i="2"/>
  <c r="J5858" i="2"/>
  <c r="J5845" i="2"/>
  <c r="J5846" i="2"/>
  <c r="J5847" i="2"/>
  <c r="J5848" i="2"/>
  <c r="J5849" i="2"/>
  <c r="J5850" i="2"/>
  <c r="J5851" i="2"/>
  <c r="J5852" i="2"/>
  <c r="J5853" i="2"/>
  <c r="J5838" i="2"/>
  <c r="J5839" i="2"/>
  <c r="J5840" i="2"/>
  <c r="J5841" i="2"/>
  <c r="J5842" i="2"/>
  <c r="J5843" i="2"/>
  <c r="J5844" i="2"/>
  <c r="J5827" i="2"/>
  <c r="J5828" i="2"/>
  <c r="J5829" i="2"/>
  <c r="J5830" i="2"/>
  <c r="J5831" i="2"/>
  <c r="J5832" i="2"/>
  <c r="J5833" i="2"/>
  <c r="J5834" i="2"/>
  <c r="J5835" i="2"/>
  <c r="J5836" i="2"/>
  <c r="J5837" i="2"/>
  <c r="J5817" i="2"/>
  <c r="J5818" i="2"/>
  <c r="J5819" i="2"/>
  <c r="J5820" i="2"/>
  <c r="J5821" i="2"/>
  <c r="J5822" i="2"/>
  <c r="J5823" i="2"/>
  <c r="J5824" i="2"/>
  <c r="J5825" i="2"/>
  <c r="J5826" i="2"/>
  <c r="J5806" i="2"/>
  <c r="J5807" i="2"/>
  <c r="J5808" i="2"/>
  <c r="J5809" i="2"/>
  <c r="J5810" i="2"/>
  <c r="J5811" i="2"/>
  <c r="J5812" i="2"/>
  <c r="J5813" i="2"/>
  <c r="J5814" i="2"/>
  <c r="J5815" i="2"/>
  <c r="J5816" i="2"/>
  <c r="J5797" i="2"/>
  <c r="J5798" i="2"/>
  <c r="J5799" i="2"/>
  <c r="J5800" i="2"/>
  <c r="J5801" i="2"/>
  <c r="J5802" i="2"/>
  <c r="J5803" i="2"/>
  <c r="J5804" i="2"/>
  <c r="J5805" i="2"/>
  <c r="J5790" i="2"/>
  <c r="J5791" i="2"/>
  <c r="J5792" i="2"/>
  <c r="J5793" i="2"/>
  <c r="J5794" i="2"/>
  <c r="J5795" i="2"/>
  <c r="J5796" i="2"/>
  <c r="J5781" i="2"/>
  <c r="J5782" i="2"/>
  <c r="J5783" i="2"/>
  <c r="J5784" i="2"/>
  <c r="J5785" i="2"/>
  <c r="J5786" i="2"/>
  <c r="J5787" i="2"/>
  <c r="J5788" i="2"/>
  <c r="J5789" i="2"/>
  <c r="J5771" i="2"/>
  <c r="J5772" i="2"/>
  <c r="J5773" i="2"/>
  <c r="J5774" i="2"/>
  <c r="J5775" i="2"/>
  <c r="J5776" i="2"/>
  <c r="J5777" i="2"/>
  <c r="J5778" i="2"/>
  <c r="J5779" i="2"/>
  <c r="J5780" i="2"/>
  <c r="J5759" i="2"/>
  <c r="J5760" i="2"/>
  <c r="J5761" i="2"/>
  <c r="J5762" i="2"/>
  <c r="J5763" i="2"/>
  <c r="J5764" i="2"/>
  <c r="J5765" i="2"/>
  <c r="J5766" i="2"/>
  <c r="J5767" i="2"/>
  <c r="J5768" i="2"/>
  <c r="J5769" i="2"/>
  <c r="J5770" i="2"/>
  <c r="J5757" i="2"/>
  <c r="J5758" i="2"/>
  <c r="J5747" i="2"/>
  <c r="J5748" i="2"/>
  <c r="J5749" i="2"/>
  <c r="J5750" i="2"/>
  <c r="J5751" i="2"/>
  <c r="J5752" i="2"/>
  <c r="J5753" i="2"/>
  <c r="J5754" i="2"/>
  <c r="J5755" i="2"/>
  <c r="J5756" i="2"/>
  <c r="J5743" i="2"/>
  <c r="J5744" i="2"/>
  <c r="J5745" i="2"/>
  <c r="J5746" i="2"/>
  <c r="J5734" i="2"/>
  <c r="J5735" i="2"/>
  <c r="J5736" i="2"/>
  <c r="J5737" i="2"/>
  <c r="J5738" i="2"/>
  <c r="J5739" i="2"/>
  <c r="J5740" i="2"/>
  <c r="J5741" i="2"/>
  <c r="J5742" i="2"/>
  <c r="J5719" i="2"/>
  <c r="J5720" i="2"/>
  <c r="J5721" i="2"/>
  <c r="J5722" i="2"/>
  <c r="J5723" i="2"/>
  <c r="J5724" i="2"/>
  <c r="J5725" i="2"/>
  <c r="J5726" i="2"/>
  <c r="J5727" i="2"/>
  <c r="J5728" i="2"/>
  <c r="J5729" i="2"/>
  <c r="J5730" i="2"/>
  <c r="J5731" i="2"/>
  <c r="J5732" i="2"/>
  <c r="J5733" i="2"/>
  <c r="J5712" i="2"/>
  <c r="J5713" i="2"/>
  <c r="J5714" i="2"/>
  <c r="J5715" i="2"/>
  <c r="J5716" i="2"/>
  <c r="J5717" i="2"/>
  <c r="J5718" i="2"/>
  <c r="J5705" i="2"/>
  <c r="J5706" i="2"/>
  <c r="J5707" i="2"/>
  <c r="J5708" i="2"/>
  <c r="J5709" i="2"/>
  <c r="J5710" i="2"/>
  <c r="J5711" i="2"/>
  <c r="J5694" i="2"/>
  <c r="J5695" i="2"/>
  <c r="J5696" i="2"/>
  <c r="J5697" i="2"/>
  <c r="J5698" i="2"/>
  <c r="J5699" i="2"/>
  <c r="J5700" i="2"/>
  <c r="J5701" i="2"/>
  <c r="J5702" i="2"/>
  <c r="J5703" i="2"/>
  <c r="J5704" i="2"/>
  <c r="J5689" i="2"/>
  <c r="J5690" i="2"/>
  <c r="J5691" i="2"/>
  <c r="J5692" i="2"/>
  <c r="J5693" i="2"/>
  <c r="J5680" i="2"/>
  <c r="J5681" i="2"/>
  <c r="J5682" i="2"/>
  <c r="J5683" i="2"/>
  <c r="J5684" i="2"/>
  <c r="J5685" i="2"/>
  <c r="J5686" i="2"/>
  <c r="J5687" i="2"/>
  <c r="J5688" i="2"/>
  <c r="J5669" i="2"/>
  <c r="J5670" i="2"/>
  <c r="J5671" i="2"/>
  <c r="J5672" i="2"/>
  <c r="J5673" i="2"/>
  <c r="J5674" i="2"/>
  <c r="J5675" i="2"/>
  <c r="J5676" i="2"/>
  <c r="J5677" i="2"/>
  <c r="J5678" i="2"/>
  <c r="J5679" i="2"/>
  <c r="J5664" i="2"/>
  <c r="J5665" i="2"/>
  <c r="J5666" i="2"/>
  <c r="J5667" i="2"/>
  <c r="J5668" i="2"/>
  <c r="J5655" i="2"/>
  <c r="J5656" i="2"/>
  <c r="J5657" i="2"/>
  <c r="J5658" i="2"/>
  <c r="J5659" i="2"/>
  <c r="J5660" i="2"/>
  <c r="J5661" i="2"/>
  <c r="J5662" i="2"/>
  <c r="J5663" i="2"/>
  <c r="J5650" i="2"/>
  <c r="J5651" i="2"/>
  <c r="J5652" i="2"/>
  <c r="J5653" i="2"/>
  <c r="J5654" i="2"/>
  <c r="J5639" i="2"/>
  <c r="J5640" i="2"/>
  <c r="J5641" i="2"/>
  <c r="J5642" i="2"/>
  <c r="J5643" i="2"/>
  <c r="J5644" i="2"/>
  <c r="J5645" i="2"/>
  <c r="J5646" i="2"/>
  <c r="J5647" i="2"/>
  <c r="J5648" i="2"/>
  <c r="J5649" i="2"/>
  <c r="J5632" i="2"/>
  <c r="J5633" i="2"/>
  <c r="J5634" i="2"/>
  <c r="J5635" i="2"/>
  <c r="J5636" i="2"/>
  <c r="J5637" i="2"/>
  <c r="J5638" i="2"/>
  <c r="J5621" i="2"/>
  <c r="J5622" i="2"/>
  <c r="J5623" i="2"/>
  <c r="J5624" i="2"/>
  <c r="J5625" i="2"/>
  <c r="J5626" i="2"/>
  <c r="J5627" i="2"/>
  <c r="J5628" i="2"/>
  <c r="J5629" i="2"/>
  <c r="J5630" i="2"/>
  <c r="J5631" i="2"/>
  <c r="J5618" i="2"/>
  <c r="J5619" i="2"/>
  <c r="J5620" i="2"/>
  <c r="J5610" i="2"/>
  <c r="J5611" i="2"/>
  <c r="J5612" i="2"/>
  <c r="J5613" i="2"/>
  <c r="J5614" i="2"/>
  <c r="J5615" i="2"/>
  <c r="J5616" i="2"/>
  <c r="J5617" i="2"/>
  <c r="J5606" i="2"/>
  <c r="J5607" i="2"/>
  <c r="J5608" i="2"/>
  <c r="J5609" i="2"/>
  <c r="J5603" i="2"/>
  <c r="J5604" i="2"/>
  <c r="J5605" i="2"/>
  <c r="J5600" i="2"/>
  <c r="J5601" i="2"/>
  <c r="J5602" i="2"/>
  <c r="J5595" i="2"/>
  <c r="J5596" i="2"/>
  <c r="J5597" i="2"/>
  <c r="J5598" i="2"/>
  <c r="J5599" i="2"/>
  <c r="J5583" i="2"/>
  <c r="J5584" i="2"/>
  <c r="J5585" i="2"/>
  <c r="J5586" i="2"/>
  <c r="J5587" i="2"/>
  <c r="J5588" i="2"/>
  <c r="J5589" i="2"/>
  <c r="J5590" i="2"/>
  <c r="J5591" i="2"/>
  <c r="J5592" i="2"/>
  <c r="J5593" i="2"/>
  <c r="J5594" i="2"/>
  <c r="J5576" i="2"/>
  <c r="J5577" i="2"/>
  <c r="J5578" i="2"/>
  <c r="J5579" i="2"/>
  <c r="J5580" i="2"/>
  <c r="J5581" i="2"/>
  <c r="J5582" i="2"/>
  <c r="J5571" i="2"/>
  <c r="J5572" i="2"/>
  <c r="J5573" i="2"/>
  <c r="J5574" i="2"/>
  <c r="J5575" i="2"/>
  <c r="J5560" i="2"/>
  <c r="J5561" i="2"/>
  <c r="J5562" i="2"/>
  <c r="J5563" i="2"/>
  <c r="J5564" i="2"/>
  <c r="J5565" i="2"/>
  <c r="J5566" i="2"/>
  <c r="J5567" i="2"/>
  <c r="J5568" i="2"/>
  <c r="J5569" i="2"/>
  <c r="J5570" i="2"/>
  <c r="J5558" i="2"/>
  <c r="J5559" i="2"/>
  <c r="J5552" i="2"/>
  <c r="J5553" i="2"/>
  <c r="J5554" i="2"/>
  <c r="J5555" i="2"/>
  <c r="J5556" i="2"/>
  <c r="J5557" i="2"/>
  <c r="J5543" i="2"/>
  <c r="J5544" i="2"/>
  <c r="J5545" i="2"/>
  <c r="J5546" i="2"/>
  <c r="J5547" i="2"/>
  <c r="J5548" i="2"/>
  <c r="J5549" i="2"/>
  <c r="J5550" i="2"/>
  <c r="J5551" i="2"/>
  <c r="J5532" i="2"/>
  <c r="J5533" i="2"/>
  <c r="J5534" i="2"/>
  <c r="J5535" i="2"/>
  <c r="J5536" i="2"/>
  <c r="J5537" i="2"/>
  <c r="J5538" i="2"/>
  <c r="J5539" i="2"/>
  <c r="J5540" i="2"/>
  <c r="J5541" i="2"/>
  <c r="J5542" i="2"/>
  <c r="J5524" i="2"/>
  <c r="J5525" i="2"/>
  <c r="J5526" i="2"/>
  <c r="J5527" i="2"/>
  <c r="J5528" i="2"/>
  <c r="J5529" i="2"/>
  <c r="J5530" i="2"/>
  <c r="J5531" i="2"/>
  <c r="J5517" i="2"/>
  <c r="J5518" i="2"/>
  <c r="J5519" i="2"/>
  <c r="J5520" i="2"/>
  <c r="J5521" i="2"/>
  <c r="J5522" i="2"/>
  <c r="J5523" i="2"/>
  <c r="J5507" i="2"/>
  <c r="J5508" i="2"/>
  <c r="J5509" i="2"/>
  <c r="J5510" i="2"/>
  <c r="J5511" i="2"/>
  <c r="J5512" i="2"/>
  <c r="J5513" i="2"/>
  <c r="J5514" i="2"/>
  <c r="J5515" i="2"/>
  <c r="J5516" i="2"/>
  <c r="J5499" i="2"/>
  <c r="J5500" i="2"/>
  <c r="J5501" i="2"/>
  <c r="J5502" i="2"/>
  <c r="J5503" i="2"/>
  <c r="J5504" i="2"/>
  <c r="J5505" i="2"/>
  <c r="J5506" i="2"/>
  <c r="J5495" i="2"/>
  <c r="J5496" i="2"/>
  <c r="J5497" i="2"/>
  <c r="J5498" i="2"/>
  <c r="J5490" i="2"/>
  <c r="J5491" i="2"/>
  <c r="J5492" i="2"/>
  <c r="J5493" i="2"/>
  <c r="J5494" i="2"/>
  <c r="J5484" i="2"/>
  <c r="J5485" i="2"/>
  <c r="J5486" i="2"/>
  <c r="J5487" i="2"/>
  <c r="J5488" i="2"/>
  <c r="J5489" i="2"/>
  <c r="J5473" i="2"/>
  <c r="J5474" i="2"/>
  <c r="J5475" i="2"/>
  <c r="J5476" i="2"/>
  <c r="J5477" i="2"/>
  <c r="J5478" i="2"/>
  <c r="J5479" i="2"/>
  <c r="J5480" i="2"/>
  <c r="J5481" i="2"/>
  <c r="J5482" i="2"/>
  <c r="J5483" i="2"/>
  <c r="J5463" i="2"/>
  <c r="J5464" i="2"/>
  <c r="J5465" i="2"/>
  <c r="J5466" i="2"/>
  <c r="J5467" i="2"/>
  <c r="J5468" i="2"/>
  <c r="J5469" i="2"/>
  <c r="J5470" i="2"/>
  <c r="J5471" i="2"/>
  <c r="J5472" i="2"/>
  <c r="J5456" i="2"/>
  <c r="J5457" i="2"/>
  <c r="J5458" i="2"/>
  <c r="J5459" i="2"/>
  <c r="J5460" i="2"/>
  <c r="J5461" i="2"/>
  <c r="J5462" i="2"/>
  <c r="J5446" i="2"/>
  <c r="J5447" i="2"/>
  <c r="J5448" i="2"/>
  <c r="J5449" i="2"/>
  <c r="J5450" i="2"/>
  <c r="J5451" i="2"/>
  <c r="J5452" i="2"/>
  <c r="J5453" i="2"/>
  <c r="J5454" i="2"/>
  <c r="J5455" i="2"/>
  <c r="J5441" i="2"/>
  <c r="J5442" i="2"/>
  <c r="J5443" i="2"/>
  <c r="J5444" i="2"/>
  <c r="J5445" i="2"/>
  <c r="J5440" i="2"/>
  <c r="J5434" i="2"/>
  <c r="J5435" i="2"/>
  <c r="J5436" i="2"/>
  <c r="J5437" i="2"/>
  <c r="J5438" i="2"/>
  <c r="J5439" i="2"/>
  <c r="J5426" i="2"/>
  <c r="J5427" i="2"/>
  <c r="J5428" i="2"/>
  <c r="J5429" i="2"/>
  <c r="J5430" i="2"/>
  <c r="J5431" i="2"/>
  <c r="J5432" i="2"/>
  <c r="J5433" i="2"/>
  <c r="J5419" i="2"/>
  <c r="J5420" i="2"/>
  <c r="J5421" i="2"/>
  <c r="J5422" i="2"/>
  <c r="J5423" i="2"/>
  <c r="J5424" i="2"/>
  <c r="J5425" i="2"/>
  <c r="J5409" i="2"/>
  <c r="J5410" i="2"/>
  <c r="J5411" i="2"/>
  <c r="J5412" i="2"/>
  <c r="J5413" i="2"/>
  <c r="J5414" i="2"/>
  <c r="J5415" i="2"/>
  <c r="J5416" i="2"/>
  <c r="J5417" i="2"/>
  <c r="J5418" i="2"/>
  <c r="J5401" i="2"/>
  <c r="J5402" i="2"/>
  <c r="J5403" i="2"/>
  <c r="J5404" i="2"/>
  <c r="J5405" i="2"/>
  <c r="J5406" i="2"/>
  <c r="J5407" i="2"/>
  <c r="J5408" i="2"/>
  <c r="J5396" i="2"/>
  <c r="J5397" i="2"/>
  <c r="J5398" i="2"/>
  <c r="J5399" i="2"/>
  <c r="J5400" i="2"/>
  <c r="J5378" i="2"/>
  <c r="J5379" i="2"/>
  <c r="J5380" i="2"/>
  <c r="J5381" i="2"/>
  <c r="J5382" i="2"/>
  <c r="J5383" i="2"/>
  <c r="J5384" i="2"/>
  <c r="J5385" i="2"/>
  <c r="J5386" i="2"/>
  <c r="J5387" i="2"/>
  <c r="J5388" i="2"/>
  <c r="J5389" i="2"/>
  <c r="J5390" i="2"/>
  <c r="J5391" i="2"/>
  <c r="J5392" i="2"/>
  <c r="J5393" i="2"/>
  <c r="J5394" i="2"/>
  <c r="J5395" i="2"/>
  <c r="J5370" i="2"/>
  <c r="J5371" i="2"/>
  <c r="J5372" i="2"/>
  <c r="J5373" i="2"/>
  <c r="J5374" i="2"/>
  <c r="J5375" i="2"/>
  <c r="J5376" i="2"/>
  <c r="J5377" i="2"/>
  <c r="J5359" i="2"/>
  <c r="J5360" i="2"/>
  <c r="J5361" i="2"/>
  <c r="J5362" i="2"/>
  <c r="J5363" i="2"/>
  <c r="J5364" i="2"/>
  <c r="J5365" i="2"/>
  <c r="J5366" i="2"/>
  <c r="J5367" i="2"/>
  <c r="J5368" i="2"/>
  <c r="J5369" i="2"/>
  <c r="J5350" i="2"/>
  <c r="J5351" i="2"/>
  <c r="J5352" i="2"/>
  <c r="J5353" i="2"/>
  <c r="J5354" i="2"/>
  <c r="J5355" i="2"/>
  <c r="J5356" i="2"/>
  <c r="J5357" i="2"/>
  <c r="J5358" i="2"/>
  <c r="J5341" i="2"/>
  <c r="J5342" i="2"/>
  <c r="J5343" i="2"/>
  <c r="J5344" i="2"/>
  <c r="J5345" i="2"/>
  <c r="J5346" i="2"/>
  <c r="J5347" i="2"/>
  <c r="J5348" i="2"/>
  <c r="J5349" i="2"/>
  <c r="J5333" i="2"/>
  <c r="J5334" i="2"/>
  <c r="J5335" i="2"/>
  <c r="J5336" i="2"/>
  <c r="J5337" i="2"/>
  <c r="J5338" i="2"/>
  <c r="J5339" i="2"/>
  <c r="J5340" i="2"/>
  <c r="J5323" i="2"/>
  <c r="J5324" i="2"/>
  <c r="J5325" i="2"/>
  <c r="J5326" i="2"/>
  <c r="J5327" i="2"/>
  <c r="J5328" i="2"/>
  <c r="J5329" i="2"/>
  <c r="J5330" i="2"/>
  <c r="J5331" i="2"/>
  <c r="J5332" i="2"/>
  <c r="J5318" i="2"/>
  <c r="J5319" i="2"/>
  <c r="J5320" i="2"/>
  <c r="J5321" i="2"/>
  <c r="J5322" i="2"/>
  <c r="J5311" i="2"/>
  <c r="J5312" i="2"/>
  <c r="J5313" i="2"/>
  <c r="J5314" i="2"/>
  <c r="J5315" i="2"/>
  <c r="J5316" i="2"/>
  <c r="J5317" i="2"/>
  <c r="J5302" i="2"/>
  <c r="J5303" i="2"/>
  <c r="J5304" i="2"/>
  <c r="J5305" i="2"/>
  <c r="J5306" i="2"/>
  <c r="J5307" i="2"/>
  <c r="J5308" i="2"/>
  <c r="J5309" i="2"/>
  <c r="J5310" i="2"/>
  <c r="J5293" i="2"/>
  <c r="J5294" i="2"/>
  <c r="J5295" i="2"/>
  <c r="J5296" i="2"/>
  <c r="J5297" i="2"/>
  <c r="J5298" i="2"/>
  <c r="J5299" i="2"/>
  <c r="J5300" i="2"/>
  <c r="J5301" i="2"/>
  <c r="J5284" i="2"/>
  <c r="J5285" i="2"/>
  <c r="J5286" i="2"/>
  <c r="J5287" i="2"/>
  <c r="J5288" i="2"/>
  <c r="J5289" i="2"/>
  <c r="J5290" i="2"/>
  <c r="J5291" i="2"/>
  <c r="J5292" i="2"/>
  <c r="J5277" i="2"/>
  <c r="J5278" i="2"/>
  <c r="J5279" i="2"/>
  <c r="J5280" i="2"/>
  <c r="J5281" i="2"/>
  <c r="J5282" i="2"/>
  <c r="J5283" i="2"/>
  <c r="J5268" i="2"/>
  <c r="J5269" i="2"/>
  <c r="J5270" i="2"/>
  <c r="J5271" i="2"/>
  <c r="J5272" i="2"/>
  <c r="J5273" i="2"/>
  <c r="J5274" i="2"/>
  <c r="J5275" i="2"/>
  <c r="J5276" i="2"/>
  <c r="J5260" i="2"/>
  <c r="J5261" i="2"/>
  <c r="J5262" i="2"/>
  <c r="J5263" i="2"/>
  <c r="J5264" i="2"/>
  <c r="J5265" i="2"/>
  <c r="J5266" i="2"/>
  <c r="J5267" i="2"/>
  <c r="J5252" i="2"/>
  <c r="J5253" i="2"/>
  <c r="J5254" i="2"/>
  <c r="J5255" i="2"/>
  <c r="J5256" i="2"/>
  <c r="J5257" i="2"/>
  <c r="J5258" i="2"/>
  <c r="J5259" i="2"/>
  <c r="J5241" i="2"/>
  <c r="J5242" i="2"/>
  <c r="J5243" i="2"/>
  <c r="J5244" i="2"/>
  <c r="J5245" i="2"/>
  <c r="J5246" i="2"/>
  <c r="J5247" i="2"/>
  <c r="J5248" i="2"/>
  <c r="J5249" i="2"/>
  <c r="J5250" i="2"/>
  <c r="J5251" i="2"/>
  <c r="J5236" i="2"/>
  <c r="J5237" i="2"/>
  <c r="J5238" i="2"/>
  <c r="J5239" i="2"/>
  <c r="J5240" i="2"/>
  <c r="J5228" i="2"/>
  <c r="J5229" i="2"/>
  <c r="J5230" i="2"/>
  <c r="J5231" i="2"/>
  <c r="J5232" i="2"/>
  <c r="J5233" i="2"/>
  <c r="J5234" i="2"/>
  <c r="J5235" i="2"/>
  <c r="J5222" i="2"/>
  <c r="J5223" i="2"/>
  <c r="J5224" i="2"/>
  <c r="J5225" i="2"/>
  <c r="J5226" i="2"/>
  <c r="J5227" i="2"/>
  <c r="J5208" i="2"/>
  <c r="J5209" i="2"/>
  <c r="J5210" i="2"/>
  <c r="J5211" i="2"/>
  <c r="J5212" i="2"/>
  <c r="J5213" i="2"/>
  <c r="J5214" i="2"/>
  <c r="J5215" i="2"/>
  <c r="J5216" i="2"/>
  <c r="J5217" i="2"/>
  <c r="J5218" i="2"/>
  <c r="J5219" i="2"/>
  <c r="J5220" i="2"/>
  <c r="J5221" i="2"/>
  <c r="J5195" i="2"/>
  <c r="J5196" i="2"/>
  <c r="J5197" i="2"/>
  <c r="J5198" i="2"/>
  <c r="J5199" i="2"/>
  <c r="J5200" i="2"/>
  <c r="J5201" i="2"/>
  <c r="J5202" i="2"/>
  <c r="J5203" i="2"/>
  <c r="J5204" i="2"/>
  <c r="J5205" i="2"/>
  <c r="J5206" i="2"/>
  <c r="J5207" i="2"/>
  <c r="J5185" i="2"/>
  <c r="J5186" i="2"/>
  <c r="J5187" i="2"/>
  <c r="J5188" i="2"/>
  <c r="J5189" i="2"/>
  <c r="J5190" i="2"/>
  <c r="J5191" i="2"/>
  <c r="J5192" i="2"/>
  <c r="J5193" i="2"/>
  <c r="J5194" i="2"/>
  <c r="J5170" i="2"/>
  <c r="J5171" i="2"/>
  <c r="J5172" i="2"/>
  <c r="J5173" i="2"/>
  <c r="J5174" i="2"/>
  <c r="J5175" i="2"/>
  <c r="J5176" i="2"/>
  <c r="J5177" i="2"/>
  <c r="J5178" i="2"/>
  <c r="J5179" i="2"/>
  <c r="J5180" i="2"/>
  <c r="J5181" i="2"/>
  <c r="J5182" i="2"/>
  <c r="J5183" i="2"/>
  <c r="J5184" i="2"/>
  <c r="J5159" i="2"/>
  <c r="J5160" i="2"/>
  <c r="J5161" i="2"/>
  <c r="J5162" i="2"/>
  <c r="J5163" i="2"/>
  <c r="J5164" i="2"/>
  <c r="J5165" i="2"/>
  <c r="J5166" i="2"/>
  <c r="J5167" i="2"/>
  <c r="J5168" i="2"/>
  <c r="J5169" i="2"/>
  <c r="J5153" i="2"/>
  <c r="J5154" i="2"/>
  <c r="J5155" i="2"/>
  <c r="J5156" i="2"/>
  <c r="J5157" i="2"/>
  <c r="J5158" i="2"/>
  <c r="J5148" i="2"/>
  <c r="J5149" i="2"/>
  <c r="J5150" i="2"/>
  <c r="J5151" i="2"/>
  <c r="J5152" i="2"/>
  <c r="J5141" i="2"/>
  <c r="J5142" i="2"/>
  <c r="J5143" i="2"/>
  <c r="J5144" i="2"/>
  <c r="J5145" i="2"/>
  <c r="J5146" i="2"/>
  <c r="J5147" i="2"/>
  <c r="J5130" i="2"/>
  <c r="J5131" i="2"/>
  <c r="J5132" i="2"/>
  <c r="J5133" i="2"/>
  <c r="J5134" i="2"/>
  <c r="J5135" i="2"/>
  <c r="J5136" i="2"/>
  <c r="J5137" i="2"/>
  <c r="J5138" i="2"/>
  <c r="J5139" i="2"/>
  <c r="J5140" i="2"/>
  <c r="J5122" i="2"/>
  <c r="J5123" i="2"/>
  <c r="J5124" i="2"/>
  <c r="J5125" i="2"/>
  <c r="J5126" i="2"/>
  <c r="J5127" i="2"/>
  <c r="J5128" i="2"/>
  <c r="J5129" i="2"/>
  <c r="J5102" i="2"/>
  <c r="J5103" i="2"/>
  <c r="J5104" i="2"/>
  <c r="J5105" i="2"/>
  <c r="J5106" i="2"/>
  <c r="J5107" i="2"/>
  <c r="J5108" i="2"/>
  <c r="J5109" i="2"/>
  <c r="J5110" i="2"/>
  <c r="J5111" i="2"/>
  <c r="J5112" i="2"/>
  <c r="J5113" i="2"/>
  <c r="J5114" i="2"/>
  <c r="J5115" i="2"/>
  <c r="J5116" i="2"/>
  <c r="J5117" i="2"/>
  <c r="J5118" i="2"/>
  <c r="J5119" i="2"/>
  <c r="J5120" i="2"/>
  <c r="J5121" i="2"/>
  <c r="J5094" i="2"/>
  <c r="J5095" i="2"/>
  <c r="J5096" i="2"/>
  <c r="J5097" i="2"/>
  <c r="J5098" i="2"/>
  <c r="J5099" i="2"/>
  <c r="J5100" i="2"/>
  <c r="J5101" i="2"/>
  <c r="J5087" i="2"/>
  <c r="J5088" i="2"/>
  <c r="J5089" i="2"/>
  <c r="J5090" i="2"/>
  <c r="J5091" i="2"/>
  <c r="J5092" i="2"/>
  <c r="J5093" i="2"/>
  <c r="J5078" i="2"/>
  <c r="J5079" i="2"/>
  <c r="J5080" i="2"/>
  <c r="J5081" i="2"/>
  <c r="J5082" i="2"/>
  <c r="J5083" i="2"/>
  <c r="J5084" i="2"/>
  <c r="J5085" i="2"/>
  <c r="J5086" i="2"/>
  <c r="J5070" i="2"/>
  <c r="J5071" i="2"/>
  <c r="J5072" i="2"/>
  <c r="J5073" i="2"/>
  <c r="J5074" i="2"/>
  <c r="J5075" i="2"/>
  <c r="J5076" i="2"/>
  <c r="J5077" i="2"/>
  <c r="J5061" i="2"/>
  <c r="J5062" i="2"/>
  <c r="J5063" i="2"/>
  <c r="J5064" i="2"/>
  <c r="J5065" i="2"/>
  <c r="J5066" i="2"/>
  <c r="J5067" i="2"/>
  <c r="J5068" i="2"/>
  <c r="J5069" i="2"/>
  <c r="J5054" i="2"/>
  <c r="J5055" i="2"/>
  <c r="J5056" i="2"/>
  <c r="J5057" i="2"/>
  <c r="J5058" i="2"/>
  <c r="J5059" i="2"/>
  <c r="J5060" i="2"/>
  <c r="J5040" i="2"/>
  <c r="J5041" i="2"/>
  <c r="J5042" i="2"/>
  <c r="J5043" i="2"/>
  <c r="J5044" i="2"/>
  <c r="J5045" i="2"/>
  <c r="J5046" i="2"/>
  <c r="J5047" i="2"/>
  <c r="J5048" i="2"/>
  <c r="J5049" i="2"/>
  <c r="J5050" i="2"/>
  <c r="J5051" i="2"/>
  <c r="J5052" i="2"/>
  <c r="J5053" i="2"/>
  <c r="J5031" i="2"/>
  <c r="J5032" i="2"/>
  <c r="J5033" i="2"/>
  <c r="J5034" i="2"/>
  <c r="J5035" i="2"/>
  <c r="J5036" i="2"/>
  <c r="J5037" i="2"/>
  <c r="J5038" i="2"/>
  <c r="J5039" i="2"/>
  <c r="J5024" i="2"/>
  <c r="J5025" i="2"/>
  <c r="J5026" i="2"/>
  <c r="J5027" i="2"/>
  <c r="J5028" i="2"/>
  <c r="J5029" i="2"/>
  <c r="J5030" i="2"/>
  <c r="J5015" i="2"/>
  <c r="J5016" i="2"/>
  <c r="J5017" i="2"/>
  <c r="J5018" i="2"/>
  <c r="J5019" i="2"/>
  <c r="J5020" i="2"/>
  <c r="J5021" i="2"/>
  <c r="J5022" i="2"/>
  <c r="J5023" i="2"/>
  <c r="J5008" i="2"/>
  <c r="J5009" i="2"/>
  <c r="J5010" i="2"/>
  <c r="J5011" i="2"/>
  <c r="J5012" i="2"/>
  <c r="J5013" i="2"/>
  <c r="J5014" i="2"/>
  <c r="J5003" i="2"/>
  <c r="J5004" i="2"/>
  <c r="J5005" i="2"/>
  <c r="J5006" i="2"/>
  <c r="J5007" i="2"/>
  <c r="J4995" i="2"/>
  <c r="J4996" i="2"/>
  <c r="J4997" i="2"/>
  <c r="J4998" i="2"/>
  <c r="J4999" i="2"/>
  <c r="J5000" i="2"/>
  <c r="J5001" i="2"/>
  <c r="J5002" i="2"/>
  <c r="J4993" i="2"/>
  <c r="J4994" i="2"/>
  <c r="J4984" i="2"/>
  <c r="J4985" i="2"/>
  <c r="J4986" i="2"/>
  <c r="J4987" i="2"/>
  <c r="J4988" i="2"/>
  <c r="J4989" i="2"/>
  <c r="J4990" i="2"/>
  <c r="J4991" i="2"/>
  <c r="J4992" i="2"/>
  <c r="J4972" i="2"/>
  <c r="J4973" i="2"/>
  <c r="J4974" i="2"/>
  <c r="J4975" i="2"/>
  <c r="J4976" i="2"/>
  <c r="J4977" i="2"/>
  <c r="J4978" i="2"/>
  <c r="J4979" i="2"/>
  <c r="J4980" i="2"/>
  <c r="J4981" i="2"/>
  <c r="J4982" i="2"/>
  <c r="J4983" i="2"/>
  <c r="J4965" i="2"/>
  <c r="J4966" i="2"/>
  <c r="J4967" i="2"/>
  <c r="J4968" i="2"/>
  <c r="J4969" i="2"/>
  <c r="J4970" i="2"/>
  <c r="J4971" i="2"/>
  <c r="J4953" i="2"/>
  <c r="J4954" i="2"/>
  <c r="J4955" i="2"/>
  <c r="J4956" i="2"/>
  <c r="J4957" i="2"/>
  <c r="J4958" i="2"/>
  <c r="J4959" i="2"/>
  <c r="J4960" i="2"/>
  <c r="J4961" i="2"/>
  <c r="J4962" i="2"/>
  <c r="J4963" i="2"/>
  <c r="J4964" i="2"/>
  <c r="J4945" i="2"/>
  <c r="J4946" i="2"/>
  <c r="J4947" i="2"/>
  <c r="J4948" i="2"/>
  <c r="J4949" i="2"/>
  <c r="J4950" i="2"/>
  <c r="J4951" i="2"/>
  <c r="J4952" i="2"/>
  <c r="J4935" i="2"/>
  <c r="J4936" i="2"/>
  <c r="J4937" i="2"/>
  <c r="J4938" i="2"/>
  <c r="J4939" i="2"/>
  <c r="J4940" i="2"/>
  <c r="J4941" i="2"/>
  <c r="J4942" i="2"/>
  <c r="J4943" i="2"/>
  <c r="J4944" i="2"/>
  <c r="J4925" i="2"/>
  <c r="J4926" i="2"/>
  <c r="J4927" i="2"/>
  <c r="J4928" i="2"/>
  <c r="J4929" i="2"/>
  <c r="J4930" i="2"/>
  <c r="J4931" i="2"/>
  <c r="J4932" i="2"/>
  <c r="J4933" i="2"/>
  <c r="J4934" i="2"/>
  <c r="J4917" i="2"/>
  <c r="J4918" i="2"/>
  <c r="J4919" i="2"/>
  <c r="J4920" i="2"/>
  <c r="J4921" i="2"/>
  <c r="J4922" i="2"/>
  <c r="J4923" i="2"/>
  <c r="J4924" i="2"/>
  <c r="J4904" i="2"/>
  <c r="J4905" i="2"/>
  <c r="J4906" i="2"/>
  <c r="J4907" i="2"/>
  <c r="J4908" i="2"/>
  <c r="J4909" i="2"/>
  <c r="J4910" i="2"/>
  <c r="J4911" i="2"/>
  <c r="J4912" i="2"/>
  <c r="J4913" i="2"/>
  <c r="J4914" i="2"/>
  <c r="J4915" i="2"/>
  <c r="J4916" i="2"/>
  <c r="J4891" i="2"/>
  <c r="J4892" i="2"/>
  <c r="J4893" i="2"/>
  <c r="J4894" i="2"/>
  <c r="J4895" i="2"/>
  <c r="J4896" i="2"/>
  <c r="J4897" i="2"/>
  <c r="J4898" i="2"/>
  <c r="J4899" i="2"/>
  <c r="J4900" i="2"/>
  <c r="J4901" i="2"/>
  <c r="J4902" i="2"/>
  <c r="J4903" i="2"/>
  <c r="J4883" i="2"/>
  <c r="J4884" i="2"/>
  <c r="J4885" i="2"/>
  <c r="J4886" i="2"/>
  <c r="J4887" i="2"/>
  <c r="J4888" i="2"/>
  <c r="J4889" i="2"/>
  <c r="J4890" i="2"/>
  <c r="J4877" i="2"/>
  <c r="J4878" i="2"/>
  <c r="J4879" i="2"/>
  <c r="J4880" i="2"/>
  <c r="J4881" i="2"/>
  <c r="J4882" i="2"/>
  <c r="J4869" i="2"/>
  <c r="J4870" i="2"/>
  <c r="J4871" i="2"/>
  <c r="J4872" i="2"/>
  <c r="J4873" i="2"/>
  <c r="J4874" i="2"/>
  <c r="J4875" i="2"/>
  <c r="J4876" i="2"/>
  <c r="J4857" i="2"/>
  <c r="J4858" i="2"/>
  <c r="J4859" i="2"/>
  <c r="J4860" i="2"/>
  <c r="J4861" i="2"/>
  <c r="J4862" i="2"/>
  <c r="J4863" i="2"/>
  <c r="J4864" i="2"/>
  <c r="J4865" i="2"/>
  <c r="J4866" i="2"/>
  <c r="J4867" i="2"/>
  <c r="J4868" i="2"/>
  <c r="J4847" i="2"/>
  <c r="J4848" i="2"/>
  <c r="J4849" i="2"/>
  <c r="J4850" i="2"/>
  <c r="J4851" i="2"/>
  <c r="J4852" i="2"/>
  <c r="J4853" i="2"/>
  <c r="J4854" i="2"/>
  <c r="J4855" i="2"/>
  <c r="J4856" i="2"/>
  <c r="J4830" i="2"/>
  <c r="J4831" i="2"/>
  <c r="J4832" i="2"/>
  <c r="J4833" i="2"/>
  <c r="J4834" i="2"/>
  <c r="J4835" i="2"/>
  <c r="J4836" i="2"/>
  <c r="J4837" i="2"/>
  <c r="J4838" i="2"/>
  <c r="J4839" i="2"/>
  <c r="J4840" i="2"/>
  <c r="J4841" i="2"/>
  <c r="J4842" i="2"/>
  <c r="J4843" i="2"/>
  <c r="J4844" i="2"/>
  <c r="J4845" i="2"/>
  <c r="J4846" i="2"/>
  <c r="J4822" i="2"/>
  <c r="J4823" i="2"/>
  <c r="J4824" i="2"/>
  <c r="J4825" i="2"/>
  <c r="J4826" i="2"/>
  <c r="J4827" i="2"/>
  <c r="J4828" i="2"/>
  <c r="J4829" i="2"/>
  <c r="J4818" i="2"/>
  <c r="J4819" i="2"/>
  <c r="J4820" i="2"/>
  <c r="J4821" i="2"/>
  <c r="J4814" i="2"/>
  <c r="J4815" i="2"/>
  <c r="J4816" i="2"/>
  <c r="J4817" i="2"/>
  <c r="J4803" i="2"/>
  <c r="J4804" i="2"/>
  <c r="J4805" i="2"/>
  <c r="J4806" i="2"/>
  <c r="J4807" i="2"/>
  <c r="J4808" i="2"/>
  <c r="J4809" i="2"/>
  <c r="J4810" i="2"/>
  <c r="J4811" i="2"/>
  <c r="J4812" i="2"/>
  <c r="J4813" i="2"/>
  <c r="J4796" i="2"/>
  <c r="J4797" i="2"/>
  <c r="J4798" i="2"/>
  <c r="J4799" i="2"/>
  <c r="J4800" i="2"/>
  <c r="J4801" i="2"/>
  <c r="J4802" i="2"/>
  <c r="J4790" i="2"/>
  <c r="J4791" i="2"/>
  <c r="J4792" i="2"/>
  <c r="J4793" i="2"/>
  <c r="J4794" i="2"/>
  <c r="J4795" i="2"/>
  <c r="J4780" i="2"/>
  <c r="J4781" i="2"/>
  <c r="J4782" i="2"/>
  <c r="J4783" i="2"/>
  <c r="J4784" i="2"/>
  <c r="J4785" i="2"/>
  <c r="J4786" i="2"/>
  <c r="J4787" i="2"/>
  <c r="J4788" i="2"/>
  <c r="J4789" i="2"/>
  <c r="J4774" i="2"/>
  <c r="J4775" i="2"/>
  <c r="J4776" i="2"/>
  <c r="J4777" i="2"/>
  <c r="J4778" i="2"/>
  <c r="J4779" i="2"/>
  <c r="J4760" i="2"/>
  <c r="J4761" i="2"/>
  <c r="J4762" i="2"/>
  <c r="J4763" i="2"/>
  <c r="J4764" i="2"/>
  <c r="J4765" i="2"/>
  <c r="J4766" i="2"/>
  <c r="J4767" i="2"/>
  <c r="J4768" i="2"/>
  <c r="J4769" i="2"/>
  <c r="J4770" i="2"/>
  <c r="J4771" i="2"/>
  <c r="J4772" i="2"/>
  <c r="J4773" i="2"/>
  <c r="J4752" i="2"/>
  <c r="J4753" i="2"/>
  <c r="J4754" i="2"/>
  <c r="J4755" i="2"/>
  <c r="J4756" i="2"/>
  <c r="J4757" i="2"/>
  <c r="J4758" i="2"/>
  <c r="J4759" i="2"/>
  <c r="J4741" i="2"/>
  <c r="J4742" i="2"/>
  <c r="J4743" i="2"/>
  <c r="J4744" i="2"/>
  <c r="J4745" i="2"/>
  <c r="J4746" i="2"/>
  <c r="J4747" i="2"/>
  <c r="J4748" i="2"/>
  <c r="J4749" i="2"/>
  <c r="J4750" i="2"/>
  <c r="J4751" i="2"/>
  <c r="J4733" i="2"/>
  <c r="J4734" i="2"/>
  <c r="J4735" i="2"/>
  <c r="J4736" i="2"/>
  <c r="J4737" i="2"/>
  <c r="J4738" i="2"/>
  <c r="J4739" i="2"/>
  <c r="J4740" i="2"/>
  <c r="J4731" i="2"/>
  <c r="J4732" i="2"/>
  <c r="J4727" i="2"/>
  <c r="J4728" i="2"/>
  <c r="J4729" i="2"/>
  <c r="J4730" i="2"/>
  <c r="J4713" i="2"/>
  <c r="J4714" i="2"/>
  <c r="J4715" i="2"/>
  <c r="J4716" i="2"/>
  <c r="J4717" i="2"/>
  <c r="J4718" i="2"/>
  <c r="J4719" i="2"/>
  <c r="J4720" i="2"/>
  <c r="J4721" i="2"/>
  <c r="J4722" i="2"/>
  <c r="J4723" i="2"/>
  <c r="J4724" i="2"/>
  <c r="J4725" i="2"/>
  <c r="J4726" i="2"/>
  <c r="J4709" i="2"/>
  <c r="J4710" i="2"/>
  <c r="J4711" i="2"/>
  <c r="J4712" i="2"/>
  <c r="J4702" i="2"/>
  <c r="J4703" i="2"/>
  <c r="J4704" i="2"/>
  <c r="J4705" i="2"/>
  <c r="J4706" i="2"/>
  <c r="J4707" i="2"/>
  <c r="J4708" i="2"/>
  <c r="J4693" i="2"/>
  <c r="J4694" i="2"/>
  <c r="J4695" i="2"/>
  <c r="J4696" i="2"/>
  <c r="J4697" i="2"/>
  <c r="J4698" i="2"/>
  <c r="J4699" i="2"/>
  <c r="J4700" i="2"/>
  <c r="J4701" i="2"/>
  <c r="J4686" i="2"/>
  <c r="J4687" i="2"/>
  <c r="J4688" i="2"/>
  <c r="J4689" i="2"/>
  <c r="J4690" i="2"/>
  <c r="J4691" i="2"/>
  <c r="J4692" i="2"/>
  <c r="J4679" i="2"/>
  <c r="J4680" i="2"/>
  <c r="J4681" i="2"/>
  <c r="J4682" i="2"/>
  <c r="J4683" i="2"/>
  <c r="J4684" i="2"/>
  <c r="J4685" i="2"/>
  <c r="J4675" i="2"/>
  <c r="J4676" i="2"/>
  <c r="J4677" i="2"/>
  <c r="J4678" i="2"/>
  <c r="J4668" i="2"/>
  <c r="J4669" i="2"/>
  <c r="J4670" i="2"/>
  <c r="J4671" i="2"/>
  <c r="J4672" i="2"/>
  <c r="J4673" i="2"/>
  <c r="J4674" i="2"/>
  <c r="J4656" i="2"/>
  <c r="J4657" i="2"/>
  <c r="J4658" i="2"/>
  <c r="J4659" i="2"/>
  <c r="J4660" i="2"/>
  <c r="J4661" i="2"/>
  <c r="J4662" i="2"/>
  <c r="J4663" i="2"/>
  <c r="J4664" i="2"/>
  <c r="J4665" i="2"/>
  <c r="J4666" i="2"/>
  <c r="J4667" i="2"/>
  <c r="J4651" i="2"/>
  <c r="J4652" i="2"/>
  <c r="J4653" i="2"/>
  <c r="J4654" i="2"/>
  <c r="J4655" i="2"/>
  <c r="J4641" i="2"/>
  <c r="J4642" i="2"/>
  <c r="J4643" i="2"/>
  <c r="J4644" i="2"/>
  <c r="J4645" i="2"/>
  <c r="J4646" i="2"/>
  <c r="J4647" i="2"/>
  <c r="J4648" i="2"/>
  <c r="J4649" i="2"/>
  <c r="J4650" i="2"/>
  <c r="J4633" i="2"/>
  <c r="J4634" i="2"/>
  <c r="J4635" i="2"/>
  <c r="J4636" i="2"/>
  <c r="J4637" i="2"/>
  <c r="J4638" i="2"/>
  <c r="J4639" i="2"/>
  <c r="J4640" i="2"/>
  <c r="J4626" i="2"/>
  <c r="J4627" i="2"/>
  <c r="J4628" i="2"/>
  <c r="J4629" i="2"/>
  <c r="J4630" i="2"/>
  <c r="J4631" i="2"/>
  <c r="J4632" i="2"/>
  <c r="J4620" i="2"/>
  <c r="J4621" i="2"/>
  <c r="J4622" i="2"/>
  <c r="J4623" i="2"/>
  <c r="J4624" i="2"/>
  <c r="J4625" i="2"/>
  <c r="J4603" i="2"/>
  <c r="J4604" i="2"/>
  <c r="J4605" i="2"/>
  <c r="J4606" i="2"/>
  <c r="J4607" i="2"/>
  <c r="J4608" i="2"/>
  <c r="J4609" i="2"/>
  <c r="J4610" i="2"/>
  <c r="J4611" i="2"/>
  <c r="J4612" i="2"/>
  <c r="J4613" i="2"/>
  <c r="J4614" i="2"/>
  <c r="J4615" i="2"/>
  <c r="J4616" i="2"/>
  <c r="J4617" i="2"/>
  <c r="J4618" i="2"/>
  <c r="J4619" i="2"/>
  <c r="J4595" i="2"/>
  <c r="J4596" i="2"/>
  <c r="J4597" i="2"/>
  <c r="J4598" i="2"/>
  <c r="J4599" i="2"/>
  <c r="J4600" i="2"/>
  <c r="J4601" i="2"/>
  <c r="J4602" i="2"/>
  <c r="J4590" i="2"/>
  <c r="J4591" i="2"/>
  <c r="J4592" i="2"/>
  <c r="J4593" i="2"/>
  <c r="J4594" i="2"/>
  <c r="J4581" i="2"/>
  <c r="J4582" i="2"/>
  <c r="J4583" i="2"/>
  <c r="J4584" i="2"/>
  <c r="J4585" i="2"/>
  <c r="J4586" i="2"/>
  <c r="J4587" i="2"/>
  <c r="J4588" i="2"/>
  <c r="J4589" i="2"/>
  <c r="J4575" i="2"/>
  <c r="J4576" i="2"/>
  <c r="J4577" i="2"/>
  <c r="J4578" i="2"/>
  <c r="J4579" i="2"/>
  <c r="J4580" i="2"/>
  <c r="J4565" i="2"/>
  <c r="J4566" i="2"/>
  <c r="J4567" i="2"/>
  <c r="J4568" i="2"/>
  <c r="J4569" i="2"/>
  <c r="J4570" i="2"/>
  <c r="J4571" i="2"/>
  <c r="J4572" i="2"/>
  <c r="J4573" i="2"/>
  <c r="J4574" i="2"/>
  <c r="J4558" i="2"/>
  <c r="J4559" i="2"/>
  <c r="J4560" i="2"/>
  <c r="J4561" i="2"/>
  <c r="J4562" i="2"/>
  <c r="J4563" i="2"/>
  <c r="J4564" i="2"/>
  <c r="J4552" i="2"/>
  <c r="J4553" i="2"/>
  <c r="J4554" i="2"/>
  <c r="J4555" i="2"/>
  <c r="J4556" i="2"/>
  <c r="J4557" i="2"/>
  <c r="J4542" i="2"/>
  <c r="J4543" i="2"/>
  <c r="J4544" i="2"/>
  <c r="J4545" i="2"/>
  <c r="J4546" i="2"/>
  <c r="J4547" i="2"/>
  <c r="J4548" i="2"/>
  <c r="J4549" i="2"/>
  <c r="J4550" i="2"/>
  <c r="J4551" i="2"/>
  <c r="J4539" i="2"/>
  <c r="J4540" i="2"/>
  <c r="J4541" i="2"/>
  <c r="J4533" i="2"/>
  <c r="J4534" i="2"/>
  <c r="J4535" i="2"/>
  <c r="J4536" i="2"/>
  <c r="J4537" i="2"/>
  <c r="J4538" i="2"/>
  <c r="J4528" i="2"/>
  <c r="J4529" i="2"/>
  <c r="J4530" i="2"/>
  <c r="J4531" i="2"/>
  <c r="J4532" i="2"/>
  <c r="J4518" i="2"/>
  <c r="J4519" i="2"/>
  <c r="J4520" i="2"/>
  <c r="J4521" i="2"/>
  <c r="J4522" i="2"/>
  <c r="J4523" i="2"/>
  <c r="J4524" i="2"/>
  <c r="J4525" i="2"/>
  <c r="J4526" i="2"/>
  <c r="J4527" i="2"/>
  <c r="J4508" i="2"/>
  <c r="J4509" i="2"/>
  <c r="J4510" i="2"/>
  <c r="J4511" i="2"/>
  <c r="J4512" i="2"/>
  <c r="J4513" i="2"/>
  <c r="J4514" i="2"/>
  <c r="J4515" i="2"/>
  <c r="J4516" i="2"/>
  <c r="J4517" i="2"/>
  <c r="J4503" i="2"/>
  <c r="J4504" i="2"/>
  <c r="J4505" i="2"/>
  <c r="J4506" i="2"/>
  <c r="J4507" i="2"/>
  <c r="J4494" i="2"/>
  <c r="J4495" i="2"/>
  <c r="J4496" i="2"/>
  <c r="J4497" i="2"/>
  <c r="J4498" i="2"/>
  <c r="J4499" i="2"/>
  <c r="J4500" i="2"/>
  <c r="J4501" i="2"/>
  <c r="J4502" i="2"/>
  <c r="J4485" i="2"/>
  <c r="J4486" i="2"/>
  <c r="J4487" i="2"/>
  <c r="J4488" i="2"/>
  <c r="J4489" i="2"/>
  <c r="J4490" i="2"/>
  <c r="J4491" i="2"/>
  <c r="J4492" i="2"/>
  <c r="J4493" i="2"/>
  <c r="J4474" i="2"/>
  <c r="J4475" i="2"/>
  <c r="J4476" i="2"/>
  <c r="J4477" i="2"/>
  <c r="J4478" i="2"/>
  <c r="J4479" i="2"/>
  <c r="J4480" i="2"/>
  <c r="J4481" i="2"/>
  <c r="J4482" i="2"/>
  <c r="J4483" i="2"/>
  <c r="J4484" i="2"/>
  <c r="J4466" i="2"/>
  <c r="J4467" i="2"/>
  <c r="J4468" i="2"/>
  <c r="J4469" i="2"/>
  <c r="J4470" i="2"/>
  <c r="J4471" i="2"/>
  <c r="J4472" i="2"/>
  <c r="J4473" i="2"/>
  <c r="J4454" i="2"/>
  <c r="J4455" i="2"/>
  <c r="J4456" i="2"/>
  <c r="J4457" i="2"/>
  <c r="J4458" i="2"/>
  <c r="J4459" i="2"/>
  <c r="J4460" i="2"/>
  <c r="J4461" i="2"/>
  <c r="J4462" i="2"/>
  <c r="J4463" i="2"/>
  <c r="J4464" i="2"/>
  <c r="J4465" i="2"/>
  <c r="J4442" i="2"/>
  <c r="J4443" i="2"/>
  <c r="J4444" i="2"/>
  <c r="J4445" i="2"/>
  <c r="J4446" i="2"/>
  <c r="J4447" i="2"/>
  <c r="J4448" i="2"/>
  <c r="J4449" i="2"/>
  <c r="J4450" i="2"/>
  <c r="J4451" i="2"/>
  <c r="J4452" i="2"/>
  <c r="J4453" i="2"/>
  <c r="J4434" i="2"/>
  <c r="J4435" i="2"/>
  <c r="J4436" i="2"/>
  <c r="J4437" i="2"/>
  <c r="J4438" i="2"/>
  <c r="J4439" i="2"/>
  <c r="J4440" i="2"/>
  <c r="J4441" i="2"/>
  <c r="J4425" i="2"/>
  <c r="J4426" i="2"/>
  <c r="J4427" i="2"/>
  <c r="J4428" i="2"/>
  <c r="J4429" i="2"/>
  <c r="J4430" i="2"/>
  <c r="J4431" i="2"/>
  <c r="J4432" i="2"/>
  <c r="J4433" i="2"/>
  <c r="J4420" i="2"/>
  <c r="J4421" i="2"/>
  <c r="J4422" i="2"/>
  <c r="J4423" i="2"/>
  <c r="J4424" i="2"/>
  <c r="J4412" i="2"/>
  <c r="J4413" i="2"/>
  <c r="J4414" i="2"/>
  <c r="J4415" i="2"/>
  <c r="J4416" i="2"/>
  <c r="J4417" i="2"/>
  <c r="J4418" i="2"/>
  <c r="J4419" i="2"/>
  <c r="J4404" i="2"/>
  <c r="J4405" i="2"/>
  <c r="J4406" i="2"/>
  <c r="J4407" i="2"/>
  <c r="J4408" i="2"/>
  <c r="J4409" i="2"/>
  <c r="J4410" i="2"/>
  <c r="J4411" i="2"/>
  <c r="J4397" i="2"/>
  <c r="J4398" i="2"/>
  <c r="J4399" i="2"/>
  <c r="J4400" i="2"/>
  <c r="J4401" i="2"/>
  <c r="J4402" i="2"/>
  <c r="J4403" i="2"/>
  <c r="J4387" i="2"/>
  <c r="J4388" i="2"/>
  <c r="J4389" i="2"/>
  <c r="J4390" i="2"/>
  <c r="J4391" i="2"/>
  <c r="J4392" i="2"/>
  <c r="J4393" i="2"/>
  <c r="J4394" i="2"/>
  <c r="J4395" i="2"/>
  <c r="J4396" i="2"/>
  <c r="J4385" i="2"/>
  <c r="J4386" i="2"/>
  <c r="J4373" i="2"/>
  <c r="J4374" i="2"/>
  <c r="J4375" i="2"/>
  <c r="J4376" i="2"/>
  <c r="J4377" i="2"/>
  <c r="J4378" i="2"/>
  <c r="J4379" i="2"/>
  <c r="J4380" i="2"/>
  <c r="J4381" i="2"/>
  <c r="J4382" i="2"/>
  <c r="J4383" i="2"/>
  <c r="J4384" i="2"/>
  <c r="J4359" i="2"/>
  <c r="J4360" i="2"/>
  <c r="J4361" i="2"/>
  <c r="J4362" i="2"/>
  <c r="J4363" i="2"/>
  <c r="J4364" i="2"/>
  <c r="J4365" i="2"/>
  <c r="J4366" i="2"/>
  <c r="J4367" i="2"/>
  <c r="J4368" i="2"/>
  <c r="J4369" i="2"/>
  <c r="J4370" i="2"/>
  <c r="J4371" i="2"/>
  <c r="J4372" i="2"/>
  <c r="J4345" i="2"/>
  <c r="J4346" i="2"/>
  <c r="J4347" i="2"/>
  <c r="J4348" i="2"/>
  <c r="J4349" i="2"/>
  <c r="J4350" i="2"/>
  <c r="J4351" i="2"/>
  <c r="J4352" i="2"/>
  <c r="J4353" i="2"/>
  <c r="J4354" i="2"/>
  <c r="J4355" i="2"/>
  <c r="J4356" i="2"/>
  <c r="J4357" i="2"/>
  <c r="J4358" i="2"/>
  <c r="J4338" i="2"/>
  <c r="J4339" i="2"/>
  <c r="J4340" i="2"/>
  <c r="J4341" i="2"/>
  <c r="J4342" i="2"/>
  <c r="J4343" i="2"/>
  <c r="J4344" i="2"/>
  <c r="J4332" i="2"/>
  <c r="J4333" i="2"/>
  <c r="J4334" i="2"/>
  <c r="J4335" i="2"/>
  <c r="J4336" i="2"/>
  <c r="J4337" i="2"/>
  <c r="J4325" i="2"/>
  <c r="J4326" i="2"/>
  <c r="J4327" i="2"/>
  <c r="J4328" i="2"/>
  <c r="J4329" i="2"/>
  <c r="J4330" i="2"/>
  <c r="J4331" i="2"/>
  <c r="J4313" i="2"/>
  <c r="J4314" i="2"/>
  <c r="J4315" i="2"/>
  <c r="J4316" i="2"/>
  <c r="J4317" i="2"/>
  <c r="J4318" i="2"/>
  <c r="J4319" i="2"/>
  <c r="J4320" i="2"/>
  <c r="J4321" i="2"/>
  <c r="J4322" i="2"/>
  <c r="J4323" i="2"/>
  <c r="J4324" i="2"/>
  <c r="J4309" i="2"/>
  <c r="J4310" i="2"/>
  <c r="J4311" i="2"/>
  <c r="J4312" i="2"/>
  <c r="J4296" i="2"/>
  <c r="J4297" i="2"/>
  <c r="J4298" i="2"/>
  <c r="J4299" i="2"/>
  <c r="J4300" i="2"/>
  <c r="J4301" i="2"/>
  <c r="J4302" i="2"/>
  <c r="J4303" i="2"/>
  <c r="J4304" i="2"/>
  <c r="J4305" i="2"/>
  <c r="J4306" i="2"/>
  <c r="J4307" i="2"/>
  <c r="J4308" i="2"/>
  <c r="J4290" i="2"/>
  <c r="J4291" i="2"/>
  <c r="J4292" i="2"/>
  <c r="J4293" i="2"/>
  <c r="J4294" i="2"/>
  <c r="J4295" i="2"/>
  <c r="J4281" i="2"/>
  <c r="J4282" i="2"/>
  <c r="J4283" i="2"/>
  <c r="J4284" i="2"/>
  <c r="J4285" i="2"/>
  <c r="J4286" i="2"/>
  <c r="J4287" i="2"/>
  <c r="J4288" i="2"/>
  <c r="J4289" i="2"/>
  <c r="J4275" i="2"/>
  <c r="J4276" i="2"/>
  <c r="J4277" i="2"/>
  <c r="J4278" i="2"/>
  <c r="J4279" i="2"/>
  <c r="J4280" i="2"/>
  <c r="J4267" i="2"/>
  <c r="J4268" i="2"/>
  <c r="J4269" i="2"/>
  <c r="J4270" i="2"/>
  <c r="J4271" i="2"/>
  <c r="J4272" i="2"/>
  <c r="J4273" i="2"/>
  <c r="J4274" i="2"/>
  <c r="J4260" i="2"/>
  <c r="J4261" i="2"/>
  <c r="J4262" i="2"/>
  <c r="J4263" i="2"/>
  <c r="J4264" i="2"/>
  <c r="J4265" i="2"/>
  <c r="J4266" i="2"/>
  <c r="J4248" i="2"/>
  <c r="J4249" i="2"/>
  <c r="J4250" i="2"/>
  <c r="J4251" i="2"/>
  <c r="J4252" i="2"/>
  <c r="J4253" i="2"/>
  <c r="J4254" i="2"/>
  <c r="J4255" i="2"/>
  <c r="J4256" i="2"/>
  <c r="J4257" i="2"/>
  <c r="J4258" i="2"/>
  <c r="J4259" i="2"/>
  <c r="J4238" i="2"/>
  <c r="J4239" i="2"/>
  <c r="J4240" i="2"/>
  <c r="J4241" i="2"/>
  <c r="J4242" i="2"/>
  <c r="J4243" i="2"/>
  <c r="J4244" i="2"/>
  <c r="J4245" i="2"/>
  <c r="J4246" i="2"/>
  <c r="J4247" i="2"/>
  <c r="J4231" i="2"/>
  <c r="J4232" i="2"/>
  <c r="J4233" i="2"/>
  <c r="J4234" i="2"/>
  <c r="J4235" i="2"/>
  <c r="J4236" i="2"/>
  <c r="J4237" i="2"/>
  <c r="J4223" i="2"/>
  <c r="J4224" i="2"/>
  <c r="J4225" i="2"/>
  <c r="J4226" i="2"/>
  <c r="J4227" i="2"/>
  <c r="J4228" i="2"/>
  <c r="J4229" i="2"/>
  <c r="J4230" i="2"/>
  <c r="J4213" i="2"/>
  <c r="J4214" i="2"/>
  <c r="J4215" i="2"/>
  <c r="J4216" i="2"/>
  <c r="J4217" i="2"/>
  <c r="J4218" i="2"/>
  <c r="J4219" i="2"/>
  <c r="J4220" i="2"/>
  <c r="J4221" i="2"/>
  <c r="J4222" i="2"/>
  <c r="J4209" i="2"/>
  <c r="J4210" i="2"/>
  <c r="J4211" i="2"/>
  <c r="J4212" i="2"/>
  <c r="J4197" i="2"/>
  <c r="J4198" i="2"/>
  <c r="J4199" i="2"/>
  <c r="J4200" i="2"/>
  <c r="J4201" i="2"/>
  <c r="J4202" i="2"/>
  <c r="J4203" i="2"/>
  <c r="J4204" i="2"/>
  <c r="J4205" i="2"/>
  <c r="J4206" i="2"/>
  <c r="J4207" i="2"/>
  <c r="J4208" i="2"/>
  <c r="J4187" i="2"/>
  <c r="J4188" i="2"/>
  <c r="J4189" i="2"/>
  <c r="J4190" i="2"/>
  <c r="J4191" i="2"/>
  <c r="J4192" i="2"/>
  <c r="J4193" i="2"/>
  <c r="J4194" i="2"/>
  <c r="J4195" i="2"/>
  <c r="J4196" i="2"/>
  <c r="J4180" i="2"/>
  <c r="J4181" i="2"/>
  <c r="J4182" i="2"/>
  <c r="J4183" i="2"/>
  <c r="J4184" i="2"/>
  <c r="J4185" i="2"/>
  <c r="J4186" i="2"/>
  <c r="J4174" i="2"/>
  <c r="J4175" i="2"/>
  <c r="J4176" i="2"/>
  <c r="J4177" i="2"/>
  <c r="J4178" i="2"/>
  <c r="J4179" i="2"/>
  <c r="J4166" i="2"/>
  <c r="J4167" i="2"/>
  <c r="J4168" i="2"/>
  <c r="J4169" i="2"/>
  <c r="J4170" i="2"/>
  <c r="J4171" i="2"/>
  <c r="J4172" i="2"/>
  <c r="J4173" i="2"/>
  <c r="J4156" i="2"/>
  <c r="J4157" i="2"/>
  <c r="J4158" i="2"/>
  <c r="J4159" i="2"/>
  <c r="J4160" i="2"/>
  <c r="J4161" i="2"/>
  <c r="J4162" i="2"/>
  <c r="J4163" i="2"/>
  <c r="J4164" i="2"/>
  <c r="J4165" i="2"/>
  <c r="J4151" i="2"/>
  <c r="J4152" i="2"/>
  <c r="J4153" i="2"/>
  <c r="J4154" i="2"/>
  <c r="J4155" i="2"/>
  <c r="J4145" i="2"/>
  <c r="J4146" i="2"/>
  <c r="J4147" i="2"/>
  <c r="J4148" i="2"/>
  <c r="J4149" i="2"/>
  <c r="J4150" i="2"/>
  <c r="J4134" i="2"/>
  <c r="J4135" i="2"/>
  <c r="J4136" i="2"/>
  <c r="J4137" i="2"/>
  <c r="J4138" i="2"/>
  <c r="J4139" i="2"/>
  <c r="J4140" i="2"/>
  <c r="J4141" i="2"/>
  <c r="J4142" i="2"/>
  <c r="J4143" i="2"/>
  <c r="J4144" i="2"/>
  <c r="J4130" i="2"/>
  <c r="J4131" i="2"/>
  <c r="J4132" i="2"/>
  <c r="J4133" i="2"/>
  <c r="J4119" i="2"/>
  <c r="J4120" i="2"/>
  <c r="J4121" i="2"/>
  <c r="J4122" i="2"/>
  <c r="J4123" i="2"/>
  <c r="J4124" i="2"/>
  <c r="J4125" i="2"/>
  <c r="J4126" i="2"/>
  <c r="J4127" i="2"/>
  <c r="J4128" i="2"/>
  <c r="J4129" i="2"/>
  <c r="J4112" i="2"/>
  <c r="J4113" i="2"/>
  <c r="J4114" i="2"/>
  <c r="J4115" i="2"/>
  <c r="J4116" i="2"/>
  <c r="J4117" i="2"/>
  <c r="J4118" i="2"/>
  <c r="J4101" i="2"/>
  <c r="J4102" i="2"/>
  <c r="J4103" i="2"/>
  <c r="J4104" i="2"/>
  <c r="J4105" i="2"/>
  <c r="J4106" i="2"/>
  <c r="J4107" i="2"/>
  <c r="J4108" i="2"/>
  <c r="J4109" i="2"/>
  <c r="J4110" i="2"/>
  <c r="J4111" i="2"/>
  <c r="J4099" i="2"/>
  <c r="J4100" i="2"/>
  <c r="J4089" i="2"/>
  <c r="J4090" i="2"/>
  <c r="J4091" i="2"/>
  <c r="J4092" i="2"/>
  <c r="J4093" i="2"/>
  <c r="J4094" i="2"/>
  <c r="J4095" i="2"/>
  <c r="J4096" i="2"/>
  <c r="J4097" i="2"/>
  <c r="J4098" i="2"/>
  <c r="J4085" i="2"/>
  <c r="J4086" i="2"/>
  <c r="J4087" i="2"/>
  <c r="J4088" i="2"/>
  <c r="J4076" i="2"/>
  <c r="J4077" i="2"/>
  <c r="J4078" i="2"/>
  <c r="J4079" i="2"/>
  <c r="J4080" i="2"/>
  <c r="J4081" i="2"/>
  <c r="J4082" i="2"/>
  <c r="J4083" i="2"/>
  <c r="J4084" i="2"/>
  <c r="J4070" i="2"/>
  <c r="J4071" i="2"/>
  <c r="J4072" i="2"/>
  <c r="J4073" i="2"/>
  <c r="J4074" i="2"/>
  <c r="J4075" i="2"/>
  <c r="J4064" i="2"/>
  <c r="J4065" i="2"/>
  <c r="J4066" i="2"/>
  <c r="J4067" i="2"/>
  <c r="J4068" i="2"/>
  <c r="J4069" i="2"/>
  <c r="J4061" i="2"/>
  <c r="J4062" i="2"/>
  <c r="J4063" i="2"/>
  <c r="J4046" i="2"/>
  <c r="J4047" i="2"/>
  <c r="J4048" i="2"/>
  <c r="J4049" i="2"/>
  <c r="J4050" i="2"/>
  <c r="J4051" i="2"/>
  <c r="J4052" i="2"/>
  <c r="J4053" i="2"/>
  <c r="J4054" i="2"/>
  <c r="J4055" i="2"/>
  <c r="J4056" i="2"/>
  <c r="J4057" i="2"/>
  <c r="J4058" i="2"/>
  <c r="J4059" i="2"/>
  <c r="J4060" i="2"/>
  <c r="J4037" i="2"/>
  <c r="J4038" i="2"/>
  <c r="J4039" i="2"/>
  <c r="J4040" i="2"/>
  <c r="J4041" i="2"/>
  <c r="J4042" i="2"/>
  <c r="J4043" i="2"/>
  <c r="J4044" i="2"/>
  <c r="J4045" i="2"/>
  <c r="J4030" i="2"/>
  <c r="J4031" i="2"/>
  <c r="J4032" i="2"/>
  <c r="J4033" i="2"/>
  <c r="J4034" i="2"/>
  <c r="J4035" i="2"/>
  <c r="J4036" i="2"/>
  <c r="J4023" i="2"/>
  <c r="J4024" i="2"/>
  <c r="J4025" i="2"/>
  <c r="J4026" i="2"/>
  <c r="J4027" i="2"/>
  <c r="J4028" i="2"/>
  <c r="J4029" i="2"/>
  <c r="J4016" i="2"/>
  <c r="J4017" i="2"/>
  <c r="J4018" i="2"/>
  <c r="J4019" i="2"/>
  <c r="J4020" i="2"/>
  <c r="J4021" i="2"/>
  <c r="J4022" i="2"/>
  <c r="J4004" i="2"/>
  <c r="J4005" i="2"/>
  <c r="J4006" i="2"/>
  <c r="J4007" i="2"/>
  <c r="J4008" i="2"/>
  <c r="J4009" i="2"/>
  <c r="J4010" i="2"/>
  <c r="J4011" i="2"/>
  <c r="J4012" i="2"/>
  <c r="J4013" i="2"/>
  <c r="J4014" i="2"/>
  <c r="J4015" i="2"/>
  <c r="J3996" i="2"/>
  <c r="J3997" i="2"/>
  <c r="J3998" i="2"/>
  <c r="J3999" i="2"/>
  <c r="J4000" i="2"/>
  <c r="J4001" i="2"/>
  <c r="J4002" i="2"/>
  <c r="J4003" i="2"/>
  <c r="J3993" i="2"/>
  <c r="J3994" i="2"/>
  <c r="J3995" i="2"/>
  <c r="J3987" i="2"/>
  <c r="J3988" i="2"/>
  <c r="J3989" i="2"/>
  <c r="J3990" i="2"/>
  <c r="J3991" i="2"/>
  <c r="J3992" i="2"/>
  <c r="J3977" i="2"/>
  <c r="J3978" i="2"/>
  <c r="J3979" i="2"/>
  <c r="J3980" i="2"/>
  <c r="J3981" i="2"/>
  <c r="J3982" i="2"/>
  <c r="J3983" i="2"/>
  <c r="J3984" i="2"/>
  <c r="J3985" i="2"/>
  <c r="J3986" i="2"/>
  <c r="J3971" i="2"/>
  <c r="J3972" i="2"/>
  <c r="J3973" i="2"/>
  <c r="J3974" i="2"/>
  <c r="J3975" i="2"/>
  <c r="J3976" i="2"/>
  <c r="J3962" i="2"/>
  <c r="J3963" i="2"/>
  <c r="J3964" i="2"/>
  <c r="J3965" i="2"/>
  <c r="J3966" i="2"/>
  <c r="J3967" i="2"/>
  <c r="J3968" i="2"/>
  <c r="J3969" i="2"/>
  <c r="J3970" i="2"/>
  <c r="J3954" i="2"/>
  <c r="J3955" i="2"/>
  <c r="J3956" i="2"/>
  <c r="J3957" i="2"/>
  <c r="J3958" i="2"/>
  <c r="J3959" i="2"/>
  <c r="J3960" i="2"/>
  <c r="J3961" i="2"/>
  <c r="J3946" i="2"/>
  <c r="J3947" i="2"/>
  <c r="J3948" i="2"/>
  <c r="J3949" i="2"/>
  <c r="J3950" i="2"/>
  <c r="J3951" i="2"/>
  <c r="J3952" i="2"/>
  <c r="J3953" i="2"/>
  <c r="J3933" i="2"/>
  <c r="J3934" i="2"/>
  <c r="J3935" i="2"/>
  <c r="J3936" i="2"/>
  <c r="J3937" i="2"/>
  <c r="J3938" i="2"/>
  <c r="J3939" i="2"/>
  <c r="J3940" i="2"/>
  <c r="J3941" i="2"/>
  <c r="J3942" i="2"/>
  <c r="J3943" i="2"/>
  <c r="J3944" i="2"/>
  <c r="J3945" i="2"/>
  <c r="J3929" i="2"/>
  <c r="J3930" i="2"/>
  <c r="J3931" i="2"/>
  <c r="J3932" i="2"/>
  <c r="J3920" i="2"/>
  <c r="J3921" i="2"/>
  <c r="J3922" i="2"/>
  <c r="J3923" i="2"/>
  <c r="J3924" i="2"/>
  <c r="J3925" i="2"/>
  <c r="J3926" i="2"/>
  <c r="J3927" i="2"/>
  <c r="J3928" i="2"/>
  <c r="J3911" i="2"/>
  <c r="J3912" i="2"/>
  <c r="J3913" i="2"/>
  <c r="J3914" i="2"/>
  <c r="J3915" i="2"/>
  <c r="J3916" i="2"/>
  <c r="J3917" i="2"/>
  <c r="J3918" i="2"/>
  <c r="J3919" i="2"/>
  <c r="J3905" i="2"/>
  <c r="J3906" i="2"/>
  <c r="J3907" i="2"/>
  <c r="J3908" i="2"/>
  <c r="J3909" i="2"/>
  <c r="J3910" i="2"/>
  <c r="J3892" i="2"/>
  <c r="J3893" i="2"/>
  <c r="J3894" i="2"/>
  <c r="J3895" i="2"/>
  <c r="J3896" i="2"/>
  <c r="J3897" i="2"/>
  <c r="J3898" i="2"/>
  <c r="J3899" i="2"/>
  <c r="J3900" i="2"/>
  <c r="J3901" i="2"/>
  <c r="J3902" i="2"/>
  <c r="J3903" i="2"/>
  <c r="J3904" i="2"/>
  <c r="J3883" i="2"/>
  <c r="J3884" i="2"/>
  <c r="J3885" i="2"/>
  <c r="J3886" i="2"/>
  <c r="J3887" i="2"/>
  <c r="J3888" i="2"/>
  <c r="J3889" i="2"/>
  <c r="J3890" i="2"/>
  <c r="J3891" i="2"/>
  <c r="J3875" i="2"/>
  <c r="J3876" i="2"/>
  <c r="J3877" i="2"/>
  <c r="J3878" i="2"/>
  <c r="J3879" i="2"/>
  <c r="J3880" i="2"/>
  <c r="J3881" i="2"/>
  <c r="J3882" i="2"/>
  <c r="J3866" i="2"/>
  <c r="J3867" i="2"/>
  <c r="J3868" i="2"/>
  <c r="J3869" i="2"/>
  <c r="J3870" i="2"/>
  <c r="J3871" i="2"/>
  <c r="J3872" i="2"/>
  <c r="J3873" i="2"/>
  <c r="J3874" i="2"/>
  <c r="J3861" i="2"/>
  <c r="J3862" i="2"/>
  <c r="J3863" i="2"/>
  <c r="J3864" i="2"/>
  <c r="J3865" i="2"/>
  <c r="J3850" i="2"/>
  <c r="J3851" i="2"/>
  <c r="J3852" i="2"/>
  <c r="J3853" i="2"/>
  <c r="J3854" i="2"/>
  <c r="J3855" i="2"/>
  <c r="J3856" i="2"/>
  <c r="J3857" i="2"/>
  <c r="J3858" i="2"/>
  <c r="J3859" i="2"/>
  <c r="J3860" i="2"/>
  <c r="J3843" i="2"/>
  <c r="J3844" i="2"/>
  <c r="J3845" i="2"/>
  <c r="J3846" i="2"/>
  <c r="J3847" i="2"/>
  <c r="J3848" i="2"/>
  <c r="J3849" i="2"/>
  <c r="J3837" i="2"/>
  <c r="J3838" i="2"/>
  <c r="J3839" i="2"/>
  <c r="J3840" i="2"/>
  <c r="J3841" i="2"/>
  <c r="J3842" i="2"/>
  <c r="J3828" i="2"/>
  <c r="J3829" i="2"/>
  <c r="J3830" i="2"/>
  <c r="J3831" i="2"/>
  <c r="J3832" i="2"/>
  <c r="J3833" i="2"/>
  <c r="J3834" i="2"/>
  <c r="J3835" i="2"/>
  <c r="J3836" i="2"/>
  <c r="J3820" i="2"/>
  <c r="J3821" i="2"/>
  <c r="J3822" i="2"/>
  <c r="J3823" i="2"/>
  <c r="J3824" i="2"/>
  <c r="J3825" i="2"/>
  <c r="J3826" i="2"/>
  <c r="J3827" i="2"/>
  <c r="J3812" i="2"/>
  <c r="J3813" i="2"/>
  <c r="J3814" i="2"/>
  <c r="J3815" i="2"/>
  <c r="J3816" i="2"/>
  <c r="J3817" i="2"/>
  <c r="J3818" i="2"/>
  <c r="J3819" i="2"/>
  <c r="J3805" i="2"/>
  <c r="J3806" i="2"/>
  <c r="J3807" i="2"/>
  <c r="J3808" i="2"/>
  <c r="J3809" i="2"/>
  <c r="J3810" i="2"/>
  <c r="J3811" i="2"/>
  <c r="J3794" i="2"/>
  <c r="J3795" i="2"/>
  <c r="J3796" i="2"/>
  <c r="J3797" i="2"/>
  <c r="J3798" i="2"/>
  <c r="J3799" i="2"/>
  <c r="J3800" i="2"/>
  <c r="J3801" i="2"/>
  <c r="J3802" i="2"/>
  <c r="J3803" i="2"/>
  <c r="J3804" i="2"/>
  <c r="J3793" i="2"/>
  <c r="J3783" i="2"/>
  <c r="J3784" i="2"/>
  <c r="J3785" i="2"/>
  <c r="J3786" i="2"/>
  <c r="J3787" i="2"/>
  <c r="J3788" i="2"/>
  <c r="J3789" i="2"/>
  <c r="J3790" i="2"/>
  <c r="J3791" i="2"/>
  <c r="J3792" i="2"/>
  <c r="J3776" i="2"/>
  <c r="J3777" i="2"/>
  <c r="J3778" i="2"/>
  <c r="J3779" i="2"/>
  <c r="J3780" i="2"/>
  <c r="J3781" i="2"/>
  <c r="J3782" i="2"/>
  <c r="J3771" i="2"/>
  <c r="J3772" i="2"/>
  <c r="J3773" i="2"/>
  <c r="J3774" i="2"/>
  <c r="J3775" i="2"/>
  <c r="J3761" i="2"/>
  <c r="J3762" i="2"/>
  <c r="J3763" i="2"/>
  <c r="J3764" i="2"/>
  <c r="J3765" i="2"/>
  <c r="J3766" i="2"/>
  <c r="J3767" i="2"/>
  <c r="J3768" i="2"/>
  <c r="J3769" i="2"/>
  <c r="J3770" i="2"/>
  <c r="J3754" i="2"/>
  <c r="J3755" i="2"/>
  <c r="J3756" i="2"/>
  <c r="J3757" i="2"/>
  <c r="J3758" i="2"/>
  <c r="J3759" i="2"/>
  <c r="J3760" i="2"/>
  <c r="J3749" i="2"/>
  <c r="J3750" i="2"/>
  <c r="J3751" i="2"/>
  <c r="J3752" i="2"/>
  <c r="J3753" i="2"/>
  <c r="J3741" i="2"/>
  <c r="J3742" i="2"/>
  <c r="J3743" i="2"/>
  <c r="J3744" i="2"/>
  <c r="J3745" i="2"/>
  <c r="J3746" i="2"/>
  <c r="J3747" i="2"/>
  <c r="J3748" i="2"/>
  <c r="J3731" i="2"/>
  <c r="J3732" i="2"/>
  <c r="J3733" i="2"/>
  <c r="J3734" i="2"/>
  <c r="J3735" i="2"/>
  <c r="J3736" i="2"/>
  <c r="J3737" i="2"/>
  <c r="J3738" i="2"/>
  <c r="J3739" i="2"/>
  <c r="J3740" i="2"/>
  <c r="J3723" i="2"/>
  <c r="J3724" i="2"/>
  <c r="J3725" i="2"/>
  <c r="J3726" i="2"/>
  <c r="J3727" i="2"/>
  <c r="J3728" i="2"/>
  <c r="J3729" i="2"/>
  <c r="J3730" i="2"/>
  <c r="J3717" i="2"/>
  <c r="J3718" i="2"/>
  <c r="J3719" i="2"/>
  <c r="J3720" i="2"/>
  <c r="J3721" i="2"/>
  <c r="J3722" i="2"/>
  <c r="J3709" i="2"/>
  <c r="J3710" i="2"/>
  <c r="J3711" i="2"/>
  <c r="J3712" i="2"/>
  <c r="J3713" i="2"/>
  <c r="J3714" i="2"/>
  <c r="J3715" i="2"/>
  <c r="J3716" i="2"/>
  <c r="J3703" i="2"/>
  <c r="J3704" i="2"/>
  <c r="J3705" i="2"/>
  <c r="J3706" i="2"/>
  <c r="J3707" i="2"/>
  <c r="J3708" i="2"/>
  <c r="J3691" i="2"/>
  <c r="J3692" i="2"/>
  <c r="J3693" i="2"/>
  <c r="J3694" i="2"/>
  <c r="J3695" i="2"/>
  <c r="J3696" i="2"/>
  <c r="J3697" i="2"/>
  <c r="J3698" i="2"/>
  <c r="J3699" i="2"/>
  <c r="J3700" i="2"/>
  <c r="J3701" i="2"/>
  <c r="J3702" i="2"/>
  <c r="J3687" i="2"/>
  <c r="J3688" i="2"/>
  <c r="J3689" i="2"/>
  <c r="J3690" i="2"/>
  <c r="J3674" i="2"/>
  <c r="J3675" i="2"/>
  <c r="J3676" i="2"/>
  <c r="J3677" i="2"/>
  <c r="J3678" i="2"/>
  <c r="J3679" i="2"/>
  <c r="J3680" i="2"/>
  <c r="J3681" i="2"/>
  <c r="J3682" i="2"/>
  <c r="J3683" i="2"/>
  <c r="J3684" i="2"/>
  <c r="J3685" i="2"/>
  <c r="J3686" i="2"/>
  <c r="J3667" i="2"/>
  <c r="J3668" i="2"/>
  <c r="J3669" i="2"/>
  <c r="J3670" i="2"/>
  <c r="J3671" i="2"/>
  <c r="J3672" i="2"/>
  <c r="J3673" i="2"/>
  <c r="J3657" i="2"/>
  <c r="J3658" i="2"/>
  <c r="J3659" i="2"/>
  <c r="J3660" i="2"/>
  <c r="J3661" i="2"/>
  <c r="J3662" i="2"/>
  <c r="J3663" i="2"/>
  <c r="J3664" i="2"/>
  <c r="J3665" i="2"/>
  <c r="J3666" i="2"/>
  <c r="J3653" i="2"/>
  <c r="J3654" i="2"/>
  <c r="J3655" i="2"/>
  <c r="J3656" i="2"/>
  <c r="J3645" i="2"/>
  <c r="J3646" i="2"/>
  <c r="J3647" i="2"/>
  <c r="J3648" i="2"/>
  <c r="J3649" i="2"/>
  <c r="J3650" i="2"/>
  <c r="J3651" i="2"/>
  <c r="J3652" i="2"/>
  <c r="J3640" i="2"/>
  <c r="J3641" i="2"/>
  <c r="J3642" i="2"/>
  <c r="J3643" i="2"/>
  <c r="J3644" i="2"/>
  <c r="J3630" i="2"/>
  <c r="J3631" i="2"/>
  <c r="J3632" i="2"/>
  <c r="J3633" i="2"/>
  <c r="J3634" i="2"/>
  <c r="J3635" i="2"/>
  <c r="J3636" i="2"/>
  <c r="J3637" i="2"/>
  <c r="J3638" i="2"/>
  <c r="J3639" i="2"/>
  <c r="J3621" i="2"/>
  <c r="J3622" i="2"/>
  <c r="J3623" i="2"/>
  <c r="J3624" i="2"/>
  <c r="J3625" i="2"/>
  <c r="J3626" i="2"/>
  <c r="J3627" i="2"/>
  <c r="J3628" i="2"/>
  <c r="J3629" i="2"/>
  <c r="J3617" i="2"/>
  <c r="J3618" i="2"/>
  <c r="J3619" i="2"/>
  <c r="J3620" i="2"/>
  <c r="J3606" i="2"/>
  <c r="J3607" i="2"/>
  <c r="J3608" i="2"/>
  <c r="J3609" i="2"/>
  <c r="J3610" i="2"/>
  <c r="J3611" i="2"/>
  <c r="J3612" i="2"/>
  <c r="J3613" i="2"/>
  <c r="J3614" i="2"/>
  <c r="J3615" i="2"/>
  <c r="J3616" i="2"/>
  <c r="J3599" i="2"/>
  <c r="J3600" i="2"/>
  <c r="J3601" i="2"/>
  <c r="J3602" i="2"/>
  <c r="J3603" i="2"/>
  <c r="J3604" i="2"/>
  <c r="J3605" i="2"/>
  <c r="J3591" i="2"/>
  <c r="J3592" i="2"/>
  <c r="J3593" i="2"/>
  <c r="J3594" i="2"/>
  <c r="J3595" i="2"/>
  <c r="J3596" i="2"/>
  <c r="J3597" i="2"/>
  <c r="J3598" i="2"/>
  <c r="J3583" i="2"/>
  <c r="J3584" i="2"/>
  <c r="J3585" i="2"/>
  <c r="J3586" i="2"/>
  <c r="J3587" i="2"/>
  <c r="J3588" i="2"/>
  <c r="J3589" i="2"/>
  <c r="J3590" i="2"/>
  <c r="J3577" i="2"/>
  <c r="J3578" i="2"/>
  <c r="J3579" i="2"/>
  <c r="J3580" i="2"/>
  <c r="J3581" i="2"/>
  <c r="J3582" i="2"/>
  <c r="J3573" i="2"/>
  <c r="J3574" i="2"/>
  <c r="J3575" i="2"/>
  <c r="J3576" i="2"/>
  <c r="J3570" i="2"/>
  <c r="J3571" i="2"/>
  <c r="J3572" i="2"/>
  <c r="J3560" i="2"/>
  <c r="J3561" i="2"/>
  <c r="J3562" i="2"/>
  <c r="J3563" i="2"/>
  <c r="J3564" i="2"/>
  <c r="J3565" i="2"/>
  <c r="J3566" i="2"/>
  <c r="J3567" i="2"/>
  <c r="J3568" i="2"/>
  <c r="J3569" i="2"/>
  <c r="J3554" i="2"/>
  <c r="J3555" i="2"/>
  <c r="J3556" i="2"/>
  <c r="J3557" i="2"/>
  <c r="J3558" i="2"/>
  <c r="J3559" i="2"/>
  <c r="J3544" i="2"/>
  <c r="J3545" i="2"/>
  <c r="J3546" i="2"/>
  <c r="J3547" i="2"/>
  <c r="J3548" i="2"/>
  <c r="J3549" i="2"/>
  <c r="J3550" i="2"/>
  <c r="J3551" i="2"/>
  <c r="J3552" i="2"/>
  <c r="J3553" i="2"/>
  <c r="J3531" i="2"/>
  <c r="J3532" i="2"/>
  <c r="J3533" i="2"/>
  <c r="J3534" i="2"/>
  <c r="J3535" i="2"/>
  <c r="J3536" i="2"/>
  <c r="J3537" i="2"/>
  <c r="J3538" i="2"/>
  <c r="J3539" i="2"/>
  <c r="J3540" i="2"/>
  <c r="J3541" i="2"/>
  <c r="J3542" i="2"/>
  <c r="J3543" i="2"/>
  <c r="J3520" i="2"/>
  <c r="J3521" i="2"/>
  <c r="J3522" i="2"/>
  <c r="J3523" i="2"/>
  <c r="J3524" i="2"/>
  <c r="J3525" i="2"/>
  <c r="J3526" i="2"/>
  <c r="J3527" i="2"/>
  <c r="J3528" i="2"/>
  <c r="J3529" i="2"/>
  <c r="J3530" i="2"/>
  <c r="J3508" i="2"/>
  <c r="J3509" i="2"/>
  <c r="J3510" i="2"/>
  <c r="J3511" i="2"/>
  <c r="J3512" i="2"/>
  <c r="J3513" i="2"/>
  <c r="J3514" i="2"/>
  <c r="J3515" i="2"/>
  <c r="J3516" i="2"/>
  <c r="J3517" i="2"/>
  <c r="J3518" i="2"/>
  <c r="J3519" i="2"/>
  <c r="J3498" i="2"/>
  <c r="J3499" i="2"/>
  <c r="J3500" i="2"/>
  <c r="J3501" i="2"/>
  <c r="J3502" i="2"/>
  <c r="J3503" i="2"/>
  <c r="J3504" i="2"/>
  <c r="J3505" i="2"/>
  <c r="J3506" i="2"/>
  <c r="J3507" i="2"/>
  <c r="J3490" i="2"/>
  <c r="J3491" i="2"/>
  <c r="J3492" i="2"/>
  <c r="J3493" i="2"/>
  <c r="J3494" i="2"/>
  <c r="J3495" i="2"/>
  <c r="J3496" i="2"/>
  <c r="J3497" i="2"/>
  <c r="J3478" i="2"/>
  <c r="J3479" i="2"/>
  <c r="J3480" i="2"/>
  <c r="J3481" i="2"/>
  <c r="J3482" i="2"/>
  <c r="J3483" i="2"/>
  <c r="J3484" i="2"/>
  <c r="J3485" i="2"/>
  <c r="J3486" i="2"/>
  <c r="J3487" i="2"/>
  <c r="J3488" i="2"/>
  <c r="J3489" i="2"/>
  <c r="J3470" i="2"/>
  <c r="J3471" i="2"/>
  <c r="J3472" i="2"/>
  <c r="J3473" i="2"/>
  <c r="J3474" i="2"/>
  <c r="J3475" i="2"/>
  <c r="J3476" i="2"/>
  <c r="J3477" i="2"/>
  <c r="J3466" i="2"/>
  <c r="J3467" i="2"/>
  <c r="J3468" i="2"/>
  <c r="J3469" i="2"/>
  <c r="J3457" i="2"/>
  <c r="J3458" i="2"/>
  <c r="J3459" i="2"/>
  <c r="J3460" i="2"/>
  <c r="J3461" i="2"/>
  <c r="J3462" i="2"/>
  <c r="J3463" i="2"/>
  <c r="J3464" i="2"/>
  <c r="J3465" i="2"/>
  <c r="J3448" i="2"/>
  <c r="J3449" i="2"/>
  <c r="J3450" i="2"/>
  <c r="J3451" i="2"/>
  <c r="J3452" i="2"/>
  <c r="J3453" i="2"/>
  <c r="J3454" i="2"/>
  <c r="J3455" i="2"/>
  <c r="J3456" i="2"/>
  <c r="J3435" i="2"/>
  <c r="J3436" i="2"/>
  <c r="J3437" i="2"/>
  <c r="J3438" i="2"/>
  <c r="J3439" i="2"/>
  <c r="J3440" i="2"/>
  <c r="J3441" i="2"/>
  <c r="J3442" i="2"/>
  <c r="J3443" i="2"/>
  <c r="J3444" i="2"/>
  <c r="J3445" i="2"/>
  <c r="J3446" i="2"/>
  <c r="J3447" i="2"/>
  <c r="J3428" i="2"/>
  <c r="J3429" i="2"/>
  <c r="J3430" i="2"/>
  <c r="J3431" i="2"/>
  <c r="J3432" i="2"/>
  <c r="J3433" i="2"/>
  <c r="J3434" i="2"/>
  <c r="J3419" i="2"/>
  <c r="J3420" i="2"/>
  <c r="J3421" i="2"/>
  <c r="J3422" i="2"/>
  <c r="J3423" i="2"/>
  <c r="J3424" i="2"/>
  <c r="J3425" i="2"/>
  <c r="J3426" i="2"/>
  <c r="J3427" i="2"/>
  <c r="J3407" i="2"/>
  <c r="J3408" i="2"/>
  <c r="J3409" i="2"/>
  <c r="J3410" i="2"/>
  <c r="J3411" i="2"/>
  <c r="J3412" i="2"/>
  <c r="J3413" i="2"/>
  <c r="J3414" i="2"/>
  <c r="J3415" i="2"/>
  <c r="J3416" i="2"/>
  <c r="J3417" i="2"/>
  <c r="J3418" i="2"/>
  <c r="J3400" i="2"/>
  <c r="J3401" i="2"/>
  <c r="J3402" i="2"/>
  <c r="J3403" i="2"/>
  <c r="J3404" i="2"/>
  <c r="J3405" i="2"/>
  <c r="J3406" i="2"/>
  <c r="J3388" i="2"/>
  <c r="J3389" i="2"/>
  <c r="J3390" i="2"/>
  <c r="J3391" i="2"/>
  <c r="J3392" i="2"/>
  <c r="J3393" i="2"/>
  <c r="J3394" i="2"/>
  <c r="J3395" i="2"/>
  <c r="J3396" i="2"/>
  <c r="J3397" i="2"/>
  <c r="J3398" i="2"/>
  <c r="J3399" i="2"/>
  <c r="J3378" i="2"/>
  <c r="J3379" i="2"/>
  <c r="J3380" i="2"/>
  <c r="J3381" i="2"/>
  <c r="J3382" i="2"/>
  <c r="J3383" i="2"/>
  <c r="J3384" i="2"/>
  <c r="J3385" i="2"/>
  <c r="J3386" i="2"/>
  <c r="J3387" i="2"/>
  <c r="J3369" i="2"/>
  <c r="J3370" i="2"/>
  <c r="J3371" i="2"/>
  <c r="J3372" i="2"/>
  <c r="J3373" i="2"/>
  <c r="J3374" i="2"/>
  <c r="J3375" i="2"/>
  <c r="J3376" i="2"/>
  <c r="J3377" i="2"/>
  <c r="J3361" i="2"/>
  <c r="J3362" i="2"/>
  <c r="J3363" i="2"/>
  <c r="J3364" i="2"/>
  <c r="J3365" i="2"/>
  <c r="J3366" i="2"/>
  <c r="J3367" i="2"/>
  <c r="J3368" i="2"/>
  <c r="J3353" i="2"/>
  <c r="J3354" i="2"/>
  <c r="J3355" i="2"/>
  <c r="J3356" i="2"/>
  <c r="J3357" i="2"/>
  <c r="J3358" i="2"/>
  <c r="J3359" i="2"/>
  <c r="J3360" i="2"/>
  <c r="J3345" i="2"/>
  <c r="J3346" i="2"/>
  <c r="J3347" i="2"/>
  <c r="J3348" i="2"/>
  <c r="J3349" i="2"/>
  <c r="J3350" i="2"/>
  <c r="J3351" i="2"/>
  <c r="J3352" i="2"/>
  <c r="J3338" i="2"/>
  <c r="J3339" i="2"/>
  <c r="J3340" i="2"/>
  <c r="J3341" i="2"/>
  <c r="J3342" i="2"/>
  <c r="J3343" i="2"/>
  <c r="J3344" i="2"/>
  <c r="J3329" i="2"/>
  <c r="J3330" i="2"/>
  <c r="J3331" i="2"/>
  <c r="J3332" i="2"/>
  <c r="J3333" i="2"/>
  <c r="J3334" i="2"/>
  <c r="J3335" i="2"/>
  <c r="J3336" i="2"/>
  <c r="J3337" i="2"/>
  <c r="J3322" i="2"/>
  <c r="J3323" i="2"/>
  <c r="J3324" i="2"/>
  <c r="J3325" i="2"/>
  <c r="J3326" i="2"/>
  <c r="J3327" i="2"/>
  <c r="J3328" i="2"/>
  <c r="J3318" i="2"/>
  <c r="J3319" i="2"/>
  <c r="J3320" i="2"/>
  <c r="J3321" i="2"/>
  <c r="J3310" i="2"/>
  <c r="J3311" i="2"/>
  <c r="J3312" i="2"/>
  <c r="J3313" i="2"/>
  <c r="J3314" i="2"/>
  <c r="J3315" i="2"/>
  <c r="J3316" i="2"/>
  <c r="J3317" i="2"/>
  <c r="J3304" i="2"/>
  <c r="J3305" i="2"/>
  <c r="J3306" i="2"/>
  <c r="J3307" i="2"/>
  <c r="J3308" i="2"/>
  <c r="J3309" i="2"/>
  <c r="J3295" i="2"/>
  <c r="J3296" i="2"/>
  <c r="J3297" i="2"/>
  <c r="J3298" i="2"/>
  <c r="J3299" i="2"/>
  <c r="J3300" i="2"/>
  <c r="J3301" i="2"/>
  <c r="J3302" i="2"/>
  <c r="J3303" i="2"/>
  <c r="J3286" i="2"/>
  <c r="J3287" i="2"/>
  <c r="J3288" i="2"/>
  <c r="J3289" i="2"/>
  <c r="J3290" i="2"/>
  <c r="J3291" i="2"/>
  <c r="J3292" i="2"/>
  <c r="J3293" i="2"/>
  <c r="J3294" i="2"/>
  <c r="J3279" i="2"/>
  <c r="J3280" i="2"/>
  <c r="J3281" i="2"/>
  <c r="J3282" i="2"/>
  <c r="J3283" i="2"/>
  <c r="J3284" i="2"/>
  <c r="J3285" i="2"/>
  <c r="J3272" i="2"/>
  <c r="J3273" i="2"/>
  <c r="J3274" i="2"/>
  <c r="J3275" i="2"/>
  <c r="J3276" i="2"/>
  <c r="J3277" i="2"/>
  <c r="J3278" i="2"/>
  <c r="J3261" i="2"/>
  <c r="J3262" i="2"/>
  <c r="J3263" i="2"/>
  <c r="J3264" i="2"/>
  <c r="J3265" i="2"/>
  <c r="J3266" i="2"/>
  <c r="J3267" i="2"/>
  <c r="J3268" i="2"/>
  <c r="J3269" i="2"/>
  <c r="J3270" i="2"/>
  <c r="J3271" i="2"/>
  <c r="J3251" i="2"/>
  <c r="J3252" i="2"/>
  <c r="J3253" i="2"/>
  <c r="J3254" i="2"/>
  <c r="J3255" i="2"/>
  <c r="J3256" i="2"/>
  <c r="J3257" i="2"/>
  <c r="J3258" i="2"/>
  <c r="J3259" i="2"/>
  <c r="J3260" i="2"/>
  <c r="J3241" i="2"/>
  <c r="J3242" i="2"/>
  <c r="J3243" i="2"/>
  <c r="J3244" i="2"/>
  <c r="J3245" i="2"/>
  <c r="J3246" i="2"/>
  <c r="J3247" i="2"/>
  <c r="J3248" i="2"/>
  <c r="J3249" i="2"/>
  <c r="J3250" i="2"/>
  <c r="J3235" i="2"/>
  <c r="J3236" i="2"/>
  <c r="J3237" i="2"/>
  <c r="J3238" i="2"/>
  <c r="J3239" i="2"/>
  <c r="J3240" i="2"/>
  <c r="J3225" i="2"/>
  <c r="J3226" i="2"/>
  <c r="J3227" i="2"/>
  <c r="J3228" i="2"/>
  <c r="J3229" i="2"/>
  <c r="J3230" i="2"/>
  <c r="J3231" i="2"/>
  <c r="J3232" i="2"/>
  <c r="J3233" i="2"/>
  <c r="J3234" i="2"/>
  <c r="J3217" i="2"/>
  <c r="J3218" i="2"/>
  <c r="J3219" i="2"/>
  <c r="J3220" i="2"/>
  <c r="J3221" i="2"/>
  <c r="J3222" i="2"/>
  <c r="J3223" i="2"/>
  <c r="J3224" i="2"/>
  <c r="J3209" i="2"/>
  <c r="J3210" i="2"/>
  <c r="J3211" i="2"/>
  <c r="J3212" i="2"/>
  <c r="J3213" i="2"/>
  <c r="J3214" i="2"/>
  <c r="J3215" i="2"/>
  <c r="J3216" i="2"/>
  <c r="J3203" i="2"/>
  <c r="J3204" i="2"/>
  <c r="J3205" i="2"/>
  <c r="J3206" i="2"/>
  <c r="J3207" i="2"/>
  <c r="J3208" i="2"/>
  <c r="J3193" i="2"/>
  <c r="J3194" i="2"/>
  <c r="J3195" i="2"/>
  <c r="J3196" i="2"/>
  <c r="J3197" i="2"/>
  <c r="J3198" i="2"/>
  <c r="J3199" i="2"/>
  <c r="J3200" i="2"/>
  <c r="J3201" i="2"/>
  <c r="J3202" i="2"/>
  <c r="J3187" i="2"/>
  <c r="J3188" i="2"/>
  <c r="J3189" i="2"/>
  <c r="J3190" i="2"/>
  <c r="J3191" i="2"/>
  <c r="J3192" i="2"/>
  <c r="J3183" i="2"/>
  <c r="J3184" i="2"/>
  <c r="J3185" i="2"/>
  <c r="J3186" i="2"/>
  <c r="J3173" i="2"/>
  <c r="J3174" i="2"/>
  <c r="J3175" i="2"/>
  <c r="J3176" i="2"/>
  <c r="J3177" i="2"/>
  <c r="J3178" i="2"/>
  <c r="J3179" i="2"/>
  <c r="J3180" i="2"/>
  <c r="J3181" i="2"/>
  <c r="J3182" i="2"/>
  <c r="J3167" i="2"/>
  <c r="J3168" i="2"/>
  <c r="J3169" i="2"/>
  <c r="J3170" i="2"/>
  <c r="J3171" i="2"/>
  <c r="J3172" i="2"/>
  <c r="J3157" i="2"/>
  <c r="J3158" i="2"/>
  <c r="J3159" i="2"/>
  <c r="J3160" i="2"/>
  <c r="J3161" i="2"/>
  <c r="J3162" i="2"/>
  <c r="J3163" i="2"/>
  <c r="J3164" i="2"/>
  <c r="J3165" i="2"/>
  <c r="J3166" i="2"/>
  <c r="J3146" i="2"/>
  <c r="J3147" i="2"/>
  <c r="J3148" i="2"/>
  <c r="J3149" i="2"/>
  <c r="J3150" i="2"/>
  <c r="J3151" i="2"/>
  <c r="J3152" i="2"/>
  <c r="J3153" i="2"/>
  <c r="J3154" i="2"/>
  <c r="J3155" i="2"/>
  <c r="J3156" i="2"/>
  <c r="J3136" i="2"/>
  <c r="J3137" i="2"/>
  <c r="J3138" i="2"/>
  <c r="J3139" i="2"/>
  <c r="J3140" i="2"/>
  <c r="J3141" i="2"/>
  <c r="J3142" i="2"/>
  <c r="J3143" i="2"/>
  <c r="J3144" i="2"/>
  <c r="J3145" i="2"/>
  <c r="J3127" i="2"/>
  <c r="J3128" i="2"/>
  <c r="J3129" i="2"/>
  <c r="J3130" i="2"/>
  <c r="J3131" i="2"/>
  <c r="J3132" i="2"/>
  <c r="J3133" i="2"/>
  <c r="J3134" i="2"/>
  <c r="J3135" i="2"/>
  <c r="J3123" i="2"/>
  <c r="J3124" i="2"/>
  <c r="J3125" i="2"/>
  <c r="J3126" i="2"/>
  <c r="J3115" i="2"/>
  <c r="J3116" i="2"/>
  <c r="J3117" i="2"/>
  <c r="J3118" i="2"/>
  <c r="J3119" i="2"/>
  <c r="J3120" i="2"/>
  <c r="J3121" i="2"/>
  <c r="J3122" i="2"/>
  <c r="J3106" i="2"/>
  <c r="J3107" i="2"/>
  <c r="J3108" i="2"/>
  <c r="J3109" i="2"/>
  <c r="J3110" i="2"/>
  <c r="J3111" i="2"/>
  <c r="J3112" i="2"/>
  <c r="J3113" i="2"/>
  <c r="J3114" i="2"/>
  <c r="J3101" i="2"/>
  <c r="J3102" i="2"/>
  <c r="J3103" i="2"/>
  <c r="J3104" i="2"/>
  <c r="J3105" i="2"/>
  <c r="J3089" i="2"/>
  <c r="J3090" i="2"/>
  <c r="J3091" i="2"/>
  <c r="J3092" i="2"/>
  <c r="J3093" i="2"/>
  <c r="J3094" i="2"/>
  <c r="J3095" i="2"/>
  <c r="J3096" i="2"/>
  <c r="J3097" i="2"/>
  <c r="J3098" i="2"/>
  <c r="J3099" i="2"/>
  <c r="J3100" i="2"/>
  <c r="J3079" i="2"/>
  <c r="J3080" i="2"/>
  <c r="J3081" i="2"/>
  <c r="J3082" i="2"/>
  <c r="J3083" i="2"/>
  <c r="J3084" i="2"/>
  <c r="J3085" i="2"/>
  <c r="J3086" i="2"/>
  <c r="J3087" i="2"/>
  <c r="J3088" i="2"/>
  <c r="J3066" i="2"/>
  <c r="J3067" i="2"/>
  <c r="J3068" i="2"/>
  <c r="J3069" i="2"/>
  <c r="J3070" i="2"/>
  <c r="J3071" i="2"/>
  <c r="J3072" i="2"/>
  <c r="J3073" i="2"/>
  <c r="J3074" i="2"/>
  <c r="J3075" i="2"/>
  <c r="J3076" i="2"/>
  <c r="J3077" i="2"/>
  <c r="J3078" i="2"/>
  <c r="J3056" i="2"/>
  <c r="J3057" i="2"/>
  <c r="J3058" i="2"/>
  <c r="J3059" i="2"/>
  <c r="J3060" i="2"/>
  <c r="J3061" i="2"/>
  <c r="J3062" i="2"/>
  <c r="J3063" i="2"/>
  <c r="J3064" i="2"/>
  <c r="J3065" i="2"/>
  <c r="J3046" i="2"/>
  <c r="J3047" i="2"/>
  <c r="J3048" i="2"/>
  <c r="J3049" i="2"/>
  <c r="J3050" i="2"/>
  <c r="J3051" i="2"/>
  <c r="J3052" i="2"/>
  <c r="J3053" i="2"/>
  <c r="J3054" i="2"/>
  <c r="J3055" i="2"/>
  <c r="J3034" i="2"/>
  <c r="J3035" i="2"/>
  <c r="J3036" i="2"/>
  <c r="J3037" i="2"/>
  <c r="J3038" i="2"/>
  <c r="J3039" i="2"/>
  <c r="J3040" i="2"/>
  <c r="J3041" i="2"/>
  <c r="J3042" i="2"/>
  <c r="J3043" i="2"/>
  <c r="J3044" i="2"/>
  <c r="J3045" i="2"/>
  <c r="J3021" i="2"/>
  <c r="J3022" i="2"/>
  <c r="J3023" i="2"/>
  <c r="J3024" i="2"/>
  <c r="J3025" i="2"/>
  <c r="J3026" i="2"/>
  <c r="J3027" i="2"/>
  <c r="J3028" i="2"/>
  <c r="J3029" i="2"/>
  <c r="J3030" i="2"/>
  <c r="J3031" i="2"/>
  <c r="J3032" i="2"/>
  <c r="J3033" i="2"/>
  <c r="J3008" i="2"/>
  <c r="J3009" i="2"/>
  <c r="J3010" i="2"/>
  <c r="J3011" i="2"/>
  <c r="J3012" i="2"/>
  <c r="J3013" i="2"/>
  <c r="J3014" i="2"/>
  <c r="J3015" i="2"/>
  <c r="J3016" i="2"/>
  <c r="J3017" i="2"/>
  <c r="J3018" i="2"/>
  <c r="J3019" i="2"/>
  <c r="J3020" i="2"/>
  <c r="J2999" i="2"/>
  <c r="J3000" i="2"/>
  <c r="J3001" i="2"/>
  <c r="J3002" i="2"/>
  <c r="J3003" i="2"/>
  <c r="J3004" i="2"/>
  <c r="J3005" i="2"/>
  <c r="J3006" i="2"/>
  <c r="J3007" i="2"/>
  <c r="J2989" i="2"/>
  <c r="J2990" i="2"/>
  <c r="J2991" i="2"/>
  <c r="J2992" i="2"/>
  <c r="J2993" i="2"/>
  <c r="J2994" i="2"/>
  <c r="J2995" i="2"/>
  <c r="J2996" i="2"/>
  <c r="J2997" i="2"/>
  <c r="J2998" i="2"/>
  <c r="J2981" i="2"/>
  <c r="J2982" i="2"/>
  <c r="J2983" i="2"/>
  <c r="J2984" i="2"/>
  <c r="J2985" i="2"/>
  <c r="J2986" i="2"/>
  <c r="J2987" i="2"/>
  <c r="J2988" i="2"/>
  <c r="J2970" i="2"/>
  <c r="J2971" i="2"/>
  <c r="J2972" i="2"/>
  <c r="J2973" i="2"/>
  <c r="J2974" i="2"/>
  <c r="J2975" i="2"/>
  <c r="J2976" i="2"/>
  <c r="J2977" i="2"/>
  <c r="J2978" i="2"/>
  <c r="J2979" i="2"/>
  <c r="J2980" i="2"/>
  <c r="J2961" i="2"/>
  <c r="J2962" i="2"/>
  <c r="J2963" i="2"/>
  <c r="J2964" i="2"/>
  <c r="J2965" i="2"/>
  <c r="J2966" i="2"/>
  <c r="J2967" i="2"/>
  <c r="J2968" i="2"/>
  <c r="J2969" i="2"/>
  <c r="J2956" i="2"/>
  <c r="J2957" i="2"/>
  <c r="J2958" i="2"/>
  <c r="J2959" i="2"/>
  <c r="J2960" i="2"/>
  <c r="J2945" i="2"/>
  <c r="J2946" i="2"/>
  <c r="J2947" i="2"/>
  <c r="J2948" i="2"/>
  <c r="J2949" i="2"/>
  <c r="J2950" i="2"/>
  <c r="J2951" i="2"/>
  <c r="J2952" i="2"/>
  <c r="J2953" i="2"/>
  <c r="J2954" i="2"/>
  <c r="J2955" i="2"/>
  <c r="J2940" i="2"/>
  <c r="J2941" i="2"/>
  <c r="J2942" i="2"/>
  <c r="J2943" i="2"/>
  <c r="J2944" i="2"/>
  <c r="J2928" i="2"/>
  <c r="J2929" i="2"/>
  <c r="J2930" i="2"/>
  <c r="J2931" i="2"/>
  <c r="J2932" i="2"/>
  <c r="J2933" i="2"/>
  <c r="J2934" i="2"/>
  <c r="J2935" i="2"/>
  <c r="J2936" i="2"/>
  <c r="J2937" i="2"/>
  <c r="J2938" i="2"/>
  <c r="J2939" i="2"/>
  <c r="J2919" i="2"/>
  <c r="J2920" i="2"/>
  <c r="J2921" i="2"/>
  <c r="J2922" i="2"/>
  <c r="J2923" i="2"/>
  <c r="J2924" i="2"/>
  <c r="J2925" i="2"/>
  <c r="J2926" i="2"/>
  <c r="J2927" i="2"/>
  <c r="J2910" i="2"/>
  <c r="J2911" i="2"/>
  <c r="J2912" i="2"/>
  <c r="J2913" i="2"/>
  <c r="J2914" i="2"/>
  <c r="J2915" i="2"/>
  <c r="J2916" i="2"/>
  <c r="J2917" i="2"/>
  <c r="J2918" i="2"/>
  <c r="J2902" i="2"/>
  <c r="J2903" i="2"/>
  <c r="J2904" i="2"/>
  <c r="J2905" i="2"/>
  <c r="J2906" i="2"/>
  <c r="J2907" i="2"/>
  <c r="J2908" i="2"/>
  <c r="J2909" i="2"/>
  <c r="J2896" i="2"/>
  <c r="J2897" i="2"/>
  <c r="J2898" i="2"/>
  <c r="J2899" i="2"/>
  <c r="J2900" i="2"/>
  <c r="J2901" i="2"/>
  <c r="J2889" i="2"/>
  <c r="J2890" i="2"/>
  <c r="J2891" i="2"/>
  <c r="J2892" i="2"/>
  <c r="J2893" i="2"/>
  <c r="J2894" i="2"/>
  <c r="J2895" i="2"/>
  <c r="J2881" i="2"/>
  <c r="J2882" i="2"/>
  <c r="J2883" i="2"/>
  <c r="J2884" i="2"/>
  <c r="J2885" i="2"/>
  <c r="J2886" i="2"/>
  <c r="J2887" i="2"/>
  <c r="J2888" i="2"/>
  <c r="J2874" i="2"/>
  <c r="J2875" i="2"/>
  <c r="J2876" i="2"/>
  <c r="J2877" i="2"/>
  <c r="J2878" i="2"/>
  <c r="J2879" i="2"/>
  <c r="J2880" i="2"/>
  <c r="J2866" i="2"/>
  <c r="J2867" i="2"/>
  <c r="J2868" i="2"/>
  <c r="J2869" i="2"/>
  <c r="J2870" i="2"/>
  <c r="J2871" i="2"/>
  <c r="J2872" i="2"/>
  <c r="J2873" i="2"/>
  <c r="J2858" i="2"/>
  <c r="J2859" i="2"/>
  <c r="J2860" i="2"/>
  <c r="J2861" i="2"/>
  <c r="J2862" i="2"/>
  <c r="J2863" i="2"/>
  <c r="J2864" i="2"/>
  <c r="J2865" i="2"/>
  <c r="J2851" i="2"/>
  <c r="J2852" i="2"/>
  <c r="J2853" i="2"/>
  <c r="J2854" i="2"/>
  <c r="J2855" i="2"/>
  <c r="J2856" i="2"/>
  <c r="J2857" i="2"/>
  <c r="J2845" i="2"/>
  <c r="J2846" i="2"/>
  <c r="J2847" i="2"/>
  <c r="J2848" i="2"/>
  <c r="J2849" i="2"/>
  <c r="J2850" i="2"/>
  <c r="J2834" i="2"/>
  <c r="J2835" i="2"/>
  <c r="J2836" i="2"/>
  <c r="J2837" i="2"/>
  <c r="J2838" i="2"/>
  <c r="J2839" i="2"/>
  <c r="J2840" i="2"/>
  <c r="J2841" i="2"/>
  <c r="J2842" i="2"/>
  <c r="J2843" i="2"/>
  <c r="J2844" i="2"/>
  <c r="J2825" i="2"/>
  <c r="J2826" i="2"/>
  <c r="J2827" i="2"/>
  <c r="J2828" i="2"/>
  <c r="J2829" i="2"/>
  <c r="J2830" i="2"/>
  <c r="J2831" i="2"/>
  <c r="J2832" i="2"/>
  <c r="J2833" i="2"/>
  <c r="J2819" i="2"/>
  <c r="J2820" i="2"/>
  <c r="J2821" i="2"/>
  <c r="J2822" i="2"/>
  <c r="J2823" i="2"/>
  <c r="J2824" i="2"/>
  <c r="J2814" i="2"/>
  <c r="J2815" i="2"/>
  <c r="J2816" i="2"/>
  <c r="J2817" i="2"/>
  <c r="J2818" i="2"/>
  <c r="J2805" i="2"/>
  <c r="J2806" i="2"/>
  <c r="J2807" i="2"/>
  <c r="J2808" i="2"/>
  <c r="J2809" i="2"/>
  <c r="J2810" i="2"/>
  <c r="J2811" i="2"/>
  <c r="J2812" i="2"/>
  <c r="J2813" i="2"/>
  <c r="J2799" i="2"/>
  <c r="J2800" i="2"/>
  <c r="J2801" i="2"/>
  <c r="J2802" i="2"/>
  <c r="J2803" i="2"/>
  <c r="J2804" i="2"/>
  <c r="J2793" i="2"/>
  <c r="J2794" i="2"/>
  <c r="J2795" i="2"/>
  <c r="J2796" i="2"/>
  <c r="J2797" i="2"/>
  <c r="J2798" i="2"/>
  <c r="J2783" i="2"/>
  <c r="J2784" i="2"/>
  <c r="J2785" i="2"/>
  <c r="J2786" i="2"/>
  <c r="J2787" i="2"/>
  <c r="J2788" i="2"/>
  <c r="J2789" i="2"/>
  <c r="J2790" i="2"/>
  <c r="J2791" i="2"/>
  <c r="J2792" i="2"/>
  <c r="J2770" i="2"/>
  <c r="J2771" i="2"/>
  <c r="J2772" i="2"/>
  <c r="J2773" i="2"/>
  <c r="J2774" i="2"/>
  <c r="J2775" i="2"/>
  <c r="J2776" i="2"/>
  <c r="J2777" i="2"/>
  <c r="J2778" i="2"/>
  <c r="J2779" i="2"/>
  <c r="J2780" i="2"/>
  <c r="J2781" i="2"/>
  <c r="J2782" i="2"/>
  <c r="J2762" i="2"/>
  <c r="J2763" i="2"/>
  <c r="J2764" i="2"/>
  <c r="J2765" i="2"/>
  <c r="J2766" i="2"/>
  <c r="J2767" i="2"/>
  <c r="J2768" i="2"/>
  <c r="J2769" i="2"/>
  <c r="J2753" i="2"/>
  <c r="J2754" i="2"/>
  <c r="J2755" i="2"/>
  <c r="J2756" i="2"/>
  <c r="J2757" i="2"/>
  <c r="J2758" i="2"/>
  <c r="J2759" i="2"/>
  <c r="J2760" i="2"/>
  <c r="J2761" i="2"/>
  <c r="J2746" i="2"/>
  <c r="J2747" i="2"/>
  <c r="J2748" i="2"/>
  <c r="J2749" i="2"/>
  <c r="J2750" i="2"/>
  <c r="J2751" i="2"/>
  <c r="J2752" i="2"/>
  <c r="J2739" i="2"/>
  <c r="J2740" i="2"/>
  <c r="J2741" i="2"/>
  <c r="J2742" i="2"/>
  <c r="J2743" i="2"/>
  <c r="J2744" i="2"/>
  <c r="J2745" i="2"/>
  <c r="J2730" i="2"/>
  <c r="J2731" i="2"/>
  <c r="J2732" i="2"/>
  <c r="J2733" i="2"/>
  <c r="J2734" i="2"/>
  <c r="J2735" i="2"/>
  <c r="J2736" i="2"/>
  <c r="J2737" i="2"/>
  <c r="J2738" i="2"/>
  <c r="J2721" i="2"/>
  <c r="J2722" i="2"/>
  <c r="J2723" i="2"/>
  <c r="J2724" i="2"/>
  <c r="J2725" i="2"/>
  <c r="J2726" i="2"/>
  <c r="J2727" i="2"/>
  <c r="J2728" i="2"/>
  <c r="J2729" i="2"/>
  <c r="J2713" i="2"/>
  <c r="J2714" i="2"/>
  <c r="J2715" i="2"/>
  <c r="J2716" i="2"/>
  <c r="J2717" i="2"/>
  <c r="J2718" i="2"/>
  <c r="J2719" i="2"/>
  <c r="J2720" i="2"/>
  <c r="J2701" i="2"/>
  <c r="J2702" i="2"/>
  <c r="J2703" i="2"/>
  <c r="J2704" i="2"/>
  <c r="J2705" i="2"/>
  <c r="J2706" i="2"/>
  <c r="J2707" i="2"/>
  <c r="J2708" i="2"/>
  <c r="J2709" i="2"/>
  <c r="J2710" i="2"/>
  <c r="J2711" i="2"/>
  <c r="J2712" i="2"/>
  <c r="J2688" i="2"/>
  <c r="J2689" i="2"/>
  <c r="J2690" i="2"/>
  <c r="J2691" i="2"/>
  <c r="J2692" i="2"/>
  <c r="J2693" i="2"/>
  <c r="J2694" i="2"/>
  <c r="J2695" i="2"/>
  <c r="J2696" i="2"/>
  <c r="J2697" i="2"/>
  <c r="J2698" i="2"/>
  <c r="J2699" i="2"/>
  <c r="J2700" i="2"/>
  <c r="J2677" i="2"/>
  <c r="J2678" i="2"/>
  <c r="J2679" i="2"/>
  <c r="J2680" i="2"/>
  <c r="J2681" i="2"/>
  <c r="J2682" i="2"/>
  <c r="J2683" i="2"/>
  <c r="J2684" i="2"/>
  <c r="J2685" i="2"/>
  <c r="J2686" i="2"/>
  <c r="J2687" i="2"/>
  <c r="J2667" i="2"/>
  <c r="J2668" i="2"/>
  <c r="J2669" i="2"/>
  <c r="J2670" i="2"/>
  <c r="J2671" i="2"/>
  <c r="J2672" i="2"/>
  <c r="J2673" i="2"/>
  <c r="J2674" i="2"/>
  <c r="J2675" i="2"/>
  <c r="J2676" i="2"/>
  <c r="J2654" i="2"/>
  <c r="J2655" i="2"/>
  <c r="J2656" i="2"/>
  <c r="J2657" i="2"/>
  <c r="J2658" i="2"/>
  <c r="J2659" i="2"/>
  <c r="J2660" i="2"/>
  <c r="J2661" i="2"/>
  <c r="J2662" i="2"/>
  <c r="J2663" i="2"/>
  <c r="J2664" i="2"/>
  <c r="J2665" i="2"/>
  <c r="J2666" i="2"/>
  <c r="J2643" i="2"/>
  <c r="J2644" i="2"/>
  <c r="J2645" i="2"/>
  <c r="J2646" i="2"/>
  <c r="J2647" i="2"/>
  <c r="J2648" i="2"/>
  <c r="J2649" i="2"/>
  <c r="J2650" i="2"/>
  <c r="J2651" i="2"/>
  <c r="J2652" i="2"/>
  <c r="J2653" i="2"/>
  <c r="J2632" i="2"/>
  <c r="J2633" i="2"/>
  <c r="J2634" i="2"/>
  <c r="J2635" i="2"/>
  <c r="J2636" i="2"/>
  <c r="J2637" i="2"/>
  <c r="J2638" i="2"/>
  <c r="J2639" i="2"/>
  <c r="J2640" i="2"/>
  <c r="J2641" i="2"/>
  <c r="J2642" i="2"/>
  <c r="J2618" i="2"/>
  <c r="J2619" i="2"/>
  <c r="J2620" i="2"/>
  <c r="J2621" i="2"/>
  <c r="J2622" i="2"/>
  <c r="J2623" i="2"/>
  <c r="J2624" i="2"/>
  <c r="J2625" i="2"/>
  <c r="J2626" i="2"/>
  <c r="J2627" i="2"/>
  <c r="J2628" i="2"/>
  <c r="J2629" i="2"/>
  <c r="J2630" i="2"/>
  <c r="J2631" i="2"/>
  <c r="J2610" i="2"/>
  <c r="J2611" i="2"/>
  <c r="J2612" i="2"/>
  <c r="J2613" i="2"/>
  <c r="J2614" i="2"/>
  <c r="J2615" i="2"/>
  <c r="J2616" i="2"/>
  <c r="J2617" i="2"/>
  <c r="J2602" i="2"/>
  <c r="J2603" i="2"/>
  <c r="J2604" i="2"/>
  <c r="J2605" i="2"/>
  <c r="J2606" i="2"/>
  <c r="J2607" i="2"/>
  <c r="J2608" i="2"/>
  <c r="J2609" i="2"/>
  <c r="J2594" i="2"/>
  <c r="J2595" i="2"/>
  <c r="J2596" i="2"/>
  <c r="J2597" i="2"/>
  <c r="J2598" i="2"/>
  <c r="J2599" i="2"/>
  <c r="J2600" i="2"/>
  <c r="J2601" i="2"/>
  <c r="J2581" i="2"/>
  <c r="J2582" i="2"/>
  <c r="J2583" i="2"/>
  <c r="J2584" i="2"/>
  <c r="J2585" i="2"/>
  <c r="J2586" i="2"/>
  <c r="J2587" i="2"/>
  <c r="J2588" i="2"/>
  <c r="J2589" i="2"/>
  <c r="J2590" i="2"/>
  <c r="J2591" i="2"/>
  <c r="J2592" i="2"/>
  <c r="J2593" i="2"/>
  <c r="J2577" i="2"/>
  <c r="J2578" i="2"/>
  <c r="J2579" i="2"/>
  <c r="J2580" i="2"/>
  <c r="J2570" i="2"/>
  <c r="J2571" i="2"/>
  <c r="J2572" i="2"/>
  <c r="J2573" i="2"/>
  <c r="J2574" i="2"/>
  <c r="J2575" i="2"/>
  <c r="J2576" i="2"/>
  <c r="J2563" i="2"/>
  <c r="J2564" i="2"/>
  <c r="J2565" i="2"/>
  <c r="J2566" i="2"/>
  <c r="J2567" i="2"/>
  <c r="J2568" i="2"/>
  <c r="J2569" i="2"/>
  <c r="J2555" i="2"/>
  <c r="J2556" i="2"/>
  <c r="J2557" i="2"/>
  <c r="J2558" i="2"/>
  <c r="J2559" i="2"/>
  <c r="J2560" i="2"/>
  <c r="J2561" i="2"/>
  <c r="J2562" i="2"/>
  <c r="J2549" i="2"/>
  <c r="J2550" i="2"/>
  <c r="J2551" i="2"/>
  <c r="J2552" i="2"/>
  <c r="J2553" i="2"/>
  <c r="J2554" i="2"/>
  <c r="J2546" i="2"/>
  <c r="J2547" i="2"/>
  <c r="J2548" i="2"/>
  <c r="J2532" i="2"/>
  <c r="J2533" i="2"/>
  <c r="J2534" i="2"/>
  <c r="J2535" i="2"/>
  <c r="J2536" i="2"/>
  <c r="J2537" i="2"/>
  <c r="J2538" i="2"/>
  <c r="J2539" i="2"/>
  <c r="J2540" i="2"/>
  <c r="J2541" i="2"/>
  <c r="J2542" i="2"/>
  <c r="J2543" i="2"/>
  <c r="J2544" i="2"/>
  <c r="J2545" i="2"/>
  <c r="J2525" i="2"/>
  <c r="J2526" i="2"/>
  <c r="J2527" i="2"/>
  <c r="J2528" i="2"/>
  <c r="J2529" i="2"/>
  <c r="J2530" i="2"/>
  <c r="J2531" i="2"/>
  <c r="J2514" i="2"/>
  <c r="J2515" i="2"/>
  <c r="J2516" i="2"/>
  <c r="J2517" i="2"/>
  <c r="J2518" i="2"/>
  <c r="J2519" i="2"/>
  <c r="J2520" i="2"/>
  <c r="J2521" i="2"/>
  <c r="J2522" i="2"/>
  <c r="J2523" i="2"/>
  <c r="J2524" i="2"/>
  <c r="J2507" i="2"/>
  <c r="J2508" i="2"/>
  <c r="J2509" i="2"/>
  <c r="J2510" i="2"/>
  <c r="J2511" i="2"/>
  <c r="J2512" i="2"/>
  <c r="J2513" i="2"/>
  <c r="J2499" i="2"/>
  <c r="J2500" i="2"/>
  <c r="J2501" i="2"/>
  <c r="J2502" i="2"/>
  <c r="J2503" i="2"/>
  <c r="J2504" i="2"/>
  <c r="J2505" i="2"/>
  <c r="J2506" i="2"/>
  <c r="J2492" i="2"/>
  <c r="J2493" i="2"/>
  <c r="J2494" i="2"/>
  <c r="J2495" i="2"/>
  <c r="J2496" i="2"/>
  <c r="J2497" i="2"/>
  <c r="J2498" i="2"/>
  <c r="J2486" i="2"/>
  <c r="J2487" i="2"/>
  <c r="J2488" i="2"/>
  <c r="J2489" i="2"/>
  <c r="J2490" i="2"/>
  <c r="J2491" i="2"/>
  <c r="J2478" i="2"/>
  <c r="J2479" i="2"/>
  <c r="J2480" i="2"/>
  <c r="J2481" i="2"/>
  <c r="J2482" i="2"/>
  <c r="J2483" i="2"/>
  <c r="J2484" i="2"/>
  <c r="J2485" i="2"/>
  <c r="J2474" i="2"/>
  <c r="J2475" i="2"/>
  <c r="J2476" i="2"/>
  <c r="J2477" i="2"/>
  <c r="J2468" i="2"/>
  <c r="J2469" i="2"/>
  <c r="J2470" i="2"/>
  <c r="J2471" i="2"/>
  <c r="J2472" i="2"/>
  <c r="J2473" i="2"/>
  <c r="J2458" i="2"/>
  <c r="J2459" i="2"/>
  <c r="J2460" i="2"/>
  <c r="J2461" i="2"/>
  <c r="J2462" i="2"/>
  <c r="J2463" i="2"/>
  <c r="J2464" i="2"/>
  <c r="J2465" i="2"/>
  <c r="J2466" i="2"/>
  <c r="J2467" i="2"/>
  <c r="J2449" i="2"/>
  <c r="J2450" i="2"/>
  <c r="J2451" i="2"/>
  <c r="J2452" i="2"/>
  <c r="J2453" i="2"/>
  <c r="J2454" i="2"/>
  <c r="J2455" i="2"/>
  <c r="J2456" i="2"/>
  <c r="J2457" i="2"/>
  <c r="J2442" i="2"/>
  <c r="J2443" i="2"/>
  <c r="J2444" i="2"/>
  <c r="J2445" i="2"/>
  <c r="J2446" i="2"/>
  <c r="J2447" i="2"/>
  <c r="J2448" i="2"/>
  <c r="J2441" i="2"/>
  <c r="J2427" i="2"/>
  <c r="J2428" i="2"/>
  <c r="J2429" i="2"/>
  <c r="J2430" i="2"/>
  <c r="J2431" i="2"/>
  <c r="J2432" i="2"/>
  <c r="J2433" i="2"/>
  <c r="J2434" i="2"/>
  <c r="J2435" i="2"/>
  <c r="J2436" i="2"/>
  <c r="J2437" i="2"/>
  <c r="J2438" i="2"/>
  <c r="J2439" i="2"/>
  <c r="J2440" i="2"/>
  <c r="J2418" i="2"/>
  <c r="J2419" i="2"/>
  <c r="J2420" i="2"/>
  <c r="J2421" i="2"/>
  <c r="J2422" i="2"/>
  <c r="J2423" i="2"/>
  <c r="J2424" i="2"/>
  <c r="J2425" i="2"/>
  <c r="J2426" i="2"/>
  <c r="J2414" i="2"/>
  <c r="J2415" i="2"/>
  <c r="J2416" i="2"/>
  <c r="J2417" i="2"/>
  <c r="J2402" i="2"/>
  <c r="J2403" i="2"/>
  <c r="J2404" i="2"/>
  <c r="J2405" i="2"/>
  <c r="J2406" i="2"/>
  <c r="J2407" i="2"/>
  <c r="J2408" i="2"/>
  <c r="J2409" i="2"/>
  <c r="J2410" i="2"/>
  <c r="J2411" i="2"/>
  <c r="J2412" i="2"/>
  <c r="J2413" i="2"/>
  <c r="J2395" i="2"/>
  <c r="J2396" i="2"/>
  <c r="J2397" i="2"/>
  <c r="J2398" i="2"/>
  <c r="J2399" i="2"/>
  <c r="J2400" i="2"/>
  <c r="J2401" i="2"/>
  <c r="J2391" i="2"/>
  <c r="J2392" i="2"/>
  <c r="J2393" i="2"/>
  <c r="J2394" i="2"/>
  <c r="J2385" i="2"/>
  <c r="J2386" i="2"/>
  <c r="J2387" i="2"/>
  <c r="J2388" i="2"/>
  <c r="J2389" i="2"/>
  <c r="J2390" i="2"/>
  <c r="J2375" i="2"/>
  <c r="J2376" i="2"/>
  <c r="J2377" i="2"/>
  <c r="J2378" i="2"/>
  <c r="J2379" i="2"/>
  <c r="J2380" i="2"/>
  <c r="J2381" i="2"/>
  <c r="J2382" i="2"/>
  <c r="J2383" i="2"/>
  <c r="J2384" i="2"/>
  <c r="J2362" i="2"/>
  <c r="J2363" i="2"/>
  <c r="J2364" i="2"/>
  <c r="J2365" i="2"/>
  <c r="J2366" i="2"/>
  <c r="J2367" i="2"/>
  <c r="J2368" i="2"/>
  <c r="J2369" i="2"/>
  <c r="J2370" i="2"/>
  <c r="J2371" i="2"/>
  <c r="J2372" i="2"/>
  <c r="J2373" i="2"/>
  <c r="J2374" i="2"/>
  <c r="J2352" i="2"/>
  <c r="J2353" i="2"/>
  <c r="J2354" i="2"/>
  <c r="J2355" i="2"/>
  <c r="J2356" i="2"/>
  <c r="J2357" i="2"/>
  <c r="J2358" i="2"/>
  <c r="J2359" i="2"/>
  <c r="J2360" i="2"/>
  <c r="J2361" i="2"/>
  <c r="J2345" i="2"/>
  <c r="J2346" i="2"/>
  <c r="J2347" i="2"/>
  <c r="J2348" i="2"/>
  <c r="J2349" i="2"/>
  <c r="J2350" i="2"/>
  <c r="J2351" i="2"/>
  <c r="J2337" i="2"/>
  <c r="J2338" i="2"/>
  <c r="J2339" i="2"/>
  <c r="J2340" i="2"/>
  <c r="J2341" i="2"/>
  <c r="J2342" i="2"/>
  <c r="J2343" i="2"/>
  <c r="J2344" i="2"/>
  <c r="J2327" i="2"/>
  <c r="J2328" i="2"/>
  <c r="J2329" i="2"/>
  <c r="J2330" i="2"/>
  <c r="J2331" i="2"/>
  <c r="J2332" i="2"/>
  <c r="J2333" i="2"/>
  <c r="J2334" i="2"/>
  <c r="J2335" i="2"/>
  <c r="J2336" i="2"/>
  <c r="J2315" i="2"/>
  <c r="J2316" i="2"/>
  <c r="J2317" i="2"/>
  <c r="J2318" i="2"/>
  <c r="J2319" i="2"/>
  <c r="J2320" i="2"/>
  <c r="J2321" i="2"/>
  <c r="J2322" i="2"/>
  <c r="J2323" i="2"/>
  <c r="J2324" i="2"/>
  <c r="J2325" i="2"/>
  <c r="J2326" i="2"/>
  <c r="J2303" i="2"/>
  <c r="J2304" i="2"/>
  <c r="J2305" i="2"/>
  <c r="J2306" i="2"/>
  <c r="J2307" i="2"/>
  <c r="J2308" i="2"/>
  <c r="J2309" i="2"/>
  <c r="J2310" i="2"/>
  <c r="J2311" i="2"/>
  <c r="J2312" i="2"/>
  <c r="J2313" i="2"/>
  <c r="J2314" i="2"/>
  <c r="J2295" i="2"/>
  <c r="J2296" i="2"/>
  <c r="J2297" i="2"/>
  <c r="J2298" i="2"/>
  <c r="J2299" i="2"/>
  <c r="J2300" i="2"/>
  <c r="J2301" i="2"/>
  <c r="J2302" i="2"/>
  <c r="J2285" i="2"/>
  <c r="J2286" i="2"/>
  <c r="J2287" i="2"/>
  <c r="J2288" i="2"/>
  <c r="J2289" i="2"/>
  <c r="J2290" i="2"/>
  <c r="J2291" i="2"/>
  <c r="J2292" i="2"/>
  <c r="J2293" i="2"/>
  <c r="J2294" i="2"/>
  <c r="J2272" i="2"/>
  <c r="J2273" i="2"/>
  <c r="J2274" i="2"/>
  <c r="J2275" i="2"/>
  <c r="J2276" i="2"/>
  <c r="J2277" i="2"/>
  <c r="J2278" i="2"/>
  <c r="J2279" i="2"/>
  <c r="J2280" i="2"/>
  <c r="J2281" i="2"/>
  <c r="J2282" i="2"/>
  <c r="J2283" i="2"/>
  <c r="J2284" i="2"/>
  <c r="J2269" i="2"/>
  <c r="J2270" i="2"/>
  <c r="J2271" i="2"/>
  <c r="J2263" i="2"/>
  <c r="J2264" i="2"/>
  <c r="J2265" i="2"/>
  <c r="J2266" i="2"/>
  <c r="J2267" i="2"/>
  <c r="J2268" i="2"/>
  <c r="J2253" i="2"/>
  <c r="J2254" i="2"/>
  <c r="J2255" i="2"/>
  <c r="J2256" i="2"/>
  <c r="J2257" i="2"/>
  <c r="J2258" i="2"/>
  <c r="J2259" i="2"/>
  <c r="J2260" i="2"/>
  <c r="J2261" i="2"/>
  <c r="J2262" i="2"/>
  <c r="J2244" i="2"/>
  <c r="J2245" i="2"/>
  <c r="J2246" i="2"/>
  <c r="J2247" i="2"/>
  <c r="J2248" i="2"/>
  <c r="J2249" i="2"/>
  <c r="J2250" i="2"/>
  <c r="J2251" i="2"/>
  <c r="J2252" i="2"/>
  <c r="J2236" i="2"/>
  <c r="J2237" i="2"/>
  <c r="J2238" i="2"/>
  <c r="J2239" i="2"/>
  <c r="J2240" i="2"/>
  <c r="J2241" i="2"/>
  <c r="J2242" i="2"/>
  <c r="J2243" i="2"/>
  <c r="J2231" i="2"/>
  <c r="J2232" i="2"/>
  <c r="J2233" i="2"/>
  <c r="J2234" i="2"/>
  <c r="J2235" i="2"/>
  <c r="J2220" i="2"/>
  <c r="J2221" i="2"/>
  <c r="J2222" i="2"/>
  <c r="J2223" i="2"/>
  <c r="J2224" i="2"/>
  <c r="J2225" i="2"/>
  <c r="J2226" i="2"/>
  <c r="J2227" i="2"/>
  <c r="J2228" i="2"/>
  <c r="J2229" i="2"/>
  <c r="J2230" i="2"/>
  <c r="J2213" i="2"/>
  <c r="J2214" i="2"/>
  <c r="J2215" i="2"/>
  <c r="J2216" i="2"/>
  <c r="J2217" i="2"/>
  <c r="J2218" i="2"/>
  <c r="J2219" i="2"/>
  <c r="J2208" i="2"/>
  <c r="J2209" i="2"/>
  <c r="J2210" i="2"/>
  <c r="J2211" i="2"/>
  <c r="J2212" i="2"/>
  <c r="J2200" i="2"/>
  <c r="J2201" i="2"/>
  <c r="J2202" i="2"/>
  <c r="J2203" i="2"/>
  <c r="J2204" i="2"/>
  <c r="J2205" i="2"/>
  <c r="J2206" i="2"/>
  <c r="J2207" i="2"/>
  <c r="J2191" i="2"/>
  <c r="J2192" i="2"/>
  <c r="J2193" i="2"/>
  <c r="J2194" i="2"/>
  <c r="J2195" i="2"/>
  <c r="J2196" i="2"/>
  <c r="J2197" i="2"/>
  <c r="J2198" i="2"/>
  <c r="J2199" i="2"/>
  <c r="J2186" i="2"/>
  <c r="J2187" i="2"/>
  <c r="J2188" i="2"/>
  <c r="J2189" i="2"/>
  <c r="J2190" i="2"/>
  <c r="J2177" i="2"/>
  <c r="J2178" i="2"/>
  <c r="J2179" i="2"/>
  <c r="J2180" i="2"/>
  <c r="J2181" i="2"/>
  <c r="J2182" i="2"/>
  <c r="J2183" i="2"/>
  <c r="J2184" i="2"/>
  <c r="J2185" i="2"/>
  <c r="J2172" i="2"/>
  <c r="J2173" i="2"/>
  <c r="J2174" i="2"/>
  <c r="J2175" i="2"/>
  <c r="J2176" i="2"/>
  <c r="J2164" i="2"/>
  <c r="J2165" i="2"/>
  <c r="J2166" i="2"/>
  <c r="J2167" i="2"/>
  <c r="J2168" i="2"/>
  <c r="J2169" i="2"/>
  <c r="J2170" i="2"/>
  <c r="J2171" i="2"/>
  <c r="J2150" i="2"/>
  <c r="J2151" i="2"/>
  <c r="J2152" i="2"/>
  <c r="J2153" i="2"/>
  <c r="J2154" i="2"/>
  <c r="J2155" i="2"/>
  <c r="J2156" i="2"/>
  <c r="J2157" i="2"/>
  <c r="J2158" i="2"/>
  <c r="J2159" i="2"/>
  <c r="J2160" i="2"/>
  <c r="J2161" i="2"/>
  <c r="J2162" i="2"/>
  <c r="J2163" i="2"/>
  <c r="J2143" i="2"/>
  <c r="J2144" i="2"/>
  <c r="J2145" i="2"/>
  <c r="J2146" i="2"/>
  <c r="J2147" i="2"/>
  <c r="J2148" i="2"/>
  <c r="J2149" i="2"/>
  <c r="J2132" i="2"/>
  <c r="J2133" i="2"/>
  <c r="J2134" i="2"/>
  <c r="J2135" i="2"/>
  <c r="J2136" i="2"/>
  <c r="J2137" i="2"/>
  <c r="J2138" i="2"/>
  <c r="J2139" i="2"/>
  <c r="J2140" i="2"/>
  <c r="J2141" i="2"/>
  <c r="J2142" i="2"/>
  <c r="J2124" i="2"/>
  <c r="J2125" i="2"/>
  <c r="J2126" i="2"/>
  <c r="J2127" i="2"/>
  <c r="J2128" i="2"/>
  <c r="J2129" i="2"/>
  <c r="J2130" i="2"/>
  <c r="J2131" i="2"/>
  <c r="J2115" i="2"/>
  <c r="J2116" i="2"/>
  <c r="J2117" i="2"/>
  <c r="J2118" i="2"/>
  <c r="J2119" i="2"/>
  <c r="J2120" i="2"/>
  <c r="J2121" i="2"/>
  <c r="J2122" i="2"/>
  <c r="J2123" i="2"/>
  <c r="J2102" i="2"/>
  <c r="J2103" i="2"/>
  <c r="J2104" i="2"/>
  <c r="J2105" i="2"/>
  <c r="J2106" i="2"/>
  <c r="J2107" i="2"/>
  <c r="J2108" i="2"/>
  <c r="J2109" i="2"/>
  <c r="J2110" i="2"/>
  <c r="J2111" i="2"/>
  <c r="J2112" i="2"/>
  <c r="J2113" i="2"/>
  <c r="J2114" i="2"/>
  <c r="J2092" i="2"/>
  <c r="J2093" i="2"/>
  <c r="J2094" i="2"/>
  <c r="J2095" i="2"/>
  <c r="J2096" i="2"/>
  <c r="J2097" i="2"/>
  <c r="J2098" i="2"/>
  <c r="J2099" i="2"/>
  <c r="J2100" i="2"/>
  <c r="J2101" i="2"/>
  <c r="J2083" i="2"/>
  <c r="J2084" i="2"/>
  <c r="J2085" i="2"/>
  <c r="J2086" i="2"/>
  <c r="J2087" i="2"/>
  <c r="J2088" i="2"/>
  <c r="J2089" i="2"/>
  <c r="J2090" i="2"/>
  <c r="J2091" i="2"/>
  <c r="J2074" i="2"/>
  <c r="J2075" i="2"/>
  <c r="J2076" i="2"/>
  <c r="J2077" i="2"/>
  <c r="J2078" i="2"/>
  <c r="J2079" i="2"/>
  <c r="J2080" i="2"/>
  <c r="J2081" i="2"/>
  <c r="J2082" i="2"/>
  <c r="J2072" i="2"/>
  <c r="J2073" i="2"/>
  <c r="J2064" i="2"/>
  <c r="J2065" i="2"/>
  <c r="J2066" i="2"/>
  <c r="J2067" i="2"/>
  <c r="J2068" i="2"/>
  <c r="J2069" i="2"/>
  <c r="J2070" i="2"/>
  <c r="J2071" i="2"/>
  <c r="J2058" i="2"/>
  <c r="J2059" i="2"/>
  <c r="J2060" i="2"/>
  <c r="J2061" i="2"/>
  <c r="J2062" i="2"/>
  <c r="J2063" i="2"/>
  <c r="J2051" i="2"/>
  <c r="J2052" i="2"/>
  <c r="J2053" i="2"/>
  <c r="J2054" i="2"/>
  <c r="J2055" i="2"/>
  <c r="J2056" i="2"/>
  <c r="J2057" i="2"/>
  <c r="J2046" i="2"/>
  <c r="J2047" i="2"/>
  <c r="J2048" i="2"/>
  <c r="J2049" i="2"/>
  <c r="J2050" i="2"/>
  <c r="J2038" i="2"/>
  <c r="J2039" i="2"/>
  <c r="J2040" i="2"/>
  <c r="J2041" i="2"/>
  <c r="J2042" i="2"/>
  <c r="J2043" i="2"/>
  <c r="J2044" i="2"/>
  <c r="J2045" i="2"/>
  <c r="J2030" i="2"/>
  <c r="J2031" i="2"/>
  <c r="J2032" i="2"/>
  <c r="J2033" i="2"/>
  <c r="J2034" i="2"/>
  <c r="J2035" i="2"/>
  <c r="J2036" i="2"/>
  <c r="J2037" i="2"/>
  <c r="J2017" i="2"/>
  <c r="J2018" i="2"/>
  <c r="J2019" i="2"/>
  <c r="J2020" i="2"/>
  <c r="J2021" i="2"/>
  <c r="J2022" i="2"/>
  <c r="J2023" i="2"/>
  <c r="J2024" i="2"/>
  <c r="J2025" i="2"/>
  <c r="J2026" i="2"/>
  <c r="J2027" i="2"/>
  <c r="J2028" i="2"/>
  <c r="J2029" i="2"/>
  <c r="J2010" i="2"/>
  <c r="J2011" i="2"/>
  <c r="J2012" i="2"/>
  <c r="J2013" i="2"/>
  <c r="J2014" i="2"/>
  <c r="J2015" i="2"/>
  <c r="J2016" i="2"/>
  <c r="J2004" i="2"/>
  <c r="J2005" i="2"/>
  <c r="J2006" i="2"/>
  <c r="J2007" i="2"/>
  <c r="J2008" i="2"/>
  <c r="J2009" i="2"/>
  <c r="J1999" i="2"/>
  <c r="J2000" i="2"/>
  <c r="J2001" i="2"/>
  <c r="J2002" i="2"/>
  <c r="J2003" i="2"/>
  <c r="J1995" i="2"/>
  <c r="J1996" i="2"/>
  <c r="J1997" i="2"/>
  <c r="J1998" i="2"/>
  <c r="J1983" i="2"/>
  <c r="J1984" i="2"/>
  <c r="J1985" i="2"/>
  <c r="J1986" i="2"/>
  <c r="J1987" i="2"/>
  <c r="J1988" i="2"/>
  <c r="J1989" i="2"/>
  <c r="J1990" i="2"/>
  <c r="J1991" i="2"/>
  <c r="J1992" i="2"/>
  <c r="J1993" i="2"/>
  <c r="J1994" i="2"/>
  <c r="J1973" i="2"/>
  <c r="J1974" i="2"/>
  <c r="J1975" i="2"/>
  <c r="J1976" i="2"/>
  <c r="J1977" i="2"/>
  <c r="J1978" i="2"/>
  <c r="J1979" i="2"/>
  <c r="J1980" i="2"/>
  <c r="J1981" i="2"/>
  <c r="J1982" i="2"/>
  <c r="J1961" i="2"/>
  <c r="J1962" i="2"/>
  <c r="J1963" i="2"/>
  <c r="J1964" i="2"/>
  <c r="J1965" i="2"/>
  <c r="J1966" i="2"/>
  <c r="J1967" i="2"/>
  <c r="J1968" i="2"/>
  <c r="J1969" i="2"/>
  <c r="J1970" i="2"/>
  <c r="J1971" i="2"/>
  <c r="J1972" i="2"/>
  <c r="J1950" i="2"/>
  <c r="J1951" i="2"/>
  <c r="J1952" i="2"/>
  <c r="J1953" i="2"/>
  <c r="J1954" i="2"/>
  <c r="J1955" i="2"/>
  <c r="J1956" i="2"/>
  <c r="J1957" i="2"/>
  <c r="J1958" i="2"/>
  <c r="J1959" i="2"/>
  <c r="J1960" i="2"/>
  <c r="J1938" i="2"/>
  <c r="J1939" i="2"/>
  <c r="J1940" i="2"/>
  <c r="J1941" i="2"/>
  <c r="J1942" i="2"/>
  <c r="J1943" i="2"/>
  <c r="J1944" i="2"/>
  <c r="J1945" i="2"/>
  <c r="J1946" i="2"/>
  <c r="J1947" i="2"/>
  <c r="J1948" i="2"/>
  <c r="J1949" i="2"/>
  <c r="J1934" i="2"/>
  <c r="J1935" i="2"/>
  <c r="J1936" i="2"/>
  <c r="J1937" i="2"/>
  <c r="J1928" i="2"/>
  <c r="J1929" i="2"/>
  <c r="J1930" i="2"/>
  <c r="J1931" i="2"/>
  <c r="J1932" i="2"/>
  <c r="J1933" i="2"/>
  <c r="J1920" i="2"/>
  <c r="J1921" i="2"/>
  <c r="J1922" i="2"/>
  <c r="J1923" i="2"/>
  <c r="J1924" i="2"/>
  <c r="J1925" i="2"/>
  <c r="J1926" i="2"/>
  <c r="J1927" i="2"/>
  <c r="J1909" i="2"/>
  <c r="J1910" i="2"/>
  <c r="J1911" i="2"/>
  <c r="J1912" i="2"/>
  <c r="J1913" i="2"/>
  <c r="J1914" i="2"/>
  <c r="J1915" i="2"/>
  <c r="J1916" i="2"/>
  <c r="J1917" i="2"/>
  <c r="J1918" i="2"/>
  <c r="J1919" i="2"/>
  <c r="J1900" i="2"/>
  <c r="J1901" i="2"/>
  <c r="J1902" i="2"/>
  <c r="J1903" i="2"/>
  <c r="J1904" i="2"/>
  <c r="J1905" i="2"/>
  <c r="J1906" i="2"/>
  <c r="J1907" i="2"/>
  <c r="J1908" i="2"/>
  <c r="J1890" i="2"/>
  <c r="J1891" i="2"/>
  <c r="J1892" i="2"/>
  <c r="J1893" i="2"/>
  <c r="J1894" i="2"/>
  <c r="J1895" i="2"/>
  <c r="J1896" i="2"/>
  <c r="J1897" i="2"/>
  <c r="J1898" i="2"/>
  <c r="J1899" i="2"/>
  <c r="J1883" i="2"/>
  <c r="J1884" i="2"/>
  <c r="J1885" i="2"/>
  <c r="J1886" i="2"/>
  <c r="J1887" i="2"/>
  <c r="J1888" i="2"/>
  <c r="J1889" i="2"/>
  <c r="J1876" i="2"/>
  <c r="J1877" i="2"/>
  <c r="J1878" i="2"/>
  <c r="J1879" i="2"/>
  <c r="J1880" i="2"/>
  <c r="J1881" i="2"/>
  <c r="J1882" i="2"/>
  <c r="J1865" i="2"/>
  <c r="J1866" i="2"/>
  <c r="J1867" i="2"/>
  <c r="J1868" i="2"/>
  <c r="J1869" i="2"/>
  <c r="J1870" i="2"/>
  <c r="J1871" i="2"/>
  <c r="J1872" i="2"/>
  <c r="J1873" i="2"/>
  <c r="J1874" i="2"/>
  <c r="J1875" i="2"/>
  <c r="J1856" i="2"/>
  <c r="J1857" i="2"/>
  <c r="J1858" i="2"/>
  <c r="J1859" i="2"/>
  <c r="J1860" i="2"/>
  <c r="J1861" i="2"/>
  <c r="J1862" i="2"/>
  <c r="J1863" i="2"/>
  <c r="J1864" i="2"/>
  <c r="J1846" i="2"/>
  <c r="J1847" i="2"/>
  <c r="J1848" i="2"/>
  <c r="J1849" i="2"/>
  <c r="J1850" i="2"/>
  <c r="J1851" i="2"/>
  <c r="J1852" i="2"/>
  <c r="J1853" i="2"/>
  <c r="J1854" i="2"/>
  <c r="J1855" i="2"/>
  <c r="J1835" i="2"/>
  <c r="J1836" i="2"/>
  <c r="J1837" i="2"/>
  <c r="J1838" i="2"/>
  <c r="J1839" i="2"/>
  <c r="J1840" i="2"/>
  <c r="J1841" i="2"/>
  <c r="J1842" i="2"/>
  <c r="J1843" i="2"/>
  <c r="J1844" i="2"/>
  <c r="J1845" i="2"/>
  <c r="J1820" i="2"/>
  <c r="J1821" i="2"/>
  <c r="J1822" i="2"/>
  <c r="J1823" i="2"/>
  <c r="J1824" i="2"/>
  <c r="J1825" i="2"/>
  <c r="J1826" i="2"/>
  <c r="J1827" i="2"/>
  <c r="J1828" i="2"/>
  <c r="J1829" i="2"/>
  <c r="J1830" i="2"/>
  <c r="J1831" i="2"/>
  <c r="J1832" i="2"/>
  <c r="J1833" i="2"/>
  <c r="J1834" i="2"/>
  <c r="J1806" i="2"/>
  <c r="J1807" i="2"/>
  <c r="J1808" i="2"/>
  <c r="J1809" i="2"/>
  <c r="J1810" i="2"/>
  <c r="J1811" i="2"/>
  <c r="J1812" i="2"/>
  <c r="J1813" i="2"/>
  <c r="J1814" i="2"/>
  <c r="J1815" i="2"/>
  <c r="J1816" i="2"/>
  <c r="J1817" i="2"/>
  <c r="J1818" i="2"/>
  <c r="J1819" i="2"/>
  <c r="J1800" i="2"/>
  <c r="J1801" i="2"/>
  <c r="J1802" i="2"/>
  <c r="J1803" i="2"/>
  <c r="J1804" i="2"/>
  <c r="J1805" i="2"/>
  <c r="J1791" i="2"/>
  <c r="J1792" i="2"/>
  <c r="J1793" i="2"/>
  <c r="J1794" i="2"/>
  <c r="J1795" i="2"/>
  <c r="J1796" i="2"/>
  <c r="J1797" i="2"/>
  <c r="J1798" i="2"/>
  <c r="J1799" i="2"/>
  <c r="J1781" i="2"/>
  <c r="J1782" i="2"/>
  <c r="J1783" i="2"/>
  <c r="J1784" i="2"/>
  <c r="J1785" i="2"/>
  <c r="J1786" i="2"/>
  <c r="J1787" i="2"/>
  <c r="J1788" i="2"/>
  <c r="J1789" i="2"/>
  <c r="J1790" i="2"/>
  <c r="J1770" i="2"/>
  <c r="J1771" i="2"/>
  <c r="J1772" i="2"/>
  <c r="J1773" i="2"/>
  <c r="J1774" i="2"/>
  <c r="J1775" i="2"/>
  <c r="J1776" i="2"/>
  <c r="J1777" i="2"/>
  <c r="J1778" i="2"/>
  <c r="J1779" i="2"/>
  <c r="J1780" i="2"/>
  <c r="J1763" i="2"/>
  <c r="J1764" i="2"/>
  <c r="J1765" i="2"/>
  <c r="J1766" i="2"/>
  <c r="J1767" i="2"/>
  <c r="J1768" i="2"/>
  <c r="J1769" i="2"/>
  <c r="J1753" i="2"/>
  <c r="J1754" i="2"/>
  <c r="J1755" i="2"/>
  <c r="J1756" i="2"/>
  <c r="J1757" i="2"/>
  <c r="J1758" i="2"/>
  <c r="J1759" i="2"/>
  <c r="J1760" i="2"/>
  <c r="J1761" i="2"/>
  <c r="J1762" i="2"/>
  <c r="J1747" i="2"/>
  <c r="J1748" i="2"/>
  <c r="J1749" i="2"/>
  <c r="J1750" i="2"/>
  <c r="J1751" i="2"/>
  <c r="J1752" i="2"/>
  <c r="J1742" i="2"/>
  <c r="J1743" i="2"/>
  <c r="J1744" i="2"/>
  <c r="J1745" i="2"/>
  <c r="J1746" i="2"/>
  <c r="J1734" i="2"/>
  <c r="J1735" i="2"/>
  <c r="J1736" i="2"/>
  <c r="J1737" i="2"/>
  <c r="J1738" i="2"/>
  <c r="J1739" i="2"/>
  <c r="J1740" i="2"/>
  <c r="J1741" i="2"/>
  <c r="J1723" i="2"/>
  <c r="J1724" i="2"/>
  <c r="J1725" i="2"/>
  <c r="J1726" i="2"/>
  <c r="J1727" i="2"/>
  <c r="J1728" i="2"/>
  <c r="J1729" i="2"/>
  <c r="J1730" i="2"/>
  <c r="J1731" i="2"/>
  <c r="J1732" i="2"/>
  <c r="J1733" i="2"/>
  <c r="J1717" i="2"/>
  <c r="J1718" i="2"/>
  <c r="J1719" i="2"/>
  <c r="J1720" i="2"/>
  <c r="J1721" i="2"/>
  <c r="J1722" i="2"/>
  <c r="J1710" i="2"/>
  <c r="J1711" i="2"/>
  <c r="J1712" i="2"/>
  <c r="J1713" i="2"/>
  <c r="J1714" i="2"/>
  <c r="J1715" i="2"/>
  <c r="J1716" i="2"/>
  <c r="J1704" i="2"/>
  <c r="J1705" i="2"/>
  <c r="J1706" i="2"/>
  <c r="J1707" i="2"/>
  <c r="J1708" i="2"/>
  <c r="J1709" i="2"/>
  <c r="J1695" i="2"/>
  <c r="J1696" i="2"/>
  <c r="J1697" i="2"/>
  <c r="J1698" i="2"/>
  <c r="J1699" i="2"/>
  <c r="J1700" i="2"/>
  <c r="J1701" i="2"/>
  <c r="J1702" i="2"/>
  <c r="J1703" i="2"/>
  <c r="J1689" i="2"/>
  <c r="J1690" i="2"/>
  <c r="J1691" i="2"/>
  <c r="J1692" i="2"/>
  <c r="J1693" i="2"/>
  <c r="J1694" i="2"/>
  <c r="J1679" i="2"/>
  <c r="J1680" i="2"/>
  <c r="J1681" i="2"/>
  <c r="J1682" i="2"/>
  <c r="J1683" i="2"/>
  <c r="J1684" i="2"/>
  <c r="J1685" i="2"/>
  <c r="J1686" i="2"/>
  <c r="J1687" i="2"/>
  <c r="J1688" i="2"/>
  <c r="J1670" i="2"/>
  <c r="J1671" i="2"/>
  <c r="J1672" i="2"/>
  <c r="J1673" i="2"/>
  <c r="J1674" i="2"/>
  <c r="J1675" i="2"/>
  <c r="J1676" i="2"/>
  <c r="J1677" i="2"/>
  <c r="J1678" i="2"/>
  <c r="J1663" i="2"/>
  <c r="J1664" i="2"/>
  <c r="J1665" i="2"/>
  <c r="J1666" i="2"/>
  <c r="J1667" i="2"/>
  <c r="J1668" i="2"/>
  <c r="J1669" i="2"/>
  <c r="J1655" i="2"/>
  <c r="J1656" i="2"/>
  <c r="J1657" i="2"/>
  <c r="J1658" i="2"/>
  <c r="J1659" i="2"/>
  <c r="J1660" i="2"/>
  <c r="J1661" i="2"/>
  <c r="J1662" i="2"/>
  <c r="J1645" i="2"/>
  <c r="J1646" i="2"/>
  <c r="J1647" i="2"/>
  <c r="J1648" i="2"/>
  <c r="J1649" i="2"/>
  <c r="J1650" i="2"/>
  <c r="J1651" i="2"/>
  <c r="J1652" i="2"/>
  <c r="J1653" i="2"/>
  <c r="J1654" i="2"/>
  <c r="J1638" i="2"/>
  <c r="J1639" i="2"/>
  <c r="J1640" i="2"/>
  <c r="J1641" i="2"/>
  <c r="J1642" i="2"/>
  <c r="J1643" i="2"/>
  <c r="J1644" i="2"/>
  <c r="J1629" i="2"/>
  <c r="J1630" i="2"/>
  <c r="J1631" i="2"/>
  <c r="J1632" i="2"/>
  <c r="J1633" i="2"/>
  <c r="J1634" i="2"/>
  <c r="J1635" i="2"/>
  <c r="J1636" i="2"/>
  <c r="J1637" i="2"/>
  <c r="J1624" i="2"/>
  <c r="J1625" i="2"/>
  <c r="J1626" i="2"/>
  <c r="J1627" i="2"/>
  <c r="J1628" i="2"/>
  <c r="J1616" i="2"/>
  <c r="J1617" i="2"/>
  <c r="J1618" i="2"/>
  <c r="J1619" i="2"/>
  <c r="J1620" i="2"/>
  <c r="J1621" i="2"/>
  <c r="J1622" i="2"/>
  <c r="J1623" i="2"/>
  <c r="J1607" i="2"/>
  <c r="J1608" i="2"/>
  <c r="J1609" i="2"/>
  <c r="J1610" i="2"/>
  <c r="J1611" i="2"/>
  <c r="J1612" i="2"/>
  <c r="J1613" i="2"/>
  <c r="J1614" i="2"/>
  <c r="J1615" i="2"/>
  <c r="J1597" i="2"/>
  <c r="J1598" i="2"/>
  <c r="J1599" i="2"/>
  <c r="J1600" i="2"/>
  <c r="J1601" i="2"/>
  <c r="J1602" i="2"/>
  <c r="J1603" i="2"/>
  <c r="J1604" i="2"/>
  <c r="J1605" i="2"/>
  <c r="J1606" i="2"/>
  <c r="J1589" i="2"/>
  <c r="J1590" i="2"/>
  <c r="J1591" i="2"/>
  <c r="J1592" i="2"/>
  <c r="J1593" i="2"/>
  <c r="J1594" i="2"/>
  <c r="J1595" i="2"/>
  <c r="J1596" i="2"/>
  <c r="J1584" i="2"/>
  <c r="J1585" i="2"/>
  <c r="J1586" i="2"/>
  <c r="J1587" i="2"/>
  <c r="J1588" i="2"/>
  <c r="J1575" i="2"/>
  <c r="J1576" i="2"/>
  <c r="J1577" i="2"/>
  <c r="J1578" i="2"/>
  <c r="J1579" i="2"/>
  <c r="J1580" i="2"/>
  <c r="J1581" i="2"/>
  <c r="J1582" i="2"/>
  <c r="J1583" i="2"/>
  <c r="J1569" i="2"/>
  <c r="J1570" i="2"/>
  <c r="J1571" i="2"/>
  <c r="J1572" i="2"/>
  <c r="J1573" i="2"/>
  <c r="J1574" i="2"/>
  <c r="J1558" i="2"/>
  <c r="J1559" i="2"/>
  <c r="J1560" i="2"/>
  <c r="J1561" i="2"/>
  <c r="J1562" i="2"/>
  <c r="J1563" i="2"/>
  <c r="J1564" i="2"/>
  <c r="J1565" i="2"/>
  <c r="J1566" i="2"/>
  <c r="J1567" i="2"/>
  <c r="J1568" i="2"/>
  <c r="J1551" i="2"/>
  <c r="J1552" i="2"/>
  <c r="J1553" i="2"/>
  <c r="J1554" i="2"/>
  <c r="J1555" i="2"/>
  <c r="J1556" i="2"/>
  <c r="J1557" i="2"/>
  <c r="J1538" i="2"/>
  <c r="J1539" i="2"/>
  <c r="J1540" i="2"/>
  <c r="J1541" i="2"/>
  <c r="J1542" i="2"/>
  <c r="J1543" i="2"/>
  <c r="J1544" i="2"/>
  <c r="J1545" i="2"/>
  <c r="J1546" i="2"/>
  <c r="J1547" i="2"/>
  <c r="J1548" i="2"/>
  <c r="J1549" i="2"/>
  <c r="J1550" i="2"/>
  <c r="J1531" i="2"/>
  <c r="J1532" i="2"/>
  <c r="J1533" i="2"/>
  <c r="J1534" i="2"/>
  <c r="J1535" i="2"/>
  <c r="J1536" i="2"/>
  <c r="J1537" i="2"/>
  <c r="J1520" i="2"/>
  <c r="J1521" i="2"/>
  <c r="J1522" i="2"/>
  <c r="J1523" i="2"/>
  <c r="J1524" i="2"/>
  <c r="J1525" i="2"/>
  <c r="J1526" i="2"/>
  <c r="J1527" i="2"/>
  <c r="J1528" i="2"/>
  <c r="J1529" i="2"/>
  <c r="J1530" i="2"/>
  <c r="J1511" i="2"/>
  <c r="J1512" i="2"/>
  <c r="J1513" i="2"/>
  <c r="J1514" i="2"/>
  <c r="J1515" i="2"/>
  <c r="J1516" i="2"/>
  <c r="J1517" i="2"/>
  <c r="J1518" i="2"/>
  <c r="J1519" i="2"/>
  <c r="J1501" i="2"/>
  <c r="J1502" i="2"/>
  <c r="J1503" i="2"/>
  <c r="J1504" i="2"/>
  <c r="J1505" i="2"/>
  <c r="J1506" i="2"/>
  <c r="J1507" i="2"/>
  <c r="J1508" i="2"/>
  <c r="J1509" i="2"/>
  <c r="J1510" i="2"/>
  <c r="J1491" i="2"/>
  <c r="J1492" i="2"/>
  <c r="J1493" i="2"/>
  <c r="J1494" i="2"/>
  <c r="J1495" i="2"/>
  <c r="J1496" i="2"/>
  <c r="J1497" i="2"/>
  <c r="J1498" i="2"/>
  <c r="J1499" i="2"/>
  <c r="J1500" i="2"/>
  <c r="J1484" i="2"/>
  <c r="J1485" i="2"/>
  <c r="J1486" i="2"/>
  <c r="J1487" i="2"/>
  <c r="J1488" i="2"/>
  <c r="J1489" i="2"/>
  <c r="J1490" i="2"/>
  <c r="J1472" i="2"/>
  <c r="J1473" i="2"/>
  <c r="J1474" i="2"/>
  <c r="J1475" i="2"/>
  <c r="J1476" i="2"/>
  <c r="J1477" i="2"/>
  <c r="J1478" i="2"/>
  <c r="J1479" i="2"/>
  <c r="J1480" i="2"/>
  <c r="J1481" i="2"/>
  <c r="J1482" i="2"/>
  <c r="J1483" i="2"/>
  <c r="J1463" i="2"/>
  <c r="J1464" i="2"/>
  <c r="J1465" i="2"/>
  <c r="J1466" i="2"/>
  <c r="J1467" i="2"/>
  <c r="J1468" i="2"/>
  <c r="J1469" i="2"/>
  <c r="J1470" i="2"/>
  <c r="J1471" i="2"/>
  <c r="J1454" i="2"/>
  <c r="J1455" i="2"/>
  <c r="J1456" i="2"/>
  <c r="J1457" i="2"/>
  <c r="J1458" i="2"/>
  <c r="J1459" i="2"/>
  <c r="J1460" i="2"/>
  <c r="J1461" i="2"/>
  <c r="J1462" i="2"/>
  <c r="J1448" i="2"/>
  <c r="J1449" i="2"/>
  <c r="J1450" i="2"/>
  <c r="J1451" i="2"/>
  <c r="J1452" i="2"/>
  <c r="J1453" i="2"/>
  <c r="J1439" i="2"/>
  <c r="J1440" i="2"/>
  <c r="J1441" i="2"/>
  <c r="J1442" i="2"/>
  <c r="J1443" i="2"/>
  <c r="J1444" i="2"/>
  <c r="J1445" i="2"/>
  <c r="J1446" i="2"/>
  <c r="J1447" i="2"/>
  <c r="J1432" i="2"/>
  <c r="J1433" i="2"/>
  <c r="J1434" i="2"/>
  <c r="J1435" i="2"/>
  <c r="J1436" i="2"/>
  <c r="J1437" i="2"/>
  <c r="J1438" i="2"/>
  <c r="J1419" i="2"/>
  <c r="J1420" i="2"/>
  <c r="J1421" i="2"/>
  <c r="J1422" i="2"/>
  <c r="J1423" i="2"/>
  <c r="J1424" i="2"/>
  <c r="J1425" i="2"/>
  <c r="J1426" i="2"/>
  <c r="J1427" i="2"/>
  <c r="J1428" i="2"/>
  <c r="J1429" i="2"/>
  <c r="J1430" i="2"/>
  <c r="J1431" i="2"/>
  <c r="J1407" i="2"/>
  <c r="J1408" i="2"/>
  <c r="J1409" i="2"/>
  <c r="J1410" i="2"/>
  <c r="J1411" i="2"/>
  <c r="J1412" i="2"/>
  <c r="J1413" i="2"/>
  <c r="J1414" i="2"/>
  <c r="J1415" i="2"/>
  <c r="J1416" i="2"/>
  <c r="J1417" i="2"/>
  <c r="J1418" i="2"/>
  <c r="J1393" i="2"/>
  <c r="J1394" i="2"/>
  <c r="J1395" i="2"/>
  <c r="J1396" i="2"/>
  <c r="J1397" i="2"/>
  <c r="J1398" i="2"/>
  <c r="J1399" i="2"/>
  <c r="J1400" i="2"/>
  <c r="J1401" i="2"/>
  <c r="J1402" i="2"/>
  <c r="J1403" i="2"/>
  <c r="J1404" i="2"/>
  <c r="J1405" i="2"/>
  <c r="J1406" i="2"/>
  <c r="J1385" i="2"/>
  <c r="J1386" i="2"/>
  <c r="J1387" i="2"/>
  <c r="J1388" i="2"/>
  <c r="J1389" i="2"/>
  <c r="J1390" i="2"/>
  <c r="J1391" i="2"/>
  <c r="J1392" i="2"/>
  <c r="J1376" i="2"/>
  <c r="J1377" i="2"/>
  <c r="J1378" i="2"/>
  <c r="J1379" i="2"/>
  <c r="J1380" i="2"/>
  <c r="J1381" i="2"/>
  <c r="J1382" i="2"/>
  <c r="J1383" i="2"/>
  <c r="J1384" i="2"/>
  <c r="J1370" i="2"/>
  <c r="J1371" i="2"/>
  <c r="J1372" i="2"/>
  <c r="J1373" i="2"/>
  <c r="J1374" i="2"/>
  <c r="J1375" i="2"/>
  <c r="J1368" i="2"/>
  <c r="J1369" i="2"/>
  <c r="J1353" i="2"/>
  <c r="J1354" i="2"/>
  <c r="J1355" i="2"/>
  <c r="J1356" i="2"/>
  <c r="J1357" i="2"/>
  <c r="J1358" i="2"/>
  <c r="J1359" i="2"/>
  <c r="J1360" i="2"/>
  <c r="J1361" i="2"/>
  <c r="J1362" i="2"/>
  <c r="J1363" i="2"/>
  <c r="J1364" i="2"/>
  <c r="J1365" i="2"/>
  <c r="J1366" i="2"/>
  <c r="J1367" i="2"/>
  <c r="J1343" i="2"/>
  <c r="J1344" i="2"/>
  <c r="J1345" i="2"/>
  <c r="J1346" i="2"/>
  <c r="J1347" i="2"/>
  <c r="J1348" i="2"/>
  <c r="J1349" i="2"/>
  <c r="J1350" i="2"/>
  <c r="J1351" i="2"/>
  <c r="J1352" i="2"/>
  <c r="J1334" i="2"/>
  <c r="J1335" i="2"/>
  <c r="J1336" i="2"/>
  <c r="J1337" i="2"/>
  <c r="J1338" i="2"/>
  <c r="J1339" i="2"/>
  <c r="J1340" i="2"/>
  <c r="J1341" i="2"/>
  <c r="J1342" i="2"/>
  <c r="J1325" i="2"/>
  <c r="J1326" i="2"/>
  <c r="J1327" i="2"/>
  <c r="J1328" i="2"/>
  <c r="J1329" i="2"/>
  <c r="J1330" i="2"/>
  <c r="J1331" i="2"/>
  <c r="J1332" i="2"/>
  <c r="J1333" i="2"/>
  <c r="J1320" i="2"/>
  <c r="J1321" i="2"/>
  <c r="J1322" i="2"/>
  <c r="J1323" i="2"/>
  <c r="J1324" i="2"/>
  <c r="J1311" i="2"/>
  <c r="J1312" i="2"/>
  <c r="J1313" i="2"/>
  <c r="J1314" i="2"/>
  <c r="J1315" i="2"/>
  <c r="J1316" i="2"/>
  <c r="J1317" i="2"/>
  <c r="J1318" i="2"/>
  <c r="J1319" i="2"/>
  <c r="J1299" i="2"/>
  <c r="J1300" i="2"/>
  <c r="J1301" i="2"/>
  <c r="J1302" i="2"/>
  <c r="J1303" i="2"/>
  <c r="J1304" i="2"/>
  <c r="J1305" i="2"/>
  <c r="J1306" i="2"/>
  <c r="J1307" i="2"/>
  <c r="J1308" i="2"/>
  <c r="J1309" i="2"/>
  <c r="J1310" i="2"/>
  <c r="J1294" i="2"/>
  <c r="J1295" i="2"/>
  <c r="J1296" i="2"/>
  <c r="J1297" i="2"/>
  <c r="J1298" i="2"/>
  <c r="J1290" i="2"/>
  <c r="J1291" i="2"/>
  <c r="J1292" i="2"/>
  <c r="J1293" i="2"/>
  <c r="J1283" i="2"/>
  <c r="J1284" i="2"/>
  <c r="J1285" i="2"/>
  <c r="J1286" i="2"/>
  <c r="J1287" i="2"/>
  <c r="J1288" i="2"/>
  <c r="J1289" i="2"/>
  <c r="J1274" i="2"/>
  <c r="J1275" i="2"/>
  <c r="J1276" i="2"/>
  <c r="J1277" i="2"/>
  <c r="J1278" i="2"/>
  <c r="J1279" i="2"/>
  <c r="J1280" i="2"/>
  <c r="J1281" i="2"/>
  <c r="J1282" i="2"/>
  <c r="J1263" i="2"/>
  <c r="J1264" i="2"/>
  <c r="J1265" i="2"/>
  <c r="J1266" i="2"/>
  <c r="J1267" i="2"/>
  <c r="J1268" i="2"/>
  <c r="J1269" i="2"/>
  <c r="J1270" i="2"/>
  <c r="J1271" i="2"/>
  <c r="J1272" i="2"/>
  <c r="J1273" i="2"/>
  <c r="J1258" i="2"/>
  <c r="J1259" i="2"/>
  <c r="J1260" i="2"/>
  <c r="J1261" i="2"/>
  <c r="J1262" i="2"/>
  <c r="J1250" i="2"/>
  <c r="J1251" i="2"/>
  <c r="J1252" i="2"/>
  <c r="J1253" i="2"/>
  <c r="J1254" i="2"/>
  <c r="J1255" i="2"/>
  <c r="J1256" i="2"/>
  <c r="J1257" i="2"/>
  <c r="J1241" i="2"/>
  <c r="J1242" i="2"/>
  <c r="J1243" i="2"/>
  <c r="J1244" i="2"/>
  <c r="J1245" i="2"/>
  <c r="J1246" i="2"/>
  <c r="J1247" i="2"/>
  <c r="J1248" i="2"/>
  <c r="J1249" i="2"/>
  <c r="J1234" i="2"/>
  <c r="J1235" i="2"/>
  <c r="J1236" i="2"/>
  <c r="J1237" i="2"/>
  <c r="J1238" i="2"/>
  <c r="J1239" i="2"/>
  <c r="J1240" i="2"/>
  <c r="J1227" i="2"/>
  <c r="J1228" i="2"/>
  <c r="J1229" i="2"/>
  <c r="J1230" i="2"/>
  <c r="J1231" i="2"/>
  <c r="J1232" i="2"/>
  <c r="J1233" i="2"/>
  <c r="J1224" i="2"/>
  <c r="J1225" i="2"/>
  <c r="J1226" i="2"/>
  <c r="J1213" i="2"/>
  <c r="J1214" i="2"/>
  <c r="J1215" i="2"/>
  <c r="J1216" i="2"/>
  <c r="J1217" i="2"/>
  <c r="J1218" i="2"/>
  <c r="J1219" i="2"/>
  <c r="J1220" i="2"/>
  <c r="J1221" i="2"/>
  <c r="J1222" i="2"/>
  <c r="J1223" i="2"/>
  <c r="J1201" i="2"/>
  <c r="J1202" i="2"/>
  <c r="J1203" i="2"/>
  <c r="J1204" i="2"/>
  <c r="J1205" i="2"/>
  <c r="J1206" i="2"/>
  <c r="J1207" i="2"/>
  <c r="J1208" i="2"/>
  <c r="J1209" i="2"/>
  <c r="J1210" i="2"/>
  <c r="J1211" i="2"/>
  <c r="J1212" i="2"/>
  <c r="J1193" i="2"/>
  <c r="J1194" i="2"/>
  <c r="J1195" i="2"/>
  <c r="J1196" i="2"/>
  <c r="J1197" i="2"/>
  <c r="J1198" i="2"/>
  <c r="J1199" i="2"/>
  <c r="J1200" i="2"/>
  <c r="J1183" i="2"/>
  <c r="J1184" i="2"/>
  <c r="J1185" i="2"/>
  <c r="J1186" i="2"/>
  <c r="J1187" i="2"/>
  <c r="J1188" i="2"/>
  <c r="J1189" i="2"/>
  <c r="J1190" i="2"/>
  <c r="J1191" i="2"/>
  <c r="J1192" i="2"/>
  <c r="J1174" i="2"/>
  <c r="J1175" i="2"/>
  <c r="J1176" i="2"/>
  <c r="J1177" i="2"/>
  <c r="J1178" i="2"/>
  <c r="J1179" i="2"/>
  <c r="J1180" i="2"/>
  <c r="J1181" i="2"/>
  <c r="J1182" i="2"/>
  <c r="J1170" i="2"/>
  <c r="J1171" i="2"/>
  <c r="J1172" i="2"/>
  <c r="J1173" i="2"/>
  <c r="J1162" i="2"/>
  <c r="J1163" i="2"/>
  <c r="J1164" i="2"/>
  <c r="J1165" i="2"/>
  <c r="J1166" i="2"/>
  <c r="J1167" i="2"/>
  <c r="J1168" i="2"/>
  <c r="J1169" i="2"/>
  <c r="J1153" i="2"/>
  <c r="J1154" i="2"/>
  <c r="J1155" i="2"/>
  <c r="J1156" i="2"/>
  <c r="J1157" i="2"/>
  <c r="J1158" i="2"/>
  <c r="J1159" i="2"/>
  <c r="J1160" i="2"/>
  <c r="J1161" i="2"/>
  <c r="J1148" i="2"/>
  <c r="J1149" i="2"/>
  <c r="J1150" i="2"/>
  <c r="J1151" i="2"/>
  <c r="J1152" i="2"/>
  <c r="J1138" i="2"/>
  <c r="J1139" i="2"/>
  <c r="J1140" i="2"/>
  <c r="J1141" i="2"/>
  <c r="J1142" i="2"/>
  <c r="J1143" i="2"/>
  <c r="J1144" i="2"/>
  <c r="J1145" i="2"/>
  <c r="J1146" i="2"/>
  <c r="J1147" i="2"/>
  <c r="J1127" i="2"/>
  <c r="J1128" i="2"/>
  <c r="J1129" i="2"/>
  <c r="J1130" i="2"/>
  <c r="J1131" i="2"/>
  <c r="J1132" i="2"/>
  <c r="J1133" i="2"/>
  <c r="J1134" i="2"/>
  <c r="J1135" i="2"/>
  <c r="J1136" i="2"/>
  <c r="J1137" i="2"/>
  <c r="J1121" i="2"/>
  <c r="J1122" i="2"/>
  <c r="J1123" i="2"/>
  <c r="J1124" i="2"/>
  <c r="J1125" i="2"/>
  <c r="J1126" i="2"/>
  <c r="J1113" i="2"/>
  <c r="J1114" i="2"/>
  <c r="J1115" i="2"/>
  <c r="J1116" i="2"/>
  <c r="J1117" i="2"/>
  <c r="J1118" i="2"/>
  <c r="J1119" i="2"/>
  <c r="J1120" i="2"/>
  <c r="J1104" i="2"/>
  <c r="J1105" i="2"/>
  <c r="J1106" i="2"/>
  <c r="J1107" i="2"/>
  <c r="J1108" i="2"/>
  <c r="J1109" i="2"/>
  <c r="J1110" i="2"/>
  <c r="J1111" i="2"/>
  <c r="J1112" i="2"/>
  <c r="J1093" i="2"/>
  <c r="J1094" i="2"/>
  <c r="J1095" i="2"/>
  <c r="J1096" i="2"/>
  <c r="J1097" i="2"/>
  <c r="J1098" i="2"/>
  <c r="J1099" i="2"/>
  <c r="J1100" i="2"/>
  <c r="J1101" i="2"/>
  <c r="J1102" i="2"/>
  <c r="J1103" i="2"/>
  <c r="J1089" i="2"/>
  <c r="J1090" i="2"/>
  <c r="J1091" i="2"/>
  <c r="J1092" i="2"/>
  <c r="J1076" i="2"/>
  <c r="J1077" i="2"/>
  <c r="J1078" i="2"/>
  <c r="J1079" i="2"/>
  <c r="J1080" i="2"/>
  <c r="J1081" i="2"/>
  <c r="J1082" i="2"/>
  <c r="J1083" i="2"/>
  <c r="J1084" i="2"/>
  <c r="J1085" i="2"/>
  <c r="J1086" i="2"/>
  <c r="J1087" i="2"/>
  <c r="J1088" i="2"/>
  <c r="J1073" i="2"/>
  <c r="J1074" i="2"/>
  <c r="J1075" i="2"/>
  <c r="J1062" i="2"/>
  <c r="J1063" i="2"/>
  <c r="J1064" i="2"/>
  <c r="J1065" i="2"/>
  <c r="J1066" i="2"/>
  <c r="J1067" i="2"/>
  <c r="J1068" i="2"/>
  <c r="J1069" i="2"/>
  <c r="J1070" i="2"/>
  <c r="J1071" i="2"/>
  <c r="J1072" i="2"/>
  <c r="J1055" i="2"/>
  <c r="J1056" i="2"/>
  <c r="J1057" i="2"/>
  <c r="J1058" i="2"/>
  <c r="J1059" i="2"/>
  <c r="J1060" i="2"/>
  <c r="J1061" i="2"/>
  <c r="J1043" i="2"/>
  <c r="J1044" i="2"/>
  <c r="J1045" i="2"/>
  <c r="J1046" i="2"/>
  <c r="J1047" i="2"/>
  <c r="J1048" i="2"/>
  <c r="J1049" i="2"/>
  <c r="J1050" i="2"/>
  <c r="J1051" i="2"/>
  <c r="J1052" i="2"/>
  <c r="J1053" i="2"/>
  <c r="J1054" i="2"/>
  <c r="J1037" i="2"/>
  <c r="J1038" i="2"/>
  <c r="J1039" i="2"/>
  <c r="J1040" i="2"/>
  <c r="J1041" i="2"/>
  <c r="J1042" i="2"/>
  <c r="J1031" i="2"/>
  <c r="J1032" i="2"/>
  <c r="J1033" i="2"/>
  <c r="J1034" i="2"/>
  <c r="J1035" i="2"/>
  <c r="J1036" i="2"/>
  <c r="J1022" i="2"/>
  <c r="J1023" i="2"/>
  <c r="J1024" i="2"/>
  <c r="J1025" i="2"/>
  <c r="J1026" i="2"/>
  <c r="J1027" i="2"/>
  <c r="J1028" i="2"/>
  <c r="J1029" i="2"/>
  <c r="J1030" i="2"/>
  <c r="J1011" i="2"/>
  <c r="J1012" i="2"/>
  <c r="J1013" i="2"/>
  <c r="J1014" i="2"/>
  <c r="J1015" i="2"/>
  <c r="J1016" i="2"/>
  <c r="J1017" i="2"/>
  <c r="J1018" i="2"/>
  <c r="J1019" i="2"/>
  <c r="J1020" i="2"/>
  <c r="J1021" i="2"/>
  <c r="J1001" i="2"/>
  <c r="J1002" i="2"/>
  <c r="J1003" i="2"/>
  <c r="J1004" i="2"/>
  <c r="J1005" i="2"/>
  <c r="J1006" i="2"/>
  <c r="J1007" i="2"/>
  <c r="J1008" i="2"/>
  <c r="J1009" i="2"/>
  <c r="J1010" i="2"/>
  <c r="J993" i="2"/>
  <c r="J994" i="2"/>
  <c r="J995" i="2"/>
  <c r="J996" i="2"/>
  <c r="J997" i="2"/>
  <c r="J998" i="2"/>
  <c r="J999" i="2"/>
  <c r="J1000" i="2"/>
  <c r="J981" i="2"/>
  <c r="J982" i="2"/>
  <c r="J983" i="2"/>
  <c r="J984" i="2"/>
  <c r="J985" i="2"/>
  <c r="J986" i="2"/>
  <c r="J987" i="2"/>
  <c r="J988" i="2"/>
  <c r="J989" i="2"/>
  <c r="J990" i="2"/>
  <c r="J991" i="2"/>
  <c r="J992" i="2"/>
  <c r="J974" i="2"/>
  <c r="J975" i="2"/>
  <c r="J976" i="2"/>
  <c r="J977" i="2"/>
  <c r="J978" i="2"/>
  <c r="J979" i="2"/>
  <c r="J980" i="2"/>
  <c r="J970" i="2"/>
  <c r="J971" i="2"/>
  <c r="J972" i="2"/>
  <c r="J973" i="2"/>
  <c r="J967" i="2"/>
  <c r="J968" i="2"/>
  <c r="J969" i="2"/>
  <c r="J960" i="2"/>
  <c r="J961" i="2"/>
  <c r="J962" i="2"/>
  <c r="J963" i="2"/>
  <c r="J964" i="2"/>
  <c r="J965" i="2"/>
  <c r="J966" i="2"/>
  <c r="J955" i="2"/>
  <c r="J956" i="2"/>
  <c r="J957" i="2"/>
  <c r="J958" i="2"/>
  <c r="J959" i="2"/>
  <c r="J943" i="2"/>
  <c r="J944" i="2"/>
  <c r="J945" i="2"/>
  <c r="J946" i="2"/>
  <c r="J947" i="2"/>
  <c r="J948" i="2"/>
  <c r="J949" i="2"/>
  <c r="J950" i="2"/>
  <c r="J951" i="2"/>
  <c r="J952" i="2"/>
  <c r="J953" i="2"/>
  <c r="J954" i="2"/>
  <c r="J934" i="2"/>
  <c r="J935" i="2"/>
  <c r="J936" i="2"/>
  <c r="J937" i="2"/>
  <c r="J938" i="2"/>
  <c r="J939" i="2"/>
  <c r="J940" i="2"/>
  <c r="J941" i="2"/>
  <c r="J942" i="2"/>
  <c r="J924" i="2"/>
  <c r="J925" i="2"/>
  <c r="J926" i="2"/>
  <c r="J927" i="2"/>
  <c r="J928" i="2"/>
  <c r="J929" i="2"/>
  <c r="J930" i="2"/>
  <c r="J931" i="2"/>
  <c r="J932" i="2"/>
  <c r="J933" i="2"/>
  <c r="J913" i="2"/>
  <c r="J914" i="2"/>
  <c r="J915" i="2"/>
  <c r="J916" i="2"/>
  <c r="J917" i="2"/>
  <c r="J918" i="2"/>
  <c r="J919" i="2"/>
  <c r="J920" i="2"/>
  <c r="J921" i="2"/>
  <c r="J922" i="2"/>
  <c r="J923" i="2"/>
  <c r="J903" i="2"/>
  <c r="J904" i="2"/>
  <c r="J905" i="2"/>
  <c r="J906" i="2"/>
  <c r="J907" i="2"/>
  <c r="J908" i="2"/>
  <c r="J909" i="2"/>
  <c r="J910" i="2"/>
  <c r="J911" i="2"/>
  <c r="J912" i="2"/>
  <c r="J892" i="2"/>
  <c r="J893" i="2"/>
  <c r="J894" i="2"/>
  <c r="J895" i="2"/>
  <c r="J896" i="2"/>
  <c r="J897" i="2"/>
  <c r="J898" i="2"/>
  <c r="J899" i="2"/>
  <c r="J900" i="2"/>
  <c r="J901" i="2"/>
  <c r="J902" i="2"/>
  <c r="J884" i="2"/>
  <c r="J885" i="2"/>
  <c r="J886" i="2"/>
  <c r="J887" i="2"/>
  <c r="J888" i="2"/>
  <c r="J889" i="2"/>
  <c r="J890" i="2"/>
  <c r="J891" i="2"/>
  <c r="J873" i="2"/>
  <c r="J874" i="2"/>
  <c r="J875" i="2"/>
  <c r="J876" i="2"/>
  <c r="J877" i="2"/>
  <c r="J878" i="2"/>
  <c r="J879" i="2"/>
  <c r="J880" i="2"/>
  <c r="J881" i="2"/>
  <c r="J882" i="2"/>
  <c r="J883" i="2"/>
  <c r="J857" i="2"/>
  <c r="J858" i="2"/>
  <c r="J859" i="2"/>
  <c r="J860" i="2"/>
  <c r="J861" i="2"/>
  <c r="J862" i="2"/>
  <c r="J863" i="2"/>
  <c r="J864" i="2"/>
  <c r="J865" i="2"/>
  <c r="J866" i="2"/>
  <c r="J867" i="2"/>
  <c r="J868" i="2"/>
  <c r="J869" i="2"/>
  <c r="J870" i="2"/>
  <c r="J871" i="2"/>
  <c r="J872" i="2"/>
  <c r="J846" i="2"/>
  <c r="J847" i="2"/>
  <c r="J848" i="2"/>
  <c r="J849" i="2"/>
  <c r="J850" i="2"/>
  <c r="J851" i="2"/>
  <c r="J852" i="2"/>
  <c r="J853" i="2"/>
  <c r="J854" i="2"/>
  <c r="J855" i="2"/>
  <c r="J856" i="2"/>
  <c r="J841" i="2"/>
  <c r="J842" i="2"/>
  <c r="J843" i="2"/>
  <c r="J844" i="2"/>
  <c r="J845" i="2"/>
  <c r="J831" i="2"/>
  <c r="J832" i="2"/>
  <c r="J833" i="2"/>
  <c r="J834" i="2"/>
  <c r="J835" i="2"/>
  <c r="J836" i="2"/>
  <c r="J837" i="2"/>
  <c r="J838" i="2"/>
  <c r="J839" i="2"/>
  <c r="J840" i="2"/>
  <c r="J821" i="2"/>
  <c r="J822" i="2"/>
  <c r="J823" i="2"/>
  <c r="J824" i="2"/>
  <c r="J825" i="2"/>
  <c r="J826" i="2"/>
  <c r="J827" i="2"/>
  <c r="J828" i="2"/>
  <c r="J829" i="2"/>
  <c r="J830" i="2"/>
  <c r="J816" i="2"/>
  <c r="J817" i="2"/>
  <c r="J818" i="2"/>
  <c r="J819" i="2"/>
  <c r="J820" i="2"/>
  <c r="J806" i="2"/>
  <c r="J807" i="2"/>
  <c r="J808" i="2"/>
  <c r="J809" i="2"/>
  <c r="J810" i="2"/>
  <c r="J811" i="2"/>
  <c r="J812" i="2"/>
  <c r="J813" i="2"/>
  <c r="J814" i="2"/>
  <c r="J815" i="2"/>
  <c r="J799" i="2"/>
  <c r="J800" i="2"/>
  <c r="J801" i="2"/>
  <c r="J802" i="2"/>
  <c r="J803" i="2"/>
  <c r="J804" i="2"/>
  <c r="J805" i="2"/>
  <c r="J794" i="2"/>
  <c r="J795" i="2"/>
  <c r="J796" i="2"/>
  <c r="J797" i="2"/>
  <c r="J798" i="2"/>
  <c r="J789" i="2"/>
  <c r="J790" i="2"/>
  <c r="J791" i="2"/>
  <c r="J792" i="2"/>
  <c r="J793" i="2"/>
  <c r="J779" i="2"/>
  <c r="J780" i="2"/>
  <c r="J781" i="2"/>
  <c r="J782" i="2"/>
  <c r="J783" i="2"/>
  <c r="J784" i="2"/>
  <c r="J785" i="2"/>
  <c r="J786" i="2"/>
  <c r="J787" i="2"/>
  <c r="J788" i="2"/>
  <c r="J769" i="2"/>
  <c r="J770" i="2"/>
  <c r="J771" i="2"/>
  <c r="J772" i="2"/>
  <c r="J773" i="2"/>
  <c r="J774" i="2"/>
  <c r="J775" i="2"/>
  <c r="J776" i="2"/>
  <c r="J777" i="2"/>
  <c r="J778" i="2"/>
  <c r="J758" i="2"/>
  <c r="J759" i="2"/>
  <c r="J760" i="2"/>
  <c r="J761" i="2"/>
  <c r="J762" i="2"/>
  <c r="J763" i="2"/>
  <c r="J764" i="2"/>
  <c r="J765" i="2"/>
  <c r="J766" i="2"/>
  <c r="J767" i="2"/>
  <c r="J768" i="2"/>
  <c r="J748" i="2"/>
  <c r="J749" i="2"/>
  <c r="J750" i="2"/>
  <c r="J751" i="2"/>
  <c r="J752" i="2"/>
  <c r="J753" i="2"/>
  <c r="J754" i="2"/>
  <c r="J755" i="2"/>
  <c r="J756" i="2"/>
  <c r="J757" i="2"/>
  <c r="J740" i="2"/>
  <c r="J741" i="2"/>
  <c r="J742" i="2"/>
  <c r="J743" i="2"/>
  <c r="J744" i="2"/>
  <c r="J745" i="2"/>
  <c r="J746" i="2"/>
  <c r="J747" i="2"/>
  <c r="J731" i="2"/>
  <c r="J732" i="2"/>
  <c r="J733" i="2"/>
  <c r="J734" i="2"/>
  <c r="J735" i="2"/>
  <c r="J736" i="2"/>
  <c r="J737" i="2"/>
  <c r="J738" i="2"/>
  <c r="J739" i="2"/>
  <c r="J724" i="2"/>
  <c r="J725" i="2"/>
  <c r="J726" i="2"/>
  <c r="J727" i="2"/>
  <c r="J728" i="2"/>
  <c r="J729" i="2"/>
  <c r="J730" i="2"/>
  <c r="J714" i="2"/>
  <c r="J715" i="2"/>
  <c r="J716" i="2"/>
  <c r="J717" i="2"/>
  <c r="J718" i="2"/>
  <c r="J719" i="2"/>
  <c r="J720" i="2"/>
  <c r="J721" i="2"/>
  <c r="J722" i="2"/>
  <c r="J723" i="2"/>
  <c r="J706" i="2"/>
  <c r="J707" i="2"/>
  <c r="J708" i="2"/>
  <c r="J709" i="2"/>
  <c r="J710" i="2"/>
  <c r="J711" i="2"/>
  <c r="J712" i="2"/>
  <c r="J713" i="2"/>
  <c r="J692" i="2"/>
  <c r="J693" i="2"/>
  <c r="J694" i="2"/>
  <c r="J695" i="2"/>
  <c r="J696" i="2"/>
  <c r="J697" i="2"/>
  <c r="J698" i="2"/>
  <c r="J699" i="2"/>
  <c r="J700" i="2"/>
  <c r="J701" i="2"/>
  <c r="J702" i="2"/>
  <c r="J703" i="2"/>
  <c r="J704" i="2"/>
  <c r="J705" i="2"/>
  <c r="J685" i="2"/>
  <c r="J686" i="2"/>
  <c r="J687" i="2"/>
  <c r="J688" i="2"/>
  <c r="J689" i="2"/>
  <c r="J690" i="2"/>
  <c r="J691" i="2"/>
  <c r="J682" i="2"/>
  <c r="J683" i="2"/>
  <c r="J684" i="2"/>
  <c r="J671" i="2"/>
  <c r="J672" i="2"/>
  <c r="J673" i="2"/>
  <c r="J674" i="2"/>
  <c r="J675" i="2"/>
  <c r="J676" i="2"/>
  <c r="J677" i="2"/>
  <c r="J678" i="2"/>
  <c r="J679" i="2"/>
  <c r="J680" i="2"/>
  <c r="J681" i="2"/>
  <c r="J665" i="2"/>
  <c r="J666" i="2"/>
  <c r="J667" i="2"/>
  <c r="J668" i="2"/>
  <c r="J669" i="2"/>
  <c r="J670" i="2"/>
  <c r="J652" i="2"/>
  <c r="J653" i="2"/>
  <c r="J654" i="2"/>
  <c r="J655" i="2"/>
  <c r="J656" i="2"/>
  <c r="J657" i="2"/>
  <c r="J658" i="2"/>
  <c r="J659" i="2"/>
  <c r="J660" i="2"/>
  <c r="J661" i="2"/>
  <c r="J662" i="2"/>
  <c r="J663" i="2"/>
  <c r="J664" i="2"/>
  <c r="J645" i="2"/>
  <c r="J646" i="2"/>
  <c r="J647" i="2"/>
  <c r="J648" i="2"/>
  <c r="J649" i="2"/>
  <c r="J650" i="2"/>
  <c r="J651" i="2"/>
  <c r="J641" i="2"/>
  <c r="J642" i="2"/>
  <c r="J643" i="2"/>
  <c r="J644" i="2"/>
  <c r="J631" i="2"/>
  <c r="J632" i="2"/>
  <c r="J633" i="2"/>
  <c r="J634" i="2"/>
  <c r="J635" i="2"/>
  <c r="J636" i="2"/>
  <c r="J637" i="2"/>
  <c r="J638" i="2"/>
  <c r="J639" i="2"/>
  <c r="J640" i="2"/>
  <c r="J625" i="2"/>
  <c r="J626" i="2"/>
  <c r="J627" i="2"/>
  <c r="J628" i="2"/>
  <c r="J629" i="2"/>
  <c r="J630" i="2"/>
  <c r="J618" i="2"/>
  <c r="J619" i="2"/>
  <c r="J620" i="2"/>
  <c r="J621" i="2"/>
  <c r="J622" i="2"/>
  <c r="J623" i="2"/>
  <c r="J624" i="2"/>
  <c r="J606" i="2"/>
  <c r="J607" i="2"/>
  <c r="J608" i="2"/>
  <c r="J609" i="2"/>
  <c r="J610" i="2"/>
  <c r="J611" i="2"/>
  <c r="J612" i="2"/>
  <c r="J613" i="2"/>
  <c r="J614" i="2"/>
  <c r="J615" i="2"/>
  <c r="J616" i="2"/>
  <c r="J617" i="2"/>
  <c r="J598" i="2"/>
  <c r="J599" i="2"/>
  <c r="J600" i="2"/>
  <c r="J601" i="2"/>
  <c r="J602" i="2"/>
  <c r="J603" i="2"/>
  <c r="J604" i="2"/>
  <c r="J605" i="2"/>
  <c r="J587" i="2"/>
  <c r="J588" i="2"/>
  <c r="J589" i="2"/>
  <c r="J590" i="2"/>
  <c r="J591" i="2"/>
  <c r="J592" i="2"/>
  <c r="J593" i="2"/>
  <c r="J594" i="2"/>
  <c r="J595" i="2"/>
  <c r="J596" i="2"/>
  <c r="J597" i="2"/>
  <c r="J579" i="2"/>
  <c r="J580" i="2"/>
  <c r="J581" i="2"/>
  <c r="J582" i="2"/>
  <c r="J583" i="2"/>
  <c r="J584" i="2"/>
  <c r="J585" i="2"/>
  <c r="J586" i="2"/>
  <c r="J568" i="2"/>
  <c r="J569" i="2"/>
  <c r="J570" i="2"/>
  <c r="J571" i="2"/>
  <c r="J572" i="2"/>
  <c r="J573" i="2"/>
  <c r="J574" i="2"/>
  <c r="J575" i="2"/>
  <c r="J576" i="2"/>
  <c r="J577" i="2"/>
  <c r="J578" i="2"/>
  <c r="J559" i="2"/>
  <c r="J560" i="2"/>
  <c r="J561" i="2"/>
  <c r="J562" i="2"/>
  <c r="J563" i="2"/>
  <c r="J564" i="2"/>
  <c r="J565" i="2"/>
  <c r="J566" i="2"/>
  <c r="J567" i="2"/>
  <c r="J550" i="2"/>
  <c r="J551" i="2"/>
  <c r="J552" i="2"/>
  <c r="J553" i="2"/>
  <c r="J554" i="2"/>
  <c r="J555" i="2"/>
  <c r="J556" i="2"/>
  <c r="J557" i="2"/>
  <c r="J558" i="2"/>
  <c r="J541" i="2"/>
  <c r="J542" i="2"/>
  <c r="J543" i="2"/>
  <c r="J544" i="2"/>
  <c r="J545" i="2"/>
  <c r="J546" i="2"/>
  <c r="J547" i="2"/>
  <c r="J548" i="2"/>
  <c r="J549" i="2"/>
  <c r="J533" i="2"/>
  <c r="J534" i="2"/>
  <c r="J535" i="2"/>
  <c r="J536" i="2"/>
  <c r="J537" i="2"/>
  <c r="J538" i="2"/>
  <c r="J539" i="2"/>
  <c r="J540" i="2"/>
  <c r="J519" i="2"/>
  <c r="J520" i="2"/>
  <c r="J521" i="2"/>
  <c r="J522" i="2"/>
  <c r="J523" i="2"/>
  <c r="J524" i="2"/>
  <c r="J525" i="2"/>
  <c r="J526" i="2"/>
  <c r="J527" i="2"/>
  <c r="J528" i="2"/>
  <c r="J529" i="2"/>
  <c r="J530" i="2"/>
  <c r="J531" i="2"/>
  <c r="J532" i="2"/>
  <c r="J507" i="2"/>
  <c r="J508" i="2"/>
  <c r="J509" i="2"/>
  <c r="J510" i="2"/>
  <c r="J511" i="2"/>
  <c r="J512" i="2"/>
  <c r="J513" i="2"/>
  <c r="J514" i="2"/>
  <c r="J515" i="2"/>
  <c r="J516" i="2"/>
  <c r="J517" i="2"/>
  <c r="J518" i="2"/>
  <c r="J493" i="2"/>
  <c r="J494" i="2"/>
  <c r="J495" i="2"/>
  <c r="J496" i="2"/>
  <c r="J497" i="2"/>
  <c r="J498" i="2"/>
  <c r="J499" i="2"/>
  <c r="J500" i="2"/>
  <c r="J501" i="2"/>
  <c r="J502" i="2"/>
  <c r="J503" i="2"/>
  <c r="J504" i="2"/>
  <c r="J505" i="2"/>
  <c r="J506" i="2"/>
  <c r="J487" i="2"/>
  <c r="J488" i="2"/>
  <c r="J489" i="2"/>
  <c r="J490" i="2"/>
  <c r="J491" i="2"/>
  <c r="J492" i="2"/>
  <c r="J479" i="2"/>
  <c r="J480" i="2"/>
  <c r="J481" i="2"/>
  <c r="J482" i="2"/>
  <c r="J483" i="2"/>
  <c r="J484" i="2"/>
  <c r="J485" i="2"/>
  <c r="J486" i="2"/>
  <c r="J472" i="2"/>
  <c r="J473" i="2"/>
  <c r="J474" i="2"/>
  <c r="J475" i="2"/>
  <c r="J476" i="2"/>
  <c r="J477" i="2"/>
  <c r="J478" i="2"/>
  <c r="J463" i="2"/>
  <c r="J464" i="2"/>
  <c r="J465" i="2"/>
  <c r="J466" i="2"/>
  <c r="J467" i="2"/>
  <c r="J468" i="2"/>
  <c r="J469" i="2"/>
  <c r="J470" i="2"/>
  <c r="J471" i="2"/>
  <c r="J456" i="2"/>
  <c r="J457" i="2"/>
  <c r="J458" i="2"/>
  <c r="J459" i="2"/>
  <c r="J460" i="2"/>
  <c r="J461" i="2"/>
  <c r="J462" i="2"/>
  <c r="J451" i="2"/>
  <c r="J452" i="2"/>
  <c r="J453" i="2"/>
  <c r="J454" i="2"/>
  <c r="J455" i="2"/>
  <c r="J443" i="2"/>
  <c r="J444" i="2"/>
  <c r="J445" i="2"/>
  <c r="J446" i="2"/>
  <c r="J447" i="2"/>
  <c r="J448" i="2"/>
  <c r="J449" i="2"/>
  <c r="J450" i="2"/>
  <c r="J434" i="2"/>
  <c r="J435" i="2"/>
  <c r="J436" i="2"/>
  <c r="J437" i="2"/>
  <c r="J438" i="2"/>
  <c r="J439" i="2"/>
  <c r="J440" i="2"/>
  <c r="J441" i="2"/>
  <c r="J442" i="2"/>
  <c r="J426" i="2"/>
  <c r="J427" i="2"/>
  <c r="J428" i="2"/>
  <c r="J429" i="2"/>
  <c r="J430" i="2"/>
  <c r="J431" i="2"/>
  <c r="J432" i="2"/>
  <c r="J433" i="2"/>
  <c r="J419" i="2"/>
  <c r="J420" i="2"/>
  <c r="J421" i="2"/>
  <c r="J422" i="2"/>
  <c r="J423" i="2"/>
  <c r="J424" i="2"/>
  <c r="J425" i="2"/>
  <c r="J408" i="2"/>
  <c r="J409" i="2"/>
  <c r="J410" i="2"/>
  <c r="J411" i="2"/>
  <c r="J412" i="2"/>
  <c r="J413" i="2"/>
  <c r="J414" i="2"/>
  <c r="J415" i="2"/>
  <c r="J416" i="2"/>
  <c r="J417" i="2"/>
  <c r="J418" i="2"/>
  <c r="J401" i="2"/>
  <c r="J402" i="2"/>
  <c r="J403" i="2"/>
  <c r="J404" i="2"/>
  <c r="J405" i="2"/>
  <c r="J406" i="2"/>
  <c r="J407" i="2"/>
  <c r="J390" i="2"/>
  <c r="J391" i="2"/>
  <c r="J392" i="2"/>
  <c r="J393" i="2"/>
  <c r="J394" i="2"/>
  <c r="J395" i="2"/>
  <c r="J396" i="2"/>
  <c r="J397" i="2"/>
  <c r="J398" i="2"/>
  <c r="J399" i="2"/>
  <c r="J400" i="2"/>
  <c r="J383" i="2"/>
  <c r="J384" i="2"/>
  <c r="J385" i="2"/>
  <c r="J386" i="2"/>
  <c r="J387" i="2"/>
  <c r="J388" i="2"/>
  <c r="J389" i="2"/>
  <c r="J368" i="2"/>
  <c r="J369" i="2"/>
  <c r="J370" i="2"/>
  <c r="J371" i="2"/>
  <c r="J372" i="2"/>
  <c r="J373" i="2"/>
  <c r="J374" i="2"/>
  <c r="J375" i="2"/>
  <c r="J376" i="2"/>
  <c r="J377" i="2"/>
  <c r="J378" i="2"/>
  <c r="J379" i="2"/>
  <c r="J380" i="2"/>
  <c r="J381" i="2"/>
  <c r="J382" i="2"/>
  <c r="J354" i="2"/>
  <c r="J355" i="2"/>
  <c r="J356" i="2"/>
  <c r="J357" i="2"/>
  <c r="J358" i="2"/>
  <c r="J359" i="2"/>
  <c r="J360" i="2"/>
  <c r="J361" i="2"/>
  <c r="J362" i="2"/>
  <c r="J363" i="2"/>
  <c r="J364" i="2"/>
  <c r="J365" i="2"/>
  <c r="J366" i="2"/>
  <c r="J367" i="2"/>
  <c r="J347" i="2"/>
  <c r="J348" i="2"/>
  <c r="J349" i="2"/>
  <c r="J350" i="2"/>
  <c r="J351" i="2"/>
  <c r="J352" i="2"/>
  <c r="J353" i="2"/>
  <c r="J339" i="2"/>
  <c r="J340" i="2"/>
  <c r="J341" i="2"/>
  <c r="J342" i="2"/>
  <c r="J343" i="2"/>
  <c r="J344" i="2"/>
  <c r="J345" i="2"/>
  <c r="J346" i="2"/>
  <c r="J332" i="2"/>
  <c r="J333" i="2"/>
  <c r="J334" i="2"/>
  <c r="J335" i="2"/>
  <c r="J336" i="2"/>
  <c r="J337" i="2"/>
  <c r="J338" i="2"/>
  <c r="J319" i="2"/>
  <c r="J320" i="2"/>
  <c r="J321" i="2"/>
  <c r="J322" i="2"/>
  <c r="J323" i="2"/>
  <c r="J324" i="2"/>
  <c r="J325" i="2"/>
  <c r="J326" i="2"/>
  <c r="J327" i="2"/>
  <c r="J328" i="2"/>
  <c r="J329" i="2"/>
  <c r="J330" i="2"/>
  <c r="J331" i="2"/>
  <c r="J313" i="2"/>
  <c r="J314" i="2"/>
  <c r="J315" i="2"/>
  <c r="J316" i="2"/>
  <c r="J317" i="2"/>
  <c r="J318" i="2"/>
  <c r="J302" i="2"/>
  <c r="J303" i="2"/>
  <c r="J304" i="2"/>
  <c r="J305" i="2"/>
  <c r="J306" i="2"/>
  <c r="J307" i="2"/>
  <c r="J308" i="2"/>
  <c r="J309" i="2"/>
  <c r="J310" i="2"/>
  <c r="J311" i="2"/>
  <c r="J312" i="2"/>
  <c r="J291" i="2"/>
  <c r="J292" i="2"/>
  <c r="J293" i="2"/>
  <c r="J294" i="2"/>
  <c r="J295" i="2"/>
  <c r="J296" i="2"/>
  <c r="J297" i="2"/>
  <c r="J298" i="2"/>
  <c r="J299" i="2"/>
  <c r="J300" i="2"/>
  <c r="J301" i="2"/>
  <c r="J282" i="2"/>
  <c r="J283" i="2"/>
  <c r="J284" i="2"/>
  <c r="J285" i="2"/>
  <c r="J286" i="2"/>
  <c r="J287" i="2"/>
  <c r="J288" i="2"/>
  <c r="J289" i="2"/>
  <c r="J290" i="2"/>
  <c r="J275" i="2"/>
  <c r="J276" i="2"/>
  <c r="J277" i="2"/>
  <c r="J278" i="2"/>
  <c r="J279" i="2"/>
  <c r="J280" i="2"/>
  <c r="J281" i="2"/>
  <c r="J274" i="2"/>
  <c r="J266" i="2"/>
  <c r="J267" i="2"/>
  <c r="J268" i="2"/>
  <c r="J269" i="2"/>
  <c r="J270" i="2"/>
  <c r="J271" i="2"/>
  <c r="J272" i="2"/>
  <c r="J273" i="2"/>
  <c r="J255" i="2"/>
  <c r="J256" i="2"/>
  <c r="J257" i="2"/>
  <c r="J258" i="2"/>
  <c r="J259" i="2"/>
  <c r="J260" i="2"/>
  <c r="J261" i="2"/>
  <c r="J262" i="2"/>
  <c r="J263" i="2"/>
  <c r="J264" i="2"/>
  <c r="J265" i="2"/>
  <c r="J245" i="2"/>
  <c r="J246" i="2"/>
  <c r="J247" i="2"/>
  <c r="J248" i="2"/>
  <c r="J249" i="2"/>
  <c r="J250" i="2"/>
  <c r="J251" i="2"/>
  <c r="J252" i="2"/>
  <c r="J253" i="2"/>
  <c r="J254" i="2"/>
  <c r="J241" i="2"/>
  <c r="J242" i="2"/>
  <c r="J243" i="2"/>
  <c r="J244" i="2"/>
  <c r="J229" i="2"/>
  <c r="J230" i="2"/>
  <c r="J231" i="2"/>
  <c r="J232" i="2"/>
  <c r="J233" i="2"/>
  <c r="J234" i="2"/>
  <c r="J235" i="2"/>
  <c r="J236" i="2"/>
  <c r="J237" i="2"/>
  <c r="J238" i="2"/>
  <c r="J239" i="2"/>
  <c r="J240" i="2"/>
  <c r="J224" i="2"/>
  <c r="J225" i="2"/>
  <c r="J226" i="2"/>
  <c r="J227" i="2"/>
  <c r="J228" i="2"/>
  <c r="J221" i="2"/>
  <c r="J222" i="2"/>
  <c r="J223" i="2"/>
  <c r="J210" i="2"/>
  <c r="J211" i="2"/>
  <c r="J212" i="2"/>
  <c r="J213" i="2"/>
  <c r="J214" i="2"/>
  <c r="J215" i="2"/>
  <c r="J216" i="2"/>
  <c r="J217" i="2"/>
  <c r="J218" i="2"/>
  <c r="J219" i="2"/>
  <c r="J220" i="2"/>
  <c r="J201" i="2"/>
  <c r="J202" i="2"/>
  <c r="J203" i="2"/>
  <c r="J204" i="2"/>
  <c r="J205" i="2"/>
  <c r="J206" i="2"/>
  <c r="J207" i="2"/>
  <c r="J208" i="2"/>
  <c r="J209" i="2"/>
  <c r="J193" i="2"/>
  <c r="J194" i="2"/>
  <c r="J195" i="2"/>
  <c r="J196" i="2"/>
  <c r="J197" i="2"/>
  <c r="J198" i="2"/>
  <c r="J199" i="2"/>
  <c r="J200" i="2"/>
  <c r="J184" i="2"/>
  <c r="J185" i="2"/>
  <c r="J186" i="2"/>
  <c r="J187" i="2"/>
  <c r="J188" i="2"/>
  <c r="J189" i="2"/>
  <c r="J190" i="2"/>
  <c r="J191" i="2"/>
  <c r="J192" i="2"/>
  <c r="J171" i="2"/>
  <c r="J172" i="2"/>
  <c r="J173" i="2"/>
  <c r="J174" i="2"/>
  <c r="J175" i="2"/>
  <c r="J176" i="2"/>
  <c r="J177" i="2"/>
  <c r="J178" i="2"/>
  <c r="J179" i="2"/>
  <c r="J180" i="2"/>
  <c r="J181" i="2"/>
  <c r="J182" i="2"/>
  <c r="J183" i="2"/>
  <c r="J166" i="2"/>
  <c r="J167" i="2"/>
  <c r="J168" i="2"/>
  <c r="J169" i="2"/>
  <c r="J170" i="2"/>
  <c r="J163" i="2"/>
  <c r="J164" i="2"/>
  <c r="J165" i="2"/>
  <c r="J157" i="2"/>
  <c r="J158" i="2"/>
  <c r="J159" i="2"/>
  <c r="J160" i="2"/>
  <c r="J161" i="2"/>
  <c r="J162" i="2"/>
  <c r="J148" i="2"/>
  <c r="J149" i="2"/>
  <c r="J150" i="2"/>
  <c r="J151" i="2"/>
  <c r="J152" i="2"/>
  <c r="J153" i="2"/>
  <c r="J154" i="2"/>
  <c r="J155" i="2"/>
  <c r="J156" i="2"/>
  <c r="J136" i="2"/>
  <c r="J137" i="2"/>
  <c r="J138" i="2"/>
  <c r="J139" i="2"/>
  <c r="J140" i="2"/>
  <c r="J141" i="2"/>
  <c r="J142" i="2"/>
  <c r="J143" i="2"/>
  <c r="J144" i="2"/>
  <c r="J145" i="2"/>
  <c r="J146" i="2"/>
  <c r="J147" i="2"/>
  <c r="J130" i="2"/>
  <c r="J131" i="2"/>
  <c r="J132" i="2"/>
  <c r="J133" i="2"/>
  <c r="J134" i="2"/>
  <c r="J135" i="2"/>
  <c r="J124" i="2"/>
  <c r="J125" i="2"/>
  <c r="J126" i="2"/>
  <c r="J127" i="2"/>
  <c r="J128" i="2"/>
  <c r="J129" i="2"/>
  <c r="J112" i="2"/>
  <c r="J113" i="2"/>
  <c r="J114" i="2"/>
  <c r="J115" i="2"/>
  <c r="J116" i="2"/>
  <c r="J117" i="2"/>
  <c r="J118" i="2"/>
  <c r="J119" i="2"/>
  <c r="J120" i="2"/>
  <c r="J121" i="2"/>
  <c r="J122" i="2"/>
  <c r="J123" i="2"/>
  <c r="J105" i="2"/>
  <c r="J106" i="2"/>
  <c r="J107" i="2"/>
  <c r="J108" i="2"/>
  <c r="J109" i="2"/>
  <c r="J110" i="2"/>
  <c r="J111" i="2"/>
  <c r="J100" i="2"/>
  <c r="J101" i="2"/>
  <c r="J102" i="2"/>
  <c r="J103" i="2"/>
  <c r="J104" i="2"/>
  <c r="J90" i="2"/>
  <c r="J91" i="2"/>
  <c r="J92" i="2"/>
  <c r="J93" i="2"/>
  <c r="J94" i="2"/>
  <c r="J95" i="2"/>
  <c r="J96" i="2"/>
  <c r="J97" i="2"/>
  <c r="J98" i="2"/>
  <c r="J99" i="2"/>
  <c r="J78" i="2"/>
  <c r="J79" i="2"/>
  <c r="J80" i="2"/>
  <c r="J81" i="2"/>
  <c r="J82" i="2"/>
  <c r="J83" i="2"/>
  <c r="J84" i="2"/>
  <c r="J85" i="2"/>
  <c r="J86" i="2"/>
  <c r="J87" i="2"/>
  <c r="J88" i="2"/>
  <c r="J89" i="2"/>
  <c r="J71" i="2"/>
  <c r="J72" i="2"/>
  <c r="J73" i="2"/>
  <c r="J74" i="2"/>
  <c r="J75" i="2"/>
  <c r="J76" i="2"/>
  <c r="J77" i="2"/>
  <c r="J64" i="2"/>
  <c r="J65" i="2"/>
  <c r="J66" i="2"/>
  <c r="J67" i="2"/>
  <c r="J68" i="2"/>
  <c r="J69" i="2"/>
  <c r="J70" i="2"/>
  <c r="J52" i="2"/>
  <c r="J53" i="2"/>
  <c r="J54" i="2"/>
  <c r="J55" i="2"/>
  <c r="J56" i="2"/>
  <c r="J57" i="2"/>
  <c r="J58" i="2"/>
  <c r="J59" i="2"/>
  <c r="J60" i="2"/>
  <c r="J61" i="2"/>
  <c r="J62" i="2"/>
  <c r="J63" i="2"/>
  <c r="J47" i="2"/>
  <c r="J48" i="2"/>
  <c r="J49" i="2"/>
  <c r="J50" i="2"/>
  <c r="J51" i="2"/>
  <c r="J39" i="2"/>
  <c r="J40" i="2"/>
  <c r="J41" i="2"/>
  <c r="J42" i="2"/>
  <c r="J43" i="2"/>
  <c r="J44" i="2"/>
  <c r="J45" i="2"/>
  <c r="J46" i="2"/>
  <c r="J28" i="2"/>
  <c r="J29" i="2"/>
  <c r="J30" i="2"/>
  <c r="J31" i="2"/>
  <c r="J32" i="2"/>
  <c r="J33" i="2"/>
  <c r="J34" i="2"/>
  <c r="J35" i="2"/>
  <c r="J36" i="2"/>
  <c r="J37" i="2"/>
  <c r="J38" i="2"/>
  <c r="J15" i="2"/>
  <c r="J16" i="2"/>
  <c r="J17" i="2"/>
  <c r="J18" i="2"/>
  <c r="J19" i="2"/>
  <c r="J20" i="2"/>
  <c r="J21" i="2"/>
  <c r="J22" i="2"/>
  <c r="J23" i="2"/>
  <c r="J24" i="2"/>
  <c r="J25" i="2"/>
  <c r="J26" i="2"/>
  <c r="J27" i="2"/>
  <c r="J7" i="2"/>
  <c r="J8" i="2"/>
  <c r="J9" i="2"/>
  <c r="J10" i="2"/>
  <c r="J11" i="2"/>
  <c r="J12" i="2"/>
  <c r="J13" i="2"/>
  <c r="J14" i="2"/>
  <c r="J2" i="2"/>
  <c r="J3" i="2"/>
  <c r="J4" i="2"/>
  <c r="J5" i="2"/>
  <c r="J6"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E5F728C-1C83-442C-B5ED-891CA6351412}"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39B58B9-9C97-4DC9-941B-62C1F414847B}" name="WorksheetConnection_Individual Assignment 3 (version 1).xlsb!Regions" type="102" refreshedVersion="7" minRefreshableVersion="5">
    <extLst>
      <ext xmlns:x15="http://schemas.microsoft.com/office/spreadsheetml/2010/11/main" uri="{DE250136-89BD-433C-8126-D09CA5730AF9}">
        <x15:connection id="Regions">
          <x15:rangePr sourceName="_xlcn.WorksheetConnection_IndividualAssignment3version1.xlsbRegions1"/>
        </x15:connection>
      </ext>
    </extLst>
  </connection>
  <connection id="3" xr16:uid="{E1EF0D65-4F37-48F2-8113-55BD18F29BD5}" name="WorksheetConnection_Individual Assignment 3 (version 1).xlsx!Stores" type="102" refreshedVersion="7" minRefreshableVersion="5">
    <extLst>
      <ext xmlns:x15="http://schemas.microsoft.com/office/spreadsheetml/2010/11/main" uri="{DE250136-89BD-433C-8126-D09CA5730AF9}">
        <x15:connection id="Stores">
          <x15:rangePr sourceName="_xlcn.WorksheetConnection_IndividualAssignment3version1.xlsxStores1"/>
        </x15:connection>
      </ext>
    </extLst>
  </connection>
  <connection id="4" xr16:uid="{E8545B79-C710-46AE-AC94-C23E923702CD}" name="WorksheetConnection_Individual Assignment 3.xlsx!Orders" type="102" refreshedVersion="7" minRefreshableVersion="5">
    <extLst>
      <ext xmlns:x15="http://schemas.microsoft.com/office/spreadsheetml/2010/11/main" uri="{DE250136-89BD-433C-8126-D09CA5730AF9}">
        <x15:connection id="Orders">
          <x15:rangePr sourceName="_xlcn.WorksheetConnection_IndividualAssignment3.xlsxOrders1"/>
        </x15:connection>
      </ext>
    </extLst>
  </connection>
  <connection id="5" xr16:uid="{B5BDEE9D-96FD-4E5B-B5EE-9F2F789E751C}" name="WorksheetConnection_Individual Assignment 3.xlsx!Products" type="102" refreshedVersion="7" minRefreshableVersion="5">
    <extLst>
      <ext xmlns:x15="http://schemas.microsoft.com/office/spreadsheetml/2010/11/main" uri="{DE250136-89BD-433C-8126-D09CA5730AF9}">
        <x15:connection id="Products">
          <x15:rangePr sourceName="_xlcn.WorksheetConnection_IndividualAssignment3.xlsxProducts1"/>
        </x15:connection>
      </ext>
    </extLst>
  </connection>
  <connection id="6" xr16:uid="{D47868C3-020D-4B68-90DD-682B82F5AAB6}" name="WorksheetConnection_Individual Assignment 3.xlsx!Sales_team" type="102" refreshedVersion="7" minRefreshableVersion="5">
    <extLst>
      <ext xmlns:x15="http://schemas.microsoft.com/office/spreadsheetml/2010/11/main" uri="{DE250136-89BD-433C-8126-D09CA5730AF9}">
        <x15:connection id="Sales_team">
          <x15:rangePr sourceName="_xlcn.WorksheetConnection_IndividualAssignment3.xlsxSales_team1"/>
        </x15:connection>
      </ext>
    </extLst>
  </connection>
</connections>
</file>

<file path=xl/sharedStrings.xml><?xml version="1.0" encoding="utf-8"?>
<sst xmlns="http://schemas.openxmlformats.org/spreadsheetml/2006/main" count="34603" uniqueCount="8852">
  <si>
    <t>SO - 000101</t>
  </si>
  <si>
    <t>In-Store</t>
  </si>
  <si>
    <t>WARE-UHY1004</t>
  </si>
  <si>
    <t>USD</t>
  </si>
  <si>
    <t>SO - 000102</t>
  </si>
  <si>
    <t>Online</t>
  </si>
  <si>
    <t>WARE-NMK1003</t>
  </si>
  <si>
    <t>SO - 000103</t>
  </si>
  <si>
    <t>Distributor</t>
  </si>
  <si>
    <t>SO - 000104</t>
  </si>
  <si>
    <t>Wholesale</t>
  </si>
  <si>
    <t>SO - 000105</t>
  </si>
  <si>
    <t>SO - 000106</t>
  </si>
  <si>
    <t>WARE-PUJ1005</t>
  </si>
  <si>
    <t>SO - 000107</t>
  </si>
  <si>
    <t>WARE-XYS1001</t>
  </si>
  <si>
    <t>SO - 000108</t>
  </si>
  <si>
    <t>SO - 000109</t>
  </si>
  <si>
    <t>SO - 000110</t>
  </si>
  <si>
    <t>SO - 000111</t>
  </si>
  <si>
    <t>SO - 000112</t>
  </si>
  <si>
    <t>SO - 000113</t>
  </si>
  <si>
    <t>SO - 000114</t>
  </si>
  <si>
    <t>SO - 000115</t>
  </si>
  <si>
    <t>SO - 000116</t>
  </si>
  <si>
    <t>WARE-MKL1006</t>
  </si>
  <si>
    <t>SO - 000117</t>
  </si>
  <si>
    <t>SO - 000118</t>
  </si>
  <si>
    <t>SO - 000119</t>
  </si>
  <si>
    <t>SO - 000120</t>
  </si>
  <si>
    <t>SO - 000121</t>
  </si>
  <si>
    <t>SO - 000122</t>
  </si>
  <si>
    <t>SO - 000123</t>
  </si>
  <si>
    <t>SO - 000124</t>
  </si>
  <si>
    <t>SO - 000125</t>
  </si>
  <si>
    <t>SO - 000126</t>
  </si>
  <si>
    <t>SO - 000127</t>
  </si>
  <si>
    <t>SO - 000128</t>
  </si>
  <si>
    <t>SO - 000129</t>
  </si>
  <si>
    <t>SO - 000130</t>
  </si>
  <si>
    <t>SO - 000131</t>
  </si>
  <si>
    <t>SO - 000132</t>
  </si>
  <si>
    <t>SO - 000133</t>
  </si>
  <si>
    <t>SO - 000134</t>
  </si>
  <si>
    <t>SO - 000135</t>
  </si>
  <si>
    <t>SO - 000136</t>
  </si>
  <si>
    <t>WARE-NBV1002</t>
  </si>
  <si>
    <t>SO - 000137</t>
  </si>
  <si>
    <t>SO - 000138</t>
  </si>
  <si>
    <t>SO - 000139</t>
  </si>
  <si>
    <t>SO - 000140</t>
  </si>
  <si>
    <t>SO - 000141</t>
  </si>
  <si>
    <t>SO - 000142</t>
  </si>
  <si>
    <t>SO - 000143</t>
  </si>
  <si>
    <t>SO - 000144</t>
  </si>
  <si>
    <t>SO - 000145</t>
  </si>
  <si>
    <t>SO - 000146</t>
  </si>
  <si>
    <t>SO - 000147</t>
  </si>
  <si>
    <t>SO - 000148</t>
  </si>
  <si>
    <t>SO - 000149</t>
  </si>
  <si>
    <t>SO - 000150</t>
  </si>
  <si>
    <t>SO - 000151</t>
  </si>
  <si>
    <t>SO - 000152</t>
  </si>
  <si>
    <t>SO - 000153</t>
  </si>
  <si>
    <t>SO - 000154</t>
  </si>
  <si>
    <t>SO - 000155</t>
  </si>
  <si>
    <t>SO - 000156</t>
  </si>
  <si>
    <t>SO - 000157</t>
  </si>
  <si>
    <t>SO - 000158</t>
  </si>
  <si>
    <t>SO - 000159</t>
  </si>
  <si>
    <t>SO - 000160</t>
  </si>
  <si>
    <t>SO - 000161</t>
  </si>
  <si>
    <t>SO - 000162</t>
  </si>
  <si>
    <t>SO - 000163</t>
  </si>
  <si>
    <t>SO - 000164</t>
  </si>
  <si>
    <t>SO - 000165</t>
  </si>
  <si>
    <t>SO - 000166</t>
  </si>
  <si>
    <t>SO - 000167</t>
  </si>
  <si>
    <t>SO - 000168</t>
  </si>
  <si>
    <t>SO - 000169</t>
  </si>
  <si>
    <t>SO - 000170</t>
  </si>
  <si>
    <t>SO - 000171</t>
  </si>
  <si>
    <t>SO - 000172</t>
  </si>
  <si>
    <t>SO - 000173</t>
  </si>
  <si>
    <t>SO - 000174</t>
  </si>
  <si>
    <t>SO - 000175</t>
  </si>
  <si>
    <t>SO - 000176</t>
  </si>
  <si>
    <t>SO - 000177</t>
  </si>
  <si>
    <t>SO - 000178</t>
  </si>
  <si>
    <t>SO - 000179</t>
  </si>
  <si>
    <t>SO - 000180</t>
  </si>
  <si>
    <t>SO - 000181</t>
  </si>
  <si>
    <t>SO - 000182</t>
  </si>
  <si>
    <t>SO - 000183</t>
  </si>
  <si>
    <t>SO - 000184</t>
  </si>
  <si>
    <t>SO - 000185</t>
  </si>
  <si>
    <t>SO - 000186</t>
  </si>
  <si>
    <t>SO - 000187</t>
  </si>
  <si>
    <t>SO - 000188</t>
  </si>
  <si>
    <t>SO - 000189</t>
  </si>
  <si>
    <t>SO - 000190</t>
  </si>
  <si>
    <t>SO - 000191</t>
  </si>
  <si>
    <t>SO - 000192</t>
  </si>
  <si>
    <t>SO - 000193</t>
  </si>
  <si>
    <t>SO - 000194</t>
  </si>
  <si>
    <t>SO - 000195</t>
  </si>
  <si>
    <t>SO - 000196</t>
  </si>
  <si>
    <t>SO - 000197</t>
  </si>
  <si>
    <t>SO - 000198</t>
  </si>
  <si>
    <t>SO - 000199</t>
  </si>
  <si>
    <t>SO - 000200</t>
  </si>
  <si>
    <t>SO - 000201</t>
  </si>
  <si>
    <t>SO - 000202</t>
  </si>
  <si>
    <t>SO - 000203</t>
  </si>
  <si>
    <t>SO - 000204</t>
  </si>
  <si>
    <t>SO - 000205</t>
  </si>
  <si>
    <t>SO - 000206</t>
  </si>
  <si>
    <t>SO - 000207</t>
  </si>
  <si>
    <t>SO - 000208</t>
  </si>
  <si>
    <t>SO - 000209</t>
  </si>
  <si>
    <t>SO - 000210</t>
  </si>
  <si>
    <t>SO - 000211</t>
  </si>
  <si>
    <t>SO - 000212</t>
  </si>
  <si>
    <t>SO - 000213</t>
  </si>
  <si>
    <t>SO - 000214</t>
  </si>
  <si>
    <t>SO - 000215</t>
  </si>
  <si>
    <t>SO - 000216</t>
  </si>
  <si>
    <t>SO - 000217</t>
  </si>
  <si>
    <t>SO - 000218</t>
  </si>
  <si>
    <t>SO - 000219</t>
  </si>
  <si>
    <t>SO - 000220</t>
  </si>
  <si>
    <t>SO - 000221</t>
  </si>
  <si>
    <t>SO - 000222</t>
  </si>
  <si>
    <t>SO - 000223</t>
  </si>
  <si>
    <t>SO - 000224</t>
  </si>
  <si>
    <t>SO - 000225</t>
  </si>
  <si>
    <t>SO - 000226</t>
  </si>
  <si>
    <t>SO - 000227</t>
  </si>
  <si>
    <t>SO - 000228</t>
  </si>
  <si>
    <t>SO - 000229</t>
  </si>
  <si>
    <t>SO - 000230</t>
  </si>
  <si>
    <t>SO - 000231</t>
  </si>
  <si>
    <t>SO - 000232</t>
  </si>
  <si>
    <t>SO - 000233</t>
  </si>
  <si>
    <t>SO - 000234</t>
  </si>
  <si>
    <t>SO - 000235</t>
  </si>
  <si>
    <t>SO - 000236</t>
  </si>
  <si>
    <t>SO - 000237</t>
  </si>
  <si>
    <t>SO - 000238</t>
  </si>
  <si>
    <t>SO - 000239</t>
  </si>
  <si>
    <t>SO - 000240</t>
  </si>
  <si>
    <t>SO - 000241</t>
  </si>
  <si>
    <t>SO - 000242</t>
  </si>
  <si>
    <t>SO - 000243</t>
  </si>
  <si>
    <t>SO - 000244</t>
  </si>
  <si>
    <t>SO - 000245</t>
  </si>
  <si>
    <t>SO - 000246</t>
  </si>
  <si>
    <t>SO - 000247</t>
  </si>
  <si>
    <t>SO - 000248</t>
  </si>
  <si>
    <t>SO - 000249</t>
  </si>
  <si>
    <t>SO - 000250</t>
  </si>
  <si>
    <t>SO - 000251</t>
  </si>
  <si>
    <t>SO - 000252</t>
  </si>
  <si>
    <t>SO - 000253</t>
  </si>
  <si>
    <t>SO - 000254</t>
  </si>
  <si>
    <t>SO - 000255</t>
  </si>
  <si>
    <t>SO - 000256</t>
  </si>
  <si>
    <t>SO - 000257</t>
  </si>
  <si>
    <t>SO - 000258</t>
  </si>
  <si>
    <t>SO - 000259</t>
  </si>
  <si>
    <t>SO - 000260</t>
  </si>
  <si>
    <t>SO - 000261</t>
  </si>
  <si>
    <t>SO - 000262</t>
  </si>
  <si>
    <t>SO - 000263</t>
  </si>
  <si>
    <t>SO - 000264</t>
  </si>
  <si>
    <t>SO - 000265</t>
  </si>
  <si>
    <t>SO - 000266</t>
  </si>
  <si>
    <t>SO - 000267</t>
  </si>
  <si>
    <t>SO - 000268</t>
  </si>
  <si>
    <t>SO - 000269</t>
  </si>
  <si>
    <t>SO - 000270</t>
  </si>
  <si>
    <t>SO - 000271</t>
  </si>
  <si>
    <t>SO - 000272</t>
  </si>
  <si>
    <t>SO - 000273</t>
  </si>
  <si>
    <t>SO - 000274</t>
  </si>
  <si>
    <t>SO - 000275</t>
  </si>
  <si>
    <t>SO - 000276</t>
  </si>
  <si>
    <t>SO - 000277</t>
  </si>
  <si>
    <t>SO - 000278</t>
  </si>
  <si>
    <t>SO - 000279</t>
  </si>
  <si>
    <t>SO - 000280</t>
  </si>
  <si>
    <t>SO - 000281</t>
  </si>
  <si>
    <t>SO - 000282</t>
  </si>
  <si>
    <t>SO - 000283</t>
  </si>
  <si>
    <t>SO - 000284</t>
  </si>
  <si>
    <t>SO - 000285</t>
  </si>
  <si>
    <t>SO - 000286</t>
  </si>
  <si>
    <t>SO - 000287</t>
  </si>
  <si>
    <t>SO - 000288</t>
  </si>
  <si>
    <t>SO - 000289</t>
  </si>
  <si>
    <t>SO - 000290</t>
  </si>
  <si>
    <t>SO - 000291</t>
  </si>
  <si>
    <t>SO - 000292</t>
  </si>
  <si>
    <t>SO - 000293</t>
  </si>
  <si>
    <t>SO - 000294</t>
  </si>
  <si>
    <t>SO - 000295</t>
  </si>
  <si>
    <t>SO - 000296</t>
  </si>
  <si>
    <t>SO - 000297</t>
  </si>
  <si>
    <t>SO - 000298</t>
  </si>
  <si>
    <t>SO - 000299</t>
  </si>
  <si>
    <t>SO - 000300</t>
  </si>
  <si>
    <t>SO - 000301</t>
  </si>
  <si>
    <t>SO - 000302</t>
  </si>
  <si>
    <t>SO - 000303</t>
  </si>
  <si>
    <t>SO - 000304</t>
  </si>
  <si>
    <t>SO - 000305</t>
  </si>
  <si>
    <t>SO - 000306</t>
  </si>
  <si>
    <t>SO - 000307</t>
  </si>
  <si>
    <t>SO - 000308</t>
  </si>
  <si>
    <t>SO - 000309</t>
  </si>
  <si>
    <t>SO - 000310</t>
  </si>
  <si>
    <t>SO - 000311</t>
  </si>
  <si>
    <t>SO - 000312</t>
  </si>
  <si>
    <t>SO - 000313</t>
  </si>
  <si>
    <t>SO - 000314</t>
  </si>
  <si>
    <t>SO - 000315</t>
  </si>
  <si>
    <t>SO - 000316</t>
  </si>
  <si>
    <t>SO - 000317</t>
  </si>
  <si>
    <t>SO - 000318</t>
  </si>
  <si>
    <t>SO - 000319</t>
  </si>
  <si>
    <t>SO - 000320</t>
  </si>
  <si>
    <t>SO - 000321</t>
  </si>
  <si>
    <t>SO - 000322</t>
  </si>
  <si>
    <t>SO - 000323</t>
  </si>
  <si>
    <t>SO - 000324</t>
  </si>
  <si>
    <t>SO - 000325</t>
  </si>
  <si>
    <t>SO - 000326</t>
  </si>
  <si>
    <t>SO - 000327</t>
  </si>
  <si>
    <t>SO - 000328</t>
  </si>
  <si>
    <t>SO - 000329</t>
  </si>
  <si>
    <t>SO - 000330</t>
  </si>
  <si>
    <t>SO - 000331</t>
  </si>
  <si>
    <t>SO - 000332</t>
  </si>
  <si>
    <t>SO - 000333</t>
  </si>
  <si>
    <t>SO - 000334</t>
  </si>
  <si>
    <t>SO - 000335</t>
  </si>
  <si>
    <t>SO - 000336</t>
  </si>
  <si>
    <t>SO - 000337</t>
  </si>
  <si>
    <t>SO - 000338</t>
  </si>
  <si>
    <t>SO - 000339</t>
  </si>
  <si>
    <t>SO - 000340</t>
  </si>
  <si>
    <t>SO - 000341</t>
  </si>
  <si>
    <t>SO - 000342</t>
  </si>
  <si>
    <t>SO - 000343</t>
  </si>
  <si>
    <t>SO - 000344</t>
  </si>
  <si>
    <t>SO - 000345</t>
  </si>
  <si>
    <t>SO - 000346</t>
  </si>
  <si>
    <t>SO - 000347</t>
  </si>
  <si>
    <t>SO - 000348</t>
  </si>
  <si>
    <t>SO - 000349</t>
  </si>
  <si>
    <t>SO - 000350</t>
  </si>
  <si>
    <t>SO - 000351</t>
  </si>
  <si>
    <t>SO - 000352</t>
  </si>
  <si>
    <t>SO - 000353</t>
  </si>
  <si>
    <t>SO - 000354</t>
  </si>
  <si>
    <t>SO - 000355</t>
  </si>
  <si>
    <t>SO - 000356</t>
  </si>
  <si>
    <t>SO - 000357</t>
  </si>
  <si>
    <t>SO - 000358</t>
  </si>
  <si>
    <t>SO - 000359</t>
  </si>
  <si>
    <t>SO - 000360</t>
  </si>
  <si>
    <t>SO - 000361</t>
  </si>
  <si>
    <t>SO - 000362</t>
  </si>
  <si>
    <t>SO - 000363</t>
  </si>
  <si>
    <t>SO - 000364</t>
  </si>
  <si>
    <t>SO - 000365</t>
  </si>
  <si>
    <t>SO - 000366</t>
  </si>
  <si>
    <t>SO - 000367</t>
  </si>
  <si>
    <t>SO - 000368</t>
  </si>
  <si>
    <t>SO - 000369</t>
  </si>
  <si>
    <t>SO - 000370</t>
  </si>
  <si>
    <t>SO - 000371</t>
  </si>
  <si>
    <t>SO - 000372</t>
  </si>
  <si>
    <t>SO - 000373</t>
  </si>
  <si>
    <t>SO - 000374</t>
  </si>
  <si>
    <t>SO - 000375</t>
  </si>
  <si>
    <t>SO - 000376</t>
  </si>
  <si>
    <t>SO - 000377</t>
  </si>
  <si>
    <t>SO - 000378</t>
  </si>
  <si>
    <t>SO - 000379</t>
  </si>
  <si>
    <t>SO - 000380</t>
  </si>
  <si>
    <t>SO - 000381</t>
  </si>
  <si>
    <t>SO - 000382</t>
  </si>
  <si>
    <t>SO - 000383</t>
  </si>
  <si>
    <t>SO - 000384</t>
  </si>
  <si>
    <t>SO - 000385</t>
  </si>
  <si>
    <t>SO - 000386</t>
  </si>
  <si>
    <t>SO - 000387</t>
  </si>
  <si>
    <t>SO - 000388</t>
  </si>
  <si>
    <t>SO - 000389</t>
  </si>
  <si>
    <t>SO - 000390</t>
  </si>
  <si>
    <t>SO - 000391</t>
  </si>
  <si>
    <t>SO - 000392</t>
  </si>
  <si>
    <t>SO - 000393</t>
  </si>
  <si>
    <t>SO - 000394</t>
  </si>
  <si>
    <t>SO - 000395</t>
  </si>
  <si>
    <t>SO - 000396</t>
  </si>
  <si>
    <t>SO - 000397</t>
  </si>
  <si>
    <t>SO - 000398</t>
  </si>
  <si>
    <t>SO - 000399</t>
  </si>
  <si>
    <t>SO - 000400</t>
  </si>
  <si>
    <t>SO - 000401</t>
  </si>
  <si>
    <t>SO - 000402</t>
  </si>
  <si>
    <t>SO - 000403</t>
  </si>
  <si>
    <t>SO - 000404</t>
  </si>
  <si>
    <t>SO - 000405</t>
  </si>
  <si>
    <t>SO - 000406</t>
  </si>
  <si>
    <t>SO - 000407</t>
  </si>
  <si>
    <t>SO - 000408</t>
  </si>
  <si>
    <t>SO - 000409</t>
  </si>
  <si>
    <t>SO - 000410</t>
  </si>
  <si>
    <t>SO - 000411</t>
  </si>
  <si>
    <t>SO - 000412</t>
  </si>
  <si>
    <t>SO - 000413</t>
  </si>
  <si>
    <t>SO - 000414</t>
  </si>
  <si>
    <t>SO - 000415</t>
  </si>
  <si>
    <t>SO - 000416</t>
  </si>
  <si>
    <t>SO - 000417</t>
  </si>
  <si>
    <t>SO - 000418</t>
  </si>
  <si>
    <t>SO - 000419</t>
  </si>
  <si>
    <t>SO - 000420</t>
  </si>
  <si>
    <t>SO - 000421</t>
  </si>
  <si>
    <t>SO - 000422</t>
  </si>
  <si>
    <t>SO - 000423</t>
  </si>
  <si>
    <t>SO - 000424</t>
  </si>
  <si>
    <t>SO - 000425</t>
  </si>
  <si>
    <t>SO - 000426</t>
  </si>
  <si>
    <t>SO - 000427</t>
  </si>
  <si>
    <t>SO - 000428</t>
  </si>
  <si>
    <t>SO - 000429</t>
  </si>
  <si>
    <t>SO - 000430</t>
  </si>
  <si>
    <t>SO - 000431</t>
  </si>
  <si>
    <t>SO - 000432</t>
  </si>
  <si>
    <t>SO - 000433</t>
  </si>
  <si>
    <t>SO - 000434</t>
  </si>
  <si>
    <t>SO - 000435</t>
  </si>
  <si>
    <t>SO - 000436</t>
  </si>
  <si>
    <t>SO - 000437</t>
  </si>
  <si>
    <t>SO - 000438</t>
  </si>
  <si>
    <t>SO - 000439</t>
  </si>
  <si>
    <t>SO - 000440</t>
  </si>
  <si>
    <t>SO - 000441</t>
  </si>
  <si>
    <t>SO - 000442</t>
  </si>
  <si>
    <t>SO - 000443</t>
  </si>
  <si>
    <t>SO - 000444</t>
  </si>
  <si>
    <t>SO - 000445</t>
  </si>
  <si>
    <t>SO - 000446</t>
  </si>
  <si>
    <t>SO - 000447</t>
  </si>
  <si>
    <t>SO - 000448</t>
  </si>
  <si>
    <t>SO - 000449</t>
  </si>
  <si>
    <t>SO - 000450</t>
  </si>
  <si>
    <t>SO - 000451</t>
  </si>
  <si>
    <t>SO - 000452</t>
  </si>
  <si>
    <t>SO - 000453</t>
  </si>
  <si>
    <t>SO - 000454</t>
  </si>
  <si>
    <t>SO - 000455</t>
  </si>
  <si>
    <t>SO - 000456</t>
  </si>
  <si>
    <t>SO - 000457</t>
  </si>
  <si>
    <t>SO - 000458</t>
  </si>
  <si>
    <t>SO - 000459</t>
  </si>
  <si>
    <t>SO - 000460</t>
  </si>
  <si>
    <t>SO - 000461</t>
  </si>
  <si>
    <t>SO - 000462</t>
  </si>
  <si>
    <t>SO - 000463</t>
  </si>
  <si>
    <t>SO - 000464</t>
  </si>
  <si>
    <t>SO - 000465</t>
  </si>
  <si>
    <t>SO - 000466</t>
  </si>
  <si>
    <t>SO - 000467</t>
  </si>
  <si>
    <t>SO - 000468</t>
  </si>
  <si>
    <t>SO - 000469</t>
  </si>
  <si>
    <t>SO - 000470</t>
  </si>
  <si>
    <t>SO - 000471</t>
  </si>
  <si>
    <t>SO - 000472</t>
  </si>
  <si>
    <t>SO - 000473</t>
  </si>
  <si>
    <t>SO - 000474</t>
  </si>
  <si>
    <t>SO - 000475</t>
  </si>
  <si>
    <t>SO - 000476</t>
  </si>
  <si>
    <t>SO - 000477</t>
  </si>
  <si>
    <t>SO - 000478</t>
  </si>
  <si>
    <t>SO - 000479</t>
  </si>
  <si>
    <t>SO - 000480</t>
  </si>
  <si>
    <t>SO - 000481</t>
  </si>
  <si>
    <t>SO - 000482</t>
  </si>
  <si>
    <t>SO - 000483</t>
  </si>
  <si>
    <t>SO - 000484</t>
  </si>
  <si>
    <t>SO - 000485</t>
  </si>
  <si>
    <t>SO - 000486</t>
  </si>
  <si>
    <t>SO - 000487</t>
  </si>
  <si>
    <t>SO - 000488</t>
  </si>
  <si>
    <t>SO - 000489</t>
  </si>
  <si>
    <t>SO - 000490</t>
  </si>
  <si>
    <t>SO - 000491</t>
  </si>
  <si>
    <t>SO - 000492</t>
  </si>
  <si>
    <t>SO - 000493</t>
  </si>
  <si>
    <t>SO - 000494</t>
  </si>
  <si>
    <t>SO - 000495</t>
  </si>
  <si>
    <t>SO - 000496</t>
  </si>
  <si>
    <t>SO - 000497</t>
  </si>
  <si>
    <t>SO - 000498</t>
  </si>
  <si>
    <t>SO - 000499</t>
  </si>
  <si>
    <t>SO - 000500</t>
  </si>
  <si>
    <t>SO - 000501</t>
  </si>
  <si>
    <t>SO - 000502</t>
  </si>
  <si>
    <t>SO - 000503</t>
  </si>
  <si>
    <t>SO - 000504</t>
  </si>
  <si>
    <t>SO - 000505</t>
  </si>
  <si>
    <t>SO - 000506</t>
  </si>
  <si>
    <t>SO - 000507</t>
  </si>
  <si>
    <t>SO - 000508</t>
  </si>
  <si>
    <t>SO - 000509</t>
  </si>
  <si>
    <t>SO - 000510</t>
  </si>
  <si>
    <t>SO - 000511</t>
  </si>
  <si>
    <t>SO - 000512</t>
  </si>
  <si>
    <t>SO - 000513</t>
  </si>
  <si>
    <t>SO - 000514</t>
  </si>
  <si>
    <t>SO - 000515</t>
  </si>
  <si>
    <t>SO - 000516</t>
  </si>
  <si>
    <t>SO - 000517</t>
  </si>
  <si>
    <t>SO - 000518</t>
  </si>
  <si>
    <t>SO - 000519</t>
  </si>
  <si>
    <t>SO - 000520</t>
  </si>
  <si>
    <t>SO - 000521</t>
  </si>
  <si>
    <t>SO - 000522</t>
  </si>
  <si>
    <t>SO - 000523</t>
  </si>
  <si>
    <t>SO - 000524</t>
  </si>
  <si>
    <t>SO - 000525</t>
  </si>
  <si>
    <t>SO - 000526</t>
  </si>
  <si>
    <t>SO - 000527</t>
  </si>
  <si>
    <t>SO - 000528</t>
  </si>
  <si>
    <t>SO - 000529</t>
  </si>
  <si>
    <t>SO - 000530</t>
  </si>
  <si>
    <t>SO - 000531</t>
  </si>
  <si>
    <t>SO - 000532</t>
  </si>
  <si>
    <t>SO - 000533</t>
  </si>
  <si>
    <t>SO - 000534</t>
  </si>
  <si>
    <t>SO - 000535</t>
  </si>
  <si>
    <t>SO - 000536</t>
  </si>
  <si>
    <t>SO - 000537</t>
  </si>
  <si>
    <t>SO - 000538</t>
  </si>
  <si>
    <t>SO - 000539</t>
  </si>
  <si>
    <t>SO - 000540</t>
  </si>
  <si>
    <t>SO - 000541</t>
  </si>
  <si>
    <t>SO - 000542</t>
  </si>
  <si>
    <t>SO - 000543</t>
  </si>
  <si>
    <t>SO - 000544</t>
  </si>
  <si>
    <t>SO - 000545</t>
  </si>
  <si>
    <t>SO - 000546</t>
  </si>
  <si>
    <t>SO - 000547</t>
  </si>
  <si>
    <t>SO - 000548</t>
  </si>
  <si>
    <t>SO - 000549</t>
  </si>
  <si>
    <t>SO - 000550</t>
  </si>
  <si>
    <t>SO - 000551</t>
  </si>
  <si>
    <t>SO - 000552</t>
  </si>
  <si>
    <t>SO - 000553</t>
  </si>
  <si>
    <t>SO - 000554</t>
  </si>
  <si>
    <t>SO - 000555</t>
  </si>
  <si>
    <t>SO - 000556</t>
  </si>
  <si>
    <t>SO - 000557</t>
  </si>
  <si>
    <t>SO - 000558</t>
  </si>
  <si>
    <t>SO - 000559</t>
  </si>
  <si>
    <t>SO - 000560</t>
  </si>
  <si>
    <t>SO - 000561</t>
  </si>
  <si>
    <t>SO - 000562</t>
  </si>
  <si>
    <t>SO - 000563</t>
  </si>
  <si>
    <t>SO - 000564</t>
  </si>
  <si>
    <t>SO - 000565</t>
  </si>
  <si>
    <t>SO - 000566</t>
  </si>
  <si>
    <t>SO - 000567</t>
  </si>
  <si>
    <t>SO - 000568</t>
  </si>
  <si>
    <t>SO - 000569</t>
  </si>
  <si>
    <t>SO - 000570</t>
  </si>
  <si>
    <t>SO - 000571</t>
  </si>
  <si>
    <t>SO - 000572</t>
  </si>
  <si>
    <t>SO - 000573</t>
  </si>
  <si>
    <t>SO - 000574</t>
  </si>
  <si>
    <t>SO - 000575</t>
  </si>
  <si>
    <t>SO - 000576</t>
  </si>
  <si>
    <t>SO - 000577</t>
  </si>
  <si>
    <t>SO - 000578</t>
  </si>
  <si>
    <t>SO - 000579</t>
  </si>
  <si>
    <t>SO - 000580</t>
  </si>
  <si>
    <t>SO - 000581</t>
  </si>
  <si>
    <t>SO - 000582</t>
  </si>
  <si>
    <t>SO - 000583</t>
  </si>
  <si>
    <t>SO - 000584</t>
  </si>
  <si>
    <t>SO - 000585</t>
  </si>
  <si>
    <t>SO - 000586</t>
  </si>
  <si>
    <t>SO - 000587</t>
  </si>
  <si>
    <t>SO - 000588</t>
  </si>
  <si>
    <t>SO - 000589</t>
  </si>
  <si>
    <t>SO - 000590</t>
  </si>
  <si>
    <t>SO - 000591</t>
  </si>
  <si>
    <t>SO - 000592</t>
  </si>
  <si>
    <t>SO - 000593</t>
  </si>
  <si>
    <t>SO - 000594</t>
  </si>
  <si>
    <t>SO - 000595</t>
  </si>
  <si>
    <t>SO - 000596</t>
  </si>
  <si>
    <t>SO - 000597</t>
  </si>
  <si>
    <t>SO - 000598</t>
  </si>
  <si>
    <t>SO - 000599</t>
  </si>
  <si>
    <t>SO - 000600</t>
  </si>
  <si>
    <t>SO - 000601</t>
  </si>
  <si>
    <t>SO - 000602</t>
  </si>
  <si>
    <t>SO - 000603</t>
  </si>
  <si>
    <t>SO - 000604</t>
  </si>
  <si>
    <t>SO - 000605</t>
  </si>
  <si>
    <t>SO - 000606</t>
  </si>
  <si>
    <t>SO - 000607</t>
  </si>
  <si>
    <t>SO - 000608</t>
  </si>
  <si>
    <t>SO - 000609</t>
  </si>
  <si>
    <t>SO - 000610</t>
  </si>
  <si>
    <t>SO - 000611</t>
  </si>
  <si>
    <t>SO - 000612</t>
  </si>
  <si>
    <t>SO - 000613</t>
  </si>
  <si>
    <t>SO - 000614</t>
  </si>
  <si>
    <t>SO - 000615</t>
  </si>
  <si>
    <t>SO - 000616</t>
  </si>
  <si>
    <t>SO - 000617</t>
  </si>
  <si>
    <t>SO - 000618</t>
  </si>
  <si>
    <t>SO - 000619</t>
  </si>
  <si>
    <t>SO - 000620</t>
  </si>
  <si>
    <t>SO - 000621</t>
  </si>
  <si>
    <t>SO - 000622</t>
  </si>
  <si>
    <t>SO - 000623</t>
  </si>
  <si>
    <t>SO - 000624</t>
  </si>
  <si>
    <t>SO - 000625</t>
  </si>
  <si>
    <t>SO - 000626</t>
  </si>
  <si>
    <t>SO - 000627</t>
  </si>
  <si>
    <t>SO - 000628</t>
  </si>
  <si>
    <t>SO - 000629</t>
  </si>
  <si>
    <t>SO - 000630</t>
  </si>
  <si>
    <t>SO - 000631</t>
  </si>
  <si>
    <t>SO - 000632</t>
  </si>
  <si>
    <t>SO - 000633</t>
  </si>
  <si>
    <t>SO - 000634</t>
  </si>
  <si>
    <t>SO - 000635</t>
  </si>
  <si>
    <t>SO - 000636</t>
  </si>
  <si>
    <t>SO - 000637</t>
  </si>
  <si>
    <t>SO - 000638</t>
  </si>
  <si>
    <t>SO - 000639</t>
  </si>
  <si>
    <t>SO - 000640</t>
  </si>
  <si>
    <t>SO - 000641</t>
  </si>
  <si>
    <t>SO - 000642</t>
  </si>
  <si>
    <t>SO - 000643</t>
  </si>
  <si>
    <t>SO - 000644</t>
  </si>
  <si>
    <t>SO - 000645</t>
  </si>
  <si>
    <t>SO - 000646</t>
  </si>
  <si>
    <t>SO - 000647</t>
  </si>
  <si>
    <t>SO - 000648</t>
  </si>
  <si>
    <t>SO - 000649</t>
  </si>
  <si>
    <t>SO - 000650</t>
  </si>
  <si>
    <t>SO - 000651</t>
  </si>
  <si>
    <t>SO - 000652</t>
  </si>
  <si>
    <t>SO - 000653</t>
  </si>
  <si>
    <t>SO - 000654</t>
  </si>
  <si>
    <t>SO - 000655</t>
  </si>
  <si>
    <t>SO - 000656</t>
  </si>
  <si>
    <t>SO - 000657</t>
  </si>
  <si>
    <t>SO - 000658</t>
  </si>
  <si>
    <t>SO - 000659</t>
  </si>
  <si>
    <t>SO - 000660</t>
  </si>
  <si>
    <t>SO - 000661</t>
  </si>
  <si>
    <t>SO - 000662</t>
  </si>
  <si>
    <t>SO - 000663</t>
  </si>
  <si>
    <t>SO - 000664</t>
  </si>
  <si>
    <t>SO - 000665</t>
  </si>
  <si>
    <t>SO - 000666</t>
  </si>
  <si>
    <t>SO - 000667</t>
  </si>
  <si>
    <t>SO - 000668</t>
  </si>
  <si>
    <t>SO - 000669</t>
  </si>
  <si>
    <t>SO - 000670</t>
  </si>
  <si>
    <t>SO - 000671</t>
  </si>
  <si>
    <t>SO - 000672</t>
  </si>
  <si>
    <t>SO - 000673</t>
  </si>
  <si>
    <t>SO - 000674</t>
  </si>
  <si>
    <t>SO - 000675</t>
  </si>
  <si>
    <t>SO - 000676</t>
  </si>
  <si>
    <t>SO - 000677</t>
  </si>
  <si>
    <t>SO - 000678</t>
  </si>
  <si>
    <t>SO - 000679</t>
  </si>
  <si>
    <t>SO - 000680</t>
  </si>
  <si>
    <t>SO - 000681</t>
  </si>
  <si>
    <t>SO - 000682</t>
  </si>
  <si>
    <t>SO - 000683</t>
  </si>
  <si>
    <t>SO - 000684</t>
  </si>
  <si>
    <t>SO - 000685</t>
  </si>
  <si>
    <t>SO - 000686</t>
  </si>
  <si>
    <t>SO - 000687</t>
  </si>
  <si>
    <t>SO - 000688</t>
  </si>
  <si>
    <t>SO - 000689</t>
  </si>
  <si>
    <t>SO - 000690</t>
  </si>
  <si>
    <t>SO - 000691</t>
  </si>
  <si>
    <t>SO - 000692</t>
  </si>
  <si>
    <t>SO - 000693</t>
  </si>
  <si>
    <t>SO - 000694</t>
  </si>
  <si>
    <t>SO - 000695</t>
  </si>
  <si>
    <t>SO - 000696</t>
  </si>
  <si>
    <t>SO - 000697</t>
  </si>
  <si>
    <t>SO - 000698</t>
  </si>
  <si>
    <t>SO - 000699</t>
  </si>
  <si>
    <t>SO - 000700</t>
  </si>
  <si>
    <t>SO - 000701</t>
  </si>
  <si>
    <t>SO - 000702</t>
  </si>
  <si>
    <t>SO - 000703</t>
  </si>
  <si>
    <t>SO - 000704</t>
  </si>
  <si>
    <t>SO - 000705</t>
  </si>
  <si>
    <t>SO - 000706</t>
  </si>
  <si>
    <t>SO - 000707</t>
  </si>
  <si>
    <t>SO - 000708</t>
  </si>
  <si>
    <t>SO - 000709</t>
  </si>
  <si>
    <t>SO - 000710</t>
  </si>
  <si>
    <t>SO - 000711</t>
  </si>
  <si>
    <t>SO - 000712</t>
  </si>
  <si>
    <t>SO - 000713</t>
  </si>
  <si>
    <t>SO - 000714</t>
  </si>
  <si>
    <t>SO - 000715</t>
  </si>
  <si>
    <t>SO - 000716</t>
  </si>
  <si>
    <t>SO - 000717</t>
  </si>
  <si>
    <t>SO - 000718</t>
  </si>
  <si>
    <t>SO - 000719</t>
  </si>
  <si>
    <t>SO - 000720</t>
  </si>
  <si>
    <t>SO - 000721</t>
  </si>
  <si>
    <t>SO - 000722</t>
  </si>
  <si>
    <t>SO - 000723</t>
  </si>
  <si>
    <t>SO - 000724</t>
  </si>
  <si>
    <t>SO - 000725</t>
  </si>
  <si>
    <t>SO - 000726</t>
  </si>
  <si>
    <t>SO - 000727</t>
  </si>
  <si>
    <t>SO - 000728</t>
  </si>
  <si>
    <t>SO - 000729</t>
  </si>
  <si>
    <t>SO - 000730</t>
  </si>
  <si>
    <t>SO - 000731</t>
  </si>
  <si>
    <t>SO - 000732</t>
  </si>
  <si>
    <t>SO - 000733</t>
  </si>
  <si>
    <t>SO - 000734</t>
  </si>
  <si>
    <t>SO - 000735</t>
  </si>
  <si>
    <t>SO - 000736</t>
  </si>
  <si>
    <t>SO - 000737</t>
  </si>
  <si>
    <t>SO - 000738</t>
  </si>
  <si>
    <t>SO - 000739</t>
  </si>
  <si>
    <t>SO - 000740</t>
  </si>
  <si>
    <t>SO - 000741</t>
  </si>
  <si>
    <t>SO - 000742</t>
  </si>
  <si>
    <t>SO - 000743</t>
  </si>
  <si>
    <t>SO - 000744</t>
  </si>
  <si>
    <t>SO - 000745</t>
  </si>
  <si>
    <t>SO - 000746</t>
  </si>
  <si>
    <t>SO - 000747</t>
  </si>
  <si>
    <t>SO - 000748</t>
  </si>
  <si>
    <t>SO - 000749</t>
  </si>
  <si>
    <t>SO - 000750</t>
  </si>
  <si>
    <t>SO - 000751</t>
  </si>
  <si>
    <t>SO - 000752</t>
  </si>
  <si>
    <t>SO - 000753</t>
  </si>
  <si>
    <t>SO - 000754</t>
  </si>
  <si>
    <t>SO - 000755</t>
  </si>
  <si>
    <t>SO - 000756</t>
  </si>
  <si>
    <t>SO - 000757</t>
  </si>
  <si>
    <t>SO - 000758</t>
  </si>
  <si>
    <t>SO - 000759</t>
  </si>
  <si>
    <t>SO - 000760</t>
  </si>
  <si>
    <t>SO - 000761</t>
  </si>
  <si>
    <t>SO - 000762</t>
  </si>
  <si>
    <t>SO - 000763</t>
  </si>
  <si>
    <t>SO - 000764</t>
  </si>
  <si>
    <t>SO - 000765</t>
  </si>
  <si>
    <t>SO - 000766</t>
  </si>
  <si>
    <t>SO - 000767</t>
  </si>
  <si>
    <t>SO - 000768</t>
  </si>
  <si>
    <t>SO - 000769</t>
  </si>
  <si>
    <t>SO - 000770</t>
  </si>
  <si>
    <t>SO - 000771</t>
  </si>
  <si>
    <t>SO - 000772</t>
  </si>
  <si>
    <t>SO - 000773</t>
  </si>
  <si>
    <t>SO - 000774</t>
  </si>
  <si>
    <t>SO - 000775</t>
  </si>
  <si>
    <t>SO - 000776</t>
  </si>
  <si>
    <t>SO - 000777</t>
  </si>
  <si>
    <t>SO - 000778</t>
  </si>
  <si>
    <t>SO - 000779</t>
  </si>
  <si>
    <t>SO - 000780</t>
  </si>
  <si>
    <t>SO - 000781</t>
  </si>
  <si>
    <t>SO - 000782</t>
  </si>
  <si>
    <t>SO - 000783</t>
  </si>
  <si>
    <t>SO - 000784</t>
  </si>
  <si>
    <t>SO - 000785</t>
  </si>
  <si>
    <t>SO - 000786</t>
  </si>
  <si>
    <t>SO - 000787</t>
  </si>
  <si>
    <t>SO - 000788</t>
  </si>
  <si>
    <t>SO - 000789</t>
  </si>
  <si>
    <t>SO - 000790</t>
  </si>
  <si>
    <t>SO - 000791</t>
  </si>
  <si>
    <t>SO - 000792</t>
  </si>
  <si>
    <t>SO - 000793</t>
  </si>
  <si>
    <t>SO - 000794</t>
  </si>
  <si>
    <t>SO - 000795</t>
  </si>
  <si>
    <t>SO - 000796</t>
  </si>
  <si>
    <t>SO - 000797</t>
  </si>
  <si>
    <t>SO - 000798</t>
  </si>
  <si>
    <t>SO - 000799</t>
  </si>
  <si>
    <t>SO - 000800</t>
  </si>
  <si>
    <t>SO - 000801</t>
  </si>
  <si>
    <t>SO - 000802</t>
  </si>
  <si>
    <t>SO - 000803</t>
  </si>
  <si>
    <t>SO - 000804</t>
  </si>
  <si>
    <t>SO - 000805</t>
  </si>
  <si>
    <t>SO - 000806</t>
  </si>
  <si>
    <t>SO - 000807</t>
  </si>
  <si>
    <t>SO - 000808</t>
  </si>
  <si>
    <t>SO - 000809</t>
  </si>
  <si>
    <t>SO - 000810</t>
  </si>
  <si>
    <t>SO - 000811</t>
  </si>
  <si>
    <t>SO - 000812</t>
  </si>
  <si>
    <t>SO - 000813</t>
  </si>
  <si>
    <t>SO - 000814</t>
  </si>
  <si>
    <t>SO - 000815</t>
  </si>
  <si>
    <t>SO - 000816</t>
  </si>
  <si>
    <t>SO - 000817</t>
  </si>
  <si>
    <t>SO - 000818</t>
  </si>
  <si>
    <t>SO - 000819</t>
  </si>
  <si>
    <t>SO - 000820</t>
  </si>
  <si>
    <t>SO - 000821</t>
  </si>
  <si>
    <t>SO - 000822</t>
  </si>
  <si>
    <t>SO - 000823</t>
  </si>
  <si>
    <t>SO - 000824</t>
  </si>
  <si>
    <t>SO - 000825</t>
  </si>
  <si>
    <t>SO - 000826</t>
  </si>
  <si>
    <t>SO - 000827</t>
  </si>
  <si>
    <t>SO - 000828</t>
  </si>
  <si>
    <t>SO - 000829</t>
  </si>
  <si>
    <t>SO - 000830</t>
  </si>
  <si>
    <t>SO - 000831</t>
  </si>
  <si>
    <t>SO - 000832</t>
  </si>
  <si>
    <t>SO - 000833</t>
  </si>
  <si>
    <t>SO - 000834</t>
  </si>
  <si>
    <t>SO - 000835</t>
  </si>
  <si>
    <t>SO - 000836</t>
  </si>
  <si>
    <t>SO - 000837</t>
  </si>
  <si>
    <t>SO - 000838</t>
  </si>
  <si>
    <t>SO - 000839</t>
  </si>
  <si>
    <t>SO - 000840</t>
  </si>
  <si>
    <t>SO - 000841</t>
  </si>
  <si>
    <t>SO - 000842</t>
  </si>
  <si>
    <t>SO - 000843</t>
  </si>
  <si>
    <t>SO - 000844</t>
  </si>
  <si>
    <t>SO - 000845</t>
  </si>
  <si>
    <t>SO - 000846</t>
  </si>
  <si>
    <t>SO - 000847</t>
  </si>
  <si>
    <t>SO - 000848</t>
  </si>
  <si>
    <t>SO - 000849</t>
  </si>
  <si>
    <t>SO - 000850</t>
  </si>
  <si>
    <t>SO - 000851</t>
  </si>
  <si>
    <t>SO - 000852</t>
  </si>
  <si>
    <t>SO - 000853</t>
  </si>
  <si>
    <t>SO - 000854</t>
  </si>
  <si>
    <t>SO - 000855</t>
  </si>
  <si>
    <t>SO - 000856</t>
  </si>
  <si>
    <t>SO - 000857</t>
  </si>
  <si>
    <t>SO - 000858</t>
  </si>
  <si>
    <t>SO - 000859</t>
  </si>
  <si>
    <t>SO - 000860</t>
  </si>
  <si>
    <t>SO - 000861</t>
  </si>
  <si>
    <t>SO - 000862</t>
  </si>
  <si>
    <t>SO - 000863</t>
  </si>
  <si>
    <t>SO - 000864</t>
  </si>
  <si>
    <t>SO - 000865</t>
  </si>
  <si>
    <t>SO - 000866</t>
  </si>
  <si>
    <t>SO - 000867</t>
  </si>
  <si>
    <t>SO - 000868</t>
  </si>
  <si>
    <t>SO - 000869</t>
  </si>
  <si>
    <t>SO - 000870</t>
  </si>
  <si>
    <t>SO - 000871</t>
  </si>
  <si>
    <t>SO - 000872</t>
  </si>
  <si>
    <t>SO - 000873</t>
  </si>
  <si>
    <t>SO - 000874</t>
  </si>
  <si>
    <t>SO - 000875</t>
  </si>
  <si>
    <t>SO - 000876</t>
  </si>
  <si>
    <t>SO - 000877</t>
  </si>
  <si>
    <t>SO - 000878</t>
  </si>
  <si>
    <t>SO - 000879</t>
  </si>
  <si>
    <t>SO - 000880</t>
  </si>
  <si>
    <t>SO - 000881</t>
  </si>
  <si>
    <t>SO - 000882</t>
  </si>
  <si>
    <t>SO - 000883</t>
  </si>
  <si>
    <t>SO - 000884</t>
  </si>
  <si>
    <t>SO - 000885</t>
  </si>
  <si>
    <t>SO - 000886</t>
  </si>
  <si>
    <t>SO - 000887</t>
  </si>
  <si>
    <t>SO - 000888</t>
  </si>
  <si>
    <t>SO - 000889</t>
  </si>
  <si>
    <t>SO - 000890</t>
  </si>
  <si>
    <t>SO - 000891</t>
  </si>
  <si>
    <t>SO - 000892</t>
  </si>
  <si>
    <t>SO - 000893</t>
  </si>
  <si>
    <t>SO - 000894</t>
  </si>
  <si>
    <t>SO - 000895</t>
  </si>
  <si>
    <t>SO - 000896</t>
  </si>
  <si>
    <t>SO - 000897</t>
  </si>
  <si>
    <t>SO - 000898</t>
  </si>
  <si>
    <t>SO - 000899</t>
  </si>
  <si>
    <t>SO - 000900</t>
  </si>
  <si>
    <t>SO - 000901</t>
  </si>
  <si>
    <t>SO - 000902</t>
  </si>
  <si>
    <t>SO - 000903</t>
  </si>
  <si>
    <t>SO - 000904</t>
  </si>
  <si>
    <t>SO - 000905</t>
  </si>
  <si>
    <t>SO - 000906</t>
  </si>
  <si>
    <t>SO - 000907</t>
  </si>
  <si>
    <t>SO - 000908</t>
  </si>
  <si>
    <t>SO - 000909</t>
  </si>
  <si>
    <t>SO - 000910</t>
  </si>
  <si>
    <t>SO - 000911</t>
  </si>
  <si>
    <t>SO - 000912</t>
  </si>
  <si>
    <t>SO - 000913</t>
  </si>
  <si>
    <t>SO - 000914</t>
  </si>
  <si>
    <t>SO - 000915</t>
  </si>
  <si>
    <t>SO - 000916</t>
  </si>
  <si>
    <t>SO - 000917</t>
  </si>
  <si>
    <t>SO - 000918</t>
  </si>
  <si>
    <t>SO - 000919</t>
  </si>
  <si>
    <t>SO - 000920</t>
  </si>
  <si>
    <t>SO - 000921</t>
  </si>
  <si>
    <t>SO - 000922</t>
  </si>
  <si>
    <t>SO - 000923</t>
  </si>
  <si>
    <t>SO - 000924</t>
  </si>
  <si>
    <t>SO - 000925</t>
  </si>
  <si>
    <t>SO - 000926</t>
  </si>
  <si>
    <t>SO - 000927</t>
  </si>
  <si>
    <t>SO - 000928</t>
  </si>
  <si>
    <t>SO - 000929</t>
  </si>
  <si>
    <t>SO - 000930</t>
  </si>
  <si>
    <t>SO - 000931</t>
  </si>
  <si>
    <t>SO - 000932</t>
  </si>
  <si>
    <t>SO - 000933</t>
  </si>
  <si>
    <t>SO - 000934</t>
  </si>
  <si>
    <t>SO - 000935</t>
  </si>
  <si>
    <t>SO - 000936</t>
  </si>
  <si>
    <t>SO - 000937</t>
  </si>
  <si>
    <t>SO - 000938</t>
  </si>
  <si>
    <t>SO - 000939</t>
  </si>
  <si>
    <t>SO - 000940</t>
  </si>
  <si>
    <t>SO - 000941</t>
  </si>
  <si>
    <t>SO - 000942</t>
  </si>
  <si>
    <t>SO - 000943</t>
  </si>
  <si>
    <t>SO - 000944</t>
  </si>
  <si>
    <t>SO - 000945</t>
  </si>
  <si>
    <t>SO - 000946</t>
  </si>
  <si>
    <t>SO - 000947</t>
  </si>
  <si>
    <t>SO - 000948</t>
  </si>
  <si>
    <t>SO - 000949</t>
  </si>
  <si>
    <t>SO - 000950</t>
  </si>
  <si>
    <t>SO - 000951</t>
  </si>
  <si>
    <t>SO - 000952</t>
  </si>
  <si>
    <t>SO - 000953</t>
  </si>
  <si>
    <t>SO - 000954</t>
  </si>
  <si>
    <t>SO - 000955</t>
  </si>
  <si>
    <t>SO - 000956</t>
  </si>
  <si>
    <t>SO - 000957</t>
  </si>
  <si>
    <t>SO - 000958</t>
  </si>
  <si>
    <t>SO - 000959</t>
  </si>
  <si>
    <t>SO - 000960</t>
  </si>
  <si>
    <t>SO - 000961</t>
  </si>
  <si>
    <t>SO - 000962</t>
  </si>
  <si>
    <t>SO - 000963</t>
  </si>
  <si>
    <t>SO - 000964</t>
  </si>
  <si>
    <t>SO - 000965</t>
  </si>
  <si>
    <t>SO - 000966</t>
  </si>
  <si>
    <t>SO - 000967</t>
  </si>
  <si>
    <t>SO - 000968</t>
  </si>
  <si>
    <t>SO - 000969</t>
  </si>
  <si>
    <t>SO - 000970</t>
  </si>
  <si>
    <t>SO - 000971</t>
  </si>
  <si>
    <t>SO - 000972</t>
  </si>
  <si>
    <t>SO - 000973</t>
  </si>
  <si>
    <t>SO - 000974</t>
  </si>
  <si>
    <t>SO - 000975</t>
  </si>
  <si>
    <t>SO - 000976</t>
  </si>
  <si>
    <t>SO - 000977</t>
  </si>
  <si>
    <t>SO - 000978</t>
  </si>
  <si>
    <t>SO - 000979</t>
  </si>
  <si>
    <t>SO - 000980</t>
  </si>
  <si>
    <t>SO - 000981</t>
  </si>
  <si>
    <t>SO - 000982</t>
  </si>
  <si>
    <t>SO - 000983</t>
  </si>
  <si>
    <t>SO - 000984</t>
  </si>
  <si>
    <t>SO - 000985</t>
  </si>
  <si>
    <t>SO - 000986</t>
  </si>
  <si>
    <t>SO - 000987</t>
  </si>
  <si>
    <t>SO - 000988</t>
  </si>
  <si>
    <t>SO - 000989</t>
  </si>
  <si>
    <t>SO - 000990</t>
  </si>
  <si>
    <t>SO - 000991</t>
  </si>
  <si>
    <t>SO - 000992</t>
  </si>
  <si>
    <t>SO - 000993</t>
  </si>
  <si>
    <t>SO - 000994</t>
  </si>
  <si>
    <t>SO - 000995</t>
  </si>
  <si>
    <t>SO - 000996</t>
  </si>
  <si>
    <t>SO - 000997</t>
  </si>
  <si>
    <t>SO - 000998</t>
  </si>
  <si>
    <t>SO - 000999</t>
  </si>
  <si>
    <t>SO - 0001000</t>
  </si>
  <si>
    <t>SO - 0001001</t>
  </si>
  <si>
    <t>SO - 0001002</t>
  </si>
  <si>
    <t>SO - 0001003</t>
  </si>
  <si>
    <t>SO - 0001004</t>
  </si>
  <si>
    <t>SO - 0001005</t>
  </si>
  <si>
    <t>SO - 0001006</t>
  </si>
  <si>
    <t>SO - 0001007</t>
  </si>
  <si>
    <t>SO - 0001008</t>
  </si>
  <si>
    <t>SO - 0001009</t>
  </si>
  <si>
    <t>SO - 0001010</t>
  </si>
  <si>
    <t>SO - 0001011</t>
  </si>
  <si>
    <t>SO - 0001012</t>
  </si>
  <si>
    <t>SO - 0001013</t>
  </si>
  <si>
    <t>SO - 0001014</t>
  </si>
  <si>
    <t>SO - 0001015</t>
  </si>
  <si>
    <t>SO - 0001016</t>
  </si>
  <si>
    <t>SO - 0001017</t>
  </si>
  <si>
    <t>SO - 0001018</t>
  </si>
  <si>
    <t>SO - 0001019</t>
  </si>
  <si>
    <t>SO - 0001020</t>
  </si>
  <si>
    <t>SO - 0001021</t>
  </si>
  <si>
    <t>SO - 0001022</t>
  </si>
  <si>
    <t>SO - 0001023</t>
  </si>
  <si>
    <t>SO - 0001024</t>
  </si>
  <si>
    <t>SO - 0001025</t>
  </si>
  <si>
    <t>SO - 0001026</t>
  </si>
  <si>
    <t>SO - 0001027</t>
  </si>
  <si>
    <t>SO - 0001028</t>
  </si>
  <si>
    <t>SO - 0001029</t>
  </si>
  <si>
    <t>SO - 0001030</t>
  </si>
  <si>
    <t>SO - 0001031</t>
  </si>
  <si>
    <t>SO - 0001032</t>
  </si>
  <si>
    <t>SO - 0001033</t>
  </si>
  <si>
    <t>SO - 0001034</t>
  </si>
  <si>
    <t>SO - 0001035</t>
  </si>
  <si>
    <t>SO - 0001036</t>
  </si>
  <si>
    <t>SO - 0001037</t>
  </si>
  <si>
    <t>SO - 0001038</t>
  </si>
  <si>
    <t>SO - 0001039</t>
  </si>
  <si>
    <t>SO - 0001040</t>
  </si>
  <si>
    <t>SO - 0001041</t>
  </si>
  <si>
    <t>SO - 0001042</t>
  </si>
  <si>
    <t>SO - 0001043</t>
  </si>
  <si>
    <t>SO - 0001044</t>
  </si>
  <si>
    <t>SO - 0001045</t>
  </si>
  <si>
    <t>SO - 0001046</t>
  </si>
  <si>
    <t>SO - 0001047</t>
  </si>
  <si>
    <t>SO - 0001048</t>
  </si>
  <si>
    <t>SO - 0001049</t>
  </si>
  <si>
    <t>SO - 0001050</t>
  </si>
  <si>
    <t>SO - 0001051</t>
  </si>
  <si>
    <t>SO - 0001052</t>
  </si>
  <si>
    <t>SO - 0001053</t>
  </si>
  <si>
    <t>SO - 0001054</t>
  </si>
  <si>
    <t>SO - 0001055</t>
  </si>
  <si>
    <t>SO - 0001056</t>
  </si>
  <si>
    <t>SO - 0001057</t>
  </si>
  <si>
    <t>SO - 0001058</t>
  </si>
  <si>
    <t>SO - 0001059</t>
  </si>
  <si>
    <t>SO - 0001060</t>
  </si>
  <si>
    <t>SO - 0001061</t>
  </si>
  <si>
    <t>SO - 0001062</t>
  </si>
  <si>
    <t>SO - 0001063</t>
  </si>
  <si>
    <t>SO - 0001064</t>
  </si>
  <si>
    <t>SO - 0001065</t>
  </si>
  <si>
    <t>SO - 0001066</t>
  </si>
  <si>
    <t>SO - 0001067</t>
  </si>
  <si>
    <t>SO - 0001068</t>
  </si>
  <si>
    <t>SO - 0001069</t>
  </si>
  <si>
    <t>SO - 0001070</t>
  </si>
  <si>
    <t>SO - 0001071</t>
  </si>
  <si>
    <t>SO - 0001072</t>
  </si>
  <si>
    <t>SO - 0001073</t>
  </si>
  <si>
    <t>SO - 0001074</t>
  </si>
  <si>
    <t>SO - 0001075</t>
  </si>
  <si>
    <t>SO - 0001076</t>
  </si>
  <si>
    <t>SO - 0001077</t>
  </si>
  <si>
    <t>SO - 0001078</t>
  </si>
  <si>
    <t>SO - 0001079</t>
  </si>
  <si>
    <t>SO - 0001080</t>
  </si>
  <si>
    <t>SO - 0001081</t>
  </si>
  <si>
    <t>SO - 0001082</t>
  </si>
  <si>
    <t>SO - 0001083</t>
  </si>
  <si>
    <t>SO - 0001084</t>
  </si>
  <si>
    <t>SO - 0001085</t>
  </si>
  <si>
    <t>SO - 0001086</t>
  </si>
  <si>
    <t>SO - 0001087</t>
  </si>
  <si>
    <t>SO - 0001088</t>
  </si>
  <si>
    <t>SO - 0001089</t>
  </si>
  <si>
    <t>SO - 0001090</t>
  </si>
  <si>
    <t>SO - 0001091</t>
  </si>
  <si>
    <t>SO - 0001092</t>
  </si>
  <si>
    <t>SO - 0001093</t>
  </si>
  <si>
    <t>SO - 0001094</t>
  </si>
  <si>
    <t>SO - 0001095</t>
  </si>
  <si>
    <t>SO - 0001096</t>
  </si>
  <si>
    <t>SO - 0001097</t>
  </si>
  <si>
    <t>SO - 0001098</t>
  </si>
  <si>
    <t>SO - 0001099</t>
  </si>
  <si>
    <t>SO - 0001100</t>
  </si>
  <si>
    <t>SO - 0001101</t>
  </si>
  <si>
    <t>SO - 0001102</t>
  </si>
  <si>
    <t>SO - 0001103</t>
  </si>
  <si>
    <t>SO - 0001104</t>
  </si>
  <si>
    <t>SO - 0001105</t>
  </si>
  <si>
    <t>SO - 0001106</t>
  </si>
  <si>
    <t>SO - 0001107</t>
  </si>
  <si>
    <t>SO - 0001108</t>
  </si>
  <si>
    <t>SO - 0001109</t>
  </si>
  <si>
    <t>SO - 0001110</t>
  </si>
  <si>
    <t>SO - 0001111</t>
  </si>
  <si>
    <t>SO - 0001112</t>
  </si>
  <si>
    <t>SO - 0001113</t>
  </si>
  <si>
    <t>SO - 0001114</t>
  </si>
  <si>
    <t>SO - 0001115</t>
  </si>
  <si>
    <t>SO - 0001116</t>
  </si>
  <si>
    <t>SO - 0001117</t>
  </si>
  <si>
    <t>SO - 0001118</t>
  </si>
  <si>
    <t>SO - 0001119</t>
  </si>
  <si>
    <t>SO - 0001120</t>
  </si>
  <si>
    <t>SO - 0001121</t>
  </si>
  <si>
    <t>SO - 0001122</t>
  </si>
  <si>
    <t>SO - 0001123</t>
  </si>
  <si>
    <t>SO - 0001124</t>
  </si>
  <si>
    <t>SO - 0001125</t>
  </si>
  <si>
    <t>SO - 0001126</t>
  </si>
  <si>
    <t>SO - 0001127</t>
  </si>
  <si>
    <t>SO - 0001128</t>
  </si>
  <si>
    <t>SO - 0001129</t>
  </si>
  <si>
    <t>SO - 0001130</t>
  </si>
  <si>
    <t>SO - 0001131</t>
  </si>
  <si>
    <t>SO - 0001132</t>
  </si>
  <si>
    <t>SO - 0001133</t>
  </si>
  <si>
    <t>SO - 0001134</t>
  </si>
  <si>
    <t>SO - 0001135</t>
  </si>
  <si>
    <t>SO - 0001136</t>
  </si>
  <si>
    <t>SO - 0001137</t>
  </si>
  <si>
    <t>SO - 0001138</t>
  </si>
  <si>
    <t>SO - 0001139</t>
  </si>
  <si>
    <t>SO - 0001140</t>
  </si>
  <si>
    <t>SO - 0001141</t>
  </si>
  <si>
    <t>SO - 0001142</t>
  </si>
  <si>
    <t>SO - 0001143</t>
  </si>
  <si>
    <t>SO - 0001144</t>
  </si>
  <si>
    <t>SO - 0001145</t>
  </si>
  <si>
    <t>SO - 0001146</t>
  </si>
  <si>
    <t>SO - 0001147</t>
  </si>
  <si>
    <t>SO - 0001148</t>
  </si>
  <si>
    <t>SO - 0001149</t>
  </si>
  <si>
    <t>SO - 0001150</t>
  </si>
  <si>
    <t>SO - 0001151</t>
  </si>
  <si>
    <t>SO - 0001152</t>
  </si>
  <si>
    <t>SO - 0001153</t>
  </si>
  <si>
    <t>SO - 0001154</t>
  </si>
  <si>
    <t>SO - 0001155</t>
  </si>
  <si>
    <t>SO - 0001156</t>
  </si>
  <si>
    <t>SO - 0001157</t>
  </si>
  <si>
    <t>SO - 0001158</t>
  </si>
  <si>
    <t>SO - 0001159</t>
  </si>
  <si>
    <t>SO - 0001160</t>
  </si>
  <si>
    <t>SO - 0001161</t>
  </si>
  <si>
    <t>SO - 0001162</t>
  </si>
  <si>
    <t>SO - 0001163</t>
  </si>
  <si>
    <t>SO - 0001164</t>
  </si>
  <si>
    <t>SO - 0001165</t>
  </si>
  <si>
    <t>SO - 0001166</t>
  </si>
  <si>
    <t>SO - 0001167</t>
  </si>
  <si>
    <t>SO - 0001168</t>
  </si>
  <si>
    <t>SO - 0001169</t>
  </si>
  <si>
    <t>SO - 0001170</t>
  </si>
  <si>
    <t>SO - 0001171</t>
  </si>
  <si>
    <t>SO - 0001172</t>
  </si>
  <si>
    <t>SO - 0001173</t>
  </si>
  <si>
    <t>SO - 0001174</t>
  </si>
  <si>
    <t>SO - 0001175</t>
  </si>
  <si>
    <t>SO - 0001176</t>
  </si>
  <si>
    <t>SO - 0001177</t>
  </si>
  <si>
    <t>SO - 0001178</t>
  </si>
  <si>
    <t>SO - 0001179</t>
  </si>
  <si>
    <t>SO - 0001180</t>
  </si>
  <si>
    <t>SO - 0001181</t>
  </si>
  <si>
    <t>SO - 0001182</t>
  </si>
  <si>
    <t>SO - 0001183</t>
  </si>
  <si>
    <t>SO - 0001184</t>
  </si>
  <si>
    <t>SO - 0001185</t>
  </si>
  <si>
    <t>SO - 0001186</t>
  </si>
  <si>
    <t>SO - 0001187</t>
  </si>
  <si>
    <t>SO - 0001188</t>
  </si>
  <si>
    <t>SO - 0001189</t>
  </si>
  <si>
    <t>SO - 0001190</t>
  </si>
  <si>
    <t>SO - 0001191</t>
  </si>
  <si>
    <t>SO - 0001192</t>
  </si>
  <si>
    <t>SO - 0001193</t>
  </si>
  <si>
    <t>SO - 0001194</t>
  </si>
  <si>
    <t>SO - 0001195</t>
  </si>
  <si>
    <t>SO - 0001196</t>
  </si>
  <si>
    <t>SO - 0001197</t>
  </si>
  <si>
    <t>SO - 0001198</t>
  </si>
  <si>
    <t>SO - 0001199</t>
  </si>
  <si>
    <t>SO - 0001200</t>
  </si>
  <si>
    <t>SO - 0001201</t>
  </si>
  <si>
    <t>SO - 0001202</t>
  </si>
  <si>
    <t>SO - 0001203</t>
  </si>
  <si>
    <t>SO - 0001204</t>
  </si>
  <si>
    <t>SO - 0001205</t>
  </si>
  <si>
    <t>SO - 0001206</t>
  </si>
  <si>
    <t>SO - 0001207</t>
  </si>
  <si>
    <t>SO - 0001208</t>
  </si>
  <si>
    <t>SO - 0001209</t>
  </si>
  <si>
    <t>SO - 0001210</t>
  </si>
  <si>
    <t>SO - 0001211</t>
  </si>
  <si>
    <t>SO - 0001212</t>
  </si>
  <si>
    <t>SO - 0001213</t>
  </si>
  <si>
    <t>SO - 0001214</t>
  </si>
  <si>
    <t>SO - 0001215</t>
  </si>
  <si>
    <t>SO - 0001216</t>
  </si>
  <si>
    <t>SO - 0001217</t>
  </si>
  <si>
    <t>SO - 0001218</t>
  </si>
  <si>
    <t>SO - 0001219</t>
  </si>
  <si>
    <t>SO - 0001220</t>
  </si>
  <si>
    <t>SO - 0001221</t>
  </si>
  <si>
    <t>SO - 0001222</t>
  </si>
  <si>
    <t>SO - 0001223</t>
  </si>
  <si>
    <t>SO - 0001224</t>
  </si>
  <si>
    <t>SO - 0001225</t>
  </si>
  <si>
    <t>SO - 0001226</t>
  </si>
  <si>
    <t>SO - 0001227</t>
  </si>
  <si>
    <t>SO - 0001228</t>
  </si>
  <si>
    <t>SO - 0001229</t>
  </si>
  <si>
    <t>SO - 0001230</t>
  </si>
  <si>
    <t>SO - 0001231</t>
  </si>
  <si>
    <t>SO - 0001232</t>
  </si>
  <si>
    <t>SO - 0001233</t>
  </si>
  <si>
    <t>SO - 0001234</t>
  </si>
  <si>
    <t>SO - 0001235</t>
  </si>
  <si>
    <t>SO - 0001236</t>
  </si>
  <si>
    <t>SO - 0001237</t>
  </si>
  <si>
    <t>SO - 0001238</t>
  </si>
  <si>
    <t>SO - 0001239</t>
  </si>
  <si>
    <t>SO - 0001240</t>
  </si>
  <si>
    <t>SO - 0001241</t>
  </si>
  <si>
    <t>SO - 0001242</t>
  </si>
  <si>
    <t>SO - 0001243</t>
  </si>
  <si>
    <t>SO - 0001244</t>
  </si>
  <si>
    <t>SO - 0001245</t>
  </si>
  <si>
    <t>SO - 0001246</t>
  </si>
  <si>
    <t>SO - 0001247</t>
  </si>
  <si>
    <t>SO - 0001248</t>
  </si>
  <si>
    <t>SO - 0001249</t>
  </si>
  <si>
    <t>SO - 0001250</t>
  </si>
  <si>
    <t>SO - 0001251</t>
  </si>
  <si>
    <t>SO - 0001252</t>
  </si>
  <si>
    <t>SO - 0001253</t>
  </si>
  <si>
    <t>SO - 0001254</t>
  </si>
  <si>
    <t>SO - 0001255</t>
  </si>
  <si>
    <t>SO - 0001256</t>
  </si>
  <si>
    <t>SO - 0001257</t>
  </si>
  <si>
    <t>SO - 0001258</t>
  </si>
  <si>
    <t>SO - 0001259</t>
  </si>
  <si>
    <t>SO - 0001260</t>
  </si>
  <si>
    <t>SO - 0001261</t>
  </si>
  <si>
    <t>SO - 0001262</t>
  </si>
  <si>
    <t>SO - 0001263</t>
  </si>
  <si>
    <t>SO - 0001264</t>
  </si>
  <si>
    <t>SO - 0001265</t>
  </si>
  <si>
    <t>SO - 0001266</t>
  </si>
  <si>
    <t>SO - 0001267</t>
  </si>
  <si>
    <t>SO - 0001268</t>
  </si>
  <si>
    <t>SO - 0001269</t>
  </si>
  <si>
    <t>SO - 0001270</t>
  </si>
  <si>
    <t>SO - 0001271</t>
  </si>
  <si>
    <t>SO - 0001272</t>
  </si>
  <si>
    <t>SO - 0001273</t>
  </si>
  <si>
    <t>SO - 0001274</t>
  </si>
  <si>
    <t>SO - 0001275</t>
  </si>
  <si>
    <t>SO - 0001276</t>
  </si>
  <si>
    <t>SO - 0001277</t>
  </si>
  <si>
    <t>SO - 0001278</t>
  </si>
  <si>
    <t>SO - 0001279</t>
  </si>
  <si>
    <t>SO - 0001280</t>
  </si>
  <si>
    <t>SO - 0001281</t>
  </si>
  <si>
    <t>SO - 0001282</t>
  </si>
  <si>
    <t>SO - 0001283</t>
  </si>
  <si>
    <t>SO - 0001284</t>
  </si>
  <si>
    <t>SO - 0001285</t>
  </si>
  <si>
    <t>SO - 0001286</t>
  </si>
  <si>
    <t>SO - 0001287</t>
  </si>
  <si>
    <t>SO - 0001288</t>
  </si>
  <si>
    <t>SO - 0001289</t>
  </si>
  <si>
    <t>SO - 0001290</t>
  </si>
  <si>
    <t>SO - 0001291</t>
  </si>
  <si>
    <t>SO - 0001292</t>
  </si>
  <si>
    <t>SO - 0001293</t>
  </si>
  <si>
    <t>SO - 0001294</t>
  </si>
  <si>
    <t>SO - 0001295</t>
  </si>
  <si>
    <t>SO - 0001296</t>
  </si>
  <si>
    <t>SO - 0001297</t>
  </si>
  <si>
    <t>SO - 0001298</t>
  </si>
  <si>
    <t>SO - 0001299</t>
  </si>
  <si>
    <t>SO - 0001300</t>
  </si>
  <si>
    <t>SO - 0001301</t>
  </si>
  <si>
    <t>SO - 0001302</t>
  </si>
  <si>
    <t>SO - 0001303</t>
  </si>
  <si>
    <t>SO - 0001304</t>
  </si>
  <si>
    <t>SO - 0001305</t>
  </si>
  <si>
    <t>SO - 0001306</t>
  </si>
  <si>
    <t>SO - 0001307</t>
  </si>
  <si>
    <t>SO - 0001308</t>
  </si>
  <si>
    <t>SO - 0001309</t>
  </si>
  <si>
    <t>SO - 0001310</t>
  </si>
  <si>
    <t>SO - 0001311</t>
  </si>
  <si>
    <t>SO - 0001312</t>
  </si>
  <si>
    <t>SO - 0001313</t>
  </si>
  <si>
    <t>SO - 0001314</t>
  </si>
  <si>
    <t>SO - 0001315</t>
  </si>
  <si>
    <t>SO - 0001316</t>
  </si>
  <si>
    <t>SO - 0001317</t>
  </si>
  <si>
    <t>SO - 0001318</t>
  </si>
  <si>
    <t>SO - 0001319</t>
  </si>
  <si>
    <t>SO - 0001320</t>
  </si>
  <si>
    <t>SO - 0001321</t>
  </si>
  <si>
    <t>SO - 0001322</t>
  </si>
  <si>
    <t>SO - 0001323</t>
  </si>
  <si>
    <t>SO - 0001324</t>
  </si>
  <si>
    <t>SO - 0001325</t>
  </si>
  <si>
    <t>SO - 0001326</t>
  </si>
  <si>
    <t>SO - 0001327</t>
  </si>
  <si>
    <t>SO - 0001328</t>
  </si>
  <si>
    <t>SO - 0001329</t>
  </si>
  <si>
    <t>SO - 0001330</t>
  </si>
  <si>
    <t>SO - 0001331</t>
  </si>
  <si>
    <t>SO - 0001332</t>
  </si>
  <si>
    <t>SO - 0001333</t>
  </si>
  <si>
    <t>SO - 0001334</t>
  </si>
  <si>
    <t>SO - 0001335</t>
  </si>
  <si>
    <t>SO - 0001336</t>
  </si>
  <si>
    <t>SO - 0001337</t>
  </si>
  <si>
    <t>SO - 0001338</t>
  </si>
  <si>
    <t>SO - 0001339</t>
  </si>
  <si>
    <t>SO - 0001340</t>
  </si>
  <si>
    <t>SO - 0001341</t>
  </si>
  <si>
    <t>SO - 0001342</t>
  </si>
  <si>
    <t>SO - 0001343</t>
  </si>
  <si>
    <t>SO - 0001344</t>
  </si>
  <si>
    <t>SO - 0001345</t>
  </si>
  <si>
    <t>SO - 0001346</t>
  </si>
  <si>
    <t>SO - 0001347</t>
  </si>
  <si>
    <t>SO - 0001348</t>
  </si>
  <si>
    <t>SO - 0001349</t>
  </si>
  <si>
    <t>SO - 0001350</t>
  </si>
  <si>
    <t>SO - 0001351</t>
  </si>
  <si>
    <t>SO - 0001352</t>
  </si>
  <si>
    <t>SO - 0001353</t>
  </si>
  <si>
    <t>SO - 0001354</t>
  </si>
  <si>
    <t>SO - 0001355</t>
  </si>
  <si>
    <t>SO - 0001356</t>
  </si>
  <si>
    <t>SO - 0001357</t>
  </si>
  <si>
    <t>SO - 0001358</t>
  </si>
  <si>
    <t>SO - 0001359</t>
  </si>
  <si>
    <t>SO - 0001360</t>
  </si>
  <si>
    <t>SO - 0001361</t>
  </si>
  <si>
    <t>SO - 0001362</t>
  </si>
  <si>
    <t>SO - 0001363</t>
  </si>
  <si>
    <t>SO - 0001364</t>
  </si>
  <si>
    <t>SO - 0001365</t>
  </si>
  <si>
    <t>SO - 0001366</t>
  </si>
  <si>
    <t>SO - 0001367</t>
  </si>
  <si>
    <t>SO - 0001368</t>
  </si>
  <si>
    <t>SO - 0001369</t>
  </si>
  <si>
    <t>SO - 0001370</t>
  </si>
  <si>
    <t>SO - 0001371</t>
  </si>
  <si>
    <t>SO - 0001372</t>
  </si>
  <si>
    <t>SO - 0001373</t>
  </si>
  <si>
    <t>SO - 0001374</t>
  </si>
  <si>
    <t>SO - 0001375</t>
  </si>
  <si>
    <t>SO - 0001376</t>
  </si>
  <si>
    <t>SO - 0001377</t>
  </si>
  <si>
    <t>SO - 0001378</t>
  </si>
  <si>
    <t>SO - 0001379</t>
  </si>
  <si>
    <t>SO - 0001380</t>
  </si>
  <si>
    <t>SO - 0001381</t>
  </si>
  <si>
    <t>SO - 0001382</t>
  </si>
  <si>
    <t>SO - 0001383</t>
  </si>
  <si>
    <t>SO - 0001384</t>
  </si>
  <si>
    <t>SO - 0001385</t>
  </si>
  <si>
    <t>SO - 0001386</t>
  </si>
  <si>
    <t>SO - 0001387</t>
  </si>
  <si>
    <t>SO - 0001388</t>
  </si>
  <si>
    <t>SO - 0001389</t>
  </si>
  <si>
    <t>SO - 0001390</t>
  </si>
  <si>
    <t>SO - 0001391</t>
  </si>
  <si>
    <t>SO - 0001392</t>
  </si>
  <si>
    <t>SO - 0001393</t>
  </si>
  <si>
    <t>SO - 0001394</t>
  </si>
  <si>
    <t>SO - 0001395</t>
  </si>
  <si>
    <t>SO - 0001396</t>
  </si>
  <si>
    <t>SO - 0001397</t>
  </si>
  <si>
    <t>SO - 0001398</t>
  </si>
  <si>
    <t>SO - 0001399</t>
  </si>
  <si>
    <t>SO - 0001400</t>
  </si>
  <si>
    <t>SO - 0001401</t>
  </si>
  <si>
    <t>SO - 0001402</t>
  </si>
  <si>
    <t>SO - 0001403</t>
  </si>
  <si>
    <t>SO - 0001404</t>
  </si>
  <si>
    <t>SO - 0001405</t>
  </si>
  <si>
    <t>SO - 0001406</t>
  </si>
  <si>
    <t>SO - 0001407</t>
  </si>
  <si>
    <t>SO - 0001408</t>
  </si>
  <si>
    <t>SO - 0001409</t>
  </si>
  <si>
    <t>SO - 0001410</t>
  </si>
  <si>
    <t>SO - 0001411</t>
  </si>
  <si>
    <t>SO - 0001412</t>
  </si>
  <si>
    <t>SO - 0001413</t>
  </si>
  <si>
    <t>SO - 0001414</t>
  </si>
  <si>
    <t>SO - 0001415</t>
  </si>
  <si>
    <t>SO - 0001416</t>
  </si>
  <si>
    <t>SO - 0001417</t>
  </si>
  <si>
    <t>SO - 0001418</t>
  </si>
  <si>
    <t>SO - 0001419</t>
  </si>
  <si>
    <t>SO - 0001420</t>
  </si>
  <si>
    <t>SO - 0001421</t>
  </si>
  <si>
    <t>SO - 0001422</t>
  </si>
  <si>
    <t>SO - 0001423</t>
  </si>
  <si>
    <t>SO - 0001424</t>
  </si>
  <si>
    <t>SO - 0001425</t>
  </si>
  <si>
    <t>SO - 0001426</t>
  </si>
  <si>
    <t>SO - 0001427</t>
  </si>
  <si>
    <t>SO - 0001428</t>
  </si>
  <si>
    <t>SO - 0001429</t>
  </si>
  <si>
    <t>SO - 0001430</t>
  </si>
  <si>
    <t>SO - 0001431</t>
  </si>
  <si>
    <t>SO - 0001432</t>
  </si>
  <si>
    <t>SO - 0001433</t>
  </si>
  <si>
    <t>SO - 0001434</t>
  </si>
  <si>
    <t>SO - 0001435</t>
  </si>
  <si>
    <t>SO - 0001436</t>
  </si>
  <si>
    <t>SO - 0001437</t>
  </si>
  <si>
    <t>SO - 0001438</t>
  </si>
  <si>
    <t>SO - 0001439</t>
  </si>
  <si>
    <t>SO - 0001440</t>
  </si>
  <si>
    <t>SO - 0001441</t>
  </si>
  <si>
    <t>SO - 0001442</t>
  </si>
  <si>
    <t>SO - 0001443</t>
  </si>
  <si>
    <t>SO - 0001444</t>
  </si>
  <si>
    <t>SO - 0001445</t>
  </si>
  <si>
    <t>SO - 0001446</t>
  </si>
  <si>
    <t>SO - 0001447</t>
  </si>
  <si>
    <t>SO - 0001448</t>
  </si>
  <si>
    <t>SO - 0001449</t>
  </si>
  <si>
    <t>SO - 0001450</t>
  </si>
  <si>
    <t>SO - 0001451</t>
  </si>
  <si>
    <t>SO - 0001452</t>
  </si>
  <si>
    <t>SO - 0001453</t>
  </si>
  <si>
    <t>SO - 0001454</t>
  </si>
  <si>
    <t>SO - 0001455</t>
  </si>
  <si>
    <t>SO - 0001456</t>
  </si>
  <si>
    <t>SO - 0001457</t>
  </si>
  <si>
    <t>SO - 0001458</t>
  </si>
  <si>
    <t>SO - 0001459</t>
  </si>
  <si>
    <t>SO - 0001460</t>
  </si>
  <si>
    <t>SO - 0001461</t>
  </si>
  <si>
    <t>SO - 0001462</t>
  </si>
  <si>
    <t>SO - 0001463</t>
  </si>
  <si>
    <t>SO - 0001464</t>
  </si>
  <si>
    <t>SO - 0001465</t>
  </si>
  <si>
    <t>SO - 0001466</t>
  </si>
  <si>
    <t>SO - 0001467</t>
  </si>
  <si>
    <t>SO - 0001468</t>
  </si>
  <si>
    <t>SO - 0001469</t>
  </si>
  <si>
    <t>SO - 0001470</t>
  </si>
  <si>
    <t>SO - 0001471</t>
  </si>
  <si>
    <t>SO - 0001472</t>
  </si>
  <si>
    <t>SO - 0001473</t>
  </si>
  <si>
    <t>SO - 0001474</t>
  </si>
  <si>
    <t>SO - 0001475</t>
  </si>
  <si>
    <t>SO - 0001476</t>
  </si>
  <si>
    <t>SO - 0001477</t>
  </si>
  <si>
    <t>SO - 0001478</t>
  </si>
  <si>
    <t>SO - 0001479</t>
  </si>
  <si>
    <t>SO - 0001480</t>
  </si>
  <si>
    <t>SO - 0001481</t>
  </si>
  <si>
    <t>SO - 0001482</t>
  </si>
  <si>
    <t>SO - 0001483</t>
  </si>
  <si>
    <t>SO - 0001484</t>
  </si>
  <si>
    <t>SO - 0001485</t>
  </si>
  <si>
    <t>SO - 0001486</t>
  </si>
  <si>
    <t>SO - 0001487</t>
  </si>
  <si>
    <t>SO - 0001488</t>
  </si>
  <si>
    <t>SO - 0001489</t>
  </si>
  <si>
    <t>SO - 0001490</t>
  </si>
  <si>
    <t>SO - 0001491</t>
  </si>
  <si>
    <t>SO - 0001492</t>
  </si>
  <si>
    <t>SO - 0001493</t>
  </si>
  <si>
    <t>SO - 0001494</t>
  </si>
  <si>
    <t>SO - 0001495</t>
  </si>
  <si>
    <t>SO - 0001496</t>
  </si>
  <si>
    <t>SO - 0001497</t>
  </si>
  <si>
    <t>SO - 0001498</t>
  </si>
  <si>
    <t>SO - 0001499</t>
  </si>
  <si>
    <t>SO - 0001500</t>
  </si>
  <si>
    <t>SO - 0001501</t>
  </si>
  <si>
    <t>SO - 0001502</t>
  </si>
  <si>
    <t>SO - 0001503</t>
  </si>
  <si>
    <t>SO - 0001504</t>
  </si>
  <si>
    <t>SO - 0001505</t>
  </si>
  <si>
    <t>SO - 0001506</t>
  </si>
  <si>
    <t>SO - 0001507</t>
  </si>
  <si>
    <t>SO - 0001508</t>
  </si>
  <si>
    <t>SO - 0001509</t>
  </si>
  <si>
    <t>SO - 0001510</t>
  </si>
  <si>
    <t>SO - 0001511</t>
  </si>
  <si>
    <t>SO - 0001512</t>
  </si>
  <si>
    <t>SO - 0001513</t>
  </si>
  <si>
    <t>SO - 0001514</t>
  </si>
  <si>
    <t>SO - 0001515</t>
  </si>
  <si>
    <t>SO - 0001516</t>
  </si>
  <si>
    <t>SO - 0001517</t>
  </si>
  <si>
    <t>SO - 0001518</t>
  </si>
  <si>
    <t>SO - 0001519</t>
  </si>
  <si>
    <t>SO - 0001520</t>
  </si>
  <si>
    <t>SO - 0001521</t>
  </si>
  <si>
    <t>SO - 0001522</t>
  </si>
  <si>
    <t>SO - 0001523</t>
  </si>
  <si>
    <t>SO - 0001524</t>
  </si>
  <si>
    <t>SO - 0001525</t>
  </si>
  <si>
    <t>SO - 0001526</t>
  </si>
  <si>
    <t>SO - 0001527</t>
  </si>
  <si>
    <t>SO - 0001528</t>
  </si>
  <si>
    <t>SO - 0001529</t>
  </si>
  <si>
    <t>SO - 0001530</t>
  </si>
  <si>
    <t>SO - 0001531</t>
  </si>
  <si>
    <t>SO - 0001532</t>
  </si>
  <si>
    <t>SO - 0001533</t>
  </si>
  <si>
    <t>SO - 0001534</t>
  </si>
  <si>
    <t>SO - 0001535</t>
  </si>
  <si>
    <t>SO - 0001536</t>
  </si>
  <si>
    <t>SO - 0001537</t>
  </si>
  <si>
    <t>SO - 0001538</t>
  </si>
  <si>
    <t>SO - 0001539</t>
  </si>
  <si>
    <t>SO - 0001540</t>
  </si>
  <si>
    <t>SO - 0001541</t>
  </si>
  <si>
    <t>SO - 0001542</t>
  </si>
  <si>
    <t>SO - 0001543</t>
  </si>
  <si>
    <t>SO - 0001544</t>
  </si>
  <si>
    <t>SO - 0001545</t>
  </si>
  <si>
    <t>SO - 0001546</t>
  </si>
  <si>
    <t>SO - 0001547</t>
  </si>
  <si>
    <t>SO - 0001548</t>
  </si>
  <si>
    <t>SO - 0001549</t>
  </si>
  <si>
    <t>SO - 0001550</t>
  </si>
  <si>
    <t>SO - 0001551</t>
  </si>
  <si>
    <t>SO - 0001552</t>
  </si>
  <si>
    <t>SO - 0001553</t>
  </si>
  <si>
    <t>SO - 0001554</t>
  </si>
  <si>
    <t>SO - 0001555</t>
  </si>
  <si>
    <t>SO - 0001556</t>
  </si>
  <si>
    <t>SO - 0001557</t>
  </si>
  <si>
    <t>SO - 0001558</t>
  </si>
  <si>
    <t>SO - 0001559</t>
  </si>
  <si>
    <t>SO - 0001560</t>
  </si>
  <si>
    <t>SO - 0001561</t>
  </si>
  <si>
    <t>SO - 0001562</t>
  </si>
  <si>
    <t>SO - 0001563</t>
  </si>
  <si>
    <t>SO - 0001564</t>
  </si>
  <si>
    <t>SO - 0001565</t>
  </si>
  <si>
    <t>SO - 0001566</t>
  </si>
  <si>
    <t>SO - 0001567</t>
  </si>
  <si>
    <t>SO - 0001568</t>
  </si>
  <si>
    <t>SO - 0001569</t>
  </si>
  <si>
    <t>SO - 0001570</t>
  </si>
  <si>
    <t>SO - 0001571</t>
  </si>
  <si>
    <t>SO - 0001572</t>
  </si>
  <si>
    <t>SO - 0001573</t>
  </si>
  <si>
    <t>SO - 0001574</t>
  </si>
  <si>
    <t>SO - 0001575</t>
  </si>
  <si>
    <t>SO - 0001576</t>
  </si>
  <si>
    <t>SO - 0001577</t>
  </si>
  <si>
    <t>SO - 0001578</t>
  </si>
  <si>
    <t>SO - 0001579</t>
  </si>
  <si>
    <t>SO - 0001580</t>
  </si>
  <si>
    <t>SO - 0001581</t>
  </si>
  <si>
    <t>SO - 0001582</t>
  </si>
  <si>
    <t>SO - 0001583</t>
  </si>
  <si>
    <t>SO - 0001584</t>
  </si>
  <si>
    <t>SO - 0001585</t>
  </si>
  <si>
    <t>SO - 0001586</t>
  </si>
  <si>
    <t>SO - 0001587</t>
  </si>
  <si>
    <t>SO - 0001588</t>
  </si>
  <si>
    <t>SO - 0001589</t>
  </si>
  <si>
    <t>SO - 0001590</t>
  </si>
  <si>
    <t>SO - 0001591</t>
  </si>
  <si>
    <t>SO - 0001592</t>
  </si>
  <si>
    <t>SO - 0001593</t>
  </si>
  <si>
    <t>SO - 0001594</t>
  </si>
  <si>
    <t>SO - 0001595</t>
  </si>
  <si>
    <t>SO - 0001596</t>
  </si>
  <si>
    <t>SO - 0001597</t>
  </si>
  <si>
    <t>SO - 0001598</t>
  </si>
  <si>
    <t>SO - 0001599</t>
  </si>
  <si>
    <t>SO - 0001600</t>
  </si>
  <si>
    <t>SO - 0001601</t>
  </si>
  <si>
    <t>SO - 0001602</t>
  </si>
  <si>
    <t>SO - 0001603</t>
  </si>
  <si>
    <t>SO - 0001604</t>
  </si>
  <si>
    <t>SO - 0001605</t>
  </si>
  <si>
    <t>SO - 0001606</t>
  </si>
  <si>
    <t>SO - 0001607</t>
  </si>
  <si>
    <t>SO - 0001608</t>
  </si>
  <si>
    <t>SO - 0001609</t>
  </si>
  <si>
    <t>SO - 0001610</t>
  </si>
  <si>
    <t>SO - 0001611</t>
  </si>
  <si>
    <t>SO - 0001612</t>
  </si>
  <si>
    <t>SO - 0001613</t>
  </si>
  <si>
    <t>SO - 0001614</t>
  </si>
  <si>
    <t>SO - 0001615</t>
  </si>
  <si>
    <t>SO - 0001616</t>
  </si>
  <si>
    <t>SO - 0001617</t>
  </si>
  <si>
    <t>SO - 0001618</t>
  </si>
  <si>
    <t>SO - 0001619</t>
  </si>
  <si>
    <t>SO - 0001620</t>
  </si>
  <si>
    <t>SO - 0001621</t>
  </si>
  <si>
    <t>SO - 0001622</t>
  </si>
  <si>
    <t>SO - 0001623</t>
  </si>
  <si>
    <t>SO - 0001624</t>
  </si>
  <si>
    <t>SO - 0001625</t>
  </si>
  <si>
    <t>SO - 0001626</t>
  </si>
  <si>
    <t>SO - 0001627</t>
  </si>
  <si>
    <t>SO - 0001628</t>
  </si>
  <si>
    <t>SO - 0001629</t>
  </si>
  <si>
    <t>SO - 0001630</t>
  </si>
  <si>
    <t>SO - 0001631</t>
  </si>
  <si>
    <t>SO - 0001632</t>
  </si>
  <si>
    <t>SO - 0001633</t>
  </si>
  <si>
    <t>SO - 0001634</t>
  </si>
  <si>
    <t>SO - 0001635</t>
  </si>
  <si>
    <t>SO - 0001636</t>
  </si>
  <si>
    <t>SO - 0001637</t>
  </si>
  <si>
    <t>SO - 0001638</t>
  </si>
  <si>
    <t>SO - 0001639</t>
  </si>
  <si>
    <t>SO - 0001640</t>
  </si>
  <si>
    <t>SO - 0001641</t>
  </si>
  <si>
    <t>SO - 0001642</t>
  </si>
  <si>
    <t>SO - 0001643</t>
  </si>
  <si>
    <t>SO - 0001644</t>
  </si>
  <si>
    <t>SO - 0001645</t>
  </si>
  <si>
    <t>SO - 0001646</t>
  </si>
  <si>
    <t>SO - 0001647</t>
  </si>
  <si>
    <t>SO - 0001648</t>
  </si>
  <si>
    <t>SO - 0001649</t>
  </si>
  <si>
    <t>SO - 0001650</t>
  </si>
  <si>
    <t>SO - 0001651</t>
  </si>
  <si>
    <t>SO - 0001652</t>
  </si>
  <si>
    <t>SO - 0001653</t>
  </si>
  <si>
    <t>SO - 0001654</t>
  </si>
  <si>
    <t>SO - 0001655</t>
  </si>
  <si>
    <t>SO - 0001656</t>
  </si>
  <si>
    <t>SO - 0001657</t>
  </si>
  <si>
    <t>SO - 0001658</t>
  </si>
  <si>
    <t>SO - 0001659</t>
  </si>
  <si>
    <t>SO - 0001660</t>
  </si>
  <si>
    <t>SO - 0001661</t>
  </si>
  <si>
    <t>SO - 0001662</t>
  </si>
  <si>
    <t>SO - 0001663</t>
  </si>
  <si>
    <t>SO - 0001664</t>
  </si>
  <si>
    <t>SO - 0001665</t>
  </si>
  <si>
    <t>SO - 0001666</t>
  </si>
  <si>
    <t>SO - 0001667</t>
  </si>
  <si>
    <t>SO - 0001668</t>
  </si>
  <si>
    <t>SO - 0001669</t>
  </si>
  <si>
    <t>SO - 0001670</t>
  </si>
  <si>
    <t>SO - 0001671</t>
  </si>
  <si>
    <t>SO - 0001672</t>
  </si>
  <si>
    <t>SO - 0001673</t>
  </si>
  <si>
    <t>SO - 0001674</t>
  </si>
  <si>
    <t>SO - 0001675</t>
  </si>
  <si>
    <t>SO - 0001676</t>
  </si>
  <si>
    <t>SO - 0001677</t>
  </si>
  <si>
    <t>SO - 0001678</t>
  </si>
  <si>
    <t>SO - 0001679</t>
  </si>
  <si>
    <t>SO - 0001680</t>
  </si>
  <si>
    <t>SO - 0001681</t>
  </si>
  <si>
    <t>SO - 0001682</t>
  </si>
  <si>
    <t>SO - 0001683</t>
  </si>
  <si>
    <t>SO - 0001684</t>
  </si>
  <si>
    <t>SO - 0001685</t>
  </si>
  <si>
    <t>SO - 0001686</t>
  </si>
  <si>
    <t>SO - 0001687</t>
  </si>
  <si>
    <t>SO - 0001688</t>
  </si>
  <si>
    <t>SO - 0001689</t>
  </si>
  <si>
    <t>SO - 0001690</t>
  </si>
  <si>
    <t>SO - 0001691</t>
  </si>
  <si>
    <t>SO - 0001692</t>
  </si>
  <si>
    <t>SO - 0001693</t>
  </si>
  <si>
    <t>SO - 0001694</t>
  </si>
  <si>
    <t>SO - 0001695</t>
  </si>
  <si>
    <t>SO - 0001696</t>
  </si>
  <si>
    <t>SO - 0001697</t>
  </si>
  <si>
    <t>SO - 0001698</t>
  </si>
  <si>
    <t>SO - 0001699</t>
  </si>
  <si>
    <t>SO - 0001700</t>
  </si>
  <si>
    <t>SO - 0001701</t>
  </si>
  <si>
    <t>SO - 0001702</t>
  </si>
  <si>
    <t>SO - 0001703</t>
  </si>
  <si>
    <t>SO - 0001704</t>
  </si>
  <si>
    <t>SO - 0001705</t>
  </si>
  <si>
    <t>SO - 0001706</t>
  </si>
  <si>
    <t>SO - 0001707</t>
  </si>
  <si>
    <t>SO - 0001708</t>
  </si>
  <si>
    <t>SO - 0001709</t>
  </si>
  <si>
    <t>SO - 0001710</t>
  </si>
  <si>
    <t>SO - 0001711</t>
  </si>
  <si>
    <t>SO - 0001712</t>
  </si>
  <si>
    <t>SO - 0001713</t>
  </si>
  <si>
    <t>SO - 0001714</t>
  </si>
  <si>
    <t>SO - 0001715</t>
  </si>
  <si>
    <t>SO - 0001716</t>
  </si>
  <si>
    <t>SO - 0001717</t>
  </si>
  <si>
    <t>SO - 0001718</t>
  </si>
  <si>
    <t>SO - 0001719</t>
  </si>
  <si>
    <t>SO - 0001720</t>
  </si>
  <si>
    <t>SO - 0001721</t>
  </si>
  <si>
    <t>SO - 0001722</t>
  </si>
  <si>
    <t>SO - 0001723</t>
  </si>
  <si>
    <t>SO - 0001724</t>
  </si>
  <si>
    <t>SO - 0001725</t>
  </si>
  <si>
    <t>SO - 0001726</t>
  </si>
  <si>
    <t>SO - 0001727</t>
  </si>
  <si>
    <t>SO - 0001728</t>
  </si>
  <si>
    <t>SO - 0001729</t>
  </si>
  <si>
    <t>SO - 0001730</t>
  </si>
  <si>
    <t>SO - 0001731</t>
  </si>
  <si>
    <t>SO - 0001732</t>
  </si>
  <si>
    <t>SO - 0001733</t>
  </si>
  <si>
    <t>SO - 0001734</t>
  </si>
  <si>
    <t>SO - 0001735</t>
  </si>
  <si>
    <t>SO - 0001736</t>
  </si>
  <si>
    <t>SO - 0001737</t>
  </si>
  <si>
    <t>SO - 0001738</t>
  </si>
  <si>
    <t>SO - 0001739</t>
  </si>
  <si>
    <t>SO - 0001740</t>
  </si>
  <si>
    <t>SO - 0001741</t>
  </si>
  <si>
    <t>SO - 0001742</t>
  </si>
  <si>
    <t>SO - 0001743</t>
  </si>
  <si>
    <t>SO - 0001744</t>
  </si>
  <si>
    <t>SO - 0001745</t>
  </si>
  <si>
    <t>SO - 0001746</t>
  </si>
  <si>
    <t>SO - 0001747</t>
  </si>
  <si>
    <t>SO - 0001748</t>
  </si>
  <si>
    <t>SO - 0001749</t>
  </si>
  <si>
    <t>SO - 0001750</t>
  </si>
  <si>
    <t>SO - 0001751</t>
  </si>
  <si>
    <t>SO - 0001752</t>
  </si>
  <si>
    <t>SO - 0001753</t>
  </si>
  <si>
    <t>SO - 0001754</t>
  </si>
  <si>
    <t>SO - 0001755</t>
  </si>
  <si>
    <t>SO - 0001756</t>
  </si>
  <si>
    <t>SO - 0001757</t>
  </si>
  <si>
    <t>SO - 0001758</t>
  </si>
  <si>
    <t>SO - 0001759</t>
  </si>
  <si>
    <t>SO - 0001760</t>
  </si>
  <si>
    <t>SO - 0001761</t>
  </si>
  <si>
    <t>SO - 0001762</t>
  </si>
  <si>
    <t>SO - 0001763</t>
  </si>
  <si>
    <t>SO - 0001764</t>
  </si>
  <si>
    <t>SO - 0001765</t>
  </si>
  <si>
    <t>SO - 0001766</t>
  </si>
  <si>
    <t>SO - 0001767</t>
  </si>
  <si>
    <t>SO - 0001768</t>
  </si>
  <si>
    <t>SO - 0001769</t>
  </si>
  <si>
    <t>SO - 0001770</t>
  </si>
  <si>
    <t>SO - 0001771</t>
  </si>
  <si>
    <t>SO - 0001772</t>
  </si>
  <si>
    <t>SO - 0001773</t>
  </si>
  <si>
    <t>SO - 0001774</t>
  </si>
  <si>
    <t>SO - 0001775</t>
  </si>
  <si>
    <t>SO - 0001776</t>
  </si>
  <si>
    <t>SO - 0001777</t>
  </si>
  <si>
    <t>SO - 0001778</t>
  </si>
  <si>
    <t>SO - 0001779</t>
  </si>
  <si>
    <t>SO - 0001780</t>
  </si>
  <si>
    <t>SO - 0001781</t>
  </si>
  <si>
    <t>SO - 0001782</t>
  </si>
  <si>
    <t>SO - 0001783</t>
  </si>
  <si>
    <t>SO - 0001784</t>
  </si>
  <si>
    <t>SO - 0001785</t>
  </si>
  <si>
    <t>SO - 0001786</t>
  </si>
  <si>
    <t>SO - 0001787</t>
  </si>
  <si>
    <t>SO - 0001788</t>
  </si>
  <si>
    <t>SO - 0001789</t>
  </si>
  <si>
    <t>SO - 0001790</t>
  </si>
  <si>
    <t>SO - 0001791</t>
  </si>
  <si>
    <t>SO - 0001792</t>
  </si>
  <si>
    <t>SO - 0001793</t>
  </si>
  <si>
    <t>SO - 0001794</t>
  </si>
  <si>
    <t>SO - 0001795</t>
  </si>
  <si>
    <t>SO - 0001796</t>
  </si>
  <si>
    <t>SO - 0001797</t>
  </si>
  <si>
    <t>SO - 0001798</t>
  </si>
  <si>
    <t>SO - 0001799</t>
  </si>
  <si>
    <t>SO - 0001800</t>
  </si>
  <si>
    <t>SO - 0001801</t>
  </si>
  <si>
    <t>SO - 0001802</t>
  </si>
  <si>
    <t>SO - 0001803</t>
  </si>
  <si>
    <t>SO - 0001804</t>
  </si>
  <si>
    <t>SO - 0001805</t>
  </si>
  <si>
    <t>SO - 0001806</t>
  </si>
  <si>
    <t>SO - 0001807</t>
  </si>
  <si>
    <t>SO - 0001808</t>
  </si>
  <si>
    <t>SO - 0001809</t>
  </si>
  <si>
    <t>SO - 0001810</t>
  </si>
  <si>
    <t>SO - 0001811</t>
  </si>
  <si>
    <t>SO - 0001812</t>
  </si>
  <si>
    <t>SO - 0001813</t>
  </si>
  <si>
    <t>SO - 0001814</t>
  </si>
  <si>
    <t>SO - 0001815</t>
  </si>
  <si>
    <t>SO - 0001816</t>
  </si>
  <si>
    <t>SO - 0001817</t>
  </si>
  <si>
    <t>SO - 0001818</t>
  </si>
  <si>
    <t>SO - 0001819</t>
  </si>
  <si>
    <t>SO - 0001820</t>
  </si>
  <si>
    <t>SO - 0001821</t>
  </si>
  <si>
    <t>SO - 0001822</t>
  </si>
  <si>
    <t>SO - 0001823</t>
  </si>
  <si>
    <t>SO - 0001824</t>
  </si>
  <si>
    <t>SO - 0001825</t>
  </si>
  <si>
    <t>SO - 0001826</t>
  </si>
  <si>
    <t>SO - 0001827</t>
  </si>
  <si>
    <t>SO - 0001828</t>
  </si>
  <si>
    <t>SO - 0001829</t>
  </si>
  <si>
    <t>SO - 0001830</t>
  </si>
  <si>
    <t>SO - 0001831</t>
  </si>
  <si>
    <t>SO - 0001832</t>
  </si>
  <si>
    <t>SO - 0001833</t>
  </si>
  <si>
    <t>SO - 0001834</t>
  </si>
  <si>
    <t>SO - 0001835</t>
  </si>
  <si>
    <t>SO - 0001836</t>
  </si>
  <si>
    <t>SO - 0001837</t>
  </si>
  <si>
    <t>SO - 0001838</t>
  </si>
  <si>
    <t>SO - 0001839</t>
  </si>
  <si>
    <t>SO - 0001840</t>
  </si>
  <si>
    <t>SO - 0001841</t>
  </si>
  <si>
    <t>SO - 0001842</t>
  </si>
  <si>
    <t>SO - 0001843</t>
  </si>
  <si>
    <t>SO - 0001844</t>
  </si>
  <si>
    <t>SO - 0001845</t>
  </si>
  <si>
    <t>SO - 0001846</t>
  </si>
  <si>
    <t>SO - 0001847</t>
  </si>
  <si>
    <t>SO - 0001848</t>
  </si>
  <si>
    <t>SO - 0001849</t>
  </si>
  <si>
    <t>SO - 0001850</t>
  </si>
  <si>
    <t>SO - 0001851</t>
  </si>
  <si>
    <t>SO - 0001852</t>
  </si>
  <si>
    <t>SO - 0001853</t>
  </si>
  <si>
    <t>SO - 0001854</t>
  </si>
  <si>
    <t>SO - 0001855</t>
  </si>
  <si>
    <t>SO - 0001856</t>
  </si>
  <si>
    <t>SO - 0001857</t>
  </si>
  <si>
    <t>SO - 0001858</t>
  </si>
  <si>
    <t>SO - 0001859</t>
  </si>
  <si>
    <t>SO - 0001860</t>
  </si>
  <si>
    <t>SO - 0001861</t>
  </si>
  <si>
    <t>SO - 0001862</t>
  </si>
  <si>
    <t>SO - 0001863</t>
  </si>
  <si>
    <t>SO - 0001864</t>
  </si>
  <si>
    <t>SO - 0001865</t>
  </si>
  <si>
    <t>SO - 0001866</t>
  </si>
  <si>
    <t>SO - 0001867</t>
  </si>
  <si>
    <t>SO - 0001868</t>
  </si>
  <si>
    <t>SO - 0001869</t>
  </si>
  <si>
    <t>SO - 0001870</t>
  </si>
  <si>
    <t>SO - 0001871</t>
  </si>
  <si>
    <t>SO - 0001872</t>
  </si>
  <si>
    <t>SO - 0001873</t>
  </si>
  <si>
    <t>SO - 0001874</t>
  </si>
  <si>
    <t>SO - 0001875</t>
  </si>
  <si>
    <t>SO - 0001876</t>
  </si>
  <si>
    <t>SO - 0001877</t>
  </si>
  <si>
    <t>SO - 0001878</t>
  </si>
  <si>
    <t>SO - 0001879</t>
  </si>
  <si>
    <t>SO - 0001880</t>
  </si>
  <si>
    <t>SO - 0001881</t>
  </si>
  <si>
    <t>SO - 0001882</t>
  </si>
  <si>
    <t>SO - 0001883</t>
  </si>
  <si>
    <t>SO - 0001884</t>
  </si>
  <si>
    <t>SO - 0001885</t>
  </si>
  <si>
    <t>SO - 0001886</t>
  </si>
  <si>
    <t>SO - 0001887</t>
  </si>
  <si>
    <t>SO - 0001888</t>
  </si>
  <si>
    <t>SO - 0001889</t>
  </si>
  <si>
    <t>SO - 0001890</t>
  </si>
  <si>
    <t>SO - 0001891</t>
  </si>
  <si>
    <t>SO - 0001892</t>
  </si>
  <si>
    <t>SO - 0001893</t>
  </si>
  <si>
    <t>SO - 0001894</t>
  </si>
  <si>
    <t>SO - 0001895</t>
  </si>
  <si>
    <t>SO - 0001896</t>
  </si>
  <si>
    <t>SO - 0001897</t>
  </si>
  <si>
    <t>SO - 0001898</t>
  </si>
  <si>
    <t>SO - 0001899</t>
  </si>
  <si>
    <t>SO - 0001900</t>
  </si>
  <si>
    <t>SO - 0001901</t>
  </si>
  <si>
    <t>SO - 0001902</t>
  </si>
  <si>
    <t>SO - 0001903</t>
  </si>
  <si>
    <t>SO - 0001904</t>
  </si>
  <si>
    <t>SO - 0001905</t>
  </si>
  <si>
    <t>SO - 0001906</t>
  </si>
  <si>
    <t>SO - 0001907</t>
  </si>
  <si>
    <t>SO - 0001908</t>
  </si>
  <si>
    <t>SO - 0001909</t>
  </si>
  <si>
    <t>SO - 0001910</t>
  </si>
  <si>
    <t>SO - 0001911</t>
  </si>
  <si>
    <t>SO - 0001912</t>
  </si>
  <si>
    <t>SO - 0001913</t>
  </si>
  <si>
    <t>SO - 0001914</t>
  </si>
  <si>
    <t>SO - 0001915</t>
  </si>
  <si>
    <t>SO - 0001916</t>
  </si>
  <si>
    <t>SO - 0001917</t>
  </si>
  <si>
    <t>SO - 0001918</t>
  </si>
  <si>
    <t>SO - 0001919</t>
  </si>
  <si>
    <t>SO - 0001920</t>
  </si>
  <si>
    <t>SO - 0001921</t>
  </si>
  <si>
    <t>SO - 0001922</t>
  </si>
  <si>
    <t>SO - 0001923</t>
  </si>
  <si>
    <t>SO - 0001924</t>
  </si>
  <si>
    <t>SO - 0001925</t>
  </si>
  <si>
    <t>SO - 0001926</t>
  </si>
  <si>
    <t>SO - 0001927</t>
  </si>
  <si>
    <t>SO - 0001928</t>
  </si>
  <si>
    <t>SO - 0001929</t>
  </si>
  <si>
    <t>SO - 0001930</t>
  </si>
  <si>
    <t>SO - 0001931</t>
  </si>
  <si>
    <t>SO - 0001932</t>
  </si>
  <si>
    <t>SO - 0001933</t>
  </si>
  <si>
    <t>SO - 0001934</t>
  </si>
  <si>
    <t>SO - 0001935</t>
  </si>
  <si>
    <t>SO - 0001936</t>
  </si>
  <si>
    <t>SO - 0001937</t>
  </si>
  <si>
    <t>SO - 0001938</t>
  </si>
  <si>
    <t>SO - 0001939</t>
  </si>
  <si>
    <t>SO - 0001940</t>
  </si>
  <si>
    <t>SO - 0001941</t>
  </si>
  <si>
    <t>SO - 0001942</t>
  </si>
  <si>
    <t>SO - 0001943</t>
  </si>
  <si>
    <t>SO - 0001944</t>
  </si>
  <si>
    <t>SO - 0001945</t>
  </si>
  <si>
    <t>SO - 0001946</t>
  </si>
  <si>
    <t>SO - 0001947</t>
  </si>
  <si>
    <t>SO - 0001948</t>
  </si>
  <si>
    <t>SO - 0001949</t>
  </si>
  <si>
    <t>SO - 0001950</t>
  </si>
  <si>
    <t>SO - 0001951</t>
  </si>
  <si>
    <t>SO - 0001952</t>
  </si>
  <si>
    <t>SO - 0001953</t>
  </si>
  <si>
    <t>SO - 0001954</t>
  </si>
  <si>
    <t>SO - 0001955</t>
  </si>
  <si>
    <t>SO - 0001956</t>
  </si>
  <si>
    <t>SO - 0001957</t>
  </si>
  <si>
    <t>SO - 0001958</t>
  </si>
  <si>
    <t>SO - 0001959</t>
  </si>
  <si>
    <t>SO - 0001960</t>
  </si>
  <si>
    <t>SO - 0001961</t>
  </si>
  <si>
    <t>SO - 0001962</t>
  </si>
  <si>
    <t>SO - 0001963</t>
  </si>
  <si>
    <t>SO - 0001964</t>
  </si>
  <si>
    <t>SO - 0001965</t>
  </si>
  <si>
    <t>SO - 0001966</t>
  </si>
  <si>
    <t>SO - 0001967</t>
  </si>
  <si>
    <t>SO - 0001968</t>
  </si>
  <si>
    <t>SO - 0001969</t>
  </si>
  <si>
    <t>SO - 0001970</t>
  </si>
  <si>
    <t>SO - 0001971</t>
  </si>
  <si>
    <t>SO - 0001972</t>
  </si>
  <si>
    <t>SO - 0001973</t>
  </si>
  <si>
    <t>SO - 0001974</t>
  </si>
  <si>
    <t>SO - 0001975</t>
  </si>
  <si>
    <t>SO - 0001976</t>
  </si>
  <si>
    <t>SO - 0001977</t>
  </si>
  <si>
    <t>SO - 0001978</t>
  </si>
  <si>
    <t>SO - 0001979</t>
  </si>
  <si>
    <t>SO - 0001980</t>
  </si>
  <si>
    <t>SO - 0001981</t>
  </si>
  <si>
    <t>SO - 0001982</t>
  </si>
  <si>
    <t>SO - 0001983</t>
  </si>
  <si>
    <t>SO - 0001984</t>
  </si>
  <si>
    <t>SO - 0001985</t>
  </si>
  <si>
    <t>SO - 0001986</t>
  </si>
  <si>
    <t>SO - 0001987</t>
  </si>
  <si>
    <t>SO - 0001988</t>
  </si>
  <si>
    <t>SO - 0001989</t>
  </si>
  <si>
    <t>SO - 0001990</t>
  </si>
  <si>
    <t>SO - 0001991</t>
  </si>
  <si>
    <t>SO - 0001992</t>
  </si>
  <si>
    <t>SO - 0001993</t>
  </si>
  <si>
    <t>SO - 0001994</t>
  </si>
  <si>
    <t>SO - 0001995</t>
  </si>
  <si>
    <t>SO - 0001996</t>
  </si>
  <si>
    <t>SO - 0001997</t>
  </si>
  <si>
    <t>SO - 0001998</t>
  </si>
  <si>
    <t>SO - 0001999</t>
  </si>
  <si>
    <t>SO - 0002000</t>
  </si>
  <si>
    <t>SO - 0002001</t>
  </si>
  <si>
    <t>SO - 0002002</t>
  </si>
  <si>
    <t>SO - 0002003</t>
  </si>
  <si>
    <t>SO - 0002004</t>
  </si>
  <si>
    <t>SO - 0002005</t>
  </si>
  <si>
    <t>SO - 0002006</t>
  </si>
  <si>
    <t>SO - 0002007</t>
  </si>
  <si>
    <t>SO - 0002008</t>
  </si>
  <si>
    <t>SO - 0002009</t>
  </si>
  <si>
    <t>SO - 0002010</t>
  </si>
  <si>
    <t>SO - 0002011</t>
  </si>
  <si>
    <t>SO - 0002012</t>
  </si>
  <si>
    <t>SO - 0002013</t>
  </si>
  <si>
    <t>SO - 0002014</t>
  </si>
  <si>
    <t>SO - 0002015</t>
  </si>
  <si>
    <t>SO - 0002016</t>
  </si>
  <si>
    <t>SO - 0002017</t>
  </si>
  <si>
    <t>SO - 0002018</t>
  </si>
  <si>
    <t>SO - 0002019</t>
  </si>
  <si>
    <t>SO - 0002020</t>
  </si>
  <si>
    <t>SO - 0002021</t>
  </si>
  <si>
    <t>SO - 0002022</t>
  </si>
  <si>
    <t>SO - 0002023</t>
  </si>
  <si>
    <t>SO - 0002024</t>
  </si>
  <si>
    <t>SO - 0002025</t>
  </si>
  <si>
    <t>SO - 0002026</t>
  </si>
  <si>
    <t>SO - 0002027</t>
  </si>
  <si>
    <t>SO - 0002028</t>
  </si>
  <si>
    <t>SO - 0002029</t>
  </si>
  <si>
    <t>SO - 0002030</t>
  </si>
  <si>
    <t>SO - 0002031</t>
  </si>
  <si>
    <t>SO - 0002032</t>
  </si>
  <si>
    <t>SO - 0002033</t>
  </si>
  <si>
    <t>SO - 0002034</t>
  </si>
  <si>
    <t>SO - 0002035</t>
  </si>
  <si>
    <t>SO - 0002036</t>
  </si>
  <si>
    <t>SO - 0002037</t>
  </si>
  <si>
    <t>SO - 0002038</t>
  </si>
  <si>
    <t>SO - 0002039</t>
  </si>
  <si>
    <t>SO - 0002040</t>
  </si>
  <si>
    <t>SO - 0002041</t>
  </si>
  <si>
    <t>SO - 0002042</t>
  </si>
  <si>
    <t>SO - 0002043</t>
  </si>
  <si>
    <t>SO - 0002044</t>
  </si>
  <si>
    <t>SO - 0002045</t>
  </si>
  <si>
    <t>SO - 0002046</t>
  </si>
  <si>
    <t>SO - 0002047</t>
  </si>
  <si>
    <t>SO - 0002048</t>
  </si>
  <si>
    <t>SO - 0002049</t>
  </si>
  <si>
    <t>SO - 0002050</t>
  </si>
  <si>
    <t>SO - 0002051</t>
  </si>
  <si>
    <t>SO - 0002052</t>
  </si>
  <si>
    <t>SO - 0002053</t>
  </si>
  <si>
    <t>SO - 0002054</t>
  </si>
  <si>
    <t>SO - 0002055</t>
  </si>
  <si>
    <t>SO - 0002056</t>
  </si>
  <si>
    <t>SO - 0002057</t>
  </si>
  <si>
    <t>SO - 0002058</t>
  </si>
  <si>
    <t>SO - 0002059</t>
  </si>
  <si>
    <t>SO - 0002060</t>
  </si>
  <si>
    <t>SO - 0002061</t>
  </si>
  <si>
    <t>SO - 0002062</t>
  </si>
  <si>
    <t>SO - 0002063</t>
  </si>
  <si>
    <t>SO - 0002064</t>
  </si>
  <si>
    <t>SO - 0002065</t>
  </si>
  <si>
    <t>SO - 0002066</t>
  </si>
  <si>
    <t>SO - 0002067</t>
  </si>
  <si>
    <t>SO - 0002068</t>
  </si>
  <si>
    <t>SO - 0002069</t>
  </si>
  <si>
    <t>SO - 0002070</t>
  </si>
  <si>
    <t>SO - 0002071</t>
  </si>
  <si>
    <t>SO - 0002072</t>
  </si>
  <si>
    <t>SO - 0002073</t>
  </si>
  <si>
    <t>SO - 0002074</t>
  </si>
  <si>
    <t>SO - 0002075</t>
  </si>
  <si>
    <t>SO - 0002076</t>
  </si>
  <si>
    <t>SO - 0002077</t>
  </si>
  <si>
    <t>SO - 0002078</t>
  </si>
  <si>
    <t>SO - 0002079</t>
  </si>
  <si>
    <t>SO - 0002080</t>
  </si>
  <si>
    <t>SO - 0002081</t>
  </si>
  <si>
    <t>SO - 0002082</t>
  </si>
  <si>
    <t>SO - 0002083</t>
  </si>
  <si>
    <t>SO - 0002084</t>
  </si>
  <si>
    <t>SO - 0002085</t>
  </si>
  <si>
    <t>SO - 0002086</t>
  </si>
  <si>
    <t>SO - 0002087</t>
  </si>
  <si>
    <t>SO - 0002088</t>
  </si>
  <si>
    <t>SO - 0002089</t>
  </si>
  <si>
    <t>SO - 0002090</t>
  </si>
  <si>
    <t>SO - 0002091</t>
  </si>
  <si>
    <t>SO - 0002092</t>
  </si>
  <si>
    <t>SO - 0002093</t>
  </si>
  <si>
    <t>SO - 0002094</t>
  </si>
  <si>
    <t>SO - 0002095</t>
  </si>
  <si>
    <t>SO - 0002096</t>
  </si>
  <si>
    <t>SO - 0002097</t>
  </si>
  <si>
    <t>SO - 0002098</t>
  </si>
  <si>
    <t>SO - 0002099</t>
  </si>
  <si>
    <t>SO - 0002100</t>
  </si>
  <si>
    <t>SO - 0002101</t>
  </si>
  <si>
    <t>SO - 0002102</t>
  </si>
  <si>
    <t>SO - 0002103</t>
  </si>
  <si>
    <t>SO - 0002104</t>
  </si>
  <si>
    <t>SO - 0002105</t>
  </si>
  <si>
    <t>SO - 0002106</t>
  </si>
  <si>
    <t>SO - 0002107</t>
  </si>
  <si>
    <t>SO - 0002108</t>
  </si>
  <si>
    <t>SO - 0002109</t>
  </si>
  <si>
    <t>SO - 0002110</t>
  </si>
  <si>
    <t>SO - 0002111</t>
  </si>
  <si>
    <t>SO - 0002112</t>
  </si>
  <si>
    <t>SO - 0002113</t>
  </si>
  <si>
    <t>SO - 0002114</t>
  </si>
  <si>
    <t>SO - 0002115</t>
  </si>
  <si>
    <t>SO - 0002116</t>
  </si>
  <si>
    <t>SO - 0002117</t>
  </si>
  <si>
    <t>SO - 0002118</t>
  </si>
  <si>
    <t>SO - 0002119</t>
  </si>
  <si>
    <t>SO - 0002120</t>
  </si>
  <si>
    <t>SO - 0002121</t>
  </si>
  <si>
    <t>SO - 0002122</t>
  </si>
  <si>
    <t>SO - 0002123</t>
  </si>
  <si>
    <t>SO - 0002124</t>
  </si>
  <si>
    <t>SO - 0002125</t>
  </si>
  <si>
    <t>SO - 0002126</t>
  </si>
  <si>
    <t>SO - 0002127</t>
  </si>
  <si>
    <t>SO - 0002128</t>
  </si>
  <si>
    <t>SO - 0002129</t>
  </si>
  <si>
    <t>SO - 0002130</t>
  </si>
  <si>
    <t>SO - 0002131</t>
  </si>
  <si>
    <t>SO - 0002132</t>
  </si>
  <si>
    <t>SO - 0002133</t>
  </si>
  <si>
    <t>SO - 0002134</t>
  </si>
  <si>
    <t>SO - 0002135</t>
  </si>
  <si>
    <t>SO - 0002136</t>
  </si>
  <si>
    <t>SO - 0002137</t>
  </si>
  <si>
    <t>SO - 0002138</t>
  </si>
  <si>
    <t>SO - 0002139</t>
  </si>
  <si>
    <t>SO - 0002140</t>
  </si>
  <si>
    <t>SO - 0002141</t>
  </si>
  <si>
    <t>SO - 0002142</t>
  </si>
  <si>
    <t>SO - 0002143</t>
  </si>
  <si>
    <t>SO - 0002144</t>
  </si>
  <si>
    <t>SO - 0002145</t>
  </si>
  <si>
    <t>SO - 0002146</t>
  </si>
  <si>
    <t>SO - 0002147</t>
  </si>
  <si>
    <t>SO - 0002148</t>
  </si>
  <si>
    <t>SO - 0002149</t>
  </si>
  <si>
    <t>SO - 0002150</t>
  </si>
  <si>
    <t>SO - 0002151</t>
  </si>
  <si>
    <t>SO - 0002152</t>
  </si>
  <si>
    <t>SO - 0002153</t>
  </si>
  <si>
    <t>SO - 0002154</t>
  </si>
  <si>
    <t>SO - 0002155</t>
  </si>
  <si>
    <t>SO - 0002156</t>
  </si>
  <si>
    <t>SO - 0002157</t>
  </si>
  <si>
    <t>SO - 0002158</t>
  </si>
  <si>
    <t>SO - 0002159</t>
  </si>
  <si>
    <t>SO - 0002160</t>
  </si>
  <si>
    <t>SO - 0002161</t>
  </si>
  <si>
    <t>SO - 0002162</t>
  </si>
  <si>
    <t>SO - 0002163</t>
  </si>
  <si>
    <t>SO - 0002164</t>
  </si>
  <si>
    <t>SO - 0002165</t>
  </si>
  <si>
    <t>SO - 0002166</t>
  </si>
  <si>
    <t>SO - 0002167</t>
  </si>
  <si>
    <t>SO - 0002168</t>
  </si>
  <si>
    <t>SO - 0002169</t>
  </si>
  <si>
    <t>SO - 0002170</t>
  </si>
  <si>
    <t>SO - 0002171</t>
  </si>
  <si>
    <t>SO - 0002172</t>
  </si>
  <si>
    <t>SO - 0002173</t>
  </si>
  <si>
    <t>SO - 0002174</t>
  </si>
  <si>
    <t>SO - 0002175</t>
  </si>
  <si>
    <t>SO - 0002176</t>
  </si>
  <si>
    <t>SO - 0002177</t>
  </si>
  <si>
    <t>SO - 0002178</t>
  </si>
  <si>
    <t>SO - 0002179</t>
  </si>
  <si>
    <t>SO - 0002180</t>
  </si>
  <si>
    <t>SO - 0002181</t>
  </si>
  <si>
    <t>SO - 0002182</t>
  </si>
  <si>
    <t>SO - 0002183</t>
  </si>
  <si>
    <t>SO - 0002184</t>
  </si>
  <si>
    <t>SO - 0002185</t>
  </si>
  <si>
    <t>SO - 0002186</t>
  </si>
  <si>
    <t>SO - 0002187</t>
  </si>
  <si>
    <t>SO - 0002188</t>
  </si>
  <si>
    <t>SO - 0002189</t>
  </si>
  <si>
    <t>SO - 0002190</t>
  </si>
  <si>
    <t>SO - 0002191</t>
  </si>
  <si>
    <t>SO - 0002192</t>
  </si>
  <si>
    <t>SO - 0002193</t>
  </si>
  <si>
    <t>SO - 0002194</t>
  </si>
  <si>
    <t>SO - 0002195</t>
  </si>
  <si>
    <t>SO - 0002196</t>
  </si>
  <si>
    <t>SO - 0002197</t>
  </si>
  <si>
    <t>SO - 0002198</t>
  </si>
  <si>
    <t>SO - 0002199</t>
  </si>
  <si>
    <t>SO - 0002200</t>
  </si>
  <si>
    <t>SO - 0002201</t>
  </si>
  <si>
    <t>SO - 0002202</t>
  </si>
  <si>
    <t>SO - 0002203</t>
  </si>
  <si>
    <t>SO - 0002204</t>
  </si>
  <si>
    <t>SO - 0002205</t>
  </si>
  <si>
    <t>SO - 0002206</t>
  </si>
  <si>
    <t>SO - 0002207</t>
  </si>
  <si>
    <t>SO - 0002208</t>
  </si>
  <si>
    <t>SO - 0002209</t>
  </si>
  <si>
    <t>SO - 0002210</t>
  </si>
  <si>
    <t>SO - 0002211</t>
  </si>
  <si>
    <t>SO - 0002212</t>
  </si>
  <si>
    <t>SO - 0002213</t>
  </si>
  <si>
    <t>SO - 0002214</t>
  </si>
  <si>
    <t>SO - 0002215</t>
  </si>
  <si>
    <t>SO - 0002216</t>
  </si>
  <si>
    <t>SO - 0002217</t>
  </si>
  <si>
    <t>SO - 0002218</t>
  </si>
  <si>
    <t>SO - 0002219</t>
  </si>
  <si>
    <t>SO - 0002220</t>
  </si>
  <si>
    <t>SO - 0002221</t>
  </si>
  <si>
    <t>SO - 0002222</t>
  </si>
  <si>
    <t>SO - 0002223</t>
  </si>
  <si>
    <t>SO - 0002224</t>
  </si>
  <si>
    <t>SO - 0002225</t>
  </si>
  <si>
    <t>SO - 0002226</t>
  </si>
  <si>
    <t>SO - 0002227</t>
  </si>
  <si>
    <t>SO - 0002228</t>
  </si>
  <si>
    <t>SO - 0002229</t>
  </si>
  <si>
    <t>SO - 0002230</t>
  </si>
  <si>
    <t>SO - 0002231</t>
  </si>
  <si>
    <t>SO - 0002232</t>
  </si>
  <si>
    <t>SO - 0002233</t>
  </si>
  <si>
    <t>SO - 0002234</t>
  </si>
  <si>
    <t>SO - 0002235</t>
  </si>
  <si>
    <t>SO - 0002236</t>
  </si>
  <si>
    <t>SO - 0002237</t>
  </si>
  <si>
    <t>SO - 0002238</t>
  </si>
  <si>
    <t>SO - 0002239</t>
  </si>
  <si>
    <t>SO - 0002240</t>
  </si>
  <si>
    <t>SO - 0002241</t>
  </si>
  <si>
    <t>SO - 0002242</t>
  </si>
  <si>
    <t>SO - 0002243</t>
  </si>
  <si>
    <t>SO - 0002244</t>
  </si>
  <si>
    <t>SO - 0002245</t>
  </si>
  <si>
    <t>SO - 0002246</t>
  </si>
  <si>
    <t>SO - 0002247</t>
  </si>
  <si>
    <t>SO - 0002248</t>
  </si>
  <si>
    <t>SO - 0002249</t>
  </si>
  <si>
    <t>SO - 0002250</t>
  </si>
  <si>
    <t>SO - 0002251</t>
  </si>
  <si>
    <t>SO - 0002252</t>
  </si>
  <si>
    <t>SO - 0002253</t>
  </si>
  <si>
    <t>SO - 0002254</t>
  </si>
  <si>
    <t>SO - 0002255</t>
  </si>
  <si>
    <t>SO - 0002256</t>
  </si>
  <si>
    <t>SO - 0002257</t>
  </si>
  <si>
    <t>SO - 0002258</t>
  </si>
  <si>
    <t>SO - 0002259</t>
  </si>
  <si>
    <t>SO - 0002260</t>
  </si>
  <si>
    <t>SO - 0002261</t>
  </si>
  <si>
    <t>SO - 0002262</t>
  </si>
  <si>
    <t>SO - 0002263</t>
  </si>
  <si>
    <t>SO - 0002264</t>
  </si>
  <si>
    <t>SO - 0002265</t>
  </si>
  <si>
    <t>SO - 0002266</t>
  </si>
  <si>
    <t>SO - 0002267</t>
  </si>
  <si>
    <t>SO - 0002268</t>
  </si>
  <si>
    <t>SO - 0002269</t>
  </si>
  <si>
    <t>SO - 0002270</t>
  </si>
  <si>
    <t>SO - 0002271</t>
  </si>
  <si>
    <t>SO - 0002272</t>
  </si>
  <si>
    <t>SO - 0002273</t>
  </si>
  <si>
    <t>SO - 0002274</t>
  </si>
  <si>
    <t>SO - 0002275</t>
  </si>
  <si>
    <t>SO - 0002276</t>
  </si>
  <si>
    <t>SO - 0002277</t>
  </si>
  <si>
    <t>SO - 0002278</t>
  </si>
  <si>
    <t>SO - 0002279</t>
  </si>
  <si>
    <t>SO - 0002280</t>
  </si>
  <si>
    <t>SO - 0002281</t>
  </si>
  <si>
    <t>SO - 0002282</t>
  </si>
  <si>
    <t>SO - 0002283</t>
  </si>
  <si>
    <t>SO - 0002284</t>
  </si>
  <si>
    <t>SO - 0002285</t>
  </si>
  <si>
    <t>SO - 0002286</t>
  </si>
  <si>
    <t>SO - 0002287</t>
  </si>
  <si>
    <t>SO - 0002288</t>
  </si>
  <si>
    <t>SO - 0002289</t>
  </si>
  <si>
    <t>SO - 0002290</t>
  </si>
  <si>
    <t>SO - 0002291</t>
  </si>
  <si>
    <t>SO - 0002292</t>
  </si>
  <si>
    <t>SO - 0002293</t>
  </si>
  <si>
    <t>SO - 0002294</t>
  </si>
  <si>
    <t>SO - 0002295</t>
  </si>
  <si>
    <t>SO - 0002296</t>
  </si>
  <si>
    <t>SO - 0002297</t>
  </si>
  <si>
    <t>SO - 0002298</t>
  </si>
  <si>
    <t>SO - 0002299</t>
  </si>
  <si>
    <t>SO - 0002300</t>
  </si>
  <si>
    <t>SO - 0002301</t>
  </si>
  <si>
    <t>SO - 0002302</t>
  </si>
  <si>
    <t>SO - 0002303</t>
  </si>
  <si>
    <t>SO - 0002304</t>
  </si>
  <si>
    <t>SO - 0002305</t>
  </si>
  <si>
    <t>SO - 0002306</t>
  </si>
  <si>
    <t>SO - 0002307</t>
  </si>
  <si>
    <t>SO - 0002308</t>
  </si>
  <si>
    <t>SO - 0002309</t>
  </si>
  <si>
    <t>SO - 0002310</t>
  </si>
  <si>
    <t>SO - 0002311</t>
  </si>
  <si>
    <t>SO - 0002312</t>
  </si>
  <si>
    <t>SO - 0002313</t>
  </si>
  <si>
    <t>SO - 0002314</t>
  </si>
  <si>
    <t>SO - 0002315</t>
  </si>
  <si>
    <t>SO - 0002316</t>
  </si>
  <si>
    <t>SO - 0002317</t>
  </si>
  <si>
    <t>SO - 0002318</t>
  </si>
  <si>
    <t>SO - 0002319</t>
  </si>
  <si>
    <t>SO - 0002320</t>
  </si>
  <si>
    <t>SO - 0002321</t>
  </si>
  <si>
    <t>SO - 0002322</t>
  </si>
  <si>
    <t>SO - 0002323</t>
  </si>
  <si>
    <t>SO - 0002324</t>
  </si>
  <si>
    <t>SO - 0002325</t>
  </si>
  <si>
    <t>SO - 0002326</t>
  </si>
  <si>
    <t>SO - 0002327</t>
  </si>
  <si>
    <t>SO - 0002328</t>
  </si>
  <si>
    <t>SO - 0002329</t>
  </si>
  <si>
    <t>SO - 0002330</t>
  </si>
  <si>
    <t>SO - 0002331</t>
  </si>
  <si>
    <t>SO - 0002332</t>
  </si>
  <si>
    <t>SO - 0002333</t>
  </si>
  <si>
    <t>SO - 0002334</t>
  </si>
  <si>
    <t>SO - 0002335</t>
  </si>
  <si>
    <t>SO - 0002336</t>
  </si>
  <si>
    <t>SO - 0002337</t>
  </si>
  <si>
    <t>SO - 0002338</t>
  </si>
  <si>
    <t>SO - 0002339</t>
  </si>
  <si>
    <t>SO - 0002340</t>
  </si>
  <si>
    <t>SO - 0002341</t>
  </si>
  <si>
    <t>SO - 0002342</t>
  </si>
  <si>
    <t>SO - 0002343</t>
  </si>
  <si>
    <t>SO - 0002344</t>
  </si>
  <si>
    <t>SO - 0002345</t>
  </si>
  <si>
    <t>SO - 0002346</t>
  </si>
  <si>
    <t>SO - 0002347</t>
  </si>
  <si>
    <t>SO - 0002348</t>
  </si>
  <si>
    <t>SO - 0002349</t>
  </si>
  <si>
    <t>SO - 0002350</t>
  </si>
  <si>
    <t>SO - 0002351</t>
  </si>
  <si>
    <t>SO - 0002352</t>
  </si>
  <si>
    <t>SO - 0002353</t>
  </si>
  <si>
    <t>SO - 0002354</t>
  </si>
  <si>
    <t>SO - 0002355</t>
  </si>
  <si>
    <t>SO - 0002356</t>
  </si>
  <si>
    <t>SO - 0002357</t>
  </si>
  <si>
    <t>SO - 0002358</t>
  </si>
  <si>
    <t>SO - 0002359</t>
  </si>
  <si>
    <t>SO - 0002360</t>
  </si>
  <si>
    <t>SO - 0002361</t>
  </si>
  <si>
    <t>SO - 0002362</t>
  </si>
  <si>
    <t>SO - 0002363</t>
  </si>
  <si>
    <t>SO - 0002364</t>
  </si>
  <si>
    <t>SO - 0002365</t>
  </si>
  <si>
    <t>SO - 0002366</t>
  </si>
  <si>
    <t>SO - 0002367</t>
  </si>
  <si>
    <t>SO - 0002368</t>
  </si>
  <si>
    <t>SO - 0002369</t>
  </si>
  <si>
    <t>SO - 0002370</t>
  </si>
  <si>
    <t>SO - 0002371</t>
  </si>
  <si>
    <t>SO - 0002372</t>
  </si>
  <si>
    <t>SO - 0002373</t>
  </si>
  <si>
    <t>SO - 0002374</t>
  </si>
  <si>
    <t>SO - 0002375</t>
  </si>
  <si>
    <t>SO - 0002376</t>
  </si>
  <si>
    <t>SO - 0002377</t>
  </si>
  <si>
    <t>SO - 0002378</t>
  </si>
  <si>
    <t>SO - 0002379</t>
  </si>
  <si>
    <t>SO - 0002380</t>
  </si>
  <si>
    <t>SO - 0002381</t>
  </si>
  <si>
    <t>SO - 0002382</t>
  </si>
  <si>
    <t>SO - 0002383</t>
  </si>
  <si>
    <t>SO - 0002384</t>
  </si>
  <si>
    <t>SO - 0002385</t>
  </si>
  <si>
    <t>SO - 0002386</t>
  </si>
  <si>
    <t>SO - 0002387</t>
  </si>
  <si>
    <t>SO - 0002388</t>
  </si>
  <si>
    <t>SO - 0002389</t>
  </si>
  <si>
    <t>SO - 0002390</t>
  </si>
  <si>
    <t>SO - 0002391</t>
  </si>
  <si>
    <t>SO - 0002392</t>
  </si>
  <si>
    <t>SO - 0002393</t>
  </si>
  <si>
    <t>SO - 0002394</t>
  </si>
  <si>
    <t>SO - 0002395</t>
  </si>
  <si>
    <t>SO - 0002396</t>
  </si>
  <si>
    <t>SO - 0002397</t>
  </si>
  <si>
    <t>SO - 0002398</t>
  </si>
  <si>
    <t>SO - 0002399</t>
  </si>
  <si>
    <t>SO - 0002400</t>
  </si>
  <si>
    <t>SO - 0002401</t>
  </si>
  <si>
    <t>SO - 0002402</t>
  </si>
  <si>
    <t>SO - 0002403</t>
  </si>
  <si>
    <t>SO - 0002404</t>
  </si>
  <si>
    <t>SO - 0002405</t>
  </si>
  <si>
    <t>SO - 0002406</t>
  </si>
  <si>
    <t>SO - 0002407</t>
  </si>
  <si>
    <t>SO - 0002408</t>
  </si>
  <si>
    <t>SO - 0002409</t>
  </si>
  <si>
    <t>SO - 0002410</t>
  </si>
  <si>
    <t>SO - 0002411</t>
  </si>
  <si>
    <t>SO - 0002412</t>
  </si>
  <si>
    <t>SO - 0002413</t>
  </si>
  <si>
    <t>SO - 0002414</t>
  </si>
  <si>
    <t>SO - 0002415</t>
  </si>
  <si>
    <t>SO - 0002416</t>
  </si>
  <si>
    <t>SO - 0002417</t>
  </si>
  <si>
    <t>SO - 0002418</t>
  </si>
  <si>
    <t>SO - 0002419</t>
  </si>
  <si>
    <t>SO - 0002420</t>
  </si>
  <si>
    <t>SO - 0002421</t>
  </si>
  <si>
    <t>SO - 0002422</t>
  </si>
  <si>
    <t>SO - 0002423</t>
  </si>
  <si>
    <t>SO - 0002424</t>
  </si>
  <si>
    <t>SO - 0002425</t>
  </si>
  <si>
    <t>SO - 0002426</t>
  </si>
  <si>
    <t>SO - 0002427</t>
  </si>
  <si>
    <t>SO - 0002428</t>
  </si>
  <si>
    <t>SO - 0002429</t>
  </si>
  <si>
    <t>SO - 0002430</t>
  </si>
  <si>
    <t>SO - 0002431</t>
  </si>
  <si>
    <t>SO - 0002432</t>
  </si>
  <si>
    <t>SO - 0002433</t>
  </si>
  <si>
    <t>SO - 0002434</t>
  </si>
  <si>
    <t>SO - 0002435</t>
  </si>
  <si>
    <t>SO - 0002436</t>
  </si>
  <si>
    <t>SO - 0002437</t>
  </si>
  <si>
    <t>SO - 0002438</t>
  </si>
  <si>
    <t>SO - 0002439</t>
  </si>
  <si>
    <t>SO - 0002440</t>
  </si>
  <si>
    <t>SO - 0002441</t>
  </si>
  <si>
    <t>SO - 0002442</t>
  </si>
  <si>
    <t>SO - 0002443</t>
  </si>
  <si>
    <t>SO - 0002444</t>
  </si>
  <si>
    <t>SO - 0002445</t>
  </si>
  <si>
    <t>SO - 0002446</t>
  </si>
  <si>
    <t>SO - 0002447</t>
  </si>
  <si>
    <t>SO - 0002448</t>
  </si>
  <si>
    <t>SO - 0002449</t>
  </si>
  <si>
    <t>SO - 0002450</t>
  </si>
  <si>
    <t>SO - 0002451</t>
  </si>
  <si>
    <t>SO - 0002452</t>
  </si>
  <si>
    <t>SO - 0002453</t>
  </si>
  <si>
    <t>SO - 0002454</t>
  </si>
  <si>
    <t>SO - 0002455</t>
  </si>
  <si>
    <t>SO - 0002456</t>
  </si>
  <si>
    <t>SO - 0002457</t>
  </si>
  <si>
    <t>SO - 0002458</t>
  </si>
  <si>
    <t>SO - 0002459</t>
  </si>
  <si>
    <t>SO - 0002460</t>
  </si>
  <si>
    <t>SO - 0002461</t>
  </si>
  <si>
    <t>SO - 0002462</t>
  </si>
  <si>
    <t>SO - 0002463</t>
  </si>
  <si>
    <t>SO - 0002464</t>
  </si>
  <si>
    <t>SO - 0002465</t>
  </si>
  <si>
    <t>SO - 0002466</t>
  </si>
  <si>
    <t>SO - 0002467</t>
  </si>
  <si>
    <t>SO - 0002468</t>
  </si>
  <si>
    <t>SO - 0002469</t>
  </si>
  <si>
    <t>SO - 0002470</t>
  </si>
  <si>
    <t>SO - 0002471</t>
  </si>
  <si>
    <t>SO - 0002472</t>
  </si>
  <si>
    <t>SO - 0002473</t>
  </si>
  <si>
    <t>SO - 0002474</t>
  </si>
  <si>
    <t>SO - 0002475</t>
  </si>
  <si>
    <t>SO - 0002476</t>
  </si>
  <si>
    <t>SO - 0002477</t>
  </si>
  <si>
    <t>SO - 0002478</t>
  </si>
  <si>
    <t>SO - 0002479</t>
  </si>
  <si>
    <t>SO - 0002480</t>
  </si>
  <si>
    <t>SO - 0002481</t>
  </si>
  <si>
    <t>SO - 0002482</t>
  </si>
  <si>
    <t>SO - 0002483</t>
  </si>
  <si>
    <t>SO - 0002484</t>
  </si>
  <si>
    <t>SO - 0002485</t>
  </si>
  <si>
    <t>SO - 0002486</t>
  </si>
  <si>
    <t>SO - 0002487</t>
  </si>
  <si>
    <t>SO - 0002488</t>
  </si>
  <si>
    <t>SO - 0002489</t>
  </si>
  <si>
    <t>SO - 0002490</t>
  </si>
  <si>
    <t>SO - 0002491</t>
  </si>
  <si>
    <t>SO - 0002492</t>
  </si>
  <si>
    <t>SO - 0002493</t>
  </si>
  <si>
    <t>SO - 0002494</t>
  </si>
  <si>
    <t>SO - 0002495</t>
  </si>
  <si>
    <t>SO - 0002496</t>
  </si>
  <si>
    <t>SO - 0002497</t>
  </si>
  <si>
    <t>SO - 0002498</t>
  </si>
  <si>
    <t>SO - 0002499</t>
  </si>
  <si>
    <t>SO - 0002500</t>
  </si>
  <si>
    <t>SO - 0002501</t>
  </si>
  <si>
    <t>SO - 0002502</t>
  </si>
  <si>
    <t>SO - 0002503</t>
  </si>
  <si>
    <t>SO - 0002504</t>
  </si>
  <si>
    <t>SO - 0002505</t>
  </si>
  <si>
    <t>SO - 0002506</t>
  </si>
  <si>
    <t>SO - 0002507</t>
  </si>
  <si>
    <t>SO - 0002508</t>
  </si>
  <si>
    <t>SO - 0002509</t>
  </si>
  <si>
    <t>SO - 0002510</t>
  </si>
  <si>
    <t>SO - 0002511</t>
  </si>
  <si>
    <t>SO - 0002512</t>
  </si>
  <si>
    <t>SO - 0002513</t>
  </si>
  <si>
    <t>SO - 0002514</t>
  </si>
  <si>
    <t>SO - 0002515</t>
  </si>
  <si>
    <t>SO - 0002516</t>
  </si>
  <si>
    <t>SO - 0002517</t>
  </si>
  <si>
    <t>SO - 0002518</t>
  </si>
  <si>
    <t>SO - 0002519</t>
  </si>
  <si>
    <t>SO - 0002520</t>
  </si>
  <si>
    <t>SO - 0002521</t>
  </si>
  <si>
    <t>SO - 0002522</t>
  </si>
  <si>
    <t>SO - 0002523</t>
  </si>
  <si>
    <t>SO - 0002524</t>
  </si>
  <si>
    <t>SO - 0002525</t>
  </si>
  <si>
    <t>SO - 0002526</t>
  </si>
  <si>
    <t>SO - 0002527</t>
  </si>
  <si>
    <t>SO - 0002528</t>
  </si>
  <si>
    <t>SO - 0002529</t>
  </si>
  <si>
    <t>SO - 0002530</t>
  </si>
  <si>
    <t>SO - 0002531</t>
  </si>
  <si>
    <t>SO - 0002532</t>
  </si>
  <si>
    <t>SO - 0002533</t>
  </si>
  <si>
    <t>SO - 0002534</t>
  </si>
  <si>
    <t>SO - 0002535</t>
  </si>
  <si>
    <t>SO - 0002536</t>
  </si>
  <si>
    <t>SO - 0002537</t>
  </si>
  <si>
    <t>SO - 0002538</t>
  </si>
  <si>
    <t>SO - 0002539</t>
  </si>
  <si>
    <t>SO - 0002540</t>
  </si>
  <si>
    <t>SO - 0002541</t>
  </si>
  <si>
    <t>SO - 0002542</t>
  </si>
  <si>
    <t>SO - 0002543</t>
  </si>
  <si>
    <t>SO - 0002544</t>
  </si>
  <si>
    <t>SO - 0002545</t>
  </si>
  <si>
    <t>SO - 0002546</t>
  </si>
  <si>
    <t>SO - 0002547</t>
  </si>
  <si>
    <t>SO - 0002548</t>
  </si>
  <si>
    <t>SO - 0002549</t>
  </si>
  <si>
    <t>SO - 0002550</t>
  </si>
  <si>
    <t>SO - 0002551</t>
  </si>
  <si>
    <t>SO - 0002552</t>
  </si>
  <si>
    <t>SO - 0002553</t>
  </si>
  <si>
    <t>SO - 0002554</t>
  </si>
  <si>
    <t>SO - 0002555</t>
  </si>
  <si>
    <t>SO - 0002556</t>
  </si>
  <si>
    <t>SO - 0002557</t>
  </si>
  <si>
    <t>SO - 0002558</t>
  </si>
  <si>
    <t>SO - 0002559</t>
  </si>
  <si>
    <t>SO - 0002560</t>
  </si>
  <si>
    <t>SO - 0002561</t>
  </si>
  <si>
    <t>SO - 0002562</t>
  </si>
  <si>
    <t>SO - 0002563</t>
  </si>
  <si>
    <t>SO - 0002564</t>
  </si>
  <si>
    <t>SO - 0002565</t>
  </si>
  <si>
    <t>SO - 0002566</t>
  </si>
  <si>
    <t>SO - 0002567</t>
  </si>
  <si>
    <t>SO - 0002568</t>
  </si>
  <si>
    <t>SO - 0002569</t>
  </si>
  <si>
    <t>SO - 0002570</t>
  </si>
  <si>
    <t>SO - 0002571</t>
  </si>
  <si>
    <t>SO - 0002572</t>
  </si>
  <si>
    <t>SO - 0002573</t>
  </si>
  <si>
    <t>SO - 0002574</t>
  </si>
  <si>
    <t>SO - 0002575</t>
  </si>
  <si>
    <t>SO - 0002576</t>
  </si>
  <si>
    <t>SO - 0002577</t>
  </si>
  <si>
    <t>SO - 0002578</t>
  </si>
  <si>
    <t>SO - 0002579</t>
  </si>
  <si>
    <t>SO - 0002580</t>
  </si>
  <si>
    <t>SO - 0002581</t>
  </si>
  <si>
    <t>SO - 0002582</t>
  </si>
  <si>
    <t>SO - 0002583</t>
  </si>
  <si>
    <t>SO - 0002584</t>
  </si>
  <si>
    <t>SO - 0002585</t>
  </si>
  <si>
    <t>SO - 0002586</t>
  </si>
  <si>
    <t>SO - 0002587</t>
  </si>
  <si>
    <t>SO - 0002588</t>
  </si>
  <si>
    <t>SO - 0002589</t>
  </si>
  <si>
    <t>SO - 0002590</t>
  </si>
  <si>
    <t>SO - 0002591</t>
  </si>
  <si>
    <t>SO - 0002592</t>
  </si>
  <si>
    <t>SO - 0002593</t>
  </si>
  <si>
    <t>SO - 0002594</t>
  </si>
  <si>
    <t>SO - 0002595</t>
  </si>
  <si>
    <t>SO - 0002596</t>
  </si>
  <si>
    <t>SO - 0002597</t>
  </si>
  <si>
    <t>SO - 0002598</t>
  </si>
  <si>
    <t>SO - 0002599</t>
  </si>
  <si>
    <t>SO - 0002600</t>
  </si>
  <si>
    <t>SO - 0002601</t>
  </si>
  <si>
    <t>SO - 0002602</t>
  </si>
  <si>
    <t>SO - 0002603</t>
  </si>
  <si>
    <t>SO - 0002604</t>
  </si>
  <si>
    <t>SO - 0002605</t>
  </si>
  <si>
    <t>SO - 0002606</t>
  </si>
  <si>
    <t>SO - 0002607</t>
  </si>
  <si>
    <t>SO - 0002608</t>
  </si>
  <si>
    <t>SO - 0002609</t>
  </si>
  <si>
    <t>SO - 0002610</t>
  </si>
  <si>
    <t>SO - 0002611</t>
  </si>
  <si>
    <t>SO - 0002612</t>
  </si>
  <si>
    <t>SO - 0002613</t>
  </si>
  <si>
    <t>SO - 0002614</t>
  </si>
  <si>
    <t>SO - 0002615</t>
  </si>
  <si>
    <t>SO - 0002616</t>
  </si>
  <si>
    <t>SO - 0002617</t>
  </si>
  <si>
    <t>SO - 0002618</t>
  </si>
  <si>
    <t>SO - 0002619</t>
  </si>
  <si>
    <t>SO - 0002620</t>
  </si>
  <si>
    <t>SO - 0002621</t>
  </si>
  <si>
    <t>SO - 0002622</t>
  </si>
  <si>
    <t>SO - 0002623</t>
  </si>
  <si>
    <t>SO - 0002624</t>
  </si>
  <si>
    <t>SO - 0002625</t>
  </si>
  <si>
    <t>SO - 0002626</t>
  </si>
  <si>
    <t>SO - 0002627</t>
  </si>
  <si>
    <t>SO - 0002628</t>
  </si>
  <si>
    <t>SO - 0002629</t>
  </si>
  <si>
    <t>SO - 0002630</t>
  </si>
  <si>
    <t>SO - 0002631</t>
  </si>
  <si>
    <t>SO - 0002632</t>
  </si>
  <si>
    <t>SO - 0002633</t>
  </si>
  <si>
    <t>SO - 0002634</t>
  </si>
  <si>
    <t>SO - 0002635</t>
  </si>
  <si>
    <t>SO - 0002636</t>
  </si>
  <si>
    <t>SO - 0002637</t>
  </si>
  <si>
    <t>SO - 0002638</t>
  </si>
  <si>
    <t>SO - 0002639</t>
  </si>
  <si>
    <t>SO - 0002640</t>
  </si>
  <si>
    <t>SO - 0002641</t>
  </si>
  <si>
    <t>SO - 0002642</t>
  </si>
  <si>
    <t>SO - 0002643</t>
  </si>
  <si>
    <t>SO - 0002644</t>
  </si>
  <si>
    <t>SO - 0002645</t>
  </si>
  <si>
    <t>SO - 0002646</t>
  </si>
  <si>
    <t>SO - 0002647</t>
  </si>
  <si>
    <t>SO - 0002648</t>
  </si>
  <si>
    <t>SO - 0002649</t>
  </si>
  <si>
    <t>SO - 0002650</t>
  </si>
  <si>
    <t>SO - 0002651</t>
  </si>
  <si>
    <t>SO - 0002652</t>
  </si>
  <si>
    <t>SO - 0002653</t>
  </si>
  <si>
    <t>SO - 0002654</t>
  </si>
  <si>
    <t>SO - 0002655</t>
  </si>
  <si>
    <t>SO - 0002656</t>
  </si>
  <si>
    <t>SO - 0002657</t>
  </si>
  <si>
    <t>SO - 0002658</t>
  </si>
  <si>
    <t>SO - 0002659</t>
  </si>
  <si>
    <t>SO - 0002660</t>
  </si>
  <si>
    <t>SO - 0002661</t>
  </si>
  <si>
    <t>SO - 0002662</t>
  </si>
  <si>
    <t>SO - 0002663</t>
  </si>
  <si>
    <t>SO - 0002664</t>
  </si>
  <si>
    <t>SO - 0002665</t>
  </si>
  <si>
    <t>SO - 0002666</t>
  </si>
  <si>
    <t>SO - 0002667</t>
  </si>
  <si>
    <t>SO - 0002668</t>
  </si>
  <si>
    <t>SO - 0002669</t>
  </si>
  <si>
    <t>SO - 0002670</t>
  </si>
  <si>
    <t>SO - 0002671</t>
  </si>
  <si>
    <t>SO - 0002672</t>
  </si>
  <si>
    <t>SO - 0002673</t>
  </si>
  <si>
    <t>SO - 0002674</t>
  </si>
  <si>
    <t>SO - 0002675</t>
  </si>
  <si>
    <t>SO - 0002676</t>
  </si>
  <si>
    <t>SO - 0002677</t>
  </si>
  <si>
    <t>SO - 0002678</t>
  </si>
  <si>
    <t>SO - 0002679</t>
  </si>
  <si>
    <t>SO - 0002680</t>
  </si>
  <si>
    <t>SO - 0002681</t>
  </si>
  <si>
    <t>SO - 0002682</t>
  </si>
  <si>
    <t>SO - 0002683</t>
  </si>
  <si>
    <t>SO - 0002684</t>
  </si>
  <si>
    <t>SO - 0002685</t>
  </si>
  <si>
    <t>SO - 0002686</t>
  </si>
  <si>
    <t>SO - 0002687</t>
  </si>
  <si>
    <t>SO - 0002688</t>
  </si>
  <si>
    <t>SO - 0002689</t>
  </si>
  <si>
    <t>SO - 0002690</t>
  </si>
  <si>
    <t>SO - 0002691</t>
  </si>
  <si>
    <t>SO - 0002692</t>
  </si>
  <si>
    <t>SO - 0002693</t>
  </si>
  <si>
    <t>SO - 0002694</t>
  </si>
  <si>
    <t>SO - 0002695</t>
  </si>
  <si>
    <t>SO - 0002696</t>
  </si>
  <si>
    <t>SO - 0002697</t>
  </si>
  <si>
    <t>SO - 0002698</t>
  </si>
  <si>
    <t>SO - 0002699</t>
  </si>
  <si>
    <t>SO - 0002700</t>
  </si>
  <si>
    <t>SO - 0002701</t>
  </si>
  <si>
    <t>SO - 0002702</t>
  </si>
  <si>
    <t>SO - 0002703</t>
  </si>
  <si>
    <t>SO - 0002704</t>
  </si>
  <si>
    <t>SO - 0002705</t>
  </si>
  <si>
    <t>SO - 0002706</t>
  </si>
  <si>
    <t>SO - 0002707</t>
  </si>
  <si>
    <t>SO - 0002708</t>
  </si>
  <si>
    <t>SO - 0002709</t>
  </si>
  <si>
    <t>SO - 0002710</t>
  </si>
  <si>
    <t>SO - 0002711</t>
  </si>
  <si>
    <t>SO - 0002712</t>
  </si>
  <si>
    <t>SO - 0002713</t>
  </si>
  <si>
    <t>SO - 0002714</t>
  </si>
  <si>
    <t>SO - 0002715</t>
  </si>
  <si>
    <t>SO - 0002716</t>
  </si>
  <si>
    <t>SO - 0002717</t>
  </si>
  <si>
    <t>SO - 0002718</t>
  </si>
  <si>
    <t>SO - 0002719</t>
  </si>
  <si>
    <t>SO - 0002720</t>
  </si>
  <si>
    <t>SO - 0002721</t>
  </si>
  <si>
    <t>SO - 0002722</t>
  </si>
  <si>
    <t>SO - 0002723</t>
  </si>
  <si>
    <t>SO - 0002724</t>
  </si>
  <si>
    <t>SO - 0002725</t>
  </si>
  <si>
    <t>SO - 0002726</t>
  </si>
  <si>
    <t>SO - 0002727</t>
  </si>
  <si>
    <t>SO - 0002728</t>
  </si>
  <si>
    <t>SO - 0002729</t>
  </si>
  <si>
    <t>SO - 0002730</t>
  </si>
  <si>
    <t>SO - 0002731</t>
  </si>
  <si>
    <t>SO - 0002732</t>
  </si>
  <si>
    <t>SO - 0002733</t>
  </si>
  <si>
    <t>SO - 0002734</t>
  </si>
  <si>
    <t>SO - 0002735</t>
  </si>
  <si>
    <t>SO - 0002736</t>
  </si>
  <si>
    <t>SO - 0002737</t>
  </si>
  <si>
    <t>SO - 0002738</t>
  </si>
  <si>
    <t>SO - 0002739</t>
  </si>
  <si>
    <t>SO - 0002740</t>
  </si>
  <si>
    <t>SO - 0002741</t>
  </si>
  <si>
    <t>SO - 0002742</t>
  </si>
  <si>
    <t>SO - 0002743</t>
  </si>
  <si>
    <t>SO - 0002744</t>
  </si>
  <si>
    <t>SO - 0002745</t>
  </si>
  <si>
    <t>SO - 0002746</t>
  </si>
  <si>
    <t>SO - 0002747</t>
  </si>
  <si>
    <t>SO - 0002748</t>
  </si>
  <si>
    <t>SO - 0002749</t>
  </si>
  <si>
    <t>SO - 0002750</t>
  </si>
  <si>
    <t>SO - 0002751</t>
  </si>
  <si>
    <t>SO - 0002752</t>
  </si>
  <si>
    <t>SO - 0002753</t>
  </si>
  <si>
    <t>SO - 0002754</t>
  </si>
  <si>
    <t>SO - 0002755</t>
  </si>
  <si>
    <t>SO - 0002756</t>
  </si>
  <si>
    <t>SO - 0002757</t>
  </si>
  <si>
    <t>SO - 0002758</t>
  </si>
  <si>
    <t>SO - 0002759</t>
  </si>
  <si>
    <t>SO - 0002760</t>
  </si>
  <si>
    <t>SO - 0002761</t>
  </si>
  <si>
    <t>SO - 0002762</t>
  </si>
  <si>
    <t>SO - 0002763</t>
  </si>
  <si>
    <t>SO - 0002764</t>
  </si>
  <si>
    <t>SO - 0002765</t>
  </si>
  <si>
    <t>SO - 0002766</t>
  </si>
  <si>
    <t>SO - 0002767</t>
  </si>
  <si>
    <t>SO - 0002768</t>
  </si>
  <si>
    <t>SO - 0002769</t>
  </si>
  <si>
    <t>SO - 0002770</t>
  </si>
  <si>
    <t>SO - 0002771</t>
  </si>
  <si>
    <t>SO - 0002772</t>
  </si>
  <si>
    <t>SO - 0002773</t>
  </si>
  <si>
    <t>SO - 0002774</t>
  </si>
  <si>
    <t>SO - 0002775</t>
  </si>
  <si>
    <t>SO - 0002776</t>
  </si>
  <si>
    <t>SO - 0002777</t>
  </si>
  <si>
    <t>SO - 0002778</t>
  </si>
  <si>
    <t>SO - 0002779</t>
  </si>
  <si>
    <t>SO - 0002780</t>
  </si>
  <si>
    <t>SO - 0002781</t>
  </si>
  <si>
    <t>SO - 0002782</t>
  </si>
  <si>
    <t>SO - 0002783</t>
  </si>
  <si>
    <t>SO - 0002784</t>
  </si>
  <si>
    <t>SO - 0002785</t>
  </si>
  <si>
    <t>SO - 0002786</t>
  </si>
  <si>
    <t>SO - 0002787</t>
  </si>
  <si>
    <t>SO - 0002788</t>
  </si>
  <si>
    <t>SO - 0002789</t>
  </si>
  <si>
    <t>SO - 0002790</t>
  </si>
  <si>
    <t>SO - 0002791</t>
  </si>
  <si>
    <t>SO - 0002792</t>
  </si>
  <si>
    <t>SO - 0002793</t>
  </si>
  <si>
    <t>SO - 0002794</t>
  </si>
  <si>
    <t>SO - 0002795</t>
  </si>
  <si>
    <t>SO - 0002796</t>
  </si>
  <si>
    <t>SO - 0002797</t>
  </si>
  <si>
    <t>SO - 0002798</t>
  </si>
  <si>
    <t>SO - 0002799</t>
  </si>
  <si>
    <t>SO - 0002800</t>
  </si>
  <si>
    <t>SO - 0002801</t>
  </si>
  <si>
    <t>SO - 0002802</t>
  </si>
  <si>
    <t>SO - 0002803</t>
  </si>
  <si>
    <t>SO - 0002804</t>
  </si>
  <si>
    <t>SO - 0002805</t>
  </si>
  <si>
    <t>SO - 0002806</t>
  </si>
  <si>
    <t>SO - 0002807</t>
  </si>
  <si>
    <t>SO - 0002808</t>
  </si>
  <si>
    <t>SO - 0002809</t>
  </si>
  <si>
    <t>SO - 0002810</t>
  </si>
  <si>
    <t>SO - 0002811</t>
  </si>
  <si>
    <t>SO - 0002812</t>
  </si>
  <si>
    <t>SO - 0002813</t>
  </si>
  <si>
    <t>SO - 0002814</t>
  </si>
  <si>
    <t>SO - 0002815</t>
  </si>
  <si>
    <t>SO - 0002816</t>
  </si>
  <si>
    <t>SO - 0002817</t>
  </si>
  <si>
    <t>SO - 0002818</t>
  </si>
  <si>
    <t>SO - 0002819</t>
  </si>
  <si>
    <t>SO - 0002820</t>
  </si>
  <si>
    <t>SO - 0002821</t>
  </si>
  <si>
    <t>SO - 0002822</t>
  </si>
  <si>
    <t>SO - 0002823</t>
  </si>
  <si>
    <t>SO - 0002824</t>
  </si>
  <si>
    <t>SO - 0002825</t>
  </si>
  <si>
    <t>SO - 0002826</t>
  </si>
  <si>
    <t>SO - 0002827</t>
  </si>
  <si>
    <t>SO - 0002828</t>
  </si>
  <si>
    <t>SO - 0002829</t>
  </si>
  <si>
    <t>SO - 0002830</t>
  </si>
  <si>
    <t>SO - 0002831</t>
  </si>
  <si>
    <t>SO - 0002832</t>
  </si>
  <si>
    <t>SO - 0002833</t>
  </si>
  <si>
    <t>SO - 0002834</t>
  </si>
  <si>
    <t>SO - 0002835</t>
  </si>
  <si>
    <t>SO - 0002836</t>
  </si>
  <si>
    <t>SO - 0002837</t>
  </si>
  <si>
    <t>SO - 0002838</t>
  </si>
  <si>
    <t>SO - 0002839</t>
  </si>
  <si>
    <t>SO - 0002840</t>
  </si>
  <si>
    <t>SO - 0002841</t>
  </si>
  <si>
    <t>SO - 0002842</t>
  </si>
  <si>
    <t>SO - 0002843</t>
  </si>
  <si>
    <t>SO - 0002844</t>
  </si>
  <si>
    <t>SO - 0002845</t>
  </si>
  <si>
    <t>SO - 0002846</t>
  </si>
  <si>
    <t>SO - 0002847</t>
  </si>
  <si>
    <t>SO - 0002848</t>
  </si>
  <si>
    <t>SO - 0002849</t>
  </si>
  <si>
    <t>SO - 0002850</t>
  </si>
  <si>
    <t>SO - 0002851</t>
  </si>
  <si>
    <t>SO - 0002852</t>
  </si>
  <si>
    <t>SO - 0002853</t>
  </si>
  <si>
    <t>SO - 0002854</t>
  </si>
  <si>
    <t>SO - 0002855</t>
  </si>
  <si>
    <t>SO - 0002856</t>
  </si>
  <si>
    <t>SO - 0002857</t>
  </si>
  <si>
    <t>SO - 0002858</t>
  </si>
  <si>
    <t>SO - 0002859</t>
  </si>
  <si>
    <t>SO - 0002860</t>
  </si>
  <si>
    <t>SO - 0002861</t>
  </si>
  <si>
    <t>SO - 0002862</t>
  </si>
  <si>
    <t>SO - 0002863</t>
  </si>
  <si>
    <t>SO - 0002864</t>
  </si>
  <si>
    <t>SO - 0002865</t>
  </si>
  <si>
    <t>SO - 0002866</t>
  </si>
  <si>
    <t>SO - 0002867</t>
  </si>
  <si>
    <t>SO - 0002868</t>
  </si>
  <si>
    <t>SO - 0002869</t>
  </si>
  <si>
    <t>SO - 0002870</t>
  </si>
  <si>
    <t>SO - 0002871</t>
  </si>
  <si>
    <t>SO - 0002872</t>
  </si>
  <si>
    <t>SO - 0002873</t>
  </si>
  <si>
    <t>SO - 0002874</t>
  </si>
  <si>
    <t>SO - 0002875</t>
  </si>
  <si>
    <t>SO - 0002876</t>
  </si>
  <si>
    <t>SO - 0002877</t>
  </si>
  <si>
    <t>SO - 0002878</t>
  </si>
  <si>
    <t>SO - 0002879</t>
  </si>
  <si>
    <t>SO - 0002880</t>
  </si>
  <si>
    <t>SO - 0002881</t>
  </si>
  <si>
    <t>SO - 0002882</t>
  </si>
  <si>
    <t>SO - 0002883</t>
  </si>
  <si>
    <t>SO - 0002884</t>
  </si>
  <si>
    <t>SO - 0002885</t>
  </si>
  <si>
    <t>SO - 0002886</t>
  </si>
  <si>
    <t>SO - 0002887</t>
  </si>
  <si>
    <t>SO - 0002888</t>
  </si>
  <si>
    <t>SO - 0002889</t>
  </si>
  <si>
    <t>SO - 0002890</t>
  </si>
  <si>
    <t>SO - 0002891</t>
  </si>
  <si>
    <t>SO - 0002892</t>
  </si>
  <si>
    <t>SO - 0002893</t>
  </si>
  <si>
    <t>SO - 0002894</t>
  </si>
  <si>
    <t>SO - 0002895</t>
  </si>
  <si>
    <t>SO - 0002896</t>
  </si>
  <si>
    <t>SO - 0002897</t>
  </si>
  <si>
    <t>SO - 0002898</t>
  </si>
  <si>
    <t>SO - 0002899</t>
  </si>
  <si>
    <t>SO - 0002900</t>
  </si>
  <si>
    <t>SO - 0002901</t>
  </si>
  <si>
    <t>SO - 0002902</t>
  </si>
  <si>
    <t>SO - 0002903</t>
  </si>
  <si>
    <t>SO - 0002904</t>
  </si>
  <si>
    <t>SO - 0002905</t>
  </si>
  <si>
    <t>SO - 0002906</t>
  </si>
  <si>
    <t>SO - 0002907</t>
  </si>
  <si>
    <t>SO - 0002908</t>
  </si>
  <si>
    <t>SO - 0002909</t>
  </si>
  <si>
    <t>SO - 0002910</t>
  </si>
  <si>
    <t>SO - 0002911</t>
  </si>
  <si>
    <t>SO - 0002912</t>
  </si>
  <si>
    <t>SO - 0002913</t>
  </si>
  <si>
    <t>SO - 0002914</t>
  </si>
  <si>
    <t>SO - 0002915</t>
  </si>
  <si>
    <t>SO - 0002916</t>
  </si>
  <si>
    <t>SO - 0002917</t>
  </si>
  <si>
    <t>SO - 0002918</t>
  </si>
  <si>
    <t>SO - 0002919</t>
  </si>
  <si>
    <t>SO - 0002920</t>
  </si>
  <si>
    <t>SO - 0002921</t>
  </si>
  <si>
    <t>SO - 0002922</t>
  </si>
  <si>
    <t>SO - 0002923</t>
  </si>
  <si>
    <t>SO - 0002924</t>
  </si>
  <si>
    <t>SO - 0002925</t>
  </si>
  <si>
    <t>SO - 0002926</t>
  </si>
  <si>
    <t>SO - 0002927</t>
  </si>
  <si>
    <t>SO - 0002928</t>
  </si>
  <si>
    <t>SO - 0002929</t>
  </si>
  <si>
    <t>SO - 0002930</t>
  </si>
  <si>
    <t>SO - 0002931</t>
  </si>
  <si>
    <t>SO - 0002932</t>
  </si>
  <si>
    <t>SO - 0002933</t>
  </si>
  <si>
    <t>SO - 0002934</t>
  </si>
  <si>
    <t>SO - 0002935</t>
  </si>
  <si>
    <t>SO - 0002936</t>
  </si>
  <si>
    <t>SO - 0002937</t>
  </si>
  <si>
    <t>SO - 0002938</t>
  </si>
  <si>
    <t>SO - 0002939</t>
  </si>
  <si>
    <t>SO - 0002940</t>
  </si>
  <si>
    <t>SO - 0002941</t>
  </si>
  <si>
    <t>SO - 0002942</t>
  </si>
  <si>
    <t>SO - 0002943</t>
  </si>
  <si>
    <t>SO - 0002944</t>
  </si>
  <si>
    <t>SO - 0002945</t>
  </si>
  <si>
    <t>SO - 0002946</t>
  </si>
  <si>
    <t>SO - 0002947</t>
  </si>
  <si>
    <t>SO - 0002948</t>
  </si>
  <si>
    <t>SO - 0002949</t>
  </si>
  <si>
    <t>SO - 0002950</t>
  </si>
  <si>
    <t>SO - 0002951</t>
  </si>
  <si>
    <t>SO - 0002952</t>
  </si>
  <si>
    <t>SO - 0002953</t>
  </si>
  <si>
    <t>SO - 0002954</t>
  </si>
  <si>
    <t>SO - 0002955</t>
  </si>
  <si>
    <t>SO - 0002956</t>
  </si>
  <si>
    <t>SO - 0002957</t>
  </si>
  <si>
    <t>SO - 0002958</t>
  </si>
  <si>
    <t>SO - 0002959</t>
  </si>
  <si>
    <t>SO - 0002960</t>
  </si>
  <si>
    <t>SO - 0002961</t>
  </si>
  <si>
    <t>SO - 0002962</t>
  </si>
  <si>
    <t>SO - 0002963</t>
  </si>
  <si>
    <t>SO - 0002964</t>
  </si>
  <si>
    <t>SO - 0002965</t>
  </si>
  <si>
    <t>SO - 0002966</t>
  </si>
  <si>
    <t>SO - 0002967</t>
  </si>
  <si>
    <t>SO - 0002968</t>
  </si>
  <si>
    <t>SO - 0002969</t>
  </si>
  <si>
    <t>SO - 0002970</t>
  </si>
  <si>
    <t>SO - 0002971</t>
  </si>
  <si>
    <t>SO - 0002972</t>
  </si>
  <si>
    <t>SO - 0002973</t>
  </si>
  <si>
    <t>SO - 0002974</t>
  </si>
  <si>
    <t>SO - 0002975</t>
  </si>
  <si>
    <t>SO - 0002976</t>
  </si>
  <si>
    <t>SO - 0002977</t>
  </si>
  <si>
    <t>SO - 0002978</t>
  </si>
  <si>
    <t>SO - 0002979</t>
  </si>
  <si>
    <t>SO - 0002980</t>
  </si>
  <si>
    <t>SO - 0002981</t>
  </si>
  <si>
    <t>SO - 0002982</t>
  </si>
  <si>
    <t>SO - 0002983</t>
  </si>
  <si>
    <t>SO - 0002984</t>
  </si>
  <si>
    <t>SO - 0002985</t>
  </si>
  <si>
    <t>SO - 0002986</t>
  </si>
  <si>
    <t>SO - 0002987</t>
  </si>
  <si>
    <t>SO - 0002988</t>
  </si>
  <si>
    <t>SO - 0002989</t>
  </si>
  <si>
    <t>SO - 0002990</t>
  </si>
  <si>
    <t>SO - 0002991</t>
  </si>
  <si>
    <t>SO - 0002992</t>
  </si>
  <si>
    <t>SO - 0002993</t>
  </si>
  <si>
    <t>SO - 0002994</t>
  </si>
  <si>
    <t>SO - 0002995</t>
  </si>
  <si>
    <t>SO - 0002996</t>
  </si>
  <si>
    <t>SO - 0002997</t>
  </si>
  <si>
    <t>SO - 0002998</t>
  </si>
  <si>
    <t>SO - 0002999</t>
  </si>
  <si>
    <t>SO - 0003000</t>
  </si>
  <si>
    <t>SO - 0003001</t>
  </si>
  <si>
    <t>SO - 0003002</t>
  </si>
  <si>
    <t>SO - 0003003</t>
  </si>
  <si>
    <t>SO - 0003004</t>
  </si>
  <si>
    <t>SO - 0003005</t>
  </si>
  <si>
    <t>SO - 0003006</t>
  </si>
  <si>
    <t>SO - 0003007</t>
  </si>
  <si>
    <t>SO - 0003008</t>
  </si>
  <si>
    <t>SO - 0003009</t>
  </si>
  <si>
    <t>SO - 0003010</t>
  </si>
  <si>
    <t>SO - 0003011</t>
  </si>
  <si>
    <t>SO - 0003012</t>
  </si>
  <si>
    <t>SO - 0003013</t>
  </si>
  <si>
    <t>SO - 0003014</t>
  </si>
  <si>
    <t>SO - 0003015</t>
  </si>
  <si>
    <t>SO - 0003016</t>
  </si>
  <si>
    <t>SO - 0003017</t>
  </si>
  <si>
    <t>SO - 0003018</t>
  </si>
  <si>
    <t>SO - 0003019</t>
  </si>
  <si>
    <t>SO - 0003020</t>
  </si>
  <si>
    <t>SO - 0003021</t>
  </si>
  <si>
    <t>SO - 0003022</t>
  </si>
  <si>
    <t>SO - 0003023</t>
  </si>
  <si>
    <t>SO - 0003024</t>
  </si>
  <si>
    <t>SO - 0003025</t>
  </si>
  <si>
    <t>SO - 0003026</t>
  </si>
  <si>
    <t>SO - 0003027</t>
  </si>
  <si>
    <t>SO - 0003028</t>
  </si>
  <si>
    <t>SO - 0003029</t>
  </si>
  <si>
    <t>SO - 0003030</t>
  </si>
  <si>
    <t>SO - 0003031</t>
  </si>
  <si>
    <t>SO - 0003032</t>
  </si>
  <si>
    <t>SO - 0003033</t>
  </si>
  <si>
    <t>SO - 0003034</t>
  </si>
  <si>
    <t>SO - 0003035</t>
  </si>
  <si>
    <t>SO - 0003036</t>
  </si>
  <si>
    <t>SO - 0003037</t>
  </si>
  <si>
    <t>SO - 0003038</t>
  </si>
  <si>
    <t>SO - 0003039</t>
  </si>
  <si>
    <t>SO - 0003040</t>
  </si>
  <si>
    <t>SO - 0003041</t>
  </si>
  <si>
    <t>SO - 0003042</t>
  </si>
  <si>
    <t>SO - 0003043</t>
  </si>
  <si>
    <t>SO - 0003044</t>
  </si>
  <si>
    <t>SO - 0003045</t>
  </si>
  <si>
    <t>SO - 0003046</t>
  </si>
  <si>
    <t>SO - 0003047</t>
  </si>
  <si>
    <t>SO - 0003048</t>
  </si>
  <si>
    <t>SO - 0003049</t>
  </si>
  <si>
    <t>SO - 0003050</t>
  </si>
  <si>
    <t>SO - 0003051</t>
  </si>
  <si>
    <t>SO - 0003052</t>
  </si>
  <si>
    <t>SO - 0003053</t>
  </si>
  <si>
    <t>SO - 0003054</t>
  </si>
  <si>
    <t>SO - 0003055</t>
  </si>
  <si>
    <t>SO - 0003056</t>
  </si>
  <si>
    <t>SO - 0003057</t>
  </si>
  <si>
    <t>SO - 0003058</t>
  </si>
  <si>
    <t>SO - 0003059</t>
  </si>
  <si>
    <t>SO - 0003060</t>
  </si>
  <si>
    <t>SO - 0003061</t>
  </si>
  <si>
    <t>SO - 0003062</t>
  </si>
  <si>
    <t>SO - 0003063</t>
  </si>
  <si>
    <t>SO - 0003064</t>
  </si>
  <si>
    <t>SO - 0003065</t>
  </si>
  <si>
    <t>SO - 0003066</t>
  </si>
  <si>
    <t>SO - 0003067</t>
  </si>
  <si>
    <t>SO - 0003068</t>
  </si>
  <si>
    <t>SO - 0003069</t>
  </si>
  <si>
    <t>SO - 0003070</t>
  </si>
  <si>
    <t>SO - 0003071</t>
  </si>
  <si>
    <t>SO - 0003072</t>
  </si>
  <si>
    <t>SO - 0003073</t>
  </si>
  <si>
    <t>SO - 0003074</t>
  </si>
  <si>
    <t>SO - 0003075</t>
  </si>
  <si>
    <t>SO - 0003076</t>
  </si>
  <si>
    <t>SO - 0003077</t>
  </si>
  <si>
    <t>SO - 0003078</t>
  </si>
  <si>
    <t>SO - 0003079</t>
  </si>
  <si>
    <t>SO - 0003080</t>
  </si>
  <si>
    <t>SO - 0003081</t>
  </si>
  <si>
    <t>SO - 0003082</t>
  </si>
  <si>
    <t>SO - 0003083</t>
  </si>
  <si>
    <t>SO - 0003084</t>
  </si>
  <si>
    <t>SO - 0003085</t>
  </si>
  <si>
    <t>SO - 0003086</t>
  </si>
  <si>
    <t>SO - 0003087</t>
  </si>
  <si>
    <t>SO - 0003088</t>
  </si>
  <si>
    <t>SO - 0003089</t>
  </si>
  <si>
    <t>SO - 0003090</t>
  </si>
  <si>
    <t>SO - 0003091</t>
  </si>
  <si>
    <t>SO - 0003092</t>
  </si>
  <si>
    <t>SO - 0003093</t>
  </si>
  <si>
    <t>SO - 0003094</t>
  </si>
  <si>
    <t>SO - 0003095</t>
  </si>
  <si>
    <t>SO - 0003096</t>
  </si>
  <si>
    <t>SO - 0003097</t>
  </si>
  <si>
    <t>SO - 0003098</t>
  </si>
  <si>
    <t>SO - 0003099</t>
  </si>
  <si>
    <t>SO - 0003100</t>
  </si>
  <si>
    <t>SO - 0003101</t>
  </si>
  <si>
    <t>SO - 0003102</t>
  </si>
  <si>
    <t>SO - 0003103</t>
  </si>
  <si>
    <t>SO - 0003104</t>
  </si>
  <si>
    <t>SO - 0003105</t>
  </si>
  <si>
    <t>SO - 0003106</t>
  </si>
  <si>
    <t>SO - 0003107</t>
  </si>
  <si>
    <t>SO - 0003108</t>
  </si>
  <si>
    <t>SO - 0003109</t>
  </si>
  <si>
    <t>SO - 0003110</t>
  </si>
  <si>
    <t>SO - 0003111</t>
  </si>
  <si>
    <t>SO - 0003112</t>
  </si>
  <si>
    <t>SO - 0003113</t>
  </si>
  <si>
    <t>SO - 0003114</t>
  </si>
  <si>
    <t>SO - 0003115</t>
  </si>
  <si>
    <t>SO - 0003116</t>
  </si>
  <si>
    <t>SO - 0003117</t>
  </si>
  <si>
    <t>SO - 0003118</t>
  </si>
  <si>
    <t>SO - 0003119</t>
  </si>
  <si>
    <t>SO - 0003120</t>
  </si>
  <si>
    <t>SO - 0003121</t>
  </si>
  <si>
    <t>SO - 0003122</t>
  </si>
  <si>
    <t>SO - 0003123</t>
  </si>
  <si>
    <t>SO - 0003124</t>
  </si>
  <si>
    <t>SO - 0003125</t>
  </si>
  <si>
    <t>SO - 0003126</t>
  </si>
  <si>
    <t>SO - 0003127</t>
  </si>
  <si>
    <t>SO - 0003128</t>
  </si>
  <si>
    <t>SO - 0003129</t>
  </si>
  <si>
    <t>SO - 0003130</t>
  </si>
  <si>
    <t>SO - 0003131</t>
  </si>
  <si>
    <t>SO - 0003132</t>
  </si>
  <si>
    <t>SO - 0003133</t>
  </si>
  <si>
    <t>SO - 0003134</t>
  </si>
  <si>
    <t>SO - 0003135</t>
  </si>
  <si>
    <t>SO - 0003136</t>
  </si>
  <si>
    <t>SO - 0003137</t>
  </si>
  <si>
    <t>SO - 0003138</t>
  </si>
  <si>
    <t>SO - 0003139</t>
  </si>
  <si>
    <t>SO - 0003140</t>
  </si>
  <si>
    <t>SO - 0003141</t>
  </si>
  <si>
    <t>SO - 0003142</t>
  </si>
  <si>
    <t>SO - 0003143</t>
  </si>
  <si>
    <t>SO - 0003144</t>
  </si>
  <si>
    <t>SO - 0003145</t>
  </si>
  <si>
    <t>SO - 0003146</t>
  </si>
  <si>
    <t>SO - 0003147</t>
  </si>
  <si>
    <t>SO - 0003148</t>
  </si>
  <si>
    <t>SO - 0003149</t>
  </si>
  <si>
    <t>SO - 0003150</t>
  </si>
  <si>
    <t>SO - 0003151</t>
  </si>
  <si>
    <t>SO - 0003152</t>
  </si>
  <si>
    <t>SO - 0003153</t>
  </si>
  <si>
    <t>SO - 0003154</t>
  </si>
  <si>
    <t>SO - 0003155</t>
  </si>
  <si>
    <t>SO - 0003156</t>
  </si>
  <si>
    <t>SO - 0003157</t>
  </si>
  <si>
    <t>SO - 0003158</t>
  </si>
  <si>
    <t>SO - 0003159</t>
  </si>
  <si>
    <t>SO - 0003160</t>
  </si>
  <si>
    <t>SO - 0003161</t>
  </si>
  <si>
    <t>SO - 0003162</t>
  </si>
  <si>
    <t>SO - 0003163</t>
  </si>
  <si>
    <t>SO - 0003164</t>
  </si>
  <si>
    <t>SO - 0003165</t>
  </si>
  <si>
    <t>SO - 0003166</t>
  </si>
  <si>
    <t>SO - 0003167</t>
  </si>
  <si>
    <t>SO - 0003168</t>
  </si>
  <si>
    <t>SO - 0003169</t>
  </si>
  <si>
    <t>SO - 0003170</t>
  </si>
  <si>
    <t>SO - 0003171</t>
  </si>
  <si>
    <t>SO - 0003172</t>
  </si>
  <si>
    <t>SO - 0003173</t>
  </si>
  <si>
    <t>SO - 0003174</t>
  </si>
  <si>
    <t>SO - 0003175</t>
  </si>
  <si>
    <t>SO - 0003176</t>
  </si>
  <si>
    <t>SO - 0003177</t>
  </si>
  <si>
    <t>SO - 0003178</t>
  </si>
  <si>
    <t>SO - 0003179</t>
  </si>
  <si>
    <t>SO - 0003180</t>
  </si>
  <si>
    <t>SO - 0003181</t>
  </si>
  <si>
    <t>SO - 0003182</t>
  </si>
  <si>
    <t>SO - 0003183</t>
  </si>
  <si>
    <t>SO - 0003184</t>
  </si>
  <si>
    <t>SO - 0003185</t>
  </si>
  <si>
    <t>SO - 0003186</t>
  </si>
  <si>
    <t>SO - 0003187</t>
  </si>
  <si>
    <t>SO - 0003188</t>
  </si>
  <si>
    <t>SO - 0003189</t>
  </si>
  <si>
    <t>SO - 0003190</t>
  </si>
  <si>
    <t>SO - 0003191</t>
  </si>
  <si>
    <t>SO - 0003192</t>
  </si>
  <si>
    <t>SO - 0003193</t>
  </si>
  <si>
    <t>SO - 0003194</t>
  </si>
  <si>
    <t>SO - 0003195</t>
  </si>
  <si>
    <t>SO - 0003196</t>
  </si>
  <si>
    <t>SO - 0003197</t>
  </si>
  <si>
    <t>SO - 0003198</t>
  </si>
  <si>
    <t>SO - 0003199</t>
  </si>
  <si>
    <t>SO - 0003200</t>
  </si>
  <si>
    <t>SO - 0003201</t>
  </si>
  <si>
    <t>SO - 0003202</t>
  </si>
  <si>
    <t>SO - 0003203</t>
  </si>
  <si>
    <t>SO - 0003204</t>
  </si>
  <si>
    <t>SO - 0003205</t>
  </si>
  <si>
    <t>SO - 0003206</t>
  </si>
  <si>
    <t>SO - 0003207</t>
  </si>
  <si>
    <t>SO - 0003208</t>
  </si>
  <si>
    <t>SO - 0003209</t>
  </si>
  <si>
    <t>SO - 0003210</t>
  </si>
  <si>
    <t>SO - 0003211</t>
  </si>
  <si>
    <t>SO - 0003212</t>
  </si>
  <si>
    <t>SO - 0003213</t>
  </si>
  <si>
    <t>SO - 0003214</t>
  </si>
  <si>
    <t>SO - 0003215</t>
  </si>
  <si>
    <t>SO - 0003216</t>
  </si>
  <si>
    <t>SO - 0003217</t>
  </si>
  <si>
    <t>SO - 0003218</t>
  </si>
  <si>
    <t>SO - 0003219</t>
  </si>
  <si>
    <t>SO - 0003220</t>
  </si>
  <si>
    <t>SO - 0003221</t>
  </si>
  <si>
    <t>SO - 0003222</t>
  </si>
  <si>
    <t>SO - 0003223</t>
  </si>
  <si>
    <t>SO - 0003224</t>
  </si>
  <si>
    <t>SO - 0003225</t>
  </si>
  <si>
    <t>SO - 0003226</t>
  </si>
  <si>
    <t>SO - 0003227</t>
  </si>
  <si>
    <t>SO - 0003228</t>
  </si>
  <si>
    <t>SO - 0003229</t>
  </si>
  <si>
    <t>SO - 0003230</t>
  </si>
  <si>
    <t>SO - 0003231</t>
  </si>
  <si>
    <t>SO - 0003232</t>
  </si>
  <si>
    <t>SO - 0003233</t>
  </si>
  <si>
    <t>SO - 0003234</t>
  </si>
  <si>
    <t>SO - 0003235</t>
  </si>
  <si>
    <t>SO - 0003236</t>
  </si>
  <si>
    <t>SO - 0003237</t>
  </si>
  <si>
    <t>SO - 0003238</t>
  </si>
  <si>
    <t>SO - 0003239</t>
  </si>
  <si>
    <t>SO - 0003240</t>
  </si>
  <si>
    <t>SO - 0003241</t>
  </si>
  <si>
    <t>SO - 0003242</t>
  </si>
  <si>
    <t>SO - 0003243</t>
  </si>
  <si>
    <t>SO - 0003244</t>
  </si>
  <si>
    <t>SO - 0003245</t>
  </si>
  <si>
    <t>SO - 0003246</t>
  </si>
  <si>
    <t>SO - 0003247</t>
  </si>
  <si>
    <t>SO - 0003248</t>
  </si>
  <si>
    <t>SO - 0003249</t>
  </si>
  <si>
    <t>SO - 0003250</t>
  </si>
  <si>
    <t>SO - 0003251</t>
  </si>
  <si>
    <t>SO - 0003252</t>
  </si>
  <si>
    <t>SO - 0003253</t>
  </si>
  <si>
    <t>SO - 0003254</t>
  </si>
  <si>
    <t>SO - 0003255</t>
  </si>
  <si>
    <t>SO - 0003256</t>
  </si>
  <si>
    <t>SO - 0003257</t>
  </si>
  <si>
    <t>SO - 0003258</t>
  </si>
  <si>
    <t>SO - 0003259</t>
  </si>
  <si>
    <t>SO - 0003260</t>
  </si>
  <si>
    <t>SO - 0003261</t>
  </si>
  <si>
    <t>SO - 0003262</t>
  </si>
  <si>
    <t>SO - 0003263</t>
  </si>
  <si>
    <t>SO - 0003264</t>
  </si>
  <si>
    <t>SO - 0003265</t>
  </si>
  <si>
    <t>SO - 0003266</t>
  </si>
  <si>
    <t>SO - 0003267</t>
  </si>
  <si>
    <t>SO - 0003268</t>
  </si>
  <si>
    <t>SO - 0003269</t>
  </si>
  <si>
    <t>SO - 0003270</t>
  </si>
  <si>
    <t>SO - 0003271</t>
  </si>
  <si>
    <t>SO - 0003272</t>
  </si>
  <si>
    <t>SO - 0003273</t>
  </si>
  <si>
    <t>SO - 0003274</t>
  </si>
  <si>
    <t>SO - 0003275</t>
  </si>
  <si>
    <t>SO - 0003276</t>
  </si>
  <si>
    <t>SO - 0003277</t>
  </si>
  <si>
    <t>SO - 0003278</t>
  </si>
  <si>
    <t>SO - 0003279</t>
  </si>
  <si>
    <t>SO - 0003280</t>
  </si>
  <si>
    <t>SO - 0003281</t>
  </si>
  <si>
    <t>SO - 0003282</t>
  </si>
  <si>
    <t>SO - 0003283</t>
  </si>
  <si>
    <t>SO - 0003284</t>
  </si>
  <si>
    <t>SO - 0003285</t>
  </si>
  <si>
    <t>SO - 0003286</t>
  </si>
  <si>
    <t>SO - 0003287</t>
  </si>
  <si>
    <t>SO - 0003288</t>
  </si>
  <si>
    <t>SO - 0003289</t>
  </si>
  <si>
    <t>SO - 0003290</t>
  </si>
  <si>
    <t>SO - 0003291</t>
  </si>
  <si>
    <t>SO - 0003292</t>
  </si>
  <si>
    <t>SO - 0003293</t>
  </si>
  <si>
    <t>SO - 0003294</t>
  </si>
  <si>
    <t>SO - 0003295</t>
  </si>
  <si>
    <t>SO - 0003296</t>
  </si>
  <si>
    <t>SO - 0003297</t>
  </si>
  <si>
    <t>SO - 0003298</t>
  </si>
  <si>
    <t>SO - 0003299</t>
  </si>
  <si>
    <t>SO - 0003300</t>
  </si>
  <si>
    <t>SO - 0003301</t>
  </si>
  <si>
    <t>SO - 0003302</t>
  </si>
  <si>
    <t>SO - 0003303</t>
  </si>
  <si>
    <t>SO - 0003304</t>
  </si>
  <si>
    <t>SO - 0003305</t>
  </si>
  <si>
    <t>SO - 0003306</t>
  </si>
  <si>
    <t>SO - 0003307</t>
  </si>
  <si>
    <t>SO - 0003308</t>
  </si>
  <si>
    <t>SO - 0003309</t>
  </si>
  <si>
    <t>SO - 0003310</t>
  </si>
  <si>
    <t>SO - 0003311</t>
  </si>
  <si>
    <t>SO - 0003312</t>
  </si>
  <si>
    <t>SO - 0003313</t>
  </si>
  <si>
    <t>SO - 0003314</t>
  </si>
  <si>
    <t>SO - 0003315</t>
  </si>
  <si>
    <t>SO - 0003316</t>
  </si>
  <si>
    <t>SO - 0003317</t>
  </si>
  <si>
    <t>SO - 0003318</t>
  </si>
  <si>
    <t>SO - 0003319</t>
  </si>
  <si>
    <t>SO - 0003320</t>
  </si>
  <si>
    <t>SO - 0003321</t>
  </si>
  <si>
    <t>SO - 0003322</t>
  </si>
  <si>
    <t>SO - 0003323</t>
  </si>
  <si>
    <t>SO - 0003324</t>
  </si>
  <si>
    <t>SO - 0003325</t>
  </si>
  <si>
    <t>SO - 0003326</t>
  </si>
  <si>
    <t>SO - 0003327</t>
  </si>
  <si>
    <t>SO - 0003328</t>
  </si>
  <si>
    <t>SO - 0003329</t>
  </si>
  <si>
    <t>SO - 0003330</t>
  </si>
  <si>
    <t>SO - 0003331</t>
  </si>
  <si>
    <t>SO - 0003332</t>
  </si>
  <si>
    <t>SO - 0003333</t>
  </si>
  <si>
    <t>SO - 0003334</t>
  </si>
  <si>
    <t>SO - 0003335</t>
  </si>
  <si>
    <t>SO - 0003336</t>
  </si>
  <si>
    <t>SO - 0003337</t>
  </si>
  <si>
    <t>SO - 0003338</t>
  </si>
  <si>
    <t>SO - 0003339</t>
  </si>
  <si>
    <t>SO - 0003340</t>
  </si>
  <si>
    <t>SO - 0003341</t>
  </si>
  <si>
    <t>SO - 0003342</t>
  </si>
  <si>
    <t>SO - 0003343</t>
  </si>
  <si>
    <t>SO - 0003344</t>
  </si>
  <si>
    <t>SO - 0003345</t>
  </si>
  <si>
    <t>SO - 0003346</t>
  </si>
  <si>
    <t>SO - 0003347</t>
  </si>
  <si>
    <t>SO - 0003348</t>
  </si>
  <si>
    <t>SO - 0003349</t>
  </si>
  <si>
    <t>SO - 0003350</t>
  </si>
  <si>
    <t>SO - 0003351</t>
  </si>
  <si>
    <t>SO - 0003352</t>
  </si>
  <si>
    <t>SO - 0003353</t>
  </si>
  <si>
    <t>SO - 0003354</t>
  </si>
  <si>
    <t>SO - 0003355</t>
  </si>
  <si>
    <t>SO - 0003356</t>
  </si>
  <si>
    <t>SO - 0003357</t>
  </si>
  <si>
    <t>SO - 0003358</t>
  </si>
  <si>
    <t>SO - 0003359</t>
  </si>
  <si>
    <t>SO - 0003360</t>
  </si>
  <si>
    <t>SO - 0003361</t>
  </si>
  <si>
    <t>SO - 0003362</t>
  </si>
  <si>
    <t>SO - 0003363</t>
  </si>
  <si>
    <t>SO - 0003364</t>
  </si>
  <si>
    <t>SO - 0003365</t>
  </si>
  <si>
    <t>SO - 0003366</t>
  </si>
  <si>
    <t>SO - 0003367</t>
  </si>
  <si>
    <t>SO - 0003368</t>
  </si>
  <si>
    <t>SO - 0003369</t>
  </si>
  <si>
    <t>SO - 0003370</t>
  </si>
  <si>
    <t>SO - 0003371</t>
  </si>
  <si>
    <t>SO - 0003372</t>
  </si>
  <si>
    <t>SO - 0003373</t>
  </si>
  <si>
    <t>SO - 0003374</t>
  </si>
  <si>
    <t>SO - 0003375</t>
  </si>
  <si>
    <t>SO - 0003376</t>
  </si>
  <si>
    <t>SO - 0003377</t>
  </si>
  <si>
    <t>SO - 0003378</t>
  </si>
  <si>
    <t>SO - 0003379</t>
  </si>
  <si>
    <t>SO - 0003380</t>
  </si>
  <si>
    <t>SO - 0003381</t>
  </si>
  <si>
    <t>SO - 0003382</t>
  </si>
  <si>
    <t>SO - 0003383</t>
  </si>
  <si>
    <t>SO - 0003384</t>
  </si>
  <si>
    <t>SO - 0003385</t>
  </si>
  <si>
    <t>SO - 0003386</t>
  </si>
  <si>
    <t>SO - 0003387</t>
  </si>
  <si>
    <t>SO - 0003388</t>
  </si>
  <si>
    <t>SO - 0003389</t>
  </si>
  <si>
    <t>SO - 0003390</t>
  </si>
  <si>
    <t>SO - 0003391</t>
  </si>
  <si>
    <t>SO - 0003392</t>
  </si>
  <si>
    <t>SO - 0003393</t>
  </si>
  <si>
    <t>SO - 0003394</t>
  </si>
  <si>
    <t>SO - 0003395</t>
  </si>
  <si>
    <t>SO - 0003396</t>
  </si>
  <si>
    <t>SO - 0003397</t>
  </si>
  <si>
    <t>SO - 0003398</t>
  </si>
  <si>
    <t>SO - 0003399</t>
  </si>
  <si>
    <t>SO - 0003400</t>
  </si>
  <si>
    <t>SO - 0003401</t>
  </si>
  <si>
    <t>SO - 0003402</t>
  </si>
  <si>
    <t>SO - 0003403</t>
  </si>
  <si>
    <t>SO - 0003404</t>
  </si>
  <si>
    <t>SO - 0003405</t>
  </si>
  <si>
    <t>SO - 0003406</t>
  </si>
  <si>
    <t>SO - 0003407</t>
  </si>
  <si>
    <t>SO - 0003408</t>
  </si>
  <si>
    <t>SO - 0003409</t>
  </si>
  <si>
    <t>SO - 0003410</t>
  </si>
  <si>
    <t>SO - 0003411</t>
  </si>
  <si>
    <t>SO - 0003412</t>
  </si>
  <si>
    <t>SO - 0003413</t>
  </si>
  <si>
    <t>SO - 0003414</t>
  </si>
  <si>
    <t>SO - 0003415</t>
  </si>
  <si>
    <t>SO - 0003416</t>
  </si>
  <si>
    <t>SO - 0003417</t>
  </si>
  <si>
    <t>SO - 0003418</t>
  </si>
  <si>
    <t>SO - 0003419</t>
  </si>
  <si>
    <t>SO - 0003420</t>
  </si>
  <si>
    <t>SO - 0003421</t>
  </si>
  <si>
    <t>SO - 0003422</t>
  </si>
  <si>
    <t>SO - 0003423</t>
  </si>
  <si>
    <t>SO - 0003424</t>
  </si>
  <si>
    <t>SO - 0003425</t>
  </si>
  <si>
    <t>SO - 0003426</t>
  </si>
  <si>
    <t>SO - 0003427</t>
  </si>
  <si>
    <t>SO - 0003428</t>
  </si>
  <si>
    <t>SO - 0003429</t>
  </si>
  <si>
    <t>SO - 0003430</t>
  </si>
  <si>
    <t>SO - 0003431</t>
  </si>
  <si>
    <t>SO - 0003432</t>
  </si>
  <si>
    <t>SO - 0003433</t>
  </si>
  <si>
    <t>SO - 0003434</t>
  </si>
  <si>
    <t>SO - 0003435</t>
  </si>
  <si>
    <t>SO - 0003436</t>
  </si>
  <si>
    <t>SO - 0003437</t>
  </si>
  <si>
    <t>SO - 0003438</t>
  </si>
  <si>
    <t>SO - 0003439</t>
  </si>
  <si>
    <t>SO - 0003440</t>
  </si>
  <si>
    <t>SO - 0003441</t>
  </si>
  <si>
    <t>SO - 0003442</t>
  </si>
  <si>
    <t>SO - 0003443</t>
  </si>
  <si>
    <t>SO - 0003444</t>
  </si>
  <si>
    <t>SO - 0003445</t>
  </si>
  <si>
    <t>SO - 0003446</t>
  </si>
  <si>
    <t>SO - 0003447</t>
  </si>
  <si>
    <t>SO - 0003448</t>
  </si>
  <si>
    <t>SO - 0003449</t>
  </si>
  <si>
    <t>SO - 0003450</t>
  </si>
  <si>
    <t>SO - 0003451</t>
  </si>
  <si>
    <t>SO - 0003452</t>
  </si>
  <si>
    <t>SO - 0003453</t>
  </si>
  <si>
    <t>SO - 0003454</t>
  </si>
  <si>
    <t>SO - 0003455</t>
  </si>
  <si>
    <t>SO - 0003456</t>
  </si>
  <si>
    <t>SO - 0003457</t>
  </si>
  <si>
    <t>SO - 0003458</t>
  </si>
  <si>
    <t>SO - 0003459</t>
  </si>
  <si>
    <t>SO - 0003460</t>
  </si>
  <si>
    <t>SO - 0003461</t>
  </si>
  <si>
    <t>SO - 0003462</t>
  </si>
  <si>
    <t>SO - 0003463</t>
  </si>
  <si>
    <t>SO - 0003464</t>
  </si>
  <si>
    <t>SO - 0003465</t>
  </si>
  <si>
    <t>SO - 0003466</t>
  </si>
  <si>
    <t>SO - 0003467</t>
  </si>
  <si>
    <t>SO - 0003468</t>
  </si>
  <si>
    <t>SO - 0003469</t>
  </si>
  <si>
    <t>SO - 0003470</t>
  </si>
  <si>
    <t>SO - 0003471</t>
  </si>
  <si>
    <t>SO - 0003472</t>
  </si>
  <si>
    <t>SO - 0003473</t>
  </si>
  <si>
    <t>SO - 0003474</t>
  </si>
  <si>
    <t>SO - 0003475</t>
  </si>
  <si>
    <t>SO - 0003476</t>
  </si>
  <si>
    <t>SO - 0003477</t>
  </si>
  <si>
    <t>SO - 0003478</t>
  </si>
  <si>
    <t>SO - 0003479</t>
  </si>
  <si>
    <t>SO - 0003480</t>
  </si>
  <si>
    <t>SO - 0003481</t>
  </si>
  <si>
    <t>SO - 0003482</t>
  </si>
  <si>
    <t>SO - 0003483</t>
  </si>
  <si>
    <t>SO - 0003484</t>
  </si>
  <si>
    <t>SO - 0003485</t>
  </si>
  <si>
    <t>SO - 0003486</t>
  </si>
  <si>
    <t>SO - 0003487</t>
  </si>
  <si>
    <t>SO - 0003488</t>
  </si>
  <si>
    <t>SO - 0003489</t>
  </si>
  <si>
    <t>SO - 0003490</t>
  </si>
  <si>
    <t>SO - 0003491</t>
  </si>
  <si>
    <t>SO - 0003492</t>
  </si>
  <si>
    <t>SO - 0003493</t>
  </si>
  <si>
    <t>SO - 0003494</t>
  </si>
  <si>
    <t>SO - 0003495</t>
  </si>
  <si>
    <t>SO - 0003496</t>
  </si>
  <si>
    <t>SO - 0003497</t>
  </si>
  <si>
    <t>SO - 0003498</t>
  </si>
  <si>
    <t>SO - 0003499</t>
  </si>
  <si>
    <t>SO - 0003500</t>
  </si>
  <si>
    <t>SO - 0003501</t>
  </si>
  <si>
    <t>SO - 0003502</t>
  </si>
  <si>
    <t>SO - 0003503</t>
  </si>
  <si>
    <t>SO - 0003504</t>
  </si>
  <si>
    <t>SO - 0003505</t>
  </si>
  <si>
    <t>SO - 0003506</t>
  </si>
  <si>
    <t>SO - 0003507</t>
  </si>
  <si>
    <t>SO - 0003508</t>
  </si>
  <si>
    <t>SO - 0003509</t>
  </si>
  <si>
    <t>SO - 0003510</t>
  </si>
  <si>
    <t>SO - 0003511</t>
  </si>
  <si>
    <t>SO - 0003512</t>
  </si>
  <si>
    <t>SO - 0003513</t>
  </si>
  <si>
    <t>SO - 0003514</t>
  </si>
  <si>
    <t>SO - 0003515</t>
  </si>
  <si>
    <t>SO - 0003516</t>
  </si>
  <si>
    <t>SO - 0003517</t>
  </si>
  <si>
    <t>SO - 0003518</t>
  </si>
  <si>
    <t>SO - 0003519</t>
  </si>
  <si>
    <t>SO - 0003520</t>
  </si>
  <si>
    <t>SO - 0003521</t>
  </si>
  <si>
    <t>SO - 0003522</t>
  </si>
  <si>
    <t>SO - 0003523</t>
  </si>
  <si>
    <t>SO - 0003524</t>
  </si>
  <si>
    <t>SO - 0003525</t>
  </si>
  <si>
    <t>SO - 0003526</t>
  </si>
  <si>
    <t>SO - 0003527</t>
  </si>
  <si>
    <t>SO - 0003528</t>
  </si>
  <si>
    <t>SO - 0003529</t>
  </si>
  <si>
    <t>SO - 0003530</t>
  </si>
  <si>
    <t>SO - 0003531</t>
  </si>
  <si>
    <t>SO - 0003532</t>
  </si>
  <si>
    <t>SO - 0003533</t>
  </si>
  <si>
    <t>SO - 0003534</t>
  </si>
  <si>
    <t>SO - 0003535</t>
  </si>
  <si>
    <t>SO - 0003536</t>
  </si>
  <si>
    <t>SO - 0003537</t>
  </si>
  <si>
    <t>SO - 0003538</t>
  </si>
  <si>
    <t>SO - 0003539</t>
  </si>
  <si>
    <t>SO - 0003540</t>
  </si>
  <si>
    <t>SO - 0003541</t>
  </si>
  <si>
    <t>SO - 0003542</t>
  </si>
  <si>
    <t>SO - 0003543</t>
  </si>
  <si>
    <t>SO - 0003544</t>
  </si>
  <si>
    <t>SO - 0003545</t>
  </si>
  <si>
    <t>SO - 0003546</t>
  </si>
  <si>
    <t>SO - 0003547</t>
  </si>
  <si>
    <t>SO - 0003548</t>
  </si>
  <si>
    <t>SO - 0003549</t>
  </si>
  <si>
    <t>SO - 0003550</t>
  </si>
  <si>
    <t>SO - 0003551</t>
  </si>
  <si>
    <t>SO - 0003552</t>
  </si>
  <si>
    <t>SO - 0003553</t>
  </si>
  <si>
    <t>SO - 0003554</t>
  </si>
  <si>
    <t>SO - 0003555</t>
  </si>
  <si>
    <t>SO - 0003556</t>
  </si>
  <si>
    <t>SO - 0003557</t>
  </si>
  <si>
    <t>SO - 0003558</t>
  </si>
  <si>
    <t>SO - 0003559</t>
  </si>
  <si>
    <t>SO - 0003560</t>
  </si>
  <si>
    <t>SO - 0003561</t>
  </si>
  <si>
    <t>SO - 0003562</t>
  </si>
  <si>
    <t>SO - 0003563</t>
  </si>
  <si>
    <t>SO - 0003564</t>
  </si>
  <si>
    <t>SO - 0003565</t>
  </si>
  <si>
    <t>SO - 0003566</t>
  </si>
  <si>
    <t>SO - 0003567</t>
  </si>
  <si>
    <t>SO - 0003568</t>
  </si>
  <si>
    <t>SO - 0003569</t>
  </si>
  <si>
    <t>SO - 0003570</t>
  </si>
  <si>
    <t>SO - 0003571</t>
  </si>
  <si>
    <t>SO - 0003572</t>
  </si>
  <si>
    <t>SO - 0003573</t>
  </si>
  <si>
    <t>SO - 0003574</t>
  </si>
  <si>
    <t>SO - 0003575</t>
  </si>
  <si>
    <t>SO - 0003576</t>
  </si>
  <si>
    <t>SO - 0003577</t>
  </si>
  <si>
    <t>SO - 0003578</t>
  </si>
  <si>
    <t>SO - 0003579</t>
  </si>
  <si>
    <t>SO - 0003580</t>
  </si>
  <si>
    <t>SO - 0003581</t>
  </si>
  <si>
    <t>SO - 0003582</t>
  </si>
  <si>
    <t>SO - 0003583</t>
  </si>
  <si>
    <t>SO - 0003584</t>
  </si>
  <si>
    <t>SO - 0003585</t>
  </si>
  <si>
    <t>SO - 0003586</t>
  </si>
  <si>
    <t>SO - 0003587</t>
  </si>
  <si>
    <t>SO - 0003588</t>
  </si>
  <si>
    <t>SO - 0003589</t>
  </si>
  <si>
    <t>SO - 0003590</t>
  </si>
  <si>
    <t>SO - 0003591</t>
  </si>
  <si>
    <t>SO - 0003592</t>
  </si>
  <si>
    <t>SO - 0003593</t>
  </si>
  <si>
    <t>SO - 0003594</t>
  </si>
  <si>
    <t>SO - 0003595</t>
  </si>
  <si>
    <t>SO - 0003596</t>
  </si>
  <si>
    <t>SO - 0003597</t>
  </si>
  <si>
    <t>SO - 0003598</t>
  </si>
  <si>
    <t>SO - 0003599</t>
  </si>
  <si>
    <t>SO - 0003600</t>
  </si>
  <si>
    <t>SO - 0003601</t>
  </si>
  <si>
    <t>SO - 0003602</t>
  </si>
  <si>
    <t>SO - 0003603</t>
  </si>
  <si>
    <t>SO - 0003604</t>
  </si>
  <si>
    <t>SO - 0003605</t>
  </si>
  <si>
    <t>SO - 0003606</t>
  </si>
  <si>
    <t>SO - 0003607</t>
  </si>
  <si>
    <t>SO - 0003608</t>
  </si>
  <si>
    <t>SO - 0003609</t>
  </si>
  <si>
    <t>SO - 0003610</t>
  </si>
  <si>
    <t>SO - 0003611</t>
  </si>
  <si>
    <t>SO - 0003612</t>
  </si>
  <si>
    <t>SO - 0003613</t>
  </si>
  <si>
    <t>SO - 0003614</t>
  </si>
  <si>
    <t>SO - 0003615</t>
  </si>
  <si>
    <t>SO - 0003616</t>
  </si>
  <si>
    <t>SO - 0003617</t>
  </si>
  <si>
    <t>SO - 0003618</t>
  </si>
  <si>
    <t>SO - 0003619</t>
  </si>
  <si>
    <t>SO - 0003620</t>
  </si>
  <si>
    <t>SO - 0003621</t>
  </si>
  <si>
    <t>SO - 0003622</t>
  </si>
  <si>
    <t>SO - 0003623</t>
  </si>
  <si>
    <t>SO - 0003624</t>
  </si>
  <si>
    <t>SO - 0003625</t>
  </si>
  <si>
    <t>SO - 0003626</t>
  </si>
  <si>
    <t>SO - 0003627</t>
  </si>
  <si>
    <t>SO - 0003628</t>
  </si>
  <si>
    <t>SO - 0003629</t>
  </si>
  <si>
    <t>SO - 0003630</t>
  </si>
  <si>
    <t>SO - 0003631</t>
  </si>
  <si>
    <t>SO - 0003632</t>
  </si>
  <si>
    <t>SO - 0003633</t>
  </si>
  <si>
    <t>SO - 0003634</t>
  </si>
  <si>
    <t>SO - 0003635</t>
  </si>
  <si>
    <t>SO - 0003636</t>
  </si>
  <si>
    <t>SO - 0003637</t>
  </si>
  <si>
    <t>SO - 0003638</t>
  </si>
  <si>
    <t>SO - 0003639</t>
  </si>
  <si>
    <t>SO - 0003640</t>
  </si>
  <si>
    <t>SO - 0003641</t>
  </si>
  <si>
    <t>SO - 0003642</t>
  </si>
  <si>
    <t>SO - 0003643</t>
  </si>
  <si>
    <t>SO - 0003644</t>
  </si>
  <si>
    <t>SO - 0003645</t>
  </si>
  <si>
    <t>SO - 0003646</t>
  </si>
  <si>
    <t>SO - 0003647</t>
  </si>
  <si>
    <t>SO - 0003648</t>
  </si>
  <si>
    <t>SO - 0003649</t>
  </si>
  <si>
    <t>SO - 0003650</t>
  </si>
  <si>
    <t>SO - 0003651</t>
  </si>
  <si>
    <t>SO - 0003652</t>
  </si>
  <si>
    <t>SO - 0003653</t>
  </si>
  <si>
    <t>SO - 0003654</t>
  </si>
  <si>
    <t>SO - 0003655</t>
  </si>
  <si>
    <t>SO - 0003656</t>
  </si>
  <si>
    <t>SO - 0003657</t>
  </si>
  <si>
    <t>SO - 0003658</t>
  </si>
  <si>
    <t>SO - 0003659</t>
  </si>
  <si>
    <t>SO - 0003660</t>
  </si>
  <si>
    <t>SO - 0003661</t>
  </si>
  <si>
    <t>SO - 0003662</t>
  </si>
  <si>
    <t>SO - 0003663</t>
  </si>
  <si>
    <t>SO - 0003664</t>
  </si>
  <si>
    <t>SO - 0003665</t>
  </si>
  <si>
    <t>SO - 0003666</t>
  </si>
  <si>
    <t>SO - 0003667</t>
  </si>
  <si>
    <t>SO - 0003668</t>
  </si>
  <si>
    <t>SO - 0003669</t>
  </si>
  <si>
    <t>SO - 0003670</t>
  </si>
  <si>
    <t>SO - 0003671</t>
  </si>
  <si>
    <t>SO - 0003672</t>
  </si>
  <si>
    <t>SO - 0003673</t>
  </si>
  <si>
    <t>SO - 0003674</t>
  </si>
  <si>
    <t>SO - 0003675</t>
  </si>
  <si>
    <t>SO - 0003676</t>
  </si>
  <si>
    <t>SO - 0003677</t>
  </si>
  <si>
    <t>SO - 0003678</t>
  </si>
  <si>
    <t>SO - 0003679</t>
  </si>
  <si>
    <t>SO - 0003680</t>
  </si>
  <si>
    <t>SO - 0003681</t>
  </si>
  <si>
    <t>SO - 0003682</t>
  </si>
  <si>
    <t>SO - 0003683</t>
  </si>
  <si>
    <t>SO - 0003684</t>
  </si>
  <si>
    <t>SO - 0003685</t>
  </si>
  <si>
    <t>SO - 0003686</t>
  </si>
  <si>
    <t>SO - 0003687</t>
  </si>
  <si>
    <t>SO - 0003688</t>
  </si>
  <si>
    <t>SO - 0003689</t>
  </si>
  <si>
    <t>SO - 0003690</t>
  </si>
  <si>
    <t>SO - 0003691</t>
  </si>
  <si>
    <t>SO - 0003692</t>
  </si>
  <si>
    <t>SO - 0003693</t>
  </si>
  <si>
    <t>SO - 0003694</t>
  </si>
  <si>
    <t>SO - 0003695</t>
  </si>
  <si>
    <t>SO - 0003696</t>
  </si>
  <si>
    <t>SO - 0003697</t>
  </si>
  <si>
    <t>SO - 0003698</t>
  </si>
  <si>
    <t>SO - 0003699</t>
  </si>
  <si>
    <t>SO - 0003700</t>
  </si>
  <si>
    <t>SO - 0003701</t>
  </si>
  <si>
    <t>SO - 0003702</t>
  </si>
  <si>
    <t>SO - 0003703</t>
  </si>
  <si>
    <t>SO - 0003704</t>
  </si>
  <si>
    <t>SO - 0003705</t>
  </si>
  <si>
    <t>SO - 0003706</t>
  </si>
  <si>
    <t>SO - 0003707</t>
  </si>
  <si>
    <t>SO - 0003708</t>
  </si>
  <si>
    <t>SO - 0003709</t>
  </si>
  <si>
    <t>SO - 0003710</t>
  </si>
  <si>
    <t>SO - 0003711</t>
  </si>
  <si>
    <t>SO - 0003712</t>
  </si>
  <si>
    <t>SO - 0003713</t>
  </si>
  <si>
    <t>SO - 0003714</t>
  </si>
  <si>
    <t>SO - 0003715</t>
  </si>
  <si>
    <t>SO - 0003716</t>
  </si>
  <si>
    <t>SO - 0003717</t>
  </si>
  <si>
    <t>SO - 0003718</t>
  </si>
  <si>
    <t>SO - 0003719</t>
  </si>
  <si>
    <t>SO - 0003720</t>
  </si>
  <si>
    <t>SO - 0003721</t>
  </si>
  <si>
    <t>SO - 0003722</t>
  </si>
  <si>
    <t>SO - 0003723</t>
  </si>
  <si>
    <t>SO - 0003724</t>
  </si>
  <si>
    <t>SO - 0003725</t>
  </si>
  <si>
    <t>SO - 0003726</t>
  </si>
  <si>
    <t>SO - 0003727</t>
  </si>
  <si>
    <t>SO - 0003728</t>
  </si>
  <si>
    <t>SO - 0003729</t>
  </si>
  <si>
    <t>SO - 0003730</t>
  </si>
  <si>
    <t>SO - 0003731</t>
  </si>
  <si>
    <t>SO - 0003732</t>
  </si>
  <si>
    <t>SO - 0003733</t>
  </si>
  <si>
    <t>SO - 0003734</t>
  </si>
  <si>
    <t>SO - 0003735</t>
  </si>
  <si>
    <t>SO - 0003736</t>
  </si>
  <si>
    <t>SO - 0003737</t>
  </si>
  <si>
    <t>SO - 0003738</t>
  </si>
  <si>
    <t>SO - 0003739</t>
  </si>
  <si>
    <t>SO - 0003740</t>
  </si>
  <si>
    <t>SO - 0003741</t>
  </si>
  <si>
    <t>SO - 0003742</t>
  </si>
  <si>
    <t>SO - 0003743</t>
  </si>
  <si>
    <t>SO - 0003744</t>
  </si>
  <si>
    <t>SO - 0003745</t>
  </si>
  <si>
    <t>SO - 0003746</t>
  </si>
  <si>
    <t>SO - 0003747</t>
  </si>
  <si>
    <t>SO - 0003748</t>
  </si>
  <si>
    <t>SO - 0003749</t>
  </si>
  <si>
    <t>SO - 0003750</t>
  </si>
  <si>
    <t>SO - 0003751</t>
  </si>
  <si>
    <t>SO - 0003752</t>
  </si>
  <si>
    <t>SO - 0003753</t>
  </si>
  <si>
    <t>SO - 0003754</t>
  </si>
  <si>
    <t>SO - 0003755</t>
  </si>
  <si>
    <t>SO - 0003756</t>
  </si>
  <si>
    <t>SO - 0003757</t>
  </si>
  <si>
    <t>SO - 0003758</t>
  </si>
  <si>
    <t>SO - 0003759</t>
  </si>
  <si>
    <t>SO - 0003760</t>
  </si>
  <si>
    <t>SO - 0003761</t>
  </si>
  <si>
    <t>SO - 0003762</t>
  </si>
  <si>
    <t>SO - 0003763</t>
  </si>
  <si>
    <t>SO - 0003764</t>
  </si>
  <si>
    <t>SO - 0003765</t>
  </si>
  <si>
    <t>SO - 0003766</t>
  </si>
  <si>
    <t>SO - 0003767</t>
  </si>
  <si>
    <t>SO - 0003768</t>
  </si>
  <si>
    <t>SO - 0003769</t>
  </si>
  <si>
    <t>SO - 0003770</t>
  </si>
  <si>
    <t>SO - 0003771</t>
  </si>
  <si>
    <t>SO - 0003772</t>
  </si>
  <si>
    <t>SO - 0003773</t>
  </si>
  <si>
    <t>SO - 0003774</t>
  </si>
  <si>
    <t>SO - 0003775</t>
  </si>
  <si>
    <t>SO - 0003776</t>
  </si>
  <si>
    <t>SO - 0003777</t>
  </si>
  <si>
    <t>SO - 0003778</t>
  </si>
  <si>
    <t>SO - 0003779</t>
  </si>
  <si>
    <t>SO - 0003780</t>
  </si>
  <si>
    <t>SO - 0003781</t>
  </si>
  <si>
    <t>SO - 0003782</t>
  </si>
  <si>
    <t>SO - 0003783</t>
  </si>
  <si>
    <t>SO - 0003784</t>
  </si>
  <si>
    <t>SO - 0003785</t>
  </si>
  <si>
    <t>SO - 0003786</t>
  </si>
  <si>
    <t>SO - 0003787</t>
  </si>
  <si>
    <t>SO - 0003788</t>
  </si>
  <si>
    <t>SO - 0003789</t>
  </si>
  <si>
    <t>SO - 0003790</t>
  </si>
  <si>
    <t>SO - 0003791</t>
  </si>
  <si>
    <t>SO - 0003792</t>
  </si>
  <si>
    <t>SO - 0003793</t>
  </si>
  <si>
    <t>SO - 0003794</t>
  </si>
  <si>
    <t>SO - 0003795</t>
  </si>
  <si>
    <t>SO - 0003796</t>
  </si>
  <si>
    <t>SO - 0003797</t>
  </si>
  <si>
    <t>SO - 0003798</t>
  </si>
  <si>
    <t>SO - 0003799</t>
  </si>
  <si>
    <t>SO - 0003800</t>
  </si>
  <si>
    <t>SO - 0003801</t>
  </si>
  <si>
    <t>SO - 0003802</t>
  </si>
  <si>
    <t>SO - 0003803</t>
  </si>
  <si>
    <t>SO - 0003804</t>
  </si>
  <si>
    <t>SO - 0003805</t>
  </si>
  <si>
    <t>SO - 0003806</t>
  </si>
  <si>
    <t>SO - 0003807</t>
  </si>
  <si>
    <t>SO - 0003808</t>
  </si>
  <si>
    <t>SO - 0003809</t>
  </si>
  <si>
    <t>SO - 0003810</t>
  </si>
  <si>
    <t>SO - 0003811</t>
  </si>
  <si>
    <t>SO - 0003812</t>
  </si>
  <si>
    <t>SO - 0003813</t>
  </si>
  <si>
    <t>SO - 0003814</t>
  </si>
  <si>
    <t>SO - 0003815</t>
  </si>
  <si>
    <t>SO - 0003816</t>
  </si>
  <si>
    <t>SO - 0003817</t>
  </si>
  <si>
    <t>SO - 0003818</t>
  </si>
  <si>
    <t>SO - 0003819</t>
  </si>
  <si>
    <t>SO - 0003820</t>
  </si>
  <si>
    <t>SO - 0003821</t>
  </si>
  <si>
    <t>SO - 0003822</t>
  </si>
  <si>
    <t>SO - 0003823</t>
  </si>
  <si>
    <t>SO - 0003824</t>
  </si>
  <si>
    <t>SO - 0003825</t>
  </si>
  <si>
    <t>SO - 0003826</t>
  </si>
  <si>
    <t>SO - 0003827</t>
  </si>
  <si>
    <t>SO - 0003828</t>
  </si>
  <si>
    <t>SO - 0003829</t>
  </si>
  <si>
    <t>SO - 0003830</t>
  </si>
  <si>
    <t>SO - 0003831</t>
  </si>
  <si>
    <t>SO - 0003832</t>
  </si>
  <si>
    <t>SO - 0003833</t>
  </si>
  <si>
    <t>SO - 0003834</t>
  </si>
  <si>
    <t>SO - 0003835</t>
  </si>
  <si>
    <t>SO - 0003836</t>
  </si>
  <si>
    <t>SO - 0003837</t>
  </si>
  <si>
    <t>SO - 0003838</t>
  </si>
  <si>
    <t>SO - 0003839</t>
  </si>
  <si>
    <t>SO - 0003840</t>
  </si>
  <si>
    <t>SO - 0003841</t>
  </si>
  <si>
    <t>SO - 0003842</t>
  </si>
  <si>
    <t>SO - 0003843</t>
  </si>
  <si>
    <t>SO - 0003844</t>
  </si>
  <si>
    <t>SO - 0003845</t>
  </si>
  <si>
    <t>SO - 0003846</t>
  </si>
  <si>
    <t>SO - 0003847</t>
  </si>
  <si>
    <t>SO - 0003848</t>
  </si>
  <si>
    <t>SO - 0003849</t>
  </si>
  <si>
    <t>SO - 0003850</t>
  </si>
  <si>
    <t>SO - 0003851</t>
  </si>
  <si>
    <t>SO - 0003852</t>
  </si>
  <si>
    <t>SO - 0003853</t>
  </si>
  <si>
    <t>SO - 0003854</t>
  </si>
  <si>
    <t>SO - 0003855</t>
  </si>
  <si>
    <t>SO - 0003856</t>
  </si>
  <si>
    <t>SO - 0003857</t>
  </si>
  <si>
    <t>SO - 0003858</t>
  </si>
  <si>
    <t>SO - 0003859</t>
  </si>
  <si>
    <t>SO - 0003860</t>
  </si>
  <si>
    <t>SO - 0003861</t>
  </si>
  <si>
    <t>SO - 0003862</t>
  </si>
  <si>
    <t>SO - 0003863</t>
  </si>
  <si>
    <t>SO - 0003864</t>
  </si>
  <si>
    <t>SO - 0003865</t>
  </si>
  <si>
    <t>SO - 0003866</t>
  </si>
  <si>
    <t>SO - 0003867</t>
  </si>
  <si>
    <t>SO - 0003868</t>
  </si>
  <si>
    <t>SO - 0003869</t>
  </si>
  <si>
    <t>SO - 0003870</t>
  </si>
  <si>
    <t>SO - 0003871</t>
  </si>
  <si>
    <t>SO - 0003872</t>
  </si>
  <si>
    <t>SO - 0003873</t>
  </si>
  <si>
    <t>SO - 0003874</t>
  </si>
  <si>
    <t>SO - 0003875</t>
  </si>
  <si>
    <t>SO - 0003876</t>
  </si>
  <si>
    <t>SO - 0003877</t>
  </si>
  <si>
    <t>SO - 0003878</t>
  </si>
  <si>
    <t>SO - 0003879</t>
  </si>
  <si>
    <t>SO - 0003880</t>
  </si>
  <si>
    <t>SO - 0003881</t>
  </si>
  <si>
    <t>SO - 0003882</t>
  </si>
  <si>
    <t>SO - 0003883</t>
  </si>
  <si>
    <t>SO - 0003884</t>
  </si>
  <si>
    <t>SO - 0003885</t>
  </si>
  <si>
    <t>SO - 0003886</t>
  </si>
  <si>
    <t>SO - 0003887</t>
  </si>
  <si>
    <t>SO - 0003888</t>
  </si>
  <si>
    <t>SO - 0003889</t>
  </si>
  <si>
    <t>SO - 0003890</t>
  </si>
  <si>
    <t>SO - 0003891</t>
  </si>
  <si>
    <t>SO - 0003892</t>
  </si>
  <si>
    <t>SO - 0003893</t>
  </si>
  <si>
    <t>SO - 0003894</t>
  </si>
  <si>
    <t>SO - 0003895</t>
  </si>
  <si>
    <t>SO - 0003896</t>
  </si>
  <si>
    <t>SO - 0003897</t>
  </si>
  <si>
    <t>SO - 0003898</t>
  </si>
  <si>
    <t>SO - 0003899</t>
  </si>
  <si>
    <t>SO - 0003900</t>
  </si>
  <si>
    <t>SO - 0003901</t>
  </si>
  <si>
    <t>SO - 0003902</t>
  </si>
  <si>
    <t>SO - 0003903</t>
  </si>
  <si>
    <t>SO - 0003904</t>
  </si>
  <si>
    <t>SO - 0003905</t>
  </si>
  <si>
    <t>SO - 0003906</t>
  </si>
  <si>
    <t>SO - 0003907</t>
  </si>
  <si>
    <t>SO - 0003908</t>
  </si>
  <si>
    <t>SO - 0003909</t>
  </si>
  <si>
    <t>SO - 0003910</t>
  </si>
  <si>
    <t>SO - 0003911</t>
  </si>
  <si>
    <t>SO - 0003912</t>
  </si>
  <si>
    <t>SO - 0003913</t>
  </si>
  <si>
    <t>SO - 0003914</t>
  </si>
  <si>
    <t>SO - 0003915</t>
  </si>
  <si>
    <t>SO - 0003916</t>
  </si>
  <si>
    <t>SO - 0003917</t>
  </si>
  <si>
    <t>SO - 0003918</t>
  </si>
  <si>
    <t>SO - 0003919</t>
  </si>
  <si>
    <t>SO - 0003920</t>
  </si>
  <si>
    <t>SO - 0003921</t>
  </si>
  <si>
    <t>SO - 0003922</t>
  </si>
  <si>
    <t>SO - 0003923</t>
  </si>
  <si>
    <t>SO - 0003924</t>
  </si>
  <si>
    <t>SO - 0003925</t>
  </si>
  <si>
    <t>SO - 0003926</t>
  </si>
  <si>
    <t>SO - 0003927</t>
  </si>
  <si>
    <t>SO - 0003928</t>
  </si>
  <si>
    <t>SO - 0003929</t>
  </si>
  <si>
    <t>SO - 0003930</t>
  </si>
  <si>
    <t>SO - 0003931</t>
  </si>
  <si>
    <t>SO - 0003932</t>
  </si>
  <si>
    <t>SO - 0003933</t>
  </si>
  <si>
    <t>SO - 0003934</t>
  </si>
  <si>
    <t>SO - 0003935</t>
  </si>
  <si>
    <t>SO - 0003936</t>
  </si>
  <si>
    <t>SO - 0003937</t>
  </si>
  <si>
    <t>SO - 0003938</t>
  </si>
  <si>
    <t>SO - 0003939</t>
  </si>
  <si>
    <t>SO - 0003940</t>
  </si>
  <si>
    <t>SO - 0003941</t>
  </si>
  <si>
    <t>SO - 0003942</t>
  </si>
  <si>
    <t>SO - 0003943</t>
  </si>
  <si>
    <t>SO - 0003944</t>
  </si>
  <si>
    <t>SO - 0003945</t>
  </si>
  <si>
    <t>SO - 0003946</t>
  </si>
  <si>
    <t>SO - 0003947</t>
  </si>
  <si>
    <t>SO - 0003948</t>
  </si>
  <si>
    <t>SO - 0003949</t>
  </si>
  <si>
    <t>SO - 0003950</t>
  </si>
  <si>
    <t>SO - 0003951</t>
  </si>
  <si>
    <t>SO - 0003952</t>
  </si>
  <si>
    <t>SO - 0003953</t>
  </si>
  <si>
    <t>SO - 0003954</t>
  </si>
  <si>
    <t>SO - 0003955</t>
  </si>
  <si>
    <t>SO - 0003956</t>
  </si>
  <si>
    <t>SO - 0003957</t>
  </si>
  <si>
    <t>SO - 0003958</t>
  </si>
  <si>
    <t>SO - 0003959</t>
  </si>
  <si>
    <t>SO - 0003960</t>
  </si>
  <si>
    <t>SO - 0003961</t>
  </si>
  <si>
    <t>SO - 0003962</t>
  </si>
  <si>
    <t>SO - 0003963</t>
  </si>
  <si>
    <t>SO - 0003964</t>
  </si>
  <si>
    <t>SO - 0003965</t>
  </si>
  <si>
    <t>SO - 0003966</t>
  </si>
  <si>
    <t>SO - 0003967</t>
  </si>
  <si>
    <t>SO - 0003968</t>
  </si>
  <si>
    <t>SO - 0003969</t>
  </si>
  <si>
    <t>SO - 0003970</t>
  </si>
  <si>
    <t>SO - 0003971</t>
  </si>
  <si>
    <t>SO - 0003972</t>
  </si>
  <si>
    <t>SO - 0003973</t>
  </si>
  <si>
    <t>SO - 0003974</t>
  </si>
  <si>
    <t>SO - 0003975</t>
  </si>
  <si>
    <t>SO - 0003976</t>
  </si>
  <si>
    <t>SO - 0003977</t>
  </si>
  <si>
    <t>SO - 0003978</t>
  </si>
  <si>
    <t>SO - 0003979</t>
  </si>
  <si>
    <t>SO - 0003980</t>
  </si>
  <si>
    <t>SO - 0003981</t>
  </si>
  <si>
    <t>SO - 0003982</t>
  </si>
  <si>
    <t>SO - 0003983</t>
  </si>
  <si>
    <t>SO - 0003984</t>
  </si>
  <si>
    <t>SO - 0003985</t>
  </si>
  <si>
    <t>SO - 0003986</t>
  </si>
  <si>
    <t>SO - 0003987</t>
  </si>
  <si>
    <t>SO - 0003988</t>
  </si>
  <si>
    <t>SO - 0003989</t>
  </si>
  <si>
    <t>SO - 0003990</t>
  </si>
  <si>
    <t>SO - 0003991</t>
  </si>
  <si>
    <t>SO - 0003992</t>
  </si>
  <si>
    <t>SO - 0003993</t>
  </si>
  <si>
    <t>SO - 0003994</t>
  </si>
  <si>
    <t>SO - 0003995</t>
  </si>
  <si>
    <t>SO - 0003996</t>
  </si>
  <si>
    <t>SO - 0003997</t>
  </si>
  <si>
    <t>SO - 0003998</t>
  </si>
  <si>
    <t>SO - 0003999</t>
  </si>
  <si>
    <t>SO - 0004000</t>
  </si>
  <si>
    <t>SO - 0004001</t>
  </si>
  <si>
    <t>SO - 0004002</t>
  </si>
  <si>
    <t>SO - 0004003</t>
  </si>
  <si>
    <t>SO - 0004004</t>
  </si>
  <si>
    <t>SO - 0004005</t>
  </si>
  <si>
    <t>SO - 0004006</t>
  </si>
  <si>
    <t>SO - 0004007</t>
  </si>
  <si>
    <t>SO - 0004008</t>
  </si>
  <si>
    <t>SO - 0004009</t>
  </si>
  <si>
    <t>SO - 0004010</t>
  </si>
  <si>
    <t>SO - 0004011</t>
  </si>
  <si>
    <t>SO - 0004012</t>
  </si>
  <si>
    <t>SO - 0004013</t>
  </si>
  <si>
    <t>SO - 0004014</t>
  </si>
  <si>
    <t>SO - 0004015</t>
  </si>
  <si>
    <t>SO - 0004016</t>
  </si>
  <si>
    <t>SO - 0004017</t>
  </si>
  <si>
    <t>SO - 0004018</t>
  </si>
  <si>
    <t>SO - 0004019</t>
  </si>
  <si>
    <t>SO - 0004020</t>
  </si>
  <si>
    <t>SO - 0004021</t>
  </si>
  <si>
    <t>SO - 0004022</t>
  </si>
  <si>
    <t>SO - 0004023</t>
  </si>
  <si>
    <t>SO - 0004024</t>
  </si>
  <si>
    <t>SO - 0004025</t>
  </si>
  <si>
    <t>SO - 0004026</t>
  </si>
  <si>
    <t>SO - 0004027</t>
  </si>
  <si>
    <t>SO - 0004028</t>
  </si>
  <si>
    <t>SO - 0004029</t>
  </si>
  <si>
    <t>SO - 0004030</t>
  </si>
  <si>
    <t>SO - 0004031</t>
  </si>
  <si>
    <t>SO - 0004032</t>
  </si>
  <si>
    <t>SO - 0004033</t>
  </si>
  <si>
    <t>SO - 0004034</t>
  </si>
  <si>
    <t>SO - 0004035</t>
  </si>
  <si>
    <t>SO - 0004036</t>
  </si>
  <si>
    <t>SO - 0004037</t>
  </si>
  <si>
    <t>SO - 0004038</t>
  </si>
  <si>
    <t>SO - 0004039</t>
  </si>
  <si>
    <t>SO - 0004040</t>
  </si>
  <si>
    <t>SO - 0004041</t>
  </si>
  <si>
    <t>SO - 0004042</t>
  </si>
  <si>
    <t>SO - 0004043</t>
  </si>
  <si>
    <t>SO - 0004044</t>
  </si>
  <si>
    <t>SO - 0004045</t>
  </si>
  <si>
    <t>SO - 0004046</t>
  </si>
  <si>
    <t>SO - 0004047</t>
  </si>
  <si>
    <t>SO - 0004048</t>
  </si>
  <si>
    <t>SO - 0004049</t>
  </si>
  <si>
    <t>SO - 0004050</t>
  </si>
  <si>
    <t>SO - 0004051</t>
  </si>
  <si>
    <t>SO - 0004052</t>
  </si>
  <si>
    <t>SO - 0004053</t>
  </si>
  <si>
    <t>SO - 0004054</t>
  </si>
  <si>
    <t>SO - 0004055</t>
  </si>
  <si>
    <t>SO - 0004056</t>
  </si>
  <si>
    <t>SO - 0004057</t>
  </si>
  <si>
    <t>SO - 0004058</t>
  </si>
  <si>
    <t>SO - 0004059</t>
  </si>
  <si>
    <t>SO - 0004060</t>
  </si>
  <si>
    <t>SO - 0004061</t>
  </si>
  <si>
    <t>SO - 0004062</t>
  </si>
  <si>
    <t>SO - 0004063</t>
  </si>
  <si>
    <t>SO - 0004064</t>
  </si>
  <si>
    <t>SO - 0004065</t>
  </si>
  <si>
    <t>SO - 0004066</t>
  </si>
  <si>
    <t>SO - 0004067</t>
  </si>
  <si>
    <t>SO - 0004068</t>
  </si>
  <si>
    <t>SO - 0004069</t>
  </si>
  <si>
    <t>SO - 0004070</t>
  </si>
  <si>
    <t>SO - 0004071</t>
  </si>
  <si>
    <t>SO - 0004072</t>
  </si>
  <si>
    <t>SO - 0004073</t>
  </si>
  <si>
    <t>SO - 0004074</t>
  </si>
  <si>
    <t>SO - 0004075</t>
  </si>
  <si>
    <t>SO - 0004076</t>
  </si>
  <si>
    <t>SO - 0004077</t>
  </si>
  <si>
    <t>SO - 0004078</t>
  </si>
  <si>
    <t>SO - 0004079</t>
  </si>
  <si>
    <t>SO - 0004080</t>
  </si>
  <si>
    <t>SO - 0004081</t>
  </si>
  <si>
    <t>SO - 0004082</t>
  </si>
  <si>
    <t>SO - 0004083</t>
  </si>
  <si>
    <t>SO - 0004084</t>
  </si>
  <si>
    <t>SO - 0004085</t>
  </si>
  <si>
    <t>SO - 0004086</t>
  </si>
  <si>
    <t>SO - 0004087</t>
  </si>
  <si>
    <t>SO - 0004088</t>
  </si>
  <si>
    <t>SO - 0004089</t>
  </si>
  <si>
    <t>SO - 0004090</t>
  </si>
  <si>
    <t>SO - 0004091</t>
  </si>
  <si>
    <t>SO - 0004092</t>
  </si>
  <si>
    <t>SO - 0004093</t>
  </si>
  <si>
    <t>SO - 0004094</t>
  </si>
  <si>
    <t>SO - 0004095</t>
  </si>
  <si>
    <t>SO - 0004096</t>
  </si>
  <si>
    <t>SO - 0004097</t>
  </si>
  <si>
    <t>SO - 0004098</t>
  </si>
  <si>
    <t>SO - 0004099</t>
  </si>
  <si>
    <t>SO - 0004100</t>
  </si>
  <si>
    <t>SO - 0004101</t>
  </si>
  <si>
    <t>SO - 0004102</t>
  </si>
  <si>
    <t>SO - 0004103</t>
  </si>
  <si>
    <t>SO - 0004104</t>
  </si>
  <si>
    <t>SO - 0004105</t>
  </si>
  <si>
    <t>SO - 0004106</t>
  </si>
  <si>
    <t>SO - 0004107</t>
  </si>
  <si>
    <t>SO - 0004108</t>
  </si>
  <si>
    <t>SO - 0004109</t>
  </si>
  <si>
    <t>SO - 0004110</t>
  </si>
  <si>
    <t>SO - 0004111</t>
  </si>
  <si>
    <t>SO - 0004112</t>
  </si>
  <si>
    <t>SO - 0004113</t>
  </si>
  <si>
    <t>SO - 0004114</t>
  </si>
  <si>
    <t>SO - 0004115</t>
  </si>
  <si>
    <t>SO - 0004116</t>
  </si>
  <si>
    <t>SO - 0004117</t>
  </si>
  <si>
    <t>SO - 0004118</t>
  </si>
  <si>
    <t>SO - 0004119</t>
  </si>
  <si>
    <t>SO - 0004120</t>
  </si>
  <si>
    <t>SO - 0004121</t>
  </si>
  <si>
    <t>SO - 0004122</t>
  </si>
  <si>
    <t>SO - 0004123</t>
  </si>
  <si>
    <t>SO - 0004124</t>
  </si>
  <si>
    <t>SO - 0004125</t>
  </si>
  <si>
    <t>SO - 0004126</t>
  </si>
  <si>
    <t>SO - 0004127</t>
  </si>
  <si>
    <t>SO - 0004128</t>
  </si>
  <si>
    <t>SO - 0004129</t>
  </si>
  <si>
    <t>SO - 0004130</t>
  </si>
  <si>
    <t>SO - 0004131</t>
  </si>
  <si>
    <t>SO - 0004132</t>
  </si>
  <si>
    <t>SO - 0004133</t>
  </si>
  <si>
    <t>SO - 0004134</t>
  </si>
  <si>
    <t>SO - 0004135</t>
  </si>
  <si>
    <t>SO - 0004136</t>
  </si>
  <si>
    <t>SO - 0004137</t>
  </si>
  <si>
    <t>SO - 0004138</t>
  </si>
  <si>
    <t>SO - 0004139</t>
  </si>
  <si>
    <t>SO - 0004140</t>
  </si>
  <si>
    <t>SO - 0004141</t>
  </si>
  <si>
    <t>SO - 0004142</t>
  </si>
  <si>
    <t>SO - 0004143</t>
  </si>
  <si>
    <t>SO - 0004144</t>
  </si>
  <si>
    <t>SO - 0004145</t>
  </si>
  <si>
    <t>SO - 0004146</t>
  </si>
  <si>
    <t>SO - 0004147</t>
  </si>
  <si>
    <t>SO - 0004148</t>
  </si>
  <si>
    <t>SO - 0004149</t>
  </si>
  <si>
    <t>SO - 0004150</t>
  </si>
  <si>
    <t>SO - 0004151</t>
  </si>
  <si>
    <t>SO - 0004152</t>
  </si>
  <si>
    <t>SO - 0004153</t>
  </si>
  <si>
    <t>SO - 0004154</t>
  </si>
  <si>
    <t>SO - 0004155</t>
  </si>
  <si>
    <t>SO - 0004156</t>
  </si>
  <si>
    <t>SO - 0004157</t>
  </si>
  <si>
    <t>SO - 0004158</t>
  </si>
  <si>
    <t>SO - 0004159</t>
  </si>
  <si>
    <t>SO - 0004160</t>
  </si>
  <si>
    <t>SO - 0004161</t>
  </si>
  <si>
    <t>SO - 0004162</t>
  </si>
  <si>
    <t>SO - 0004163</t>
  </si>
  <si>
    <t>SO - 0004164</t>
  </si>
  <si>
    <t>SO - 0004165</t>
  </si>
  <si>
    <t>SO - 0004166</t>
  </si>
  <si>
    <t>SO - 0004167</t>
  </si>
  <si>
    <t>SO - 0004168</t>
  </si>
  <si>
    <t>SO - 0004169</t>
  </si>
  <si>
    <t>SO - 0004170</t>
  </si>
  <si>
    <t>SO - 0004171</t>
  </si>
  <si>
    <t>SO - 0004172</t>
  </si>
  <si>
    <t>SO - 0004173</t>
  </si>
  <si>
    <t>SO - 0004174</t>
  </si>
  <si>
    <t>SO - 0004175</t>
  </si>
  <si>
    <t>SO - 0004176</t>
  </si>
  <si>
    <t>SO - 0004177</t>
  </si>
  <si>
    <t>SO - 0004178</t>
  </si>
  <si>
    <t>SO - 0004179</t>
  </si>
  <si>
    <t>SO - 0004180</t>
  </si>
  <si>
    <t>SO - 0004181</t>
  </si>
  <si>
    <t>SO - 0004182</t>
  </si>
  <si>
    <t>SO - 0004183</t>
  </si>
  <si>
    <t>SO - 0004184</t>
  </si>
  <si>
    <t>SO - 0004185</t>
  </si>
  <si>
    <t>SO - 0004186</t>
  </si>
  <si>
    <t>SO - 0004187</t>
  </si>
  <si>
    <t>SO - 0004188</t>
  </si>
  <si>
    <t>SO - 0004189</t>
  </si>
  <si>
    <t>SO - 0004190</t>
  </si>
  <si>
    <t>SO - 0004191</t>
  </si>
  <si>
    <t>SO - 0004192</t>
  </si>
  <si>
    <t>SO - 0004193</t>
  </si>
  <si>
    <t>SO - 0004194</t>
  </si>
  <si>
    <t>SO - 0004195</t>
  </si>
  <si>
    <t>SO - 0004196</t>
  </si>
  <si>
    <t>SO - 0004197</t>
  </si>
  <si>
    <t>SO - 0004198</t>
  </si>
  <si>
    <t>SO - 0004199</t>
  </si>
  <si>
    <t>SO - 0004200</t>
  </si>
  <si>
    <t>SO - 0004201</t>
  </si>
  <si>
    <t>SO - 0004202</t>
  </si>
  <si>
    <t>SO - 0004203</t>
  </si>
  <si>
    <t>SO - 0004204</t>
  </si>
  <si>
    <t>SO - 0004205</t>
  </si>
  <si>
    <t>SO - 0004206</t>
  </si>
  <si>
    <t>SO - 0004207</t>
  </si>
  <si>
    <t>SO - 0004208</t>
  </si>
  <si>
    <t>SO - 0004209</t>
  </si>
  <si>
    <t>SO - 0004210</t>
  </si>
  <si>
    <t>SO - 0004211</t>
  </si>
  <si>
    <t>SO - 0004212</t>
  </si>
  <si>
    <t>SO - 0004213</t>
  </si>
  <si>
    <t>SO - 0004214</t>
  </si>
  <si>
    <t>SO - 0004215</t>
  </si>
  <si>
    <t>SO - 0004216</t>
  </si>
  <si>
    <t>SO - 0004217</t>
  </si>
  <si>
    <t>SO - 0004218</t>
  </si>
  <si>
    <t>SO - 0004219</t>
  </si>
  <si>
    <t>SO - 0004220</t>
  </si>
  <si>
    <t>SO - 0004221</t>
  </si>
  <si>
    <t>SO - 0004222</t>
  </si>
  <si>
    <t>SO - 0004223</t>
  </si>
  <si>
    <t>SO - 0004224</t>
  </si>
  <si>
    <t>SO - 0004225</t>
  </si>
  <si>
    <t>SO - 0004226</t>
  </si>
  <si>
    <t>SO - 0004227</t>
  </si>
  <si>
    <t>SO - 0004228</t>
  </si>
  <si>
    <t>SO - 0004229</t>
  </si>
  <si>
    <t>SO - 0004230</t>
  </si>
  <si>
    <t>SO - 0004231</t>
  </si>
  <si>
    <t>SO - 0004232</t>
  </si>
  <si>
    <t>SO - 0004233</t>
  </si>
  <si>
    <t>SO - 0004234</t>
  </si>
  <si>
    <t>SO - 0004235</t>
  </si>
  <si>
    <t>SO - 0004236</t>
  </si>
  <si>
    <t>SO - 0004237</t>
  </si>
  <si>
    <t>SO - 0004238</t>
  </si>
  <si>
    <t>SO - 0004239</t>
  </si>
  <si>
    <t>SO - 0004240</t>
  </si>
  <si>
    <t>SO - 0004241</t>
  </si>
  <si>
    <t>SO - 0004242</t>
  </si>
  <si>
    <t>SO - 0004243</t>
  </si>
  <si>
    <t>SO - 0004244</t>
  </si>
  <si>
    <t>SO - 0004245</t>
  </si>
  <si>
    <t>SO - 0004246</t>
  </si>
  <si>
    <t>SO - 0004247</t>
  </si>
  <si>
    <t>SO - 0004248</t>
  </si>
  <si>
    <t>SO - 0004249</t>
  </si>
  <si>
    <t>SO - 0004250</t>
  </si>
  <si>
    <t>SO - 0004251</t>
  </si>
  <si>
    <t>SO - 0004252</t>
  </si>
  <si>
    <t>SO - 0004253</t>
  </si>
  <si>
    <t>SO - 0004254</t>
  </si>
  <si>
    <t>SO - 0004255</t>
  </si>
  <si>
    <t>SO - 0004256</t>
  </si>
  <si>
    <t>SO - 0004257</t>
  </si>
  <si>
    <t>SO - 0004258</t>
  </si>
  <si>
    <t>SO - 0004259</t>
  </si>
  <si>
    <t>SO - 0004260</t>
  </si>
  <si>
    <t>SO - 0004261</t>
  </si>
  <si>
    <t>SO - 0004262</t>
  </si>
  <si>
    <t>SO - 0004263</t>
  </si>
  <si>
    <t>SO - 0004264</t>
  </si>
  <si>
    <t>SO - 0004265</t>
  </si>
  <si>
    <t>SO - 0004266</t>
  </si>
  <si>
    <t>SO - 0004267</t>
  </si>
  <si>
    <t>SO - 0004268</t>
  </si>
  <si>
    <t>SO - 0004269</t>
  </si>
  <si>
    <t>SO - 0004270</t>
  </si>
  <si>
    <t>SO - 0004271</t>
  </si>
  <si>
    <t>SO - 0004272</t>
  </si>
  <si>
    <t>SO - 0004273</t>
  </si>
  <si>
    <t>SO - 0004274</t>
  </si>
  <si>
    <t>SO - 0004275</t>
  </si>
  <si>
    <t>SO - 0004276</t>
  </si>
  <si>
    <t>SO - 0004277</t>
  </si>
  <si>
    <t>SO - 0004278</t>
  </si>
  <si>
    <t>SO - 0004279</t>
  </si>
  <si>
    <t>SO - 0004280</t>
  </si>
  <si>
    <t>SO - 0004281</t>
  </si>
  <si>
    <t>SO - 0004282</t>
  </si>
  <si>
    <t>SO - 0004283</t>
  </si>
  <si>
    <t>SO - 0004284</t>
  </si>
  <si>
    <t>SO - 0004285</t>
  </si>
  <si>
    <t>SO - 0004286</t>
  </si>
  <si>
    <t>SO - 0004287</t>
  </si>
  <si>
    <t>SO - 0004288</t>
  </si>
  <si>
    <t>SO - 0004289</t>
  </si>
  <si>
    <t>SO - 0004290</t>
  </si>
  <si>
    <t>SO - 0004291</t>
  </si>
  <si>
    <t>SO - 0004292</t>
  </si>
  <si>
    <t>SO - 0004293</t>
  </si>
  <si>
    <t>SO - 0004294</t>
  </si>
  <si>
    <t>SO - 0004295</t>
  </si>
  <si>
    <t>SO - 0004296</t>
  </si>
  <si>
    <t>SO - 0004297</t>
  </si>
  <si>
    <t>SO - 0004298</t>
  </si>
  <si>
    <t>SO - 0004299</t>
  </si>
  <si>
    <t>SO - 0004300</t>
  </si>
  <si>
    <t>SO - 0004301</t>
  </si>
  <si>
    <t>SO - 0004302</t>
  </si>
  <si>
    <t>SO - 0004303</t>
  </si>
  <si>
    <t>SO - 0004304</t>
  </si>
  <si>
    <t>SO - 0004305</t>
  </si>
  <si>
    <t>SO - 0004306</t>
  </si>
  <si>
    <t>SO - 0004307</t>
  </si>
  <si>
    <t>SO - 0004308</t>
  </si>
  <si>
    <t>SO - 0004309</t>
  </si>
  <si>
    <t>SO - 0004310</t>
  </si>
  <si>
    <t>SO - 0004311</t>
  </si>
  <si>
    <t>SO - 0004312</t>
  </si>
  <si>
    <t>SO - 0004313</t>
  </si>
  <si>
    <t>SO - 0004314</t>
  </si>
  <si>
    <t>SO - 0004315</t>
  </si>
  <si>
    <t>SO - 0004316</t>
  </si>
  <si>
    <t>SO - 0004317</t>
  </si>
  <si>
    <t>SO - 0004318</t>
  </si>
  <si>
    <t>SO - 0004319</t>
  </si>
  <si>
    <t>SO - 0004320</t>
  </si>
  <si>
    <t>SO - 0004321</t>
  </si>
  <si>
    <t>SO - 0004322</t>
  </si>
  <si>
    <t>SO - 0004323</t>
  </si>
  <si>
    <t>SO - 0004324</t>
  </si>
  <si>
    <t>SO - 0004325</t>
  </si>
  <si>
    <t>SO - 0004326</t>
  </si>
  <si>
    <t>SO - 0004327</t>
  </si>
  <si>
    <t>SO - 0004328</t>
  </si>
  <si>
    <t>SO - 0004329</t>
  </si>
  <si>
    <t>SO - 0004330</t>
  </si>
  <si>
    <t>SO - 0004331</t>
  </si>
  <si>
    <t>SO - 0004332</t>
  </si>
  <si>
    <t>SO - 0004333</t>
  </si>
  <si>
    <t>SO - 0004334</t>
  </si>
  <si>
    <t>SO - 0004335</t>
  </si>
  <si>
    <t>SO - 0004336</t>
  </si>
  <si>
    <t>SO - 0004337</t>
  </si>
  <si>
    <t>SO - 0004338</t>
  </si>
  <si>
    <t>SO - 0004339</t>
  </si>
  <si>
    <t>SO - 0004340</t>
  </si>
  <si>
    <t>SO - 0004341</t>
  </si>
  <si>
    <t>SO - 0004342</t>
  </si>
  <si>
    <t>SO - 0004343</t>
  </si>
  <si>
    <t>SO - 0004344</t>
  </si>
  <si>
    <t>SO - 0004345</t>
  </si>
  <si>
    <t>SO - 0004346</t>
  </si>
  <si>
    <t>SO - 0004347</t>
  </si>
  <si>
    <t>SO - 0004348</t>
  </si>
  <si>
    <t>SO - 0004349</t>
  </si>
  <si>
    <t>SO - 0004350</t>
  </si>
  <si>
    <t>SO - 0004351</t>
  </si>
  <si>
    <t>SO - 0004352</t>
  </si>
  <si>
    <t>SO - 0004353</t>
  </si>
  <si>
    <t>SO - 0004354</t>
  </si>
  <si>
    <t>SO - 0004355</t>
  </si>
  <si>
    <t>SO - 0004356</t>
  </si>
  <si>
    <t>SO - 0004357</t>
  </si>
  <si>
    <t>SO - 0004358</t>
  </si>
  <si>
    <t>SO - 0004359</t>
  </si>
  <si>
    <t>SO - 0004360</t>
  </si>
  <si>
    <t>SO - 0004361</t>
  </si>
  <si>
    <t>SO - 0004362</t>
  </si>
  <si>
    <t>SO - 0004363</t>
  </si>
  <si>
    <t>SO - 0004364</t>
  </si>
  <si>
    <t>SO - 0004365</t>
  </si>
  <si>
    <t>SO - 0004366</t>
  </si>
  <si>
    <t>SO - 0004367</t>
  </si>
  <si>
    <t>SO - 0004368</t>
  </si>
  <si>
    <t>SO - 0004369</t>
  </si>
  <si>
    <t>SO - 0004370</t>
  </si>
  <si>
    <t>SO - 0004371</t>
  </si>
  <si>
    <t>SO - 0004372</t>
  </si>
  <si>
    <t>SO - 0004373</t>
  </si>
  <si>
    <t>SO - 0004374</t>
  </si>
  <si>
    <t>SO - 0004375</t>
  </si>
  <si>
    <t>SO - 0004376</t>
  </si>
  <si>
    <t>SO - 0004377</t>
  </si>
  <si>
    <t>SO - 0004378</t>
  </si>
  <si>
    <t>SO - 0004379</t>
  </si>
  <si>
    <t>SO - 0004380</t>
  </si>
  <si>
    <t>SO - 0004381</t>
  </si>
  <si>
    <t>SO - 0004382</t>
  </si>
  <si>
    <t>SO - 0004383</t>
  </si>
  <si>
    <t>SO - 0004384</t>
  </si>
  <si>
    <t>SO - 0004385</t>
  </si>
  <si>
    <t>SO - 0004386</t>
  </si>
  <si>
    <t>SO - 0004387</t>
  </si>
  <si>
    <t>SO - 0004388</t>
  </si>
  <si>
    <t>SO - 0004389</t>
  </si>
  <si>
    <t>SO - 0004390</t>
  </si>
  <si>
    <t>SO - 0004391</t>
  </si>
  <si>
    <t>SO - 0004392</t>
  </si>
  <si>
    <t>SO - 0004393</t>
  </si>
  <si>
    <t>SO - 0004394</t>
  </si>
  <si>
    <t>SO - 0004395</t>
  </si>
  <si>
    <t>SO - 0004396</t>
  </si>
  <si>
    <t>SO - 0004397</t>
  </si>
  <si>
    <t>SO - 0004398</t>
  </si>
  <si>
    <t>SO - 0004399</t>
  </si>
  <si>
    <t>SO - 0004400</t>
  </si>
  <si>
    <t>SO - 0004401</t>
  </si>
  <si>
    <t>SO - 0004402</t>
  </si>
  <si>
    <t>SO - 0004403</t>
  </si>
  <si>
    <t>SO - 0004404</t>
  </si>
  <si>
    <t>SO - 0004405</t>
  </si>
  <si>
    <t>SO - 0004406</t>
  </si>
  <si>
    <t>SO - 0004407</t>
  </si>
  <si>
    <t>SO - 0004408</t>
  </si>
  <si>
    <t>SO - 0004409</t>
  </si>
  <si>
    <t>SO - 0004410</t>
  </si>
  <si>
    <t>SO - 0004411</t>
  </si>
  <si>
    <t>SO - 0004412</t>
  </si>
  <si>
    <t>SO - 0004413</t>
  </si>
  <si>
    <t>SO - 0004414</t>
  </si>
  <si>
    <t>SO - 0004415</t>
  </si>
  <si>
    <t>SO - 0004416</t>
  </si>
  <si>
    <t>SO - 0004417</t>
  </si>
  <si>
    <t>SO - 0004418</t>
  </si>
  <si>
    <t>SO - 0004419</t>
  </si>
  <si>
    <t>SO - 0004420</t>
  </si>
  <si>
    <t>SO - 0004421</t>
  </si>
  <si>
    <t>SO - 0004422</t>
  </si>
  <si>
    <t>SO - 0004423</t>
  </si>
  <si>
    <t>SO - 0004424</t>
  </si>
  <si>
    <t>SO - 0004425</t>
  </si>
  <si>
    <t>SO - 0004426</t>
  </si>
  <si>
    <t>SO - 0004427</t>
  </si>
  <si>
    <t>SO - 0004428</t>
  </si>
  <si>
    <t>SO - 0004429</t>
  </si>
  <si>
    <t>SO - 0004430</t>
  </si>
  <si>
    <t>SO - 0004431</t>
  </si>
  <si>
    <t>SO - 0004432</t>
  </si>
  <si>
    <t>SO - 0004433</t>
  </si>
  <si>
    <t>SO - 0004434</t>
  </si>
  <si>
    <t>SO - 0004435</t>
  </si>
  <si>
    <t>SO - 0004436</t>
  </si>
  <si>
    <t>SO - 0004437</t>
  </si>
  <si>
    <t>SO - 0004438</t>
  </si>
  <si>
    <t>SO - 0004439</t>
  </si>
  <si>
    <t>SO - 0004440</t>
  </si>
  <si>
    <t>SO - 0004441</t>
  </si>
  <si>
    <t>SO - 0004442</t>
  </si>
  <si>
    <t>SO - 0004443</t>
  </si>
  <si>
    <t>SO - 0004444</t>
  </si>
  <si>
    <t>SO - 0004445</t>
  </si>
  <si>
    <t>SO - 0004446</t>
  </si>
  <si>
    <t>SO - 0004447</t>
  </si>
  <si>
    <t>SO - 0004448</t>
  </si>
  <si>
    <t>SO - 0004449</t>
  </si>
  <si>
    <t>SO - 0004450</t>
  </si>
  <si>
    <t>SO - 0004451</t>
  </si>
  <si>
    <t>SO - 0004452</t>
  </si>
  <si>
    <t>SO - 0004453</t>
  </si>
  <si>
    <t>SO - 0004454</t>
  </si>
  <si>
    <t>SO - 0004455</t>
  </si>
  <si>
    <t>SO - 0004456</t>
  </si>
  <si>
    <t>SO - 0004457</t>
  </si>
  <si>
    <t>SO - 0004458</t>
  </si>
  <si>
    <t>SO - 0004459</t>
  </si>
  <si>
    <t>SO - 0004460</t>
  </si>
  <si>
    <t>SO - 0004461</t>
  </si>
  <si>
    <t>SO - 0004462</t>
  </si>
  <si>
    <t>SO - 0004463</t>
  </si>
  <si>
    <t>SO - 0004464</t>
  </si>
  <si>
    <t>SO - 0004465</t>
  </si>
  <si>
    <t>SO - 0004466</t>
  </si>
  <si>
    <t>SO - 0004467</t>
  </si>
  <si>
    <t>SO - 0004468</t>
  </si>
  <si>
    <t>SO - 0004469</t>
  </si>
  <si>
    <t>SO - 0004470</t>
  </si>
  <si>
    <t>SO - 0004471</t>
  </si>
  <si>
    <t>SO - 0004472</t>
  </si>
  <si>
    <t>SO - 0004473</t>
  </si>
  <si>
    <t>SO - 0004474</t>
  </si>
  <si>
    <t>SO - 0004475</t>
  </si>
  <si>
    <t>SO - 0004476</t>
  </si>
  <si>
    <t>SO - 0004477</t>
  </si>
  <si>
    <t>SO - 0004478</t>
  </si>
  <si>
    <t>SO - 0004479</t>
  </si>
  <si>
    <t>SO - 0004480</t>
  </si>
  <si>
    <t>SO - 0004481</t>
  </si>
  <si>
    <t>SO - 0004482</t>
  </si>
  <si>
    <t>SO - 0004483</t>
  </si>
  <si>
    <t>SO - 0004484</t>
  </si>
  <si>
    <t>SO - 0004485</t>
  </si>
  <si>
    <t>SO - 0004486</t>
  </si>
  <si>
    <t>SO - 0004487</t>
  </si>
  <si>
    <t>SO - 0004488</t>
  </si>
  <si>
    <t>SO - 0004489</t>
  </si>
  <si>
    <t>SO - 0004490</t>
  </si>
  <si>
    <t>SO - 0004491</t>
  </si>
  <si>
    <t>SO - 0004492</t>
  </si>
  <si>
    <t>SO - 0004493</t>
  </si>
  <si>
    <t>SO - 0004494</t>
  </si>
  <si>
    <t>SO - 0004495</t>
  </si>
  <si>
    <t>SO - 0004496</t>
  </si>
  <si>
    <t>SO - 0004497</t>
  </si>
  <si>
    <t>SO - 0004498</t>
  </si>
  <si>
    <t>SO - 0004499</t>
  </si>
  <si>
    <t>SO - 0004500</t>
  </si>
  <si>
    <t>SO - 0004501</t>
  </si>
  <si>
    <t>SO - 0004502</t>
  </si>
  <si>
    <t>SO - 0004503</t>
  </si>
  <si>
    <t>SO - 0004504</t>
  </si>
  <si>
    <t>SO - 0004505</t>
  </si>
  <si>
    <t>SO - 0004506</t>
  </si>
  <si>
    <t>SO - 0004507</t>
  </si>
  <si>
    <t>SO - 0004508</t>
  </si>
  <si>
    <t>SO - 0004509</t>
  </si>
  <si>
    <t>SO - 0004510</t>
  </si>
  <si>
    <t>SO - 0004511</t>
  </si>
  <si>
    <t>SO - 0004512</t>
  </si>
  <si>
    <t>SO - 0004513</t>
  </si>
  <si>
    <t>SO - 0004514</t>
  </si>
  <si>
    <t>SO - 0004515</t>
  </si>
  <si>
    <t>SO - 0004516</t>
  </si>
  <si>
    <t>SO - 0004517</t>
  </si>
  <si>
    <t>SO - 0004518</t>
  </si>
  <si>
    <t>SO - 0004519</t>
  </si>
  <si>
    <t>SO - 0004520</t>
  </si>
  <si>
    <t>SO - 0004521</t>
  </si>
  <si>
    <t>SO - 0004522</t>
  </si>
  <si>
    <t>SO - 0004523</t>
  </si>
  <si>
    <t>SO - 0004524</t>
  </si>
  <si>
    <t>SO - 0004525</t>
  </si>
  <si>
    <t>SO - 0004526</t>
  </si>
  <si>
    <t>SO - 0004527</t>
  </si>
  <si>
    <t>SO - 0004528</t>
  </si>
  <si>
    <t>SO - 0004529</t>
  </si>
  <si>
    <t>SO - 0004530</t>
  </si>
  <si>
    <t>SO - 0004531</t>
  </si>
  <si>
    <t>SO - 0004532</t>
  </si>
  <si>
    <t>SO - 0004533</t>
  </si>
  <si>
    <t>SO - 0004534</t>
  </si>
  <si>
    <t>SO - 0004535</t>
  </si>
  <si>
    <t>SO - 0004536</t>
  </si>
  <si>
    <t>SO - 0004537</t>
  </si>
  <si>
    <t>SO - 0004538</t>
  </si>
  <si>
    <t>SO - 0004539</t>
  </si>
  <si>
    <t>SO - 0004540</t>
  </si>
  <si>
    <t>SO - 0004541</t>
  </si>
  <si>
    <t>SO - 0004542</t>
  </si>
  <si>
    <t>SO - 0004543</t>
  </si>
  <si>
    <t>SO - 0004544</t>
  </si>
  <si>
    <t>SO - 0004545</t>
  </si>
  <si>
    <t>SO - 0004546</t>
  </si>
  <si>
    <t>SO - 0004547</t>
  </si>
  <si>
    <t>SO - 0004548</t>
  </si>
  <si>
    <t>SO - 0004549</t>
  </si>
  <si>
    <t>SO - 0004550</t>
  </si>
  <si>
    <t>SO - 0004551</t>
  </si>
  <si>
    <t>SO - 0004552</t>
  </si>
  <si>
    <t>SO - 0004553</t>
  </si>
  <si>
    <t>SO - 0004554</t>
  </si>
  <si>
    <t>SO - 0004555</t>
  </si>
  <si>
    <t>SO - 0004556</t>
  </si>
  <si>
    <t>SO - 0004557</t>
  </si>
  <si>
    <t>SO - 0004558</t>
  </si>
  <si>
    <t>SO - 0004559</t>
  </si>
  <si>
    <t>SO - 0004560</t>
  </si>
  <si>
    <t>SO - 0004561</t>
  </si>
  <si>
    <t>SO - 0004562</t>
  </si>
  <si>
    <t>SO - 0004563</t>
  </si>
  <si>
    <t>SO - 0004564</t>
  </si>
  <si>
    <t>SO - 0004565</t>
  </si>
  <si>
    <t>SO - 0004566</t>
  </si>
  <si>
    <t>SO - 0004567</t>
  </si>
  <si>
    <t>SO - 0004568</t>
  </si>
  <si>
    <t>SO - 0004569</t>
  </si>
  <si>
    <t>SO - 0004570</t>
  </si>
  <si>
    <t>SO - 0004571</t>
  </si>
  <si>
    <t>SO - 0004572</t>
  </si>
  <si>
    <t>SO - 0004573</t>
  </si>
  <si>
    <t>SO - 0004574</t>
  </si>
  <si>
    <t>SO - 0004575</t>
  </si>
  <si>
    <t>SO - 0004576</t>
  </si>
  <si>
    <t>SO - 0004577</t>
  </si>
  <si>
    <t>SO - 0004578</t>
  </si>
  <si>
    <t>SO - 0004579</t>
  </si>
  <si>
    <t>SO - 0004580</t>
  </si>
  <si>
    <t>SO - 0004581</t>
  </si>
  <si>
    <t>SO - 0004582</t>
  </si>
  <si>
    <t>SO - 0004583</t>
  </si>
  <si>
    <t>SO - 0004584</t>
  </si>
  <si>
    <t>SO - 0004585</t>
  </si>
  <si>
    <t>SO - 0004586</t>
  </si>
  <si>
    <t>SO - 0004587</t>
  </si>
  <si>
    <t>SO - 0004588</t>
  </si>
  <si>
    <t>SO - 0004589</t>
  </si>
  <si>
    <t>SO - 0004590</t>
  </si>
  <si>
    <t>SO - 0004591</t>
  </si>
  <si>
    <t>SO - 0004592</t>
  </si>
  <si>
    <t>SO - 0004593</t>
  </si>
  <si>
    <t>SO - 0004594</t>
  </si>
  <si>
    <t>SO - 0004595</t>
  </si>
  <si>
    <t>SO - 0004596</t>
  </si>
  <si>
    <t>SO - 0004597</t>
  </si>
  <si>
    <t>SO - 0004598</t>
  </si>
  <si>
    <t>SO - 0004599</t>
  </si>
  <si>
    <t>SO - 0004600</t>
  </si>
  <si>
    <t>SO - 0004601</t>
  </si>
  <si>
    <t>SO - 0004602</t>
  </si>
  <si>
    <t>SO - 0004603</t>
  </si>
  <si>
    <t>SO - 0004604</t>
  </si>
  <si>
    <t>SO - 0004605</t>
  </si>
  <si>
    <t>SO - 0004606</t>
  </si>
  <si>
    <t>SO - 0004607</t>
  </si>
  <si>
    <t>SO - 0004608</t>
  </si>
  <si>
    <t>SO - 0004609</t>
  </si>
  <si>
    <t>SO - 0004610</t>
  </si>
  <si>
    <t>SO - 0004611</t>
  </si>
  <si>
    <t>SO - 0004612</t>
  </si>
  <si>
    <t>SO - 0004613</t>
  </si>
  <si>
    <t>SO - 0004614</t>
  </si>
  <si>
    <t>SO - 0004615</t>
  </si>
  <si>
    <t>SO - 0004616</t>
  </si>
  <si>
    <t>SO - 0004617</t>
  </si>
  <si>
    <t>SO - 0004618</t>
  </si>
  <si>
    <t>SO - 0004619</t>
  </si>
  <si>
    <t>SO - 0004620</t>
  </si>
  <si>
    <t>SO - 0004621</t>
  </si>
  <si>
    <t>SO - 0004622</t>
  </si>
  <si>
    <t>SO - 0004623</t>
  </si>
  <si>
    <t>SO - 0004624</t>
  </si>
  <si>
    <t>SO - 0004625</t>
  </si>
  <si>
    <t>SO - 0004626</t>
  </si>
  <si>
    <t>SO - 0004627</t>
  </si>
  <si>
    <t>SO - 0004628</t>
  </si>
  <si>
    <t>SO - 0004629</t>
  </si>
  <si>
    <t>SO - 0004630</t>
  </si>
  <si>
    <t>SO - 0004631</t>
  </si>
  <si>
    <t>SO - 0004632</t>
  </si>
  <si>
    <t>SO - 0004633</t>
  </si>
  <si>
    <t>SO - 0004634</t>
  </si>
  <si>
    <t>SO - 0004635</t>
  </si>
  <si>
    <t>SO - 0004636</t>
  </si>
  <si>
    <t>SO - 0004637</t>
  </si>
  <si>
    <t>SO - 0004638</t>
  </si>
  <si>
    <t>SO - 0004639</t>
  </si>
  <si>
    <t>SO - 0004640</t>
  </si>
  <si>
    <t>SO - 0004641</t>
  </si>
  <si>
    <t>SO - 0004642</t>
  </si>
  <si>
    <t>SO - 0004643</t>
  </si>
  <si>
    <t>SO - 0004644</t>
  </si>
  <si>
    <t>SO - 0004645</t>
  </si>
  <si>
    <t>SO - 0004646</t>
  </si>
  <si>
    <t>SO - 0004647</t>
  </si>
  <si>
    <t>SO - 0004648</t>
  </si>
  <si>
    <t>SO - 0004649</t>
  </si>
  <si>
    <t>SO - 0004650</t>
  </si>
  <si>
    <t>SO - 0004651</t>
  </si>
  <si>
    <t>SO - 0004652</t>
  </si>
  <si>
    <t>SO - 0004653</t>
  </si>
  <si>
    <t>SO - 0004654</t>
  </si>
  <si>
    <t>SO - 0004655</t>
  </si>
  <si>
    <t>SO - 0004656</t>
  </si>
  <si>
    <t>SO - 0004657</t>
  </si>
  <si>
    <t>SO - 0004658</t>
  </si>
  <si>
    <t>SO - 0004659</t>
  </si>
  <si>
    <t>SO - 0004660</t>
  </si>
  <si>
    <t>SO - 0004661</t>
  </si>
  <si>
    <t>SO - 0004662</t>
  </si>
  <si>
    <t>SO - 0004663</t>
  </si>
  <si>
    <t>SO - 0004664</t>
  </si>
  <si>
    <t>SO - 0004665</t>
  </si>
  <si>
    <t>SO - 0004666</t>
  </si>
  <si>
    <t>SO - 0004667</t>
  </si>
  <si>
    <t>SO - 0004668</t>
  </si>
  <si>
    <t>SO - 0004669</t>
  </si>
  <si>
    <t>SO - 0004670</t>
  </si>
  <si>
    <t>SO - 0004671</t>
  </si>
  <si>
    <t>SO - 0004672</t>
  </si>
  <si>
    <t>SO - 0004673</t>
  </si>
  <si>
    <t>SO - 0004674</t>
  </si>
  <si>
    <t>SO - 0004675</t>
  </si>
  <si>
    <t>SO - 0004676</t>
  </si>
  <si>
    <t>SO - 0004677</t>
  </si>
  <si>
    <t>SO - 0004678</t>
  </si>
  <si>
    <t>SO - 0004679</t>
  </si>
  <si>
    <t>SO - 0004680</t>
  </si>
  <si>
    <t>SO - 0004681</t>
  </si>
  <si>
    <t>SO - 0004682</t>
  </si>
  <si>
    <t>SO - 0004683</t>
  </si>
  <si>
    <t>SO - 0004684</t>
  </si>
  <si>
    <t>SO - 0004685</t>
  </si>
  <si>
    <t>SO - 0004686</t>
  </si>
  <si>
    <t>SO - 0004687</t>
  </si>
  <si>
    <t>SO - 0004688</t>
  </si>
  <si>
    <t>SO - 0004689</t>
  </si>
  <si>
    <t>SO - 0004690</t>
  </si>
  <si>
    <t>SO - 0004691</t>
  </si>
  <si>
    <t>SO - 0004692</t>
  </si>
  <si>
    <t>SO - 0004693</t>
  </si>
  <si>
    <t>SO - 0004694</t>
  </si>
  <si>
    <t>SO - 0004695</t>
  </si>
  <si>
    <t>SO - 0004696</t>
  </si>
  <si>
    <t>SO - 0004697</t>
  </si>
  <si>
    <t>SO - 0004698</t>
  </si>
  <si>
    <t>SO - 0004699</t>
  </si>
  <si>
    <t>SO - 0004700</t>
  </si>
  <si>
    <t>SO - 0004701</t>
  </si>
  <si>
    <t>SO - 0004702</t>
  </si>
  <si>
    <t>SO - 0004703</t>
  </si>
  <si>
    <t>SO - 0004704</t>
  </si>
  <si>
    <t>SO - 0004705</t>
  </si>
  <si>
    <t>SO - 0004706</t>
  </si>
  <si>
    <t>SO - 0004707</t>
  </si>
  <si>
    <t>SO - 0004708</t>
  </si>
  <si>
    <t>SO - 0004709</t>
  </si>
  <si>
    <t>SO - 0004710</t>
  </si>
  <si>
    <t>SO - 0004711</t>
  </si>
  <si>
    <t>SO - 0004712</t>
  </si>
  <si>
    <t>SO - 0004713</t>
  </si>
  <si>
    <t>SO - 0004714</t>
  </si>
  <si>
    <t>SO - 0004715</t>
  </si>
  <si>
    <t>SO - 0004716</t>
  </si>
  <si>
    <t>SO - 0004717</t>
  </si>
  <si>
    <t>SO - 0004718</t>
  </si>
  <si>
    <t>SO - 0004719</t>
  </si>
  <si>
    <t>SO - 0004720</t>
  </si>
  <si>
    <t>SO - 0004721</t>
  </si>
  <si>
    <t>SO - 0004722</t>
  </si>
  <si>
    <t>SO - 0004723</t>
  </si>
  <si>
    <t>SO - 0004724</t>
  </si>
  <si>
    <t>SO - 0004725</t>
  </si>
  <si>
    <t>SO - 0004726</t>
  </si>
  <si>
    <t>SO - 0004727</t>
  </si>
  <si>
    <t>SO - 0004728</t>
  </si>
  <si>
    <t>SO - 0004729</t>
  </si>
  <si>
    <t>SO - 0004730</t>
  </si>
  <si>
    <t>SO - 0004731</t>
  </si>
  <si>
    <t>SO - 0004732</t>
  </si>
  <si>
    <t>SO - 0004733</t>
  </si>
  <si>
    <t>SO - 0004734</t>
  </si>
  <si>
    <t>SO - 0004735</t>
  </si>
  <si>
    <t>SO - 0004736</t>
  </si>
  <si>
    <t>SO - 0004737</t>
  </si>
  <si>
    <t>SO - 0004738</t>
  </si>
  <si>
    <t>SO - 0004739</t>
  </si>
  <si>
    <t>SO - 0004740</t>
  </si>
  <si>
    <t>SO - 0004741</t>
  </si>
  <si>
    <t>SO - 0004742</t>
  </si>
  <si>
    <t>SO - 0004743</t>
  </si>
  <si>
    <t>SO - 0004744</t>
  </si>
  <si>
    <t>SO - 0004745</t>
  </si>
  <si>
    <t>SO - 0004746</t>
  </si>
  <si>
    <t>SO - 0004747</t>
  </si>
  <si>
    <t>SO - 0004748</t>
  </si>
  <si>
    <t>SO - 0004749</t>
  </si>
  <si>
    <t>SO - 0004750</t>
  </si>
  <si>
    <t>SO - 0004751</t>
  </si>
  <si>
    <t>SO - 0004752</t>
  </si>
  <si>
    <t>SO - 0004753</t>
  </si>
  <si>
    <t>SO - 0004754</t>
  </si>
  <si>
    <t>SO - 0004755</t>
  </si>
  <si>
    <t>SO - 0004756</t>
  </si>
  <si>
    <t>SO - 0004757</t>
  </si>
  <si>
    <t>SO - 0004758</t>
  </si>
  <si>
    <t>SO - 0004759</t>
  </si>
  <si>
    <t>SO - 0004760</t>
  </si>
  <si>
    <t>SO - 0004761</t>
  </si>
  <si>
    <t>SO - 0004762</t>
  </si>
  <si>
    <t>SO - 0004763</t>
  </si>
  <si>
    <t>SO - 0004764</t>
  </si>
  <si>
    <t>SO - 0004765</t>
  </si>
  <si>
    <t>SO - 0004766</t>
  </si>
  <si>
    <t>SO - 0004767</t>
  </si>
  <si>
    <t>SO - 0004768</t>
  </si>
  <si>
    <t>SO - 0004769</t>
  </si>
  <si>
    <t>SO - 0004770</t>
  </si>
  <si>
    <t>SO - 0004771</t>
  </si>
  <si>
    <t>SO - 0004772</t>
  </si>
  <si>
    <t>SO - 0004773</t>
  </si>
  <si>
    <t>SO - 0004774</t>
  </si>
  <si>
    <t>SO - 0004775</t>
  </si>
  <si>
    <t>SO - 0004776</t>
  </si>
  <si>
    <t>SO - 0004777</t>
  </si>
  <si>
    <t>SO - 0004778</t>
  </si>
  <si>
    <t>SO - 0004779</t>
  </si>
  <si>
    <t>SO - 0004780</t>
  </si>
  <si>
    <t>SO - 0004781</t>
  </si>
  <si>
    <t>SO - 0004782</t>
  </si>
  <si>
    <t>SO - 0004783</t>
  </si>
  <si>
    <t>SO - 0004784</t>
  </si>
  <si>
    <t>SO - 0004785</t>
  </si>
  <si>
    <t>SO - 0004786</t>
  </si>
  <si>
    <t>SO - 0004787</t>
  </si>
  <si>
    <t>SO - 0004788</t>
  </si>
  <si>
    <t>SO - 0004789</t>
  </si>
  <si>
    <t>SO - 0004790</t>
  </si>
  <si>
    <t>SO - 0004791</t>
  </si>
  <si>
    <t>SO - 0004792</t>
  </si>
  <si>
    <t>SO - 0004793</t>
  </si>
  <si>
    <t>SO - 0004794</t>
  </si>
  <si>
    <t>SO - 0004795</t>
  </si>
  <si>
    <t>SO - 0004796</t>
  </si>
  <si>
    <t>SO - 0004797</t>
  </si>
  <si>
    <t>SO - 0004798</t>
  </si>
  <si>
    <t>SO - 0004799</t>
  </si>
  <si>
    <t>SO - 0004800</t>
  </si>
  <si>
    <t>SO - 0004801</t>
  </si>
  <si>
    <t>SO - 0004802</t>
  </si>
  <si>
    <t>SO - 0004803</t>
  </si>
  <si>
    <t>SO - 0004804</t>
  </si>
  <si>
    <t>SO - 0004805</t>
  </si>
  <si>
    <t>SO - 0004806</t>
  </si>
  <si>
    <t>SO - 0004807</t>
  </si>
  <si>
    <t>SO - 0004808</t>
  </si>
  <si>
    <t>SO - 0004809</t>
  </si>
  <si>
    <t>SO - 0004810</t>
  </si>
  <si>
    <t>SO - 0004811</t>
  </si>
  <si>
    <t>SO - 0004812</t>
  </si>
  <si>
    <t>SO - 0004813</t>
  </si>
  <si>
    <t>SO - 0004814</t>
  </si>
  <si>
    <t>SO - 0004815</t>
  </si>
  <si>
    <t>SO - 0004816</t>
  </si>
  <si>
    <t>SO - 0004817</t>
  </si>
  <si>
    <t>SO - 0004818</t>
  </si>
  <si>
    <t>SO - 0004819</t>
  </si>
  <si>
    <t>SO - 0004820</t>
  </si>
  <si>
    <t>SO - 0004821</t>
  </si>
  <si>
    <t>SO - 0004822</t>
  </si>
  <si>
    <t>SO - 0004823</t>
  </si>
  <si>
    <t>SO - 0004824</t>
  </si>
  <si>
    <t>SO - 0004825</t>
  </si>
  <si>
    <t>SO - 0004826</t>
  </si>
  <si>
    <t>SO - 0004827</t>
  </si>
  <si>
    <t>SO - 0004828</t>
  </si>
  <si>
    <t>SO - 0004829</t>
  </si>
  <si>
    <t>SO - 0004830</t>
  </si>
  <si>
    <t>SO - 0004831</t>
  </si>
  <si>
    <t>SO - 0004832</t>
  </si>
  <si>
    <t>SO - 0004833</t>
  </si>
  <si>
    <t>SO - 0004834</t>
  </si>
  <si>
    <t>SO - 0004835</t>
  </si>
  <si>
    <t>SO - 0004836</t>
  </si>
  <si>
    <t>SO - 0004837</t>
  </si>
  <si>
    <t>SO - 0004838</t>
  </si>
  <si>
    <t>SO - 0004839</t>
  </si>
  <si>
    <t>SO - 0004840</t>
  </si>
  <si>
    <t>SO - 0004841</t>
  </si>
  <si>
    <t>SO - 0004842</t>
  </si>
  <si>
    <t>SO - 0004843</t>
  </si>
  <si>
    <t>SO - 0004844</t>
  </si>
  <si>
    <t>SO - 0004845</t>
  </si>
  <si>
    <t>SO - 0004846</t>
  </si>
  <si>
    <t>SO - 0004847</t>
  </si>
  <si>
    <t>SO - 0004848</t>
  </si>
  <si>
    <t>SO - 0004849</t>
  </si>
  <si>
    <t>SO - 0004850</t>
  </si>
  <si>
    <t>SO - 0004851</t>
  </si>
  <si>
    <t>SO - 0004852</t>
  </si>
  <si>
    <t>SO - 0004853</t>
  </si>
  <si>
    <t>SO - 0004854</t>
  </si>
  <si>
    <t>SO - 0004855</t>
  </si>
  <si>
    <t>SO - 0004856</t>
  </si>
  <si>
    <t>SO - 0004857</t>
  </si>
  <si>
    <t>SO - 0004858</t>
  </si>
  <si>
    <t>SO - 0004859</t>
  </si>
  <si>
    <t>SO - 0004860</t>
  </si>
  <si>
    <t>SO - 0004861</t>
  </si>
  <si>
    <t>SO - 0004862</t>
  </si>
  <si>
    <t>SO - 0004863</t>
  </si>
  <si>
    <t>SO - 0004864</t>
  </si>
  <si>
    <t>SO - 0004865</t>
  </si>
  <si>
    <t>SO - 0004866</t>
  </si>
  <si>
    <t>SO - 0004867</t>
  </si>
  <si>
    <t>SO - 0004868</t>
  </si>
  <si>
    <t>SO - 0004869</t>
  </si>
  <si>
    <t>SO - 0004870</t>
  </si>
  <si>
    <t>SO - 0004871</t>
  </si>
  <si>
    <t>SO - 0004872</t>
  </si>
  <si>
    <t>SO - 0004873</t>
  </si>
  <si>
    <t>SO - 0004874</t>
  </si>
  <si>
    <t>SO - 0004875</t>
  </si>
  <si>
    <t>SO - 0004876</t>
  </si>
  <si>
    <t>SO - 0004877</t>
  </si>
  <si>
    <t>SO - 0004878</t>
  </si>
  <si>
    <t>SO - 0004879</t>
  </si>
  <si>
    <t>SO - 0004880</t>
  </si>
  <si>
    <t>SO - 0004881</t>
  </si>
  <si>
    <t>SO - 0004882</t>
  </si>
  <si>
    <t>SO - 0004883</t>
  </si>
  <si>
    <t>SO - 0004884</t>
  </si>
  <si>
    <t>SO - 0004885</t>
  </si>
  <si>
    <t>SO - 0004886</t>
  </si>
  <si>
    <t>SO - 0004887</t>
  </si>
  <si>
    <t>SO - 0004888</t>
  </si>
  <si>
    <t>SO - 0004889</t>
  </si>
  <si>
    <t>SO - 0004890</t>
  </si>
  <si>
    <t>SO - 0004891</t>
  </si>
  <si>
    <t>SO - 0004892</t>
  </si>
  <si>
    <t>SO - 0004893</t>
  </si>
  <si>
    <t>SO - 0004894</t>
  </si>
  <si>
    <t>SO - 0004895</t>
  </si>
  <si>
    <t>SO - 0004896</t>
  </si>
  <si>
    <t>SO - 0004897</t>
  </si>
  <si>
    <t>SO - 0004898</t>
  </si>
  <si>
    <t>SO - 0004899</t>
  </si>
  <si>
    <t>SO - 0004900</t>
  </si>
  <si>
    <t>SO - 0004901</t>
  </si>
  <si>
    <t>SO - 0004902</t>
  </si>
  <si>
    <t>SO - 0004903</t>
  </si>
  <si>
    <t>SO - 0004904</t>
  </si>
  <si>
    <t>SO - 0004905</t>
  </si>
  <si>
    <t>SO - 0004906</t>
  </si>
  <si>
    <t>SO - 0004907</t>
  </si>
  <si>
    <t>SO - 0004908</t>
  </si>
  <si>
    <t>SO - 0004909</t>
  </si>
  <si>
    <t>SO - 0004910</t>
  </si>
  <si>
    <t>SO - 0004911</t>
  </si>
  <si>
    <t>SO - 0004912</t>
  </si>
  <si>
    <t>SO - 0004913</t>
  </si>
  <si>
    <t>SO - 0004914</t>
  </si>
  <si>
    <t>SO - 0004915</t>
  </si>
  <si>
    <t>SO - 0004916</t>
  </si>
  <si>
    <t>SO - 0004917</t>
  </si>
  <si>
    <t>SO - 0004918</t>
  </si>
  <si>
    <t>SO - 0004919</t>
  </si>
  <si>
    <t>SO - 0004920</t>
  </si>
  <si>
    <t>SO - 0004921</t>
  </si>
  <si>
    <t>SO - 0004922</t>
  </si>
  <si>
    <t>SO - 0004923</t>
  </si>
  <si>
    <t>SO - 0004924</t>
  </si>
  <si>
    <t>SO - 0004925</t>
  </si>
  <si>
    <t>SO - 0004926</t>
  </si>
  <si>
    <t>SO - 0004927</t>
  </si>
  <si>
    <t>SO - 0004928</t>
  </si>
  <si>
    <t>SO - 0004929</t>
  </si>
  <si>
    <t>SO - 0004930</t>
  </si>
  <si>
    <t>SO - 0004931</t>
  </si>
  <si>
    <t>SO - 0004932</t>
  </si>
  <si>
    <t>SO - 0004933</t>
  </si>
  <si>
    <t>SO - 0004934</t>
  </si>
  <si>
    <t>SO - 0004935</t>
  </si>
  <si>
    <t>SO - 0004936</t>
  </si>
  <si>
    <t>SO - 0004937</t>
  </si>
  <si>
    <t>SO - 0004938</t>
  </si>
  <si>
    <t>SO - 0004939</t>
  </si>
  <si>
    <t>SO - 0004940</t>
  </si>
  <si>
    <t>SO - 0004941</t>
  </si>
  <si>
    <t>SO - 0004942</t>
  </si>
  <si>
    <t>SO - 0004943</t>
  </si>
  <si>
    <t>SO - 0004944</t>
  </si>
  <si>
    <t>SO - 0004945</t>
  </si>
  <si>
    <t>SO - 0004946</t>
  </si>
  <si>
    <t>SO - 0004947</t>
  </si>
  <si>
    <t>SO - 0004948</t>
  </si>
  <si>
    <t>SO - 0004949</t>
  </si>
  <si>
    <t>SO - 0004950</t>
  </si>
  <si>
    <t>SO - 0004951</t>
  </si>
  <si>
    <t>SO - 0004952</t>
  </si>
  <si>
    <t>SO - 0004953</t>
  </si>
  <si>
    <t>SO - 0004954</t>
  </si>
  <si>
    <t>SO - 0004955</t>
  </si>
  <si>
    <t>SO - 0004956</t>
  </si>
  <si>
    <t>SO - 0004957</t>
  </si>
  <si>
    <t>SO - 0004958</t>
  </si>
  <si>
    <t>SO - 0004959</t>
  </si>
  <si>
    <t>SO - 0004960</t>
  </si>
  <si>
    <t>SO - 0004961</t>
  </si>
  <si>
    <t>SO - 0004962</t>
  </si>
  <si>
    <t>SO - 0004963</t>
  </si>
  <si>
    <t>SO - 0004964</t>
  </si>
  <si>
    <t>SO - 0004965</t>
  </si>
  <si>
    <t>SO - 0004966</t>
  </si>
  <si>
    <t>SO - 0004967</t>
  </si>
  <si>
    <t>SO - 0004968</t>
  </si>
  <si>
    <t>SO - 0004969</t>
  </si>
  <si>
    <t>SO - 0004970</t>
  </si>
  <si>
    <t>SO - 0004971</t>
  </si>
  <si>
    <t>SO - 0004972</t>
  </si>
  <si>
    <t>SO - 0004973</t>
  </si>
  <si>
    <t>SO - 0004974</t>
  </si>
  <si>
    <t>SO - 0004975</t>
  </si>
  <si>
    <t>SO - 0004976</t>
  </si>
  <si>
    <t>SO - 0004977</t>
  </si>
  <si>
    <t>SO - 0004978</t>
  </si>
  <si>
    <t>SO - 0004979</t>
  </si>
  <si>
    <t>SO - 0004980</t>
  </si>
  <si>
    <t>SO - 0004981</t>
  </si>
  <si>
    <t>SO - 0004982</t>
  </si>
  <si>
    <t>SO - 0004983</t>
  </si>
  <si>
    <t>SO - 0004984</t>
  </si>
  <si>
    <t>SO - 0004985</t>
  </si>
  <si>
    <t>SO - 0004986</t>
  </si>
  <si>
    <t>SO - 0004987</t>
  </si>
  <si>
    <t>SO - 0004988</t>
  </si>
  <si>
    <t>SO - 0004989</t>
  </si>
  <si>
    <t>SO - 0004990</t>
  </si>
  <si>
    <t>SO - 0004991</t>
  </si>
  <si>
    <t>SO - 0004992</t>
  </si>
  <si>
    <t>SO - 0004993</t>
  </si>
  <si>
    <t>SO - 0004994</t>
  </si>
  <si>
    <t>SO - 0004995</t>
  </si>
  <si>
    <t>SO - 0004996</t>
  </si>
  <si>
    <t>SO - 0004997</t>
  </si>
  <si>
    <t>SO - 0004998</t>
  </si>
  <si>
    <t>SO - 0004999</t>
  </si>
  <si>
    <t>SO - 0005000</t>
  </si>
  <si>
    <t>SO - 0005001</t>
  </si>
  <si>
    <t>SO - 0005002</t>
  </si>
  <si>
    <t>SO - 0005003</t>
  </si>
  <si>
    <t>SO - 0005004</t>
  </si>
  <si>
    <t>SO - 0005005</t>
  </si>
  <si>
    <t>SO - 0005006</t>
  </si>
  <si>
    <t>SO - 0005007</t>
  </si>
  <si>
    <t>SO - 0005008</t>
  </si>
  <si>
    <t>SO - 0005009</t>
  </si>
  <si>
    <t>SO - 0005010</t>
  </si>
  <si>
    <t>SO - 0005011</t>
  </si>
  <si>
    <t>SO - 0005012</t>
  </si>
  <si>
    <t>SO - 0005013</t>
  </si>
  <si>
    <t>SO - 0005014</t>
  </si>
  <si>
    <t>SO - 0005015</t>
  </si>
  <si>
    <t>SO - 0005016</t>
  </si>
  <si>
    <t>SO - 0005017</t>
  </si>
  <si>
    <t>SO - 0005018</t>
  </si>
  <si>
    <t>SO - 0005019</t>
  </si>
  <si>
    <t>SO - 0005020</t>
  </si>
  <si>
    <t>SO - 0005021</t>
  </si>
  <si>
    <t>SO - 0005022</t>
  </si>
  <si>
    <t>SO - 0005023</t>
  </si>
  <si>
    <t>SO - 0005024</t>
  </si>
  <si>
    <t>SO - 0005025</t>
  </si>
  <si>
    <t>SO - 0005026</t>
  </si>
  <si>
    <t>SO - 0005027</t>
  </si>
  <si>
    <t>SO - 0005028</t>
  </si>
  <si>
    <t>SO - 0005029</t>
  </si>
  <si>
    <t>SO - 0005030</t>
  </si>
  <si>
    <t>SO - 0005031</t>
  </si>
  <si>
    <t>SO - 0005032</t>
  </si>
  <si>
    <t>SO - 0005033</t>
  </si>
  <si>
    <t>SO - 0005034</t>
  </si>
  <si>
    <t>SO - 0005035</t>
  </si>
  <si>
    <t>SO - 0005036</t>
  </si>
  <si>
    <t>SO - 0005037</t>
  </si>
  <si>
    <t>SO - 0005038</t>
  </si>
  <si>
    <t>SO - 0005039</t>
  </si>
  <si>
    <t>SO - 0005040</t>
  </si>
  <si>
    <t>SO - 0005041</t>
  </si>
  <si>
    <t>SO - 0005042</t>
  </si>
  <si>
    <t>SO - 0005043</t>
  </si>
  <si>
    <t>SO - 0005044</t>
  </si>
  <si>
    <t>SO - 0005045</t>
  </si>
  <si>
    <t>SO - 0005046</t>
  </si>
  <si>
    <t>SO - 0005047</t>
  </si>
  <si>
    <t>SO - 0005048</t>
  </si>
  <si>
    <t>SO - 0005049</t>
  </si>
  <si>
    <t>SO - 0005050</t>
  </si>
  <si>
    <t>SO - 0005051</t>
  </si>
  <si>
    <t>SO - 0005052</t>
  </si>
  <si>
    <t>SO - 0005053</t>
  </si>
  <si>
    <t>SO - 0005054</t>
  </si>
  <si>
    <t>SO - 0005055</t>
  </si>
  <si>
    <t>SO - 0005056</t>
  </si>
  <si>
    <t>SO - 0005057</t>
  </si>
  <si>
    <t>SO - 0005058</t>
  </si>
  <si>
    <t>SO - 0005059</t>
  </si>
  <si>
    <t>SO - 0005060</t>
  </si>
  <si>
    <t>SO - 0005061</t>
  </si>
  <si>
    <t>SO - 0005062</t>
  </si>
  <si>
    <t>SO - 0005063</t>
  </si>
  <si>
    <t>SO - 0005064</t>
  </si>
  <si>
    <t>SO - 0005065</t>
  </si>
  <si>
    <t>SO - 0005066</t>
  </si>
  <si>
    <t>SO - 0005067</t>
  </si>
  <si>
    <t>SO - 0005068</t>
  </si>
  <si>
    <t>SO - 0005069</t>
  </si>
  <si>
    <t>SO - 0005070</t>
  </si>
  <si>
    <t>SO - 0005071</t>
  </si>
  <si>
    <t>SO - 0005072</t>
  </si>
  <si>
    <t>SO - 0005073</t>
  </si>
  <si>
    <t>SO - 0005074</t>
  </si>
  <si>
    <t>SO - 0005075</t>
  </si>
  <si>
    <t>SO - 0005076</t>
  </si>
  <si>
    <t>SO - 0005077</t>
  </si>
  <si>
    <t>SO - 0005078</t>
  </si>
  <si>
    <t>SO - 0005079</t>
  </si>
  <si>
    <t>SO - 0005080</t>
  </si>
  <si>
    <t>SO - 0005081</t>
  </si>
  <si>
    <t>SO - 0005082</t>
  </si>
  <si>
    <t>SO - 0005083</t>
  </si>
  <si>
    <t>SO - 0005084</t>
  </si>
  <si>
    <t>SO - 0005085</t>
  </si>
  <si>
    <t>SO - 0005086</t>
  </si>
  <si>
    <t>SO - 0005087</t>
  </si>
  <si>
    <t>SO - 0005088</t>
  </si>
  <si>
    <t>SO - 0005089</t>
  </si>
  <si>
    <t>SO - 0005090</t>
  </si>
  <si>
    <t>SO - 0005091</t>
  </si>
  <si>
    <t>SO - 0005092</t>
  </si>
  <si>
    <t>SO - 0005093</t>
  </si>
  <si>
    <t>SO - 0005094</t>
  </si>
  <si>
    <t>SO - 0005095</t>
  </si>
  <si>
    <t>SO - 0005096</t>
  </si>
  <si>
    <t>SO - 0005097</t>
  </si>
  <si>
    <t>SO - 0005098</t>
  </si>
  <si>
    <t>SO - 0005099</t>
  </si>
  <si>
    <t>SO - 0005100</t>
  </si>
  <si>
    <t>SO - 0005101</t>
  </si>
  <si>
    <t>SO - 0005102</t>
  </si>
  <si>
    <t>SO - 0005103</t>
  </si>
  <si>
    <t>SO - 0005104</t>
  </si>
  <si>
    <t>SO - 0005105</t>
  </si>
  <si>
    <t>SO - 0005106</t>
  </si>
  <si>
    <t>SO - 0005107</t>
  </si>
  <si>
    <t>SO - 0005108</t>
  </si>
  <si>
    <t>SO - 0005109</t>
  </si>
  <si>
    <t>SO - 0005110</t>
  </si>
  <si>
    <t>SO - 0005111</t>
  </si>
  <si>
    <t>SO - 0005112</t>
  </si>
  <si>
    <t>SO - 0005113</t>
  </si>
  <si>
    <t>SO - 0005114</t>
  </si>
  <si>
    <t>SO - 0005115</t>
  </si>
  <si>
    <t>SO - 0005116</t>
  </si>
  <si>
    <t>SO - 0005117</t>
  </si>
  <si>
    <t>SO - 0005118</t>
  </si>
  <si>
    <t>SO - 0005119</t>
  </si>
  <si>
    <t>SO - 0005120</t>
  </si>
  <si>
    <t>SO - 0005121</t>
  </si>
  <si>
    <t>SO - 0005122</t>
  </si>
  <si>
    <t>SO - 0005123</t>
  </si>
  <si>
    <t>SO - 0005124</t>
  </si>
  <si>
    <t>SO - 0005125</t>
  </si>
  <si>
    <t>SO - 0005126</t>
  </si>
  <si>
    <t>SO - 0005127</t>
  </si>
  <si>
    <t>SO - 0005128</t>
  </si>
  <si>
    <t>SO - 0005129</t>
  </si>
  <si>
    <t>SO - 0005130</t>
  </si>
  <si>
    <t>SO - 0005131</t>
  </si>
  <si>
    <t>SO - 0005132</t>
  </si>
  <si>
    <t>SO - 0005133</t>
  </si>
  <si>
    <t>SO - 0005134</t>
  </si>
  <si>
    <t>SO - 0005135</t>
  </si>
  <si>
    <t>SO - 0005136</t>
  </si>
  <si>
    <t>SO - 0005137</t>
  </si>
  <si>
    <t>SO - 0005138</t>
  </si>
  <si>
    <t>SO - 0005139</t>
  </si>
  <si>
    <t>SO - 0005140</t>
  </si>
  <si>
    <t>SO - 0005141</t>
  </si>
  <si>
    <t>SO - 0005142</t>
  </si>
  <si>
    <t>SO - 0005143</t>
  </si>
  <si>
    <t>SO - 0005144</t>
  </si>
  <si>
    <t>SO - 0005145</t>
  </si>
  <si>
    <t>SO - 0005146</t>
  </si>
  <si>
    <t>SO - 0005147</t>
  </si>
  <si>
    <t>SO - 0005148</t>
  </si>
  <si>
    <t>SO - 0005149</t>
  </si>
  <si>
    <t>SO - 0005150</t>
  </si>
  <si>
    <t>SO - 0005151</t>
  </si>
  <si>
    <t>SO - 0005152</t>
  </si>
  <si>
    <t>SO - 0005153</t>
  </si>
  <si>
    <t>SO - 0005154</t>
  </si>
  <si>
    <t>SO - 0005155</t>
  </si>
  <si>
    <t>SO - 0005156</t>
  </si>
  <si>
    <t>SO - 0005157</t>
  </si>
  <si>
    <t>SO - 0005158</t>
  </si>
  <si>
    <t>SO - 0005159</t>
  </si>
  <si>
    <t>SO - 0005160</t>
  </si>
  <si>
    <t>SO - 0005161</t>
  </si>
  <si>
    <t>SO - 0005162</t>
  </si>
  <si>
    <t>SO - 0005163</t>
  </si>
  <si>
    <t>SO - 0005164</t>
  </si>
  <si>
    <t>SO - 0005165</t>
  </si>
  <si>
    <t>SO - 0005166</t>
  </si>
  <si>
    <t>SO - 0005167</t>
  </si>
  <si>
    <t>SO - 0005168</t>
  </si>
  <si>
    <t>SO - 0005169</t>
  </si>
  <si>
    <t>SO - 0005170</t>
  </si>
  <si>
    <t>SO - 0005171</t>
  </si>
  <si>
    <t>SO - 0005172</t>
  </si>
  <si>
    <t>SO - 0005173</t>
  </si>
  <si>
    <t>SO - 0005174</t>
  </si>
  <si>
    <t>SO - 0005175</t>
  </si>
  <si>
    <t>SO - 0005176</t>
  </si>
  <si>
    <t>SO - 0005177</t>
  </si>
  <si>
    <t>SO - 0005178</t>
  </si>
  <si>
    <t>SO - 0005179</t>
  </si>
  <si>
    <t>SO - 0005180</t>
  </si>
  <si>
    <t>SO - 0005181</t>
  </si>
  <si>
    <t>SO - 0005182</t>
  </si>
  <si>
    <t>SO - 0005183</t>
  </si>
  <si>
    <t>SO - 0005184</t>
  </si>
  <si>
    <t>SO - 0005185</t>
  </si>
  <si>
    <t>SO - 0005186</t>
  </si>
  <si>
    <t>SO - 0005187</t>
  </si>
  <si>
    <t>SO - 0005188</t>
  </si>
  <si>
    <t>SO - 0005189</t>
  </si>
  <si>
    <t>SO - 0005190</t>
  </si>
  <si>
    <t>SO - 0005191</t>
  </si>
  <si>
    <t>SO - 0005192</t>
  </si>
  <si>
    <t>SO - 0005193</t>
  </si>
  <si>
    <t>SO - 0005194</t>
  </si>
  <si>
    <t>SO - 0005195</t>
  </si>
  <si>
    <t>SO - 0005196</t>
  </si>
  <si>
    <t>SO - 0005197</t>
  </si>
  <si>
    <t>SO - 0005198</t>
  </si>
  <si>
    <t>SO - 0005199</t>
  </si>
  <si>
    <t>SO - 0005200</t>
  </si>
  <si>
    <t>SO - 0005201</t>
  </si>
  <si>
    <t>SO - 0005202</t>
  </si>
  <si>
    <t>SO - 0005203</t>
  </si>
  <si>
    <t>SO - 0005204</t>
  </si>
  <si>
    <t>SO - 0005205</t>
  </si>
  <si>
    <t>SO - 0005206</t>
  </si>
  <si>
    <t>SO - 0005207</t>
  </si>
  <si>
    <t>SO - 0005208</t>
  </si>
  <si>
    <t>SO - 0005209</t>
  </si>
  <si>
    <t>SO - 0005210</t>
  </si>
  <si>
    <t>SO - 0005211</t>
  </si>
  <si>
    <t>SO - 0005212</t>
  </si>
  <si>
    <t>SO - 0005213</t>
  </si>
  <si>
    <t>SO - 0005214</t>
  </si>
  <si>
    <t>SO - 0005215</t>
  </si>
  <si>
    <t>SO - 0005216</t>
  </si>
  <si>
    <t>SO - 0005217</t>
  </si>
  <si>
    <t>SO - 0005218</t>
  </si>
  <si>
    <t>SO - 0005219</t>
  </si>
  <si>
    <t>SO - 0005220</t>
  </si>
  <si>
    <t>SO - 0005221</t>
  </si>
  <si>
    <t>SO - 0005222</t>
  </si>
  <si>
    <t>SO - 0005223</t>
  </si>
  <si>
    <t>SO - 0005224</t>
  </si>
  <si>
    <t>SO - 0005225</t>
  </si>
  <si>
    <t>SO - 0005226</t>
  </si>
  <si>
    <t>SO - 0005227</t>
  </si>
  <si>
    <t>SO - 0005228</t>
  </si>
  <si>
    <t>SO - 0005229</t>
  </si>
  <si>
    <t>SO - 0005230</t>
  </si>
  <si>
    <t>SO - 0005231</t>
  </si>
  <si>
    <t>SO - 0005232</t>
  </si>
  <si>
    <t>SO - 0005233</t>
  </si>
  <si>
    <t>SO - 0005234</t>
  </si>
  <si>
    <t>SO - 0005235</t>
  </si>
  <si>
    <t>SO - 0005236</t>
  </si>
  <si>
    <t>SO - 0005237</t>
  </si>
  <si>
    <t>SO - 0005238</t>
  </si>
  <si>
    <t>SO - 0005239</t>
  </si>
  <si>
    <t>SO - 0005240</t>
  </si>
  <si>
    <t>SO - 0005241</t>
  </si>
  <si>
    <t>SO - 0005242</t>
  </si>
  <si>
    <t>SO - 0005243</t>
  </si>
  <si>
    <t>SO - 0005244</t>
  </si>
  <si>
    <t>SO - 0005245</t>
  </si>
  <si>
    <t>SO - 0005246</t>
  </si>
  <si>
    <t>SO - 0005247</t>
  </si>
  <si>
    <t>SO - 0005248</t>
  </si>
  <si>
    <t>SO - 0005249</t>
  </si>
  <si>
    <t>SO - 0005250</t>
  </si>
  <si>
    <t>SO - 0005251</t>
  </si>
  <si>
    <t>SO - 0005252</t>
  </si>
  <si>
    <t>SO - 0005253</t>
  </si>
  <si>
    <t>SO - 0005254</t>
  </si>
  <si>
    <t>SO - 0005255</t>
  </si>
  <si>
    <t>SO - 0005256</t>
  </si>
  <si>
    <t>SO - 0005257</t>
  </si>
  <si>
    <t>SO - 0005258</t>
  </si>
  <si>
    <t>SO - 0005259</t>
  </si>
  <si>
    <t>SO - 0005260</t>
  </si>
  <si>
    <t>SO - 0005261</t>
  </si>
  <si>
    <t>SO - 0005262</t>
  </si>
  <si>
    <t>SO - 0005263</t>
  </si>
  <si>
    <t>SO - 0005264</t>
  </si>
  <si>
    <t>SO - 0005265</t>
  </si>
  <si>
    <t>SO - 0005266</t>
  </si>
  <si>
    <t>SO - 0005267</t>
  </si>
  <si>
    <t>SO - 0005268</t>
  </si>
  <si>
    <t>SO - 0005269</t>
  </si>
  <si>
    <t>SO - 0005270</t>
  </si>
  <si>
    <t>SO - 0005271</t>
  </si>
  <si>
    <t>SO - 0005272</t>
  </si>
  <si>
    <t>SO - 0005273</t>
  </si>
  <si>
    <t>SO - 0005274</t>
  </si>
  <si>
    <t>SO - 0005275</t>
  </si>
  <si>
    <t>SO - 0005276</t>
  </si>
  <si>
    <t>SO - 0005277</t>
  </si>
  <si>
    <t>SO - 0005278</t>
  </si>
  <si>
    <t>SO - 0005279</t>
  </si>
  <si>
    <t>SO - 0005280</t>
  </si>
  <si>
    <t>SO - 0005281</t>
  </si>
  <si>
    <t>SO - 0005282</t>
  </si>
  <si>
    <t>SO - 0005283</t>
  </si>
  <si>
    <t>SO - 0005284</t>
  </si>
  <si>
    <t>SO - 0005285</t>
  </si>
  <si>
    <t>SO - 0005286</t>
  </si>
  <si>
    <t>SO - 0005287</t>
  </si>
  <si>
    <t>SO - 0005288</t>
  </si>
  <si>
    <t>SO - 0005289</t>
  </si>
  <si>
    <t>SO - 0005290</t>
  </si>
  <si>
    <t>SO - 0005291</t>
  </si>
  <si>
    <t>SO - 0005292</t>
  </si>
  <si>
    <t>SO - 0005293</t>
  </si>
  <si>
    <t>SO - 0005294</t>
  </si>
  <si>
    <t>SO - 0005295</t>
  </si>
  <si>
    <t>SO - 0005296</t>
  </si>
  <si>
    <t>SO - 0005297</t>
  </si>
  <si>
    <t>SO - 0005298</t>
  </si>
  <si>
    <t>SO - 0005299</t>
  </si>
  <si>
    <t>SO - 0005300</t>
  </si>
  <si>
    <t>SO - 0005301</t>
  </si>
  <si>
    <t>SO - 0005302</t>
  </si>
  <si>
    <t>SO - 0005303</t>
  </si>
  <si>
    <t>SO - 0005304</t>
  </si>
  <si>
    <t>SO - 0005305</t>
  </si>
  <si>
    <t>SO - 0005306</t>
  </si>
  <si>
    <t>SO - 0005307</t>
  </si>
  <si>
    <t>SO - 0005308</t>
  </si>
  <si>
    <t>SO - 0005309</t>
  </si>
  <si>
    <t>SO - 0005310</t>
  </si>
  <si>
    <t>SO - 0005311</t>
  </si>
  <si>
    <t>SO - 0005312</t>
  </si>
  <si>
    <t>SO - 0005313</t>
  </si>
  <si>
    <t>SO - 0005314</t>
  </si>
  <si>
    <t>SO - 0005315</t>
  </si>
  <si>
    <t>SO - 0005316</t>
  </si>
  <si>
    <t>SO - 0005317</t>
  </si>
  <si>
    <t>SO - 0005318</t>
  </si>
  <si>
    <t>SO - 0005319</t>
  </si>
  <si>
    <t>SO - 0005320</t>
  </si>
  <si>
    <t>SO - 0005321</t>
  </si>
  <si>
    <t>SO - 0005322</t>
  </si>
  <si>
    <t>SO - 0005323</t>
  </si>
  <si>
    <t>SO - 0005324</t>
  </si>
  <si>
    <t>SO - 0005325</t>
  </si>
  <si>
    <t>SO - 0005326</t>
  </si>
  <si>
    <t>SO - 0005327</t>
  </si>
  <si>
    <t>SO - 0005328</t>
  </si>
  <si>
    <t>SO - 0005329</t>
  </si>
  <si>
    <t>SO - 0005330</t>
  </si>
  <si>
    <t>SO - 0005331</t>
  </si>
  <si>
    <t>SO - 0005332</t>
  </si>
  <si>
    <t>SO - 0005333</t>
  </si>
  <si>
    <t>SO - 0005334</t>
  </si>
  <si>
    <t>SO - 0005335</t>
  </si>
  <si>
    <t>SO - 0005336</t>
  </si>
  <si>
    <t>SO - 0005337</t>
  </si>
  <si>
    <t>SO - 0005338</t>
  </si>
  <si>
    <t>SO - 0005339</t>
  </si>
  <si>
    <t>SO - 0005340</t>
  </si>
  <si>
    <t>SO - 0005341</t>
  </si>
  <si>
    <t>SO - 0005342</t>
  </si>
  <si>
    <t>SO - 0005343</t>
  </si>
  <si>
    <t>SO - 0005344</t>
  </si>
  <si>
    <t>SO - 0005345</t>
  </si>
  <si>
    <t>SO - 0005346</t>
  </si>
  <si>
    <t>SO - 0005347</t>
  </si>
  <si>
    <t>SO - 0005348</t>
  </si>
  <si>
    <t>SO - 0005349</t>
  </si>
  <si>
    <t>SO - 0005350</t>
  </si>
  <si>
    <t>SO - 0005351</t>
  </si>
  <si>
    <t>SO - 0005352</t>
  </si>
  <si>
    <t>SO - 0005353</t>
  </si>
  <si>
    <t>SO - 0005354</t>
  </si>
  <si>
    <t>SO - 0005355</t>
  </si>
  <si>
    <t>SO - 0005356</t>
  </si>
  <si>
    <t>SO - 0005357</t>
  </si>
  <si>
    <t>SO - 0005358</t>
  </si>
  <si>
    <t>SO - 0005359</t>
  </si>
  <si>
    <t>SO - 0005360</t>
  </si>
  <si>
    <t>SO - 0005361</t>
  </si>
  <si>
    <t>SO - 0005362</t>
  </si>
  <si>
    <t>SO - 0005363</t>
  </si>
  <si>
    <t>SO - 0005364</t>
  </si>
  <si>
    <t>SO - 0005365</t>
  </si>
  <si>
    <t>SO - 0005366</t>
  </si>
  <si>
    <t>SO - 0005367</t>
  </si>
  <si>
    <t>SO - 0005368</t>
  </si>
  <si>
    <t>SO - 0005369</t>
  </si>
  <si>
    <t>SO - 0005370</t>
  </si>
  <si>
    <t>SO - 0005371</t>
  </si>
  <si>
    <t>SO - 0005372</t>
  </si>
  <si>
    <t>SO - 0005373</t>
  </si>
  <si>
    <t>SO - 0005374</t>
  </si>
  <si>
    <t>SO - 0005375</t>
  </si>
  <si>
    <t>SO - 0005376</t>
  </si>
  <si>
    <t>SO - 0005377</t>
  </si>
  <si>
    <t>SO - 0005378</t>
  </si>
  <si>
    <t>SO - 0005379</t>
  </si>
  <si>
    <t>SO - 0005380</t>
  </si>
  <si>
    <t>SO - 0005381</t>
  </si>
  <si>
    <t>SO - 0005382</t>
  </si>
  <si>
    <t>SO - 0005383</t>
  </si>
  <si>
    <t>SO - 0005384</t>
  </si>
  <si>
    <t>SO - 0005385</t>
  </si>
  <si>
    <t>SO - 0005386</t>
  </si>
  <si>
    <t>SO - 0005387</t>
  </si>
  <si>
    <t>SO - 0005388</t>
  </si>
  <si>
    <t>SO - 0005389</t>
  </si>
  <si>
    <t>SO - 0005390</t>
  </si>
  <si>
    <t>SO - 0005391</t>
  </si>
  <si>
    <t>SO - 0005392</t>
  </si>
  <si>
    <t>SO - 0005393</t>
  </si>
  <si>
    <t>SO - 0005394</t>
  </si>
  <si>
    <t>SO - 0005395</t>
  </si>
  <si>
    <t>SO - 0005396</t>
  </si>
  <si>
    <t>SO - 0005397</t>
  </si>
  <si>
    <t>SO - 0005398</t>
  </si>
  <si>
    <t>SO - 0005399</t>
  </si>
  <si>
    <t>SO - 0005400</t>
  </si>
  <si>
    <t>SO - 0005401</t>
  </si>
  <si>
    <t>SO - 0005402</t>
  </si>
  <si>
    <t>SO - 0005403</t>
  </si>
  <si>
    <t>SO - 0005404</t>
  </si>
  <si>
    <t>SO - 0005405</t>
  </si>
  <si>
    <t>SO - 0005406</t>
  </si>
  <si>
    <t>SO - 0005407</t>
  </si>
  <si>
    <t>SO - 0005408</t>
  </si>
  <si>
    <t>SO - 0005409</t>
  </si>
  <si>
    <t>SO - 0005410</t>
  </si>
  <si>
    <t>SO - 0005411</t>
  </si>
  <si>
    <t>SO - 0005412</t>
  </si>
  <si>
    <t>SO - 0005413</t>
  </si>
  <si>
    <t>SO - 0005414</t>
  </si>
  <si>
    <t>SO - 0005415</t>
  </si>
  <si>
    <t>SO - 0005416</t>
  </si>
  <si>
    <t>SO - 0005417</t>
  </si>
  <si>
    <t>SO - 0005418</t>
  </si>
  <si>
    <t>SO - 0005419</t>
  </si>
  <si>
    <t>SO - 0005420</t>
  </si>
  <si>
    <t>SO - 0005421</t>
  </si>
  <si>
    <t>SO - 0005422</t>
  </si>
  <si>
    <t>SO - 0005423</t>
  </si>
  <si>
    <t>SO - 0005424</t>
  </si>
  <si>
    <t>SO - 0005425</t>
  </si>
  <si>
    <t>SO - 0005426</t>
  </si>
  <si>
    <t>SO - 0005427</t>
  </si>
  <si>
    <t>SO - 0005428</t>
  </si>
  <si>
    <t>SO - 0005429</t>
  </si>
  <si>
    <t>SO - 0005430</t>
  </si>
  <si>
    <t>SO - 0005431</t>
  </si>
  <si>
    <t>SO - 0005432</t>
  </si>
  <si>
    <t>SO - 0005433</t>
  </si>
  <si>
    <t>SO - 0005434</t>
  </si>
  <si>
    <t>SO - 0005435</t>
  </si>
  <si>
    <t>SO - 0005436</t>
  </si>
  <si>
    <t>SO - 0005437</t>
  </si>
  <si>
    <t>SO - 0005438</t>
  </si>
  <si>
    <t>SO - 0005439</t>
  </si>
  <si>
    <t>SO - 0005440</t>
  </si>
  <si>
    <t>SO - 0005441</t>
  </si>
  <si>
    <t>SO - 0005442</t>
  </si>
  <si>
    <t>SO - 0005443</t>
  </si>
  <si>
    <t>SO - 0005444</t>
  </si>
  <si>
    <t>SO - 0005445</t>
  </si>
  <si>
    <t>SO - 0005446</t>
  </si>
  <si>
    <t>SO - 0005447</t>
  </si>
  <si>
    <t>SO - 0005448</t>
  </si>
  <si>
    <t>SO - 0005449</t>
  </si>
  <si>
    <t>SO - 0005450</t>
  </si>
  <si>
    <t>SO - 0005451</t>
  </si>
  <si>
    <t>SO - 0005452</t>
  </si>
  <si>
    <t>SO - 0005453</t>
  </si>
  <si>
    <t>SO - 0005454</t>
  </si>
  <si>
    <t>SO - 0005455</t>
  </si>
  <si>
    <t>SO - 0005456</t>
  </si>
  <si>
    <t>SO - 0005457</t>
  </si>
  <si>
    <t>SO - 0005458</t>
  </si>
  <si>
    <t>SO - 0005459</t>
  </si>
  <si>
    <t>SO - 0005460</t>
  </si>
  <si>
    <t>SO - 0005461</t>
  </si>
  <si>
    <t>SO - 0005462</t>
  </si>
  <si>
    <t>SO - 0005463</t>
  </si>
  <si>
    <t>SO - 0005464</t>
  </si>
  <si>
    <t>SO - 0005465</t>
  </si>
  <si>
    <t>SO - 0005466</t>
  </si>
  <si>
    <t>SO - 0005467</t>
  </si>
  <si>
    <t>SO - 0005468</t>
  </si>
  <si>
    <t>SO - 0005469</t>
  </si>
  <si>
    <t>SO - 0005470</t>
  </si>
  <si>
    <t>SO - 0005471</t>
  </si>
  <si>
    <t>SO - 0005472</t>
  </si>
  <si>
    <t>SO - 0005473</t>
  </si>
  <si>
    <t>SO - 0005474</t>
  </si>
  <si>
    <t>SO - 0005475</t>
  </si>
  <si>
    <t>SO - 0005476</t>
  </si>
  <si>
    <t>SO - 0005477</t>
  </si>
  <si>
    <t>SO - 0005478</t>
  </si>
  <si>
    <t>SO - 0005479</t>
  </si>
  <si>
    <t>SO - 0005480</t>
  </si>
  <si>
    <t>SO - 0005481</t>
  </si>
  <si>
    <t>SO - 0005482</t>
  </si>
  <si>
    <t>SO - 0005483</t>
  </si>
  <si>
    <t>SO - 0005484</t>
  </si>
  <si>
    <t>SO - 0005485</t>
  </si>
  <si>
    <t>SO - 0005486</t>
  </si>
  <si>
    <t>SO - 0005487</t>
  </si>
  <si>
    <t>SO - 0005488</t>
  </si>
  <si>
    <t>SO - 0005489</t>
  </si>
  <si>
    <t>SO - 0005490</t>
  </si>
  <si>
    <t>SO - 0005491</t>
  </si>
  <si>
    <t>SO - 0005492</t>
  </si>
  <si>
    <t>SO - 0005493</t>
  </si>
  <si>
    <t>SO - 0005494</t>
  </si>
  <si>
    <t>SO - 0005495</t>
  </si>
  <si>
    <t>SO - 0005496</t>
  </si>
  <si>
    <t>SO - 0005497</t>
  </si>
  <si>
    <t>SO - 0005498</t>
  </si>
  <si>
    <t>SO - 0005499</t>
  </si>
  <si>
    <t>SO - 0005500</t>
  </si>
  <si>
    <t>SO - 0005501</t>
  </si>
  <si>
    <t>SO - 0005502</t>
  </si>
  <si>
    <t>SO - 0005503</t>
  </si>
  <si>
    <t>SO - 0005504</t>
  </si>
  <si>
    <t>SO - 0005505</t>
  </si>
  <si>
    <t>SO - 0005506</t>
  </si>
  <si>
    <t>SO - 0005507</t>
  </si>
  <si>
    <t>SO - 0005508</t>
  </si>
  <si>
    <t>SO - 0005509</t>
  </si>
  <si>
    <t>SO - 0005510</t>
  </si>
  <si>
    <t>SO - 0005511</t>
  </si>
  <si>
    <t>SO - 0005512</t>
  </si>
  <si>
    <t>SO - 0005513</t>
  </si>
  <si>
    <t>SO - 0005514</t>
  </si>
  <si>
    <t>SO - 0005515</t>
  </si>
  <si>
    <t>SO - 0005516</t>
  </si>
  <si>
    <t>SO - 0005517</t>
  </si>
  <si>
    <t>SO - 0005518</t>
  </si>
  <si>
    <t>SO - 0005519</t>
  </si>
  <si>
    <t>SO - 0005520</t>
  </si>
  <si>
    <t>SO - 0005521</t>
  </si>
  <si>
    <t>SO - 0005522</t>
  </si>
  <si>
    <t>SO - 0005523</t>
  </si>
  <si>
    <t>SO - 0005524</t>
  </si>
  <si>
    <t>SO - 0005525</t>
  </si>
  <si>
    <t>SO - 0005526</t>
  </si>
  <si>
    <t>SO - 0005527</t>
  </si>
  <si>
    <t>SO - 0005528</t>
  </si>
  <si>
    <t>SO - 0005529</t>
  </si>
  <si>
    <t>SO - 0005530</t>
  </si>
  <si>
    <t>SO - 0005531</t>
  </si>
  <si>
    <t>SO - 0005532</t>
  </si>
  <si>
    <t>SO - 0005533</t>
  </si>
  <si>
    <t>SO - 0005534</t>
  </si>
  <si>
    <t>SO - 0005535</t>
  </si>
  <si>
    <t>SO - 0005536</t>
  </si>
  <si>
    <t>SO - 0005537</t>
  </si>
  <si>
    <t>SO - 0005538</t>
  </si>
  <si>
    <t>SO - 0005539</t>
  </si>
  <si>
    <t>SO - 0005540</t>
  </si>
  <si>
    <t>SO - 0005541</t>
  </si>
  <si>
    <t>SO - 0005542</t>
  </si>
  <si>
    <t>SO - 0005543</t>
  </si>
  <si>
    <t>SO - 0005544</t>
  </si>
  <si>
    <t>SO - 0005545</t>
  </si>
  <si>
    <t>SO - 0005546</t>
  </si>
  <si>
    <t>SO - 0005547</t>
  </si>
  <si>
    <t>SO - 0005548</t>
  </si>
  <si>
    <t>SO - 0005549</t>
  </si>
  <si>
    <t>SO - 0005550</t>
  </si>
  <si>
    <t>SO - 0005551</t>
  </si>
  <si>
    <t>SO - 0005552</t>
  </si>
  <si>
    <t>SO - 0005553</t>
  </si>
  <si>
    <t>SO - 0005554</t>
  </si>
  <si>
    <t>SO - 0005555</t>
  </si>
  <si>
    <t>SO - 0005556</t>
  </si>
  <si>
    <t>SO - 0005557</t>
  </si>
  <si>
    <t>SO - 0005558</t>
  </si>
  <si>
    <t>SO - 0005559</t>
  </si>
  <si>
    <t>SO - 0005560</t>
  </si>
  <si>
    <t>SO - 0005561</t>
  </si>
  <si>
    <t>SO - 0005562</t>
  </si>
  <si>
    <t>SO - 0005563</t>
  </si>
  <si>
    <t>SO - 0005564</t>
  </si>
  <si>
    <t>SO - 0005565</t>
  </si>
  <si>
    <t>SO - 0005566</t>
  </si>
  <si>
    <t>SO - 0005567</t>
  </si>
  <si>
    <t>SO - 0005568</t>
  </si>
  <si>
    <t>SO - 0005569</t>
  </si>
  <si>
    <t>SO - 0005570</t>
  </si>
  <si>
    <t>SO - 0005571</t>
  </si>
  <si>
    <t>SO - 0005572</t>
  </si>
  <si>
    <t>SO - 0005573</t>
  </si>
  <si>
    <t>SO - 0005574</t>
  </si>
  <si>
    <t>SO - 0005575</t>
  </si>
  <si>
    <t>SO - 0005576</t>
  </si>
  <si>
    <t>SO - 0005577</t>
  </si>
  <si>
    <t>SO - 0005578</t>
  </si>
  <si>
    <t>SO - 0005579</t>
  </si>
  <si>
    <t>SO - 0005580</t>
  </si>
  <si>
    <t>SO - 0005581</t>
  </si>
  <si>
    <t>SO - 0005582</t>
  </si>
  <si>
    <t>SO - 0005583</t>
  </si>
  <si>
    <t>SO - 0005584</t>
  </si>
  <si>
    <t>SO - 0005585</t>
  </si>
  <si>
    <t>SO - 0005586</t>
  </si>
  <si>
    <t>SO - 0005587</t>
  </si>
  <si>
    <t>SO - 0005588</t>
  </si>
  <si>
    <t>SO - 0005589</t>
  </si>
  <si>
    <t>SO - 0005590</t>
  </si>
  <si>
    <t>SO - 0005591</t>
  </si>
  <si>
    <t>SO - 0005592</t>
  </si>
  <si>
    <t>SO - 0005593</t>
  </si>
  <si>
    <t>SO - 0005594</t>
  </si>
  <si>
    <t>SO - 0005595</t>
  </si>
  <si>
    <t>SO - 0005596</t>
  </si>
  <si>
    <t>SO - 0005597</t>
  </si>
  <si>
    <t>SO - 0005598</t>
  </si>
  <si>
    <t>SO - 0005599</t>
  </si>
  <si>
    <t>SO - 0005600</t>
  </si>
  <si>
    <t>SO - 0005601</t>
  </si>
  <si>
    <t>SO - 0005602</t>
  </si>
  <si>
    <t>SO - 0005603</t>
  </si>
  <si>
    <t>SO - 0005604</t>
  </si>
  <si>
    <t>SO - 0005605</t>
  </si>
  <si>
    <t>SO - 0005606</t>
  </si>
  <si>
    <t>SO - 0005607</t>
  </si>
  <si>
    <t>SO - 0005608</t>
  </si>
  <si>
    <t>SO - 0005609</t>
  </si>
  <si>
    <t>SO - 0005610</t>
  </si>
  <si>
    <t>SO - 0005611</t>
  </si>
  <si>
    <t>SO - 0005612</t>
  </si>
  <si>
    <t>SO - 0005613</t>
  </si>
  <si>
    <t>SO - 0005614</t>
  </si>
  <si>
    <t>SO - 0005615</t>
  </si>
  <si>
    <t>SO - 0005616</t>
  </si>
  <si>
    <t>SO - 0005617</t>
  </si>
  <si>
    <t>SO - 0005618</t>
  </si>
  <si>
    <t>SO - 0005619</t>
  </si>
  <si>
    <t>SO - 0005620</t>
  </si>
  <si>
    <t>SO - 0005621</t>
  </si>
  <si>
    <t>SO - 0005622</t>
  </si>
  <si>
    <t>SO - 0005623</t>
  </si>
  <si>
    <t>SO - 0005624</t>
  </si>
  <si>
    <t>SO - 0005625</t>
  </si>
  <si>
    <t>SO - 0005626</t>
  </si>
  <si>
    <t>SO - 0005627</t>
  </si>
  <si>
    <t>SO - 0005628</t>
  </si>
  <si>
    <t>SO - 0005629</t>
  </si>
  <si>
    <t>SO - 0005630</t>
  </si>
  <si>
    <t>SO - 0005631</t>
  </si>
  <si>
    <t>SO - 0005632</t>
  </si>
  <si>
    <t>SO - 0005633</t>
  </si>
  <si>
    <t>SO - 0005634</t>
  </si>
  <si>
    <t>SO - 0005635</t>
  </si>
  <si>
    <t>SO - 0005636</t>
  </si>
  <si>
    <t>SO - 0005637</t>
  </si>
  <si>
    <t>SO - 0005638</t>
  </si>
  <si>
    <t>SO - 0005639</t>
  </si>
  <si>
    <t>SO - 0005640</t>
  </si>
  <si>
    <t>SO - 0005641</t>
  </si>
  <si>
    <t>SO - 0005642</t>
  </si>
  <si>
    <t>SO - 0005643</t>
  </si>
  <si>
    <t>SO - 0005644</t>
  </si>
  <si>
    <t>SO - 0005645</t>
  </si>
  <si>
    <t>SO - 0005646</t>
  </si>
  <si>
    <t>SO - 0005647</t>
  </si>
  <si>
    <t>SO - 0005648</t>
  </si>
  <si>
    <t>SO - 0005649</t>
  </si>
  <si>
    <t>SO - 0005650</t>
  </si>
  <si>
    <t>SO - 0005651</t>
  </si>
  <si>
    <t>SO - 0005652</t>
  </si>
  <si>
    <t>SO - 0005653</t>
  </si>
  <si>
    <t>SO - 0005654</t>
  </si>
  <si>
    <t>SO - 0005655</t>
  </si>
  <si>
    <t>SO - 0005656</t>
  </si>
  <si>
    <t>SO - 0005657</t>
  </si>
  <si>
    <t>SO - 0005658</t>
  </si>
  <si>
    <t>SO - 0005659</t>
  </si>
  <si>
    <t>SO - 0005660</t>
  </si>
  <si>
    <t>SO - 0005661</t>
  </si>
  <si>
    <t>SO - 0005662</t>
  </si>
  <si>
    <t>SO - 0005663</t>
  </si>
  <si>
    <t>SO - 0005664</t>
  </si>
  <si>
    <t>SO - 0005665</t>
  </si>
  <si>
    <t>SO - 0005666</t>
  </si>
  <si>
    <t>SO - 0005667</t>
  </si>
  <si>
    <t>SO - 0005668</t>
  </si>
  <si>
    <t>SO - 0005669</t>
  </si>
  <si>
    <t>SO - 0005670</t>
  </si>
  <si>
    <t>SO - 0005671</t>
  </si>
  <si>
    <t>SO - 0005672</t>
  </si>
  <si>
    <t>SO - 0005673</t>
  </si>
  <si>
    <t>SO - 0005674</t>
  </si>
  <si>
    <t>SO - 0005675</t>
  </si>
  <si>
    <t>SO - 0005676</t>
  </si>
  <si>
    <t>SO - 0005677</t>
  </si>
  <si>
    <t>SO - 0005678</t>
  </si>
  <si>
    <t>SO - 0005679</t>
  </si>
  <si>
    <t>SO - 0005680</t>
  </si>
  <si>
    <t>SO - 0005681</t>
  </si>
  <si>
    <t>SO - 0005682</t>
  </si>
  <si>
    <t>SO - 0005683</t>
  </si>
  <si>
    <t>SO - 0005684</t>
  </si>
  <si>
    <t>SO - 0005685</t>
  </si>
  <si>
    <t>SO - 0005686</t>
  </si>
  <si>
    <t>SO - 0005687</t>
  </si>
  <si>
    <t>SO - 0005688</t>
  </si>
  <si>
    <t>SO - 0005689</t>
  </si>
  <si>
    <t>SO - 0005690</t>
  </si>
  <si>
    <t>SO - 0005691</t>
  </si>
  <si>
    <t>SO - 0005692</t>
  </si>
  <si>
    <t>SO - 0005693</t>
  </si>
  <si>
    <t>SO - 0005694</t>
  </si>
  <si>
    <t>SO - 0005695</t>
  </si>
  <si>
    <t>SO - 0005696</t>
  </si>
  <si>
    <t>SO - 0005697</t>
  </si>
  <si>
    <t>SO - 0005698</t>
  </si>
  <si>
    <t>SO - 0005699</t>
  </si>
  <si>
    <t>SO - 0005700</t>
  </si>
  <si>
    <t>SO - 0005701</t>
  </si>
  <si>
    <t>SO - 0005702</t>
  </si>
  <si>
    <t>SO - 0005703</t>
  </si>
  <si>
    <t>SO - 0005704</t>
  </si>
  <si>
    <t>SO - 0005705</t>
  </si>
  <si>
    <t>SO - 0005706</t>
  </si>
  <si>
    <t>SO - 0005707</t>
  </si>
  <si>
    <t>SO - 0005708</t>
  </si>
  <si>
    <t>SO - 0005709</t>
  </si>
  <si>
    <t>SO - 0005710</t>
  </si>
  <si>
    <t>SO - 0005711</t>
  </si>
  <si>
    <t>SO - 0005712</t>
  </si>
  <si>
    <t>SO - 0005713</t>
  </si>
  <si>
    <t>SO - 0005714</t>
  </si>
  <si>
    <t>SO - 0005715</t>
  </si>
  <si>
    <t>SO - 0005716</t>
  </si>
  <si>
    <t>SO - 0005717</t>
  </si>
  <si>
    <t>SO - 0005718</t>
  </si>
  <si>
    <t>SO - 0005719</t>
  </si>
  <si>
    <t>SO - 0005720</t>
  </si>
  <si>
    <t>SO - 0005721</t>
  </si>
  <si>
    <t>SO - 0005722</t>
  </si>
  <si>
    <t>SO - 0005723</t>
  </si>
  <si>
    <t>SO - 0005724</t>
  </si>
  <si>
    <t>SO - 0005725</t>
  </si>
  <si>
    <t>SO - 0005726</t>
  </si>
  <si>
    <t>SO - 0005727</t>
  </si>
  <si>
    <t>SO - 0005728</t>
  </si>
  <si>
    <t>SO - 0005729</t>
  </si>
  <si>
    <t>SO - 0005730</t>
  </si>
  <si>
    <t>SO - 0005731</t>
  </si>
  <si>
    <t>SO - 0005732</t>
  </si>
  <si>
    <t>SO - 0005733</t>
  </si>
  <si>
    <t>SO - 0005734</t>
  </si>
  <si>
    <t>SO - 0005735</t>
  </si>
  <si>
    <t>SO - 0005736</t>
  </si>
  <si>
    <t>SO - 0005737</t>
  </si>
  <si>
    <t>SO - 0005738</t>
  </si>
  <si>
    <t>SO - 0005739</t>
  </si>
  <si>
    <t>SO - 0005740</t>
  </si>
  <si>
    <t>SO - 0005741</t>
  </si>
  <si>
    <t>SO - 0005742</t>
  </si>
  <si>
    <t>SO - 0005743</t>
  </si>
  <si>
    <t>SO - 0005744</t>
  </si>
  <si>
    <t>SO - 0005745</t>
  </si>
  <si>
    <t>SO - 0005746</t>
  </si>
  <si>
    <t>SO - 0005747</t>
  </si>
  <si>
    <t>SO - 0005748</t>
  </si>
  <si>
    <t>SO - 0005749</t>
  </si>
  <si>
    <t>SO - 0005750</t>
  </si>
  <si>
    <t>SO - 0005751</t>
  </si>
  <si>
    <t>SO - 0005752</t>
  </si>
  <si>
    <t>SO - 0005753</t>
  </si>
  <si>
    <t>SO - 0005754</t>
  </si>
  <si>
    <t>SO - 0005755</t>
  </si>
  <si>
    <t>SO - 0005756</t>
  </si>
  <si>
    <t>SO - 0005757</t>
  </si>
  <si>
    <t>SO - 0005758</t>
  </si>
  <si>
    <t>SO - 0005759</t>
  </si>
  <si>
    <t>SO - 0005760</t>
  </si>
  <si>
    <t>SO - 0005761</t>
  </si>
  <si>
    <t>SO - 0005762</t>
  </si>
  <si>
    <t>SO - 0005763</t>
  </si>
  <si>
    <t>SO - 0005764</t>
  </si>
  <si>
    <t>SO - 0005765</t>
  </si>
  <si>
    <t>SO - 0005766</t>
  </si>
  <si>
    <t>SO - 0005767</t>
  </si>
  <si>
    <t>SO - 0005768</t>
  </si>
  <si>
    <t>SO - 0005769</t>
  </si>
  <si>
    <t>SO - 0005770</t>
  </si>
  <si>
    <t>SO - 0005771</t>
  </si>
  <si>
    <t>SO - 0005772</t>
  </si>
  <si>
    <t>SO - 0005773</t>
  </si>
  <si>
    <t>SO - 0005774</t>
  </si>
  <si>
    <t>SO - 0005775</t>
  </si>
  <si>
    <t>SO - 0005776</t>
  </si>
  <si>
    <t>SO - 0005777</t>
  </si>
  <si>
    <t>SO - 0005778</t>
  </si>
  <si>
    <t>SO - 0005779</t>
  </si>
  <si>
    <t>SO - 0005780</t>
  </si>
  <si>
    <t>SO - 0005781</t>
  </si>
  <si>
    <t>SO - 0005782</t>
  </si>
  <si>
    <t>SO - 0005783</t>
  </si>
  <si>
    <t>SO - 0005784</t>
  </si>
  <si>
    <t>SO - 0005785</t>
  </si>
  <si>
    <t>SO - 0005786</t>
  </si>
  <si>
    <t>SO - 0005787</t>
  </si>
  <si>
    <t>SO - 0005788</t>
  </si>
  <si>
    <t>SO - 0005789</t>
  </si>
  <si>
    <t>SO - 0005790</t>
  </si>
  <si>
    <t>SO - 0005791</t>
  </si>
  <si>
    <t>SO - 0005792</t>
  </si>
  <si>
    <t>SO - 0005793</t>
  </si>
  <si>
    <t>SO - 0005794</t>
  </si>
  <si>
    <t>SO - 0005795</t>
  </si>
  <si>
    <t>SO - 0005796</t>
  </si>
  <si>
    <t>SO - 0005797</t>
  </si>
  <si>
    <t>SO - 0005798</t>
  </si>
  <si>
    <t>SO - 0005799</t>
  </si>
  <si>
    <t>SO - 0005800</t>
  </si>
  <si>
    <t>SO - 0005801</t>
  </si>
  <si>
    <t>SO - 0005802</t>
  </si>
  <si>
    <t>SO - 0005803</t>
  </si>
  <si>
    <t>SO - 0005804</t>
  </si>
  <si>
    <t>SO - 0005805</t>
  </si>
  <si>
    <t>SO - 0005806</t>
  </si>
  <si>
    <t>SO - 0005807</t>
  </si>
  <si>
    <t>SO - 0005808</t>
  </si>
  <si>
    <t>SO - 0005809</t>
  </si>
  <si>
    <t>SO - 0005810</t>
  </si>
  <si>
    <t>SO - 0005811</t>
  </si>
  <si>
    <t>SO - 0005812</t>
  </si>
  <si>
    <t>SO - 0005813</t>
  </si>
  <si>
    <t>SO - 0005814</t>
  </si>
  <si>
    <t>SO - 0005815</t>
  </si>
  <si>
    <t>SO - 0005816</t>
  </si>
  <si>
    <t>SO - 0005817</t>
  </si>
  <si>
    <t>SO - 0005818</t>
  </si>
  <si>
    <t>SO - 0005819</t>
  </si>
  <si>
    <t>SO - 0005820</t>
  </si>
  <si>
    <t>SO - 0005821</t>
  </si>
  <si>
    <t>SO - 0005822</t>
  </si>
  <si>
    <t>SO - 0005823</t>
  </si>
  <si>
    <t>SO - 0005824</t>
  </si>
  <si>
    <t>SO - 0005825</t>
  </si>
  <si>
    <t>SO - 0005826</t>
  </si>
  <si>
    <t>SO - 0005827</t>
  </si>
  <si>
    <t>SO - 0005828</t>
  </si>
  <si>
    <t>SO - 0005829</t>
  </si>
  <si>
    <t>SO - 0005830</t>
  </si>
  <si>
    <t>SO - 0005831</t>
  </si>
  <si>
    <t>SO - 0005832</t>
  </si>
  <si>
    <t>SO - 0005833</t>
  </si>
  <si>
    <t>SO - 0005834</t>
  </si>
  <si>
    <t>SO - 0005835</t>
  </si>
  <si>
    <t>SO - 0005836</t>
  </si>
  <si>
    <t>SO - 0005837</t>
  </si>
  <si>
    <t>SO - 0005838</t>
  </si>
  <si>
    <t>SO - 0005839</t>
  </si>
  <si>
    <t>SO - 0005840</t>
  </si>
  <si>
    <t>SO - 0005841</t>
  </si>
  <si>
    <t>SO - 0005842</t>
  </si>
  <si>
    <t>SO - 0005843</t>
  </si>
  <si>
    <t>SO - 0005844</t>
  </si>
  <si>
    <t>SO - 0005845</t>
  </si>
  <si>
    <t>SO - 0005846</t>
  </si>
  <si>
    <t>SO - 0005847</t>
  </si>
  <si>
    <t>SO - 0005848</t>
  </si>
  <si>
    <t>SO - 0005849</t>
  </si>
  <si>
    <t>SO - 0005850</t>
  </si>
  <si>
    <t>SO - 0005851</t>
  </si>
  <si>
    <t>SO - 0005852</t>
  </si>
  <si>
    <t>SO - 0005853</t>
  </si>
  <si>
    <t>SO - 0005854</t>
  </si>
  <si>
    <t>SO - 0005855</t>
  </si>
  <si>
    <t>SO - 0005856</t>
  </si>
  <si>
    <t>SO - 0005857</t>
  </si>
  <si>
    <t>SO - 0005858</t>
  </si>
  <si>
    <t>SO - 0005859</t>
  </si>
  <si>
    <t>SO - 0005860</t>
  </si>
  <si>
    <t>SO - 0005861</t>
  </si>
  <si>
    <t>SO - 0005862</t>
  </si>
  <si>
    <t>SO - 0005863</t>
  </si>
  <si>
    <t>SO - 0005864</t>
  </si>
  <si>
    <t>SO - 0005865</t>
  </si>
  <si>
    <t>SO - 0005866</t>
  </si>
  <si>
    <t>SO - 0005867</t>
  </si>
  <si>
    <t>SO - 0005868</t>
  </si>
  <si>
    <t>SO - 0005869</t>
  </si>
  <si>
    <t>SO - 0005870</t>
  </si>
  <si>
    <t>SO - 0005871</t>
  </si>
  <si>
    <t>SO - 0005872</t>
  </si>
  <si>
    <t>SO - 0005873</t>
  </si>
  <si>
    <t>SO - 0005874</t>
  </si>
  <si>
    <t>SO - 0005875</t>
  </si>
  <si>
    <t>SO - 0005876</t>
  </si>
  <si>
    <t>SO - 0005877</t>
  </si>
  <si>
    <t>SO - 0005878</t>
  </si>
  <si>
    <t>SO - 0005879</t>
  </si>
  <si>
    <t>SO - 0005880</t>
  </si>
  <si>
    <t>SO - 0005881</t>
  </si>
  <si>
    <t>SO - 0005882</t>
  </si>
  <si>
    <t>SO - 0005883</t>
  </si>
  <si>
    <t>SO - 0005884</t>
  </si>
  <si>
    <t>SO - 0005885</t>
  </si>
  <si>
    <t>SO - 0005886</t>
  </si>
  <si>
    <t>SO - 0005887</t>
  </si>
  <si>
    <t>SO - 0005888</t>
  </si>
  <si>
    <t>SO - 0005889</t>
  </si>
  <si>
    <t>SO - 0005890</t>
  </si>
  <si>
    <t>SO - 0005891</t>
  </si>
  <si>
    <t>SO - 0005892</t>
  </si>
  <si>
    <t>SO - 0005893</t>
  </si>
  <si>
    <t>SO - 0005894</t>
  </si>
  <si>
    <t>SO - 0005895</t>
  </si>
  <si>
    <t>SO - 0005896</t>
  </si>
  <si>
    <t>SO - 0005897</t>
  </si>
  <si>
    <t>SO - 0005898</t>
  </si>
  <si>
    <t>SO - 0005899</t>
  </si>
  <si>
    <t>SO - 0005900</t>
  </si>
  <si>
    <t>SO - 0005901</t>
  </si>
  <si>
    <t>SO - 0005902</t>
  </si>
  <si>
    <t>SO - 0005903</t>
  </si>
  <si>
    <t>SO - 0005904</t>
  </si>
  <si>
    <t>SO - 0005905</t>
  </si>
  <si>
    <t>SO - 0005906</t>
  </si>
  <si>
    <t>SO - 0005907</t>
  </si>
  <si>
    <t>SO - 0005908</t>
  </si>
  <si>
    <t>SO - 0005909</t>
  </si>
  <si>
    <t>SO - 0005910</t>
  </si>
  <si>
    <t>SO - 0005911</t>
  </si>
  <si>
    <t>SO - 0005912</t>
  </si>
  <si>
    <t>SO - 0005913</t>
  </si>
  <si>
    <t>SO - 0005914</t>
  </si>
  <si>
    <t>SO - 0005915</t>
  </si>
  <si>
    <t>SO - 0005916</t>
  </si>
  <si>
    <t>SO - 0005917</t>
  </si>
  <si>
    <t>SO - 0005918</t>
  </si>
  <si>
    <t>SO - 0005919</t>
  </si>
  <si>
    <t>SO - 0005920</t>
  </si>
  <si>
    <t>SO - 0005921</t>
  </si>
  <si>
    <t>SO - 0005922</t>
  </si>
  <si>
    <t>SO - 0005923</t>
  </si>
  <si>
    <t>SO - 0005924</t>
  </si>
  <si>
    <t>SO - 0005925</t>
  </si>
  <si>
    <t>SO - 0005926</t>
  </si>
  <si>
    <t>SO - 0005927</t>
  </si>
  <si>
    <t>SO - 0005928</t>
  </si>
  <si>
    <t>SO - 0005929</t>
  </si>
  <si>
    <t>SO - 0005930</t>
  </si>
  <si>
    <t>SO - 0005931</t>
  </si>
  <si>
    <t>SO - 0005932</t>
  </si>
  <si>
    <t>SO - 0005933</t>
  </si>
  <si>
    <t>SO - 0005934</t>
  </si>
  <si>
    <t>SO - 0005935</t>
  </si>
  <si>
    <t>SO - 0005936</t>
  </si>
  <si>
    <t>SO - 0005937</t>
  </si>
  <si>
    <t>SO - 0005938</t>
  </si>
  <si>
    <t>SO - 0005939</t>
  </si>
  <si>
    <t>SO - 0005940</t>
  </si>
  <si>
    <t>SO - 0005941</t>
  </si>
  <si>
    <t>SO - 0005942</t>
  </si>
  <si>
    <t>SO - 0005943</t>
  </si>
  <si>
    <t>SO - 0005944</t>
  </si>
  <si>
    <t>SO - 0005945</t>
  </si>
  <si>
    <t>SO - 0005946</t>
  </si>
  <si>
    <t>SO - 0005947</t>
  </si>
  <si>
    <t>SO - 0005948</t>
  </si>
  <si>
    <t>SO - 0005949</t>
  </si>
  <si>
    <t>SO - 0005950</t>
  </si>
  <si>
    <t>SO - 0005951</t>
  </si>
  <si>
    <t>SO - 0005952</t>
  </si>
  <si>
    <t>SO - 0005953</t>
  </si>
  <si>
    <t>SO - 0005954</t>
  </si>
  <si>
    <t>SO - 0005955</t>
  </si>
  <si>
    <t>SO - 0005956</t>
  </si>
  <si>
    <t>SO - 0005957</t>
  </si>
  <si>
    <t>SO - 0005958</t>
  </si>
  <si>
    <t>SO - 0005959</t>
  </si>
  <si>
    <t>SO - 0005960</t>
  </si>
  <si>
    <t>SO - 0005961</t>
  </si>
  <si>
    <t>SO - 0005962</t>
  </si>
  <si>
    <t>SO - 0005963</t>
  </si>
  <si>
    <t>SO - 0005964</t>
  </si>
  <si>
    <t>SO - 0005965</t>
  </si>
  <si>
    <t>SO - 0005966</t>
  </si>
  <si>
    <t>SO - 0005967</t>
  </si>
  <si>
    <t>SO - 0005968</t>
  </si>
  <si>
    <t>SO - 0005969</t>
  </si>
  <si>
    <t>SO - 0005970</t>
  </si>
  <si>
    <t>SO - 0005971</t>
  </si>
  <si>
    <t>SO - 0005972</t>
  </si>
  <si>
    <t>SO - 0005973</t>
  </si>
  <si>
    <t>SO - 0005974</t>
  </si>
  <si>
    <t>SO - 0005975</t>
  </si>
  <si>
    <t>SO - 0005976</t>
  </si>
  <si>
    <t>SO - 0005977</t>
  </si>
  <si>
    <t>SO - 0005978</t>
  </si>
  <si>
    <t>SO - 0005979</t>
  </si>
  <si>
    <t>SO - 0005980</t>
  </si>
  <si>
    <t>SO - 0005981</t>
  </si>
  <si>
    <t>SO - 0005982</t>
  </si>
  <si>
    <t>SO - 0005983</t>
  </si>
  <si>
    <t>SO - 0005984</t>
  </si>
  <si>
    <t>SO - 0005985</t>
  </si>
  <si>
    <t>SO - 0005986</t>
  </si>
  <si>
    <t>SO - 0005987</t>
  </si>
  <si>
    <t>SO - 0005988</t>
  </si>
  <si>
    <t>SO - 0005989</t>
  </si>
  <si>
    <t>SO - 0005990</t>
  </si>
  <si>
    <t>SO - 0005991</t>
  </si>
  <si>
    <t>SO - 0005992</t>
  </si>
  <si>
    <t>SO - 0005993</t>
  </si>
  <si>
    <t>SO - 0005994</t>
  </si>
  <si>
    <t>SO - 0005995</t>
  </si>
  <si>
    <t>SO - 0005996</t>
  </si>
  <si>
    <t>SO - 0005997</t>
  </si>
  <si>
    <t>SO - 0005998</t>
  </si>
  <si>
    <t>SO - 0005999</t>
  </si>
  <si>
    <t>SO - 0006000</t>
  </si>
  <si>
    <t>SO - 0006001</t>
  </si>
  <si>
    <t>SO - 0006002</t>
  </si>
  <si>
    <t>SO - 0006003</t>
  </si>
  <si>
    <t>SO - 0006004</t>
  </si>
  <si>
    <t>SO - 0006005</t>
  </si>
  <si>
    <t>SO - 0006006</t>
  </si>
  <si>
    <t>SO - 0006007</t>
  </si>
  <si>
    <t>SO - 0006008</t>
  </si>
  <si>
    <t>SO - 0006009</t>
  </si>
  <si>
    <t>SO - 0006010</t>
  </si>
  <si>
    <t>SO - 0006011</t>
  </si>
  <si>
    <t>SO - 0006012</t>
  </si>
  <si>
    <t>SO - 0006013</t>
  </si>
  <si>
    <t>SO - 0006014</t>
  </si>
  <si>
    <t>SO - 0006015</t>
  </si>
  <si>
    <t>SO - 0006016</t>
  </si>
  <si>
    <t>SO - 0006017</t>
  </si>
  <si>
    <t>SO - 0006018</t>
  </si>
  <si>
    <t>SO - 0006019</t>
  </si>
  <si>
    <t>SO - 0006020</t>
  </si>
  <si>
    <t>SO - 0006021</t>
  </si>
  <si>
    <t>SO - 0006022</t>
  </si>
  <si>
    <t>SO - 0006023</t>
  </si>
  <si>
    <t>SO - 0006024</t>
  </si>
  <si>
    <t>SO - 0006025</t>
  </si>
  <si>
    <t>SO - 0006026</t>
  </si>
  <si>
    <t>SO - 0006027</t>
  </si>
  <si>
    <t>SO - 0006028</t>
  </si>
  <si>
    <t>SO - 0006029</t>
  </si>
  <si>
    <t>SO - 0006030</t>
  </si>
  <si>
    <t>SO - 0006031</t>
  </si>
  <si>
    <t>SO - 0006032</t>
  </si>
  <si>
    <t>SO - 0006033</t>
  </si>
  <si>
    <t>SO - 0006034</t>
  </si>
  <si>
    <t>SO - 0006035</t>
  </si>
  <si>
    <t>SO - 0006036</t>
  </si>
  <si>
    <t>SO - 0006037</t>
  </si>
  <si>
    <t>SO - 0006038</t>
  </si>
  <si>
    <t>SO - 0006039</t>
  </si>
  <si>
    <t>SO - 0006040</t>
  </si>
  <si>
    <t>SO - 0006041</t>
  </si>
  <si>
    <t>SO - 0006042</t>
  </si>
  <si>
    <t>SO - 0006043</t>
  </si>
  <si>
    <t>SO - 0006044</t>
  </si>
  <si>
    <t>SO - 0006045</t>
  </si>
  <si>
    <t>SO - 0006046</t>
  </si>
  <si>
    <t>SO - 0006047</t>
  </si>
  <si>
    <t>SO - 0006048</t>
  </si>
  <si>
    <t>SO - 0006049</t>
  </si>
  <si>
    <t>SO - 0006050</t>
  </si>
  <si>
    <t>SO - 0006051</t>
  </si>
  <si>
    <t>SO - 0006052</t>
  </si>
  <si>
    <t>SO - 0006053</t>
  </si>
  <si>
    <t>SO - 0006054</t>
  </si>
  <si>
    <t>SO - 0006055</t>
  </si>
  <si>
    <t>SO - 0006056</t>
  </si>
  <si>
    <t>SO - 0006057</t>
  </si>
  <si>
    <t>SO - 0006058</t>
  </si>
  <si>
    <t>SO - 0006059</t>
  </si>
  <si>
    <t>SO - 0006060</t>
  </si>
  <si>
    <t>SO - 0006061</t>
  </si>
  <si>
    <t>SO - 0006062</t>
  </si>
  <si>
    <t>SO - 0006063</t>
  </si>
  <si>
    <t>SO - 0006064</t>
  </si>
  <si>
    <t>SO - 0006065</t>
  </si>
  <si>
    <t>SO - 0006066</t>
  </si>
  <si>
    <t>SO - 0006067</t>
  </si>
  <si>
    <t>SO - 0006068</t>
  </si>
  <si>
    <t>SO - 0006069</t>
  </si>
  <si>
    <t>SO - 0006070</t>
  </si>
  <si>
    <t>SO - 0006071</t>
  </si>
  <si>
    <t>SO - 0006072</t>
  </si>
  <si>
    <t>SO - 0006073</t>
  </si>
  <si>
    <t>SO - 0006074</t>
  </si>
  <si>
    <t>SO - 0006075</t>
  </si>
  <si>
    <t>SO - 0006076</t>
  </si>
  <si>
    <t>SO - 0006077</t>
  </si>
  <si>
    <t>SO - 0006078</t>
  </si>
  <si>
    <t>SO - 0006079</t>
  </si>
  <si>
    <t>SO - 0006080</t>
  </si>
  <si>
    <t>SO - 0006081</t>
  </si>
  <si>
    <t>SO - 0006082</t>
  </si>
  <si>
    <t>SO - 0006083</t>
  </si>
  <si>
    <t>SO - 0006084</t>
  </si>
  <si>
    <t>SO - 0006085</t>
  </si>
  <si>
    <t>SO - 0006086</t>
  </si>
  <si>
    <t>SO - 0006087</t>
  </si>
  <si>
    <t>SO - 0006088</t>
  </si>
  <si>
    <t>SO - 0006089</t>
  </si>
  <si>
    <t>SO - 0006090</t>
  </si>
  <si>
    <t>SO - 0006091</t>
  </si>
  <si>
    <t>SO - 0006092</t>
  </si>
  <si>
    <t>SO - 0006093</t>
  </si>
  <si>
    <t>SO - 0006094</t>
  </si>
  <si>
    <t>SO - 0006095</t>
  </si>
  <si>
    <t>SO - 0006096</t>
  </si>
  <si>
    <t>SO - 0006097</t>
  </si>
  <si>
    <t>SO - 0006098</t>
  </si>
  <si>
    <t>SO - 0006099</t>
  </si>
  <si>
    <t>SO - 0006100</t>
  </si>
  <si>
    <t>SO - 0006101</t>
  </si>
  <si>
    <t>SO - 0006102</t>
  </si>
  <si>
    <t>SO - 0006103</t>
  </si>
  <si>
    <t>SO - 0006104</t>
  </si>
  <si>
    <t>SO - 0006105</t>
  </si>
  <si>
    <t>SO - 0006106</t>
  </si>
  <si>
    <t>SO - 0006107</t>
  </si>
  <si>
    <t>SO - 0006108</t>
  </si>
  <si>
    <t>SO - 0006109</t>
  </si>
  <si>
    <t>SO - 0006110</t>
  </si>
  <si>
    <t>SO - 0006111</t>
  </si>
  <si>
    <t>SO - 0006112</t>
  </si>
  <si>
    <t>SO - 0006113</t>
  </si>
  <si>
    <t>SO - 0006114</t>
  </si>
  <si>
    <t>SO - 0006115</t>
  </si>
  <si>
    <t>SO - 0006116</t>
  </si>
  <si>
    <t>SO - 0006117</t>
  </si>
  <si>
    <t>SO - 0006118</t>
  </si>
  <si>
    <t>SO - 0006119</t>
  </si>
  <si>
    <t>SO - 0006120</t>
  </si>
  <si>
    <t>SO - 0006121</t>
  </si>
  <si>
    <t>SO - 0006122</t>
  </si>
  <si>
    <t>SO - 0006123</t>
  </si>
  <si>
    <t>SO - 0006124</t>
  </si>
  <si>
    <t>SO - 0006125</t>
  </si>
  <si>
    <t>SO - 0006126</t>
  </si>
  <si>
    <t>SO - 0006127</t>
  </si>
  <si>
    <t>SO - 0006128</t>
  </si>
  <si>
    <t>SO - 0006129</t>
  </si>
  <si>
    <t>SO - 0006130</t>
  </si>
  <si>
    <t>SO - 0006131</t>
  </si>
  <si>
    <t>SO - 0006132</t>
  </si>
  <si>
    <t>SO - 0006133</t>
  </si>
  <si>
    <t>SO - 0006134</t>
  </si>
  <si>
    <t>SO - 0006135</t>
  </si>
  <si>
    <t>SO - 0006136</t>
  </si>
  <si>
    <t>SO - 0006137</t>
  </si>
  <si>
    <t>SO - 0006138</t>
  </si>
  <si>
    <t>SO - 0006139</t>
  </si>
  <si>
    <t>SO - 0006140</t>
  </si>
  <si>
    <t>SO - 0006141</t>
  </si>
  <si>
    <t>SO - 0006142</t>
  </si>
  <si>
    <t>SO - 0006143</t>
  </si>
  <si>
    <t>SO - 0006144</t>
  </si>
  <si>
    <t>SO - 0006145</t>
  </si>
  <si>
    <t>SO - 0006146</t>
  </si>
  <si>
    <t>SO - 0006147</t>
  </si>
  <si>
    <t>SO - 0006148</t>
  </si>
  <si>
    <t>SO - 0006149</t>
  </si>
  <si>
    <t>SO - 0006150</t>
  </si>
  <si>
    <t>SO - 0006151</t>
  </si>
  <si>
    <t>SO - 0006152</t>
  </si>
  <si>
    <t>SO - 0006153</t>
  </si>
  <si>
    <t>SO - 0006154</t>
  </si>
  <si>
    <t>SO - 0006155</t>
  </si>
  <si>
    <t>SO - 0006156</t>
  </si>
  <si>
    <t>SO - 0006157</t>
  </si>
  <si>
    <t>SO - 0006158</t>
  </si>
  <si>
    <t>SO - 0006159</t>
  </si>
  <si>
    <t>SO - 0006160</t>
  </si>
  <si>
    <t>SO - 0006161</t>
  </si>
  <si>
    <t>SO - 0006162</t>
  </si>
  <si>
    <t>SO - 0006163</t>
  </si>
  <si>
    <t>SO - 0006164</t>
  </si>
  <si>
    <t>SO - 0006165</t>
  </si>
  <si>
    <t>SO - 0006166</t>
  </si>
  <si>
    <t>SO - 0006167</t>
  </si>
  <si>
    <t>SO - 0006168</t>
  </si>
  <si>
    <t>SO - 0006169</t>
  </si>
  <si>
    <t>SO - 0006170</t>
  </si>
  <si>
    <t>SO - 0006171</t>
  </si>
  <si>
    <t>SO - 0006172</t>
  </si>
  <si>
    <t>SO - 0006173</t>
  </si>
  <si>
    <t>SO - 0006174</t>
  </si>
  <si>
    <t>SO - 0006175</t>
  </si>
  <si>
    <t>SO - 0006176</t>
  </si>
  <si>
    <t>SO - 0006177</t>
  </si>
  <si>
    <t>SO - 0006178</t>
  </si>
  <si>
    <t>SO - 0006179</t>
  </si>
  <si>
    <t>SO - 0006180</t>
  </si>
  <si>
    <t>SO - 0006181</t>
  </si>
  <si>
    <t>SO - 0006182</t>
  </si>
  <si>
    <t>SO - 0006183</t>
  </si>
  <si>
    <t>SO - 0006184</t>
  </si>
  <si>
    <t>SO - 0006185</t>
  </si>
  <si>
    <t>SO - 0006186</t>
  </si>
  <si>
    <t>SO - 0006187</t>
  </si>
  <si>
    <t>SO - 0006188</t>
  </si>
  <si>
    <t>SO - 0006189</t>
  </si>
  <si>
    <t>SO - 0006190</t>
  </si>
  <si>
    <t>SO - 0006191</t>
  </si>
  <si>
    <t>SO - 0006192</t>
  </si>
  <si>
    <t>SO - 0006193</t>
  </si>
  <si>
    <t>SO - 0006194</t>
  </si>
  <si>
    <t>SO - 0006195</t>
  </si>
  <si>
    <t>SO - 0006196</t>
  </si>
  <si>
    <t>SO - 0006197</t>
  </si>
  <si>
    <t>SO - 0006198</t>
  </si>
  <si>
    <t>SO - 0006199</t>
  </si>
  <si>
    <t>SO - 0006200</t>
  </si>
  <si>
    <t>SO - 0006201</t>
  </si>
  <si>
    <t>SO - 0006202</t>
  </si>
  <si>
    <t>SO - 0006203</t>
  </si>
  <si>
    <t>SO - 0006204</t>
  </si>
  <si>
    <t>SO - 0006205</t>
  </si>
  <si>
    <t>SO - 0006206</t>
  </si>
  <si>
    <t>SO - 0006207</t>
  </si>
  <si>
    <t>SO - 0006208</t>
  </si>
  <si>
    <t>SO - 0006209</t>
  </si>
  <si>
    <t>SO - 0006210</t>
  </si>
  <si>
    <t>SO - 0006211</t>
  </si>
  <si>
    <t>SO - 0006212</t>
  </si>
  <si>
    <t>SO - 0006213</t>
  </si>
  <si>
    <t>SO - 0006214</t>
  </si>
  <si>
    <t>SO - 0006215</t>
  </si>
  <si>
    <t>SO - 0006216</t>
  </si>
  <si>
    <t>SO - 0006217</t>
  </si>
  <si>
    <t>SO - 0006218</t>
  </si>
  <si>
    <t>SO - 0006219</t>
  </si>
  <si>
    <t>SO - 0006220</t>
  </si>
  <si>
    <t>SO - 0006221</t>
  </si>
  <si>
    <t>SO - 0006222</t>
  </si>
  <si>
    <t>SO - 0006223</t>
  </si>
  <si>
    <t>SO - 0006224</t>
  </si>
  <si>
    <t>SO - 0006225</t>
  </si>
  <si>
    <t>SO - 0006226</t>
  </si>
  <si>
    <t>SO - 0006227</t>
  </si>
  <si>
    <t>SO - 0006228</t>
  </si>
  <si>
    <t>SO - 0006229</t>
  </si>
  <si>
    <t>SO - 0006230</t>
  </si>
  <si>
    <t>SO - 0006231</t>
  </si>
  <si>
    <t>SO - 0006232</t>
  </si>
  <si>
    <t>SO - 0006233</t>
  </si>
  <si>
    <t>SO - 0006234</t>
  </si>
  <si>
    <t>SO - 0006235</t>
  </si>
  <si>
    <t>SO - 0006236</t>
  </si>
  <si>
    <t>SO - 0006237</t>
  </si>
  <si>
    <t>SO - 0006238</t>
  </si>
  <si>
    <t>SO - 0006239</t>
  </si>
  <si>
    <t>SO - 0006240</t>
  </si>
  <si>
    <t>SO - 0006241</t>
  </si>
  <si>
    <t>SO - 0006242</t>
  </si>
  <si>
    <t>SO - 0006243</t>
  </si>
  <si>
    <t>SO - 0006244</t>
  </si>
  <si>
    <t>SO - 0006245</t>
  </si>
  <si>
    <t>SO - 0006246</t>
  </si>
  <si>
    <t>SO - 0006247</t>
  </si>
  <si>
    <t>SO - 0006248</t>
  </si>
  <si>
    <t>SO - 0006249</t>
  </si>
  <si>
    <t>SO - 0006250</t>
  </si>
  <si>
    <t>SO - 0006251</t>
  </si>
  <si>
    <t>SO - 0006252</t>
  </si>
  <si>
    <t>SO - 0006253</t>
  </si>
  <si>
    <t>SO - 0006254</t>
  </si>
  <si>
    <t>SO - 0006255</t>
  </si>
  <si>
    <t>SO - 0006256</t>
  </si>
  <si>
    <t>SO - 0006257</t>
  </si>
  <si>
    <t>SO - 0006258</t>
  </si>
  <si>
    <t>SO - 0006259</t>
  </si>
  <si>
    <t>SO - 0006260</t>
  </si>
  <si>
    <t>SO - 0006261</t>
  </si>
  <si>
    <t>SO - 0006262</t>
  </si>
  <si>
    <t>SO - 0006263</t>
  </si>
  <si>
    <t>SO - 0006264</t>
  </si>
  <si>
    <t>SO - 0006265</t>
  </si>
  <si>
    <t>SO - 0006266</t>
  </si>
  <si>
    <t>SO - 0006267</t>
  </si>
  <si>
    <t>SO - 0006268</t>
  </si>
  <si>
    <t>SO - 0006269</t>
  </si>
  <si>
    <t>SO - 0006270</t>
  </si>
  <si>
    <t>SO - 0006271</t>
  </si>
  <si>
    <t>SO - 0006272</t>
  </si>
  <si>
    <t>SO - 0006273</t>
  </si>
  <si>
    <t>SO - 0006274</t>
  </si>
  <si>
    <t>SO - 0006275</t>
  </si>
  <si>
    <t>SO - 0006276</t>
  </si>
  <si>
    <t>SO - 0006277</t>
  </si>
  <si>
    <t>SO - 0006278</t>
  </si>
  <si>
    <t>SO - 0006279</t>
  </si>
  <si>
    <t>SO - 0006280</t>
  </si>
  <si>
    <t>SO - 0006281</t>
  </si>
  <si>
    <t>SO - 0006282</t>
  </si>
  <si>
    <t>SO - 0006283</t>
  </si>
  <si>
    <t>SO - 0006284</t>
  </si>
  <si>
    <t>SO - 0006285</t>
  </si>
  <si>
    <t>SO - 0006286</t>
  </si>
  <si>
    <t>SO - 0006287</t>
  </si>
  <si>
    <t>SO - 0006288</t>
  </si>
  <si>
    <t>SO - 0006289</t>
  </si>
  <si>
    <t>SO - 0006290</t>
  </si>
  <si>
    <t>SO - 0006291</t>
  </si>
  <si>
    <t>SO - 0006292</t>
  </si>
  <si>
    <t>SO - 0006293</t>
  </si>
  <si>
    <t>SO - 0006294</t>
  </si>
  <si>
    <t>SO - 0006295</t>
  </si>
  <si>
    <t>SO - 0006296</t>
  </si>
  <si>
    <t>SO - 0006297</t>
  </si>
  <si>
    <t>SO - 0006298</t>
  </si>
  <si>
    <t>SO - 0006299</t>
  </si>
  <si>
    <t>SO - 0006300</t>
  </si>
  <si>
    <t>SO - 0006301</t>
  </si>
  <si>
    <t>SO - 0006302</t>
  </si>
  <si>
    <t>SO - 0006303</t>
  </si>
  <si>
    <t>SO - 0006304</t>
  </si>
  <si>
    <t>SO - 0006305</t>
  </si>
  <si>
    <t>SO - 0006306</t>
  </si>
  <si>
    <t>SO - 0006307</t>
  </si>
  <si>
    <t>SO - 0006308</t>
  </si>
  <si>
    <t>SO - 0006309</t>
  </si>
  <si>
    <t>SO - 0006310</t>
  </si>
  <si>
    <t>SO - 0006311</t>
  </si>
  <si>
    <t>SO - 0006312</t>
  </si>
  <si>
    <t>SO - 0006313</t>
  </si>
  <si>
    <t>SO - 0006314</t>
  </si>
  <si>
    <t>SO - 0006315</t>
  </si>
  <si>
    <t>SO - 0006316</t>
  </si>
  <si>
    <t>SO - 0006317</t>
  </si>
  <si>
    <t>SO - 0006318</t>
  </si>
  <si>
    <t>SO - 0006319</t>
  </si>
  <si>
    <t>SO - 0006320</t>
  </si>
  <si>
    <t>SO - 0006321</t>
  </si>
  <si>
    <t>SO - 0006322</t>
  </si>
  <si>
    <t>SO - 0006323</t>
  </si>
  <si>
    <t>SO - 0006324</t>
  </si>
  <si>
    <t>SO - 0006325</t>
  </si>
  <si>
    <t>SO - 0006326</t>
  </si>
  <si>
    <t>SO - 0006327</t>
  </si>
  <si>
    <t>SO - 0006328</t>
  </si>
  <si>
    <t>SO - 0006329</t>
  </si>
  <si>
    <t>SO - 0006330</t>
  </si>
  <si>
    <t>SO - 0006331</t>
  </si>
  <si>
    <t>SO - 0006332</t>
  </si>
  <si>
    <t>SO - 0006333</t>
  </si>
  <si>
    <t>SO - 0006334</t>
  </si>
  <si>
    <t>SO - 0006335</t>
  </si>
  <si>
    <t>SO - 0006336</t>
  </si>
  <si>
    <t>SO - 0006337</t>
  </si>
  <si>
    <t>SO - 0006338</t>
  </si>
  <si>
    <t>SO - 0006339</t>
  </si>
  <si>
    <t>SO - 0006340</t>
  </si>
  <si>
    <t>SO - 0006341</t>
  </si>
  <si>
    <t>SO - 0006342</t>
  </si>
  <si>
    <t>SO - 0006343</t>
  </si>
  <si>
    <t>SO - 0006344</t>
  </si>
  <si>
    <t>SO - 0006345</t>
  </si>
  <si>
    <t>SO - 0006346</t>
  </si>
  <si>
    <t>SO - 0006347</t>
  </si>
  <si>
    <t>SO - 0006348</t>
  </si>
  <si>
    <t>SO - 0006349</t>
  </si>
  <si>
    <t>SO - 0006350</t>
  </si>
  <si>
    <t>SO - 0006351</t>
  </si>
  <si>
    <t>SO - 0006352</t>
  </si>
  <si>
    <t>SO - 0006353</t>
  </si>
  <si>
    <t>SO - 0006354</t>
  </si>
  <si>
    <t>SO - 0006355</t>
  </si>
  <si>
    <t>SO - 0006356</t>
  </si>
  <si>
    <t>SO - 0006357</t>
  </si>
  <si>
    <t>SO - 0006358</t>
  </si>
  <si>
    <t>SO - 0006359</t>
  </si>
  <si>
    <t>SO - 0006360</t>
  </si>
  <si>
    <t>SO - 0006361</t>
  </si>
  <si>
    <t>SO - 0006362</t>
  </si>
  <si>
    <t>SO - 0006363</t>
  </si>
  <si>
    <t>SO - 0006364</t>
  </si>
  <si>
    <t>SO - 0006365</t>
  </si>
  <si>
    <t>SO - 0006366</t>
  </si>
  <si>
    <t>SO - 0006367</t>
  </si>
  <si>
    <t>SO - 0006368</t>
  </si>
  <si>
    <t>SO - 0006369</t>
  </si>
  <si>
    <t>SO - 0006370</t>
  </si>
  <si>
    <t>SO - 0006371</t>
  </si>
  <si>
    <t>SO - 0006372</t>
  </si>
  <si>
    <t>SO - 0006373</t>
  </si>
  <si>
    <t>SO - 0006374</t>
  </si>
  <si>
    <t>SO - 0006375</t>
  </si>
  <si>
    <t>SO - 0006376</t>
  </si>
  <si>
    <t>SO - 0006377</t>
  </si>
  <si>
    <t>SO - 0006378</t>
  </si>
  <si>
    <t>SO - 0006379</t>
  </si>
  <si>
    <t>SO - 0006380</t>
  </si>
  <si>
    <t>SO - 0006381</t>
  </si>
  <si>
    <t>SO - 0006382</t>
  </si>
  <si>
    <t>SO - 0006383</t>
  </si>
  <si>
    <t>SO - 0006384</t>
  </si>
  <si>
    <t>SO - 0006385</t>
  </si>
  <si>
    <t>SO - 0006386</t>
  </si>
  <si>
    <t>SO - 0006387</t>
  </si>
  <si>
    <t>SO - 0006388</t>
  </si>
  <si>
    <t>SO - 0006389</t>
  </si>
  <si>
    <t>SO - 0006390</t>
  </si>
  <si>
    <t>SO - 0006391</t>
  </si>
  <si>
    <t>SO - 0006392</t>
  </si>
  <si>
    <t>SO - 0006393</t>
  </si>
  <si>
    <t>SO - 0006394</t>
  </si>
  <si>
    <t>SO - 0006395</t>
  </si>
  <si>
    <t>SO - 0006396</t>
  </si>
  <si>
    <t>SO - 0006397</t>
  </si>
  <si>
    <t>SO - 0006398</t>
  </si>
  <si>
    <t>SO - 0006399</t>
  </si>
  <si>
    <t>SO - 0006400</t>
  </si>
  <si>
    <t>SO - 0006401</t>
  </si>
  <si>
    <t>SO - 0006402</t>
  </si>
  <si>
    <t>SO - 0006403</t>
  </si>
  <si>
    <t>SO - 0006404</t>
  </si>
  <si>
    <t>SO - 0006405</t>
  </si>
  <si>
    <t>SO - 0006406</t>
  </si>
  <si>
    <t>SO - 0006407</t>
  </si>
  <si>
    <t>SO - 0006408</t>
  </si>
  <si>
    <t>SO - 0006409</t>
  </si>
  <si>
    <t>SO - 0006410</t>
  </si>
  <si>
    <t>SO - 0006411</t>
  </si>
  <si>
    <t>SO - 0006412</t>
  </si>
  <si>
    <t>SO - 0006413</t>
  </si>
  <si>
    <t>SO - 0006414</t>
  </si>
  <si>
    <t>SO - 0006415</t>
  </si>
  <si>
    <t>SO - 0006416</t>
  </si>
  <si>
    <t>SO - 0006417</t>
  </si>
  <si>
    <t>SO - 0006418</t>
  </si>
  <si>
    <t>SO - 0006419</t>
  </si>
  <si>
    <t>SO - 0006420</t>
  </si>
  <si>
    <t>SO - 0006421</t>
  </si>
  <si>
    <t>SO - 0006422</t>
  </si>
  <si>
    <t>SO - 0006423</t>
  </si>
  <si>
    <t>SO - 0006424</t>
  </si>
  <si>
    <t>SO - 0006425</t>
  </si>
  <si>
    <t>SO - 0006426</t>
  </si>
  <si>
    <t>SO - 0006427</t>
  </si>
  <si>
    <t>SO - 0006428</t>
  </si>
  <si>
    <t>SO - 0006429</t>
  </si>
  <si>
    <t>SO - 0006430</t>
  </si>
  <si>
    <t>SO - 0006431</t>
  </si>
  <si>
    <t>SO - 0006432</t>
  </si>
  <si>
    <t>SO - 0006433</t>
  </si>
  <si>
    <t>SO - 0006434</t>
  </si>
  <si>
    <t>SO - 0006435</t>
  </si>
  <si>
    <t>SO - 0006436</t>
  </si>
  <si>
    <t>SO - 0006437</t>
  </si>
  <si>
    <t>SO - 0006438</t>
  </si>
  <si>
    <t>SO - 0006439</t>
  </si>
  <si>
    <t>SO - 0006440</t>
  </si>
  <si>
    <t>SO - 0006441</t>
  </si>
  <si>
    <t>SO - 0006442</t>
  </si>
  <si>
    <t>SO - 0006443</t>
  </si>
  <si>
    <t>SO - 0006444</t>
  </si>
  <si>
    <t>SO - 0006445</t>
  </si>
  <si>
    <t>SO - 0006446</t>
  </si>
  <si>
    <t>SO - 0006447</t>
  </si>
  <si>
    <t>SO - 0006448</t>
  </si>
  <si>
    <t>SO - 0006449</t>
  </si>
  <si>
    <t>SO - 0006450</t>
  </si>
  <si>
    <t>SO - 0006451</t>
  </si>
  <si>
    <t>SO - 0006452</t>
  </si>
  <si>
    <t>SO - 0006453</t>
  </si>
  <si>
    <t>SO - 0006454</t>
  </si>
  <si>
    <t>SO - 0006455</t>
  </si>
  <si>
    <t>SO - 0006456</t>
  </si>
  <si>
    <t>SO - 0006457</t>
  </si>
  <si>
    <t>SO - 0006458</t>
  </si>
  <si>
    <t>SO - 0006459</t>
  </si>
  <si>
    <t>SO - 0006460</t>
  </si>
  <si>
    <t>SO - 0006461</t>
  </si>
  <si>
    <t>SO - 0006462</t>
  </si>
  <si>
    <t>SO - 0006463</t>
  </si>
  <si>
    <t>SO - 0006464</t>
  </si>
  <si>
    <t>SO - 0006465</t>
  </si>
  <si>
    <t>SO - 0006466</t>
  </si>
  <si>
    <t>SO - 0006467</t>
  </si>
  <si>
    <t>SO - 0006468</t>
  </si>
  <si>
    <t>SO - 0006469</t>
  </si>
  <si>
    <t>SO - 0006470</t>
  </si>
  <si>
    <t>SO - 0006471</t>
  </si>
  <si>
    <t>SO - 0006472</t>
  </si>
  <si>
    <t>SO - 0006473</t>
  </si>
  <si>
    <t>SO - 0006474</t>
  </si>
  <si>
    <t>SO - 0006475</t>
  </si>
  <si>
    <t>SO - 0006476</t>
  </si>
  <si>
    <t>SO - 0006477</t>
  </si>
  <si>
    <t>SO - 0006478</t>
  </si>
  <si>
    <t>SO - 0006479</t>
  </si>
  <si>
    <t>SO - 0006480</t>
  </si>
  <si>
    <t>SO - 0006481</t>
  </si>
  <si>
    <t>SO - 0006482</t>
  </si>
  <si>
    <t>SO - 0006483</t>
  </si>
  <si>
    <t>SO - 0006484</t>
  </si>
  <si>
    <t>SO - 0006485</t>
  </si>
  <si>
    <t>SO - 0006486</t>
  </si>
  <si>
    <t>SO - 0006487</t>
  </si>
  <si>
    <t>SO - 0006488</t>
  </si>
  <si>
    <t>SO - 0006489</t>
  </si>
  <si>
    <t>SO - 0006490</t>
  </si>
  <si>
    <t>SO - 0006491</t>
  </si>
  <si>
    <t>SO - 0006492</t>
  </si>
  <si>
    <t>SO - 0006493</t>
  </si>
  <si>
    <t>SO - 0006494</t>
  </si>
  <si>
    <t>SO - 0006495</t>
  </si>
  <si>
    <t>SO - 0006496</t>
  </si>
  <si>
    <t>SO - 0006497</t>
  </si>
  <si>
    <t>SO - 0006498</t>
  </si>
  <si>
    <t>SO - 0006499</t>
  </si>
  <si>
    <t>SO - 0006500</t>
  </si>
  <si>
    <t>SO - 0006501</t>
  </si>
  <si>
    <t>SO - 0006502</t>
  </si>
  <si>
    <t>SO - 0006503</t>
  </si>
  <si>
    <t>SO - 0006504</t>
  </si>
  <si>
    <t>SO - 0006505</t>
  </si>
  <si>
    <t>SO - 0006506</t>
  </si>
  <si>
    <t>SO - 0006507</t>
  </si>
  <si>
    <t>SO - 0006508</t>
  </si>
  <si>
    <t>SO - 0006509</t>
  </si>
  <si>
    <t>SO - 0006510</t>
  </si>
  <si>
    <t>SO - 0006511</t>
  </si>
  <si>
    <t>SO - 0006512</t>
  </si>
  <si>
    <t>SO - 0006513</t>
  </si>
  <si>
    <t>SO - 0006514</t>
  </si>
  <si>
    <t>SO - 0006515</t>
  </si>
  <si>
    <t>SO - 0006516</t>
  </si>
  <si>
    <t>SO - 0006517</t>
  </si>
  <si>
    <t>SO - 0006518</t>
  </si>
  <si>
    <t>SO - 0006519</t>
  </si>
  <si>
    <t>SO - 0006520</t>
  </si>
  <si>
    <t>SO - 0006521</t>
  </si>
  <si>
    <t>SO - 0006522</t>
  </si>
  <si>
    <t>SO - 0006523</t>
  </si>
  <si>
    <t>SO - 0006524</t>
  </si>
  <si>
    <t>SO - 0006525</t>
  </si>
  <si>
    <t>SO - 0006526</t>
  </si>
  <si>
    <t>SO - 0006527</t>
  </si>
  <si>
    <t>SO - 0006528</t>
  </si>
  <si>
    <t>SO - 0006529</t>
  </si>
  <si>
    <t>SO - 0006530</t>
  </si>
  <si>
    <t>SO - 0006531</t>
  </si>
  <si>
    <t>SO - 0006532</t>
  </si>
  <si>
    <t>SO - 0006533</t>
  </si>
  <si>
    <t>SO - 0006534</t>
  </si>
  <si>
    <t>SO - 0006535</t>
  </si>
  <si>
    <t>SO - 0006536</t>
  </si>
  <si>
    <t>SO - 0006537</t>
  </si>
  <si>
    <t>SO - 0006538</t>
  </si>
  <si>
    <t>SO - 0006539</t>
  </si>
  <si>
    <t>SO - 0006540</t>
  </si>
  <si>
    <t>SO - 0006541</t>
  </si>
  <si>
    <t>SO - 0006542</t>
  </si>
  <si>
    <t>SO - 0006543</t>
  </si>
  <si>
    <t>SO - 0006544</t>
  </si>
  <si>
    <t>SO - 0006545</t>
  </si>
  <si>
    <t>SO - 0006546</t>
  </si>
  <si>
    <t>SO - 0006547</t>
  </si>
  <si>
    <t>SO - 0006548</t>
  </si>
  <si>
    <t>SO - 0006549</t>
  </si>
  <si>
    <t>SO - 0006550</t>
  </si>
  <si>
    <t>SO - 0006551</t>
  </si>
  <si>
    <t>SO - 0006552</t>
  </si>
  <si>
    <t>SO - 0006553</t>
  </si>
  <si>
    <t>SO - 0006554</t>
  </si>
  <si>
    <t>SO - 0006555</t>
  </si>
  <si>
    <t>SO - 0006556</t>
  </si>
  <si>
    <t>SO - 0006557</t>
  </si>
  <si>
    <t>SO - 0006558</t>
  </si>
  <si>
    <t>SO - 0006559</t>
  </si>
  <si>
    <t>SO - 0006560</t>
  </si>
  <si>
    <t>SO - 0006561</t>
  </si>
  <si>
    <t>SO - 0006562</t>
  </si>
  <si>
    <t>SO - 0006563</t>
  </si>
  <si>
    <t>SO - 0006564</t>
  </si>
  <si>
    <t>SO - 0006565</t>
  </si>
  <si>
    <t>SO - 0006566</t>
  </si>
  <si>
    <t>SO - 0006567</t>
  </si>
  <si>
    <t>SO - 0006568</t>
  </si>
  <si>
    <t>SO - 0006569</t>
  </si>
  <si>
    <t>SO - 0006570</t>
  </si>
  <si>
    <t>SO - 0006571</t>
  </si>
  <si>
    <t>SO - 0006572</t>
  </si>
  <si>
    <t>SO - 0006573</t>
  </si>
  <si>
    <t>SO - 0006574</t>
  </si>
  <si>
    <t>SO - 0006575</t>
  </si>
  <si>
    <t>SO - 0006576</t>
  </si>
  <si>
    <t>SO - 0006577</t>
  </si>
  <si>
    <t>SO - 0006578</t>
  </si>
  <si>
    <t>SO - 0006579</t>
  </si>
  <si>
    <t>SO - 0006580</t>
  </si>
  <si>
    <t>SO - 0006581</t>
  </si>
  <si>
    <t>SO - 0006582</t>
  </si>
  <si>
    <t>SO - 0006583</t>
  </si>
  <si>
    <t>SO - 0006584</t>
  </si>
  <si>
    <t>SO - 0006585</t>
  </si>
  <si>
    <t>SO - 0006586</t>
  </si>
  <si>
    <t>SO - 0006587</t>
  </si>
  <si>
    <t>SO - 0006588</t>
  </si>
  <si>
    <t>SO - 0006589</t>
  </si>
  <si>
    <t>SO - 0006590</t>
  </si>
  <si>
    <t>SO - 0006591</t>
  </si>
  <si>
    <t>SO - 0006592</t>
  </si>
  <si>
    <t>SO - 0006593</t>
  </si>
  <si>
    <t>SO - 0006594</t>
  </si>
  <si>
    <t>SO - 0006595</t>
  </si>
  <si>
    <t>SO - 0006596</t>
  </si>
  <si>
    <t>SO - 0006597</t>
  </si>
  <si>
    <t>SO - 0006598</t>
  </si>
  <si>
    <t>SO - 0006599</t>
  </si>
  <si>
    <t>SO - 0006600</t>
  </si>
  <si>
    <t>SO - 0006601</t>
  </si>
  <si>
    <t>SO - 0006602</t>
  </si>
  <si>
    <t>SO - 0006603</t>
  </si>
  <si>
    <t>SO - 0006604</t>
  </si>
  <si>
    <t>SO - 0006605</t>
  </si>
  <si>
    <t>SO - 0006606</t>
  </si>
  <si>
    <t>SO - 0006607</t>
  </si>
  <si>
    <t>SO - 0006608</t>
  </si>
  <si>
    <t>SO - 0006609</t>
  </si>
  <si>
    <t>SO - 0006610</t>
  </si>
  <si>
    <t>SO - 0006611</t>
  </si>
  <si>
    <t>SO - 0006612</t>
  </si>
  <si>
    <t>SO - 0006613</t>
  </si>
  <si>
    <t>SO - 0006614</t>
  </si>
  <si>
    <t>SO - 0006615</t>
  </si>
  <si>
    <t>SO - 0006616</t>
  </si>
  <si>
    <t>SO - 0006617</t>
  </si>
  <si>
    <t>SO - 0006618</t>
  </si>
  <si>
    <t>SO - 0006619</t>
  </si>
  <si>
    <t>SO - 0006620</t>
  </si>
  <si>
    <t>SO - 0006621</t>
  </si>
  <si>
    <t>SO - 0006622</t>
  </si>
  <si>
    <t>SO - 0006623</t>
  </si>
  <si>
    <t>SO - 0006624</t>
  </si>
  <si>
    <t>SO - 0006625</t>
  </si>
  <si>
    <t>SO - 0006626</t>
  </si>
  <si>
    <t>SO - 0006627</t>
  </si>
  <si>
    <t>SO - 0006628</t>
  </si>
  <si>
    <t>SO - 0006629</t>
  </si>
  <si>
    <t>SO - 0006630</t>
  </si>
  <si>
    <t>SO - 0006631</t>
  </si>
  <si>
    <t>SO - 0006632</t>
  </si>
  <si>
    <t>SO - 0006633</t>
  </si>
  <si>
    <t>SO - 0006634</t>
  </si>
  <si>
    <t>SO - 0006635</t>
  </si>
  <si>
    <t>SO - 0006636</t>
  </si>
  <si>
    <t>SO - 0006637</t>
  </si>
  <si>
    <t>SO - 0006638</t>
  </si>
  <si>
    <t>SO - 0006639</t>
  </si>
  <si>
    <t>SO - 0006640</t>
  </si>
  <si>
    <t>SO - 0006641</t>
  </si>
  <si>
    <t>SO - 0006642</t>
  </si>
  <si>
    <t>SO - 0006643</t>
  </si>
  <si>
    <t>SO - 0006644</t>
  </si>
  <si>
    <t>SO - 0006645</t>
  </si>
  <si>
    <t>SO - 0006646</t>
  </si>
  <si>
    <t>SO - 0006647</t>
  </si>
  <si>
    <t>SO - 0006648</t>
  </si>
  <si>
    <t>SO - 0006649</t>
  </si>
  <si>
    <t>SO - 0006650</t>
  </si>
  <si>
    <t>SO - 0006651</t>
  </si>
  <si>
    <t>SO - 0006652</t>
  </si>
  <si>
    <t>SO - 0006653</t>
  </si>
  <si>
    <t>SO - 0006654</t>
  </si>
  <si>
    <t>SO - 0006655</t>
  </si>
  <si>
    <t>SO - 0006656</t>
  </si>
  <si>
    <t>SO - 0006657</t>
  </si>
  <si>
    <t>SO - 0006658</t>
  </si>
  <si>
    <t>SO - 0006659</t>
  </si>
  <si>
    <t>SO - 0006660</t>
  </si>
  <si>
    <t>SO - 0006661</t>
  </si>
  <si>
    <t>SO - 0006662</t>
  </si>
  <si>
    <t>SO - 0006663</t>
  </si>
  <si>
    <t>SO - 0006664</t>
  </si>
  <si>
    <t>SO - 0006665</t>
  </si>
  <si>
    <t>SO - 0006666</t>
  </si>
  <si>
    <t>SO - 0006667</t>
  </si>
  <si>
    <t>SO - 0006668</t>
  </si>
  <si>
    <t>SO - 0006669</t>
  </si>
  <si>
    <t>SO - 0006670</t>
  </si>
  <si>
    <t>SO - 0006671</t>
  </si>
  <si>
    <t>SO - 0006672</t>
  </si>
  <si>
    <t>SO - 0006673</t>
  </si>
  <si>
    <t>SO - 0006674</t>
  </si>
  <si>
    <t>SO - 0006675</t>
  </si>
  <si>
    <t>SO - 0006676</t>
  </si>
  <si>
    <t>SO - 0006677</t>
  </si>
  <si>
    <t>SO - 0006678</t>
  </si>
  <si>
    <t>SO - 0006679</t>
  </si>
  <si>
    <t>SO - 0006680</t>
  </si>
  <si>
    <t>SO - 0006681</t>
  </si>
  <si>
    <t>SO - 0006682</t>
  </si>
  <si>
    <t>SO - 0006683</t>
  </si>
  <si>
    <t>SO - 0006684</t>
  </si>
  <si>
    <t>SO - 0006685</t>
  </si>
  <si>
    <t>SO - 0006686</t>
  </si>
  <si>
    <t>SO - 0006687</t>
  </si>
  <si>
    <t>SO - 0006688</t>
  </si>
  <si>
    <t>SO - 0006689</t>
  </si>
  <si>
    <t>SO - 0006690</t>
  </si>
  <si>
    <t>SO - 0006691</t>
  </si>
  <si>
    <t>SO - 0006692</t>
  </si>
  <si>
    <t>SO - 0006693</t>
  </si>
  <si>
    <t>SO - 0006694</t>
  </si>
  <si>
    <t>SO - 0006695</t>
  </si>
  <si>
    <t>SO - 0006696</t>
  </si>
  <si>
    <t>SO - 0006697</t>
  </si>
  <si>
    <t>SO - 0006698</t>
  </si>
  <si>
    <t>SO - 0006699</t>
  </si>
  <si>
    <t>SO - 0006700</t>
  </si>
  <si>
    <t>SO - 0006701</t>
  </si>
  <si>
    <t>SO - 0006702</t>
  </si>
  <si>
    <t>SO - 0006703</t>
  </si>
  <si>
    <t>SO - 0006704</t>
  </si>
  <si>
    <t>SO - 0006705</t>
  </si>
  <si>
    <t>SO - 0006706</t>
  </si>
  <si>
    <t>SO - 0006707</t>
  </si>
  <si>
    <t>SO - 0006708</t>
  </si>
  <si>
    <t>SO - 0006709</t>
  </si>
  <si>
    <t>SO - 0006710</t>
  </si>
  <si>
    <t>SO - 0006711</t>
  </si>
  <si>
    <t>SO - 0006712</t>
  </si>
  <si>
    <t>SO - 0006713</t>
  </si>
  <si>
    <t>SO - 0006714</t>
  </si>
  <si>
    <t>SO - 0006715</t>
  </si>
  <si>
    <t>SO - 0006716</t>
  </si>
  <si>
    <t>SO - 0006717</t>
  </si>
  <si>
    <t>SO - 0006718</t>
  </si>
  <si>
    <t>SO - 0006719</t>
  </si>
  <si>
    <t>SO - 0006720</t>
  </si>
  <si>
    <t>SO - 0006721</t>
  </si>
  <si>
    <t>SO - 0006722</t>
  </si>
  <si>
    <t>SO - 0006723</t>
  </si>
  <si>
    <t>SO - 0006724</t>
  </si>
  <si>
    <t>SO - 0006725</t>
  </si>
  <si>
    <t>SO - 0006726</t>
  </si>
  <si>
    <t>SO - 0006727</t>
  </si>
  <si>
    <t>SO - 0006728</t>
  </si>
  <si>
    <t>SO - 0006729</t>
  </si>
  <si>
    <t>SO - 0006730</t>
  </si>
  <si>
    <t>SO - 0006731</t>
  </si>
  <si>
    <t>SO - 0006732</t>
  </si>
  <si>
    <t>SO - 0006733</t>
  </si>
  <si>
    <t>SO - 0006734</t>
  </si>
  <si>
    <t>SO - 0006735</t>
  </si>
  <si>
    <t>SO - 0006736</t>
  </si>
  <si>
    <t>SO - 0006737</t>
  </si>
  <si>
    <t>SO - 0006738</t>
  </si>
  <si>
    <t>SO - 0006739</t>
  </si>
  <si>
    <t>SO - 0006740</t>
  </si>
  <si>
    <t>SO - 0006741</t>
  </si>
  <si>
    <t>SO - 0006742</t>
  </si>
  <si>
    <t>SO - 0006743</t>
  </si>
  <si>
    <t>SO - 0006744</t>
  </si>
  <si>
    <t>SO - 0006745</t>
  </si>
  <si>
    <t>SO - 0006746</t>
  </si>
  <si>
    <t>SO - 0006747</t>
  </si>
  <si>
    <t>SO - 0006748</t>
  </si>
  <si>
    <t>SO - 0006749</t>
  </si>
  <si>
    <t>SO - 0006750</t>
  </si>
  <si>
    <t>SO - 0006751</t>
  </si>
  <si>
    <t>SO - 0006752</t>
  </si>
  <si>
    <t>SO - 0006753</t>
  </si>
  <si>
    <t>SO - 0006754</t>
  </si>
  <si>
    <t>SO - 0006755</t>
  </si>
  <si>
    <t>SO - 0006756</t>
  </si>
  <si>
    <t>SO - 0006757</t>
  </si>
  <si>
    <t>SO - 0006758</t>
  </si>
  <si>
    <t>SO - 0006759</t>
  </si>
  <si>
    <t>SO - 0006760</t>
  </si>
  <si>
    <t>SO - 0006761</t>
  </si>
  <si>
    <t>SO - 0006762</t>
  </si>
  <si>
    <t>SO - 0006763</t>
  </si>
  <si>
    <t>SO - 0006764</t>
  </si>
  <si>
    <t>SO - 0006765</t>
  </si>
  <si>
    <t>SO - 0006766</t>
  </si>
  <si>
    <t>SO - 0006767</t>
  </si>
  <si>
    <t>SO - 0006768</t>
  </si>
  <si>
    <t>SO - 0006769</t>
  </si>
  <si>
    <t>SO - 0006770</t>
  </si>
  <si>
    <t>SO - 0006771</t>
  </si>
  <si>
    <t>SO - 0006772</t>
  </si>
  <si>
    <t>SO - 0006773</t>
  </si>
  <si>
    <t>SO - 0006774</t>
  </si>
  <si>
    <t>SO - 0006775</t>
  </si>
  <si>
    <t>SO - 0006776</t>
  </si>
  <si>
    <t>SO - 0006777</t>
  </si>
  <si>
    <t>SO - 0006778</t>
  </si>
  <si>
    <t>SO - 0006779</t>
  </si>
  <si>
    <t>SO - 0006780</t>
  </si>
  <si>
    <t>SO - 0006781</t>
  </si>
  <si>
    <t>SO - 0006782</t>
  </si>
  <si>
    <t>SO - 0006783</t>
  </si>
  <si>
    <t>SO - 0006784</t>
  </si>
  <si>
    <t>SO - 0006785</t>
  </si>
  <si>
    <t>SO - 0006786</t>
  </si>
  <si>
    <t>SO - 0006787</t>
  </si>
  <si>
    <t>SO - 0006788</t>
  </si>
  <si>
    <t>SO - 0006789</t>
  </si>
  <si>
    <t>SO - 0006790</t>
  </si>
  <si>
    <t>SO - 0006791</t>
  </si>
  <si>
    <t>SO - 0006792</t>
  </si>
  <si>
    <t>SO - 0006793</t>
  </si>
  <si>
    <t>SO - 0006794</t>
  </si>
  <si>
    <t>SO - 0006795</t>
  </si>
  <si>
    <t>SO - 0006796</t>
  </si>
  <si>
    <t>SO - 0006797</t>
  </si>
  <si>
    <t>SO - 0006798</t>
  </si>
  <si>
    <t>SO - 0006799</t>
  </si>
  <si>
    <t>SO - 0006800</t>
  </si>
  <si>
    <t>SO - 0006801</t>
  </si>
  <si>
    <t>SO - 0006802</t>
  </si>
  <si>
    <t>SO - 0006803</t>
  </si>
  <si>
    <t>SO - 0006804</t>
  </si>
  <si>
    <t>SO - 0006805</t>
  </si>
  <si>
    <t>SO - 0006806</t>
  </si>
  <si>
    <t>SO - 0006807</t>
  </si>
  <si>
    <t>SO - 0006808</t>
  </si>
  <si>
    <t>SO - 0006809</t>
  </si>
  <si>
    <t>SO - 0006810</t>
  </si>
  <si>
    <t>SO - 0006811</t>
  </si>
  <si>
    <t>SO - 0006812</t>
  </si>
  <si>
    <t>SO - 0006813</t>
  </si>
  <si>
    <t>SO - 0006814</t>
  </si>
  <si>
    <t>SO - 0006815</t>
  </si>
  <si>
    <t>SO - 0006816</t>
  </si>
  <si>
    <t>SO - 0006817</t>
  </si>
  <si>
    <t>SO - 0006818</t>
  </si>
  <si>
    <t>SO - 0006819</t>
  </si>
  <si>
    <t>SO - 0006820</t>
  </si>
  <si>
    <t>SO - 0006821</t>
  </si>
  <si>
    <t>SO - 0006822</t>
  </si>
  <si>
    <t>SO - 0006823</t>
  </si>
  <si>
    <t>SO - 0006824</t>
  </si>
  <si>
    <t>SO - 0006825</t>
  </si>
  <si>
    <t>SO - 0006826</t>
  </si>
  <si>
    <t>SO - 0006827</t>
  </si>
  <si>
    <t>SO - 0006828</t>
  </si>
  <si>
    <t>SO - 0006829</t>
  </si>
  <si>
    <t>SO - 0006830</t>
  </si>
  <si>
    <t>SO - 0006831</t>
  </si>
  <si>
    <t>SO - 0006832</t>
  </si>
  <si>
    <t>SO - 0006833</t>
  </si>
  <si>
    <t>SO - 0006834</t>
  </si>
  <si>
    <t>SO - 0006835</t>
  </si>
  <si>
    <t>SO - 0006836</t>
  </si>
  <si>
    <t>SO - 0006837</t>
  </si>
  <si>
    <t>SO - 0006838</t>
  </si>
  <si>
    <t>SO - 0006839</t>
  </si>
  <si>
    <t>SO - 0006840</t>
  </si>
  <si>
    <t>SO - 0006841</t>
  </si>
  <si>
    <t>SO - 0006842</t>
  </si>
  <si>
    <t>SO - 0006843</t>
  </si>
  <si>
    <t>SO - 0006844</t>
  </si>
  <si>
    <t>SO - 0006845</t>
  </si>
  <si>
    <t>SO - 0006846</t>
  </si>
  <si>
    <t>SO - 0006847</t>
  </si>
  <si>
    <t>SO - 0006848</t>
  </si>
  <si>
    <t>SO - 0006849</t>
  </si>
  <si>
    <t>SO - 0006850</t>
  </si>
  <si>
    <t>SO - 0006851</t>
  </si>
  <si>
    <t>SO - 0006852</t>
  </si>
  <si>
    <t>SO - 0006853</t>
  </si>
  <si>
    <t>SO - 0006854</t>
  </si>
  <si>
    <t>SO - 0006855</t>
  </si>
  <si>
    <t>SO - 0006856</t>
  </si>
  <si>
    <t>SO - 0006857</t>
  </si>
  <si>
    <t>SO - 0006858</t>
  </si>
  <si>
    <t>SO - 0006859</t>
  </si>
  <si>
    <t>SO - 0006860</t>
  </si>
  <si>
    <t>SO - 0006861</t>
  </si>
  <si>
    <t>SO - 0006862</t>
  </si>
  <si>
    <t>SO - 0006863</t>
  </si>
  <si>
    <t>SO - 0006864</t>
  </si>
  <si>
    <t>SO - 0006865</t>
  </si>
  <si>
    <t>SO - 0006866</t>
  </si>
  <si>
    <t>SO - 0006867</t>
  </si>
  <si>
    <t>SO - 0006868</t>
  </si>
  <si>
    <t>SO - 0006869</t>
  </si>
  <si>
    <t>SO - 0006870</t>
  </si>
  <si>
    <t>SO - 0006871</t>
  </si>
  <si>
    <t>SO - 0006872</t>
  </si>
  <si>
    <t>SO - 0006873</t>
  </si>
  <si>
    <t>SO - 0006874</t>
  </si>
  <si>
    <t>SO - 0006875</t>
  </si>
  <si>
    <t>SO - 0006876</t>
  </si>
  <si>
    <t>SO - 0006877</t>
  </si>
  <si>
    <t>SO - 0006878</t>
  </si>
  <si>
    <t>SO - 0006879</t>
  </si>
  <si>
    <t>SO - 0006880</t>
  </si>
  <si>
    <t>SO - 0006881</t>
  </si>
  <si>
    <t>SO - 0006882</t>
  </si>
  <si>
    <t>SO - 0006883</t>
  </si>
  <si>
    <t>SO - 0006884</t>
  </si>
  <si>
    <t>SO - 0006885</t>
  </si>
  <si>
    <t>SO - 0006886</t>
  </si>
  <si>
    <t>SO - 0006887</t>
  </si>
  <si>
    <t>SO - 0006888</t>
  </si>
  <si>
    <t>SO - 0006889</t>
  </si>
  <si>
    <t>SO - 0006890</t>
  </si>
  <si>
    <t>SO - 0006891</t>
  </si>
  <si>
    <t>SO - 0006892</t>
  </si>
  <si>
    <t>SO - 0006893</t>
  </si>
  <si>
    <t>SO - 0006894</t>
  </si>
  <si>
    <t>SO - 0006895</t>
  </si>
  <si>
    <t>SO - 0006896</t>
  </si>
  <si>
    <t>SO - 0006897</t>
  </si>
  <si>
    <t>SO - 0006898</t>
  </si>
  <si>
    <t>SO - 0006899</t>
  </si>
  <si>
    <t>SO - 0006900</t>
  </si>
  <si>
    <t>SO - 0006901</t>
  </si>
  <si>
    <t>SO - 0006902</t>
  </si>
  <si>
    <t>SO - 0006903</t>
  </si>
  <si>
    <t>SO - 0006904</t>
  </si>
  <si>
    <t>SO - 0006905</t>
  </si>
  <si>
    <t>SO - 0006906</t>
  </si>
  <si>
    <t>SO - 0006907</t>
  </si>
  <si>
    <t>SO - 0006908</t>
  </si>
  <si>
    <t>SO - 0006909</t>
  </si>
  <si>
    <t>SO - 0006910</t>
  </si>
  <si>
    <t>SO - 0006911</t>
  </si>
  <si>
    <t>SO - 0006912</t>
  </si>
  <si>
    <t>SO - 0006913</t>
  </si>
  <si>
    <t>SO - 0006914</t>
  </si>
  <si>
    <t>SO - 0006915</t>
  </si>
  <si>
    <t>SO - 0006916</t>
  </si>
  <si>
    <t>SO - 0006917</t>
  </si>
  <si>
    <t>SO - 0006918</t>
  </si>
  <si>
    <t>SO - 0006919</t>
  </si>
  <si>
    <t>SO - 0006920</t>
  </si>
  <si>
    <t>SO - 0006921</t>
  </si>
  <si>
    <t>SO - 0006922</t>
  </si>
  <si>
    <t>SO - 0006923</t>
  </si>
  <si>
    <t>SO - 0006924</t>
  </si>
  <si>
    <t>SO - 0006925</t>
  </si>
  <si>
    <t>SO - 0006926</t>
  </si>
  <si>
    <t>SO - 0006927</t>
  </si>
  <si>
    <t>SO - 0006928</t>
  </si>
  <si>
    <t>SO - 0006929</t>
  </si>
  <si>
    <t>SO - 0006930</t>
  </si>
  <si>
    <t>SO - 0006931</t>
  </si>
  <si>
    <t>SO - 0006932</t>
  </si>
  <si>
    <t>SO - 0006933</t>
  </si>
  <si>
    <t>SO - 0006934</t>
  </si>
  <si>
    <t>SO - 0006935</t>
  </si>
  <si>
    <t>SO - 0006936</t>
  </si>
  <si>
    <t>SO - 0006937</t>
  </si>
  <si>
    <t>SO - 0006938</t>
  </si>
  <si>
    <t>SO - 0006939</t>
  </si>
  <si>
    <t>SO - 0006940</t>
  </si>
  <si>
    <t>SO - 0006941</t>
  </si>
  <si>
    <t>SO - 0006942</t>
  </si>
  <si>
    <t>SO - 0006943</t>
  </si>
  <si>
    <t>SO - 0006944</t>
  </si>
  <si>
    <t>SO - 0006945</t>
  </si>
  <si>
    <t>SO - 0006946</t>
  </si>
  <si>
    <t>SO - 0006947</t>
  </si>
  <si>
    <t>SO - 0006948</t>
  </si>
  <si>
    <t>SO - 0006949</t>
  </si>
  <si>
    <t>SO - 0006950</t>
  </si>
  <si>
    <t>SO - 0006951</t>
  </si>
  <si>
    <t>SO - 0006952</t>
  </si>
  <si>
    <t>SO - 0006953</t>
  </si>
  <si>
    <t>SO - 0006954</t>
  </si>
  <si>
    <t>SO - 0006955</t>
  </si>
  <si>
    <t>SO - 0006956</t>
  </si>
  <si>
    <t>SO - 0006957</t>
  </si>
  <si>
    <t>SO - 0006958</t>
  </si>
  <si>
    <t>SO - 0006959</t>
  </si>
  <si>
    <t>SO - 0006960</t>
  </si>
  <si>
    <t>SO - 0006961</t>
  </si>
  <si>
    <t>SO - 0006962</t>
  </si>
  <si>
    <t>SO - 0006963</t>
  </si>
  <si>
    <t>SO - 0006964</t>
  </si>
  <si>
    <t>SO - 0006965</t>
  </si>
  <si>
    <t>SO - 0006966</t>
  </si>
  <si>
    <t>SO - 0006967</t>
  </si>
  <si>
    <t>SO - 0006968</t>
  </si>
  <si>
    <t>SO - 0006969</t>
  </si>
  <si>
    <t>SO - 0006970</t>
  </si>
  <si>
    <t>SO - 0006971</t>
  </si>
  <si>
    <t>SO - 0006972</t>
  </si>
  <si>
    <t>SO - 0006973</t>
  </si>
  <si>
    <t>SO - 0006974</t>
  </si>
  <si>
    <t>SO - 0006975</t>
  </si>
  <si>
    <t>SO - 0006976</t>
  </si>
  <si>
    <t>SO - 0006977</t>
  </si>
  <si>
    <t>SO - 0006978</t>
  </si>
  <si>
    <t>SO - 0006979</t>
  </si>
  <si>
    <t>SO - 0006980</t>
  </si>
  <si>
    <t>SO - 0006981</t>
  </si>
  <si>
    <t>SO - 0006982</t>
  </si>
  <si>
    <t>SO - 0006983</t>
  </si>
  <si>
    <t>SO - 0006984</t>
  </si>
  <si>
    <t>SO - 0006985</t>
  </si>
  <si>
    <t>SO - 0006986</t>
  </si>
  <si>
    <t>SO - 0006987</t>
  </si>
  <si>
    <t>SO - 0006988</t>
  </si>
  <si>
    <t>SO - 0006989</t>
  </si>
  <si>
    <t>SO - 0006990</t>
  </si>
  <si>
    <t>SO - 0006991</t>
  </si>
  <si>
    <t>SO - 0006992</t>
  </si>
  <si>
    <t>SO - 0006993</t>
  </si>
  <si>
    <t>SO - 0006994</t>
  </si>
  <si>
    <t>SO - 0006995</t>
  </si>
  <si>
    <t>SO - 0006996</t>
  </si>
  <si>
    <t>SO - 0006997</t>
  </si>
  <si>
    <t>SO - 0006998</t>
  </si>
  <si>
    <t>SO - 0006999</t>
  </si>
  <si>
    <t>SO - 0007000</t>
  </si>
  <si>
    <t>SO - 0007001</t>
  </si>
  <si>
    <t>SO - 0007002</t>
  </si>
  <si>
    <t>SO - 0007003</t>
  </si>
  <si>
    <t>SO - 0007004</t>
  </si>
  <si>
    <t>SO - 0007005</t>
  </si>
  <si>
    <t>SO - 0007006</t>
  </si>
  <si>
    <t>SO - 0007007</t>
  </si>
  <si>
    <t>SO - 0007008</t>
  </si>
  <si>
    <t>SO - 0007009</t>
  </si>
  <si>
    <t>SO - 0007010</t>
  </si>
  <si>
    <t>SO - 0007011</t>
  </si>
  <si>
    <t>SO - 0007012</t>
  </si>
  <si>
    <t>SO - 0007013</t>
  </si>
  <si>
    <t>SO - 0007014</t>
  </si>
  <si>
    <t>SO - 0007015</t>
  </si>
  <si>
    <t>SO - 0007016</t>
  </si>
  <si>
    <t>SO - 0007017</t>
  </si>
  <si>
    <t>SO - 0007018</t>
  </si>
  <si>
    <t>SO - 0007019</t>
  </si>
  <si>
    <t>SO - 0007020</t>
  </si>
  <si>
    <t>SO - 0007021</t>
  </si>
  <si>
    <t>SO - 0007022</t>
  </si>
  <si>
    <t>SO - 0007023</t>
  </si>
  <si>
    <t>SO - 0007024</t>
  </si>
  <si>
    <t>SO - 0007025</t>
  </si>
  <si>
    <t>SO - 0007026</t>
  </si>
  <si>
    <t>SO - 0007027</t>
  </si>
  <si>
    <t>SO - 0007028</t>
  </si>
  <si>
    <t>SO - 0007029</t>
  </si>
  <si>
    <t>SO - 0007030</t>
  </si>
  <si>
    <t>SO - 0007031</t>
  </si>
  <si>
    <t>SO - 0007032</t>
  </si>
  <si>
    <t>SO - 0007033</t>
  </si>
  <si>
    <t>SO - 0007034</t>
  </si>
  <si>
    <t>SO - 0007035</t>
  </si>
  <si>
    <t>SO - 0007036</t>
  </si>
  <si>
    <t>SO - 0007037</t>
  </si>
  <si>
    <t>SO - 0007038</t>
  </si>
  <si>
    <t>SO - 0007039</t>
  </si>
  <si>
    <t>SO - 0007040</t>
  </si>
  <si>
    <t>SO - 0007041</t>
  </si>
  <si>
    <t>SO - 0007042</t>
  </si>
  <si>
    <t>SO - 0007043</t>
  </si>
  <si>
    <t>SO - 0007044</t>
  </si>
  <si>
    <t>SO - 0007045</t>
  </si>
  <si>
    <t>SO - 0007046</t>
  </si>
  <si>
    <t>SO - 0007047</t>
  </si>
  <si>
    <t>SO - 0007048</t>
  </si>
  <si>
    <t>SO - 0007049</t>
  </si>
  <si>
    <t>SO - 0007050</t>
  </si>
  <si>
    <t>SO - 0007051</t>
  </si>
  <si>
    <t>SO - 0007052</t>
  </si>
  <si>
    <t>SO - 0007053</t>
  </si>
  <si>
    <t>SO - 0007054</t>
  </si>
  <si>
    <t>SO - 0007055</t>
  </si>
  <si>
    <t>SO - 0007056</t>
  </si>
  <si>
    <t>SO - 0007057</t>
  </si>
  <si>
    <t>SO - 0007058</t>
  </si>
  <si>
    <t>SO - 0007059</t>
  </si>
  <si>
    <t>SO - 0007060</t>
  </si>
  <si>
    <t>SO - 0007061</t>
  </si>
  <si>
    <t>SO - 0007062</t>
  </si>
  <si>
    <t>SO - 0007063</t>
  </si>
  <si>
    <t>SO - 0007064</t>
  </si>
  <si>
    <t>SO - 0007065</t>
  </si>
  <si>
    <t>SO - 0007066</t>
  </si>
  <si>
    <t>SO - 0007067</t>
  </si>
  <si>
    <t>SO - 0007068</t>
  </si>
  <si>
    <t>SO - 0007069</t>
  </si>
  <si>
    <t>SO - 0007070</t>
  </si>
  <si>
    <t>SO - 0007071</t>
  </si>
  <si>
    <t>SO - 0007072</t>
  </si>
  <si>
    <t>SO - 0007073</t>
  </si>
  <si>
    <t>SO - 0007074</t>
  </si>
  <si>
    <t>SO - 0007075</t>
  </si>
  <si>
    <t>SO - 0007076</t>
  </si>
  <si>
    <t>SO - 0007077</t>
  </si>
  <si>
    <t>SO - 0007078</t>
  </si>
  <si>
    <t>SO - 0007079</t>
  </si>
  <si>
    <t>SO - 0007080</t>
  </si>
  <si>
    <t>SO - 0007081</t>
  </si>
  <si>
    <t>SO - 0007082</t>
  </si>
  <si>
    <t>SO - 0007083</t>
  </si>
  <si>
    <t>SO - 0007084</t>
  </si>
  <si>
    <t>SO - 0007085</t>
  </si>
  <si>
    <t>SO - 0007086</t>
  </si>
  <si>
    <t>SO - 0007087</t>
  </si>
  <si>
    <t>SO - 0007088</t>
  </si>
  <si>
    <t>SO - 0007089</t>
  </si>
  <si>
    <t>SO - 0007090</t>
  </si>
  <si>
    <t>SO - 0007091</t>
  </si>
  <si>
    <t>SO - 0007092</t>
  </si>
  <si>
    <t>SO - 0007093</t>
  </si>
  <si>
    <t>SO - 0007094</t>
  </si>
  <si>
    <t>SO - 0007095</t>
  </si>
  <si>
    <t>SO - 0007096</t>
  </si>
  <si>
    <t>SO - 0007097</t>
  </si>
  <si>
    <t>SO - 0007098</t>
  </si>
  <si>
    <t>SO - 0007099</t>
  </si>
  <si>
    <t>SO - 0007100</t>
  </si>
  <si>
    <t>SO - 0007101</t>
  </si>
  <si>
    <t>SO - 0007102</t>
  </si>
  <si>
    <t>SO - 0007103</t>
  </si>
  <si>
    <t>SO - 0007104</t>
  </si>
  <si>
    <t>SO - 0007105</t>
  </si>
  <si>
    <t>SO - 0007106</t>
  </si>
  <si>
    <t>SO - 0007107</t>
  </si>
  <si>
    <t>SO - 0007108</t>
  </si>
  <si>
    <t>SO - 0007109</t>
  </si>
  <si>
    <t>SO - 0007110</t>
  </si>
  <si>
    <t>SO - 0007111</t>
  </si>
  <si>
    <t>SO - 0007112</t>
  </si>
  <si>
    <t>SO - 0007113</t>
  </si>
  <si>
    <t>SO - 0007114</t>
  </si>
  <si>
    <t>SO - 0007115</t>
  </si>
  <si>
    <t>SO - 0007116</t>
  </si>
  <si>
    <t>SO - 0007117</t>
  </si>
  <si>
    <t>SO - 0007118</t>
  </si>
  <si>
    <t>SO - 0007119</t>
  </si>
  <si>
    <t>SO - 0007120</t>
  </si>
  <si>
    <t>SO - 0007121</t>
  </si>
  <si>
    <t>SO - 0007122</t>
  </si>
  <si>
    <t>SO - 0007123</t>
  </si>
  <si>
    <t>SO - 0007124</t>
  </si>
  <si>
    <t>SO - 0007125</t>
  </si>
  <si>
    <t>SO - 0007126</t>
  </si>
  <si>
    <t>SO - 0007127</t>
  </si>
  <si>
    <t>SO - 0007128</t>
  </si>
  <si>
    <t>SO - 0007129</t>
  </si>
  <si>
    <t>SO - 0007130</t>
  </si>
  <si>
    <t>SO - 0007131</t>
  </si>
  <si>
    <t>SO - 0007132</t>
  </si>
  <si>
    <t>SO - 0007133</t>
  </si>
  <si>
    <t>SO - 0007134</t>
  </si>
  <si>
    <t>SO - 0007135</t>
  </si>
  <si>
    <t>SO - 0007136</t>
  </si>
  <si>
    <t>SO - 0007137</t>
  </si>
  <si>
    <t>SO - 0007138</t>
  </si>
  <si>
    <t>SO - 0007139</t>
  </si>
  <si>
    <t>SO - 0007140</t>
  </si>
  <si>
    <t>SO - 0007141</t>
  </si>
  <si>
    <t>SO - 0007142</t>
  </si>
  <si>
    <t>SO - 0007143</t>
  </si>
  <si>
    <t>SO - 0007144</t>
  </si>
  <si>
    <t>SO - 0007145</t>
  </si>
  <si>
    <t>SO - 0007146</t>
  </si>
  <si>
    <t>SO - 0007147</t>
  </si>
  <si>
    <t>SO - 0007148</t>
  </si>
  <si>
    <t>SO - 0007149</t>
  </si>
  <si>
    <t>SO - 0007150</t>
  </si>
  <si>
    <t>SO - 0007151</t>
  </si>
  <si>
    <t>SO - 0007152</t>
  </si>
  <si>
    <t>SO - 0007153</t>
  </si>
  <si>
    <t>SO - 0007154</t>
  </si>
  <si>
    <t>SO - 0007155</t>
  </si>
  <si>
    <t>SO - 0007156</t>
  </si>
  <si>
    <t>SO - 0007157</t>
  </si>
  <si>
    <t>SO - 0007158</t>
  </si>
  <si>
    <t>SO - 0007159</t>
  </si>
  <si>
    <t>SO - 0007160</t>
  </si>
  <si>
    <t>SO - 0007161</t>
  </si>
  <si>
    <t>SO - 0007162</t>
  </si>
  <si>
    <t>SO - 0007163</t>
  </si>
  <si>
    <t>SO - 0007164</t>
  </si>
  <si>
    <t>SO - 0007165</t>
  </si>
  <si>
    <t>SO - 0007166</t>
  </si>
  <si>
    <t>SO - 0007167</t>
  </si>
  <si>
    <t>SO - 0007168</t>
  </si>
  <si>
    <t>SO - 0007169</t>
  </si>
  <si>
    <t>SO - 0007170</t>
  </si>
  <si>
    <t>SO - 0007171</t>
  </si>
  <si>
    <t>SO - 0007172</t>
  </si>
  <si>
    <t>SO - 0007173</t>
  </si>
  <si>
    <t>SO - 0007174</t>
  </si>
  <si>
    <t>SO - 0007175</t>
  </si>
  <si>
    <t>SO - 0007176</t>
  </si>
  <si>
    <t>SO - 0007177</t>
  </si>
  <si>
    <t>SO - 0007178</t>
  </si>
  <si>
    <t>SO - 0007179</t>
  </si>
  <si>
    <t>SO - 0007180</t>
  </si>
  <si>
    <t>SO - 0007181</t>
  </si>
  <si>
    <t>SO - 0007182</t>
  </si>
  <si>
    <t>SO - 0007183</t>
  </si>
  <si>
    <t>SO - 0007184</t>
  </si>
  <si>
    <t>SO - 0007185</t>
  </si>
  <si>
    <t>SO - 0007186</t>
  </si>
  <si>
    <t>SO - 0007187</t>
  </si>
  <si>
    <t>SO - 0007188</t>
  </si>
  <si>
    <t>SO - 0007189</t>
  </si>
  <si>
    <t>SO - 0007190</t>
  </si>
  <si>
    <t>SO - 0007191</t>
  </si>
  <si>
    <t>SO - 0007192</t>
  </si>
  <si>
    <t>SO - 0007193</t>
  </si>
  <si>
    <t>SO - 0007194</t>
  </si>
  <si>
    <t>SO - 0007195</t>
  </si>
  <si>
    <t>SO - 0007196</t>
  </si>
  <si>
    <t>SO - 0007197</t>
  </si>
  <si>
    <t>SO - 0007198</t>
  </si>
  <si>
    <t>SO - 0007199</t>
  </si>
  <si>
    <t>SO - 0007200</t>
  </si>
  <si>
    <t>SO - 0007201</t>
  </si>
  <si>
    <t>SO - 0007202</t>
  </si>
  <si>
    <t>SO - 0007203</t>
  </si>
  <si>
    <t>SO - 0007204</t>
  </si>
  <si>
    <t>SO - 0007205</t>
  </si>
  <si>
    <t>SO - 0007206</t>
  </si>
  <si>
    <t>SO - 0007207</t>
  </si>
  <si>
    <t>SO - 0007208</t>
  </si>
  <si>
    <t>SO - 0007209</t>
  </si>
  <si>
    <t>SO - 0007210</t>
  </si>
  <si>
    <t>SO - 0007211</t>
  </si>
  <si>
    <t>SO - 0007212</t>
  </si>
  <si>
    <t>SO - 0007213</t>
  </si>
  <si>
    <t>SO - 0007214</t>
  </si>
  <si>
    <t>SO - 0007215</t>
  </si>
  <si>
    <t>SO - 0007216</t>
  </si>
  <si>
    <t>SO - 0007217</t>
  </si>
  <si>
    <t>SO - 0007218</t>
  </si>
  <si>
    <t>SO - 0007219</t>
  </si>
  <si>
    <t>SO - 0007220</t>
  </si>
  <si>
    <t>SO - 0007221</t>
  </si>
  <si>
    <t>SO - 0007222</t>
  </si>
  <si>
    <t>SO - 0007223</t>
  </si>
  <si>
    <t>SO - 0007224</t>
  </si>
  <si>
    <t>SO - 0007225</t>
  </si>
  <si>
    <t>SO - 0007226</t>
  </si>
  <si>
    <t>SO - 0007227</t>
  </si>
  <si>
    <t>SO - 0007228</t>
  </si>
  <si>
    <t>SO - 0007229</t>
  </si>
  <si>
    <t>SO - 0007230</t>
  </si>
  <si>
    <t>SO - 0007231</t>
  </si>
  <si>
    <t>SO - 0007232</t>
  </si>
  <si>
    <t>SO - 0007233</t>
  </si>
  <si>
    <t>SO - 0007234</t>
  </si>
  <si>
    <t>SO - 0007235</t>
  </si>
  <si>
    <t>SO - 0007236</t>
  </si>
  <si>
    <t>SO - 0007237</t>
  </si>
  <si>
    <t>SO - 0007238</t>
  </si>
  <si>
    <t>SO - 0007239</t>
  </si>
  <si>
    <t>SO - 0007240</t>
  </si>
  <si>
    <t>SO - 0007241</t>
  </si>
  <si>
    <t>SO - 0007242</t>
  </si>
  <si>
    <t>SO - 0007243</t>
  </si>
  <si>
    <t>SO - 0007244</t>
  </si>
  <si>
    <t>SO - 0007245</t>
  </si>
  <si>
    <t>SO - 0007246</t>
  </si>
  <si>
    <t>SO - 0007247</t>
  </si>
  <si>
    <t>SO - 0007248</t>
  </si>
  <si>
    <t>SO - 0007249</t>
  </si>
  <si>
    <t>SO - 0007250</t>
  </si>
  <si>
    <t>SO - 0007251</t>
  </si>
  <si>
    <t>SO - 0007252</t>
  </si>
  <si>
    <t>SO - 0007253</t>
  </si>
  <si>
    <t>SO - 0007254</t>
  </si>
  <si>
    <t>SO - 0007255</t>
  </si>
  <si>
    <t>SO - 0007256</t>
  </si>
  <si>
    <t>SO - 0007257</t>
  </si>
  <si>
    <t>SO - 0007258</t>
  </si>
  <si>
    <t>SO - 0007259</t>
  </si>
  <si>
    <t>SO - 0007260</t>
  </si>
  <si>
    <t>SO - 0007261</t>
  </si>
  <si>
    <t>SO - 0007262</t>
  </si>
  <si>
    <t>SO - 0007263</t>
  </si>
  <si>
    <t>SO - 0007264</t>
  </si>
  <si>
    <t>SO - 0007265</t>
  </si>
  <si>
    <t>SO - 0007266</t>
  </si>
  <si>
    <t>SO - 0007267</t>
  </si>
  <si>
    <t>SO - 0007268</t>
  </si>
  <si>
    <t>SO - 0007269</t>
  </si>
  <si>
    <t>SO - 0007270</t>
  </si>
  <si>
    <t>SO - 0007271</t>
  </si>
  <si>
    <t>SO - 0007272</t>
  </si>
  <si>
    <t>SO - 0007273</t>
  </si>
  <si>
    <t>SO - 0007274</t>
  </si>
  <si>
    <t>SO - 0007275</t>
  </si>
  <si>
    <t>SO - 0007276</t>
  </si>
  <si>
    <t>SO - 0007277</t>
  </si>
  <si>
    <t>SO - 0007278</t>
  </si>
  <si>
    <t>SO - 0007279</t>
  </si>
  <si>
    <t>SO - 0007280</t>
  </si>
  <si>
    <t>SO - 0007281</t>
  </si>
  <si>
    <t>SO - 0007282</t>
  </si>
  <si>
    <t>SO - 0007283</t>
  </si>
  <si>
    <t>SO - 0007284</t>
  </si>
  <si>
    <t>SO - 0007285</t>
  </si>
  <si>
    <t>SO - 0007286</t>
  </si>
  <si>
    <t>SO - 0007287</t>
  </si>
  <si>
    <t>SO - 0007288</t>
  </si>
  <si>
    <t>SO - 0007289</t>
  </si>
  <si>
    <t>SO - 0007290</t>
  </si>
  <si>
    <t>SO - 0007291</t>
  </si>
  <si>
    <t>SO - 0007292</t>
  </si>
  <si>
    <t>SO - 0007293</t>
  </si>
  <si>
    <t>SO - 0007294</t>
  </si>
  <si>
    <t>SO - 0007295</t>
  </si>
  <si>
    <t>SO - 0007296</t>
  </si>
  <si>
    <t>SO - 0007297</t>
  </si>
  <si>
    <t>SO - 0007298</t>
  </si>
  <si>
    <t>SO - 0007299</t>
  </si>
  <si>
    <t>SO - 0007300</t>
  </si>
  <si>
    <t>SO - 0007301</t>
  </si>
  <si>
    <t>SO - 0007302</t>
  </si>
  <si>
    <t>SO - 0007303</t>
  </si>
  <si>
    <t>SO - 0007304</t>
  </si>
  <si>
    <t>SO - 0007305</t>
  </si>
  <si>
    <t>SO - 0007306</t>
  </si>
  <si>
    <t>SO - 0007307</t>
  </si>
  <si>
    <t>SO - 0007308</t>
  </si>
  <si>
    <t>SO - 0007309</t>
  </si>
  <si>
    <t>SO - 0007310</t>
  </si>
  <si>
    <t>SO - 0007311</t>
  </si>
  <si>
    <t>SO - 0007312</t>
  </si>
  <si>
    <t>SO - 0007313</t>
  </si>
  <si>
    <t>SO - 0007314</t>
  </si>
  <si>
    <t>SO - 0007315</t>
  </si>
  <si>
    <t>SO - 0007316</t>
  </si>
  <si>
    <t>SO - 0007317</t>
  </si>
  <si>
    <t>SO - 0007318</t>
  </si>
  <si>
    <t>SO - 0007319</t>
  </si>
  <si>
    <t>SO - 0007320</t>
  </si>
  <si>
    <t>SO - 0007321</t>
  </si>
  <si>
    <t>SO - 0007322</t>
  </si>
  <si>
    <t>SO - 0007323</t>
  </si>
  <si>
    <t>SO - 0007324</t>
  </si>
  <si>
    <t>SO - 0007325</t>
  </si>
  <si>
    <t>SO - 0007326</t>
  </si>
  <si>
    <t>SO - 0007327</t>
  </si>
  <si>
    <t>SO - 0007328</t>
  </si>
  <si>
    <t>SO - 0007329</t>
  </si>
  <si>
    <t>SO - 0007330</t>
  </si>
  <si>
    <t>SO - 0007331</t>
  </si>
  <si>
    <t>SO - 0007332</t>
  </si>
  <si>
    <t>SO - 0007333</t>
  </si>
  <si>
    <t>SO - 0007334</t>
  </si>
  <si>
    <t>SO - 0007335</t>
  </si>
  <si>
    <t>SO - 0007336</t>
  </si>
  <si>
    <t>SO - 0007337</t>
  </si>
  <si>
    <t>SO - 0007338</t>
  </si>
  <si>
    <t>SO - 0007339</t>
  </si>
  <si>
    <t>SO - 0007340</t>
  </si>
  <si>
    <t>SO - 0007341</t>
  </si>
  <si>
    <t>SO - 0007342</t>
  </si>
  <si>
    <t>SO - 0007343</t>
  </si>
  <si>
    <t>SO - 0007344</t>
  </si>
  <si>
    <t>SO - 0007345</t>
  </si>
  <si>
    <t>SO - 0007346</t>
  </si>
  <si>
    <t>SO - 0007347</t>
  </si>
  <si>
    <t>SO - 0007348</t>
  </si>
  <si>
    <t>SO - 0007349</t>
  </si>
  <si>
    <t>SO - 0007350</t>
  </si>
  <si>
    <t>SO - 0007351</t>
  </si>
  <si>
    <t>SO - 0007352</t>
  </si>
  <si>
    <t>SO - 0007353</t>
  </si>
  <si>
    <t>SO - 0007354</t>
  </si>
  <si>
    <t>SO - 0007355</t>
  </si>
  <si>
    <t>SO - 0007356</t>
  </si>
  <si>
    <t>SO - 0007357</t>
  </si>
  <si>
    <t>SO - 0007358</t>
  </si>
  <si>
    <t>SO - 0007359</t>
  </si>
  <si>
    <t>SO - 0007360</t>
  </si>
  <si>
    <t>SO - 0007361</t>
  </si>
  <si>
    <t>SO - 0007362</t>
  </si>
  <si>
    <t>SO - 0007363</t>
  </si>
  <si>
    <t>SO - 0007364</t>
  </si>
  <si>
    <t>SO - 0007365</t>
  </si>
  <si>
    <t>SO - 0007366</t>
  </si>
  <si>
    <t>SO - 0007367</t>
  </si>
  <si>
    <t>SO - 0007368</t>
  </si>
  <si>
    <t>SO - 0007369</t>
  </si>
  <si>
    <t>SO - 0007370</t>
  </si>
  <si>
    <t>SO - 0007371</t>
  </si>
  <si>
    <t>SO - 0007372</t>
  </si>
  <si>
    <t>SO - 0007373</t>
  </si>
  <si>
    <t>SO - 0007374</t>
  </si>
  <si>
    <t>SO - 0007375</t>
  </si>
  <si>
    <t>SO - 0007376</t>
  </si>
  <si>
    <t>SO - 0007377</t>
  </si>
  <si>
    <t>SO - 0007378</t>
  </si>
  <si>
    <t>SO - 0007379</t>
  </si>
  <si>
    <t>SO - 0007380</t>
  </si>
  <si>
    <t>SO - 0007381</t>
  </si>
  <si>
    <t>SO - 0007382</t>
  </si>
  <si>
    <t>SO - 0007383</t>
  </si>
  <si>
    <t>SO - 0007384</t>
  </si>
  <si>
    <t>SO - 0007385</t>
  </si>
  <si>
    <t>SO - 0007386</t>
  </si>
  <si>
    <t>SO - 0007387</t>
  </si>
  <si>
    <t>SO - 0007388</t>
  </si>
  <si>
    <t>SO - 0007389</t>
  </si>
  <si>
    <t>SO - 0007390</t>
  </si>
  <si>
    <t>SO - 0007391</t>
  </si>
  <si>
    <t>SO - 0007392</t>
  </si>
  <si>
    <t>SO - 0007393</t>
  </si>
  <si>
    <t>SO - 0007394</t>
  </si>
  <si>
    <t>SO - 0007395</t>
  </si>
  <si>
    <t>SO - 0007396</t>
  </si>
  <si>
    <t>SO - 0007397</t>
  </si>
  <si>
    <t>SO - 0007398</t>
  </si>
  <si>
    <t>SO - 0007399</t>
  </si>
  <si>
    <t>SO - 0007400</t>
  </si>
  <si>
    <t>SO - 0007401</t>
  </si>
  <si>
    <t>SO - 0007402</t>
  </si>
  <si>
    <t>SO - 0007403</t>
  </si>
  <si>
    <t>SO - 0007404</t>
  </si>
  <si>
    <t>SO - 0007405</t>
  </si>
  <si>
    <t>SO - 0007406</t>
  </si>
  <si>
    <t>SO - 0007407</t>
  </si>
  <si>
    <t>SO - 0007408</t>
  </si>
  <si>
    <t>SO - 0007409</t>
  </si>
  <si>
    <t>SO - 0007410</t>
  </si>
  <si>
    <t>SO - 0007411</t>
  </si>
  <si>
    <t>SO - 0007412</t>
  </si>
  <si>
    <t>SO - 0007413</t>
  </si>
  <si>
    <t>SO - 0007414</t>
  </si>
  <si>
    <t>SO - 0007415</t>
  </si>
  <si>
    <t>SO - 0007416</t>
  </si>
  <si>
    <t>SO - 0007417</t>
  </si>
  <si>
    <t>SO - 0007418</t>
  </si>
  <si>
    <t>SO - 0007419</t>
  </si>
  <si>
    <t>SO - 0007420</t>
  </si>
  <si>
    <t>SO - 0007421</t>
  </si>
  <si>
    <t>SO - 0007422</t>
  </si>
  <si>
    <t>SO - 0007423</t>
  </si>
  <si>
    <t>SO - 0007424</t>
  </si>
  <si>
    <t>SO - 0007425</t>
  </si>
  <si>
    <t>SO - 0007426</t>
  </si>
  <si>
    <t>SO - 0007427</t>
  </si>
  <si>
    <t>SO - 0007428</t>
  </si>
  <si>
    <t>SO - 0007429</t>
  </si>
  <si>
    <t>SO - 0007430</t>
  </si>
  <si>
    <t>SO - 0007431</t>
  </si>
  <si>
    <t>SO - 0007432</t>
  </si>
  <si>
    <t>SO - 0007433</t>
  </si>
  <si>
    <t>SO - 0007434</t>
  </si>
  <si>
    <t>SO - 0007435</t>
  </si>
  <si>
    <t>SO - 0007436</t>
  </si>
  <si>
    <t>SO - 0007437</t>
  </si>
  <si>
    <t>SO - 0007438</t>
  </si>
  <si>
    <t>SO - 0007439</t>
  </si>
  <si>
    <t>SO - 0007440</t>
  </si>
  <si>
    <t>SO - 0007441</t>
  </si>
  <si>
    <t>SO - 0007442</t>
  </si>
  <si>
    <t>SO - 0007443</t>
  </si>
  <si>
    <t>SO - 0007444</t>
  </si>
  <si>
    <t>SO - 0007445</t>
  </si>
  <si>
    <t>SO - 0007446</t>
  </si>
  <si>
    <t>SO - 0007447</t>
  </si>
  <si>
    <t>SO - 0007448</t>
  </si>
  <si>
    <t>SO - 0007449</t>
  </si>
  <si>
    <t>SO - 0007450</t>
  </si>
  <si>
    <t>SO - 0007451</t>
  </si>
  <si>
    <t>SO - 0007452</t>
  </si>
  <si>
    <t>SO - 0007453</t>
  </si>
  <si>
    <t>SO - 0007454</t>
  </si>
  <si>
    <t>SO - 0007455</t>
  </si>
  <si>
    <t>SO - 0007456</t>
  </si>
  <si>
    <t>SO - 0007457</t>
  </si>
  <si>
    <t>SO - 0007458</t>
  </si>
  <si>
    <t>SO - 0007459</t>
  </si>
  <si>
    <t>SO - 0007460</t>
  </si>
  <si>
    <t>SO - 0007461</t>
  </si>
  <si>
    <t>SO - 0007462</t>
  </si>
  <si>
    <t>SO - 0007463</t>
  </si>
  <si>
    <t>SO - 0007464</t>
  </si>
  <si>
    <t>SO - 0007465</t>
  </si>
  <si>
    <t>SO - 0007466</t>
  </si>
  <si>
    <t>SO - 0007467</t>
  </si>
  <si>
    <t>SO - 0007468</t>
  </si>
  <si>
    <t>SO - 0007469</t>
  </si>
  <si>
    <t>SO - 0007470</t>
  </si>
  <si>
    <t>SO - 0007471</t>
  </si>
  <si>
    <t>SO - 0007472</t>
  </si>
  <si>
    <t>SO - 0007473</t>
  </si>
  <si>
    <t>SO - 0007474</t>
  </si>
  <si>
    <t>SO - 0007475</t>
  </si>
  <si>
    <t>SO - 0007476</t>
  </si>
  <si>
    <t>SO - 0007477</t>
  </si>
  <si>
    <t>SO - 0007478</t>
  </si>
  <si>
    <t>SO - 0007479</t>
  </si>
  <si>
    <t>SO - 0007480</t>
  </si>
  <si>
    <t>SO - 0007481</t>
  </si>
  <si>
    <t>SO - 0007482</t>
  </si>
  <si>
    <t>SO - 0007483</t>
  </si>
  <si>
    <t>SO - 0007484</t>
  </si>
  <si>
    <t>SO - 0007485</t>
  </si>
  <si>
    <t>SO - 0007486</t>
  </si>
  <si>
    <t>SO - 0007487</t>
  </si>
  <si>
    <t>SO - 0007488</t>
  </si>
  <si>
    <t>SO - 0007489</t>
  </si>
  <si>
    <t>SO - 0007490</t>
  </si>
  <si>
    <t>SO - 0007491</t>
  </si>
  <si>
    <t>SO - 0007492</t>
  </si>
  <si>
    <t>SO - 0007493</t>
  </si>
  <si>
    <t>SO - 0007494</t>
  </si>
  <si>
    <t>SO - 0007495</t>
  </si>
  <si>
    <t>SO - 0007496</t>
  </si>
  <si>
    <t>SO - 0007497</t>
  </si>
  <si>
    <t>SO - 0007498</t>
  </si>
  <si>
    <t>SO - 0007499</t>
  </si>
  <si>
    <t>SO - 0007500</t>
  </si>
  <si>
    <t>SO - 0007501</t>
  </si>
  <si>
    <t>SO - 0007502</t>
  </si>
  <si>
    <t>SO - 0007503</t>
  </si>
  <si>
    <t>SO - 0007504</t>
  </si>
  <si>
    <t>SO - 0007505</t>
  </si>
  <si>
    <t>SO - 0007506</t>
  </si>
  <si>
    <t>SO - 0007507</t>
  </si>
  <si>
    <t>SO - 0007508</t>
  </si>
  <si>
    <t>SO - 0007509</t>
  </si>
  <si>
    <t>SO - 0007510</t>
  </si>
  <si>
    <t>SO - 0007511</t>
  </si>
  <si>
    <t>SO - 0007512</t>
  </si>
  <si>
    <t>SO - 0007513</t>
  </si>
  <si>
    <t>SO - 0007514</t>
  </si>
  <si>
    <t>SO - 0007515</t>
  </si>
  <si>
    <t>SO - 0007516</t>
  </si>
  <si>
    <t>SO - 0007517</t>
  </si>
  <si>
    <t>SO - 0007518</t>
  </si>
  <si>
    <t>SO - 0007519</t>
  </si>
  <si>
    <t>SO - 0007520</t>
  </si>
  <si>
    <t>SO - 0007521</t>
  </si>
  <si>
    <t>SO - 0007522</t>
  </si>
  <si>
    <t>SO - 0007523</t>
  </si>
  <si>
    <t>SO - 0007524</t>
  </si>
  <si>
    <t>SO - 0007525</t>
  </si>
  <si>
    <t>SO - 0007526</t>
  </si>
  <si>
    <t>SO - 0007527</t>
  </si>
  <si>
    <t>SO - 0007528</t>
  </si>
  <si>
    <t>SO - 0007529</t>
  </si>
  <si>
    <t>SO - 0007530</t>
  </si>
  <si>
    <t>SO - 0007531</t>
  </si>
  <si>
    <t>SO - 0007532</t>
  </si>
  <si>
    <t>SO - 0007533</t>
  </si>
  <si>
    <t>SO - 0007534</t>
  </si>
  <si>
    <t>SO - 0007535</t>
  </si>
  <si>
    <t>SO - 0007536</t>
  </si>
  <si>
    <t>SO - 0007537</t>
  </si>
  <si>
    <t>SO - 0007538</t>
  </si>
  <si>
    <t>SO - 0007539</t>
  </si>
  <si>
    <t>SO - 0007540</t>
  </si>
  <si>
    <t>SO - 0007541</t>
  </si>
  <si>
    <t>SO - 0007542</t>
  </si>
  <si>
    <t>SO - 0007543</t>
  </si>
  <si>
    <t>SO - 0007544</t>
  </si>
  <si>
    <t>SO - 0007545</t>
  </si>
  <si>
    <t>SO - 0007546</t>
  </si>
  <si>
    <t>SO - 0007547</t>
  </si>
  <si>
    <t>SO - 0007548</t>
  </si>
  <si>
    <t>SO - 0007549</t>
  </si>
  <si>
    <t>SO - 0007550</t>
  </si>
  <si>
    <t>SO - 0007551</t>
  </si>
  <si>
    <t>SO - 0007552</t>
  </si>
  <si>
    <t>SO - 0007553</t>
  </si>
  <si>
    <t>SO - 0007554</t>
  </si>
  <si>
    <t>SO - 0007555</t>
  </si>
  <si>
    <t>SO - 0007556</t>
  </si>
  <si>
    <t>SO - 0007557</t>
  </si>
  <si>
    <t>SO - 0007558</t>
  </si>
  <si>
    <t>SO - 0007559</t>
  </si>
  <si>
    <t>SO - 0007560</t>
  </si>
  <si>
    <t>SO - 0007561</t>
  </si>
  <si>
    <t>SO - 0007562</t>
  </si>
  <si>
    <t>SO - 0007563</t>
  </si>
  <si>
    <t>SO - 0007564</t>
  </si>
  <si>
    <t>SO - 0007565</t>
  </si>
  <si>
    <t>SO - 0007566</t>
  </si>
  <si>
    <t>SO - 0007567</t>
  </si>
  <si>
    <t>SO - 0007568</t>
  </si>
  <si>
    <t>SO - 0007569</t>
  </si>
  <si>
    <t>SO - 0007570</t>
  </si>
  <si>
    <t>SO - 0007571</t>
  </si>
  <si>
    <t>SO - 0007572</t>
  </si>
  <si>
    <t>SO - 0007573</t>
  </si>
  <si>
    <t>SO - 0007574</t>
  </si>
  <si>
    <t>SO - 0007575</t>
  </si>
  <si>
    <t>SO - 0007576</t>
  </si>
  <si>
    <t>SO - 0007577</t>
  </si>
  <si>
    <t>SO - 0007578</t>
  </si>
  <si>
    <t>SO - 0007579</t>
  </si>
  <si>
    <t>SO - 0007580</t>
  </si>
  <si>
    <t>SO - 0007581</t>
  </si>
  <si>
    <t>SO - 0007582</t>
  </si>
  <si>
    <t>SO - 0007583</t>
  </si>
  <si>
    <t>SO - 0007584</t>
  </si>
  <si>
    <t>SO - 0007585</t>
  </si>
  <si>
    <t>SO - 0007586</t>
  </si>
  <si>
    <t>SO - 0007587</t>
  </si>
  <si>
    <t>SO - 0007588</t>
  </si>
  <si>
    <t>SO - 0007589</t>
  </si>
  <si>
    <t>SO - 0007590</t>
  </si>
  <si>
    <t>SO - 0007591</t>
  </si>
  <si>
    <t>SO - 0007592</t>
  </si>
  <si>
    <t>SO - 0007593</t>
  </si>
  <si>
    <t>SO - 0007594</t>
  </si>
  <si>
    <t>SO - 0007595</t>
  </si>
  <si>
    <t>SO - 0007596</t>
  </si>
  <si>
    <t>SO - 0007597</t>
  </si>
  <si>
    <t>SO - 0007598</t>
  </si>
  <si>
    <t>SO - 0007599</t>
  </si>
  <si>
    <t>SO - 0007600</t>
  </si>
  <si>
    <t>SO - 0007601</t>
  </si>
  <si>
    <t>SO - 0007602</t>
  </si>
  <si>
    <t>SO - 0007603</t>
  </si>
  <si>
    <t>SO - 0007604</t>
  </si>
  <si>
    <t>SO - 0007605</t>
  </si>
  <si>
    <t>SO - 0007606</t>
  </si>
  <si>
    <t>SO - 0007607</t>
  </si>
  <si>
    <t>SO - 0007608</t>
  </si>
  <si>
    <t>SO - 0007609</t>
  </si>
  <si>
    <t>SO - 0007610</t>
  </si>
  <si>
    <t>SO - 0007611</t>
  </si>
  <si>
    <t>SO - 0007612</t>
  </si>
  <si>
    <t>SO - 0007613</t>
  </si>
  <si>
    <t>SO - 0007614</t>
  </si>
  <si>
    <t>SO - 0007615</t>
  </si>
  <si>
    <t>SO - 0007616</t>
  </si>
  <si>
    <t>SO - 0007617</t>
  </si>
  <si>
    <t>SO - 0007618</t>
  </si>
  <si>
    <t>SO - 0007619</t>
  </si>
  <si>
    <t>SO - 0007620</t>
  </si>
  <si>
    <t>SO - 0007621</t>
  </si>
  <si>
    <t>SO - 0007622</t>
  </si>
  <si>
    <t>SO - 0007623</t>
  </si>
  <si>
    <t>SO - 0007624</t>
  </si>
  <si>
    <t>SO - 0007625</t>
  </si>
  <si>
    <t>SO - 0007626</t>
  </si>
  <si>
    <t>SO - 0007627</t>
  </si>
  <si>
    <t>SO - 0007628</t>
  </si>
  <si>
    <t>SO - 0007629</t>
  </si>
  <si>
    <t>SO - 0007630</t>
  </si>
  <si>
    <t>SO - 0007631</t>
  </si>
  <si>
    <t>SO - 0007632</t>
  </si>
  <si>
    <t>SO - 0007633</t>
  </si>
  <si>
    <t>SO - 0007634</t>
  </si>
  <si>
    <t>SO - 0007635</t>
  </si>
  <si>
    <t>SO - 0007636</t>
  </si>
  <si>
    <t>SO - 0007637</t>
  </si>
  <si>
    <t>SO - 0007638</t>
  </si>
  <si>
    <t>SO - 0007639</t>
  </si>
  <si>
    <t>SO - 0007640</t>
  </si>
  <si>
    <t>SO - 0007641</t>
  </si>
  <si>
    <t>SO - 0007642</t>
  </si>
  <si>
    <t>SO - 0007643</t>
  </si>
  <si>
    <t>SO - 0007644</t>
  </si>
  <si>
    <t>SO - 0007645</t>
  </si>
  <si>
    <t>SO - 0007646</t>
  </si>
  <si>
    <t>SO - 0007647</t>
  </si>
  <si>
    <t>SO - 0007648</t>
  </si>
  <si>
    <t>SO - 0007649</t>
  </si>
  <si>
    <t>SO - 0007650</t>
  </si>
  <si>
    <t>SO - 0007651</t>
  </si>
  <si>
    <t>SO - 0007652</t>
  </si>
  <si>
    <t>SO - 0007653</t>
  </si>
  <si>
    <t>SO - 0007654</t>
  </si>
  <si>
    <t>SO - 0007655</t>
  </si>
  <si>
    <t>SO - 0007656</t>
  </si>
  <si>
    <t>SO - 0007657</t>
  </si>
  <si>
    <t>SO - 0007658</t>
  </si>
  <si>
    <t>SO - 0007659</t>
  </si>
  <si>
    <t>SO - 0007660</t>
  </si>
  <si>
    <t>SO - 0007661</t>
  </si>
  <si>
    <t>SO - 0007662</t>
  </si>
  <si>
    <t>SO - 0007663</t>
  </si>
  <si>
    <t>SO - 0007664</t>
  </si>
  <si>
    <t>SO - 0007665</t>
  </si>
  <si>
    <t>SO - 0007666</t>
  </si>
  <si>
    <t>SO - 0007667</t>
  </si>
  <si>
    <t>SO - 0007668</t>
  </si>
  <si>
    <t>SO - 0007669</t>
  </si>
  <si>
    <t>SO - 0007670</t>
  </si>
  <si>
    <t>SO - 0007671</t>
  </si>
  <si>
    <t>SO - 0007672</t>
  </si>
  <si>
    <t>SO - 0007673</t>
  </si>
  <si>
    <t>SO - 0007674</t>
  </si>
  <si>
    <t>SO - 0007675</t>
  </si>
  <si>
    <t>SO - 0007676</t>
  </si>
  <si>
    <t>SO - 0007677</t>
  </si>
  <si>
    <t>SO - 0007678</t>
  </si>
  <si>
    <t>SO - 0007679</t>
  </si>
  <si>
    <t>SO - 0007680</t>
  </si>
  <si>
    <t>SO - 0007681</t>
  </si>
  <si>
    <t>SO - 0007682</t>
  </si>
  <si>
    <t>SO - 0007683</t>
  </si>
  <si>
    <t>SO - 0007684</t>
  </si>
  <si>
    <t>SO - 0007685</t>
  </si>
  <si>
    <t>SO - 0007686</t>
  </si>
  <si>
    <t>SO - 0007687</t>
  </si>
  <si>
    <t>SO - 0007688</t>
  </si>
  <si>
    <t>SO - 0007689</t>
  </si>
  <si>
    <t>SO - 0007690</t>
  </si>
  <si>
    <t>SO - 0007691</t>
  </si>
  <si>
    <t>SO - 0007692</t>
  </si>
  <si>
    <t>SO - 0007693</t>
  </si>
  <si>
    <t>SO - 0007694</t>
  </si>
  <si>
    <t>SO - 0007695</t>
  </si>
  <si>
    <t>SO - 0007696</t>
  </si>
  <si>
    <t>SO - 0007697</t>
  </si>
  <si>
    <t>SO - 0007698</t>
  </si>
  <si>
    <t>SO - 0007699</t>
  </si>
  <si>
    <t>SO - 0007700</t>
  </si>
  <si>
    <t>SO - 0007701</t>
  </si>
  <si>
    <t>SO - 0007702</t>
  </si>
  <si>
    <t>SO - 0007703</t>
  </si>
  <si>
    <t>SO - 0007704</t>
  </si>
  <si>
    <t>SO - 0007705</t>
  </si>
  <si>
    <t>SO - 0007706</t>
  </si>
  <si>
    <t>SO - 0007707</t>
  </si>
  <si>
    <t>SO - 0007708</t>
  </si>
  <si>
    <t>SO - 0007709</t>
  </si>
  <si>
    <t>SO - 0007710</t>
  </si>
  <si>
    <t>SO - 0007711</t>
  </si>
  <si>
    <t>SO - 0007712</t>
  </si>
  <si>
    <t>SO - 0007713</t>
  </si>
  <si>
    <t>SO - 0007714</t>
  </si>
  <si>
    <t>SO - 0007715</t>
  </si>
  <si>
    <t>SO - 0007716</t>
  </si>
  <si>
    <t>SO - 0007717</t>
  </si>
  <si>
    <t>SO - 0007718</t>
  </si>
  <si>
    <t>SO - 0007719</t>
  </si>
  <si>
    <t>SO - 0007720</t>
  </si>
  <si>
    <t>SO - 0007721</t>
  </si>
  <si>
    <t>SO - 0007722</t>
  </si>
  <si>
    <t>SO - 0007723</t>
  </si>
  <si>
    <t>SO - 0007724</t>
  </si>
  <si>
    <t>SO - 0007725</t>
  </si>
  <si>
    <t>SO - 0007726</t>
  </si>
  <si>
    <t>SO - 0007727</t>
  </si>
  <si>
    <t>SO - 0007728</t>
  </si>
  <si>
    <t>SO - 0007729</t>
  </si>
  <si>
    <t>SO - 0007730</t>
  </si>
  <si>
    <t>SO - 0007731</t>
  </si>
  <si>
    <t>SO - 0007732</t>
  </si>
  <si>
    <t>SO - 0007733</t>
  </si>
  <si>
    <t>SO - 0007734</t>
  </si>
  <si>
    <t>SO - 0007735</t>
  </si>
  <si>
    <t>SO - 0007736</t>
  </si>
  <si>
    <t>SO - 0007737</t>
  </si>
  <si>
    <t>SO - 0007738</t>
  </si>
  <si>
    <t>SO - 0007739</t>
  </si>
  <si>
    <t>SO - 0007740</t>
  </si>
  <si>
    <t>SO - 0007741</t>
  </si>
  <si>
    <t>SO - 0007742</t>
  </si>
  <si>
    <t>SO - 0007743</t>
  </si>
  <si>
    <t>SO - 0007744</t>
  </si>
  <si>
    <t>SO - 0007745</t>
  </si>
  <si>
    <t>SO - 0007746</t>
  </si>
  <si>
    <t>SO - 0007747</t>
  </si>
  <si>
    <t>SO - 0007748</t>
  </si>
  <si>
    <t>SO - 0007749</t>
  </si>
  <si>
    <t>SO - 0007750</t>
  </si>
  <si>
    <t>SO - 0007751</t>
  </si>
  <si>
    <t>SO - 0007752</t>
  </si>
  <si>
    <t>SO - 0007753</t>
  </si>
  <si>
    <t>SO - 0007754</t>
  </si>
  <si>
    <t>SO - 0007755</t>
  </si>
  <si>
    <t>SO - 0007756</t>
  </si>
  <si>
    <t>SO - 0007757</t>
  </si>
  <si>
    <t>SO - 0007758</t>
  </si>
  <si>
    <t>SO - 0007759</t>
  </si>
  <si>
    <t>SO - 0007760</t>
  </si>
  <si>
    <t>SO - 0007761</t>
  </si>
  <si>
    <t>SO - 0007762</t>
  </si>
  <si>
    <t>SO - 0007763</t>
  </si>
  <si>
    <t>SO - 0007764</t>
  </si>
  <si>
    <t>SO - 0007765</t>
  </si>
  <si>
    <t>SO - 0007766</t>
  </si>
  <si>
    <t>SO - 0007767</t>
  </si>
  <si>
    <t>SO - 0007768</t>
  </si>
  <si>
    <t>SO - 0007769</t>
  </si>
  <si>
    <t>SO - 0007770</t>
  </si>
  <si>
    <t>SO - 0007771</t>
  </si>
  <si>
    <t>SO - 0007772</t>
  </si>
  <si>
    <t>SO - 0007773</t>
  </si>
  <si>
    <t>SO - 0007774</t>
  </si>
  <si>
    <t>SO - 0007775</t>
  </si>
  <si>
    <t>SO - 0007776</t>
  </si>
  <si>
    <t>SO - 0007777</t>
  </si>
  <si>
    <t>SO - 0007778</t>
  </si>
  <si>
    <t>SO - 0007779</t>
  </si>
  <si>
    <t>SO - 0007780</t>
  </si>
  <si>
    <t>SO - 0007781</t>
  </si>
  <si>
    <t>SO - 0007782</t>
  </si>
  <si>
    <t>SO - 0007783</t>
  </si>
  <si>
    <t>SO - 0007784</t>
  </si>
  <si>
    <t>SO - 0007785</t>
  </si>
  <si>
    <t>SO - 0007786</t>
  </si>
  <si>
    <t>SO - 0007787</t>
  </si>
  <si>
    <t>SO - 0007788</t>
  </si>
  <si>
    <t>SO - 0007789</t>
  </si>
  <si>
    <t>SO - 0007790</t>
  </si>
  <si>
    <t>SO - 0007791</t>
  </si>
  <si>
    <t>SO - 0007792</t>
  </si>
  <si>
    <t>SO - 0007793</t>
  </si>
  <si>
    <t>SO - 0007794</t>
  </si>
  <si>
    <t>SO - 0007795</t>
  </si>
  <si>
    <t>SO - 0007796</t>
  </si>
  <si>
    <t>SO - 0007797</t>
  </si>
  <si>
    <t>SO - 0007798</t>
  </si>
  <si>
    <t>SO - 0007799</t>
  </si>
  <si>
    <t>SO - 0007800</t>
  </si>
  <si>
    <t>SO - 0007801</t>
  </si>
  <si>
    <t>SO - 0007802</t>
  </si>
  <si>
    <t>SO - 0007803</t>
  </si>
  <si>
    <t>SO - 0007804</t>
  </si>
  <si>
    <t>SO - 0007805</t>
  </si>
  <si>
    <t>SO - 0007806</t>
  </si>
  <si>
    <t>SO - 0007807</t>
  </si>
  <si>
    <t>SO - 0007808</t>
  </si>
  <si>
    <t>SO - 0007809</t>
  </si>
  <si>
    <t>SO - 0007810</t>
  </si>
  <si>
    <t>SO - 0007811</t>
  </si>
  <si>
    <t>SO - 0007812</t>
  </si>
  <si>
    <t>SO - 0007813</t>
  </si>
  <si>
    <t>SO - 0007814</t>
  </si>
  <si>
    <t>SO - 0007815</t>
  </si>
  <si>
    <t>SO - 0007816</t>
  </si>
  <si>
    <t>SO - 0007817</t>
  </si>
  <si>
    <t>SO - 0007818</t>
  </si>
  <si>
    <t>SO - 0007819</t>
  </si>
  <si>
    <t>SO - 0007820</t>
  </si>
  <si>
    <t>SO - 0007821</t>
  </si>
  <si>
    <t>SO - 0007822</t>
  </si>
  <si>
    <t>SO - 0007823</t>
  </si>
  <si>
    <t>SO - 0007824</t>
  </si>
  <si>
    <t>SO - 0007825</t>
  </si>
  <si>
    <t>SO - 0007826</t>
  </si>
  <si>
    <t>SO - 0007827</t>
  </si>
  <si>
    <t>SO - 0007828</t>
  </si>
  <si>
    <t>SO - 0007829</t>
  </si>
  <si>
    <t>SO - 0007830</t>
  </si>
  <si>
    <t>SO - 0007831</t>
  </si>
  <si>
    <t>SO - 0007832</t>
  </si>
  <si>
    <t>SO - 0007833</t>
  </si>
  <si>
    <t>SO - 0007834</t>
  </si>
  <si>
    <t>SO - 0007835</t>
  </si>
  <si>
    <t>SO - 0007836</t>
  </si>
  <si>
    <t>SO - 0007837</t>
  </si>
  <si>
    <t>SO - 0007838</t>
  </si>
  <si>
    <t>SO - 0007839</t>
  </si>
  <si>
    <t>SO - 0007840</t>
  </si>
  <si>
    <t>SO - 0007841</t>
  </si>
  <si>
    <t>SO - 0007842</t>
  </si>
  <si>
    <t>SO - 0007843</t>
  </si>
  <si>
    <t>SO - 0007844</t>
  </si>
  <si>
    <t>SO - 0007845</t>
  </si>
  <si>
    <t>SO - 0007846</t>
  </si>
  <si>
    <t>SO - 0007847</t>
  </si>
  <si>
    <t>SO - 0007848</t>
  </si>
  <si>
    <t>SO - 0007849</t>
  </si>
  <si>
    <t>SO - 0007850</t>
  </si>
  <si>
    <t>SO - 0007851</t>
  </si>
  <si>
    <t>SO - 0007852</t>
  </si>
  <si>
    <t>SO - 0007853</t>
  </si>
  <si>
    <t>SO - 0007854</t>
  </si>
  <si>
    <t>SO - 0007855</t>
  </si>
  <si>
    <t>SO - 0007856</t>
  </si>
  <si>
    <t>SO - 0007857</t>
  </si>
  <si>
    <t>SO - 0007858</t>
  </si>
  <si>
    <t>SO - 0007859</t>
  </si>
  <si>
    <t>SO - 0007860</t>
  </si>
  <si>
    <t>SO - 0007861</t>
  </si>
  <si>
    <t>SO - 0007862</t>
  </si>
  <si>
    <t>SO - 0007863</t>
  </si>
  <si>
    <t>SO - 0007864</t>
  </si>
  <si>
    <t>SO - 0007865</t>
  </si>
  <si>
    <t>SO - 0007866</t>
  </si>
  <si>
    <t>SO - 0007867</t>
  </si>
  <si>
    <t>SO - 0007868</t>
  </si>
  <si>
    <t>SO - 0007869</t>
  </si>
  <si>
    <t>SO - 0007870</t>
  </si>
  <si>
    <t>SO - 0007871</t>
  </si>
  <si>
    <t>SO - 0007872</t>
  </si>
  <si>
    <t>SO - 0007873</t>
  </si>
  <si>
    <t>SO - 0007874</t>
  </si>
  <si>
    <t>SO - 0007875</t>
  </si>
  <si>
    <t>SO - 0007876</t>
  </si>
  <si>
    <t>SO - 0007877</t>
  </si>
  <si>
    <t>SO - 0007878</t>
  </si>
  <si>
    <t>SO - 0007879</t>
  </si>
  <si>
    <t>SO - 0007880</t>
  </si>
  <si>
    <t>SO - 0007881</t>
  </si>
  <si>
    <t>SO - 0007882</t>
  </si>
  <si>
    <t>SO - 0007883</t>
  </si>
  <si>
    <t>SO - 0007884</t>
  </si>
  <si>
    <t>SO - 0007885</t>
  </si>
  <si>
    <t>SO - 0007886</t>
  </si>
  <si>
    <t>SO - 0007887</t>
  </si>
  <si>
    <t>SO - 0007888</t>
  </si>
  <si>
    <t>SO - 0007889</t>
  </si>
  <si>
    <t>SO - 0007890</t>
  </si>
  <si>
    <t>SO - 0007891</t>
  </si>
  <si>
    <t>SO - 0007892</t>
  </si>
  <si>
    <t>SO - 0007893</t>
  </si>
  <si>
    <t>SO - 0007894</t>
  </si>
  <si>
    <t>SO - 0007895</t>
  </si>
  <si>
    <t>SO - 0007896</t>
  </si>
  <si>
    <t>SO - 0007897</t>
  </si>
  <si>
    <t>SO - 0007898</t>
  </si>
  <si>
    <t>SO - 0007899</t>
  </si>
  <si>
    <t>SO - 0007900</t>
  </si>
  <si>
    <t>SO - 0007901</t>
  </si>
  <si>
    <t>SO - 0007902</t>
  </si>
  <si>
    <t>SO - 0007903</t>
  </si>
  <si>
    <t>SO - 0007904</t>
  </si>
  <si>
    <t>SO - 0007905</t>
  </si>
  <si>
    <t>SO - 0007906</t>
  </si>
  <si>
    <t>SO - 0007907</t>
  </si>
  <si>
    <t>SO - 0007908</t>
  </si>
  <si>
    <t>SO - 0007909</t>
  </si>
  <si>
    <t>SO - 0007910</t>
  </si>
  <si>
    <t>SO - 0007911</t>
  </si>
  <si>
    <t>SO - 0007912</t>
  </si>
  <si>
    <t>SO - 0007913</t>
  </si>
  <si>
    <t>SO - 0007914</t>
  </si>
  <si>
    <t>SO - 0007915</t>
  </si>
  <si>
    <t>SO - 0007916</t>
  </si>
  <si>
    <t>SO - 0007917</t>
  </si>
  <si>
    <t>SO - 0007918</t>
  </si>
  <si>
    <t>SO - 0007919</t>
  </si>
  <si>
    <t>SO - 0007920</t>
  </si>
  <si>
    <t>SO - 0007921</t>
  </si>
  <si>
    <t>SO - 0007922</t>
  </si>
  <si>
    <t>SO - 0007923</t>
  </si>
  <si>
    <t>SO - 0007924</t>
  </si>
  <si>
    <t>SO - 0007925</t>
  </si>
  <si>
    <t>SO - 0007926</t>
  </si>
  <si>
    <t>SO - 0007927</t>
  </si>
  <si>
    <t>SO - 0007928</t>
  </si>
  <si>
    <t>SO - 0007929</t>
  </si>
  <si>
    <t>SO - 0007930</t>
  </si>
  <si>
    <t>SO - 0007931</t>
  </si>
  <si>
    <t>SO - 0007932</t>
  </si>
  <si>
    <t>SO - 0007933</t>
  </si>
  <si>
    <t>SO - 0007934</t>
  </si>
  <si>
    <t>SO - 0007935</t>
  </si>
  <si>
    <t>SO - 0007936</t>
  </si>
  <si>
    <t>SO - 0007937</t>
  </si>
  <si>
    <t>SO - 0007938</t>
  </si>
  <si>
    <t>SO - 0007939</t>
  </si>
  <si>
    <t>SO - 0007940</t>
  </si>
  <si>
    <t>SO - 0007941</t>
  </si>
  <si>
    <t>SO - 0007942</t>
  </si>
  <si>
    <t>SO - 0007943</t>
  </si>
  <si>
    <t>SO - 0007944</t>
  </si>
  <si>
    <t>SO - 0007945</t>
  </si>
  <si>
    <t>SO - 0007946</t>
  </si>
  <si>
    <t>SO - 0007947</t>
  </si>
  <si>
    <t>SO - 0007948</t>
  </si>
  <si>
    <t>SO - 0007949</t>
  </si>
  <si>
    <t>SO - 0007950</t>
  </si>
  <si>
    <t>SO - 0007951</t>
  </si>
  <si>
    <t>SO - 0007952</t>
  </si>
  <si>
    <t>SO - 0007953</t>
  </si>
  <si>
    <t>SO - 0007954</t>
  </si>
  <si>
    <t>SO - 0007955</t>
  </si>
  <si>
    <t>SO - 0007956</t>
  </si>
  <si>
    <t>SO - 0007957</t>
  </si>
  <si>
    <t>SO - 0007958</t>
  </si>
  <si>
    <t>SO - 0007959</t>
  </si>
  <si>
    <t>SO - 0007960</t>
  </si>
  <si>
    <t>SO - 0007961</t>
  </si>
  <si>
    <t>SO - 0007962</t>
  </si>
  <si>
    <t>SO - 0007963</t>
  </si>
  <si>
    <t>SO - 0007964</t>
  </si>
  <si>
    <t>SO - 0007965</t>
  </si>
  <si>
    <t>SO - 0007966</t>
  </si>
  <si>
    <t>SO - 0007967</t>
  </si>
  <si>
    <t>SO - 0007968</t>
  </si>
  <si>
    <t>SO - 0007969</t>
  </si>
  <si>
    <t>SO - 0007970</t>
  </si>
  <si>
    <t>SO - 0007971</t>
  </si>
  <si>
    <t>SO - 0007972</t>
  </si>
  <si>
    <t>SO - 0007973</t>
  </si>
  <si>
    <t>SO - 0007974</t>
  </si>
  <si>
    <t>SO - 0007975</t>
  </si>
  <si>
    <t>SO - 0007976</t>
  </si>
  <si>
    <t>SO - 0007977</t>
  </si>
  <si>
    <t>SO - 0007978</t>
  </si>
  <si>
    <t>SO - 0007979</t>
  </si>
  <si>
    <t>SO - 0007980</t>
  </si>
  <si>
    <t>SO - 0007981</t>
  </si>
  <si>
    <t>SO - 0007982</t>
  </si>
  <si>
    <t>SO - 0007983</t>
  </si>
  <si>
    <t>SO - 0007984</t>
  </si>
  <si>
    <t>SO - 0007985</t>
  </si>
  <si>
    <t>SO - 0007986</t>
  </si>
  <si>
    <t>SO - 0007987</t>
  </si>
  <si>
    <t>SO - 0007988</t>
  </si>
  <si>
    <t>SO - 0007989</t>
  </si>
  <si>
    <t>SO - 0007990</t>
  </si>
  <si>
    <t>SO - 0007991</t>
  </si>
  <si>
    <t>SO - 0007992</t>
  </si>
  <si>
    <t>SO - 0007993</t>
  </si>
  <si>
    <t>SO - 0007994</t>
  </si>
  <si>
    <t>SO - 0007995</t>
  </si>
  <si>
    <t>SO - 0007996</t>
  </si>
  <si>
    <t>SO - 0007997</t>
  </si>
  <si>
    <t>SO - 0007998</t>
  </si>
  <si>
    <t>SO - 0007999</t>
  </si>
  <si>
    <t>SO - 0008000</t>
  </si>
  <si>
    <t>SO - 0008001</t>
  </si>
  <si>
    <t>SO - 0008002</t>
  </si>
  <si>
    <t>SO - 0008003</t>
  </si>
  <si>
    <t>SO - 0008004</t>
  </si>
  <si>
    <t>SO - 0008005</t>
  </si>
  <si>
    <t>SO - 0008006</t>
  </si>
  <si>
    <t>SO - 0008007</t>
  </si>
  <si>
    <t>SO - 0008008</t>
  </si>
  <si>
    <t>SO - 0008009</t>
  </si>
  <si>
    <t>SO - 0008010</t>
  </si>
  <si>
    <t>SO - 0008011</t>
  </si>
  <si>
    <t>SO - 0008012</t>
  </si>
  <si>
    <t>SO - 0008013</t>
  </si>
  <si>
    <t>SO - 0008014</t>
  </si>
  <si>
    <t>SO - 0008015</t>
  </si>
  <si>
    <t>SO - 0008016</t>
  </si>
  <si>
    <t>SO - 0008017</t>
  </si>
  <si>
    <t>SO - 0008018</t>
  </si>
  <si>
    <t>SO - 0008019</t>
  </si>
  <si>
    <t>SO - 0008020</t>
  </si>
  <si>
    <t>SO - 0008021</t>
  </si>
  <si>
    <t>SO - 0008022</t>
  </si>
  <si>
    <t>SO - 0008023</t>
  </si>
  <si>
    <t>SO - 0008024</t>
  </si>
  <si>
    <t>SO - 0008025</t>
  </si>
  <si>
    <t>SO - 0008026</t>
  </si>
  <si>
    <t>SO - 0008027</t>
  </si>
  <si>
    <t>SO - 0008028</t>
  </si>
  <si>
    <t>SO - 0008029</t>
  </si>
  <si>
    <t>SO - 0008030</t>
  </si>
  <si>
    <t>SO - 0008031</t>
  </si>
  <si>
    <t>SO - 0008032</t>
  </si>
  <si>
    <t>SO - 0008033</t>
  </si>
  <si>
    <t>SO - 0008034</t>
  </si>
  <si>
    <t>SO - 0008035</t>
  </si>
  <si>
    <t>SO - 0008036</t>
  </si>
  <si>
    <t>SO - 0008037</t>
  </si>
  <si>
    <t>SO - 0008038</t>
  </si>
  <si>
    <t>SO - 0008039</t>
  </si>
  <si>
    <t>SO - 0008040</t>
  </si>
  <si>
    <t>SO - 0008041</t>
  </si>
  <si>
    <t>SO - 0008042</t>
  </si>
  <si>
    <t>SO - 0008043</t>
  </si>
  <si>
    <t>SO - 0008044</t>
  </si>
  <si>
    <t>SO - 0008045</t>
  </si>
  <si>
    <t>SO - 0008046</t>
  </si>
  <si>
    <t>SO - 0008047</t>
  </si>
  <si>
    <t>SO - 0008048</t>
  </si>
  <si>
    <t>SO - 0008049</t>
  </si>
  <si>
    <t>SO - 0008050</t>
  </si>
  <si>
    <t>SO - 0008051</t>
  </si>
  <si>
    <t>SO - 0008052</t>
  </si>
  <si>
    <t>SO - 0008053</t>
  </si>
  <si>
    <t>SO - 0008054</t>
  </si>
  <si>
    <t>SO - 0008055</t>
  </si>
  <si>
    <t>SO - 0008056</t>
  </si>
  <si>
    <t>SO - 0008057</t>
  </si>
  <si>
    <t>SO - 0008058</t>
  </si>
  <si>
    <t>SO - 0008059</t>
  </si>
  <si>
    <t>SO - 0008060</t>
  </si>
  <si>
    <t>SO - 0008061</t>
  </si>
  <si>
    <t>SO - 0008062</t>
  </si>
  <si>
    <t>SO - 0008063</t>
  </si>
  <si>
    <t>SO - 0008064</t>
  </si>
  <si>
    <t>SO - 0008065</t>
  </si>
  <si>
    <t>SO - 0008066</t>
  </si>
  <si>
    <t>SO - 0008067</t>
  </si>
  <si>
    <t>SO - 0008068</t>
  </si>
  <si>
    <t>SO - 0008069</t>
  </si>
  <si>
    <t>SO - 0008070</t>
  </si>
  <si>
    <t>SO - 0008071</t>
  </si>
  <si>
    <t>SO - 0008072</t>
  </si>
  <si>
    <t>SO - 0008073</t>
  </si>
  <si>
    <t>SO - 0008074</t>
  </si>
  <si>
    <t>SO - 0008075</t>
  </si>
  <si>
    <t>SO - 0008076</t>
  </si>
  <si>
    <t>SO - 0008077</t>
  </si>
  <si>
    <t>SO - 0008078</t>
  </si>
  <si>
    <t>SO - 0008079</t>
  </si>
  <si>
    <t>SO - 0008080</t>
  </si>
  <si>
    <t>SO - 0008081</t>
  </si>
  <si>
    <t>SO - 0008082</t>
  </si>
  <si>
    <t>SO - 0008083</t>
  </si>
  <si>
    <t>SO - 0008084</t>
  </si>
  <si>
    <t>SO - 0008085</t>
  </si>
  <si>
    <t>SO - 0008086</t>
  </si>
  <si>
    <t>SO - 0008087</t>
  </si>
  <si>
    <t>SO - 0008088</t>
  </si>
  <si>
    <t>SO - 0008089</t>
  </si>
  <si>
    <t>SO - 0008090</t>
  </si>
  <si>
    <t>SO - 0008091</t>
  </si>
  <si>
    <t>OrderNumber</t>
  </si>
  <si>
    <t>Sales Channel</t>
  </si>
  <si>
    <t>WarehouseCode</t>
  </si>
  <si>
    <t>ProcuredDate</t>
  </si>
  <si>
    <t>OrderDate</t>
  </si>
  <si>
    <t>ShipDate</t>
  </si>
  <si>
    <t>DeliveryDate</t>
  </si>
  <si>
    <t>CurrencyCode</t>
  </si>
  <si>
    <t>_SalesRepID</t>
  </si>
  <si>
    <t>_CustomerID</t>
  </si>
  <si>
    <t>_StoreID</t>
  </si>
  <si>
    <t>_ProductID</t>
  </si>
  <si>
    <t>Discount Applied</t>
  </si>
  <si>
    <t>Unit Price</t>
  </si>
  <si>
    <t>Unit Cost</t>
  </si>
  <si>
    <t>Profit</t>
  </si>
  <si>
    <t>City Name</t>
  </si>
  <si>
    <t>County</t>
  </si>
  <si>
    <t>StateCode</t>
  </si>
  <si>
    <t>State</t>
  </si>
  <si>
    <t>Type</t>
  </si>
  <si>
    <t>Population</t>
  </si>
  <si>
    <t>Household Income</t>
  </si>
  <si>
    <t>Median Income</t>
  </si>
  <si>
    <t>Land Area</t>
  </si>
  <si>
    <t>Water Area</t>
  </si>
  <si>
    <t>Time Zone</t>
  </si>
  <si>
    <t>Birmingham</t>
  </si>
  <si>
    <t>Shelby County/Jefferson County</t>
  </si>
  <si>
    <t>AL</t>
  </si>
  <si>
    <t>Alabama</t>
  </si>
  <si>
    <t>City</t>
  </si>
  <si>
    <t>America/Chicago</t>
  </si>
  <si>
    <t>Huntsville</t>
  </si>
  <si>
    <t>Limestone County/Madison County</t>
  </si>
  <si>
    <t>Mobile</t>
  </si>
  <si>
    <t>Mobile County</t>
  </si>
  <si>
    <t>Montgomery</t>
  </si>
  <si>
    <t>Montgomery County</t>
  </si>
  <si>
    <t>Little Rock</t>
  </si>
  <si>
    <t>Pulaski County</t>
  </si>
  <si>
    <t>AR</t>
  </si>
  <si>
    <t>Arkansas</t>
  </si>
  <si>
    <t>Chandler</t>
  </si>
  <si>
    <t>Maricopa County</t>
  </si>
  <si>
    <t>AZ</t>
  </si>
  <si>
    <t>Arizona</t>
  </si>
  <si>
    <t>America/Phoenix</t>
  </si>
  <si>
    <t>Gilbert</t>
  </si>
  <si>
    <t>Town</t>
  </si>
  <si>
    <t>Glendale</t>
  </si>
  <si>
    <t>Mesa</t>
  </si>
  <si>
    <t>Peoria</t>
  </si>
  <si>
    <t>Maricopa County/Yavapai County</t>
  </si>
  <si>
    <t>Phoenix</t>
  </si>
  <si>
    <t>Scottsdale</t>
  </si>
  <si>
    <t>Surprise</t>
  </si>
  <si>
    <t>Tempe</t>
  </si>
  <si>
    <t>Tucson</t>
  </si>
  <si>
    <t>Pima County</t>
  </si>
  <si>
    <t>Anaheim</t>
  </si>
  <si>
    <t>Orange County</t>
  </si>
  <si>
    <t>CA</t>
  </si>
  <si>
    <t>California</t>
  </si>
  <si>
    <t>America/Los Angeles</t>
  </si>
  <si>
    <t>Antioch</t>
  </si>
  <si>
    <t>Contra Costa County</t>
  </si>
  <si>
    <t>Bakersfield</t>
  </si>
  <si>
    <t>Kern County</t>
  </si>
  <si>
    <t>Berkeley</t>
  </si>
  <si>
    <t>Alameda County</t>
  </si>
  <si>
    <t>Burbank</t>
  </si>
  <si>
    <t>Los Angeles County</t>
  </si>
  <si>
    <t>Carlsbad</t>
  </si>
  <si>
    <t>San Diego County</t>
  </si>
  <si>
    <t>Chula Vista</t>
  </si>
  <si>
    <t>Clovis</t>
  </si>
  <si>
    <t>Fresno County</t>
  </si>
  <si>
    <t>Concord</t>
  </si>
  <si>
    <t>Corona</t>
  </si>
  <si>
    <t>Riverside County</t>
  </si>
  <si>
    <t>Costa Mesa</t>
  </si>
  <si>
    <t>Daly City</t>
  </si>
  <si>
    <t>San Mateo County</t>
  </si>
  <si>
    <t>Downey</t>
  </si>
  <si>
    <t>East Los Angeles</t>
  </si>
  <si>
    <t>CDP</t>
  </si>
  <si>
    <t>El Cajon</t>
  </si>
  <si>
    <t>Elk Grove</t>
  </si>
  <si>
    <t>Sacramento County</t>
  </si>
  <si>
    <t>El Monte</t>
  </si>
  <si>
    <t>Escondido</t>
  </si>
  <si>
    <t>Fairfield</t>
  </si>
  <si>
    <t>Solano County</t>
  </si>
  <si>
    <t>Fontana</t>
  </si>
  <si>
    <t>San Bernardino County</t>
  </si>
  <si>
    <t>Fremont</t>
  </si>
  <si>
    <t>Fresno</t>
  </si>
  <si>
    <t>Fullerton</t>
  </si>
  <si>
    <t>Garden Grove</t>
  </si>
  <si>
    <t>Hayward</t>
  </si>
  <si>
    <t>Huntington Beach</t>
  </si>
  <si>
    <t>Inglewood</t>
  </si>
  <si>
    <t>Irvine</t>
  </si>
  <si>
    <t>Jurupa Valley</t>
  </si>
  <si>
    <t>Lancaster</t>
  </si>
  <si>
    <t>Long Beach</t>
  </si>
  <si>
    <t>Los Angeles</t>
  </si>
  <si>
    <t>Modesto</t>
  </si>
  <si>
    <t>Stanislaus County</t>
  </si>
  <si>
    <t>Moreno Valley</t>
  </si>
  <si>
    <t>Murrieta</t>
  </si>
  <si>
    <t>Norwalk</t>
  </si>
  <si>
    <t>Oakland</t>
  </si>
  <si>
    <t>Oceanside</t>
  </si>
  <si>
    <t>Ontario</t>
  </si>
  <si>
    <t>Orange</t>
  </si>
  <si>
    <t>Oxnard</t>
  </si>
  <si>
    <t>Ventura County</t>
  </si>
  <si>
    <t>Palmdale</t>
  </si>
  <si>
    <t>Pasadena</t>
  </si>
  <si>
    <t>Pomona</t>
  </si>
  <si>
    <t>Rancho Cucamonga</t>
  </si>
  <si>
    <t>Rialto</t>
  </si>
  <si>
    <t>Richmond</t>
  </si>
  <si>
    <t>Riverside</t>
  </si>
  <si>
    <t>Roseville</t>
  </si>
  <si>
    <t>Placer County</t>
  </si>
  <si>
    <t>Sacramento</t>
  </si>
  <si>
    <t>Salinas</t>
  </si>
  <si>
    <t>Monterey County</t>
  </si>
  <si>
    <t>San Bernardino</t>
  </si>
  <si>
    <t>San Buenaventura (Ventura)</t>
  </si>
  <si>
    <t>San Diego</t>
  </si>
  <si>
    <t>San Francisco</t>
  </si>
  <si>
    <t>San Francisco County</t>
  </si>
  <si>
    <t>San Jose</t>
  </si>
  <si>
    <t>Santa Clara County</t>
  </si>
  <si>
    <t>San Mateo</t>
  </si>
  <si>
    <t>Santa Ana</t>
  </si>
  <si>
    <t>Santa Clara</t>
  </si>
  <si>
    <t>Santa Clarita</t>
  </si>
  <si>
    <t>Santa Maria</t>
  </si>
  <si>
    <t>Santa Barbara County</t>
  </si>
  <si>
    <t>Santa Rosa</t>
  </si>
  <si>
    <t>Sonoma County</t>
  </si>
  <si>
    <t>Simi Valley</t>
  </si>
  <si>
    <t>Stockton</t>
  </si>
  <si>
    <t>San Joaquin County</t>
  </si>
  <si>
    <t>Sunnyvale</t>
  </si>
  <si>
    <t>Temecula</t>
  </si>
  <si>
    <t>Thousand Oaks</t>
  </si>
  <si>
    <t>Torrance</t>
  </si>
  <si>
    <t>Vallejo</t>
  </si>
  <si>
    <t>Victorville</t>
  </si>
  <si>
    <t>Visalia</t>
  </si>
  <si>
    <t>Tulare County</t>
  </si>
  <si>
    <t>Vista</t>
  </si>
  <si>
    <t>West Covina</t>
  </si>
  <si>
    <t>Arvada</t>
  </si>
  <si>
    <t>Jefferson County/Adams County</t>
  </si>
  <si>
    <t>CO</t>
  </si>
  <si>
    <t>Colorado</t>
  </si>
  <si>
    <t>America/Denver</t>
  </si>
  <si>
    <t>Aurora</t>
  </si>
  <si>
    <t>Adams County/Douglas County/Arapahoe County</t>
  </si>
  <si>
    <t>Boulder</t>
  </si>
  <si>
    <t>Boulder County</t>
  </si>
  <si>
    <t>Centennial</t>
  </si>
  <si>
    <t>Arapahoe County</t>
  </si>
  <si>
    <t>Colorado Springs</t>
  </si>
  <si>
    <t>El Paso County</t>
  </si>
  <si>
    <t>Denver</t>
  </si>
  <si>
    <t>Denver County</t>
  </si>
  <si>
    <t>Fort Collins</t>
  </si>
  <si>
    <t>Larimer County</t>
  </si>
  <si>
    <t>Greeley</t>
  </si>
  <si>
    <t>Weld County</t>
  </si>
  <si>
    <t>Highlands Ranch</t>
  </si>
  <si>
    <t>Douglas County</t>
  </si>
  <si>
    <t>Lakewood</t>
  </si>
  <si>
    <t>Jefferson County</t>
  </si>
  <si>
    <t>Pueblo</t>
  </si>
  <si>
    <t>Pueblo County</t>
  </si>
  <si>
    <t>Thornton</t>
  </si>
  <si>
    <t>Adams County/Weld County</t>
  </si>
  <si>
    <t>Westminster</t>
  </si>
  <si>
    <t>Bridgeport</t>
  </si>
  <si>
    <t>Fairfield County</t>
  </si>
  <si>
    <t>CT</t>
  </si>
  <si>
    <t>Connecticut</t>
  </si>
  <si>
    <t>America/New York</t>
  </si>
  <si>
    <t>Bridgeport (Town)</t>
  </si>
  <si>
    <t>Hartford</t>
  </si>
  <si>
    <t>Hartford County</t>
  </si>
  <si>
    <t>Hartford (Town)</t>
  </si>
  <si>
    <t>New Haven</t>
  </si>
  <si>
    <t>New Haven County</t>
  </si>
  <si>
    <t>New Haven (Town)</t>
  </si>
  <si>
    <t>Stamford</t>
  </si>
  <si>
    <t>Stamford (Town)</t>
  </si>
  <si>
    <t>Waterbury</t>
  </si>
  <si>
    <t>Waterbury (Town)</t>
  </si>
  <si>
    <t>Washington</t>
  </si>
  <si>
    <t>District of Columbia</t>
  </si>
  <si>
    <t>DC</t>
  </si>
  <si>
    <t>Brandon</t>
  </si>
  <si>
    <t>Hillsborough County</t>
  </si>
  <si>
    <t>FL</t>
  </si>
  <si>
    <t>Florida</t>
  </si>
  <si>
    <t>Cape Coral</t>
  </si>
  <si>
    <t>Lee County</t>
  </si>
  <si>
    <t>Clearwater</t>
  </si>
  <si>
    <t>Pinellas County</t>
  </si>
  <si>
    <t>Coral Springs</t>
  </si>
  <si>
    <t>Broward County</t>
  </si>
  <si>
    <t>Davie</t>
  </si>
  <si>
    <t>Fort Lauderdale</t>
  </si>
  <si>
    <t>Gainesville</t>
  </si>
  <si>
    <t>Alachua County</t>
  </si>
  <si>
    <t>Hialeah</t>
  </si>
  <si>
    <t>Miami-Dade County</t>
  </si>
  <si>
    <t>Hollywood</t>
  </si>
  <si>
    <t>Jacksonville</t>
  </si>
  <si>
    <t>Duval County</t>
  </si>
  <si>
    <t>Lakeland</t>
  </si>
  <si>
    <t>Polk County</t>
  </si>
  <si>
    <t>Lehigh Acres</t>
  </si>
  <si>
    <t>Miami</t>
  </si>
  <si>
    <t>Miami Gardens</t>
  </si>
  <si>
    <t>Miramar</t>
  </si>
  <si>
    <t>Orlando</t>
  </si>
  <si>
    <t>Palm Bay</t>
  </si>
  <si>
    <t>Brevard County</t>
  </si>
  <si>
    <t>Pembroke Pines</t>
  </si>
  <si>
    <t>Pompano Beach</t>
  </si>
  <si>
    <t>Port St. Lucie</t>
  </si>
  <si>
    <t>St. Lucie County</t>
  </si>
  <si>
    <t>Spring Hill</t>
  </si>
  <si>
    <t>Hernando County</t>
  </si>
  <si>
    <t>St. Petersburg</t>
  </si>
  <si>
    <t>Tallahassee</t>
  </si>
  <si>
    <t>Leon County</t>
  </si>
  <si>
    <t>Tampa</t>
  </si>
  <si>
    <t>West Palm Beach</t>
  </si>
  <si>
    <t>Palm Beach County</t>
  </si>
  <si>
    <t>Athens</t>
  </si>
  <si>
    <t>Clarke County</t>
  </si>
  <si>
    <t>GA</t>
  </si>
  <si>
    <t>Georgia</t>
  </si>
  <si>
    <t>Unified Government</t>
  </si>
  <si>
    <t>Atlanta</t>
  </si>
  <si>
    <t>DeKalb County/Fulton County</t>
  </si>
  <si>
    <t>Augusta</t>
  </si>
  <si>
    <t>Richmond County</t>
  </si>
  <si>
    <t>Consolidated Government</t>
  </si>
  <si>
    <t>Columbus</t>
  </si>
  <si>
    <t>Muscogee County</t>
  </si>
  <si>
    <t>Macon</t>
  </si>
  <si>
    <t>Bibb County</t>
  </si>
  <si>
    <t>Other</t>
  </si>
  <si>
    <t>Sandy Springs</t>
  </si>
  <si>
    <t>Fulton County</t>
  </si>
  <si>
    <t>Savannah</t>
  </si>
  <si>
    <t>Chatham County</t>
  </si>
  <si>
    <t>Honolulu</t>
  </si>
  <si>
    <t>Honolulu County</t>
  </si>
  <si>
    <t>HI</t>
  </si>
  <si>
    <t>Hawaii</t>
  </si>
  <si>
    <t>Pacific/Honolulu</t>
  </si>
  <si>
    <t>Cedar Rapids</t>
  </si>
  <si>
    <t>Linn County</t>
  </si>
  <si>
    <t>IA</t>
  </si>
  <si>
    <t>Iowa</t>
  </si>
  <si>
    <t>Davenport</t>
  </si>
  <si>
    <t>Scott County</t>
  </si>
  <si>
    <t>Des Moines</t>
  </si>
  <si>
    <t>Warren County/Polk County</t>
  </si>
  <si>
    <t>Boise City</t>
  </si>
  <si>
    <t>Ada County</t>
  </si>
  <si>
    <t>ID</t>
  </si>
  <si>
    <t>Idaho</t>
  </si>
  <si>
    <t>America/Boise</t>
  </si>
  <si>
    <t>Kendall County/Kane County/Will County/DuPage County</t>
  </si>
  <si>
    <t>IL</t>
  </si>
  <si>
    <t>Illinois</t>
  </si>
  <si>
    <t>Aurora (Township)</t>
  </si>
  <si>
    <t>Kane County</t>
  </si>
  <si>
    <t>Township</t>
  </si>
  <si>
    <t>Bloomingdale (Township)</t>
  </si>
  <si>
    <t>DuPage County</t>
  </si>
  <si>
    <t>Bremen</t>
  </si>
  <si>
    <t>Cook County</t>
  </si>
  <si>
    <t>Capital</t>
  </si>
  <si>
    <t>Sangamon County</t>
  </si>
  <si>
    <t>Chicago</t>
  </si>
  <si>
    <t>Cook County/DuPage County</t>
  </si>
  <si>
    <t>Downers Grove (Township)</t>
  </si>
  <si>
    <t>Elgin</t>
  </si>
  <si>
    <t>Cook County/Kane County</t>
  </si>
  <si>
    <t>Elgin (Township)</t>
  </si>
  <si>
    <t>Hanover</t>
  </si>
  <si>
    <t>Joliet</t>
  </si>
  <si>
    <t>Kendall County/Will County</t>
  </si>
  <si>
    <t>Lisle (Township)</t>
  </si>
  <si>
    <t>Lyons (Township)</t>
  </si>
  <si>
    <t>Maine</t>
  </si>
  <si>
    <t>Milton</t>
  </si>
  <si>
    <t>Naperville</t>
  </si>
  <si>
    <t>Will County/DuPage County</t>
  </si>
  <si>
    <t>Naperville (Township)</t>
  </si>
  <si>
    <t>Niles (Township)</t>
  </si>
  <si>
    <t>Palatine (Township)</t>
  </si>
  <si>
    <t>Peoria County</t>
  </si>
  <si>
    <t>Peoria City</t>
  </si>
  <si>
    <t>Proviso</t>
  </si>
  <si>
    <t>Rockford</t>
  </si>
  <si>
    <t>Winnebago County/Ogle County</t>
  </si>
  <si>
    <t>Rockford (Township)</t>
  </si>
  <si>
    <t>Winnebago County</t>
  </si>
  <si>
    <t>Schaumburg (Township)</t>
  </si>
  <si>
    <t>Springfield</t>
  </si>
  <si>
    <t>Thornton (Township)</t>
  </si>
  <si>
    <t>Wheeling (Township)</t>
  </si>
  <si>
    <t>Worth (Township)</t>
  </si>
  <si>
    <t>York</t>
  </si>
  <si>
    <t>Calumet</t>
  </si>
  <si>
    <t>Lake County</t>
  </si>
  <si>
    <t>IN</t>
  </si>
  <si>
    <t>Indiana</t>
  </si>
  <si>
    <t>Center</t>
  </si>
  <si>
    <t>Marion County</t>
  </si>
  <si>
    <t>America/Indiana/Indianapolis</t>
  </si>
  <si>
    <t>Evansville</t>
  </si>
  <si>
    <t>Vanderburgh County</t>
  </si>
  <si>
    <t>Fort Wayne</t>
  </si>
  <si>
    <t>Allen County</t>
  </si>
  <si>
    <t>Indianapolis</t>
  </si>
  <si>
    <t>Marion County.</t>
  </si>
  <si>
    <t>Lawrence (Township)</t>
  </si>
  <si>
    <t>North</t>
  </si>
  <si>
    <t>Perry</t>
  </si>
  <si>
    <t>South Bend</t>
  </si>
  <si>
    <t>St. Joseph County</t>
  </si>
  <si>
    <t>Warren</t>
  </si>
  <si>
    <t>Wayne</t>
  </si>
  <si>
    <t>Kansas City</t>
  </si>
  <si>
    <t>Wyandotte County</t>
  </si>
  <si>
    <t>KS</t>
  </si>
  <si>
    <t>Kansas</t>
  </si>
  <si>
    <t>Olathe</t>
  </si>
  <si>
    <t>Johnson County</t>
  </si>
  <si>
    <t>Overland Park</t>
  </si>
  <si>
    <t>Topeka</t>
  </si>
  <si>
    <t>Shawnee County</t>
  </si>
  <si>
    <t>Wichita</t>
  </si>
  <si>
    <t>Sedgwick County</t>
  </si>
  <si>
    <t>Lexington-Fayette</t>
  </si>
  <si>
    <t>Fayette County</t>
  </si>
  <si>
    <t>KY</t>
  </si>
  <si>
    <t>Kentucky</t>
  </si>
  <si>
    <t xml:space="preserve">Urban County </t>
  </si>
  <si>
    <t>Louisville</t>
  </si>
  <si>
    <t>Baton Rouge</t>
  </si>
  <si>
    <t>East Baton Rouge Parish</t>
  </si>
  <si>
    <t>LA</t>
  </si>
  <si>
    <t>Louisiana</t>
  </si>
  <si>
    <t>Lafayette</t>
  </si>
  <si>
    <t>Lafayette Parish</t>
  </si>
  <si>
    <t>Metairie</t>
  </si>
  <si>
    <t>Jefferson Parish</t>
  </si>
  <si>
    <t>New Orleans</t>
  </si>
  <si>
    <t>Orleans Parish</t>
  </si>
  <si>
    <t>Shreveport</t>
  </si>
  <si>
    <t>Caddo Parish/Bossier Parish</t>
  </si>
  <si>
    <t>Boston</t>
  </si>
  <si>
    <t>Suffolk County</t>
  </si>
  <si>
    <t>MA</t>
  </si>
  <si>
    <t>Massachusetts</t>
  </si>
  <si>
    <t>Cambridge</t>
  </si>
  <si>
    <t>Middlesex County</t>
  </si>
  <si>
    <t>Lowell</t>
  </si>
  <si>
    <t>Hampden County</t>
  </si>
  <si>
    <t>Worcester</t>
  </si>
  <si>
    <t>Worcester County</t>
  </si>
  <si>
    <t>Baltimore</t>
  </si>
  <si>
    <t>Baltimore city</t>
  </si>
  <si>
    <t>MD</t>
  </si>
  <si>
    <t>Maryland</t>
  </si>
  <si>
    <t>Columbia</t>
  </si>
  <si>
    <t>Howard County</t>
  </si>
  <si>
    <t>Ann Arbor</t>
  </si>
  <si>
    <t>Washtenaw County</t>
  </si>
  <si>
    <t>MI</t>
  </si>
  <si>
    <t>Michigan</t>
  </si>
  <si>
    <t>America/Detroit</t>
  </si>
  <si>
    <t>Detroit</t>
  </si>
  <si>
    <t>Wayne County</t>
  </si>
  <si>
    <t>Grand Rapids</t>
  </si>
  <si>
    <t>Kent County</t>
  </si>
  <si>
    <t>Lansing</t>
  </si>
  <si>
    <t>Clinton County/Ingham County/Eaton County</t>
  </si>
  <si>
    <t>Sterling Heights</t>
  </si>
  <si>
    <t>Macomb County</t>
  </si>
  <si>
    <t>Minneapolis</t>
  </si>
  <si>
    <t>Hennepin County</t>
  </si>
  <si>
    <t>MN</t>
  </si>
  <si>
    <t>Minnesota</t>
  </si>
  <si>
    <t>Rochester</t>
  </si>
  <si>
    <t>Olmsted County</t>
  </si>
  <si>
    <t>St. Paul</t>
  </si>
  <si>
    <t>Ramsey County</t>
  </si>
  <si>
    <t>Boone County</t>
  </si>
  <si>
    <t>MO</t>
  </si>
  <si>
    <t>Missouri</t>
  </si>
  <si>
    <t>Independence</t>
  </si>
  <si>
    <t>Jackson County/Clay County</t>
  </si>
  <si>
    <t>Cass County/Platte County/Jackson County/Clay County</t>
  </si>
  <si>
    <t>Christian County/Greene County</t>
  </si>
  <si>
    <t>St. Louis</t>
  </si>
  <si>
    <t>St. Louis city</t>
  </si>
  <si>
    <t>Jackson</t>
  </si>
  <si>
    <t>Rankin County/Hinds County/Madison County</t>
  </si>
  <si>
    <t>MS</t>
  </si>
  <si>
    <t>Mississippi</t>
  </si>
  <si>
    <t>Billings</t>
  </si>
  <si>
    <t>Yellowstone County</t>
  </si>
  <si>
    <t>MT</t>
  </si>
  <si>
    <t>Montana</t>
  </si>
  <si>
    <t>Cary</t>
  </si>
  <si>
    <t>Chatham County/Wake County</t>
  </si>
  <si>
    <t>NC</t>
  </si>
  <si>
    <t>North Carolina</t>
  </si>
  <si>
    <t>Charlotte</t>
  </si>
  <si>
    <t>Mecklenburg County</t>
  </si>
  <si>
    <t>Durham</t>
  </si>
  <si>
    <t>Durham County/Orange County/Wake County</t>
  </si>
  <si>
    <t>Fayetteville</t>
  </si>
  <si>
    <t>Cumberland County</t>
  </si>
  <si>
    <t>Greensboro</t>
  </si>
  <si>
    <t>Guilford County</t>
  </si>
  <si>
    <t>High Point</t>
  </si>
  <si>
    <t>Davidson County/Randolph County/Forsyth County/Guilford County</t>
  </si>
  <si>
    <t>Raleigh</t>
  </si>
  <si>
    <t>Durham County/Wake County</t>
  </si>
  <si>
    <t>Wilmington</t>
  </si>
  <si>
    <t>New Hanover County</t>
  </si>
  <si>
    <t>Winston-Salem</t>
  </si>
  <si>
    <t>Forsyth County</t>
  </si>
  <si>
    <t>Fargo</t>
  </si>
  <si>
    <t>Cass County</t>
  </si>
  <si>
    <t>ND</t>
  </si>
  <si>
    <t>North Dakota</t>
  </si>
  <si>
    <t>Lincoln</t>
  </si>
  <si>
    <t>Lancaster County</t>
  </si>
  <si>
    <t>NE</t>
  </si>
  <si>
    <t>Nebraska</t>
  </si>
  <si>
    <t>Omaha</t>
  </si>
  <si>
    <t>Manchester</t>
  </si>
  <si>
    <t>NH</t>
  </si>
  <si>
    <t>New Hampshire</t>
  </si>
  <si>
    <t>Edison</t>
  </si>
  <si>
    <t>NJ</t>
  </si>
  <si>
    <t>New Jersey</t>
  </si>
  <si>
    <t>Elizabeth</t>
  </si>
  <si>
    <t>Union County</t>
  </si>
  <si>
    <t>Jersey City</t>
  </si>
  <si>
    <t>Hudson County</t>
  </si>
  <si>
    <t>Newark</t>
  </si>
  <si>
    <t>Essex County</t>
  </si>
  <si>
    <t>Paterson</t>
  </si>
  <si>
    <t>Passaic County</t>
  </si>
  <si>
    <t>Woodbridge (Township)</t>
  </si>
  <si>
    <t>Albuquerque</t>
  </si>
  <si>
    <t>Bernalillo County</t>
  </si>
  <si>
    <t>NM</t>
  </si>
  <si>
    <t>New Mexico</t>
  </si>
  <si>
    <t>Las Cruces</t>
  </si>
  <si>
    <t>DoÃƒÂ±a Ana County</t>
  </si>
  <si>
    <t>Enterprise</t>
  </si>
  <si>
    <t>Clark County</t>
  </si>
  <si>
    <t>NV</t>
  </si>
  <si>
    <t>Nevada</t>
  </si>
  <si>
    <t>Henderson</t>
  </si>
  <si>
    <t>Las Vegas</t>
  </si>
  <si>
    <t>North Las Vegas</t>
  </si>
  <si>
    <t>Paradise</t>
  </si>
  <si>
    <t>Reno</t>
  </si>
  <si>
    <t>Washoe County</t>
  </si>
  <si>
    <t>Spring Valley</t>
  </si>
  <si>
    <t>Sunrise Manor</t>
  </si>
  <si>
    <t>Amherst</t>
  </si>
  <si>
    <t>Erie County</t>
  </si>
  <si>
    <t>NY</t>
  </si>
  <si>
    <t>New York</t>
  </si>
  <si>
    <t>Babylon (Town)</t>
  </si>
  <si>
    <t>Brookhaven</t>
  </si>
  <si>
    <t>Brooklyn</t>
  </si>
  <si>
    <t>Kings County</t>
  </si>
  <si>
    <t>Borough</t>
  </si>
  <si>
    <t>Buffalo</t>
  </si>
  <si>
    <t>Hempstead (Town)</t>
  </si>
  <si>
    <t>Nassau County</t>
  </si>
  <si>
    <t>Huntington</t>
  </si>
  <si>
    <t>Islip</t>
  </si>
  <si>
    <t>Manhattan</t>
  </si>
  <si>
    <t>New York County</t>
  </si>
  <si>
    <t>New York City</t>
  </si>
  <si>
    <t>Richmond County/Queens County/Kings County/New York County/Bronx County</t>
  </si>
  <si>
    <t>North Hempstead</t>
  </si>
  <si>
    <t>Oyster Bay</t>
  </si>
  <si>
    <t>Queens</t>
  </si>
  <si>
    <t>Queens County</t>
  </si>
  <si>
    <t>Ramapo</t>
  </si>
  <si>
    <t>Rockland County</t>
  </si>
  <si>
    <t>Monroe County</t>
  </si>
  <si>
    <t>Smithtown</t>
  </si>
  <si>
    <t>Staten Island</t>
  </si>
  <si>
    <t>Syracuse</t>
  </si>
  <si>
    <t>Onondaga County</t>
  </si>
  <si>
    <t>The Bronx</t>
  </si>
  <si>
    <t>Bronx County</t>
  </si>
  <si>
    <t>Yonkers</t>
  </si>
  <si>
    <t>Westchester County</t>
  </si>
  <si>
    <t>Akron</t>
  </si>
  <si>
    <t>Summit County</t>
  </si>
  <si>
    <t>OH</t>
  </si>
  <si>
    <t>Ohio</t>
  </si>
  <si>
    <t>Cincinnati</t>
  </si>
  <si>
    <t>Hamilton County</t>
  </si>
  <si>
    <t>Cleveland</t>
  </si>
  <si>
    <t>Cuyahoga County</t>
  </si>
  <si>
    <t>Delaware County/Franklin County/Fairfield County</t>
  </si>
  <si>
    <t>Dayton</t>
  </si>
  <si>
    <t>Toledo</t>
  </si>
  <si>
    <t>Lucas County</t>
  </si>
  <si>
    <t>Broken Arrow</t>
  </si>
  <si>
    <t>Wagoner County/Tulsa County</t>
  </si>
  <si>
    <t>OK</t>
  </si>
  <si>
    <t>Oklahoma</t>
  </si>
  <si>
    <t>Norman</t>
  </si>
  <si>
    <t>Cleveland County</t>
  </si>
  <si>
    <t>Oklahoma City</t>
  </si>
  <si>
    <t>Canadian County/Pottawatomie County/Oklahoma County/Cleveland County</t>
  </si>
  <si>
    <t>Tulsa</t>
  </si>
  <si>
    <t>Rogers County/Wagoner County/Osage County/Tulsa County</t>
  </si>
  <si>
    <t>Eugene</t>
  </si>
  <si>
    <t>Lane County</t>
  </si>
  <si>
    <t>OR</t>
  </si>
  <si>
    <t>Oregon</t>
  </si>
  <si>
    <t>Gresham</t>
  </si>
  <si>
    <t>Multnomah County</t>
  </si>
  <si>
    <t>Hillsboro</t>
  </si>
  <si>
    <t>Washington County</t>
  </si>
  <si>
    <t>Portland</t>
  </si>
  <si>
    <t>Clackamas County/Multnomah County/Washington County</t>
  </si>
  <si>
    <t>Salem</t>
  </si>
  <si>
    <t>Marion County/Polk County</t>
  </si>
  <si>
    <t>Allentown</t>
  </si>
  <si>
    <t>Lehigh County</t>
  </si>
  <si>
    <t>PA</t>
  </si>
  <si>
    <t>Pennsylvania</t>
  </si>
  <si>
    <t>Philadelphia</t>
  </si>
  <si>
    <t>Philadelphia County</t>
  </si>
  <si>
    <t>Pittsburgh</t>
  </si>
  <si>
    <t>Allegheny County</t>
  </si>
  <si>
    <t>Providence</t>
  </si>
  <si>
    <t>Providence County</t>
  </si>
  <si>
    <t>RI</t>
  </si>
  <si>
    <t>Rhode Island</t>
  </si>
  <si>
    <t>Charleston</t>
  </si>
  <si>
    <t>Berkeley County/Charleston County</t>
  </si>
  <si>
    <t>SC</t>
  </si>
  <si>
    <t>South Carolina</t>
  </si>
  <si>
    <t>Lexington County/Richland County</t>
  </si>
  <si>
    <t>North Charleston</t>
  </si>
  <si>
    <t>Dorchester County/Berkeley County/Charleston County</t>
  </si>
  <si>
    <t>Sioux Falls</t>
  </si>
  <si>
    <t>Minnehaha County/Lincoln County</t>
  </si>
  <si>
    <t>SD</t>
  </si>
  <si>
    <t>South Dakota</t>
  </si>
  <si>
    <t>Chattanooga</t>
  </si>
  <si>
    <t>TN</t>
  </si>
  <si>
    <t>Tennessee</t>
  </si>
  <si>
    <t>Clarksville</t>
  </si>
  <si>
    <t>Knoxville</t>
  </si>
  <si>
    <t>Knox County</t>
  </si>
  <si>
    <t>Memphis</t>
  </si>
  <si>
    <t>Shelby County</t>
  </si>
  <si>
    <t>Murfreesboro</t>
  </si>
  <si>
    <t>Rutherford County</t>
  </si>
  <si>
    <t>Nashville</t>
  </si>
  <si>
    <t>Davidson County</t>
  </si>
  <si>
    <t>Metropolitan Government</t>
  </si>
  <si>
    <t>Abilene</t>
  </si>
  <si>
    <t>Jones County/Taylor County</t>
  </si>
  <si>
    <t>TX</t>
  </si>
  <si>
    <t>Texas</t>
  </si>
  <si>
    <t>Amarillo</t>
  </si>
  <si>
    <t>Randall County/Potter County</t>
  </si>
  <si>
    <t>Arlington</t>
  </si>
  <si>
    <t>Tarrant County</t>
  </si>
  <si>
    <t>Austin</t>
  </si>
  <si>
    <t>Hays County/Williamson County/Travis County</t>
  </si>
  <si>
    <t>Beaumont</t>
  </si>
  <si>
    <t>Brownsville</t>
  </si>
  <si>
    <t>Cameron County</t>
  </si>
  <si>
    <t>Carrollton</t>
  </si>
  <si>
    <t>Collin County/Denton County/Dallas County</t>
  </si>
  <si>
    <t>College Station</t>
  </si>
  <si>
    <t>Brazos County</t>
  </si>
  <si>
    <t>Corpus Christi</t>
  </si>
  <si>
    <t>Aransas County/Kleberg County/Nueces County/San Patricio County</t>
  </si>
  <si>
    <t>Dallas</t>
  </si>
  <si>
    <t>Rockwall County/Kaufman County/Collin County/Denton County/Dallas County</t>
  </si>
  <si>
    <t>Denton</t>
  </si>
  <si>
    <t>Denton County</t>
  </si>
  <si>
    <t>El Paso</t>
  </si>
  <si>
    <t>Fort Worth</t>
  </si>
  <si>
    <t>Parker County/Johnson County/Tarrant County/Wise County/Denton County</t>
  </si>
  <si>
    <t>Frisco</t>
  </si>
  <si>
    <t>Collin County/Denton County</t>
  </si>
  <si>
    <t>Garland</t>
  </si>
  <si>
    <t>Rockwall County/Collin County/Dallas County</t>
  </si>
  <si>
    <t>Grand Prairie</t>
  </si>
  <si>
    <t>Tarrant County/Ellis County/Dallas County</t>
  </si>
  <si>
    <t>Houston</t>
  </si>
  <si>
    <t>Fort Bend County/Harris County/Montgomery County</t>
  </si>
  <si>
    <t>Irving</t>
  </si>
  <si>
    <t>Dallas County</t>
  </si>
  <si>
    <t>Killeen</t>
  </si>
  <si>
    <t>Bell County</t>
  </si>
  <si>
    <t>Laredo</t>
  </si>
  <si>
    <t>Webb County</t>
  </si>
  <si>
    <t>Lewisville</t>
  </si>
  <si>
    <t>Denton County/Dallas County</t>
  </si>
  <si>
    <t>Lubbock</t>
  </si>
  <si>
    <t>Lubbock County</t>
  </si>
  <si>
    <t>McAllen</t>
  </si>
  <si>
    <t>Hidalgo County</t>
  </si>
  <si>
    <t>McKinney</t>
  </si>
  <si>
    <t>Collin County</t>
  </si>
  <si>
    <t>Mesquite</t>
  </si>
  <si>
    <t>Kaufman County/Dallas County</t>
  </si>
  <si>
    <t>Midland</t>
  </si>
  <si>
    <t>Martin County/Midland County</t>
  </si>
  <si>
    <t>Odessa</t>
  </si>
  <si>
    <t>Midland County/Ector County</t>
  </si>
  <si>
    <t>Harris County</t>
  </si>
  <si>
    <t>Pearland</t>
  </si>
  <si>
    <t>Fort Bend County/Harris County/Brazoria County</t>
  </si>
  <si>
    <t>Plano</t>
  </si>
  <si>
    <t>Richardson</t>
  </si>
  <si>
    <t>Collin County/Dallas County</t>
  </si>
  <si>
    <t>Round Rock</t>
  </si>
  <si>
    <t>Williamson County/Travis County</t>
  </si>
  <si>
    <t>San Angelo</t>
  </si>
  <si>
    <t>Tom Green County</t>
  </si>
  <si>
    <t>San Antonio</t>
  </si>
  <si>
    <t>Bexar County/Comal County/Medina County</t>
  </si>
  <si>
    <t>The Woodlands</t>
  </si>
  <si>
    <t>Harris County/Montgomery County</t>
  </si>
  <si>
    <t>Tyler</t>
  </si>
  <si>
    <t>Smith County</t>
  </si>
  <si>
    <t>Waco</t>
  </si>
  <si>
    <t>McLennan County</t>
  </si>
  <si>
    <t>Wichita Falls</t>
  </si>
  <si>
    <t>Wichita County</t>
  </si>
  <si>
    <t>Provo</t>
  </si>
  <si>
    <t>Utah County</t>
  </si>
  <si>
    <t>UT</t>
  </si>
  <si>
    <t>Utah</t>
  </si>
  <si>
    <t>Salt Lake City</t>
  </si>
  <si>
    <t>Salt Lake County</t>
  </si>
  <si>
    <t>West Jordan</t>
  </si>
  <si>
    <t>West Valley City</t>
  </si>
  <si>
    <t>Alexandria</t>
  </si>
  <si>
    <t>Alexandria city</t>
  </si>
  <si>
    <t>VA</t>
  </si>
  <si>
    <t>Virginia</t>
  </si>
  <si>
    <t>Arlington County</t>
  </si>
  <si>
    <t>Chesapeake</t>
  </si>
  <si>
    <t>Chesapeake city</t>
  </si>
  <si>
    <t>Hampton</t>
  </si>
  <si>
    <t>Hampton city</t>
  </si>
  <si>
    <t>Newport News</t>
  </si>
  <si>
    <t>Newport News city</t>
  </si>
  <si>
    <t>Norfolk</t>
  </si>
  <si>
    <t>Norfolk city</t>
  </si>
  <si>
    <t>Richmond city</t>
  </si>
  <si>
    <t>Virginia Beach</t>
  </si>
  <si>
    <t>Virginia Beach city</t>
  </si>
  <si>
    <t>Bellevue</t>
  </si>
  <si>
    <t>King County</t>
  </si>
  <si>
    <t>WA</t>
  </si>
  <si>
    <t>Everett</t>
  </si>
  <si>
    <t>Snohomish County</t>
  </si>
  <si>
    <t>Kent</t>
  </si>
  <si>
    <t>Renton</t>
  </si>
  <si>
    <t>Seattle</t>
  </si>
  <si>
    <t>Spokane</t>
  </si>
  <si>
    <t>Spokane County</t>
  </si>
  <si>
    <t>Tacoma</t>
  </si>
  <si>
    <t>Pierce County</t>
  </si>
  <si>
    <t>Vancouver</t>
  </si>
  <si>
    <t>Green Bay</t>
  </si>
  <si>
    <t>Brown County</t>
  </si>
  <si>
    <t>WI</t>
  </si>
  <si>
    <t>Wisconsin</t>
  </si>
  <si>
    <t>Madison</t>
  </si>
  <si>
    <t>Dane County</t>
  </si>
  <si>
    <t>Milwaukee</t>
  </si>
  <si>
    <t>Milwaukee County/Washington County/Waukesha County</t>
  </si>
  <si>
    <t>Region</t>
  </si>
  <si>
    <t>South</t>
  </si>
  <si>
    <t>West</t>
  </si>
  <si>
    <t>Northeast</t>
  </si>
  <si>
    <t>DE</t>
  </si>
  <si>
    <t>Delaware</t>
  </si>
  <si>
    <t>Midwest</t>
  </si>
  <si>
    <t>ME</t>
  </si>
  <si>
    <t>WY</t>
  </si>
  <si>
    <t>Wyoming</t>
  </si>
  <si>
    <t>Product Name</t>
  </si>
  <si>
    <t>Category</t>
  </si>
  <si>
    <t>Cookware</t>
  </si>
  <si>
    <t>Kitchen &amp; Dining</t>
  </si>
  <si>
    <t>Photo Frames</t>
  </si>
  <si>
    <t>Home décor</t>
  </si>
  <si>
    <t>Table Lamps</t>
  </si>
  <si>
    <t>Serveware</t>
  </si>
  <si>
    <t>Bathroom Furniture</t>
  </si>
  <si>
    <t>Furniture</t>
  </si>
  <si>
    <t>Computers</t>
  </si>
  <si>
    <t>Electronics</t>
  </si>
  <si>
    <t>Dinnerware</t>
  </si>
  <si>
    <t>Cocktail Glasses</t>
  </si>
  <si>
    <t>Baseball</t>
  </si>
  <si>
    <t>Outdoor</t>
  </si>
  <si>
    <t>Blankets</t>
  </si>
  <si>
    <t>Ornaments</t>
  </si>
  <si>
    <t>Dining Furniture</t>
  </si>
  <si>
    <t>Bakeware</t>
  </si>
  <si>
    <t>Mirrors</t>
  </si>
  <si>
    <t>Outdoor Furniture</t>
  </si>
  <si>
    <t>Stemware</t>
  </si>
  <si>
    <t>Furniture Cushions</t>
  </si>
  <si>
    <t>Basketball</t>
  </si>
  <si>
    <t>Vanities</t>
  </si>
  <si>
    <t>Bar Tools</t>
  </si>
  <si>
    <t>Floral</t>
  </si>
  <si>
    <t>Wine Storage</t>
  </si>
  <si>
    <t>Accessories</t>
  </si>
  <si>
    <t>Wall Frames</t>
  </si>
  <si>
    <t>TV and video</t>
  </si>
  <si>
    <t>Candles</t>
  </si>
  <si>
    <t>Wreaths</t>
  </si>
  <si>
    <t>Phones</t>
  </si>
  <si>
    <t>Pendants</t>
  </si>
  <si>
    <t>Wall Coverings</t>
  </si>
  <si>
    <t>Candleholders</t>
  </si>
  <si>
    <t>Vases</t>
  </si>
  <si>
    <t>Outdoor Decor</t>
  </si>
  <si>
    <t>Bedroom Furniture</t>
  </si>
  <si>
    <t>Table Linens</t>
  </si>
  <si>
    <t>Clocks</t>
  </si>
  <si>
    <t>Platters</t>
  </si>
  <si>
    <t>Wardrobes</t>
  </si>
  <si>
    <t>Floor Lamps</t>
  </si>
  <si>
    <t>Rugs</t>
  </si>
  <si>
    <t>Collectibles</t>
  </si>
  <si>
    <t>Bean Bags</t>
  </si>
  <si>
    <t>Festive</t>
  </si>
  <si>
    <t>Pillows</t>
  </si>
  <si>
    <t>Home Fragrances</t>
  </si>
  <si>
    <t>Sculptures</t>
  </si>
  <si>
    <t>Audio</t>
  </si>
  <si>
    <t>Name</t>
  </si>
  <si>
    <t>Adam Hernandez</t>
  </si>
  <si>
    <t>Keith Griffin</t>
  </si>
  <si>
    <t>Jerry Green</t>
  </si>
  <si>
    <t>Chris Armstrong</t>
  </si>
  <si>
    <t>Stephen Payne</t>
  </si>
  <si>
    <t>Joshua Bennett</t>
  </si>
  <si>
    <t>Shawn Cook</t>
  </si>
  <si>
    <t>George Lewis</t>
  </si>
  <si>
    <t>Joshua Ryan</t>
  </si>
  <si>
    <t>Jonathan Hawkins</t>
  </si>
  <si>
    <t>Joshua Little</t>
  </si>
  <si>
    <t>Carl Nguyen</t>
  </si>
  <si>
    <t>Todd Roberts</t>
  </si>
  <si>
    <t>Paul Holmes</t>
  </si>
  <si>
    <t>Roger Alexander</t>
  </si>
  <si>
    <t>Anthony Berry</t>
  </si>
  <si>
    <t>Frank Brown</t>
  </si>
  <si>
    <t>Shawn Wallace</t>
  </si>
  <si>
    <t>Nicholas Cunningham</t>
  </si>
  <si>
    <t>Anthony Torres</t>
  </si>
  <si>
    <t>Samuel Fowler</t>
  </si>
  <si>
    <t>Joe Price</t>
  </si>
  <si>
    <t>Douglas Tucker</t>
  </si>
  <si>
    <t>Roy Rice</t>
  </si>
  <si>
    <t>Patrick Graham</t>
  </si>
  <si>
    <t>Donald Reynolds</t>
  </si>
  <si>
    <t>Shawn Torres</t>
  </si>
  <si>
    <t>Carlos Miller</t>
  </si>
  <si>
    <t>SalesRepName</t>
  </si>
  <si>
    <t>TotalSales</t>
  </si>
  <si>
    <t>Row Labels</t>
  </si>
  <si>
    <t>Grand Total</t>
  </si>
  <si>
    <t>Sum of TotalSales</t>
  </si>
  <si>
    <t>Count of OrderNumber</t>
  </si>
  <si>
    <t>Categorys</t>
  </si>
  <si>
    <t>Sum of Profit</t>
  </si>
  <si>
    <t>2018</t>
  </si>
  <si>
    <t>Qtr2</t>
  </si>
  <si>
    <t>Jun</t>
  </si>
  <si>
    <t>Qtr3</t>
  </si>
  <si>
    <t>Jul</t>
  </si>
  <si>
    <t>Aug</t>
  </si>
  <si>
    <t>Sep</t>
  </si>
  <si>
    <t>Qtr4</t>
  </si>
  <si>
    <t>Oct</t>
  </si>
  <si>
    <t>Nov</t>
  </si>
  <si>
    <t>Dec</t>
  </si>
  <si>
    <t>2019</t>
  </si>
  <si>
    <t>Qtr1</t>
  </si>
  <si>
    <t>Jan</t>
  </si>
  <si>
    <t>Feb</t>
  </si>
  <si>
    <t>Mar</t>
  </si>
  <si>
    <t>Apr</t>
  </si>
  <si>
    <t>May</t>
  </si>
  <si>
    <t>2020</t>
  </si>
  <si>
    <t>2021</t>
  </si>
  <si>
    <t>Orders of Latest Month</t>
  </si>
  <si>
    <t>Delivery Timeframe(days)</t>
  </si>
  <si>
    <t>Average of Delivery Timeframe(days)</t>
  </si>
  <si>
    <t>Orders from latest month:</t>
  </si>
  <si>
    <t>Column Labels</t>
  </si>
  <si>
    <t>JanFor</t>
  </si>
  <si>
    <t>FebFor</t>
  </si>
  <si>
    <t>MarFor</t>
  </si>
  <si>
    <t>AprFor</t>
  </si>
  <si>
    <t>Weights:</t>
  </si>
  <si>
    <t>Same month last year</t>
  </si>
  <si>
    <t>last mon</t>
  </si>
  <si>
    <t>2 months</t>
  </si>
  <si>
    <t>3 months</t>
  </si>
  <si>
    <t>Forcast into first quarter of 2021</t>
  </si>
  <si>
    <t>Home Depot Sales and Forcasting Dashboard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</si>
</sst>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4" formatCode="_(&quot;$&quot;* #,##0.00_);_(&quot;$&quot;* \(#,##0.00\);_(&quot;$&quot;* &quot;-&quot;??_);_(@_)"/>
  </numFmts>
  <fonts count="7" x14ac:knownFonts="1">
    <font>
      <sz val="11"/>
      <color theme="1"/>
      <name val="Calibri"/>
      <family val="2"/>
      <scheme val="minor"/>
    </font>
    <font>
      <b/>
      <sz val="11"/>
      <color theme="1"/>
      <name val="Calibri"/>
      <family val="2"/>
      <scheme val="minor"/>
    </font>
    <font>
      <sz val="14"/>
      <color theme="7" tint="0.39997558519241921"/>
      <name val="Avenir Next LT Pro Demi"/>
      <family val="2"/>
    </font>
    <font>
      <sz val="11"/>
      <color rgb="FFFFFFFF"/>
      <name val="Courier New"/>
      <family val="3"/>
    </font>
    <font>
      <sz val="15"/>
      <color theme="7" tint="0.39997558519241921"/>
      <name val="Avenir Next LT Pro Demi"/>
    </font>
    <font>
      <b/>
      <i/>
      <sz val="26"/>
      <color theme="4" tint="-0.499984740745262"/>
      <name val="Calibri"/>
      <family val="2"/>
      <scheme val="minor"/>
    </font>
    <font>
      <b/>
      <u/>
      <sz val="20"/>
      <color theme="7" tint="0.39997558519241921"/>
      <name val="Avenir Next LT Pro"/>
      <family val="2"/>
    </font>
  </fonts>
  <fills count="5">
    <fill>
      <patternFill patternType="none"/>
    </fill>
    <fill>
      <patternFill patternType="gray125"/>
    </fill>
    <fill>
      <patternFill patternType="solid">
        <fgColor rgb="FFFFFF00"/>
        <bgColor indexed="64"/>
      </patternFill>
    </fill>
    <fill>
      <patternFill patternType="solid">
        <fgColor theme="4" tint="-0.499984740745262"/>
        <bgColor indexed="64"/>
      </patternFill>
    </fill>
    <fill>
      <patternFill patternType="solid">
        <fgColor theme="4" tint="0.59999389629810485"/>
        <bgColor indexed="64"/>
      </patternFill>
    </fill>
  </fills>
  <borders count="1">
    <border>
      <left/>
      <right/>
      <top/>
      <bottom/>
      <diagonal/>
    </border>
  </borders>
  <cellStyleXfs count="1">
    <xf numFmtId="0" fontId="0" fillId="0" borderId="0"/>
  </cellStyleXfs>
  <cellXfs count="22">
    <xf numFmtId="0" fontId="0" fillId="0" borderId="0" xfId="0"/>
    <xf numFmtId="14" fontId="0" fillId="0" borderId="0" xfId="0" applyNumberFormat="1"/>
    <xf numFmtId="4" fontId="0" fillId="0" borderId="0" xfId="0" applyNumberFormat="1"/>
    <xf numFmtId="0" fontId="1" fillId="0" borderId="0" xfId="0" applyFont="1"/>
    <xf numFmtId="14" fontId="1" fillId="0" borderId="0" xfId="0" applyNumberFormat="1" applyFont="1"/>
    <xf numFmtId="4" fontId="1" fillId="0" borderId="0" xfId="0" applyNumberFormat="1" applyFont="1"/>
    <xf numFmtId="0" fontId="0" fillId="0" borderId="0" xfId="0" pivotButton="1"/>
    <xf numFmtId="0" fontId="0" fillId="0" borderId="0" xfId="0" applyAlignment="1">
      <alignment horizontal="left"/>
    </xf>
    <xf numFmtId="44" fontId="0" fillId="0" borderId="0" xfId="0" applyNumberFormat="1"/>
    <xf numFmtId="0" fontId="0" fillId="0" borderId="0" xfId="0" applyAlignment="1">
      <alignment horizontal="left" indent="1"/>
    </xf>
    <xf numFmtId="0" fontId="0" fillId="2" borderId="0" xfId="0" applyFill="1"/>
    <xf numFmtId="14" fontId="0" fillId="0" borderId="0" xfId="0" applyNumberFormat="1" applyAlignment="1">
      <alignment horizontal="left" indent="1"/>
    </xf>
    <xf numFmtId="2" fontId="1" fillId="0" borderId="0" xfId="0" applyNumberFormat="1" applyFont="1"/>
    <xf numFmtId="2" fontId="0" fillId="0" borderId="0" xfId="0" applyNumberFormat="1"/>
    <xf numFmtId="0" fontId="0" fillId="3" borderId="0" xfId="0" applyFill="1"/>
    <xf numFmtId="0" fontId="2" fillId="3" borderId="0" xfId="0" applyFont="1" applyFill="1"/>
    <xf numFmtId="0" fontId="0" fillId="0" borderId="0" xfId="0" applyNumberFormat="1"/>
    <xf numFmtId="1" fontId="0" fillId="0" borderId="0" xfId="0" applyNumberFormat="1"/>
    <xf numFmtId="0" fontId="3" fillId="0" borderId="0" xfId="0" applyFont="1"/>
    <xf numFmtId="0" fontId="4" fillId="3" borderId="0" xfId="0" applyFont="1" applyFill="1"/>
    <xf numFmtId="0" fontId="5" fillId="4" borderId="0" xfId="0" applyFont="1" applyFill="1" applyAlignment="1">
      <alignment horizontal="center"/>
    </xf>
    <xf numFmtId="0" fontId="6" fillId="3" borderId="0" xfId="0" applyFont="1" applyFill="1"/>
  </cellXfs>
  <cellStyles count="1">
    <cellStyle name="Normal" xfId="0" builtinId="0"/>
  </cellStyles>
  <dxfs count="15">
    <dxf>
      <numFmt numFmtId="0" formatCode="General"/>
    </dxf>
    <dxf>
      <numFmt numFmtId="4" formatCode="#,##0.00"/>
    </dxf>
    <dxf>
      <numFmt numFmtId="4" formatCode="#,##0.00"/>
    </dxf>
    <dxf>
      <numFmt numFmtId="4" formatCode="#,##0.00"/>
    </dxf>
    <dxf>
      <numFmt numFmtId="4" formatCode="#,##0.00"/>
    </dxf>
    <dxf>
      <numFmt numFmtId="0" formatCode="General"/>
    </dxf>
    <dxf>
      <numFmt numFmtId="0" formatCode="General"/>
    </dxf>
    <dxf>
      <numFmt numFmtId="2" formatCode="0.00"/>
    </dxf>
    <dxf>
      <numFmt numFmtId="19" formatCode="m/d/yyyy"/>
    </dxf>
    <dxf>
      <numFmt numFmtId="19" formatCode="m/d/yyyy"/>
    </dxf>
    <dxf>
      <numFmt numFmtId="19" formatCode="m/d/yyyy"/>
    </dxf>
    <dxf>
      <numFmt numFmtId="19" formatCode="m/d/yyyy"/>
    </dxf>
    <dxf>
      <font>
        <b/>
        <i val="0"/>
        <strike val="0"/>
        <condense val="0"/>
        <extend val="0"/>
        <outline val="0"/>
        <shadow val="0"/>
        <u val="none"/>
        <vertAlign val="baseline"/>
        <sz val="11"/>
        <color theme="1"/>
        <name val="Calibri"/>
        <family val="2"/>
        <scheme val="minor"/>
      </font>
      <numFmt numFmtId="4" formatCode="#,##0.00"/>
    </dxf>
    <dxf>
      <fill>
        <patternFill>
          <bgColor theme="4" tint="-0.24994659260841701"/>
        </patternFill>
      </fill>
    </dxf>
    <dxf>
      <font>
        <color theme="4" tint="0.79998168889431442"/>
      </font>
      <fill>
        <patternFill>
          <fgColor theme="4" tint="0.59996337778862885"/>
          <bgColor theme="4" tint="0.59996337778862885"/>
        </patternFill>
      </fill>
    </dxf>
  </dxfs>
  <tableStyles count="1" defaultTableStyle="TableStyleMedium2" defaultPivotStyle="PivotStyleLight16">
    <tableStyle name="Slicer Style 1" pivot="0" table="0" count="10" xr9:uid="{76A27ADC-61FD-4F8F-AD8A-C6A6DB7B632B}">
      <tableStyleElement type="wholeTable" dxfId="14"/>
      <tableStyleElement type="headerRow" dxfId="13"/>
    </tableStyle>
  </tableStyles>
  <extLst>
    <ext xmlns:x14="http://schemas.microsoft.com/office/spreadsheetml/2009/9/main" uri="{46F421CA-312F-682f-3DD2-61675219B42D}">
      <x14:dxfs count="8">
        <dxf>
          <fill>
            <patternFill>
              <bgColor theme="4" tint="-0.24994659260841701"/>
            </patternFill>
          </fill>
        </dxf>
        <dxf>
          <fill>
            <patternFill>
              <bgColor theme="4" tint="-0.24994659260841701"/>
            </patternFill>
          </fill>
        </dxf>
        <dxf>
          <fill>
            <patternFill patternType="solid">
              <fgColor auto="1"/>
              <bgColor theme="4" tint="-0.499984740745262"/>
            </patternFill>
          </fill>
        </dxf>
        <dxf>
          <fill>
            <patternFill>
              <bgColor theme="4" tint="-0.24994659260841701"/>
            </patternFill>
          </fill>
        </dxf>
        <dxf>
          <font>
            <color theme="4" tint="0.59996337778862885"/>
          </font>
        </dxf>
        <dxf>
          <fill>
            <patternFill>
              <bgColor theme="4" tint="-0.499984740745262"/>
            </patternFill>
          </fill>
        </dxf>
        <dxf>
          <fill>
            <patternFill patternType="solid">
              <bgColor theme="4" tint="-0.24994659260841701"/>
            </patternFill>
          </fill>
        </dxf>
        <dxf>
          <font>
            <color theme="0"/>
          </font>
          <fill>
            <patternFill patternType="solid">
              <bgColor theme="4" tint="0.39994506668294322"/>
            </patternFill>
          </fill>
        </dxf>
      </x14:dxfs>
    </ext>
    <ext xmlns:x14="http://schemas.microsoft.com/office/spreadsheetml/2009/9/main" uri="{EB79DEF2-80B8-43e5-95BD-54CBDDF9020C}">
      <x14:slicerStyles defaultSlicerStyle="SlicerStyleLight1">
        <x14:slicerStyle name="Slicer Style 1">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microsoft.com/office/2007/relationships/slicerCache" Target="slicerCaches/slicerCache4.xml"/><Relationship Id="rId2" Type="http://schemas.openxmlformats.org/officeDocument/2006/relationships/worksheet" Target="worksheets/sheet2.xml"/><Relationship Id="rId16" Type="http://schemas.microsoft.com/office/2007/relationships/slicerCache" Target="slicerCaches/slicerCache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microsoft.com/office/2007/relationships/slicerCache" Target="slicerCaches/slicerCache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1.xml"/><Relationship Id="rId22" Type="http://schemas.openxmlformats.org/officeDocument/2006/relationships/powerPivotData" Target="model/item.data"/></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[Excel Home Depot Project.xlsx]Sales_Profit_by_quarter!PivotTable9</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Profit/Sales</a:t>
            </a:r>
            <a:r>
              <a:rPr lang="en-US" baseline="0"/>
              <a:t> in Quarters</a:t>
            </a:r>
            <a:endParaRPr lang="en-US"/>
          </a:p>
        </c:rich>
      </c:tx>
      <c:layout>
        <c:manualLayout>
          <c:xMode val="edge"/>
          <c:yMode val="edge"/>
          <c:x val="0.28671483074924914"/>
          <c:y val="6.84237386993292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9595681467651596"/>
          <c:y val="0.15217373869932924"/>
          <c:w val="0.54797326622831943"/>
          <c:h val="0.52529782735491393"/>
        </c:manualLayout>
      </c:layout>
      <c:lineChart>
        <c:grouping val="standard"/>
        <c:varyColors val="0"/>
        <c:ser>
          <c:idx val="0"/>
          <c:order val="0"/>
          <c:tx>
            <c:strRef>
              <c:f>Sales_Profit_by_quarter!$E$4</c:f>
              <c:strCache>
                <c:ptCount val="1"/>
                <c:pt idx="0">
                  <c:v>Sum of TotalSales</c:v>
                </c:pt>
              </c:strCache>
            </c:strRef>
          </c:tx>
          <c:spPr>
            <a:ln w="28575" cap="rnd">
              <a:solidFill>
                <a:schemeClr val="accent1"/>
              </a:solidFill>
              <a:round/>
            </a:ln>
            <a:effectLst/>
          </c:spPr>
          <c:marker>
            <c:symbol val="none"/>
          </c:marker>
          <c:cat>
            <c:multiLvlStrRef>
              <c:f>Sales_Profit_by_quarter!$D$5:$D$19</c:f>
              <c:multiLvlStrCache>
                <c:ptCount val="11"/>
                <c:lvl>
                  <c:pt idx="0">
                    <c:v>Qtr2</c:v>
                  </c:pt>
                  <c:pt idx="1">
                    <c:v>Qtr3</c:v>
                  </c:pt>
                  <c:pt idx="2">
                    <c:v>Qtr4</c:v>
                  </c:pt>
                  <c:pt idx="3">
                    <c:v>Qtr1</c:v>
                  </c:pt>
                  <c:pt idx="4">
                    <c:v>Qtr2</c:v>
                  </c:pt>
                  <c:pt idx="5">
                    <c:v>Qtr3</c:v>
                  </c:pt>
                  <c:pt idx="6">
                    <c:v>Qtr4</c:v>
                  </c:pt>
                  <c:pt idx="7">
                    <c:v>Qtr1</c:v>
                  </c:pt>
                  <c:pt idx="8">
                    <c:v>Qtr2</c:v>
                  </c:pt>
                  <c:pt idx="9">
                    <c:v>Qtr3</c:v>
                  </c:pt>
                  <c:pt idx="10">
                    <c:v>Qtr4</c:v>
                  </c:pt>
                </c:lvl>
                <c:lvl>
                  <c:pt idx="0">
                    <c:v>2018</c:v>
                  </c:pt>
                  <c:pt idx="3">
                    <c:v>2019</c:v>
                  </c:pt>
                  <c:pt idx="7">
                    <c:v>2020</c:v>
                  </c:pt>
                </c:lvl>
              </c:multiLvlStrCache>
            </c:multiLvlStrRef>
          </c:cat>
          <c:val>
            <c:numRef>
              <c:f>Sales_Profit_by_quarter!$E$5:$E$19</c:f>
              <c:numCache>
                <c:formatCode>_("$"* #,##0.00_);_("$"* \(#,##0.00\);_("$"* "-"??_);_(@_)</c:formatCode>
                <c:ptCount val="11"/>
                <c:pt idx="0">
                  <c:v>967997.9099999998</c:v>
                </c:pt>
                <c:pt idx="1">
                  <c:v>7128237.5350000076</c:v>
                </c:pt>
                <c:pt idx="2">
                  <c:v>7348056.4949999973</c:v>
                </c:pt>
                <c:pt idx="3">
                  <c:v>7186010.1275000069</c:v>
                </c:pt>
                <c:pt idx="4">
                  <c:v>7270874.5050000045</c:v>
                </c:pt>
                <c:pt idx="5">
                  <c:v>6361491.0425000079</c:v>
                </c:pt>
                <c:pt idx="6">
                  <c:v>7339347.8350000046</c:v>
                </c:pt>
                <c:pt idx="7">
                  <c:v>7556830.5050000111</c:v>
                </c:pt>
                <c:pt idx="8">
                  <c:v>6982729.2799999956</c:v>
                </c:pt>
                <c:pt idx="9">
                  <c:v>6998377.9675000012</c:v>
                </c:pt>
                <c:pt idx="10">
                  <c:v>6995414.0549999932</c:v>
                </c:pt>
              </c:numCache>
            </c:numRef>
          </c:val>
          <c:smooth val="0"/>
          <c:extLst>
            <c:ext xmlns:c16="http://schemas.microsoft.com/office/drawing/2014/chart" uri="{C3380CC4-5D6E-409C-BE32-E72D297353CC}">
              <c16:uniqueId val="{00000000-7454-4EC9-B0BF-0E38B6FF4064}"/>
            </c:ext>
          </c:extLst>
        </c:ser>
        <c:ser>
          <c:idx val="1"/>
          <c:order val="1"/>
          <c:tx>
            <c:strRef>
              <c:f>Sales_Profit_by_quarter!$F$4</c:f>
              <c:strCache>
                <c:ptCount val="1"/>
                <c:pt idx="0">
                  <c:v>Sum of Profit</c:v>
                </c:pt>
              </c:strCache>
            </c:strRef>
          </c:tx>
          <c:spPr>
            <a:ln w="28575" cap="rnd">
              <a:solidFill>
                <a:schemeClr val="accent2"/>
              </a:solidFill>
              <a:round/>
            </a:ln>
            <a:effectLst/>
          </c:spPr>
          <c:marker>
            <c:symbol val="none"/>
          </c:marker>
          <c:cat>
            <c:multiLvlStrRef>
              <c:f>Sales_Profit_by_quarter!$D$5:$D$19</c:f>
              <c:multiLvlStrCache>
                <c:ptCount val="11"/>
                <c:lvl>
                  <c:pt idx="0">
                    <c:v>Qtr2</c:v>
                  </c:pt>
                  <c:pt idx="1">
                    <c:v>Qtr3</c:v>
                  </c:pt>
                  <c:pt idx="2">
                    <c:v>Qtr4</c:v>
                  </c:pt>
                  <c:pt idx="3">
                    <c:v>Qtr1</c:v>
                  </c:pt>
                  <c:pt idx="4">
                    <c:v>Qtr2</c:v>
                  </c:pt>
                  <c:pt idx="5">
                    <c:v>Qtr3</c:v>
                  </c:pt>
                  <c:pt idx="6">
                    <c:v>Qtr4</c:v>
                  </c:pt>
                  <c:pt idx="7">
                    <c:v>Qtr1</c:v>
                  </c:pt>
                  <c:pt idx="8">
                    <c:v>Qtr2</c:v>
                  </c:pt>
                  <c:pt idx="9">
                    <c:v>Qtr3</c:v>
                  </c:pt>
                  <c:pt idx="10">
                    <c:v>Qtr4</c:v>
                  </c:pt>
                </c:lvl>
                <c:lvl>
                  <c:pt idx="0">
                    <c:v>2018</c:v>
                  </c:pt>
                  <c:pt idx="3">
                    <c:v>2019</c:v>
                  </c:pt>
                  <c:pt idx="7">
                    <c:v>2020</c:v>
                  </c:pt>
                </c:lvl>
              </c:multiLvlStrCache>
            </c:multiLvlStrRef>
          </c:cat>
          <c:val>
            <c:numRef>
              <c:f>Sales_Profit_by_quarter!$F$5:$F$19</c:f>
              <c:numCache>
                <c:formatCode>_("$"* #,##0.00_);_("$"* \(#,##0.00\);_("$"* "-"??_);_(@_)</c:formatCode>
                <c:ptCount val="11"/>
                <c:pt idx="0">
                  <c:v>287197.04099999997</c:v>
                </c:pt>
                <c:pt idx="1">
                  <c:v>2065135.1709999987</c:v>
                </c:pt>
                <c:pt idx="2">
                  <c:v>2097636.0669999998</c:v>
                </c:pt>
                <c:pt idx="3">
                  <c:v>2141780.4575000023</c:v>
                </c:pt>
                <c:pt idx="4">
                  <c:v>2129215.578999998</c:v>
                </c:pt>
                <c:pt idx="5">
                  <c:v>1878013.5844999992</c:v>
                </c:pt>
                <c:pt idx="6">
                  <c:v>2150651.023000001</c:v>
                </c:pt>
                <c:pt idx="7">
                  <c:v>2222644.935000001</c:v>
                </c:pt>
                <c:pt idx="8">
                  <c:v>2119556.9260000004</c:v>
                </c:pt>
                <c:pt idx="9">
                  <c:v>2024430.8954999973</c:v>
                </c:pt>
                <c:pt idx="10">
                  <c:v>1961452.5370000007</c:v>
                </c:pt>
              </c:numCache>
            </c:numRef>
          </c:val>
          <c:smooth val="0"/>
          <c:extLst>
            <c:ext xmlns:c16="http://schemas.microsoft.com/office/drawing/2014/chart" uri="{C3380CC4-5D6E-409C-BE32-E72D297353CC}">
              <c16:uniqueId val="{00000001-7454-4EC9-B0BF-0E38B6FF4064}"/>
            </c:ext>
          </c:extLst>
        </c:ser>
        <c:dLbls>
          <c:showLegendKey val="0"/>
          <c:showVal val="0"/>
          <c:showCatName val="0"/>
          <c:showSerName val="0"/>
          <c:showPercent val="0"/>
          <c:showBubbleSize val="0"/>
        </c:dLbls>
        <c:smooth val="0"/>
        <c:axId val="557427824"/>
        <c:axId val="557431984"/>
      </c:lineChart>
      <c:catAx>
        <c:axId val="5574278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431984"/>
        <c:crosses val="autoZero"/>
        <c:auto val="1"/>
        <c:lblAlgn val="ctr"/>
        <c:lblOffset val="100"/>
        <c:noMultiLvlLbl val="0"/>
      </c:catAx>
      <c:valAx>
        <c:axId val="55743198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427824"/>
        <c:crosses val="autoZero"/>
        <c:crossBetween val="between"/>
      </c:valAx>
      <c:spPr>
        <a:noFill/>
        <a:ln>
          <a:noFill/>
        </a:ln>
        <a:effectLst/>
      </c:spPr>
    </c:plotArea>
    <c:legend>
      <c:legendPos val="r"/>
      <c:layout>
        <c:manualLayout>
          <c:xMode val="edge"/>
          <c:yMode val="edge"/>
          <c:x val="0.75749979706144988"/>
          <c:y val="0.12898184601924756"/>
          <c:w val="0.21429286964129488"/>
          <c:h val="0.385554461942257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[Excel Home Depot Project.xlsx]Delivery_Time_Region!PivotTable3</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Delivery</a:t>
            </a:r>
            <a:r>
              <a:rPr lang="en-US" baseline="0"/>
              <a:t> Time by Region</a:t>
            </a:r>
            <a:endParaRPr lang="en-US"/>
          </a:p>
        </c:rich>
      </c:tx>
      <c:layout>
        <c:manualLayout>
          <c:xMode val="edge"/>
          <c:yMode val="edge"/>
          <c:x val="0.32583333333333331"/>
          <c:y val="5.916447944006999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71087051618548"/>
          <c:y val="0.14754410906969961"/>
          <c:w val="0.75203937007874011"/>
          <c:h val="0.61181794983960336"/>
        </c:manualLayout>
      </c:layout>
      <c:bar3DChart>
        <c:barDir val="col"/>
        <c:grouping val="clustered"/>
        <c:varyColors val="0"/>
        <c:ser>
          <c:idx val="0"/>
          <c:order val="0"/>
          <c:tx>
            <c:strRef>
              <c:f>Delivery_Time_Region!$B$3</c:f>
              <c:strCache>
                <c:ptCount val="1"/>
                <c:pt idx="0">
                  <c:v>Total</c:v>
                </c:pt>
              </c:strCache>
            </c:strRef>
          </c:tx>
          <c:spPr>
            <a:solidFill>
              <a:schemeClr val="accent1"/>
            </a:solidFill>
            <a:ln>
              <a:noFill/>
            </a:ln>
            <a:effectLst/>
            <a:sp3d/>
          </c:spPr>
          <c:invertIfNegative val="0"/>
          <c:cat>
            <c:strRef>
              <c:f>Delivery_Time_Region!$A$4:$A$8</c:f>
              <c:strCache>
                <c:ptCount val="4"/>
                <c:pt idx="0">
                  <c:v>Midwest</c:v>
                </c:pt>
                <c:pt idx="1">
                  <c:v>Northeast</c:v>
                </c:pt>
                <c:pt idx="2">
                  <c:v>South</c:v>
                </c:pt>
                <c:pt idx="3">
                  <c:v>West</c:v>
                </c:pt>
              </c:strCache>
            </c:strRef>
          </c:cat>
          <c:val>
            <c:numRef>
              <c:f>Delivery_Time_Region!$B$4:$B$8</c:f>
              <c:numCache>
                <c:formatCode>0.00</c:formatCode>
                <c:ptCount val="4"/>
                <c:pt idx="0">
                  <c:v>20.677477477477478</c:v>
                </c:pt>
                <c:pt idx="1">
                  <c:v>11.922680412371134</c:v>
                </c:pt>
                <c:pt idx="2">
                  <c:v>17.453732503888023</c:v>
                </c:pt>
                <c:pt idx="3">
                  <c:v>13.354166666666666</c:v>
                </c:pt>
              </c:numCache>
            </c:numRef>
          </c:val>
          <c:extLst>
            <c:ext xmlns:c16="http://schemas.microsoft.com/office/drawing/2014/chart" uri="{C3380CC4-5D6E-409C-BE32-E72D297353CC}">
              <c16:uniqueId val="{00000000-73A8-4BA2-8FFF-FCBBAD163CBC}"/>
            </c:ext>
          </c:extLst>
        </c:ser>
        <c:dLbls>
          <c:showLegendKey val="0"/>
          <c:showVal val="0"/>
          <c:showCatName val="0"/>
          <c:showSerName val="0"/>
          <c:showPercent val="0"/>
          <c:showBubbleSize val="0"/>
        </c:dLbls>
        <c:gapWidth val="150"/>
        <c:shape val="box"/>
        <c:axId val="1484131855"/>
        <c:axId val="1484145167"/>
        <c:axId val="0"/>
      </c:bar3DChart>
      <c:catAx>
        <c:axId val="148413185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Region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4145167"/>
        <c:crosses val="autoZero"/>
        <c:auto val="1"/>
        <c:lblAlgn val="ctr"/>
        <c:lblOffset val="100"/>
        <c:noMultiLvlLbl val="0"/>
      </c:catAx>
      <c:valAx>
        <c:axId val="14841451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a:t>
                </a:r>
                <a:r>
                  <a:rPr lang="en-US" baseline="0"/>
                  <a:t> Delivery time (days)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41318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2020 Order Quantity by Catagory Forcasted into 2021  </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MOWMA!$A$19</c:f>
              <c:strCache>
                <c:ptCount val="1"/>
                <c:pt idx="0">
                  <c:v>Electronics</c:v>
                </c:pt>
              </c:strCache>
            </c:strRef>
          </c:tx>
          <c:spPr>
            <a:ln w="34925" cap="rnd">
              <a:solidFill>
                <a:schemeClr val="accent1">
                  <a:alpha val="95000"/>
                </a:schemeClr>
              </a:solidFill>
              <a:round/>
            </a:ln>
            <a:effectLst>
              <a:outerShdw blurRad="57150" dist="19050" dir="5400000" algn="ctr" rotWithShape="0">
                <a:srgbClr val="000000">
                  <a:alpha val="63000"/>
                </a:srgbClr>
              </a:outerShdw>
            </a:effectLst>
          </c:spPr>
          <c:marker>
            <c:symbol val="none"/>
          </c:marker>
          <c:dPt>
            <c:idx val="12"/>
            <c:marker>
              <c:symbol val="none"/>
            </c:marker>
            <c:bubble3D val="0"/>
            <c:spPr>
              <a:ln w="34925" cap="rnd">
                <a:solidFill>
                  <a:schemeClr val="accent1">
                    <a:alpha val="95000"/>
                  </a:schemeClr>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E-321C-42CC-B7D7-26799501E46E}"/>
              </c:ext>
            </c:extLst>
          </c:dPt>
          <c:dPt>
            <c:idx val="13"/>
            <c:marker>
              <c:symbol val="none"/>
            </c:marker>
            <c:bubble3D val="0"/>
            <c:spPr>
              <a:ln w="34925" cap="rnd">
                <a:solidFill>
                  <a:schemeClr val="accent1">
                    <a:alpha val="95000"/>
                  </a:schemeClr>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D-321C-42CC-B7D7-26799501E46E}"/>
              </c:ext>
            </c:extLst>
          </c:dPt>
          <c:dPt>
            <c:idx val="14"/>
            <c:marker>
              <c:symbol val="none"/>
            </c:marker>
            <c:bubble3D val="0"/>
            <c:spPr>
              <a:ln w="34925" cap="rnd">
                <a:solidFill>
                  <a:schemeClr val="accent1">
                    <a:alpha val="95000"/>
                  </a:schemeClr>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C-321C-42CC-B7D7-26799501E46E}"/>
              </c:ext>
            </c:extLst>
          </c:dPt>
          <c:dPt>
            <c:idx val="15"/>
            <c:marker>
              <c:symbol val="none"/>
            </c:marker>
            <c:bubble3D val="0"/>
            <c:spPr>
              <a:ln w="34925" cap="rnd">
                <a:solidFill>
                  <a:schemeClr val="accent1">
                    <a:alpha val="95000"/>
                  </a:schemeClr>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B-321C-42CC-B7D7-26799501E46E}"/>
              </c:ext>
            </c:extLst>
          </c:dPt>
          <c:cat>
            <c:strRef>
              <c:f>MOWMA!$B$18:$Q$18</c:f>
              <c:strCache>
                <c:ptCount val="16"/>
                <c:pt idx="0">
                  <c:v>Jan</c:v>
                </c:pt>
                <c:pt idx="1">
                  <c:v>Feb</c:v>
                </c:pt>
                <c:pt idx="2">
                  <c:v>Mar</c:v>
                </c:pt>
                <c:pt idx="3">
                  <c:v>Apr</c:v>
                </c:pt>
                <c:pt idx="4">
                  <c:v>May</c:v>
                </c:pt>
                <c:pt idx="5">
                  <c:v>Jun</c:v>
                </c:pt>
                <c:pt idx="6">
                  <c:v>Jul</c:v>
                </c:pt>
                <c:pt idx="7">
                  <c:v>Aug</c:v>
                </c:pt>
                <c:pt idx="8">
                  <c:v>Sep</c:v>
                </c:pt>
                <c:pt idx="9">
                  <c:v>Oct</c:v>
                </c:pt>
                <c:pt idx="10">
                  <c:v>Nov</c:v>
                </c:pt>
                <c:pt idx="11">
                  <c:v>Dec</c:v>
                </c:pt>
                <c:pt idx="12">
                  <c:v>JanFor</c:v>
                </c:pt>
                <c:pt idx="13">
                  <c:v>FebFor</c:v>
                </c:pt>
                <c:pt idx="14">
                  <c:v>MarFor</c:v>
                </c:pt>
                <c:pt idx="15">
                  <c:v>AprFor</c:v>
                </c:pt>
              </c:strCache>
            </c:strRef>
          </c:cat>
          <c:val>
            <c:numRef>
              <c:f>MOWMA!$B$19:$Q$19</c:f>
              <c:numCache>
                <c:formatCode>General</c:formatCode>
                <c:ptCount val="16"/>
                <c:pt idx="0">
                  <c:v>26</c:v>
                </c:pt>
                <c:pt idx="1">
                  <c:v>22</c:v>
                </c:pt>
                <c:pt idx="2">
                  <c:v>22</c:v>
                </c:pt>
                <c:pt idx="3">
                  <c:v>20</c:v>
                </c:pt>
                <c:pt idx="4">
                  <c:v>28</c:v>
                </c:pt>
                <c:pt idx="5">
                  <c:v>18</c:v>
                </c:pt>
                <c:pt idx="6">
                  <c:v>18</c:v>
                </c:pt>
                <c:pt idx="7">
                  <c:v>25</c:v>
                </c:pt>
                <c:pt idx="8">
                  <c:v>22</c:v>
                </c:pt>
                <c:pt idx="9">
                  <c:v>16</c:v>
                </c:pt>
                <c:pt idx="10">
                  <c:v>24</c:v>
                </c:pt>
                <c:pt idx="11">
                  <c:v>16</c:v>
                </c:pt>
                <c:pt idx="12" formatCode="0">
                  <c:v>21.800000000000004</c:v>
                </c:pt>
                <c:pt idx="13" formatCode="0">
                  <c:v>21.54</c:v>
                </c:pt>
                <c:pt idx="14" formatCode="0">
                  <c:v>21.242000000000001</c:v>
                </c:pt>
                <c:pt idx="15" formatCode="0">
                  <c:v>20.706599999999998</c:v>
                </c:pt>
              </c:numCache>
            </c:numRef>
          </c:val>
          <c:smooth val="0"/>
          <c:extLst>
            <c:ext xmlns:c16="http://schemas.microsoft.com/office/drawing/2014/chart" uri="{C3380CC4-5D6E-409C-BE32-E72D297353CC}">
              <c16:uniqueId val="{00000000-321C-42CC-B7D7-26799501E46E}"/>
            </c:ext>
          </c:extLst>
        </c:ser>
        <c:ser>
          <c:idx val="1"/>
          <c:order val="1"/>
          <c:tx>
            <c:strRef>
              <c:f>MOWMA!$A$20</c:f>
              <c:strCache>
                <c:ptCount val="1"/>
                <c:pt idx="0">
                  <c:v>Furniture</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Pt>
            <c:idx val="12"/>
            <c:marker>
              <c:symbol val="none"/>
            </c:marker>
            <c:bubble3D val="0"/>
            <c:spPr>
              <a:ln w="34925" cap="rnd">
                <a:solidFill>
                  <a:schemeClr val="accent2"/>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3-321C-42CC-B7D7-26799501E46E}"/>
              </c:ext>
            </c:extLst>
          </c:dPt>
          <c:dPt>
            <c:idx val="13"/>
            <c:marker>
              <c:symbol val="none"/>
            </c:marker>
            <c:bubble3D val="0"/>
            <c:spPr>
              <a:ln w="34925" cap="rnd">
                <a:solidFill>
                  <a:schemeClr val="accent2"/>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A-321C-42CC-B7D7-26799501E46E}"/>
              </c:ext>
            </c:extLst>
          </c:dPt>
          <c:dPt>
            <c:idx val="14"/>
            <c:marker>
              <c:symbol val="none"/>
            </c:marker>
            <c:bubble3D val="0"/>
            <c:spPr>
              <a:ln w="34925" cap="rnd">
                <a:solidFill>
                  <a:schemeClr val="accent2"/>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9-321C-42CC-B7D7-26799501E46E}"/>
              </c:ext>
            </c:extLst>
          </c:dPt>
          <c:dPt>
            <c:idx val="15"/>
            <c:marker>
              <c:symbol val="none"/>
            </c:marker>
            <c:bubble3D val="0"/>
            <c:spPr>
              <a:ln w="34925" cap="rnd">
                <a:solidFill>
                  <a:schemeClr val="accent2"/>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8-321C-42CC-B7D7-26799501E46E}"/>
              </c:ext>
            </c:extLst>
          </c:dPt>
          <c:cat>
            <c:strRef>
              <c:f>MOWMA!$B$18:$Q$18</c:f>
              <c:strCache>
                <c:ptCount val="16"/>
                <c:pt idx="0">
                  <c:v>Jan</c:v>
                </c:pt>
                <c:pt idx="1">
                  <c:v>Feb</c:v>
                </c:pt>
                <c:pt idx="2">
                  <c:v>Mar</c:v>
                </c:pt>
                <c:pt idx="3">
                  <c:v>Apr</c:v>
                </c:pt>
                <c:pt idx="4">
                  <c:v>May</c:v>
                </c:pt>
                <c:pt idx="5">
                  <c:v>Jun</c:v>
                </c:pt>
                <c:pt idx="6">
                  <c:v>Jul</c:v>
                </c:pt>
                <c:pt idx="7">
                  <c:v>Aug</c:v>
                </c:pt>
                <c:pt idx="8">
                  <c:v>Sep</c:v>
                </c:pt>
                <c:pt idx="9">
                  <c:v>Oct</c:v>
                </c:pt>
                <c:pt idx="10">
                  <c:v>Nov</c:v>
                </c:pt>
                <c:pt idx="11">
                  <c:v>Dec</c:v>
                </c:pt>
                <c:pt idx="12">
                  <c:v>JanFor</c:v>
                </c:pt>
                <c:pt idx="13">
                  <c:v>FebFor</c:v>
                </c:pt>
                <c:pt idx="14">
                  <c:v>MarFor</c:v>
                </c:pt>
                <c:pt idx="15">
                  <c:v>AprFor</c:v>
                </c:pt>
              </c:strCache>
            </c:strRef>
          </c:cat>
          <c:val>
            <c:numRef>
              <c:f>MOWMA!$B$20:$Q$20</c:f>
              <c:numCache>
                <c:formatCode>General</c:formatCode>
                <c:ptCount val="16"/>
                <c:pt idx="0">
                  <c:v>58</c:v>
                </c:pt>
                <c:pt idx="1">
                  <c:v>44</c:v>
                </c:pt>
                <c:pt idx="2">
                  <c:v>54</c:v>
                </c:pt>
                <c:pt idx="3">
                  <c:v>57</c:v>
                </c:pt>
                <c:pt idx="4">
                  <c:v>41</c:v>
                </c:pt>
                <c:pt idx="5">
                  <c:v>50</c:v>
                </c:pt>
                <c:pt idx="6">
                  <c:v>56</c:v>
                </c:pt>
                <c:pt idx="7">
                  <c:v>56</c:v>
                </c:pt>
                <c:pt idx="8">
                  <c:v>38</c:v>
                </c:pt>
                <c:pt idx="9">
                  <c:v>56</c:v>
                </c:pt>
                <c:pt idx="10">
                  <c:v>45</c:v>
                </c:pt>
                <c:pt idx="11">
                  <c:v>55</c:v>
                </c:pt>
                <c:pt idx="12" formatCode="0">
                  <c:v>55.6</c:v>
                </c:pt>
                <c:pt idx="13" formatCode="0">
                  <c:v>48.68</c:v>
                </c:pt>
                <c:pt idx="14" formatCode="0">
                  <c:v>52.664000000000001</c:v>
                </c:pt>
                <c:pt idx="15" formatCode="0">
                  <c:v>54.727200000000003</c:v>
                </c:pt>
              </c:numCache>
            </c:numRef>
          </c:val>
          <c:smooth val="0"/>
          <c:extLst>
            <c:ext xmlns:c16="http://schemas.microsoft.com/office/drawing/2014/chart" uri="{C3380CC4-5D6E-409C-BE32-E72D297353CC}">
              <c16:uniqueId val="{00000001-321C-42CC-B7D7-26799501E46E}"/>
            </c:ext>
          </c:extLst>
        </c:ser>
        <c:ser>
          <c:idx val="2"/>
          <c:order val="2"/>
          <c:tx>
            <c:strRef>
              <c:f>MOWMA!$A$21</c:f>
              <c:strCache>
                <c:ptCount val="1"/>
                <c:pt idx="0">
                  <c:v>Home décor</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dPt>
            <c:idx val="12"/>
            <c:marker>
              <c:symbol val="none"/>
            </c:marker>
            <c:bubble3D val="0"/>
            <c:spPr>
              <a:ln w="34925" cap="rnd">
                <a:solidFill>
                  <a:schemeClr val="accent3"/>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321C-42CC-B7D7-26799501E46E}"/>
              </c:ext>
            </c:extLst>
          </c:dPt>
          <c:dPt>
            <c:idx val="13"/>
            <c:marker>
              <c:symbol val="none"/>
            </c:marker>
            <c:bubble3D val="0"/>
            <c:spPr>
              <a:ln w="34925" cap="rnd">
                <a:solidFill>
                  <a:schemeClr val="accent3"/>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C-321C-42CC-B7D7-26799501E46E}"/>
              </c:ext>
            </c:extLst>
          </c:dPt>
          <c:dPt>
            <c:idx val="14"/>
            <c:marker>
              <c:symbol val="none"/>
            </c:marker>
            <c:bubble3D val="0"/>
            <c:spPr>
              <a:ln w="34925" cap="rnd">
                <a:solidFill>
                  <a:schemeClr val="accent3"/>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321C-42CC-B7D7-26799501E46E}"/>
              </c:ext>
            </c:extLst>
          </c:dPt>
          <c:dPt>
            <c:idx val="15"/>
            <c:marker>
              <c:symbol val="none"/>
            </c:marker>
            <c:bubble3D val="0"/>
            <c:spPr>
              <a:ln w="34925" cap="rnd">
                <a:solidFill>
                  <a:schemeClr val="accent3"/>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E-321C-42CC-B7D7-26799501E46E}"/>
              </c:ext>
            </c:extLst>
          </c:dPt>
          <c:cat>
            <c:strRef>
              <c:f>MOWMA!$B$18:$Q$18</c:f>
              <c:strCache>
                <c:ptCount val="16"/>
                <c:pt idx="0">
                  <c:v>Jan</c:v>
                </c:pt>
                <c:pt idx="1">
                  <c:v>Feb</c:v>
                </c:pt>
                <c:pt idx="2">
                  <c:v>Mar</c:v>
                </c:pt>
                <c:pt idx="3">
                  <c:v>Apr</c:v>
                </c:pt>
                <c:pt idx="4">
                  <c:v>May</c:v>
                </c:pt>
                <c:pt idx="5">
                  <c:v>Jun</c:v>
                </c:pt>
                <c:pt idx="6">
                  <c:v>Jul</c:v>
                </c:pt>
                <c:pt idx="7">
                  <c:v>Aug</c:v>
                </c:pt>
                <c:pt idx="8">
                  <c:v>Sep</c:v>
                </c:pt>
                <c:pt idx="9">
                  <c:v>Oct</c:v>
                </c:pt>
                <c:pt idx="10">
                  <c:v>Nov</c:v>
                </c:pt>
                <c:pt idx="11">
                  <c:v>Dec</c:v>
                </c:pt>
                <c:pt idx="12">
                  <c:v>JanFor</c:v>
                </c:pt>
                <c:pt idx="13">
                  <c:v>FebFor</c:v>
                </c:pt>
                <c:pt idx="14">
                  <c:v>MarFor</c:v>
                </c:pt>
                <c:pt idx="15">
                  <c:v>AprFor</c:v>
                </c:pt>
              </c:strCache>
            </c:strRef>
          </c:cat>
          <c:val>
            <c:numRef>
              <c:f>MOWMA!$B$21:$Q$21</c:f>
              <c:numCache>
                <c:formatCode>General</c:formatCode>
                <c:ptCount val="16"/>
                <c:pt idx="0">
                  <c:v>131</c:v>
                </c:pt>
                <c:pt idx="1">
                  <c:v>131</c:v>
                </c:pt>
                <c:pt idx="2">
                  <c:v>105</c:v>
                </c:pt>
                <c:pt idx="3">
                  <c:v>132</c:v>
                </c:pt>
                <c:pt idx="4">
                  <c:v>138</c:v>
                </c:pt>
                <c:pt idx="5">
                  <c:v>126</c:v>
                </c:pt>
                <c:pt idx="6">
                  <c:v>139</c:v>
                </c:pt>
                <c:pt idx="7">
                  <c:v>121</c:v>
                </c:pt>
                <c:pt idx="8">
                  <c:v>130</c:v>
                </c:pt>
                <c:pt idx="9">
                  <c:v>136</c:v>
                </c:pt>
                <c:pt idx="10">
                  <c:v>148</c:v>
                </c:pt>
                <c:pt idx="11">
                  <c:v>146</c:v>
                </c:pt>
                <c:pt idx="12" formatCode="0">
                  <c:v>137.69999999999999</c:v>
                </c:pt>
                <c:pt idx="13" formatCode="0">
                  <c:v>136.21</c:v>
                </c:pt>
                <c:pt idx="14" formatCode="0">
                  <c:v>121.733</c:v>
                </c:pt>
                <c:pt idx="15" formatCode="0">
                  <c:v>129.91090000000003</c:v>
                </c:pt>
              </c:numCache>
            </c:numRef>
          </c:val>
          <c:smooth val="0"/>
          <c:extLst>
            <c:ext xmlns:c16="http://schemas.microsoft.com/office/drawing/2014/chart" uri="{C3380CC4-5D6E-409C-BE32-E72D297353CC}">
              <c16:uniqueId val="{00000002-321C-42CC-B7D7-26799501E46E}"/>
            </c:ext>
          </c:extLst>
        </c:ser>
        <c:ser>
          <c:idx val="3"/>
          <c:order val="3"/>
          <c:tx>
            <c:strRef>
              <c:f>MOWMA!$A$22</c:f>
              <c:strCache>
                <c:ptCount val="1"/>
                <c:pt idx="0">
                  <c:v>Kitchen &amp; Dining</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dPt>
            <c:idx val="12"/>
            <c:marker>
              <c:symbol val="none"/>
            </c:marker>
            <c:bubble3D val="0"/>
            <c:spPr>
              <a:ln w="34925" cap="rnd">
                <a:solidFill>
                  <a:schemeClr val="accent4"/>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4-321C-42CC-B7D7-26799501E46E}"/>
              </c:ext>
            </c:extLst>
          </c:dPt>
          <c:dPt>
            <c:idx val="13"/>
            <c:marker>
              <c:symbol val="none"/>
            </c:marker>
            <c:bubble3D val="0"/>
            <c:spPr>
              <a:ln w="34925" cap="rnd">
                <a:solidFill>
                  <a:schemeClr val="accent4"/>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5-321C-42CC-B7D7-26799501E46E}"/>
              </c:ext>
            </c:extLst>
          </c:dPt>
          <c:dPt>
            <c:idx val="14"/>
            <c:marker>
              <c:symbol val="none"/>
            </c:marker>
            <c:bubble3D val="0"/>
            <c:spPr>
              <a:ln w="34925" cap="rnd">
                <a:solidFill>
                  <a:schemeClr val="accent4"/>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6-321C-42CC-B7D7-26799501E46E}"/>
              </c:ext>
            </c:extLst>
          </c:dPt>
          <c:dPt>
            <c:idx val="15"/>
            <c:marker>
              <c:symbol val="none"/>
            </c:marker>
            <c:bubble3D val="0"/>
            <c:spPr>
              <a:ln w="34925" cap="rnd">
                <a:solidFill>
                  <a:schemeClr val="accent4"/>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7-321C-42CC-B7D7-26799501E46E}"/>
              </c:ext>
            </c:extLst>
          </c:dPt>
          <c:cat>
            <c:strRef>
              <c:f>MOWMA!$B$18:$Q$18</c:f>
              <c:strCache>
                <c:ptCount val="16"/>
                <c:pt idx="0">
                  <c:v>Jan</c:v>
                </c:pt>
                <c:pt idx="1">
                  <c:v>Feb</c:v>
                </c:pt>
                <c:pt idx="2">
                  <c:v>Mar</c:v>
                </c:pt>
                <c:pt idx="3">
                  <c:v>Apr</c:v>
                </c:pt>
                <c:pt idx="4">
                  <c:v>May</c:v>
                </c:pt>
                <c:pt idx="5">
                  <c:v>Jun</c:v>
                </c:pt>
                <c:pt idx="6">
                  <c:v>Jul</c:v>
                </c:pt>
                <c:pt idx="7">
                  <c:v>Aug</c:v>
                </c:pt>
                <c:pt idx="8">
                  <c:v>Sep</c:v>
                </c:pt>
                <c:pt idx="9">
                  <c:v>Oct</c:v>
                </c:pt>
                <c:pt idx="10">
                  <c:v>Nov</c:v>
                </c:pt>
                <c:pt idx="11">
                  <c:v>Dec</c:v>
                </c:pt>
                <c:pt idx="12">
                  <c:v>JanFor</c:v>
                </c:pt>
                <c:pt idx="13">
                  <c:v>FebFor</c:v>
                </c:pt>
                <c:pt idx="14">
                  <c:v>MarFor</c:v>
                </c:pt>
                <c:pt idx="15">
                  <c:v>AprFor</c:v>
                </c:pt>
              </c:strCache>
            </c:strRef>
          </c:cat>
          <c:val>
            <c:numRef>
              <c:f>MOWMA!$B$22:$Q$22</c:f>
              <c:numCache>
                <c:formatCode>General</c:formatCode>
                <c:ptCount val="16"/>
                <c:pt idx="0">
                  <c:v>41</c:v>
                </c:pt>
                <c:pt idx="1">
                  <c:v>48</c:v>
                </c:pt>
                <c:pt idx="2">
                  <c:v>37</c:v>
                </c:pt>
                <c:pt idx="3">
                  <c:v>45</c:v>
                </c:pt>
                <c:pt idx="4">
                  <c:v>36</c:v>
                </c:pt>
                <c:pt idx="5">
                  <c:v>41</c:v>
                </c:pt>
                <c:pt idx="6">
                  <c:v>54</c:v>
                </c:pt>
                <c:pt idx="7">
                  <c:v>35</c:v>
                </c:pt>
                <c:pt idx="8">
                  <c:v>47</c:v>
                </c:pt>
                <c:pt idx="9">
                  <c:v>52</c:v>
                </c:pt>
                <c:pt idx="10">
                  <c:v>37</c:v>
                </c:pt>
                <c:pt idx="11">
                  <c:v>35</c:v>
                </c:pt>
                <c:pt idx="12" formatCode="0">
                  <c:v>39.900000000000006</c:v>
                </c:pt>
                <c:pt idx="13" formatCode="0">
                  <c:v>43.17</c:v>
                </c:pt>
                <c:pt idx="14" formatCode="0">
                  <c:v>38.941000000000003</c:v>
                </c:pt>
                <c:pt idx="15" formatCode="0">
                  <c:v>42.4893</c:v>
                </c:pt>
              </c:numCache>
            </c:numRef>
          </c:val>
          <c:smooth val="0"/>
          <c:extLst>
            <c:ext xmlns:c16="http://schemas.microsoft.com/office/drawing/2014/chart" uri="{C3380CC4-5D6E-409C-BE32-E72D297353CC}">
              <c16:uniqueId val="{00000003-321C-42CC-B7D7-26799501E46E}"/>
            </c:ext>
          </c:extLst>
        </c:ser>
        <c:ser>
          <c:idx val="4"/>
          <c:order val="4"/>
          <c:tx>
            <c:strRef>
              <c:f>MOWMA!$A$23</c:f>
              <c:strCache>
                <c:ptCount val="1"/>
                <c:pt idx="0">
                  <c:v>Outdoor</c:v>
                </c:pt>
              </c:strCache>
            </c:strRef>
          </c:tx>
          <c:spPr>
            <a:ln w="34925" cap="rnd">
              <a:solidFill>
                <a:schemeClr val="accent5"/>
              </a:solidFill>
              <a:round/>
            </a:ln>
            <a:effectLst>
              <a:outerShdw blurRad="57150" dist="19050" dir="5400000" algn="ctr" rotWithShape="0">
                <a:srgbClr val="000000">
                  <a:alpha val="63000"/>
                </a:srgbClr>
              </a:outerShdw>
            </a:effectLst>
          </c:spPr>
          <c:marker>
            <c:symbol val="none"/>
          </c:marker>
          <c:dPt>
            <c:idx val="12"/>
            <c:marker>
              <c:symbol val="none"/>
            </c:marker>
            <c:bubble3D val="0"/>
            <c:spPr>
              <a:ln w="34925" cap="rnd">
                <a:solidFill>
                  <a:schemeClr val="accent5"/>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F-321C-42CC-B7D7-26799501E46E}"/>
              </c:ext>
            </c:extLst>
          </c:dPt>
          <c:dPt>
            <c:idx val="13"/>
            <c:marker>
              <c:symbol val="none"/>
            </c:marker>
            <c:bubble3D val="0"/>
            <c:spPr>
              <a:ln w="34925" cap="rnd">
                <a:solidFill>
                  <a:schemeClr val="accent5"/>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0-321C-42CC-B7D7-26799501E46E}"/>
              </c:ext>
            </c:extLst>
          </c:dPt>
          <c:dPt>
            <c:idx val="14"/>
            <c:marker>
              <c:symbol val="none"/>
            </c:marker>
            <c:bubble3D val="0"/>
            <c:spPr>
              <a:ln w="34925" cap="rnd">
                <a:solidFill>
                  <a:schemeClr val="accent5"/>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1-321C-42CC-B7D7-26799501E46E}"/>
              </c:ext>
            </c:extLst>
          </c:dPt>
          <c:dPt>
            <c:idx val="15"/>
            <c:marker>
              <c:symbol val="none"/>
            </c:marker>
            <c:bubble3D val="0"/>
            <c:spPr>
              <a:ln w="34925" cap="rnd">
                <a:solidFill>
                  <a:schemeClr val="accent5"/>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2-321C-42CC-B7D7-26799501E46E}"/>
              </c:ext>
            </c:extLst>
          </c:dPt>
          <c:cat>
            <c:strRef>
              <c:f>MOWMA!$B$18:$Q$18</c:f>
              <c:strCache>
                <c:ptCount val="16"/>
                <c:pt idx="0">
                  <c:v>Jan</c:v>
                </c:pt>
                <c:pt idx="1">
                  <c:v>Feb</c:v>
                </c:pt>
                <c:pt idx="2">
                  <c:v>Mar</c:v>
                </c:pt>
                <c:pt idx="3">
                  <c:v>Apr</c:v>
                </c:pt>
                <c:pt idx="4">
                  <c:v>May</c:v>
                </c:pt>
                <c:pt idx="5">
                  <c:v>Jun</c:v>
                </c:pt>
                <c:pt idx="6">
                  <c:v>Jul</c:v>
                </c:pt>
                <c:pt idx="7">
                  <c:v>Aug</c:v>
                </c:pt>
                <c:pt idx="8">
                  <c:v>Sep</c:v>
                </c:pt>
                <c:pt idx="9">
                  <c:v>Oct</c:v>
                </c:pt>
                <c:pt idx="10">
                  <c:v>Nov</c:v>
                </c:pt>
                <c:pt idx="11">
                  <c:v>Dec</c:v>
                </c:pt>
                <c:pt idx="12">
                  <c:v>JanFor</c:v>
                </c:pt>
                <c:pt idx="13">
                  <c:v>FebFor</c:v>
                </c:pt>
                <c:pt idx="14">
                  <c:v>MarFor</c:v>
                </c:pt>
                <c:pt idx="15">
                  <c:v>AprFor</c:v>
                </c:pt>
              </c:strCache>
            </c:strRef>
          </c:cat>
          <c:val>
            <c:numRef>
              <c:f>MOWMA!$B$23:$Q$23</c:f>
              <c:numCache>
                <c:formatCode>General</c:formatCode>
                <c:ptCount val="16"/>
                <c:pt idx="0">
                  <c:v>20</c:v>
                </c:pt>
                <c:pt idx="1">
                  <c:v>25</c:v>
                </c:pt>
                <c:pt idx="2">
                  <c:v>18</c:v>
                </c:pt>
                <c:pt idx="3">
                  <c:v>8</c:v>
                </c:pt>
                <c:pt idx="4">
                  <c:v>20</c:v>
                </c:pt>
                <c:pt idx="5">
                  <c:v>10</c:v>
                </c:pt>
                <c:pt idx="6">
                  <c:v>14</c:v>
                </c:pt>
                <c:pt idx="7">
                  <c:v>14</c:v>
                </c:pt>
                <c:pt idx="8">
                  <c:v>17</c:v>
                </c:pt>
                <c:pt idx="9">
                  <c:v>22</c:v>
                </c:pt>
                <c:pt idx="10">
                  <c:v>8</c:v>
                </c:pt>
                <c:pt idx="11">
                  <c:v>16</c:v>
                </c:pt>
                <c:pt idx="12" formatCode="0">
                  <c:v>17.8</c:v>
                </c:pt>
                <c:pt idx="13" formatCode="0">
                  <c:v>20.240000000000002</c:v>
                </c:pt>
                <c:pt idx="14" formatCode="0">
                  <c:v>18.452000000000002</c:v>
                </c:pt>
                <c:pt idx="15" formatCode="0">
                  <c:v>13.339600000000001</c:v>
                </c:pt>
              </c:numCache>
            </c:numRef>
          </c:val>
          <c:smooth val="0"/>
          <c:extLst>
            <c:ext xmlns:c16="http://schemas.microsoft.com/office/drawing/2014/chart" uri="{C3380CC4-5D6E-409C-BE32-E72D297353CC}">
              <c16:uniqueId val="{00000004-321C-42CC-B7D7-26799501E46E}"/>
            </c:ext>
          </c:extLst>
        </c:ser>
        <c:ser>
          <c:idx val="5"/>
          <c:order val="5"/>
          <c:tx>
            <c:strRef>
              <c:f>MOWMA!$A$24</c:f>
              <c:strCache>
                <c:ptCount val="1"/>
                <c:pt idx="0">
                  <c:v>Grand Total</c:v>
                </c:pt>
              </c:strCache>
            </c:strRef>
          </c:tx>
          <c:spPr>
            <a:ln w="34925" cap="rnd">
              <a:solidFill>
                <a:schemeClr val="accent6"/>
              </a:solidFill>
              <a:round/>
            </a:ln>
            <a:effectLst>
              <a:outerShdw blurRad="57150" dist="19050" dir="5400000" algn="ctr" rotWithShape="0">
                <a:srgbClr val="000000">
                  <a:alpha val="63000"/>
                </a:srgbClr>
              </a:outerShdw>
            </a:effectLst>
          </c:spPr>
          <c:marker>
            <c:symbol val="none"/>
          </c:marker>
          <c:dPt>
            <c:idx val="12"/>
            <c:marker>
              <c:symbol val="none"/>
            </c:marker>
            <c:bubble3D val="0"/>
            <c:spPr>
              <a:ln w="34925" cap="rnd">
                <a:solidFill>
                  <a:schemeClr val="accent6"/>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321C-42CC-B7D7-26799501E46E}"/>
              </c:ext>
            </c:extLst>
          </c:dPt>
          <c:dPt>
            <c:idx val="13"/>
            <c:marker>
              <c:symbol val="none"/>
            </c:marker>
            <c:bubble3D val="0"/>
            <c:spPr>
              <a:ln w="34925" cap="rnd">
                <a:solidFill>
                  <a:schemeClr val="accent6"/>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8-321C-42CC-B7D7-26799501E46E}"/>
              </c:ext>
            </c:extLst>
          </c:dPt>
          <c:dPt>
            <c:idx val="14"/>
            <c:marker>
              <c:symbol val="none"/>
            </c:marker>
            <c:bubble3D val="0"/>
            <c:spPr>
              <a:ln w="34925" cap="rnd">
                <a:solidFill>
                  <a:schemeClr val="accent6"/>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321C-42CC-B7D7-26799501E46E}"/>
              </c:ext>
            </c:extLst>
          </c:dPt>
          <c:dPt>
            <c:idx val="15"/>
            <c:marker>
              <c:symbol val="none"/>
            </c:marker>
            <c:bubble3D val="0"/>
            <c:spPr>
              <a:ln w="34925" cap="rnd">
                <a:solidFill>
                  <a:schemeClr val="accent6"/>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A-321C-42CC-B7D7-26799501E46E}"/>
              </c:ext>
            </c:extLst>
          </c:dPt>
          <c:cat>
            <c:strRef>
              <c:f>MOWMA!$B$18:$Q$18</c:f>
              <c:strCache>
                <c:ptCount val="16"/>
                <c:pt idx="0">
                  <c:v>Jan</c:v>
                </c:pt>
                <c:pt idx="1">
                  <c:v>Feb</c:v>
                </c:pt>
                <c:pt idx="2">
                  <c:v>Mar</c:v>
                </c:pt>
                <c:pt idx="3">
                  <c:v>Apr</c:v>
                </c:pt>
                <c:pt idx="4">
                  <c:v>May</c:v>
                </c:pt>
                <c:pt idx="5">
                  <c:v>Jun</c:v>
                </c:pt>
                <c:pt idx="6">
                  <c:v>Jul</c:v>
                </c:pt>
                <c:pt idx="7">
                  <c:v>Aug</c:v>
                </c:pt>
                <c:pt idx="8">
                  <c:v>Sep</c:v>
                </c:pt>
                <c:pt idx="9">
                  <c:v>Oct</c:v>
                </c:pt>
                <c:pt idx="10">
                  <c:v>Nov</c:v>
                </c:pt>
                <c:pt idx="11">
                  <c:v>Dec</c:v>
                </c:pt>
                <c:pt idx="12">
                  <c:v>JanFor</c:v>
                </c:pt>
                <c:pt idx="13">
                  <c:v>FebFor</c:v>
                </c:pt>
                <c:pt idx="14">
                  <c:v>MarFor</c:v>
                </c:pt>
                <c:pt idx="15">
                  <c:v>AprFor</c:v>
                </c:pt>
              </c:strCache>
            </c:strRef>
          </c:cat>
          <c:val>
            <c:numRef>
              <c:f>MOWMA!$B$24:$Q$24</c:f>
              <c:numCache>
                <c:formatCode>General</c:formatCode>
                <c:ptCount val="16"/>
                <c:pt idx="0">
                  <c:v>276</c:v>
                </c:pt>
                <c:pt idx="1">
                  <c:v>270</c:v>
                </c:pt>
                <c:pt idx="2">
                  <c:v>236</c:v>
                </c:pt>
                <c:pt idx="3">
                  <c:v>262</c:v>
                </c:pt>
                <c:pt idx="4">
                  <c:v>263</c:v>
                </c:pt>
                <c:pt idx="5">
                  <c:v>245</c:v>
                </c:pt>
                <c:pt idx="6">
                  <c:v>281</c:v>
                </c:pt>
                <c:pt idx="7">
                  <c:v>251</c:v>
                </c:pt>
                <c:pt idx="8">
                  <c:v>254</c:v>
                </c:pt>
                <c:pt idx="9">
                  <c:v>282</c:v>
                </c:pt>
                <c:pt idx="10">
                  <c:v>262</c:v>
                </c:pt>
                <c:pt idx="11">
                  <c:v>268</c:v>
                </c:pt>
                <c:pt idx="12" formatCode="0">
                  <c:v>272.79999999999995</c:v>
                </c:pt>
                <c:pt idx="13" formatCode="0">
                  <c:v>269.83999999999997</c:v>
                </c:pt>
                <c:pt idx="14" formatCode="0">
                  <c:v>253.03200000000001</c:v>
                </c:pt>
                <c:pt idx="15" formatCode="0">
                  <c:v>261.17360000000002</c:v>
                </c:pt>
              </c:numCache>
            </c:numRef>
          </c:val>
          <c:smooth val="0"/>
          <c:extLst>
            <c:ext xmlns:c16="http://schemas.microsoft.com/office/drawing/2014/chart" uri="{C3380CC4-5D6E-409C-BE32-E72D297353CC}">
              <c16:uniqueId val="{00000005-321C-42CC-B7D7-26799501E46E}"/>
            </c:ext>
          </c:extLst>
        </c:ser>
        <c:dLbls>
          <c:showLegendKey val="0"/>
          <c:showVal val="0"/>
          <c:showCatName val="0"/>
          <c:showSerName val="0"/>
          <c:showPercent val="0"/>
          <c:showBubbleSize val="0"/>
        </c:dLbls>
        <c:smooth val="0"/>
        <c:axId val="230467856"/>
        <c:axId val="230455376"/>
      </c:lineChart>
      <c:catAx>
        <c:axId val="230467856"/>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30455376"/>
        <c:crosses val="autoZero"/>
        <c:auto val="1"/>
        <c:lblAlgn val="ctr"/>
        <c:lblOffset val="100"/>
        <c:noMultiLvlLbl val="0"/>
      </c:catAx>
      <c:valAx>
        <c:axId val="2304553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30467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[Excel Home Depot Project.xlsx]Sales_Profit_by_quarter!PivotTable9</c:name>
    <c:fmtId val="2"/>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600"/>
              <a:t>Profit/Sales in Quarters</a:t>
            </a:r>
          </a:p>
        </c:rich>
      </c:tx>
      <c:layout>
        <c:manualLayout>
          <c:xMode val="edge"/>
          <c:yMode val="edge"/>
          <c:x val="0.28671471745319138"/>
          <c:y val="6.8423597587935911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9595681467651596"/>
          <c:y val="0.15217373869932924"/>
          <c:w val="0.54797326622831943"/>
          <c:h val="0.52529782735491393"/>
        </c:manualLayout>
      </c:layout>
      <c:lineChart>
        <c:grouping val="standard"/>
        <c:varyColors val="0"/>
        <c:ser>
          <c:idx val="0"/>
          <c:order val="0"/>
          <c:tx>
            <c:strRef>
              <c:f>Sales_Profit_by_quarter!$E$4</c:f>
              <c:strCache>
                <c:ptCount val="1"/>
                <c:pt idx="0">
                  <c:v>Sum of TotalSales</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multiLvlStrRef>
              <c:f>Sales_Profit_by_quarter!$D$5:$D$19</c:f>
              <c:multiLvlStrCache>
                <c:ptCount val="11"/>
                <c:lvl>
                  <c:pt idx="0">
                    <c:v>Qtr2</c:v>
                  </c:pt>
                  <c:pt idx="1">
                    <c:v>Qtr3</c:v>
                  </c:pt>
                  <c:pt idx="2">
                    <c:v>Qtr4</c:v>
                  </c:pt>
                  <c:pt idx="3">
                    <c:v>Qtr1</c:v>
                  </c:pt>
                  <c:pt idx="4">
                    <c:v>Qtr2</c:v>
                  </c:pt>
                  <c:pt idx="5">
                    <c:v>Qtr3</c:v>
                  </c:pt>
                  <c:pt idx="6">
                    <c:v>Qtr4</c:v>
                  </c:pt>
                  <c:pt idx="7">
                    <c:v>Qtr1</c:v>
                  </c:pt>
                  <c:pt idx="8">
                    <c:v>Qtr2</c:v>
                  </c:pt>
                  <c:pt idx="9">
                    <c:v>Qtr3</c:v>
                  </c:pt>
                  <c:pt idx="10">
                    <c:v>Qtr4</c:v>
                  </c:pt>
                </c:lvl>
                <c:lvl>
                  <c:pt idx="0">
                    <c:v>2018</c:v>
                  </c:pt>
                  <c:pt idx="3">
                    <c:v>2019</c:v>
                  </c:pt>
                  <c:pt idx="7">
                    <c:v>2020</c:v>
                  </c:pt>
                </c:lvl>
              </c:multiLvlStrCache>
            </c:multiLvlStrRef>
          </c:cat>
          <c:val>
            <c:numRef>
              <c:f>Sales_Profit_by_quarter!$E$5:$E$19</c:f>
              <c:numCache>
                <c:formatCode>_("$"* #,##0.00_);_("$"* \(#,##0.00\);_("$"* "-"??_);_(@_)</c:formatCode>
                <c:ptCount val="11"/>
                <c:pt idx="0">
                  <c:v>967997.9099999998</c:v>
                </c:pt>
                <c:pt idx="1">
                  <c:v>7128237.5350000076</c:v>
                </c:pt>
                <c:pt idx="2">
                  <c:v>7348056.4949999973</c:v>
                </c:pt>
                <c:pt idx="3">
                  <c:v>7186010.1275000069</c:v>
                </c:pt>
                <c:pt idx="4">
                  <c:v>7270874.5050000045</c:v>
                </c:pt>
                <c:pt idx="5">
                  <c:v>6361491.0425000079</c:v>
                </c:pt>
                <c:pt idx="6">
                  <c:v>7339347.8350000046</c:v>
                </c:pt>
                <c:pt idx="7">
                  <c:v>7556830.5050000111</c:v>
                </c:pt>
                <c:pt idx="8">
                  <c:v>6982729.2799999956</c:v>
                </c:pt>
                <c:pt idx="9">
                  <c:v>6998377.9675000012</c:v>
                </c:pt>
                <c:pt idx="10">
                  <c:v>6995414.0549999932</c:v>
                </c:pt>
              </c:numCache>
            </c:numRef>
          </c:val>
          <c:smooth val="0"/>
          <c:extLst>
            <c:ext xmlns:c16="http://schemas.microsoft.com/office/drawing/2014/chart" uri="{C3380CC4-5D6E-409C-BE32-E72D297353CC}">
              <c16:uniqueId val="{00000000-4956-4C9A-B00C-47E066F83DAB}"/>
            </c:ext>
          </c:extLst>
        </c:ser>
        <c:ser>
          <c:idx val="1"/>
          <c:order val="1"/>
          <c:tx>
            <c:strRef>
              <c:f>Sales_Profit_by_quarter!$F$4</c:f>
              <c:strCache>
                <c:ptCount val="1"/>
                <c:pt idx="0">
                  <c:v>Sum of Profit</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multiLvlStrRef>
              <c:f>Sales_Profit_by_quarter!$D$5:$D$19</c:f>
              <c:multiLvlStrCache>
                <c:ptCount val="11"/>
                <c:lvl>
                  <c:pt idx="0">
                    <c:v>Qtr2</c:v>
                  </c:pt>
                  <c:pt idx="1">
                    <c:v>Qtr3</c:v>
                  </c:pt>
                  <c:pt idx="2">
                    <c:v>Qtr4</c:v>
                  </c:pt>
                  <c:pt idx="3">
                    <c:v>Qtr1</c:v>
                  </c:pt>
                  <c:pt idx="4">
                    <c:v>Qtr2</c:v>
                  </c:pt>
                  <c:pt idx="5">
                    <c:v>Qtr3</c:v>
                  </c:pt>
                  <c:pt idx="6">
                    <c:v>Qtr4</c:v>
                  </c:pt>
                  <c:pt idx="7">
                    <c:v>Qtr1</c:v>
                  </c:pt>
                  <c:pt idx="8">
                    <c:v>Qtr2</c:v>
                  </c:pt>
                  <c:pt idx="9">
                    <c:v>Qtr3</c:v>
                  </c:pt>
                  <c:pt idx="10">
                    <c:v>Qtr4</c:v>
                  </c:pt>
                </c:lvl>
                <c:lvl>
                  <c:pt idx="0">
                    <c:v>2018</c:v>
                  </c:pt>
                  <c:pt idx="3">
                    <c:v>2019</c:v>
                  </c:pt>
                  <c:pt idx="7">
                    <c:v>2020</c:v>
                  </c:pt>
                </c:lvl>
              </c:multiLvlStrCache>
            </c:multiLvlStrRef>
          </c:cat>
          <c:val>
            <c:numRef>
              <c:f>Sales_Profit_by_quarter!$F$5:$F$19</c:f>
              <c:numCache>
                <c:formatCode>_("$"* #,##0.00_);_("$"* \(#,##0.00\);_("$"* "-"??_);_(@_)</c:formatCode>
                <c:ptCount val="11"/>
                <c:pt idx="0">
                  <c:v>287197.04099999997</c:v>
                </c:pt>
                <c:pt idx="1">
                  <c:v>2065135.1709999987</c:v>
                </c:pt>
                <c:pt idx="2">
                  <c:v>2097636.0669999998</c:v>
                </c:pt>
                <c:pt idx="3">
                  <c:v>2141780.4575000023</c:v>
                </c:pt>
                <c:pt idx="4">
                  <c:v>2129215.578999998</c:v>
                </c:pt>
                <c:pt idx="5">
                  <c:v>1878013.5844999992</c:v>
                </c:pt>
                <c:pt idx="6">
                  <c:v>2150651.023000001</c:v>
                </c:pt>
                <c:pt idx="7">
                  <c:v>2222644.935000001</c:v>
                </c:pt>
                <c:pt idx="8">
                  <c:v>2119556.9260000004</c:v>
                </c:pt>
                <c:pt idx="9">
                  <c:v>2024430.8954999973</c:v>
                </c:pt>
                <c:pt idx="10">
                  <c:v>1961452.5370000007</c:v>
                </c:pt>
              </c:numCache>
            </c:numRef>
          </c:val>
          <c:smooth val="0"/>
          <c:extLst>
            <c:ext xmlns:c16="http://schemas.microsoft.com/office/drawing/2014/chart" uri="{C3380CC4-5D6E-409C-BE32-E72D297353CC}">
              <c16:uniqueId val="{00000001-4956-4C9A-B00C-47E066F83DAB}"/>
            </c:ext>
          </c:extLst>
        </c:ser>
        <c:dLbls>
          <c:showLegendKey val="0"/>
          <c:showVal val="0"/>
          <c:showCatName val="0"/>
          <c:showSerName val="0"/>
          <c:showPercent val="0"/>
          <c:showBubbleSize val="0"/>
        </c:dLbls>
        <c:marker val="1"/>
        <c:smooth val="0"/>
        <c:axId val="557427824"/>
        <c:axId val="557431984"/>
      </c:lineChart>
      <c:catAx>
        <c:axId val="557427824"/>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Years</a:t>
                </a:r>
              </a:p>
            </c:rich>
          </c:tx>
          <c:overlay val="0"/>
          <c:spPr>
            <a:noFill/>
            <a:ln>
              <a:noFill/>
            </a:ln>
            <a:effectLst/>
          </c:spPr>
          <c:txPr>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57431984"/>
        <c:crosses val="autoZero"/>
        <c:auto val="1"/>
        <c:lblAlgn val="ctr"/>
        <c:lblOffset val="100"/>
        <c:noMultiLvlLbl val="0"/>
      </c:catAx>
      <c:valAx>
        <c:axId val="557431984"/>
        <c:scaling>
          <c:orientation val="minMax"/>
        </c:scaling>
        <c:delete val="0"/>
        <c:axPos val="l"/>
        <c:majorGridlines>
          <c:spPr>
            <a:ln w="9525" cap="flat" cmpd="sng" algn="ctr">
              <a:solidFill>
                <a:schemeClr val="lt1">
                  <a:lumMod val="95000"/>
                  <a:alpha val="10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57427824"/>
        <c:crosses val="autoZero"/>
        <c:crossBetween val="between"/>
      </c:valAx>
      <c:spPr>
        <a:noFill/>
        <a:ln>
          <a:noFill/>
        </a:ln>
        <a:effectLst/>
      </c:spPr>
    </c:plotArea>
    <c:legend>
      <c:legendPos val="r"/>
      <c:layout>
        <c:manualLayout>
          <c:xMode val="edge"/>
          <c:yMode val="edge"/>
          <c:x val="0.75749979706144988"/>
          <c:y val="0.12898184601924756"/>
          <c:w val="0.21429286964129488"/>
          <c:h val="0.385554461942257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[Excel Home Depot Project.xlsx]Delivery_Time_Region!PivotTable3</c:name>
    <c:fmtId val="3"/>
  </c:pivotSource>
  <c:chart>
    <c:title>
      <c:tx>
        <c:rich>
          <a:bodyPr rot="0" spcFirstLastPara="1" vertOverflow="ellipsis" vert="horz" wrap="square" anchor="ctr" anchorCtr="1"/>
          <a:lstStyle/>
          <a:p>
            <a:pPr>
              <a:defRPr sz="18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800"/>
              <a:t>Delivery Time by Region</a:t>
            </a:r>
          </a:p>
        </c:rich>
      </c:tx>
      <c:layout>
        <c:manualLayout>
          <c:xMode val="edge"/>
          <c:yMode val="edge"/>
          <c:x val="0.38872520437556063"/>
          <c:y val="8.5670604145556509E-2"/>
        </c:manualLayout>
      </c:layout>
      <c:overlay val="0"/>
      <c:spPr>
        <a:noFill/>
        <a:ln>
          <a:noFill/>
        </a:ln>
        <a:effectLst/>
      </c:spPr>
      <c:txPr>
        <a:bodyPr rot="0" spcFirstLastPara="1" vertOverflow="ellipsis" vert="horz" wrap="square" anchor="ctr" anchorCtr="1"/>
        <a:lstStyle/>
        <a:p>
          <a:pPr>
            <a:defRPr sz="18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386465377959139"/>
          <c:y val="0.15324225497453844"/>
          <c:w val="0.75203937007874011"/>
          <c:h val="0.61181794983960336"/>
        </c:manualLayout>
      </c:layout>
      <c:bar3DChart>
        <c:barDir val="col"/>
        <c:grouping val="clustered"/>
        <c:varyColors val="0"/>
        <c:ser>
          <c:idx val="0"/>
          <c:order val="0"/>
          <c:tx>
            <c:strRef>
              <c:f>Delivery_Time_Region!$B$3</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Delivery_Time_Region!$A$4:$A$8</c:f>
              <c:strCache>
                <c:ptCount val="4"/>
                <c:pt idx="0">
                  <c:v>Midwest</c:v>
                </c:pt>
                <c:pt idx="1">
                  <c:v>Northeast</c:v>
                </c:pt>
                <c:pt idx="2">
                  <c:v>South</c:v>
                </c:pt>
                <c:pt idx="3">
                  <c:v>West</c:v>
                </c:pt>
              </c:strCache>
            </c:strRef>
          </c:cat>
          <c:val>
            <c:numRef>
              <c:f>Delivery_Time_Region!$B$4:$B$8</c:f>
              <c:numCache>
                <c:formatCode>0.00</c:formatCode>
                <c:ptCount val="4"/>
                <c:pt idx="0">
                  <c:v>20.677477477477478</c:v>
                </c:pt>
                <c:pt idx="1">
                  <c:v>11.922680412371134</c:v>
                </c:pt>
                <c:pt idx="2">
                  <c:v>17.453732503888023</c:v>
                </c:pt>
                <c:pt idx="3">
                  <c:v>13.354166666666666</c:v>
                </c:pt>
              </c:numCache>
            </c:numRef>
          </c:val>
          <c:extLst>
            <c:ext xmlns:c16="http://schemas.microsoft.com/office/drawing/2014/chart" uri="{C3380CC4-5D6E-409C-BE32-E72D297353CC}">
              <c16:uniqueId val="{00000000-1228-42E4-A5D3-0C5437EBDAE9}"/>
            </c:ext>
          </c:extLst>
        </c:ser>
        <c:dLbls>
          <c:showLegendKey val="0"/>
          <c:showVal val="1"/>
          <c:showCatName val="0"/>
          <c:showSerName val="0"/>
          <c:showPercent val="0"/>
          <c:showBubbleSize val="0"/>
        </c:dLbls>
        <c:gapWidth val="150"/>
        <c:shape val="box"/>
        <c:axId val="1484131855"/>
        <c:axId val="1484145167"/>
        <c:axId val="0"/>
      </c:bar3DChart>
      <c:catAx>
        <c:axId val="1484131855"/>
        <c:scaling>
          <c:orientation val="minMax"/>
        </c:scaling>
        <c:delete val="0"/>
        <c:axPos val="b"/>
        <c:title>
          <c:tx>
            <c:rich>
              <a:bodyPr rot="0" spcFirstLastPara="1" vertOverflow="ellipsis" vert="horz" wrap="square" anchor="ctr" anchorCtr="1"/>
              <a:lstStyle/>
              <a:p>
                <a:pPr>
                  <a:defRPr sz="1050" b="1" i="0" u="none" strike="noStrike" kern="1200" cap="all" baseline="0">
                    <a:solidFill>
                      <a:schemeClr val="lt1">
                        <a:lumMod val="85000"/>
                      </a:schemeClr>
                    </a:solidFill>
                    <a:latin typeface="+mn-lt"/>
                    <a:ea typeface="+mn-ea"/>
                    <a:cs typeface="+mn-cs"/>
                  </a:defRPr>
                </a:pPr>
                <a:r>
                  <a:rPr lang="en-US" sz="1050"/>
                  <a:t>Region</a:t>
                </a:r>
              </a:p>
            </c:rich>
          </c:tx>
          <c:overlay val="0"/>
          <c:spPr>
            <a:noFill/>
            <a:ln>
              <a:noFill/>
            </a:ln>
            <a:effectLst/>
          </c:spPr>
          <c:txPr>
            <a:bodyPr rot="0" spcFirstLastPara="1" vertOverflow="ellipsis" vert="horz" wrap="square" anchor="ctr" anchorCtr="1"/>
            <a:lstStyle/>
            <a:p>
              <a:pPr>
                <a:defRPr sz="1050" b="1" i="0" u="none" strike="noStrike" kern="1200" cap="all" baseline="0">
                  <a:solidFill>
                    <a:schemeClr val="lt1">
                      <a:lumMod val="8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lt1">
                    <a:lumMod val="85000"/>
                  </a:schemeClr>
                </a:solidFill>
                <a:latin typeface="+mn-lt"/>
                <a:ea typeface="+mn-ea"/>
                <a:cs typeface="+mn-cs"/>
              </a:defRPr>
            </a:pPr>
            <a:endParaRPr lang="en-US"/>
          </a:p>
        </c:txPr>
        <c:crossAx val="1484145167"/>
        <c:crosses val="autoZero"/>
        <c:auto val="1"/>
        <c:lblAlgn val="ctr"/>
        <c:lblOffset val="100"/>
        <c:noMultiLvlLbl val="0"/>
      </c:catAx>
      <c:valAx>
        <c:axId val="1484145167"/>
        <c:scaling>
          <c:orientation val="minMax"/>
        </c:scaling>
        <c:delete val="0"/>
        <c:axPos val="l"/>
        <c:majorGridlines>
          <c:spPr>
            <a:ln w="9525" cap="flat" cmpd="sng" algn="ctr">
              <a:solidFill>
                <a:schemeClr val="dk1">
                  <a:lumMod val="50000"/>
                  <a:lumOff val="5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en-US"/>
                  <a:t>Avg Delivery time (days)</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4841318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2020 Order Quantity by Catagory Forcasted into 2021  </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ndard"/>
        <c:varyColors val="0"/>
        <c:ser>
          <c:idx val="0"/>
          <c:order val="0"/>
          <c:tx>
            <c:strRef>
              <c:f>MOWMA!$A$19</c:f>
              <c:strCache>
                <c:ptCount val="1"/>
                <c:pt idx="0">
                  <c:v>Electronics</c:v>
                </c:pt>
              </c:strCache>
            </c:strRef>
          </c:tx>
          <c:spPr>
            <a:ln w="34925" cap="rnd">
              <a:solidFill>
                <a:schemeClr val="accent1">
                  <a:alpha val="95000"/>
                </a:schemeClr>
              </a:solidFill>
              <a:round/>
            </a:ln>
            <a:effectLst>
              <a:outerShdw blurRad="57150" dist="19050" dir="5400000" algn="ctr" rotWithShape="0">
                <a:srgbClr val="000000">
                  <a:alpha val="63000"/>
                </a:srgbClr>
              </a:outerShdw>
            </a:effectLst>
          </c:spPr>
          <c:marker>
            <c:symbol val="none"/>
          </c:marker>
          <c:dPt>
            <c:idx val="12"/>
            <c:marker>
              <c:symbol val="none"/>
            </c:marker>
            <c:bubble3D val="0"/>
            <c:spPr>
              <a:ln w="34925" cap="rnd">
                <a:solidFill>
                  <a:schemeClr val="accent1">
                    <a:alpha val="95000"/>
                  </a:schemeClr>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62CA-4E74-8702-64DE707D5FC1}"/>
              </c:ext>
            </c:extLst>
          </c:dPt>
          <c:dPt>
            <c:idx val="13"/>
            <c:marker>
              <c:symbol val="none"/>
            </c:marker>
            <c:bubble3D val="0"/>
            <c:spPr>
              <a:ln w="34925" cap="rnd">
                <a:solidFill>
                  <a:schemeClr val="accent1">
                    <a:alpha val="95000"/>
                  </a:schemeClr>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62CA-4E74-8702-64DE707D5FC1}"/>
              </c:ext>
            </c:extLst>
          </c:dPt>
          <c:dPt>
            <c:idx val="14"/>
            <c:marker>
              <c:symbol val="none"/>
            </c:marker>
            <c:bubble3D val="0"/>
            <c:spPr>
              <a:ln w="34925" cap="rnd">
                <a:solidFill>
                  <a:schemeClr val="accent1">
                    <a:alpha val="95000"/>
                  </a:schemeClr>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62CA-4E74-8702-64DE707D5FC1}"/>
              </c:ext>
            </c:extLst>
          </c:dPt>
          <c:dPt>
            <c:idx val="15"/>
            <c:marker>
              <c:symbol val="none"/>
            </c:marker>
            <c:bubble3D val="0"/>
            <c:spPr>
              <a:ln w="34925" cap="rnd">
                <a:solidFill>
                  <a:schemeClr val="accent1">
                    <a:alpha val="95000"/>
                  </a:schemeClr>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62CA-4E74-8702-64DE707D5FC1}"/>
              </c:ext>
            </c:extLst>
          </c:dPt>
          <c:cat>
            <c:strRef>
              <c:f>MOWMA!$B$18:$Q$18</c:f>
              <c:strCache>
                <c:ptCount val="16"/>
                <c:pt idx="0">
                  <c:v>Jan</c:v>
                </c:pt>
                <c:pt idx="1">
                  <c:v>Feb</c:v>
                </c:pt>
                <c:pt idx="2">
                  <c:v>Mar</c:v>
                </c:pt>
                <c:pt idx="3">
                  <c:v>Apr</c:v>
                </c:pt>
                <c:pt idx="4">
                  <c:v>May</c:v>
                </c:pt>
                <c:pt idx="5">
                  <c:v>Jun</c:v>
                </c:pt>
                <c:pt idx="6">
                  <c:v>Jul</c:v>
                </c:pt>
                <c:pt idx="7">
                  <c:v>Aug</c:v>
                </c:pt>
                <c:pt idx="8">
                  <c:v>Sep</c:v>
                </c:pt>
                <c:pt idx="9">
                  <c:v>Oct</c:v>
                </c:pt>
                <c:pt idx="10">
                  <c:v>Nov</c:v>
                </c:pt>
                <c:pt idx="11">
                  <c:v>Dec</c:v>
                </c:pt>
                <c:pt idx="12">
                  <c:v>JanFor</c:v>
                </c:pt>
                <c:pt idx="13">
                  <c:v>FebFor</c:v>
                </c:pt>
                <c:pt idx="14">
                  <c:v>MarFor</c:v>
                </c:pt>
                <c:pt idx="15">
                  <c:v>AprFor</c:v>
                </c:pt>
              </c:strCache>
            </c:strRef>
          </c:cat>
          <c:val>
            <c:numRef>
              <c:f>MOWMA!$B$19:$Q$19</c:f>
              <c:numCache>
                <c:formatCode>General</c:formatCode>
                <c:ptCount val="16"/>
                <c:pt idx="0">
                  <c:v>26</c:v>
                </c:pt>
                <c:pt idx="1">
                  <c:v>22</c:v>
                </c:pt>
                <c:pt idx="2">
                  <c:v>22</c:v>
                </c:pt>
                <c:pt idx="3">
                  <c:v>20</c:v>
                </c:pt>
                <c:pt idx="4">
                  <c:v>28</c:v>
                </c:pt>
                <c:pt idx="5">
                  <c:v>18</c:v>
                </c:pt>
                <c:pt idx="6">
                  <c:v>18</c:v>
                </c:pt>
                <c:pt idx="7">
                  <c:v>25</c:v>
                </c:pt>
                <c:pt idx="8">
                  <c:v>22</c:v>
                </c:pt>
                <c:pt idx="9">
                  <c:v>16</c:v>
                </c:pt>
                <c:pt idx="10">
                  <c:v>24</c:v>
                </c:pt>
                <c:pt idx="11">
                  <c:v>16</c:v>
                </c:pt>
                <c:pt idx="12" formatCode="0">
                  <c:v>21.800000000000004</c:v>
                </c:pt>
                <c:pt idx="13" formatCode="0">
                  <c:v>21.54</c:v>
                </c:pt>
                <c:pt idx="14" formatCode="0">
                  <c:v>21.242000000000001</c:v>
                </c:pt>
                <c:pt idx="15" formatCode="0">
                  <c:v>20.706599999999998</c:v>
                </c:pt>
              </c:numCache>
            </c:numRef>
          </c:val>
          <c:smooth val="0"/>
          <c:extLst>
            <c:ext xmlns:c16="http://schemas.microsoft.com/office/drawing/2014/chart" uri="{C3380CC4-5D6E-409C-BE32-E72D297353CC}">
              <c16:uniqueId val="{00000008-62CA-4E74-8702-64DE707D5FC1}"/>
            </c:ext>
          </c:extLst>
        </c:ser>
        <c:ser>
          <c:idx val="1"/>
          <c:order val="1"/>
          <c:tx>
            <c:strRef>
              <c:f>MOWMA!$A$20</c:f>
              <c:strCache>
                <c:ptCount val="1"/>
                <c:pt idx="0">
                  <c:v>Furniture</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Pt>
            <c:idx val="12"/>
            <c:marker>
              <c:symbol val="none"/>
            </c:marker>
            <c:bubble3D val="0"/>
            <c:spPr>
              <a:ln w="34925" cap="rnd">
                <a:solidFill>
                  <a:schemeClr val="accent2"/>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A-62CA-4E74-8702-64DE707D5FC1}"/>
              </c:ext>
            </c:extLst>
          </c:dPt>
          <c:dPt>
            <c:idx val="13"/>
            <c:marker>
              <c:symbol val="none"/>
            </c:marker>
            <c:bubble3D val="0"/>
            <c:spPr>
              <a:ln w="34925" cap="rnd">
                <a:solidFill>
                  <a:schemeClr val="accent2"/>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C-62CA-4E74-8702-64DE707D5FC1}"/>
              </c:ext>
            </c:extLst>
          </c:dPt>
          <c:dPt>
            <c:idx val="14"/>
            <c:marker>
              <c:symbol val="none"/>
            </c:marker>
            <c:bubble3D val="0"/>
            <c:spPr>
              <a:ln w="34925" cap="rnd">
                <a:solidFill>
                  <a:schemeClr val="accent2"/>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E-62CA-4E74-8702-64DE707D5FC1}"/>
              </c:ext>
            </c:extLst>
          </c:dPt>
          <c:dPt>
            <c:idx val="15"/>
            <c:marker>
              <c:symbol val="none"/>
            </c:marker>
            <c:bubble3D val="0"/>
            <c:spPr>
              <a:ln w="34925" cap="rnd">
                <a:solidFill>
                  <a:schemeClr val="accent2"/>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0-62CA-4E74-8702-64DE707D5FC1}"/>
              </c:ext>
            </c:extLst>
          </c:dPt>
          <c:cat>
            <c:strRef>
              <c:f>MOWMA!$B$18:$Q$18</c:f>
              <c:strCache>
                <c:ptCount val="16"/>
                <c:pt idx="0">
                  <c:v>Jan</c:v>
                </c:pt>
                <c:pt idx="1">
                  <c:v>Feb</c:v>
                </c:pt>
                <c:pt idx="2">
                  <c:v>Mar</c:v>
                </c:pt>
                <c:pt idx="3">
                  <c:v>Apr</c:v>
                </c:pt>
                <c:pt idx="4">
                  <c:v>May</c:v>
                </c:pt>
                <c:pt idx="5">
                  <c:v>Jun</c:v>
                </c:pt>
                <c:pt idx="6">
                  <c:v>Jul</c:v>
                </c:pt>
                <c:pt idx="7">
                  <c:v>Aug</c:v>
                </c:pt>
                <c:pt idx="8">
                  <c:v>Sep</c:v>
                </c:pt>
                <c:pt idx="9">
                  <c:v>Oct</c:v>
                </c:pt>
                <c:pt idx="10">
                  <c:v>Nov</c:v>
                </c:pt>
                <c:pt idx="11">
                  <c:v>Dec</c:v>
                </c:pt>
                <c:pt idx="12">
                  <c:v>JanFor</c:v>
                </c:pt>
                <c:pt idx="13">
                  <c:v>FebFor</c:v>
                </c:pt>
                <c:pt idx="14">
                  <c:v>MarFor</c:v>
                </c:pt>
                <c:pt idx="15">
                  <c:v>AprFor</c:v>
                </c:pt>
              </c:strCache>
            </c:strRef>
          </c:cat>
          <c:val>
            <c:numRef>
              <c:f>MOWMA!$B$20:$Q$20</c:f>
              <c:numCache>
                <c:formatCode>General</c:formatCode>
                <c:ptCount val="16"/>
                <c:pt idx="0">
                  <c:v>58</c:v>
                </c:pt>
                <c:pt idx="1">
                  <c:v>44</c:v>
                </c:pt>
                <c:pt idx="2">
                  <c:v>54</c:v>
                </c:pt>
                <c:pt idx="3">
                  <c:v>57</c:v>
                </c:pt>
                <c:pt idx="4">
                  <c:v>41</c:v>
                </c:pt>
                <c:pt idx="5">
                  <c:v>50</c:v>
                </c:pt>
                <c:pt idx="6">
                  <c:v>56</c:v>
                </c:pt>
                <c:pt idx="7">
                  <c:v>56</c:v>
                </c:pt>
                <c:pt idx="8">
                  <c:v>38</c:v>
                </c:pt>
                <c:pt idx="9">
                  <c:v>56</c:v>
                </c:pt>
                <c:pt idx="10">
                  <c:v>45</c:v>
                </c:pt>
                <c:pt idx="11">
                  <c:v>55</c:v>
                </c:pt>
                <c:pt idx="12" formatCode="0">
                  <c:v>55.6</c:v>
                </c:pt>
                <c:pt idx="13" formatCode="0">
                  <c:v>48.68</c:v>
                </c:pt>
                <c:pt idx="14" formatCode="0">
                  <c:v>52.664000000000001</c:v>
                </c:pt>
                <c:pt idx="15" formatCode="0">
                  <c:v>54.727200000000003</c:v>
                </c:pt>
              </c:numCache>
            </c:numRef>
          </c:val>
          <c:smooth val="0"/>
          <c:extLst>
            <c:ext xmlns:c16="http://schemas.microsoft.com/office/drawing/2014/chart" uri="{C3380CC4-5D6E-409C-BE32-E72D297353CC}">
              <c16:uniqueId val="{00000011-62CA-4E74-8702-64DE707D5FC1}"/>
            </c:ext>
          </c:extLst>
        </c:ser>
        <c:ser>
          <c:idx val="2"/>
          <c:order val="2"/>
          <c:tx>
            <c:strRef>
              <c:f>MOWMA!$A$21</c:f>
              <c:strCache>
                <c:ptCount val="1"/>
                <c:pt idx="0">
                  <c:v>Home décor</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dPt>
            <c:idx val="12"/>
            <c:marker>
              <c:symbol val="none"/>
            </c:marker>
            <c:bubble3D val="0"/>
            <c:spPr>
              <a:ln w="34925" cap="rnd">
                <a:solidFill>
                  <a:schemeClr val="accent3"/>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3-62CA-4E74-8702-64DE707D5FC1}"/>
              </c:ext>
            </c:extLst>
          </c:dPt>
          <c:dPt>
            <c:idx val="13"/>
            <c:marker>
              <c:symbol val="none"/>
            </c:marker>
            <c:bubble3D val="0"/>
            <c:spPr>
              <a:ln w="34925" cap="rnd">
                <a:solidFill>
                  <a:schemeClr val="accent3"/>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5-62CA-4E74-8702-64DE707D5FC1}"/>
              </c:ext>
            </c:extLst>
          </c:dPt>
          <c:dPt>
            <c:idx val="14"/>
            <c:marker>
              <c:symbol val="none"/>
            </c:marker>
            <c:bubble3D val="0"/>
            <c:spPr>
              <a:ln w="34925" cap="rnd">
                <a:solidFill>
                  <a:schemeClr val="accent3"/>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7-62CA-4E74-8702-64DE707D5FC1}"/>
              </c:ext>
            </c:extLst>
          </c:dPt>
          <c:dPt>
            <c:idx val="15"/>
            <c:marker>
              <c:symbol val="none"/>
            </c:marker>
            <c:bubble3D val="0"/>
            <c:spPr>
              <a:ln w="34925" cap="rnd">
                <a:solidFill>
                  <a:schemeClr val="accent3"/>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9-62CA-4E74-8702-64DE707D5FC1}"/>
              </c:ext>
            </c:extLst>
          </c:dPt>
          <c:cat>
            <c:strRef>
              <c:f>MOWMA!$B$18:$Q$18</c:f>
              <c:strCache>
                <c:ptCount val="16"/>
                <c:pt idx="0">
                  <c:v>Jan</c:v>
                </c:pt>
                <c:pt idx="1">
                  <c:v>Feb</c:v>
                </c:pt>
                <c:pt idx="2">
                  <c:v>Mar</c:v>
                </c:pt>
                <c:pt idx="3">
                  <c:v>Apr</c:v>
                </c:pt>
                <c:pt idx="4">
                  <c:v>May</c:v>
                </c:pt>
                <c:pt idx="5">
                  <c:v>Jun</c:v>
                </c:pt>
                <c:pt idx="6">
                  <c:v>Jul</c:v>
                </c:pt>
                <c:pt idx="7">
                  <c:v>Aug</c:v>
                </c:pt>
                <c:pt idx="8">
                  <c:v>Sep</c:v>
                </c:pt>
                <c:pt idx="9">
                  <c:v>Oct</c:v>
                </c:pt>
                <c:pt idx="10">
                  <c:v>Nov</c:v>
                </c:pt>
                <c:pt idx="11">
                  <c:v>Dec</c:v>
                </c:pt>
                <c:pt idx="12">
                  <c:v>JanFor</c:v>
                </c:pt>
                <c:pt idx="13">
                  <c:v>FebFor</c:v>
                </c:pt>
                <c:pt idx="14">
                  <c:v>MarFor</c:v>
                </c:pt>
                <c:pt idx="15">
                  <c:v>AprFor</c:v>
                </c:pt>
              </c:strCache>
            </c:strRef>
          </c:cat>
          <c:val>
            <c:numRef>
              <c:f>MOWMA!$B$21:$Q$21</c:f>
              <c:numCache>
                <c:formatCode>General</c:formatCode>
                <c:ptCount val="16"/>
                <c:pt idx="0">
                  <c:v>131</c:v>
                </c:pt>
                <c:pt idx="1">
                  <c:v>131</c:v>
                </c:pt>
                <c:pt idx="2">
                  <c:v>105</c:v>
                </c:pt>
                <c:pt idx="3">
                  <c:v>132</c:v>
                </c:pt>
                <c:pt idx="4">
                  <c:v>138</c:v>
                </c:pt>
                <c:pt idx="5">
                  <c:v>126</c:v>
                </c:pt>
                <c:pt idx="6">
                  <c:v>139</c:v>
                </c:pt>
                <c:pt idx="7">
                  <c:v>121</c:v>
                </c:pt>
                <c:pt idx="8">
                  <c:v>130</c:v>
                </c:pt>
                <c:pt idx="9">
                  <c:v>136</c:v>
                </c:pt>
                <c:pt idx="10">
                  <c:v>148</c:v>
                </c:pt>
                <c:pt idx="11">
                  <c:v>146</c:v>
                </c:pt>
                <c:pt idx="12" formatCode="0">
                  <c:v>137.69999999999999</c:v>
                </c:pt>
                <c:pt idx="13" formatCode="0">
                  <c:v>136.21</c:v>
                </c:pt>
                <c:pt idx="14" formatCode="0">
                  <c:v>121.733</c:v>
                </c:pt>
                <c:pt idx="15" formatCode="0">
                  <c:v>129.91090000000003</c:v>
                </c:pt>
              </c:numCache>
            </c:numRef>
          </c:val>
          <c:smooth val="0"/>
          <c:extLst>
            <c:ext xmlns:c16="http://schemas.microsoft.com/office/drawing/2014/chart" uri="{C3380CC4-5D6E-409C-BE32-E72D297353CC}">
              <c16:uniqueId val="{0000001A-62CA-4E74-8702-64DE707D5FC1}"/>
            </c:ext>
          </c:extLst>
        </c:ser>
        <c:ser>
          <c:idx val="3"/>
          <c:order val="3"/>
          <c:tx>
            <c:strRef>
              <c:f>MOWMA!$A$22</c:f>
              <c:strCache>
                <c:ptCount val="1"/>
                <c:pt idx="0">
                  <c:v>Kitchen &amp; Dining</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dPt>
            <c:idx val="12"/>
            <c:marker>
              <c:symbol val="none"/>
            </c:marker>
            <c:bubble3D val="0"/>
            <c:spPr>
              <a:ln w="34925" cap="rnd">
                <a:solidFill>
                  <a:schemeClr val="accent4"/>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C-62CA-4E74-8702-64DE707D5FC1}"/>
              </c:ext>
            </c:extLst>
          </c:dPt>
          <c:dPt>
            <c:idx val="13"/>
            <c:marker>
              <c:symbol val="none"/>
            </c:marker>
            <c:bubble3D val="0"/>
            <c:spPr>
              <a:ln w="34925" cap="rnd">
                <a:solidFill>
                  <a:schemeClr val="accent4"/>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E-62CA-4E74-8702-64DE707D5FC1}"/>
              </c:ext>
            </c:extLst>
          </c:dPt>
          <c:dPt>
            <c:idx val="14"/>
            <c:marker>
              <c:symbol val="none"/>
            </c:marker>
            <c:bubble3D val="0"/>
            <c:spPr>
              <a:ln w="34925" cap="rnd">
                <a:solidFill>
                  <a:schemeClr val="accent4"/>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20-62CA-4E74-8702-64DE707D5FC1}"/>
              </c:ext>
            </c:extLst>
          </c:dPt>
          <c:dPt>
            <c:idx val="15"/>
            <c:marker>
              <c:symbol val="none"/>
            </c:marker>
            <c:bubble3D val="0"/>
            <c:spPr>
              <a:ln w="34925" cap="rnd">
                <a:solidFill>
                  <a:schemeClr val="accent4"/>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22-62CA-4E74-8702-64DE707D5FC1}"/>
              </c:ext>
            </c:extLst>
          </c:dPt>
          <c:cat>
            <c:strRef>
              <c:f>MOWMA!$B$18:$Q$18</c:f>
              <c:strCache>
                <c:ptCount val="16"/>
                <c:pt idx="0">
                  <c:v>Jan</c:v>
                </c:pt>
                <c:pt idx="1">
                  <c:v>Feb</c:v>
                </c:pt>
                <c:pt idx="2">
                  <c:v>Mar</c:v>
                </c:pt>
                <c:pt idx="3">
                  <c:v>Apr</c:v>
                </c:pt>
                <c:pt idx="4">
                  <c:v>May</c:v>
                </c:pt>
                <c:pt idx="5">
                  <c:v>Jun</c:v>
                </c:pt>
                <c:pt idx="6">
                  <c:v>Jul</c:v>
                </c:pt>
                <c:pt idx="7">
                  <c:v>Aug</c:v>
                </c:pt>
                <c:pt idx="8">
                  <c:v>Sep</c:v>
                </c:pt>
                <c:pt idx="9">
                  <c:v>Oct</c:v>
                </c:pt>
                <c:pt idx="10">
                  <c:v>Nov</c:v>
                </c:pt>
                <c:pt idx="11">
                  <c:v>Dec</c:v>
                </c:pt>
                <c:pt idx="12">
                  <c:v>JanFor</c:v>
                </c:pt>
                <c:pt idx="13">
                  <c:v>FebFor</c:v>
                </c:pt>
                <c:pt idx="14">
                  <c:v>MarFor</c:v>
                </c:pt>
                <c:pt idx="15">
                  <c:v>AprFor</c:v>
                </c:pt>
              </c:strCache>
            </c:strRef>
          </c:cat>
          <c:val>
            <c:numRef>
              <c:f>MOWMA!$B$22:$Q$22</c:f>
              <c:numCache>
                <c:formatCode>General</c:formatCode>
                <c:ptCount val="16"/>
                <c:pt idx="0">
                  <c:v>41</c:v>
                </c:pt>
                <c:pt idx="1">
                  <c:v>48</c:v>
                </c:pt>
                <c:pt idx="2">
                  <c:v>37</c:v>
                </c:pt>
                <c:pt idx="3">
                  <c:v>45</c:v>
                </c:pt>
                <c:pt idx="4">
                  <c:v>36</c:v>
                </c:pt>
                <c:pt idx="5">
                  <c:v>41</c:v>
                </c:pt>
                <c:pt idx="6">
                  <c:v>54</c:v>
                </c:pt>
                <c:pt idx="7">
                  <c:v>35</c:v>
                </c:pt>
                <c:pt idx="8">
                  <c:v>47</c:v>
                </c:pt>
                <c:pt idx="9">
                  <c:v>52</c:v>
                </c:pt>
                <c:pt idx="10">
                  <c:v>37</c:v>
                </c:pt>
                <c:pt idx="11">
                  <c:v>35</c:v>
                </c:pt>
                <c:pt idx="12" formatCode="0">
                  <c:v>39.900000000000006</c:v>
                </c:pt>
                <c:pt idx="13" formatCode="0">
                  <c:v>43.17</c:v>
                </c:pt>
                <c:pt idx="14" formatCode="0">
                  <c:v>38.941000000000003</c:v>
                </c:pt>
                <c:pt idx="15" formatCode="0">
                  <c:v>42.4893</c:v>
                </c:pt>
              </c:numCache>
            </c:numRef>
          </c:val>
          <c:smooth val="0"/>
          <c:extLst>
            <c:ext xmlns:c16="http://schemas.microsoft.com/office/drawing/2014/chart" uri="{C3380CC4-5D6E-409C-BE32-E72D297353CC}">
              <c16:uniqueId val="{00000023-62CA-4E74-8702-64DE707D5FC1}"/>
            </c:ext>
          </c:extLst>
        </c:ser>
        <c:ser>
          <c:idx val="4"/>
          <c:order val="4"/>
          <c:tx>
            <c:strRef>
              <c:f>MOWMA!$A$23</c:f>
              <c:strCache>
                <c:ptCount val="1"/>
                <c:pt idx="0">
                  <c:v>Outdoor</c:v>
                </c:pt>
              </c:strCache>
            </c:strRef>
          </c:tx>
          <c:spPr>
            <a:ln w="34925" cap="rnd">
              <a:solidFill>
                <a:schemeClr val="accent5"/>
              </a:solidFill>
              <a:round/>
            </a:ln>
            <a:effectLst>
              <a:outerShdw blurRad="57150" dist="19050" dir="5400000" algn="ctr" rotWithShape="0">
                <a:srgbClr val="000000">
                  <a:alpha val="63000"/>
                </a:srgbClr>
              </a:outerShdw>
            </a:effectLst>
          </c:spPr>
          <c:marker>
            <c:symbol val="none"/>
          </c:marker>
          <c:dPt>
            <c:idx val="12"/>
            <c:marker>
              <c:symbol val="none"/>
            </c:marker>
            <c:bubble3D val="0"/>
            <c:spPr>
              <a:ln w="34925" cap="rnd">
                <a:solidFill>
                  <a:schemeClr val="accent5"/>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25-62CA-4E74-8702-64DE707D5FC1}"/>
              </c:ext>
            </c:extLst>
          </c:dPt>
          <c:dPt>
            <c:idx val="13"/>
            <c:marker>
              <c:symbol val="none"/>
            </c:marker>
            <c:bubble3D val="0"/>
            <c:spPr>
              <a:ln w="34925" cap="rnd">
                <a:solidFill>
                  <a:schemeClr val="accent5"/>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27-62CA-4E74-8702-64DE707D5FC1}"/>
              </c:ext>
            </c:extLst>
          </c:dPt>
          <c:dPt>
            <c:idx val="14"/>
            <c:marker>
              <c:symbol val="none"/>
            </c:marker>
            <c:bubble3D val="0"/>
            <c:spPr>
              <a:ln w="34925" cap="rnd">
                <a:solidFill>
                  <a:schemeClr val="accent5"/>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29-62CA-4E74-8702-64DE707D5FC1}"/>
              </c:ext>
            </c:extLst>
          </c:dPt>
          <c:dPt>
            <c:idx val="15"/>
            <c:marker>
              <c:symbol val="none"/>
            </c:marker>
            <c:bubble3D val="0"/>
            <c:spPr>
              <a:ln w="34925" cap="rnd">
                <a:solidFill>
                  <a:schemeClr val="accent5"/>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2B-62CA-4E74-8702-64DE707D5FC1}"/>
              </c:ext>
            </c:extLst>
          </c:dPt>
          <c:cat>
            <c:strRef>
              <c:f>MOWMA!$B$18:$Q$18</c:f>
              <c:strCache>
                <c:ptCount val="16"/>
                <c:pt idx="0">
                  <c:v>Jan</c:v>
                </c:pt>
                <c:pt idx="1">
                  <c:v>Feb</c:v>
                </c:pt>
                <c:pt idx="2">
                  <c:v>Mar</c:v>
                </c:pt>
                <c:pt idx="3">
                  <c:v>Apr</c:v>
                </c:pt>
                <c:pt idx="4">
                  <c:v>May</c:v>
                </c:pt>
                <c:pt idx="5">
                  <c:v>Jun</c:v>
                </c:pt>
                <c:pt idx="6">
                  <c:v>Jul</c:v>
                </c:pt>
                <c:pt idx="7">
                  <c:v>Aug</c:v>
                </c:pt>
                <c:pt idx="8">
                  <c:v>Sep</c:v>
                </c:pt>
                <c:pt idx="9">
                  <c:v>Oct</c:v>
                </c:pt>
                <c:pt idx="10">
                  <c:v>Nov</c:v>
                </c:pt>
                <c:pt idx="11">
                  <c:v>Dec</c:v>
                </c:pt>
                <c:pt idx="12">
                  <c:v>JanFor</c:v>
                </c:pt>
                <c:pt idx="13">
                  <c:v>FebFor</c:v>
                </c:pt>
                <c:pt idx="14">
                  <c:v>MarFor</c:v>
                </c:pt>
                <c:pt idx="15">
                  <c:v>AprFor</c:v>
                </c:pt>
              </c:strCache>
            </c:strRef>
          </c:cat>
          <c:val>
            <c:numRef>
              <c:f>MOWMA!$B$23:$Q$23</c:f>
              <c:numCache>
                <c:formatCode>General</c:formatCode>
                <c:ptCount val="16"/>
                <c:pt idx="0">
                  <c:v>20</c:v>
                </c:pt>
                <c:pt idx="1">
                  <c:v>25</c:v>
                </c:pt>
                <c:pt idx="2">
                  <c:v>18</c:v>
                </c:pt>
                <c:pt idx="3">
                  <c:v>8</c:v>
                </c:pt>
                <c:pt idx="4">
                  <c:v>20</c:v>
                </c:pt>
                <c:pt idx="5">
                  <c:v>10</c:v>
                </c:pt>
                <c:pt idx="6">
                  <c:v>14</c:v>
                </c:pt>
                <c:pt idx="7">
                  <c:v>14</c:v>
                </c:pt>
                <c:pt idx="8">
                  <c:v>17</c:v>
                </c:pt>
                <c:pt idx="9">
                  <c:v>22</c:v>
                </c:pt>
                <c:pt idx="10">
                  <c:v>8</c:v>
                </c:pt>
                <c:pt idx="11">
                  <c:v>16</c:v>
                </c:pt>
                <c:pt idx="12" formatCode="0">
                  <c:v>17.8</c:v>
                </c:pt>
                <c:pt idx="13" formatCode="0">
                  <c:v>20.240000000000002</c:v>
                </c:pt>
                <c:pt idx="14" formatCode="0">
                  <c:v>18.452000000000002</c:v>
                </c:pt>
                <c:pt idx="15" formatCode="0">
                  <c:v>13.339600000000001</c:v>
                </c:pt>
              </c:numCache>
            </c:numRef>
          </c:val>
          <c:smooth val="0"/>
          <c:extLst>
            <c:ext xmlns:c16="http://schemas.microsoft.com/office/drawing/2014/chart" uri="{C3380CC4-5D6E-409C-BE32-E72D297353CC}">
              <c16:uniqueId val="{0000002C-62CA-4E74-8702-64DE707D5FC1}"/>
            </c:ext>
          </c:extLst>
        </c:ser>
        <c:ser>
          <c:idx val="5"/>
          <c:order val="5"/>
          <c:tx>
            <c:strRef>
              <c:f>MOWMA!$A$24</c:f>
              <c:strCache>
                <c:ptCount val="1"/>
                <c:pt idx="0">
                  <c:v>Grand Total</c:v>
                </c:pt>
              </c:strCache>
            </c:strRef>
          </c:tx>
          <c:spPr>
            <a:ln w="34925" cap="rnd">
              <a:solidFill>
                <a:schemeClr val="accent6"/>
              </a:solidFill>
              <a:round/>
            </a:ln>
            <a:effectLst>
              <a:outerShdw blurRad="57150" dist="19050" dir="5400000" algn="ctr" rotWithShape="0">
                <a:srgbClr val="000000">
                  <a:alpha val="63000"/>
                </a:srgbClr>
              </a:outerShdw>
            </a:effectLst>
          </c:spPr>
          <c:marker>
            <c:symbol val="none"/>
          </c:marker>
          <c:dPt>
            <c:idx val="12"/>
            <c:marker>
              <c:symbol val="none"/>
            </c:marker>
            <c:bubble3D val="0"/>
            <c:spPr>
              <a:ln w="34925" cap="rnd">
                <a:solidFill>
                  <a:schemeClr val="accent6"/>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2E-62CA-4E74-8702-64DE707D5FC1}"/>
              </c:ext>
            </c:extLst>
          </c:dPt>
          <c:dPt>
            <c:idx val="13"/>
            <c:marker>
              <c:symbol val="none"/>
            </c:marker>
            <c:bubble3D val="0"/>
            <c:spPr>
              <a:ln w="34925" cap="rnd">
                <a:solidFill>
                  <a:schemeClr val="accent6"/>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30-62CA-4E74-8702-64DE707D5FC1}"/>
              </c:ext>
            </c:extLst>
          </c:dPt>
          <c:dPt>
            <c:idx val="14"/>
            <c:marker>
              <c:symbol val="none"/>
            </c:marker>
            <c:bubble3D val="0"/>
            <c:spPr>
              <a:ln w="34925" cap="rnd">
                <a:solidFill>
                  <a:schemeClr val="accent6"/>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32-62CA-4E74-8702-64DE707D5FC1}"/>
              </c:ext>
            </c:extLst>
          </c:dPt>
          <c:dPt>
            <c:idx val="15"/>
            <c:marker>
              <c:symbol val="none"/>
            </c:marker>
            <c:bubble3D val="0"/>
            <c:spPr>
              <a:ln w="34925" cap="rnd">
                <a:solidFill>
                  <a:schemeClr val="accent6"/>
                </a:solidFill>
                <a:prstDash val="sysDash"/>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34-62CA-4E74-8702-64DE707D5FC1}"/>
              </c:ext>
            </c:extLst>
          </c:dPt>
          <c:cat>
            <c:strRef>
              <c:f>MOWMA!$B$18:$Q$18</c:f>
              <c:strCache>
                <c:ptCount val="16"/>
                <c:pt idx="0">
                  <c:v>Jan</c:v>
                </c:pt>
                <c:pt idx="1">
                  <c:v>Feb</c:v>
                </c:pt>
                <c:pt idx="2">
                  <c:v>Mar</c:v>
                </c:pt>
                <c:pt idx="3">
                  <c:v>Apr</c:v>
                </c:pt>
                <c:pt idx="4">
                  <c:v>May</c:v>
                </c:pt>
                <c:pt idx="5">
                  <c:v>Jun</c:v>
                </c:pt>
                <c:pt idx="6">
                  <c:v>Jul</c:v>
                </c:pt>
                <c:pt idx="7">
                  <c:v>Aug</c:v>
                </c:pt>
                <c:pt idx="8">
                  <c:v>Sep</c:v>
                </c:pt>
                <c:pt idx="9">
                  <c:v>Oct</c:v>
                </c:pt>
                <c:pt idx="10">
                  <c:v>Nov</c:v>
                </c:pt>
                <c:pt idx="11">
                  <c:v>Dec</c:v>
                </c:pt>
                <c:pt idx="12">
                  <c:v>JanFor</c:v>
                </c:pt>
                <c:pt idx="13">
                  <c:v>FebFor</c:v>
                </c:pt>
                <c:pt idx="14">
                  <c:v>MarFor</c:v>
                </c:pt>
                <c:pt idx="15">
                  <c:v>AprFor</c:v>
                </c:pt>
              </c:strCache>
            </c:strRef>
          </c:cat>
          <c:val>
            <c:numRef>
              <c:f>MOWMA!$B$24:$Q$24</c:f>
              <c:numCache>
                <c:formatCode>General</c:formatCode>
                <c:ptCount val="16"/>
                <c:pt idx="0">
                  <c:v>276</c:v>
                </c:pt>
                <c:pt idx="1">
                  <c:v>270</c:v>
                </c:pt>
                <c:pt idx="2">
                  <c:v>236</c:v>
                </c:pt>
                <c:pt idx="3">
                  <c:v>262</c:v>
                </c:pt>
                <c:pt idx="4">
                  <c:v>263</c:v>
                </c:pt>
                <c:pt idx="5">
                  <c:v>245</c:v>
                </c:pt>
                <c:pt idx="6">
                  <c:v>281</c:v>
                </c:pt>
                <c:pt idx="7">
                  <c:v>251</c:v>
                </c:pt>
                <c:pt idx="8">
                  <c:v>254</c:v>
                </c:pt>
                <c:pt idx="9">
                  <c:v>282</c:v>
                </c:pt>
                <c:pt idx="10">
                  <c:v>262</c:v>
                </c:pt>
                <c:pt idx="11">
                  <c:v>268</c:v>
                </c:pt>
                <c:pt idx="12" formatCode="0">
                  <c:v>272.79999999999995</c:v>
                </c:pt>
                <c:pt idx="13" formatCode="0">
                  <c:v>269.83999999999997</c:v>
                </c:pt>
                <c:pt idx="14" formatCode="0">
                  <c:v>253.03200000000001</c:v>
                </c:pt>
                <c:pt idx="15" formatCode="0">
                  <c:v>261.17360000000002</c:v>
                </c:pt>
              </c:numCache>
            </c:numRef>
          </c:val>
          <c:smooth val="0"/>
          <c:extLst>
            <c:ext xmlns:c16="http://schemas.microsoft.com/office/drawing/2014/chart" uri="{C3380CC4-5D6E-409C-BE32-E72D297353CC}">
              <c16:uniqueId val="{00000035-62CA-4E74-8702-64DE707D5FC1}"/>
            </c:ext>
          </c:extLst>
        </c:ser>
        <c:dLbls>
          <c:showLegendKey val="0"/>
          <c:showVal val="0"/>
          <c:showCatName val="0"/>
          <c:showSerName val="0"/>
          <c:showPercent val="0"/>
          <c:showBubbleSize val="0"/>
        </c:dLbls>
        <c:smooth val="0"/>
        <c:axId val="230467856"/>
        <c:axId val="230455376"/>
      </c:lineChart>
      <c:catAx>
        <c:axId val="230467856"/>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1050" b="0" i="0" u="none" strike="noStrike" kern="1200" baseline="0">
                <a:solidFill>
                  <a:schemeClr val="lt1">
                    <a:lumMod val="85000"/>
                  </a:schemeClr>
                </a:solidFill>
                <a:latin typeface="+mn-lt"/>
                <a:ea typeface="+mn-ea"/>
                <a:cs typeface="+mn-cs"/>
              </a:defRPr>
            </a:pPr>
            <a:endParaRPr lang="en-US"/>
          </a:p>
        </c:txPr>
        <c:crossAx val="230455376"/>
        <c:crosses val="autoZero"/>
        <c:auto val="1"/>
        <c:lblAlgn val="ctr"/>
        <c:lblOffset val="100"/>
        <c:noMultiLvlLbl val="0"/>
      </c:catAx>
      <c:valAx>
        <c:axId val="2304553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30467856"/>
        <c:crosses val="autoZero"/>
        <c:crossBetween val="between"/>
      </c:valAx>
      <c:spPr>
        <a:noFill/>
        <a:ln>
          <a:noFill/>
        </a:ln>
        <a:effectLst/>
      </c:spPr>
    </c:plotArea>
    <c:legend>
      <c:legendPos val="b"/>
      <c:layout>
        <c:manualLayout>
          <c:xMode val="edge"/>
          <c:yMode val="edge"/>
          <c:x val="8.4646139495431177E-2"/>
          <c:y val="0.84868693906667325"/>
          <c:w val="0.85907760963356206"/>
          <c:h val="0.1302443637087542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3</xdr:col>
      <xdr:colOff>361950</xdr:colOff>
      <xdr:row>3</xdr:row>
      <xdr:rowOff>152400</xdr:rowOff>
    </xdr:from>
    <xdr:to>
      <xdr:col>6</xdr:col>
      <xdr:colOff>361950</xdr:colOff>
      <xdr:row>17</xdr:row>
      <xdr:rowOff>9525</xdr:rowOff>
    </xdr:to>
    <mc:AlternateContent xmlns:mc="http://schemas.openxmlformats.org/markup-compatibility/2006" xmlns:a14="http://schemas.microsoft.com/office/drawing/2010/main">
      <mc:Choice Requires="a14">
        <xdr:graphicFrame macro="">
          <xdr:nvGraphicFramePr>
            <xdr:cNvPr id="2" name="Categorys">
              <a:extLst>
                <a:ext uri="{FF2B5EF4-FFF2-40B4-BE49-F238E27FC236}">
                  <a16:creationId xmlns:a16="http://schemas.microsoft.com/office/drawing/2014/main" id="{7A433377-1631-40B4-AAD0-2CF41F5B6ABB}"/>
                </a:ext>
              </a:extLst>
            </xdr:cNvPr>
            <xdr:cNvGraphicFramePr/>
          </xdr:nvGraphicFramePr>
          <xdr:xfrm>
            <a:off x="0" y="0"/>
            <a:ext cx="0" cy="0"/>
          </xdr:xfrm>
          <a:graphic>
            <a:graphicData uri="http://schemas.microsoft.com/office/drawing/2010/slicer">
              <sle:slicer xmlns:sle="http://schemas.microsoft.com/office/drawing/2010/slicer" name="Categorys"/>
            </a:graphicData>
          </a:graphic>
        </xdr:graphicFrame>
      </mc:Choice>
      <mc:Fallback xmlns="">
        <xdr:sp macro="" textlink="">
          <xdr:nvSpPr>
            <xdr:cNvPr id="0" name=""/>
            <xdr:cNvSpPr>
              <a:spLocks noTextEdit="1"/>
            </xdr:cNvSpPr>
          </xdr:nvSpPr>
          <xdr:spPr>
            <a:xfrm>
              <a:off x="4295775" y="7239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161925</xdr:colOff>
      <xdr:row>5</xdr:row>
      <xdr:rowOff>95250</xdr:rowOff>
    </xdr:from>
    <xdr:to>
      <xdr:col>8</xdr:col>
      <xdr:colOff>590550</xdr:colOff>
      <xdr:row>18</xdr:row>
      <xdr:rowOff>142875</xdr:rowOff>
    </xdr:to>
    <mc:AlternateContent xmlns:mc="http://schemas.openxmlformats.org/markup-compatibility/2006" xmlns:a14="http://schemas.microsoft.com/office/drawing/2010/main">
      <mc:Choice Requires="a14">
        <xdr:graphicFrame macro="">
          <xdr:nvGraphicFramePr>
            <xdr:cNvPr id="3" name="Categorys 2">
              <a:extLst>
                <a:ext uri="{FF2B5EF4-FFF2-40B4-BE49-F238E27FC236}">
                  <a16:creationId xmlns:a16="http://schemas.microsoft.com/office/drawing/2014/main" id="{FCAA898D-D2CE-4429-A333-CB8195CDC88E}"/>
                </a:ext>
              </a:extLst>
            </xdr:cNvPr>
            <xdr:cNvGraphicFramePr/>
          </xdr:nvGraphicFramePr>
          <xdr:xfrm>
            <a:off x="0" y="0"/>
            <a:ext cx="0" cy="0"/>
          </xdr:xfrm>
          <a:graphic>
            <a:graphicData uri="http://schemas.microsoft.com/office/drawing/2010/slicer">
              <sle:slicer xmlns:sle="http://schemas.microsoft.com/office/drawing/2010/slicer" name="Categorys 2"/>
            </a:graphicData>
          </a:graphic>
        </xdr:graphicFrame>
      </mc:Choice>
      <mc:Fallback xmlns="">
        <xdr:sp macro="" textlink="">
          <xdr:nvSpPr>
            <xdr:cNvPr id="0" name=""/>
            <xdr:cNvSpPr>
              <a:spLocks noTextEdit="1"/>
            </xdr:cNvSpPr>
          </xdr:nvSpPr>
          <xdr:spPr>
            <a:xfrm>
              <a:off x="6115050" y="10477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9</xdr:col>
      <xdr:colOff>47625</xdr:colOff>
      <xdr:row>4</xdr:row>
      <xdr:rowOff>52387</xdr:rowOff>
    </xdr:from>
    <xdr:to>
      <xdr:col>16</xdr:col>
      <xdr:colOff>400050</xdr:colOff>
      <xdr:row>18</xdr:row>
      <xdr:rowOff>128587</xdr:rowOff>
    </xdr:to>
    <xdr:graphicFrame macro="">
      <xdr:nvGraphicFramePr>
        <xdr:cNvPr id="4" name="Chart 3">
          <a:extLst>
            <a:ext uri="{FF2B5EF4-FFF2-40B4-BE49-F238E27FC236}">
              <a16:creationId xmlns:a16="http://schemas.microsoft.com/office/drawing/2014/main" id="{F36BFC4F-B935-4D4E-9B27-E4A2C99CC7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409575</xdr:colOff>
      <xdr:row>1</xdr:row>
      <xdr:rowOff>0</xdr:rowOff>
    </xdr:from>
    <xdr:to>
      <xdr:col>5</xdr:col>
      <xdr:colOff>647700</xdr:colOff>
      <xdr:row>14</xdr:row>
      <xdr:rowOff>47625</xdr:rowOff>
    </xdr:to>
    <mc:AlternateContent xmlns:mc="http://schemas.openxmlformats.org/markup-compatibility/2006" xmlns:a14="http://schemas.microsoft.com/office/drawing/2010/main">
      <mc:Choice Requires="a14">
        <xdr:graphicFrame macro="">
          <xdr:nvGraphicFramePr>
            <xdr:cNvPr id="2" name="DeliveryDate (Year)">
              <a:extLst>
                <a:ext uri="{FF2B5EF4-FFF2-40B4-BE49-F238E27FC236}">
                  <a16:creationId xmlns:a16="http://schemas.microsoft.com/office/drawing/2014/main" id="{F1B770BB-2FAE-4007-ADC4-98C80CD6DF69}"/>
                </a:ext>
              </a:extLst>
            </xdr:cNvPr>
            <xdr:cNvGraphicFramePr/>
          </xdr:nvGraphicFramePr>
          <xdr:xfrm>
            <a:off x="0" y="0"/>
            <a:ext cx="0" cy="0"/>
          </xdr:xfrm>
          <a:graphic>
            <a:graphicData uri="http://schemas.microsoft.com/office/drawing/2010/slicer">
              <sle:slicer xmlns:sle="http://schemas.microsoft.com/office/drawing/2010/slicer" name="DeliveryDate (Year)"/>
            </a:graphicData>
          </a:graphic>
        </xdr:graphicFrame>
      </mc:Choice>
      <mc:Fallback xmlns="">
        <xdr:sp macro="" textlink="">
          <xdr:nvSpPr>
            <xdr:cNvPr id="0" name=""/>
            <xdr:cNvSpPr>
              <a:spLocks noTextEdit="1"/>
            </xdr:cNvSpPr>
          </xdr:nvSpPr>
          <xdr:spPr>
            <a:xfrm>
              <a:off x="3609975" y="1905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6</xdr:col>
      <xdr:colOff>133350</xdr:colOff>
      <xdr:row>0</xdr:row>
      <xdr:rowOff>109537</xdr:rowOff>
    </xdr:from>
    <xdr:to>
      <xdr:col>10</xdr:col>
      <xdr:colOff>361950</xdr:colOff>
      <xdr:row>14</xdr:row>
      <xdr:rowOff>185737</xdr:rowOff>
    </xdr:to>
    <xdr:graphicFrame macro="">
      <xdr:nvGraphicFramePr>
        <xdr:cNvPr id="4" name="Chart 3">
          <a:extLst>
            <a:ext uri="{FF2B5EF4-FFF2-40B4-BE49-F238E27FC236}">
              <a16:creationId xmlns:a16="http://schemas.microsoft.com/office/drawing/2014/main" id="{1A177757-F073-44AF-A840-46951CFF16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257175</xdr:colOff>
      <xdr:row>1</xdr:row>
      <xdr:rowOff>123825</xdr:rowOff>
    </xdr:from>
    <xdr:to>
      <xdr:col>17</xdr:col>
      <xdr:colOff>142875</xdr:colOff>
      <xdr:row>9</xdr:row>
      <xdr:rowOff>57150</xdr:rowOff>
    </xdr:to>
    <mc:AlternateContent xmlns:mc="http://schemas.openxmlformats.org/markup-compatibility/2006">
      <mc:Choice xmlns:a14="http://schemas.microsoft.com/office/drawing/2010/main" Requires="a14">
        <xdr:graphicFrame macro="">
          <xdr:nvGraphicFramePr>
            <xdr:cNvPr id="4" name="Years">
              <a:extLst>
                <a:ext uri="{FF2B5EF4-FFF2-40B4-BE49-F238E27FC236}">
                  <a16:creationId xmlns:a16="http://schemas.microsoft.com/office/drawing/2014/main" id="{DB3A7DB6-669B-A1C5-BC76-5F776DBE5782}"/>
                </a:ext>
              </a:extLst>
            </xdr:cNvPr>
            <xdr:cNvGraphicFramePr/>
          </xdr:nvGraphicFramePr>
          <xdr:xfrm>
            <a:off x="0" y="0"/>
            <a:ext cx="0" cy="0"/>
          </xdr:xfrm>
          <a:graphic>
            <a:graphicData uri="http://schemas.microsoft.com/office/drawing/2010/slicer">
              <sle:slicer xmlns:sle="http://schemas.microsoft.com/office/drawing/2010/slicer" name="Years"/>
            </a:graphicData>
          </a:graphic>
        </xdr:graphicFrame>
      </mc:Choice>
      <mc:Fallback>
        <xdr:sp macro="" textlink="">
          <xdr:nvSpPr>
            <xdr:cNvPr id="0" name=""/>
            <xdr:cNvSpPr>
              <a:spLocks noTextEdit="1"/>
            </xdr:cNvSpPr>
          </xdr:nvSpPr>
          <xdr:spPr>
            <a:xfrm>
              <a:off x="8844794" y="320373"/>
              <a:ext cx="1836057" cy="150570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17</xdr:col>
      <xdr:colOff>277888</xdr:colOff>
      <xdr:row>13</xdr:row>
      <xdr:rowOff>28348</xdr:rowOff>
    </xdr:from>
    <xdr:to>
      <xdr:col>24</xdr:col>
      <xdr:colOff>315988</xdr:colOff>
      <xdr:row>27</xdr:row>
      <xdr:rowOff>110595</xdr:rowOff>
    </xdr:to>
    <xdr:graphicFrame macro="">
      <xdr:nvGraphicFramePr>
        <xdr:cNvPr id="5" name="Chart 4">
          <a:extLst>
            <a:ext uri="{FF2B5EF4-FFF2-40B4-BE49-F238E27FC236}">
              <a16:creationId xmlns:a16="http://schemas.microsoft.com/office/drawing/2014/main" id="{7E85BC42-6350-8005-4C5F-032E487D3F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100305</xdr:colOff>
      <xdr:row>2</xdr:row>
      <xdr:rowOff>51129</xdr:rowOff>
    </xdr:from>
    <xdr:to>
      <xdr:col>13</xdr:col>
      <xdr:colOff>300330</xdr:colOff>
      <xdr:row>11</xdr:row>
      <xdr:rowOff>69324</xdr:rowOff>
    </xdr:to>
    <mc:AlternateContent xmlns:mc="http://schemas.openxmlformats.org/markup-compatibility/2006">
      <mc:Choice xmlns:a14="http://schemas.microsoft.com/office/drawing/2010/main" Requires="a14">
        <xdr:graphicFrame macro="">
          <xdr:nvGraphicFramePr>
            <xdr:cNvPr id="2" name="Categorys 3">
              <a:extLst>
                <a:ext uri="{FF2B5EF4-FFF2-40B4-BE49-F238E27FC236}">
                  <a16:creationId xmlns:a16="http://schemas.microsoft.com/office/drawing/2014/main" id="{896497A7-FBC0-4D15-AC9A-4D70B35774CF}"/>
                </a:ext>
              </a:extLst>
            </xdr:cNvPr>
            <xdr:cNvGraphicFramePr/>
          </xdr:nvGraphicFramePr>
          <xdr:xfrm>
            <a:off x="0" y="0"/>
            <a:ext cx="0" cy="0"/>
          </xdr:xfrm>
          <a:graphic>
            <a:graphicData uri="http://schemas.microsoft.com/office/drawing/2010/slicer">
              <sle:slicer xmlns:sle="http://schemas.microsoft.com/office/drawing/2010/slicer" name="Categorys 3"/>
            </a:graphicData>
          </a:graphic>
        </xdr:graphicFrame>
      </mc:Choice>
      <mc:Fallback>
        <xdr:sp macro="" textlink="">
          <xdr:nvSpPr>
            <xdr:cNvPr id="0" name=""/>
            <xdr:cNvSpPr>
              <a:spLocks noTextEdit="1"/>
            </xdr:cNvSpPr>
          </xdr:nvSpPr>
          <xdr:spPr>
            <a:xfrm>
              <a:off x="7031574" y="666591"/>
              <a:ext cx="1430948" cy="177665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303696</xdr:colOff>
      <xdr:row>15</xdr:row>
      <xdr:rowOff>66978</xdr:rowOff>
    </xdr:from>
    <xdr:to>
      <xdr:col>21</xdr:col>
      <xdr:colOff>386522</xdr:colOff>
      <xdr:row>30</xdr:row>
      <xdr:rowOff>165652</xdr:rowOff>
    </xdr:to>
    <xdr:graphicFrame macro="">
      <xdr:nvGraphicFramePr>
        <xdr:cNvPr id="3" name="Chart 2">
          <a:extLst>
            <a:ext uri="{FF2B5EF4-FFF2-40B4-BE49-F238E27FC236}">
              <a16:creationId xmlns:a16="http://schemas.microsoft.com/office/drawing/2014/main" id="{77496E0A-1790-45D6-9D4D-969F2BDC8A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41412</xdr:colOff>
      <xdr:row>15</xdr:row>
      <xdr:rowOff>91274</xdr:rowOff>
    </xdr:from>
    <xdr:to>
      <xdr:col>13</xdr:col>
      <xdr:colOff>271573</xdr:colOff>
      <xdr:row>23</xdr:row>
      <xdr:rowOff>4275</xdr:rowOff>
    </xdr:to>
    <mc:AlternateContent xmlns:mc="http://schemas.openxmlformats.org/markup-compatibility/2006">
      <mc:Choice xmlns:a14="http://schemas.microsoft.com/office/drawing/2010/main" Requires="a14">
        <xdr:graphicFrame macro="">
          <xdr:nvGraphicFramePr>
            <xdr:cNvPr id="4" name="DeliveryDate (Year) 1">
              <a:extLst>
                <a:ext uri="{FF2B5EF4-FFF2-40B4-BE49-F238E27FC236}">
                  <a16:creationId xmlns:a16="http://schemas.microsoft.com/office/drawing/2014/main" id="{826797C9-741C-4D33-8C70-51306F58CA3B}"/>
                </a:ext>
              </a:extLst>
            </xdr:cNvPr>
            <xdr:cNvGraphicFramePr/>
          </xdr:nvGraphicFramePr>
          <xdr:xfrm>
            <a:off x="0" y="0"/>
            <a:ext cx="0" cy="0"/>
          </xdr:xfrm>
          <a:graphic>
            <a:graphicData uri="http://schemas.microsoft.com/office/drawing/2010/slicer">
              <sle:slicer xmlns:sle="http://schemas.microsoft.com/office/drawing/2010/slicer" name="DeliveryDate (Year) 1"/>
            </a:graphicData>
          </a:graphic>
        </xdr:graphicFrame>
      </mc:Choice>
      <mc:Fallback>
        <xdr:sp macro="" textlink="">
          <xdr:nvSpPr>
            <xdr:cNvPr id="0" name=""/>
            <xdr:cNvSpPr>
              <a:spLocks noTextEdit="1"/>
            </xdr:cNvSpPr>
          </xdr:nvSpPr>
          <xdr:spPr>
            <a:xfrm>
              <a:off x="6972681" y="3227197"/>
              <a:ext cx="1461084" cy="14370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358914</xdr:colOff>
      <xdr:row>2</xdr:row>
      <xdr:rowOff>34007</xdr:rowOff>
    </xdr:from>
    <xdr:to>
      <xdr:col>21</xdr:col>
      <xdr:colOff>376540</xdr:colOff>
      <xdr:row>14</xdr:row>
      <xdr:rowOff>124239</xdr:rowOff>
    </xdr:to>
    <xdr:graphicFrame macro="">
      <xdr:nvGraphicFramePr>
        <xdr:cNvPr id="5" name="Chart 4">
          <a:extLst>
            <a:ext uri="{FF2B5EF4-FFF2-40B4-BE49-F238E27FC236}">
              <a16:creationId xmlns:a16="http://schemas.microsoft.com/office/drawing/2014/main" id="{51B15445-7738-4E24-9428-1C62C7465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262283</xdr:colOff>
      <xdr:row>5</xdr:row>
      <xdr:rowOff>41412</xdr:rowOff>
    </xdr:from>
    <xdr:to>
      <xdr:col>10</xdr:col>
      <xdr:colOff>289891</xdr:colOff>
      <xdr:row>23</xdr:row>
      <xdr:rowOff>138043</xdr:rowOff>
    </xdr:to>
    <xdr:graphicFrame macro="">
      <xdr:nvGraphicFramePr>
        <xdr:cNvPr id="7" name="Chart 6">
          <a:extLst>
            <a:ext uri="{FF2B5EF4-FFF2-40B4-BE49-F238E27FC236}">
              <a16:creationId xmlns:a16="http://schemas.microsoft.com/office/drawing/2014/main" id="{AA9441CB-FFC4-449E-8A28-3F99FEB57B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an branstetter" refreshedDate="44860.626161574073" createdVersion="8" refreshedVersion="7" minRefreshableVersion="3" recordCount="7991" xr:uid="{82790E47-6657-4326-B4E0-D66C5117B0A5}">
  <cacheSource type="worksheet">
    <worksheetSource name="Orders"/>
  </cacheSource>
  <cacheFields count="25">
    <cacheField name="OrderNumber" numFmtId="0">
      <sharedItems/>
    </cacheField>
    <cacheField name="Sales Channel" numFmtId="0">
      <sharedItems/>
    </cacheField>
    <cacheField name="WarehouseCode" numFmtId="0">
      <sharedItems/>
    </cacheField>
    <cacheField name="ProcuredDate" numFmtId="14">
      <sharedItems containsSemiMixedTypes="0" containsNonDate="0" containsDate="1" containsString="0" minDate="2017-12-31T00:00:00" maxDate="2020-09-27T00:00:00"/>
    </cacheField>
    <cacheField name="OrderDate" numFmtId="14">
      <sharedItems containsSemiMixedTypes="0" containsNonDate="0" containsDate="1" containsString="0" minDate="2018-05-31T00:00:00" maxDate="2020-12-31T00:00:00" count="945">
        <d v="2018-05-31T00:00:00"/>
        <d v="2018-06-01T00:00:00"/>
        <d v="2018-06-02T00:00:00"/>
        <d v="2018-06-03T00:00:00"/>
        <d v="2018-06-04T00:00:00"/>
        <d v="2018-06-05T00:00:00"/>
        <d v="2018-06-06T00:00:00"/>
        <d v="2018-06-07T00:00:00"/>
        <d v="2018-06-08T00:00:00"/>
        <d v="2018-06-09T00:00:00"/>
        <d v="2018-06-10T00:00:00"/>
        <d v="2018-06-11T00:00:00"/>
        <d v="2018-06-12T00:00:00"/>
        <d v="2018-06-13T00:00:00"/>
        <d v="2018-06-14T00:00:00"/>
        <d v="2018-06-15T00:00:00"/>
        <d v="2018-06-16T00:00:00"/>
        <d v="2018-06-17T00:00:00"/>
        <d v="2018-06-18T00:00:00"/>
        <d v="2018-06-19T00:00:00"/>
        <d v="2018-06-20T00:00:00"/>
        <d v="2018-06-21T00:00:00"/>
        <d v="2018-06-22T00:00:00"/>
        <d v="2018-06-23T00:00:00"/>
        <d v="2018-06-24T00:00:00"/>
        <d v="2018-06-25T00:00:00"/>
        <d v="2018-06-26T00:00:00"/>
        <d v="2018-06-27T00:00:00"/>
        <d v="2018-06-28T00:00:00"/>
        <d v="2018-06-29T00:00:00"/>
        <d v="2018-06-30T00:00:00"/>
        <d v="2018-07-01T00:00:00"/>
        <d v="2018-07-02T00:00:00"/>
        <d v="2018-07-03T00:00:00"/>
        <d v="2018-07-04T00:00:00"/>
        <d v="2018-07-05T00:00:00"/>
        <d v="2018-07-06T00:00:00"/>
        <d v="2018-07-07T00:00:00"/>
        <d v="2018-07-08T00:00:00"/>
        <d v="2018-07-09T00:00:00"/>
        <d v="2018-07-10T00:00:00"/>
        <d v="2018-07-11T00:00:00"/>
        <d v="2018-07-12T00:00:00"/>
        <d v="2018-07-13T00:00:00"/>
        <d v="2018-07-14T00:00:00"/>
        <d v="2018-07-15T00:00:00"/>
        <d v="2018-07-16T00:00:00"/>
        <d v="2018-07-17T00:00:00"/>
        <d v="2018-07-18T00:00:00"/>
        <d v="2018-07-19T00:00:00"/>
        <d v="2018-07-20T00:00:00"/>
        <d v="2018-07-21T00:00:00"/>
        <d v="2018-07-22T00:00:00"/>
        <d v="2018-07-23T00:00:00"/>
        <d v="2018-07-24T00:00:00"/>
        <d v="2018-07-25T00:00:00"/>
        <d v="2018-07-26T00:00:00"/>
        <d v="2018-07-27T00:00:00"/>
        <d v="2018-07-28T00:00:00"/>
        <d v="2018-07-29T00:00:00"/>
        <d v="2018-07-30T00:00:00"/>
        <d v="2018-07-31T00:00:00"/>
        <d v="2018-08-01T00:00:00"/>
        <d v="2018-08-02T00:00:00"/>
        <d v="2018-08-03T00:00:00"/>
        <d v="2018-08-04T00:00:00"/>
        <d v="2018-08-05T00:00:00"/>
        <d v="2018-08-06T00:00:00"/>
        <d v="2018-08-07T00:00:00"/>
        <d v="2018-08-08T00:00:00"/>
        <d v="2018-08-09T00:00:00"/>
        <d v="2018-08-10T00:00:00"/>
        <d v="2018-08-11T00:00:00"/>
        <d v="2018-08-12T00:00:00"/>
        <d v="2018-08-13T00:00:00"/>
        <d v="2018-08-14T00:00:00"/>
        <d v="2018-08-15T00:00:00"/>
        <d v="2018-08-16T00:00:00"/>
        <d v="2018-08-17T00:00:00"/>
        <d v="2018-08-18T00:00:00"/>
        <d v="2018-08-19T00:00:00"/>
        <d v="2018-08-20T00:00:00"/>
        <d v="2018-08-21T00:00:00"/>
        <d v="2018-08-22T00:00:00"/>
        <d v="2018-08-23T00:00:00"/>
        <d v="2018-08-24T00:00:00"/>
        <d v="2018-08-25T00:00:00"/>
        <d v="2018-08-26T00:00:00"/>
        <d v="2018-08-27T00:00:00"/>
        <d v="2018-08-28T00:00:00"/>
        <d v="2018-08-29T00:00:00"/>
        <d v="2018-08-30T00:00:00"/>
        <d v="2018-08-31T00:00:00"/>
        <d v="2018-09-01T00:00:00"/>
        <d v="2018-09-02T00:00:00"/>
        <d v="2018-09-03T00:00:00"/>
        <d v="2018-09-04T00:00:00"/>
        <d v="2018-09-05T00:00:00"/>
        <d v="2018-09-06T00:00:00"/>
        <d v="2018-09-07T00:00:00"/>
        <d v="2018-09-08T00:00:00"/>
        <d v="2018-09-09T00:00:00"/>
        <d v="2018-09-10T00:00:00"/>
        <d v="2018-09-11T00:00:00"/>
        <d v="2018-09-12T00:00:00"/>
        <d v="2018-09-13T00:00:00"/>
        <d v="2018-09-14T00:00:00"/>
        <d v="2018-09-15T00:00:00"/>
        <d v="2018-09-16T00:00:00"/>
        <d v="2018-09-17T00:00:00"/>
        <d v="2018-09-18T00:00:00"/>
        <d v="2018-09-19T00:00:00"/>
        <d v="2018-09-20T00:00:00"/>
        <d v="2018-09-21T00:00:00"/>
        <d v="2018-09-22T00:00:00"/>
        <d v="2018-09-23T00:00:00"/>
        <d v="2018-09-24T00:00:00"/>
        <d v="2018-09-25T00:00:00"/>
        <d v="2018-09-26T00:00:00"/>
        <d v="2018-09-27T00:00:00"/>
        <d v="2018-09-28T00:00:00"/>
        <d v="2018-09-29T00:00:00"/>
        <d v="2018-09-30T00:00:00"/>
        <d v="2018-10-01T00:00:00"/>
        <d v="2018-10-02T00:00:00"/>
        <d v="2018-10-03T00:00:00"/>
        <d v="2018-10-04T00:00:00"/>
        <d v="2018-10-05T00:00:00"/>
        <d v="2018-10-06T00:00:00"/>
        <d v="2018-10-07T00:00:00"/>
        <d v="2018-10-08T00:00:00"/>
        <d v="2018-10-09T00:00:00"/>
        <d v="2018-10-10T00:00:00"/>
        <d v="2018-10-11T00:00:00"/>
        <d v="2018-10-12T00:00:00"/>
        <d v="2018-10-13T00:00:00"/>
        <d v="2018-10-14T00:00:00"/>
        <d v="2018-10-15T00:00:00"/>
        <d v="2018-10-16T00:00:00"/>
        <d v="2018-10-17T00:00:00"/>
        <d v="2018-10-18T00:00:00"/>
        <d v="2018-10-19T00:00:00"/>
        <d v="2018-10-20T00:00:00"/>
        <d v="2018-10-21T00:00:00"/>
        <d v="2018-10-22T00:00:00"/>
        <d v="2018-10-23T00:00:00"/>
        <d v="2018-10-24T00:00:00"/>
        <d v="2018-10-25T00:00:00"/>
        <d v="2018-10-26T00:00:00"/>
        <d v="2018-10-27T00:00:00"/>
        <d v="2018-10-28T00:00:00"/>
        <d v="2018-10-29T00:00:00"/>
        <d v="2018-10-30T00:00:00"/>
        <d v="2018-10-31T00:00:00"/>
        <d v="2018-11-01T00:00:00"/>
        <d v="2018-11-02T00:00:00"/>
        <d v="2018-11-03T00:00:00"/>
        <d v="2018-11-04T00:00:00"/>
        <d v="2018-11-05T00:00:00"/>
        <d v="2018-11-06T00:00:00"/>
        <d v="2018-11-07T00:00:00"/>
        <d v="2018-11-08T00:00:00"/>
        <d v="2018-11-09T00:00:00"/>
        <d v="2018-11-10T00:00:00"/>
        <d v="2018-11-11T00:00:00"/>
        <d v="2018-11-12T00:00:00"/>
        <d v="2018-11-13T00:00:00"/>
        <d v="2018-11-14T00:00:00"/>
        <d v="2018-11-15T00:00:00"/>
        <d v="2018-11-16T00:00:00"/>
        <d v="2018-11-17T00:00:00"/>
        <d v="2018-11-18T00:00:00"/>
        <d v="2018-11-19T00:00:00"/>
        <d v="2018-11-20T00:00:00"/>
        <d v="2018-11-21T00:00:00"/>
        <d v="2018-11-22T00:00:00"/>
        <d v="2018-11-23T00:00:00"/>
        <d v="2018-11-24T00:00:00"/>
        <d v="2018-11-25T00:00:00"/>
        <d v="2018-11-26T00:00:00"/>
        <d v="2018-11-27T00:00:00"/>
        <d v="2018-11-28T00:00:00"/>
        <d v="2018-11-29T00:00:00"/>
        <d v="2018-11-30T00:00:00"/>
        <d v="2018-12-01T00:00:00"/>
        <d v="2018-12-02T00:00:00"/>
        <d v="2018-12-03T00:00:00"/>
        <d v="2018-12-04T00:00:00"/>
        <d v="2018-12-05T00:00:00"/>
        <d v="2018-12-06T00:00:00"/>
        <d v="2018-12-07T00:00:00"/>
        <d v="2018-12-08T00:00:00"/>
        <d v="2018-12-09T00:00:00"/>
        <d v="2018-12-10T00:00:00"/>
        <d v="2018-12-11T00:00:00"/>
        <d v="2018-12-12T00:00:00"/>
        <d v="2018-12-13T00:00:00"/>
        <d v="2018-12-14T00:00:00"/>
        <d v="2018-12-15T00:00:00"/>
        <d v="2018-12-16T00:00:00"/>
        <d v="2018-12-17T00:00:00"/>
        <d v="2018-12-18T00:00:00"/>
        <d v="2018-12-19T00:00:00"/>
        <d v="2018-12-20T00:00:00"/>
        <d v="2018-12-21T00:00:00"/>
        <d v="2018-12-22T00:00:00"/>
        <d v="2018-12-23T00:00:00"/>
        <d v="2018-12-24T00:00:00"/>
        <d v="2018-12-25T00:00:00"/>
        <d v="2018-12-26T00:00:00"/>
        <d v="2018-12-27T00:00:00"/>
        <d v="2018-12-28T00:00:00"/>
        <d v="2018-12-29T00:00:00"/>
        <d v="2018-12-30T00:00:00"/>
        <d v="2018-12-31T00:00:00"/>
        <d v="2019-01-01T00:00:00"/>
        <d v="2019-01-02T00:00:00"/>
        <d v="2019-01-03T00:00:00"/>
        <d v="2019-01-04T00:00:00"/>
        <d v="2019-01-05T00:00:00"/>
        <d v="2019-01-06T00:00:00"/>
        <d v="2019-01-07T00:00:00"/>
        <d v="2019-01-08T00:00:00"/>
        <d v="2019-01-09T00:00:00"/>
        <d v="2019-01-10T00:00:00"/>
        <d v="2019-01-11T00:00:00"/>
        <d v="2019-01-12T00:00:00"/>
        <d v="2019-01-13T00:00:00"/>
        <d v="2019-01-14T00:00:00"/>
        <d v="2019-01-15T00:00:00"/>
        <d v="2019-01-16T00:00:00"/>
        <d v="2019-01-17T00:00:00"/>
        <d v="2019-01-18T00:00:00"/>
        <d v="2019-01-19T00:00:00"/>
        <d v="2019-01-20T00:00:00"/>
        <d v="2019-01-21T00:00:00"/>
        <d v="2019-01-22T00:00:00"/>
        <d v="2019-01-23T00:00:00"/>
        <d v="2019-01-24T00:00:00"/>
        <d v="2019-01-25T00:00:00"/>
        <d v="2019-01-26T00:00:00"/>
        <d v="2019-01-27T00:00:00"/>
        <d v="2019-01-28T00:00:00"/>
        <d v="2019-01-29T00:00:00"/>
        <d v="2019-01-30T00:00:00"/>
        <d v="2019-01-31T00:00:00"/>
        <d v="2019-02-01T00:00:00"/>
        <d v="2019-02-02T00:00:00"/>
        <d v="2019-02-03T00:00:00"/>
        <d v="2019-02-04T00:00:00"/>
        <d v="2019-02-05T00:00:00"/>
        <d v="2019-02-06T00:00:00"/>
        <d v="2019-02-07T00:00:00"/>
        <d v="2019-02-08T00:00:00"/>
        <d v="2019-02-09T00:00:00"/>
        <d v="2019-02-10T00:00:00"/>
        <d v="2019-02-11T00:00:00"/>
        <d v="2019-02-12T00:00:00"/>
        <d v="2019-02-13T00:00:00"/>
        <d v="2019-02-14T00:00:00"/>
        <d v="2019-02-15T00:00:00"/>
        <d v="2019-02-16T00:00:00"/>
        <d v="2019-02-17T00:00:00"/>
        <d v="2019-02-18T00:00:00"/>
        <d v="2019-02-19T00:00:00"/>
        <d v="2019-02-20T00:00:00"/>
        <d v="2019-02-21T00:00:00"/>
        <d v="2019-02-22T00:00:00"/>
        <d v="2019-02-23T00:00:00"/>
        <d v="2019-02-24T00:00:00"/>
        <d v="2019-02-25T00:00:00"/>
        <d v="2019-02-26T00:00:00"/>
        <d v="2019-02-27T00:00:00"/>
        <d v="2019-02-28T00:00:00"/>
        <d v="2019-03-01T00:00:00"/>
        <d v="2019-03-02T00:00:00"/>
        <d v="2019-03-03T00:00:00"/>
        <d v="2019-03-04T00:00:00"/>
        <d v="2019-03-05T00:00:00"/>
        <d v="2019-03-06T00:00:00"/>
        <d v="2019-03-07T00:00:00"/>
        <d v="2019-03-08T00:00:00"/>
        <d v="2019-03-09T00:00:00"/>
        <d v="2019-03-10T00:00:00"/>
        <d v="2019-03-11T00:00:00"/>
        <d v="2019-03-12T00:00:00"/>
        <d v="2019-03-13T00:00:00"/>
        <d v="2019-03-14T00:00:00"/>
        <d v="2019-03-15T00:00:00"/>
        <d v="2019-03-16T00:00:00"/>
        <d v="2019-03-17T00:00:00"/>
        <d v="2019-03-18T00:00:00"/>
        <d v="2019-03-19T00:00:00"/>
        <d v="2019-03-20T00:00:00"/>
        <d v="2019-03-21T00:00:00"/>
        <d v="2019-03-22T00:00:00"/>
        <d v="2019-03-23T00:00:00"/>
        <d v="2019-03-24T00:00:00"/>
        <d v="2019-03-25T00:00:00"/>
        <d v="2019-03-26T00:00:00"/>
        <d v="2019-03-27T00:00:00"/>
        <d v="2019-03-28T00:00:00"/>
        <d v="2019-03-29T00:00:00"/>
        <d v="2019-03-30T00:00:00"/>
        <d v="2019-03-31T00:00:00"/>
        <d v="2019-04-01T00:00:00"/>
        <d v="2019-04-02T00:00:00"/>
        <d v="2019-04-03T00:00:00"/>
        <d v="2019-04-04T00:00:00"/>
        <d v="2019-04-05T00:00:00"/>
        <d v="2019-04-06T00:00:00"/>
        <d v="2019-04-07T00:00:00"/>
        <d v="2019-04-08T00:00:00"/>
        <d v="2019-04-09T00:00:00"/>
        <d v="2019-04-10T00:00:00"/>
        <d v="2019-04-11T00:00:00"/>
        <d v="2019-04-12T00:00:00"/>
        <d v="2019-04-13T00:00:00"/>
        <d v="2019-04-14T00:00:00"/>
        <d v="2019-04-15T00:00:00"/>
        <d v="2019-04-16T00:00:00"/>
        <d v="2019-04-17T00:00:00"/>
        <d v="2019-04-18T00:00:00"/>
        <d v="2019-04-19T00:00:00"/>
        <d v="2019-04-20T00:00:00"/>
        <d v="2019-04-21T00:00:00"/>
        <d v="2019-04-22T00:00:00"/>
        <d v="2019-04-23T00:00:00"/>
        <d v="2019-04-24T00:00:00"/>
        <d v="2019-04-25T00:00:00"/>
        <d v="2019-04-26T00:00:00"/>
        <d v="2019-04-27T00:00:00"/>
        <d v="2019-04-28T00:00:00"/>
        <d v="2019-04-29T00:00:00"/>
        <d v="2019-04-30T00:00:00"/>
        <d v="2019-05-01T00:00:00"/>
        <d v="2019-05-02T00:00:00"/>
        <d v="2019-05-03T00:00:00"/>
        <d v="2019-05-04T00:00:00"/>
        <d v="2019-05-05T00:00:00"/>
        <d v="2019-05-06T00:00:00"/>
        <d v="2019-05-07T00:00:00"/>
        <d v="2019-05-08T00:00:00"/>
        <d v="2019-05-09T00:00:00"/>
        <d v="2019-05-10T00:00:00"/>
        <d v="2019-05-11T00:00:00"/>
        <d v="2019-05-12T00:00:00"/>
        <d v="2019-05-13T00:00:00"/>
        <d v="2019-05-14T00:00:00"/>
        <d v="2019-05-15T00:00:00"/>
        <d v="2019-05-16T00:00:00"/>
        <d v="2019-05-17T00:00:00"/>
        <d v="2019-05-18T00:00:00"/>
        <d v="2019-05-19T00:00:00"/>
        <d v="2019-05-20T00:00:00"/>
        <d v="2019-05-21T00:00:00"/>
        <d v="2019-05-22T00:00:00"/>
        <d v="2019-05-23T00:00:00"/>
        <d v="2019-05-24T00:00:00"/>
        <d v="2019-05-25T00:00:00"/>
        <d v="2019-05-26T00:00:00"/>
        <d v="2019-05-27T00:00:00"/>
        <d v="2019-05-28T00:00:00"/>
        <d v="2019-05-29T00:00:00"/>
        <d v="2019-05-30T00:00:00"/>
        <d v="2019-05-31T00:00:00"/>
        <d v="2019-06-01T00:00:00"/>
        <d v="2019-06-02T00:00:00"/>
        <d v="2019-06-03T00:00:00"/>
        <d v="2019-06-04T00:00:00"/>
        <d v="2019-06-05T00:00:00"/>
        <d v="2019-06-06T00:00:00"/>
        <d v="2019-06-07T00:00:00"/>
        <d v="2019-06-08T00:00:00"/>
        <d v="2019-06-09T00:00:00"/>
        <d v="2019-06-10T00:00:00"/>
        <d v="2019-06-11T00:00:00"/>
        <d v="2019-06-12T00:00:00"/>
        <d v="2019-06-13T00:00:00"/>
        <d v="2019-06-14T00:00:00"/>
        <d v="2019-06-15T00:00:00"/>
        <d v="2019-06-16T00:00:00"/>
        <d v="2019-06-17T00:00:00"/>
        <d v="2019-06-18T00:00:00"/>
        <d v="2019-06-19T00:00:00"/>
        <d v="2019-06-20T00:00:00"/>
        <d v="2019-06-21T00:00:00"/>
        <d v="2019-06-22T00:00:00"/>
        <d v="2019-06-23T00:00:00"/>
        <d v="2019-06-24T00:00:00"/>
        <d v="2019-06-25T00:00:00"/>
        <d v="2019-06-26T00:00:00"/>
        <d v="2019-06-27T00:00:00"/>
        <d v="2019-06-28T00:00:00"/>
        <d v="2019-06-29T00:00:00"/>
        <d v="2019-06-30T00:00:00"/>
        <d v="2019-07-01T00:00:00"/>
        <d v="2019-07-02T00:00:00"/>
        <d v="2019-07-03T00:00:00"/>
        <d v="2019-07-04T00:00:00"/>
        <d v="2019-07-05T00:00:00"/>
        <d v="2019-07-06T00:00:00"/>
        <d v="2019-07-07T00:00:00"/>
        <d v="2019-07-08T00:00:00"/>
        <d v="2019-07-09T00:00:00"/>
        <d v="2019-07-10T00:00:00"/>
        <d v="2019-07-11T00:00:00"/>
        <d v="2019-07-12T00:00:00"/>
        <d v="2019-07-13T00:00:00"/>
        <d v="2019-07-14T00:00:00"/>
        <d v="2019-07-15T00:00:00"/>
        <d v="2019-07-16T00:00:00"/>
        <d v="2019-07-17T00:00:00"/>
        <d v="2019-07-18T00:00:00"/>
        <d v="2019-07-19T00:00:00"/>
        <d v="2019-07-20T00:00:00"/>
        <d v="2019-07-21T00:00:00"/>
        <d v="2019-07-22T00:00:00"/>
        <d v="2019-07-23T00:00:00"/>
        <d v="2019-07-24T00:00:00"/>
        <d v="2019-07-25T00:00:00"/>
        <d v="2019-07-26T00:00:00"/>
        <d v="2019-07-27T00:00:00"/>
        <d v="2019-07-28T00:00:00"/>
        <d v="2019-07-29T00:00:00"/>
        <d v="2019-07-30T00:00:00"/>
        <d v="2019-07-31T00:00:00"/>
        <d v="2019-08-01T00:00:00"/>
        <d v="2019-08-02T00:00:00"/>
        <d v="2019-08-03T00:00:00"/>
        <d v="2019-08-04T00:00:00"/>
        <d v="2019-08-05T00:00:00"/>
        <d v="2019-08-06T00:00:00"/>
        <d v="2019-08-07T00:00:00"/>
        <d v="2019-08-08T00:00:00"/>
        <d v="2019-08-09T00:00:00"/>
        <d v="2019-08-10T00:00:00"/>
        <d v="2019-08-11T00:00:00"/>
        <d v="2019-08-12T00:00:00"/>
        <d v="2019-08-13T00:00:00"/>
        <d v="2019-08-14T00:00:00"/>
        <d v="2019-08-15T00:00:00"/>
        <d v="2019-08-16T00:00:00"/>
        <d v="2019-08-17T00:00:00"/>
        <d v="2019-08-18T00:00:00"/>
        <d v="2019-08-19T00:00:00"/>
        <d v="2019-08-20T00:00:00"/>
        <d v="2019-08-21T00:00:00"/>
        <d v="2019-08-22T00:00:00"/>
        <d v="2019-08-23T00:00:00"/>
        <d v="2019-08-24T00:00:00"/>
        <d v="2019-08-25T00:00:00"/>
        <d v="2019-08-26T00:00:00"/>
        <d v="2019-08-27T00:00:00"/>
        <d v="2019-08-28T00:00:00"/>
        <d v="2019-08-29T00:00:00"/>
        <d v="2019-08-30T00:00:00"/>
        <d v="2019-08-31T00:00:00"/>
        <d v="2019-09-01T00:00:00"/>
        <d v="2019-09-02T00:00:00"/>
        <d v="2019-09-03T00:00:00"/>
        <d v="2019-09-04T00:00:00"/>
        <d v="2019-09-05T00:00:00"/>
        <d v="2019-09-06T00:00:00"/>
        <d v="2019-09-07T00:00:00"/>
        <d v="2019-09-08T00:00:00"/>
        <d v="2019-09-09T00:00:00"/>
        <d v="2019-09-10T00:00:00"/>
        <d v="2019-09-11T00:00:00"/>
        <d v="2019-09-12T00:00:00"/>
        <d v="2019-09-13T00:00:00"/>
        <d v="2019-09-14T00:00:00"/>
        <d v="2019-09-15T00:00:00"/>
        <d v="2019-09-16T00:00:00"/>
        <d v="2019-09-17T00:00:00"/>
        <d v="2019-09-18T00:00:00"/>
        <d v="2019-09-19T00:00:00"/>
        <d v="2019-09-20T00:00:00"/>
        <d v="2019-09-21T00:00:00"/>
        <d v="2019-09-22T00:00:00"/>
        <d v="2019-09-23T00:00:00"/>
        <d v="2019-09-24T00:00:00"/>
        <d v="2019-09-25T00:00:00"/>
        <d v="2019-09-26T00:00:00"/>
        <d v="2019-09-27T00:00:00"/>
        <d v="2019-09-28T00:00:00"/>
        <d v="2019-09-29T00:00:00"/>
        <d v="2019-09-30T00:00:00"/>
        <d v="2019-10-01T00:00:00"/>
        <d v="2019-10-02T00:00:00"/>
        <d v="2019-10-03T00:00:00"/>
        <d v="2019-10-04T00:00:00"/>
        <d v="2019-10-05T00:00:00"/>
        <d v="2019-10-06T00:00:00"/>
        <d v="2019-10-07T00:00:00"/>
        <d v="2019-10-08T00:00:00"/>
        <d v="2019-10-09T00:00:00"/>
        <d v="2019-10-10T00:00:00"/>
        <d v="2019-10-11T00:00:00"/>
        <d v="2019-10-12T00:00:00"/>
        <d v="2019-10-13T00:00:00"/>
        <d v="2019-10-14T00:00:00"/>
        <d v="2019-10-15T00:00:00"/>
        <d v="2019-10-16T00:00:00"/>
        <d v="2019-10-17T00:00:00"/>
        <d v="2019-10-18T00:00:00"/>
        <d v="2019-10-19T00:00:00"/>
        <d v="2019-10-20T00:00:00"/>
        <d v="2019-10-21T00:00:00"/>
        <d v="2019-10-22T00:00:00"/>
        <d v="2019-10-23T00:00:00"/>
        <d v="2019-10-24T00:00:00"/>
        <d v="2019-10-25T00:00:00"/>
        <d v="2019-10-26T00:00:00"/>
        <d v="2019-10-27T00:00:00"/>
        <d v="2019-10-28T00:00:00"/>
        <d v="2019-10-29T00:00:00"/>
        <d v="2019-10-30T00:00:00"/>
        <d v="2019-10-31T00:00:00"/>
        <d v="2019-11-01T00:00:00"/>
        <d v="2019-11-02T00:00:00"/>
        <d v="2019-11-03T00:00:00"/>
        <d v="2019-11-04T00:00:00"/>
        <d v="2019-11-05T00:00:00"/>
        <d v="2019-11-06T00:00:00"/>
        <d v="2019-11-07T00:00:00"/>
        <d v="2019-11-08T00:00:00"/>
        <d v="2019-11-09T00:00:00"/>
        <d v="2019-11-10T00:00:00"/>
        <d v="2019-11-11T00:00:00"/>
        <d v="2019-11-12T00:00:00"/>
        <d v="2019-11-13T00:00:00"/>
        <d v="2019-11-14T00:00:00"/>
        <d v="2019-11-15T00:00:00"/>
        <d v="2019-11-16T00:00:00"/>
        <d v="2019-11-17T00:00:00"/>
        <d v="2019-11-18T00:00:00"/>
        <d v="2019-11-19T00:00:00"/>
        <d v="2019-11-20T00:00:00"/>
        <d v="2019-11-21T00:00:00"/>
        <d v="2019-11-22T00:00:00"/>
        <d v="2019-11-23T00:00:00"/>
        <d v="2019-11-24T00:00:00"/>
        <d v="2019-11-25T00:00:00"/>
        <d v="2019-11-26T00:00:00"/>
        <d v="2019-11-27T00:00:00"/>
        <d v="2019-11-28T00:00:00"/>
        <d v="2019-11-29T00:00:00"/>
        <d v="2019-11-30T00:00:00"/>
        <d v="2019-12-01T00:00:00"/>
        <d v="2019-12-02T00:00:00"/>
        <d v="2019-12-03T00:00:00"/>
        <d v="2019-12-04T00:00:00"/>
        <d v="2019-12-05T00:00:00"/>
        <d v="2019-12-06T00:00:00"/>
        <d v="2019-12-07T00:00:00"/>
        <d v="2019-12-08T00:00:00"/>
        <d v="2019-12-09T00:00:00"/>
        <d v="2019-12-10T00:00:00"/>
        <d v="2019-12-11T00:00:00"/>
        <d v="2019-12-12T00:00:00"/>
        <d v="2019-12-13T00:00:00"/>
        <d v="2019-12-14T00:00:00"/>
        <d v="2019-12-15T00:00:00"/>
        <d v="2019-12-16T00:00:00"/>
        <d v="2019-12-17T00:00:00"/>
        <d v="2019-12-18T00:00:00"/>
        <d v="2019-12-19T00:00:00"/>
        <d v="2019-12-20T00:00:00"/>
        <d v="2019-12-21T00:00:00"/>
        <d v="2019-12-22T00:00:00"/>
        <d v="2019-12-23T00:00:00"/>
        <d v="2019-12-24T00:00:00"/>
        <d v="2019-12-25T00:00:00"/>
        <d v="2019-12-26T00:00:00"/>
        <d v="2019-12-27T00:00:00"/>
        <d v="2019-12-28T00:00:00"/>
        <d v="2019-12-29T00:00:00"/>
        <d v="2019-12-30T00:00:00"/>
        <d v="2019-12-31T00:00:00"/>
        <d v="2020-01-01T00:00:00"/>
        <d v="2020-01-02T00:00:00"/>
        <d v="2020-01-03T00:00:00"/>
        <d v="2020-01-04T00:00:00"/>
        <d v="2020-01-05T00:00:00"/>
        <d v="2020-01-06T00:00:00"/>
        <d v="2020-01-07T00:00:00"/>
        <d v="2020-01-08T00:00:00"/>
        <d v="2020-01-09T00:00:00"/>
        <d v="2020-01-10T00:00:00"/>
        <d v="2020-01-11T00:00:00"/>
        <d v="2020-01-12T00:00:00"/>
        <d v="2020-01-13T00:00:00"/>
        <d v="2020-01-14T00:00:00"/>
        <d v="2020-01-15T00:00:00"/>
        <d v="2020-01-16T00:00:00"/>
        <d v="2020-01-17T00:00:00"/>
        <d v="2020-01-18T00:00:00"/>
        <d v="2020-01-19T00:00:00"/>
        <d v="2020-01-20T00:00:00"/>
        <d v="2020-01-21T00:00:00"/>
        <d v="2020-01-22T00:00:00"/>
        <d v="2020-01-23T00:00:00"/>
        <d v="2020-01-24T00:00:00"/>
        <d v="2020-01-25T00:00:00"/>
        <d v="2020-01-26T00:00:00"/>
        <d v="2020-01-27T00:00:00"/>
        <d v="2020-01-28T00:00:00"/>
        <d v="2020-01-29T00:00:00"/>
        <d v="2020-01-30T00:00:00"/>
        <d v="2020-01-31T00:00:00"/>
        <d v="2020-02-01T00:00:00"/>
        <d v="2020-02-02T00:00:00"/>
        <d v="2020-02-03T00:00:00"/>
        <d v="2020-02-04T00:00:00"/>
        <d v="2020-02-05T00:00:00"/>
        <d v="2020-02-06T00:00:00"/>
        <d v="2020-02-07T00:00:00"/>
        <d v="2020-02-08T00:00:00"/>
        <d v="2020-02-09T00:00:00"/>
        <d v="2020-02-10T00:00:00"/>
        <d v="2020-02-11T00:00:00"/>
        <d v="2020-02-12T00:00:00"/>
        <d v="2020-02-13T00:00:00"/>
        <d v="2020-02-14T00:00:00"/>
        <d v="2020-02-15T00:00:00"/>
        <d v="2020-02-16T00:00:00"/>
        <d v="2020-02-17T00:00:00"/>
        <d v="2020-02-18T00:00:00"/>
        <d v="2020-02-19T00:00:00"/>
        <d v="2020-02-20T00:00:00"/>
        <d v="2020-02-21T00:00:00"/>
        <d v="2020-02-22T00:00:00"/>
        <d v="2020-02-23T00:00:00"/>
        <d v="2020-02-24T00:00:00"/>
        <d v="2020-02-25T00:00:00"/>
        <d v="2020-02-26T00:00:00"/>
        <d v="2020-02-27T00:00:00"/>
        <d v="2020-02-28T00:00:00"/>
        <d v="2020-02-29T00:00:00"/>
        <d v="2020-03-01T00:00:00"/>
        <d v="2020-03-02T00:00:00"/>
        <d v="2020-03-03T00:00:00"/>
        <d v="2020-03-04T00:00:00"/>
        <d v="2020-03-05T00:00:00"/>
        <d v="2020-03-06T00:00:00"/>
        <d v="2020-03-07T00:00:00"/>
        <d v="2020-03-08T00:00:00"/>
        <d v="2020-03-09T00:00:00"/>
        <d v="2020-03-10T00:00:00"/>
        <d v="2020-03-11T00:00:00"/>
        <d v="2020-03-12T00:00:00"/>
        <d v="2020-03-13T00:00:00"/>
        <d v="2020-03-14T00:00:00"/>
        <d v="2020-03-15T00:00:00"/>
        <d v="2020-03-16T00:00:00"/>
        <d v="2020-03-17T00:00:00"/>
        <d v="2020-03-18T00:00:00"/>
        <d v="2020-03-19T00:00:00"/>
        <d v="2020-03-20T00:00:00"/>
        <d v="2020-03-21T00:00:00"/>
        <d v="2020-03-22T00:00:00"/>
        <d v="2020-03-23T00:00:00"/>
        <d v="2020-03-24T00:00:00"/>
        <d v="2020-03-25T00:00:00"/>
        <d v="2020-03-26T00:00:00"/>
        <d v="2020-03-27T00:00:00"/>
        <d v="2020-03-28T00:00:00"/>
        <d v="2020-03-29T00:00:00"/>
        <d v="2020-03-30T00:00:00"/>
        <d v="2020-03-31T00:00:00"/>
        <d v="2020-04-01T00:00:00"/>
        <d v="2020-04-02T00:00:00"/>
        <d v="2020-04-03T00:00:00"/>
        <d v="2020-04-04T00:00:00"/>
        <d v="2020-04-05T00:00:00"/>
        <d v="2020-04-06T00:00:00"/>
        <d v="2020-04-07T00:00:00"/>
        <d v="2020-04-08T00:00:00"/>
        <d v="2020-04-09T00:00:00"/>
        <d v="2020-04-10T00:00:00"/>
        <d v="2020-04-11T00:00:00"/>
        <d v="2020-04-12T00:00:00"/>
        <d v="2020-04-13T00:00:00"/>
        <d v="2020-04-14T00:00:00"/>
        <d v="2020-04-15T00:00:00"/>
        <d v="2020-04-16T00:00:00"/>
        <d v="2020-04-17T00:00:00"/>
        <d v="2020-04-18T00:00:00"/>
        <d v="2020-04-19T00:00:00"/>
        <d v="2020-04-20T00:00:00"/>
        <d v="2020-04-21T00:00:00"/>
        <d v="2020-04-22T00:00:00"/>
        <d v="2020-04-23T00:00:00"/>
        <d v="2020-04-24T00:00:00"/>
        <d v="2020-04-25T00:00:00"/>
        <d v="2020-04-26T00:00:00"/>
        <d v="2020-04-27T00:00:00"/>
        <d v="2020-04-28T00:00:00"/>
        <d v="2020-04-29T00:00:00"/>
        <d v="2020-04-30T00:00:00"/>
        <d v="2020-05-01T00:00:00"/>
        <d v="2020-05-02T00:00:00"/>
        <d v="2020-05-03T00:00:00"/>
        <d v="2020-05-04T00:00:00"/>
        <d v="2020-05-05T00:00:00"/>
        <d v="2020-05-06T00:00:00"/>
        <d v="2020-05-07T00:00:00"/>
        <d v="2020-05-08T00:00:00"/>
        <d v="2020-05-09T00:00:00"/>
        <d v="2020-05-10T00:00:00"/>
        <d v="2020-05-11T00:00:00"/>
        <d v="2020-05-12T00:00:00"/>
        <d v="2020-05-13T00:00:00"/>
        <d v="2020-05-14T00:00:00"/>
        <d v="2020-05-15T00:00:00"/>
        <d v="2020-05-16T00:00:00"/>
        <d v="2020-05-17T00:00:00"/>
        <d v="2020-05-18T00:00:00"/>
        <d v="2020-05-19T00:00:00"/>
        <d v="2020-05-20T00:00:00"/>
        <d v="2020-05-21T00:00:00"/>
        <d v="2020-05-22T00:00:00"/>
        <d v="2020-05-23T00:00:00"/>
        <d v="2020-05-24T00:00:00"/>
        <d v="2020-05-25T00:00:00"/>
        <d v="2020-05-26T00:00:00"/>
        <d v="2020-05-27T00:00:00"/>
        <d v="2020-05-28T00:00:00"/>
        <d v="2020-05-29T00:00:00"/>
        <d v="2020-05-30T00:00:00"/>
        <d v="2020-05-31T00:00:00"/>
        <d v="2020-06-01T00:00:00"/>
        <d v="2020-06-02T00:00:00"/>
        <d v="2020-06-03T00:00:00"/>
        <d v="2020-06-04T00:00:00"/>
        <d v="2020-06-05T00:00:00"/>
        <d v="2020-06-06T00:00:00"/>
        <d v="2020-06-07T00:00:00"/>
        <d v="2020-06-08T00:00:00"/>
        <d v="2020-06-09T00:00:00"/>
        <d v="2020-06-10T00:00:00"/>
        <d v="2020-06-11T00:00:00"/>
        <d v="2020-06-12T00:00:00"/>
        <d v="2020-06-13T00:00:00"/>
        <d v="2020-06-14T00:00:00"/>
        <d v="2020-06-15T00:00:00"/>
        <d v="2020-06-16T00:00:00"/>
        <d v="2020-06-17T00:00:00"/>
        <d v="2020-06-18T00:00:00"/>
        <d v="2020-06-19T00:00:00"/>
        <d v="2020-06-20T00:00:00"/>
        <d v="2020-06-21T00:00:00"/>
        <d v="2020-06-22T00:00:00"/>
        <d v="2020-06-23T00:00:00"/>
        <d v="2020-06-24T00:00:00"/>
        <d v="2020-06-25T00:00:00"/>
        <d v="2020-06-26T00:00:00"/>
        <d v="2020-06-27T00:00:00"/>
        <d v="2020-06-28T00:00:00"/>
        <d v="2020-06-29T00:00:00"/>
        <d v="2020-06-30T00:00:00"/>
        <d v="2020-07-01T00:00:00"/>
        <d v="2020-07-02T00:00:00"/>
        <d v="2020-07-03T00:00:00"/>
        <d v="2020-07-04T00:00:00"/>
        <d v="2020-07-05T00:00:00"/>
        <d v="2020-07-06T00:00:00"/>
        <d v="2020-07-07T00:00:00"/>
        <d v="2020-07-08T00:00:00"/>
        <d v="2020-07-09T00:00:00"/>
        <d v="2020-07-10T00:00:00"/>
        <d v="2020-07-11T00:00:00"/>
        <d v="2020-07-12T00:00:00"/>
        <d v="2020-07-13T00:00:00"/>
        <d v="2020-07-14T00:00:00"/>
        <d v="2020-07-15T00:00:00"/>
        <d v="2020-07-16T00:00:00"/>
        <d v="2020-07-17T00:00:00"/>
        <d v="2020-07-18T00:00:00"/>
        <d v="2020-07-19T00:00:00"/>
        <d v="2020-07-20T00:00:00"/>
        <d v="2020-07-21T00:00:00"/>
        <d v="2020-07-22T00:00:00"/>
        <d v="2020-07-23T00:00:00"/>
        <d v="2020-07-24T00:00:00"/>
        <d v="2020-07-25T00:00:00"/>
        <d v="2020-07-26T00:00:00"/>
        <d v="2020-07-27T00:00:00"/>
        <d v="2020-07-28T00:00:00"/>
        <d v="2020-07-29T00:00:00"/>
        <d v="2020-07-30T00:00:00"/>
        <d v="2020-07-31T00:00:00"/>
        <d v="2020-08-01T00:00:00"/>
        <d v="2020-08-02T00:00:00"/>
        <d v="2020-08-03T00:00:00"/>
        <d v="2020-08-04T00:00:00"/>
        <d v="2020-08-05T00:00:00"/>
        <d v="2020-08-06T00:00:00"/>
        <d v="2020-08-07T00:00:00"/>
        <d v="2020-08-08T00:00:00"/>
        <d v="2020-08-09T00:00:00"/>
        <d v="2020-08-10T00:00:00"/>
        <d v="2020-08-11T00:00:00"/>
        <d v="2020-08-12T00:00:00"/>
        <d v="2020-08-13T00:00:00"/>
        <d v="2020-08-14T00:00:00"/>
        <d v="2020-08-15T00:00:00"/>
        <d v="2020-08-16T00:00:00"/>
        <d v="2020-08-17T00:00:00"/>
        <d v="2020-08-18T00:00:00"/>
        <d v="2020-08-19T00:00:00"/>
        <d v="2020-08-20T00:00:00"/>
        <d v="2020-08-21T00:00:00"/>
        <d v="2020-08-22T00:00:00"/>
        <d v="2020-08-23T00:00:00"/>
        <d v="2020-08-24T00:00:00"/>
        <d v="2020-08-25T00:00:00"/>
        <d v="2020-08-26T00:00:00"/>
        <d v="2020-08-27T00:00:00"/>
        <d v="2020-08-28T00:00:00"/>
        <d v="2020-08-29T00:00:00"/>
        <d v="2020-08-30T00:00:00"/>
        <d v="2020-08-31T00:00:00"/>
        <d v="2020-09-01T00:00:00"/>
        <d v="2020-09-02T00:00:00"/>
        <d v="2020-09-03T00:00:00"/>
        <d v="2020-09-04T00:00:00"/>
        <d v="2020-09-05T00:00:00"/>
        <d v="2020-09-06T00:00:00"/>
        <d v="2020-09-07T00:00:00"/>
        <d v="2020-09-08T00:00:00"/>
        <d v="2020-09-09T00:00:00"/>
        <d v="2020-09-10T00:00:00"/>
        <d v="2020-09-11T00:00:00"/>
        <d v="2020-09-12T00:00:00"/>
        <d v="2020-09-13T00:00:00"/>
        <d v="2020-09-14T00:00:00"/>
        <d v="2020-09-15T00:00:00"/>
        <d v="2020-09-16T00:00:00"/>
        <d v="2020-09-17T00:00:00"/>
        <d v="2020-09-18T00:00:00"/>
        <d v="2020-09-19T00:00:00"/>
        <d v="2020-09-20T00:00:00"/>
        <d v="2020-09-21T00:00:00"/>
        <d v="2020-09-22T00:00:00"/>
        <d v="2020-09-23T00:00:00"/>
        <d v="2020-09-24T00:00:00"/>
        <d v="2020-09-25T00:00:00"/>
        <d v="2020-09-26T00:00:00"/>
        <d v="2020-09-27T00:00:00"/>
        <d v="2020-09-28T00:00:00"/>
        <d v="2020-09-29T00:00:00"/>
        <d v="2020-09-30T00:00:00"/>
        <d v="2020-10-01T00:00:00"/>
        <d v="2020-10-02T00:00:00"/>
        <d v="2020-10-03T00:00:00"/>
        <d v="2020-10-04T00:00:00"/>
        <d v="2020-10-05T00:00:00"/>
        <d v="2020-10-06T00:00:00"/>
        <d v="2020-10-07T00:00:00"/>
        <d v="2020-10-08T00:00:00"/>
        <d v="2020-10-09T00:00:00"/>
        <d v="2020-10-10T00:00:00"/>
        <d v="2020-10-11T00:00:00"/>
        <d v="2020-10-12T00:00:00"/>
        <d v="2020-10-13T00:00:00"/>
        <d v="2020-10-14T00:00:00"/>
        <d v="2020-10-15T00:00:00"/>
        <d v="2020-10-16T00:00:00"/>
        <d v="2020-10-17T00:00:00"/>
        <d v="2020-10-18T00:00:00"/>
        <d v="2020-10-19T00:00:00"/>
        <d v="2020-10-20T00:00:00"/>
        <d v="2020-10-21T00:00:00"/>
        <d v="2020-10-22T00:00:00"/>
        <d v="2020-10-23T00:00:00"/>
        <d v="2020-10-24T00:00:00"/>
        <d v="2020-10-25T00:00:00"/>
        <d v="2020-10-26T00:00:00"/>
        <d v="2020-10-27T00:00:00"/>
        <d v="2020-10-28T00:00:00"/>
        <d v="2020-10-29T00:00:00"/>
        <d v="2020-10-30T00:00:00"/>
        <d v="2020-10-31T00:00:00"/>
        <d v="2020-11-01T00:00:00"/>
        <d v="2020-11-02T00:00:00"/>
        <d v="2020-11-03T00:00:00"/>
        <d v="2020-11-04T00:00:00"/>
        <d v="2020-11-05T00:00:00"/>
        <d v="2020-11-06T00:00:00"/>
        <d v="2020-11-07T00:00:00"/>
        <d v="2020-11-08T00:00:00"/>
        <d v="2020-11-09T00:00:00"/>
        <d v="2020-11-10T00:00:00"/>
        <d v="2020-11-11T00:00:00"/>
        <d v="2020-11-12T00:00:00"/>
        <d v="2020-11-13T00:00:00"/>
        <d v="2020-11-14T00:00:00"/>
        <d v="2020-11-15T00:00:00"/>
        <d v="2020-11-16T00:00:00"/>
        <d v="2020-11-17T00:00:00"/>
        <d v="2020-11-18T00:00:00"/>
        <d v="2020-11-19T00:00:00"/>
        <d v="2020-11-20T00:00:00"/>
        <d v="2020-11-21T00:00:00"/>
        <d v="2020-11-22T00:00:00"/>
        <d v="2020-11-23T00:00:00"/>
        <d v="2020-11-24T00:00:00"/>
        <d v="2020-11-25T00:00:00"/>
        <d v="2020-11-26T00:00:00"/>
        <d v="2020-11-27T00:00:00"/>
        <d v="2020-11-28T00:00:00"/>
        <d v="2020-11-29T00:00:00"/>
        <d v="2020-11-30T00:00:00"/>
        <d v="2020-12-01T00:00:00"/>
        <d v="2020-12-02T00:00:00"/>
        <d v="2020-12-03T00:00:00"/>
        <d v="2020-12-04T00:00:00"/>
        <d v="2020-12-05T00:00:00"/>
        <d v="2020-12-06T00:00:00"/>
        <d v="2020-12-07T00:00:00"/>
        <d v="2020-12-08T00:00:00"/>
        <d v="2020-12-09T00:00:00"/>
        <d v="2020-12-10T00:00:00"/>
        <d v="2020-12-11T00:00:00"/>
        <d v="2020-12-12T00:00:00"/>
        <d v="2020-12-13T00:00:00"/>
        <d v="2020-12-14T00:00:00"/>
        <d v="2020-12-15T00:00:00"/>
        <d v="2020-12-16T00:00:00"/>
        <d v="2020-12-17T00:00:00"/>
        <d v="2020-12-18T00:00:00"/>
        <d v="2020-12-19T00:00:00"/>
        <d v="2020-12-20T00:00:00"/>
        <d v="2020-12-21T00:00:00"/>
        <d v="2020-12-22T00:00:00"/>
        <d v="2020-12-23T00:00:00"/>
        <d v="2020-12-24T00:00:00"/>
        <d v="2020-12-25T00:00:00"/>
        <d v="2020-12-26T00:00:00"/>
        <d v="2020-12-27T00:00:00"/>
        <d v="2020-12-28T00:00:00"/>
        <d v="2020-12-29T00:00:00"/>
        <d v="2020-12-30T00:00:00"/>
      </sharedItems>
      <fieldGroup par="24"/>
    </cacheField>
    <cacheField name="ShipDate" numFmtId="14">
      <sharedItems containsSemiMixedTypes="0" containsNonDate="0" containsDate="1" containsString="0" minDate="2018-06-02T00:00:00" maxDate="2021-01-25T00:00:00"/>
    </cacheField>
    <cacheField name="DeliveryDate" numFmtId="14">
      <sharedItems containsSemiMixedTypes="0" containsNonDate="0" containsDate="1" containsString="0" minDate="2018-06-04T00:00:00" maxDate="2021-01-28T00:00:00" count="690">
        <d v="2018-06-20T00:00:00"/>
        <d v="2018-06-21T00:00:00"/>
        <d v="2018-06-15T00:00:00"/>
        <d v="2018-06-04T00:00:00"/>
        <d v="2018-06-08T00:00:00"/>
        <d v="2018-06-25T00:00:00"/>
        <d v="2018-07-02T00:00:00"/>
        <d v="2018-07-03T00:00:00"/>
        <d v="2018-06-19T00:00:00"/>
        <d v="2018-06-12T00:00:00"/>
        <d v="2018-06-22T00:00:00"/>
        <d v="2018-06-13T00:00:00"/>
        <d v="2018-06-11T00:00:00"/>
        <d v="2018-06-18T00:00:00"/>
        <d v="2018-07-17T00:00:00"/>
        <d v="2018-06-27T00:00:00"/>
        <d v="2018-06-14T00:00:00"/>
        <d v="2018-06-06T00:00:00"/>
        <d v="2018-06-07T00:00:00"/>
        <d v="2018-07-05T00:00:00"/>
        <d v="2018-07-04T00:00:00"/>
        <d v="2018-07-06T00:00:00"/>
        <d v="2018-06-28T00:00:00"/>
        <d v="2018-07-10T00:00:00"/>
        <d v="2018-07-12T00:00:00"/>
        <d v="2018-06-29T00:00:00"/>
        <d v="2018-07-13T00:00:00"/>
        <d v="2018-07-25T00:00:00"/>
        <d v="2018-07-09T00:00:00"/>
        <d v="2018-07-16T00:00:00"/>
        <d v="2018-07-11T00:00:00"/>
        <d v="2018-07-23T00:00:00"/>
        <d v="2018-07-18T00:00:00"/>
        <d v="2018-06-26T00:00:00"/>
        <d v="2018-07-20T00:00:00"/>
        <d v="2018-07-30T00:00:00"/>
        <d v="2018-07-27T00:00:00"/>
        <d v="2018-08-07T00:00:00"/>
        <d v="2018-07-24T00:00:00"/>
        <d v="2018-07-31T00:00:00"/>
        <d v="2018-07-19T00:00:00"/>
        <d v="2018-08-03T00:00:00"/>
        <d v="2018-07-26T00:00:00"/>
        <d v="2018-08-06T00:00:00"/>
        <d v="2018-08-10T00:00:00"/>
        <d v="2018-08-08T00:00:00"/>
        <d v="2018-08-01T00:00:00"/>
        <d v="2018-08-02T00:00:00"/>
        <d v="2018-08-14T00:00:00"/>
        <d v="2018-08-09T00:00:00"/>
        <d v="2018-08-24T00:00:00"/>
        <d v="2018-08-17T00:00:00"/>
        <d v="2018-08-16T00:00:00"/>
        <d v="2018-08-13T00:00:00"/>
        <d v="2018-08-21T00:00:00"/>
        <d v="2018-08-30T00:00:00"/>
        <d v="2018-08-20T00:00:00"/>
        <d v="2018-08-15T00:00:00"/>
        <d v="2018-08-23T00:00:00"/>
        <d v="2018-08-27T00:00:00"/>
        <d v="2018-08-22T00:00:00"/>
        <d v="2018-08-28T00:00:00"/>
        <d v="2018-09-12T00:00:00"/>
        <d v="2018-08-29T00:00:00"/>
        <d v="2018-09-10T00:00:00"/>
        <d v="2018-09-03T00:00:00"/>
        <d v="2018-09-06T00:00:00"/>
        <d v="2018-09-13T00:00:00"/>
        <d v="2018-09-05T00:00:00"/>
        <d v="2018-08-31T00:00:00"/>
        <d v="2018-09-04T00:00:00"/>
        <d v="2018-09-07T00:00:00"/>
        <d v="2018-09-11T00:00:00"/>
        <d v="2018-09-14T00:00:00"/>
        <d v="2018-09-18T00:00:00"/>
        <d v="2018-09-17T00:00:00"/>
        <d v="2018-09-24T00:00:00"/>
        <d v="2018-10-02T00:00:00"/>
        <d v="2018-09-28T00:00:00"/>
        <d v="2018-10-04T00:00:00"/>
        <d v="2018-09-20T00:00:00"/>
        <d v="2018-09-21T00:00:00"/>
        <d v="2018-09-19T00:00:00"/>
        <d v="2018-09-27T00:00:00"/>
        <d v="2018-09-25T00:00:00"/>
        <d v="2018-10-03T00:00:00"/>
        <d v="2018-09-26T00:00:00"/>
        <d v="2018-10-01T00:00:00"/>
        <d v="2018-10-08T00:00:00"/>
        <d v="2018-10-09T00:00:00"/>
        <d v="2018-10-22T00:00:00"/>
        <d v="2018-10-10T00:00:00"/>
        <d v="2018-10-19T00:00:00"/>
        <d v="2018-10-05T00:00:00"/>
        <d v="2018-10-12T00:00:00"/>
        <d v="2018-10-11T00:00:00"/>
        <d v="2018-10-18T00:00:00"/>
        <d v="2018-10-23T00:00:00"/>
        <d v="2018-10-15T00:00:00"/>
        <d v="2018-10-17T00:00:00"/>
        <d v="2018-10-16T00:00:00"/>
        <d v="2018-10-25T00:00:00"/>
        <d v="2018-11-06T00:00:00"/>
        <d v="2018-10-30T00:00:00"/>
        <d v="2018-10-31T00:00:00"/>
        <d v="2018-11-01T00:00:00"/>
        <d v="2018-10-29T00:00:00"/>
        <d v="2018-11-02T00:00:00"/>
        <d v="2018-10-26T00:00:00"/>
        <d v="2018-11-05T00:00:00"/>
        <d v="2018-10-24T00:00:00"/>
        <d v="2018-11-12T00:00:00"/>
        <d v="2018-11-09T00:00:00"/>
        <d v="2018-11-08T00:00:00"/>
        <d v="2018-11-07T00:00:00"/>
        <d v="2018-11-16T00:00:00"/>
        <d v="2018-11-22T00:00:00"/>
        <d v="2018-11-19T00:00:00"/>
        <d v="2018-11-14T00:00:00"/>
        <d v="2018-11-13T00:00:00"/>
        <d v="2018-11-27T00:00:00"/>
        <d v="2018-11-20T00:00:00"/>
        <d v="2018-11-15T00:00:00"/>
        <d v="2018-11-23T00:00:00"/>
        <d v="2018-11-28T00:00:00"/>
        <d v="2018-11-26T00:00:00"/>
        <d v="2018-11-30T00:00:00"/>
        <d v="2018-12-06T00:00:00"/>
        <d v="2018-11-29T00:00:00"/>
        <d v="2018-12-04T00:00:00"/>
        <d v="2018-12-05T00:00:00"/>
        <d v="2018-12-07T00:00:00"/>
        <d v="2018-12-12T00:00:00"/>
        <d v="2018-11-21T00:00:00"/>
        <d v="2018-12-13T00:00:00"/>
        <d v="2018-12-18T00:00:00"/>
        <d v="2018-12-24T00:00:00"/>
        <d v="2018-12-10T00:00:00"/>
        <d v="2018-12-11T00:00:00"/>
        <d v="2018-12-03T00:00:00"/>
        <d v="2018-12-19T00:00:00"/>
        <d v="2018-12-14T00:00:00"/>
        <d v="2018-12-17T00:00:00"/>
        <d v="2018-12-27T00:00:00"/>
        <d v="2018-12-26T00:00:00"/>
        <d v="2018-12-20T00:00:00"/>
        <d v="2018-12-25T00:00:00"/>
        <d v="2018-12-21T00:00:00"/>
        <d v="2018-12-28T00:00:00"/>
        <d v="2018-12-31T00:00:00"/>
        <d v="2019-01-14T00:00:00"/>
        <d v="2019-01-09T00:00:00"/>
        <d v="2019-01-03T00:00:00"/>
        <d v="2019-01-02T00:00:00"/>
        <d v="2019-01-21T00:00:00"/>
        <d v="2019-01-04T00:00:00"/>
        <d v="2019-01-07T00:00:00"/>
        <d v="2019-01-08T00:00:00"/>
        <d v="2019-01-01T00:00:00"/>
        <d v="2019-01-11T00:00:00"/>
        <d v="2019-01-15T00:00:00"/>
        <d v="2019-01-16T00:00:00"/>
        <d v="2019-01-23T00:00:00"/>
        <d v="2019-01-17T00:00:00"/>
        <d v="2019-01-18T00:00:00"/>
        <d v="2019-01-29T00:00:00"/>
        <d v="2019-01-10T00:00:00"/>
        <d v="2019-02-01T00:00:00"/>
        <d v="2019-01-24T00:00:00"/>
        <d v="2019-01-28T00:00:00"/>
        <d v="2019-01-30T00:00:00"/>
        <d v="2019-02-05T00:00:00"/>
        <d v="2019-01-31T00:00:00"/>
        <d v="2019-01-25T00:00:00"/>
        <d v="2019-01-22T00:00:00"/>
        <d v="2019-02-04T00:00:00"/>
        <d v="2019-02-06T00:00:00"/>
        <d v="2019-02-15T00:00:00"/>
        <d v="2019-02-14T00:00:00"/>
        <d v="2019-02-11T00:00:00"/>
        <d v="2019-02-13T00:00:00"/>
        <d v="2019-02-07T00:00:00"/>
        <d v="2019-02-08T00:00:00"/>
        <d v="2019-02-18T00:00:00"/>
        <d v="2019-02-12T00:00:00"/>
        <d v="2019-02-21T00:00:00"/>
        <d v="2019-02-25T00:00:00"/>
        <d v="2019-02-20T00:00:00"/>
        <d v="2019-03-04T00:00:00"/>
        <d v="2019-02-22T00:00:00"/>
        <d v="2019-02-19T00:00:00"/>
        <d v="2019-02-28T00:00:00"/>
        <d v="2019-03-06T00:00:00"/>
        <d v="2019-02-26T00:00:00"/>
        <d v="2019-02-27T00:00:00"/>
        <d v="2019-03-01T00:00:00"/>
        <d v="2019-03-08T00:00:00"/>
        <d v="2019-03-07T00:00:00"/>
        <d v="2019-03-11T00:00:00"/>
        <d v="2019-03-05T00:00:00"/>
        <d v="2019-03-13T00:00:00"/>
        <d v="2019-03-21T00:00:00"/>
        <d v="2019-03-20T00:00:00"/>
        <d v="2019-03-26T00:00:00"/>
        <d v="2019-03-14T00:00:00"/>
        <d v="2019-03-25T00:00:00"/>
        <d v="2019-03-12T00:00:00"/>
        <d v="2019-03-18T00:00:00"/>
        <d v="2019-03-28T00:00:00"/>
        <d v="2019-03-15T00:00:00"/>
        <d v="2019-03-19T00:00:00"/>
        <d v="2019-04-03T00:00:00"/>
        <d v="2019-04-05T00:00:00"/>
        <d v="2019-03-27T00:00:00"/>
        <d v="2019-04-01T00:00:00"/>
        <d v="2019-03-22T00:00:00"/>
        <d v="2019-03-29T00:00:00"/>
        <d v="2019-04-04T00:00:00"/>
        <d v="2019-04-02T00:00:00"/>
        <d v="2019-04-09T00:00:00"/>
        <d v="2019-04-12T00:00:00"/>
        <d v="2019-04-17T00:00:00"/>
        <d v="2019-04-08T00:00:00"/>
        <d v="2019-04-11T00:00:00"/>
        <d v="2019-04-10T00:00:00"/>
        <d v="2019-04-18T00:00:00"/>
        <d v="2019-04-15T00:00:00"/>
        <d v="2019-04-22T00:00:00"/>
        <d v="2019-04-23T00:00:00"/>
        <d v="2019-04-19T00:00:00"/>
        <d v="2019-04-24T00:00:00"/>
        <d v="2019-04-16T00:00:00"/>
        <d v="2019-04-26T00:00:00"/>
        <d v="2019-05-01T00:00:00"/>
        <d v="2019-05-08T00:00:00"/>
        <d v="2019-04-30T00:00:00"/>
        <d v="2019-04-29T00:00:00"/>
        <d v="2019-04-25T00:00:00"/>
        <d v="2019-05-02T00:00:00"/>
        <d v="2019-05-09T00:00:00"/>
        <d v="2019-05-07T00:00:00"/>
        <d v="2019-05-10T00:00:00"/>
        <d v="2019-05-16T00:00:00"/>
        <d v="2019-05-20T00:00:00"/>
        <d v="2019-05-06T00:00:00"/>
        <d v="2019-05-13T00:00:00"/>
        <d v="2019-05-03T00:00:00"/>
        <d v="2019-05-28T00:00:00"/>
        <d v="2019-05-21T00:00:00"/>
        <d v="2019-05-23T00:00:00"/>
        <d v="2019-05-15T00:00:00"/>
        <d v="2019-05-14T00:00:00"/>
        <d v="2019-06-03T00:00:00"/>
        <d v="2019-05-17T00:00:00"/>
        <d v="2019-05-22T00:00:00"/>
        <d v="2019-06-04T00:00:00"/>
        <d v="2019-05-24T00:00:00"/>
        <d v="2019-05-29T00:00:00"/>
        <d v="2019-05-27T00:00:00"/>
        <d v="2019-06-06T00:00:00"/>
        <d v="2019-06-10T00:00:00"/>
        <d v="2019-06-05T00:00:00"/>
        <d v="2019-06-11T00:00:00"/>
        <d v="2019-05-30T00:00:00"/>
        <d v="2019-06-12T00:00:00"/>
        <d v="2019-05-31T00:00:00"/>
        <d v="2019-06-14T00:00:00"/>
        <d v="2019-06-07T00:00:00"/>
        <d v="2019-06-13T00:00:00"/>
        <d v="2019-06-17T00:00:00"/>
        <d v="2019-06-19T00:00:00"/>
        <d v="2019-06-24T00:00:00"/>
        <d v="2019-06-20T00:00:00"/>
        <d v="2019-07-02T00:00:00"/>
        <d v="2019-06-18T00:00:00"/>
        <d v="2019-06-27T00:00:00"/>
        <d v="2019-06-25T00:00:00"/>
        <d v="2019-06-21T00:00:00"/>
        <d v="2019-07-09T00:00:00"/>
        <d v="2019-07-01T00:00:00"/>
        <d v="2019-07-11T00:00:00"/>
        <d v="2019-06-28T00:00:00"/>
        <d v="2019-06-26T00:00:00"/>
        <d v="2019-07-08T00:00:00"/>
        <d v="2019-07-12T00:00:00"/>
        <d v="2019-07-03T00:00:00"/>
        <d v="2019-07-04T00:00:00"/>
        <d v="2019-07-05T00:00:00"/>
        <d v="2019-07-10T00:00:00"/>
        <d v="2019-07-16T00:00:00"/>
        <d v="2019-07-18T00:00:00"/>
        <d v="2019-07-15T00:00:00"/>
        <d v="2019-07-23T00:00:00"/>
        <d v="2019-07-17T00:00:00"/>
        <d v="2019-08-06T00:00:00"/>
        <d v="2019-07-19T00:00:00"/>
        <d v="2019-07-26T00:00:00"/>
        <d v="2019-07-30T00:00:00"/>
        <d v="2019-07-31T00:00:00"/>
        <d v="2019-07-29T00:00:00"/>
        <d v="2019-07-25T00:00:00"/>
        <d v="2019-08-07T00:00:00"/>
        <d v="2019-07-24T00:00:00"/>
        <d v="2019-08-01T00:00:00"/>
        <d v="2019-07-22T00:00:00"/>
        <d v="2019-08-05T00:00:00"/>
        <d v="2019-08-19T00:00:00"/>
        <d v="2019-08-13T00:00:00"/>
        <d v="2019-08-12T00:00:00"/>
        <d v="2019-08-08T00:00:00"/>
        <d v="2019-08-09T00:00:00"/>
        <d v="2019-08-26T00:00:00"/>
        <d v="2019-08-02T00:00:00"/>
        <d v="2019-08-14T00:00:00"/>
        <d v="2019-08-22T00:00:00"/>
        <d v="2019-08-15T00:00:00"/>
        <d v="2019-08-16T00:00:00"/>
        <d v="2019-08-21T00:00:00"/>
        <d v="2019-08-28T00:00:00"/>
        <d v="2019-08-20T00:00:00"/>
        <d v="2019-09-11T00:00:00"/>
        <d v="2019-08-23T00:00:00"/>
        <d v="2019-09-10T00:00:00"/>
        <d v="2019-08-30T00:00:00"/>
        <d v="2019-09-02T00:00:00"/>
        <d v="2019-09-03T00:00:00"/>
        <d v="2019-08-29T00:00:00"/>
        <d v="2019-08-27T00:00:00"/>
        <d v="2019-09-04T00:00:00"/>
        <d v="2019-09-13T00:00:00"/>
        <d v="2019-09-19T00:00:00"/>
        <d v="2019-09-09T00:00:00"/>
        <d v="2019-09-05T00:00:00"/>
        <d v="2019-09-06T00:00:00"/>
        <d v="2019-09-16T00:00:00"/>
        <d v="2019-09-26T00:00:00"/>
        <d v="2019-09-30T00:00:00"/>
        <d v="2019-09-18T00:00:00"/>
        <d v="2019-09-23T00:00:00"/>
        <d v="2019-09-24T00:00:00"/>
        <d v="2019-09-12T00:00:00"/>
        <d v="2019-09-17T00:00:00"/>
        <d v="2019-10-04T00:00:00"/>
        <d v="2019-09-27T00:00:00"/>
        <d v="2019-10-02T00:00:00"/>
        <d v="2019-09-20T00:00:00"/>
        <d v="2019-09-25T00:00:00"/>
        <d v="2019-10-01T00:00:00"/>
        <d v="2019-10-15T00:00:00"/>
        <d v="2019-10-03T00:00:00"/>
        <d v="2019-10-09T00:00:00"/>
        <d v="2019-10-21T00:00:00"/>
        <d v="2019-10-07T00:00:00"/>
        <d v="2019-10-14T00:00:00"/>
        <d v="2019-10-08T00:00:00"/>
        <d v="2019-10-10T00:00:00"/>
        <d v="2019-10-25T00:00:00"/>
        <d v="2019-10-16T00:00:00"/>
        <d v="2019-10-11T00:00:00"/>
        <d v="2019-10-22T00:00:00"/>
        <d v="2019-10-23T00:00:00"/>
        <d v="2019-10-17T00:00:00"/>
        <d v="2019-10-28T00:00:00"/>
        <d v="2019-10-18T00:00:00"/>
        <d v="2019-10-24T00:00:00"/>
        <d v="2019-11-07T00:00:00"/>
        <d v="2019-10-29T00:00:00"/>
        <d v="2019-10-31T00:00:00"/>
        <d v="2019-11-06T00:00:00"/>
        <d v="2019-11-19T00:00:00"/>
        <d v="2019-10-30T00:00:00"/>
        <d v="2019-11-05T00:00:00"/>
        <d v="2019-11-04T00:00:00"/>
        <d v="2019-11-08T00:00:00"/>
        <d v="2019-11-14T00:00:00"/>
        <d v="2019-11-21T00:00:00"/>
        <d v="2019-11-11T00:00:00"/>
        <d v="2019-11-13T00:00:00"/>
        <d v="2019-11-27T00:00:00"/>
        <d v="2019-11-18T00:00:00"/>
        <d v="2019-11-25T00:00:00"/>
        <d v="2019-11-01T00:00:00"/>
        <d v="2019-11-12T00:00:00"/>
        <d v="2019-11-15T00:00:00"/>
        <d v="2019-11-22T00:00:00"/>
        <d v="2019-11-26T00:00:00"/>
        <d v="2019-11-20T00:00:00"/>
        <d v="2019-11-28T00:00:00"/>
        <d v="2019-12-06T00:00:00"/>
        <d v="2019-12-02T00:00:00"/>
        <d v="2019-11-29T00:00:00"/>
        <d v="2019-12-09T00:00:00"/>
        <d v="2019-12-04T00:00:00"/>
        <d v="2019-12-17T00:00:00"/>
        <d v="2019-12-10T00:00:00"/>
        <d v="2019-12-03T00:00:00"/>
        <d v="2019-12-05T00:00:00"/>
        <d v="2019-12-16T00:00:00"/>
        <d v="2019-12-11T00:00:00"/>
        <d v="2019-12-12T00:00:00"/>
        <d v="2019-12-18T00:00:00"/>
        <d v="2019-12-13T00:00:00"/>
        <d v="2019-12-27T00:00:00"/>
        <d v="2019-12-26T00:00:00"/>
        <d v="2019-12-23T00:00:00"/>
        <d v="2019-12-25T00:00:00"/>
        <d v="2019-12-20T00:00:00"/>
        <d v="2020-01-06T00:00:00"/>
        <d v="2019-12-19T00:00:00"/>
        <d v="2019-12-24T00:00:00"/>
        <d v="2020-01-07T00:00:00"/>
        <d v="2019-12-31T00:00:00"/>
        <d v="2020-01-03T00:00:00"/>
        <d v="2020-01-02T00:00:00"/>
        <d v="2020-01-16T00:00:00"/>
        <d v="2019-12-30T00:00:00"/>
        <d v="2020-01-09T00:00:00"/>
        <d v="2020-01-08T00:00:00"/>
        <d v="2020-01-15T00:00:00"/>
        <d v="2020-01-10T00:00:00"/>
        <d v="2020-01-01T00:00:00"/>
        <d v="2020-01-20T00:00:00"/>
        <d v="2020-01-14T00:00:00"/>
        <d v="2020-01-13T00:00:00"/>
        <d v="2020-01-17T00:00:00"/>
        <d v="2020-01-22T00:00:00"/>
        <d v="2020-01-27T00:00:00"/>
        <d v="2020-01-28T00:00:00"/>
        <d v="2020-01-29T00:00:00"/>
        <d v="2020-01-24T00:00:00"/>
        <d v="2020-01-23T00:00:00"/>
        <d v="2020-01-21T00:00:00"/>
        <d v="2020-02-03T00:00:00"/>
        <d v="2020-02-06T00:00:00"/>
        <d v="2020-01-31T00:00:00"/>
        <d v="2020-02-13T00:00:00"/>
        <d v="2020-01-30T00:00:00"/>
        <d v="2020-02-11T00:00:00"/>
        <d v="2020-02-17T00:00:00"/>
        <d v="2020-02-07T00:00:00"/>
        <d v="2020-02-05T00:00:00"/>
        <d v="2020-02-14T00:00:00"/>
        <d v="2020-02-10T00:00:00"/>
        <d v="2020-02-04T00:00:00"/>
        <d v="2020-02-12T00:00:00"/>
        <d v="2020-02-18T00:00:00"/>
        <d v="2020-02-24T00:00:00"/>
        <d v="2020-02-19T00:00:00"/>
        <d v="2020-02-25T00:00:00"/>
        <d v="2020-02-20T00:00:00"/>
        <d v="2020-03-04T00:00:00"/>
        <d v="2020-02-26T00:00:00"/>
        <d v="2020-02-21T00:00:00"/>
        <d v="2020-03-05T00:00:00"/>
        <d v="2020-02-27T00:00:00"/>
        <d v="2020-03-09T00:00:00"/>
        <d v="2020-02-28T00:00:00"/>
        <d v="2020-03-16T00:00:00"/>
        <d v="2020-03-03T00:00:00"/>
        <d v="2020-03-11T00:00:00"/>
        <d v="2020-03-02T00:00:00"/>
        <d v="2020-03-06T00:00:00"/>
        <d v="2020-03-20T00:00:00"/>
        <d v="2020-03-10T00:00:00"/>
        <d v="2020-03-24T00:00:00"/>
        <d v="2020-03-12T00:00:00"/>
        <d v="2020-03-18T00:00:00"/>
        <d v="2020-03-27T00:00:00"/>
        <d v="2020-03-19T00:00:00"/>
        <d v="2020-03-17T00:00:00"/>
        <d v="2020-03-13T00:00:00"/>
        <d v="2020-03-23T00:00:00"/>
        <d v="2020-03-25T00:00:00"/>
        <d v="2020-03-31T00:00:00"/>
        <d v="2020-03-26T00:00:00"/>
        <d v="2020-03-30T00:00:00"/>
        <d v="2020-04-10T00:00:00"/>
        <d v="2020-04-09T00:00:00"/>
        <d v="2020-04-08T00:00:00"/>
        <d v="2020-04-02T00:00:00"/>
        <d v="2020-04-06T00:00:00"/>
        <d v="2020-04-03T00:00:00"/>
        <d v="2020-04-13T00:00:00"/>
        <d v="2020-04-07T00:00:00"/>
        <d v="2020-04-01T00:00:00"/>
        <d v="2020-04-16T00:00:00"/>
        <d v="2020-04-14T00:00:00"/>
        <d v="2020-04-28T00:00:00"/>
        <d v="2020-04-27T00:00:00"/>
        <d v="2020-04-21T00:00:00"/>
        <d v="2020-04-15T00:00:00"/>
        <d v="2020-04-17T00:00:00"/>
        <d v="2020-04-20T00:00:00"/>
        <d v="2020-04-23T00:00:00"/>
        <d v="2020-04-24T00:00:00"/>
        <d v="2020-04-22T00:00:00"/>
        <d v="2020-05-01T00:00:00"/>
        <d v="2020-05-05T00:00:00"/>
        <d v="2020-04-29T00:00:00"/>
        <d v="2020-05-06T00:00:00"/>
        <d v="2020-04-30T00:00:00"/>
        <d v="2020-05-04T00:00:00"/>
        <d v="2020-05-07T00:00:00"/>
        <d v="2020-05-11T00:00:00"/>
        <d v="2020-05-19T00:00:00"/>
        <d v="2020-05-12T00:00:00"/>
        <d v="2020-05-08T00:00:00"/>
        <d v="2020-05-14T00:00:00"/>
        <d v="2020-05-13T00:00:00"/>
        <d v="2020-05-25T00:00:00"/>
        <d v="2020-05-21T00:00:00"/>
        <d v="2020-05-15T00:00:00"/>
        <d v="2020-05-18T00:00:00"/>
        <d v="2020-06-02T00:00:00"/>
        <d v="2020-05-26T00:00:00"/>
        <d v="2020-05-22T00:00:00"/>
        <d v="2020-05-20T00:00:00"/>
        <d v="2020-05-28T00:00:00"/>
        <d v="2020-05-27T00:00:00"/>
        <d v="2020-06-05T00:00:00"/>
        <d v="2020-05-29T00:00:00"/>
        <d v="2020-06-08T00:00:00"/>
        <d v="2020-06-04T00:00:00"/>
        <d v="2020-06-03T00:00:00"/>
        <d v="2020-06-11T00:00:00"/>
        <d v="2020-06-01T00:00:00"/>
        <d v="2020-06-09T00:00:00"/>
        <d v="2020-06-12T00:00:00"/>
        <d v="2020-06-10T00:00:00"/>
        <d v="2020-06-22T00:00:00"/>
        <d v="2020-06-16T00:00:00"/>
        <d v="2020-06-15T00:00:00"/>
        <d v="2020-06-24T00:00:00"/>
        <d v="2020-07-01T00:00:00"/>
        <d v="2020-06-17T00:00:00"/>
        <d v="2020-06-19T00:00:00"/>
        <d v="2020-06-26T00:00:00"/>
        <d v="2020-07-02T00:00:00"/>
        <d v="2020-06-18T00:00:00"/>
        <d v="2020-06-30T00:00:00"/>
        <d v="2020-06-23T00:00:00"/>
        <d v="2020-06-25T00:00:00"/>
        <d v="2020-07-09T00:00:00"/>
        <d v="2020-06-29T00:00:00"/>
        <d v="2020-07-06T00:00:00"/>
        <d v="2020-07-13T00:00:00"/>
        <d v="2020-07-08T00:00:00"/>
        <d v="2020-07-03T00:00:00"/>
        <d v="2020-07-21T00:00:00"/>
        <d v="2020-07-07T00:00:00"/>
        <d v="2020-07-15T00:00:00"/>
        <d v="2020-07-24T00:00:00"/>
        <d v="2020-07-20T00:00:00"/>
        <d v="2020-07-22T00:00:00"/>
        <d v="2020-07-28T00:00:00"/>
        <d v="2020-07-14T00:00:00"/>
        <d v="2020-07-17T00:00:00"/>
        <d v="2020-07-16T00:00:00"/>
        <d v="2020-07-23T00:00:00"/>
        <d v="2020-07-30T00:00:00"/>
        <d v="2020-07-10T00:00:00"/>
        <d v="2020-08-06T00:00:00"/>
        <d v="2020-07-27T00:00:00"/>
        <d v="2020-08-05T00:00:00"/>
        <d v="2020-07-31T00:00:00"/>
        <d v="2020-07-29T00:00:00"/>
        <d v="2020-08-03T00:00:00"/>
        <d v="2020-08-10T00:00:00"/>
        <d v="2020-08-07T00:00:00"/>
        <d v="2020-08-13T00:00:00"/>
        <d v="2020-08-17T00:00:00"/>
        <d v="2020-08-14T00:00:00"/>
        <d v="2020-08-25T00:00:00"/>
        <d v="2020-08-04T00:00:00"/>
        <d v="2020-08-11T00:00:00"/>
        <d v="2020-08-12T00:00:00"/>
        <d v="2020-08-20T00:00:00"/>
        <d v="2020-08-19T00:00:00"/>
        <d v="2020-08-18T00:00:00"/>
        <d v="2020-08-24T00:00:00"/>
        <d v="2020-08-26T00:00:00"/>
        <d v="2020-08-27T00:00:00"/>
        <d v="2020-09-02T00:00:00"/>
        <d v="2020-08-31T00:00:00"/>
        <d v="2020-08-21T00:00:00"/>
        <d v="2020-09-07T00:00:00"/>
        <d v="2020-09-01T00:00:00"/>
        <d v="2020-09-08T00:00:00"/>
        <d v="2020-09-03T00:00:00"/>
        <d v="2020-09-09T00:00:00"/>
        <d v="2020-09-04T00:00:00"/>
        <d v="2020-09-14T00:00:00"/>
        <d v="2020-08-28T00:00:00"/>
        <d v="2020-09-17T00:00:00"/>
        <d v="2020-09-18T00:00:00"/>
        <d v="2020-09-11T00:00:00"/>
        <d v="2020-09-16T00:00:00"/>
        <d v="2020-09-10T00:00:00"/>
        <d v="2020-09-15T00:00:00"/>
        <d v="2020-09-23T00:00:00"/>
        <d v="2020-09-22T00:00:00"/>
        <d v="2020-10-02T00:00:00"/>
        <d v="2020-09-25T00:00:00"/>
        <d v="2020-09-21T00:00:00"/>
        <d v="2020-10-09T00:00:00"/>
        <d v="2020-09-24T00:00:00"/>
        <d v="2020-09-28T00:00:00"/>
        <d v="2020-09-29T00:00:00"/>
        <d v="2020-09-30T00:00:00"/>
        <d v="2020-10-05T00:00:00"/>
        <d v="2020-10-07T00:00:00"/>
        <d v="2020-10-14T00:00:00"/>
        <d v="2020-10-08T00:00:00"/>
        <d v="2020-10-16T00:00:00"/>
        <d v="2020-10-06T00:00:00"/>
        <d v="2020-10-13T00:00:00"/>
        <d v="2020-10-23T00:00:00"/>
        <d v="2020-10-12T00:00:00"/>
        <d v="2020-10-01T00:00:00"/>
        <d v="2020-10-26T00:00:00"/>
        <d v="2020-10-19T00:00:00"/>
        <d v="2020-10-20T00:00:00"/>
        <d v="2020-10-22T00:00:00"/>
        <d v="2020-10-15T00:00:00"/>
        <d v="2020-10-27T00:00:00"/>
        <d v="2020-10-28T00:00:00"/>
        <d v="2020-10-21T00:00:00"/>
        <d v="2020-11-02T00:00:00"/>
        <d v="2020-10-29T00:00:00"/>
        <d v="2020-10-30T00:00:00"/>
        <d v="2020-11-03T00:00:00"/>
        <d v="2020-11-06T00:00:00"/>
        <d v="2020-11-04T00:00:00"/>
        <d v="2020-11-18T00:00:00"/>
        <d v="2020-11-12T00:00:00"/>
        <d v="2020-11-05T00:00:00"/>
        <d v="2020-11-11T00:00:00"/>
        <d v="2020-11-10T00:00:00"/>
        <d v="2020-11-20T00:00:00"/>
        <d v="2020-11-09T00:00:00"/>
        <d v="2020-11-13T00:00:00"/>
        <d v="2020-11-16T00:00:00"/>
        <d v="2020-11-17T00:00:00"/>
        <d v="2020-11-23T00:00:00"/>
        <d v="2020-11-24T00:00:00"/>
        <d v="2020-12-02T00:00:00"/>
        <d v="2020-11-19T00:00:00"/>
        <d v="2020-11-26T00:00:00"/>
        <d v="2020-11-25T00:00:00"/>
        <d v="2020-12-03T00:00:00"/>
        <d v="2020-12-04T00:00:00"/>
        <d v="2020-11-27T00:00:00"/>
        <d v="2020-12-08T00:00:00"/>
        <d v="2020-12-14T00:00:00"/>
        <d v="2020-12-07T00:00:00"/>
        <d v="2020-11-30T00:00:00"/>
        <d v="2020-12-01T00:00:00"/>
        <d v="2020-12-09T00:00:00"/>
        <d v="2020-12-11T00:00:00"/>
        <d v="2020-12-23T00:00:00"/>
        <d v="2020-12-10T00:00:00"/>
        <d v="2020-12-15T00:00:00"/>
        <d v="2020-12-17T00:00:00"/>
        <d v="2020-12-18T00:00:00"/>
        <d v="2020-12-16T00:00:00"/>
        <d v="2020-12-22T00:00:00"/>
        <d v="2020-12-25T00:00:00"/>
        <d v="2021-01-04T00:00:00"/>
        <d v="2020-12-30T00:00:00"/>
        <d v="2020-12-28T00:00:00"/>
        <d v="2020-12-21T00:00:00"/>
        <d v="2021-01-05T00:00:00"/>
        <d v="2021-01-01T00:00:00"/>
        <d v="2021-01-06T00:00:00"/>
        <d v="2020-12-29T00:00:00"/>
        <d v="2020-12-24T00:00:00"/>
        <d v="2021-01-08T00:00:00"/>
        <d v="2020-12-31T00:00:00"/>
        <d v="2021-01-07T00:00:00"/>
        <d v="2021-01-11T00:00:00"/>
        <d v="2021-01-15T00:00:00"/>
        <d v="2021-01-12T00:00:00"/>
        <d v="2021-01-18T00:00:00"/>
        <d v="2021-01-14T00:00:00"/>
        <d v="2021-01-13T00:00:00"/>
        <d v="2021-01-19T00:00:00"/>
        <d v="2021-01-22T00:00:00"/>
        <d v="2021-01-26T00:00:00"/>
        <d v="2021-01-25T00:00:00"/>
        <d v="2021-01-27T00:00:00"/>
      </sharedItems>
      <fieldGroup par="21" base="6">
        <rangePr groupBy="months" startDate="2018-06-04T00:00:00" endDate="2021-01-28T00:00:00"/>
        <groupItems count="14">
          <s v="&lt;6/4/2018"/>
          <s v="Jan"/>
          <s v="Feb"/>
          <s v="Mar"/>
          <s v="Apr"/>
          <s v="May"/>
          <s v="Jun"/>
          <s v="Jul"/>
          <s v="Aug"/>
          <s v="Sep"/>
          <s v="Oct"/>
          <s v="Nov"/>
          <s v="Dec"/>
          <s v="&gt;1/28/2021"/>
        </groupItems>
      </fieldGroup>
    </cacheField>
    <cacheField name="Delivery Timeframe(days)" numFmtId="2">
      <sharedItems containsSemiMixedTypes="0" containsString="0" containsNumber="1" containsInteger="1" minValue="2" maxValue="46"/>
    </cacheField>
    <cacheField name="CurrencyCode" numFmtId="0">
      <sharedItems/>
    </cacheField>
    <cacheField name="SalesRepName" numFmtId="0">
      <sharedItems count="28">
        <s v="Joshua Bennett"/>
        <s v="Paul Holmes"/>
        <s v="Samuel Fowler"/>
        <s v="Carlos Miller"/>
        <s v="Joe Price"/>
        <s v="Carl Nguyen"/>
        <s v="Jonathan Hawkins"/>
        <s v="Chris Armstrong"/>
        <s v="Douglas Tucker"/>
        <s v="George Lewis"/>
        <s v="Joshua Ryan"/>
        <s v="Stephen Payne"/>
        <s v="Patrick Graham"/>
        <s v="Keith Griffin"/>
        <s v="Shawn Cook"/>
        <s v="Roy Rice"/>
        <s v="Shawn Wallace"/>
        <s v="Anthony Torres"/>
        <s v="Todd Roberts"/>
        <s v="Nicholas Cunningham"/>
        <s v="Frank Brown"/>
        <s v="Donald Reynolds"/>
        <s v="Joshua Little"/>
        <s v="Roger Alexander"/>
        <s v="Anthony Berry"/>
        <s v="Shawn Torres"/>
        <s v="Jerry Green"/>
        <s v="Adam Hernandez"/>
      </sharedItems>
    </cacheField>
    <cacheField name="_SalesRepID" numFmtId="0">
      <sharedItems containsSemiMixedTypes="0" containsString="0" containsNumber="1" containsInteger="1" minValue="1" maxValue="28"/>
    </cacheField>
    <cacheField name="_CustomerID" numFmtId="0">
      <sharedItems containsSemiMixedTypes="0" containsString="0" containsNumber="1" containsInteger="1" minValue="1" maxValue="50"/>
    </cacheField>
    <cacheField name="_StoreID" numFmtId="0">
      <sharedItems containsSemiMixedTypes="0" containsString="0" containsNumber="1" containsInteger="1" minValue="1" maxValue="367"/>
    </cacheField>
    <cacheField name="Categorys" numFmtId="0">
      <sharedItems count="5">
        <s v="Furniture"/>
        <s v="Home décor"/>
        <s v="Kitchen &amp; Dining"/>
        <s v="Electronics"/>
        <s v="Outdoor"/>
      </sharedItems>
    </cacheField>
    <cacheField name="_ProductID" numFmtId="0">
      <sharedItems containsSemiMixedTypes="0" containsString="0" containsNumber="1" containsInteger="1" minValue="1" maxValue="47"/>
    </cacheField>
    <cacheField name="Discount Applied" numFmtId="0">
      <sharedItems containsSemiMixedTypes="0" containsString="0" containsNumber="1" minValue="0.05" maxValue="0.4"/>
    </cacheField>
    <cacheField name="Unit Price" numFmtId="4">
      <sharedItems containsSemiMixedTypes="0" containsString="0" containsNumber="1" minValue="167.5" maxValue="6566"/>
    </cacheField>
    <cacheField name="Unit Cost" numFmtId="4">
      <sharedItems containsSemiMixedTypes="0" containsString="0" containsNumber="1" minValue="68.674999999999997" maxValue="5498.5560000000005"/>
    </cacheField>
    <cacheField name="TotalSales" numFmtId="4">
      <sharedItems containsSemiMixedTypes="0" containsString="0" containsNumber="1" minValue="100.5" maxValue="49697.919999999998"/>
    </cacheField>
    <cacheField name="Profit" numFmtId="4">
      <sharedItems containsSemiMixedTypes="0" containsString="0" containsNumber="1" minValue="-12167.2" maxValue="26384.600000000002"/>
    </cacheField>
    <cacheField name="Quarters" numFmtId="0" databaseField="0">
      <fieldGroup base="6">
        <rangePr groupBy="quarters" startDate="2018-06-04T00:00:00" endDate="2021-01-28T00:00:00"/>
        <groupItems count="6">
          <s v="&lt;6/4/2018"/>
          <s v="Qtr1"/>
          <s v="Qtr2"/>
          <s v="Qtr3"/>
          <s v="Qtr4"/>
          <s v="&gt;1/28/2021"/>
        </groupItems>
      </fieldGroup>
    </cacheField>
    <cacheField name="Years" numFmtId="0" databaseField="0">
      <fieldGroup base="6">
        <rangePr groupBy="years" startDate="2018-06-04T00:00:00" endDate="2021-01-28T00:00:00"/>
        <groupItems count="6">
          <s v="&lt;6/4/2018"/>
          <s v="2018"/>
          <s v="2019"/>
          <s v="2020"/>
          <s v="2021"/>
          <s v="&gt;1/28/2021"/>
        </groupItems>
      </fieldGroup>
    </cacheField>
    <cacheField name="Months (OrderDate)" numFmtId="0" databaseField="0">
      <fieldGroup base="4">
        <rangePr groupBy="months" startDate="2018-05-31T00:00:00" endDate="2020-12-31T00:00:00"/>
        <groupItems count="14">
          <s v="&lt;5/31/2018"/>
          <s v="Jan"/>
          <s v="Feb"/>
          <s v="Mar"/>
          <s v="Apr"/>
          <s v="May"/>
          <s v="Jun"/>
          <s v="Jul"/>
          <s v="Aug"/>
          <s v="Sep"/>
          <s v="Oct"/>
          <s v="Nov"/>
          <s v="Dec"/>
          <s v="&gt;12/31/2020"/>
        </groupItems>
      </fieldGroup>
    </cacheField>
    <cacheField name="Quarters (OrderDate)" numFmtId="0" databaseField="0">
      <fieldGroup base="4">
        <rangePr groupBy="quarters" startDate="2018-05-31T00:00:00" endDate="2020-12-31T00:00:00"/>
        <groupItems count="6">
          <s v="&lt;5/31/2018"/>
          <s v="Qtr1"/>
          <s v="Qtr2"/>
          <s v="Qtr3"/>
          <s v="Qtr4"/>
          <s v="&gt;12/31/2020"/>
        </groupItems>
      </fieldGroup>
    </cacheField>
    <cacheField name="Years (OrderDate)" numFmtId="0" databaseField="0">
      <fieldGroup base="4">
        <rangePr groupBy="years" startDate="2018-05-31T00:00:00" endDate="2020-12-31T00:00:00"/>
        <groupItems count="5">
          <s v="&lt;5/31/2018"/>
          <s v="2018"/>
          <s v="2019"/>
          <s v="2020"/>
          <s v="&gt;12/31/2020"/>
        </groupItems>
      </fieldGroup>
    </cacheField>
  </cacheFields>
  <extLst>
    <ext xmlns:x14="http://schemas.microsoft.com/office/spreadsheetml/2009/9/main" uri="{725AE2AE-9491-48be-B2B4-4EB974FC3084}">
      <x14:pivotCacheDefinition pivotCacheId="91994789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an branstetter" refreshedDate="45120.66325740741" backgroundQuery="1" createdVersion="7" refreshedVersion="8" minRefreshableVersion="3" recordCount="0" supportSubquery="1" supportAdvancedDrill="1" xr:uid="{163FBD84-1581-4F8B-B5DF-01D0327115F8}">
  <cacheSource type="external" connectionId="1"/>
  <cacheFields count="3">
    <cacheField name="[Regions].[Region].[Region]" caption="Region" numFmtId="0" hierarchy="29" level="1">
      <sharedItems count="4">
        <s v="Midwest"/>
        <s v="Northeast"/>
        <s v="South"/>
        <s v="West"/>
      </sharedItems>
    </cacheField>
    <cacheField name="[Measures].[Average of Delivery Timeframe(days)]" caption="Average of Delivery Timeframe(days)" numFmtId="0" hierarchy="59" level="32767"/>
    <cacheField name="[Orders].[DeliveryDate (Year)].[DeliveryDate (Year)]" caption="DeliveryDate (Year)" numFmtId="0" hierarchy="20" level="1">
      <sharedItems containsSemiMixedTypes="0" containsNonDate="0" containsString="0"/>
    </cacheField>
  </cacheFields>
  <cacheHierarchies count="61">
    <cacheHierarchy uniqueName="[Orders].[OrderNumber]" caption="OrderNumber" attribute="1" defaultMemberUniqueName="[Orders].[OrderNumber].[All]" allUniqueName="[Orders].[OrderNumber].[All]" dimensionUniqueName="[Orders]" displayFolder="" count="0" memberValueDatatype="130" unbalanced="0"/>
    <cacheHierarchy uniqueName="[Orders].[Sales Channel]" caption="Sales Channel" attribute="1" defaultMemberUniqueName="[Orders].[Sales Channel].[All]" allUniqueName="[Orders].[Sales Channel].[All]" dimensionUniqueName="[Orders]" displayFolder="" count="0" memberValueDatatype="130" unbalanced="0"/>
    <cacheHierarchy uniqueName="[Orders].[WarehouseCode]" caption="WarehouseCode" attribute="1" defaultMemberUniqueName="[Orders].[WarehouseCode].[All]" allUniqueName="[Orders].[WarehouseCode].[All]" dimensionUniqueName="[Orders]" displayFolder="" count="0" memberValueDatatype="130" unbalanced="0"/>
    <cacheHierarchy uniqueName="[Orders].[ProcuredDate]" caption="ProcuredDate" attribute="1" time="1" defaultMemberUniqueName="[Orders].[ProcuredDate].[All]" allUniqueName="[Orders].[ProcuredDate].[All]" dimensionUniqueName="[Orders]" displayFolder="" count="0" memberValueDatatype="7" unbalanced="0"/>
    <cacheHierarchy uniqueName="[Orders].[OrderDate]" caption="OrderDate" attribute="1" time="1" defaultMemberUniqueName="[Orders].[OrderDate].[All]" allUniqueName="[Orders].[OrderDate].[All]" dimensionUniqueName="[Orders]" displayFolder="" count="0" memberValueDatatype="7" unbalanced="0"/>
    <cacheHierarchy uniqueName="[Orders].[ShipDate]" caption="ShipDate" attribute="1" time="1" defaultMemberUniqueName="[Orders].[ShipDate].[All]" allUniqueName="[Orders].[ShipDate].[All]" dimensionUniqueName="[Orders]" displayFolder="" count="0" memberValueDatatype="7" unbalanced="0"/>
    <cacheHierarchy uniqueName="[Orders].[DeliveryDate]" caption="DeliveryDate" attribute="1" time="1" defaultMemberUniqueName="[Orders].[DeliveryDate].[All]" allUniqueName="[Orders].[DeliveryDate].[All]" dimensionUniqueName="[Orders]" displayFolder="" count="0" memberValueDatatype="7" unbalanced="0"/>
    <cacheHierarchy uniqueName="[Orders].[Delivery Timeframe(days)]" caption="Delivery Timeframe(days)" attribute="1" defaultMemberUniqueName="[Orders].[Delivery Timeframe(days)].[All]" allUniqueName="[Orders].[Delivery Timeframe(days)].[All]" dimensionUniqueName="[Orders]" displayFolder="" count="0" memberValueDatatype="20" unbalanced="0"/>
    <cacheHierarchy uniqueName="[Orders].[CurrencyCode]" caption="CurrencyCode" attribute="1" defaultMemberUniqueName="[Orders].[CurrencyCode].[All]" allUniqueName="[Orders].[CurrencyCode].[All]" dimensionUniqueName="[Orders]" displayFolder="" count="0" memberValueDatatype="130" unbalanced="0"/>
    <cacheHierarchy uniqueName="[Orders].[SalesRepName]" caption="SalesRepName" attribute="1" defaultMemberUniqueName="[Orders].[SalesRepName].[All]" allUniqueName="[Orders].[SalesRepName].[All]" dimensionUniqueName="[Orders]" displayFolder="" count="0" memberValueDatatype="130" unbalanced="0"/>
    <cacheHierarchy uniqueName="[Orders].[_SalesRepID]" caption="_SalesRepID" attribute="1" defaultMemberUniqueName="[Orders].[_SalesRepID].[All]" allUniqueName="[Orders].[_SalesRepID].[All]" dimensionUniqueName="[Orders]" displayFolder="" count="0" memberValueDatatype="20" unbalanced="0"/>
    <cacheHierarchy uniqueName="[Orders].[_CustomerID]" caption="_CustomerID" attribute="1" defaultMemberUniqueName="[Orders].[_CustomerID].[All]" allUniqueName="[Orders].[_CustomerID].[All]" dimensionUniqueName="[Orders]" displayFolder="" count="0" memberValueDatatype="20" unbalanced="0"/>
    <cacheHierarchy uniqueName="[Orders].[_StoreID]" caption="_StoreID" attribute="1" defaultMemberUniqueName="[Orders].[_StoreID].[All]" allUniqueName="[Orders].[_StoreID].[All]" dimensionUniqueName="[Orders]" displayFolder="" count="0" memberValueDatatype="20" unbalanced="0"/>
    <cacheHierarchy uniqueName="[Orders].[Categorys]" caption="Categorys" attribute="1" defaultMemberUniqueName="[Orders].[Categorys].[All]" allUniqueName="[Orders].[Categorys].[All]" dimensionUniqueName="[Orders]" displayFolder="" count="0" memberValueDatatype="130" unbalanced="0"/>
    <cacheHierarchy uniqueName="[Orders].[_ProductID]" caption="_ProductID" attribute="1" defaultMemberUniqueName="[Orders].[_ProductID].[All]" allUniqueName="[Orders].[_ProductID].[All]" dimensionUniqueName="[Orders]" displayFolder="" count="0" memberValueDatatype="20" unbalanced="0"/>
    <cacheHierarchy uniqueName="[Orders].[Discount Applied]" caption="Discount Applied" attribute="1" defaultMemberUniqueName="[Orders].[Discount Applied].[All]" allUniqueName="[Orders].[Discount Applied].[All]" dimensionUniqueName="[Orders]" displayFolder="" count="0" memberValueDatatype="5" unbalanced="0"/>
    <cacheHierarchy uniqueName="[Orders].[Unit Price]" caption="Unit Price" attribute="1" defaultMemberUniqueName="[Orders].[Unit Price].[All]" allUniqueName="[Orders].[Unit Price].[All]" dimensionUniqueName="[Orders]" displayFolder="" count="0" memberValueDatatype="5" unbalanced="0"/>
    <cacheHierarchy uniqueName="[Orders].[Unit Cost]" caption="Unit Cost" attribute="1" defaultMemberUniqueName="[Orders].[Unit Cost].[All]" allUniqueName="[Orders].[Unit Cost].[All]" dimensionUniqueName="[Orders]" displayFolder="" count="0" memberValueDatatype="5" unbalanced="0"/>
    <cacheHierarchy uniqueName="[Orders].[TotalSales]" caption="TotalSales" attribute="1" defaultMemberUniqueName="[Orders].[TotalSales].[All]" allUniqueName="[Orders].[TotalSales].[All]" dimensionUniqueName="[Orders]" displayFolder="" count="0" memberValueDatatype="5" unbalanced="0"/>
    <cacheHierarchy uniqueName="[Orders].[Profit]" caption="Profit" attribute="1" defaultMemberUniqueName="[Orders].[Profit].[All]" allUniqueName="[Orders].[Profit].[All]" dimensionUniqueName="[Orders]" displayFolder="" count="0" memberValueDatatype="5" unbalanced="0"/>
    <cacheHierarchy uniqueName="[Orders].[DeliveryDate (Year)]" caption="DeliveryDate (Year)" attribute="1" defaultMemberUniqueName="[Orders].[DeliveryDate (Year)].[All]" allUniqueName="[Orders].[DeliveryDate (Year)].[All]" dimensionUniqueName="[Orders]" displayFolder="" count="2" memberValueDatatype="130" unbalanced="0">
      <fieldsUsage count="2">
        <fieldUsage x="-1"/>
        <fieldUsage x="2"/>
      </fieldsUsage>
    </cacheHierarchy>
    <cacheHierarchy uniqueName="[Orders].[DeliveryDate (Quarter)]" caption="DeliveryDate (Quarter)" attribute="1" defaultMemberUniqueName="[Orders].[DeliveryDate (Quarter)].[All]" allUniqueName="[Orders].[DeliveryDate (Quarter)].[All]" dimensionUniqueName="[Orders]" displayFolder="" count="0" memberValueDatatype="130" unbalanced="0"/>
    <cacheHierarchy uniqueName="[Orders].[DeliveryDate (Month)]" caption="DeliveryDate (Month)" attribute="1" defaultMemberUniqueName="[Orders].[DeliveryDate (Month)].[All]" allUniqueName="[Orders].[DeliveryDate (Month)].[All]" dimensionUniqueName="[Orders]" displayFolder="" count="0" memberValueDatatype="130" unbalanced="0"/>
    <cacheHierarchy uniqueName="[Orders].[Delivery Timeframe (Month)]" caption="Delivery Timeframe (Month)" attribute="1" defaultMemberUniqueName="[Orders].[Delivery Timeframe (Month)].[All]" allUniqueName="[Orders].[Delivery Timeframe (Month)].[All]" dimensionUniqueName="[Orders]" displayFolder="" count="0" memberValueDatatype="20" unbalanced="0"/>
    <cacheHierarchy uniqueName="[Products].[_ProductID]" caption="_ProductID" attribute="1" defaultMemberUniqueName="[Products].[_ProductID].[All]" allUniqueName="[Products].[_ProductID].[All]" dimensionUniqueName="[Products]" displayFolder="" count="0" memberValueDatatype="20" unbalanced="0"/>
    <cacheHierarchy uniqueName="[Products].[Product Name]" caption="Product Name" attribute="1" defaultMemberUniqueName="[Products].[Product Name].[All]" allUniqueName="[Products].[Product Name].[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Regions].[StateCode]" caption="StateCode" attribute="1" defaultMemberUniqueName="[Regions].[StateCode].[All]" allUniqueName="[Regions].[StateCode].[All]" dimensionUniqueName="[Regions]" displayFolder="" count="0" memberValueDatatype="130" unbalanced="0"/>
    <cacheHierarchy uniqueName="[Regions].[State]" caption="State" attribute="1" defaultMemberUniqueName="[Regions].[State].[All]" allUniqueName="[Regions].[State].[All]" dimensionUniqueName="[Regions]" displayFolder="" count="0" memberValueDatatype="130" unbalanced="0"/>
    <cacheHierarchy uniqueName="[Regions].[Region]" caption="Region" attribute="1" defaultMemberUniqueName="[Regions].[Region].[All]" allUniqueName="[Regions].[Region].[All]" dimensionUniqueName="[Regions]" displayFolder="" count="2" memberValueDatatype="130" unbalanced="0">
      <fieldsUsage count="2">
        <fieldUsage x="-1"/>
        <fieldUsage x="0"/>
      </fieldsUsage>
    </cacheHierarchy>
    <cacheHierarchy uniqueName="[Sales_team].[_SalesRepID]" caption="_SalesRepID" attribute="1" defaultMemberUniqueName="[Sales_team].[_SalesRepID].[All]" allUniqueName="[Sales_team].[_SalesRepID].[All]" dimensionUniqueName="[Sales_team]" displayFolder="" count="0" memberValueDatatype="20" unbalanced="0"/>
    <cacheHierarchy uniqueName="[Sales_team].[Name]" caption="Name" attribute="1" defaultMemberUniqueName="[Sales_team].[Name].[All]" allUniqueName="[Sales_team].[Name].[All]" dimensionUniqueName="[Sales_team]" displayFolder="" count="0" memberValueDatatype="130" unbalanced="0"/>
    <cacheHierarchy uniqueName="[Stores].[_StoreID]" caption="_StoreID" attribute="1" defaultMemberUniqueName="[Stores].[_StoreID].[All]" allUniqueName="[Stores].[_StoreID].[All]" dimensionUniqueName="[Stores]" displayFolder="" count="0" memberValueDatatype="20" unbalanced="0"/>
    <cacheHierarchy uniqueName="[Stores].[Region]" caption="Region" attribute="1" defaultMemberUniqueName="[Stores].[Region].[All]" allUniqueName="[Stores].[Region].[All]" dimensionUniqueName="[Stores]" displayFolder="" count="0" memberValueDatatype="130" unbalanced="0"/>
    <cacheHierarchy uniqueName="[Stores].[City Name]" caption="City Name" attribute="1" defaultMemberUniqueName="[Stores].[City Name].[All]" allUniqueName="[Stores].[City Name].[All]" dimensionUniqueName="[Stores]" displayFolder="" count="0" memberValueDatatype="130" unbalanced="0"/>
    <cacheHierarchy uniqueName="[Stores].[County]" caption="County" attribute="1" defaultMemberUniqueName="[Stores].[County].[All]" allUniqueName="[Stores].[County].[All]" dimensionUniqueName="[Stores]" displayFolder="" count="0" memberValueDatatype="130" unbalanced="0"/>
    <cacheHierarchy uniqueName="[Stores].[StateCode]" caption="StateCode" attribute="1" defaultMemberUniqueName="[Stores].[StateCode].[All]" allUniqueName="[Stores].[StateCode].[All]" dimensionUniqueName="[Stores]" displayFolder="" count="0" memberValueDatatype="130" unbalanced="0"/>
    <cacheHierarchy uniqueName="[Stores].[State]" caption="State" attribute="1" defaultMemberUniqueName="[Stores].[State].[All]" allUniqueName="[Stores].[State].[All]" dimensionUniqueName="[Stores]" displayFolder="" count="0" memberValueDatatype="130" unbalanced="0"/>
    <cacheHierarchy uniqueName="[Stores].[Type]" caption="Type" attribute="1" defaultMemberUniqueName="[Stores].[Type].[All]" allUniqueName="[Stores].[Type].[All]" dimensionUniqueName="[Stores]" displayFolder="" count="0" memberValueDatatype="130" unbalanced="0"/>
    <cacheHierarchy uniqueName="[Stores].[Population]" caption="Population" attribute="1" defaultMemberUniqueName="[Stores].[Population].[All]" allUniqueName="[Stores].[Population].[All]" dimensionUniqueName="[Stores]" displayFolder="" count="0" memberValueDatatype="20" unbalanced="0"/>
    <cacheHierarchy uniqueName="[Stores].[Household Income]" caption="Household Income" attribute="1" defaultMemberUniqueName="[Stores].[Household Income].[All]" allUniqueName="[Stores].[Household Income].[All]" dimensionUniqueName="[Stores]" displayFolder="" count="0" memberValueDatatype="20" unbalanced="0"/>
    <cacheHierarchy uniqueName="[Stores].[Median Income]" caption="Median Income" attribute="1" defaultMemberUniqueName="[Stores].[Median Income].[All]" allUniqueName="[Stores].[Median Income].[All]" dimensionUniqueName="[Stores]" displayFolder="" count="0" memberValueDatatype="20" unbalanced="0"/>
    <cacheHierarchy uniqueName="[Stores].[Land Area]" caption="Land Area" attribute="1" defaultMemberUniqueName="[Stores].[Land Area].[All]" allUniqueName="[Stores].[Land Area].[All]" dimensionUniqueName="[Stores]" displayFolder="" count="0" memberValueDatatype="20" unbalanced="0"/>
    <cacheHierarchy uniqueName="[Stores].[Water Area]" caption="Water Area" attribute="1" defaultMemberUniqueName="[Stores].[Water Area].[All]" allUniqueName="[Stores].[Water Area].[All]" dimensionUniqueName="[Stores]" displayFolder="" count="0" memberValueDatatype="20" unbalanced="0"/>
    <cacheHierarchy uniqueName="[Stores].[Time Zone]" caption="Time Zone" attribute="1" defaultMemberUniqueName="[Stores].[Time Zone].[All]" allUniqueName="[Stores].[Time Zone].[All]" dimensionUniqueName="[Stores]" displayFolder="" count="0" memberValueDatatype="130" unbalanced="0"/>
    <cacheHierarchy uniqueName="[Orders].[Delivery Timeframe (Month Index)]" caption="Delivery Timeframe (Month Index)" attribute="1" defaultMemberUniqueName="[Orders].[Delivery Timeframe (Month Index)].[All]" allUniqueName="[Orders].[Delivery Timeframe (Month Index)].[All]" dimensionUniqueName="[Orders]" displayFolder="" count="0" memberValueDatatype="20" unbalanced="0" hidden="1"/>
    <cacheHierarchy uniqueName="[Orders].[DeliveryDate (Month Index)]" caption="DeliveryDate (Month Index)" attribute="1" defaultMemberUniqueName="[Orders].[DeliveryDate (Month Index)].[All]" allUniqueName="[Orders].[DeliveryDate (Month Index)].[All]" dimensionUniqueName="[Orders]" displayFolder="" count="0" memberValueDatatype="20" unbalanced="0" hidden="1"/>
    <cacheHierarchy uniqueName="[Measures].[__XL_Count Orders]" caption="__XL_Count Orders" measure="1" displayFolder="" measureGroup="Orders" count="0" hidden="1"/>
    <cacheHierarchy uniqueName="[Measures].[__XL_Count Sales_team]" caption="__XL_Count Sales_team" measure="1" displayFolder="" measureGroup="Sales_team" count="0" hidden="1"/>
    <cacheHierarchy uniqueName="[Measures].[__XL_Count Products]" caption="__XL_Count Products" measure="1" displayFolder="" measureGroup="Products" count="0" hidden="1"/>
    <cacheHierarchy uniqueName="[Measures].[__XL_Count Regions]" caption="__XL_Count Regions" measure="1" displayFolder="" measureGroup="Regions" count="0" hidden="1"/>
    <cacheHierarchy uniqueName="[Measures].[__XL_Count Stores]" caption="__XL_Count Stores" measure="1" displayFolder="" measureGroup="Stores" count="0" hidden="1"/>
    <cacheHierarchy uniqueName="[Measures].[__No measures defined]" caption="__No measures defined" measure="1" displayFolder="" count="0" hidden="1"/>
    <cacheHierarchy uniqueName="[Measures].[Sum of TotalSales]" caption="Sum of TotalSales" measure="1" displayFolder="" measureGroup="Orders" count="0" hidden="1">
      <extLst>
        <ext xmlns:x15="http://schemas.microsoft.com/office/spreadsheetml/2010/11/main" uri="{B97F6D7D-B522-45F9-BDA1-12C45D357490}">
          <x15:cacheHierarchy aggregatedColumn="18"/>
        </ext>
      </extLst>
    </cacheHierarchy>
    <cacheHierarchy uniqueName="[Measures].[Sum of Profit]" caption="Sum of Profit" measure="1" displayFolder="" measureGroup="Orders" count="0" hidden="1">
      <extLst>
        <ext xmlns:x15="http://schemas.microsoft.com/office/spreadsheetml/2010/11/main" uri="{B97F6D7D-B522-45F9-BDA1-12C45D357490}">
          <x15:cacheHierarchy aggregatedColumn="19"/>
        </ext>
      </extLst>
    </cacheHierarchy>
    <cacheHierarchy uniqueName="[Measures].[Count of OrderNumber]" caption="Count of OrderNumber" measure="1" displayFolder="" measureGroup="Orders" count="0" hidden="1">
      <extLst>
        <ext xmlns:x15="http://schemas.microsoft.com/office/spreadsheetml/2010/11/main" uri="{B97F6D7D-B522-45F9-BDA1-12C45D357490}">
          <x15:cacheHierarchy aggregatedColumn="0"/>
        </ext>
      </extLst>
    </cacheHierarchy>
    <cacheHierarchy uniqueName="[Measures].[Count of Delivery Timeframe (Month)]" caption="Count of Delivery Timeframe (Month)" measure="1" displayFolder="" measureGroup="Orders" count="0" hidden="1">
      <extLst>
        <ext xmlns:x15="http://schemas.microsoft.com/office/spreadsheetml/2010/11/main" uri="{B97F6D7D-B522-45F9-BDA1-12C45D357490}">
          <x15:cacheHierarchy aggregatedColumn="23"/>
        </ext>
      </extLst>
    </cacheHierarchy>
    <cacheHierarchy uniqueName="[Measures].[Sum of Delivery Timeframe(days)]" caption="Sum of Delivery Timeframe(days)" measure="1" displayFolder="" measureGroup="Orders" count="0" hidden="1">
      <extLst>
        <ext xmlns:x15="http://schemas.microsoft.com/office/spreadsheetml/2010/11/main" uri="{B97F6D7D-B522-45F9-BDA1-12C45D357490}">
          <x15:cacheHierarchy aggregatedColumn="7"/>
        </ext>
      </extLst>
    </cacheHierarchy>
    <cacheHierarchy uniqueName="[Measures].[Distinct Count of Delivery Timeframe(days)]" caption="Distinct Count of Delivery Timeframe(days)" measure="1" displayFolder="" measureGroup="Orders" count="0" hidden="1">
      <extLst>
        <ext xmlns:x15="http://schemas.microsoft.com/office/spreadsheetml/2010/11/main" uri="{B97F6D7D-B522-45F9-BDA1-12C45D357490}">
          <x15:cacheHierarchy aggregatedColumn="7"/>
        </ext>
      </extLst>
    </cacheHierarchy>
    <cacheHierarchy uniqueName="[Measures].[Average of Delivery Timeframe(days)]" caption="Average of Delivery Timeframe(days)" measure="1" displayFolder="" measureGroup="Orders" count="0" oneField="1" hidden="1">
      <fieldsUsage count="1">
        <fieldUsage x="1"/>
      </fieldsUsage>
      <extLst>
        <ext xmlns:x15="http://schemas.microsoft.com/office/spreadsheetml/2010/11/main" uri="{B97F6D7D-B522-45F9-BDA1-12C45D357490}">
          <x15:cacheHierarchy aggregatedColumn="7"/>
        </ext>
      </extLst>
    </cacheHierarchy>
    <cacheHierarchy uniqueName="[Measures].[Count of Region]" caption="Count of Region" measure="1" displayFolder="" measureGroup="Regions" count="0" hidden="1">
      <extLst>
        <ext xmlns:x15="http://schemas.microsoft.com/office/spreadsheetml/2010/11/main" uri="{B97F6D7D-B522-45F9-BDA1-12C45D357490}">
          <x15:cacheHierarchy aggregatedColumn="29"/>
        </ext>
      </extLst>
    </cacheHierarchy>
  </cacheHierarchies>
  <kpis count="0"/>
  <dimensions count="6">
    <dimension measure="1" name="Measures" uniqueName="[Measures]" caption="Measures"/>
    <dimension name="Orders" uniqueName="[Orders]" caption="Orders"/>
    <dimension name="Products" uniqueName="[Products]" caption="Products"/>
    <dimension name="Regions" uniqueName="[Regions]" caption="Regions"/>
    <dimension name="Sales_team" uniqueName="[Sales_team]" caption="Sales_team"/>
    <dimension name="Stores" uniqueName="[Stores]" caption="Stores"/>
  </dimensions>
  <measureGroups count="5">
    <measureGroup name="Orders" caption="Orders"/>
    <measureGroup name="Products" caption="Products"/>
    <measureGroup name="Regions" caption="Regions"/>
    <measureGroup name="Sales_team" caption="Sales_team"/>
    <measureGroup name="Stores" caption="Stores"/>
  </measureGroups>
  <maps count="9">
    <map measureGroup="0" dimension="1"/>
    <map measureGroup="0" dimension="3"/>
    <map measureGroup="0" dimension="4"/>
    <map measureGroup="0" dimension="5"/>
    <map measureGroup="1" dimension="2"/>
    <map measureGroup="2" dimension="3"/>
    <map measureGroup="3" dimension="4"/>
    <map measureGroup="4"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an branstetter" refreshedDate="44860.626154166668" backgroundQuery="1" createdVersion="3" refreshedVersion="7" minRefreshableVersion="3" recordCount="0" supportSubquery="1" supportAdvancedDrill="1" xr:uid="{46789AA2-E157-42FB-A6B3-F846FE45061A}">
  <cacheSource type="external" connectionId="1">
    <extLst>
      <ext xmlns:x14="http://schemas.microsoft.com/office/spreadsheetml/2009/9/main" uri="{F057638F-6D5F-4e77-A914-E7F072B9BCA8}">
        <x14:sourceConnection name="ThisWorkbookDataModel"/>
      </ext>
    </extLst>
  </cacheSource>
  <cacheFields count="0"/>
  <cacheHierarchies count="61">
    <cacheHierarchy uniqueName="[Orders].[OrderNumber]" caption="OrderNumber" attribute="1" defaultMemberUniqueName="[Orders].[OrderNumber].[All]" allUniqueName="[Orders].[OrderNumber].[All]" dimensionUniqueName="[Orders]" displayFolder="" count="0" memberValueDatatype="130" unbalanced="0"/>
    <cacheHierarchy uniqueName="[Orders].[Sales Channel]" caption="Sales Channel" attribute="1" defaultMemberUniqueName="[Orders].[Sales Channel].[All]" allUniqueName="[Orders].[Sales Channel].[All]" dimensionUniqueName="[Orders]" displayFolder="" count="0" memberValueDatatype="130" unbalanced="0"/>
    <cacheHierarchy uniqueName="[Orders].[WarehouseCode]" caption="WarehouseCode" attribute="1" defaultMemberUniqueName="[Orders].[WarehouseCode].[All]" allUniqueName="[Orders].[WarehouseCode].[All]" dimensionUniqueName="[Orders]" displayFolder="" count="0" memberValueDatatype="130" unbalanced="0"/>
    <cacheHierarchy uniqueName="[Orders].[ProcuredDate]" caption="ProcuredDate" attribute="1" time="1" defaultMemberUniqueName="[Orders].[ProcuredDate].[All]" allUniqueName="[Orders].[ProcuredDate].[All]" dimensionUniqueName="[Orders]" displayFolder="" count="0" memberValueDatatype="7" unbalanced="0"/>
    <cacheHierarchy uniqueName="[Orders].[OrderDate]" caption="OrderDate" attribute="1" time="1" defaultMemberUniqueName="[Orders].[OrderDate].[All]" allUniqueName="[Orders].[OrderDate].[All]" dimensionUniqueName="[Orders]" displayFolder="" count="0" memberValueDatatype="7" unbalanced="0"/>
    <cacheHierarchy uniqueName="[Orders].[ShipDate]" caption="ShipDate" attribute="1" time="1" defaultMemberUniqueName="[Orders].[ShipDate].[All]" allUniqueName="[Orders].[ShipDate].[All]" dimensionUniqueName="[Orders]" displayFolder="" count="0" memberValueDatatype="7" unbalanced="0"/>
    <cacheHierarchy uniqueName="[Orders].[DeliveryDate]" caption="DeliveryDate" attribute="1" time="1" defaultMemberUniqueName="[Orders].[DeliveryDate].[All]" allUniqueName="[Orders].[DeliveryDate].[All]" dimensionUniqueName="[Orders]" displayFolder="" count="0" memberValueDatatype="7" unbalanced="0"/>
    <cacheHierarchy uniqueName="[Orders].[Delivery Timeframe(days)]" caption="Delivery Timeframe(days)" attribute="1" defaultMemberUniqueName="[Orders].[Delivery Timeframe(days)].[All]" allUniqueName="[Orders].[Delivery Timeframe(days)].[All]" dimensionUniqueName="[Orders]" displayFolder="" count="0" memberValueDatatype="20" unbalanced="0"/>
    <cacheHierarchy uniqueName="[Orders].[CurrencyCode]" caption="CurrencyCode" attribute="1" defaultMemberUniqueName="[Orders].[CurrencyCode].[All]" allUniqueName="[Orders].[CurrencyCode].[All]" dimensionUniqueName="[Orders]" displayFolder="" count="0" memberValueDatatype="130" unbalanced="0"/>
    <cacheHierarchy uniqueName="[Orders].[SalesRepName]" caption="SalesRepName" attribute="1" defaultMemberUniqueName="[Orders].[SalesRepName].[All]" allUniqueName="[Orders].[SalesRepName].[All]" dimensionUniqueName="[Orders]" displayFolder="" count="0" memberValueDatatype="130" unbalanced="0"/>
    <cacheHierarchy uniqueName="[Orders].[_SalesRepID]" caption="_SalesRepID" attribute="1" defaultMemberUniqueName="[Orders].[_SalesRepID].[All]" allUniqueName="[Orders].[_SalesRepID].[All]" dimensionUniqueName="[Orders]" displayFolder="" count="0" memberValueDatatype="20" unbalanced="0"/>
    <cacheHierarchy uniqueName="[Orders].[_CustomerID]" caption="_CustomerID" attribute="1" defaultMemberUniqueName="[Orders].[_CustomerID].[All]" allUniqueName="[Orders].[_CustomerID].[All]" dimensionUniqueName="[Orders]" displayFolder="" count="0" memberValueDatatype="20" unbalanced="0"/>
    <cacheHierarchy uniqueName="[Orders].[_StoreID]" caption="_StoreID" attribute="1" defaultMemberUniqueName="[Orders].[_StoreID].[All]" allUniqueName="[Orders].[_StoreID].[All]" dimensionUniqueName="[Orders]" displayFolder="" count="0" memberValueDatatype="20" unbalanced="0"/>
    <cacheHierarchy uniqueName="[Orders].[Categorys]" caption="Categorys" attribute="1" defaultMemberUniqueName="[Orders].[Categorys].[All]" allUniqueName="[Orders].[Categorys].[All]" dimensionUniqueName="[Orders]" displayFolder="" count="0" memberValueDatatype="130" unbalanced="0"/>
    <cacheHierarchy uniqueName="[Orders].[_ProductID]" caption="_ProductID" attribute="1" defaultMemberUniqueName="[Orders].[_ProductID].[All]" allUniqueName="[Orders].[_ProductID].[All]" dimensionUniqueName="[Orders]" displayFolder="" count="0" memberValueDatatype="20" unbalanced="0"/>
    <cacheHierarchy uniqueName="[Orders].[Discount Applied]" caption="Discount Applied" attribute="1" defaultMemberUniqueName="[Orders].[Discount Applied].[All]" allUniqueName="[Orders].[Discount Applied].[All]" dimensionUniqueName="[Orders]" displayFolder="" count="0" memberValueDatatype="5" unbalanced="0"/>
    <cacheHierarchy uniqueName="[Orders].[Unit Price]" caption="Unit Price" attribute="1" defaultMemberUniqueName="[Orders].[Unit Price].[All]" allUniqueName="[Orders].[Unit Price].[All]" dimensionUniqueName="[Orders]" displayFolder="" count="0" memberValueDatatype="5" unbalanced="0"/>
    <cacheHierarchy uniqueName="[Orders].[Unit Cost]" caption="Unit Cost" attribute="1" defaultMemberUniqueName="[Orders].[Unit Cost].[All]" allUniqueName="[Orders].[Unit Cost].[All]" dimensionUniqueName="[Orders]" displayFolder="" count="0" memberValueDatatype="5" unbalanced="0"/>
    <cacheHierarchy uniqueName="[Orders].[TotalSales]" caption="TotalSales" attribute="1" defaultMemberUniqueName="[Orders].[TotalSales].[All]" allUniqueName="[Orders].[TotalSales].[All]" dimensionUniqueName="[Orders]" displayFolder="" count="0" memberValueDatatype="5" unbalanced="0"/>
    <cacheHierarchy uniqueName="[Orders].[Profit]" caption="Profit" attribute="1" defaultMemberUniqueName="[Orders].[Profit].[All]" allUniqueName="[Orders].[Profit].[All]" dimensionUniqueName="[Orders]" displayFolder="" count="0" memberValueDatatype="5" unbalanced="0"/>
    <cacheHierarchy uniqueName="[Orders].[DeliveryDate (Year)]" caption="DeliveryDate (Year)" attribute="1" defaultMemberUniqueName="[Orders].[DeliveryDate (Year)].[All]" allUniqueName="[Orders].[DeliveryDate (Year)].[All]" dimensionUniqueName="[Orders]" displayFolder="" count="2" memberValueDatatype="130" unbalanced="0"/>
    <cacheHierarchy uniqueName="[Orders].[DeliveryDate (Quarter)]" caption="DeliveryDate (Quarter)" attribute="1" defaultMemberUniqueName="[Orders].[DeliveryDate (Quarter)].[All]" allUniqueName="[Orders].[DeliveryDate (Quarter)].[All]" dimensionUniqueName="[Orders]" displayFolder="" count="0" memberValueDatatype="130" unbalanced="0"/>
    <cacheHierarchy uniqueName="[Orders].[DeliveryDate (Month)]" caption="DeliveryDate (Month)" attribute="1" defaultMemberUniqueName="[Orders].[DeliveryDate (Month)].[All]" allUniqueName="[Orders].[DeliveryDate (Month)].[All]" dimensionUniqueName="[Orders]" displayFolder="" count="0" memberValueDatatype="130" unbalanced="0"/>
    <cacheHierarchy uniqueName="[Orders].[Delivery Timeframe (Month)]" caption="Delivery Timeframe (Month)" attribute="1" defaultMemberUniqueName="[Orders].[Delivery Timeframe (Month)].[All]" allUniqueName="[Orders].[Delivery Timeframe (Month)].[All]" dimensionUniqueName="[Orders]" displayFolder="" count="0" memberValueDatatype="20" unbalanced="0"/>
    <cacheHierarchy uniqueName="[Products].[_ProductID]" caption="_ProductID" attribute="1" defaultMemberUniqueName="[Products].[_ProductID].[All]" allUniqueName="[Products].[_ProductID].[All]" dimensionUniqueName="[Products]" displayFolder="" count="0" memberValueDatatype="20" unbalanced="0"/>
    <cacheHierarchy uniqueName="[Products].[Product Name]" caption="Product Name" attribute="1" defaultMemberUniqueName="[Products].[Product Name].[All]" allUniqueName="[Products].[Product Name].[All]" dimensionUniqueName="[Product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Regions].[StateCode]" caption="StateCode" attribute="1" defaultMemberUniqueName="[Regions].[StateCode].[All]" allUniqueName="[Regions].[StateCode].[All]" dimensionUniqueName="[Regions]" displayFolder="" count="0" memberValueDatatype="130" unbalanced="0"/>
    <cacheHierarchy uniqueName="[Regions].[State]" caption="State" attribute="1" defaultMemberUniqueName="[Regions].[State].[All]" allUniqueName="[Regions].[State].[All]" dimensionUniqueName="[Regions]" displayFolder="" count="0" memberValueDatatype="130" unbalanced="0"/>
    <cacheHierarchy uniqueName="[Regions].[Region]" caption="Region" attribute="1" defaultMemberUniqueName="[Regions].[Region].[All]" allUniqueName="[Regions].[Region].[All]" dimensionUniqueName="[Regions]" displayFolder="" count="0" memberValueDatatype="130" unbalanced="0"/>
    <cacheHierarchy uniqueName="[Sales_team].[_SalesRepID]" caption="_SalesRepID" attribute="1" defaultMemberUniqueName="[Sales_team].[_SalesRepID].[All]" allUniqueName="[Sales_team].[_SalesRepID].[All]" dimensionUniqueName="[Sales_team]" displayFolder="" count="0" memberValueDatatype="20" unbalanced="0"/>
    <cacheHierarchy uniqueName="[Sales_team].[Name]" caption="Name" attribute="1" defaultMemberUniqueName="[Sales_team].[Name].[All]" allUniqueName="[Sales_team].[Name].[All]" dimensionUniqueName="[Sales_team]" displayFolder="" count="0" memberValueDatatype="130" unbalanced="0"/>
    <cacheHierarchy uniqueName="[Stores].[_StoreID]" caption="_StoreID" attribute="1" defaultMemberUniqueName="[Stores].[_StoreID].[All]" allUniqueName="[Stores].[_StoreID].[All]" dimensionUniqueName="[Stores]" displayFolder="" count="0" memberValueDatatype="20" unbalanced="0"/>
    <cacheHierarchy uniqueName="[Stores].[Region]" caption="Region" attribute="1" defaultMemberUniqueName="[Stores].[Region].[All]" allUniqueName="[Stores].[Region].[All]" dimensionUniqueName="[Stores]" displayFolder="" count="0" memberValueDatatype="130" unbalanced="0"/>
    <cacheHierarchy uniqueName="[Stores].[City Name]" caption="City Name" attribute="1" defaultMemberUniqueName="[Stores].[City Name].[All]" allUniqueName="[Stores].[City Name].[All]" dimensionUniqueName="[Stores]" displayFolder="" count="0" memberValueDatatype="130" unbalanced="0"/>
    <cacheHierarchy uniqueName="[Stores].[County]" caption="County" attribute="1" defaultMemberUniqueName="[Stores].[County].[All]" allUniqueName="[Stores].[County].[All]" dimensionUniqueName="[Stores]" displayFolder="" count="0" memberValueDatatype="130" unbalanced="0"/>
    <cacheHierarchy uniqueName="[Stores].[StateCode]" caption="StateCode" attribute="1" defaultMemberUniqueName="[Stores].[StateCode].[All]" allUniqueName="[Stores].[StateCode].[All]" dimensionUniqueName="[Stores]" displayFolder="" count="0" memberValueDatatype="130" unbalanced="0"/>
    <cacheHierarchy uniqueName="[Stores].[State]" caption="State" attribute="1" defaultMemberUniqueName="[Stores].[State].[All]" allUniqueName="[Stores].[State].[All]" dimensionUniqueName="[Stores]" displayFolder="" count="0" memberValueDatatype="130" unbalanced="0"/>
    <cacheHierarchy uniqueName="[Stores].[Type]" caption="Type" attribute="1" defaultMemberUniqueName="[Stores].[Type].[All]" allUniqueName="[Stores].[Type].[All]" dimensionUniqueName="[Stores]" displayFolder="" count="0" memberValueDatatype="130" unbalanced="0"/>
    <cacheHierarchy uniqueName="[Stores].[Population]" caption="Population" attribute="1" defaultMemberUniqueName="[Stores].[Population].[All]" allUniqueName="[Stores].[Population].[All]" dimensionUniqueName="[Stores]" displayFolder="" count="0" memberValueDatatype="20" unbalanced="0"/>
    <cacheHierarchy uniqueName="[Stores].[Household Income]" caption="Household Income" attribute="1" defaultMemberUniqueName="[Stores].[Household Income].[All]" allUniqueName="[Stores].[Household Income].[All]" dimensionUniqueName="[Stores]" displayFolder="" count="0" memberValueDatatype="20" unbalanced="0"/>
    <cacheHierarchy uniqueName="[Stores].[Median Income]" caption="Median Income" attribute="1" defaultMemberUniqueName="[Stores].[Median Income].[All]" allUniqueName="[Stores].[Median Income].[All]" dimensionUniqueName="[Stores]" displayFolder="" count="0" memberValueDatatype="20" unbalanced="0"/>
    <cacheHierarchy uniqueName="[Stores].[Land Area]" caption="Land Area" attribute="1" defaultMemberUniqueName="[Stores].[Land Area].[All]" allUniqueName="[Stores].[Land Area].[All]" dimensionUniqueName="[Stores]" displayFolder="" count="0" memberValueDatatype="20" unbalanced="0"/>
    <cacheHierarchy uniqueName="[Stores].[Water Area]" caption="Water Area" attribute="1" defaultMemberUniqueName="[Stores].[Water Area].[All]" allUniqueName="[Stores].[Water Area].[All]" dimensionUniqueName="[Stores]" displayFolder="" count="0" memberValueDatatype="20" unbalanced="0"/>
    <cacheHierarchy uniqueName="[Stores].[Time Zone]" caption="Time Zone" attribute="1" defaultMemberUniqueName="[Stores].[Time Zone].[All]" allUniqueName="[Stores].[Time Zone].[All]" dimensionUniqueName="[Stores]" displayFolder="" count="0" memberValueDatatype="130" unbalanced="0"/>
    <cacheHierarchy uniqueName="[Orders].[Delivery Timeframe (Month Index)]" caption="Delivery Timeframe (Month Index)" attribute="1" defaultMemberUniqueName="[Orders].[Delivery Timeframe (Month Index)].[All]" allUniqueName="[Orders].[Delivery Timeframe (Month Index)].[All]" dimensionUniqueName="[Orders]" displayFolder="" count="0" memberValueDatatype="20" unbalanced="0" hidden="1"/>
    <cacheHierarchy uniqueName="[Orders].[DeliveryDate (Month Index)]" caption="DeliveryDate (Month Index)" attribute="1" defaultMemberUniqueName="[Orders].[DeliveryDate (Month Index)].[All]" allUniqueName="[Orders].[DeliveryDate (Month Index)].[All]" dimensionUniqueName="[Orders]" displayFolder="" count="0" memberValueDatatype="20" unbalanced="0" hidden="1"/>
    <cacheHierarchy uniqueName="[Measures].[__XL_Count Orders]" caption="__XL_Count Orders" measure="1" displayFolder="" measureGroup="Orders" count="0" hidden="1"/>
    <cacheHierarchy uniqueName="[Measures].[__XL_Count Sales_team]" caption="__XL_Count Sales_team" measure="1" displayFolder="" measureGroup="Sales_team" count="0" hidden="1"/>
    <cacheHierarchy uniqueName="[Measures].[__XL_Count Products]" caption="__XL_Count Products" measure="1" displayFolder="" measureGroup="Products" count="0" hidden="1"/>
    <cacheHierarchy uniqueName="[Measures].[__XL_Count Regions]" caption="__XL_Count Regions" measure="1" displayFolder="" measureGroup="Regions" count="0" hidden="1"/>
    <cacheHierarchy uniqueName="[Measures].[__XL_Count Stores]" caption="__XL_Count Stores" measure="1" displayFolder="" measureGroup="Stores" count="0" hidden="1"/>
    <cacheHierarchy uniqueName="[Measures].[__No measures defined]" caption="__No measures defined" measure="1" displayFolder="" count="0" hidden="1"/>
    <cacheHierarchy uniqueName="[Measures].[Sum of TotalSales]" caption="Sum of TotalSales" measure="1" displayFolder="" measureGroup="Orders" count="0" hidden="1">
      <extLst>
        <ext xmlns:x15="http://schemas.microsoft.com/office/spreadsheetml/2010/11/main" uri="{B97F6D7D-B522-45F9-BDA1-12C45D357490}">
          <x15:cacheHierarchy aggregatedColumn="18"/>
        </ext>
      </extLst>
    </cacheHierarchy>
    <cacheHierarchy uniqueName="[Measures].[Sum of Profit]" caption="Sum of Profit" measure="1" displayFolder="" measureGroup="Orders" count="0" hidden="1">
      <extLst>
        <ext xmlns:x15="http://schemas.microsoft.com/office/spreadsheetml/2010/11/main" uri="{B97F6D7D-B522-45F9-BDA1-12C45D357490}">
          <x15:cacheHierarchy aggregatedColumn="19"/>
        </ext>
      </extLst>
    </cacheHierarchy>
    <cacheHierarchy uniqueName="[Measures].[Count of OrderNumber]" caption="Count of OrderNumber" measure="1" displayFolder="" measureGroup="Orders" count="0" hidden="1">
      <extLst>
        <ext xmlns:x15="http://schemas.microsoft.com/office/spreadsheetml/2010/11/main" uri="{B97F6D7D-B522-45F9-BDA1-12C45D357490}">
          <x15:cacheHierarchy aggregatedColumn="0"/>
        </ext>
      </extLst>
    </cacheHierarchy>
    <cacheHierarchy uniqueName="[Measures].[Count of Delivery Timeframe (Month)]" caption="Count of Delivery Timeframe (Month)" measure="1" displayFolder="" measureGroup="Orders" count="0" hidden="1">
      <extLst>
        <ext xmlns:x15="http://schemas.microsoft.com/office/spreadsheetml/2010/11/main" uri="{B97F6D7D-B522-45F9-BDA1-12C45D357490}">
          <x15:cacheHierarchy aggregatedColumn="23"/>
        </ext>
      </extLst>
    </cacheHierarchy>
    <cacheHierarchy uniqueName="[Measures].[Sum of Delivery Timeframe(days)]" caption="Sum of Delivery Timeframe(days)" measure="1" displayFolder="" measureGroup="Orders" count="0" hidden="1">
      <extLst>
        <ext xmlns:x15="http://schemas.microsoft.com/office/spreadsheetml/2010/11/main" uri="{B97F6D7D-B522-45F9-BDA1-12C45D357490}">
          <x15:cacheHierarchy aggregatedColumn="7"/>
        </ext>
      </extLst>
    </cacheHierarchy>
    <cacheHierarchy uniqueName="[Measures].[Distinct Count of Delivery Timeframe(days)]" caption="Distinct Count of Delivery Timeframe(days)" measure="1" displayFolder="" measureGroup="Orders" count="0" hidden="1">
      <extLst>
        <ext xmlns:x15="http://schemas.microsoft.com/office/spreadsheetml/2010/11/main" uri="{B97F6D7D-B522-45F9-BDA1-12C45D357490}">
          <x15:cacheHierarchy aggregatedColumn="7"/>
        </ext>
      </extLst>
    </cacheHierarchy>
    <cacheHierarchy uniqueName="[Measures].[Average of Delivery Timeframe(days)]" caption="Average of Delivery Timeframe(days)" measure="1" displayFolder="" measureGroup="Orders" count="0" hidden="1">
      <extLst>
        <ext xmlns:x15="http://schemas.microsoft.com/office/spreadsheetml/2010/11/main" uri="{B97F6D7D-B522-45F9-BDA1-12C45D357490}">
          <x15:cacheHierarchy aggregatedColumn="7"/>
        </ext>
      </extLst>
    </cacheHierarchy>
    <cacheHierarchy uniqueName="[Measures].[Count of Region]" caption="Count of Region" measure="1" displayFolder="" measureGroup="Regions" count="0" hidden="1">
      <extLst>
        <ext xmlns:x15="http://schemas.microsoft.com/office/spreadsheetml/2010/11/main" uri="{B97F6D7D-B522-45F9-BDA1-12C45D357490}">
          <x15:cacheHierarchy aggregatedColumn="29"/>
        </ext>
      </extLst>
    </cacheHierarchy>
  </cacheHierarchies>
  <kpis count="0"/>
  <extLst>
    <ext xmlns:x14="http://schemas.microsoft.com/office/spreadsheetml/2009/9/main" uri="{725AE2AE-9491-48be-B2B4-4EB974FC3084}">
      <x14:pivotCacheDefinition slicerData="1" pivotCacheId="932675272"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991">
  <r>
    <s v="SO - 000101"/>
    <s v="In-Store"/>
    <s v="WARE-UHY1004"/>
    <d v="2017-12-31T00:00:00"/>
    <x v="0"/>
    <d v="2018-06-14T00:00:00"/>
    <x v="0"/>
    <n v="20"/>
    <s v="USD"/>
    <x v="0"/>
    <n v="6"/>
    <n v="15"/>
    <n v="259"/>
    <x v="0"/>
    <n v="12"/>
    <n v="7.4999999999999997E-2"/>
    <n v="1963.1000000000001"/>
    <n v="1001.181"/>
    <n v="9079.3374999999996"/>
    <n v="4073.432499999999"/>
  </r>
  <r>
    <s v="SO - 000102"/>
    <s v="Online"/>
    <s v="WARE-NMK1003"/>
    <d v="2017-12-31T00:00:00"/>
    <x v="0"/>
    <d v="2018-06-22T00:00:00"/>
    <x v="1"/>
    <n v="21"/>
    <s v="USD"/>
    <x v="1"/>
    <n v="14"/>
    <n v="20"/>
    <n v="196"/>
    <x v="1"/>
    <n v="27"/>
    <n v="7.4999999999999997E-2"/>
    <n v="3939.6"/>
    <n v="3348.66"/>
    <n v="10932.39"/>
    <n v="886.40999999999985"/>
  </r>
  <r>
    <s v="SO - 000103"/>
    <s v="Distributor"/>
    <s v="WARE-UHY1004"/>
    <d v="2017-12-31T00:00:00"/>
    <x v="0"/>
    <d v="2018-06-21T00:00:00"/>
    <x v="2"/>
    <n v="15"/>
    <s v="USD"/>
    <x v="2"/>
    <n v="21"/>
    <n v="16"/>
    <n v="213"/>
    <x v="2"/>
    <n v="16"/>
    <n v="0.05"/>
    <n v="1775.5"/>
    <n v="781.22"/>
    <n v="1686.7249999999999"/>
    <n v="905.50499999999988"/>
  </r>
  <r>
    <s v="SO - 000104"/>
    <s v="Wholesale"/>
    <s v="WARE-NMK1003"/>
    <d v="2017-12-31T00:00:00"/>
    <x v="0"/>
    <d v="2018-06-02T00:00:00"/>
    <x v="3"/>
    <n v="4"/>
    <s v="USD"/>
    <x v="3"/>
    <n v="28"/>
    <n v="48"/>
    <n v="107"/>
    <x v="1"/>
    <n v="23"/>
    <n v="7.4999999999999997E-2"/>
    <n v="2324.9"/>
    <n v="1464.6870000000001"/>
    <n v="17204.260000000002"/>
    <n v="5486.764000000001"/>
  </r>
  <r>
    <s v="SO - 000105"/>
    <s v="Distributor"/>
    <s v="WARE-NMK1003"/>
    <d v="2018-04-10T00:00:00"/>
    <x v="0"/>
    <d v="2018-06-16T00:00:00"/>
    <x v="4"/>
    <n v="8"/>
    <s v="USD"/>
    <x v="4"/>
    <n v="22"/>
    <n v="49"/>
    <n v="111"/>
    <x v="1"/>
    <n v="26"/>
    <n v="0.1"/>
    <n v="1822.4"/>
    <n v="1476.1440000000002"/>
    <n v="13121.28"/>
    <n v="1312.1279999999988"/>
  </r>
  <r>
    <s v="SO - 000106"/>
    <s v="Online"/>
    <s v="WARE-PUJ1005"/>
    <d v="2017-12-31T00:00:00"/>
    <x v="0"/>
    <d v="2018-06-08T00:00:00"/>
    <x v="5"/>
    <n v="25"/>
    <s v="USD"/>
    <x v="5"/>
    <n v="12"/>
    <n v="21"/>
    <n v="285"/>
    <x v="2"/>
    <n v="1"/>
    <n v="0.05"/>
    <n v="1038.5"/>
    <n v="446.55500000000001"/>
    <n v="4932.875"/>
    <n v="2700.1"/>
  </r>
  <r>
    <s v="SO - 000107"/>
    <s v="In-Store"/>
    <s v="WARE-XYS1001"/>
    <d v="2017-12-31T00:00:00"/>
    <x v="0"/>
    <d v="2018-06-08T00:00:00"/>
    <x v="6"/>
    <n v="32"/>
    <s v="USD"/>
    <x v="6"/>
    <n v="10"/>
    <n v="14"/>
    <n v="6"/>
    <x v="0"/>
    <n v="5"/>
    <n v="0.15"/>
    <n v="1192.6000000000001"/>
    <n v="536.67000000000007"/>
    <n v="4054.84"/>
    <n v="1908.1599999999999"/>
  </r>
  <r>
    <s v="SO - 000108"/>
    <s v="In-Store"/>
    <s v="WARE-PUJ1005"/>
    <d v="2018-04-10T00:00:00"/>
    <x v="0"/>
    <d v="2018-06-26T00:00:00"/>
    <x v="7"/>
    <n v="33"/>
    <s v="USD"/>
    <x v="0"/>
    <n v="6"/>
    <n v="9"/>
    <n v="280"/>
    <x v="1"/>
    <n v="46"/>
    <n v="0.05"/>
    <n v="1815.7"/>
    <n v="1525.1879999999999"/>
    <n v="8624.5749999999989"/>
    <n v="998.63499999999931"/>
  </r>
  <r>
    <s v="SO - 000109"/>
    <s v="In-Store"/>
    <s v="WARE-PUJ1005"/>
    <d v="2017-12-31T00:00:00"/>
    <x v="1"/>
    <d v="2018-06-16T00:00:00"/>
    <x v="8"/>
    <n v="18"/>
    <s v="USD"/>
    <x v="7"/>
    <n v="4"/>
    <n v="9"/>
    <n v="299"/>
    <x v="3"/>
    <n v="47"/>
    <n v="0.3"/>
    <n v="3879.3"/>
    <n v="2211.201"/>
    <n v="10862.039999999999"/>
    <n v="2017.235999999999"/>
  </r>
  <r>
    <s v="SO - 000110"/>
    <s v="In-Store"/>
    <s v="WARE-UHY1004"/>
    <d v="2017-12-31T00:00:00"/>
    <x v="1"/>
    <d v="2018-06-29T00:00:00"/>
    <x v="9"/>
    <n v="11"/>
    <s v="USD"/>
    <x v="6"/>
    <n v="10"/>
    <n v="33"/>
    <n v="261"/>
    <x v="2"/>
    <n v="13"/>
    <n v="0.05"/>
    <n v="1956.4"/>
    <n v="1212.9680000000001"/>
    <n v="14868.64"/>
    <n v="5164.8959999999988"/>
  </r>
  <r>
    <s v="SO - 000111"/>
    <s v="Distributor"/>
    <s v="WARE-XYS1001"/>
    <d v="2017-12-31T00:00:00"/>
    <x v="1"/>
    <d v="2018-06-15T00:00:00"/>
    <x v="4"/>
    <n v="7"/>
    <s v="USD"/>
    <x v="8"/>
    <n v="23"/>
    <n v="21"/>
    <n v="17"/>
    <x v="0"/>
    <n v="38"/>
    <n v="0.1"/>
    <n v="201"/>
    <n v="124.62"/>
    <n v="1085.4000000000001"/>
    <n v="337.68000000000006"/>
  </r>
  <r>
    <s v="SO - 000112"/>
    <s v="In-Store"/>
    <s v="WARE-NMK1003"/>
    <d v="2018-04-10T00:00:00"/>
    <x v="1"/>
    <d v="2018-06-07T00:00:00"/>
    <x v="6"/>
    <n v="31"/>
    <s v="USD"/>
    <x v="6"/>
    <n v="10"/>
    <n v="21"/>
    <n v="152"/>
    <x v="1"/>
    <n v="40"/>
    <n v="0.15"/>
    <n v="6277.9000000000005"/>
    <n v="2762.2760000000003"/>
    <n v="26681.075000000001"/>
    <n v="12869.695"/>
  </r>
  <r>
    <s v="SO - 000113"/>
    <s v="In-Store"/>
    <s v="WARE-PUJ1005"/>
    <d v="2018-04-10T00:00:00"/>
    <x v="1"/>
    <d v="2018-06-22T00:00:00"/>
    <x v="10"/>
    <n v="21"/>
    <s v="USD"/>
    <x v="7"/>
    <n v="4"/>
    <n v="36"/>
    <n v="317"/>
    <x v="1"/>
    <n v="39"/>
    <n v="0.05"/>
    <n v="1051.9000000000001"/>
    <n v="641.65899999999999"/>
    <n v="4996.5249999999996"/>
    <n v="1788.2299999999996"/>
  </r>
  <r>
    <s v="SO - 000114"/>
    <s v="In-Store"/>
    <s v="WARE-PUJ1005"/>
    <d v="2018-04-10T00:00:00"/>
    <x v="1"/>
    <d v="2018-06-07T00:00:00"/>
    <x v="11"/>
    <n v="12"/>
    <s v="USD"/>
    <x v="9"/>
    <n v="8"/>
    <n v="17"/>
    <n v="291"/>
    <x v="1"/>
    <n v="32"/>
    <n v="0.15"/>
    <n v="254.6"/>
    <n v="216.41"/>
    <n v="1298.4599999999998"/>
    <n v="0"/>
  </r>
  <r>
    <s v="SO - 000115"/>
    <s v="In-Store"/>
    <s v="WARE-NMK1003"/>
    <d v="2017-12-31T00:00:00"/>
    <x v="1"/>
    <d v="2018-06-15T00:00:00"/>
    <x v="8"/>
    <n v="18"/>
    <s v="USD"/>
    <x v="10"/>
    <n v="9"/>
    <n v="32"/>
    <n v="138"/>
    <x v="3"/>
    <n v="6"/>
    <n v="0.15"/>
    <n v="3932.9"/>
    <n v="3146.32"/>
    <n v="20057.79"/>
    <n v="1179.869999999999"/>
  </r>
  <r>
    <s v="SO - 000116"/>
    <s v="In-Store"/>
    <s v="WARE-MKL1006"/>
    <d v="2017-12-31T00:00:00"/>
    <x v="1"/>
    <d v="2018-06-24T00:00:00"/>
    <x v="0"/>
    <n v="19"/>
    <s v="USD"/>
    <x v="11"/>
    <n v="5"/>
    <n v="11"/>
    <n v="354"/>
    <x v="3"/>
    <n v="25"/>
    <n v="0.05"/>
    <n v="1112.2"/>
    <n v="700.68600000000004"/>
    <n v="3169.77"/>
    <n v="1067.712"/>
  </r>
  <r>
    <s v="SO - 000117"/>
    <s v="In-Store"/>
    <s v="WARE-PUJ1005"/>
    <d v="2018-04-10T00:00:00"/>
    <x v="1"/>
    <d v="2018-06-19T00:00:00"/>
    <x v="6"/>
    <n v="31"/>
    <s v="USD"/>
    <x v="10"/>
    <n v="9"/>
    <n v="10"/>
    <n v="320"/>
    <x v="3"/>
    <n v="6"/>
    <n v="7.4999999999999997E-2"/>
    <n v="1239.5"/>
    <n v="904.83499999999992"/>
    <n v="3439.6125000000002"/>
    <n v="725.10750000000053"/>
  </r>
  <r>
    <s v="SO - 000118"/>
    <s v="In-Store"/>
    <s v="WARE-XYS1001"/>
    <d v="2018-04-10T00:00:00"/>
    <x v="1"/>
    <d v="2018-06-06T00:00:00"/>
    <x v="8"/>
    <n v="18"/>
    <s v="USD"/>
    <x v="9"/>
    <n v="8"/>
    <n v="30"/>
    <n v="21"/>
    <x v="1"/>
    <n v="3"/>
    <n v="0.1"/>
    <n v="984.9"/>
    <n v="393.96000000000004"/>
    <n v="3545.64"/>
    <n v="1969.7999999999997"/>
  </r>
  <r>
    <s v="SO - 000119"/>
    <s v="In-Store"/>
    <s v="WARE-MKL1006"/>
    <d v="2018-04-10T00:00:00"/>
    <x v="1"/>
    <d v="2018-06-07T00:00:00"/>
    <x v="12"/>
    <n v="10"/>
    <s v="USD"/>
    <x v="11"/>
    <n v="5"/>
    <n v="5"/>
    <n v="349"/>
    <x v="0"/>
    <n v="20"/>
    <n v="0.1"/>
    <n v="5581.1"/>
    <n v="4130.0140000000001"/>
    <n v="20091.960000000003"/>
    <n v="3571.9040000000023"/>
  </r>
  <r>
    <s v="SO - 000120"/>
    <s v="Online"/>
    <s v="WARE-NMK1003"/>
    <d v="2017-12-31T00:00:00"/>
    <x v="1"/>
    <d v="2018-06-11T00:00:00"/>
    <x v="11"/>
    <n v="12"/>
    <s v="USD"/>
    <x v="1"/>
    <n v="14"/>
    <n v="23"/>
    <n v="134"/>
    <x v="1"/>
    <n v="24"/>
    <n v="0.05"/>
    <n v="3095.4"/>
    <n v="1795.3319999999999"/>
    <n v="11762.52"/>
    <n v="4581.1920000000009"/>
  </r>
  <r>
    <s v="SO - 000121"/>
    <s v="Wholesale"/>
    <s v="WARE-NMK1003"/>
    <d v="2018-04-10T00:00:00"/>
    <x v="1"/>
    <d v="2018-06-18T00:00:00"/>
    <x v="13"/>
    <n v="17"/>
    <s v="USD"/>
    <x v="12"/>
    <n v="25"/>
    <n v="46"/>
    <n v="193"/>
    <x v="1"/>
    <n v="33"/>
    <n v="0.4"/>
    <n v="2278"/>
    <n v="1754.06"/>
    <n v="5467.2"/>
    <n v="-1549.04"/>
  </r>
  <r>
    <s v="SO - 000122"/>
    <s v="In-Store"/>
    <s v="WARE-PUJ1005"/>
    <d v="2018-04-10T00:00:00"/>
    <x v="2"/>
    <d v="2018-06-10T00:00:00"/>
    <x v="14"/>
    <n v="45"/>
    <s v="USD"/>
    <x v="13"/>
    <n v="2"/>
    <n v="14"/>
    <n v="282"/>
    <x v="2"/>
    <n v="1"/>
    <n v="7.4999999999999997E-2"/>
    <n v="991.6"/>
    <n v="654.45600000000002"/>
    <n v="6420.6100000000006"/>
    <n v="1839.4180000000006"/>
  </r>
  <r>
    <s v="SO - 000123"/>
    <s v="In-Store"/>
    <s v="WARE-XYS1001"/>
    <d v="2018-04-10T00:00:00"/>
    <x v="2"/>
    <d v="2018-06-26T00:00:00"/>
    <x v="11"/>
    <n v="11"/>
    <s v="USD"/>
    <x v="14"/>
    <n v="7"/>
    <n v="40"/>
    <n v="20"/>
    <x v="1"/>
    <n v="35"/>
    <n v="0.2"/>
    <n v="3979.8"/>
    <n v="3064.4460000000004"/>
    <n v="6367.68"/>
    <n v="238.78799999999956"/>
  </r>
  <r>
    <s v="SO - 000124"/>
    <s v="Distributor"/>
    <s v="WARE-UHY1004"/>
    <d v="2017-12-31T00:00:00"/>
    <x v="2"/>
    <d v="2018-06-22T00:00:00"/>
    <x v="15"/>
    <n v="25"/>
    <s v="USD"/>
    <x v="15"/>
    <n v="24"/>
    <n v="19"/>
    <n v="218"/>
    <x v="0"/>
    <n v="15"/>
    <n v="0.4"/>
    <n v="1969.8"/>
    <n v="866.71199999999999"/>
    <n v="3545.64"/>
    <n v="945.50399999999991"/>
  </r>
  <r>
    <s v="SO - 000125"/>
    <s v="In-Store"/>
    <s v="WARE-NMK1003"/>
    <d v="2018-04-10T00:00:00"/>
    <x v="2"/>
    <d v="2018-06-16T00:00:00"/>
    <x v="6"/>
    <n v="30"/>
    <s v="USD"/>
    <x v="7"/>
    <n v="4"/>
    <n v="15"/>
    <n v="173"/>
    <x v="2"/>
    <n v="13"/>
    <n v="0.15"/>
    <n v="268"/>
    <n v="131.32"/>
    <n v="227.79999999999998"/>
    <n v="96.47999999999999"/>
  </r>
  <r>
    <s v="SO - 000126"/>
    <s v="Online"/>
    <s v="WARE-NMK1003"/>
    <d v="2017-12-31T00:00:00"/>
    <x v="2"/>
    <d v="2018-06-21T00:00:00"/>
    <x v="16"/>
    <n v="12"/>
    <s v="USD"/>
    <x v="16"/>
    <n v="18"/>
    <n v="46"/>
    <n v="110"/>
    <x v="1"/>
    <n v="24"/>
    <n v="0.1"/>
    <n v="174.20000000000002"/>
    <n v="95.810000000000016"/>
    <n v="1097.46"/>
    <n v="426.78999999999996"/>
  </r>
  <r>
    <s v="SO - 000127"/>
    <s v="In-Store"/>
    <s v="WARE-UHY1004"/>
    <d v="2017-12-31T00:00:00"/>
    <x v="2"/>
    <d v="2018-06-26T00:00:00"/>
    <x v="0"/>
    <n v="18"/>
    <s v="USD"/>
    <x v="14"/>
    <n v="7"/>
    <n v="32"/>
    <n v="229"/>
    <x v="1"/>
    <n v="46"/>
    <n v="7.4999999999999997E-2"/>
    <n v="2988.2000000000003"/>
    <n v="2510.0880000000002"/>
    <n v="8292.255000000001"/>
    <n v="761.99099999999999"/>
  </r>
  <r>
    <s v="SO - 000128"/>
    <s v="In-Store"/>
    <s v="WARE-UHY1004"/>
    <d v="2017-12-31T00:00:00"/>
    <x v="2"/>
    <d v="2018-06-20T00:00:00"/>
    <x v="13"/>
    <n v="16"/>
    <s v="USD"/>
    <x v="10"/>
    <n v="9"/>
    <n v="32"/>
    <n v="238"/>
    <x v="1"/>
    <n v="36"/>
    <n v="0.05"/>
    <n v="3999.9"/>
    <n v="2679.9330000000004"/>
    <n v="15199.619999999999"/>
    <n v="4479.8879999999972"/>
  </r>
  <r>
    <s v="SO - 000129"/>
    <s v="Distributor"/>
    <s v="WARE-NMK1003"/>
    <d v="2018-04-10T00:00:00"/>
    <x v="2"/>
    <d v="2018-06-21T00:00:00"/>
    <x v="17"/>
    <n v="4"/>
    <s v="USD"/>
    <x v="17"/>
    <n v="20"/>
    <n v="22"/>
    <n v="97"/>
    <x v="2"/>
    <n v="37"/>
    <n v="0.05"/>
    <n v="5976.4000000000005"/>
    <n v="2450.3240000000001"/>
    <n v="17032.740000000002"/>
    <n v="9681.7680000000018"/>
  </r>
  <r>
    <s v="SO - 000130"/>
    <s v="In-Store"/>
    <s v="WARE-NMK1003"/>
    <d v="2018-04-10T00:00:00"/>
    <x v="2"/>
    <d v="2018-06-27T00:00:00"/>
    <x v="18"/>
    <n v="5"/>
    <s v="USD"/>
    <x v="9"/>
    <n v="8"/>
    <n v="5"/>
    <n v="103"/>
    <x v="1"/>
    <n v="32"/>
    <n v="0.1"/>
    <n v="2901.1"/>
    <n v="2378.9019999999996"/>
    <n v="13054.95"/>
    <n v="1160.4400000000023"/>
  </r>
  <r>
    <s v="SO - 000131"/>
    <s v="In-Store"/>
    <s v="WARE-PUJ1005"/>
    <d v="2018-04-10T00:00:00"/>
    <x v="3"/>
    <d v="2018-06-26T00:00:00"/>
    <x v="8"/>
    <n v="16"/>
    <s v="USD"/>
    <x v="9"/>
    <n v="8"/>
    <n v="29"/>
    <n v="305"/>
    <x v="1"/>
    <n v="23"/>
    <n v="7.4999999999999997E-2"/>
    <n v="6076.9000000000005"/>
    <n v="2734.6050000000005"/>
    <n v="39347.927500000005"/>
    <n v="20205.692500000001"/>
  </r>
  <r>
    <s v="SO - 000132"/>
    <s v="Online"/>
    <s v="WARE-PUJ1005"/>
    <d v="2017-12-31T00:00:00"/>
    <x v="3"/>
    <d v="2018-06-05T00:00:00"/>
    <x v="0"/>
    <n v="17"/>
    <s v="USD"/>
    <x v="18"/>
    <n v="13"/>
    <n v="35"/>
    <n v="303"/>
    <x v="1"/>
    <n v="14"/>
    <n v="0.2"/>
    <n v="5735.2"/>
    <n v="4186.6959999999999"/>
    <n v="32117.120000000003"/>
    <n v="2810.2480000000032"/>
  </r>
  <r>
    <s v="SO - 000133"/>
    <s v="Online"/>
    <s v="WARE-UHY1004"/>
    <d v="2017-12-31T00:00:00"/>
    <x v="3"/>
    <d v="2018-06-30T00:00:00"/>
    <x v="14"/>
    <n v="44"/>
    <s v="USD"/>
    <x v="19"/>
    <n v="19"/>
    <n v="46"/>
    <n v="217"/>
    <x v="2"/>
    <n v="7"/>
    <n v="0.1"/>
    <n v="3919.5"/>
    <n v="2077.335"/>
    <n v="10582.65"/>
    <n v="4350.6449999999995"/>
  </r>
  <r>
    <s v="SO - 000134"/>
    <s v="Online"/>
    <s v="WARE-MKL1006"/>
    <d v="2017-12-31T00:00:00"/>
    <x v="3"/>
    <d v="2018-06-30T00:00:00"/>
    <x v="13"/>
    <n v="15"/>
    <s v="USD"/>
    <x v="20"/>
    <n v="17"/>
    <n v="42"/>
    <n v="362"/>
    <x v="1"/>
    <n v="46"/>
    <n v="0.05"/>
    <n v="6083.6"/>
    <n v="3832.6680000000001"/>
    <n v="5779.42"/>
    <n v="1946.752"/>
  </r>
  <r>
    <s v="SO - 000135"/>
    <s v="Wholesale"/>
    <s v="WARE-MKL1006"/>
    <d v="2018-04-10T00:00:00"/>
    <x v="3"/>
    <d v="2018-06-14T00:00:00"/>
    <x v="8"/>
    <n v="16"/>
    <s v="USD"/>
    <x v="21"/>
    <n v="26"/>
    <n v="2"/>
    <n v="335"/>
    <x v="1"/>
    <n v="40"/>
    <n v="7.4999999999999997E-2"/>
    <n v="2566.1"/>
    <n v="1642.3040000000001"/>
    <n v="11868.212500000001"/>
    <n v="3656.692500000001"/>
  </r>
  <r>
    <s v="SO - 000136"/>
    <s v="Distributor"/>
    <s v="WARE-NBV1002"/>
    <d v="2017-12-31T00:00:00"/>
    <x v="3"/>
    <d v="2018-06-07T00:00:00"/>
    <x v="2"/>
    <n v="12"/>
    <s v="USD"/>
    <x v="4"/>
    <n v="22"/>
    <n v="28"/>
    <n v="84"/>
    <x v="0"/>
    <n v="38"/>
    <n v="7.4999999999999997E-2"/>
    <n v="2278"/>
    <n v="1093.44"/>
    <n v="4214.3"/>
    <n v="2027.42"/>
  </r>
  <r>
    <s v="SO - 000137"/>
    <s v="In-Store"/>
    <s v="WARE-UHY1004"/>
    <d v="2017-12-31T00:00:00"/>
    <x v="3"/>
    <d v="2018-06-14T00:00:00"/>
    <x v="5"/>
    <n v="22"/>
    <s v="USD"/>
    <x v="14"/>
    <n v="7"/>
    <n v="46"/>
    <n v="256"/>
    <x v="2"/>
    <n v="1"/>
    <n v="7.4999999999999997E-2"/>
    <n v="261.3"/>
    <n v="120.19800000000001"/>
    <n v="241.70250000000001"/>
    <n v="121.50450000000001"/>
  </r>
  <r>
    <s v="SO - 000138"/>
    <s v="Online"/>
    <s v="WARE-MKL1006"/>
    <d v="2017-12-31T00:00:00"/>
    <x v="3"/>
    <d v="2018-06-28T00:00:00"/>
    <x v="13"/>
    <n v="15"/>
    <s v="USD"/>
    <x v="5"/>
    <n v="12"/>
    <n v="22"/>
    <n v="360"/>
    <x v="1"/>
    <n v="17"/>
    <n v="0.05"/>
    <n v="998.30000000000007"/>
    <n v="698.81000000000006"/>
    <n v="7587.08"/>
    <n v="1996.5999999999995"/>
  </r>
  <r>
    <s v="SO - 000139"/>
    <s v="In-Store"/>
    <s v="WARE-NMK1003"/>
    <d v="2017-12-31T00:00:00"/>
    <x v="3"/>
    <d v="2018-06-13T00:00:00"/>
    <x v="0"/>
    <n v="17"/>
    <s v="USD"/>
    <x v="7"/>
    <n v="4"/>
    <n v="34"/>
    <n v="90"/>
    <x v="1"/>
    <n v="40"/>
    <n v="0.2"/>
    <n v="3497.4"/>
    <n v="1958.5440000000003"/>
    <n v="16787.52"/>
    <n v="5036.2559999999976"/>
  </r>
  <r>
    <s v="SO - 000140"/>
    <s v="In-Store"/>
    <s v="WARE-NMK1003"/>
    <d v="2017-12-31T00:00:00"/>
    <x v="3"/>
    <d v="2018-06-18T00:00:00"/>
    <x v="8"/>
    <n v="16"/>
    <s v="USD"/>
    <x v="10"/>
    <n v="9"/>
    <n v="26"/>
    <n v="196"/>
    <x v="3"/>
    <n v="25"/>
    <n v="0.05"/>
    <n v="1132.3"/>
    <n v="486.88899999999995"/>
    <n v="4302.74"/>
    <n v="2355.1840000000002"/>
  </r>
  <r>
    <s v="SO - 000141"/>
    <s v="In-Store"/>
    <s v="WARE-XYS1001"/>
    <d v="2017-12-31T00:00:00"/>
    <x v="3"/>
    <d v="2018-06-15T00:00:00"/>
    <x v="18"/>
    <n v="4"/>
    <s v="USD"/>
    <x v="14"/>
    <n v="7"/>
    <n v="26"/>
    <n v="40"/>
    <x v="1"/>
    <n v="2"/>
    <n v="0.05"/>
    <n v="2405.3000000000002"/>
    <n v="1587.4980000000003"/>
    <n v="15995.245000000001"/>
    <n v="4882.7589999999982"/>
  </r>
  <r>
    <s v="SO - 000142"/>
    <s v="Distributor"/>
    <s v="WARE-MKL1006"/>
    <d v="2017-12-31T00:00:00"/>
    <x v="3"/>
    <d v="2018-06-24T00:00:00"/>
    <x v="2"/>
    <n v="12"/>
    <s v="USD"/>
    <x v="15"/>
    <n v="24"/>
    <n v="24"/>
    <n v="367"/>
    <x v="1"/>
    <n v="3"/>
    <n v="0.05"/>
    <n v="5701.7"/>
    <n v="3249.9689999999996"/>
    <n v="43332.92"/>
    <n v="17333.168000000001"/>
  </r>
  <r>
    <s v="SO - 000143"/>
    <s v="Distributor"/>
    <s v="WARE-UHY1004"/>
    <d v="2017-12-31T00:00:00"/>
    <x v="4"/>
    <d v="2018-06-09T00:00:00"/>
    <x v="5"/>
    <n v="21"/>
    <s v="USD"/>
    <x v="12"/>
    <n v="25"/>
    <n v="18"/>
    <n v="249"/>
    <x v="0"/>
    <n v="34"/>
    <n v="0.2"/>
    <n v="2452.2000000000003"/>
    <n v="1446.798"/>
    <n v="1961.7600000000002"/>
    <n v="514.96200000000022"/>
  </r>
  <r>
    <s v="SO - 000144"/>
    <s v="In-Store"/>
    <s v="WARE-XYS1001"/>
    <d v="2017-12-31T00:00:00"/>
    <x v="4"/>
    <d v="2018-06-30T00:00:00"/>
    <x v="12"/>
    <n v="7"/>
    <s v="USD"/>
    <x v="22"/>
    <n v="11"/>
    <n v="21"/>
    <n v="6"/>
    <x v="1"/>
    <n v="11"/>
    <n v="0.05"/>
    <n v="3095.4"/>
    <n v="2012.0100000000002"/>
    <n v="8821.89"/>
    <n v="2785.8599999999988"/>
  </r>
  <r>
    <s v="SO - 000145"/>
    <s v="Online"/>
    <s v="WARE-UHY1004"/>
    <d v="2017-12-31T00:00:00"/>
    <x v="4"/>
    <d v="2018-06-12T00:00:00"/>
    <x v="16"/>
    <n v="10"/>
    <s v="USD"/>
    <x v="23"/>
    <n v="15"/>
    <n v="14"/>
    <n v="212"/>
    <x v="2"/>
    <n v="8"/>
    <n v="0.4"/>
    <n v="3865.9"/>
    <n v="2164.9040000000005"/>
    <n v="9278.16"/>
    <n v="618.54399999999805"/>
  </r>
  <r>
    <s v="SO - 000146"/>
    <s v="Distributor"/>
    <s v="WARE-XYS1001"/>
    <d v="2017-12-31T00:00:00"/>
    <x v="4"/>
    <d v="2018-06-10T00:00:00"/>
    <x v="8"/>
    <n v="15"/>
    <s v="USD"/>
    <x v="8"/>
    <n v="23"/>
    <n v="3"/>
    <n v="37"/>
    <x v="1"/>
    <n v="11"/>
    <n v="0.1"/>
    <n v="2304.8000000000002"/>
    <n v="1382.88"/>
    <n v="16594.560000000001"/>
    <n v="5531.52"/>
  </r>
  <r>
    <s v="SO - 000147"/>
    <s v="Online"/>
    <s v="WARE-XYS1001"/>
    <d v="2017-12-31T00:00:00"/>
    <x v="4"/>
    <d v="2018-06-21T00:00:00"/>
    <x v="13"/>
    <n v="14"/>
    <s v="USD"/>
    <x v="20"/>
    <n v="17"/>
    <n v="13"/>
    <n v="38"/>
    <x v="1"/>
    <n v="35"/>
    <n v="0.05"/>
    <n v="3195.9"/>
    <n v="1470.114"/>
    <n v="9108.3150000000005"/>
    <n v="4697.973"/>
  </r>
  <r>
    <s v="SO - 000148"/>
    <s v="Online"/>
    <s v="WARE-PUJ1005"/>
    <d v="2017-12-31T00:00:00"/>
    <x v="4"/>
    <d v="2018-06-19T00:00:00"/>
    <x v="10"/>
    <n v="18"/>
    <s v="USD"/>
    <x v="16"/>
    <n v="18"/>
    <n v="49"/>
    <n v="294"/>
    <x v="1"/>
    <n v="33"/>
    <n v="0.05"/>
    <n v="6452.1"/>
    <n v="5161.68"/>
    <n v="42906.465000000004"/>
    <n v="6774.7050000000017"/>
  </r>
  <r>
    <s v="SO - 000149"/>
    <s v="Distributor"/>
    <s v="WARE-NMK1003"/>
    <d v="2017-12-31T00:00:00"/>
    <x v="5"/>
    <d v="2018-06-14T00:00:00"/>
    <x v="5"/>
    <n v="20"/>
    <s v="USD"/>
    <x v="15"/>
    <n v="24"/>
    <n v="4"/>
    <n v="105"/>
    <x v="2"/>
    <n v="16"/>
    <n v="0.3"/>
    <n v="2003.3"/>
    <n v="921.51800000000003"/>
    <n v="4206.9299999999994"/>
    <n v="1442.3759999999993"/>
  </r>
  <r>
    <s v="SO - 000150"/>
    <s v="Distributor"/>
    <s v="WARE-XYS1001"/>
    <d v="2018-04-10T00:00:00"/>
    <x v="5"/>
    <d v="2018-06-28T00:00:00"/>
    <x v="2"/>
    <n v="10"/>
    <s v="USD"/>
    <x v="8"/>
    <n v="23"/>
    <n v="20"/>
    <n v="17"/>
    <x v="2"/>
    <n v="8"/>
    <n v="0.05"/>
    <n v="3638.1"/>
    <n v="1455.24"/>
    <n v="27649.559999999998"/>
    <n v="16007.639999999998"/>
  </r>
  <r>
    <s v="SO - 000151"/>
    <s v="In-Store"/>
    <s v="WARE-NMK1003"/>
    <d v="2018-04-10T00:00:00"/>
    <x v="5"/>
    <d v="2018-06-14T00:00:00"/>
    <x v="8"/>
    <n v="14"/>
    <s v="USD"/>
    <x v="7"/>
    <n v="4"/>
    <n v="19"/>
    <n v="109"/>
    <x v="1"/>
    <n v="44"/>
    <n v="7.4999999999999997E-2"/>
    <n v="2278"/>
    <n v="1822.4"/>
    <n v="6321.4500000000007"/>
    <n v="854.25"/>
  </r>
  <r>
    <s v="SO - 000152"/>
    <s v="Online"/>
    <s v="WARE-NMK1003"/>
    <d v="2018-04-10T00:00:00"/>
    <x v="5"/>
    <d v="2018-06-25T00:00:00"/>
    <x v="2"/>
    <n v="10"/>
    <s v="USD"/>
    <x v="24"/>
    <n v="16"/>
    <n v="25"/>
    <n v="141"/>
    <x v="0"/>
    <n v="22"/>
    <n v="0.3"/>
    <n v="924.6"/>
    <n v="582.49800000000005"/>
    <n v="3883.32"/>
    <n v="388.33199999999988"/>
  </r>
  <r>
    <s v="SO - 000153"/>
    <s v="Online"/>
    <s v="WARE-NMK1003"/>
    <d v="2018-04-10T00:00:00"/>
    <x v="5"/>
    <d v="2018-06-21T00:00:00"/>
    <x v="19"/>
    <n v="30"/>
    <s v="USD"/>
    <x v="19"/>
    <n v="19"/>
    <n v="8"/>
    <n v="111"/>
    <x v="2"/>
    <n v="16"/>
    <n v="0.05"/>
    <n v="3926.2000000000003"/>
    <n v="3062.4360000000001"/>
    <n v="18649.45"/>
    <n v="3337.2700000000004"/>
  </r>
  <r>
    <s v="SO - 000154"/>
    <s v="Distributor"/>
    <s v="WARE-MKL1006"/>
    <d v="2017-12-31T00:00:00"/>
    <x v="5"/>
    <d v="2018-06-12T00:00:00"/>
    <x v="9"/>
    <n v="7"/>
    <s v="USD"/>
    <x v="8"/>
    <n v="23"/>
    <n v="24"/>
    <n v="349"/>
    <x v="3"/>
    <n v="25"/>
    <n v="7.4999999999999997E-2"/>
    <n v="3825.7000000000003"/>
    <n v="2257.163"/>
    <n v="14155.090000000002"/>
    <n v="5126.4380000000019"/>
  </r>
  <r>
    <s v="SO - 000155"/>
    <s v="Wholesale"/>
    <s v="WARE-MKL1006"/>
    <d v="2017-12-31T00:00:00"/>
    <x v="5"/>
    <d v="2018-07-03T00:00:00"/>
    <x v="1"/>
    <n v="16"/>
    <s v="USD"/>
    <x v="25"/>
    <n v="27"/>
    <n v="13"/>
    <n v="360"/>
    <x v="2"/>
    <n v="4"/>
    <n v="0.05"/>
    <n v="2257.9"/>
    <n v="1377.319"/>
    <n v="6435.0150000000003"/>
    <n v="2303.058"/>
  </r>
  <r>
    <s v="SO - 000156"/>
    <s v="Distributor"/>
    <s v="WARE-NMK1003"/>
    <d v="2017-12-31T00:00:00"/>
    <x v="6"/>
    <d v="2018-07-02T00:00:00"/>
    <x v="8"/>
    <n v="13"/>
    <s v="USD"/>
    <x v="15"/>
    <n v="24"/>
    <n v="32"/>
    <n v="148"/>
    <x v="1"/>
    <n v="33"/>
    <n v="7.4999999999999997E-2"/>
    <n v="1112.2"/>
    <n v="756.29600000000005"/>
    <n v="8230.2800000000007"/>
    <n v="2179.9120000000003"/>
  </r>
  <r>
    <s v="SO - 000157"/>
    <s v="Online"/>
    <s v="WARE-NMK1003"/>
    <d v="2017-12-31T00:00:00"/>
    <x v="6"/>
    <d v="2018-06-22T00:00:00"/>
    <x v="12"/>
    <n v="5"/>
    <s v="USD"/>
    <x v="19"/>
    <n v="19"/>
    <n v="28"/>
    <n v="103"/>
    <x v="1"/>
    <n v="45"/>
    <n v="0.05"/>
    <n v="3557.7000000000003"/>
    <n v="1814.4270000000001"/>
    <n v="27038.52"/>
    <n v="12523.103999999999"/>
  </r>
  <r>
    <s v="SO - 000158"/>
    <s v="Online"/>
    <s v="WARE-NBV1002"/>
    <d v="2017-12-31T00:00:00"/>
    <x v="6"/>
    <d v="2018-06-09T00:00:00"/>
    <x v="8"/>
    <n v="13"/>
    <s v="USD"/>
    <x v="18"/>
    <n v="13"/>
    <n v="8"/>
    <n v="59"/>
    <x v="1"/>
    <n v="45"/>
    <n v="0.4"/>
    <n v="2371.8000000000002"/>
    <n v="1233.3360000000002"/>
    <n v="4269.24"/>
    <n v="569.23199999999906"/>
  </r>
  <r>
    <s v="SO - 000159"/>
    <s v="Online"/>
    <s v="WARE-NBV1002"/>
    <d v="2017-12-31T00:00:00"/>
    <x v="6"/>
    <d v="2018-07-01T00:00:00"/>
    <x v="12"/>
    <n v="5"/>
    <s v="USD"/>
    <x v="1"/>
    <n v="14"/>
    <n v="47"/>
    <n v="60"/>
    <x v="2"/>
    <n v="1"/>
    <n v="0.4"/>
    <n v="857.6"/>
    <n v="686.08"/>
    <n v="514.55999999999995"/>
    <n v="-171.5200000000001"/>
  </r>
  <r>
    <s v="SO - 000160"/>
    <s v="In-Store"/>
    <s v="WARE-UHY1004"/>
    <d v="2017-12-31T00:00:00"/>
    <x v="7"/>
    <d v="2018-06-14T00:00:00"/>
    <x v="20"/>
    <n v="27"/>
    <s v="USD"/>
    <x v="22"/>
    <n v="11"/>
    <n v="33"/>
    <n v="238"/>
    <x v="0"/>
    <n v="20"/>
    <n v="0.3"/>
    <n v="3892.7000000000003"/>
    <n v="2880.598"/>
    <n v="13624.449999999999"/>
    <n v="-778.54000000000087"/>
  </r>
  <r>
    <s v="SO - 000161"/>
    <s v="In-Store"/>
    <s v="WARE-NMK1003"/>
    <d v="2017-12-31T00:00:00"/>
    <x v="7"/>
    <d v="2018-06-13T00:00:00"/>
    <x v="13"/>
    <n v="11"/>
    <s v="USD"/>
    <x v="26"/>
    <n v="3"/>
    <n v="26"/>
    <n v="151"/>
    <x v="1"/>
    <n v="21"/>
    <n v="7.4999999999999997E-2"/>
    <n v="3477.3"/>
    <n v="1390.92"/>
    <n v="19299.015000000003"/>
    <n v="10953.495000000003"/>
  </r>
  <r>
    <s v="SO - 000162"/>
    <s v="Online"/>
    <s v="WARE-NMK1003"/>
    <d v="2017-12-31T00:00:00"/>
    <x v="7"/>
    <d v="2018-06-11T00:00:00"/>
    <x v="21"/>
    <n v="29"/>
    <s v="USD"/>
    <x v="18"/>
    <n v="13"/>
    <n v="20"/>
    <n v="152"/>
    <x v="1"/>
    <n v="44"/>
    <n v="0.1"/>
    <n v="3738.6"/>
    <n v="2803.95"/>
    <n v="16823.7"/>
    <n v="2803.9500000000007"/>
  </r>
  <r>
    <s v="SO - 000163"/>
    <s v="Online"/>
    <s v="WARE-PUJ1005"/>
    <d v="2018-04-10T00:00:00"/>
    <x v="7"/>
    <d v="2018-06-10T00:00:00"/>
    <x v="9"/>
    <n v="5"/>
    <s v="USD"/>
    <x v="17"/>
    <n v="20"/>
    <n v="6"/>
    <n v="262"/>
    <x v="2"/>
    <n v="8"/>
    <n v="0.3"/>
    <n v="1072"/>
    <n v="589.6"/>
    <n v="3751.9999999999995"/>
    <n v="803.99999999999955"/>
  </r>
  <r>
    <s v="SO - 000164"/>
    <s v="In-Store"/>
    <s v="WARE-NMK1003"/>
    <d v="2018-04-10T00:00:00"/>
    <x v="7"/>
    <d v="2018-07-01T00:00:00"/>
    <x v="19"/>
    <n v="28"/>
    <s v="USD"/>
    <x v="11"/>
    <n v="5"/>
    <n v="40"/>
    <n v="120"/>
    <x v="1"/>
    <n v="46"/>
    <n v="0.05"/>
    <n v="2257.9"/>
    <n v="1761.162"/>
    <n v="15015.035"/>
    <n v="2686.9009999999998"/>
  </r>
  <r>
    <s v="SO - 000165"/>
    <s v="Online"/>
    <s v="WARE-UHY1004"/>
    <d v="2018-04-10T00:00:00"/>
    <x v="7"/>
    <d v="2018-06-11T00:00:00"/>
    <x v="13"/>
    <n v="11"/>
    <s v="USD"/>
    <x v="16"/>
    <n v="18"/>
    <n v="23"/>
    <n v="233"/>
    <x v="1"/>
    <n v="46"/>
    <n v="0.1"/>
    <n v="1058.6000000000001"/>
    <n v="751.60600000000011"/>
    <n v="2858.2200000000003"/>
    <n v="603.40200000000004"/>
  </r>
  <r>
    <s v="SO - 000166"/>
    <s v="Online"/>
    <s v="WARE-NBV1002"/>
    <d v="2018-04-10T00:00:00"/>
    <x v="7"/>
    <d v="2018-06-15T00:00:00"/>
    <x v="22"/>
    <n v="21"/>
    <s v="USD"/>
    <x v="18"/>
    <n v="13"/>
    <n v="38"/>
    <n v="77"/>
    <x v="1"/>
    <n v="39"/>
    <n v="0.1"/>
    <n v="2492.4"/>
    <n v="1296.048"/>
    <n v="8972.6400000000012"/>
    <n v="3788.4480000000012"/>
  </r>
  <r>
    <s v="SO - 000167"/>
    <s v="In-Store"/>
    <s v="WARE-NBV1002"/>
    <d v="2018-04-10T00:00:00"/>
    <x v="7"/>
    <d v="2018-06-13T00:00:00"/>
    <x v="10"/>
    <n v="15"/>
    <s v="USD"/>
    <x v="7"/>
    <n v="4"/>
    <n v="30"/>
    <n v="69"/>
    <x v="1"/>
    <n v="11"/>
    <n v="0.05"/>
    <n v="3852.5"/>
    <n v="2465.6"/>
    <n v="18299.375"/>
    <n v="5971.375"/>
  </r>
  <r>
    <s v="SO - 000168"/>
    <s v="Distributor"/>
    <s v="WARE-UHY1004"/>
    <d v="2017-12-31T00:00:00"/>
    <x v="8"/>
    <d v="2018-06-19T00:00:00"/>
    <x v="23"/>
    <n v="32"/>
    <s v="USD"/>
    <x v="8"/>
    <n v="23"/>
    <n v="42"/>
    <n v="215"/>
    <x v="2"/>
    <n v="37"/>
    <n v="0.05"/>
    <n v="241.20000000000002"/>
    <n v="132.66000000000003"/>
    <n v="1833.1200000000001"/>
    <n v="771.83999999999992"/>
  </r>
  <r>
    <s v="SO - 000169"/>
    <s v="In-Store"/>
    <s v="WARE-XYS1001"/>
    <d v="2017-12-31T00:00:00"/>
    <x v="8"/>
    <d v="2018-06-11T00:00:00"/>
    <x v="6"/>
    <n v="24"/>
    <s v="USD"/>
    <x v="10"/>
    <n v="9"/>
    <n v="1"/>
    <n v="30"/>
    <x v="1"/>
    <n v="35"/>
    <n v="0.15"/>
    <n v="1051.9000000000001"/>
    <n v="494.39300000000003"/>
    <n v="1788.23"/>
    <n v="799.44399999999996"/>
  </r>
  <r>
    <s v="SO - 000170"/>
    <s v="Distributor"/>
    <s v="WARE-NMK1003"/>
    <d v="2017-12-31T00:00:00"/>
    <x v="8"/>
    <d v="2018-06-14T00:00:00"/>
    <x v="24"/>
    <n v="34"/>
    <s v="USD"/>
    <x v="12"/>
    <n v="25"/>
    <n v="11"/>
    <n v="169"/>
    <x v="4"/>
    <n v="10"/>
    <n v="0.3"/>
    <n v="227.8"/>
    <n v="107.066"/>
    <n v="797.3"/>
    <n v="261.96999999999991"/>
  </r>
  <r>
    <s v="SO - 000171"/>
    <s v="Distributor"/>
    <s v="WARE-MKL1006"/>
    <d v="2018-04-10T00:00:00"/>
    <x v="8"/>
    <d v="2018-06-14T00:00:00"/>
    <x v="7"/>
    <n v="25"/>
    <s v="USD"/>
    <x v="15"/>
    <n v="24"/>
    <n v="4"/>
    <n v="333"/>
    <x v="1"/>
    <n v="14"/>
    <n v="0.05"/>
    <n v="1078.7"/>
    <n v="506.98899999999998"/>
    <n v="5123.8249999999998"/>
    <n v="2588.88"/>
  </r>
  <r>
    <s v="SO - 000172"/>
    <s v="Wholesale"/>
    <s v="WARE-NMK1003"/>
    <d v="2018-04-10T00:00:00"/>
    <x v="8"/>
    <d v="2018-06-13T00:00:00"/>
    <x v="25"/>
    <n v="21"/>
    <s v="USD"/>
    <x v="3"/>
    <n v="28"/>
    <n v="6"/>
    <n v="96"/>
    <x v="4"/>
    <n v="10"/>
    <n v="0.15"/>
    <n v="1005"/>
    <n v="743.7"/>
    <n v="6834"/>
    <n v="884.39999999999964"/>
  </r>
  <r>
    <s v="SO - 000173"/>
    <s v="Distributor"/>
    <s v="WARE-PUJ1005"/>
    <d v="2018-04-10T00:00:00"/>
    <x v="8"/>
    <d v="2018-07-03T00:00:00"/>
    <x v="13"/>
    <n v="10"/>
    <s v="USD"/>
    <x v="15"/>
    <n v="24"/>
    <n v="17"/>
    <n v="289"/>
    <x v="1"/>
    <n v="45"/>
    <n v="0.05"/>
    <n v="2485.7000000000003"/>
    <n v="1317.4210000000003"/>
    <n v="11807.075000000001"/>
    <n v="5219.9699999999993"/>
  </r>
  <r>
    <s v="SO - 000174"/>
    <s v="In-Store"/>
    <s v="WARE-NMK1003"/>
    <d v="2018-04-10T00:00:00"/>
    <x v="8"/>
    <d v="2018-06-30T00:00:00"/>
    <x v="10"/>
    <n v="14"/>
    <s v="USD"/>
    <x v="26"/>
    <n v="3"/>
    <n v="7"/>
    <n v="140"/>
    <x v="0"/>
    <n v="22"/>
    <n v="0.05"/>
    <n v="2659.9"/>
    <n v="2154.5190000000002"/>
    <n v="7580.7150000000001"/>
    <n v="1117.1579999999994"/>
  </r>
  <r>
    <s v="SO - 000175"/>
    <s v="In-Store"/>
    <s v="WARE-NMK1003"/>
    <d v="2018-04-10T00:00:00"/>
    <x v="9"/>
    <d v="2018-06-28T00:00:00"/>
    <x v="25"/>
    <n v="20"/>
    <s v="USD"/>
    <x v="27"/>
    <n v="1"/>
    <n v="1"/>
    <n v="107"/>
    <x v="2"/>
    <n v="1"/>
    <n v="7.4999999999999997E-2"/>
    <n v="2224.4"/>
    <n v="1579.3240000000001"/>
    <n v="2057.5700000000002"/>
    <n v="478.24600000000009"/>
  </r>
  <r>
    <s v="SO - 000176"/>
    <s v="In-Store"/>
    <s v="WARE-MKL1006"/>
    <d v="2018-04-10T00:00:00"/>
    <x v="9"/>
    <d v="2018-06-12T00:00:00"/>
    <x v="21"/>
    <n v="27"/>
    <s v="USD"/>
    <x v="22"/>
    <n v="11"/>
    <n v="27"/>
    <n v="338"/>
    <x v="1"/>
    <n v="35"/>
    <n v="0.2"/>
    <n v="2472.3000000000002"/>
    <n v="1260.873"/>
    <n v="13844.880000000003"/>
    <n v="5018.7690000000021"/>
  </r>
  <r>
    <s v="SO - 000177"/>
    <s v="In-Store"/>
    <s v="WARE-UHY1004"/>
    <d v="2018-04-10T00:00:00"/>
    <x v="9"/>
    <d v="2018-06-23T00:00:00"/>
    <x v="14"/>
    <n v="38"/>
    <s v="USD"/>
    <x v="11"/>
    <n v="5"/>
    <n v="33"/>
    <n v="232"/>
    <x v="0"/>
    <n v="15"/>
    <n v="0.05"/>
    <n v="1011.7"/>
    <n v="799.24300000000005"/>
    <n v="4805.5749999999998"/>
    <n v="809.35999999999967"/>
  </r>
  <r>
    <s v="SO - 000178"/>
    <s v="Wholesale"/>
    <s v="WARE-UHY1004"/>
    <d v="2018-04-10T00:00:00"/>
    <x v="9"/>
    <d v="2018-07-05T00:00:00"/>
    <x v="0"/>
    <n v="11"/>
    <s v="USD"/>
    <x v="21"/>
    <n v="26"/>
    <n v="28"/>
    <n v="231"/>
    <x v="3"/>
    <n v="28"/>
    <n v="0.2"/>
    <n v="234.5"/>
    <n v="128.97500000000002"/>
    <n v="1125.6000000000001"/>
    <n v="351.75"/>
  </r>
  <r>
    <s v="SO - 000179"/>
    <s v="Online"/>
    <s v="WARE-NMK1003"/>
    <d v="2018-04-10T00:00:00"/>
    <x v="9"/>
    <d v="2018-06-14T00:00:00"/>
    <x v="26"/>
    <n v="34"/>
    <s v="USD"/>
    <x v="18"/>
    <n v="13"/>
    <n v="42"/>
    <n v="158"/>
    <x v="1"/>
    <n v="11"/>
    <n v="7.4999999999999997E-2"/>
    <n v="261.3"/>
    <n v="143.71500000000003"/>
    <n v="966.81000000000006"/>
    <n v="391.94999999999993"/>
  </r>
  <r>
    <s v="SO - 000180"/>
    <s v="Online"/>
    <s v="WARE-XYS1001"/>
    <d v="2017-12-31T00:00:00"/>
    <x v="9"/>
    <d v="2018-06-27T00:00:00"/>
    <x v="11"/>
    <n v="4"/>
    <s v="USD"/>
    <x v="16"/>
    <n v="18"/>
    <n v="5"/>
    <n v="36"/>
    <x v="1"/>
    <n v="29"/>
    <n v="0.1"/>
    <n v="4006.6"/>
    <n v="2844.6859999999997"/>
    <n v="25241.58"/>
    <n v="5328.7780000000057"/>
  </r>
  <r>
    <s v="SO - 000181"/>
    <s v="In-Store"/>
    <s v="WARE-UHY1004"/>
    <d v="2018-04-10T00:00:00"/>
    <x v="9"/>
    <d v="2018-07-05T00:00:00"/>
    <x v="2"/>
    <n v="6"/>
    <s v="USD"/>
    <x v="26"/>
    <n v="3"/>
    <n v="10"/>
    <n v="206"/>
    <x v="3"/>
    <n v="28"/>
    <n v="0.05"/>
    <n v="1333.3"/>
    <n v="866.64499999999998"/>
    <n v="8866.4449999999997"/>
    <n v="2799.9300000000003"/>
  </r>
  <r>
    <s v="SO - 000182"/>
    <s v="In-Store"/>
    <s v="WARE-UHY1004"/>
    <d v="2018-04-10T00:00:00"/>
    <x v="10"/>
    <d v="2018-07-07T00:00:00"/>
    <x v="15"/>
    <n v="17"/>
    <s v="USD"/>
    <x v="6"/>
    <n v="10"/>
    <n v="34"/>
    <n v="255"/>
    <x v="0"/>
    <n v="15"/>
    <n v="0.05"/>
    <n v="167.5"/>
    <n v="90.45"/>
    <n v="795.625"/>
    <n v="343.375"/>
  </r>
  <r>
    <s v="SO - 000183"/>
    <s v="Online"/>
    <s v="WARE-MKL1006"/>
    <d v="2018-04-10T00:00:00"/>
    <x v="10"/>
    <d v="2018-06-28T00:00:00"/>
    <x v="15"/>
    <n v="17"/>
    <s v="USD"/>
    <x v="1"/>
    <n v="14"/>
    <n v="23"/>
    <n v="336"/>
    <x v="1"/>
    <n v="27"/>
    <n v="7.4999999999999997E-2"/>
    <n v="3195.9"/>
    <n v="1821.6629999999998"/>
    <n v="20693.452499999999"/>
    <n v="7941.8115000000016"/>
  </r>
  <r>
    <s v="SO - 000184"/>
    <s v="Online"/>
    <s v="WARE-PUJ1005"/>
    <d v="2018-04-10T00:00:00"/>
    <x v="10"/>
    <d v="2018-06-30T00:00:00"/>
    <x v="21"/>
    <n v="26"/>
    <s v="USD"/>
    <x v="17"/>
    <n v="20"/>
    <n v="18"/>
    <n v="307"/>
    <x v="0"/>
    <n v="15"/>
    <n v="0.05"/>
    <n v="1051.9000000000001"/>
    <n v="809.96300000000008"/>
    <n v="999.30500000000006"/>
    <n v="189.34199999999998"/>
  </r>
  <r>
    <s v="SO - 000185"/>
    <s v="Online"/>
    <s v="WARE-XYS1001"/>
    <d v="2017-12-31T00:00:00"/>
    <x v="10"/>
    <d v="2018-06-30T00:00:00"/>
    <x v="5"/>
    <n v="15"/>
    <s v="USD"/>
    <x v="23"/>
    <n v="15"/>
    <n v="8"/>
    <n v="9"/>
    <x v="3"/>
    <n v="28"/>
    <n v="0.1"/>
    <n v="5447.1"/>
    <n v="3540.6150000000002"/>
    <n v="19609.560000000001"/>
    <n v="5447.1"/>
  </r>
  <r>
    <s v="SO - 000186"/>
    <s v="Online"/>
    <s v="WARE-NMK1003"/>
    <d v="2018-04-10T00:00:00"/>
    <x v="10"/>
    <d v="2018-06-16T00:00:00"/>
    <x v="2"/>
    <n v="5"/>
    <s v="USD"/>
    <x v="18"/>
    <n v="13"/>
    <n v="36"/>
    <n v="200"/>
    <x v="4"/>
    <n v="18"/>
    <n v="7.4999999999999997E-2"/>
    <n v="3182.5"/>
    <n v="1973.15"/>
    <n v="5887.625"/>
    <n v="1941.3249999999998"/>
  </r>
  <r>
    <s v="SO - 000187"/>
    <s v="In-Store"/>
    <s v="WARE-MKL1006"/>
    <d v="2017-12-31T00:00:00"/>
    <x v="11"/>
    <d v="2018-06-29T00:00:00"/>
    <x v="10"/>
    <n v="11"/>
    <s v="USD"/>
    <x v="0"/>
    <n v="6"/>
    <n v="47"/>
    <n v="337"/>
    <x v="1"/>
    <n v="30"/>
    <n v="0.1"/>
    <n v="891.1"/>
    <n v="632.68100000000004"/>
    <n v="2405.9700000000003"/>
    <n v="507.92700000000013"/>
  </r>
  <r>
    <s v="SO - 000188"/>
    <s v="Online"/>
    <s v="WARE-NMK1003"/>
    <d v="2017-12-31T00:00:00"/>
    <x v="11"/>
    <d v="2018-06-16T00:00:00"/>
    <x v="13"/>
    <n v="7"/>
    <s v="USD"/>
    <x v="23"/>
    <n v="15"/>
    <n v="27"/>
    <n v="158"/>
    <x v="1"/>
    <n v="31"/>
    <n v="0.2"/>
    <n v="3892.7000000000003"/>
    <n v="2724.89"/>
    <n v="6228.3200000000006"/>
    <n v="778.54000000000087"/>
  </r>
  <r>
    <s v="SO - 000189"/>
    <s v="Online"/>
    <s v="WARE-UHY1004"/>
    <d v="2017-12-31T00:00:00"/>
    <x v="11"/>
    <d v="2018-06-13T00:00:00"/>
    <x v="2"/>
    <n v="4"/>
    <s v="USD"/>
    <x v="18"/>
    <n v="13"/>
    <n v="5"/>
    <n v="249"/>
    <x v="2"/>
    <n v="8"/>
    <n v="0.4"/>
    <n v="3953"/>
    <n v="3360.0499999999997"/>
    <n v="4743.5999999999995"/>
    <n v="-1976.5"/>
  </r>
  <r>
    <s v="SO - 000190"/>
    <s v="Online"/>
    <s v="WARE-NMK1003"/>
    <d v="2017-12-31T00:00:00"/>
    <x v="11"/>
    <d v="2018-06-28T00:00:00"/>
    <x v="27"/>
    <n v="44"/>
    <s v="USD"/>
    <x v="17"/>
    <n v="20"/>
    <n v="38"/>
    <n v="185"/>
    <x v="0"/>
    <n v="5"/>
    <n v="0.3"/>
    <n v="924.6"/>
    <n v="545.51400000000001"/>
    <n v="1294.44"/>
    <n v="203.41200000000003"/>
  </r>
  <r>
    <s v="SO - 000191"/>
    <s v="Online"/>
    <s v="WARE-NMK1003"/>
    <d v="2018-04-10T00:00:00"/>
    <x v="11"/>
    <d v="2018-07-07T00:00:00"/>
    <x v="25"/>
    <n v="18"/>
    <s v="USD"/>
    <x v="17"/>
    <n v="20"/>
    <n v="21"/>
    <n v="189"/>
    <x v="4"/>
    <n v="10"/>
    <n v="0.3"/>
    <n v="3430.4"/>
    <n v="1989.6319999999998"/>
    <n v="16808.96"/>
    <n v="2881.5360000000001"/>
  </r>
  <r>
    <s v="SO - 000192"/>
    <s v="Distributor"/>
    <s v="WARE-NMK1003"/>
    <d v="2018-04-10T00:00:00"/>
    <x v="11"/>
    <d v="2018-06-28T00:00:00"/>
    <x v="8"/>
    <n v="8"/>
    <s v="USD"/>
    <x v="4"/>
    <n v="22"/>
    <n v="24"/>
    <n v="170"/>
    <x v="1"/>
    <n v="43"/>
    <n v="7.4999999999999997E-2"/>
    <n v="1152.4000000000001"/>
    <n v="622.29600000000005"/>
    <n v="7461.7900000000018"/>
    <n v="3105.7180000000017"/>
  </r>
  <r>
    <s v="SO - 000193"/>
    <s v="Distributor"/>
    <s v="WARE-NMK1003"/>
    <d v="2018-04-10T00:00:00"/>
    <x v="11"/>
    <d v="2018-06-21T00:00:00"/>
    <x v="23"/>
    <n v="29"/>
    <s v="USD"/>
    <x v="2"/>
    <n v="21"/>
    <n v="25"/>
    <n v="130"/>
    <x v="2"/>
    <n v="37"/>
    <n v="0.1"/>
    <n v="1085.4000000000001"/>
    <n v="922.59"/>
    <n v="3907.4400000000005"/>
    <n v="217.08000000000038"/>
  </r>
  <r>
    <s v="SO - 000194"/>
    <s v="In-Store"/>
    <s v="WARE-NMK1003"/>
    <d v="2017-12-31T00:00:00"/>
    <x v="12"/>
    <d v="2018-06-16T00:00:00"/>
    <x v="21"/>
    <n v="24"/>
    <s v="USD"/>
    <x v="11"/>
    <n v="5"/>
    <n v="11"/>
    <n v="149"/>
    <x v="0"/>
    <n v="15"/>
    <n v="0.1"/>
    <n v="5031.7"/>
    <n v="4025.36"/>
    <n v="22642.65"/>
    <n v="2515.8500000000022"/>
  </r>
  <r>
    <s v="SO - 000195"/>
    <s v="Distributor"/>
    <s v="WARE-NMK1003"/>
    <d v="2018-04-10T00:00:00"/>
    <x v="12"/>
    <d v="2018-06-28T00:00:00"/>
    <x v="5"/>
    <n v="13"/>
    <s v="USD"/>
    <x v="15"/>
    <n v="24"/>
    <n v="17"/>
    <n v="99"/>
    <x v="1"/>
    <n v="33"/>
    <n v="0.15"/>
    <n v="1092.1000000000001"/>
    <n v="436.84000000000009"/>
    <n v="6497.9950000000008"/>
    <n v="3440.1150000000002"/>
  </r>
  <r>
    <s v="SO - 000196"/>
    <s v="Wholesale"/>
    <s v="WARE-XYS1001"/>
    <d v="2017-12-31T00:00:00"/>
    <x v="12"/>
    <d v="2018-06-25T00:00:00"/>
    <x v="2"/>
    <n v="3"/>
    <s v="USD"/>
    <x v="25"/>
    <n v="27"/>
    <n v="5"/>
    <n v="21"/>
    <x v="1"/>
    <n v="17"/>
    <n v="0.05"/>
    <n v="187.6"/>
    <n v="144.452"/>
    <n v="1247.54"/>
    <n v="236.37599999999998"/>
  </r>
  <r>
    <s v="SO - 000197"/>
    <s v="Online"/>
    <s v="WARE-NMK1003"/>
    <d v="2017-12-31T00:00:00"/>
    <x v="12"/>
    <d v="2018-07-09T00:00:00"/>
    <x v="2"/>
    <n v="3"/>
    <s v="USD"/>
    <x v="16"/>
    <n v="18"/>
    <n v="30"/>
    <n v="90"/>
    <x v="2"/>
    <n v="1"/>
    <n v="0.05"/>
    <n v="3993.2000000000003"/>
    <n v="2835.172"/>
    <n v="15174.16"/>
    <n v="3833.4719999999998"/>
  </r>
  <r>
    <s v="SO - 000198"/>
    <s v="Online"/>
    <s v="WARE-MKL1006"/>
    <d v="2017-12-31T00:00:00"/>
    <x v="12"/>
    <d v="2018-06-15T00:00:00"/>
    <x v="23"/>
    <n v="28"/>
    <s v="USD"/>
    <x v="1"/>
    <n v="14"/>
    <n v="9"/>
    <n v="360"/>
    <x v="0"/>
    <n v="15"/>
    <n v="0.05"/>
    <n v="2472.3000000000002"/>
    <n v="1433.934"/>
    <n v="11743.424999999999"/>
    <n v="4573.7549999999992"/>
  </r>
  <r>
    <s v="SO - 000199"/>
    <s v="In-Store"/>
    <s v="WARE-XYS1001"/>
    <d v="2018-04-10T00:00:00"/>
    <x v="12"/>
    <d v="2018-07-05T00:00:00"/>
    <x v="22"/>
    <n v="16"/>
    <s v="USD"/>
    <x v="7"/>
    <n v="4"/>
    <n v="47"/>
    <n v="23"/>
    <x v="3"/>
    <n v="47"/>
    <n v="0.05"/>
    <n v="1206"/>
    <n v="844.19999999999993"/>
    <n v="4582.8"/>
    <n v="1206.0000000000005"/>
  </r>
  <r>
    <s v="SO - 000200"/>
    <s v="Online"/>
    <s v="WARE-NMK1003"/>
    <d v="2017-12-31T00:00:00"/>
    <x v="12"/>
    <d v="2018-06-22T00:00:00"/>
    <x v="10"/>
    <n v="10"/>
    <s v="USD"/>
    <x v="17"/>
    <n v="20"/>
    <n v="5"/>
    <n v="144"/>
    <x v="1"/>
    <n v="40"/>
    <n v="0.05"/>
    <n v="1728.6000000000001"/>
    <n v="985.30200000000002"/>
    <n v="8210.85"/>
    <n v="3284.34"/>
  </r>
  <r>
    <s v="SO - 000201"/>
    <s v="Wholesale"/>
    <s v="WARE-NMK1003"/>
    <d v="2017-12-31T00:00:00"/>
    <x v="12"/>
    <d v="2018-06-20T00:00:00"/>
    <x v="10"/>
    <n v="10"/>
    <s v="USD"/>
    <x v="3"/>
    <n v="28"/>
    <n v="23"/>
    <n v="134"/>
    <x v="1"/>
    <n v="23"/>
    <n v="7.4999999999999997E-2"/>
    <n v="1983.2"/>
    <n v="1447.7360000000001"/>
    <n v="12841.220000000001"/>
    <n v="2707.0680000000011"/>
  </r>
  <r>
    <s v="SO - 000202"/>
    <s v="Online"/>
    <s v="WARE-NMK1003"/>
    <d v="2018-04-10T00:00:00"/>
    <x v="12"/>
    <d v="2018-07-10T00:00:00"/>
    <x v="0"/>
    <n v="8"/>
    <s v="USD"/>
    <x v="17"/>
    <n v="20"/>
    <n v="14"/>
    <n v="180"/>
    <x v="1"/>
    <n v="11"/>
    <n v="0.2"/>
    <n v="5313.1"/>
    <n v="2656.55"/>
    <n v="8500.9600000000009"/>
    <n v="3187.8600000000006"/>
  </r>
  <r>
    <s v="SO - 000203"/>
    <s v="Distributor"/>
    <s v="WARE-XYS1001"/>
    <d v="2018-04-10T00:00:00"/>
    <x v="12"/>
    <d v="2018-06-17T00:00:00"/>
    <x v="0"/>
    <n v="8"/>
    <s v="USD"/>
    <x v="17"/>
    <n v="20"/>
    <n v="44"/>
    <n v="58"/>
    <x v="1"/>
    <n v="23"/>
    <n v="7.4999999999999997E-2"/>
    <n v="871"/>
    <n v="566.15"/>
    <n v="4028.375"/>
    <n v="1197.625"/>
  </r>
  <r>
    <s v="SO - 000204"/>
    <s v="Online"/>
    <s v="WARE-NMK1003"/>
    <d v="2017-12-31T00:00:00"/>
    <x v="13"/>
    <d v="2018-06-27T00:00:00"/>
    <x v="20"/>
    <n v="21"/>
    <s v="USD"/>
    <x v="5"/>
    <n v="12"/>
    <n v="38"/>
    <n v="175"/>
    <x v="1"/>
    <n v="43"/>
    <n v="0.1"/>
    <n v="2532.6"/>
    <n v="2051.4059999999999"/>
    <n v="4558.68"/>
    <n v="455.86800000000039"/>
  </r>
  <r>
    <s v="SO - 000205"/>
    <s v="Online"/>
    <s v="WARE-NMK1003"/>
    <d v="2018-04-10T00:00:00"/>
    <x v="13"/>
    <d v="2018-06-25T00:00:00"/>
    <x v="19"/>
    <n v="22"/>
    <s v="USD"/>
    <x v="1"/>
    <n v="14"/>
    <n v="14"/>
    <n v="95"/>
    <x v="2"/>
    <n v="1"/>
    <n v="7.4999999999999997E-2"/>
    <n v="5916.1"/>
    <n v="4673.7190000000001"/>
    <n v="21889.570000000003"/>
    <n v="3194.6940000000031"/>
  </r>
  <r>
    <s v="SO - 000206"/>
    <s v="Online"/>
    <s v="WARE-UHY1004"/>
    <d v="2017-12-31T00:00:00"/>
    <x v="13"/>
    <d v="2018-06-23T00:00:00"/>
    <x v="23"/>
    <n v="27"/>
    <s v="USD"/>
    <x v="18"/>
    <n v="13"/>
    <n v="34"/>
    <n v="231"/>
    <x v="1"/>
    <n v="31"/>
    <n v="7.4999999999999997E-2"/>
    <n v="2887.7000000000003"/>
    <n v="1443.8500000000001"/>
    <n v="2671.1225000000004"/>
    <n v="1227.2725000000003"/>
  </r>
  <r>
    <s v="SO - 000207"/>
    <s v="In-Store"/>
    <s v="WARE-NMK1003"/>
    <d v="2017-12-31T00:00:00"/>
    <x v="13"/>
    <d v="2018-06-20T00:00:00"/>
    <x v="1"/>
    <n v="8"/>
    <s v="USD"/>
    <x v="27"/>
    <n v="1"/>
    <n v="13"/>
    <n v="199"/>
    <x v="1"/>
    <n v="11"/>
    <n v="0.1"/>
    <n v="1855.9"/>
    <n v="1447.6020000000001"/>
    <n v="11692.170000000002"/>
    <n v="1558.9560000000019"/>
  </r>
  <r>
    <s v="SO - 000208"/>
    <s v="In-Store"/>
    <s v="WARE-XYS1001"/>
    <d v="2018-04-10T00:00:00"/>
    <x v="13"/>
    <d v="2018-06-17T00:00:00"/>
    <x v="22"/>
    <n v="15"/>
    <s v="USD"/>
    <x v="13"/>
    <n v="2"/>
    <n v="5"/>
    <n v="58"/>
    <x v="1"/>
    <n v="39"/>
    <n v="0.1"/>
    <n v="207.70000000000002"/>
    <n v="135.00500000000002"/>
    <n v="934.65"/>
    <n v="259.62499999999989"/>
  </r>
  <r>
    <s v="SO - 000209"/>
    <s v="In-Store"/>
    <s v="WARE-MKL1006"/>
    <d v="2017-12-31T00:00:00"/>
    <x v="13"/>
    <d v="2018-06-29T00:00:00"/>
    <x v="20"/>
    <n v="21"/>
    <s v="USD"/>
    <x v="13"/>
    <n v="2"/>
    <n v="2"/>
    <n v="345"/>
    <x v="1"/>
    <n v="3"/>
    <n v="0.05"/>
    <n v="1058.6000000000001"/>
    <n v="772.77800000000013"/>
    <n v="3017.01"/>
    <n v="698.67599999999993"/>
  </r>
  <r>
    <s v="SO - 000210"/>
    <s v="Online"/>
    <s v="WARE-UHY1004"/>
    <d v="2018-04-10T00:00:00"/>
    <x v="13"/>
    <d v="2018-07-03T00:00:00"/>
    <x v="28"/>
    <n v="26"/>
    <s v="USD"/>
    <x v="18"/>
    <n v="13"/>
    <n v="17"/>
    <n v="241"/>
    <x v="0"/>
    <n v="20"/>
    <n v="0.1"/>
    <n v="958.1"/>
    <n v="517.37400000000002"/>
    <n v="6036.03"/>
    <n v="2414.4119999999994"/>
  </r>
  <r>
    <s v="SO - 000211"/>
    <s v="In-Store"/>
    <s v="WARE-NMK1003"/>
    <d v="2018-04-10T00:00:00"/>
    <x v="13"/>
    <d v="2018-07-08T00:00:00"/>
    <x v="23"/>
    <n v="27"/>
    <s v="USD"/>
    <x v="0"/>
    <n v="6"/>
    <n v="40"/>
    <n v="186"/>
    <x v="1"/>
    <n v="27"/>
    <n v="0.2"/>
    <n v="2659.9"/>
    <n v="1675.7370000000001"/>
    <n v="14895.44"/>
    <n v="3165.2810000000009"/>
  </r>
  <r>
    <s v="SO - 000212"/>
    <s v="In-Store"/>
    <s v="WARE-NMK1003"/>
    <d v="2017-12-31T00:00:00"/>
    <x v="13"/>
    <d v="2018-07-05T00:00:00"/>
    <x v="22"/>
    <n v="15"/>
    <s v="USD"/>
    <x v="14"/>
    <n v="7"/>
    <n v="15"/>
    <n v="144"/>
    <x v="2"/>
    <n v="8"/>
    <n v="0.1"/>
    <n v="2217.7000000000003"/>
    <n v="1707.6290000000004"/>
    <n v="5987.7900000000009"/>
    <n v="864.90300000000025"/>
  </r>
  <r>
    <s v="SO - 000213"/>
    <s v="Online"/>
    <s v="WARE-XYS1001"/>
    <d v="2017-12-31T00:00:00"/>
    <x v="14"/>
    <d v="2018-06-17T00:00:00"/>
    <x v="22"/>
    <n v="14"/>
    <s v="USD"/>
    <x v="17"/>
    <n v="20"/>
    <n v="12"/>
    <n v="40"/>
    <x v="1"/>
    <n v="11"/>
    <n v="0.3"/>
    <n v="1715.2"/>
    <n v="857.6"/>
    <n v="1200.6399999999999"/>
    <n v="343.03999999999985"/>
  </r>
  <r>
    <s v="SO - 000214"/>
    <s v="In-Store"/>
    <s v="WARE-PUJ1005"/>
    <d v="2018-04-10T00:00:00"/>
    <x v="14"/>
    <d v="2018-07-06T00:00:00"/>
    <x v="6"/>
    <n v="18"/>
    <s v="USD"/>
    <x v="0"/>
    <n v="6"/>
    <n v="25"/>
    <n v="288"/>
    <x v="1"/>
    <n v="32"/>
    <n v="0.15"/>
    <n v="3932.9"/>
    <n v="1691.1469999999999"/>
    <n v="23400.754999999997"/>
    <n v="11562.725999999999"/>
  </r>
  <r>
    <s v="SO - 000215"/>
    <s v="In-Store"/>
    <s v="WARE-NMK1003"/>
    <d v="2017-12-31T00:00:00"/>
    <x v="14"/>
    <d v="2018-06-19T00:00:00"/>
    <x v="21"/>
    <n v="22"/>
    <s v="USD"/>
    <x v="13"/>
    <n v="2"/>
    <n v="13"/>
    <n v="169"/>
    <x v="1"/>
    <n v="40"/>
    <n v="0.05"/>
    <n v="2546"/>
    <n v="1909.5"/>
    <n v="4837.3999999999996"/>
    <n v="1018.3999999999996"/>
  </r>
  <r>
    <s v="SO - 000216"/>
    <s v="Online"/>
    <s v="WARE-PUJ1005"/>
    <d v="2017-12-31T00:00:00"/>
    <x v="14"/>
    <d v="2018-06-26T00:00:00"/>
    <x v="6"/>
    <n v="18"/>
    <s v="USD"/>
    <x v="23"/>
    <n v="15"/>
    <n v="18"/>
    <n v="277"/>
    <x v="1"/>
    <n v="21"/>
    <n v="7.4999999999999997E-2"/>
    <n v="837.5"/>
    <n v="603"/>
    <n v="774.6875"/>
    <n v="171.6875"/>
  </r>
  <r>
    <s v="SO - 000217"/>
    <s v="Online"/>
    <s v="WARE-UHY1004"/>
    <d v="2018-04-10T00:00:00"/>
    <x v="14"/>
    <d v="2018-06-26T00:00:00"/>
    <x v="29"/>
    <n v="32"/>
    <s v="USD"/>
    <x v="24"/>
    <n v="16"/>
    <n v="3"/>
    <n v="219"/>
    <x v="0"/>
    <n v="12"/>
    <n v="0.15"/>
    <n v="1809"/>
    <n v="1302.48"/>
    <n v="4612.95"/>
    <n v="705.50999999999976"/>
  </r>
  <r>
    <s v="SO - 000218"/>
    <s v="Wholesale"/>
    <s v="WARE-PUJ1005"/>
    <d v="2018-04-10T00:00:00"/>
    <x v="14"/>
    <d v="2018-06-29T00:00:00"/>
    <x v="21"/>
    <n v="22"/>
    <s v="USD"/>
    <x v="21"/>
    <n v="26"/>
    <n v="25"/>
    <n v="306"/>
    <x v="1"/>
    <n v="11"/>
    <n v="7.4999999999999997E-2"/>
    <n v="857.6"/>
    <n v="514.55999999999995"/>
    <n v="6346.2400000000007"/>
    <n v="2229.7600000000011"/>
  </r>
  <r>
    <s v="SO - 000219"/>
    <s v="In-Store"/>
    <s v="WARE-XYS1001"/>
    <d v="2017-12-31T00:00:00"/>
    <x v="14"/>
    <d v="2018-06-30T00:00:00"/>
    <x v="19"/>
    <n v="21"/>
    <s v="USD"/>
    <x v="9"/>
    <n v="8"/>
    <n v="11"/>
    <n v="7"/>
    <x v="0"/>
    <n v="22"/>
    <n v="0.05"/>
    <n v="1748.7"/>
    <n v="1101.681"/>
    <n v="9967.59"/>
    <n v="3357.5039999999999"/>
  </r>
  <r>
    <s v="SO - 000220"/>
    <s v="Wholesale"/>
    <s v="WARE-NBV1002"/>
    <d v="2017-12-31T00:00:00"/>
    <x v="14"/>
    <d v="2018-06-16T00:00:00"/>
    <x v="30"/>
    <n v="27"/>
    <s v="USD"/>
    <x v="3"/>
    <n v="28"/>
    <n v="44"/>
    <n v="78"/>
    <x v="2"/>
    <n v="4"/>
    <n v="7.4999999999999997E-2"/>
    <n v="1266.3"/>
    <n v="582.49800000000005"/>
    <n v="1171.3275000000001"/>
    <n v="588.82950000000005"/>
  </r>
  <r>
    <s v="SO - 000221"/>
    <s v="In-Store"/>
    <s v="WARE-XYS1001"/>
    <d v="2017-12-31T00:00:00"/>
    <x v="14"/>
    <d v="2018-06-16T00:00:00"/>
    <x v="6"/>
    <n v="18"/>
    <s v="USD"/>
    <x v="26"/>
    <n v="3"/>
    <n v="30"/>
    <n v="28"/>
    <x v="4"/>
    <n v="9"/>
    <n v="0.1"/>
    <n v="5058.5"/>
    <n v="3591.5349999999999"/>
    <n v="22763.25"/>
    <n v="4805.5750000000007"/>
  </r>
  <r>
    <s v="SO - 000222"/>
    <s v="Distributor"/>
    <s v="WARE-XYS1001"/>
    <d v="2018-04-10T00:00:00"/>
    <x v="14"/>
    <d v="2018-06-28T00:00:00"/>
    <x v="5"/>
    <n v="11"/>
    <s v="USD"/>
    <x v="4"/>
    <n v="22"/>
    <n v="38"/>
    <n v="39"/>
    <x v="3"/>
    <n v="6"/>
    <n v="0.05"/>
    <n v="958.1"/>
    <n v="795.22299999999996"/>
    <n v="6371.3649999999998"/>
    <n v="804.80400000000009"/>
  </r>
  <r>
    <s v="SO - 000223"/>
    <s v="Online"/>
    <s v="WARE-NMK1003"/>
    <d v="2017-12-31T00:00:00"/>
    <x v="14"/>
    <d v="2018-07-10T00:00:00"/>
    <x v="24"/>
    <n v="28"/>
    <s v="USD"/>
    <x v="19"/>
    <n v="19"/>
    <n v="47"/>
    <n v="122"/>
    <x v="1"/>
    <n v="2"/>
    <n v="0.15"/>
    <n v="1802.3"/>
    <n v="756.96600000000001"/>
    <n v="12255.64"/>
    <n v="6199.9119999999994"/>
  </r>
  <r>
    <s v="SO - 000224"/>
    <s v="In-Store"/>
    <s v="WARE-XYS1001"/>
    <d v="2018-04-10T00:00:00"/>
    <x v="15"/>
    <d v="2018-07-07T00:00:00"/>
    <x v="21"/>
    <n v="21"/>
    <s v="USD"/>
    <x v="7"/>
    <n v="4"/>
    <n v="17"/>
    <n v="48"/>
    <x v="1"/>
    <n v="32"/>
    <n v="7.4999999999999997E-2"/>
    <n v="6298"/>
    <n v="4534.5599999999995"/>
    <n v="23302.600000000002"/>
    <n v="5164.3600000000042"/>
  </r>
  <r>
    <s v="SO - 000225"/>
    <s v="Online"/>
    <s v="WARE-XYS1001"/>
    <d v="2017-12-31T00:00:00"/>
    <x v="15"/>
    <d v="2018-07-02T00:00:00"/>
    <x v="20"/>
    <n v="19"/>
    <s v="USD"/>
    <x v="16"/>
    <n v="18"/>
    <n v="28"/>
    <n v="1"/>
    <x v="1"/>
    <n v="30"/>
    <n v="0.1"/>
    <n v="2499.1"/>
    <n v="1824.3429999999998"/>
    <n v="2249.19"/>
    <n v="424.84700000000021"/>
  </r>
  <r>
    <s v="SO - 000226"/>
    <s v="In-Store"/>
    <s v="WARE-NMK1003"/>
    <d v="2018-04-10T00:00:00"/>
    <x v="15"/>
    <d v="2018-06-19T00:00:00"/>
    <x v="15"/>
    <n v="12"/>
    <s v="USD"/>
    <x v="9"/>
    <n v="8"/>
    <n v="5"/>
    <n v="198"/>
    <x v="1"/>
    <n v="23"/>
    <n v="0.1"/>
    <n v="871"/>
    <n v="705.51"/>
    <n v="2351.7000000000003"/>
    <n v="235.17000000000053"/>
  </r>
  <r>
    <s v="SO - 000227"/>
    <s v="In-Store"/>
    <s v="WARE-UHY1004"/>
    <d v="2017-12-31T00:00:00"/>
    <x v="15"/>
    <d v="2018-07-12T00:00:00"/>
    <x v="29"/>
    <n v="31"/>
    <s v="USD"/>
    <x v="27"/>
    <n v="1"/>
    <n v="32"/>
    <n v="242"/>
    <x v="0"/>
    <n v="5"/>
    <n v="0.05"/>
    <n v="750.4"/>
    <n v="360.19199999999995"/>
    <n v="712.88"/>
    <n v="352.68800000000005"/>
  </r>
  <r>
    <s v="SO - 000228"/>
    <s v="Wholesale"/>
    <s v="WARE-NMK1003"/>
    <d v="2018-04-10T00:00:00"/>
    <x v="15"/>
    <d v="2018-06-23T00:00:00"/>
    <x v="25"/>
    <n v="14"/>
    <s v="USD"/>
    <x v="25"/>
    <n v="27"/>
    <n v="21"/>
    <n v="200"/>
    <x v="1"/>
    <n v="14"/>
    <n v="7.4999999999999997E-2"/>
    <n v="763.80000000000007"/>
    <n v="504.10800000000006"/>
    <n v="5652.1200000000008"/>
    <n v="1619.2560000000003"/>
  </r>
  <r>
    <s v="SO - 000229"/>
    <s v="In-Store"/>
    <s v="WARE-PUJ1005"/>
    <d v="2017-12-31T00:00:00"/>
    <x v="15"/>
    <d v="2018-06-26T00:00:00"/>
    <x v="24"/>
    <n v="27"/>
    <s v="USD"/>
    <x v="11"/>
    <n v="5"/>
    <n v="49"/>
    <n v="304"/>
    <x v="3"/>
    <n v="25"/>
    <n v="0.1"/>
    <n v="844.2"/>
    <n v="565.61400000000003"/>
    <n v="4558.6800000000012"/>
    <n v="1164.996000000001"/>
  </r>
  <r>
    <s v="SO - 000230"/>
    <s v="In-Store"/>
    <s v="WARE-XYS1001"/>
    <d v="2018-04-10T00:00:00"/>
    <x v="15"/>
    <d v="2018-07-05T00:00:00"/>
    <x v="0"/>
    <n v="5"/>
    <s v="USD"/>
    <x v="13"/>
    <n v="2"/>
    <n v="6"/>
    <n v="31"/>
    <x v="1"/>
    <n v="27"/>
    <n v="0.05"/>
    <n v="261.3"/>
    <n v="112.35900000000001"/>
    <n v="1737.645"/>
    <n v="951.13199999999995"/>
  </r>
  <r>
    <s v="SO - 000231"/>
    <s v="Online"/>
    <s v="WARE-NBV1002"/>
    <d v="2017-12-31T00:00:00"/>
    <x v="15"/>
    <d v="2018-07-06T00:00:00"/>
    <x v="6"/>
    <n v="17"/>
    <s v="USD"/>
    <x v="19"/>
    <n v="19"/>
    <n v="47"/>
    <n v="71"/>
    <x v="1"/>
    <n v="33"/>
    <n v="0.05"/>
    <n v="3999.9"/>
    <n v="2359.9409999999998"/>
    <n v="7599.8099999999995"/>
    <n v="2879.9279999999999"/>
  </r>
  <r>
    <s v="SO - 000232"/>
    <s v="In-Store"/>
    <s v="WARE-UHY1004"/>
    <d v="2017-12-31T00:00:00"/>
    <x v="15"/>
    <d v="2018-06-25T00:00:00"/>
    <x v="20"/>
    <n v="19"/>
    <s v="USD"/>
    <x v="7"/>
    <n v="4"/>
    <n v="32"/>
    <n v="250"/>
    <x v="4"/>
    <n v="18"/>
    <n v="0.05"/>
    <n v="1112.2"/>
    <n v="811.90600000000006"/>
    <n v="6339.54"/>
    <n v="1468.1039999999994"/>
  </r>
  <r>
    <s v="SO - 000233"/>
    <s v="In-Store"/>
    <s v="WARE-NMK1003"/>
    <d v="2018-04-10T00:00:00"/>
    <x v="15"/>
    <d v="2018-06-26T00:00:00"/>
    <x v="14"/>
    <n v="32"/>
    <s v="USD"/>
    <x v="6"/>
    <n v="10"/>
    <n v="18"/>
    <n v="167"/>
    <x v="1"/>
    <n v="2"/>
    <n v="7.4999999999999997E-2"/>
    <n v="2633.1"/>
    <n v="1843.1699999999998"/>
    <n v="4871.2349999999997"/>
    <n v="1184.895"/>
  </r>
  <r>
    <s v="SO - 000234"/>
    <s v="Distributor"/>
    <s v="WARE-NMK1003"/>
    <d v="2017-12-31T00:00:00"/>
    <x v="15"/>
    <d v="2018-07-09T00:00:00"/>
    <x v="14"/>
    <n v="32"/>
    <s v="USD"/>
    <x v="4"/>
    <n v="22"/>
    <n v="8"/>
    <n v="132"/>
    <x v="2"/>
    <n v="4"/>
    <n v="0.2"/>
    <n v="1018.4"/>
    <n v="631.40800000000002"/>
    <n v="4888.32"/>
    <n v="1099.8719999999994"/>
  </r>
  <r>
    <s v="SO - 000235"/>
    <s v="In-Store"/>
    <s v="WARE-XYS1001"/>
    <d v="2018-04-10T00:00:00"/>
    <x v="15"/>
    <d v="2018-06-27T00:00:00"/>
    <x v="21"/>
    <n v="21"/>
    <s v="USD"/>
    <x v="27"/>
    <n v="1"/>
    <n v="24"/>
    <n v="56"/>
    <x v="1"/>
    <n v="21"/>
    <n v="0.15"/>
    <n v="5219.3"/>
    <n v="3444.7380000000003"/>
    <n v="17745.62"/>
    <n v="3966.6679999999978"/>
  </r>
  <r>
    <s v="SO - 000236"/>
    <s v="Distributor"/>
    <s v="WARE-UHY1004"/>
    <d v="2018-04-10T00:00:00"/>
    <x v="15"/>
    <d v="2018-07-13T00:00:00"/>
    <x v="5"/>
    <n v="10"/>
    <s v="USD"/>
    <x v="2"/>
    <n v="21"/>
    <n v="11"/>
    <n v="259"/>
    <x v="1"/>
    <n v="26"/>
    <n v="0.15"/>
    <n v="3999.9"/>
    <n v="2359.9409999999998"/>
    <n v="3399.915"/>
    <n v="1039.9740000000002"/>
  </r>
  <r>
    <s v="SO - 000237"/>
    <s v="Online"/>
    <s v="WARE-MKL1006"/>
    <d v="2018-04-10T00:00:00"/>
    <x v="16"/>
    <d v="2018-06-27T00:00:00"/>
    <x v="15"/>
    <n v="11"/>
    <s v="USD"/>
    <x v="17"/>
    <n v="20"/>
    <n v="50"/>
    <n v="341"/>
    <x v="3"/>
    <n v="25"/>
    <n v="0.4"/>
    <n v="1721.9"/>
    <n v="1084.797"/>
    <n v="5165.7"/>
    <n v="-258.28500000000076"/>
  </r>
  <r>
    <s v="SO - 000238"/>
    <s v="In-Store"/>
    <s v="WARE-NMK1003"/>
    <d v="2017-12-31T00:00:00"/>
    <x v="16"/>
    <d v="2018-07-05T00:00:00"/>
    <x v="31"/>
    <n v="37"/>
    <s v="USD"/>
    <x v="6"/>
    <n v="10"/>
    <n v="7"/>
    <n v="195"/>
    <x v="2"/>
    <n v="37"/>
    <n v="0.15"/>
    <n v="737"/>
    <n v="456.94"/>
    <n v="3758.7"/>
    <n v="1017.06"/>
  </r>
  <r>
    <s v="SO - 000239"/>
    <s v="Online"/>
    <s v="WARE-XYS1001"/>
    <d v="2018-04-10T00:00:00"/>
    <x v="16"/>
    <d v="2018-07-07T00:00:00"/>
    <x v="22"/>
    <n v="12"/>
    <s v="USD"/>
    <x v="19"/>
    <n v="19"/>
    <n v="2"/>
    <n v="33"/>
    <x v="1"/>
    <n v="40"/>
    <n v="0.05"/>
    <n v="1219.4000000000001"/>
    <n v="695.05799999999999"/>
    <n v="3475.29"/>
    <n v="1390.116"/>
  </r>
  <r>
    <s v="SO - 000240"/>
    <s v="In-Store"/>
    <s v="WARE-PUJ1005"/>
    <d v="2017-12-31T00:00:00"/>
    <x v="16"/>
    <d v="2018-07-12T00:00:00"/>
    <x v="6"/>
    <n v="16"/>
    <s v="USD"/>
    <x v="13"/>
    <n v="2"/>
    <n v="18"/>
    <n v="279"/>
    <x v="1"/>
    <n v="41"/>
    <n v="0.05"/>
    <n v="891.1"/>
    <n v="712.88000000000011"/>
    <n v="6772.36"/>
    <n v="1069.3199999999988"/>
  </r>
  <r>
    <s v="SO - 000241"/>
    <s v="In-Store"/>
    <s v="WARE-NMK1003"/>
    <d v="2018-04-10T00:00:00"/>
    <x v="16"/>
    <d v="2018-07-14T00:00:00"/>
    <x v="1"/>
    <n v="5"/>
    <s v="USD"/>
    <x v="14"/>
    <n v="7"/>
    <n v="28"/>
    <n v="148"/>
    <x v="4"/>
    <n v="9"/>
    <n v="0.15"/>
    <n v="978.2"/>
    <n v="743.43200000000002"/>
    <n v="831.47"/>
    <n v="88.038000000000011"/>
  </r>
  <r>
    <s v="SO - 000242"/>
    <s v="In-Store"/>
    <s v="WARE-NMK1003"/>
    <d v="2018-04-10T00:00:00"/>
    <x v="16"/>
    <d v="2018-07-01T00:00:00"/>
    <x v="32"/>
    <n v="32"/>
    <s v="USD"/>
    <x v="22"/>
    <n v="11"/>
    <n v="47"/>
    <n v="170"/>
    <x v="1"/>
    <n v="17"/>
    <n v="0.15"/>
    <n v="3946.3"/>
    <n v="1657.4459999999999"/>
    <n v="3354.355"/>
    <n v="1696.9090000000001"/>
  </r>
  <r>
    <s v="SO - 000243"/>
    <s v="In-Store"/>
    <s v="WARE-NMK1003"/>
    <d v="2018-04-10T00:00:00"/>
    <x v="16"/>
    <d v="2018-07-05T00:00:00"/>
    <x v="27"/>
    <n v="39"/>
    <s v="USD"/>
    <x v="26"/>
    <n v="3"/>
    <n v="27"/>
    <n v="181"/>
    <x v="0"/>
    <n v="38"/>
    <n v="0.4"/>
    <n v="1299.8"/>
    <n v="922.85799999999995"/>
    <n v="1559.76"/>
    <n v="-285.9559999999999"/>
  </r>
  <r>
    <s v="SO - 000244"/>
    <s v="Online"/>
    <s v="WARE-NBV1002"/>
    <d v="2018-04-10T00:00:00"/>
    <x v="17"/>
    <d v="2018-07-14T00:00:00"/>
    <x v="26"/>
    <n v="26"/>
    <s v="USD"/>
    <x v="19"/>
    <n v="19"/>
    <n v="21"/>
    <n v="77"/>
    <x v="0"/>
    <n v="12"/>
    <n v="0.05"/>
    <n v="5815.6"/>
    <n v="2791.4880000000003"/>
    <n v="22099.279999999999"/>
    <n v="10933.327999999998"/>
  </r>
  <r>
    <s v="SO - 000245"/>
    <s v="In-Store"/>
    <s v="WARE-NMK1003"/>
    <d v="2018-04-10T00:00:00"/>
    <x v="17"/>
    <d v="2018-07-08T00:00:00"/>
    <x v="23"/>
    <n v="23"/>
    <s v="USD"/>
    <x v="26"/>
    <n v="3"/>
    <n v="43"/>
    <n v="122"/>
    <x v="1"/>
    <n v="23"/>
    <n v="0.15"/>
    <n v="1092.1000000000001"/>
    <n v="655.2600000000001"/>
    <n v="5569.71"/>
    <n v="1638.1499999999996"/>
  </r>
  <r>
    <s v="SO - 000246"/>
    <s v="Distributor"/>
    <s v="WARE-XYS1001"/>
    <d v="2018-04-10T00:00:00"/>
    <x v="17"/>
    <d v="2018-07-10T00:00:00"/>
    <x v="19"/>
    <n v="18"/>
    <s v="USD"/>
    <x v="15"/>
    <n v="24"/>
    <n v="42"/>
    <n v="36"/>
    <x v="4"/>
    <n v="18"/>
    <n v="0.15"/>
    <n v="1072"/>
    <n v="643.19999999999993"/>
    <n v="5467.2"/>
    <n v="1608"/>
  </r>
  <r>
    <s v="SO - 000247"/>
    <s v="Online"/>
    <s v="WARE-UHY1004"/>
    <d v="2018-04-10T00:00:00"/>
    <x v="17"/>
    <d v="2018-07-08T00:00:00"/>
    <x v="5"/>
    <n v="8"/>
    <s v="USD"/>
    <x v="20"/>
    <n v="17"/>
    <n v="34"/>
    <n v="217"/>
    <x v="2"/>
    <n v="16"/>
    <n v="0.05"/>
    <n v="4020"/>
    <n v="2653.2000000000003"/>
    <n v="19095"/>
    <n v="5828.9999999999982"/>
  </r>
  <r>
    <s v="SO - 000248"/>
    <s v="Online"/>
    <s v="WARE-NBV1002"/>
    <d v="2018-04-10T00:00:00"/>
    <x v="17"/>
    <d v="2018-07-10T00:00:00"/>
    <x v="14"/>
    <n v="30"/>
    <s v="USD"/>
    <x v="17"/>
    <n v="20"/>
    <n v="37"/>
    <n v="63"/>
    <x v="0"/>
    <n v="12"/>
    <n v="0.15"/>
    <n v="984.9"/>
    <n v="669.73200000000008"/>
    <n v="3348.66"/>
    <n v="669.73199999999952"/>
  </r>
  <r>
    <s v="SO - 000249"/>
    <s v="Distributor"/>
    <s v="WARE-MKL1006"/>
    <d v="2018-04-10T00:00:00"/>
    <x v="17"/>
    <d v="2018-07-02T00:00:00"/>
    <x v="25"/>
    <n v="12"/>
    <s v="USD"/>
    <x v="2"/>
    <n v="21"/>
    <n v="50"/>
    <n v="341"/>
    <x v="2"/>
    <n v="7"/>
    <n v="0.05"/>
    <n v="227.8"/>
    <n v="100.232"/>
    <n v="1514.8700000000001"/>
    <n v="813.24600000000009"/>
  </r>
  <r>
    <s v="SO - 000250"/>
    <s v="In-Store"/>
    <s v="WARE-XYS1001"/>
    <d v="2017-12-31T00:00:00"/>
    <x v="17"/>
    <d v="2018-06-23T00:00:00"/>
    <x v="19"/>
    <n v="18"/>
    <s v="USD"/>
    <x v="26"/>
    <n v="3"/>
    <n v="17"/>
    <n v="36"/>
    <x v="1"/>
    <n v="35"/>
    <n v="0.15"/>
    <n v="3993.2000000000003"/>
    <n v="3314.3560000000002"/>
    <n v="10182.66"/>
    <n v="239.59199999999873"/>
  </r>
  <r>
    <s v="SO - 000251"/>
    <s v="Online"/>
    <s v="WARE-NMK1003"/>
    <d v="2017-12-31T00:00:00"/>
    <x v="17"/>
    <d v="2018-06-29T00:00:00"/>
    <x v="24"/>
    <n v="25"/>
    <s v="USD"/>
    <x v="5"/>
    <n v="12"/>
    <n v="25"/>
    <n v="163"/>
    <x v="1"/>
    <n v="26"/>
    <n v="7.4999999999999997E-2"/>
    <n v="221.1"/>
    <n v="185.72399999999999"/>
    <n v="818.07"/>
    <n v="75.174000000000092"/>
  </r>
  <r>
    <s v="SO - 000252"/>
    <s v="Online"/>
    <s v="WARE-NMK1003"/>
    <d v="2018-04-10T00:00:00"/>
    <x v="18"/>
    <d v="2018-07-04T00:00:00"/>
    <x v="19"/>
    <n v="17"/>
    <s v="USD"/>
    <x v="5"/>
    <n v="12"/>
    <n v="21"/>
    <n v="101"/>
    <x v="1"/>
    <n v="43"/>
    <n v="7.4999999999999997E-2"/>
    <n v="3356.7000000000003"/>
    <n v="2819.6280000000002"/>
    <n v="18629.685000000001"/>
    <n v="1711.9170000000013"/>
  </r>
  <r>
    <s v="SO - 000253"/>
    <s v="In-Store"/>
    <s v="WARE-PUJ1005"/>
    <d v="2017-12-31T00:00:00"/>
    <x v="18"/>
    <d v="2018-07-09T00:00:00"/>
    <x v="24"/>
    <n v="24"/>
    <s v="USD"/>
    <x v="27"/>
    <n v="1"/>
    <n v="35"/>
    <n v="321"/>
    <x v="0"/>
    <n v="12"/>
    <n v="0.05"/>
    <n v="1701.8"/>
    <n v="1157.2240000000002"/>
    <n v="1616.7099999999998"/>
    <n v="459.48599999999965"/>
  </r>
  <r>
    <s v="SO - 000254"/>
    <s v="In-Store"/>
    <s v="WARE-PUJ1005"/>
    <d v="2018-04-10T00:00:00"/>
    <x v="18"/>
    <d v="2018-07-08T00:00:00"/>
    <x v="29"/>
    <n v="28"/>
    <s v="USD"/>
    <x v="26"/>
    <n v="3"/>
    <n v="9"/>
    <n v="276"/>
    <x v="2"/>
    <n v="8"/>
    <n v="0.15"/>
    <n v="2566.1"/>
    <n v="2181.1849999999999"/>
    <n v="6543.5549999999994"/>
    <n v="0"/>
  </r>
  <r>
    <s v="SO - 000255"/>
    <s v="In-Store"/>
    <s v="WARE-NMK1003"/>
    <d v="2017-12-31T00:00:00"/>
    <x v="18"/>
    <d v="2018-06-22T00:00:00"/>
    <x v="21"/>
    <n v="18"/>
    <s v="USD"/>
    <x v="0"/>
    <n v="6"/>
    <n v="22"/>
    <n v="101"/>
    <x v="0"/>
    <n v="5"/>
    <n v="0.05"/>
    <n v="221.1"/>
    <n v="126.02699999999999"/>
    <n v="840.18"/>
    <n v="336.072"/>
  </r>
  <r>
    <s v="SO - 000256"/>
    <s v="In-Store"/>
    <s v="WARE-UHY1004"/>
    <d v="2018-04-10T00:00:00"/>
    <x v="18"/>
    <d v="2018-06-30T00:00:00"/>
    <x v="28"/>
    <n v="21"/>
    <s v="USD"/>
    <x v="11"/>
    <n v="5"/>
    <n v="28"/>
    <n v="248"/>
    <x v="2"/>
    <n v="4"/>
    <n v="0.1"/>
    <n v="1782.2"/>
    <n v="980.21000000000015"/>
    <n v="1603.98"/>
    <n v="623.76999999999987"/>
  </r>
  <r>
    <s v="SO - 000257"/>
    <s v="Distributor"/>
    <s v="WARE-NMK1003"/>
    <d v="2017-12-31T00:00:00"/>
    <x v="18"/>
    <d v="2018-07-15T00:00:00"/>
    <x v="1"/>
    <n v="3"/>
    <s v="USD"/>
    <x v="15"/>
    <n v="24"/>
    <n v="41"/>
    <n v="95"/>
    <x v="1"/>
    <n v="35"/>
    <n v="0.05"/>
    <n v="2003.3"/>
    <n v="801.32"/>
    <n v="15225.079999999998"/>
    <n v="8814.5199999999968"/>
  </r>
  <r>
    <s v="SO - 000258"/>
    <s v="Distributor"/>
    <s v="WARE-XYS1001"/>
    <d v="2017-12-31T00:00:00"/>
    <x v="18"/>
    <d v="2018-07-09T00:00:00"/>
    <x v="29"/>
    <n v="28"/>
    <s v="USD"/>
    <x v="17"/>
    <n v="20"/>
    <n v="28"/>
    <n v="33"/>
    <x v="0"/>
    <n v="5"/>
    <n v="7.4999999999999997E-2"/>
    <n v="2385.2000000000003"/>
    <n v="1502.6760000000002"/>
    <n v="11031.550000000003"/>
    <n v="3518.1700000000019"/>
  </r>
  <r>
    <s v="SO - 000259"/>
    <s v="Online"/>
    <s v="WARE-XYS1001"/>
    <d v="2018-04-10T00:00:00"/>
    <x v="18"/>
    <d v="2018-07-11T00:00:00"/>
    <x v="6"/>
    <n v="14"/>
    <s v="USD"/>
    <x v="18"/>
    <n v="13"/>
    <n v="22"/>
    <n v="12"/>
    <x v="1"/>
    <n v="21"/>
    <n v="0.1"/>
    <n v="2231.1"/>
    <n v="1784.88"/>
    <n v="2007.99"/>
    <n v="223.1099999999999"/>
  </r>
  <r>
    <s v="SO - 000260"/>
    <s v="In-Store"/>
    <s v="WARE-NMK1003"/>
    <d v="2018-04-10T00:00:00"/>
    <x v="18"/>
    <d v="2018-07-02T00:00:00"/>
    <x v="15"/>
    <n v="9"/>
    <s v="USD"/>
    <x v="6"/>
    <n v="10"/>
    <n v="26"/>
    <n v="119"/>
    <x v="1"/>
    <n v="35"/>
    <n v="0.05"/>
    <n v="1005"/>
    <n v="412.04999999999995"/>
    <n v="954.75"/>
    <n v="542.70000000000005"/>
  </r>
  <r>
    <s v="SO - 000261"/>
    <s v="Distributor"/>
    <s v="WARE-PUJ1005"/>
    <d v="2018-04-10T00:00:00"/>
    <x v="18"/>
    <d v="2018-07-12T00:00:00"/>
    <x v="1"/>
    <n v="3"/>
    <s v="USD"/>
    <x v="8"/>
    <n v="23"/>
    <n v="12"/>
    <n v="290"/>
    <x v="1"/>
    <n v="40"/>
    <n v="0.05"/>
    <n v="2693.4"/>
    <n v="1939.248"/>
    <n v="17911.109999999997"/>
    <n v="4336.3739999999962"/>
  </r>
  <r>
    <s v="SO - 000262"/>
    <s v="Online"/>
    <s v="WARE-NMK1003"/>
    <d v="2018-04-10T00:00:00"/>
    <x v="18"/>
    <d v="2018-07-10T00:00:00"/>
    <x v="20"/>
    <n v="16"/>
    <s v="USD"/>
    <x v="20"/>
    <n v="17"/>
    <n v="31"/>
    <n v="110"/>
    <x v="1"/>
    <n v="36"/>
    <n v="7.4999999999999997E-2"/>
    <n v="1105.5"/>
    <n v="652.245"/>
    <n v="4090.3500000000004"/>
    <n v="1481.3700000000003"/>
  </r>
  <r>
    <s v="SO - 000263"/>
    <s v="Online"/>
    <s v="WARE-NBV1002"/>
    <d v="2018-04-10T00:00:00"/>
    <x v="19"/>
    <d v="2018-07-10T00:00:00"/>
    <x v="33"/>
    <n v="7"/>
    <s v="USD"/>
    <x v="20"/>
    <n v="17"/>
    <n v="25"/>
    <n v="87"/>
    <x v="1"/>
    <n v="39"/>
    <n v="7.4999999999999997E-2"/>
    <n v="1909.5"/>
    <n v="1088.415"/>
    <n v="1766.2875000000001"/>
    <n v="677.87250000000017"/>
  </r>
  <r>
    <s v="SO - 000264"/>
    <s v="Distributor"/>
    <s v="WARE-NMK1003"/>
    <d v="2018-04-10T00:00:00"/>
    <x v="19"/>
    <d v="2018-06-21T00:00:00"/>
    <x v="31"/>
    <n v="34"/>
    <s v="USD"/>
    <x v="2"/>
    <n v="21"/>
    <n v="35"/>
    <n v="177"/>
    <x v="0"/>
    <n v="38"/>
    <n v="0.2"/>
    <n v="1118.9000000000001"/>
    <n v="850.36400000000003"/>
    <n v="6265.8400000000011"/>
    <n v="313.29200000000037"/>
  </r>
  <r>
    <s v="SO - 000265"/>
    <s v="In-Store"/>
    <s v="WARE-NMK1003"/>
    <d v="2018-04-10T00:00:00"/>
    <x v="19"/>
    <d v="2018-06-28T00:00:00"/>
    <x v="30"/>
    <n v="22"/>
    <s v="USD"/>
    <x v="22"/>
    <n v="11"/>
    <n v="45"/>
    <n v="94"/>
    <x v="2"/>
    <n v="8"/>
    <n v="0.2"/>
    <n v="1038.5"/>
    <n v="758.10500000000002"/>
    <n v="5815.6"/>
    <n v="508.86499999999978"/>
  </r>
  <r>
    <s v="SO - 000266"/>
    <s v="In-Store"/>
    <s v="WARE-NMK1003"/>
    <d v="2017-12-31T00:00:00"/>
    <x v="19"/>
    <d v="2018-06-28T00:00:00"/>
    <x v="6"/>
    <n v="13"/>
    <s v="USD"/>
    <x v="27"/>
    <n v="1"/>
    <n v="19"/>
    <n v="126"/>
    <x v="0"/>
    <n v="19"/>
    <n v="0.05"/>
    <n v="6324.8"/>
    <n v="4300.8640000000005"/>
    <n v="36051.360000000001"/>
    <n v="10246.175999999999"/>
  </r>
  <r>
    <s v="SO - 000267"/>
    <s v="In-Store"/>
    <s v="WARE-XYS1001"/>
    <d v="2017-12-31T00:00:00"/>
    <x v="19"/>
    <d v="2018-06-27T00:00:00"/>
    <x v="23"/>
    <n v="21"/>
    <s v="USD"/>
    <x v="26"/>
    <n v="3"/>
    <n v="16"/>
    <n v="17"/>
    <x v="4"/>
    <n v="9"/>
    <n v="0.2"/>
    <n v="1005"/>
    <n v="502.5"/>
    <n v="5628"/>
    <n v="2110.5"/>
  </r>
  <r>
    <s v="SO - 000268"/>
    <s v="In-Store"/>
    <s v="WARE-NMK1003"/>
    <d v="2018-04-10T00:00:00"/>
    <x v="19"/>
    <d v="2018-07-14T00:00:00"/>
    <x v="30"/>
    <n v="22"/>
    <s v="USD"/>
    <x v="26"/>
    <n v="3"/>
    <n v="15"/>
    <n v="178"/>
    <x v="1"/>
    <n v="2"/>
    <n v="7.4999999999999997E-2"/>
    <n v="1293.1000000000001"/>
    <n v="659.48100000000011"/>
    <n v="5980.5875000000015"/>
    <n v="2683.1825000000008"/>
  </r>
  <r>
    <s v="SO - 000269"/>
    <s v="In-Store"/>
    <s v="WARE-NBV1002"/>
    <d v="2018-04-10T00:00:00"/>
    <x v="19"/>
    <d v="2018-07-16T00:00:00"/>
    <x v="30"/>
    <n v="22"/>
    <s v="USD"/>
    <x v="27"/>
    <n v="1"/>
    <n v="8"/>
    <n v="76"/>
    <x v="1"/>
    <n v="36"/>
    <n v="0.4"/>
    <n v="844.2"/>
    <n v="540.28800000000001"/>
    <n v="3039.1200000000003"/>
    <n v="-202.60799999999972"/>
  </r>
  <r>
    <s v="SO - 000270"/>
    <s v="In-Store"/>
    <s v="WARE-PUJ1005"/>
    <d v="2018-04-10T00:00:00"/>
    <x v="19"/>
    <d v="2018-07-07T00:00:00"/>
    <x v="31"/>
    <n v="34"/>
    <s v="USD"/>
    <x v="0"/>
    <n v="6"/>
    <n v="27"/>
    <n v="318"/>
    <x v="2"/>
    <n v="1"/>
    <n v="0.05"/>
    <n v="247.9"/>
    <n v="195.84100000000001"/>
    <n v="942.02"/>
    <n v="158.65599999999995"/>
  </r>
  <r>
    <s v="SO - 000271"/>
    <s v="Distributor"/>
    <s v="WARE-UHY1004"/>
    <d v="2017-12-31T00:00:00"/>
    <x v="19"/>
    <d v="2018-06-26T00:00:00"/>
    <x v="21"/>
    <n v="17"/>
    <s v="USD"/>
    <x v="2"/>
    <n v="21"/>
    <n v="12"/>
    <n v="217"/>
    <x v="1"/>
    <n v="21"/>
    <n v="0.3"/>
    <n v="174.20000000000002"/>
    <n v="139.36000000000001"/>
    <n v="853.58"/>
    <n v="-121.94000000000005"/>
  </r>
  <r>
    <s v="SO - 000272"/>
    <s v="In-Store"/>
    <s v="WARE-PUJ1005"/>
    <d v="2018-04-10T00:00:00"/>
    <x v="20"/>
    <d v="2018-07-11T00:00:00"/>
    <x v="34"/>
    <n v="30"/>
    <s v="USD"/>
    <x v="13"/>
    <n v="2"/>
    <n v="30"/>
    <n v="278"/>
    <x v="0"/>
    <n v="12"/>
    <n v="0.1"/>
    <n v="1025.1000000000001"/>
    <n v="707.31900000000007"/>
    <n v="5535.5400000000009"/>
    <n v="1291.6260000000002"/>
  </r>
  <r>
    <s v="SO - 000273"/>
    <s v="Distributor"/>
    <s v="WARE-MKL1006"/>
    <d v="2017-12-31T00:00:00"/>
    <x v="20"/>
    <d v="2018-07-01T00:00:00"/>
    <x v="23"/>
    <n v="20"/>
    <s v="USD"/>
    <x v="2"/>
    <n v="21"/>
    <n v="19"/>
    <n v="341"/>
    <x v="1"/>
    <n v="23"/>
    <n v="0.15"/>
    <n v="3068.6"/>
    <n v="2301.4499999999998"/>
    <n v="7824.9299999999994"/>
    <n v="920.57999999999993"/>
  </r>
  <r>
    <s v="SO - 000274"/>
    <s v="Online"/>
    <s v="WARE-NMK1003"/>
    <d v="2017-12-31T00:00:00"/>
    <x v="20"/>
    <d v="2018-07-09T00:00:00"/>
    <x v="24"/>
    <n v="22"/>
    <s v="USD"/>
    <x v="24"/>
    <n v="16"/>
    <n v="44"/>
    <n v="122"/>
    <x v="1"/>
    <n v="3"/>
    <n v="7.4999999999999997E-2"/>
    <n v="241.20000000000002"/>
    <n v="115.77600000000001"/>
    <n v="446.22"/>
    <n v="214.66800000000001"/>
  </r>
  <r>
    <s v="SO - 000275"/>
    <s v="In-Store"/>
    <s v="WARE-NMK1003"/>
    <d v="2018-04-10T00:00:00"/>
    <x v="20"/>
    <d v="2018-07-12T00:00:00"/>
    <x v="6"/>
    <n v="12"/>
    <s v="USD"/>
    <x v="22"/>
    <n v="11"/>
    <n v="24"/>
    <n v="200"/>
    <x v="3"/>
    <n v="47"/>
    <n v="0.2"/>
    <n v="174.20000000000002"/>
    <n v="139.36000000000001"/>
    <n v="139.36000000000001"/>
    <n v="0"/>
  </r>
  <r>
    <s v="SO - 000276"/>
    <s v="In-Store"/>
    <s v="WARE-XYS1001"/>
    <d v="2017-12-31T00:00:00"/>
    <x v="20"/>
    <d v="2018-07-03T00:00:00"/>
    <x v="31"/>
    <n v="33"/>
    <s v="USD"/>
    <x v="26"/>
    <n v="3"/>
    <n v="10"/>
    <n v="30"/>
    <x v="2"/>
    <n v="37"/>
    <n v="0.2"/>
    <n v="2505.8000000000002"/>
    <n v="1804.1760000000002"/>
    <n v="4009.2800000000007"/>
    <n v="400.92800000000034"/>
  </r>
  <r>
    <s v="SO - 000277"/>
    <s v="Distributor"/>
    <s v="WARE-UHY1004"/>
    <d v="2017-12-31T00:00:00"/>
    <x v="20"/>
    <d v="2018-07-17T00:00:00"/>
    <x v="32"/>
    <n v="28"/>
    <s v="USD"/>
    <x v="12"/>
    <n v="25"/>
    <n v="35"/>
    <n v="233"/>
    <x v="1"/>
    <n v="31"/>
    <n v="0.15"/>
    <n v="2599.6"/>
    <n v="1637.748"/>
    <n v="15467.62"/>
    <n v="4003.384"/>
  </r>
  <r>
    <s v="SO - 000278"/>
    <s v="Online"/>
    <s v="WARE-NMK1003"/>
    <d v="2017-12-31T00:00:00"/>
    <x v="20"/>
    <d v="2018-06-24T00:00:00"/>
    <x v="20"/>
    <n v="14"/>
    <s v="USD"/>
    <x v="16"/>
    <n v="18"/>
    <n v="38"/>
    <n v="151"/>
    <x v="3"/>
    <n v="28"/>
    <n v="0.15"/>
    <n v="2278"/>
    <n v="1503.48"/>
    <n v="11617.8"/>
    <n v="2596.9199999999983"/>
  </r>
  <r>
    <s v="SO - 000279"/>
    <s v="Distributor"/>
    <s v="WARE-MKL1006"/>
    <d v="2018-04-10T00:00:00"/>
    <x v="21"/>
    <d v="2018-07-13T00:00:00"/>
    <x v="7"/>
    <n v="12"/>
    <s v="USD"/>
    <x v="15"/>
    <n v="24"/>
    <n v="31"/>
    <n v="353"/>
    <x v="3"/>
    <n v="25"/>
    <n v="7.4999999999999997E-2"/>
    <n v="1092.1000000000001"/>
    <n v="589.73400000000015"/>
    <n v="2020.3850000000004"/>
    <n v="840.91700000000014"/>
  </r>
  <r>
    <s v="SO - 000280"/>
    <s v="Wholesale"/>
    <s v="WARE-XYS1001"/>
    <d v="2018-04-10T00:00:00"/>
    <x v="21"/>
    <d v="2018-07-04T00:00:00"/>
    <x v="6"/>
    <n v="11"/>
    <s v="USD"/>
    <x v="12"/>
    <n v="25"/>
    <n v="40"/>
    <n v="43"/>
    <x v="2"/>
    <n v="7"/>
    <n v="0.2"/>
    <n v="1139"/>
    <n v="933.9799999999999"/>
    <n v="4556"/>
    <n v="-113.89999999999964"/>
  </r>
  <r>
    <s v="SO - 000281"/>
    <s v="In-Store"/>
    <s v="WARE-MKL1006"/>
    <d v="2017-12-31T00:00:00"/>
    <x v="21"/>
    <d v="2018-07-02T00:00:00"/>
    <x v="25"/>
    <n v="8"/>
    <s v="USD"/>
    <x v="7"/>
    <n v="4"/>
    <n v="9"/>
    <n v="339"/>
    <x v="3"/>
    <n v="47"/>
    <n v="0.15"/>
    <n v="1675"/>
    <n v="1072"/>
    <n v="2847.5"/>
    <n v="703.5"/>
  </r>
  <r>
    <s v="SO - 000282"/>
    <s v="Wholesale"/>
    <s v="WARE-UHY1004"/>
    <d v="2018-04-10T00:00:00"/>
    <x v="21"/>
    <d v="2018-06-29T00:00:00"/>
    <x v="28"/>
    <n v="18"/>
    <s v="USD"/>
    <x v="21"/>
    <n v="26"/>
    <n v="41"/>
    <n v="228"/>
    <x v="1"/>
    <n v="26"/>
    <n v="0.05"/>
    <n v="1011.7"/>
    <n v="687.95600000000013"/>
    <n v="1922.23"/>
    <n v="546.31799999999976"/>
  </r>
  <r>
    <s v="SO - 000283"/>
    <s v="Wholesale"/>
    <s v="WARE-NMK1003"/>
    <d v="2018-04-10T00:00:00"/>
    <x v="21"/>
    <d v="2018-07-16T00:00:00"/>
    <x v="29"/>
    <n v="25"/>
    <s v="USD"/>
    <x v="25"/>
    <n v="27"/>
    <n v="11"/>
    <n v="128"/>
    <x v="1"/>
    <n v="46"/>
    <n v="0.1"/>
    <n v="938"/>
    <n v="412.72"/>
    <n v="5909.4000000000005"/>
    <n v="3020.3600000000006"/>
  </r>
  <r>
    <s v="SO - 000284"/>
    <s v="Wholesale"/>
    <s v="WARE-XYS1001"/>
    <d v="2018-04-10T00:00:00"/>
    <x v="21"/>
    <d v="2018-07-16T00:00:00"/>
    <x v="19"/>
    <n v="14"/>
    <s v="USD"/>
    <x v="3"/>
    <n v="28"/>
    <n v="48"/>
    <n v="55"/>
    <x v="1"/>
    <n v="2"/>
    <n v="0.05"/>
    <n v="2566.1"/>
    <n v="1052.1009999999999"/>
    <n v="19502.359999999997"/>
    <n v="11085.551999999998"/>
  </r>
  <r>
    <s v="SO - 000285"/>
    <s v="Distributor"/>
    <s v="WARE-NMK1003"/>
    <d v="2018-04-10T00:00:00"/>
    <x v="22"/>
    <d v="2018-07-16T00:00:00"/>
    <x v="14"/>
    <n v="25"/>
    <s v="USD"/>
    <x v="15"/>
    <n v="24"/>
    <n v="4"/>
    <n v="177"/>
    <x v="1"/>
    <n v="33"/>
    <n v="0.1"/>
    <n v="871"/>
    <n v="374.53"/>
    <n v="3919.5"/>
    <n v="2046.8500000000001"/>
  </r>
  <r>
    <s v="SO - 000286"/>
    <s v="In-Store"/>
    <s v="WARE-NBV1002"/>
    <d v="2018-04-10T00:00:00"/>
    <x v="22"/>
    <d v="2018-07-17T00:00:00"/>
    <x v="24"/>
    <n v="20"/>
    <s v="USD"/>
    <x v="13"/>
    <n v="2"/>
    <n v="4"/>
    <n v="81"/>
    <x v="4"/>
    <n v="18"/>
    <n v="0.1"/>
    <n v="2485.7000000000003"/>
    <n v="1789.7040000000002"/>
    <n v="2237.13"/>
    <n v="447.42599999999993"/>
  </r>
  <r>
    <s v="SO - 000287"/>
    <s v="In-Store"/>
    <s v="WARE-MKL1006"/>
    <d v="2018-04-10T00:00:00"/>
    <x v="22"/>
    <d v="2018-07-13T00:00:00"/>
    <x v="19"/>
    <n v="13"/>
    <s v="USD"/>
    <x v="27"/>
    <n v="1"/>
    <n v="40"/>
    <n v="365"/>
    <x v="1"/>
    <n v="41"/>
    <n v="0.4"/>
    <n v="2345"/>
    <n v="1922.8999999999999"/>
    <n v="5628"/>
    <n v="-2063.5999999999995"/>
  </r>
  <r>
    <s v="SO - 000288"/>
    <s v="Online"/>
    <s v="WARE-XYS1001"/>
    <d v="2018-04-10T00:00:00"/>
    <x v="22"/>
    <d v="2018-07-12T00:00:00"/>
    <x v="30"/>
    <n v="19"/>
    <s v="USD"/>
    <x v="23"/>
    <n v="15"/>
    <n v="19"/>
    <n v="48"/>
    <x v="1"/>
    <n v="27"/>
    <n v="0.05"/>
    <n v="1118.9000000000001"/>
    <n v="749.66300000000012"/>
    <n v="2125.91"/>
    <n v="626.58399999999961"/>
  </r>
  <r>
    <s v="SO - 000289"/>
    <s v="In-Store"/>
    <s v="WARE-XYS1001"/>
    <d v="2018-04-10T00:00:00"/>
    <x v="22"/>
    <d v="2018-06-25T00:00:00"/>
    <x v="24"/>
    <n v="20"/>
    <s v="USD"/>
    <x v="22"/>
    <n v="11"/>
    <n v="24"/>
    <n v="11"/>
    <x v="0"/>
    <n v="42"/>
    <n v="0.1"/>
    <n v="1996.6000000000001"/>
    <n v="1397.6200000000001"/>
    <n v="7187.76"/>
    <n v="1597.2799999999997"/>
  </r>
  <r>
    <s v="SO - 000290"/>
    <s v="In-Store"/>
    <s v="WARE-NMK1003"/>
    <d v="2018-04-10T00:00:00"/>
    <x v="22"/>
    <d v="2018-07-10T00:00:00"/>
    <x v="7"/>
    <n v="11"/>
    <s v="USD"/>
    <x v="22"/>
    <n v="11"/>
    <n v="6"/>
    <n v="127"/>
    <x v="1"/>
    <n v="39"/>
    <n v="7.4999999999999997E-2"/>
    <n v="710.2"/>
    <n v="390.61000000000007"/>
    <n v="656.93500000000006"/>
    <n v="266.32499999999999"/>
  </r>
  <r>
    <s v="SO - 000291"/>
    <s v="Online"/>
    <s v="WARE-NMK1003"/>
    <d v="2018-04-10T00:00:00"/>
    <x v="22"/>
    <d v="2018-07-15T00:00:00"/>
    <x v="30"/>
    <n v="19"/>
    <s v="USD"/>
    <x v="18"/>
    <n v="13"/>
    <n v="6"/>
    <n v="201"/>
    <x v="1"/>
    <n v="35"/>
    <n v="0.05"/>
    <n v="3979.8"/>
    <n v="1790.91"/>
    <n v="15123.24"/>
    <n v="7959.5999999999995"/>
  </r>
  <r>
    <s v="SO - 000292"/>
    <s v="In-Store"/>
    <s v="WARE-MKL1006"/>
    <d v="2017-12-31T00:00:00"/>
    <x v="22"/>
    <d v="2018-07-11T00:00:00"/>
    <x v="23"/>
    <n v="18"/>
    <s v="USD"/>
    <x v="9"/>
    <n v="8"/>
    <n v="9"/>
    <n v="339"/>
    <x v="3"/>
    <n v="28"/>
    <n v="7.4999999999999997E-2"/>
    <n v="1025.1000000000001"/>
    <n v="440.79300000000006"/>
    <n v="2844.6525000000001"/>
    <n v="1522.2735"/>
  </r>
  <r>
    <s v="SO - 000293"/>
    <s v="In-Store"/>
    <s v="WARE-NMK1003"/>
    <d v="2017-12-31T00:00:00"/>
    <x v="22"/>
    <d v="2018-07-04T00:00:00"/>
    <x v="31"/>
    <n v="31"/>
    <s v="USD"/>
    <x v="26"/>
    <n v="3"/>
    <n v="3"/>
    <n v="198"/>
    <x v="4"/>
    <n v="9"/>
    <n v="0.2"/>
    <n v="2519.2000000000003"/>
    <n v="1309.9840000000002"/>
    <n v="14107.520000000002"/>
    <n v="4937.6320000000014"/>
  </r>
  <r>
    <s v="SO - 000294"/>
    <s v="Online"/>
    <s v="WARE-NMK1003"/>
    <d v="2017-12-31T00:00:00"/>
    <x v="22"/>
    <d v="2018-07-18T00:00:00"/>
    <x v="30"/>
    <n v="19"/>
    <s v="USD"/>
    <x v="23"/>
    <n v="15"/>
    <n v="36"/>
    <n v="150"/>
    <x v="1"/>
    <n v="2"/>
    <n v="0.05"/>
    <n v="5031.7"/>
    <n v="3471.8729999999996"/>
    <n v="33460.805"/>
    <n v="9157.6940000000031"/>
  </r>
  <r>
    <s v="SO - 000295"/>
    <s v="Online"/>
    <s v="WARE-PUJ1005"/>
    <d v="2018-04-10T00:00:00"/>
    <x v="23"/>
    <d v="2018-07-01T00:00:00"/>
    <x v="23"/>
    <n v="17"/>
    <s v="USD"/>
    <x v="19"/>
    <n v="19"/>
    <n v="27"/>
    <n v="311"/>
    <x v="1"/>
    <n v="46"/>
    <n v="0.1"/>
    <n v="1829.1000000000001"/>
    <n v="768.22199999999998"/>
    <n v="1646.19"/>
    <n v="877.96800000000007"/>
  </r>
  <r>
    <s v="SO - 000296"/>
    <s v="In-Store"/>
    <s v="WARE-PUJ1005"/>
    <d v="2018-04-10T00:00:00"/>
    <x v="23"/>
    <d v="2018-07-16T00:00:00"/>
    <x v="32"/>
    <n v="25"/>
    <s v="USD"/>
    <x v="11"/>
    <n v="5"/>
    <n v="29"/>
    <n v="304"/>
    <x v="3"/>
    <n v="25"/>
    <n v="7.4999999999999997E-2"/>
    <n v="1072"/>
    <n v="900.48"/>
    <n v="4958"/>
    <n v="455.60000000000036"/>
  </r>
  <r>
    <s v="SO - 000297"/>
    <s v="In-Store"/>
    <s v="WARE-UHY1004"/>
    <d v="2018-04-10T00:00:00"/>
    <x v="23"/>
    <d v="2018-07-08T00:00:00"/>
    <x v="15"/>
    <n v="4"/>
    <s v="USD"/>
    <x v="11"/>
    <n v="5"/>
    <n v="11"/>
    <n v="247"/>
    <x v="1"/>
    <n v="32"/>
    <n v="0.2"/>
    <n v="2539.3000000000002"/>
    <n v="1828.296"/>
    <n v="2031.4400000000003"/>
    <n v="203.14400000000023"/>
  </r>
  <r>
    <s v="SO - 000298"/>
    <s v="In-Store"/>
    <s v="WARE-PUJ1005"/>
    <d v="2018-04-10T00:00:00"/>
    <x v="23"/>
    <d v="2018-07-11T00:00:00"/>
    <x v="19"/>
    <n v="12"/>
    <s v="USD"/>
    <x v="22"/>
    <n v="11"/>
    <n v="24"/>
    <n v="265"/>
    <x v="1"/>
    <n v="41"/>
    <n v="7.4999999999999997E-2"/>
    <n v="3899.4"/>
    <n v="2027.6880000000001"/>
    <n v="3606.9450000000002"/>
    <n v="1579.2570000000001"/>
  </r>
  <r>
    <s v="SO - 000299"/>
    <s v="In-Store"/>
    <s v="WARE-MKL1006"/>
    <d v="2018-04-10T00:00:00"/>
    <x v="24"/>
    <d v="2018-06-27T00:00:00"/>
    <x v="35"/>
    <n v="36"/>
    <s v="USD"/>
    <x v="11"/>
    <n v="5"/>
    <n v="38"/>
    <n v="366"/>
    <x v="2"/>
    <n v="37"/>
    <n v="0.2"/>
    <n v="5045.1000000000004"/>
    <n v="3380.2170000000006"/>
    <n v="12108.240000000002"/>
    <n v="1967.5889999999999"/>
  </r>
  <r>
    <s v="SO - 000300"/>
    <s v="Online"/>
    <s v="WARE-NMK1003"/>
    <d v="2018-04-10T00:00:00"/>
    <x v="24"/>
    <d v="2018-07-14T00:00:00"/>
    <x v="6"/>
    <n v="8"/>
    <s v="USD"/>
    <x v="19"/>
    <n v="19"/>
    <n v="38"/>
    <n v="125"/>
    <x v="1"/>
    <n v="14"/>
    <n v="0.05"/>
    <n v="1005"/>
    <n v="522.6"/>
    <n v="7638"/>
    <n v="3457.2"/>
  </r>
  <r>
    <s v="SO - 000301"/>
    <s v="Wholesale"/>
    <s v="WARE-NMK1003"/>
    <d v="2018-04-10T00:00:00"/>
    <x v="24"/>
    <d v="2018-07-10T00:00:00"/>
    <x v="32"/>
    <n v="24"/>
    <s v="USD"/>
    <x v="25"/>
    <n v="27"/>
    <n v="20"/>
    <n v="182"/>
    <x v="3"/>
    <n v="47"/>
    <n v="0.1"/>
    <n v="2438.8000000000002"/>
    <n v="1219.4000000000001"/>
    <n v="15364.440000000002"/>
    <n v="6828.6400000000012"/>
  </r>
  <r>
    <s v="SO - 000302"/>
    <s v="In-Store"/>
    <s v="WARE-NMK1003"/>
    <d v="2018-04-10T00:00:00"/>
    <x v="25"/>
    <d v="2018-07-10T00:00:00"/>
    <x v="32"/>
    <n v="23"/>
    <s v="USD"/>
    <x v="22"/>
    <n v="11"/>
    <n v="46"/>
    <n v="152"/>
    <x v="1"/>
    <n v="24"/>
    <n v="0.3"/>
    <n v="3336.6"/>
    <n v="2035.3259999999998"/>
    <n v="9342.48"/>
    <n v="1201.1760000000004"/>
  </r>
  <r>
    <s v="SO - 000303"/>
    <s v="In-Store"/>
    <s v="WARE-UHY1004"/>
    <d v="2018-04-10T00:00:00"/>
    <x v="25"/>
    <d v="2018-07-14T00:00:00"/>
    <x v="22"/>
    <n v="3"/>
    <s v="USD"/>
    <x v="27"/>
    <n v="1"/>
    <n v="38"/>
    <n v="256"/>
    <x v="3"/>
    <n v="25"/>
    <n v="0.15"/>
    <n v="1098.8"/>
    <n v="857.06399999999996"/>
    <n v="3735.9199999999996"/>
    <n v="307.66399999999976"/>
  </r>
  <r>
    <s v="SO - 000304"/>
    <s v="Online"/>
    <s v="WARE-NBV1002"/>
    <d v="2018-04-10T00:00:00"/>
    <x v="25"/>
    <d v="2018-07-18T00:00:00"/>
    <x v="6"/>
    <n v="7"/>
    <s v="USD"/>
    <x v="19"/>
    <n v="19"/>
    <n v="5"/>
    <n v="66"/>
    <x v="0"/>
    <n v="20"/>
    <n v="7.4999999999999997E-2"/>
    <n v="1902.8"/>
    <n v="970.428"/>
    <n v="3520.1800000000003"/>
    <n v="1579.3240000000003"/>
  </r>
  <r>
    <s v="SO - 000305"/>
    <s v="Online"/>
    <s v="WARE-NMK1003"/>
    <d v="2017-12-31T00:00:00"/>
    <x v="25"/>
    <d v="2018-07-05T00:00:00"/>
    <x v="31"/>
    <n v="28"/>
    <s v="USD"/>
    <x v="20"/>
    <n v="17"/>
    <n v="32"/>
    <n v="156"/>
    <x v="1"/>
    <n v="33"/>
    <n v="7.4999999999999997E-2"/>
    <n v="3477.3"/>
    <n v="2190.6990000000001"/>
    <n v="12866.010000000002"/>
    <n v="4103.2140000000018"/>
  </r>
  <r>
    <s v="SO - 000306"/>
    <s v="Wholesale"/>
    <s v="WARE-NMK1003"/>
    <d v="2018-04-10T00:00:00"/>
    <x v="26"/>
    <d v="2018-07-13T00:00:00"/>
    <x v="14"/>
    <n v="21"/>
    <s v="USD"/>
    <x v="21"/>
    <n v="26"/>
    <n v="36"/>
    <n v="200"/>
    <x v="4"/>
    <n v="10"/>
    <n v="0.1"/>
    <n v="2599.6"/>
    <n v="1481.7719999999999"/>
    <n v="2339.64"/>
    <n v="857.86799999999994"/>
  </r>
  <r>
    <s v="SO - 000307"/>
    <s v="Online"/>
    <s v="WARE-PUJ1005"/>
    <d v="2018-04-10T00:00:00"/>
    <x v="26"/>
    <d v="2018-07-20T00:00:00"/>
    <x v="36"/>
    <n v="31"/>
    <s v="USD"/>
    <x v="5"/>
    <n v="12"/>
    <n v="1"/>
    <n v="299"/>
    <x v="2"/>
    <n v="7"/>
    <n v="7.4999999999999997E-2"/>
    <n v="1078.7"/>
    <n v="506.98899999999998"/>
    <n v="997.79750000000013"/>
    <n v="490.80850000000015"/>
  </r>
  <r>
    <s v="SO - 000308"/>
    <s v="Online"/>
    <s v="WARE-NMK1003"/>
    <d v="2017-12-31T00:00:00"/>
    <x v="26"/>
    <d v="2018-07-15T00:00:00"/>
    <x v="21"/>
    <n v="10"/>
    <s v="USD"/>
    <x v="20"/>
    <n v="17"/>
    <n v="22"/>
    <n v="199"/>
    <x v="1"/>
    <n v="31"/>
    <n v="0.2"/>
    <n v="1045.2"/>
    <n v="533.05200000000002"/>
    <n v="4180.8"/>
    <n v="1515.54"/>
  </r>
  <r>
    <s v="SO - 000309"/>
    <s v="Online"/>
    <s v="WARE-NMK1003"/>
    <d v="2017-12-31T00:00:00"/>
    <x v="26"/>
    <d v="2018-07-19T00:00:00"/>
    <x v="37"/>
    <n v="42"/>
    <s v="USD"/>
    <x v="23"/>
    <n v="15"/>
    <n v="21"/>
    <n v="157"/>
    <x v="2"/>
    <n v="1"/>
    <n v="0.05"/>
    <n v="1125.6000000000001"/>
    <n v="787.92000000000007"/>
    <n v="2138.6400000000003"/>
    <n v="562.80000000000018"/>
  </r>
  <r>
    <s v="SO - 000310"/>
    <s v="In-Store"/>
    <s v="WARE-NMK1003"/>
    <d v="2018-04-10T00:00:00"/>
    <x v="26"/>
    <d v="2018-07-16T00:00:00"/>
    <x v="37"/>
    <n v="42"/>
    <s v="USD"/>
    <x v="27"/>
    <n v="1"/>
    <n v="14"/>
    <n v="187"/>
    <x v="0"/>
    <n v="22"/>
    <n v="0.05"/>
    <n v="1105.5"/>
    <n v="762.79499999999996"/>
    <n v="8401.7999999999993"/>
    <n v="2299.4399999999996"/>
  </r>
  <r>
    <s v="SO - 000311"/>
    <s v="Online"/>
    <s v="WARE-NBV1002"/>
    <d v="2017-12-31T00:00:00"/>
    <x v="26"/>
    <d v="2018-07-24T00:00:00"/>
    <x v="26"/>
    <n v="17"/>
    <s v="USD"/>
    <x v="16"/>
    <n v="18"/>
    <n v="50"/>
    <n v="84"/>
    <x v="1"/>
    <n v="46"/>
    <n v="0.1"/>
    <n v="2606.3000000000002"/>
    <n v="1668.0320000000002"/>
    <n v="2345.67"/>
    <n v="677.63799999999992"/>
  </r>
  <r>
    <s v="SO - 000312"/>
    <s v="Distributor"/>
    <s v="WARE-UHY1004"/>
    <d v="2018-04-10T00:00:00"/>
    <x v="26"/>
    <d v="2018-07-01T00:00:00"/>
    <x v="29"/>
    <n v="20"/>
    <s v="USD"/>
    <x v="4"/>
    <n v="22"/>
    <n v="41"/>
    <n v="228"/>
    <x v="3"/>
    <n v="25"/>
    <n v="7.4999999999999997E-2"/>
    <n v="227.8"/>
    <n v="95.676000000000002"/>
    <n v="1685.7200000000003"/>
    <n v="920.31200000000024"/>
  </r>
  <r>
    <s v="SO - 000313"/>
    <s v="Distributor"/>
    <s v="WARE-NMK1003"/>
    <d v="2018-04-10T00:00:00"/>
    <x v="26"/>
    <d v="2018-07-20T00:00:00"/>
    <x v="36"/>
    <n v="31"/>
    <s v="USD"/>
    <x v="4"/>
    <n v="22"/>
    <n v="35"/>
    <n v="180"/>
    <x v="1"/>
    <n v="29"/>
    <n v="0.05"/>
    <n v="167.5"/>
    <n v="123.95"/>
    <n v="1113.875"/>
    <n v="246.22500000000002"/>
  </r>
  <r>
    <s v="SO - 000314"/>
    <s v="In-Store"/>
    <s v="WARE-UHY1004"/>
    <d v="2017-12-31T00:00:00"/>
    <x v="26"/>
    <d v="2018-07-08T00:00:00"/>
    <x v="38"/>
    <n v="28"/>
    <s v="USD"/>
    <x v="14"/>
    <n v="7"/>
    <n v="21"/>
    <n v="250"/>
    <x v="2"/>
    <n v="16"/>
    <n v="0.1"/>
    <n v="1145.7"/>
    <n v="538.47900000000004"/>
    <n v="3093.3900000000003"/>
    <n v="1477.9530000000002"/>
  </r>
  <r>
    <s v="SO - 000315"/>
    <s v="In-Store"/>
    <s v="WARE-PUJ1005"/>
    <d v="2018-04-10T00:00:00"/>
    <x v="26"/>
    <d v="2018-07-12T00:00:00"/>
    <x v="27"/>
    <n v="29"/>
    <s v="USD"/>
    <x v="7"/>
    <n v="4"/>
    <n v="37"/>
    <n v="326"/>
    <x v="1"/>
    <n v="36"/>
    <n v="7.4999999999999997E-2"/>
    <n v="2599.6"/>
    <n v="2157.6679999999997"/>
    <n v="16832.41"/>
    <n v="1728.7340000000022"/>
  </r>
  <r>
    <s v="SO - 000316"/>
    <s v="Distributor"/>
    <s v="WARE-NMK1003"/>
    <d v="2018-04-10T00:00:00"/>
    <x v="27"/>
    <d v="2018-07-09T00:00:00"/>
    <x v="14"/>
    <n v="20"/>
    <s v="USD"/>
    <x v="15"/>
    <n v="24"/>
    <n v="14"/>
    <n v="136"/>
    <x v="4"/>
    <n v="18"/>
    <n v="0.05"/>
    <n v="3939.6"/>
    <n v="1969.8"/>
    <n v="3742.62"/>
    <n v="1772.82"/>
  </r>
  <r>
    <s v="SO - 000317"/>
    <s v="In-Store"/>
    <s v="WARE-NMK1003"/>
    <d v="2018-04-10T00:00:00"/>
    <x v="27"/>
    <d v="2018-07-18T00:00:00"/>
    <x v="34"/>
    <n v="23"/>
    <s v="USD"/>
    <x v="13"/>
    <n v="2"/>
    <n v="18"/>
    <n v="112"/>
    <x v="2"/>
    <n v="37"/>
    <n v="7.4999999999999997E-2"/>
    <n v="2881"/>
    <n v="1584.5500000000002"/>
    <n v="21319.4"/>
    <n v="8643"/>
  </r>
  <r>
    <s v="SO - 000318"/>
    <s v="In-Store"/>
    <s v="WARE-NMK1003"/>
    <d v="2018-04-10T00:00:00"/>
    <x v="27"/>
    <d v="2018-07-04T00:00:00"/>
    <x v="14"/>
    <n v="20"/>
    <s v="USD"/>
    <x v="26"/>
    <n v="3"/>
    <n v="22"/>
    <n v="108"/>
    <x v="1"/>
    <n v="43"/>
    <n v="0.05"/>
    <n v="3852.5"/>
    <n v="2003.3000000000002"/>
    <n v="7319.75"/>
    <n v="3313.1499999999996"/>
  </r>
  <r>
    <s v="SO - 000319"/>
    <s v="Wholesale"/>
    <s v="WARE-XYS1001"/>
    <d v="2018-04-10T00:00:00"/>
    <x v="27"/>
    <d v="2018-07-04T00:00:00"/>
    <x v="26"/>
    <n v="16"/>
    <s v="USD"/>
    <x v="25"/>
    <n v="27"/>
    <n v="48"/>
    <n v="56"/>
    <x v="0"/>
    <n v="42"/>
    <n v="0.05"/>
    <n v="1139"/>
    <n v="546.72"/>
    <n v="2164.1"/>
    <n v="1070.6599999999999"/>
  </r>
  <r>
    <s v="SO - 000320"/>
    <s v="Distributor"/>
    <s v="WARE-NMK1003"/>
    <d v="2018-04-10T00:00:00"/>
    <x v="27"/>
    <d v="2018-07-06T00:00:00"/>
    <x v="36"/>
    <n v="30"/>
    <s v="USD"/>
    <x v="8"/>
    <n v="23"/>
    <n v="7"/>
    <n v="195"/>
    <x v="3"/>
    <n v="25"/>
    <n v="0.05"/>
    <n v="2519.2000000000003"/>
    <n v="2040.5520000000004"/>
    <n v="9572.9600000000009"/>
    <n v="1410.7519999999995"/>
  </r>
  <r>
    <s v="SO - 000321"/>
    <s v="In-Store"/>
    <s v="WARE-NBV1002"/>
    <d v="2017-12-31T00:00:00"/>
    <x v="27"/>
    <d v="2018-07-18T00:00:00"/>
    <x v="31"/>
    <n v="26"/>
    <s v="USD"/>
    <x v="10"/>
    <n v="9"/>
    <n v="33"/>
    <n v="82"/>
    <x v="0"/>
    <n v="42"/>
    <n v="0.15"/>
    <n v="1192.6000000000001"/>
    <n v="703.63400000000001"/>
    <n v="1013.71"/>
    <n v="310.07600000000002"/>
  </r>
  <r>
    <s v="SO - 000322"/>
    <s v="In-Store"/>
    <s v="WARE-UHY1004"/>
    <d v="2018-04-10T00:00:00"/>
    <x v="27"/>
    <d v="2018-06-29T00:00:00"/>
    <x v="24"/>
    <n v="15"/>
    <s v="USD"/>
    <x v="11"/>
    <n v="5"/>
    <n v="18"/>
    <n v="215"/>
    <x v="1"/>
    <n v="14"/>
    <n v="7.4999999999999997E-2"/>
    <n v="2412"/>
    <n v="1013.04"/>
    <n v="11155.5"/>
    <n v="6090.3"/>
  </r>
  <r>
    <s v="SO - 000323"/>
    <s v="In-Store"/>
    <s v="WARE-NMK1003"/>
    <d v="2018-04-10T00:00:00"/>
    <x v="27"/>
    <d v="2018-07-18T00:00:00"/>
    <x v="27"/>
    <n v="28"/>
    <s v="USD"/>
    <x v="10"/>
    <n v="9"/>
    <n v="6"/>
    <n v="134"/>
    <x v="3"/>
    <n v="47"/>
    <n v="0.05"/>
    <n v="2479"/>
    <n v="2057.5699999999997"/>
    <n v="16485.349999999999"/>
    <n v="2082.3600000000006"/>
  </r>
  <r>
    <s v="SO - 000324"/>
    <s v="Wholesale"/>
    <s v="WARE-PUJ1005"/>
    <d v="2018-04-10T00:00:00"/>
    <x v="27"/>
    <d v="2018-07-13T00:00:00"/>
    <x v="30"/>
    <n v="14"/>
    <s v="USD"/>
    <x v="21"/>
    <n v="26"/>
    <n v="10"/>
    <n v="322"/>
    <x v="1"/>
    <n v="35"/>
    <n v="0.1"/>
    <n v="1956.4"/>
    <n v="1330.3520000000001"/>
    <n v="12325.320000000002"/>
    <n v="3012.8560000000016"/>
  </r>
  <r>
    <s v="SO - 000325"/>
    <s v="Online"/>
    <s v="WARE-NMK1003"/>
    <d v="2018-04-10T00:00:00"/>
    <x v="27"/>
    <d v="2018-07-05T00:00:00"/>
    <x v="37"/>
    <n v="41"/>
    <s v="USD"/>
    <x v="23"/>
    <n v="15"/>
    <n v="4"/>
    <n v="176"/>
    <x v="0"/>
    <n v="42"/>
    <n v="0.3"/>
    <n v="1078.7"/>
    <n v="722.72900000000004"/>
    <n v="3775.45"/>
    <n v="161.80499999999938"/>
  </r>
  <r>
    <s v="SO - 000326"/>
    <s v="In-Store"/>
    <s v="WARE-NBV1002"/>
    <d v="2017-12-31T00:00:00"/>
    <x v="27"/>
    <d v="2018-07-12T00:00:00"/>
    <x v="24"/>
    <n v="15"/>
    <s v="USD"/>
    <x v="0"/>
    <n v="6"/>
    <n v="22"/>
    <n v="70"/>
    <x v="1"/>
    <n v="26"/>
    <n v="7.4999999999999997E-2"/>
    <n v="1212.7"/>
    <n v="945.90600000000006"/>
    <n v="1121.7475000000002"/>
    <n v="175.84150000000011"/>
  </r>
  <r>
    <s v="SO - 000327"/>
    <s v="Online"/>
    <s v="WARE-UHY1004"/>
    <d v="2018-04-10T00:00:00"/>
    <x v="27"/>
    <d v="2018-07-06T00:00:00"/>
    <x v="29"/>
    <n v="19"/>
    <s v="USD"/>
    <x v="16"/>
    <n v="18"/>
    <n v="48"/>
    <n v="252"/>
    <x v="1"/>
    <n v="29"/>
    <n v="7.4999999999999997E-2"/>
    <n v="978.2"/>
    <n v="821.68799999999999"/>
    <n v="4524.1750000000002"/>
    <n v="415.73500000000058"/>
  </r>
  <r>
    <s v="SO - 000328"/>
    <s v="In-Store"/>
    <s v="WARE-PUJ1005"/>
    <d v="2018-04-10T00:00:00"/>
    <x v="27"/>
    <d v="2018-07-14T00:00:00"/>
    <x v="24"/>
    <n v="15"/>
    <s v="USD"/>
    <x v="7"/>
    <n v="4"/>
    <n v="28"/>
    <n v="275"/>
    <x v="1"/>
    <n v="45"/>
    <n v="0.05"/>
    <n v="174.20000000000002"/>
    <n v="120.19800000000001"/>
    <n v="496.46999999999997"/>
    <n v="135.87599999999992"/>
  </r>
  <r>
    <s v="SO - 000329"/>
    <s v="Online"/>
    <s v="WARE-UHY1004"/>
    <d v="2018-04-10T00:00:00"/>
    <x v="27"/>
    <d v="2018-07-08T00:00:00"/>
    <x v="31"/>
    <n v="26"/>
    <s v="USD"/>
    <x v="19"/>
    <n v="19"/>
    <n v="25"/>
    <n v="226"/>
    <x v="1"/>
    <n v="17"/>
    <n v="0.15"/>
    <n v="1125.6000000000001"/>
    <n v="630.33600000000013"/>
    <n v="2870.28"/>
    <n v="979.27199999999993"/>
  </r>
  <r>
    <s v="SO - 000330"/>
    <s v="Online"/>
    <s v="WARE-PUJ1005"/>
    <d v="2018-04-10T00:00:00"/>
    <x v="28"/>
    <d v="2018-07-10T00:00:00"/>
    <x v="23"/>
    <n v="12"/>
    <s v="USD"/>
    <x v="17"/>
    <n v="20"/>
    <n v="49"/>
    <n v="288"/>
    <x v="3"/>
    <n v="6"/>
    <n v="0.15"/>
    <n v="1065.3"/>
    <n v="468.73199999999997"/>
    <n v="5433.0299999999988"/>
    <n v="2620.637999999999"/>
  </r>
  <r>
    <s v="SO - 000331"/>
    <s v="Online"/>
    <s v="WARE-NBV1002"/>
    <d v="2018-04-10T00:00:00"/>
    <x v="28"/>
    <d v="2018-07-16T00:00:00"/>
    <x v="32"/>
    <n v="20"/>
    <s v="USD"/>
    <x v="23"/>
    <n v="15"/>
    <n v="11"/>
    <n v="60"/>
    <x v="0"/>
    <n v="12"/>
    <n v="7.4999999999999997E-2"/>
    <n v="3892.7000000000003"/>
    <n v="2724.89"/>
    <n v="18003.737499999999"/>
    <n v="4379.2875000000004"/>
  </r>
  <r>
    <s v="SO - 000332"/>
    <s v="Online"/>
    <s v="WARE-PUJ1005"/>
    <d v="2018-04-10T00:00:00"/>
    <x v="28"/>
    <d v="2018-07-18T00:00:00"/>
    <x v="30"/>
    <n v="13"/>
    <s v="USD"/>
    <x v="20"/>
    <n v="17"/>
    <n v="19"/>
    <n v="297"/>
    <x v="4"/>
    <n v="9"/>
    <n v="0.3"/>
    <n v="207.70000000000002"/>
    <n v="120.46600000000001"/>
    <n v="290.78000000000003"/>
    <n v="49.848000000000013"/>
  </r>
  <r>
    <s v="SO - 000333"/>
    <s v="In-Store"/>
    <s v="WARE-NBV1002"/>
    <d v="2018-04-10T00:00:00"/>
    <x v="28"/>
    <d v="2018-07-13T00:00:00"/>
    <x v="30"/>
    <n v="13"/>
    <s v="USD"/>
    <x v="26"/>
    <n v="3"/>
    <n v="20"/>
    <n v="75"/>
    <x v="1"/>
    <n v="23"/>
    <n v="0.3"/>
    <n v="1185.9000000000001"/>
    <n v="948.72000000000014"/>
    <n v="5810.9100000000008"/>
    <n v="-830.13000000000011"/>
  </r>
  <r>
    <s v="SO - 000334"/>
    <s v="In-Store"/>
    <s v="WARE-MKL1006"/>
    <d v="2018-04-10T00:00:00"/>
    <x v="28"/>
    <d v="2018-07-10T00:00:00"/>
    <x v="23"/>
    <n v="12"/>
    <s v="USD"/>
    <x v="6"/>
    <n v="10"/>
    <n v="15"/>
    <n v="352"/>
    <x v="4"/>
    <n v="18"/>
    <n v="0.15"/>
    <n v="2586.2000000000003"/>
    <n v="1629.3060000000003"/>
    <n v="4396.54"/>
    <n v="1137.9279999999994"/>
  </r>
  <r>
    <s v="SO - 000335"/>
    <s v="In-Store"/>
    <s v="WARE-XYS1001"/>
    <d v="2018-04-10T00:00:00"/>
    <x v="28"/>
    <d v="2018-07-08T00:00:00"/>
    <x v="32"/>
    <n v="20"/>
    <s v="USD"/>
    <x v="9"/>
    <n v="8"/>
    <n v="26"/>
    <n v="25"/>
    <x v="1"/>
    <n v="30"/>
    <n v="0.3"/>
    <n v="2579.5"/>
    <n v="1960.42"/>
    <n v="7222.5999999999995"/>
    <n v="-619.08000000000084"/>
  </r>
  <r>
    <s v="SO - 000336"/>
    <s v="Online"/>
    <s v="WARE-XYS1001"/>
    <d v="2018-04-10T00:00:00"/>
    <x v="28"/>
    <d v="2018-07-21T00:00:00"/>
    <x v="26"/>
    <n v="15"/>
    <s v="USD"/>
    <x v="24"/>
    <n v="16"/>
    <n v="7"/>
    <n v="23"/>
    <x v="1"/>
    <n v="36"/>
    <n v="7.4999999999999997E-2"/>
    <n v="6378.4000000000005"/>
    <n v="2806.4960000000001"/>
    <n v="47200.160000000003"/>
    <n v="24748.192000000003"/>
  </r>
  <r>
    <s v="SO - 000337"/>
    <s v="Distributor"/>
    <s v="WARE-PUJ1005"/>
    <d v="2018-04-10T00:00:00"/>
    <x v="28"/>
    <d v="2018-07-03T00:00:00"/>
    <x v="14"/>
    <n v="19"/>
    <s v="USD"/>
    <x v="15"/>
    <n v="24"/>
    <n v="26"/>
    <n v="292"/>
    <x v="1"/>
    <n v="31"/>
    <n v="0.2"/>
    <n v="3008.3"/>
    <n v="2226.1420000000003"/>
    <n v="16846.480000000003"/>
    <n v="1263.4860000000008"/>
  </r>
  <r>
    <s v="SO - 000338"/>
    <s v="In-Store"/>
    <s v="WARE-NMK1003"/>
    <d v="2018-04-10T00:00:00"/>
    <x v="28"/>
    <d v="2018-07-25T00:00:00"/>
    <x v="38"/>
    <n v="26"/>
    <s v="USD"/>
    <x v="22"/>
    <n v="11"/>
    <n v="49"/>
    <n v="140"/>
    <x v="0"/>
    <n v="20"/>
    <n v="7.4999999999999997E-2"/>
    <n v="1755.4"/>
    <n v="930.36200000000008"/>
    <n v="4871.2350000000006"/>
    <n v="2080.1490000000003"/>
  </r>
  <r>
    <s v="SO - 000339"/>
    <s v="Online"/>
    <s v="WARE-NMK1003"/>
    <d v="2017-12-31T00:00:00"/>
    <x v="28"/>
    <d v="2018-07-09T00:00:00"/>
    <x v="39"/>
    <n v="33"/>
    <s v="USD"/>
    <x v="18"/>
    <n v="13"/>
    <n v="28"/>
    <n v="171"/>
    <x v="1"/>
    <n v="14"/>
    <n v="7.4999999999999997E-2"/>
    <n v="1139"/>
    <n v="740.35"/>
    <n v="8428.6"/>
    <n v="2505.8000000000002"/>
  </r>
  <r>
    <s v="SO - 000340"/>
    <s v="In-Store"/>
    <s v="WARE-XYS1001"/>
    <d v="2018-04-10T00:00:00"/>
    <x v="28"/>
    <d v="2018-07-13T00:00:00"/>
    <x v="26"/>
    <n v="15"/>
    <s v="USD"/>
    <x v="22"/>
    <n v="11"/>
    <n v="46"/>
    <n v="44"/>
    <x v="0"/>
    <n v="38"/>
    <n v="7.4999999999999997E-2"/>
    <n v="6157.3"/>
    <n v="4556.402"/>
    <n v="28477.512500000001"/>
    <n v="5695.5024999999987"/>
  </r>
  <r>
    <s v="SO - 000341"/>
    <s v="Online"/>
    <s v="WARE-XYS1001"/>
    <d v="2018-04-10T00:00:00"/>
    <x v="28"/>
    <d v="2018-07-25T00:00:00"/>
    <x v="28"/>
    <n v="11"/>
    <s v="USD"/>
    <x v="16"/>
    <n v="18"/>
    <n v="33"/>
    <n v="43"/>
    <x v="1"/>
    <n v="40"/>
    <n v="0.1"/>
    <n v="2231.1"/>
    <n v="1093.239"/>
    <n v="14055.929999999998"/>
    <n v="6403.2569999999978"/>
  </r>
  <r>
    <s v="SO - 000342"/>
    <s v="In-Store"/>
    <s v="WARE-NBV1002"/>
    <d v="2018-04-10T00:00:00"/>
    <x v="28"/>
    <d v="2018-07-15T00:00:00"/>
    <x v="20"/>
    <n v="6"/>
    <s v="USD"/>
    <x v="22"/>
    <n v="11"/>
    <n v="23"/>
    <n v="64"/>
    <x v="2"/>
    <n v="8"/>
    <n v="0.1"/>
    <n v="2479"/>
    <n v="1859.25"/>
    <n v="15617.7"/>
    <n v="2602.9500000000007"/>
  </r>
  <r>
    <s v="SO - 000343"/>
    <s v="Distributor"/>
    <s v="WARE-XYS1001"/>
    <d v="2018-04-10T00:00:00"/>
    <x v="29"/>
    <d v="2018-07-06T00:00:00"/>
    <x v="34"/>
    <n v="21"/>
    <s v="USD"/>
    <x v="2"/>
    <n v="21"/>
    <n v="35"/>
    <n v="18"/>
    <x v="4"/>
    <n v="10"/>
    <n v="0.05"/>
    <n v="6391.8"/>
    <n v="4793.8500000000004"/>
    <n v="24288.84"/>
    <n v="5113.4399999999987"/>
  </r>
  <r>
    <s v="SO - 000344"/>
    <s v="Wholesale"/>
    <s v="WARE-PUJ1005"/>
    <d v="2018-04-10T00:00:00"/>
    <x v="29"/>
    <d v="2018-07-19T00:00:00"/>
    <x v="32"/>
    <n v="19"/>
    <s v="USD"/>
    <x v="25"/>
    <n v="27"/>
    <n v="4"/>
    <n v="263"/>
    <x v="1"/>
    <n v="39"/>
    <n v="0.05"/>
    <n v="1139"/>
    <n v="660.62"/>
    <n v="2164.1"/>
    <n v="842.8599999999999"/>
  </r>
  <r>
    <s v="SO - 000345"/>
    <s v="Online"/>
    <s v="WARE-NMK1003"/>
    <d v="2018-04-10T00:00:00"/>
    <x v="29"/>
    <d v="2018-07-01T00:00:00"/>
    <x v="39"/>
    <n v="32"/>
    <s v="USD"/>
    <x v="17"/>
    <n v="20"/>
    <n v="38"/>
    <n v="196"/>
    <x v="1"/>
    <n v="36"/>
    <n v="0.1"/>
    <n v="2586.2000000000003"/>
    <n v="1681.0300000000002"/>
    <n v="6982.7400000000007"/>
    <n v="1939.6500000000005"/>
  </r>
  <r>
    <s v="SO - 000346"/>
    <s v="In-Store"/>
    <s v="WARE-UHY1004"/>
    <d v="2018-04-10T00:00:00"/>
    <x v="29"/>
    <d v="2018-07-04T00:00:00"/>
    <x v="23"/>
    <n v="11"/>
    <s v="USD"/>
    <x v="27"/>
    <n v="1"/>
    <n v="36"/>
    <n v="206"/>
    <x v="1"/>
    <n v="35"/>
    <n v="0.05"/>
    <n v="3899.4"/>
    <n v="1871.712"/>
    <n v="14817.72"/>
    <n v="7330.8719999999994"/>
  </r>
  <r>
    <s v="SO - 000347"/>
    <s v="In-Store"/>
    <s v="WARE-NBV1002"/>
    <d v="2018-04-10T00:00:00"/>
    <x v="29"/>
    <d v="2018-07-24T00:00:00"/>
    <x v="24"/>
    <n v="13"/>
    <s v="USD"/>
    <x v="9"/>
    <n v="8"/>
    <n v="25"/>
    <n v="80"/>
    <x v="1"/>
    <n v="43"/>
    <n v="0.05"/>
    <n v="951.4"/>
    <n v="599.38199999999995"/>
    <n v="7230.6399999999994"/>
    <n v="2435.5839999999998"/>
  </r>
  <r>
    <s v="SO - 000348"/>
    <s v="In-Store"/>
    <s v="WARE-NMK1003"/>
    <d v="2018-04-10T00:00:00"/>
    <x v="30"/>
    <d v="2018-07-20T00:00:00"/>
    <x v="24"/>
    <n v="12"/>
    <s v="USD"/>
    <x v="7"/>
    <n v="4"/>
    <n v="8"/>
    <n v="172"/>
    <x v="0"/>
    <n v="38"/>
    <n v="0.05"/>
    <n v="5607.9000000000005"/>
    <n v="3476.8980000000001"/>
    <n v="5327.5050000000001"/>
    <n v="1850.607"/>
  </r>
  <r>
    <s v="SO - 000349"/>
    <s v="In-Store"/>
    <s v="WARE-PUJ1005"/>
    <d v="2018-04-10T00:00:00"/>
    <x v="30"/>
    <d v="2018-07-04T00:00:00"/>
    <x v="24"/>
    <n v="12"/>
    <s v="USD"/>
    <x v="0"/>
    <n v="6"/>
    <n v="12"/>
    <n v="274"/>
    <x v="2"/>
    <n v="37"/>
    <n v="7.4999999999999997E-2"/>
    <n v="1165.8"/>
    <n v="827.71799999999996"/>
    <n v="2156.73"/>
    <n v="501.2940000000001"/>
  </r>
  <r>
    <s v="SO - 000350"/>
    <s v="Online"/>
    <s v="WARE-PUJ1005"/>
    <d v="2018-04-10T00:00:00"/>
    <x v="30"/>
    <d v="2018-07-27T00:00:00"/>
    <x v="7"/>
    <n v="3"/>
    <s v="USD"/>
    <x v="24"/>
    <n v="16"/>
    <n v="17"/>
    <n v="277"/>
    <x v="1"/>
    <n v="44"/>
    <n v="0.05"/>
    <n v="1949.7"/>
    <n v="1520.7660000000001"/>
    <n v="3704.43"/>
    <n v="662.89799999999968"/>
  </r>
  <r>
    <s v="SO - 000351"/>
    <s v="Distributor"/>
    <s v="WARE-NMK1003"/>
    <d v="2018-04-10T00:00:00"/>
    <x v="30"/>
    <d v="2018-07-11T00:00:00"/>
    <x v="28"/>
    <n v="9"/>
    <s v="USD"/>
    <x v="2"/>
    <n v="21"/>
    <n v="40"/>
    <n v="147"/>
    <x v="0"/>
    <n v="34"/>
    <n v="0.1"/>
    <n v="3685"/>
    <n v="2690.0499999999997"/>
    <n v="26532"/>
    <n v="5011.6000000000022"/>
  </r>
  <r>
    <s v="SO - 000352"/>
    <s v="Distributor"/>
    <s v="WARE-MKL1006"/>
    <d v="2018-04-10T00:00:00"/>
    <x v="30"/>
    <d v="2018-07-17T00:00:00"/>
    <x v="30"/>
    <n v="11"/>
    <s v="USD"/>
    <x v="17"/>
    <n v="20"/>
    <n v="3"/>
    <n v="332"/>
    <x v="1"/>
    <n v="17"/>
    <n v="0.4"/>
    <n v="2633.1"/>
    <n v="1816.8389999999997"/>
    <n v="3159.72"/>
    <n v="-473.95799999999963"/>
  </r>
  <r>
    <s v="SO - 000353"/>
    <s v="Online"/>
    <s v="WARE-PUJ1005"/>
    <d v="2018-04-10T00:00:00"/>
    <x v="30"/>
    <d v="2018-07-11T00:00:00"/>
    <x v="28"/>
    <n v="9"/>
    <s v="USD"/>
    <x v="19"/>
    <n v="19"/>
    <n v="26"/>
    <n v="274"/>
    <x v="1"/>
    <n v="23"/>
    <n v="7.4999999999999997E-2"/>
    <n v="1072"/>
    <n v="460.96"/>
    <n v="991.6"/>
    <n v="530.6400000000001"/>
  </r>
  <r>
    <s v="SO - 000354"/>
    <s v="In-Store"/>
    <s v="WARE-XYS1001"/>
    <d v="2018-04-10T00:00:00"/>
    <x v="30"/>
    <d v="2018-07-04T00:00:00"/>
    <x v="40"/>
    <n v="19"/>
    <s v="USD"/>
    <x v="27"/>
    <n v="1"/>
    <n v="38"/>
    <n v="33"/>
    <x v="2"/>
    <n v="8"/>
    <n v="7.4999999999999997E-2"/>
    <n v="3537.6"/>
    <n v="1910.3040000000001"/>
    <n v="3272.28"/>
    <n v="1361.9760000000001"/>
  </r>
  <r>
    <s v="SO - 000355"/>
    <s v="In-Store"/>
    <s v="WARE-UHY1004"/>
    <d v="2018-04-10T00:00:00"/>
    <x v="30"/>
    <d v="2018-07-21T00:00:00"/>
    <x v="37"/>
    <n v="38"/>
    <s v="USD"/>
    <x v="10"/>
    <n v="9"/>
    <n v="41"/>
    <n v="233"/>
    <x v="2"/>
    <n v="13"/>
    <n v="0.2"/>
    <n v="1092.1000000000001"/>
    <n v="622.49700000000007"/>
    <n v="6989.4400000000014"/>
    <n v="2009.4640000000009"/>
  </r>
  <r>
    <s v="SO - 000356"/>
    <s v="In-Store"/>
    <s v="WARE-PUJ1005"/>
    <d v="2017-12-31T00:00:00"/>
    <x v="30"/>
    <d v="2018-07-20T00:00:00"/>
    <x v="35"/>
    <n v="30"/>
    <s v="USD"/>
    <x v="5"/>
    <n v="12"/>
    <n v="17"/>
    <n v="262"/>
    <x v="0"/>
    <n v="5"/>
    <n v="0.05"/>
    <n v="1748.7"/>
    <n v="1136.655"/>
    <n v="6645.0599999999995"/>
    <n v="2098.4399999999996"/>
  </r>
  <r>
    <s v="SO - 000357"/>
    <s v="Online"/>
    <s v="WARE-XYS1001"/>
    <d v="2018-04-10T00:00:00"/>
    <x v="30"/>
    <d v="2018-07-24T00:00:00"/>
    <x v="19"/>
    <n v="5"/>
    <s v="USD"/>
    <x v="16"/>
    <n v="18"/>
    <n v="49"/>
    <n v="6"/>
    <x v="4"/>
    <n v="9"/>
    <n v="7.4999999999999997E-2"/>
    <n v="891.1"/>
    <n v="739.61299999999994"/>
    <n v="6594.14"/>
    <n v="677.23600000000079"/>
  </r>
  <r>
    <s v="SO - 000358"/>
    <s v="In-Store"/>
    <s v="WARE-NMK1003"/>
    <d v="2018-04-10T00:00:00"/>
    <x v="30"/>
    <d v="2018-07-21T00:00:00"/>
    <x v="41"/>
    <n v="34"/>
    <s v="USD"/>
    <x v="13"/>
    <n v="2"/>
    <n v="41"/>
    <n v="159"/>
    <x v="1"/>
    <n v="23"/>
    <n v="0.05"/>
    <n v="3082"/>
    <n v="1510.18"/>
    <n v="14639.5"/>
    <n v="7088.5999999999995"/>
  </r>
  <r>
    <s v="SO - 000359"/>
    <s v="In-Store"/>
    <s v="WARE-NMK1003"/>
    <d v="2018-04-10T00:00:00"/>
    <x v="30"/>
    <d v="2018-07-17T00:00:00"/>
    <x v="34"/>
    <n v="20"/>
    <s v="USD"/>
    <x v="10"/>
    <n v="9"/>
    <n v="34"/>
    <n v="148"/>
    <x v="0"/>
    <n v="15"/>
    <n v="7.4999999999999997E-2"/>
    <n v="1125.6000000000001"/>
    <n v="776.66399999999999"/>
    <n v="5205.9000000000015"/>
    <n v="1322.5800000000017"/>
  </r>
  <r>
    <s v="SO - 000360"/>
    <s v="In-Store"/>
    <s v="WARE-NMK1003"/>
    <d v="2018-04-10T00:00:00"/>
    <x v="30"/>
    <d v="2018-07-13T00:00:00"/>
    <x v="19"/>
    <n v="5"/>
    <s v="USD"/>
    <x v="14"/>
    <n v="7"/>
    <n v="46"/>
    <n v="102"/>
    <x v="0"/>
    <n v="22"/>
    <n v="7.4999999999999997E-2"/>
    <n v="1252.9000000000001"/>
    <n v="651.50800000000004"/>
    <n v="6953.5950000000012"/>
    <n v="3044.5470000000009"/>
  </r>
  <r>
    <s v="SO - 000361"/>
    <s v="Wholesale"/>
    <s v="WARE-MKL1006"/>
    <d v="2018-04-10T00:00:00"/>
    <x v="31"/>
    <d v="2018-07-04T00:00:00"/>
    <x v="31"/>
    <n v="22"/>
    <s v="USD"/>
    <x v="3"/>
    <n v="28"/>
    <n v="44"/>
    <n v="362"/>
    <x v="1"/>
    <n v="45"/>
    <n v="7.4999999999999997E-2"/>
    <n v="837.5"/>
    <n v="527.625"/>
    <n v="774.6875"/>
    <n v="247.0625"/>
  </r>
  <r>
    <s v="SO - 000362"/>
    <s v="Wholesale"/>
    <s v="WARE-PUJ1005"/>
    <d v="2018-04-10T00:00:00"/>
    <x v="31"/>
    <d v="2018-07-29T00:00:00"/>
    <x v="32"/>
    <n v="17"/>
    <s v="USD"/>
    <x v="12"/>
    <n v="25"/>
    <n v="21"/>
    <n v="295"/>
    <x v="1"/>
    <n v="40"/>
    <n v="7.4999999999999997E-2"/>
    <n v="1031.8"/>
    <n v="773.84999999999991"/>
    <n v="954.41499999999996"/>
    <n v="180.56500000000005"/>
  </r>
  <r>
    <s v="SO - 000363"/>
    <s v="Online"/>
    <s v="WARE-UHY1004"/>
    <d v="2018-04-10T00:00:00"/>
    <x v="31"/>
    <d v="2018-07-06T00:00:00"/>
    <x v="24"/>
    <n v="11"/>
    <s v="USD"/>
    <x v="1"/>
    <n v="14"/>
    <n v="7"/>
    <n v="256"/>
    <x v="3"/>
    <n v="28"/>
    <n v="0.15"/>
    <n v="2385.2000000000003"/>
    <n v="1454.9720000000002"/>
    <n v="8109.68"/>
    <n v="2289.7919999999995"/>
  </r>
  <r>
    <s v="SO - 000364"/>
    <s v="In-Store"/>
    <s v="WARE-NMK1003"/>
    <d v="2018-04-10T00:00:00"/>
    <x v="31"/>
    <d v="2018-07-16T00:00:00"/>
    <x v="39"/>
    <n v="30"/>
    <s v="USD"/>
    <x v="27"/>
    <n v="1"/>
    <n v="48"/>
    <n v="154"/>
    <x v="1"/>
    <n v="30"/>
    <n v="0.05"/>
    <n v="1802.3"/>
    <n v="1153.472"/>
    <n v="3424.37"/>
    <n v="1117.4259999999999"/>
  </r>
  <r>
    <s v="SO - 000365"/>
    <s v="Wholesale"/>
    <s v="WARE-PUJ1005"/>
    <d v="2018-04-10T00:00:00"/>
    <x v="31"/>
    <d v="2018-07-19T00:00:00"/>
    <x v="24"/>
    <n v="11"/>
    <s v="USD"/>
    <x v="21"/>
    <n v="26"/>
    <n v="40"/>
    <n v="270"/>
    <x v="1"/>
    <n v="27"/>
    <n v="0.05"/>
    <n v="1018.4"/>
    <n v="753.61599999999999"/>
    <n v="4837.3999999999996"/>
    <n v="1069.3199999999997"/>
  </r>
  <r>
    <s v="SO - 000366"/>
    <s v="Online"/>
    <s v="WARE-NMK1003"/>
    <d v="2018-04-10T00:00:00"/>
    <x v="31"/>
    <d v="2018-07-07T00:00:00"/>
    <x v="30"/>
    <n v="10"/>
    <s v="USD"/>
    <x v="18"/>
    <n v="13"/>
    <n v="35"/>
    <n v="102"/>
    <x v="1"/>
    <n v="40"/>
    <n v="0.4"/>
    <n v="3946.3"/>
    <n v="1815.2980000000002"/>
    <n v="16574.46"/>
    <n v="3867.373999999998"/>
  </r>
  <r>
    <s v="SO - 000367"/>
    <s v="In-Store"/>
    <s v="WARE-NMK1003"/>
    <d v="2018-04-10T00:00:00"/>
    <x v="31"/>
    <d v="2018-07-20T00:00:00"/>
    <x v="30"/>
    <n v="10"/>
    <s v="USD"/>
    <x v="10"/>
    <n v="9"/>
    <n v="21"/>
    <n v="131"/>
    <x v="0"/>
    <n v="15"/>
    <n v="0.2"/>
    <n v="3953"/>
    <n v="2095.09"/>
    <n v="22136.800000000003"/>
    <n v="7471.1700000000019"/>
  </r>
  <r>
    <s v="SO - 000368"/>
    <s v="In-Store"/>
    <s v="WARE-NMK1003"/>
    <d v="2017-12-31T00:00:00"/>
    <x v="32"/>
    <d v="2018-07-16T00:00:00"/>
    <x v="14"/>
    <n v="15"/>
    <s v="USD"/>
    <x v="22"/>
    <n v="11"/>
    <n v="1"/>
    <n v="160"/>
    <x v="1"/>
    <n v="33"/>
    <n v="7.4999999999999997E-2"/>
    <n v="5098.7"/>
    <n v="3416.1289999999999"/>
    <n v="28297.785"/>
    <n v="7801.0110000000022"/>
  </r>
  <r>
    <s v="SO - 000369"/>
    <s v="Online"/>
    <s v="WARE-MKL1006"/>
    <d v="2018-04-10T00:00:00"/>
    <x v="32"/>
    <d v="2018-07-10T00:00:00"/>
    <x v="19"/>
    <n v="3"/>
    <s v="USD"/>
    <x v="23"/>
    <n v="15"/>
    <n v="9"/>
    <n v="347"/>
    <x v="0"/>
    <n v="5"/>
    <n v="7.4999999999999997E-2"/>
    <n v="3758.7000000000003"/>
    <n v="1954.5240000000001"/>
    <n v="27814.380000000005"/>
    <n v="12178.188000000004"/>
  </r>
  <r>
    <s v="SO - 000370"/>
    <s v="Distributor"/>
    <s v="WARE-XYS1001"/>
    <d v="2018-04-10T00:00:00"/>
    <x v="32"/>
    <d v="2018-07-07T00:00:00"/>
    <x v="26"/>
    <n v="11"/>
    <s v="USD"/>
    <x v="15"/>
    <n v="24"/>
    <n v="9"/>
    <n v="45"/>
    <x v="4"/>
    <n v="18"/>
    <n v="0.15"/>
    <n v="911.2"/>
    <n v="610.50400000000002"/>
    <n v="5421.64"/>
    <n v="1148.1120000000001"/>
  </r>
  <r>
    <s v="SO - 000371"/>
    <s v="Distributor"/>
    <s v="WARE-UHY1004"/>
    <d v="2018-04-10T00:00:00"/>
    <x v="32"/>
    <d v="2018-07-04T00:00:00"/>
    <x v="42"/>
    <n v="24"/>
    <s v="USD"/>
    <x v="2"/>
    <n v="21"/>
    <n v="26"/>
    <n v="238"/>
    <x v="0"/>
    <n v="22"/>
    <n v="0.4"/>
    <n v="904.5"/>
    <n v="379.89"/>
    <n v="1628.1"/>
    <n v="488.42999999999984"/>
  </r>
  <r>
    <s v="SO - 000372"/>
    <s v="Online"/>
    <s v="WARE-NMK1003"/>
    <d v="2018-04-10T00:00:00"/>
    <x v="32"/>
    <d v="2018-07-08T00:00:00"/>
    <x v="43"/>
    <n v="35"/>
    <s v="USD"/>
    <x v="16"/>
    <n v="18"/>
    <n v="21"/>
    <n v="128"/>
    <x v="0"/>
    <n v="5"/>
    <n v="0.05"/>
    <n v="911.2"/>
    <n v="410.04"/>
    <n v="2596.92"/>
    <n v="1366.8"/>
  </r>
  <r>
    <s v="SO - 000373"/>
    <s v="Online"/>
    <s v="WARE-XYS1001"/>
    <d v="2018-04-10T00:00:00"/>
    <x v="32"/>
    <d v="2018-07-08T00:00:00"/>
    <x v="23"/>
    <n v="8"/>
    <s v="USD"/>
    <x v="19"/>
    <n v="19"/>
    <n v="6"/>
    <n v="39"/>
    <x v="1"/>
    <n v="21"/>
    <n v="0.3"/>
    <n v="227.8"/>
    <n v="134.40199999999999"/>
    <n v="797.3"/>
    <n v="125.28999999999996"/>
  </r>
  <r>
    <s v="SO - 000374"/>
    <s v="In-Store"/>
    <s v="WARE-NBV1002"/>
    <d v="2018-04-10T00:00:00"/>
    <x v="32"/>
    <d v="2018-07-21T00:00:00"/>
    <x v="32"/>
    <n v="16"/>
    <s v="USD"/>
    <x v="26"/>
    <n v="3"/>
    <n v="14"/>
    <n v="69"/>
    <x v="1"/>
    <n v="40"/>
    <n v="7.4999999999999997E-2"/>
    <n v="254.6"/>
    <n v="117.116"/>
    <n v="942.02"/>
    <n v="473.55599999999998"/>
  </r>
  <r>
    <s v="SO - 000375"/>
    <s v="Wholesale"/>
    <s v="WARE-XYS1001"/>
    <d v="2017-12-31T00:00:00"/>
    <x v="32"/>
    <d v="2018-07-20T00:00:00"/>
    <x v="26"/>
    <n v="11"/>
    <s v="USD"/>
    <x v="25"/>
    <n v="27"/>
    <n v="33"/>
    <n v="29"/>
    <x v="1"/>
    <n v="35"/>
    <n v="7.4999999999999997E-2"/>
    <n v="683.4"/>
    <n v="444.21"/>
    <n v="1896.4349999999999"/>
    <n v="563.80500000000006"/>
  </r>
  <r>
    <s v="SO - 000376"/>
    <s v="In-Store"/>
    <s v="WARE-NMK1003"/>
    <d v="2018-04-10T00:00:00"/>
    <x v="33"/>
    <d v="2018-07-15T00:00:00"/>
    <x v="38"/>
    <n v="21"/>
    <s v="USD"/>
    <x v="7"/>
    <n v="4"/>
    <n v="43"/>
    <n v="159"/>
    <x v="0"/>
    <n v="20"/>
    <n v="0.05"/>
    <n v="3919.5"/>
    <n v="2234.1149999999998"/>
    <n v="26064.674999999999"/>
    <n v="10425.870000000001"/>
  </r>
  <r>
    <s v="SO - 000377"/>
    <s v="Wholesale"/>
    <s v="WARE-MKL1006"/>
    <d v="2018-04-10T00:00:00"/>
    <x v="33"/>
    <d v="2018-07-24T00:00:00"/>
    <x v="44"/>
    <n v="38"/>
    <s v="USD"/>
    <x v="21"/>
    <n v="26"/>
    <n v="25"/>
    <n v="353"/>
    <x v="0"/>
    <n v="12"/>
    <n v="0.05"/>
    <n v="1092.1000000000001"/>
    <n v="786.31200000000013"/>
    <n v="8299.9600000000009"/>
    <n v="2009.4639999999999"/>
  </r>
  <r>
    <s v="SO - 000378"/>
    <s v="In-Store"/>
    <s v="WARE-NMK1003"/>
    <d v="2018-04-10T00:00:00"/>
    <x v="34"/>
    <d v="2018-07-24T00:00:00"/>
    <x v="34"/>
    <n v="16"/>
    <s v="USD"/>
    <x v="7"/>
    <n v="4"/>
    <n v="10"/>
    <n v="199"/>
    <x v="0"/>
    <n v="20"/>
    <n v="0.05"/>
    <n v="924.6"/>
    <n v="536.26800000000003"/>
    <n v="3513.48"/>
    <n v="1368.4079999999999"/>
  </r>
  <r>
    <s v="SO - 000379"/>
    <s v="Online"/>
    <s v="WARE-NMK1003"/>
    <d v="2018-04-10T00:00:00"/>
    <x v="34"/>
    <d v="2018-07-31T00:00:00"/>
    <x v="38"/>
    <n v="20"/>
    <s v="USD"/>
    <x v="20"/>
    <n v="17"/>
    <n v="45"/>
    <n v="182"/>
    <x v="0"/>
    <n v="22"/>
    <n v="0.05"/>
    <n v="1018.4"/>
    <n v="794.35199999999998"/>
    <n v="7739.8399999999992"/>
    <n v="1385.0239999999994"/>
  </r>
  <r>
    <s v="SO - 000380"/>
    <s v="In-Store"/>
    <s v="WARE-MKL1006"/>
    <d v="2018-04-10T00:00:00"/>
    <x v="34"/>
    <d v="2018-07-25T00:00:00"/>
    <x v="23"/>
    <n v="6"/>
    <s v="USD"/>
    <x v="27"/>
    <n v="1"/>
    <n v="19"/>
    <n v="358"/>
    <x v="2"/>
    <n v="13"/>
    <n v="0.2"/>
    <n v="1788.9"/>
    <n v="1305.8969999999999"/>
    <n v="10017.840000000002"/>
    <n v="876.56100000000333"/>
  </r>
  <r>
    <s v="SO - 000381"/>
    <s v="Distributor"/>
    <s v="WARE-NBV1002"/>
    <d v="2018-04-10T00:00:00"/>
    <x v="34"/>
    <d v="2018-08-01T00:00:00"/>
    <x v="32"/>
    <n v="14"/>
    <s v="USD"/>
    <x v="8"/>
    <n v="23"/>
    <n v="17"/>
    <n v="80"/>
    <x v="3"/>
    <n v="47"/>
    <n v="0.3"/>
    <n v="944.7"/>
    <n v="538.47899999999993"/>
    <n v="1322.58"/>
    <n v="245.62200000000007"/>
  </r>
  <r>
    <s v="SO - 000382"/>
    <s v="Wholesale"/>
    <s v="WARE-NMK1003"/>
    <d v="2017-12-31T00:00:00"/>
    <x v="34"/>
    <d v="2018-07-30T00:00:00"/>
    <x v="35"/>
    <n v="26"/>
    <s v="USD"/>
    <x v="12"/>
    <n v="25"/>
    <n v="39"/>
    <n v="140"/>
    <x v="1"/>
    <n v="29"/>
    <n v="0.1"/>
    <n v="3959.7000000000003"/>
    <n v="2573.8050000000003"/>
    <n v="10691.19"/>
    <n v="2969.7749999999996"/>
  </r>
  <r>
    <s v="SO - 000383"/>
    <s v="In-Store"/>
    <s v="WARE-NMK1003"/>
    <d v="2018-04-10T00:00:00"/>
    <x v="34"/>
    <d v="2018-07-19T00:00:00"/>
    <x v="34"/>
    <n v="16"/>
    <s v="USD"/>
    <x v="0"/>
    <n v="6"/>
    <n v="11"/>
    <n v="146"/>
    <x v="1"/>
    <n v="41"/>
    <n v="0.05"/>
    <n v="167.5"/>
    <n v="70.349999999999994"/>
    <n v="795.625"/>
    <n v="443.875"/>
  </r>
  <r>
    <s v="SO - 000384"/>
    <s v="Wholesale"/>
    <s v="WARE-NMK1003"/>
    <d v="2018-04-10T00:00:00"/>
    <x v="34"/>
    <d v="2018-07-15T00:00:00"/>
    <x v="28"/>
    <n v="5"/>
    <s v="USD"/>
    <x v="12"/>
    <n v="25"/>
    <n v="23"/>
    <n v="104"/>
    <x v="0"/>
    <n v="22"/>
    <n v="0.05"/>
    <n v="3872.6"/>
    <n v="1975.0260000000001"/>
    <n v="7357.94"/>
    <n v="3407.8879999999995"/>
  </r>
  <r>
    <s v="SO - 000385"/>
    <s v="In-Store"/>
    <s v="WARE-NMK1003"/>
    <d v="2017-12-31T00:00:00"/>
    <x v="34"/>
    <d v="2018-07-14T00:00:00"/>
    <x v="45"/>
    <n v="35"/>
    <s v="USD"/>
    <x v="5"/>
    <n v="12"/>
    <n v="12"/>
    <n v="185"/>
    <x v="1"/>
    <n v="23"/>
    <n v="0.05"/>
    <n v="6539.2"/>
    <n v="3858.1279999999997"/>
    <n v="49697.919999999998"/>
    <n v="18832.896000000001"/>
  </r>
  <r>
    <s v="SO - 000386"/>
    <s v="Distributor"/>
    <s v="WARE-XYS1001"/>
    <d v="2018-04-10T00:00:00"/>
    <x v="34"/>
    <d v="2018-07-23T00:00:00"/>
    <x v="40"/>
    <n v="15"/>
    <s v="USD"/>
    <x v="8"/>
    <n v="23"/>
    <n v="44"/>
    <n v="51"/>
    <x v="3"/>
    <n v="6"/>
    <n v="0.1"/>
    <n v="1025.1000000000001"/>
    <n v="779.07600000000014"/>
    <n v="922.59000000000015"/>
    <n v="143.51400000000001"/>
  </r>
  <r>
    <s v="SO - 000387"/>
    <s v="Distributor"/>
    <s v="WARE-NMK1003"/>
    <d v="2018-04-10T00:00:00"/>
    <x v="34"/>
    <d v="2018-07-07T00:00:00"/>
    <x v="43"/>
    <n v="33"/>
    <s v="USD"/>
    <x v="2"/>
    <n v="21"/>
    <n v="31"/>
    <n v="190"/>
    <x v="1"/>
    <n v="29"/>
    <n v="0.1"/>
    <n v="938"/>
    <n v="572.17999999999995"/>
    <n v="2532.6"/>
    <n v="816.06"/>
  </r>
  <r>
    <s v="SO - 000388"/>
    <s v="Wholesale"/>
    <s v="WARE-MKL1006"/>
    <d v="2018-04-10T00:00:00"/>
    <x v="34"/>
    <d v="2018-07-08T00:00:00"/>
    <x v="42"/>
    <n v="22"/>
    <s v="USD"/>
    <x v="21"/>
    <n v="26"/>
    <n v="19"/>
    <n v="355"/>
    <x v="1"/>
    <n v="27"/>
    <n v="7.4999999999999997E-2"/>
    <n v="1045.2"/>
    <n v="804.80400000000009"/>
    <n v="2900.4300000000003"/>
    <n v="486.01800000000003"/>
  </r>
  <r>
    <s v="SO - 000389"/>
    <s v="Wholesale"/>
    <s v="WARE-UHY1004"/>
    <d v="2018-04-10T00:00:00"/>
    <x v="34"/>
    <d v="2018-07-19T00:00:00"/>
    <x v="39"/>
    <n v="27"/>
    <s v="USD"/>
    <x v="3"/>
    <n v="28"/>
    <n v="20"/>
    <n v="205"/>
    <x v="0"/>
    <n v="19"/>
    <n v="0.15"/>
    <n v="167.5"/>
    <n v="112.22500000000001"/>
    <n v="1139"/>
    <n v="241.19999999999993"/>
  </r>
  <r>
    <s v="SO - 000390"/>
    <s v="Online"/>
    <s v="WARE-MKL1006"/>
    <d v="2018-04-10T00:00:00"/>
    <x v="34"/>
    <d v="2018-07-30T00:00:00"/>
    <x v="32"/>
    <n v="14"/>
    <s v="USD"/>
    <x v="23"/>
    <n v="15"/>
    <n v="44"/>
    <n v="334"/>
    <x v="1"/>
    <n v="45"/>
    <n v="7.4999999999999997E-2"/>
    <n v="1721.9"/>
    <n v="1377.5200000000002"/>
    <n v="7963.7875000000004"/>
    <n v="1076.1874999999991"/>
  </r>
  <r>
    <s v="SO - 000391"/>
    <s v="Online"/>
    <s v="WARE-UHY1004"/>
    <d v="2018-04-10T00:00:00"/>
    <x v="35"/>
    <d v="2018-07-16T00:00:00"/>
    <x v="29"/>
    <n v="11"/>
    <s v="USD"/>
    <x v="18"/>
    <n v="13"/>
    <n v="30"/>
    <n v="242"/>
    <x v="3"/>
    <n v="28"/>
    <n v="0.1"/>
    <n v="676.7"/>
    <n v="466.923"/>
    <n v="1827.0900000000001"/>
    <n v="426.32100000000014"/>
  </r>
  <r>
    <s v="SO - 000392"/>
    <s v="In-Store"/>
    <s v="WARE-NMK1003"/>
    <d v="2018-04-10T00:00:00"/>
    <x v="35"/>
    <d v="2018-07-11T00:00:00"/>
    <x v="46"/>
    <n v="27"/>
    <s v="USD"/>
    <x v="7"/>
    <n v="4"/>
    <n v="47"/>
    <n v="162"/>
    <x v="1"/>
    <n v="24"/>
    <n v="7.4999999999999997E-2"/>
    <n v="167.5"/>
    <n v="82.075000000000003"/>
    <n v="309.875"/>
    <n v="145.72499999999999"/>
  </r>
  <r>
    <s v="SO - 000393"/>
    <s v="In-Store"/>
    <s v="WARE-UHY1004"/>
    <d v="2018-04-10T00:00:00"/>
    <x v="35"/>
    <d v="2018-07-09T00:00:00"/>
    <x v="23"/>
    <n v="5"/>
    <s v="USD"/>
    <x v="7"/>
    <n v="4"/>
    <n v="26"/>
    <n v="255"/>
    <x v="0"/>
    <n v="12"/>
    <n v="7.4999999999999997E-2"/>
    <n v="1118.9000000000001"/>
    <n v="895.12000000000012"/>
    <n v="5174.9125000000004"/>
    <n v="699.3125"/>
  </r>
  <r>
    <s v="SO - 000394"/>
    <s v="Wholesale"/>
    <s v="WARE-XYS1001"/>
    <d v="2018-04-10T00:00:00"/>
    <x v="35"/>
    <d v="2018-07-30T00:00:00"/>
    <x v="32"/>
    <n v="13"/>
    <s v="USD"/>
    <x v="21"/>
    <n v="26"/>
    <n v="17"/>
    <n v="24"/>
    <x v="1"/>
    <n v="32"/>
    <n v="7.4999999999999997E-2"/>
    <n v="1139"/>
    <n v="933.9799999999999"/>
    <n v="3160.7250000000004"/>
    <n v="358.78500000000076"/>
  </r>
  <r>
    <s v="SO - 000395"/>
    <s v="In-Store"/>
    <s v="WARE-PUJ1005"/>
    <d v="2018-04-10T00:00:00"/>
    <x v="35"/>
    <d v="2018-07-16T00:00:00"/>
    <x v="27"/>
    <n v="20"/>
    <s v="USD"/>
    <x v="9"/>
    <n v="8"/>
    <n v="44"/>
    <n v="278"/>
    <x v="1"/>
    <n v="41"/>
    <n v="0.1"/>
    <n v="1748.7"/>
    <n v="751.94100000000003"/>
    <n v="6295.3200000000006"/>
    <n v="3287.5560000000005"/>
  </r>
  <r>
    <s v="SO - 000396"/>
    <s v="In-Store"/>
    <s v="WARE-UHY1004"/>
    <d v="2018-04-10T00:00:00"/>
    <x v="35"/>
    <d v="2018-07-18T00:00:00"/>
    <x v="24"/>
    <n v="7"/>
    <s v="USD"/>
    <x v="11"/>
    <n v="5"/>
    <n v="13"/>
    <n v="258"/>
    <x v="1"/>
    <n v="27"/>
    <n v="0.05"/>
    <n v="1728.6000000000001"/>
    <n v="1140.8760000000002"/>
    <n v="13137.36"/>
    <n v="4010.351999999999"/>
  </r>
  <r>
    <s v="SO - 000397"/>
    <s v="Wholesale"/>
    <s v="WARE-NMK1003"/>
    <d v="2018-04-10T00:00:00"/>
    <x v="35"/>
    <d v="2018-07-16T00:00:00"/>
    <x v="39"/>
    <n v="26"/>
    <s v="USD"/>
    <x v="25"/>
    <n v="27"/>
    <n v="13"/>
    <n v="183"/>
    <x v="1"/>
    <n v="23"/>
    <n v="7.4999999999999997E-2"/>
    <n v="1112.2"/>
    <n v="500.49"/>
    <n v="8230.2800000000007"/>
    <n v="4226.3600000000006"/>
  </r>
  <r>
    <s v="SO - 000398"/>
    <s v="In-Store"/>
    <s v="WARE-XYS1001"/>
    <d v="2018-04-10T00:00:00"/>
    <x v="35"/>
    <d v="2018-07-13T00:00:00"/>
    <x v="40"/>
    <n v="14"/>
    <s v="USD"/>
    <x v="26"/>
    <n v="3"/>
    <n v="9"/>
    <n v="58"/>
    <x v="2"/>
    <n v="1"/>
    <n v="0.05"/>
    <n v="2385.2000000000003"/>
    <n v="1454.9720000000002"/>
    <n v="13595.64"/>
    <n v="4865.8079999999973"/>
  </r>
  <r>
    <s v="SO - 000399"/>
    <s v="Wholesale"/>
    <s v="WARE-NBV1002"/>
    <d v="2017-12-31T00:00:00"/>
    <x v="35"/>
    <d v="2018-07-10T00:00:00"/>
    <x v="32"/>
    <n v="13"/>
    <s v="USD"/>
    <x v="21"/>
    <n v="26"/>
    <n v="18"/>
    <n v="83"/>
    <x v="1"/>
    <n v="3"/>
    <n v="0.3"/>
    <n v="221.1"/>
    <n v="172.458"/>
    <n v="1238.1599999999999"/>
    <n v="-141.50400000000013"/>
  </r>
  <r>
    <s v="SO - 000400"/>
    <s v="Distributor"/>
    <s v="WARE-NMK1003"/>
    <d v="2018-04-10T00:00:00"/>
    <x v="36"/>
    <d v="2018-08-02T00:00:00"/>
    <x v="46"/>
    <n v="26"/>
    <s v="USD"/>
    <x v="8"/>
    <n v="23"/>
    <n v="1"/>
    <n v="120"/>
    <x v="1"/>
    <n v="29"/>
    <n v="0.05"/>
    <n v="5708.4000000000005"/>
    <n v="2682.9480000000003"/>
    <n v="37960.86"/>
    <n v="19180.223999999998"/>
  </r>
  <r>
    <s v="SO - 000401"/>
    <s v="Online"/>
    <s v="WARE-PUJ1005"/>
    <d v="2018-04-10T00:00:00"/>
    <x v="36"/>
    <d v="2018-07-26T00:00:00"/>
    <x v="24"/>
    <n v="6"/>
    <s v="USD"/>
    <x v="16"/>
    <n v="18"/>
    <n v="38"/>
    <n v="288"/>
    <x v="1"/>
    <n v="40"/>
    <n v="0.3"/>
    <n v="1038.5"/>
    <n v="830.80000000000007"/>
    <n v="726.94999999999993"/>
    <n v="-103.85000000000014"/>
  </r>
  <r>
    <s v="SO - 000402"/>
    <s v="In-Store"/>
    <s v="WARE-XYS1001"/>
    <d v="2018-04-10T00:00:00"/>
    <x v="36"/>
    <d v="2018-07-09T00:00:00"/>
    <x v="32"/>
    <n v="12"/>
    <s v="USD"/>
    <x v="11"/>
    <n v="5"/>
    <n v="43"/>
    <n v="19"/>
    <x v="1"/>
    <n v="35"/>
    <n v="0.15"/>
    <n v="3993.2000000000003"/>
    <n v="3234.4920000000006"/>
    <n v="13576.880000000001"/>
    <n v="638.91199999999844"/>
  </r>
  <r>
    <s v="SO - 000403"/>
    <s v="Online"/>
    <s v="WARE-NMK1003"/>
    <d v="2017-12-31T00:00:00"/>
    <x v="36"/>
    <d v="2018-08-01T00:00:00"/>
    <x v="29"/>
    <n v="10"/>
    <s v="USD"/>
    <x v="24"/>
    <n v="16"/>
    <n v="14"/>
    <n v="191"/>
    <x v="1"/>
    <n v="33"/>
    <n v="0.2"/>
    <n v="1085.4000000000001"/>
    <n v="792.3420000000001"/>
    <n v="6946.5600000000013"/>
    <n v="607.82400000000052"/>
  </r>
  <r>
    <s v="SO - 000404"/>
    <s v="Online"/>
    <s v="WARE-PUJ1005"/>
    <d v="2018-04-10T00:00:00"/>
    <x v="36"/>
    <d v="2018-07-21T00:00:00"/>
    <x v="40"/>
    <n v="13"/>
    <s v="USD"/>
    <x v="5"/>
    <n v="12"/>
    <n v="36"/>
    <n v="278"/>
    <x v="1"/>
    <n v="23"/>
    <n v="0.1"/>
    <n v="3886"/>
    <n v="2020.72"/>
    <n v="24481.8"/>
    <n v="10336.759999999998"/>
  </r>
  <r>
    <s v="SO - 000405"/>
    <s v="In-Store"/>
    <s v="WARE-PUJ1005"/>
    <d v="2018-04-10T00:00:00"/>
    <x v="36"/>
    <d v="2018-07-21T00:00:00"/>
    <x v="37"/>
    <n v="32"/>
    <s v="USD"/>
    <x v="0"/>
    <n v="6"/>
    <n v="21"/>
    <n v="294"/>
    <x v="2"/>
    <n v="4"/>
    <n v="0.2"/>
    <n v="3986.5"/>
    <n v="2670.9550000000004"/>
    <n v="9567.6"/>
    <n v="1554.7349999999988"/>
  </r>
  <r>
    <s v="SO - 000406"/>
    <s v="Online"/>
    <s v="WARE-NMK1003"/>
    <d v="2018-04-10T00:00:00"/>
    <x v="36"/>
    <d v="2018-07-27T00:00:00"/>
    <x v="26"/>
    <n v="7"/>
    <s v="USD"/>
    <x v="16"/>
    <n v="18"/>
    <n v="41"/>
    <n v="120"/>
    <x v="1"/>
    <n v="32"/>
    <n v="7.4999999999999997E-2"/>
    <n v="1206"/>
    <n v="988.92"/>
    <n v="3346.65"/>
    <n v="379.89000000000033"/>
  </r>
  <r>
    <s v="SO - 000407"/>
    <s v="Wholesale"/>
    <s v="WARE-MKL1006"/>
    <d v="2018-04-10T00:00:00"/>
    <x v="37"/>
    <d v="2018-07-13T00:00:00"/>
    <x v="38"/>
    <n v="17"/>
    <s v="USD"/>
    <x v="3"/>
    <n v="28"/>
    <n v="38"/>
    <n v="357"/>
    <x v="2"/>
    <n v="7"/>
    <n v="0.3"/>
    <n v="1842.5"/>
    <n v="1050.2249999999999"/>
    <n v="1289.75"/>
    <n v="239.52500000000009"/>
  </r>
  <r>
    <s v="SO - 000408"/>
    <s v="Wholesale"/>
    <s v="WARE-PUJ1005"/>
    <d v="2018-04-10T00:00:00"/>
    <x v="37"/>
    <d v="2018-07-21T00:00:00"/>
    <x v="26"/>
    <n v="6"/>
    <s v="USD"/>
    <x v="25"/>
    <n v="27"/>
    <n v="22"/>
    <n v="296"/>
    <x v="1"/>
    <n v="35"/>
    <n v="0.05"/>
    <n v="5051.8"/>
    <n v="2930.0439999999999"/>
    <n v="14397.630000000001"/>
    <n v="5607.4980000000014"/>
  </r>
  <r>
    <s v="SO - 000409"/>
    <s v="Online"/>
    <s v="WARE-UHY1004"/>
    <d v="2018-04-10T00:00:00"/>
    <x v="37"/>
    <d v="2018-07-20T00:00:00"/>
    <x v="30"/>
    <n v="4"/>
    <s v="USD"/>
    <x v="1"/>
    <n v="14"/>
    <n v="4"/>
    <n v="248"/>
    <x v="1"/>
    <n v="39"/>
    <n v="7.4999999999999997E-2"/>
    <n v="1165.8"/>
    <n v="466.32"/>
    <n v="1078.365"/>
    <n v="612.04500000000007"/>
  </r>
  <r>
    <s v="SO - 000410"/>
    <s v="Online"/>
    <s v="WARE-MKL1006"/>
    <d v="2018-04-10T00:00:00"/>
    <x v="37"/>
    <d v="2018-07-25T00:00:00"/>
    <x v="14"/>
    <n v="10"/>
    <s v="USD"/>
    <x v="23"/>
    <n v="15"/>
    <n v="21"/>
    <n v="333"/>
    <x v="1"/>
    <n v="2"/>
    <n v="7.4999999999999997E-2"/>
    <n v="3966.4"/>
    <n v="2340.1759999999999"/>
    <n v="29351.360000000001"/>
    <n v="10629.952000000001"/>
  </r>
  <r>
    <s v="SO - 000411"/>
    <s v="Online"/>
    <s v="WARE-PUJ1005"/>
    <d v="2018-04-10T00:00:00"/>
    <x v="37"/>
    <d v="2018-07-25T00:00:00"/>
    <x v="31"/>
    <n v="16"/>
    <s v="USD"/>
    <x v="18"/>
    <n v="13"/>
    <n v="17"/>
    <n v="322"/>
    <x v="0"/>
    <n v="22"/>
    <n v="0.2"/>
    <n v="1802.3"/>
    <n v="1495.9089999999999"/>
    <n v="4325.5199999999995"/>
    <n v="-162.20700000000033"/>
  </r>
  <r>
    <s v="SO - 000412"/>
    <s v="Online"/>
    <s v="WARE-NMK1003"/>
    <d v="2018-04-10T00:00:00"/>
    <x v="38"/>
    <d v="2018-07-22T00:00:00"/>
    <x v="41"/>
    <n v="26"/>
    <s v="USD"/>
    <x v="19"/>
    <n v="19"/>
    <n v="36"/>
    <n v="153"/>
    <x v="1"/>
    <n v="31"/>
    <n v="7.4999999999999997E-2"/>
    <n v="1105.5"/>
    <n v="851.23500000000001"/>
    <n v="5112.9375"/>
    <n v="856.76249999999982"/>
  </r>
  <r>
    <s v="SO - 000413"/>
    <s v="Online"/>
    <s v="WARE-XYS1001"/>
    <d v="2018-04-10T00:00:00"/>
    <x v="38"/>
    <d v="2018-07-24T00:00:00"/>
    <x v="29"/>
    <n v="8"/>
    <s v="USD"/>
    <x v="5"/>
    <n v="12"/>
    <n v="16"/>
    <n v="46"/>
    <x v="1"/>
    <n v="32"/>
    <n v="0.05"/>
    <n v="1889.4"/>
    <n v="1398.1559999999999"/>
    <n v="12564.51"/>
    <n v="2777.4179999999997"/>
  </r>
  <r>
    <s v="SO - 000414"/>
    <s v="Online"/>
    <s v="WARE-MKL1006"/>
    <d v="2018-04-10T00:00:00"/>
    <x v="38"/>
    <d v="2018-07-31T00:00:00"/>
    <x v="41"/>
    <n v="26"/>
    <s v="USD"/>
    <x v="23"/>
    <n v="15"/>
    <n v="40"/>
    <n v="351"/>
    <x v="2"/>
    <n v="4"/>
    <n v="7.4999999999999997E-2"/>
    <n v="1018.4"/>
    <n v="661.96"/>
    <n v="6594.14"/>
    <n v="1960.42"/>
  </r>
  <r>
    <s v="SO - 000415"/>
    <s v="In-Store"/>
    <s v="WARE-PUJ1005"/>
    <d v="2018-04-10T00:00:00"/>
    <x v="38"/>
    <d v="2018-07-21T00:00:00"/>
    <x v="40"/>
    <n v="11"/>
    <s v="USD"/>
    <x v="26"/>
    <n v="3"/>
    <n v="8"/>
    <n v="293"/>
    <x v="1"/>
    <n v="40"/>
    <n v="0.05"/>
    <n v="3865.9"/>
    <n v="2822.107"/>
    <n v="18363.024999999998"/>
    <n v="4252.489999999998"/>
  </r>
  <r>
    <s v="SO - 000416"/>
    <s v="Wholesale"/>
    <s v="WARE-UHY1004"/>
    <d v="2018-04-10T00:00:00"/>
    <x v="38"/>
    <d v="2018-07-10T00:00:00"/>
    <x v="45"/>
    <n v="31"/>
    <s v="USD"/>
    <x v="3"/>
    <n v="28"/>
    <n v="30"/>
    <n v="256"/>
    <x v="2"/>
    <n v="13"/>
    <n v="0.1"/>
    <n v="998.30000000000007"/>
    <n v="449.23500000000001"/>
    <n v="6289.2900000000009"/>
    <n v="3144.6450000000009"/>
  </r>
  <r>
    <s v="SO - 000417"/>
    <s v="Online"/>
    <s v="WARE-NMK1003"/>
    <d v="2018-04-10T00:00:00"/>
    <x v="38"/>
    <d v="2018-07-30T00:00:00"/>
    <x v="24"/>
    <n v="4"/>
    <s v="USD"/>
    <x v="16"/>
    <n v="18"/>
    <n v="48"/>
    <n v="148"/>
    <x v="1"/>
    <n v="31"/>
    <n v="7.4999999999999997E-2"/>
    <n v="254.6"/>
    <n v="127.3"/>
    <n v="471.01"/>
    <n v="216.41"/>
  </r>
  <r>
    <s v="SO - 000418"/>
    <s v="Online"/>
    <s v="WARE-XYS1001"/>
    <d v="2018-04-10T00:00:00"/>
    <x v="38"/>
    <d v="2018-08-02T00:00:00"/>
    <x v="32"/>
    <n v="10"/>
    <s v="USD"/>
    <x v="18"/>
    <n v="13"/>
    <n v="13"/>
    <n v="6"/>
    <x v="0"/>
    <n v="38"/>
    <n v="0.4"/>
    <n v="703.5"/>
    <n v="316.57499999999999"/>
    <n v="2110.5"/>
    <n v="527.625"/>
  </r>
  <r>
    <s v="SO - 000419"/>
    <s v="Distributor"/>
    <s v="WARE-NBV1002"/>
    <d v="2018-04-10T00:00:00"/>
    <x v="38"/>
    <d v="2018-08-04T00:00:00"/>
    <x v="39"/>
    <n v="23"/>
    <s v="USD"/>
    <x v="8"/>
    <n v="23"/>
    <n v="47"/>
    <n v="62"/>
    <x v="2"/>
    <n v="1"/>
    <n v="0.05"/>
    <n v="1092.1000000000001"/>
    <n v="546.05000000000007"/>
    <n v="6224.97"/>
    <n v="2948.67"/>
  </r>
  <r>
    <s v="SO - 000420"/>
    <s v="Online"/>
    <s v="WARE-NBV1002"/>
    <d v="2018-04-10T00:00:00"/>
    <x v="38"/>
    <d v="2018-07-27T00:00:00"/>
    <x v="38"/>
    <n v="16"/>
    <s v="USD"/>
    <x v="24"/>
    <n v="16"/>
    <n v="6"/>
    <n v="61"/>
    <x v="1"/>
    <n v="3"/>
    <n v="0.05"/>
    <n v="1038.5"/>
    <n v="560.79000000000008"/>
    <n v="3946.2999999999997"/>
    <n v="1703.1399999999994"/>
  </r>
  <r>
    <s v="SO - 000421"/>
    <s v="In-Store"/>
    <s v="WARE-NMK1003"/>
    <d v="2018-04-10T00:00:00"/>
    <x v="38"/>
    <d v="2018-08-01T00:00:00"/>
    <x v="34"/>
    <n v="12"/>
    <s v="USD"/>
    <x v="26"/>
    <n v="3"/>
    <n v="50"/>
    <n v="188"/>
    <x v="2"/>
    <n v="37"/>
    <n v="0.15"/>
    <n v="2398.6"/>
    <n v="1894.894"/>
    <n v="8155.24"/>
    <n v="575.66399999999976"/>
  </r>
  <r>
    <s v="SO - 000422"/>
    <s v="Wholesale"/>
    <s v="WARE-NMK1003"/>
    <d v="2018-04-10T00:00:00"/>
    <x v="39"/>
    <d v="2018-07-12T00:00:00"/>
    <x v="29"/>
    <n v="7"/>
    <s v="USD"/>
    <x v="3"/>
    <n v="28"/>
    <n v="32"/>
    <n v="150"/>
    <x v="2"/>
    <n v="7"/>
    <n v="0.05"/>
    <n v="897.80000000000007"/>
    <n v="368.09800000000001"/>
    <n v="3411.64"/>
    <n v="1939.2479999999998"/>
  </r>
  <r>
    <s v="SO - 000423"/>
    <s v="Distributor"/>
    <s v="WARE-XYS1001"/>
    <d v="2018-04-10T00:00:00"/>
    <x v="39"/>
    <d v="2018-07-29T00:00:00"/>
    <x v="36"/>
    <n v="18"/>
    <s v="USD"/>
    <x v="12"/>
    <n v="25"/>
    <n v="30"/>
    <n v="39"/>
    <x v="1"/>
    <n v="46"/>
    <n v="0.15"/>
    <n v="5212.6000000000004"/>
    <n v="3179.6860000000001"/>
    <n v="31014.97"/>
    <n v="8757.1680000000015"/>
  </r>
  <r>
    <s v="SO - 000424"/>
    <s v="Online"/>
    <s v="WARE-NMK1003"/>
    <d v="2018-04-10T00:00:00"/>
    <x v="39"/>
    <d v="2018-07-13T00:00:00"/>
    <x v="47"/>
    <n v="24"/>
    <s v="USD"/>
    <x v="23"/>
    <n v="15"/>
    <n v="46"/>
    <n v="102"/>
    <x v="0"/>
    <n v="22"/>
    <n v="0.05"/>
    <n v="254.6"/>
    <n v="206.226"/>
    <n v="725.6099999999999"/>
    <n v="106.9319999999999"/>
  </r>
  <r>
    <s v="SO - 000425"/>
    <s v="In-Store"/>
    <s v="WARE-UHY1004"/>
    <d v="2018-04-10T00:00:00"/>
    <x v="39"/>
    <d v="2018-07-31T00:00:00"/>
    <x v="43"/>
    <n v="28"/>
    <s v="USD"/>
    <x v="26"/>
    <n v="3"/>
    <n v="29"/>
    <n v="236"/>
    <x v="1"/>
    <n v="3"/>
    <n v="7.4999999999999997E-2"/>
    <n v="3926.2000000000003"/>
    <n v="2120.1480000000001"/>
    <n v="14526.940000000002"/>
    <n v="6046.3480000000018"/>
  </r>
  <r>
    <s v="SO - 000426"/>
    <s v="Online"/>
    <s v="WARE-PUJ1005"/>
    <d v="2018-04-10T00:00:00"/>
    <x v="39"/>
    <d v="2018-07-27T00:00:00"/>
    <x v="32"/>
    <n v="9"/>
    <s v="USD"/>
    <x v="20"/>
    <n v="17"/>
    <n v="13"/>
    <n v="312"/>
    <x v="0"/>
    <n v="12"/>
    <n v="0.1"/>
    <n v="1165.8"/>
    <n v="582.9"/>
    <n v="8393.76"/>
    <n v="3730.5600000000004"/>
  </r>
  <r>
    <s v="SO - 000427"/>
    <s v="In-Store"/>
    <s v="WARE-NMK1003"/>
    <d v="2018-04-10T00:00:00"/>
    <x v="39"/>
    <d v="2018-08-02T00:00:00"/>
    <x v="37"/>
    <n v="29"/>
    <s v="USD"/>
    <x v="14"/>
    <n v="7"/>
    <n v="44"/>
    <n v="183"/>
    <x v="3"/>
    <n v="6"/>
    <n v="0.15"/>
    <n v="3859.2000000000003"/>
    <n v="2354.1120000000001"/>
    <n v="3280.32"/>
    <n v="926.20800000000008"/>
  </r>
  <r>
    <s v="SO - 000428"/>
    <s v="In-Store"/>
    <s v="WARE-NBV1002"/>
    <d v="2018-04-10T00:00:00"/>
    <x v="39"/>
    <d v="2018-07-29T00:00:00"/>
    <x v="27"/>
    <n v="16"/>
    <s v="USD"/>
    <x v="26"/>
    <n v="3"/>
    <n v="4"/>
    <n v="69"/>
    <x v="1"/>
    <n v="41"/>
    <n v="0.05"/>
    <n v="167.5"/>
    <n v="100.5"/>
    <n v="954.75"/>
    <n v="351.75"/>
  </r>
  <r>
    <s v="SO - 000429"/>
    <s v="Distributor"/>
    <s v="WARE-MKL1006"/>
    <d v="2018-04-10T00:00:00"/>
    <x v="39"/>
    <d v="2018-07-15T00:00:00"/>
    <x v="37"/>
    <n v="29"/>
    <s v="USD"/>
    <x v="2"/>
    <n v="21"/>
    <n v="22"/>
    <n v="330"/>
    <x v="1"/>
    <n v="24"/>
    <n v="0.05"/>
    <n v="1681.7"/>
    <n v="891.30100000000004"/>
    <n v="12780.92"/>
    <n v="5650.5119999999997"/>
  </r>
  <r>
    <s v="SO - 000430"/>
    <s v="Distributor"/>
    <s v="WARE-NMK1003"/>
    <d v="2018-04-10T00:00:00"/>
    <x v="39"/>
    <d v="2018-08-06T00:00:00"/>
    <x v="27"/>
    <n v="16"/>
    <s v="USD"/>
    <x v="4"/>
    <n v="22"/>
    <n v="38"/>
    <n v="137"/>
    <x v="1"/>
    <n v="3"/>
    <n v="0.05"/>
    <n v="924.6"/>
    <n v="665.71199999999999"/>
    <n v="7026.96"/>
    <n v="1701.2640000000001"/>
  </r>
  <r>
    <s v="SO - 000431"/>
    <s v="Distributor"/>
    <s v="WARE-NMK1003"/>
    <d v="2018-04-10T00:00:00"/>
    <x v="39"/>
    <d v="2018-07-23T00:00:00"/>
    <x v="40"/>
    <n v="10"/>
    <s v="USD"/>
    <x v="8"/>
    <n v="23"/>
    <n v="13"/>
    <n v="119"/>
    <x v="1"/>
    <n v="21"/>
    <n v="0.1"/>
    <n v="3966.4"/>
    <n v="3371.44"/>
    <n v="21418.560000000001"/>
    <n v="1189.9200000000019"/>
  </r>
  <r>
    <s v="SO - 000432"/>
    <s v="Online"/>
    <s v="WARE-PUJ1005"/>
    <d v="2018-04-10T00:00:00"/>
    <x v="39"/>
    <d v="2018-07-27T00:00:00"/>
    <x v="27"/>
    <n v="16"/>
    <s v="USD"/>
    <x v="23"/>
    <n v="15"/>
    <n v="19"/>
    <n v="283"/>
    <x v="1"/>
    <n v="43"/>
    <n v="0.1"/>
    <n v="938"/>
    <n v="450.24"/>
    <n v="5909.4000000000005"/>
    <n v="2757.7200000000003"/>
  </r>
  <r>
    <s v="SO - 000433"/>
    <s v="In-Store"/>
    <s v="WARE-NBV1002"/>
    <d v="2018-04-10T00:00:00"/>
    <x v="40"/>
    <d v="2018-08-01T00:00:00"/>
    <x v="29"/>
    <n v="6"/>
    <s v="USD"/>
    <x v="14"/>
    <n v="7"/>
    <n v="20"/>
    <n v="81"/>
    <x v="1"/>
    <n v="30"/>
    <n v="0.2"/>
    <n v="1983.2"/>
    <n v="1090.7600000000002"/>
    <n v="9519.36"/>
    <n v="2974.7999999999993"/>
  </r>
  <r>
    <s v="SO - 000434"/>
    <s v="In-Store"/>
    <s v="WARE-NMK1003"/>
    <d v="2018-04-10T00:00:00"/>
    <x v="40"/>
    <d v="2018-07-21T00:00:00"/>
    <x v="32"/>
    <n v="8"/>
    <s v="USD"/>
    <x v="6"/>
    <n v="10"/>
    <n v="27"/>
    <n v="165"/>
    <x v="2"/>
    <n v="7"/>
    <n v="7.4999999999999997E-2"/>
    <n v="2586.2000000000003"/>
    <n v="2094.8220000000006"/>
    <n v="16745.645"/>
    <n v="2081.890999999996"/>
  </r>
  <r>
    <s v="SO - 000435"/>
    <s v="In-Store"/>
    <s v="WARE-NBV1002"/>
    <d v="2018-04-10T00:00:00"/>
    <x v="41"/>
    <d v="2018-07-25T00:00:00"/>
    <x v="32"/>
    <n v="7"/>
    <s v="USD"/>
    <x v="14"/>
    <n v="7"/>
    <n v="14"/>
    <n v="87"/>
    <x v="1"/>
    <n v="2"/>
    <n v="0.05"/>
    <n v="3061.9"/>
    <n v="2051.473"/>
    <n v="8726.4150000000009"/>
    <n v="2571.996000000001"/>
  </r>
  <r>
    <s v="SO - 000436"/>
    <s v="Wholesale"/>
    <s v="WARE-PUJ1005"/>
    <d v="2018-04-10T00:00:00"/>
    <x v="41"/>
    <d v="2018-07-24T00:00:00"/>
    <x v="36"/>
    <n v="16"/>
    <s v="USD"/>
    <x v="3"/>
    <n v="28"/>
    <n v="30"/>
    <n v="323"/>
    <x v="1"/>
    <n v="39"/>
    <n v="0.2"/>
    <n v="1051.9000000000001"/>
    <n v="452.31700000000001"/>
    <n v="841.5200000000001"/>
    <n v="389.20300000000009"/>
  </r>
  <r>
    <s v="SO - 000437"/>
    <s v="Distributor"/>
    <s v="WARE-UHY1004"/>
    <d v="2018-04-10T00:00:00"/>
    <x v="41"/>
    <d v="2018-07-16T00:00:00"/>
    <x v="48"/>
    <n v="34"/>
    <s v="USD"/>
    <x v="2"/>
    <n v="21"/>
    <n v="11"/>
    <n v="225"/>
    <x v="1"/>
    <n v="2"/>
    <n v="0.15"/>
    <n v="261.3"/>
    <n v="104.52000000000001"/>
    <n v="1776.84"/>
    <n v="940.67999999999984"/>
  </r>
  <r>
    <s v="SO - 000438"/>
    <s v="In-Store"/>
    <s v="WARE-NMK1003"/>
    <d v="2018-04-10T00:00:00"/>
    <x v="41"/>
    <d v="2018-07-27T00:00:00"/>
    <x v="47"/>
    <n v="22"/>
    <s v="USD"/>
    <x v="22"/>
    <n v="11"/>
    <n v="4"/>
    <n v="138"/>
    <x v="2"/>
    <n v="37"/>
    <n v="0.05"/>
    <n v="6143.9000000000005"/>
    <n v="3071.9500000000003"/>
    <n v="35020.230000000003"/>
    <n v="16588.530000000002"/>
  </r>
  <r>
    <s v="SO - 000439"/>
    <s v="Distributor"/>
    <s v="WARE-NMK1003"/>
    <d v="2018-04-10T00:00:00"/>
    <x v="41"/>
    <d v="2018-07-31T00:00:00"/>
    <x v="36"/>
    <n v="16"/>
    <s v="USD"/>
    <x v="17"/>
    <n v="20"/>
    <n v="45"/>
    <n v="143"/>
    <x v="1"/>
    <n v="43"/>
    <n v="0.2"/>
    <n v="2472.3000000000002"/>
    <n v="1928.3940000000002"/>
    <n v="13844.880000000003"/>
    <n v="346.12200000000121"/>
  </r>
  <r>
    <s v="SO - 000440"/>
    <s v="In-Store"/>
    <s v="WARE-PUJ1005"/>
    <d v="2018-04-10T00:00:00"/>
    <x v="41"/>
    <d v="2018-07-26T00:00:00"/>
    <x v="37"/>
    <n v="27"/>
    <s v="USD"/>
    <x v="13"/>
    <n v="2"/>
    <n v="6"/>
    <n v="316"/>
    <x v="4"/>
    <n v="9"/>
    <n v="7.4999999999999997E-2"/>
    <n v="3892.7000000000003"/>
    <n v="3075.2330000000002"/>
    <n v="10802.2425"/>
    <n v="1576.5434999999998"/>
  </r>
  <r>
    <s v="SO - 000441"/>
    <s v="In-Store"/>
    <s v="WARE-UHY1004"/>
    <d v="2018-04-10T00:00:00"/>
    <x v="41"/>
    <d v="2018-08-05T00:00:00"/>
    <x v="36"/>
    <n v="16"/>
    <s v="USD"/>
    <x v="22"/>
    <n v="11"/>
    <n v="33"/>
    <n v="216"/>
    <x v="1"/>
    <n v="14"/>
    <n v="0.05"/>
    <n v="964.80000000000007"/>
    <n v="492.04800000000006"/>
    <n v="916.56000000000006"/>
    <n v="424.512"/>
  </r>
  <r>
    <s v="SO - 000442"/>
    <s v="In-Store"/>
    <s v="WARE-MKL1006"/>
    <d v="2018-04-10T00:00:00"/>
    <x v="41"/>
    <d v="2018-07-30T00:00:00"/>
    <x v="49"/>
    <n v="29"/>
    <s v="USD"/>
    <x v="13"/>
    <n v="2"/>
    <n v="46"/>
    <n v="342"/>
    <x v="0"/>
    <n v="12"/>
    <n v="0.2"/>
    <n v="3832.4"/>
    <n v="3104.2440000000001"/>
    <n v="24527.360000000001"/>
    <n v="-306.59200000000055"/>
  </r>
  <r>
    <s v="SO - 000443"/>
    <s v="In-Store"/>
    <s v="WARE-NMK1003"/>
    <d v="2018-04-10T00:00:00"/>
    <x v="41"/>
    <d v="2018-07-25T00:00:00"/>
    <x v="45"/>
    <n v="28"/>
    <s v="USD"/>
    <x v="13"/>
    <n v="2"/>
    <n v="12"/>
    <n v="190"/>
    <x v="1"/>
    <n v="45"/>
    <n v="0.2"/>
    <n v="964.80000000000007"/>
    <n v="781.48800000000006"/>
    <n v="5402.880000000001"/>
    <n v="-67.535999999999149"/>
  </r>
  <r>
    <s v="SO - 000444"/>
    <s v="In-Store"/>
    <s v="WARE-NMK1003"/>
    <d v="2018-04-10T00:00:00"/>
    <x v="41"/>
    <d v="2018-07-24T00:00:00"/>
    <x v="45"/>
    <n v="28"/>
    <s v="USD"/>
    <x v="0"/>
    <n v="6"/>
    <n v="48"/>
    <n v="122"/>
    <x v="1"/>
    <n v="40"/>
    <n v="0.05"/>
    <n v="1118.9000000000001"/>
    <n v="794.41899999999998"/>
    <n v="1062.9549999999999"/>
    <n v="268.53599999999994"/>
  </r>
  <r>
    <s v="SO - 000445"/>
    <s v="Online"/>
    <s v="WARE-PUJ1005"/>
    <d v="2018-04-10T00:00:00"/>
    <x v="41"/>
    <d v="2018-07-31T00:00:00"/>
    <x v="36"/>
    <n v="16"/>
    <s v="USD"/>
    <x v="24"/>
    <n v="16"/>
    <n v="43"/>
    <n v="319"/>
    <x v="3"/>
    <n v="6"/>
    <n v="0.05"/>
    <n v="180.9"/>
    <n v="74.168999999999997"/>
    <n v="1374.84"/>
    <n v="781.48799999999994"/>
  </r>
  <r>
    <s v="SO - 000446"/>
    <s v="Distributor"/>
    <s v="WARE-NMK1003"/>
    <d v="2018-04-10T00:00:00"/>
    <x v="41"/>
    <d v="2018-08-07T00:00:00"/>
    <x v="31"/>
    <n v="12"/>
    <s v="USD"/>
    <x v="4"/>
    <n v="22"/>
    <n v="23"/>
    <n v="96"/>
    <x v="1"/>
    <n v="24"/>
    <n v="0.05"/>
    <n v="844.2"/>
    <n v="346.12200000000001"/>
    <n v="5613.93"/>
    <n v="3191.076"/>
  </r>
  <r>
    <s v="SO - 000447"/>
    <s v="In-Store"/>
    <s v="WARE-NMK1003"/>
    <d v="2018-04-10T00:00:00"/>
    <x v="41"/>
    <d v="2018-08-03T00:00:00"/>
    <x v="39"/>
    <n v="20"/>
    <s v="USD"/>
    <x v="14"/>
    <n v="7"/>
    <n v="25"/>
    <n v="96"/>
    <x v="1"/>
    <n v="11"/>
    <n v="0.2"/>
    <n v="3490.7000000000003"/>
    <n v="1780.2570000000001"/>
    <n v="19547.920000000002"/>
    <n v="7086.121000000001"/>
  </r>
  <r>
    <s v="SO - 000448"/>
    <s v="Online"/>
    <s v="WARE-NBV1002"/>
    <d v="2018-04-10T00:00:00"/>
    <x v="42"/>
    <d v="2018-08-08T00:00:00"/>
    <x v="38"/>
    <n v="12"/>
    <s v="USD"/>
    <x v="17"/>
    <n v="20"/>
    <n v="39"/>
    <n v="66"/>
    <x v="4"/>
    <n v="9"/>
    <n v="0.2"/>
    <n v="1112.2"/>
    <n v="778.54"/>
    <n v="4448.8"/>
    <n v="556.10000000000036"/>
  </r>
  <r>
    <s v="SO - 000449"/>
    <s v="In-Store"/>
    <s v="WARE-NMK1003"/>
    <d v="2018-04-10T00:00:00"/>
    <x v="42"/>
    <d v="2018-08-08T00:00:00"/>
    <x v="39"/>
    <n v="19"/>
    <s v="USD"/>
    <x v="22"/>
    <n v="11"/>
    <n v="42"/>
    <n v="128"/>
    <x v="2"/>
    <n v="37"/>
    <n v="0.05"/>
    <n v="1072"/>
    <n v="568.16000000000008"/>
    <n v="1018.4"/>
    <n v="450.2399999999999"/>
  </r>
  <r>
    <s v="SO - 000450"/>
    <s v="Distributor"/>
    <s v="WARE-XYS1001"/>
    <d v="2018-04-10T00:00:00"/>
    <x v="42"/>
    <d v="2018-07-29T00:00:00"/>
    <x v="36"/>
    <n v="15"/>
    <s v="USD"/>
    <x v="15"/>
    <n v="24"/>
    <n v="20"/>
    <n v="1"/>
    <x v="1"/>
    <n v="41"/>
    <n v="7.4999999999999997E-2"/>
    <n v="1078.7"/>
    <n v="906.10800000000006"/>
    <n v="2993.3925000000004"/>
    <n v="275.06850000000031"/>
  </r>
  <r>
    <s v="SO - 000451"/>
    <s v="Wholesale"/>
    <s v="WARE-PUJ1005"/>
    <d v="2018-04-10T00:00:00"/>
    <x v="42"/>
    <d v="2018-07-26T00:00:00"/>
    <x v="42"/>
    <n v="14"/>
    <s v="USD"/>
    <x v="21"/>
    <n v="26"/>
    <n v="10"/>
    <n v="273"/>
    <x v="3"/>
    <n v="25"/>
    <n v="7.4999999999999997E-2"/>
    <n v="5433.7"/>
    <n v="3857.9269999999997"/>
    <n v="35183.207500000004"/>
    <n v="8177.7185000000063"/>
  </r>
  <r>
    <s v="SO - 000452"/>
    <s v="Online"/>
    <s v="WARE-PUJ1005"/>
    <d v="2018-04-10T00:00:00"/>
    <x v="42"/>
    <d v="2018-07-14T00:00:00"/>
    <x v="42"/>
    <n v="14"/>
    <s v="USD"/>
    <x v="24"/>
    <n v="16"/>
    <n v="17"/>
    <n v="309"/>
    <x v="1"/>
    <n v="24"/>
    <n v="0.05"/>
    <n v="3906.1"/>
    <n v="3163.9410000000003"/>
    <n v="29686.359999999997"/>
    <n v="4374.8319999999949"/>
  </r>
  <r>
    <s v="SO - 000453"/>
    <s v="Online"/>
    <s v="WARE-NMK1003"/>
    <d v="2018-04-10T00:00:00"/>
    <x v="42"/>
    <d v="2018-07-20T00:00:00"/>
    <x v="42"/>
    <n v="14"/>
    <s v="USD"/>
    <x v="18"/>
    <n v="13"/>
    <n v="21"/>
    <n v="103"/>
    <x v="1"/>
    <n v="30"/>
    <n v="0.15"/>
    <n v="2458.9"/>
    <n v="2090.0650000000001"/>
    <n v="8360.26"/>
    <n v="0"/>
  </r>
  <r>
    <s v="SO - 000454"/>
    <s v="Distributor"/>
    <s v="WARE-UHY1004"/>
    <d v="2018-04-10T00:00:00"/>
    <x v="42"/>
    <d v="2018-07-30T00:00:00"/>
    <x v="32"/>
    <n v="6"/>
    <s v="USD"/>
    <x v="15"/>
    <n v="24"/>
    <n v="8"/>
    <n v="258"/>
    <x v="4"/>
    <n v="10"/>
    <n v="7.4999999999999997E-2"/>
    <n v="1112.2"/>
    <n v="856.39400000000001"/>
    <n v="3086.3550000000005"/>
    <n v="517.17300000000068"/>
  </r>
  <r>
    <s v="SO - 000455"/>
    <s v="In-Store"/>
    <s v="WARE-NMK1003"/>
    <d v="2018-04-10T00:00:00"/>
    <x v="42"/>
    <d v="2018-07-16T00:00:00"/>
    <x v="37"/>
    <n v="26"/>
    <s v="USD"/>
    <x v="6"/>
    <n v="10"/>
    <n v="31"/>
    <n v="149"/>
    <x v="3"/>
    <n v="47"/>
    <n v="0.05"/>
    <n v="1065.3"/>
    <n v="745.70999999999992"/>
    <n v="4048.1399999999994"/>
    <n v="1065.2999999999997"/>
  </r>
  <r>
    <s v="SO - 000456"/>
    <s v="In-Store"/>
    <s v="WARE-PUJ1005"/>
    <d v="2018-04-10T00:00:00"/>
    <x v="42"/>
    <d v="2018-07-24T00:00:00"/>
    <x v="32"/>
    <n v="6"/>
    <s v="USD"/>
    <x v="27"/>
    <n v="1"/>
    <n v="5"/>
    <n v="298"/>
    <x v="1"/>
    <n v="35"/>
    <n v="7.4999999999999997E-2"/>
    <n v="1862.6000000000001"/>
    <n v="1359.6980000000001"/>
    <n v="10337.43"/>
    <n v="2179.2420000000002"/>
  </r>
  <r>
    <s v="SO - 000457"/>
    <s v="Wholesale"/>
    <s v="WARE-PUJ1005"/>
    <d v="2018-04-10T00:00:00"/>
    <x v="42"/>
    <d v="2018-07-31T00:00:00"/>
    <x v="45"/>
    <n v="27"/>
    <s v="USD"/>
    <x v="25"/>
    <n v="27"/>
    <n v="11"/>
    <n v="273"/>
    <x v="2"/>
    <n v="7"/>
    <n v="0.2"/>
    <n v="1822.4"/>
    <n v="1184.5600000000002"/>
    <n v="10205.440000000002"/>
    <n v="1913.5200000000004"/>
  </r>
  <r>
    <s v="SO - 000458"/>
    <s v="Wholesale"/>
    <s v="WARE-NMK1003"/>
    <d v="2018-04-10T00:00:00"/>
    <x v="42"/>
    <d v="2018-07-21T00:00:00"/>
    <x v="50"/>
    <n v="43"/>
    <s v="USD"/>
    <x v="21"/>
    <n v="26"/>
    <n v="35"/>
    <n v="161"/>
    <x v="0"/>
    <n v="12"/>
    <n v="0.05"/>
    <n v="1065.3"/>
    <n v="575.26200000000006"/>
    <n v="7084.244999999999"/>
    <n v="3057.4109999999987"/>
  </r>
  <r>
    <s v="SO - 000459"/>
    <s v="Online"/>
    <s v="WARE-XYS1001"/>
    <d v="2018-04-10T00:00:00"/>
    <x v="42"/>
    <d v="2018-07-24T00:00:00"/>
    <x v="44"/>
    <n v="29"/>
    <s v="USD"/>
    <x v="20"/>
    <n v="17"/>
    <n v="26"/>
    <n v="29"/>
    <x v="2"/>
    <n v="16"/>
    <n v="0.05"/>
    <n v="5875.9000000000005"/>
    <n v="4289.4070000000002"/>
    <n v="16746.314999999999"/>
    <n v="3878.0939999999973"/>
  </r>
  <r>
    <s v="SO - 000460"/>
    <s v="In-Store"/>
    <s v="WARE-NMK1003"/>
    <d v="2018-04-10T00:00:00"/>
    <x v="42"/>
    <d v="2018-08-01T00:00:00"/>
    <x v="51"/>
    <n v="36"/>
    <s v="USD"/>
    <x v="27"/>
    <n v="1"/>
    <n v="10"/>
    <n v="151"/>
    <x v="0"/>
    <n v="22"/>
    <n v="7.4999999999999997E-2"/>
    <n v="1728.6000000000001"/>
    <n v="708.726"/>
    <n v="4796.8650000000007"/>
    <n v="2670.6870000000008"/>
  </r>
  <r>
    <s v="SO - 000461"/>
    <s v="Distributor"/>
    <s v="WARE-NMK1003"/>
    <d v="2018-04-10T00:00:00"/>
    <x v="43"/>
    <d v="2018-07-18T00:00:00"/>
    <x v="46"/>
    <n v="19"/>
    <s v="USD"/>
    <x v="15"/>
    <n v="24"/>
    <n v="50"/>
    <n v="125"/>
    <x v="1"/>
    <n v="45"/>
    <n v="0.05"/>
    <n v="3832.4"/>
    <n v="2452.7360000000003"/>
    <n v="14563.119999999999"/>
    <n v="4752.1759999999977"/>
  </r>
  <r>
    <s v="SO - 000462"/>
    <s v="Distributor"/>
    <s v="WARE-PUJ1005"/>
    <d v="2018-04-10T00:00:00"/>
    <x v="43"/>
    <d v="2018-08-10T00:00:00"/>
    <x v="40"/>
    <n v="6"/>
    <s v="USD"/>
    <x v="4"/>
    <n v="22"/>
    <n v="24"/>
    <n v="261"/>
    <x v="2"/>
    <n v="7"/>
    <n v="0.05"/>
    <n v="1025.1000000000001"/>
    <n v="861.08400000000006"/>
    <n v="973.84500000000003"/>
    <n v="112.76099999999997"/>
  </r>
  <r>
    <s v="SO - 000463"/>
    <s v="Distributor"/>
    <s v="WARE-NMK1003"/>
    <d v="2018-04-10T00:00:00"/>
    <x v="43"/>
    <d v="2018-08-02T00:00:00"/>
    <x v="39"/>
    <n v="18"/>
    <s v="USD"/>
    <x v="15"/>
    <n v="24"/>
    <n v="1"/>
    <n v="115"/>
    <x v="1"/>
    <n v="45"/>
    <n v="0.05"/>
    <n v="1815.7"/>
    <n v="944.1640000000001"/>
    <n v="6899.66"/>
    <n v="3123.0039999999995"/>
  </r>
  <r>
    <s v="SO - 000464"/>
    <s v="In-Store"/>
    <s v="WARE-PUJ1005"/>
    <d v="2018-04-10T00:00:00"/>
    <x v="43"/>
    <d v="2018-07-22T00:00:00"/>
    <x v="45"/>
    <n v="26"/>
    <s v="USD"/>
    <x v="7"/>
    <n v="4"/>
    <n v="22"/>
    <n v="294"/>
    <x v="2"/>
    <n v="1"/>
    <n v="7.4999999999999997E-2"/>
    <n v="3839.1"/>
    <n v="1689.204"/>
    <n v="7102.335"/>
    <n v="3723.9270000000001"/>
  </r>
  <r>
    <s v="SO - 000465"/>
    <s v="In-Store"/>
    <s v="WARE-XYS1001"/>
    <d v="2018-04-10T00:00:00"/>
    <x v="43"/>
    <d v="2018-07-15T00:00:00"/>
    <x v="27"/>
    <n v="12"/>
    <s v="USD"/>
    <x v="6"/>
    <n v="10"/>
    <n v="15"/>
    <n v="56"/>
    <x v="1"/>
    <n v="14"/>
    <n v="0.05"/>
    <n v="2425.4"/>
    <n v="1430.9859999999999"/>
    <n v="2304.13"/>
    <n v="873.14400000000023"/>
  </r>
  <r>
    <s v="SO - 000466"/>
    <s v="In-Store"/>
    <s v="WARE-UHY1004"/>
    <d v="2018-04-10T00:00:00"/>
    <x v="43"/>
    <d v="2018-07-16T00:00:00"/>
    <x v="51"/>
    <n v="35"/>
    <s v="USD"/>
    <x v="0"/>
    <n v="6"/>
    <n v="38"/>
    <n v="218"/>
    <x v="2"/>
    <n v="13"/>
    <n v="0.15"/>
    <n v="3865.9"/>
    <n v="1971.6090000000002"/>
    <n v="19716.09"/>
    <n v="7886.4359999999997"/>
  </r>
  <r>
    <s v="SO - 000467"/>
    <s v="In-Store"/>
    <s v="WARE-MKL1006"/>
    <d v="2018-04-10T00:00:00"/>
    <x v="43"/>
    <d v="2018-08-03T00:00:00"/>
    <x v="37"/>
    <n v="25"/>
    <s v="USD"/>
    <x v="13"/>
    <n v="2"/>
    <n v="45"/>
    <n v="351"/>
    <x v="1"/>
    <n v="23"/>
    <n v="7.4999999999999997E-2"/>
    <n v="2653.2000000000003"/>
    <n v="1857.24"/>
    <n v="4908.420000000001"/>
    <n v="1193.940000000001"/>
  </r>
  <r>
    <s v="SO - 000468"/>
    <s v="Online"/>
    <s v="WARE-NMK1003"/>
    <d v="2018-04-10T00:00:00"/>
    <x v="43"/>
    <d v="2018-07-27T00:00:00"/>
    <x v="35"/>
    <n v="17"/>
    <s v="USD"/>
    <x v="18"/>
    <n v="13"/>
    <n v="42"/>
    <n v="90"/>
    <x v="1"/>
    <n v="3"/>
    <n v="0.15"/>
    <n v="991.6"/>
    <n v="594.96"/>
    <n v="1685.72"/>
    <n v="495.79999999999995"/>
  </r>
  <r>
    <s v="SO - 000469"/>
    <s v="Distributor"/>
    <s v="WARE-MKL1006"/>
    <d v="2018-04-10T00:00:00"/>
    <x v="43"/>
    <d v="2018-07-21T00:00:00"/>
    <x v="27"/>
    <n v="12"/>
    <s v="USD"/>
    <x v="8"/>
    <n v="23"/>
    <n v="9"/>
    <n v="345"/>
    <x v="3"/>
    <n v="28"/>
    <n v="0.1"/>
    <n v="2512.5"/>
    <n v="2060.25"/>
    <n v="11306.25"/>
    <n v="1005"/>
  </r>
  <r>
    <s v="SO - 000470"/>
    <s v="Distributor"/>
    <s v="WARE-XYS1001"/>
    <d v="2018-04-10T00:00:00"/>
    <x v="44"/>
    <d v="2018-08-07T00:00:00"/>
    <x v="43"/>
    <n v="23"/>
    <s v="USD"/>
    <x v="17"/>
    <n v="20"/>
    <n v="6"/>
    <n v="42"/>
    <x v="2"/>
    <n v="16"/>
    <n v="0.1"/>
    <n v="2613"/>
    <n v="1332.63"/>
    <n v="14110.2"/>
    <n v="6114.42"/>
  </r>
  <r>
    <s v="SO - 000471"/>
    <s v="Distributor"/>
    <s v="WARE-MKL1006"/>
    <d v="2018-04-10T00:00:00"/>
    <x v="44"/>
    <d v="2018-08-08T00:00:00"/>
    <x v="35"/>
    <n v="16"/>
    <s v="USD"/>
    <x v="12"/>
    <n v="25"/>
    <n v="1"/>
    <n v="362"/>
    <x v="1"/>
    <n v="27"/>
    <n v="0.15"/>
    <n v="5721.8"/>
    <n v="3375.8620000000001"/>
    <n v="24317.649999999998"/>
    <n v="7438.3399999999965"/>
  </r>
  <r>
    <s v="SO - 000472"/>
    <s v="In-Store"/>
    <s v="WARE-UHY1004"/>
    <d v="2018-04-10T00:00:00"/>
    <x v="44"/>
    <d v="2018-07-17T00:00:00"/>
    <x v="52"/>
    <n v="33"/>
    <s v="USD"/>
    <x v="7"/>
    <n v="4"/>
    <n v="8"/>
    <n v="233"/>
    <x v="2"/>
    <n v="7"/>
    <n v="7.4999999999999997E-2"/>
    <n v="1768.8"/>
    <n v="831.3359999999999"/>
    <n v="3272.28"/>
    <n v="1609.6080000000004"/>
  </r>
  <r>
    <s v="SO - 000473"/>
    <s v="Online"/>
    <s v="WARE-UHY1004"/>
    <d v="2018-04-10T00:00:00"/>
    <x v="44"/>
    <d v="2018-07-31T00:00:00"/>
    <x v="27"/>
    <n v="11"/>
    <s v="USD"/>
    <x v="17"/>
    <n v="20"/>
    <n v="19"/>
    <n v="220"/>
    <x v="1"/>
    <n v="21"/>
    <n v="0.1"/>
    <n v="2606.3000000000002"/>
    <n v="1251.0240000000001"/>
    <n v="11728.35"/>
    <n v="5473.23"/>
  </r>
  <r>
    <s v="SO - 000474"/>
    <s v="Online"/>
    <s v="WARE-MKL1006"/>
    <d v="2018-04-10T00:00:00"/>
    <x v="44"/>
    <d v="2018-07-22T00:00:00"/>
    <x v="51"/>
    <n v="34"/>
    <s v="USD"/>
    <x v="16"/>
    <n v="18"/>
    <n v="10"/>
    <n v="332"/>
    <x v="0"/>
    <n v="34"/>
    <n v="0.1"/>
    <n v="2452.2000000000003"/>
    <n v="1569.4080000000001"/>
    <n v="17655.840000000004"/>
    <n v="5100.5760000000028"/>
  </r>
  <r>
    <s v="SO - 000475"/>
    <s v="Distributor"/>
    <s v="WARE-UHY1004"/>
    <d v="2018-04-10T00:00:00"/>
    <x v="44"/>
    <d v="2018-07-17T00:00:00"/>
    <x v="38"/>
    <n v="10"/>
    <s v="USD"/>
    <x v="2"/>
    <n v="21"/>
    <n v="49"/>
    <n v="211"/>
    <x v="1"/>
    <n v="44"/>
    <n v="0.05"/>
    <n v="964.80000000000007"/>
    <n v="694.65600000000006"/>
    <n v="916.56000000000006"/>
    <n v="221.904"/>
  </r>
  <r>
    <s v="SO - 000476"/>
    <s v="Distributor"/>
    <s v="WARE-NMK1003"/>
    <d v="2018-04-10T00:00:00"/>
    <x v="45"/>
    <d v="2018-08-03T00:00:00"/>
    <x v="27"/>
    <n v="10"/>
    <s v="USD"/>
    <x v="15"/>
    <n v="24"/>
    <n v="44"/>
    <n v="90"/>
    <x v="0"/>
    <n v="38"/>
    <n v="0.05"/>
    <n v="1125.6000000000001"/>
    <n v="562.80000000000007"/>
    <n v="5346.6"/>
    <n v="2532.6"/>
  </r>
  <r>
    <s v="SO - 000477"/>
    <s v="Distributor"/>
    <s v="WARE-PUJ1005"/>
    <d v="2018-04-10T00:00:00"/>
    <x v="45"/>
    <d v="2018-08-07T00:00:00"/>
    <x v="38"/>
    <n v="9"/>
    <s v="USD"/>
    <x v="2"/>
    <n v="21"/>
    <n v="30"/>
    <n v="316"/>
    <x v="1"/>
    <n v="30"/>
    <n v="0.05"/>
    <n v="857.6"/>
    <n v="548.86400000000003"/>
    <n v="4073.6"/>
    <n v="1329.2799999999997"/>
  </r>
  <r>
    <s v="SO - 000478"/>
    <s v="In-Store"/>
    <s v="WARE-XYS1001"/>
    <d v="2018-04-10T00:00:00"/>
    <x v="45"/>
    <d v="2018-07-19T00:00:00"/>
    <x v="36"/>
    <n v="12"/>
    <s v="USD"/>
    <x v="11"/>
    <n v="5"/>
    <n v="37"/>
    <n v="28"/>
    <x v="1"/>
    <n v="2"/>
    <n v="7.4999999999999997E-2"/>
    <n v="3906.1"/>
    <n v="1796.806"/>
    <n v="25291.997500000001"/>
    <n v="12714.355500000001"/>
  </r>
  <r>
    <s v="SO - 000479"/>
    <s v="In-Store"/>
    <s v="WARE-NMK1003"/>
    <d v="2018-04-10T00:00:00"/>
    <x v="45"/>
    <d v="2018-07-19T00:00:00"/>
    <x v="35"/>
    <n v="15"/>
    <s v="USD"/>
    <x v="6"/>
    <n v="10"/>
    <n v="8"/>
    <n v="162"/>
    <x v="3"/>
    <n v="25"/>
    <n v="0.15"/>
    <n v="1078.7"/>
    <n v="506.98899999999998"/>
    <n v="4584.4749999999995"/>
    <n v="2049.5299999999997"/>
  </r>
  <r>
    <s v="SO - 000480"/>
    <s v="Online"/>
    <s v="WARE-PUJ1005"/>
    <d v="2018-04-10T00:00:00"/>
    <x v="45"/>
    <d v="2018-08-10T00:00:00"/>
    <x v="35"/>
    <n v="15"/>
    <s v="USD"/>
    <x v="16"/>
    <n v="18"/>
    <n v="13"/>
    <n v="279"/>
    <x v="1"/>
    <n v="29"/>
    <n v="0.4"/>
    <n v="2432.1"/>
    <n v="1264.692"/>
    <n v="1459.26"/>
    <n v="194.56799999999998"/>
  </r>
  <r>
    <s v="SO - 000481"/>
    <s v="Online"/>
    <s v="WARE-NMK1003"/>
    <d v="2018-04-10T00:00:00"/>
    <x v="45"/>
    <d v="2018-08-03T00:00:00"/>
    <x v="46"/>
    <n v="17"/>
    <s v="USD"/>
    <x v="16"/>
    <n v="18"/>
    <n v="2"/>
    <n v="91"/>
    <x v="1"/>
    <n v="30"/>
    <n v="0.05"/>
    <n v="958.1"/>
    <n v="536.53600000000006"/>
    <n v="7281.5599999999995"/>
    <n v="2989.271999999999"/>
  </r>
  <r>
    <s v="SO - 000482"/>
    <s v="Wholesale"/>
    <s v="WARE-NMK1003"/>
    <d v="2018-04-10T00:00:00"/>
    <x v="46"/>
    <d v="2018-07-30T00:00:00"/>
    <x v="47"/>
    <n v="17"/>
    <s v="USD"/>
    <x v="12"/>
    <n v="25"/>
    <n v="42"/>
    <n v="139"/>
    <x v="1"/>
    <n v="45"/>
    <n v="0.05"/>
    <n v="864.30000000000007"/>
    <n v="726.01200000000006"/>
    <n v="6568.68"/>
    <n v="760.58399999999983"/>
  </r>
  <r>
    <s v="SO - 000483"/>
    <s v="In-Store"/>
    <s v="WARE-NMK1003"/>
    <d v="2018-04-10T00:00:00"/>
    <x v="46"/>
    <d v="2018-07-27T00:00:00"/>
    <x v="43"/>
    <n v="21"/>
    <s v="USD"/>
    <x v="14"/>
    <n v="7"/>
    <n v="40"/>
    <n v="146"/>
    <x v="2"/>
    <n v="8"/>
    <n v="0.05"/>
    <n v="864.30000000000007"/>
    <n v="700.08300000000008"/>
    <n v="1642.17"/>
    <n v="242.00399999999991"/>
  </r>
  <r>
    <s v="SO - 000484"/>
    <s v="In-Store"/>
    <s v="WARE-NMK1003"/>
    <d v="2018-04-10T00:00:00"/>
    <x v="46"/>
    <d v="2018-07-29T00:00:00"/>
    <x v="27"/>
    <n v="9"/>
    <s v="USD"/>
    <x v="27"/>
    <n v="1"/>
    <n v="40"/>
    <n v="194"/>
    <x v="1"/>
    <n v="36"/>
    <n v="7.4999999999999997E-2"/>
    <n v="891.1"/>
    <n v="579.21500000000003"/>
    <n v="4945.6050000000005"/>
    <n v="1470.3150000000005"/>
  </r>
  <r>
    <s v="SO - 000485"/>
    <s v="Online"/>
    <s v="WARE-NMK1003"/>
    <d v="2018-04-10T00:00:00"/>
    <x v="46"/>
    <d v="2018-08-12T00:00:00"/>
    <x v="34"/>
    <n v="4"/>
    <s v="USD"/>
    <x v="16"/>
    <n v="18"/>
    <n v="17"/>
    <n v="100"/>
    <x v="4"/>
    <n v="10"/>
    <n v="0.2"/>
    <n v="3979.8"/>
    <n v="2069.4960000000001"/>
    <n v="15919.2"/>
    <n v="5571.7200000000012"/>
  </r>
  <r>
    <s v="SO - 000486"/>
    <s v="Online"/>
    <s v="WARE-UHY1004"/>
    <d v="2018-04-10T00:00:00"/>
    <x v="46"/>
    <d v="2018-07-21T00:00:00"/>
    <x v="42"/>
    <n v="10"/>
    <s v="USD"/>
    <x v="23"/>
    <n v="15"/>
    <n v="23"/>
    <n v="214"/>
    <x v="1"/>
    <n v="14"/>
    <n v="0.1"/>
    <n v="837.5"/>
    <n v="469.00000000000006"/>
    <n v="3768.75"/>
    <n v="1423.7499999999995"/>
  </r>
  <r>
    <s v="SO - 000487"/>
    <s v="Online"/>
    <s v="WARE-NBV1002"/>
    <d v="2018-04-10T00:00:00"/>
    <x v="46"/>
    <d v="2018-08-06T00:00:00"/>
    <x v="34"/>
    <n v="4"/>
    <s v="USD"/>
    <x v="16"/>
    <n v="18"/>
    <n v="28"/>
    <n v="77"/>
    <x v="4"/>
    <n v="10"/>
    <n v="0.05"/>
    <n v="2318.2000000000003"/>
    <n v="1738.65"/>
    <n v="4404.58"/>
    <n v="927.27999999999975"/>
  </r>
  <r>
    <s v="SO - 000488"/>
    <s v="In-Store"/>
    <s v="WARE-XYS1001"/>
    <d v="2018-04-10T00:00:00"/>
    <x v="46"/>
    <d v="2018-08-13T00:00:00"/>
    <x v="36"/>
    <n v="11"/>
    <s v="USD"/>
    <x v="10"/>
    <n v="9"/>
    <n v="41"/>
    <n v="29"/>
    <x v="1"/>
    <n v="35"/>
    <n v="0.05"/>
    <n v="1822.4"/>
    <n v="801.85599999999999"/>
    <n v="10387.68"/>
    <n v="5576.5439999999999"/>
  </r>
  <r>
    <s v="SO - 000489"/>
    <s v="Distributor"/>
    <s v="WARE-MKL1006"/>
    <d v="2018-04-10T00:00:00"/>
    <x v="46"/>
    <d v="2018-08-13T00:00:00"/>
    <x v="38"/>
    <n v="8"/>
    <s v="USD"/>
    <x v="2"/>
    <n v="21"/>
    <n v="29"/>
    <n v="329"/>
    <x v="2"/>
    <n v="13"/>
    <n v="0.15"/>
    <n v="1165.8"/>
    <n v="664.50599999999997"/>
    <n v="3963.72"/>
    <n v="1305.6959999999999"/>
  </r>
  <r>
    <s v="SO - 000490"/>
    <s v="Distributor"/>
    <s v="WARE-XYS1001"/>
    <d v="2018-04-10T00:00:00"/>
    <x v="46"/>
    <d v="2018-07-18T00:00:00"/>
    <x v="43"/>
    <n v="21"/>
    <s v="USD"/>
    <x v="4"/>
    <n v="22"/>
    <n v="11"/>
    <n v="41"/>
    <x v="2"/>
    <n v="16"/>
    <n v="0.05"/>
    <n v="234.5"/>
    <n v="187.60000000000002"/>
    <n v="1559.425"/>
    <n v="246.22499999999968"/>
  </r>
  <r>
    <s v="SO - 000491"/>
    <s v="Online"/>
    <s v="WARE-UHY1004"/>
    <d v="2018-04-10T00:00:00"/>
    <x v="47"/>
    <d v="2018-07-20T00:00:00"/>
    <x v="37"/>
    <n v="21"/>
    <s v="USD"/>
    <x v="19"/>
    <n v="19"/>
    <n v="11"/>
    <n v="240"/>
    <x v="3"/>
    <n v="28"/>
    <n v="0.4"/>
    <n v="2452.2000000000003"/>
    <n v="1912.7160000000003"/>
    <n v="7356.6000000000013"/>
    <n v="-2206.9800000000005"/>
  </r>
  <r>
    <s v="SO - 000492"/>
    <s v="In-Store"/>
    <s v="WARE-MKL1006"/>
    <d v="2018-04-10T00:00:00"/>
    <x v="47"/>
    <d v="2018-07-26T00:00:00"/>
    <x v="44"/>
    <n v="24"/>
    <s v="USD"/>
    <x v="7"/>
    <n v="4"/>
    <n v="19"/>
    <n v="331"/>
    <x v="1"/>
    <n v="11"/>
    <n v="0.05"/>
    <n v="261.3"/>
    <n v="133.26300000000001"/>
    <n v="1985.8799999999999"/>
    <n v="919.77599999999984"/>
  </r>
  <r>
    <s v="SO - 000493"/>
    <s v="Distributor"/>
    <s v="WARE-NBV1002"/>
    <d v="2018-04-10T00:00:00"/>
    <x v="47"/>
    <d v="2018-08-10T00:00:00"/>
    <x v="36"/>
    <n v="10"/>
    <s v="USD"/>
    <x v="2"/>
    <n v="21"/>
    <n v="29"/>
    <n v="85"/>
    <x v="2"/>
    <n v="4"/>
    <n v="0.1"/>
    <n v="1031.8"/>
    <n v="453.99199999999996"/>
    <n v="3714.48"/>
    <n v="1898.5120000000002"/>
  </r>
  <r>
    <s v="SO - 000494"/>
    <s v="Online"/>
    <s v="WARE-MKL1006"/>
    <d v="2018-04-10T00:00:00"/>
    <x v="47"/>
    <d v="2018-07-25T00:00:00"/>
    <x v="53"/>
    <n v="27"/>
    <s v="USD"/>
    <x v="20"/>
    <n v="17"/>
    <n v="18"/>
    <n v="349"/>
    <x v="0"/>
    <n v="20"/>
    <n v="0.1"/>
    <n v="3082"/>
    <n v="1849.1999999999998"/>
    <n v="8321.4"/>
    <n v="2773.8"/>
  </r>
  <r>
    <s v="SO - 000495"/>
    <s v="Distributor"/>
    <s v="WARE-PUJ1005"/>
    <d v="2018-04-10T00:00:00"/>
    <x v="47"/>
    <d v="2018-08-13T00:00:00"/>
    <x v="54"/>
    <n v="35"/>
    <s v="USD"/>
    <x v="4"/>
    <n v="22"/>
    <n v="27"/>
    <n v="311"/>
    <x v="2"/>
    <n v="8"/>
    <n v="0.05"/>
    <n v="6405.2"/>
    <n v="3138.5479999999998"/>
    <n v="18254.819999999996"/>
    <n v="8839.1759999999958"/>
  </r>
  <r>
    <s v="SO - 000496"/>
    <s v="In-Store"/>
    <s v="WARE-NMK1003"/>
    <d v="2018-04-10T00:00:00"/>
    <x v="47"/>
    <d v="2018-08-12T00:00:00"/>
    <x v="44"/>
    <n v="24"/>
    <s v="USD"/>
    <x v="10"/>
    <n v="9"/>
    <n v="22"/>
    <n v="162"/>
    <x v="2"/>
    <n v="16"/>
    <n v="0.05"/>
    <n v="1822.4"/>
    <n v="947.64800000000002"/>
    <n v="10387.68"/>
    <n v="4701.7920000000004"/>
  </r>
  <r>
    <s v="SO - 000497"/>
    <s v="Wholesale"/>
    <s v="WARE-NMK1003"/>
    <d v="2018-04-10T00:00:00"/>
    <x v="47"/>
    <d v="2018-08-05T00:00:00"/>
    <x v="53"/>
    <n v="27"/>
    <s v="USD"/>
    <x v="3"/>
    <n v="28"/>
    <n v="29"/>
    <n v="181"/>
    <x v="1"/>
    <n v="27"/>
    <n v="0.05"/>
    <n v="1279.7"/>
    <n v="1062.1510000000001"/>
    <n v="9725.7199999999993"/>
    <n v="1228.5119999999988"/>
  </r>
  <r>
    <s v="SO - 000498"/>
    <s v="Online"/>
    <s v="WARE-PUJ1005"/>
    <d v="2018-04-10T00:00:00"/>
    <x v="47"/>
    <d v="2018-07-25T00:00:00"/>
    <x v="53"/>
    <n v="27"/>
    <s v="USD"/>
    <x v="19"/>
    <n v="19"/>
    <n v="3"/>
    <n v="283"/>
    <x v="1"/>
    <n v="36"/>
    <n v="0.2"/>
    <n v="3932.9"/>
    <n v="2635.0430000000001"/>
    <n v="3146.32"/>
    <n v="511.27700000000004"/>
  </r>
  <r>
    <s v="SO - 000499"/>
    <s v="In-Store"/>
    <s v="WARE-PUJ1005"/>
    <d v="2018-04-10T00:00:00"/>
    <x v="47"/>
    <d v="2018-08-12T00:00:00"/>
    <x v="49"/>
    <n v="23"/>
    <s v="USD"/>
    <x v="14"/>
    <n v="7"/>
    <n v="28"/>
    <n v="307"/>
    <x v="2"/>
    <n v="4"/>
    <n v="0.15"/>
    <n v="201"/>
    <n v="80.400000000000006"/>
    <n v="512.54999999999995"/>
    <n v="271.34999999999991"/>
  </r>
  <r>
    <s v="SO - 000500"/>
    <s v="Wholesale"/>
    <s v="WARE-NMK1003"/>
    <d v="2018-04-10T00:00:00"/>
    <x v="47"/>
    <d v="2018-08-12T00:00:00"/>
    <x v="46"/>
    <n v="15"/>
    <s v="USD"/>
    <x v="25"/>
    <n v="27"/>
    <n v="11"/>
    <n v="141"/>
    <x v="2"/>
    <n v="4"/>
    <n v="0.1"/>
    <n v="3946.3"/>
    <n v="2131.0020000000004"/>
    <n v="3551.67"/>
    <n v="1420.6679999999997"/>
  </r>
  <r>
    <s v="SO - 000501"/>
    <s v="Wholesale"/>
    <s v="WARE-NBV1002"/>
    <d v="2018-04-10T00:00:00"/>
    <x v="48"/>
    <d v="2018-07-30T00:00:00"/>
    <x v="38"/>
    <n v="6"/>
    <s v="USD"/>
    <x v="3"/>
    <n v="28"/>
    <n v="49"/>
    <n v="72"/>
    <x v="1"/>
    <n v="2"/>
    <n v="0.2"/>
    <n v="1909.5"/>
    <n v="1317.5549999999998"/>
    <n v="10693.2"/>
    <n v="1470.3150000000023"/>
  </r>
  <r>
    <s v="SO - 000502"/>
    <s v="In-Store"/>
    <s v="WARE-NMK1003"/>
    <d v="2018-04-10T00:00:00"/>
    <x v="48"/>
    <d v="2018-08-01T00:00:00"/>
    <x v="39"/>
    <n v="13"/>
    <s v="USD"/>
    <x v="13"/>
    <n v="2"/>
    <n v="47"/>
    <n v="120"/>
    <x v="1"/>
    <n v="23"/>
    <n v="0.2"/>
    <n v="2412"/>
    <n v="1109.52"/>
    <n v="13507.2"/>
    <n v="5740.5600000000013"/>
  </r>
  <r>
    <s v="SO - 000503"/>
    <s v="In-Store"/>
    <s v="WARE-NMK1003"/>
    <d v="2018-04-10T00:00:00"/>
    <x v="48"/>
    <d v="2018-08-06T00:00:00"/>
    <x v="42"/>
    <n v="8"/>
    <s v="USD"/>
    <x v="14"/>
    <n v="7"/>
    <n v="50"/>
    <n v="152"/>
    <x v="1"/>
    <n v="32"/>
    <n v="0.05"/>
    <n v="964.80000000000007"/>
    <n v="675.36"/>
    <n v="5499.36"/>
    <n v="1447.1999999999998"/>
  </r>
  <r>
    <s v="SO - 000504"/>
    <s v="Distributor"/>
    <s v="WARE-XYS1001"/>
    <d v="2018-04-10T00:00:00"/>
    <x v="48"/>
    <d v="2018-08-12T00:00:00"/>
    <x v="42"/>
    <n v="8"/>
    <s v="USD"/>
    <x v="4"/>
    <n v="22"/>
    <n v="42"/>
    <n v="57"/>
    <x v="1"/>
    <n v="3"/>
    <n v="7.4999999999999997E-2"/>
    <n v="1996.6000000000001"/>
    <n v="1457.518"/>
    <n v="9234.2749999999996"/>
    <n v="1946.6849999999995"/>
  </r>
  <r>
    <s v="SO - 000505"/>
    <s v="Online"/>
    <s v="WARE-UHY1004"/>
    <d v="2018-04-10T00:00:00"/>
    <x v="48"/>
    <d v="2018-08-01T00:00:00"/>
    <x v="46"/>
    <n v="14"/>
    <s v="USD"/>
    <x v="5"/>
    <n v="12"/>
    <n v="21"/>
    <n v="228"/>
    <x v="2"/>
    <n v="1"/>
    <n v="0.15"/>
    <n v="1045.2"/>
    <n v="700.28400000000011"/>
    <n v="6218.9400000000005"/>
    <n v="1316.9519999999993"/>
  </r>
  <r>
    <s v="SO - 000506"/>
    <s v="In-Store"/>
    <s v="WARE-XYS1001"/>
    <d v="2018-04-10T00:00:00"/>
    <x v="48"/>
    <d v="2018-08-13T00:00:00"/>
    <x v="45"/>
    <n v="21"/>
    <s v="USD"/>
    <x v="0"/>
    <n v="6"/>
    <n v="41"/>
    <n v="37"/>
    <x v="2"/>
    <n v="4"/>
    <n v="0.2"/>
    <n v="3879.3"/>
    <n v="3219.819"/>
    <n v="3103.4400000000005"/>
    <n v="-116.37899999999945"/>
  </r>
  <r>
    <s v="SO - 000507"/>
    <s v="Distributor"/>
    <s v="WARE-NBV1002"/>
    <d v="2018-04-10T00:00:00"/>
    <x v="48"/>
    <d v="2018-07-31T00:00:00"/>
    <x v="37"/>
    <n v="20"/>
    <s v="USD"/>
    <x v="4"/>
    <n v="22"/>
    <n v="50"/>
    <n v="76"/>
    <x v="1"/>
    <n v="21"/>
    <n v="7.4999999999999997E-2"/>
    <n v="5976.4000000000005"/>
    <n v="3466.3119999999999"/>
    <n v="33169.020000000004"/>
    <n v="12371.148000000005"/>
  </r>
  <r>
    <s v="SO - 000508"/>
    <s v="Online"/>
    <s v="WARE-UHY1004"/>
    <d v="2018-04-10T00:00:00"/>
    <x v="48"/>
    <d v="2018-08-11T00:00:00"/>
    <x v="42"/>
    <n v="8"/>
    <s v="USD"/>
    <x v="19"/>
    <n v="19"/>
    <n v="13"/>
    <n v="255"/>
    <x v="4"/>
    <n v="18"/>
    <n v="0.05"/>
    <n v="2257.9"/>
    <n v="1264.4240000000002"/>
    <n v="2145.0050000000001"/>
    <n v="880.5809999999999"/>
  </r>
  <r>
    <s v="SO - 000509"/>
    <s v="Online"/>
    <s v="WARE-NMK1003"/>
    <d v="2018-04-10T00:00:00"/>
    <x v="49"/>
    <d v="2018-08-10T00:00:00"/>
    <x v="55"/>
    <n v="42"/>
    <s v="USD"/>
    <x v="23"/>
    <n v="15"/>
    <n v="9"/>
    <n v="186"/>
    <x v="0"/>
    <n v="22"/>
    <n v="0.05"/>
    <n v="241.20000000000002"/>
    <n v="154.36800000000002"/>
    <n v="916.56000000000006"/>
    <n v="299.08799999999997"/>
  </r>
  <r>
    <s v="SO - 000510"/>
    <s v="In-Store"/>
    <s v="WARE-NBV1002"/>
    <d v="2018-04-10T00:00:00"/>
    <x v="49"/>
    <d v="2018-08-06T00:00:00"/>
    <x v="49"/>
    <n v="21"/>
    <s v="USD"/>
    <x v="27"/>
    <n v="1"/>
    <n v="35"/>
    <n v="68"/>
    <x v="1"/>
    <n v="40"/>
    <n v="7.4999999999999997E-2"/>
    <n v="1983.2"/>
    <n v="793.28000000000009"/>
    <n v="14675.68"/>
    <n v="8329.4399999999987"/>
  </r>
  <r>
    <s v="SO - 000511"/>
    <s v="In-Store"/>
    <s v="WARE-MKL1006"/>
    <d v="2018-04-10T00:00:00"/>
    <x v="49"/>
    <d v="2018-08-06T00:00:00"/>
    <x v="53"/>
    <n v="25"/>
    <s v="USD"/>
    <x v="9"/>
    <n v="8"/>
    <n v="1"/>
    <n v="364"/>
    <x v="2"/>
    <n v="13"/>
    <n v="0.05"/>
    <n v="3919.5"/>
    <n v="3331.5749999999998"/>
    <n v="3723.5249999999996"/>
    <n v="391.94999999999982"/>
  </r>
  <r>
    <s v="SO - 000512"/>
    <s v="Online"/>
    <s v="WARE-NMK1003"/>
    <d v="2018-04-10T00:00:00"/>
    <x v="49"/>
    <d v="2018-07-27T00:00:00"/>
    <x v="53"/>
    <n v="25"/>
    <s v="USD"/>
    <x v="18"/>
    <n v="13"/>
    <n v="17"/>
    <n v="174"/>
    <x v="1"/>
    <n v="44"/>
    <n v="0.1"/>
    <n v="241.20000000000002"/>
    <n v="135.07200000000003"/>
    <n v="1519.5600000000002"/>
    <n v="574.05599999999993"/>
  </r>
  <r>
    <s v="SO - 000513"/>
    <s v="Online"/>
    <s v="WARE-XYS1001"/>
    <d v="2018-04-10T00:00:00"/>
    <x v="49"/>
    <d v="2018-08-14T00:00:00"/>
    <x v="56"/>
    <n v="32"/>
    <s v="USD"/>
    <x v="18"/>
    <n v="13"/>
    <n v="35"/>
    <n v="2"/>
    <x v="2"/>
    <n v="1"/>
    <n v="7.4999999999999997E-2"/>
    <n v="3946.3"/>
    <n v="2012.6130000000001"/>
    <n v="14601.310000000001"/>
    <n v="6550.8580000000011"/>
  </r>
  <r>
    <s v="SO - 000514"/>
    <s v="Online"/>
    <s v="WARE-NMK1003"/>
    <d v="2018-04-10T00:00:00"/>
    <x v="49"/>
    <d v="2018-08-03T00:00:00"/>
    <x v="39"/>
    <n v="12"/>
    <s v="USD"/>
    <x v="23"/>
    <n v="15"/>
    <n v="6"/>
    <n v="157"/>
    <x v="1"/>
    <n v="35"/>
    <n v="0.05"/>
    <n v="3966.4"/>
    <n v="3054.1280000000002"/>
    <n v="11304.24"/>
    <n v="2141.8559999999998"/>
  </r>
  <r>
    <s v="SO - 000515"/>
    <s v="In-Store"/>
    <s v="WARE-NMK1003"/>
    <d v="2018-04-10T00:00:00"/>
    <x v="49"/>
    <d v="2018-07-24T00:00:00"/>
    <x v="49"/>
    <n v="21"/>
    <s v="USD"/>
    <x v="26"/>
    <n v="3"/>
    <n v="6"/>
    <n v="106"/>
    <x v="1"/>
    <n v="46"/>
    <n v="0.1"/>
    <n v="1829.1000000000001"/>
    <n v="1463.2800000000002"/>
    <n v="8230.9500000000007"/>
    <n v="914.54999999999927"/>
  </r>
  <r>
    <s v="SO - 000516"/>
    <s v="In-Store"/>
    <s v="WARE-PUJ1005"/>
    <d v="2018-04-10T00:00:00"/>
    <x v="49"/>
    <d v="2018-08-02T00:00:00"/>
    <x v="36"/>
    <n v="8"/>
    <s v="USD"/>
    <x v="7"/>
    <n v="4"/>
    <n v="15"/>
    <n v="277"/>
    <x v="2"/>
    <n v="37"/>
    <n v="7.4999999999999997E-2"/>
    <n v="2733.6"/>
    <n v="1230.1199999999999"/>
    <n v="15171.48"/>
    <n v="7790.76"/>
  </r>
  <r>
    <s v="SO - 000517"/>
    <s v="In-Store"/>
    <s v="WARE-PUJ1005"/>
    <d v="2018-04-10T00:00:00"/>
    <x v="49"/>
    <d v="2018-07-22T00:00:00"/>
    <x v="42"/>
    <n v="7"/>
    <s v="USD"/>
    <x v="11"/>
    <n v="5"/>
    <n v="20"/>
    <n v="328"/>
    <x v="1"/>
    <n v="39"/>
    <n v="7.4999999999999997E-2"/>
    <n v="844.2"/>
    <n v="717.57"/>
    <n v="6247.0800000000008"/>
    <n v="506.52000000000044"/>
  </r>
  <r>
    <s v="SO - 000518"/>
    <s v="In-Store"/>
    <s v="WARE-PUJ1005"/>
    <d v="2018-04-10T00:00:00"/>
    <x v="50"/>
    <d v="2018-08-17T00:00:00"/>
    <x v="41"/>
    <n v="14"/>
    <s v="USD"/>
    <x v="5"/>
    <n v="12"/>
    <n v="28"/>
    <n v="302"/>
    <x v="1"/>
    <n v="27"/>
    <n v="0.05"/>
    <n v="6231"/>
    <n v="4922.49"/>
    <n v="23677.8"/>
    <n v="3987.84"/>
  </r>
  <r>
    <s v="SO - 000519"/>
    <s v="Online"/>
    <s v="WARE-NBV1002"/>
    <d v="2018-04-10T00:00:00"/>
    <x v="50"/>
    <d v="2018-08-11T00:00:00"/>
    <x v="46"/>
    <n v="12"/>
    <s v="USD"/>
    <x v="23"/>
    <n v="15"/>
    <n v="16"/>
    <n v="65"/>
    <x v="0"/>
    <n v="5"/>
    <n v="0.05"/>
    <n v="1159.1000000000001"/>
    <n v="614.32300000000009"/>
    <n v="3303.4349999999999"/>
    <n v="1460.4659999999997"/>
  </r>
  <r>
    <s v="SO - 000520"/>
    <s v="In-Store"/>
    <s v="WARE-XYS1001"/>
    <d v="2018-04-10T00:00:00"/>
    <x v="50"/>
    <d v="2018-07-30T00:00:00"/>
    <x v="43"/>
    <n v="17"/>
    <s v="USD"/>
    <x v="27"/>
    <n v="1"/>
    <n v="15"/>
    <n v="40"/>
    <x v="0"/>
    <n v="42"/>
    <n v="0.15"/>
    <n v="3966.4"/>
    <n v="2379.84"/>
    <n v="3371.44"/>
    <n v="991.59999999999991"/>
  </r>
  <r>
    <s v="SO - 000521"/>
    <s v="Online"/>
    <s v="WARE-XYS1001"/>
    <d v="2018-04-10T00:00:00"/>
    <x v="50"/>
    <d v="2018-08-13T00:00:00"/>
    <x v="46"/>
    <n v="12"/>
    <s v="USD"/>
    <x v="18"/>
    <n v="13"/>
    <n v="41"/>
    <n v="4"/>
    <x v="0"/>
    <n v="12"/>
    <n v="0.1"/>
    <n v="1105.5"/>
    <n v="740.68500000000006"/>
    <n v="3979.8"/>
    <n v="1017.06"/>
  </r>
  <r>
    <s v="SO - 000522"/>
    <s v="In-Store"/>
    <s v="WARE-XYS1001"/>
    <d v="2018-04-10T00:00:00"/>
    <x v="50"/>
    <d v="2018-07-25T00:00:00"/>
    <x v="51"/>
    <n v="28"/>
    <s v="USD"/>
    <x v="27"/>
    <n v="1"/>
    <n v="16"/>
    <n v="56"/>
    <x v="2"/>
    <n v="8"/>
    <n v="0.05"/>
    <n v="1125.6000000000001"/>
    <n v="731.6400000000001"/>
    <n v="5346.6"/>
    <n v="1688.3999999999996"/>
  </r>
  <r>
    <s v="SO - 000523"/>
    <s v="Distributor"/>
    <s v="WARE-NMK1003"/>
    <d v="2018-04-10T00:00:00"/>
    <x v="50"/>
    <d v="2018-07-28T00:00:00"/>
    <x v="39"/>
    <n v="11"/>
    <s v="USD"/>
    <x v="17"/>
    <n v="20"/>
    <n v="19"/>
    <n v="139"/>
    <x v="0"/>
    <n v="42"/>
    <n v="0.15"/>
    <n v="897.80000000000007"/>
    <n v="709.26200000000006"/>
    <n v="3815.65"/>
    <n v="269.33999999999969"/>
  </r>
  <r>
    <s v="SO - 000524"/>
    <s v="Online"/>
    <s v="WARE-NBV1002"/>
    <d v="2018-04-10T00:00:00"/>
    <x v="50"/>
    <d v="2018-08-03T00:00:00"/>
    <x v="43"/>
    <n v="17"/>
    <s v="USD"/>
    <x v="1"/>
    <n v="14"/>
    <n v="21"/>
    <n v="70"/>
    <x v="0"/>
    <n v="5"/>
    <n v="0.2"/>
    <n v="207.70000000000002"/>
    <n v="83.080000000000013"/>
    <n v="830.80000000000007"/>
    <n v="415.4"/>
  </r>
  <r>
    <s v="SO - 000525"/>
    <s v="In-Store"/>
    <s v="WARE-MKL1006"/>
    <d v="2018-04-10T00:00:00"/>
    <x v="50"/>
    <d v="2018-08-11T00:00:00"/>
    <x v="44"/>
    <n v="21"/>
    <s v="USD"/>
    <x v="27"/>
    <n v="1"/>
    <n v="43"/>
    <n v="360"/>
    <x v="2"/>
    <n v="8"/>
    <n v="0.15"/>
    <n v="3959.7000000000003"/>
    <n v="2138.2380000000003"/>
    <n v="16828.724999999999"/>
    <n v="6137.5349999999962"/>
  </r>
  <r>
    <s v="SO - 000526"/>
    <s v="Online"/>
    <s v="WARE-PUJ1005"/>
    <d v="2018-04-10T00:00:00"/>
    <x v="51"/>
    <d v="2018-07-31T00:00:00"/>
    <x v="39"/>
    <n v="10"/>
    <s v="USD"/>
    <x v="20"/>
    <n v="17"/>
    <n v="21"/>
    <n v="321"/>
    <x v="1"/>
    <n v="2"/>
    <n v="7.4999999999999997E-2"/>
    <n v="1755.4"/>
    <n v="912.80800000000011"/>
    <n v="11366.215000000002"/>
    <n v="4976.5590000000011"/>
  </r>
  <r>
    <s v="SO - 000527"/>
    <s v="In-Store"/>
    <s v="WARE-UHY1004"/>
    <d v="2018-04-10T00:00:00"/>
    <x v="51"/>
    <d v="2018-08-11T00:00:00"/>
    <x v="50"/>
    <n v="34"/>
    <s v="USD"/>
    <x v="6"/>
    <n v="10"/>
    <n v="37"/>
    <n v="214"/>
    <x v="1"/>
    <n v="27"/>
    <n v="0.2"/>
    <n v="3001.6"/>
    <n v="1650.88"/>
    <n v="7203.84"/>
    <n v="2251.1999999999998"/>
  </r>
  <r>
    <s v="SO - 000528"/>
    <s v="Online"/>
    <s v="WARE-PUJ1005"/>
    <d v="2018-04-10T00:00:00"/>
    <x v="51"/>
    <d v="2018-08-04T00:00:00"/>
    <x v="37"/>
    <n v="17"/>
    <s v="USD"/>
    <x v="17"/>
    <n v="20"/>
    <n v="33"/>
    <n v="268"/>
    <x v="2"/>
    <n v="13"/>
    <n v="0.4"/>
    <n v="1031.8"/>
    <n v="464.31"/>
    <n v="3714.4799999999996"/>
    <n v="928.61999999999944"/>
  </r>
  <r>
    <s v="SO - 000529"/>
    <s v="In-Store"/>
    <s v="WARE-XYS1001"/>
    <d v="2018-04-10T00:00:00"/>
    <x v="51"/>
    <d v="2018-08-17T00:00:00"/>
    <x v="47"/>
    <n v="12"/>
    <s v="USD"/>
    <x v="14"/>
    <n v="7"/>
    <n v="21"/>
    <n v="54"/>
    <x v="0"/>
    <n v="12"/>
    <n v="0.1"/>
    <n v="3966.4"/>
    <n v="2776.48"/>
    <n v="14279.04"/>
    <n v="3173.1200000000008"/>
  </r>
  <r>
    <s v="SO - 000530"/>
    <s v="Online"/>
    <s v="WARE-NMK1003"/>
    <d v="2018-04-10T00:00:00"/>
    <x v="51"/>
    <d v="2018-08-06T00:00:00"/>
    <x v="37"/>
    <n v="17"/>
    <s v="USD"/>
    <x v="19"/>
    <n v="19"/>
    <n v="48"/>
    <n v="95"/>
    <x v="0"/>
    <n v="12"/>
    <n v="0.1"/>
    <n v="1681.7"/>
    <n v="1126.739"/>
    <n v="7567.6500000000005"/>
    <n v="1933.9550000000008"/>
  </r>
  <r>
    <s v="SO - 000531"/>
    <s v="In-Store"/>
    <s v="WARE-XYS1001"/>
    <d v="2018-04-10T00:00:00"/>
    <x v="51"/>
    <d v="2018-08-13T00:00:00"/>
    <x v="46"/>
    <n v="11"/>
    <s v="USD"/>
    <x v="7"/>
    <n v="4"/>
    <n v="33"/>
    <n v="11"/>
    <x v="1"/>
    <n v="41"/>
    <n v="0.05"/>
    <n v="1172.5"/>
    <n v="809.02499999999998"/>
    <n v="1113.875"/>
    <n v="304.85000000000002"/>
  </r>
  <r>
    <s v="SO - 000532"/>
    <s v="Online"/>
    <s v="WARE-PUJ1005"/>
    <d v="2018-04-10T00:00:00"/>
    <x v="51"/>
    <d v="2018-08-16T00:00:00"/>
    <x v="43"/>
    <n v="16"/>
    <s v="USD"/>
    <x v="19"/>
    <n v="19"/>
    <n v="26"/>
    <n v="304"/>
    <x v="0"/>
    <n v="38"/>
    <n v="0.15"/>
    <n v="716.9"/>
    <n v="473.154"/>
    <n v="4265.5550000000003"/>
    <n v="953.47700000000032"/>
  </r>
  <r>
    <s v="SO - 000533"/>
    <s v="Distributor"/>
    <s v="WARE-PUJ1005"/>
    <d v="2018-04-10T00:00:00"/>
    <x v="51"/>
    <d v="2018-07-25T00:00:00"/>
    <x v="43"/>
    <n v="16"/>
    <s v="USD"/>
    <x v="4"/>
    <n v="22"/>
    <n v="12"/>
    <n v="288"/>
    <x v="1"/>
    <n v="30"/>
    <n v="7.4999999999999997E-2"/>
    <n v="6465.5"/>
    <n v="3879.2999999999997"/>
    <n v="41864.112500000003"/>
    <n v="14709.012500000004"/>
  </r>
  <r>
    <s v="SO - 000534"/>
    <s v="Distributor"/>
    <s v="WARE-PUJ1005"/>
    <d v="2018-04-10T00:00:00"/>
    <x v="51"/>
    <d v="2018-08-08T00:00:00"/>
    <x v="44"/>
    <n v="20"/>
    <s v="USD"/>
    <x v="15"/>
    <n v="24"/>
    <n v="30"/>
    <n v="291"/>
    <x v="0"/>
    <n v="20"/>
    <n v="7.4999999999999997E-2"/>
    <n v="241.20000000000002"/>
    <n v="101.304"/>
    <n v="223.11"/>
    <n v="121.80600000000001"/>
  </r>
  <r>
    <s v="SO - 000535"/>
    <s v="Online"/>
    <s v="WARE-NMK1003"/>
    <d v="2018-04-10T00:00:00"/>
    <x v="51"/>
    <d v="2018-07-27T00:00:00"/>
    <x v="42"/>
    <n v="5"/>
    <s v="USD"/>
    <x v="20"/>
    <n v="17"/>
    <n v="38"/>
    <n v="123"/>
    <x v="1"/>
    <n v="36"/>
    <n v="0.05"/>
    <n v="1929.6000000000001"/>
    <n v="849.02400000000011"/>
    <n v="1833.1200000000001"/>
    <n v="984.096"/>
  </r>
  <r>
    <s v="SO - 000536"/>
    <s v="Distributor"/>
    <s v="WARE-NMK1003"/>
    <d v="2018-04-10T00:00:00"/>
    <x v="51"/>
    <d v="2018-07-29T00:00:00"/>
    <x v="52"/>
    <n v="26"/>
    <s v="USD"/>
    <x v="17"/>
    <n v="20"/>
    <n v="23"/>
    <n v="166"/>
    <x v="1"/>
    <n v="14"/>
    <n v="0.1"/>
    <n v="3953"/>
    <n v="3280.99"/>
    <n v="28461.600000000002"/>
    <n v="2213.6800000000039"/>
  </r>
  <r>
    <s v="SO - 000537"/>
    <s v="Online"/>
    <s v="WARE-UHY1004"/>
    <d v="2018-04-10T00:00:00"/>
    <x v="52"/>
    <d v="2018-08-07T00:00:00"/>
    <x v="35"/>
    <n v="8"/>
    <s v="USD"/>
    <x v="16"/>
    <n v="18"/>
    <n v="46"/>
    <n v="204"/>
    <x v="1"/>
    <n v="40"/>
    <n v="0.05"/>
    <n v="2492.4"/>
    <n v="1320.9720000000002"/>
    <n v="4735.5600000000004"/>
    <n v="2093.616"/>
  </r>
  <r>
    <s v="SO - 000538"/>
    <s v="Online"/>
    <s v="WARE-PUJ1005"/>
    <d v="2018-04-10T00:00:00"/>
    <x v="52"/>
    <d v="2018-08-13T00:00:00"/>
    <x v="39"/>
    <n v="9"/>
    <s v="USD"/>
    <x v="16"/>
    <n v="18"/>
    <n v="15"/>
    <n v="295"/>
    <x v="2"/>
    <n v="1"/>
    <n v="7.4999999999999997E-2"/>
    <n v="241.20000000000002"/>
    <n v="185.72400000000002"/>
    <n v="1561.7700000000002"/>
    <n v="261.702"/>
  </r>
  <r>
    <s v="SO - 000539"/>
    <s v="In-Store"/>
    <s v="WARE-UHY1004"/>
    <d v="2018-04-10T00:00:00"/>
    <x v="52"/>
    <d v="2018-08-07T00:00:00"/>
    <x v="45"/>
    <n v="17"/>
    <s v="USD"/>
    <x v="5"/>
    <n v="12"/>
    <n v="34"/>
    <n v="207"/>
    <x v="1"/>
    <n v="26"/>
    <n v="0.05"/>
    <n v="951.4"/>
    <n v="380.56"/>
    <n v="4519.1499999999996"/>
    <n v="2616.3499999999995"/>
  </r>
  <r>
    <s v="SO - 000540"/>
    <s v="Distributor"/>
    <s v="WARE-NBV1002"/>
    <d v="2018-04-10T00:00:00"/>
    <x v="52"/>
    <d v="2018-07-24T00:00:00"/>
    <x v="35"/>
    <n v="8"/>
    <s v="USD"/>
    <x v="12"/>
    <n v="25"/>
    <n v="45"/>
    <n v="75"/>
    <x v="1"/>
    <n v="24"/>
    <n v="0.2"/>
    <n v="6217.6"/>
    <n v="5284.96"/>
    <n v="19896.320000000003"/>
    <n v="-1243.5199999999968"/>
  </r>
  <r>
    <s v="SO - 000541"/>
    <s v="In-Store"/>
    <s v="WARE-NBV1002"/>
    <d v="2018-04-10T00:00:00"/>
    <x v="52"/>
    <d v="2018-08-10T00:00:00"/>
    <x v="27"/>
    <n v="3"/>
    <s v="USD"/>
    <x v="5"/>
    <n v="12"/>
    <n v="15"/>
    <n v="77"/>
    <x v="0"/>
    <n v="42"/>
    <n v="7.4999999999999997E-2"/>
    <n v="2351.7000000000003"/>
    <n v="1246.4010000000003"/>
    <n v="13051.935000000001"/>
    <n v="5573.5289999999995"/>
  </r>
  <r>
    <s v="SO - 000542"/>
    <s v="Distributor"/>
    <s v="WARE-NMK1003"/>
    <d v="2018-04-10T00:00:00"/>
    <x v="52"/>
    <d v="2018-08-02T00:00:00"/>
    <x v="41"/>
    <n v="12"/>
    <s v="USD"/>
    <x v="4"/>
    <n v="22"/>
    <n v="19"/>
    <n v="134"/>
    <x v="1"/>
    <n v="3"/>
    <n v="0.1"/>
    <n v="1132.3"/>
    <n v="871.87099999999998"/>
    <n v="6114.4199999999992"/>
    <n v="883.19399999999951"/>
  </r>
  <r>
    <s v="SO - 000543"/>
    <s v="Distributor"/>
    <s v="WARE-UHY1004"/>
    <d v="2018-04-10T00:00:00"/>
    <x v="52"/>
    <d v="2018-08-03T00:00:00"/>
    <x v="48"/>
    <n v="23"/>
    <s v="USD"/>
    <x v="2"/>
    <n v="21"/>
    <n v="1"/>
    <n v="211"/>
    <x v="3"/>
    <n v="47"/>
    <n v="0.1"/>
    <n v="1145.7"/>
    <n v="607.221"/>
    <n v="3093.3900000000003"/>
    <n v="1271.7270000000003"/>
  </r>
  <r>
    <s v="SO - 000544"/>
    <s v="Distributor"/>
    <s v="WARE-NMK1003"/>
    <d v="2018-04-10T00:00:00"/>
    <x v="52"/>
    <d v="2018-08-10T00:00:00"/>
    <x v="42"/>
    <n v="4"/>
    <s v="USD"/>
    <x v="15"/>
    <n v="24"/>
    <n v="15"/>
    <n v="127"/>
    <x v="1"/>
    <n v="27"/>
    <n v="7.4999999999999997E-2"/>
    <n v="3725.2000000000003"/>
    <n v="2048.86"/>
    <n v="10337.43"/>
    <n v="4190.8500000000004"/>
  </r>
  <r>
    <s v="SO - 000545"/>
    <s v="Distributor"/>
    <s v="WARE-NMK1003"/>
    <d v="2018-04-10T00:00:00"/>
    <x v="52"/>
    <d v="2018-07-26T00:00:00"/>
    <x v="57"/>
    <n v="24"/>
    <s v="USD"/>
    <x v="15"/>
    <n v="24"/>
    <n v="50"/>
    <n v="194"/>
    <x v="1"/>
    <n v="33"/>
    <n v="0.05"/>
    <n v="944.7"/>
    <n v="689.63099999999997"/>
    <n v="6282.2550000000001"/>
    <n v="1454.8380000000006"/>
  </r>
  <r>
    <s v="SO - 000546"/>
    <s v="Online"/>
    <s v="WARE-NMK1003"/>
    <d v="2018-04-10T00:00:00"/>
    <x v="52"/>
    <d v="2018-08-14T00:00:00"/>
    <x v="41"/>
    <n v="12"/>
    <s v="USD"/>
    <x v="16"/>
    <n v="18"/>
    <n v="39"/>
    <n v="157"/>
    <x v="0"/>
    <n v="42"/>
    <n v="7.4999999999999997E-2"/>
    <n v="1219.4000000000001"/>
    <n v="560.92400000000009"/>
    <n v="3383.8350000000005"/>
    <n v="1701.0630000000001"/>
  </r>
  <r>
    <s v="SO - 000547"/>
    <s v="Distributor"/>
    <s v="WARE-UHY1004"/>
    <d v="2018-04-10T00:00:00"/>
    <x v="52"/>
    <d v="2018-08-15T00:00:00"/>
    <x v="47"/>
    <n v="11"/>
    <s v="USD"/>
    <x v="8"/>
    <n v="23"/>
    <n v="30"/>
    <n v="211"/>
    <x v="3"/>
    <n v="47"/>
    <n v="7.4999999999999997E-2"/>
    <n v="1051.9000000000001"/>
    <n v="736.33"/>
    <n v="3892.0300000000007"/>
    <n v="946.71000000000049"/>
  </r>
  <r>
    <s v="SO - 000548"/>
    <s v="In-Store"/>
    <s v="WARE-XYS1001"/>
    <d v="2018-04-10T00:00:00"/>
    <x v="52"/>
    <d v="2018-07-31T00:00:00"/>
    <x v="35"/>
    <n v="8"/>
    <s v="USD"/>
    <x v="27"/>
    <n v="1"/>
    <n v="31"/>
    <n v="19"/>
    <x v="0"/>
    <n v="20"/>
    <n v="7.4999999999999997E-2"/>
    <n v="207.70000000000002"/>
    <n v="135.00500000000002"/>
    <n v="384.24500000000006"/>
    <n v="114.23500000000001"/>
  </r>
  <r>
    <s v="SO - 000549"/>
    <s v="Online"/>
    <s v="WARE-NMK1003"/>
    <d v="2018-04-10T00:00:00"/>
    <x v="52"/>
    <d v="2018-08-15T00:00:00"/>
    <x v="49"/>
    <n v="18"/>
    <s v="USD"/>
    <x v="20"/>
    <n v="17"/>
    <n v="14"/>
    <n v="201"/>
    <x v="1"/>
    <n v="35"/>
    <n v="0.05"/>
    <n v="1862.6000000000001"/>
    <n v="1098.934"/>
    <n v="7077.88"/>
    <n v="2682.1440000000002"/>
  </r>
  <r>
    <s v="SO - 000550"/>
    <s v="Wholesale"/>
    <s v="WARE-NBV1002"/>
    <d v="2018-04-10T00:00:00"/>
    <x v="52"/>
    <d v="2018-08-11T00:00:00"/>
    <x v="44"/>
    <n v="19"/>
    <s v="USD"/>
    <x v="21"/>
    <n v="26"/>
    <n v="26"/>
    <n v="76"/>
    <x v="2"/>
    <n v="8"/>
    <n v="0.1"/>
    <n v="1889.4"/>
    <n v="1152.5340000000001"/>
    <n v="5101.380000000001"/>
    <n v="1643.7780000000007"/>
  </r>
  <r>
    <s v="SO - 000551"/>
    <s v="Distributor"/>
    <s v="WARE-MKL1006"/>
    <d v="2018-04-10T00:00:00"/>
    <x v="52"/>
    <d v="2018-08-13T00:00:00"/>
    <x v="36"/>
    <n v="5"/>
    <s v="USD"/>
    <x v="4"/>
    <n v="22"/>
    <n v="40"/>
    <n v="354"/>
    <x v="0"/>
    <n v="12"/>
    <n v="0.15"/>
    <n v="2653.2000000000003"/>
    <n v="2016.4320000000002"/>
    <n v="18041.760000000002"/>
    <n v="1910.3040000000001"/>
  </r>
  <r>
    <s v="SO - 000552"/>
    <s v="Distributor"/>
    <s v="WARE-MKL1006"/>
    <d v="2018-04-10T00:00:00"/>
    <x v="52"/>
    <d v="2018-08-03T00:00:00"/>
    <x v="47"/>
    <n v="11"/>
    <s v="USD"/>
    <x v="15"/>
    <n v="24"/>
    <n v="43"/>
    <n v="343"/>
    <x v="1"/>
    <n v="27"/>
    <n v="7.4999999999999997E-2"/>
    <n v="3953"/>
    <n v="1818.38"/>
    <n v="7313.05"/>
    <n v="3676.29"/>
  </r>
  <r>
    <s v="SO - 000553"/>
    <s v="In-Store"/>
    <s v="WARE-MKL1006"/>
    <d v="2018-04-10T00:00:00"/>
    <x v="52"/>
    <d v="2018-08-08T00:00:00"/>
    <x v="58"/>
    <n v="32"/>
    <s v="USD"/>
    <x v="7"/>
    <n v="4"/>
    <n v="5"/>
    <n v="365"/>
    <x v="1"/>
    <n v="41"/>
    <n v="0.05"/>
    <n v="227.8"/>
    <n v="191.352"/>
    <n v="649.23"/>
    <n v="75.173999999999978"/>
  </r>
  <r>
    <s v="SO - 000554"/>
    <s v="Online"/>
    <s v="WARE-PUJ1005"/>
    <d v="2018-04-10T00:00:00"/>
    <x v="53"/>
    <d v="2018-07-31T00:00:00"/>
    <x v="36"/>
    <n v="4"/>
    <s v="USD"/>
    <x v="20"/>
    <n v="17"/>
    <n v="28"/>
    <n v="309"/>
    <x v="1"/>
    <n v="17"/>
    <n v="0.2"/>
    <n v="3879.3"/>
    <n v="1551.7200000000003"/>
    <n v="3103.4400000000005"/>
    <n v="1551.7200000000003"/>
  </r>
  <r>
    <s v="SO - 000555"/>
    <s v="In-Store"/>
    <s v="WARE-NMK1003"/>
    <d v="2018-04-10T00:00:00"/>
    <x v="53"/>
    <d v="2018-08-16T00:00:00"/>
    <x v="44"/>
    <n v="18"/>
    <s v="USD"/>
    <x v="27"/>
    <n v="1"/>
    <n v="21"/>
    <n v="151"/>
    <x v="2"/>
    <n v="13"/>
    <n v="0.15"/>
    <n v="1045.2"/>
    <n v="804.80400000000009"/>
    <n v="888.42"/>
    <n v="83.615999999999872"/>
  </r>
  <r>
    <s v="SO - 000556"/>
    <s v="In-Store"/>
    <s v="WARE-PUJ1005"/>
    <d v="2018-04-10T00:00:00"/>
    <x v="53"/>
    <d v="2018-08-18T00:00:00"/>
    <x v="45"/>
    <n v="16"/>
    <s v="USD"/>
    <x v="10"/>
    <n v="9"/>
    <n v="4"/>
    <n v="296"/>
    <x v="1"/>
    <n v="46"/>
    <n v="0.1"/>
    <n v="5071.9000000000005"/>
    <n v="2535.9500000000003"/>
    <n v="9129.4200000000019"/>
    <n v="4057.5200000000013"/>
  </r>
  <r>
    <s v="SO - 000557"/>
    <s v="In-Store"/>
    <s v="WARE-MKL1006"/>
    <d v="2018-04-10T00:00:00"/>
    <x v="53"/>
    <d v="2018-07-25T00:00:00"/>
    <x v="53"/>
    <n v="21"/>
    <s v="USD"/>
    <x v="11"/>
    <n v="5"/>
    <n v="23"/>
    <n v="364"/>
    <x v="3"/>
    <n v="25"/>
    <n v="0.15"/>
    <n v="241.20000000000002"/>
    <n v="144.72"/>
    <n v="205.02"/>
    <n v="60.300000000000011"/>
  </r>
  <r>
    <s v="SO - 000558"/>
    <s v="In-Store"/>
    <s v="WARE-NMK1003"/>
    <d v="2018-04-10T00:00:00"/>
    <x v="53"/>
    <d v="2018-08-01T00:00:00"/>
    <x v="36"/>
    <n v="4"/>
    <s v="USD"/>
    <x v="0"/>
    <n v="6"/>
    <n v="35"/>
    <n v="95"/>
    <x v="2"/>
    <n v="8"/>
    <n v="0.2"/>
    <n v="2298.1"/>
    <n v="1539.7270000000001"/>
    <n v="14707.84"/>
    <n v="2390.0239999999994"/>
  </r>
  <r>
    <s v="SO - 000559"/>
    <s v="In-Store"/>
    <s v="WARE-NBV1002"/>
    <d v="2018-04-10T00:00:00"/>
    <x v="53"/>
    <d v="2018-08-20T00:00:00"/>
    <x v="42"/>
    <n v="3"/>
    <s v="USD"/>
    <x v="5"/>
    <n v="12"/>
    <n v="25"/>
    <n v="65"/>
    <x v="0"/>
    <n v="34"/>
    <n v="0.2"/>
    <n v="3845.8"/>
    <n v="1845.9839999999999"/>
    <n v="21536.480000000003"/>
    <n v="8614.5920000000042"/>
  </r>
  <r>
    <s v="SO - 000560"/>
    <s v="Wholesale"/>
    <s v="WARE-UHY1004"/>
    <d v="2018-04-10T00:00:00"/>
    <x v="53"/>
    <d v="2018-08-17T00:00:00"/>
    <x v="48"/>
    <n v="22"/>
    <s v="USD"/>
    <x v="3"/>
    <n v="28"/>
    <n v="21"/>
    <n v="255"/>
    <x v="1"/>
    <n v="11"/>
    <n v="7.4999999999999997E-2"/>
    <n v="2425.4"/>
    <n v="1042.922"/>
    <n v="13460.970000000001"/>
    <n v="7203.438000000001"/>
  </r>
  <r>
    <s v="SO - 000561"/>
    <s v="In-Store"/>
    <s v="WARE-XYS1001"/>
    <d v="2018-04-10T00:00:00"/>
    <x v="54"/>
    <d v="2018-08-02T00:00:00"/>
    <x v="57"/>
    <n v="22"/>
    <s v="USD"/>
    <x v="13"/>
    <n v="2"/>
    <n v="48"/>
    <n v="7"/>
    <x v="3"/>
    <n v="6"/>
    <n v="0.05"/>
    <n v="1206"/>
    <n v="663.30000000000007"/>
    <n v="9165.6"/>
    <n v="3859.2"/>
  </r>
  <r>
    <s v="SO - 000562"/>
    <s v="In-Store"/>
    <s v="WARE-NMK1003"/>
    <d v="2018-04-10T00:00:00"/>
    <x v="54"/>
    <d v="2018-08-17T00:00:00"/>
    <x v="45"/>
    <n v="15"/>
    <s v="USD"/>
    <x v="26"/>
    <n v="3"/>
    <n v="50"/>
    <n v="125"/>
    <x v="1"/>
    <n v="21"/>
    <n v="7.4999999999999997E-2"/>
    <n v="221.1"/>
    <n v="179.09100000000001"/>
    <n v="1636.14"/>
    <n v="203.41200000000003"/>
  </r>
  <r>
    <s v="SO - 000563"/>
    <s v="Wholesale"/>
    <s v="WARE-UHY1004"/>
    <d v="2018-04-10T00:00:00"/>
    <x v="54"/>
    <d v="2018-08-02T00:00:00"/>
    <x v="46"/>
    <n v="8"/>
    <s v="USD"/>
    <x v="25"/>
    <n v="27"/>
    <n v="30"/>
    <n v="255"/>
    <x v="1"/>
    <n v="41"/>
    <n v="7.4999999999999997E-2"/>
    <n v="3825.7000000000003"/>
    <n v="2563.2190000000005"/>
    <n v="10616.317500000001"/>
    <n v="2926.6605"/>
  </r>
  <r>
    <s v="SO - 000564"/>
    <s v="Distributor"/>
    <s v="WARE-XYS1001"/>
    <d v="2018-04-10T00:00:00"/>
    <x v="54"/>
    <d v="2018-08-10T00:00:00"/>
    <x v="53"/>
    <n v="20"/>
    <s v="USD"/>
    <x v="4"/>
    <n v="22"/>
    <n v="27"/>
    <n v="41"/>
    <x v="3"/>
    <n v="6"/>
    <n v="7.4999999999999997E-2"/>
    <n v="857.6"/>
    <n v="394.49600000000004"/>
    <n v="3966.4"/>
    <n v="1993.9199999999998"/>
  </r>
  <r>
    <s v="SO - 000565"/>
    <s v="Online"/>
    <s v="WARE-XYS1001"/>
    <d v="2018-04-10T00:00:00"/>
    <x v="54"/>
    <d v="2018-07-27T00:00:00"/>
    <x v="53"/>
    <n v="20"/>
    <s v="USD"/>
    <x v="17"/>
    <n v="20"/>
    <n v="31"/>
    <n v="41"/>
    <x v="1"/>
    <n v="32"/>
    <n v="7.4999999999999997E-2"/>
    <n v="3825.7000000000003"/>
    <n v="2563.2190000000005"/>
    <n v="10616.317500000001"/>
    <n v="2926.6605"/>
  </r>
  <r>
    <s v="SO - 000566"/>
    <s v="Online"/>
    <s v="WARE-NMK1003"/>
    <d v="2018-04-10T00:00:00"/>
    <x v="54"/>
    <d v="2018-08-19T00:00:00"/>
    <x v="57"/>
    <n v="22"/>
    <s v="USD"/>
    <x v="5"/>
    <n v="12"/>
    <n v="5"/>
    <n v="107"/>
    <x v="0"/>
    <n v="12"/>
    <n v="7.4999999999999997E-2"/>
    <n v="1996.6000000000001"/>
    <n v="898.47"/>
    <n v="14774.840000000002"/>
    <n v="7587.0800000000017"/>
  </r>
  <r>
    <s v="SO - 000567"/>
    <s v="Distributor"/>
    <s v="WARE-NMK1003"/>
    <d v="2018-04-10T00:00:00"/>
    <x v="54"/>
    <d v="2018-08-21T00:00:00"/>
    <x v="56"/>
    <n v="27"/>
    <s v="USD"/>
    <x v="17"/>
    <n v="20"/>
    <n v="10"/>
    <n v="147"/>
    <x v="1"/>
    <n v="17"/>
    <n v="0.05"/>
    <n v="234.5"/>
    <n v="121.94"/>
    <n v="222.77499999999998"/>
    <n v="100.83499999999998"/>
  </r>
  <r>
    <s v="SO - 000568"/>
    <s v="Online"/>
    <s v="WARE-UHY1004"/>
    <d v="2018-04-10T00:00:00"/>
    <x v="54"/>
    <d v="2018-08-05T00:00:00"/>
    <x v="53"/>
    <n v="20"/>
    <s v="USD"/>
    <x v="24"/>
    <n v="16"/>
    <n v="15"/>
    <n v="206"/>
    <x v="1"/>
    <n v="14"/>
    <n v="7.4999999999999997E-2"/>
    <n v="1896.1000000000001"/>
    <n v="948.05000000000007"/>
    <n v="14031.140000000001"/>
    <n v="6446.7400000000007"/>
  </r>
  <r>
    <s v="SO - 000569"/>
    <s v="In-Store"/>
    <s v="WARE-NMK1003"/>
    <d v="2018-04-10T00:00:00"/>
    <x v="55"/>
    <d v="2018-08-09T00:00:00"/>
    <x v="48"/>
    <n v="20"/>
    <s v="USD"/>
    <x v="10"/>
    <n v="9"/>
    <n v="1"/>
    <n v="115"/>
    <x v="1"/>
    <n v="32"/>
    <n v="0.1"/>
    <n v="207.70000000000002"/>
    <n v="87.234000000000009"/>
    <n v="373.86"/>
    <n v="199.392"/>
  </r>
  <r>
    <s v="SO - 000570"/>
    <s v="Distributor"/>
    <s v="WARE-NMK1003"/>
    <d v="2018-04-10T00:00:00"/>
    <x v="55"/>
    <d v="2018-08-01T00:00:00"/>
    <x v="48"/>
    <n v="20"/>
    <s v="USD"/>
    <x v="15"/>
    <n v="24"/>
    <n v="8"/>
    <n v="109"/>
    <x v="2"/>
    <n v="8"/>
    <n v="7.4999999999999997E-2"/>
    <n v="167.5"/>
    <n v="125.625"/>
    <n v="154.9375"/>
    <n v="29.3125"/>
  </r>
  <r>
    <s v="SO - 000571"/>
    <s v="Wholesale"/>
    <s v="WARE-PUJ1005"/>
    <d v="2018-04-10T00:00:00"/>
    <x v="55"/>
    <d v="2018-08-01T00:00:00"/>
    <x v="49"/>
    <n v="15"/>
    <s v="USD"/>
    <x v="3"/>
    <n v="28"/>
    <n v="22"/>
    <n v="297"/>
    <x v="1"/>
    <n v="11"/>
    <n v="0.1"/>
    <n v="3986.5"/>
    <n v="2591.2249999999999"/>
    <n v="3587.85"/>
    <n v="996.625"/>
  </r>
  <r>
    <s v="SO - 000572"/>
    <s v="Online"/>
    <s v="WARE-NMK1003"/>
    <d v="2018-04-10T00:00:00"/>
    <x v="55"/>
    <d v="2018-08-12T00:00:00"/>
    <x v="59"/>
    <n v="33"/>
    <s v="USD"/>
    <x v="16"/>
    <n v="18"/>
    <n v="28"/>
    <n v="114"/>
    <x v="2"/>
    <n v="4"/>
    <n v="0.4"/>
    <n v="2546"/>
    <n v="1018.4000000000001"/>
    <n v="12220.8"/>
    <n v="4073.5999999999985"/>
  </r>
  <r>
    <s v="SO - 000573"/>
    <s v="Wholesale"/>
    <s v="WARE-NMK1003"/>
    <d v="2018-04-10T00:00:00"/>
    <x v="55"/>
    <d v="2018-08-13T00:00:00"/>
    <x v="39"/>
    <n v="6"/>
    <s v="USD"/>
    <x v="25"/>
    <n v="27"/>
    <n v="28"/>
    <n v="138"/>
    <x v="4"/>
    <n v="10"/>
    <n v="7.4999999999999997E-2"/>
    <n v="864.30000000000007"/>
    <n v="380.29200000000003"/>
    <n v="799.47750000000008"/>
    <n v="419.18550000000005"/>
  </r>
  <r>
    <s v="SO - 000574"/>
    <s v="Distributor"/>
    <s v="WARE-NMK1003"/>
    <d v="2018-04-10T00:00:00"/>
    <x v="55"/>
    <d v="2018-08-22T00:00:00"/>
    <x v="52"/>
    <n v="22"/>
    <s v="USD"/>
    <x v="8"/>
    <n v="23"/>
    <n v="40"/>
    <n v="148"/>
    <x v="1"/>
    <n v="41"/>
    <n v="0.05"/>
    <n v="1876"/>
    <n v="1350.72"/>
    <n v="1782.1999999999998"/>
    <n v="431.47999999999979"/>
  </r>
  <r>
    <s v="SO - 000575"/>
    <s v="Online"/>
    <s v="WARE-PUJ1005"/>
    <d v="2018-04-10T00:00:00"/>
    <x v="55"/>
    <d v="2018-08-01T00:00:00"/>
    <x v="49"/>
    <n v="15"/>
    <s v="USD"/>
    <x v="24"/>
    <n v="16"/>
    <n v="3"/>
    <n v="309"/>
    <x v="1"/>
    <n v="11"/>
    <n v="7.4999999999999997E-2"/>
    <n v="247.9"/>
    <n v="163.614"/>
    <n v="1146.5375000000001"/>
    <n v="328.46750000000009"/>
  </r>
  <r>
    <s v="SO - 000576"/>
    <s v="Online"/>
    <s v="WARE-NMK1003"/>
    <d v="2018-04-10T00:00:00"/>
    <x v="55"/>
    <d v="2018-08-11T00:00:00"/>
    <x v="51"/>
    <n v="23"/>
    <s v="USD"/>
    <x v="5"/>
    <n v="12"/>
    <n v="21"/>
    <n v="151"/>
    <x v="1"/>
    <n v="44"/>
    <n v="7.4999999999999997E-2"/>
    <n v="5051.8"/>
    <n v="3435.2240000000002"/>
    <n v="9345.83"/>
    <n v="2475.3819999999996"/>
  </r>
  <r>
    <s v="SO - 000577"/>
    <s v="Wholesale"/>
    <s v="WARE-PUJ1005"/>
    <d v="2018-04-10T00:00:00"/>
    <x v="55"/>
    <d v="2018-08-17T00:00:00"/>
    <x v="57"/>
    <n v="21"/>
    <s v="USD"/>
    <x v="12"/>
    <n v="25"/>
    <n v="3"/>
    <n v="266"/>
    <x v="0"/>
    <n v="22"/>
    <n v="0.4"/>
    <n v="1011.7"/>
    <n v="667.72200000000009"/>
    <n v="2428.08"/>
    <n v="-242.80800000000045"/>
  </r>
  <r>
    <s v="SO - 000578"/>
    <s v="In-Store"/>
    <s v="WARE-UHY1004"/>
    <d v="2018-04-10T00:00:00"/>
    <x v="55"/>
    <d v="2018-08-22T00:00:00"/>
    <x v="36"/>
    <n v="2"/>
    <s v="USD"/>
    <x v="7"/>
    <n v="4"/>
    <n v="16"/>
    <n v="242"/>
    <x v="1"/>
    <n v="2"/>
    <n v="0.2"/>
    <n v="1862.6000000000001"/>
    <n v="1247.9420000000002"/>
    <n v="8940.4800000000014"/>
    <n v="1452.8279999999995"/>
  </r>
  <r>
    <s v="SO - 000579"/>
    <s v="Online"/>
    <s v="WARE-NMK1003"/>
    <d v="2018-04-10T00:00:00"/>
    <x v="55"/>
    <d v="2018-07-27T00:00:00"/>
    <x v="53"/>
    <n v="19"/>
    <s v="USD"/>
    <x v="20"/>
    <n v="17"/>
    <n v="31"/>
    <n v="150"/>
    <x v="0"/>
    <n v="12"/>
    <n v="0.1"/>
    <n v="1246.2"/>
    <n v="660.4860000000001"/>
    <n v="6729.4800000000005"/>
    <n v="2766.5639999999999"/>
  </r>
  <r>
    <s v="SO - 000580"/>
    <s v="Distributor"/>
    <s v="WARE-MKL1006"/>
    <d v="2018-04-10T00:00:00"/>
    <x v="56"/>
    <d v="2018-08-02T00:00:00"/>
    <x v="56"/>
    <n v="25"/>
    <s v="USD"/>
    <x v="15"/>
    <n v="24"/>
    <n v="26"/>
    <n v="349"/>
    <x v="1"/>
    <n v="30"/>
    <n v="0.1"/>
    <n v="1688.4"/>
    <n v="1215.6479999999999"/>
    <n v="1519.5600000000002"/>
    <n v="303.91200000000026"/>
  </r>
  <r>
    <s v="SO - 000581"/>
    <s v="In-Store"/>
    <s v="WARE-UHY1004"/>
    <d v="2018-04-10T00:00:00"/>
    <x v="56"/>
    <d v="2018-08-04T00:00:00"/>
    <x v="60"/>
    <n v="27"/>
    <s v="USD"/>
    <x v="5"/>
    <n v="12"/>
    <n v="30"/>
    <n v="237"/>
    <x v="1"/>
    <n v="11"/>
    <n v="0.1"/>
    <n v="5916.1"/>
    <n v="4673.7190000000001"/>
    <n v="42595.920000000006"/>
    <n v="5206.1680000000051"/>
  </r>
  <r>
    <s v="SO - 000582"/>
    <s v="Online"/>
    <s v="WARE-NMK1003"/>
    <d v="2018-04-10T00:00:00"/>
    <x v="56"/>
    <d v="2018-08-20T00:00:00"/>
    <x v="43"/>
    <n v="11"/>
    <s v="USD"/>
    <x v="18"/>
    <n v="13"/>
    <n v="17"/>
    <n v="190"/>
    <x v="2"/>
    <n v="13"/>
    <n v="0.1"/>
    <n v="5132.2"/>
    <n v="2771.3879999999999"/>
    <n v="13856.939999999999"/>
    <n v="5542.775999999998"/>
  </r>
  <r>
    <s v="SO - 000583"/>
    <s v="In-Store"/>
    <s v="WARE-NBV1002"/>
    <d v="2018-04-10T00:00:00"/>
    <x v="56"/>
    <d v="2018-08-02T00:00:00"/>
    <x v="60"/>
    <n v="27"/>
    <s v="USD"/>
    <x v="14"/>
    <n v="7"/>
    <n v="46"/>
    <n v="82"/>
    <x v="2"/>
    <n v="7"/>
    <n v="0.05"/>
    <n v="1118.9000000000001"/>
    <n v="839.17500000000007"/>
    <n v="2125.91"/>
    <n v="447.55999999999972"/>
  </r>
  <r>
    <s v="SO - 000584"/>
    <s v="In-Store"/>
    <s v="WARE-UHY1004"/>
    <d v="2018-04-10T00:00:00"/>
    <x v="56"/>
    <d v="2018-08-09T00:00:00"/>
    <x v="59"/>
    <n v="32"/>
    <s v="USD"/>
    <x v="22"/>
    <n v="11"/>
    <n v="39"/>
    <n v="214"/>
    <x v="4"/>
    <n v="10"/>
    <n v="0.15"/>
    <n v="5835.7"/>
    <n v="3968.2760000000003"/>
    <n v="29762.069999999996"/>
    <n v="5952.4139999999934"/>
  </r>
  <r>
    <s v="SO - 000585"/>
    <s v="Distributor"/>
    <s v="WARE-PUJ1005"/>
    <d v="2018-04-10T00:00:00"/>
    <x v="56"/>
    <d v="2018-08-03T00:00:00"/>
    <x v="49"/>
    <n v="14"/>
    <s v="USD"/>
    <x v="8"/>
    <n v="23"/>
    <n v="29"/>
    <n v="275"/>
    <x v="1"/>
    <n v="41"/>
    <n v="0.2"/>
    <n v="6036.7"/>
    <n v="3139.0839999999998"/>
    <n v="24146.800000000003"/>
    <n v="8451.3800000000047"/>
  </r>
  <r>
    <s v="SO - 000586"/>
    <s v="Online"/>
    <s v="WARE-NMK1003"/>
    <d v="2018-04-10T00:00:00"/>
    <x v="56"/>
    <d v="2018-08-15T00:00:00"/>
    <x v="53"/>
    <n v="18"/>
    <s v="USD"/>
    <x v="5"/>
    <n v="12"/>
    <n v="22"/>
    <n v="168"/>
    <x v="1"/>
    <n v="29"/>
    <n v="0.4"/>
    <n v="1031.8"/>
    <n v="825.44"/>
    <n v="4333.5599999999995"/>
    <n v="-1444.5200000000004"/>
  </r>
  <r>
    <s v="SO - 000587"/>
    <s v="Wholesale"/>
    <s v="WARE-MKL1006"/>
    <d v="2018-04-10T00:00:00"/>
    <x v="56"/>
    <d v="2018-08-05T00:00:00"/>
    <x v="60"/>
    <n v="27"/>
    <s v="USD"/>
    <x v="12"/>
    <n v="25"/>
    <n v="37"/>
    <n v="332"/>
    <x v="2"/>
    <n v="37"/>
    <n v="0.1"/>
    <n v="5956.3"/>
    <n v="4407.6620000000003"/>
    <n v="26803.350000000002"/>
    <n v="4765.0400000000009"/>
  </r>
  <r>
    <s v="SO - 000588"/>
    <s v="Distributor"/>
    <s v="WARE-NMK1003"/>
    <d v="2018-04-10T00:00:00"/>
    <x v="56"/>
    <d v="2018-08-21T00:00:00"/>
    <x v="47"/>
    <n v="7"/>
    <s v="USD"/>
    <x v="4"/>
    <n v="22"/>
    <n v="9"/>
    <n v="104"/>
    <x v="1"/>
    <n v="35"/>
    <n v="0.2"/>
    <n v="3932.9"/>
    <n v="2989.0039999999999"/>
    <n v="22024.240000000002"/>
    <n v="1101.2120000000032"/>
  </r>
  <r>
    <s v="SO - 000589"/>
    <s v="Distributor"/>
    <s v="WARE-UHY1004"/>
    <d v="2018-04-10T00:00:00"/>
    <x v="56"/>
    <d v="2018-08-01T00:00:00"/>
    <x v="50"/>
    <n v="29"/>
    <s v="USD"/>
    <x v="2"/>
    <n v="21"/>
    <n v="3"/>
    <n v="245"/>
    <x v="0"/>
    <n v="19"/>
    <n v="0.2"/>
    <n v="5889.3"/>
    <n v="4416.9750000000004"/>
    <n v="23557.200000000001"/>
    <n v="1472.3250000000007"/>
  </r>
  <r>
    <s v="SO - 000590"/>
    <s v="Distributor"/>
    <s v="WARE-PUJ1005"/>
    <d v="2018-04-10T00:00:00"/>
    <x v="56"/>
    <d v="2018-08-01T00:00:00"/>
    <x v="60"/>
    <n v="27"/>
    <s v="USD"/>
    <x v="8"/>
    <n v="23"/>
    <n v="13"/>
    <n v="327"/>
    <x v="1"/>
    <n v="45"/>
    <n v="7.4999999999999997E-2"/>
    <n v="2458.9"/>
    <n v="1647.4630000000002"/>
    <n v="18195.86"/>
    <n v="5016.155999999999"/>
  </r>
  <r>
    <s v="SO - 000591"/>
    <s v="Online"/>
    <s v="WARE-NMK1003"/>
    <d v="2018-04-10T00:00:00"/>
    <x v="56"/>
    <d v="2018-08-21T00:00:00"/>
    <x v="35"/>
    <n v="4"/>
    <s v="USD"/>
    <x v="17"/>
    <n v="20"/>
    <n v="38"/>
    <n v="104"/>
    <x v="2"/>
    <n v="8"/>
    <n v="7.4999999999999997E-2"/>
    <n v="3912.8"/>
    <n v="2034.6560000000002"/>
    <n v="28954.720000000001"/>
    <n v="12677.472"/>
  </r>
  <r>
    <s v="SO - 000592"/>
    <s v="Distributor"/>
    <s v="WARE-NMK1003"/>
    <d v="2018-04-10T00:00:00"/>
    <x v="57"/>
    <d v="2018-08-17T00:00:00"/>
    <x v="58"/>
    <n v="27"/>
    <s v="USD"/>
    <x v="8"/>
    <n v="23"/>
    <n v="48"/>
    <n v="136"/>
    <x v="1"/>
    <n v="29"/>
    <n v="7.4999999999999997E-2"/>
    <n v="5668.2"/>
    <n v="3570.9659999999999"/>
    <n v="10486.17"/>
    <n v="3344.2380000000003"/>
  </r>
  <r>
    <s v="SO - 000593"/>
    <s v="Online"/>
    <s v="WARE-XYS1001"/>
    <d v="2018-04-10T00:00:00"/>
    <x v="57"/>
    <d v="2018-08-13T00:00:00"/>
    <x v="43"/>
    <n v="10"/>
    <s v="USD"/>
    <x v="24"/>
    <n v="16"/>
    <n v="18"/>
    <n v="6"/>
    <x v="1"/>
    <n v="46"/>
    <n v="0.15"/>
    <n v="5547.6"/>
    <n v="4216.1760000000004"/>
    <n v="4715.46"/>
    <n v="499.28399999999965"/>
  </r>
  <r>
    <s v="SO - 000594"/>
    <s v="Distributor"/>
    <s v="WARE-NMK1003"/>
    <d v="2018-04-10T00:00:00"/>
    <x v="58"/>
    <d v="2018-08-01T00:00:00"/>
    <x v="49"/>
    <n v="12"/>
    <s v="USD"/>
    <x v="12"/>
    <n v="25"/>
    <n v="35"/>
    <n v="109"/>
    <x v="1"/>
    <n v="45"/>
    <n v="0.15"/>
    <n v="201"/>
    <n v="96.47999999999999"/>
    <n v="170.85"/>
    <n v="74.37"/>
  </r>
  <r>
    <s v="SO - 000595"/>
    <s v="In-Store"/>
    <s v="WARE-MKL1006"/>
    <d v="2018-04-10T00:00:00"/>
    <x v="58"/>
    <d v="2018-08-10T00:00:00"/>
    <x v="51"/>
    <n v="20"/>
    <s v="USD"/>
    <x v="27"/>
    <n v="1"/>
    <n v="40"/>
    <n v="362"/>
    <x v="3"/>
    <n v="6"/>
    <n v="7.4999999999999997E-2"/>
    <n v="247.9"/>
    <n v="198.32000000000002"/>
    <n v="1375.8450000000003"/>
    <n v="185.92500000000018"/>
  </r>
  <r>
    <s v="SO - 000596"/>
    <s v="In-Store"/>
    <s v="WARE-PUJ1005"/>
    <d v="2018-04-10T00:00:00"/>
    <x v="58"/>
    <d v="2018-08-09T00:00:00"/>
    <x v="37"/>
    <n v="10"/>
    <s v="USD"/>
    <x v="5"/>
    <n v="12"/>
    <n v="2"/>
    <n v="280"/>
    <x v="1"/>
    <n v="45"/>
    <n v="0.05"/>
    <n v="3859.2000000000003"/>
    <n v="3125.9520000000002"/>
    <n v="3666.2400000000002"/>
    <n v="540.28800000000001"/>
  </r>
  <r>
    <s v="SO - 000597"/>
    <s v="In-Store"/>
    <s v="WARE-UHY1004"/>
    <d v="2018-04-10T00:00:00"/>
    <x v="58"/>
    <d v="2018-08-16T00:00:00"/>
    <x v="56"/>
    <n v="23"/>
    <s v="USD"/>
    <x v="9"/>
    <n v="8"/>
    <n v="40"/>
    <n v="214"/>
    <x v="1"/>
    <n v="21"/>
    <n v="0.05"/>
    <n v="5487.3"/>
    <n v="3127.761"/>
    <n v="15638.805"/>
    <n v="6255.5220000000008"/>
  </r>
  <r>
    <s v="SO - 000598"/>
    <s v="In-Store"/>
    <s v="WARE-UHY1004"/>
    <d v="2018-04-10T00:00:00"/>
    <x v="58"/>
    <d v="2018-08-10T00:00:00"/>
    <x v="52"/>
    <n v="19"/>
    <s v="USD"/>
    <x v="14"/>
    <n v="7"/>
    <n v="25"/>
    <n v="223"/>
    <x v="2"/>
    <n v="7"/>
    <n v="0.15"/>
    <n v="1809"/>
    <n v="1157.76"/>
    <n v="9225.9"/>
    <n v="2279.34"/>
  </r>
  <r>
    <s v="SO - 000599"/>
    <s v="In-Store"/>
    <s v="WARE-NMK1003"/>
    <d v="2018-04-10T00:00:00"/>
    <x v="59"/>
    <d v="2018-08-16T00:00:00"/>
    <x v="57"/>
    <n v="17"/>
    <s v="USD"/>
    <x v="5"/>
    <n v="12"/>
    <n v="11"/>
    <n v="99"/>
    <x v="1"/>
    <n v="46"/>
    <n v="0.4"/>
    <n v="2405.3000000000002"/>
    <n v="1731.816"/>
    <n v="10102.26"/>
    <n v="-2020.4519999999993"/>
  </r>
  <r>
    <s v="SO - 000600"/>
    <s v="Wholesale"/>
    <s v="WARE-NMK1003"/>
    <d v="2018-04-10T00:00:00"/>
    <x v="59"/>
    <d v="2018-08-19T00:00:00"/>
    <x v="41"/>
    <n v="5"/>
    <s v="USD"/>
    <x v="3"/>
    <n v="28"/>
    <n v="31"/>
    <n v="187"/>
    <x v="0"/>
    <n v="20"/>
    <n v="0.15"/>
    <n v="790.6"/>
    <n v="672.01"/>
    <n v="672.01"/>
    <n v="0"/>
  </r>
  <r>
    <s v="SO - 000601"/>
    <s v="Online"/>
    <s v="WARE-PUJ1005"/>
    <d v="2018-04-10T00:00:00"/>
    <x v="59"/>
    <d v="2018-08-26T00:00:00"/>
    <x v="57"/>
    <n v="17"/>
    <s v="USD"/>
    <x v="23"/>
    <n v="15"/>
    <n v="46"/>
    <n v="292"/>
    <x v="1"/>
    <n v="14"/>
    <n v="0.1"/>
    <n v="3202.6"/>
    <n v="2177.768"/>
    <n v="5764.68"/>
    <n v="1409.1440000000002"/>
  </r>
  <r>
    <s v="SO - 000602"/>
    <s v="Distributor"/>
    <s v="WARE-PUJ1005"/>
    <d v="2018-04-10T00:00:00"/>
    <x v="59"/>
    <d v="2018-08-26T00:00:00"/>
    <x v="52"/>
    <n v="18"/>
    <s v="USD"/>
    <x v="2"/>
    <n v="21"/>
    <n v="48"/>
    <n v="315"/>
    <x v="2"/>
    <n v="8"/>
    <n v="0.2"/>
    <n v="1058.6000000000001"/>
    <n v="645.74600000000009"/>
    <n v="4234.4000000000005"/>
    <n v="1005.6700000000001"/>
  </r>
  <r>
    <s v="SO - 000603"/>
    <s v="Distributor"/>
    <s v="WARE-XYS1001"/>
    <d v="2018-04-10T00:00:00"/>
    <x v="59"/>
    <d v="2018-08-26T00:00:00"/>
    <x v="45"/>
    <n v="10"/>
    <s v="USD"/>
    <x v="17"/>
    <n v="20"/>
    <n v="33"/>
    <n v="35"/>
    <x v="1"/>
    <n v="26"/>
    <n v="0.4"/>
    <n v="1768.8"/>
    <n v="778.27199999999993"/>
    <n v="8490.24"/>
    <n v="2264.0640000000003"/>
  </r>
  <r>
    <s v="SO - 000604"/>
    <s v="In-Store"/>
    <s v="WARE-NMK1003"/>
    <d v="2018-04-10T00:00:00"/>
    <x v="59"/>
    <d v="2018-08-25T00:00:00"/>
    <x v="45"/>
    <n v="10"/>
    <s v="USD"/>
    <x v="13"/>
    <n v="2"/>
    <n v="1"/>
    <n v="199"/>
    <x v="1"/>
    <n v="2"/>
    <n v="0.1"/>
    <n v="971.5"/>
    <n v="534.32500000000005"/>
    <n v="4371.75"/>
    <n v="1700.125"/>
  </r>
  <r>
    <s v="SO - 000605"/>
    <s v="Online"/>
    <s v="WARE-NMK1003"/>
    <d v="2018-04-10T00:00:00"/>
    <x v="59"/>
    <d v="2018-08-20T00:00:00"/>
    <x v="61"/>
    <n v="30"/>
    <s v="USD"/>
    <x v="19"/>
    <n v="19"/>
    <n v="34"/>
    <n v="153"/>
    <x v="0"/>
    <n v="34"/>
    <n v="0.1"/>
    <n v="938"/>
    <n v="478.38"/>
    <n v="3376.8"/>
    <n v="1463.2800000000002"/>
  </r>
  <r>
    <s v="SO - 000606"/>
    <s v="Online"/>
    <s v="WARE-XYS1001"/>
    <d v="2018-04-10T00:00:00"/>
    <x v="59"/>
    <d v="2018-08-24T00:00:00"/>
    <x v="47"/>
    <n v="4"/>
    <s v="USD"/>
    <x v="24"/>
    <n v="16"/>
    <n v="49"/>
    <n v="27"/>
    <x v="0"/>
    <n v="20"/>
    <n v="0.2"/>
    <n v="958.1"/>
    <n v="756.899"/>
    <n v="3832.4"/>
    <n v="47.9050000000002"/>
  </r>
  <r>
    <s v="SO - 000607"/>
    <s v="Online"/>
    <s v="WARE-NMK1003"/>
    <d v="2018-04-10T00:00:00"/>
    <x v="59"/>
    <d v="2018-08-11T00:00:00"/>
    <x v="60"/>
    <n v="24"/>
    <s v="USD"/>
    <x v="23"/>
    <n v="15"/>
    <n v="1"/>
    <n v="166"/>
    <x v="1"/>
    <n v="23"/>
    <n v="0.05"/>
    <n v="3705.1"/>
    <n v="2111.9069999999997"/>
    <n v="28158.76"/>
    <n v="11263.504000000001"/>
  </r>
  <r>
    <s v="SO - 000608"/>
    <s v="Wholesale"/>
    <s v="WARE-UHY1004"/>
    <d v="2018-04-10T00:00:00"/>
    <x v="60"/>
    <d v="2018-08-10T00:00:00"/>
    <x v="61"/>
    <n v="29"/>
    <s v="USD"/>
    <x v="12"/>
    <n v="25"/>
    <n v="48"/>
    <n v="257"/>
    <x v="0"/>
    <n v="20"/>
    <n v="7.4999999999999997E-2"/>
    <n v="1025.1000000000001"/>
    <n v="686.81700000000012"/>
    <n v="7585.7400000000016"/>
    <n v="2091.2040000000006"/>
  </r>
  <r>
    <s v="SO - 000609"/>
    <s v="Online"/>
    <s v="WARE-NMK1003"/>
    <d v="2018-04-10T00:00:00"/>
    <x v="60"/>
    <d v="2018-08-16T00:00:00"/>
    <x v="44"/>
    <n v="11"/>
    <s v="USD"/>
    <x v="24"/>
    <n v="16"/>
    <n v="4"/>
    <n v="184"/>
    <x v="0"/>
    <n v="5"/>
    <n v="7.4999999999999997E-2"/>
    <n v="2592.9"/>
    <n v="1711.3140000000001"/>
    <n v="16789.0275"/>
    <n v="4809.8294999999998"/>
  </r>
  <r>
    <s v="SO - 000610"/>
    <s v="Wholesale"/>
    <s v="WARE-NMK1003"/>
    <d v="2018-04-10T00:00:00"/>
    <x v="60"/>
    <d v="2018-08-26T00:00:00"/>
    <x v="54"/>
    <n v="22"/>
    <s v="USD"/>
    <x v="12"/>
    <n v="25"/>
    <n v="15"/>
    <n v="150"/>
    <x v="1"/>
    <n v="39"/>
    <n v="0.15"/>
    <n v="3865.9"/>
    <n v="3054.0610000000001"/>
    <n v="3286.0149999999999"/>
    <n v="231.95399999999972"/>
  </r>
  <r>
    <s v="SO - 000611"/>
    <s v="Distributor"/>
    <s v="WARE-MKL1006"/>
    <d v="2018-04-10T00:00:00"/>
    <x v="60"/>
    <d v="2018-08-22T00:00:00"/>
    <x v="53"/>
    <n v="14"/>
    <s v="USD"/>
    <x v="4"/>
    <n v="22"/>
    <n v="30"/>
    <n v="347"/>
    <x v="1"/>
    <n v="36"/>
    <n v="0.05"/>
    <n v="5634.7"/>
    <n v="4226.0249999999996"/>
    <n v="42823.719999999994"/>
    <n v="9015.5199999999968"/>
  </r>
  <r>
    <s v="SO - 000612"/>
    <s v="Distributor"/>
    <s v="WARE-MKL1006"/>
    <d v="2018-04-10T00:00:00"/>
    <x v="60"/>
    <d v="2018-08-07T00:00:00"/>
    <x v="55"/>
    <n v="31"/>
    <s v="USD"/>
    <x v="8"/>
    <n v="23"/>
    <n v="41"/>
    <n v="362"/>
    <x v="0"/>
    <n v="15"/>
    <n v="0.05"/>
    <n v="971.5"/>
    <n v="621.76"/>
    <n v="2768.7750000000001"/>
    <n v="903.49500000000012"/>
  </r>
  <r>
    <s v="SO - 000613"/>
    <s v="In-Store"/>
    <s v="WARE-UHY1004"/>
    <d v="2018-04-10T00:00:00"/>
    <x v="61"/>
    <d v="2018-08-24T00:00:00"/>
    <x v="55"/>
    <n v="30"/>
    <s v="USD"/>
    <x v="11"/>
    <n v="5"/>
    <n v="3"/>
    <n v="218"/>
    <x v="3"/>
    <n v="28"/>
    <n v="0.15"/>
    <n v="1051.9000000000001"/>
    <n v="694.25400000000013"/>
    <n v="3576.46"/>
    <n v="799.44399999999951"/>
  </r>
  <r>
    <s v="SO - 000614"/>
    <s v="In-Store"/>
    <s v="WARE-NMK1003"/>
    <d v="2018-04-10T00:00:00"/>
    <x v="61"/>
    <d v="2018-08-19T00:00:00"/>
    <x v="62"/>
    <n v="43"/>
    <s v="USD"/>
    <x v="5"/>
    <n v="12"/>
    <n v="3"/>
    <n v="196"/>
    <x v="2"/>
    <n v="1"/>
    <n v="7.4999999999999997E-2"/>
    <n v="1051.9000000000001"/>
    <n v="683.73500000000013"/>
    <n v="6811.0525000000016"/>
    <n v="2024.9075000000012"/>
  </r>
  <r>
    <s v="SO - 000615"/>
    <s v="Online"/>
    <s v="WARE-UHY1004"/>
    <d v="2018-04-10T00:00:00"/>
    <x v="61"/>
    <d v="2018-08-23T00:00:00"/>
    <x v="49"/>
    <n v="9"/>
    <s v="USD"/>
    <x v="20"/>
    <n v="17"/>
    <n v="29"/>
    <n v="226"/>
    <x v="1"/>
    <n v="17"/>
    <n v="0.2"/>
    <n v="1139"/>
    <n v="854.25"/>
    <n v="1822.4"/>
    <n v="113.90000000000009"/>
  </r>
  <r>
    <s v="SO - 000616"/>
    <s v="In-Store"/>
    <s v="WARE-XYS1001"/>
    <d v="2018-04-10T00:00:00"/>
    <x v="61"/>
    <d v="2018-08-06T00:00:00"/>
    <x v="57"/>
    <n v="15"/>
    <s v="USD"/>
    <x v="6"/>
    <n v="10"/>
    <n v="16"/>
    <n v="33"/>
    <x v="4"/>
    <n v="10"/>
    <n v="7.4999999999999997E-2"/>
    <n v="5849.1"/>
    <n v="3041.5320000000002"/>
    <n v="43283.340000000004"/>
    <n v="18951.084000000003"/>
  </r>
  <r>
    <s v="SO - 000617"/>
    <s v="Online"/>
    <s v="WARE-NBV1002"/>
    <d v="2018-04-10T00:00:00"/>
    <x v="61"/>
    <d v="2018-08-04T00:00:00"/>
    <x v="51"/>
    <n v="17"/>
    <s v="USD"/>
    <x v="24"/>
    <n v="16"/>
    <n v="21"/>
    <n v="68"/>
    <x v="1"/>
    <n v="2"/>
    <n v="7.4999999999999997E-2"/>
    <n v="2264.6"/>
    <n v="1222.884"/>
    <n v="8379.02"/>
    <n v="3487.4840000000004"/>
  </r>
  <r>
    <s v="SO - 000618"/>
    <s v="In-Store"/>
    <s v="WARE-NMK1003"/>
    <d v="2018-04-10T00:00:00"/>
    <x v="61"/>
    <d v="2018-08-18T00:00:00"/>
    <x v="51"/>
    <n v="17"/>
    <s v="USD"/>
    <x v="22"/>
    <n v="11"/>
    <n v="26"/>
    <n v="105"/>
    <x v="1"/>
    <n v="26"/>
    <n v="7.4999999999999997E-2"/>
    <n v="1125.6000000000001"/>
    <n v="889.22400000000016"/>
    <n v="7288.2600000000011"/>
    <n v="1063.692"/>
  </r>
  <r>
    <s v="SO - 000619"/>
    <s v="Online"/>
    <s v="WARE-XYS1001"/>
    <d v="2018-04-10T00:00:00"/>
    <x v="61"/>
    <d v="2018-08-11T00:00:00"/>
    <x v="63"/>
    <n v="29"/>
    <s v="USD"/>
    <x v="20"/>
    <n v="17"/>
    <n v="37"/>
    <n v="7"/>
    <x v="0"/>
    <n v="20"/>
    <n v="0.05"/>
    <n v="1078.7"/>
    <n v="755.09"/>
    <n v="7173.3550000000005"/>
    <n v="1887.7250000000004"/>
  </r>
  <r>
    <s v="SO - 000620"/>
    <s v="Wholesale"/>
    <s v="WARE-XYS1001"/>
    <d v="2018-04-10T00:00:00"/>
    <x v="61"/>
    <d v="2018-08-14T00:00:00"/>
    <x v="54"/>
    <n v="21"/>
    <s v="USD"/>
    <x v="3"/>
    <n v="28"/>
    <n v="23"/>
    <n v="57"/>
    <x v="2"/>
    <n v="16"/>
    <n v="0.15"/>
    <n v="2405.3000000000002"/>
    <n v="1635.6040000000003"/>
    <n v="8178.02"/>
    <n v="1635.6039999999994"/>
  </r>
  <r>
    <s v="SO - 000621"/>
    <s v="In-Store"/>
    <s v="WARE-NMK1003"/>
    <d v="2018-04-10T00:00:00"/>
    <x v="61"/>
    <d v="2018-08-28T00:00:00"/>
    <x v="52"/>
    <n v="16"/>
    <s v="USD"/>
    <x v="14"/>
    <n v="7"/>
    <n v="17"/>
    <n v="155"/>
    <x v="2"/>
    <n v="4"/>
    <n v="0.05"/>
    <n v="1072"/>
    <n v="707.52"/>
    <n v="1018.4"/>
    <n v="310.88"/>
  </r>
  <r>
    <s v="SO - 000622"/>
    <s v="Distributor"/>
    <s v="WARE-NMK1003"/>
    <d v="2018-04-10T00:00:00"/>
    <x v="62"/>
    <d v="2018-08-21T00:00:00"/>
    <x v="56"/>
    <n v="19"/>
    <s v="USD"/>
    <x v="8"/>
    <n v="23"/>
    <n v="4"/>
    <n v="202"/>
    <x v="1"/>
    <n v="26"/>
    <n v="0.3"/>
    <n v="5808.9000000000005"/>
    <n v="3369.1620000000003"/>
    <n v="4066.23"/>
    <n v="697.06799999999976"/>
  </r>
  <r>
    <s v="SO - 000623"/>
    <s v="In-Store"/>
    <s v="WARE-UHY1004"/>
    <d v="2018-04-10T00:00:00"/>
    <x v="62"/>
    <d v="2018-08-20T00:00:00"/>
    <x v="64"/>
    <n v="40"/>
    <s v="USD"/>
    <x v="27"/>
    <n v="1"/>
    <n v="21"/>
    <n v="205"/>
    <x v="0"/>
    <n v="19"/>
    <n v="0.2"/>
    <n v="3926.2000000000003"/>
    <n v="1845.3140000000001"/>
    <n v="18845.760000000002"/>
    <n v="7773.876000000002"/>
  </r>
  <r>
    <s v="SO - 000624"/>
    <s v="Distributor"/>
    <s v="WARE-PUJ1005"/>
    <d v="2018-04-10T00:00:00"/>
    <x v="62"/>
    <d v="2018-08-07T00:00:00"/>
    <x v="54"/>
    <n v="20"/>
    <s v="USD"/>
    <x v="8"/>
    <n v="23"/>
    <n v="29"/>
    <n v="287"/>
    <x v="0"/>
    <n v="38"/>
    <n v="0.1"/>
    <n v="201"/>
    <n v="160.80000000000001"/>
    <n v="1447.2"/>
    <n v="160.79999999999995"/>
  </r>
  <r>
    <s v="SO - 000625"/>
    <s v="Online"/>
    <s v="WARE-XYS1001"/>
    <d v="2018-04-10T00:00:00"/>
    <x v="62"/>
    <d v="2018-08-22T00:00:00"/>
    <x v="44"/>
    <n v="9"/>
    <s v="USD"/>
    <x v="17"/>
    <n v="20"/>
    <n v="39"/>
    <n v="16"/>
    <x v="1"/>
    <n v="27"/>
    <n v="0.1"/>
    <n v="1882.7"/>
    <n v="1430.8520000000001"/>
    <n v="1694.43"/>
    <n v="263.57799999999997"/>
  </r>
  <r>
    <s v="SO - 000626"/>
    <s v="Wholesale"/>
    <s v="WARE-NMK1003"/>
    <d v="2018-04-10T00:00:00"/>
    <x v="62"/>
    <d v="2018-08-16T00:00:00"/>
    <x v="65"/>
    <n v="33"/>
    <s v="USD"/>
    <x v="12"/>
    <n v="25"/>
    <n v="30"/>
    <n v="149"/>
    <x v="0"/>
    <n v="22"/>
    <n v="0.05"/>
    <n v="2532.6"/>
    <n v="1089.018"/>
    <n v="14435.819999999998"/>
    <n v="7901.7119999999977"/>
  </r>
  <r>
    <s v="SO - 000627"/>
    <s v="Online"/>
    <s v="WARE-XYS1001"/>
    <d v="2018-04-10T00:00:00"/>
    <x v="62"/>
    <d v="2018-08-05T00:00:00"/>
    <x v="58"/>
    <n v="22"/>
    <s v="USD"/>
    <x v="16"/>
    <n v="18"/>
    <n v="33"/>
    <n v="22"/>
    <x v="1"/>
    <n v="31"/>
    <n v="0.05"/>
    <n v="207.70000000000002"/>
    <n v="135.00500000000002"/>
    <n v="1578.52"/>
    <n v="498.47999999999979"/>
  </r>
  <r>
    <s v="SO - 000628"/>
    <s v="Online"/>
    <s v="WARE-NMK1003"/>
    <d v="2018-04-10T00:00:00"/>
    <x v="62"/>
    <d v="2018-08-24T00:00:00"/>
    <x v="57"/>
    <n v="14"/>
    <s v="USD"/>
    <x v="17"/>
    <n v="20"/>
    <n v="41"/>
    <n v="115"/>
    <x v="4"/>
    <n v="10"/>
    <n v="0.2"/>
    <n v="241.20000000000002"/>
    <n v="180.9"/>
    <n v="1157.76"/>
    <n v="72.3599999999999"/>
  </r>
  <r>
    <s v="SO - 000629"/>
    <s v="In-Store"/>
    <s v="WARE-UHY1004"/>
    <d v="2018-04-10T00:00:00"/>
    <x v="62"/>
    <d v="2018-08-08T00:00:00"/>
    <x v="49"/>
    <n v="8"/>
    <s v="USD"/>
    <x v="26"/>
    <n v="3"/>
    <n v="21"/>
    <n v="222"/>
    <x v="1"/>
    <n v="11"/>
    <n v="7.4999999999999997E-2"/>
    <n v="1152.4000000000001"/>
    <n v="507.05600000000004"/>
    <n v="6395.8200000000006"/>
    <n v="3353.4840000000004"/>
  </r>
  <r>
    <s v="SO - 000630"/>
    <s v="Distributor"/>
    <s v="WARE-NMK1003"/>
    <d v="2018-04-10T00:00:00"/>
    <x v="63"/>
    <d v="2018-08-21T00:00:00"/>
    <x v="66"/>
    <n v="35"/>
    <s v="USD"/>
    <x v="17"/>
    <n v="20"/>
    <n v="40"/>
    <n v="190"/>
    <x v="1"/>
    <n v="14"/>
    <n v="0.3"/>
    <n v="3879.3"/>
    <n v="2288.7869999999998"/>
    <n v="13577.55"/>
    <n v="2133.6149999999998"/>
  </r>
  <r>
    <s v="SO - 000631"/>
    <s v="Online"/>
    <s v="WARE-UHY1004"/>
    <d v="2018-04-10T00:00:00"/>
    <x v="63"/>
    <d v="2018-08-18T00:00:00"/>
    <x v="67"/>
    <n v="42"/>
    <s v="USD"/>
    <x v="5"/>
    <n v="12"/>
    <n v="37"/>
    <n v="219"/>
    <x v="2"/>
    <n v="7"/>
    <n v="0.1"/>
    <n v="3865.9"/>
    <n v="3170.038"/>
    <n v="13917.24"/>
    <n v="1237.0879999999997"/>
  </r>
  <r>
    <s v="SO - 000632"/>
    <s v="Online"/>
    <s v="WARE-NMK1003"/>
    <d v="2018-04-10T00:00:00"/>
    <x v="63"/>
    <d v="2018-08-26T00:00:00"/>
    <x v="50"/>
    <n v="22"/>
    <s v="USD"/>
    <x v="19"/>
    <n v="19"/>
    <n v="35"/>
    <n v="121"/>
    <x v="3"/>
    <n v="6"/>
    <n v="7.4999999999999997E-2"/>
    <n v="1835.8"/>
    <n v="1248.3440000000001"/>
    <n v="10188.69"/>
    <n v="2698.6260000000002"/>
  </r>
  <r>
    <s v="SO - 000633"/>
    <s v="In-Store"/>
    <s v="WARE-MKL1006"/>
    <d v="2018-04-10T00:00:00"/>
    <x v="63"/>
    <d v="2018-08-20T00:00:00"/>
    <x v="50"/>
    <n v="22"/>
    <s v="USD"/>
    <x v="9"/>
    <n v="8"/>
    <n v="37"/>
    <n v="334"/>
    <x v="1"/>
    <n v="23"/>
    <n v="0.15"/>
    <n v="234.5"/>
    <n v="180.565"/>
    <n v="996.625"/>
    <n v="93.799999999999955"/>
  </r>
  <r>
    <s v="SO - 000634"/>
    <s v="In-Store"/>
    <s v="WARE-PUJ1005"/>
    <d v="2018-04-10T00:00:00"/>
    <x v="63"/>
    <d v="2018-08-15T00:00:00"/>
    <x v="48"/>
    <n v="12"/>
    <s v="USD"/>
    <x v="14"/>
    <n v="7"/>
    <n v="10"/>
    <n v="283"/>
    <x v="0"/>
    <n v="34"/>
    <n v="0.15"/>
    <n v="757.1"/>
    <n v="507.25700000000006"/>
    <n v="1287.07"/>
    <n v="272.55599999999981"/>
  </r>
  <r>
    <s v="SO - 000635"/>
    <s v="Wholesale"/>
    <s v="WARE-UHY1004"/>
    <d v="2018-04-10T00:00:00"/>
    <x v="63"/>
    <d v="2018-08-20T00:00:00"/>
    <x v="59"/>
    <n v="25"/>
    <s v="USD"/>
    <x v="21"/>
    <n v="26"/>
    <n v="39"/>
    <n v="212"/>
    <x v="3"/>
    <n v="25"/>
    <n v="0.05"/>
    <n v="1005"/>
    <n v="703.5"/>
    <n v="7638"/>
    <n v="2010"/>
  </r>
  <r>
    <s v="SO - 000636"/>
    <s v="In-Store"/>
    <s v="WARE-NMK1003"/>
    <d v="2018-04-10T00:00:00"/>
    <x v="64"/>
    <d v="2018-08-14T00:00:00"/>
    <x v="50"/>
    <n v="21"/>
    <s v="USD"/>
    <x v="6"/>
    <n v="10"/>
    <n v="4"/>
    <n v="159"/>
    <x v="1"/>
    <n v="11"/>
    <n v="0.05"/>
    <n v="6391.8"/>
    <n v="5113.4400000000005"/>
    <n v="12144.42"/>
    <n v="1917.5399999999991"/>
  </r>
  <r>
    <s v="SO - 000637"/>
    <s v="In-Store"/>
    <s v="WARE-PUJ1005"/>
    <d v="2018-04-10T00:00:00"/>
    <x v="64"/>
    <d v="2018-08-11T00:00:00"/>
    <x v="49"/>
    <n v="6"/>
    <s v="USD"/>
    <x v="26"/>
    <n v="3"/>
    <n v="13"/>
    <n v="269"/>
    <x v="1"/>
    <n v="31"/>
    <n v="0.15"/>
    <n v="2740.3"/>
    <n v="1123.5229999999999"/>
    <n v="18634.04"/>
    <n v="9645.8560000000016"/>
  </r>
  <r>
    <s v="SO - 000638"/>
    <s v="Online"/>
    <s v="WARE-NBV1002"/>
    <d v="2018-04-10T00:00:00"/>
    <x v="64"/>
    <d v="2018-08-24T00:00:00"/>
    <x v="53"/>
    <n v="10"/>
    <s v="USD"/>
    <x v="18"/>
    <n v="13"/>
    <n v="48"/>
    <n v="60"/>
    <x v="1"/>
    <n v="40"/>
    <n v="0.15"/>
    <n v="924.6"/>
    <n v="536.26800000000003"/>
    <n v="2357.73"/>
    <n v="748.92599999999993"/>
  </r>
  <r>
    <s v="SO - 000639"/>
    <s v="In-Store"/>
    <s v="WARE-XYS1001"/>
    <d v="2018-04-10T00:00:00"/>
    <x v="64"/>
    <d v="2018-08-12T00:00:00"/>
    <x v="49"/>
    <n v="6"/>
    <s v="USD"/>
    <x v="22"/>
    <n v="11"/>
    <n v="41"/>
    <n v="22"/>
    <x v="2"/>
    <n v="16"/>
    <n v="0.15"/>
    <n v="1031.8"/>
    <n v="505.58199999999999"/>
    <n v="4385.1499999999996"/>
    <n v="1857.2399999999998"/>
  </r>
  <r>
    <s v="SO - 000640"/>
    <s v="Distributor"/>
    <s v="WARE-NMK1003"/>
    <d v="2018-04-10T00:00:00"/>
    <x v="64"/>
    <d v="2018-08-20T00:00:00"/>
    <x v="50"/>
    <n v="21"/>
    <s v="USD"/>
    <x v="12"/>
    <n v="25"/>
    <n v="11"/>
    <n v="90"/>
    <x v="1"/>
    <n v="21"/>
    <n v="0.2"/>
    <n v="1098.8"/>
    <n v="769.16"/>
    <n v="879.04"/>
    <n v="109.88"/>
  </r>
  <r>
    <s v="SO - 000641"/>
    <s v="Wholesale"/>
    <s v="WARE-PUJ1005"/>
    <d v="2018-04-10T00:00:00"/>
    <x v="64"/>
    <d v="2018-08-05T00:00:00"/>
    <x v="65"/>
    <n v="31"/>
    <s v="USD"/>
    <x v="25"/>
    <n v="27"/>
    <n v="10"/>
    <n v="279"/>
    <x v="4"/>
    <n v="18"/>
    <n v="0.05"/>
    <n v="1132.3"/>
    <n v="713.34899999999993"/>
    <n v="3227.0549999999994"/>
    <n v="1087.0079999999998"/>
  </r>
  <r>
    <s v="SO - 000642"/>
    <s v="Distributor"/>
    <s v="WARE-MKL1006"/>
    <d v="2018-04-10T00:00:00"/>
    <x v="64"/>
    <d v="2018-08-07T00:00:00"/>
    <x v="56"/>
    <n v="17"/>
    <s v="USD"/>
    <x v="12"/>
    <n v="25"/>
    <n v="12"/>
    <n v="350"/>
    <x v="1"/>
    <n v="45"/>
    <n v="0.05"/>
    <n v="2465.6"/>
    <n v="1602.64"/>
    <n v="7026.9599999999991"/>
    <n v="2219.0399999999991"/>
  </r>
  <r>
    <s v="SO - 000643"/>
    <s v="Online"/>
    <s v="WARE-NMK1003"/>
    <d v="2018-04-10T00:00:00"/>
    <x v="64"/>
    <d v="2018-08-08T00:00:00"/>
    <x v="57"/>
    <n v="12"/>
    <s v="USD"/>
    <x v="20"/>
    <n v="17"/>
    <n v="47"/>
    <n v="127"/>
    <x v="1"/>
    <n v="26"/>
    <n v="0.1"/>
    <n v="1005"/>
    <n v="462.3"/>
    <n v="5427"/>
    <n v="2653.2"/>
  </r>
  <r>
    <s v="SO - 000644"/>
    <s v="In-Store"/>
    <s v="WARE-UHY1004"/>
    <d v="2018-04-10T00:00:00"/>
    <x v="65"/>
    <d v="2018-08-17T00:00:00"/>
    <x v="56"/>
    <n v="16"/>
    <s v="USD"/>
    <x v="27"/>
    <n v="1"/>
    <n v="13"/>
    <n v="252"/>
    <x v="1"/>
    <n v="17"/>
    <n v="0.1"/>
    <n v="1246.2"/>
    <n v="1021.884"/>
    <n v="2243.1600000000003"/>
    <n v="199.39200000000028"/>
  </r>
  <r>
    <s v="SO - 000645"/>
    <s v="In-Store"/>
    <s v="WARE-PUJ1005"/>
    <d v="2018-04-10T00:00:00"/>
    <x v="65"/>
    <d v="2018-08-27T00:00:00"/>
    <x v="57"/>
    <n v="11"/>
    <s v="USD"/>
    <x v="22"/>
    <n v="11"/>
    <n v="13"/>
    <n v="291"/>
    <x v="0"/>
    <n v="5"/>
    <n v="0.3"/>
    <n v="1025.1000000000001"/>
    <n v="809.82900000000018"/>
    <n v="4305.42"/>
    <n v="-553.554000000001"/>
  </r>
  <r>
    <s v="SO - 000646"/>
    <s v="In-Store"/>
    <s v="WARE-XYS1001"/>
    <d v="2018-04-10T00:00:00"/>
    <x v="65"/>
    <d v="2018-08-16T00:00:00"/>
    <x v="57"/>
    <n v="11"/>
    <s v="USD"/>
    <x v="14"/>
    <n v="7"/>
    <n v="36"/>
    <n v="14"/>
    <x v="3"/>
    <n v="28"/>
    <n v="0.2"/>
    <n v="1902.8"/>
    <n v="1084.5959999999998"/>
    <n v="1522.24"/>
    <n v="437.64400000000023"/>
  </r>
  <r>
    <s v="SO - 000647"/>
    <s v="Distributor"/>
    <s v="WARE-PUJ1005"/>
    <d v="2018-04-10T00:00:00"/>
    <x v="65"/>
    <d v="2018-08-28T00:00:00"/>
    <x v="55"/>
    <n v="26"/>
    <s v="USD"/>
    <x v="2"/>
    <n v="21"/>
    <n v="34"/>
    <n v="292"/>
    <x v="0"/>
    <n v="19"/>
    <n v="0.05"/>
    <n v="3738.6"/>
    <n v="2056.23"/>
    <n v="7103.3399999999992"/>
    <n v="2990.8799999999992"/>
  </r>
  <r>
    <s v="SO - 000648"/>
    <s v="In-Store"/>
    <s v="WARE-NMK1003"/>
    <d v="2018-04-10T00:00:00"/>
    <x v="65"/>
    <d v="2018-08-15T00:00:00"/>
    <x v="60"/>
    <n v="18"/>
    <s v="USD"/>
    <x v="22"/>
    <n v="11"/>
    <n v="39"/>
    <n v="178"/>
    <x v="1"/>
    <n v="46"/>
    <n v="7.4999999999999997E-2"/>
    <n v="1996.6000000000001"/>
    <n v="1237.8920000000001"/>
    <n v="11081.130000000001"/>
    <n v="3653.7780000000002"/>
  </r>
  <r>
    <s v="SO - 000649"/>
    <s v="In-Store"/>
    <s v="WARE-NBV1002"/>
    <d v="2018-04-10T00:00:00"/>
    <x v="65"/>
    <d v="2018-08-06T00:00:00"/>
    <x v="53"/>
    <n v="9"/>
    <s v="USD"/>
    <x v="6"/>
    <n v="10"/>
    <n v="38"/>
    <n v="76"/>
    <x v="4"/>
    <n v="9"/>
    <n v="0.15"/>
    <n v="2331.6"/>
    <n v="1818.6479999999999"/>
    <n v="5945.579999999999"/>
    <n v="489.63599999999951"/>
  </r>
  <r>
    <s v="SO - 000650"/>
    <s v="In-Store"/>
    <s v="WARE-UHY1004"/>
    <d v="2018-04-10T00:00:00"/>
    <x v="65"/>
    <d v="2018-08-16T00:00:00"/>
    <x v="66"/>
    <n v="33"/>
    <s v="USD"/>
    <x v="22"/>
    <n v="11"/>
    <n v="16"/>
    <n v="221"/>
    <x v="1"/>
    <n v="41"/>
    <n v="0.1"/>
    <n v="1078.7"/>
    <n v="701.15500000000009"/>
    <n v="5824.9800000000005"/>
    <n v="1618.0500000000002"/>
  </r>
  <r>
    <s v="SO - 000651"/>
    <s v="In-Store"/>
    <s v="WARE-MKL1006"/>
    <d v="2018-04-10T00:00:00"/>
    <x v="65"/>
    <d v="2018-08-31T00:00:00"/>
    <x v="58"/>
    <n v="19"/>
    <s v="USD"/>
    <x v="22"/>
    <n v="11"/>
    <n v="42"/>
    <n v="334"/>
    <x v="1"/>
    <n v="11"/>
    <n v="0.15"/>
    <n v="1788.9"/>
    <n v="1216.4520000000002"/>
    <n v="6082.26"/>
    <n v="1216.4519999999993"/>
  </r>
  <r>
    <s v="SO - 000652"/>
    <s v="In-Store"/>
    <s v="WARE-MKL1006"/>
    <d v="2018-04-10T00:00:00"/>
    <x v="65"/>
    <d v="2018-08-13T00:00:00"/>
    <x v="59"/>
    <n v="23"/>
    <s v="USD"/>
    <x v="7"/>
    <n v="4"/>
    <n v="36"/>
    <n v="347"/>
    <x v="1"/>
    <n v="30"/>
    <n v="0.1"/>
    <n v="241.20000000000002"/>
    <n v="161.60400000000001"/>
    <n v="651.24"/>
    <n v="166.428"/>
  </r>
  <r>
    <s v="SO - 000653"/>
    <s v="In-Store"/>
    <s v="WARE-UHY1004"/>
    <d v="2018-04-10T00:00:00"/>
    <x v="65"/>
    <d v="2018-08-11T00:00:00"/>
    <x v="44"/>
    <n v="6"/>
    <s v="USD"/>
    <x v="14"/>
    <n v="7"/>
    <n v="45"/>
    <n v="240"/>
    <x v="1"/>
    <n v="41"/>
    <n v="0.1"/>
    <n v="1159.1000000000001"/>
    <n v="533.18600000000004"/>
    <n v="5215.9500000000007"/>
    <n v="2550.0200000000004"/>
  </r>
  <r>
    <s v="SO - 000654"/>
    <s v="Online"/>
    <s v="WARE-XYS1001"/>
    <d v="2018-04-10T00:00:00"/>
    <x v="65"/>
    <d v="2018-08-29T00:00:00"/>
    <x v="63"/>
    <n v="25"/>
    <s v="USD"/>
    <x v="16"/>
    <n v="18"/>
    <n v="12"/>
    <n v="6"/>
    <x v="0"/>
    <n v="5"/>
    <n v="0.1"/>
    <n v="1051.9000000000001"/>
    <n v="515.43100000000004"/>
    <n v="6626.9700000000012"/>
    <n v="3018.9530000000009"/>
  </r>
  <r>
    <s v="SO - 000655"/>
    <s v="In-Store"/>
    <s v="WARE-UHY1004"/>
    <d v="2018-04-10T00:00:00"/>
    <x v="65"/>
    <d v="2018-08-22T00:00:00"/>
    <x v="37"/>
    <n v="3"/>
    <s v="USD"/>
    <x v="7"/>
    <n v="4"/>
    <n v="18"/>
    <n v="243"/>
    <x v="1"/>
    <n v="46"/>
    <n v="0.15"/>
    <n v="5969.7"/>
    <n v="3343.0320000000002"/>
    <n v="15222.734999999999"/>
    <n v="5193.6389999999974"/>
  </r>
  <r>
    <s v="SO - 000656"/>
    <s v="Online"/>
    <s v="WARE-MKL1006"/>
    <d v="2018-04-10T00:00:00"/>
    <x v="65"/>
    <d v="2018-08-07T00:00:00"/>
    <x v="57"/>
    <n v="11"/>
    <s v="USD"/>
    <x v="19"/>
    <n v="19"/>
    <n v="28"/>
    <n v="355"/>
    <x v="0"/>
    <n v="12"/>
    <n v="0.3"/>
    <n v="3919.5"/>
    <n v="2508.48"/>
    <n v="8230.9499999999989"/>
    <n v="705.5099999999984"/>
  </r>
  <r>
    <s v="SO - 000657"/>
    <s v="Online"/>
    <s v="WARE-XYS1001"/>
    <d v="2018-04-10T00:00:00"/>
    <x v="65"/>
    <d v="2018-08-16T00:00:00"/>
    <x v="61"/>
    <n v="24"/>
    <s v="USD"/>
    <x v="24"/>
    <n v="16"/>
    <n v="18"/>
    <n v="4"/>
    <x v="0"/>
    <n v="34"/>
    <n v="0.15"/>
    <n v="1118.9000000000001"/>
    <n v="492.31600000000003"/>
    <n v="3804.26"/>
    <n v="1834.9960000000001"/>
  </r>
  <r>
    <s v="SO - 000658"/>
    <s v="In-Store"/>
    <s v="WARE-MKL1006"/>
    <d v="2018-04-10T00:00:00"/>
    <x v="65"/>
    <d v="2018-08-19T00:00:00"/>
    <x v="52"/>
    <n v="12"/>
    <s v="USD"/>
    <x v="13"/>
    <n v="2"/>
    <n v="11"/>
    <n v="350"/>
    <x v="1"/>
    <n v="30"/>
    <n v="0.05"/>
    <n v="1118.9000000000001"/>
    <n v="570.63900000000001"/>
    <n v="5314.7749999999996"/>
    <n v="2461.5799999999995"/>
  </r>
  <r>
    <s v="SO - 000659"/>
    <s v="In-Store"/>
    <s v="WARE-XYS1001"/>
    <d v="2018-04-10T00:00:00"/>
    <x v="65"/>
    <d v="2018-08-16T00:00:00"/>
    <x v="53"/>
    <n v="9"/>
    <s v="USD"/>
    <x v="27"/>
    <n v="1"/>
    <n v="29"/>
    <n v="28"/>
    <x v="1"/>
    <n v="23"/>
    <n v="0.1"/>
    <n v="5427"/>
    <n v="3744.6299999999997"/>
    <n v="19537.2"/>
    <n v="4558.6800000000021"/>
  </r>
  <r>
    <s v="SO - 000660"/>
    <s v="Distributor"/>
    <s v="WARE-NMK1003"/>
    <d v="2018-04-10T00:00:00"/>
    <x v="65"/>
    <d v="2018-08-09T00:00:00"/>
    <x v="45"/>
    <n v="4"/>
    <s v="USD"/>
    <x v="15"/>
    <n v="24"/>
    <n v="32"/>
    <n v="108"/>
    <x v="1"/>
    <n v="36"/>
    <n v="0.05"/>
    <n v="3725.2000000000003"/>
    <n v="2570.3879999999999"/>
    <n v="7077.88"/>
    <n v="1937.1040000000003"/>
  </r>
  <r>
    <s v="SO - 000661"/>
    <s v="Online"/>
    <s v="WARE-UHY1004"/>
    <d v="2018-04-10T00:00:00"/>
    <x v="65"/>
    <d v="2018-08-17T00:00:00"/>
    <x v="49"/>
    <n v="5"/>
    <s v="USD"/>
    <x v="16"/>
    <n v="18"/>
    <n v="7"/>
    <n v="214"/>
    <x v="1"/>
    <n v="14"/>
    <n v="0.05"/>
    <n v="187.6"/>
    <n v="75.040000000000006"/>
    <n v="534.66"/>
    <n v="309.53999999999996"/>
  </r>
  <r>
    <s v="SO - 000662"/>
    <s v="In-Store"/>
    <s v="WARE-PUJ1005"/>
    <d v="2018-04-10T00:00:00"/>
    <x v="65"/>
    <d v="2018-08-31T00:00:00"/>
    <x v="68"/>
    <n v="32"/>
    <s v="USD"/>
    <x v="14"/>
    <n v="7"/>
    <n v="4"/>
    <n v="297"/>
    <x v="0"/>
    <n v="38"/>
    <n v="7.4999999999999997E-2"/>
    <n v="3999.9"/>
    <n v="3359.9160000000002"/>
    <n v="25899.352500000001"/>
    <n v="2379.9405000000006"/>
  </r>
  <r>
    <s v="SO - 000663"/>
    <s v="Online"/>
    <s v="WARE-XYS1001"/>
    <d v="2018-04-10T00:00:00"/>
    <x v="65"/>
    <d v="2018-08-19T00:00:00"/>
    <x v="51"/>
    <n v="13"/>
    <s v="USD"/>
    <x v="20"/>
    <n v="17"/>
    <n v="32"/>
    <n v="15"/>
    <x v="0"/>
    <n v="20"/>
    <n v="0.15"/>
    <n v="971.5"/>
    <n v="592.61500000000001"/>
    <n v="825.77499999999998"/>
    <n v="233.15999999999997"/>
  </r>
  <r>
    <s v="SO - 000664"/>
    <s v="In-Store"/>
    <s v="WARE-XYS1001"/>
    <d v="2018-04-10T00:00:00"/>
    <x v="65"/>
    <d v="2018-08-12T00:00:00"/>
    <x v="57"/>
    <n v="11"/>
    <s v="USD"/>
    <x v="0"/>
    <n v="6"/>
    <n v="42"/>
    <n v="21"/>
    <x v="2"/>
    <n v="37"/>
    <n v="7.4999999999999997E-2"/>
    <n v="1118.9000000000001"/>
    <n v="727.28500000000008"/>
    <n v="5174.9125000000004"/>
    <n v="1538.4875000000002"/>
  </r>
  <r>
    <s v="SO - 000665"/>
    <s v="Online"/>
    <s v="WARE-UHY1004"/>
    <d v="2018-04-10T00:00:00"/>
    <x v="66"/>
    <d v="2018-08-23T00:00:00"/>
    <x v="60"/>
    <n v="17"/>
    <s v="USD"/>
    <x v="16"/>
    <n v="18"/>
    <n v="33"/>
    <n v="208"/>
    <x v="1"/>
    <n v="2"/>
    <n v="0.4"/>
    <n v="864.30000000000007"/>
    <n v="501.29399999999998"/>
    <n v="3111.48"/>
    <n v="103.71599999999989"/>
  </r>
  <r>
    <s v="SO - 000666"/>
    <s v="In-Store"/>
    <s v="WARE-NMK1003"/>
    <d v="2018-04-10T00:00:00"/>
    <x v="66"/>
    <d v="2018-08-22T00:00:00"/>
    <x v="54"/>
    <n v="16"/>
    <s v="USD"/>
    <x v="14"/>
    <n v="7"/>
    <n v="22"/>
    <n v="116"/>
    <x v="0"/>
    <n v="22"/>
    <n v="0.05"/>
    <n v="5782.1"/>
    <n v="4394.3960000000006"/>
    <n v="32957.97"/>
    <n v="6591.5939999999973"/>
  </r>
  <r>
    <s v="SO - 000667"/>
    <s v="Distributor"/>
    <s v="WARE-NMK1003"/>
    <d v="2018-04-10T00:00:00"/>
    <x v="66"/>
    <d v="2018-08-27T00:00:00"/>
    <x v="68"/>
    <n v="31"/>
    <s v="USD"/>
    <x v="12"/>
    <n v="25"/>
    <n v="10"/>
    <n v="152"/>
    <x v="4"/>
    <n v="9"/>
    <n v="0.05"/>
    <n v="904.5"/>
    <n v="461.29500000000002"/>
    <n v="4296.375"/>
    <n v="1989.9"/>
  </r>
  <r>
    <s v="SO - 000668"/>
    <s v="Online"/>
    <s v="WARE-NMK1003"/>
    <d v="2018-04-10T00:00:00"/>
    <x v="66"/>
    <d v="2018-08-15T00:00:00"/>
    <x v="51"/>
    <n v="12"/>
    <s v="USD"/>
    <x v="16"/>
    <n v="18"/>
    <n v="25"/>
    <n v="188"/>
    <x v="1"/>
    <n v="29"/>
    <n v="0.15"/>
    <n v="247.9"/>
    <n v="158.65600000000001"/>
    <n v="1685.72"/>
    <n v="416.47199999999998"/>
  </r>
  <r>
    <s v="SO - 000669"/>
    <s v="Distributor"/>
    <s v="WARE-PUJ1005"/>
    <d v="2018-04-10T00:00:00"/>
    <x v="66"/>
    <d v="2018-08-18T00:00:00"/>
    <x v="58"/>
    <n v="18"/>
    <s v="USD"/>
    <x v="4"/>
    <n v="22"/>
    <n v="49"/>
    <n v="270"/>
    <x v="2"/>
    <n v="16"/>
    <n v="0.15"/>
    <n v="1708.5"/>
    <n v="1213.0349999999999"/>
    <n v="2904.45"/>
    <n v="478.38000000000011"/>
  </r>
  <r>
    <s v="SO - 000670"/>
    <s v="Distributor"/>
    <s v="WARE-NMK1003"/>
    <d v="2018-04-10T00:00:00"/>
    <x v="66"/>
    <d v="2018-08-20T00:00:00"/>
    <x v="64"/>
    <n v="36"/>
    <s v="USD"/>
    <x v="15"/>
    <n v="24"/>
    <n v="39"/>
    <n v="166"/>
    <x v="2"/>
    <n v="16"/>
    <n v="0.05"/>
    <n v="1132.3"/>
    <n v="702.02599999999995"/>
    <n v="6454.1099999999988"/>
    <n v="2241.9539999999988"/>
  </r>
  <r>
    <s v="SO - 000671"/>
    <s v="Wholesale"/>
    <s v="WARE-NMK1003"/>
    <d v="2018-04-10T00:00:00"/>
    <x v="66"/>
    <d v="2018-08-19T00:00:00"/>
    <x v="44"/>
    <n v="5"/>
    <s v="USD"/>
    <x v="25"/>
    <n v="27"/>
    <n v="20"/>
    <n v="119"/>
    <x v="2"/>
    <n v="13"/>
    <n v="0.05"/>
    <n v="1775.5"/>
    <n v="1225.0949999999998"/>
    <n v="10120.35"/>
    <n v="2769.7800000000016"/>
  </r>
  <r>
    <s v="SO - 000672"/>
    <s v="In-Store"/>
    <s v="WARE-XYS1001"/>
    <d v="2018-04-10T00:00:00"/>
    <x v="66"/>
    <d v="2018-08-18T00:00:00"/>
    <x v="69"/>
    <n v="26"/>
    <s v="USD"/>
    <x v="27"/>
    <n v="1"/>
    <n v="25"/>
    <n v="28"/>
    <x v="0"/>
    <n v="20"/>
    <n v="0.2"/>
    <n v="1902.8"/>
    <n v="970.428"/>
    <n v="12177.92"/>
    <n v="4414.4960000000001"/>
  </r>
  <r>
    <s v="SO - 000673"/>
    <s v="In-Store"/>
    <s v="WARE-NMK1003"/>
    <d v="2018-04-10T00:00:00"/>
    <x v="67"/>
    <d v="2018-08-30T00:00:00"/>
    <x v="65"/>
    <n v="28"/>
    <s v="USD"/>
    <x v="27"/>
    <n v="1"/>
    <n v="28"/>
    <n v="151"/>
    <x v="1"/>
    <n v="3"/>
    <n v="0.1"/>
    <n v="5963"/>
    <n v="2802.6099999999997"/>
    <n v="16100.1"/>
    <n v="7692.2700000000023"/>
  </r>
  <r>
    <s v="SO - 000674"/>
    <s v="Wholesale"/>
    <s v="WARE-UHY1004"/>
    <d v="2018-04-10T00:00:00"/>
    <x v="67"/>
    <d v="2018-08-09T00:00:00"/>
    <x v="58"/>
    <n v="17"/>
    <s v="USD"/>
    <x v="25"/>
    <n v="27"/>
    <n v="34"/>
    <n v="211"/>
    <x v="1"/>
    <n v="3"/>
    <n v="0.1"/>
    <n v="3886"/>
    <n v="2176.1600000000003"/>
    <n v="10492.2"/>
    <n v="3963.7199999999993"/>
  </r>
  <r>
    <s v="SO - 000675"/>
    <s v="In-Store"/>
    <s v="WARE-PUJ1005"/>
    <d v="2018-04-10T00:00:00"/>
    <x v="67"/>
    <d v="2018-08-17T00:00:00"/>
    <x v="55"/>
    <n v="24"/>
    <s v="USD"/>
    <x v="22"/>
    <n v="11"/>
    <n v="2"/>
    <n v="281"/>
    <x v="1"/>
    <n v="33"/>
    <n v="7.4999999999999997E-2"/>
    <n v="1058.6000000000001"/>
    <n v="635.16000000000008"/>
    <n v="5875.2300000000005"/>
    <n v="2064.27"/>
  </r>
  <r>
    <s v="SO - 000676"/>
    <s v="Online"/>
    <s v="WARE-UHY1004"/>
    <d v="2018-04-10T00:00:00"/>
    <x v="67"/>
    <d v="2018-08-16T00:00:00"/>
    <x v="63"/>
    <n v="23"/>
    <s v="USD"/>
    <x v="16"/>
    <n v="18"/>
    <n v="33"/>
    <n v="214"/>
    <x v="1"/>
    <n v="32"/>
    <n v="0.05"/>
    <n v="5815.6"/>
    <n v="4419.8560000000007"/>
    <n v="22099.279999999999"/>
    <n v="4419.8559999999961"/>
  </r>
  <r>
    <s v="SO - 000677"/>
    <s v="Online"/>
    <s v="WARE-UHY1004"/>
    <d v="2018-04-10T00:00:00"/>
    <x v="67"/>
    <d v="2018-08-18T00:00:00"/>
    <x v="52"/>
    <n v="10"/>
    <s v="USD"/>
    <x v="16"/>
    <n v="18"/>
    <n v="45"/>
    <n v="240"/>
    <x v="1"/>
    <n v="3"/>
    <n v="0.05"/>
    <n v="5353.3"/>
    <n v="4496.7719999999999"/>
    <n v="30513.81"/>
    <n v="3533.1780000000035"/>
  </r>
  <r>
    <s v="SO - 000678"/>
    <s v="In-Store"/>
    <s v="WARE-PUJ1005"/>
    <d v="2018-04-10T00:00:00"/>
    <x v="67"/>
    <d v="2018-08-24T00:00:00"/>
    <x v="64"/>
    <n v="35"/>
    <s v="USD"/>
    <x v="9"/>
    <n v="8"/>
    <n v="18"/>
    <n v="297"/>
    <x v="0"/>
    <n v="5"/>
    <n v="7.4999999999999997E-2"/>
    <n v="5567.7"/>
    <n v="4565.5139999999992"/>
    <n v="20600.490000000002"/>
    <n v="2338.4340000000047"/>
  </r>
  <r>
    <s v="SO - 000679"/>
    <s v="In-Store"/>
    <s v="WARE-NMK1003"/>
    <d v="2018-04-10T00:00:00"/>
    <x v="68"/>
    <d v="2018-08-23T00:00:00"/>
    <x v="70"/>
    <n v="28"/>
    <s v="USD"/>
    <x v="6"/>
    <n v="10"/>
    <n v="6"/>
    <n v="153"/>
    <x v="2"/>
    <n v="37"/>
    <n v="0.1"/>
    <n v="2512.5"/>
    <n v="2135.625"/>
    <n v="6783.75"/>
    <n v="376.875"/>
  </r>
  <r>
    <s v="SO - 000680"/>
    <s v="In-Store"/>
    <s v="WARE-PUJ1005"/>
    <d v="2018-04-10T00:00:00"/>
    <x v="68"/>
    <d v="2018-08-14T00:00:00"/>
    <x v="54"/>
    <n v="14"/>
    <s v="USD"/>
    <x v="7"/>
    <n v="4"/>
    <n v="22"/>
    <n v="293"/>
    <x v="0"/>
    <n v="42"/>
    <n v="7.4999999999999997E-2"/>
    <n v="1681.7"/>
    <n v="1227.6410000000001"/>
    <n v="4666.7175000000007"/>
    <n v="983.79450000000043"/>
  </r>
  <r>
    <s v="SO - 000681"/>
    <s v="In-Store"/>
    <s v="WARE-PUJ1005"/>
    <d v="2018-04-10T00:00:00"/>
    <x v="68"/>
    <d v="2018-08-18T00:00:00"/>
    <x v="54"/>
    <n v="14"/>
    <s v="USD"/>
    <x v="14"/>
    <n v="7"/>
    <n v="39"/>
    <n v="265"/>
    <x v="2"/>
    <n v="4"/>
    <n v="0.05"/>
    <n v="194.3"/>
    <n v="136.01"/>
    <n v="1292.095"/>
    <n v="340.02500000000009"/>
  </r>
  <r>
    <s v="SO - 000682"/>
    <s v="In-Store"/>
    <s v="WARE-UHY1004"/>
    <d v="2018-04-10T00:00:00"/>
    <x v="68"/>
    <d v="2018-08-18T00:00:00"/>
    <x v="53"/>
    <n v="6"/>
    <s v="USD"/>
    <x v="6"/>
    <n v="10"/>
    <n v="18"/>
    <n v="255"/>
    <x v="4"/>
    <n v="9"/>
    <n v="0.05"/>
    <n v="2405.3000000000002"/>
    <n v="1683.71"/>
    <n v="9140.14"/>
    <n v="2405.2999999999993"/>
  </r>
  <r>
    <s v="SO - 000683"/>
    <s v="Online"/>
    <s v="WARE-PUJ1005"/>
    <d v="2018-04-10T00:00:00"/>
    <x v="68"/>
    <d v="2018-08-15T00:00:00"/>
    <x v="68"/>
    <n v="29"/>
    <s v="USD"/>
    <x v="24"/>
    <n v="16"/>
    <n v="21"/>
    <n v="269"/>
    <x v="2"/>
    <n v="13"/>
    <n v="0.2"/>
    <n v="1038.5"/>
    <n v="706.18000000000006"/>
    <n v="830.80000000000007"/>
    <n v="124.62"/>
  </r>
  <r>
    <s v="SO - 000684"/>
    <s v="In-Store"/>
    <s v="WARE-NBV1002"/>
    <d v="2018-04-10T00:00:00"/>
    <x v="68"/>
    <d v="2018-08-19T00:00:00"/>
    <x v="44"/>
    <n v="3"/>
    <s v="USD"/>
    <x v="6"/>
    <n v="10"/>
    <n v="38"/>
    <n v="71"/>
    <x v="1"/>
    <n v="27"/>
    <n v="0.2"/>
    <n v="857.6"/>
    <n v="591.74399999999991"/>
    <n v="2058.2400000000002"/>
    <n v="283.00800000000049"/>
  </r>
  <r>
    <s v="SO - 000685"/>
    <s v="In-Store"/>
    <s v="WARE-PUJ1005"/>
    <d v="2018-04-10T00:00:00"/>
    <x v="68"/>
    <d v="2018-08-24T00:00:00"/>
    <x v="48"/>
    <n v="7"/>
    <s v="USD"/>
    <x v="14"/>
    <n v="7"/>
    <n v="22"/>
    <n v="284"/>
    <x v="2"/>
    <n v="1"/>
    <n v="0.1"/>
    <n v="1855.9"/>
    <n v="1354.807"/>
    <n v="13362.480000000001"/>
    <n v="2524.0240000000013"/>
  </r>
  <r>
    <s v="SO - 000686"/>
    <s v="Online"/>
    <s v="WARE-XYS1001"/>
    <d v="2018-04-10T00:00:00"/>
    <x v="68"/>
    <d v="2018-08-16T00:00:00"/>
    <x v="71"/>
    <n v="31"/>
    <s v="USD"/>
    <x v="17"/>
    <n v="20"/>
    <n v="36"/>
    <n v="26"/>
    <x v="0"/>
    <n v="38"/>
    <n v="0.05"/>
    <n v="5621.3"/>
    <n v="2585.7980000000002"/>
    <n v="10680.47"/>
    <n v="5508.8739999999989"/>
  </r>
  <r>
    <s v="SO - 000687"/>
    <s v="Distributor"/>
    <s v="WARE-NMK1003"/>
    <d v="2018-04-10T00:00:00"/>
    <x v="68"/>
    <d v="2018-08-28T00:00:00"/>
    <x v="57"/>
    <n v="8"/>
    <s v="USD"/>
    <x v="8"/>
    <n v="23"/>
    <n v="26"/>
    <n v="92"/>
    <x v="0"/>
    <n v="20"/>
    <n v="0.1"/>
    <n v="1139"/>
    <n v="649.2299999999999"/>
    <n v="8200.8000000000011"/>
    <n v="3006.9600000000019"/>
  </r>
  <r>
    <s v="SO - 000688"/>
    <s v="In-Store"/>
    <s v="WARE-MKL1006"/>
    <d v="2018-04-10T00:00:00"/>
    <x v="69"/>
    <d v="2018-08-14T00:00:00"/>
    <x v="60"/>
    <n v="14"/>
    <s v="USD"/>
    <x v="27"/>
    <n v="1"/>
    <n v="9"/>
    <n v="349"/>
    <x v="1"/>
    <n v="17"/>
    <n v="0.05"/>
    <n v="2264.6"/>
    <n v="1834.326"/>
    <n v="15059.589999999998"/>
    <n v="2219.3079999999991"/>
  </r>
  <r>
    <s v="SO - 000689"/>
    <s v="In-Store"/>
    <s v="WARE-PUJ1005"/>
    <d v="2018-04-10T00:00:00"/>
    <x v="69"/>
    <d v="2018-08-16T00:00:00"/>
    <x v="56"/>
    <n v="12"/>
    <s v="USD"/>
    <x v="7"/>
    <n v="4"/>
    <n v="14"/>
    <n v="301"/>
    <x v="2"/>
    <n v="8"/>
    <n v="0.1"/>
    <n v="884.4"/>
    <n v="566.01599999999996"/>
    <n v="3183.84"/>
    <n v="919.77600000000029"/>
  </r>
  <r>
    <s v="SO - 000690"/>
    <s v="In-Store"/>
    <s v="WARE-NBV1002"/>
    <d v="2018-04-10T00:00:00"/>
    <x v="69"/>
    <d v="2018-08-21T00:00:00"/>
    <x v="65"/>
    <n v="26"/>
    <s v="USD"/>
    <x v="9"/>
    <n v="8"/>
    <n v="5"/>
    <n v="81"/>
    <x v="2"/>
    <n v="4"/>
    <n v="7.4999999999999997E-2"/>
    <n v="683.4"/>
    <n v="382.70400000000001"/>
    <n v="3160.7250000000004"/>
    <n v="1247.2050000000004"/>
  </r>
  <r>
    <s v="SO - 000691"/>
    <s v="Online"/>
    <s v="WARE-NBV1002"/>
    <d v="2018-04-10T00:00:00"/>
    <x v="69"/>
    <d v="2018-09-05T00:00:00"/>
    <x v="55"/>
    <n v="22"/>
    <s v="USD"/>
    <x v="23"/>
    <n v="15"/>
    <n v="49"/>
    <n v="68"/>
    <x v="1"/>
    <n v="32"/>
    <n v="7.4999999999999997E-2"/>
    <n v="1025.1000000000001"/>
    <n v="481.79700000000003"/>
    <n v="948.2175000000002"/>
    <n v="466.42050000000017"/>
  </r>
  <r>
    <s v="SO - 000692"/>
    <s v="Wholesale"/>
    <s v="WARE-NMK1003"/>
    <d v="2018-04-10T00:00:00"/>
    <x v="69"/>
    <d v="2018-08-11T00:00:00"/>
    <x v="58"/>
    <n v="15"/>
    <s v="USD"/>
    <x v="3"/>
    <n v="28"/>
    <n v="15"/>
    <n v="87"/>
    <x v="1"/>
    <n v="27"/>
    <n v="0.4"/>
    <n v="3731.9"/>
    <n v="2276.4589999999998"/>
    <n v="15673.98"/>
    <n v="-261.23300000000017"/>
  </r>
  <r>
    <s v="SO - 000693"/>
    <s v="Online"/>
    <s v="WARE-MKL1006"/>
    <d v="2018-04-10T00:00:00"/>
    <x v="69"/>
    <d v="2018-08-14T00:00:00"/>
    <x v="52"/>
    <n v="8"/>
    <s v="USD"/>
    <x v="5"/>
    <n v="12"/>
    <n v="31"/>
    <n v="340"/>
    <x v="1"/>
    <n v="44"/>
    <n v="0.1"/>
    <n v="5567.7"/>
    <n v="3229.2659999999996"/>
    <n v="10021.86"/>
    <n v="3563.3280000000013"/>
  </r>
  <r>
    <s v="SO - 000694"/>
    <s v="In-Store"/>
    <s v="WARE-NMK1003"/>
    <d v="2018-04-10T00:00:00"/>
    <x v="69"/>
    <d v="2018-08-25T00:00:00"/>
    <x v="63"/>
    <n v="21"/>
    <s v="USD"/>
    <x v="11"/>
    <n v="5"/>
    <n v="16"/>
    <n v="95"/>
    <x v="1"/>
    <n v="41"/>
    <n v="0.1"/>
    <n v="991.6"/>
    <n v="525.548"/>
    <n v="5354.64"/>
    <n v="2201.3520000000003"/>
  </r>
  <r>
    <s v="SO - 000695"/>
    <s v="Online"/>
    <s v="WARE-NMK1003"/>
    <d v="2018-04-10T00:00:00"/>
    <x v="69"/>
    <d v="2018-08-17T00:00:00"/>
    <x v="54"/>
    <n v="13"/>
    <s v="USD"/>
    <x v="16"/>
    <n v="18"/>
    <n v="43"/>
    <n v="94"/>
    <x v="0"/>
    <n v="15"/>
    <n v="0.1"/>
    <n v="3852.5"/>
    <n v="3043.4750000000004"/>
    <n v="27738"/>
    <n v="3390.1999999999971"/>
  </r>
  <r>
    <s v="SO - 000696"/>
    <s v="In-Store"/>
    <s v="WARE-PUJ1005"/>
    <d v="2018-04-10T00:00:00"/>
    <x v="69"/>
    <d v="2018-08-28T00:00:00"/>
    <x v="48"/>
    <n v="6"/>
    <s v="USD"/>
    <x v="10"/>
    <n v="9"/>
    <n v="16"/>
    <n v="263"/>
    <x v="1"/>
    <n v="39"/>
    <n v="0.05"/>
    <n v="3906.1"/>
    <n v="1835.867"/>
    <n v="3710.7949999999996"/>
    <n v="1874.9279999999997"/>
  </r>
  <r>
    <s v="SO - 000697"/>
    <s v="Online"/>
    <s v="WARE-UHY1004"/>
    <d v="2018-04-10T00:00:00"/>
    <x v="69"/>
    <d v="2018-08-10T00:00:00"/>
    <x v="57"/>
    <n v="7"/>
    <s v="USD"/>
    <x v="24"/>
    <n v="16"/>
    <n v="40"/>
    <n v="245"/>
    <x v="0"/>
    <n v="34"/>
    <n v="0.15"/>
    <n v="5118.8"/>
    <n v="2354.6480000000001"/>
    <n v="4350.9800000000005"/>
    <n v="1996.3320000000003"/>
  </r>
  <r>
    <s v="SO - 000698"/>
    <s v="Online"/>
    <s v="WARE-PUJ1005"/>
    <d v="2018-04-10T00:00:00"/>
    <x v="69"/>
    <d v="2018-09-01T00:00:00"/>
    <x v="51"/>
    <n v="9"/>
    <s v="USD"/>
    <x v="16"/>
    <n v="18"/>
    <n v="9"/>
    <n v="284"/>
    <x v="1"/>
    <n v="2"/>
    <n v="0.05"/>
    <n v="6117.1"/>
    <n v="4404.3119999999999"/>
    <n v="40678.715000000004"/>
    <n v="9848.5310000000027"/>
  </r>
  <r>
    <s v="SO - 000699"/>
    <s v="Distributor"/>
    <s v="WARE-PUJ1005"/>
    <d v="2018-04-10T00:00:00"/>
    <x v="69"/>
    <d v="2018-08-22T00:00:00"/>
    <x v="72"/>
    <n v="34"/>
    <s v="USD"/>
    <x v="12"/>
    <n v="25"/>
    <n v="16"/>
    <n v="279"/>
    <x v="3"/>
    <n v="28"/>
    <n v="0.1"/>
    <n v="1025.1000000000001"/>
    <n v="850.83300000000008"/>
    <n v="5535.5400000000009"/>
    <n v="430.54200000000037"/>
  </r>
  <r>
    <s v="SO - 000700"/>
    <s v="In-Store"/>
    <s v="WARE-NMK1003"/>
    <d v="2018-04-10T00:00:00"/>
    <x v="69"/>
    <d v="2018-08-10T00:00:00"/>
    <x v="66"/>
    <n v="29"/>
    <s v="USD"/>
    <x v="13"/>
    <n v="2"/>
    <n v="4"/>
    <n v="114"/>
    <x v="2"/>
    <n v="4"/>
    <n v="0.15"/>
    <n v="944.7"/>
    <n v="462.90300000000002"/>
    <n v="5620.9650000000001"/>
    <n v="2380.6440000000002"/>
  </r>
  <r>
    <s v="SO - 000701"/>
    <s v="In-Store"/>
    <s v="WARE-PUJ1005"/>
    <d v="2018-04-10T00:00:00"/>
    <x v="70"/>
    <d v="2018-08-14T00:00:00"/>
    <x v="55"/>
    <n v="21"/>
    <s v="USD"/>
    <x v="14"/>
    <n v="7"/>
    <n v="25"/>
    <n v="303"/>
    <x v="1"/>
    <n v="2"/>
    <n v="0.2"/>
    <n v="1025.1000000000001"/>
    <n v="656.06400000000008"/>
    <n v="2460.2400000000002"/>
    <n v="492.048"/>
  </r>
  <r>
    <s v="SO - 000702"/>
    <s v="In-Store"/>
    <s v="WARE-PUJ1005"/>
    <d v="2018-04-10T00:00:00"/>
    <x v="70"/>
    <d v="2018-08-20T00:00:00"/>
    <x v="50"/>
    <n v="15"/>
    <s v="USD"/>
    <x v="11"/>
    <n v="5"/>
    <n v="23"/>
    <n v="264"/>
    <x v="1"/>
    <n v="2"/>
    <n v="0.1"/>
    <n v="3859.2000000000003"/>
    <n v="2045.3760000000002"/>
    <n v="27786.240000000002"/>
    <n v="11423.232"/>
  </r>
  <r>
    <s v="SO - 000703"/>
    <s v="Wholesale"/>
    <s v="WARE-MKL1006"/>
    <d v="2018-04-10T00:00:00"/>
    <x v="70"/>
    <d v="2018-08-15T00:00:00"/>
    <x v="51"/>
    <n v="8"/>
    <s v="USD"/>
    <x v="25"/>
    <n v="27"/>
    <n v="30"/>
    <n v="329"/>
    <x v="1"/>
    <n v="40"/>
    <n v="0.1"/>
    <n v="194.3"/>
    <n v="91.320999999999998"/>
    <n v="699.48"/>
    <n v="334.19600000000003"/>
  </r>
  <r>
    <s v="SO - 000704"/>
    <s v="In-Store"/>
    <s v="WARE-NBV1002"/>
    <d v="2018-04-10T00:00:00"/>
    <x v="70"/>
    <d v="2018-09-05T00:00:00"/>
    <x v="51"/>
    <n v="8"/>
    <s v="USD"/>
    <x v="27"/>
    <n v="1"/>
    <n v="2"/>
    <n v="82"/>
    <x v="1"/>
    <n v="35"/>
    <n v="0.05"/>
    <n v="6184.1"/>
    <n v="4638.0750000000007"/>
    <n v="23499.58"/>
    <n v="4947.2799999999988"/>
  </r>
  <r>
    <s v="SO - 000705"/>
    <s v="Distributor"/>
    <s v="WARE-NMK1003"/>
    <d v="2018-04-10T00:00:00"/>
    <x v="70"/>
    <d v="2018-08-15T00:00:00"/>
    <x v="51"/>
    <n v="8"/>
    <s v="USD"/>
    <x v="15"/>
    <n v="24"/>
    <n v="16"/>
    <n v="131"/>
    <x v="1"/>
    <n v="46"/>
    <n v="0.2"/>
    <n v="1728.6000000000001"/>
    <n v="916.15800000000013"/>
    <n v="4148.6400000000003"/>
    <n v="1400.1660000000002"/>
  </r>
  <r>
    <s v="SO - 000706"/>
    <s v="In-Store"/>
    <s v="WARE-UHY1004"/>
    <d v="2018-04-10T00:00:00"/>
    <x v="70"/>
    <d v="2018-09-06T00:00:00"/>
    <x v="70"/>
    <n v="26"/>
    <s v="USD"/>
    <x v="27"/>
    <n v="1"/>
    <n v="7"/>
    <n v="204"/>
    <x v="2"/>
    <n v="37"/>
    <n v="0.1"/>
    <n v="931.30000000000007"/>
    <n v="772.97900000000004"/>
    <n v="5029.0200000000004"/>
    <n v="391.14600000000064"/>
  </r>
  <r>
    <s v="SO - 000707"/>
    <s v="In-Store"/>
    <s v="WARE-NMK1003"/>
    <d v="2018-04-10T00:00:00"/>
    <x v="70"/>
    <d v="2018-08-28T00:00:00"/>
    <x v="50"/>
    <n v="15"/>
    <s v="USD"/>
    <x v="5"/>
    <n v="12"/>
    <n v="17"/>
    <n v="131"/>
    <x v="2"/>
    <n v="8"/>
    <n v="0.3"/>
    <n v="3886"/>
    <n v="2797.92"/>
    <n v="16321.199999999999"/>
    <n v="-466.32000000000153"/>
  </r>
  <r>
    <s v="SO - 000708"/>
    <s v="Distributor"/>
    <s v="WARE-NBV1002"/>
    <d v="2018-04-10T00:00:00"/>
    <x v="70"/>
    <d v="2018-08-25T00:00:00"/>
    <x v="57"/>
    <n v="6"/>
    <s v="USD"/>
    <x v="8"/>
    <n v="23"/>
    <n v="39"/>
    <n v="75"/>
    <x v="2"/>
    <n v="8"/>
    <n v="0.4"/>
    <n v="234.5"/>
    <n v="96.144999999999996"/>
    <n v="422.09999999999997"/>
    <n v="133.66499999999996"/>
  </r>
  <r>
    <s v="SO - 000709"/>
    <s v="In-Store"/>
    <s v="WARE-UHY1004"/>
    <d v="2018-04-10T00:00:00"/>
    <x v="70"/>
    <d v="2018-08-31T00:00:00"/>
    <x v="61"/>
    <n v="19"/>
    <s v="USD"/>
    <x v="22"/>
    <n v="11"/>
    <n v="32"/>
    <n v="213"/>
    <x v="1"/>
    <n v="33"/>
    <n v="7.4999999999999997E-2"/>
    <n v="3979.8"/>
    <n v="1989.9"/>
    <n v="11043.945000000002"/>
    <n v="5074.2450000000008"/>
  </r>
  <r>
    <s v="SO - 000710"/>
    <s v="Wholesale"/>
    <s v="WARE-UHY1004"/>
    <d v="2018-04-10T00:00:00"/>
    <x v="71"/>
    <d v="2018-08-24T00:00:00"/>
    <x v="52"/>
    <n v="6"/>
    <s v="USD"/>
    <x v="3"/>
    <n v="28"/>
    <n v="49"/>
    <n v="232"/>
    <x v="1"/>
    <n v="35"/>
    <n v="7.4999999999999997E-2"/>
    <n v="3356.7000000000003"/>
    <n v="1846.1850000000004"/>
    <n v="3104.9475000000002"/>
    <n v="1258.7624999999998"/>
  </r>
  <r>
    <s v="SO - 000711"/>
    <s v="In-Store"/>
    <s v="WARE-XYS1001"/>
    <d v="2018-04-10T00:00:00"/>
    <x v="71"/>
    <d v="2018-08-12T00:00:00"/>
    <x v="62"/>
    <n v="33"/>
    <s v="USD"/>
    <x v="9"/>
    <n v="8"/>
    <n v="42"/>
    <n v="52"/>
    <x v="2"/>
    <n v="4"/>
    <n v="0.1"/>
    <n v="2519.2000000000003"/>
    <n v="1309.9840000000002"/>
    <n v="13603.68"/>
    <n v="5743.7759999999998"/>
  </r>
  <r>
    <s v="SO - 000712"/>
    <s v="In-Store"/>
    <s v="WARE-XYS1001"/>
    <d v="2018-04-10T00:00:00"/>
    <x v="71"/>
    <d v="2018-08-23T00:00:00"/>
    <x v="65"/>
    <n v="24"/>
    <s v="USD"/>
    <x v="14"/>
    <n v="7"/>
    <n v="28"/>
    <n v="23"/>
    <x v="0"/>
    <n v="19"/>
    <n v="0.05"/>
    <n v="837.5"/>
    <n v="460.62500000000006"/>
    <n v="2386.875"/>
    <n v="1004.9999999999998"/>
  </r>
  <r>
    <s v="SO - 000713"/>
    <s v="In-Store"/>
    <s v="WARE-UHY1004"/>
    <d v="2018-04-10T00:00:00"/>
    <x v="71"/>
    <d v="2018-09-07T00:00:00"/>
    <x v="59"/>
    <n v="17"/>
    <s v="USD"/>
    <x v="14"/>
    <n v="7"/>
    <n v="31"/>
    <n v="233"/>
    <x v="1"/>
    <n v="24"/>
    <n v="0.1"/>
    <n v="3926.2000000000003"/>
    <n v="2552.0300000000002"/>
    <n v="7067.1600000000008"/>
    <n v="1963.1000000000004"/>
  </r>
  <r>
    <s v="SO - 000714"/>
    <s v="In-Store"/>
    <s v="WARE-PUJ1005"/>
    <d v="2018-04-10T00:00:00"/>
    <x v="71"/>
    <d v="2018-08-31T00:00:00"/>
    <x v="63"/>
    <n v="19"/>
    <s v="USD"/>
    <x v="11"/>
    <n v="5"/>
    <n v="10"/>
    <n v="308"/>
    <x v="4"/>
    <n v="9"/>
    <n v="0.05"/>
    <n v="6231"/>
    <n v="4797.87"/>
    <n v="29597.25"/>
    <n v="5607.9000000000015"/>
  </r>
  <r>
    <s v="SO - 000715"/>
    <s v="Online"/>
    <s v="WARE-UHY1004"/>
    <d v="2018-04-10T00:00:00"/>
    <x v="71"/>
    <d v="2018-08-17T00:00:00"/>
    <x v="50"/>
    <n v="14"/>
    <s v="USD"/>
    <x v="5"/>
    <n v="12"/>
    <n v="46"/>
    <n v="236"/>
    <x v="3"/>
    <n v="25"/>
    <n v="7.4999999999999997E-2"/>
    <n v="3932.9"/>
    <n v="2871.0169999999998"/>
    <n v="14551.730000000001"/>
    <n v="3067.6620000000021"/>
  </r>
  <r>
    <s v="SO - 000716"/>
    <s v="Distributor"/>
    <s v="WARE-NMK1003"/>
    <d v="2018-04-10T00:00:00"/>
    <x v="71"/>
    <d v="2018-09-02T00:00:00"/>
    <x v="56"/>
    <n v="10"/>
    <s v="USD"/>
    <x v="8"/>
    <n v="23"/>
    <n v="16"/>
    <n v="156"/>
    <x v="2"/>
    <n v="1"/>
    <n v="7.4999999999999997E-2"/>
    <n v="3966.4"/>
    <n v="2816.1439999999998"/>
    <n v="14675.68"/>
    <n v="3411.1040000000012"/>
  </r>
  <r>
    <s v="SO - 000717"/>
    <s v="Distributor"/>
    <s v="WARE-NBV1002"/>
    <d v="2018-04-10T00:00:00"/>
    <x v="71"/>
    <d v="2018-08-17T00:00:00"/>
    <x v="65"/>
    <n v="24"/>
    <s v="USD"/>
    <x v="4"/>
    <n v="22"/>
    <n v="31"/>
    <n v="69"/>
    <x v="1"/>
    <n v="39"/>
    <n v="7.4999999999999997E-2"/>
    <n v="2291.4"/>
    <n v="1581.066"/>
    <n v="2119.5450000000001"/>
    <n v="538.47900000000004"/>
  </r>
  <r>
    <s v="SO - 000718"/>
    <s v="In-Store"/>
    <s v="WARE-NMK1003"/>
    <d v="2018-04-10T00:00:00"/>
    <x v="71"/>
    <d v="2018-08-17T00:00:00"/>
    <x v="51"/>
    <n v="7"/>
    <s v="USD"/>
    <x v="22"/>
    <n v="11"/>
    <n v="30"/>
    <n v="182"/>
    <x v="2"/>
    <n v="37"/>
    <n v="0.4"/>
    <n v="3678.3"/>
    <n v="2059.8480000000004"/>
    <n v="11034.9"/>
    <n v="735.65999999999804"/>
  </r>
  <r>
    <s v="SO - 000719"/>
    <s v="Distributor"/>
    <s v="WARE-MKL1006"/>
    <d v="2018-04-10T00:00:00"/>
    <x v="72"/>
    <d v="2018-09-03T00:00:00"/>
    <x v="59"/>
    <n v="16"/>
    <s v="USD"/>
    <x v="12"/>
    <n v="25"/>
    <n v="39"/>
    <n v="358"/>
    <x v="2"/>
    <n v="13"/>
    <n v="7.4999999999999997E-2"/>
    <n v="3999.9"/>
    <n v="3039.924"/>
    <n v="25899.352500000001"/>
    <n v="4619.8845000000001"/>
  </r>
  <r>
    <s v="SO - 000720"/>
    <s v="Online"/>
    <s v="WARE-PUJ1005"/>
    <d v="2018-04-10T00:00:00"/>
    <x v="72"/>
    <d v="2018-08-23T00:00:00"/>
    <x v="56"/>
    <n v="9"/>
    <s v="USD"/>
    <x v="24"/>
    <n v="16"/>
    <n v="36"/>
    <n v="283"/>
    <x v="1"/>
    <n v="23"/>
    <n v="0.15"/>
    <n v="991.6"/>
    <n v="575.12799999999993"/>
    <n v="6742.88"/>
    <n v="2141.8560000000007"/>
  </r>
  <r>
    <s v="SO - 000721"/>
    <s v="Online"/>
    <s v="WARE-NMK1003"/>
    <d v="2018-04-10T00:00:00"/>
    <x v="72"/>
    <d v="2018-08-20T00:00:00"/>
    <x v="56"/>
    <n v="9"/>
    <s v="USD"/>
    <x v="1"/>
    <n v="14"/>
    <n v="35"/>
    <n v="140"/>
    <x v="0"/>
    <n v="34"/>
    <n v="0.2"/>
    <n v="5447.1"/>
    <n v="4248.7380000000003"/>
    <n v="26146.080000000002"/>
    <n v="653.65200000000186"/>
  </r>
  <r>
    <s v="SO - 000722"/>
    <s v="Online"/>
    <s v="WARE-NMK1003"/>
    <d v="2018-04-10T00:00:00"/>
    <x v="72"/>
    <d v="2018-09-04T00:00:00"/>
    <x v="65"/>
    <n v="23"/>
    <s v="USD"/>
    <x v="18"/>
    <n v="13"/>
    <n v="39"/>
    <n v="178"/>
    <x v="1"/>
    <n v="24"/>
    <n v="7.4999999999999997E-2"/>
    <n v="2452.2000000000003"/>
    <n v="1054.4460000000001"/>
    <n v="6804.8550000000005"/>
    <n v="3641.5169999999998"/>
  </r>
  <r>
    <s v="SO - 000723"/>
    <s v="In-Store"/>
    <s v="WARE-NMK1003"/>
    <d v="2018-04-10T00:00:00"/>
    <x v="72"/>
    <d v="2018-09-01T00:00:00"/>
    <x v="50"/>
    <n v="13"/>
    <s v="USD"/>
    <x v="6"/>
    <n v="10"/>
    <n v="13"/>
    <n v="201"/>
    <x v="1"/>
    <n v="11"/>
    <n v="0.15"/>
    <n v="998.30000000000007"/>
    <n v="469.20100000000002"/>
    <n v="3394.2200000000003"/>
    <n v="1517.4160000000002"/>
  </r>
  <r>
    <s v="SO - 000724"/>
    <s v="In-Store"/>
    <s v="WARE-UHY1004"/>
    <d v="2018-04-10T00:00:00"/>
    <x v="72"/>
    <d v="2018-08-28T00:00:00"/>
    <x v="60"/>
    <n v="11"/>
    <s v="USD"/>
    <x v="9"/>
    <n v="8"/>
    <n v="28"/>
    <n v="248"/>
    <x v="1"/>
    <n v="23"/>
    <n v="0.2"/>
    <n v="1313.2"/>
    <n v="577.80799999999999"/>
    <n v="4202.2400000000007"/>
    <n v="1891.0080000000007"/>
  </r>
  <r>
    <s v="SO - 000725"/>
    <s v="In-Store"/>
    <s v="WARE-XYS1001"/>
    <d v="2018-04-10T00:00:00"/>
    <x v="72"/>
    <d v="2018-08-28T00:00:00"/>
    <x v="57"/>
    <n v="4"/>
    <s v="USD"/>
    <x v="27"/>
    <n v="1"/>
    <n v="26"/>
    <n v="15"/>
    <x v="0"/>
    <n v="20"/>
    <n v="0.1"/>
    <n v="2512.5"/>
    <n v="1658.25"/>
    <n v="2261.25"/>
    <n v="603"/>
  </r>
  <r>
    <s v="SO - 000726"/>
    <s v="Wholesale"/>
    <s v="WARE-UHY1004"/>
    <d v="2018-04-10T00:00:00"/>
    <x v="73"/>
    <d v="2018-09-08T00:00:00"/>
    <x v="64"/>
    <n v="29"/>
    <s v="USD"/>
    <x v="3"/>
    <n v="28"/>
    <n v="29"/>
    <n v="238"/>
    <x v="1"/>
    <n v="30"/>
    <n v="0.05"/>
    <n v="5346.6"/>
    <n v="3528.7560000000003"/>
    <n v="30475.62"/>
    <n v="9303.0839999999989"/>
  </r>
  <r>
    <s v="SO - 000727"/>
    <s v="In-Store"/>
    <s v="WARE-MKL1006"/>
    <d v="2018-04-10T00:00:00"/>
    <x v="73"/>
    <d v="2018-08-26T00:00:00"/>
    <x v="50"/>
    <n v="12"/>
    <s v="USD"/>
    <x v="22"/>
    <n v="11"/>
    <n v="15"/>
    <n v="331"/>
    <x v="4"/>
    <n v="18"/>
    <n v="0.1"/>
    <n v="3618"/>
    <n v="2496.4199999999996"/>
    <n v="6512.4000000000005"/>
    <n v="1519.5600000000013"/>
  </r>
  <r>
    <s v="SO - 000728"/>
    <s v="Online"/>
    <s v="WARE-NMK1003"/>
    <d v="2018-04-10T00:00:00"/>
    <x v="73"/>
    <d v="2018-08-23T00:00:00"/>
    <x v="60"/>
    <n v="10"/>
    <s v="USD"/>
    <x v="20"/>
    <n v="17"/>
    <n v="21"/>
    <n v="125"/>
    <x v="1"/>
    <n v="30"/>
    <n v="7.4999999999999997E-2"/>
    <n v="1876"/>
    <n v="1500.8000000000002"/>
    <n v="12147.1"/>
    <n v="1641.4999999999982"/>
  </r>
  <r>
    <s v="SO - 000729"/>
    <s v="In-Store"/>
    <s v="WARE-XYS1001"/>
    <d v="2018-04-10T00:00:00"/>
    <x v="73"/>
    <d v="2018-08-29T00:00:00"/>
    <x v="60"/>
    <n v="10"/>
    <s v="USD"/>
    <x v="11"/>
    <n v="5"/>
    <n v="18"/>
    <n v="44"/>
    <x v="0"/>
    <n v="15"/>
    <n v="0.1"/>
    <n v="254.6"/>
    <n v="201.13400000000001"/>
    <n v="229.14"/>
    <n v="28.005999999999972"/>
  </r>
  <r>
    <s v="SO - 000730"/>
    <s v="In-Store"/>
    <s v="WARE-NMK1003"/>
    <d v="2018-04-10T00:00:00"/>
    <x v="73"/>
    <d v="2018-08-18T00:00:00"/>
    <x v="51"/>
    <n v="5"/>
    <s v="USD"/>
    <x v="6"/>
    <n v="10"/>
    <n v="49"/>
    <n v="157"/>
    <x v="0"/>
    <n v="5"/>
    <n v="0.15"/>
    <n v="3825.7000000000003"/>
    <n v="1530.2800000000002"/>
    <n v="9755.5349999999999"/>
    <n v="5164.6949999999997"/>
  </r>
  <r>
    <s v="SO - 000731"/>
    <s v="In-Store"/>
    <s v="WARE-PUJ1005"/>
    <d v="2018-04-10T00:00:00"/>
    <x v="73"/>
    <d v="2018-09-07T00:00:00"/>
    <x v="50"/>
    <n v="12"/>
    <s v="USD"/>
    <x v="11"/>
    <n v="5"/>
    <n v="26"/>
    <n v="284"/>
    <x v="1"/>
    <n v="35"/>
    <n v="0.15"/>
    <n v="2251.2000000000003"/>
    <n v="1620.864"/>
    <n v="11481.12"/>
    <n v="1755.9359999999997"/>
  </r>
  <r>
    <s v="SO - 000732"/>
    <s v="Distributor"/>
    <s v="WARE-NMK1003"/>
    <d v="2018-04-10T00:00:00"/>
    <x v="73"/>
    <d v="2018-09-04T00:00:00"/>
    <x v="56"/>
    <n v="8"/>
    <s v="USD"/>
    <x v="8"/>
    <n v="23"/>
    <n v="30"/>
    <n v="132"/>
    <x v="3"/>
    <n v="25"/>
    <n v="7.4999999999999997E-2"/>
    <n v="4013.3"/>
    <n v="3090.241"/>
    <n v="29698.420000000002"/>
    <n v="4976.492000000002"/>
  </r>
  <r>
    <s v="SO - 000733"/>
    <s v="Wholesale"/>
    <s v="WARE-NMK1003"/>
    <d v="2018-04-10T00:00:00"/>
    <x v="73"/>
    <d v="2018-09-08T00:00:00"/>
    <x v="67"/>
    <n v="32"/>
    <s v="USD"/>
    <x v="3"/>
    <n v="28"/>
    <n v="24"/>
    <n v="152"/>
    <x v="1"/>
    <n v="2"/>
    <n v="0.05"/>
    <n v="1072"/>
    <n v="836.16000000000008"/>
    <n v="1018.4"/>
    <n v="182.2399999999999"/>
  </r>
  <r>
    <s v="SO - 000734"/>
    <s v="Distributor"/>
    <s v="WARE-PUJ1005"/>
    <d v="2018-04-10T00:00:00"/>
    <x v="74"/>
    <d v="2018-08-25T00:00:00"/>
    <x v="69"/>
    <n v="18"/>
    <s v="USD"/>
    <x v="8"/>
    <n v="23"/>
    <n v="2"/>
    <n v="275"/>
    <x v="2"/>
    <n v="4"/>
    <n v="0.15"/>
    <n v="2458.9"/>
    <n v="2090.0650000000001"/>
    <n v="6270.1950000000006"/>
    <n v="0"/>
  </r>
  <r>
    <s v="SO - 000735"/>
    <s v="In-Store"/>
    <s v="WARE-NMK1003"/>
    <d v="2018-04-10T00:00:00"/>
    <x v="74"/>
    <d v="2018-09-07T00:00:00"/>
    <x v="59"/>
    <n v="14"/>
    <s v="USD"/>
    <x v="14"/>
    <n v="7"/>
    <n v="19"/>
    <n v="161"/>
    <x v="3"/>
    <n v="28"/>
    <n v="7.4999999999999997E-2"/>
    <n v="1809"/>
    <n v="1013.0400000000001"/>
    <n v="13386.6"/>
    <n v="5282.28"/>
  </r>
  <r>
    <s v="SO - 000736"/>
    <s v="Online"/>
    <s v="WARE-PUJ1005"/>
    <d v="2018-04-10T00:00:00"/>
    <x v="74"/>
    <d v="2018-09-04T00:00:00"/>
    <x v="64"/>
    <n v="28"/>
    <s v="USD"/>
    <x v="1"/>
    <n v="14"/>
    <n v="7"/>
    <n v="265"/>
    <x v="0"/>
    <n v="38"/>
    <n v="0.05"/>
    <n v="1728.6000000000001"/>
    <n v="1158.1620000000003"/>
    <n v="11495.19"/>
    <n v="3388.0559999999987"/>
  </r>
  <r>
    <s v="SO - 000737"/>
    <s v="Online"/>
    <s v="WARE-NMK1003"/>
    <d v="2018-04-10T00:00:00"/>
    <x v="74"/>
    <d v="2018-08-29T00:00:00"/>
    <x v="68"/>
    <n v="23"/>
    <s v="USD"/>
    <x v="18"/>
    <n v="13"/>
    <n v="33"/>
    <n v="186"/>
    <x v="1"/>
    <n v="41"/>
    <n v="7.4999999999999997E-2"/>
    <n v="3718.5"/>
    <n v="2677.3199999999997"/>
    <n v="20637.674999999999"/>
    <n v="4573.755000000001"/>
  </r>
  <r>
    <s v="SO - 000738"/>
    <s v="In-Store"/>
    <s v="WARE-NBV1002"/>
    <d v="2018-04-10T00:00:00"/>
    <x v="74"/>
    <d v="2018-09-04T00:00:00"/>
    <x v="60"/>
    <n v="9"/>
    <s v="USD"/>
    <x v="27"/>
    <n v="1"/>
    <n v="8"/>
    <n v="64"/>
    <x v="0"/>
    <n v="38"/>
    <n v="0.05"/>
    <n v="180.9"/>
    <n v="150.14699999999999"/>
    <n v="515.56500000000005"/>
    <n v="65.12400000000008"/>
  </r>
  <r>
    <s v="SO - 000739"/>
    <s v="Wholesale"/>
    <s v="WARE-NMK1003"/>
    <d v="2018-04-10T00:00:00"/>
    <x v="74"/>
    <d v="2018-08-15T00:00:00"/>
    <x v="60"/>
    <n v="9"/>
    <s v="USD"/>
    <x v="21"/>
    <n v="26"/>
    <n v="10"/>
    <n v="103"/>
    <x v="1"/>
    <n v="3"/>
    <n v="7.4999999999999997E-2"/>
    <n v="3939.6"/>
    <n v="3269.8679999999999"/>
    <n v="3644.13"/>
    <n v="374.26200000000017"/>
  </r>
  <r>
    <s v="SO - 000740"/>
    <s v="Distributor"/>
    <s v="WARE-XYS1001"/>
    <d v="2018-04-10T00:00:00"/>
    <x v="74"/>
    <d v="2018-08-20T00:00:00"/>
    <x v="52"/>
    <n v="3"/>
    <s v="USD"/>
    <x v="2"/>
    <n v="21"/>
    <n v="19"/>
    <n v="33"/>
    <x v="1"/>
    <n v="35"/>
    <n v="7.4999999999999997E-2"/>
    <n v="1869.3"/>
    <n v="1196.3520000000001"/>
    <n v="10374.615"/>
    <n v="3196.5029999999988"/>
  </r>
  <r>
    <s v="SO - 000741"/>
    <s v="In-Store"/>
    <s v="WARE-MKL1006"/>
    <d v="2018-04-10T00:00:00"/>
    <x v="74"/>
    <d v="2018-09-01T00:00:00"/>
    <x v="61"/>
    <n v="15"/>
    <s v="USD"/>
    <x v="0"/>
    <n v="6"/>
    <n v="5"/>
    <n v="360"/>
    <x v="1"/>
    <n v="17"/>
    <n v="0.05"/>
    <n v="864.30000000000007"/>
    <n v="691.44"/>
    <n v="4105.4250000000002"/>
    <n v="648.22499999999991"/>
  </r>
  <r>
    <s v="SO - 000742"/>
    <s v="Distributor"/>
    <s v="WARE-NMK1003"/>
    <d v="2018-04-10T00:00:00"/>
    <x v="74"/>
    <d v="2018-09-05T00:00:00"/>
    <x v="54"/>
    <n v="8"/>
    <s v="USD"/>
    <x v="2"/>
    <n v="21"/>
    <n v="31"/>
    <n v="105"/>
    <x v="1"/>
    <n v="32"/>
    <n v="0.1"/>
    <n v="1098.8"/>
    <n v="835.08799999999997"/>
    <n v="2966.7599999999998"/>
    <n v="461.49599999999964"/>
  </r>
  <r>
    <s v="SO - 000743"/>
    <s v="In-Store"/>
    <s v="WARE-UHY1004"/>
    <d v="2018-04-10T00:00:00"/>
    <x v="74"/>
    <d v="2018-08-17T00:00:00"/>
    <x v="73"/>
    <n v="32"/>
    <s v="USD"/>
    <x v="9"/>
    <n v="8"/>
    <n v="36"/>
    <n v="227"/>
    <x v="2"/>
    <n v="37"/>
    <n v="7.4999999999999997E-2"/>
    <n v="3845.8"/>
    <n v="2730.518"/>
    <n v="14229.460000000001"/>
    <n v="3307.3880000000008"/>
  </r>
  <r>
    <s v="SO - 000744"/>
    <s v="In-Store"/>
    <s v="WARE-NMK1003"/>
    <d v="2018-04-10T00:00:00"/>
    <x v="74"/>
    <d v="2018-09-07T00:00:00"/>
    <x v="63"/>
    <n v="16"/>
    <s v="USD"/>
    <x v="22"/>
    <n v="11"/>
    <n v="22"/>
    <n v="113"/>
    <x v="1"/>
    <n v="41"/>
    <n v="7.4999999999999997E-2"/>
    <n v="5246.1"/>
    <n v="3882.114"/>
    <n v="14557.927500000002"/>
    <n v="2911.585500000001"/>
  </r>
  <r>
    <s v="SO - 000745"/>
    <s v="Online"/>
    <s v="WARE-PUJ1005"/>
    <d v="2018-04-10T00:00:00"/>
    <x v="74"/>
    <d v="2018-09-05T00:00:00"/>
    <x v="69"/>
    <n v="18"/>
    <s v="USD"/>
    <x v="18"/>
    <n v="13"/>
    <n v="22"/>
    <n v="313"/>
    <x v="1"/>
    <n v="11"/>
    <n v="0.1"/>
    <n v="763.80000000000007"/>
    <n v="404.81400000000008"/>
    <n v="5499.3600000000006"/>
    <n v="2260.848"/>
  </r>
  <r>
    <s v="SO - 000746"/>
    <s v="Distributor"/>
    <s v="WARE-NMK1003"/>
    <d v="2018-04-10T00:00:00"/>
    <x v="75"/>
    <d v="2018-08-28T00:00:00"/>
    <x v="50"/>
    <n v="10"/>
    <s v="USD"/>
    <x v="4"/>
    <n v="22"/>
    <n v="17"/>
    <n v="118"/>
    <x v="1"/>
    <n v="24"/>
    <n v="0.4"/>
    <n v="3819"/>
    <n v="2673.2999999999997"/>
    <n v="2291.4"/>
    <n v="-381.89999999999964"/>
  </r>
  <r>
    <s v="SO - 000747"/>
    <s v="In-Store"/>
    <s v="WARE-PUJ1005"/>
    <d v="2018-04-10T00:00:00"/>
    <x v="75"/>
    <d v="2018-08-24T00:00:00"/>
    <x v="62"/>
    <n v="29"/>
    <s v="USD"/>
    <x v="14"/>
    <n v="7"/>
    <n v="36"/>
    <n v="292"/>
    <x v="2"/>
    <n v="4"/>
    <n v="0.15"/>
    <n v="2425.4"/>
    <n v="2013.0819999999999"/>
    <n v="4123.18"/>
    <n v="97.016000000000531"/>
  </r>
  <r>
    <s v="SO - 000748"/>
    <s v="Online"/>
    <s v="WARE-NBV1002"/>
    <d v="2018-04-10T00:00:00"/>
    <x v="75"/>
    <d v="2018-08-30T00:00:00"/>
    <x v="63"/>
    <n v="15"/>
    <s v="USD"/>
    <x v="16"/>
    <n v="18"/>
    <n v="11"/>
    <n v="65"/>
    <x v="1"/>
    <n v="44"/>
    <n v="0.05"/>
    <n v="1319.9"/>
    <n v="884.33300000000008"/>
    <n v="7523.43"/>
    <n v="2217.4319999999998"/>
  </r>
  <r>
    <s v="SO - 000749"/>
    <s v="In-Store"/>
    <s v="WARE-NMK1003"/>
    <d v="2018-04-10T00:00:00"/>
    <x v="75"/>
    <d v="2018-09-06T00:00:00"/>
    <x v="51"/>
    <n v="3"/>
    <s v="USD"/>
    <x v="22"/>
    <n v="11"/>
    <n v="3"/>
    <n v="111"/>
    <x v="1"/>
    <n v="27"/>
    <n v="0.15"/>
    <n v="1125.6000000000001"/>
    <n v="529.03200000000004"/>
    <n v="5740.56"/>
    <n v="2566.3680000000004"/>
  </r>
  <r>
    <s v="SO - 000750"/>
    <s v="In-Store"/>
    <s v="WARE-XYS1001"/>
    <d v="2018-04-10T00:00:00"/>
    <x v="75"/>
    <d v="2018-09-05T00:00:00"/>
    <x v="70"/>
    <n v="21"/>
    <s v="USD"/>
    <x v="26"/>
    <n v="3"/>
    <n v="45"/>
    <n v="27"/>
    <x v="4"/>
    <n v="10"/>
    <n v="0.1"/>
    <n v="6318.1"/>
    <n v="2590.4209999999998"/>
    <n v="17058.870000000003"/>
    <n v="9287.6070000000036"/>
  </r>
  <r>
    <s v="SO - 000751"/>
    <s v="In-Store"/>
    <s v="WARE-NMK1003"/>
    <d v="2018-04-10T00:00:00"/>
    <x v="75"/>
    <d v="2018-09-07T00:00:00"/>
    <x v="58"/>
    <n v="9"/>
    <s v="USD"/>
    <x v="13"/>
    <n v="2"/>
    <n v="3"/>
    <n v="182"/>
    <x v="1"/>
    <n v="2"/>
    <n v="0.05"/>
    <n v="3242.8"/>
    <n v="1459.2600000000002"/>
    <n v="24645.279999999999"/>
    <n v="12971.199999999997"/>
  </r>
  <r>
    <s v="SO - 000752"/>
    <s v="Wholesale"/>
    <s v="WARE-NMK1003"/>
    <d v="2018-04-10T00:00:00"/>
    <x v="75"/>
    <d v="2018-08-31T00:00:00"/>
    <x v="58"/>
    <n v="9"/>
    <s v="USD"/>
    <x v="21"/>
    <n v="26"/>
    <n v="23"/>
    <n v="167"/>
    <x v="0"/>
    <n v="5"/>
    <n v="0.15"/>
    <n v="1936.3"/>
    <n v="1142.4169999999999"/>
    <n v="6583.42"/>
    <n v="2013.7520000000004"/>
  </r>
  <r>
    <s v="SO - 000753"/>
    <s v="Online"/>
    <s v="WARE-UHY1004"/>
    <d v="2018-04-10T00:00:00"/>
    <x v="75"/>
    <d v="2018-09-09T00:00:00"/>
    <x v="59"/>
    <n v="13"/>
    <s v="USD"/>
    <x v="20"/>
    <n v="17"/>
    <n v="37"/>
    <n v="220"/>
    <x v="2"/>
    <n v="7"/>
    <n v="0.05"/>
    <n v="3946.3"/>
    <n v="3038.6510000000003"/>
    <n v="14995.94"/>
    <n v="2841.3359999999993"/>
  </r>
  <r>
    <s v="SO - 000754"/>
    <s v="Online"/>
    <s v="WARE-XYS1001"/>
    <d v="2018-04-10T00:00:00"/>
    <x v="75"/>
    <d v="2018-08-22T00:00:00"/>
    <x v="68"/>
    <n v="22"/>
    <s v="USD"/>
    <x v="1"/>
    <n v="14"/>
    <n v="38"/>
    <n v="12"/>
    <x v="1"/>
    <n v="26"/>
    <n v="7.4999999999999997E-2"/>
    <n v="1078.7"/>
    <n v="442.267"/>
    <n v="5986.7850000000008"/>
    <n v="3333.1830000000009"/>
  </r>
  <r>
    <s v="SO - 000755"/>
    <s v="Distributor"/>
    <s v="WARE-NMK1003"/>
    <d v="2018-04-10T00:00:00"/>
    <x v="76"/>
    <d v="2018-08-20T00:00:00"/>
    <x v="74"/>
    <n v="34"/>
    <s v="USD"/>
    <x v="15"/>
    <n v="24"/>
    <n v="42"/>
    <n v="117"/>
    <x v="2"/>
    <n v="8"/>
    <n v="7.4999999999999997E-2"/>
    <n v="5587.8"/>
    <n v="3967.3379999999997"/>
    <n v="15506.145000000002"/>
    <n v="3604.131000000003"/>
  </r>
  <r>
    <s v="SO - 000756"/>
    <s v="Distributor"/>
    <s v="WARE-XYS1001"/>
    <d v="2018-04-10T00:00:00"/>
    <x v="76"/>
    <d v="2018-09-10T00:00:00"/>
    <x v="69"/>
    <n v="16"/>
    <s v="USD"/>
    <x v="12"/>
    <n v="25"/>
    <n v="11"/>
    <n v="50"/>
    <x v="1"/>
    <n v="21"/>
    <n v="0.4"/>
    <n v="3108.8"/>
    <n v="1896.3680000000002"/>
    <n v="1865.28"/>
    <n v="-31.088000000000193"/>
  </r>
  <r>
    <s v="SO - 000757"/>
    <s v="Wholesale"/>
    <s v="WARE-NMK1003"/>
    <d v="2018-04-10T00:00:00"/>
    <x v="76"/>
    <d v="2018-08-28T00:00:00"/>
    <x v="64"/>
    <n v="26"/>
    <s v="USD"/>
    <x v="25"/>
    <n v="27"/>
    <n v="24"/>
    <n v="120"/>
    <x v="1"/>
    <n v="2"/>
    <n v="0.05"/>
    <n v="871"/>
    <n v="661.96"/>
    <n v="827.44999999999993"/>
    <n v="165.4899999999999"/>
  </r>
  <r>
    <s v="SO - 000758"/>
    <s v="In-Store"/>
    <s v="WARE-PUJ1005"/>
    <d v="2018-04-10T00:00:00"/>
    <x v="76"/>
    <d v="2018-08-28T00:00:00"/>
    <x v="66"/>
    <n v="22"/>
    <s v="USD"/>
    <x v="13"/>
    <n v="2"/>
    <n v="44"/>
    <n v="279"/>
    <x v="0"/>
    <n v="12"/>
    <n v="0.1"/>
    <n v="1815.7"/>
    <n v="1543.345"/>
    <n v="11438.91"/>
    <n v="635.49499999999898"/>
  </r>
  <r>
    <s v="SO - 000759"/>
    <s v="Online"/>
    <s v="WARE-UHY1004"/>
    <d v="2018-04-10T00:00:00"/>
    <x v="76"/>
    <d v="2018-09-04T00:00:00"/>
    <x v="50"/>
    <n v="9"/>
    <s v="USD"/>
    <x v="24"/>
    <n v="16"/>
    <n v="42"/>
    <n v="231"/>
    <x v="3"/>
    <n v="6"/>
    <n v="7.4999999999999997E-2"/>
    <n v="984.9"/>
    <n v="541.69500000000005"/>
    <n v="6377.2275000000009"/>
    <n v="2585.3625000000006"/>
  </r>
  <r>
    <s v="SO - 000760"/>
    <s v="Distributor"/>
    <s v="WARE-MKL1006"/>
    <d v="2018-04-10T00:00:00"/>
    <x v="76"/>
    <d v="2018-09-12T00:00:00"/>
    <x v="68"/>
    <n v="21"/>
    <s v="USD"/>
    <x v="4"/>
    <n v="22"/>
    <n v="21"/>
    <n v="354"/>
    <x v="1"/>
    <n v="30"/>
    <n v="7.4999999999999997E-2"/>
    <n v="3926.2000000000003"/>
    <n v="1727.528"/>
    <n v="10895.205000000002"/>
    <n v="5712.6210000000019"/>
  </r>
  <r>
    <s v="SO - 000761"/>
    <s v="Online"/>
    <s v="WARE-PUJ1005"/>
    <d v="2018-04-10T00:00:00"/>
    <x v="77"/>
    <d v="2018-09-13T00:00:00"/>
    <x v="63"/>
    <n v="13"/>
    <s v="USD"/>
    <x v="18"/>
    <n v="13"/>
    <n v="24"/>
    <n v="304"/>
    <x v="1"/>
    <n v="29"/>
    <n v="7.4999999999999997E-2"/>
    <n v="234.5"/>
    <n v="126.63000000000001"/>
    <n v="216.91250000000002"/>
    <n v="90.282500000000013"/>
  </r>
  <r>
    <s v="SO - 000762"/>
    <s v="In-Store"/>
    <s v="WARE-UHY1004"/>
    <d v="2018-04-10T00:00:00"/>
    <x v="77"/>
    <d v="2018-09-11T00:00:00"/>
    <x v="55"/>
    <n v="14"/>
    <s v="USD"/>
    <x v="9"/>
    <n v="8"/>
    <n v="18"/>
    <n v="204"/>
    <x v="2"/>
    <n v="16"/>
    <n v="0.2"/>
    <n v="2552.7000000000003"/>
    <n v="1429.5120000000004"/>
    <n v="16337.280000000002"/>
    <n v="4901.1839999999993"/>
  </r>
  <r>
    <s v="SO - 000763"/>
    <s v="In-Store"/>
    <s v="WARE-UHY1004"/>
    <d v="2018-04-10T00:00:00"/>
    <x v="77"/>
    <d v="2018-08-23T00:00:00"/>
    <x v="75"/>
    <n v="32"/>
    <s v="USD"/>
    <x v="13"/>
    <n v="2"/>
    <n v="13"/>
    <n v="223"/>
    <x v="1"/>
    <n v="32"/>
    <n v="0.05"/>
    <n v="857.6"/>
    <n v="591.74399999999991"/>
    <n v="3258.88"/>
    <n v="891.90400000000045"/>
  </r>
  <r>
    <s v="SO - 000764"/>
    <s v="In-Store"/>
    <s v="WARE-NBV1002"/>
    <d v="2018-04-10T00:00:00"/>
    <x v="77"/>
    <d v="2018-08-29T00:00:00"/>
    <x v="55"/>
    <n v="14"/>
    <s v="USD"/>
    <x v="27"/>
    <n v="1"/>
    <n v="41"/>
    <n v="70"/>
    <x v="1"/>
    <n v="40"/>
    <n v="0.05"/>
    <n v="1065.3"/>
    <n v="553.95600000000002"/>
    <n v="3036.1049999999996"/>
    <n v="1374.2369999999996"/>
  </r>
  <r>
    <s v="SO - 000765"/>
    <s v="Online"/>
    <s v="WARE-MKL1006"/>
    <d v="2018-04-10T00:00:00"/>
    <x v="77"/>
    <d v="2018-09-11T00:00:00"/>
    <x v="68"/>
    <n v="20"/>
    <s v="USD"/>
    <x v="20"/>
    <n v="17"/>
    <n v="28"/>
    <n v="332"/>
    <x v="1"/>
    <n v="29"/>
    <n v="0.2"/>
    <n v="1976.5"/>
    <n v="1581.2"/>
    <n v="6324.8"/>
    <n v="0"/>
  </r>
  <r>
    <s v="SO - 000766"/>
    <s v="In-Store"/>
    <s v="WARE-NMK1003"/>
    <d v="2018-04-10T00:00:00"/>
    <x v="77"/>
    <d v="2018-09-11T00:00:00"/>
    <x v="63"/>
    <n v="13"/>
    <s v="USD"/>
    <x v="0"/>
    <n v="6"/>
    <n v="27"/>
    <n v="117"/>
    <x v="1"/>
    <n v="31"/>
    <n v="0.3"/>
    <n v="3839.1"/>
    <n v="2725.761"/>
    <n v="5374.74"/>
    <n v="-76.782000000000153"/>
  </r>
  <r>
    <s v="SO - 000767"/>
    <s v="Online"/>
    <s v="WARE-UHY1004"/>
    <d v="2018-04-10T00:00:00"/>
    <x v="77"/>
    <d v="2018-09-10T00:00:00"/>
    <x v="66"/>
    <n v="21"/>
    <s v="USD"/>
    <x v="24"/>
    <n v="16"/>
    <n v="32"/>
    <n v="221"/>
    <x v="1"/>
    <n v="2"/>
    <n v="0.05"/>
    <n v="3899.4"/>
    <n v="2807.5679999999998"/>
    <n v="11113.29"/>
    <n v="2690.5860000000011"/>
  </r>
  <r>
    <s v="SO - 000768"/>
    <s v="In-Store"/>
    <s v="WARE-UHY1004"/>
    <d v="2018-04-10T00:00:00"/>
    <x v="77"/>
    <d v="2018-09-04T00:00:00"/>
    <x v="68"/>
    <n v="20"/>
    <s v="USD"/>
    <x v="7"/>
    <n v="4"/>
    <n v="5"/>
    <n v="220"/>
    <x v="1"/>
    <n v="2"/>
    <n v="0.05"/>
    <n v="180.9"/>
    <n v="85.022999999999996"/>
    <n v="1031.1300000000001"/>
    <n v="520.99200000000019"/>
  </r>
  <r>
    <s v="SO - 000769"/>
    <s v="Wholesale"/>
    <s v="WARE-PUJ1005"/>
    <d v="2018-04-10T00:00:00"/>
    <x v="77"/>
    <d v="2018-09-08T00:00:00"/>
    <x v="58"/>
    <n v="7"/>
    <s v="USD"/>
    <x v="12"/>
    <n v="25"/>
    <n v="36"/>
    <n v="282"/>
    <x v="3"/>
    <n v="25"/>
    <n v="0.15"/>
    <n v="1226.1000000000001"/>
    <n v="588.52800000000002"/>
    <n v="6253.1100000000006"/>
    <n v="2721.9420000000005"/>
  </r>
  <r>
    <s v="SO - 000770"/>
    <s v="Distributor"/>
    <s v="WARE-PUJ1005"/>
    <d v="2018-04-10T00:00:00"/>
    <x v="77"/>
    <d v="2018-09-03T00:00:00"/>
    <x v="50"/>
    <n v="8"/>
    <s v="USD"/>
    <x v="15"/>
    <n v="24"/>
    <n v="13"/>
    <n v="263"/>
    <x v="2"/>
    <n v="37"/>
    <n v="0.05"/>
    <n v="783.9"/>
    <n v="313.56"/>
    <n v="5957.6399999999994"/>
    <n v="3449.1599999999994"/>
  </r>
  <r>
    <s v="SO - 000771"/>
    <s v="In-Store"/>
    <s v="WARE-UHY1004"/>
    <d v="2018-04-10T00:00:00"/>
    <x v="78"/>
    <d v="2018-09-08T00:00:00"/>
    <x v="66"/>
    <n v="20"/>
    <s v="USD"/>
    <x v="14"/>
    <n v="7"/>
    <n v="3"/>
    <n v="253"/>
    <x v="2"/>
    <n v="16"/>
    <n v="0.15"/>
    <n v="978.2"/>
    <n v="489.1"/>
    <n v="5820.29"/>
    <n v="2396.5899999999997"/>
  </r>
  <r>
    <s v="SO - 000772"/>
    <s v="Online"/>
    <s v="WARE-PUJ1005"/>
    <d v="2018-04-10T00:00:00"/>
    <x v="78"/>
    <d v="2018-09-05T00:00:00"/>
    <x v="62"/>
    <n v="26"/>
    <s v="USD"/>
    <x v="24"/>
    <n v="16"/>
    <n v="14"/>
    <n v="280"/>
    <x v="0"/>
    <n v="15"/>
    <n v="0.15"/>
    <n v="3169.1"/>
    <n v="1616.241"/>
    <n v="16162.409999999998"/>
    <n v="6464.9639999999981"/>
  </r>
  <r>
    <s v="SO - 000773"/>
    <s v="Online"/>
    <s v="WARE-NMK1003"/>
    <d v="2018-04-10T00:00:00"/>
    <x v="78"/>
    <d v="2018-09-09T00:00:00"/>
    <x v="75"/>
    <n v="31"/>
    <s v="USD"/>
    <x v="16"/>
    <n v="18"/>
    <n v="49"/>
    <n v="95"/>
    <x v="2"/>
    <n v="13"/>
    <n v="0.1"/>
    <n v="3055.2000000000003"/>
    <n v="1497.048"/>
    <n v="5499.3600000000006"/>
    <n v="2505.2640000000006"/>
  </r>
  <r>
    <s v="SO - 000774"/>
    <s v="Wholesale"/>
    <s v="WARE-NMK1003"/>
    <d v="2018-04-10T00:00:00"/>
    <x v="78"/>
    <d v="2018-09-12T00:00:00"/>
    <x v="72"/>
    <n v="25"/>
    <s v="USD"/>
    <x v="3"/>
    <n v="28"/>
    <n v="17"/>
    <n v="202"/>
    <x v="2"/>
    <n v="1"/>
    <n v="0.1"/>
    <n v="2606.3000000000002"/>
    <n v="1563.78"/>
    <n v="9382.68"/>
    <n v="3127.5600000000004"/>
  </r>
  <r>
    <s v="SO - 000775"/>
    <s v="In-Store"/>
    <s v="WARE-NMK1003"/>
    <d v="2018-04-10T00:00:00"/>
    <x v="78"/>
    <d v="2018-09-03T00:00:00"/>
    <x v="66"/>
    <n v="20"/>
    <s v="USD"/>
    <x v="7"/>
    <n v="4"/>
    <n v="33"/>
    <n v="187"/>
    <x v="1"/>
    <n v="21"/>
    <n v="7.4999999999999997E-2"/>
    <n v="1045.2"/>
    <n v="794.35200000000009"/>
    <n v="6767.670000000001"/>
    <n v="1207.2060000000001"/>
  </r>
  <r>
    <s v="SO - 000776"/>
    <s v="In-Store"/>
    <s v="WARE-UHY1004"/>
    <d v="2018-04-10T00:00:00"/>
    <x v="78"/>
    <d v="2018-08-25T00:00:00"/>
    <x v="55"/>
    <n v="13"/>
    <s v="USD"/>
    <x v="0"/>
    <n v="6"/>
    <n v="19"/>
    <n v="208"/>
    <x v="1"/>
    <n v="35"/>
    <n v="0.3"/>
    <n v="1909.5"/>
    <n v="1069.3200000000002"/>
    <n v="10693.199999999999"/>
    <n v="2138.6399999999976"/>
  </r>
  <r>
    <s v="SO - 000777"/>
    <s v="Distributor"/>
    <s v="WARE-NMK1003"/>
    <d v="2018-04-10T00:00:00"/>
    <x v="78"/>
    <d v="2018-09-14T00:00:00"/>
    <x v="68"/>
    <n v="19"/>
    <s v="USD"/>
    <x v="8"/>
    <n v="23"/>
    <n v="19"/>
    <n v="104"/>
    <x v="1"/>
    <n v="3"/>
    <n v="0.15"/>
    <n v="984.9"/>
    <n v="689.43"/>
    <n v="2511.4949999999999"/>
    <n v="443.20499999999993"/>
  </r>
  <r>
    <s v="SO - 000778"/>
    <s v="In-Store"/>
    <s v="WARE-NMK1003"/>
    <d v="2018-04-10T00:00:00"/>
    <x v="78"/>
    <d v="2018-09-09T00:00:00"/>
    <x v="76"/>
    <n v="38"/>
    <s v="USD"/>
    <x v="27"/>
    <n v="1"/>
    <n v="17"/>
    <n v="153"/>
    <x v="0"/>
    <n v="38"/>
    <n v="7.4999999999999997E-2"/>
    <n v="1165.8"/>
    <n v="944.298"/>
    <n v="6470.19"/>
    <n v="804.40199999999913"/>
  </r>
  <r>
    <s v="SO - 000779"/>
    <s v="In-Store"/>
    <s v="WARE-NMK1003"/>
    <d v="2018-04-10T00:00:00"/>
    <x v="78"/>
    <d v="2018-08-30T00:00:00"/>
    <x v="71"/>
    <n v="21"/>
    <s v="USD"/>
    <x v="9"/>
    <n v="8"/>
    <n v="11"/>
    <n v="129"/>
    <x v="1"/>
    <n v="43"/>
    <n v="0.05"/>
    <n v="1748.7"/>
    <n v="944.29800000000012"/>
    <n v="11628.855"/>
    <n v="5018.7689999999984"/>
  </r>
  <r>
    <s v="SO - 000780"/>
    <s v="In-Store"/>
    <s v="WARE-MKL1006"/>
    <d v="2018-04-10T00:00:00"/>
    <x v="78"/>
    <d v="2018-08-21T00:00:00"/>
    <x v="73"/>
    <n v="28"/>
    <s v="USD"/>
    <x v="27"/>
    <n v="1"/>
    <n v="11"/>
    <n v="357"/>
    <x v="2"/>
    <n v="8"/>
    <n v="0.1"/>
    <n v="3819"/>
    <n v="2024.0700000000002"/>
    <n v="10311.300000000001"/>
    <n v="4239.09"/>
  </r>
  <r>
    <s v="SO - 000781"/>
    <s v="Online"/>
    <s v="WARE-NMK1003"/>
    <d v="2018-04-10T00:00:00"/>
    <x v="78"/>
    <d v="2018-08-26T00:00:00"/>
    <x v="69"/>
    <n v="14"/>
    <s v="USD"/>
    <x v="20"/>
    <n v="17"/>
    <n v="22"/>
    <n v="191"/>
    <x v="1"/>
    <n v="26"/>
    <n v="0.05"/>
    <n v="1145.7"/>
    <n v="744.70500000000004"/>
    <n v="1088.415"/>
    <n v="343.70999999999992"/>
  </r>
  <r>
    <s v="SO - 000782"/>
    <s v="In-Store"/>
    <s v="WARE-UHY1004"/>
    <d v="2018-04-10T00:00:00"/>
    <x v="78"/>
    <d v="2018-08-24T00:00:00"/>
    <x v="69"/>
    <n v="14"/>
    <s v="USD"/>
    <x v="9"/>
    <n v="8"/>
    <n v="31"/>
    <n v="214"/>
    <x v="4"/>
    <n v="10"/>
    <n v="0.15"/>
    <n v="3644.8"/>
    <n v="1968.1920000000002"/>
    <n v="15490.4"/>
    <n v="5649.4399999999987"/>
  </r>
  <r>
    <s v="SO - 000783"/>
    <s v="In-Store"/>
    <s v="WARE-NMK1003"/>
    <d v="2018-04-10T00:00:00"/>
    <x v="78"/>
    <d v="2018-08-30T00:00:00"/>
    <x v="77"/>
    <n v="46"/>
    <s v="USD"/>
    <x v="0"/>
    <n v="6"/>
    <n v="13"/>
    <n v="171"/>
    <x v="2"/>
    <n v="13"/>
    <n v="0.1"/>
    <n v="3865.9"/>
    <n v="3092.7200000000003"/>
    <n v="17396.55"/>
    <n v="1932.9499999999971"/>
  </r>
  <r>
    <s v="SO - 000784"/>
    <s v="Distributor"/>
    <s v="WARE-XYS1001"/>
    <d v="2018-04-10T00:00:00"/>
    <x v="78"/>
    <d v="2018-09-11T00:00:00"/>
    <x v="50"/>
    <n v="7"/>
    <s v="USD"/>
    <x v="2"/>
    <n v="21"/>
    <n v="35"/>
    <n v="12"/>
    <x v="1"/>
    <n v="26"/>
    <n v="0.05"/>
    <n v="194.3"/>
    <n v="110.75099999999999"/>
    <n v="1107.5100000000002"/>
    <n v="443.00400000000025"/>
  </r>
  <r>
    <s v="SO - 000785"/>
    <s v="Online"/>
    <s v="WARE-NMK1003"/>
    <d v="2018-04-10T00:00:00"/>
    <x v="79"/>
    <d v="2018-09-06T00:00:00"/>
    <x v="50"/>
    <n v="6"/>
    <s v="USD"/>
    <x v="24"/>
    <n v="16"/>
    <n v="30"/>
    <n v="139"/>
    <x v="1"/>
    <n v="11"/>
    <n v="7.4999999999999997E-2"/>
    <n v="3363.4"/>
    <n v="1681.7"/>
    <n v="6222.2900000000009"/>
    <n v="2858.8900000000008"/>
  </r>
  <r>
    <s v="SO - 000786"/>
    <s v="In-Store"/>
    <s v="WARE-XYS1001"/>
    <d v="2018-04-10T00:00:00"/>
    <x v="79"/>
    <d v="2018-08-30T00:00:00"/>
    <x v="50"/>
    <n v="6"/>
    <s v="USD"/>
    <x v="10"/>
    <n v="9"/>
    <n v="31"/>
    <n v="51"/>
    <x v="1"/>
    <n v="40"/>
    <n v="7.4999999999999997E-2"/>
    <n v="3008.3"/>
    <n v="2406.6400000000003"/>
    <n v="13913.387500000001"/>
    <n v="1880.1875"/>
  </r>
  <r>
    <s v="SO - 000787"/>
    <s v="In-Store"/>
    <s v="WARE-UHY1004"/>
    <d v="2018-04-10T00:00:00"/>
    <x v="79"/>
    <d v="2018-09-09T00:00:00"/>
    <x v="66"/>
    <n v="19"/>
    <s v="USD"/>
    <x v="9"/>
    <n v="8"/>
    <n v="4"/>
    <n v="241"/>
    <x v="1"/>
    <n v="27"/>
    <n v="7.4999999999999997E-2"/>
    <n v="3055.2000000000003"/>
    <n v="2230.2960000000003"/>
    <n v="2826.0600000000004"/>
    <n v="595.76400000000012"/>
  </r>
  <r>
    <s v="SO - 000788"/>
    <s v="Wholesale"/>
    <s v="WARE-XYS1001"/>
    <d v="2018-04-10T00:00:00"/>
    <x v="79"/>
    <d v="2018-08-28T00:00:00"/>
    <x v="70"/>
    <n v="17"/>
    <s v="USD"/>
    <x v="21"/>
    <n v="26"/>
    <n v="3"/>
    <n v="57"/>
    <x v="1"/>
    <n v="17"/>
    <n v="0.1"/>
    <n v="1031.8"/>
    <n v="629.39799999999991"/>
    <n v="7428.96"/>
    <n v="2393.7760000000007"/>
  </r>
  <r>
    <s v="SO - 000789"/>
    <s v="Distributor"/>
    <s v="WARE-NBV1002"/>
    <d v="2018-04-10T00:00:00"/>
    <x v="79"/>
    <d v="2018-09-03T00:00:00"/>
    <x v="58"/>
    <n v="5"/>
    <s v="USD"/>
    <x v="2"/>
    <n v="21"/>
    <n v="8"/>
    <n v="73"/>
    <x v="1"/>
    <n v="3"/>
    <n v="0.05"/>
    <n v="3939.6"/>
    <n v="2127.384"/>
    <n v="26198.34"/>
    <n v="11306.652"/>
  </r>
  <r>
    <s v="SO - 000790"/>
    <s v="Distributor"/>
    <s v="WARE-NMK1003"/>
    <d v="2018-04-10T00:00:00"/>
    <x v="79"/>
    <d v="2018-08-31T00:00:00"/>
    <x v="68"/>
    <n v="18"/>
    <s v="USD"/>
    <x v="8"/>
    <n v="23"/>
    <n v="13"/>
    <n v="138"/>
    <x v="1"/>
    <n v="41"/>
    <n v="7.4999999999999997E-2"/>
    <n v="3886"/>
    <n v="2720.2"/>
    <n v="14378.2"/>
    <n v="3497.4000000000015"/>
  </r>
  <r>
    <s v="SO - 000791"/>
    <s v="In-Store"/>
    <s v="WARE-XYS1001"/>
    <d v="2018-04-10T00:00:00"/>
    <x v="79"/>
    <d v="2018-09-04T00:00:00"/>
    <x v="64"/>
    <n v="23"/>
    <s v="USD"/>
    <x v="27"/>
    <n v="1"/>
    <n v="20"/>
    <n v="36"/>
    <x v="2"/>
    <n v="4"/>
    <n v="0.05"/>
    <n v="3108.8"/>
    <n v="1896.3680000000002"/>
    <n v="5906.72"/>
    <n v="2113.9839999999999"/>
  </r>
  <r>
    <s v="SO - 000792"/>
    <s v="Online"/>
    <s v="WARE-UHY1004"/>
    <d v="2018-04-10T00:00:00"/>
    <x v="79"/>
    <d v="2018-09-15T00:00:00"/>
    <x v="66"/>
    <n v="19"/>
    <s v="USD"/>
    <x v="5"/>
    <n v="12"/>
    <n v="30"/>
    <n v="226"/>
    <x v="1"/>
    <n v="11"/>
    <n v="7.4999999999999997E-2"/>
    <n v="1011.7"/>
    <n v="505.85"/>
    <n v="935.8225000000001"/>
    <n v="429.97250000000008"/>
  </r>
  <r>
    <s v="SO - 000793"/>
    <s v="Online"/>
    <s v="WARE-UHY1004"/>
    <d v="2018-04-10T00:00:00"/>
    <x v="79"/>
    <d v="2018-09-15T00:00:00"/>
    <x v="69"/>
    <n v="13"/>
    <s v="USD"/>
    <x v="5"/>
    <n v="12"/>
    <n v="15"/>
    <n v="258"/>
    <x v="0"/>
    <n v="19"/>
    <n v="0.3"/>
    <n v="2552.7000000000003"/>
    <n v="1327.4040000000002"/>
    <n v="8934.4500000000007"/>
    <n v="2297.4299999999994"/>
  </r>
  <r>
    <s v="SO - 000794"/>
    <s v="In-Store"/>
    <s v="WARE-NMK1003"/>
    <d v="2018-04-10T00:00:00"/>
    <x v="79"/>
    <d v="2018-09-14T00:00:00"/>
    <x v="65"/>
    <n v="16"/>
    <s v="USD"/>
    <x v="6"/>
    <n v="10"/>
    <n v="42"/>
    <n v="162"/>
    <x v="1"/>
    <n v="17"/>
    <n v="0.1"/>
    <n v="1675"/>
    <n v="954.74999999999989"/>
    <n v="7537.5"/>
    <n v="2763.7500000000009"/>
  </r>
  <r>
    <s v="SO - 000795"/>
    <s v="Distributor"/>
    <s v="WARE-NMK1003"/>
    <d v="2018-04-10T00:00:00"/>
    <x v="80"/>
    <d v="2018-09-08T00:00:00"/>
    <x v="73"/>
    <n v="26"/>
    <s v="USD"/>
    <x v="15"/>
    <n v="24"/>
    <n v="45"/>
    <n v="155"/>
    <x v="0"/>
    <n v="20"/>
    <n v="0.05"/>
    <n v="1139"/>
    <n v="831.47"/>
    <n v="5410.25"/>
    <n v="1252.8999999999996"/>
  </r>
  <r>
    <s v="SO - 000796"/>
    <s v="Wholesale"/>
    <s v="WARE-NMK1003"/>
    <d v="2018-04-10T00:00:00"/>
    <x v="80"/>
    <d v="2018-08-26T00:00:00"/>
    <x v="71"/>
    <n v="19"/>
    <s v="USD"/>
    <x v="12"/>
    <n v="25"/>
    <n v="27"/>
    <n v="124"/>
    <x v="1"/>
    <n v="46"/>
    <n v="0.4"/>
    <n v="6338.2"/>
    <n v="3802.9199999999996"/>
    <n v="26620.44"/>
    <n v="0"/>
  </r>
  <r>
    <s v="SO - 000797"/>
    <s v="Online"/>
    <s v="WARE-UHY1004"/>
    <d v="2018-04-10T00:00:00"/>
    <x v="80"/>
    <d v="2018-08-28T00:00:00"/>
    <x v="66"/>
    <n v="18"/>
    <s v="USD"/>
    <x v="24"/>
    <n v="16"/>
    <n v="20"/>
    <n v="258"/>
    <x v="1"/>
    <n v="2"/>
    <n v="0.05"/>
    <n v="2231.1"/>
    <n v="1874.1239999999998"/>
    <n v="6358.6349999999993"/>
    <n v="736.26299999999992"/>
  </r>
  <r>
    <s v="SO - 000798"/>
    <s v="Distributor"/>
    <s v="WARE-NBV1002"/>
    <d v="2018-04-10T00:00:00"/>
    <x v="80"/>
    <d v="2018-09-05T00:00:00"/>
    <x v="60"/>
    <n v="3"/>
    <s v="USD"/>
    <x v="2"/>
    <n v="21"/>
    <n v="1"/>
    <n v="79"/>
    <x v="0"/>
    <n v="42"/>
    <n v="0.2"/>
    <n v="2311.5"/>
    <n v="1525.5900000000001"/>
    <n v="11095.2"/>
    <n v="1941.6599999999999"/>
  </r>
  <r>
    <s v="SO - 000799"/>
    <s v="Online"/>
    <s v="WARE-XYS1001"/>
    <d v="2018-04-10T00:00:00"/>
    <x v="80"/>
    <d v="2018-09-09T00:00:00"/>
    <x v="60"/>
    <n v="3"/>
    <s v="USD"/>
    <x v="19"/>
    <n v="19"/>
    <n v="13"/>
    <n v="17"/>
    <x v="1"/>
    <n v="33"/>
    <n v="0.05"/>
    <n v="3832.4"/>
    <n v="2835.9760000000001"/>
    <n v="25485.46"/>
    <n v="5633.627999999997"/>
  </r>
  <r>
    <s v="SO - 000800"/>
    <s v="Online"/>
    <s v="WARE-PUJ1005"/>
    <d v="2018-04-10T00:00:00"/>
    <x v="80"/>
    <d v="2018-09-06T00:00:00"/>
    <x v="71"/>
    <n v="19"/>
    <s v="USD"/>
    <x v="24"/>
    <n v="16"/>
    <n v="9"/>
    <n v="326"/>
    <x v="1"/>
    <n v="39"/>
    <n v="0.1"/>
    <n v="1005"/>
    <n v="793.95"/>
    <n v="5427"/>
    <n v="663.29999999999927"/>
  </r>
  <r>
    <s v="SO - 000801"/>
    <s v="In-Store"/>
    <s v="WARE-XYS1001"/>
    <d v="2018-04-10T00:00:00"/>
    <x v="80"/>
    <d v="2018-08-24T00:00:00"/>
    <x v="66"/>
    <n v="18"/>
    <s v="USD"/>
    <x v="11"/>
    <n v="5"/>
    <n v="33"/>
    <n v="16"/>
    <x v="0"/>
    <n v="34"/>
    <n v="0.15"/>
    <n v="1065.3"/>
    <n v="671.13900000000001"/>
    <n v="7244.0399999999991"/>
    <n v="1874.927999999999"/>
  </r>
  <r>
    <s v="SO - 000802"/>
    <s v="In-Store"/>
    <s v="WARE-NMK1003"/>
    <d v="2018-04-10T00:00:00"/>
    <x v="80"/>
    <d v="2018-09-06T00:00:00"/>
    <x v="78"/>
    <n v="40"/>
    <s v="USD"/>
    <x v="22"/>
    <n v="11"/>
    <n v="50"/>
    <n v="169"/>
    <x v="2"/>
    <n v="16"/>
    <n v="0.1"/>
    <n v="1889.4"/>
    <n v="1454.8380000000002"/>
    <n v="5101.380000000001"/>
    <n v="736.86599999999999"/>
  </r>
  <r>
    <s v="SO - 000803"/>
    <s v="Online"/>
    <s v="WARE-PUJ1005"/>
    <d v="2018-04-10T00:00:00"/>
    <x v="81"/>
    <d v="2018-09-14T00:00:00"/>
    <x v="75"/>
    <n v="28"/>
    <s v="USD"/>
    <x v="20"/>
    <n v="17"/>
    <n v="16"/>
    <n v="272"/>
    <x v="2"/>
    <n v="4"/>
    <n v="0.1"/>
    <n v="167.5"/>
    <n v="108.875"/>
    <n v="603"/>
    <n v="167.5"/>
  </r>
  <r>
    <s v="SO - 000804"/>
    <s v="In-Store"/>
    <s v="WARE-PUJ1005"/>
    <d v="2018-04-10T00:00:00"/>
    <x v="81"/>
    <d v="2018-09-03T00:00:00"/>
    <x v="70"/>
    <n v="15"/>
    <s v="USD"/>
    <x v="22"/>
    <n v="11"/>
    <n v="13"/>
    <n v="278"/>
    <x v="2"/>
    <n v="37"/>
    <n v="7.4999999999999997E-2"/>
    <n v="6030"/>
    <n v="2472.2999999999997"/>
    <n v="16733.25"/>
    <n v="9316.35"/>
  </r>
  <r>
    <s v="SO - 000805"/>
    <s v="In-Store"/>
    <s v="WARE-PUJ1005"/>
    <d v="2018-04-10T00:00:00"/>
    <x v="81"/>
    <d v="2018-09-17T00:00:00"/>
    <x v="75"/>
    <n v="28"/>
    <s v="USD"/>
    <x v="11"/>
    <n v="5"/>
    <n v="44"/>
    <n v="302"/>
    <x v="1"/>
    <n v="35"/>
    <n v="0.1"/>
    <n v="837.5"/>
    <n v="527.625"/>
    <n v="1507.5"/>
    <n v="452.25"/>
  </r>
  <r>
    <s v="SO - 000806"/>
    <s v="In-Store"/>
    <s v="WARE-NBV1002"/>
    <d v="2018-04-10T00:00:00"/>
    <x v="81"/>
    <d v="2018-09-02T00:00:00"/>
    <x v="50"/>
    <n v="4"/>
    <s v="USD"/>
    <x v="26"/>
    <n v="3"/>
    <n v="7"/>
    <n v="77"/>
    <x v="1"/>
    <n v="45"/>
    <n v="0.1"/>
    <n v="1782.2"/>
    <n v="1051.498"/>
    <n v="9623.880000000001"/>
    <n v="3314.8920000000007"/>
  </r>
  <r>
    <s v="SO - 000807"/>
    <s v="Online"/>
    <s v="WARE-NMK1003"/>
    <d v="2018-04-10T00:00:00"/>
    <x v="81"/>
    <d v="2018-09-10T00:00:00"/>
    <x v="67"/>
    <n v="24"/>
    <s v="USD"/>
    <x v="20"/>
    <n v="17"/>
    <n v="29"/>
    <n v="173"/>
    <x v="1"/>
    <n v="29"/>
    <n v="7.4999999999999997E-2"/>
    <n v="998.30000000000007"/>
    <n v="439.25200000000001"/>
    <n v="7387.420000000001"/>
    <n v="3873.4040000000009"/>
  </r>
  <r>
    <s v="SO - 000808"/>
    <s v="In-Store"/>
    <s v="WARE-PUJ1005"/>
    <d v="2018-04-10T00:00:00"/>
    <x v="81"/>
    <d v="2018-09-09T00:00:00"/>
    <x v="65"/>
    <n v="14"/>
    <s v="USD"/>
    <x v="22"/>
    <n v="11"/>
    <n v="31"/>
    <n v="319"/>
    <x v="0"/>
    <n v="19"/>
    <n v="0.15"/>
    <n v="3999.9"/>
    <n v="2679.9330000000004"/>
    <n v="13599.66"/>
    <n v="2879.9279999999981"/>
  </r>
  <r>
    <s v="SO - 000809"/>
    <s v="Online"/>
    <s v="WARE-PUJ1005"/>
    <d v="2018-04-10T00:00:00"/>
    <x v="82"/>
    <d v="2018-09-12T00:00:00"/>
    <x v="68"/>
    <n v="15"/>
    <s v="USD"/>
    <x v="5"/>
    <n v="12"/>
    <n v="31"/>
    <n v="305"/>
    <x v="1"/>
    <n v="35"/>
    <n v="0.15"/>
    <n v="1896.1000000000001"/>
    <n v="1118.6990000000001"/>
    <n v="12893.480000000001"/>
    <n v="3943.8880000000008"/>
  </r>
  <r>
    <s v="SO - 000810"/>
    <s v="Distributor"/>
    <s v="WARE-NMK1003"/>
    <d v="2018-04-10T00:00:00"/>
    <x v="82"/>
    <d v="2018-09-15T00:00:00"/>
    <x v="76"/>
    <n v="34"/>
    <s v="USD"/>
    <x v="15"/>
    <n v="24"/>
    <n v="35"/>
    <n v="151"/>
    <x v="1"/>
    <n v="35"/>
    <n v="7.4999999999999997E-2"/>
    <n v="1038.5"/>
    <n v="477.71000000000004"/>
    <n v="1921.2250000000001"/>
    <n v="965.80500000000006"/>
  </r>
  <r>
    <s v="SO - 000811"/>
    <s v="Distributor"/>
    <s v="WARE-NMK1003"/>
    <d v="2018-04-10T00:00:00"/>
    <x v="82"/>
    <d v="2018-08-30T00:00:00"/>
    <x v="79"/>
    <n v="44"/>
    <s v="USD"/>
    <x v="15"/>
    <n v="24"/>
    <n v="43"/>
    <n v="170"/>
    <x v="2"/>
    <n v="4"/>
    <n v="0.05"/>
    <n v="3839.1"/>
    <n v="3071.28"/>
    <n v="7294.2899999999991"/>
    <n v="1151.7299999999987"/>
  </r>
  <r>
    <s v="SO - 000812"/>
    <s v="In-Store"/>
    <s v="WARE-NMK1003"/>
    <d v="2018-04-10T00:00:00"/>
    <x v="82"/>
    <d v="2018-09-11T00:00:00"/>
    <x v="75"/>
    <n v="27"/>
    <s v="USD"/>
    <x v="7"/>
    <n v="4"/>
    <n v="5"/>
    <n v="129"/>
    <x v="1"/>
    <n v="31"/>
    <n v="0.1"/>
    <n v="743.7"/>
    <n v="535.46400000000006"/>
    <n v="669.33"/>
    <n v="133.86599999999999"/>
  </r>
  <r>
    <s v="SO - 000813"/>
    <s v="Wholesale"/>
    <s v="WARE-NMK1003"/>
    <d v="2018-04-10T00:00:00"/>
    <x v="82"/>
    <d v="2018-09-09T00:00:00"/>
    <x v="55"/>
    <n v="9"/>
    <s v="USD"/>
    <x v="21"/>
    <n v="26"/>
    <n v="20"/>
    <n v="92"/>
    <x v="3"/>
    <n v="47"/>
    <n v="0.15"/>
    <n v="2445.5"/>
    <n v="1100.4750000000001"/>
    <n v="12472.05"/>
    <n v="5869.1999999999989"/>
  </r>
  <r>
    <s v="SO - 000814"/>
    <s v="In-Store"/>
    <s v="WARE-PUJ1005"/>
    <d v="2018-04-10T00:00:00"/>
    <x v="82"/>
    <d v="2018-09-05T00:00:00"/>
    <x v="70"/>
    <n v="14"/>
    <s v="USD"/>
    <x v="9"/>
    <n v="8"/>
    <n v="42"/>
    <n v="297"/>
    <x v="1"/>
    <n v="46"/>
    <n v="0.2"/>
    <n v="2613"/>
    <n v="1463.2800000000002"/>
    <n v="14632.800000000001"/>
    <n v="4389.84"/>
  </r>
  <r>
    <s v="SO - 000815"/>
    <s v="In-Store"/>
    <s v="WARE-NMK1003"/>
    <d v="2018-04-10T00:00:00"/>
    <x v="82"/>
    <d v="2018-08-23T00:00:00"/>
    <x v="75"/>
    <n v="27"/>
    <s v="USD"/>
    <x v="27"/>
    <n v="1"/>
    <n v="14"/>
    <n v="200"/>
    <x v="1"/>
    <n v="24"/>
    <n v="0.1"/>
    <n v="187.6"/>
    <n v="127.56800000000001"/>
    <n v="1350.72"/>
    <n v="330.17599999999993"/>
  </r>
  <r>
    <s v="SO - 000816"/>
    <s v="Online"/>
    <s v="WARE-NMK1003"/>
    <d v="2018-04-10T00:00:00"/>
    <x v="82"/>
    <d v="2018-09-13T00:00:00"/>
    <x v="80"/>
    <n v="30"/>
    <s v="USD"/>
    <x v="17"/>
    <n v="20"/>
    <n v="34"/>
    <n v="198"/>
    <x v="1"/>
    <n v="14"/>
    <n v="0.05"/>
    <n v="5494"/>
    <n v="3845.7999999999997"/>
    <n v="10438.6"/>
    <n v="2747.0000000000009"/>
  </r>
  <r>
    <s v="SO - 000817"/>
    <s v="In-Store"/>
    <s v="WARE-UHY1004"/>
    <d v="2018-04-10T00:00:00"/>
    <x v="82"/>
    <d v="2018-09-18T00:00:00"/>
    <x v="70"/>
    <n v="14"/>
    <s v="USD"/>
    <x v="22"/>
    <n v="11"/>
    <n v="20"/>
    <n v="230"/>
    <x v="1"/>
    <n v="36"/>
    <n v="0.2"/>
    <n v="5782.1"/>
    <n v="4625.68"/>
    <n v="9251.36"/>
    <n v="0"/>
  </r>
  <r>
    <s v="SO - 000818"/>
    <s v="Distributor"/>
    <s v="WARE-XYS1001"/>
    <d v="2018-04-10T00:00:00"/>
    <x v="82"/>
    <d v="2018-08-27T00:00:00"/>
    <x v="66"/>
    <n v="16"/>
    <s v="USD"/>
    <x v="8"/>
    <n v="23"/>
    <n v="42"/>
    <n v="33"/>
    <x v="2"/>
    <n v="4"/>
    <n v="7.4999999999999997E-2"/>
    <n v="3872.6"/>
    <n v="2052.4780000000001"/>
    <n v="17910.775000000001"/>
    <n v="7648.385000000002"/>
  </r>
  <r>
    <s v="SO - 000819"/>
    <s v="Wholesale"/>
    <s v="WARE-PUJ1005"/>
    <d v="2018-04-10T00:00:00"/>
    <x v="83"/>
    <d v="2018-09-09T00:00:00"/>
    <x v="59"/>
    <n v="5"/>
    <s v="USD"/>
    <x v="21"/>
    <n v="26"/>
    <n v="22"/>
    <n v="261"/>
    <x v="0"/>
    <n v="20"/>
    <n v="7.4999999999999997E-2"/>
    <n v="6445.4000000000005"/>
    <n v="3544.9700000000007"/>
    <n v="29809.975000000006"/>
    <n v="12085.125000000004"/>
  </r>
  <r>
    <s v="SO - 000820"/>
    <s v="Online"/>
    <s v="WARE-NMK1003"/>
    <d v="2018-07-19T00:00:00"/>
    <x v="83"/>
    <d v="2018-09-18T00:00:00"/>
    <x v="63"/>
    <n v="7"/>
    <s v="USD"/>
    <x v="20"/>
    <n v="17"/>
    <n v="42"/>
    <n v="95"/>
    <x v="3"/>
    <n v="6"/>
    <n v="0.05"/>
    <n v="227.8"/>
    <n v="93.397999999999996"/>
    <n v="1514.8700000000001"/>
    <n v="861.08400000000017"/>
  </r>
  <r>
    <s v="SO - 000821"/>
    <s v="Wholesale"/>
    <s v="WARE-XYS1001"/>
    <d v="2018-04-10T00:00:00"/>
    <x v="83"/>
    <d v="2018-08-31T00:00:00"/>
    <x v="81"/>
    <n v="30"/>
    <s v="USD"/>
    <x v="21"/>
    <n v="26"/>
    <n v="11"/>
    <n v="22"/>
    <x v="0"/>
    <n v="38"/>
    <n v="0.15"/>
    <n v="247.9"/>
    <n v="151.21899999999999"/>
    <n v="1053.575"/>
    <n v="297.48"/>
  </r>
  <r>
    <s v="SO - 000822"/>
    <s v="Online"/>
    <s v="WARE-NMK1003"/>
    <d v="2018-04-10T00:00:00"/>
    <x v="83"/>
    <d v="2018-08-25T00:00:00"/>
    <x v="65"/>
    <n v="12"/>
    <s v="USD"/>
    <x v="16"/>
    <n v="18"/>
    <n v="37"/>
    <n v="102"/>
    <x v="1"/>
    <n v="31"/>
    <n v="7.4999999999999997E-2"/>
    <n v="1031.8"/>
    <n v="763.53199999999993"/>
    <n v="7635.32"/>
    <n v="1527.0640000000003"/>
  </r>
  <r>
    <s v="SO - 000823"/>
    <s v="Online"/>
    <s v="WARE-MKL1006"/>
    <d v="2018-07-19T00:00:00"/>
    <x v="83"/>
    <d v="2018-08-24T00:00:00"/>
    <x v="76"/>
    <n v="33"/>
    <s v="USD"/>
    <x v="1"/>
    <n v="14"/>
    <n v="45"/>
    <n v="353"/>
    <x v="0"/>
    <n v="38"/>
    <n v="0.05"/>
    <n v="2237.8000000000002"/>
    <n v="1499.3260000000002"/>
    <n v="6377.7300000000005"/>
    <n v="1879.7519999999995"/>
  </r>
  <r>
    <s v="SO - 000824"/>
    <s v="In-Store"/>
    <s v="WARE-NMK1003"/>
    <d v="2018-04-10T00:00:00"/>
    <x v="83"/>
    <d v="2018-09-12T00:00:00"/>
    <x v="73"/>
    <n v="23"/>
    <s v="USD"/>
    <x v="9"/>
    <n v="8"/>
    <n v="11"/>
    <n v="121"/>
    <x v="0"/>
    <n v="38"/>
    <n v="0.1"/>
    <n v="1179.2"/>
    <n v="825.43999999999994"/>
    <n v="5306.4000000000005"/>
    <n v="1179.2000000000007"/>
  </r>
  <r>
    <s v="SO - 000825"/>
    <s v="In-Store"/>
    <s v="WARE-UHY1004"/>
    <d v="2018-04-10T00:00:00"/>
    <x v="83"/>
    <d v="2018-09-06T00:00:00"/>
    <x v="82"/>
    <n v="28"/>
    <s v="USD"/>
    <x v="11"/>
    <n v="5"/>
    <n v="50"/>
    <n v="238"/>
    <x v="1"/>
    <n v="21"/>
    <n v="7.4999999999999997E-2"/>
    <n v="2378.5"/>
    <n v="1546.0250000000001"/>
    <n v="15400.7875"/>
    <n v="4578.6124999999993"/>
  </r>
  <r>
    <s v="SO - 000826"/>
    <s v="Online"/>
    <s v="WARE-NMK1003"/>
    <d v="2018-04-10T00:00:00"/>
    <x v="83"/>
    <d v="2018-09-14T00:00:00"/>
    <x v="72"/>
    <n v="20"/>
    <s v="USD"/>
    <x v="5"/>
    <n v="12"/>
    <n v="49"/>
    <n v="134"/>
    <x v="1"/>
    <n v="41"/>
    <n v="0.05"/>
    <n v="1025.1000000000001"/>
    <n v="768.82500000000005"/>
    <n v="973.84500000000003"/>
    <n v="205.01999999999998"/>
  </r>
  <r>
    <s v="SO - 000827"/>
    <s v="Distributor"/>
    <s v="WARE-NMK1003"/>
    <d v="2018-04-10T00:00:00"/>
    <x v="83"/>
    <d v="2018-08-24T00:00:00"/>
    <x v="72"/>
    <n v="20"/>
    <s v="USD"/>
    <x v="2"/>
    <n v="21"/>
    <n v="44"/>
    <n v="136"/>
    <x v="1"/>
    <n v="2"/>
    <n v="0.05"/>
    <n v="1802.3"/>
    <n v="720.92000000000007"/>
    <n v="10273.109999999999"/>
    <n v="5947.5899999999983"/>
  </r>
  <r>
    <s v="SO - 000828"/>
    <s v="Online"/>
    <s v="WARE-NMK1003"/>
    <d v="2018-04-10T00:00:00"/>
    <x v="83"/>
    <d v="2018-08-30T00:00:00"/>
    <x v="65"/>
    <n v="12"/>
    <s v="USD"/>
    <x v="23"/>
    <n v="15"/>
    <n v="27"/>
    <n v="120"/>
    <x v="1"/>
    <n v="39"/>
    <n v="7.4999999999999997E-2"/>
    <n v="1916.2"/>
    <n v="1015.5860000000001"/>
    <n v="10634.910000000002"/>
    <n v="4541.3940000000011"/>
  </r>
  <r>
    <s v="SO - 000829"/>
    <s v="In-Store"/>
    <s v="WARE-NBV1002"/>
    <d v="2018-04-10T00:00:00"/>
    <x v="84"/>
    <d v="2018-09-10T00:00:00"/>
    <x v="64"/>
    <n v="18"/>
    <s v="USD"/>
    <x v="5"/>
    <n v="12"/>
    <n v="33"/>
    <n v="79"/>
    <x v="1"/>
    <n v="29"/>
    <n v="0.2"/>
    <n v="3021.7000000000003"/>
    <n v="1661.9350000000002"/>
    <n v="14504.160000000002"/>
    <n v="4532.5500000000011"/>
  </r>
  <r>
    <s v="SO - 000830"/>
    <s v="Distributor"/>
    <s v="WARE-NBV1002"/>
    <d v="2018-04-10T00:00:00"/>
    <x v="84"/>
    <d v="2018-09-20T00:00:00"/>
    <x v="62"/>
    <n v="20"/>
    <s v="USD"/>
    <x v="8"/>
    <n v="23"/>
    <n v="23"/>
    <n v="78"/>
    <x v="1"/>
    <n v="46"/>
    <n v="0.4"/>
    <n v="2251.2000000000003"/>
    <n v="1710.9120000000003"/>
    <n v="4052.16"/>
    <n v="-1080.5760000000009"/>
  </r>
  <r>
    <s v="SO - 000831"/>
    <s v="In-Store"/>
    <s v="WARE-NMK1003"/>
    <d v="2018-04-10T00:00:00"/>
    <x v="84"/>
    <d v="2018-09-07T00:00:00"/>
    <x v="63"/>
    <n v="6"/>
    <s v="USD"/>
    <x v="5"/>
    <n v="12"/>
    <n v="8"/>
    <n v="156"/>
    <x v="3"/>
    <n v="6"/>
    <n v="7.4999999999999997E-2"/>
    <n v="2619.7000000000003"/>
    <n v="1074.077"/>
    <n v="9692.8900000000012"/>
    <n v="5396.5820000000012"/>
  </r>
  <r>
    <s v="SO - 000832"/>
    <s v="Online"/>
    <s v="WARE-UHY1004"/>
    <d v="2018-04-10T00:00:00"/>
    <x v="84"/>
    <d v="2018-08-26T00:00:00"/>
    <x v="80"/>
    <n v="28"/>
    <s v="USD"/>
    <x v="18"/>
    <n v="13"/>
    <n v="33"/>
    <n v="227"/>
    <x v="1"/>
    <n v="29"/>
    <n v="7.4999999999999997E-2"/>
    <n v="2010"/>
    <n v="884.4"/>
    <n v="3718.5"/>
    <n v="1949.7"/>
  </r>
  <r>
    <s v="SO - 000833"/>
    <s v="In-Store"/>
    <s v="WARE-NMK1003"/>
    <d v="2018-04-10T00:00:00"/>
    <x v="84"/>
    <d v="2018-08-25T00:00:00"/>
    <x v="64"/>
    <n v="18"/>
    <s v="USD"/>
    <x v="9"/>
    <n v="8"/>
    <n v="31"/>
    <n v="89"/>
    <x v="2"/>
    <n v="13"/>
    <n v="0.4"/>
    <n v="1145.7"/>
    <n v="687.42"/>
    <n v="4124.5200000000004"/>
    <n v="0"/>
  </r>
  <r>
    <s v="SO - 000834"/>
    <s v="Online"/>
    <s v="WARE-UHY1004"/>
    <d v="2018-04-10T00:00:00"/>
    <x v="84"/>
    <d v="2018-09-17T00:00:00"/>
    <x v="61"/>
    <n v="5"/>
    <s v="USD"/>
    <x v="24"/>
    <n v="16"/>
    <n v="43"/>
    <n v="252"/>
    <x v="2"/>
    <n v="7"/>
    <n v="0.15"/>
    <n v="3618"/>
    <n v="1447.2"/>
    <n v="9225.9"/>
    <n v="4884.2999999999993"/>
  </r>
  <r>
    <s v="SO - 000835"/>
    <s v="In-Store"/>
    <s v="WARE-UHY1004"/>
    <d v="2018-04-10T00:00:00"/>
    <x v="84"/>
    <d v="2018-09-08T00:00:00"/>
    <x v="83"/>
    <n v="35"/>
    <s v="USD"/>
    <x v="10"/>
    <n v="9"/>
    <n v="19"/>
    <n v="217"/>
    <x v="0"/>
    <n v="15"/>
    <n v="0.05"/>
    <n v="3551"/>
    <n v="2982.8399999999997"/>
    <n v="16867.25"/>
    <n v="1953.0500000000011"/>
  </r>
  <r>
    <s v="SO - 000836"/>
    <s v="Online"/>
    <s v="WARE-UHY1004"/>
    <d v="2018-04-10T00:00:00"/>
    <x v="84"/>
    <d v="2018-08-25T00:00:00"/>
    <x v="69"/>
    <n v="8"/>
    <s v="USD"/>
    <x v="18"/>
    <n v="13"/>
    <n v="3"/>
    <n v="222"/>
    <x v="1"/>
    <n v="3"/>
    <n v="7.4999999999999997E-2"/>
    <n v="944.7"/>
    <n v="736.8660000000001"/>
    <n v="4369.2375000000002"/>
    <n v="684.9074999999998"/>
  </r>
  <r>
    <s v="SO - 000837"/>
    <s v="In-Store"/>
    <s v="WARE-XYS1001"/>
    <d v="2018-04-10T00:00:00"/>
    <x v="84"/>
    <d v="2018-09-03T00:00:00"/>
    <x v="64"/>
    <n v="18"/>
    <s v="USD"/>
    <x v="22"/>
    <n v="11"/>
    <n v="26"/>
    <n v="29"/>
    <x v="1"/>
    <n v="2"/>
    <n v="7.4999999999999997E-2"/>
    <n v="174.20000000000002"/>
    <n v="74.906000000000006"/>
    <n v="644.54000000000008"/>
    <n v="344.91600000000005"/>
  </r>
  <r>
    <s v="SO - 000838"/>
    <s v="Online"/>
    <s v="WARE-XYS1001"/>
    <d v="2018-04-10T00:00:00"/>
    <x v="84"/>
    <d v="2018-09-16T00:00:00"/>
    <x v="69"/>
    <n v="8"/>
    <s v="USD"/>
    <x v="18"/>
    <n v="13"/>
    <n v="3"/>
    <n v="17"/>
    <x v="1"/>
    <n v="30"/>
    <n v="7.4999999999999997E-2"/>
    <n v="1809"/>
    <n v="1465.2900000000002"/>
    <n v="6693.3"/>
    <n v="832.13999999999942"/>
  </r>
  <r>
    <s v="SO - 000839"/>
    <s v="Online"/>
    <s v="WARE-XYS1001"/>
    <d v="2018-04-10T00:00:00"/>
    <x v="85"/>
    <d v="2018-09-01T00:00:00"/>
    <x v="66"/>
    <n v="13"/>
    <s v="USD"/>
    <x v="1"/>
    <n v="14"/>
    <n v="19"/>
    <n v="57"/>
    <x v="1"/>
    <n v="36"/>
    <n v="0.05"/>
    <n v="3993.2000000000003"/>
    <n v="1876.8040000000001"/>
    <n v="30348.32"/>
    <n v="15333.887999999999"/>
  </r>
  <r>
    <s v="SO - 000840"/>
    <s v="Online"/>
    <s v="WARE-NMK1003"/>
    <d v="2018-04-10T00:00:00"/>
    <x v="85"/>
    <d v="2018-09-19T00:00:00"/>
    <x v="73"/>
    <n v="21"/>
    <s v="USD"/>
    <x v="24"/>
    <n v="16"/>
    <n v="23"/>
    <n v="91"/>
    <x v="0"/>
    <n v="12"/>
    <n v="7.4999999999999997E-2"/>
    <n v="1005"/>
    <n v="793.95"/>
    <n v="5577.75"/>
    <n v="814.04999999999927"/>
  </r>
  <r>
    <s v="SO - 000841"/>
    <s v="In-Store"/>
    <s v="WARE-NMK1003"/>
    <d v="2018-07-19T00:00:00"/>
    <x v="85"/>
    <d v="2018-08-28T00:00:00"/>
    <x v="74"/>
    <n v="25"/>
    <s v="USD"/>
    <x v="9"/>
    <n v="8"/>
    <n v="15"/>
    <n v="147"/>
    <x v="2"/>
    <n v="4"/>
    <n v="7.4999999999999997E-2"/>
    <n v="3819"/>
    <n v="2176.83"/>
    <n v="28260.600000000002"/>
    <n v="10845.960000000003"/>
  </r>
  <r>
    <s v="SO - 000842"/>
    <s v="In-Store"/>
    <s v="WARE-UHY1004"/>
    <d v="2018-04-10T00:00:00"/>
    <x v="85"/>
    <d v="2018-09-12T00:00:00"/>
    <x v="84"/>
    <n v="32"/>
    <s v="USD"/>
    <x v="11"/>
    <n v="5"/>
    <n v="49"/>
    <n v="215"/>
    <x v="1"/>
    <n v="46"/>
    <n v="0.05"/>
    <n v="2251.2000000000003"/>
    <n v="968.01600000000008"/>
    <n v="4277.2800000000007"/>
    <n v="2341.2480000000005"/>
  </r>
  <r>
    <s v="SO - 000843"/>
    <s v="In-Store"/>
    <s v="WARE-NMK1003"/>
    <d v="2018-04-10T00:00:00"/>
    <x v="85"/>
    <d v="2018-08-28T00:00:00"/>
    <x v="63"/>
    <n v="5"/>
    <s v="USD"/>
    <x v="0"/>
    <n v="6"/>
    <n v="1"/>
    <n v="106"/>
    <x v="1"/>
    <n v="30"/>
    <n v="0.05"/>
    <n v="964.80000000000007"/>
    <n v="665.71199999999999"/>
    <n v="7332.4800000000005"/>
    <n v="2006.7840000000006"/>
  </r>
  <r>
    <s v="SO - 000844"/>
    <s v="In-Store"/>
    <s v="WARE-PUJ1005"/>
    <d v="2018-04-10T00:00:00"/>
    <x v="85"/>
    <d v="2018-08-28T00:00:00"/>
    <x v="85"/>
    <n v="40"/>
    <s v="USD"/>
    <x v="26"/>
    <n v="3"/>
    <n v="33"/>
    <n v="307"/>
    <x v="0"/>
    <n v="15"/>
    <n v="0.05"/>
    <n v="1018.4"/>
    <n v="733.24799999999993"/>
    <n v="1934.9599999999998"/>
    <n v="468.46399999999994"/>
  </r>
  <r>
    <s v="SO - 000845"/>
    <s v="Wholesale"/>
    <s v="WARE-MKL1006"/>
    <d v="2018-04-10T00:00:00"/>
    <x v="86"/>
    <d v="2018-09-04T00:00:00"/>
    <x v="67"/>
    <n v="19"/>
    <s v="USD"/>
    <x v="25"/>
    <n v="27"/>
    <n v="31"/>
    <n v="330"/>
    <x v="0"/>
    <n v="12"/>
    <n v="7.4999999999999997E-2"/>
    <n v="261.3"/>
    <n v="117.58500000000001"/>
    <n v="1691.9175000000002"/>
    <n v="868.82250000000022"/>
  </r>
  <r>
    <s v="SO - 000846"/>
    <s v="Online"/>
    <s v="WARE-NMK1003"/>
    <d v="2018-04-10T00:00:00"/>
    <x v="86"/>
    <d v="2018-09-13T00:00:00"/>
    <x v="80"/>
    <n v="26"/>
    <s v="USD"/>
    <x v="23"/>
    <n v="15"/>
    <n v="27"/>
    <n v="194"/>
    <x v="1"/>
    <n v="31"/>
    <n v="7.4999999999999997E-2"/>
    <n v="2887.7000000000003"/>
    <n v="1530.4810000000002"/>
    <n v="2671.1225000000004"/>
    <n v="1140.6415000000002"/>
  </r>
  <r>
    <s v="SO - 000847"/>
    <s v="In-Store"/>
    <s v="WARE-NMK1003"/>
    <d v="2018-04-10T00:00:00"/>
    <x v="86"/>
    <d v="2018-09-14T00:00:00"/>
    <x v="70"/>
    <n v="10"/>
    <s v="USD"/>
    <x v="6"/>
    <n v="10"/>
    <n v="2"/>
    <n v="143"/>
    <x v="0"/>
    <n v="12"/>
    <n v="0.1"/>
    <n v="1098.8"/>
    <n v="857.06399999999996"/>
    <n v="988.92"/>
    <n v="131.85599999999999"/>
  </r>
  <r>
    <s v="SO - 000848"/>
    <s v="Online"/>
    <s v="WARE-XYS1001"/>
    <d v="2018-04-10T00:00:00"/>
    <x v="86"/>
    <d v="2018-09-05T00:00:00"/>
    <x v="64"/>
    <n v="16"/>
    <s v="USD"/>
    <x v="5"/>
    <n v="12"/>
    <n v="36"/>
    <n v="1"/>
    <x v="1"/>
    <n v="33"/>
    <n v="0.05"/>
    <n v="2217.7000000000003"/>
    <n v="1596.7440000000001"/>
    <n v="10534.075000000001"/>
    <n v="2550.3549999999996"/>
  </r>
  <r>
    <s v="SO - 000849"/>
    <s v="In-Store"/>
    <s v="WARE-NMK1003"/>
    <d v="2018-04-10T00:00:00"/>
    <x v="86"/>
    <d v="2018-08-30T00:00:00"/>
    <x v="68"/>
    <n v="11"/>
    <s v="USD"/>
    <x v="26"/>
    <n v="3"/>
    <n v="16"/>
    <n v="93"/>
    <x v="1"/>
    <n v="24"/>
    <n v="7.4999999999999997E-2"/>
    <n v="254.6"/>
    <n v="165.49"/>
    <n v="235.505"/>
    <n v="70.014999999999986"/>
  </r>
  <r>
    <s v="SO - 000850"/>
    <s v="Wholesale"/>
    <s v="WARE-NBV1002"/>
    <d v="2018-04-10T00:00:00"/>
    <x v="86"/>
    <d v="2018-09-07T00:00:00"/>
    <x v="74"/>
    <n v="24"/>
    <s v="USD"/>
    <x v="12"/>
    <n v="25"/>
    <n v="50"/>
    <n v="60"/>
    <x v="0"/>
    <n v="42"/>
    <n v="7.4999999999999997E-2"/>
    <n v="2432.1"/>
    <n v="2018.6429999999998"/>
    <n v="8998.77"/>
    <n v="924.19800000000123"/>
  </r>
  <r>
    <s v="SO - 000851"/>
    <s v="In-Store"/>
    <s v="WARE-UHY1004"/>
    <d v="2018-04-10T00:00:00"/>
    <x v="86"/>
    <d v="2018-08-29T00:00:00"/>
    <x v="77"/>
    <n v="38"/>
    <s v="USD"/>
    <x v="13"/>
    <n v="2"/>
    <n v="15"/>
    <n v="237"/>
    <x v="2"/>
    <n v="37"/>
    <n v="7.4999999999999997E-2"/>
    <n v="2499.1"/>
    <n v="1624.415"/>
    <n v="9246.67"/>
    <n v="2749.01"/>
  </r>
  <r>
    <s v="SO - 000852"/>
    <s v="In-Store"/>
    <s v="WARE-MKL1006"/>
    <d v="2018-04-10T00:00:00"/>
    <x v="86"/>
    <d v="2018-09-01T00:00:00"/>
    <x v="62"/>
    <n v="18"/>
    <s v="USD"/>
    <x v="13"/>
    <n v="2"/>
    <n v="19"/>
    <n v="361"/>
    <x v="1"/>
    <n v="30"/>
    <n v="0.15"/>
    <n v="3564.4"/>
    <n v="1497.048"/>
    <n v="24237.919999999998"/>
    <n v="12261.535999999998"/>
  </r>
  <r>
    <s v="SO - 000853"/>
    <s v="In-Store"/>
    <s v="WARE-NMK1003"/>
    <d v="2018-04-10T00:00:00"/>
    <x v="86"/>
    <d v="2018-09-09T00:00:00"/>
    <x v="70"/>
    <n v="10"/>
    <s v="USD"/>
    <x v="27"/>
    <n v="1"/>
    <n v="17"/>
    <n v="115"/>
    <x v="1"/>
    <n v="24"/>
    <n v="7.4999999999999997E-2"/>
    <n v="2532.6"/>
    <n v="1595.538"/>
    <n v="18741.240000000002"/>
    <n v="5976.9360000000015"/>
  </r>
  <r>
    <s v="SO - 000854"/>
    <s v="Wholesale"/>
    <s v="WARE-NMK1003"/>
    <d v="2018-04-10T00:00:00"/>
    <x v="87"/>
    <d v="2018-09-23T00:00:00"/>
    <x v="68"/>
    <n v="10"/>
    <s v="USD"/>
    <x v="21"/>
    <n v="26"/>
    <n v="18"/>
    <n v="89"/>
    <x v="2"/>
    <n v="37"/>
    <n v="0.1"/>
    <n v="1768.8"/>
    <n v="1043.5919999999999"/>
    <n v="7959.6"/>
    <n v="2741.6400000000012"/>
  </r>
  <r>
    <s v="SO - 000855"/>
    <s v="Distributor"/>
    <s v="WARE-PUJ1005"/>
    <d v="2018-04-10T00:00:00"/>
    <x v="87"/>
    <d v="2018-09-17T00:00:00"/>
    <x v="82"/>
    <n v="24"/>
    <s v="USD"/>
    <x v="4"/>
    <n v="22"/>
    <n v="12"/>
    <n v="323"/>
    <x v="0"/>
    <n v="38"/>
    <n v="0.05"/>
    <n v="2445.5"/>
    <n v="1222.75"/>
    <n v="9292.9"/>
    <n v="4401.8999999999996"/>
  </r>
  <r>
    <s v="SO - 000856"/>
    <s v="Wholesale"/>
    <s v="WARE-XYS1001"/>
    <d v="2018-07-19T00:00:00"/>
    <x v="87"/>
    <d v="2018-09-01T00:00:00"/>
    <x v="80"/>
    <n v="25"/>
    <s v="USD"/>
    <x v="25"/>
    <n v="27"/>
    <n v="30"/>
    <n v="48"/>
    <x v="2"/>
    <n v="37"/>
    <n v="7.4999999999999997E-2"/>
    <n v="5855.8"/>
    <n v="4567.5240000000003"/>
    <n v="21666.460000000003"/>
    <n v="3396.3640000000014"/>
  </r>
  <r>
    <s v="SO - 000857"/>
    <s v="Online"/>
    <s v="WARE-UHY1004"/>
    <d v="2018-04-10T00:00:00"/>
    <x v="87"/>
    <d v="2018-09-13T00:00:00"/>
    <x v="55"/>
    <n v="4"/>
    <s v="USD"/>
    <x v="19"/>
    <n v="19"/>
    <n v="36"/>
    <n v="210"/>
    <x v="1"/>
    <n v="24"/>
    <n v="0.3"/>
    <n v="3979.8"/>
    <n v="3223.6380000000004"/>
    <n v="8357.58"/>
    <n v="-1313.3340000000007"/>
  </r>
  <r>
    <s v="SO - 000858"/>
    <s v="Online"/>
    <s v="WARE-UHY1004"/>
    <d v="2018-04-10T00:00:00"/>
    <x v="87"/>
    <d v="2018-09-03T00:00:00"/>
    <x v="70"/>
    <n v="9"/>
    <s v="USD"/>
    <x v="18"/>
    <n v="13"/>
    <n v="14"/>
    <n v="223"/>
    <x v="1"/>
    <n v="24"/>
    <n v="0.05"/>
    <n v="964.80000000000007"/>
    <n v="443.80800000000005"/>
    <n v="7332.4800000000005"/>
    <n v="3782.0160000000001"/>
  </r>
  <r>
    <s v="SO - 000859"/>
    <s v="In-Store"/>
    <s v="WARE-UHY1004"/>
    <d v="2018-04-10T00:00:00"/>
    <x v="88"/>
    <d v="2018-08-29T00:00:00"/>
    <x v="68"/>
    <n v="9"/>
    <s v="USD"/>
    <x v="7"/>
    <n v="4"/>
    <n v="29"/>
    <n v="224"/>
    <x v="1"/>
    <n v="24"/>
    <n v="7.4999999999999997E-2"/>
    <n v="247.9"/>
    <n v="158.65600000000001"/>
    <n v="687.92250000000013"/>
    <n v="211.95450000000011"/>
  </r>
  <r>
    <s v="SO - 000860"/>
    <s v="In-Store"/>
    <s v="WARE-UHY1004"/>
    <d v="2018-04-10T00:00:00"/>
    <x v="88"/>
    <d v="2018-08-30T00:00:00"/>
    <x v="74"/>
    <n v="22"/>
    <s v="USD"/>
    <x v="26"/>
    <n v="3"/>
    <n v="29"/>
    <n v="255"/>
    <x v="2"/>
    <n v="13"/>
    <n v="0.1"/>
    <n v="3189.2000000000003"/>
    <n v="2264.3319999999999"/>
    <n v="20091.960000000003"/>
    <n v="4241.6360000000041"/>
  </r>
  <r>
    <s v="SO - 000861"/>
    <s v="Online"/>
    <s v="WARE-PUJ1005"/>
    <d v="2018-04-10T00:00:00"/>
    <x v="88"/>
    <d v="2018-09-20T00:00:00"/>
    <x v="62"/>
    <n v="16"/>
    <s v="USD"/>
    <x v="17"/>
    <n v="20"/>
    <n v="50"/>
    <n v="312"/>
    <x v="3"/>
    <n v="28"/>
    <n v="0.1"/>
    <n v="5339.9000000000005"/>
    <n v="2830.1470000000004"/>
    <n v="14417.730000000001"/>
    <n v="5927.2890000000007"/>
  </r>
  <r>
    <s v="SO - 000862"/>
    <s v="Distributor"/>
    <s v="WARE-XYS1001"/>
    <d v="2018-04-10T00:00:00"/>
    <x v="88"/>
    <d v="2018-09-15T00:00:00"/>
    <x v="55"/>
    <n v="3"/>
    <s v="USD"/>
    <x v="15"/>
    <n v="24"/>
    <n v="47"/>
    <n v="36"/>
    <x v="1"/>
    <n v="2"/>
    <n v="0.15"/>
    <n v="1139"/>
    <n v="717.57"/>
    <n v="1936.3"/>
    <n v="501.15999999999985"/>
  </r>
  <r>
    <s v="SO - 000863"/>
    <s v="Online"/>
    <s v="WARE-NMK1003"/>
    <d v="2018-04-10T00:00:00"/>
    <x v="88"/>
    <d v="2018-09-05T00:00:00"/>
    <x v="75"/>
    <n v="21"/>
    <s v="USD"/>
    <x v="23"/>
    <n v="15"/>
    <n v="13"/>
    <n v="145"/>
    <x v="1"/>
    <n v="40"/>
    <n v="0.05"/>
    <n v="207.70000000000002"/>
    <n v="91.388000000000005"/>
    <n v="986.57499999999993"/>
    <n v="529.63499999999988"/>
  </r>
  <r>
    <s v="SO - 000864"/>
    <s v="Online"/>
    <s v="WARE-PUJ1005"/>
    <d v="2018-07-19T00:00:00"/>
    <x v="88"/>
    <d v="2018-09-05T00:00:00"/>
    <x v="66"/>
    <n v="10"/>
    <s v="USD"/>
    <x v="18"/>
    <n v="13"/>
    <n v="41"/>
    <n v="302"/>
    <x v="1"/>
    <n v="36"/>
    <n v="7.4999999999999997E-2"/>
    <n v="2345"/>
    <n v="1242.8500000000001"/>
    <n v="13014.75"/>
    <n v="5557.65"/>
  </r>
  <r>
    <s v="SO - 000865"/>
    <s v="In-Store"/>
    <s v="WARE-NMK1003"/>
    <d v="2018-04-10T00:00:00"/>
    <x v="88"/>
    <d v="2018-08-30T00:00:00"/>
    <x v="69"/>
    <n v="4"/>
    <s v="USD"/>
    <x v="10"/>
    <n v="9"/>
    <n v="39"/>
    <n v="99"/>
    <x v="1"/>
    <n v="44"/>
    <n v="0.05"/>
    <n v="2432.1"/>
    <n v="1824.0749999999998"/>
    <n v="9241.98"/>
    <n v="1945.6800000000003"/>
  </r>
  <r>
    <s v="SO - 000866"/>
    <s v="In-Store"/>
    <s v="WARE-UHY1004"/>
    <d v="2018-04-10T00:00:00"/>
    <x v="88"/>
    <d v="2018-09-19T00:00:00"/>
    <x v="73"/>
    <n v="18"/>
    <s v="USD"/>
    <x v="9"/>
    <n v="8"/>
    <n v="21"/>
    <n v="249"/>
    <x v="0"/>
    <n v="42"/>
    <n v="7.4999999999999997E-2"/>
    <n v="1112.2"/>
    <n v="578.34400000000005"/>
    <n v="6172.7100000000009"/>
    <n v="2702.6460000000006"/>
  </r>
  <r>
    <s v="SO - 000867"/>
    <s v="Online"/>
    <s v="WARE-NMK1003"/>
    <d v="2018-04-10T00:00:00"/>
    <x v="88"/>
    <d v="2018-09-05T00:00:00"/>
    <x v="74"/>
    <n v="22"/>
    <s v="USD"/>
    <x v="19"/>
    <n v="19"/>
    <n v="32"/>
    <n v="146"/>
    <x v="1"/>
    <n v="3"/>
    <n v="7.4999999999999997E-2"/>
    <n v="1098.8"/>
    <n v="670.26799999999992"/>
    <n v="7114.73"/>
    <n v="2422.8540000000003"/>
  </r>
  <r>
    <s v="SO - 000868"/>
    <s v="Distributor"/>
    <s v="WARE-PUJ1005"/>
    <d v="2018-04-10T00:00:00"/>
    <x v="88"/>
    <d v="2018-09-02T00:00:00"/>
    <x v="71"/>
    <n v="11"/>
    <s v="USD"/>
    <x v="15"/>
    <n v="24"/>
    <n v="25"/>
    <n v="307"/>
    <x v="1"/>
    <n v="3"/>
    <n v="0.05"/>
    <n v="1159.1000000000001"/>
    <n v="741.82400000000007"/>
    <n v="5505.7250000000004"/>
    <n v="1796.605"/>
  </r>
  <r>
    <s v="SO - 000869"/>
    <s v="Distributor"/>
    <s v="WARE-NMK1003"/>
    <d v="2018-04-10T00:00:00"/>
    <x v="88"/>
    <d v="2018-09-19T00:00:00"/>
    <x v="75"/>
    <n v="21"/>
    <s v="USD"/>
    <x v="2"/>
    <n v="21"/>
    <n v="25"/>
    <n v="159"/>
    <x v="0"/>
    <n v="22"/>
    <n v="0.05"/>
    <n v="2666.6"/>
    <n v="1253.3019999999999"/>
    <n v="20266.16"/>
    <n v="10239.744000000001"/>
  </r>
  <r>
    <s v="SO - 000870"/>
    <s v="Online"/>
    <s v="WARE-PUJ1005"/>
    <d v="2018-04-10T00:00:00"/>
    <x v="88"/>
    <d v="2018-09-23T00:00:00"/>
    <x v="69"/>
    <n v="4"/>
    <s v="USD"/>
    <x v="23"/>
    <n v="15"/>
    <n v="7"/>
    <n v="307"/>
    <x v="4"/>
    <n v="10"/>
    <n v="7.4999999999999997E-2"/>
    <n v="2834.1"/>
    <n v="1190.3219999999999"/>
    <n v="20972.34"/>
    <n v="11449.764000000001"/>
  </r>
  <r>
    <s v="SO - 000871"/>
    <s v="Online"/>
    <s v="WARE-NBV1002"/>
    <d v="2018-04-10T00:00:00"/>
    <x v="88"/>
    <d v="2018-09-21T00:00:00"/>
    <x v="62"/>
    <n v="16"/>
    <s v="USD"/>
    <x v="20"/>
    <n v="17"/>
    <n v="49"/>
    <n v="81"/>
    <x v="1"/>
    <n v="23"/>
    <n v="0.15"/>
    <n v="3953"/>
    <n v="2450.86"/>
    <n v="26880.399999999998"/>
    <n v="7273.5199999999968"/>
  </r>
  <r>
    <s v="SO - 000872"/>
    <s v="In-Store"/>
    <s v="WARE-PUJ1005"/>
    <d v="2018-04-10T00:00:00"/>
    <x v="88"/>
    <d v="2018-09-07T00:00:00"/>
    <x v="67"/>
    <n v="17"/>
    <s v="USD"/>
    <x v="22"/>
    <n v="11"/>
    <n v="9"/>
    <n v="269"/>
    <x v="0"/>
    <n v="34"/>
    <n v="0.15"/>
    <n v="1762.1000000000001"/>
    <n v="1127.7440000000001"/>
    <n v="11982.28"/>
    <n v="2960.3279999999995"/>
  </r>
  <r>
    <s v="SO - 000873"/>
    <s v="Online"/>
    <s v="WARE-MKL1006"/>
    <d v="2018-04-10T00:00:00"/>
    <x v="89"/>
    <d v="2018-09-11T00:00:00"/>
    <x v="73"/>
    <n v="17"/>
    <s v="USD"/>
    <x v="5"/>
    <n v="12"/>
    <n v="30"/>
    <n v="330"/>
    <x v="1"/>
    <n v="40"/>
    <n v="0.05"/>
    <n v="2592.9"/>
    <n v="1400.1660000000002"/>
    <n v="2463.2550000000001"/>
    <n v="1063.0889999999999"/>
  </r>
  <r>
    <s v="SO - 000874"/>
    <s v="Wholesale"/>
    <s v="WARE-NBV1002"/>
    <d v="2018-04-10T00:00:00"/>
    <x v="89"/>
    <d v="2018-09-16T00:00:00"/>
    <x v="82"/>
    <n v="22"/>
    <s v="USD"/>
    <x v="12"/>
    <n v="25"/>
    <n v="35"/>
    <n v="80"/>
    <x v="2"/>
    <n v="8"/>
    <n v="7.4999999999999997E-2"/>
    <n v="2505.8000000000002"/>
    <n v="1378.1900000000003"/>
    <n v="13907.190000000002"/>
    <n v="5638.0500000000011"/>
  </r>
  <r>
    <s v="SO - 000875"/>
    <s v="Online"/>
    <s v="WARE-MKL1006"/>
    <d v="2018-04-10T00:00:00"/>
    <x v="89"/>
    <d v="2018-09-22T00:00:00"/>
    <x v="64"/>
    <n v="13"/>
    <s v="USD"/>
    <x v="16"/>
    <n v="18"/>
    <n v="6"/>
    <n v="361"/>
    <x v="1"/>
    <n v="27"/>
    <n v="0.05"/>
    <n v="194.3"/>
    <n v="137.953"/>
    <n v="922.92499999999995"/>
    <n v="233.15999999999997"/>
  </r>
  <r>
    <s v="SO - 000876"/>
    <s v="In-Store"/>
    <s v="WARE-MKL1006"/>
    <d v="2018-04-10T00:00:00"/>
    <x v="89"/>
    <d v="2018-09-16T00:00:00"/>
    <x v="73"/>
    <n v="17"/>
    <s v="USD"/>
    <x v="26"/>
    <n v="3"/>
    <n v="33"/>
    <n v="355"/>
    <x v="2"/>
    <n v="1"/>
    <n v="0.2"/>
    <n v="5822.3"/>
    <n v="2852.9270000000001"/>
    <n v="27947.040000000005"/>
    <n v="10829.478000000003"/>
  </r>
  <r>
    <s v="SO - 000877"/>
    <s v="In-Store"/>
    <s v="WARE-PUJ1005"/>
    <d v="2018-04-10T00:00:00"/>
    <x v="90"/>
    <d v="2018-09-01T00:00:00"/>
    <x v="70"/>
    <n v="6"/>
    <s v="USD"/>
    <x v="11"/>
    <n v="5"/>
    <n v="37"/>
    <n v="320"/>
    <x v="1"/>
    <n v="26"/>
    <n v="0.1"/>
    <n v="1815.7"/>
    <n v="1434.403"/>
    <n v="3268.26"/>
    <n v="399.45400000000018"/>
  </r>
  <r>
    <s v="SO - 000878"/>
    <s v="Online"/>
    <s v="WARE-NMK1003"/>
    <d v="2018-04-10T00:00:00"/>
    <x v="90"/>
    <d v="2018-09-12T00:00:00"/>
    <x v="75"/>
    <n v="19"/>
    <s v="USD"/>
    <x v="18"/>
    <n v="13"/>
    <n v="40"/>
    <n v="192"/>
    <x v="4"/>
    <n v="18"/>
    <n v="0.4"/>
    <n v="3906.1"/>
    <n v="2148.355"/>
    <n v="18749.28"/>
    <n v="1562.4399999999987"/>
  </r>
  <r>
    <s v="SO - 000879"/>
    <s v="Wholesale"/>
    <s v="WARE-UHY1004"/>
    <d v="2018-04-10T00:00:00"/>
    <x v="90"/>
    <d v="2018-09-07T00:00:00"/>
    <x v="74"/>
    <n v="20"/>
    <s v="USD"/>
    <x v="21"/>
    <n v="26"/>
    <n v="22"/>
    <n v="239"/>
    <x v="1"/>
    <n v="3"/>
    <n v="0.1"/>
    <n v="3926.2000000000003"/>
    <n v="1766.7900000000002"/>
    <n v="3533.5800000000004"/>
    <n v="1766.7900000000002"/>
  </r>
  <r>
    <s v="SO - 000880"/>
    <s v="Online"/>
    <s v="WARE-NMK1003"/>
    <d v="2018-04-10T00:00:00"/>
    <x v="90"/>
    <d v="2018-09-23T00:00:00"/>
    <x v="82"/>
    <n v="21"/>
    <s v="USD"/>
    <x v="16"/>
    <n v="18"/>
    <n v="5"/>
    <n v="168"/>
    <x v="4"/>
    <n v="9"/>
    <n v="0.1"/>
    <n v="6123.8"/>
    <n v="4960.2780000000002"/>
    <n v="11022.84"/>
    <n v="1102.2839999999997"/>
  </r>
  <r>
    <s v="SO - 000881"/>
    <s v="Distributor"/>
    <s v="WARE-XYS1001"/>
    <d v="2018-04-10T00:00:00"/>
    <x v="90"/>
    <d v="2018-09-25T00:00:00"/>
    <x v="66"/>
    <n v="8"/>
    <s v="USD"/>
    <x v="2"/>
    <n v="21"/>
    <n v="25"/>
    <n v="58"/>
    <x v="0"/>
    <n v="12"/>
    <n v="0.15"/>
    <n v="1132.3"/>
    <n v="962.45499999999993"/>
    <n v="962.45499999999993"/>
    <n v="0"/>
  </r>
  <r>
    <s v="SO - 000882"/>
    <s v="Online"/>
    <s v="WARE-UHY1004"/>
    <d v="2018-07-19T00:00:00"/>
    <x v="90"/>
    <d v="2018-09-11T00:00:00"/>
    <x v="84"/>
    <n v="27"/>
    <s v="USD"/>
    <x v="1"/>
    <n v="14"/>
    <n v="29"/>
    <n v="237"/>
    <x v="1"/>
    <n v="45"/>
    <n v="0.1"/>
    <n v="3859.2000000000003"/>
    <n v="2315.52"/>
    <n v="6946.56"/>
    <n v="2315.5200000000004"/>
  </r>
  <r>
    <s v="SO - 000883"/>
    <s v="Wholesale"/>
    <s v="WARE-UHY1004"/>
    <d v="2018-04-10T00:00:00"/>
    <x v="90"/>
    <d v="2018-09-08T00:00:00"/>
    <x v="76"/>
    <n v="26"/>
    <s v="USD"/>
    <x v="25"/>
    <n v="27"/>
    <n v="3"/>
    <n v="225"/>
    <x v="1"/>
    <n v="31"/>
    <n v="7.4999999999999997E-2"/>
    <n v="797.30000000000007"/>
    <n v="454.46100000000001"/>
    <n v="2212.5075000000002"/>
    <n v="849.12450000000013"/>
  </r>
  <r>
    <s v="SO - 000884"/>
    <s v="Online"/>
    <s v="WARE-PUJ1005"/>
    <d v="2018-07-19T00:00:00"/>
    <x v="90"/>
    <d v="2018-09-09T00:00:00"/>
    <x v="76"/>
    <n v="26"/>
    <s v="USD"/>
    <x v="18"/>
    <n v="13"/>
    <n v="21"/>
    <n v="314"/>
    <x v="1"/>
    <n v="39"/>
    <n v="0.15"/>
    <n v="5380.1"/>
    <n v="3174.259"/>
    <n v="13719.255000000001"/>
    <n v="4196.478000000001"/>
  </r>
  <r>
    <s v="SO - 000885"/>
    <s v="Online"/>
    <s v="WARE-NMK1003"/>
    <d v="2018-04-10T00:00:00"/>
    <x v="91"/>
    <d v="2018-09-03T00:00:00"/>
    <x v="64"/>
    <n v="11"/>
    <s v="USD"/>
    <x v="20"/>
    <n v="17"/>
    <n v="6"/>
    <n v="135"/>
    <x v="0"/>
    <n v="22"/>
    <n v="0.05"/>
    <n v="3986.5"/>
    <n v="2870.2799999999997"/>
    <n v="30297.399999999998"/>
    <n v="7335.16"/>
  </r>
  <r>
    <s v="SO - 000886"/>
    <s v="In-Store"/>
    <s v="WARE-XYS1001"/>
    <d v="2018-07-19T00:00:00"/>
    <x v="91"/>
    <d v="2018-09-15T00:00:00"/>
    <x v="68"/>
    <n v="6"/>
    <s v="USD"/>
    <x v="26"/>
    <n v="3"/>
    <n v="8"/>
    <n v="20"/>
    <x v="1"/>
    <n v="17"/>
    <n v="0.2"/>
    <n v="1219.4000000000001"/>
    <n v="951.13200000000006"/>
    <n v="4877.6000000000004"/>
    <n v="121.94000000000051"/>
  </r>
  <r>
    <s v="SO - 000887"/>
    <s v="Online"/>
    <s v="WARE-NMK1003"/>
    <d v="2018-04-10T00:00:00"/>
    <x v="91"/>
    <d v="2018-09-10T00:00:00"/>
    <x v="73"/>
    <n v="15"/>
    <s v="USD"/>
    <x v="16"/>
    <n v="18"/>
    <n v="16"/>
    <n v="186"/>
    <x v="1"/>
    <n v="29"/>
    <n v="0.05"/>
    <n v="1681.7"/>
    <n v="1345.3600000000001"/>
    <n v="9585.69"/>
    <n v="1513.5299999999997"/>
  </r>
  <r>
    <s v="SO - 000888"/>
    <s v="In-Store"/>
    <s v="WARE-XYS1001"/>
    <d v="2018-04-10T00:00:00"/>
    <x v="91"/>
    <d v="2018-09-27T00:00:00"/>
    <x v="64"/>
    <n v="11"/>
    <s v="USD"/>
    <x v="26"/>
    <n v="3"/>
    <n v="50"/>
    <n v="21"/>
    <x v="3"/>
    <n v="28"/>
    <n v="0.05"/>
    <n v="174.20000000000002"/>
    <n v="80.132000000000005"/>
    <n v="330.98"/>
    <n v="170.71600000000001"/>
  </r>
  <r>
    <s v="SO - 000889"/>
    <s v="Wholesale"/>
    <s v="WARE-NMK1003"/>
    <d v="2018-04-10T00:00:00"/>
    <x v="91"/>
    <d v="2018-09-10T00:00:00"/>
    <x v="76"/>
    <n v="25"/>
    <s v="USD"/>
    <x v="25"/>
    <n v="27"/>
    <n v="31"/>
    <n v="138"/>
    <x v="0"/>
    <n v="20"/>
    <n v="0.2"/>
    <n v="3865.9"/>
    <n v="1739.655"/>
    <n v="12370.880000000001"/>
    <n v="5412.2600000000011"/>
  </r>
  <r>
    <s v="SO - 000890"/>
    <s v="In-Store"/>
    <s v="WARE-NMK1003"/>
    <d v="2018-07-19T00:00:00"/>
    <x v="91"/>
    <d v="2018-09-14T00:00:00"/>
    <x v="68"/>
    <n v="6"/>
    <s v="USD"/>
    <x v="6"/>
    <n v="10"/>
    <n v="14"/>
    <n v="166"/>
    <x v="1"/>
    <n v="43"/>
    <n v="0.05"/>
    <n v="5132.2"/>
    <n v="2514.7779999999998"/>
    <n v="9751.1799999999985"/>
    <n v="4721.6239999999989"/>
  </r>
  <r>
    <s v="SO - 000891"/>
    <s v="In-Store"/>
    <s v="WARE-NMK1003"/>
    <d v="2018-07-19T00:00:00"/>
    <x v="91"/>
    <d v="2018-09-03T00:00:00"/>
    <x v="82"/>
    <n v="20"/>
    <s v="USD"/>
    <x v="0"/>
    <n v="6"/>
    <n v="21"/>
    <n v="110"/>
    <x v="1"/>
    <n v="43"/>
    <n v="0.1"/>
    <n v="1829.1000000000001"/>
    <n v="987.71400000000017"/>
    <n v="4938.5700000000006"/>
    <n v="1975.4279999999999"/>
  </r>
  <r>
    <s v="SO - 000892"/>
    <s v="Distributor"/>
    <s v="WARE-MKL1006"/>
    <d v="2018-07-19T00:00:00"/>
    <x v="91"/>
    <d v="2018-09-01T00:00:00"/>
    <x v="67"/>
    <n v="14"/>
    <s v="USD"/>
    <x v="4"/>
    <n v="22"/>
    <n v="24"/>
    <n v="356"/>
    <x v="1"/>
    <n v="11"/>
    <n v="0.2"/>
    <n v="3162.4"/>
    <n v="2023.9360000000001"/>
    <n v="7589.7600000000011"/>
    <n v="1517.9520000000002"/>
  </r>
  <r>
    <s v="SO - 000893"/>
    <s v="Wholesale"/>
    <s v="WARE-XYS1001"/>
    <d v="2018-07-19T00:00:00"/>
    <x v="91"/>
    <d v="2018-09-10T00:00:00"/>
    <x v="62"/>
    <n v="13"/>
    <s v="USD"/>
    <x v="25"/>
    <n v="27"/>
    <n v="4"/>
    <n v="5"/>
    <x v="1"/>
    <n v="14"/>
    <n v="7.4999999999999997E-2"/>
    <n v="6103.7"/>
    <n v="2746.665"/>
    <n v="11291.844999999999"/>
    <n v="5798.5149999999994"/>
  </r>
  <r>
    <s v="SO - 000894"/>
    <s v="In-Store"/>
    <s v="WARE-UHY1004"/>
    <d v="2018-07-19T00:00:00"/>
    <x v="91"/>
    <d v="2018-09-08T00:00:00"/>
    <x v="80"/>
    <n v="21"/>
    <s v="USD"/>
    <x v="9"/>
    <n v="8"/>
    <n v="23"/>
    <n v="239"/>
    <x v="1"/>
    <n v="11"/>
    <n v="0.3"/>
    <n v="750.4"/>
    <n v="600.32000000000005"/>
    <n v="3151.6799999999994"/>
    <n v="-450.24000000000069"/>
  </r>
  <r>
    <s v="SO - 000895"/>
    <s v="Distributor"/>
    <s v="WARE-UHY1004"/>
    <d v="2018-04-10T00:00:00"/>
    <x v="92"/>
    <d v="2018-09-17T00:00:00"/>
    <x v="73"/>
    <n v="14"/>
    <s v="USD"/>
    <x v="4"/>
    <n v="22"/>
    <n v="22"/>
    <n v="226"/>
    <x v="4"/>
    <n v="18"/>
    <n v="0.05"/>
    <n v="167.5"/>
    <n v="100.5"/>
    <n v="318.25"/>
    <n v="117.25"/>
  </r>
  <r>
    <s v="SO - 000896"/>
    <s v="In-Store"/>
    <s v="WARE-NMK1003"/>
    <d v="2018-04-10T00:00:00"/>
    <x v="92"/>
    <d v="2018-09-16T00:00:00"/>
    <x v="78"/>
    <n v="28"/>
    <s v="USD"/>
    <x v="14"/>
    <n v="7"/>
    <n v="48"/>
    <n v="196"/>
    <x v="1"/>
    <n v="33"/>
    <n v="7.4999999999999997E-2"/>
    <n v="2653.2000000000003"/>
    <n v="2069.4960000000001"/>
    <n v="19633.680000000004"/>
    <n v="3077.7120000000032"/>
  </r>
  <r>
    <s v="SO - 000897"/>
    <s v="In-Store"/>
    <s v="WARE-XYS1001"/>
    <d v="2018-04-10T00:00:00"/>
    <x v="92"/>
    <d v="2018-09-28T00:00:00"/>
    <x v="83"/>
    <n v="27"/>
    <s v="USD"/>
    <x v="10"/>
    <n v="9"/>
    <n v="14"/>
    <n v="11"/>
    <x v="0"/>
    <n v="22"/>
    <n v="0.15"/>
    <n v="3008.3"/>
    <n v="1594.3990000000001"/>
    <n v="10228.220000000001"/>
    <n v="3850.6240000000007"/>
  </r>
  <r>
    <s v="SO - 000898"/>
    <s v="Online"/>
    <s v="WARE-PUJ1005"/>
    <d v="2018-04-10T00:00:00"/>
    <x v="92"/>
    <d v="2018-09-19T00:00:00"/>
    <x v="81"/>
    <n v="21"/>
    <s v="USD"/>
    <x v="18"/>
    <n v="13"/>
    <n v="9"/>
    <n v="264"/>
    <x v="4"/>
    <n v="9"/>
    <n v="0.1"/>
    <n v="690.1"/>
    <n v="338.149"/>
    <n v="1242.18"/>
    <n v="565.88200000000006"/>
  </r>
  <r>
    <s v="SO - 000899"/>
    <s v="Wholesale"/>
    <s v="WARE-NMK1003"/>
    <d v="2018-04-10T00:00:00"/>
    <x v="92"/>
    <d v="2018-09-16T00:00:00"/>
    <x v="73"/>
    <n v="14"/>
    <s v="USD"/>
    <x v="25"/>
    <n v="27"/>
    <n v="26"/>
    <n v="116"/>
    <x v="2"/>
    <n v="16"/>
    <n v="0.15"/>
    <n v="1031.8"/>
    <n v="474.62799999999999"/>
    <n v="7016.24"/>
    <n v="3219.2159999999999"/>
  </r>
  <r>
    <s v="SO - 000900"/>
    <s v="Distributor"/>
    <s v="WARE-MKL1006"/>
    <d v="2018-04-10T00:00:00"/>
    <x v="92"/>
    <d v="2018-09-03T00:00:00"/>
    <x v="76"/>
    <n v="24"/>
    <s v="USD"/>
    <x v="2"/>
    <n v="21"/>
    <n v="18"/>
    <n v="361"/>
    <x v="1"/>
    <n v="31"/>
    <n v="0.3"/>
    <n v="884.4"/>
    <n v="371.44799999999998"/>
    <n v="1857.2399999999998"/>
    <n v="742.89599999999973"/>
  </r>
  <r>
    <s v="SO - 000901"/>
    <s v="Distributor"/>
    <s v="WARE-NMK1003"/>
    <d v="2018-04-10T00:00:00"/>
    <x v="93"/>
    <d v="2018-09-27T00:00:00"/>
    <x v="78"/>
    <n v="27"/>
    <s v="USD"/>
    <x v="12"/>
    <n v="25"/>
    <n v="26"/>
    <n v="107"/>
    <x v="2"/>
    <n v="13"/>
    <n v="0.05"/>
    <n v="1118.9000000000001"/>
    <n v="469.93800000000005"/>
    <n v="4251.82"/>
    <n v="2372.0679999999993"/>
  </r>
  <r>
    <s v="SO - 000902"/>
    <s v="Online"/>
    <s v="WARE-NMK1003"/>
    <d v="2018-04-10T00:00:00"/>
    <x v="93"/>
    <d v="2018-09-28T00:00:00"/>
    <x v="75"/>
    <n v="16"/>
    <s v="USD"/>
    <x v="19"/>
    <n v="19"/>
    <n v="20"/>
    <n v="134"/>
    <x v="1"/>
    <n v="41"/>
    <n v="0.05"/>
    <n v="2338.3000000000002"/>
    <n v="958.70299999999997"/>
    <n v="8885.5400000000009"/>
    <n v="5050.728000000001"/>
  </r>
  <r>
    <s v="SO - 000903"/>
    <s v="Online"/>
    <s v="WARE-NMK1003"/>
    <d v="2018-04-10T00:00:00"/>
    <x v="93"/>
    <d v="2018-09-17T00:00:00"/>
    <x v="66"/>
    <n v="5"/>
    <s v="USD"/>
    <x v="17"/>
    <n v="20"/>
    <n v="13"/>
    <n v="119"/>
    <x v="2"/>
    <n v="13"/>
    <n v="0.05"/>
    <n v="810.7"/>
    <n v="551.27600000000007"/>
    <n v="1540.33"/>
    <n v="437.77799999999979"/>
  </r>
  <r>
    <s v="SO - 000904"/>
    <s v="Online"/>
    <s v="WARE-NMK1003"/>
    <d v="2018-04-10T00:00:00"/>
    <x v="93"/>
    <d v="2018-09-12T00:00:00"/>
    <x v="78"/>
    <n v="27"/>
    <s v="USD"/>
    <x v="23"/>
    <n v="15"/>
    <n v="4"/>
    <n v="130"/>
    <x v="4"/>
    <n v="9"/>
    <n v="0.1"/>
    <n v="3932.9"/>
    <n v="1651.818"/>
    <n v="24777.27"/>
    <n v="13214.544"/>
  </r>
  <r>
    <s v="SO - 000905"/>
    <s v="Distributor"/>
    <s v="WARE-NBV1002"/>
    <d v="2018-04-10T00:00:00"/>
    <x v="93"/>
    <d v="2018-09-11T00:00:00"/>
    <x v="64"/>
    <n v="9"/>
    <s v="USD"/>
    <x v="12"/>
    <n v="25"/>
    <n v="33"/>
    <n v="87"/>
    <x v="1"/>
    <n v="39"/>
    <n v="0.1"/>
    <n v="844.2"/>
    <n v="337.68000000000006"/>
    <n v="3039.1200000000003"/>
    <n v="1688.4"/>
  </r>
  <r>
    <s v="SO - 000906"/>
    <s v="Wholesale"/>
    <s v="WARE-UHY1004"/>
    <d v="2018-04-10T00:00:00"/>
    <x v="93"/>
    <d v="2018-09-11T00:00:00"/>
    <x v="76"/>
    <n v="23"/>
    <s v="USD"/>
    <x v="21"/>
    <n v="26"/>
    <n v="19"/>
    <n v="218"/>
    <x v="1"/>
    <n v="45"/>
    <n v="0.1"/>
    <n v="180.9"/>
    <n v="119.39400000000001"/>
    <n v="651.24"/>
    <n v="173.66399999999999"/>
  </r>
  <r>
    <s v="SO - 000907"/>
    <s v="Online"/>
    <s v="WARE-UHY1004"/>
    <d v="2018-04-10T00:00:00"/>
    <x v="93"/>
    <d v="2018-09-12T00:00:00"/>
    <x v="82"/>
    <n v="18"/>
    <s v="USD"/>
    <x v="18"/>
    <n v="13"/>
    <n v="28"/>
    <n v="258"/>
    <x v="1"/>
    <n v="44"/>
    <n v="7.4999999999999997E-2"/>
    <n v="2365.1"/>
    <n v="1986.6839999999997"/>
    <n v="15314.022500000001"/>
    <n v="1407.2345000000023"/>
  </r>
  <r>
    <s v="SO - 000908"/>
    <s v="In-Store"/>
    <s v="WARE-NMK1003"/>
    <d v="2018-04-10T00:00:00"/>
    <x v="93"/>
    <d v="2018-09-15T00:00:00"/>
    <x v="86"/>
    <n v="25"/>
    <s v="USD"/>
    <x v="14"/>
    <n v="7"/>
    <n v="45"/>
    <n v="99"/>
    <x v="0"/>
    <n v="34"/>
    <n v="0.1"/>
    <n v="2358.4"/>
    <n v="1084.864"/>
    <n v="8490.24"/>
    <n v="4150.7839999999997"/>
  </r>
  <r>
    <s v="SO - 000909"/>
    <s v="In-Store"/>
    <s v="WARE-UHY1004"/>
    <d v="2018-07-19T00:00:00"/>
    <x v="94"/>
    <d v="2018-09-28T00:00:00"/>
    <x v="84"/>
    <n v="23"/>
    <s v="USD"/>
    <x v="26"/>
    <n v="3"/>
    <n v="22"/>
    <n v="212"/>
    <x v="4"/>
    <n v="10"/>
    <n v="7.4999999999999997E-2"/>
    <n v="1748.7"/>
    <n v="1171.6290000000001"/>
    <n v="11322.8325"/>
    <n v="3121.4295000000002"/>
  </r>
  <r>
    <s v="SO - 000910"/>
    <s v="Online"/>
    <s v="WARE-UHY1004"/>
    <d v="2018-07-19T00:00:00"/>
    <x v="94"/>
    <d v="2018-09-09T00:00:00"/>
    <x v="82"/>
    <n v="17"/>
    <s v="USD"/>
    <x v="18"/>
    <n v="13"/>
    <n v="30"/>
    <n v="212"/>
    <x v="1"/>
    <n v="17"/>
    <n v="0.05"/>
    <n v="1822.4"/>
    <n v="1202.7840000000001"/>
    <n v="5193.84"/>
    <n v="1585.4879999999998"/>
  </r>
  <r>
    <s v="SO - 000911"/>
    <s v="Online"/>
    <s v="WARE-MKL1006"/>
    <d v="2018-04-10T00:00:00"/>
    <x v="94"/>
    <d v="2018-09-28T00:00:00"/>
    <x v="62"/>
    <n v="10"/>
    <s v="USD"/>
    <x v="24"/>
    <n v="16"/>
    <n v="20"/>
    <n v="364"/>
    <x v="0"/>
    <n v="22"/>
    <n v="7.4999999999999997E-2"/>
    <n v="824.1"/>
    <n v="684.00300000000004"/>
    <n v="2286.8775000000001"/>
    <n v="234.86850000000004"/>
  </r>
  <r>
    <s v="SO - 000912"/>
    <s v="Wholesale"/>
    <s v="WARE-MKL1006"/>
    <d v="2018-04-10T00:00:00"/>
    <x v="94"/>
    <d v="2018-09-14T00:00:00"/>
    <x v="71"/>
    <n v="5"/>
    <s v="USD"/>
    <x v="21"/>
    <n v="26"/>
    <n v="3"/>
    <n v="342"/>
    <x v="2"/>
    <n v="8"/>
    <n v="7.4999999999999997E-2"/>
    <n v="1882.7"/>
    <n v="1317.8899999999999"/>
    <n v="12190.4825"/>
    <n v="2965.2525000000005"/>
  </r>
  <r>
    <s v="SO - 000913"/>
    <s v="In-Store"/>
    <s v="WARE-NMK1003"/>
    <d v="2018-04-10T00:00:00"/>
    <x v="94"/>
    <d v="2018-09-08T00:00:00"/>
    <x v="83"/>
    <n v="25"/>
    <s v="USD"/>
    <x v="10"/>
    <n v="9"/>
    <n v="6"/>
    <n v="92"/>
    <x v="2"/>
    <n v="37"/>
    <n v="7.4999999999999997E-2"/>
    <n v="3819"/>
    <n v="1565.79"/>
    <n v="17662.875"/>
    <n v="9833.9249999999993"/>
  </r>
  <r>
    <s v="SO - 000914"/>
    <s v="Online"/>
    <s v="WARE-PUJ1005"/>
    <d v="2018-04-10T00:00:00"/>
    <x v="94"/>
    <d v="2018-09-18T00:00:00"/>
    <x v="67"/>
    <n v="11"/>
    <s v="USD"/>
    <x v="18"/>
    <n v="13"/>
    <n v="8"/>
    <n v="298"/>
    <x v="1"/>
    <n v="43"/>
    <n v="0.05"/>
    <n v="1085.4000000000001"/>
    <n v="672.94800000000009"/>
    <n v="4124.5200000000004"/>
    <n v="1432.7280000000001"/>
  </r>
  <r>
    <s v="SO - 000915"/>
    <s v="Wholesale"/>
    <s v="WARE-PUJ1005"/>
    <d v="2018-04-10T00:00:00"/>
    <x v="94"/>
    <d v="2018-09-29T00:00:00"/>
    <x v="87"/>
    <n v="29"/>
    <s v="USD"/>
    <x v="21"/>
    <n v="26"/>
    <n v="8"/>
    <n v="283"/>
    <x v="0"/>
    <n v="5"/>
    <n v="7.4999999999999997E-2"/>
    <n v="1072"/>
    <n v="857.6"/>
    <n v="7932.8"/>
    <n v="1072"/>
  </r>
  <r>
    <s v="SO - 000916"/>
    <s v="Wholesale"/>
    <s v="WARE-NMK1003"/>
    <d v="2018-04-10T00:00:00"/>
    <x v="94"/>
    <d v="2018-09-20T00:00:00"/>
    <x v="71"/>
    <n v="5"/>
    <s v="USD"/>
    <x v="21"/>
    <n v="26"/>
    <n v="39"/>
    <n v="150"/>
    <x v="1"/>
    <n v="27"/>
    <n v="7.4999999999999997E-2"/>
    <n v="1051.9000000000001"/>
    <n v="441.798"/>
    <n v="7784.0600000000013"/>
    <n v="4249.6760000000013"/>
  </r>
  <r>
    <s v="SO - 000917"/>
    <s v="In-Store"/>
    <s v="WARE-UHY1004"/>
    <d v="2018-04-10T00:00:00"/>
    <x v="95"/>
    <d v="2018-09-16T00:00:00"/>
    <x v="81"/>
    <n v="18"/>
    <s v="USD"/>
    <x v="7"/>
    <n v="4"/>
    <n v="14"/>
    <n v="232"/>
    <x v="1"/>
    <n v="45"/>
    <n v="0.05"/>
    <n v="1025.1000000000001"/>
    <n v="584.30700000000002"/>
    <n v="3895.38"/>
    <n v="1558.152"/>
  </r>
  <r>
    <s v="SO - 000918"/>
    <s v="Online"/>
    <s v="WARE-NMK1003"/>
    <d v="2018-04-10T00:00:00"/>
    <x v="95"/>
    <d v="2018-10-01T00:00:00"/>
    <x v="78"/>
    <n v="25"/>
    <s v="USD"/>
    <x v="24"/>
    <n v="16"/>
    <n v="7"/>
    <n v="182"/>
    <x v="3"/>
    <n v="28"/>
    <n v="0.15"/>
    <n v="2231.1"/>
    <n v="1026.306"/>
    <n v="3792.87"/>
    <n v="1740.2579999999998"/>
  </r>
  <r>
    <s v="SO - 000919"/>
    <s v="Distributor"/>
    <s v="WARE-NMK1003"/>
    <d v="2018-07-19T00:00:00"/>
    <x v="95"/>
    <d v="2018-09-13T00:00:00"/>
    <x v="67"/>
    <n v="10"/>
    <s v="USD"/>
    <x v="12"/>
    <n v="25"/>
    <n v="3"/>
    <n v="183"/>
    <x v="2"/>
    <n v="37"/>
    <n v="0.2"/>
    <n v="261.3"/>
    <n v="117.58500000000001"/>
    <n v="418.08000000000004"/>
    <n v="182.91000000000003"/>
  </r>
  <r>
    <s v="SO - 000920"/>
    <s v="In-Store"/>
    <s v="WARE-XYS1001"/>
    <d v="2018-04-10T00:00:00"/>
    <x v="96"/>
    <d v="2018-09-29T00:00:00"/>
    <x v="76"/>
    <n v="20"/>
    <s v="USD"/>
    <x v="22"/>
    <n v="11"/>
    <n v="35"/>
    <n v="49"/>
    <x v="3"/>
    <n v="28"/>
    <n v="0.2"/>
    <n v="3524.2000000000003"/>
    <n v="2960.328"/>
    <n v="8458.08"/>
    <n v="-422.90400000000045"/>
  </r>
  <r>
    <s v="SO - 000921"/>
    <s v="In-Store"/>
    <s v="WARE-MKL1006"/>
    <d v="2018-04-10T00:00:00"/>
    <x v="96"/>
    <d v="2018-09-23T00:00:00"/>
    <x v="64"/>
    <n v="6"/>
    <s v="USD"/>
    <x v="26"/>
    <n v="3"/>
    <n v="43"/>
    <n v="356"/>
    <x v="1"/>
    <n v="44"/>
    <n v="0.3"/>
    <n v="3819"/>
    <n v="3207.96"/>
    <n v="16039.8"/>
    <n v="-3207.9600000000028"/>
  </r>
  <r>
    <s v="SO - 000922"/>
    <s v="Wholesale"/>
    <s v="WARE-NBV1002"/>
    <d v="2018-07-19T00:00:00"/>
    <x v="96"/>
    <d v="2018-09-27T00:00:00"/>
    <x v="82"/>
    <n v="15"/>
    <s v="USD"/>
    <x v="25"/>
    <n v="27"/>
    <n v="26"/>
    <n v="66"/>
    <x v="1"/>
    <n v="36"/>
    <n v="0.15"/>
    <n v="3879.3"/>
    <n v="2560.3380000000002"/>
    <n v="16487.024999999998"/>
    <n v="3685.3349999999973"/>
  </r>
  <r>
    <s v="SO - 000923"/>
    <s v="In-Store"/>
    <s v="WARE-UHY1004"/>
    <d v="2018-04-10T00:00:00"/>
    <x v="96"/>
    <d v="2018-09-07T00:00:00"/>
    <x v="76"/>
    <n v="20"/>
    <s v="USD"/>
    <x v="9"/>
    <n v="8"/>
    <n v="41"/>
    <n v="217"/>
    <x v="0"/>
    <n v="12"/>
    <n v="0.2"/>
    <n v="227.8"/>
    <n v="132.124"/>
    <n v="546.72000000000014"/>
    <n v="150.34800000000018"/>
  </r>
  <r>
    <s v="SO - 000924"/>
    <s v="Online"/>
    <s v="WARE-UHY1004"/>
    <d v="2018-04-10T00:00:00"/>
    <x v="96"/>
    <d v="2018-09-18T00:00:00"/>
    <x v="81"/>
    <n v="17"/>
    <s v="USD"/>
    <x v="17"/>
    <n v="20"/>
    <n v="50"/>
    <n v="251"/>
    <x v="1"/>
    <n v="29"/>
    <n v="0.1"/>
    <n v="1145.7"/>
    <n v="847.81799999999998"/>
    <n v="2062.2600000000002"/>
    <n v="366.62400000000025"/>
  </r>
  <r>
    <s v="SO - 000925"/>
    <s v="Distributor"/>
    <s v="WARE-XYS1001"/>
    <d v="2018-07-19T00:00:00"/>
    <x v="96"/>
    <d v="2018-09-10T00:00:00"/>
    <x v="72"/>
    <n v="7"/>
    <s v="USD"/>
    <x v="17"/>
    <n v="20"/>
    <n v="27"/>
    <n v="41"/>
    <x v="1"/>
    <n v="46"/>
    <n v="0.05"/>
    <n v="2579.5"/>
    <n v="1134.98"/>
    <n v="4901.05"/>
    <n v="2631.09"/>
  </r>
  <r>
    <s v="SO - 000926"/>
    <s v="Online"/>
    <s v="WARE-UHY1004"/>
    <d v="2018-04-10T00:00:00"/>
    <x v="96"/>
    <d v="2018-10-01T00:00:00"/>
    <x v="84"/>
    <n v="21"/>
    <s v="USD"/>
    <x v="18"/>
    <n v="13"/>
    <n v="4"/>
    <n v="239"/>
    <x v="1"/>
    <n v="35"/>
    <n v="0.2"/>
    <n v="1105.5"/>
    <n v="464.31"/>
    <n v="7075.2000000000007"/>
    <n v="3360.7200000000007"/>
  </r>
  <r>
    <s v="SO - 000927"/>
    <s v="Wholesale"/>
    <s v="WARE-PUJ1005"/>
    <d v="2018-04-10T00:00:00"/>
    <x v="96"/>
    <d v="2018-09-17T00:00:00"/>
    <x v="64"/>
    <n v="6"/>
    <s v="USD"/>
    <x v="3"/>
    <n v="28"/>
    <n v="32"/>
    <n v="271"/>
    <x v="2"/>
    <n v="13"/>
    <n v="0.4"/>
    <n v="1762.1000000000001"/>
    <n v="1215.8489999999999"/>
    <n v="4229.04"/>
    <n v="-634.35599999999977"/>
  </r>
  <r>
    <s v="SO - 000928"/>
    <s v="Online"/>
    <s v="WARE-PUJ1005"/>
    <d v="2018-07-19T00:00:00"/>
    <x v="96"/>
    <d v="2018-09-28T00:00:00"/>
    <x v="81"/>
    <n v="17"/>
    <s v="USD"/>
    <x v="18"/>
    <n v="13"/>
    <n v="17"/>
    <n v="287"/>
    <x v="1"/>
    <n v="39"/>
    <n v="0.2"/>
    <n v="1989.9"/>
    <n v="935.25300000000004"/>
    <n v="4775.7600000000011"/>
    <n v="1970.0010000000011"/>
  </r>
  <r>
    <s v="SO - 000929"/>
    <s v="In-Store"/>
    <s v="WARE-NMK1003"/>
    <d v="2018-04-10T00:00:00"/>
    <x v="97"/>
    <d v="2018-09-26T00:00:00"/>
    <x v="84"/>
    <n v="20"/>
    <s v="USD"/>
    <x v="14"/>
    <n v="7"/>
    <n v="14"/>
    <n v="159"/>
    <x v="1"/>
    <n v="33"/>
    <n v="0.1"/>
    <n v="261.3"/>
    <n v="198.58800000000002"/>
    <n v="705.5100000000001"/>
    <n v="109.74599999999998"/>
  </r>
  <r>
    <s v="SO - 000930"/>
    <s v="Wholesale"/>
    <s v="WARE-XYS1001"/>
    <d v="2018-04-10T00:00:00"/>
    <x v="97"/>
    <d v="2018-09-07T00:00:00"/>
    <x v="74"/>
    <n v="13"/>
    <s v="USD"/>
    <x v="25"/>
    <n v="27"/>
    <n v="35"/>
    <n v="31"/>
    <x v="0"/>
    <n v="34"/>
    <n v="0.1"/>
    <n v="1072"/>
    <n v="675.36"/>
    <n v="5788.8"/>
    <n v="1736.6400000000003"/>
  </r>
  <r>
    <s v="SO - 000931"/>
    <s v="In-Store"/>
    <s v="WARE-NMK1003"/>
    <d v="2018-04-10T00:00:00"/>
    <x v="97"/>
    <d v="2018-10-03T00:00:00"/>
    <x v="82"/>
    <n v="14"/>
    <s v="USD"/>
    <x v="5"/>
    <n v="12"/>
    <n v="21"/>
    <n v="184"/>
    <x v="4"/>
    <n v="9"/>
    <n v="7.4999999999999997E-2"/>
    <n v="1058.6000000000001"/>
    <n v="899.81000000000006"/>
    <n v="4896.0250000000015"/>
    <n v="396.97500000000127"/>
  </r>
  <r>
    <s v="SO - 000932"/>
    <s v="In-Store"/>
    <s v="WARE-UHY1004"/>
    <d v="2018-07-19T00:00:00"/>
    <x v="97"/>
    <d v="2018-10-01T00:00:00"/>
    <x v="67"/>
    <n v="8"/>
    <s v="USD"/>
    <x v="10"/>
    <n v="9"/>
    <n v="20"/>
    <n v="211"/>
    <x v="2"/>
    <n v="37"/>
    <n v="0.05"/>
    <n v="247.9"/>
    <n v="131.387"/>
    <n v="1648.5349999999999"/>
    <n v="728.82599999999979"/>
  </r>
  <r>
    <s v="SO - 000933"/>
    <s v="In-Store"/>
    <s v="WARE-XYS1001"/>
    <d v="2018-07-19T00:00:00"/>
    <x v="97"/>
    <d v="2018-10-03T00:00:00"/>
    <x v="78"/>
    <n v="23"/>
    <s v="USD"/>
    <x v="14"/>
    <n v="7"/>
    <n v="11"/>
    <n v="22"/>
    <x v="2"/>
    <n v="37"/>
    <n v="0.1"/>
    <n v="2659.9"/>
    <n v="1117.1579999999999"/>
    <n v="19151.280000000002"/>
    <n v="10214.016000000003"/>
  </r>
  <r>
    <s v="SO - 000934"/>
    <s v="In-Store"/>
    <s v="WARE-NMK1003"/>
    <d v="2018-04-10T00:00:00"/>
    <x v="97"/>
    <d v="2018-09-30T00:00:00"/>
    <x v="72"/>
    <n v="6"/>
    <s v="USD"/>
    <x v="10"/>
    <n v="9"/>
    <n v="44"/>
    <n v="152"/>
    <x v="0"/>
    <n v="34"/>
    <n v="0.05"/>
    <n v="1031.8"/>
    <n v="866.71199999999988"/>
    <n v="2940.6299999999997"/>
    <n v="340.49400000000014"/>
  </r>
  <r>
    <s v="SO - 000935"/>
    <s v="Online"/>
    <s v="WARE-XYS1001"/>
    <d v="2018-04-10T00:00:00"/>
    <x v="97"/>
    <d v="2018-09-13T00:00:00"/>
    <x v="80"/>
    <n v="15"/>
    <s v="USD"/>
    <x v="23"/>
    <n v="15"/>
    <n v="8"/>
    <n v="44"/>
    <x v="1"/>
    <n v="32"/>
    <n v="0.15"/>
    <n v="2546"/>
    <n v="1120.24"/>
    <n v="15148.699999999999"/>
    <n v="7307.0199999999986"/>
  </r>
  <r>
    <s v="SO - 000936"/>
    <s v="Online"/>
    <s v="WARE-XYS1001"/>
    <d v="2018-07-19T00:00:00"/>
    <x v="97"/>
    <d v="2018-09-21T00:00:00"/>
    <x v="85"/>
    <n v="28"/>
    <s v="USD"/>
    <x v="16"/>
    <n v="18"/>
    <n v="21"/>
    <n v="54"/>
    <x v="2"/>
    <n v="4"/>
    <n v="0.1"/>
    <n v="857.6"/>
    <n v="660.35200000000009"/>
    <n v="5402.88"/>
    <n v="780.41599999999926"/>
  </r>
  <r>
    <s v="SO - 000937"/>
    <s v="Online"/>
    <s v="WARE-NMK1003"/>
    <d v="2018-04-10T00:00:00"/>
    <x v="98"/>
    <d v="2018-09-21T00:00:00"/>
    <x v="84"/>
    <n v="19"/>
    <s v="USD"/>
    <x v="17"/>
    <n v="20"/>
    <n v="31"/>
    <n v="116"/>
    <x v="1"/>
    <n v="39"/>
    <n v="0.1"/>
    <n v="3946.3"/>
    <n v="1973.15"/>
    <n v="17758.350000000002"/>
    <n v="7892.6000000000022"/>
  </r>
  <r>
    <s v="SO - 000938"/>
    <s v="In-Store"/>
    <s v="WARE-MKL1006"/>
    <d v="2018-04-10T00:00:00"/>
    <x v="98"/>
    <d v="2018-10-02T00:00:00"/>
    <x v="73"/>
    <n v="8"/>
    <s v="USD"/>
    <x v="7"/>
    <n v="4"/>
    <n v="28"/>
    <n v="364"/>
    <x v="2"/>
    <n v="1"/>
    <n v="7.4999999999999997E-2"/>
    <n v="4006.6"/>
    <n v="2484.0920000000001"/>
    <n v="7412.21"/>
    <n v="2444.0259999999998"/>
  </r>
  <r>
    <s v="SO - 000939"/>
    <s v="Distributor"/>
    <s v="WARE-UHY1004"/>
    <d v="2018-04-10T00:00:00"/>
    <x v="98"/>
    <d v="2018-10-03T00:00:00"/>
    <x v="87"/>
    <n v="25"/>
    <s v="USD"/>
    <x v="12"/>
    <n v="25"/>
    <n v="37"/>
    <n v="222"/>
    <x v="1"/>
    <n v="35"/>
    <n v="7.4999999999999997E-2"/>
    <n v="1132.3"/>
    <n v="758.64099999999996"/>
    <n v="4189.51"/>
    <n v="1154.9460000000004"/>
  </r>
  <r>
    <s v="SO - 000940"/>
    <s v="Distributor"/>
    <s v="WARE-NMK1003"/>
    <d v="2018-04-10T00:00:00"/>
    <x v="98"/>
    <d v="2018-09-14T00:00:00"/>
    <x v="83"/>
    <n v="21"/>
    <s v="USD"/>
    <x v="17"/>
    <n v="20"/>
    <n v="7"/>
    <n v="101"/>
    <x v="2"/>
    <n v="13"/>
    <n v="0.05"/>
    <n v="897.80000000000007"/>
    <n v="511.74599999999998"/>
    <n v="5117.46"/>
    <n v="2046.9840000000004"/>
  </r>
  <r>
    <s v="SO - 000941"/>
    <s v="In-Store"/>
    <s v="WARE-NMK1003"/>
    <d v="2018-07-19T00:00:00"/>
    <x v="98"/>
    <d v="2018-09-23T00:00:00"/>
    <x v="88"/>
    <n v="32"/>
    <s v="USD"/>
    <x v="9"/>
    <n v="8"/>
    <n v="17"/>
    <n v="153"/>
    <x v="1"/>
    <n v="23"/>
    <n v="0.2"/>
    <n v="3939.6"/>
    <n v="2678.9280000000003"/>
    <n v="12606.720000000001"/>
    <n v="1891.0079999999998"/>
  </r>
  <r>
    <s v="SO - 000942"/>
    <s v="Wholesale"/>
    <s v="WARE-NMK1003"/>
    <d v="2018-07-19T00:00:00"/>
    <x v="98"/>
    <d v="2018-09-15T00:00:00"/>
    <x v="82"/>
    <n v="13"/>
    <s v="USD"/>
    <x v="21"/>
    <n v="26"/>
    <n v="1"/>
    <n v="173"/>
    <x v="1"/>
    <n v="32"/>
    <n v="0.05"/>
    <n v="1031.8"/>
    <n v="515.9"/>
    <n v="6861.4699999999993"/>
    <n v="3250.1699999999996"/>
  </r>
  <r>
    <s v="SO - 000943"/>
    <s v="In-Store"/>
    <s v="WARE-XYS1001"/>
    <d v="2018-07-19T00:00:00"/>
    <x v="98"/>
    <d v="2018-10-02T00:00:00"/>
    <x v="78"/>
    <n v="22"/>
    <s v="USD"/>
    <x v="27"/>
    <n v="1"/>
    <n v="40"/>
    <n v="24"/>
    <x v="1"/>
    <n v="46"/>
    <n v="0.05"/>
    <n v="6251.1"/>
    <n v="4938.3690000000006"/>
    <n v="41569.815000000002"/>
    <n v="7001.2319999999963"/>
  </r>
  <r>
    <s v="SO - 000944"/>
    <s v="Wholesale"/>
    <s v="WARE-NMK1003"/>
    <d v="2018-07-19T00:00:00"/>
    <x v="98"/>
    <d v="2018-09-29T00:00:00"/>
    <x v="80"/>
    <n v="14"/>
    <s v="USD"/>
    <x v="25"/>
    <n v="27"/>
    <n v="47"/>
    <n v="169"/>
    <x v="1"/>
    <n v="3"/>
    <n v="0.05"/>
    <n v="3819"/>
    <n v="2176.83"/>
    <n v="25396.35"/>
    <n v="10158.539999999999"/>
  </r>
  <r>
    <s v="SO - 000945"/>
    <s v="Distributor"/>
    <s v="WARE-NMK1003"/>
    <d v="2018-04-10T00:00:00"/>
    <x v="98"/>
    <d v="2018-09-17T00:00:00"/>
    <x v="75"/>
    <n v="11"/>
    <s v="USD"/>
    <x v="15"/>
    <n v="24"/>
    <n v="15"/>
    <n v="161"/>
    <x v="0"/>
    <n v="42"/>
    <n v="0.05"/>
    <n v="5480.6"/>
    <n v="3233.5540000000001"/>
    <n v="5206.57"/>
    <n v="1973.0159999999996"/>
  </r>
  <r>
    <s v="SO - 000946"/>
    <s v="Distributor"/>
    <s v="WARE-MKL1006"/>
    <d v="2018-04-10T00:00:00"/>
    <x v="99"/>
    <d v="2018-09-27T00:00:00"/>
    <x v="62"/>
    <n v="5"/>
    <s v="USD"/>
    <x v="2"/>
    <n v="21"/>
    <n v="12"/>
    <n v="347"/>
    <x v="0"/>
    <n v="20"/>
    <n v="7.4999999999999997E-2"/>
    <n v="1045.2"/>
    <n v="752.54399999999998"/>
    <n v="7734.4800000000005"/>
    <n v="1714.1280000000006"/>
  </r>
  <r>
    <s v="SO - 000947"/>
    <s v="In-Store"/>
    <s v="WARE-NMK1003"/>
    <d v="2018-07-19T00:00:00"/>
    <x v="99"/>
    <d v="2018-09-19T00:00:00"/>
    <x v="78"/>
    <n v="21"/>
    <s v="USD"/>
    <x v="0"/>
    <n v="6"/>
    <n v="48"/>
    <n v="101"/>
    <x v="3"/>
    <n v="6"/>
    <n v="0.4"/>
    <n v="2298.1"/>
    <n v="988.18299999999999"/>
    <n v="9652.0199999999986"/>
    <n v="2734.7389999999987"/>
  </r>
  <r>
    <s v="SO - 000948"/>
    <s v="Online"/>
    <s v="WARE-NBV1002"/>
    <d v="2018-07-19T00:00:00"/>
    <x v="99"/>
    <d v="2018-09-26T00:00:00"/>
    <x v="89"/>
    <n v="32"/>
    <s v="USD"/>
    <x v="16"/>
    <n v="18"/>
    <n v="10"/>
    <n v="64"/>
    <x v="0"/>
    <n v="38"/>
    <n v="0.05"/>
    <n v="924.6"/>
    <n v="730.43400000000008"/>
    <n v="6148.5899999999992"/>
    <n v="1035.5519999999988"/>
  </r>
  <r>
    <s v="SO - 000949"/>
    <s v="In-Store"/>
    <s v="WARE-NMK1003"/>
    <d v="2018-04-10T00:00:00"/>
    <x v="99"/>
    <d v="2018-09-14T00:00:00"/>
    <x v="90"/>
    <n v="45"/>
    <s v="USD"/>
    <x v="0"/>
    <n v="6"/>
    <n v="21"/>
    <n v="186"/>
    <x v="2"/>
    <n v="13"/>
    <n v="0.1"/>
    <n v="2974.8"/>
    <n v="2231.1000000000004"/>
    <n v="8031.9600000000019"/>
    <n v="1338.6600000000008"/>
  </r>
  <r>
    <s v="SO - 000950"/>
    <s v="Distributor"/>
    <s v="WARE-NMK1003"/>
    <d v="2018-04-10T00:00:00"/>
    <x v="99"/>
    <d v="2018-09-19T00:00:00"/>
    <x v="79"/>
    <n v="27"/>
    <s v="USD"/>
    <x v="2"/>
    <n v="21"/>
    <n v="19"/>
    <n v="127"/>
    <x v="1"/>
    <n v="29"/>
    <n v="0.1"/>
    <n v="830.80000000000007"/>
    <n v="515.096"/>
    <n v="4486.3200000000006"/>
    <n v="1395.7440000000006"/>
  </r>
  <r>
    <s v="SO - 000951"/>
    <s v="In-Store"/>
    <s v="WARE-NMK1003"/>
    <d v="2018-04-10T00:00:00"/>
    <x v="99"/>
    <d v="2018-09-17T00:00:00"/>
    <x v="74"/>
    <n v="11"/>
    <s v="USD"/>
    <x v="9"/>
    <n v="8"/>
    <n v="17"/>
    <n v="189"/>
    <x v="1"/>
    <n v="39"/>
    <n v="0.1"/>
    <n v="1051.9000000000001"/>
    <n v="641.65899999999999"/>
    <n v="1893.4200000000003"/>
    <n v="610.10200000000032"/>
  </r>
  <r>
    <s v="SO - 000952"/>
    <s v="Online"/>
    <s v="WARE-NMK1003"/>
    <d v="2018-07-19T00:00:00"/>
    <x v="99"/>
    <d v="2018-09-22T00:00:00"/>
    <x v="74"/>
    <n v="11"/>
    <s v="USD"/>
    <x v="18"/>
    <n v="13"/>
    <n v="49"/>
    <n v="146"/>
    <x v="1"/>
    <n v="11"/>
    <n v="0.2"/>
    <n v="1031.8"/>
    <n v="763.53199999999993"/>
    <n v="3301.76"/>
    <n v="247.63200000000052"/>
  </r>
  <r>
    <s v="SO - 000953"/>
    <s v="In-Store"/>
    <s v="WARE-NMK1003"/>
    <d v="2018-07-19T00:00:00"/>
    <x v="99"/>
    <d v="2018-09-15T00:00:00"/>
    <x v="82"/>
    <n v="12"/>
    <s v="USD"/>
    <x v="26"/>
    <n v="3"/>
    <n v="29"/>
    <n v="96"/>
    <x v="1"/>
    <n v="39"/>
    <n v="0.2"/>
    <n v="1775.5"/>
    <n v="905.505"/>
    <n v="4261.2"/>
    <n v="1544.6849999999999"/>
  </r>
  <r>
    <s v="SO - 000954"/>
    <s v="In-Store"/>
    <s v="WARE-XYS1001"/>
    <d v="2018-07-19T00:00:00"/>
    <x v="100"/>
    <d v="2018-09-30T00:00:00"/>
    <x v="73"/>
    <n v="6"/>
    <s v="USD"/>
    <x v="14"/>
    <n v="7"/>
    <n v="27"/>
    <n v="25"/>
    <x v="1"/>
    <n v="33"/>
    <n v="0.05"/>
    <n v="1809"/>
    <n v="1465.2900000000002"/>
    <n v="12029.849999999999"/>
    <n v="1772.8199999999979"/>
  </r>
  <r>
    <s v="SO - 000955"/>
    <s v="Online"/>
    <s v="WARE-UHY1004"/>
    <d v="2018-04-10T00:00:00"/>
    <x v="100"/>
    <d v="2018-09-21T00:00:00"/>
    <x v="75"/>
    <n v="9"/>
    <s v="USD"/>
    <x v="16"/>
    <n v="18"/>
    <n v="7"/>
    <n v="236"/>
    <x v="1"/>
    <n v="26"/>
    <n v="0.4"/>
    <n v="1005"/>
    <n v="763.8"/>
    <n v="4824"/>
    <n v="-1286.3999999999996"/>
  </r>
  <r>
    <s v="SO - 000956"/>
    <s v="In-Store"/>
    <s v="WARE-NMK1003"/>
    <d v="2018-04-10T00:00:00"/>
    <x v="100"/>
    <d v="2018-09-18T00:00:00"/>
    <x v="80"/>
    <n v="12"/>
    <s v="USD"/>
    <x v="27"/>
    <n v="1"/>
    <n v="45"/>
    <n v="134"/>
    <x v="0"/>
    <n v="15"/>
    <n v="0.2"/>
    <n v="167.5"/>
    <n v="85.424999999999997"/>
    <n v="536"/>
    <n v="194.3"/>
  </r>
  <r>
    <s v="SO - 000957"/>
    <s v="Online"/>
    <s v="WARE-NMK1003"/>
    <d v="2018-04-10T00:00:00"/>
    <x v="100"/>
    <d v="2018-09-21T00:00:00"/>
    <x v="76"/>
    <n v="16"/>
    <s v="USD"/>
    <x v="1"/>
    <n v="14"/>
    <n v="2"/>
    <n v="201"/>
    <x v="1"/>
    <n v="43"/>
    <n v="7.4999999999999997E-2"/>
    <n v="1098.8"/>
    <n v="681.25599999999997"/>
    <n v="2032.78"/>
    <n v="670.26800000000003"/>
  </r>
  <r>
    <s v="SO - 000958"/>
    <s v="Distributor"/>
    <s v="WARE-PUJ1005"/>
    <d v="2018-07-19T00:00:00"/>
    <x v="100"/>
    <d v="2018-09-11T00:00:00"/>
    <x v="74"/>
    <n v="10"/>
    <s v="USD"/>
    <x v="4"/>
    <n v="22"/>
    <n v="40"/>
    <n v="324"/>
    <x v="1"/>
    <n v="33"/>
    <n v="0.05"/>
    <n v="187.6"/>
    <n v="91.923999999999992"/>
    <n v="712.88"/>
    <n v="345.18400000000003"/>
  </r>
  <r>
    <s v="SO - 000959"/>
    <s v="Wholesale"/>
    <s v="WARE-NMK1003"/>
    <d v="2018-07-19T00:00:00"/>
    <x v="100"/>
    <d v="2018-09-17T00:00:00"/>
    <x v="82"/>
    <n v="11"/>
    <s v="USD"/>
    <x v="21"/>
    <n v="26"/>
    <n v="36"/>
    <n v="156"/>
    <x v="1"/>
    <n v="2"/>
    <n v="0.05"/>
    <n v="1065.3"/>
    <n v="511.34399999999994"/>
    <n v="6072.2099999999991"/>
    <n v="3004.1459999999997"/>
  </r>
  <r>
    <s v="SO - 000960"/>
    <s v="Distributor"/>
    <s v="WARE-UHY1004"/>
    <d v="2018-04-10T00:00:00"/>
    <x v="100"/>
    <d v="2018-10-04T00:00:00"/>
    <x v="86"/>
    <n v="18"/>
    <s v="USD"/>
    <x v="2"/>
    <n v="21"/>
    <n v="13"/>
    <n v="219"/>
    <x v="1"/>
    <n v="26"/>
    <n v="0.2"/>
    <n v="1179.2"/>
    <n v="813.64800000000002"/>
    <n v="2830.0800000000004"/>
    <n v="389.13600000000042"/>
  </r>
  <r>
    <s v="SO - 000961"/>
    <s v="In-Store"/>
    <s v="WARE-NMK1003"/>
    <d v="2018-07-19T00:00:00"/>
    <x v="101"/>
    <d v="2018-09-15T00:00:00"/>
    <x v="87"/>
    <n v="22"/>
    <s v="USD"/>
    <x v="11"/>
    <n v="5"/>
    <n v="48"/>
    <n v="140"/>
    <x v="4"/>
    <n v="18"/>
    <n v="7.4999999999999997E-2"/>
    <n v="1045.2"/>
    <n v="418.08000000000004"/>
    <n v="3867.2400000000002"/>
    <n v="2194.92"/>
  </r>
  <r>
    <s v="SO - 000962"/>
    <s v="Distributor"/>
    <s v="WARE-XYS1001"/>
    <d v="2018-04-10T00:00:00"/>
    <x v="101"/>
    <d v="2018-10-06T00:00:00"/>
    <x v="76"/>
    <n v="15"/>
    <s v="USD"/>
    <x v="2"/>
    <n v="21"/>
    <n v="24"/>
    <n v="22"/>
    <x v="3"/>
    <n v="6"/>
    <n v="0.05"/>
    <n v="837.5"/>
    <n v="644.875"/>
    <n v="5569.375"/>
    <n v="1055.25"/>
  </r>
  <r>
    <s v="SO - 000963"/>
    <s v="In-Store"/>
    <s v="WARE-XYS1001"/>
    <d v="2018-04-10T00:00:00"/>
    <x v="101"/>
    <d v="2018-10-03T00:00:00"/>
    <x v="81"/>
    <n v="12"/>
    <s v="USD"/>
    <x v="6"/>
    <n v="10"/>
    <n v="37"/>
    <n v="41"/>
    <x v="1"/>
    <n v="31"/>
    <n v="7.4999999999999997E-2"/>
    <n v="1172.5"/>
    <n v="480.72499999999997"/>
    <n v="4338.25"/>
    <n v="2415.3500000000004"/>
  </r>
  <r>
    <s v="SO - 000964"/>
    <s v="Distributor"/>
    <s v="WARE-XYS1001"/>
    <d v="2018-04-10T00:00:00"/>
    <x v="101"/>
    <d v="2018-09-18T00:00:00"/>
    <x v="83"/>
    <n v="18"/>
    <s v="USD"/>
    <x v="2"/>
    <n v="21"/>
    <n v="20"/>
    <n v="54"/>
    <x v="1"/>
    <n v="17"/>
    <n v="0.15"/>
    <n v="268"/>
    <n v="123.28"/>
    <n v="227.79999999999998"/>
    <n v="104.51999999999998"/>
  </r>
  <r>
    <s v="SO - 000965"/>
    <s v="In-Store"/>
    <s v="WARE-XYS1001"/>
    <d v="2018-04-10T00:00:00"/>
    <x v="101"/>
    <d v="2018-09-24T00:00:00"/>
    <x v="67"/>
    <n v="4"/>
    <s v="USD"/>
    <x v="22"/>
    <n v="11"/>
    <n v="12"/>
    <n v="54"/>
    <x v="1"/>
    <n v="11"/>
    <n v="7.4999999999999997E-2"/>
    <n v="1085.4000000000001"/>
    <n v="640.38599999999997"/>
    <n v="3011.9850000000006"/>
    <n v="1090.8270000000007"/>
  </r>
  <r>
    <s v="SO - 000966"/>
    <s v="Distributor"/>
    <s v="WARE-PUJ1005"/>
    <d v="2018-04-10T00:00:00"/>
    <x v="101"/>
    <d v="2018-10-02T00:00:00"/>
    <x v="83"/>
    <n v="18"/>
    <s v="USD"/>
    <x v="12"/>
    <n v="25"/>
    <n v="31"/>
    <n v="279"/>
    <x v="1"/>
    <n v="44"/>
    <n v="0.05"/>
    <n v="3115.5"/>
    <n v="1246.2"/>
    <n v="17758.349999999999"/>
    <n v="10281.149999999998"/>
  </r>
  <r>
    <s v="SO - 000967"/>
    <s v="Wholesale"/>
    <s v="WARE-NMK1003"/>
    <d v="2018-04-10T00:00:00"/>
    <x v="102"/>
    <d v="2018-09-29T00:00:00"/>
    <x v="75"/>
    <n v="7"/>
    <s v="USD"/>
    <x v="21"/>
    <n v="26"/>
    <n v="28"/>
    <n v="98"/>
    <x v="1"/>
    <n v="11"/>
    <n v="0.05"/>
    <n v="2412"/>
    <n v="1447.2"/>
    <n v="18331.2"/>
    <n v="6753.6"/>
  </r>
  <r>
    <s v="SO - 000968"/>
    <s v="In-Store"/>
    <s v="WARE-XYS1001"/>
    <d v="2018-07-19T00:00:00"/>
    <x v="102"/>
    <d v="2018-09-23T00:00:00"/>
    <x v="86"/>
    <n v="16"/>
    <s v="USD"/>
    <x v="6"/>
    <n v="10"/>
    <n v="24"/>
    <n v="51"/>
    <x v="0"/>
    <n v="38"/>
    <n v="0.15"/>
    <n v="3926.2000000000003"/>
    <n v="1923.8380000000002"/>
    <n v="16686.349999999999"/>
    <n v="7067.159999999998"/>
  </r>
  <r>
    <s v="SO - 000969"/>
    <s v="Distributor"/>
    <s v="WARE-XYS1001"/>
    <d v="2018-07-19T00:00:00"/>
    <x v="102"/>
    <d v="2018-09-21T00:00:00"/>
    <x v="80"/>
    <n v="10"/>
    <s v="USD"/>
    <x v="12"/>
    <n v="25"/>
    <n v="33"/>
    <n v="16"/>
    <x v="1"/>
    <n v="27"/>
    <n v="0.2"/>
    <n v="2284.7000000000003"/>
    <n v="1713.5250000000001"/>
    <n v="12794.320000000002"/>
    <n v="799.64500000000044"/>
  </r>
  <r>
    <s v="SO - 000970"/>
    <s v="Online"/>
    <s v="WARE-UHY1004"/>
    <d v="2018-07-19T00:00:00"/>
    <x v="102"/>
    <d v="2018-10-05T00:00:00"/>
    <x v="74"/>
    <n v="8"/>
    <s v="USD"/>
    <x v="18"/>
    <n v="13"/>
    <n v="39"/>
    <n v="255"/>
    <x v="3"/>
    <n v="47"/>
    <n v="0.05"/>
    <n v="783.9"/>
    <n v="556.56899999999996"/>
    <n v="3723.5249999999996"/>
    <n v="940.67999999999984"/>
  </r>
  <r>
    <s v="SO - 000971"/>
    <s v="In-Store"/>
    <s v="WARE-PUJ1005"/>
    <d v="2018-07-19T00:00:00"/>
    <x v="102"/>
    <d v="2018-09-12T00:00:00"/>
    <x v="83"/>
    <n v="17"/>
    <s v="USD"/>
    <x v="14"/>
    <n v="7"/>
    <n v="4"/>
    <n v="310"/>
    <x v="1"/>
    <n v="3"/>
    <n v="7.4999999999999997E-2"/>
    <n v="871"/>
    <n v="557.44000000000005"/>
    <n v="6445.4000000000005"/>
    <n v="1985.88"/>
  </r>
  <r>
    <s v="SO - 000972"/>
    <s v="Online"/>
    <s v="WARE-NMK1003"/>
    <d v="2018-07-19T00:00:00"/>
    <x v="102"/>
    <d v="2018-10-04T00:00:00"/>
    <x v="91"/>
    <n v="30"/>
    <s v="USD"/>
    <x v="17"/>
    <n v="20"/>
    <n v="8"/>
    <n v="190"/>
    <x v="1"/>
    <n v="29"/>
    <n v="0.05"/>
    <n v="1051.9000000000001"/>
    <n v="831.00100000000009"/>
    <n v="2997.915"/>
    <n v="504.91199999999981"/>
  </r>
  <r>
    <s v="SO - 000973"/>
    <s v="In-Store"/>
    <s v="WARE-PUJ1005"/>
    <d v="2018-04-10T00:00:00"/>
    <x v="102"/>
    <d v="2018-09-24T00:00:00"/>
    <x v="83"/>
    <n v="17"/>
    <s v="USD"/>
    <x v="9"/>
    <n v="8"/>
    <n v="6"/>
    <n v="294"/>
    <x v="1"/>
    <n v="31"/>
    <n v="0.05"/>
    <n v="1219.4000000000001"/>
    <n v="609.70000000000005"/>
    <n v="1158.43"/>
    <n v="548.73"/>
  </r>
  <r>
    <s v="SO - 000974"/>
    <s v="In-Store"/>
    <s v="WARE-MKL1006"/>
    <d v="2018-04-10T00:00:00"/>
    <x v="102"/>
    <d v="2018-09-21T00:00:00"/>
    <x v="74"/>
    <n v="8"/>
    <s v="USD"/>
    <x v="14"/>
    <n v="7"/>
    <n v="3"/>
    <n v="361"/>
    <x v="1"/>
    <n v="26"/>
    <n v="0.2"/>
    <n v="877.7"/>
    <n v="509.06599999999997"/>
    <n v="3510.8"/>
    <n v="965.47000000000025"/>
  </r>
  <r>
    <s v="SO - 000975"/>
    <s v="In-Store"/>
    <s v="WARE-NMK1003"/>
    <d v="2018-07-19T00:00:00"/>
    <x v="102"/>
    <d v="2018-09-16T00:00:00"/>
    <x v="88"/>
    <n v="28"/>
    <s v="USD"/>
    <x v="26"/>
    <n v="3"/>
    <n v="28"/>
    <n v="193"/>
    <x v="2"/>
    <n v="7"/>
    <n v="0.1"/>
    <n v="261.3"/>
    <n v="151.554"/>
    <n v="1411.0200000000002"/>
    <n v="501.69600000000014"/>
  </r>
  <r>
    <s v="SO - 000976"/>
    <s v="In-Store"/>
    <s v="WARE-XYS1001"/>
    <d v="2018-04-10T00:00:00"/>
    <x v="103"/>
    <d v="2018-09-15T00:00:00"/>
    <x v="78"/>
    <n v="17"/>
    <s v="USD"/>
    <x v="22"/>
    <n v="11"/>
    <n v="48"/>
    <n v="25"/>
    <x v="1"/>
    <n v="11"/>
    <n v="0.15"/>
    <n v="5172.4000000000005"/>
    <n v="3155.1640000000002"/>
    <n v="30775.780000000002"/>
    <n v="8689.6320000000014"/>
  </r>
  <r>
    <s v="SO - 000977"/>
    <s v="Online"/>
    <s v="WARE-UHY1004"/>
    <d v="2018-07-19T00:00:00"/>
    <x v="103"/>
    <d v="2018-10-09T00:00:00"/>
    <x v="75"/>
    <n v="6"/>
    <s v="USD"/>
    <x v="5"/>
    <n v="12"/>
    <n v="12"/>
    <n v="230"/>
    <x v="2"/>
    <n v="16"/>
    <n v="0.1"/>
    <n v="2237.8000000000002"/>
    <n v="1834.9960000000001"/>
    <n v="2014.0200000000002"/>
    <n v="179.02400000000011"/>
  </r>
  <r>
    <s v="SO - 000978"/>
    <s v="In-Store"/>
    <s v="WARE-NMK1003"/>
    <d v="2018-07-19T00:00:00"/>
    <x v="103"/>
    <d v="2018-10-09T00:00:00"/>
    <x v="92"/>
    <n v="38"/>
    <s v="USD"/>
    <x v="0"/>
    <n v="6"/>
    <n v="18"/>
    <n v="121"/>
    <x v="2"/>
    <n v="7"/>
    <n v="0.05"/>
    <n v="180.9"/>
    <n v="135.67500000000001"/>
    <n v="859.27499999999998"/>
    <n v="180.89999999999998"/>
  </r>
  <r>
    <s v="SO - 000979"/>
    <s v="In-Store"/>
    <s v="WARE-NMK1003"/>
    <d v="2018-04-10T00:00:00"/>
    <x v="103"/>
    <d v="2018-10-06T00:00:00"/>
    <x v="85"/>
    <n v="22"/>
    <s v="USD"/>
    <x v="7"/>
    <n v="4"/>
    <n v="45"/>
    <n v="103"/>
    <x v="2"/>
    <n v="37"/>
    <n v="7.4999999999999997E-2"/>
    <n v="1876"/>
    <n v="1594.6"/>
    <n v="10411.800000000001"/>
    <n v="844.20000000000255"/>
  </r>
  <r>
    <s v="SO - 000980"/>
    <s v="Distributor"/>
    <s v="WARE-UHY1004"/>
    <d v="2018-07-19T00:00:00"/>
    <x v="103"/>
    <d v="2018-09-21T00:00:00"/>
    <x v="88"/>
    <n v="27"/>
    <s v="USD"/>
    <x v="2"/>
    <n v="21"/>
    <n v="25"/>
    <n v="251"/>
    <x v="0"/>
    <n v="20"/>
    <n v="0.2"/>
    <n v="5815.6"/>
    <n v="4303.5439999999999"/>
    <n v="37219.840000000004"/>
    <n v="2791.4880000000048"/>
  </r>
  <r>
    <s v="SO - 000981"/>
    <s v="In-Store"/>
    <s v="WARE-NMK1003"/>
    <d v="2018-04-10T00:00:00"/>
    <x v="103"/>
    <d v="2018-10-05T00:00:00"/>
    <x v="82"/>
    <n v="8"/>
    <s v="USD"/>
    <x v="10"/>
    <n v="9"/>
    <n v="12"/>
    <n v="148"/>
    <x v="1"/>
    <n v="33"/>
    <n v="0.1"/>
    <n v="1922.9"/>
    <n v="903.76300000000003"/>
    <n v="10383.660000000002"/>
    <n v="4961.0820000000012"/>
  </r>
  <r>
    <s v="SO - 000982"/>
    <s v="In-Store"/>
    <s v="WARE-NMK1003"/>
    <d v="2018-04-10T00:00:00"/>
    <x v="103"/>
    <d v="2018-09-19T00:00:00"/>
    <x v="78"/>
    <n v="17"/>
    <s v="USD"/>
    <x v="27"/>
    <n v="1"/>
    <n v="43"/>
    <n v="142"/>
    <x v="1"/>
    <n v="27"/>
    <n v="0.05"/>
    <n v="1051.9000000000001"/>
    <n v="441.798"/>
    <n v="4996.5249999999996"/>
    <n v="2787.5349999999999"/>
  </r>
  <r>
    <s v="SO - 000983"/>
    <s v="Online"/>
    <s v="WARE-NBV1002"/>
    <d v="2018-07-19T00:00:00"/>
    <x v="103"/>
    <d v="2018-09-16T00:00:00"/>
    <x v="93"/>
    <n v="24"/>
    <s v="USD"/>
    <x v="20"/>
    <n v="17"/>
    <n v="4"/>
    <n v="76"/>
    <x v="0"/>
    <n v="12"/>
    <n v="0.2"/>
    <n v="5996.5"/>
    <n v="3597.9"/>
    <n v="33580.400000000001"/>
    <n v="8395.1000000000022"/>
  </r>
  <r>
    <s v="SO - 000984"/>
    <s v="Wholesale"/>
    <s v="WARE-PUJ1005"/>
    <d v="2018-04-10T00:00:00"/>
    <x v="103"/>
    <d v="2018-09-20T00:00:00"/>
    <x v="82"/>
    <n v="8"/>
    <s v="USD"/>
    <x v="3"/>
    <n v="28"/>
    <n v="7"/>
    <n v="322"/>
    <x v="0"/>
    <n v="42"/>
    <n v="0.2"/>
    <n v="1172.5"/>
    <n v="926.27500000000009"/>
    <n v="7504"/>
    <n v="93.799999999999272"/>
  </r>
  <r>
    <s v="SO - 000985"/>
    <s v="Wholesale"/>
    <s v="WARE-XYS1001"/>
    <d v="2018-04-10T00:00:00"/>
    <x v="103"/>
    <d v="2018-09-22T00:00:00"/>
    <x v="79"/>
    <n v="23"/>
    <s v="USD"/>
    <x v="3"/>
    <n v="28"/>
    <n v="49"/>
    <n v="56"/>
    <x v="0"/>
    <n v="42"/>
    <n v="0.05"/>
    <n v="207.70000000000002"/>
    <n v="153.69800000000001"/>
    <n v="1578.52"/>
    <n v="348.93599999999992"/>
  </r>
  <r>
    <s v="SO - 000986"/>
    <s v="In-Store"/>
    <s v="WARE-NMK1003"/>
    <d v="2018-07-19T00:00:00"/>
    <x v="103"/>
    <d v="2018-10-02T00:00:00"/>
    <x v="80"/>
    <n v="9"/>
    <s v="USD"/>
    <x v="26"/>
    <n v="3"/>
    <n v="42"/>
    <n v="148"/>
    <x v="4"/>
    <n v="18"/>
    <n v="0.1"/>
    <n v="1085.4000000000001"/>
    <n v="868.32000000000016"/>
    <n v="5861.1600000000008"/>
    <n v="651.23999999999978"/>
  </r>
  <r>
    <s v="SO - 000987"/>
    <s v="Online"/>
    <s v="WARE-UHY1004"/>
    <d v="2018-04-10T00:00:00"/>
    <x v="103"/>
    <d v="2018-10-08T00:00:00"/>
    <x v="76"/>
    <n v="13"/>
    <s v="USD"/>
    <x v="24"/>
    <n v="16"/>
    <n v="42"/>
    <n v="224"/>
    <x v="1"/>
    <n v="41"/>
    <n v="0.2"/>
    <n v="964.80000000000007"/>
    <n v="627.12000000000012"/>
    <n v="5402.880000000001"/>
    <n v="1013.04"/>
  </r>
  <r>
    <s v="SO - 000988"/>
    <s v="Wholesale"/>
    <s v="WARE-NMK1003"/>
    <d v="2018-07-19T00:00:00"/>
    <x v="103"/>
    <d v="2018-09-30T00:00:00"/>
    <x v="94"/>
    <n v="31"/>
    <s v="USD"/>
    <x v="25"/>
    <n v="27"/>
    <n v="50"/>
    <n v="202"/>
    <x v="0"/>
    <n v="12"/>
    <n v="0.05"/>
    <n v="3832.4"/>
    <n v="3142.5679999999998"/>
    <n v="7281.5599999999995"/>
    <n v="996.42399999999998"/>
  </r>
  <r>
    <s v="SO - 000989"/>
    <s v="Distributor"/>
    <s v="WARE-PUJ1005"/>
    <d v="2018-04-10T00:00:00"/>
    <x v="104"/>
    <d v="2018-09-21T00:00:00"/>
    <x v="93"/>
    <n v="23"/>
    <s v="USD"/>
    <x v="8"/>
    <n v="23"/>
    <n v="12"/>
    <n v="268"/>
    <x v="0"/>
    <n v="19"/>
    <n v="0.3"/>
    <n v="1125.6000000000001"/>
    <n v="754.15200000000016"/>
    <n v="1575.8400000000001"/>
    <n v="67.535999999999831"/>
  </r>
  <r>
    <s v="SO - 000990"/>
    <s v="Distributor"/>
    <s v="WARE-XYS1001"/>
    <d v="2018-04-10T00:00:00"/>
    <x v="104"/>
    <d v="2018-10-04T00:00:00"/>
    <x v="85"/>
    <n v="21"/>
    <s v="USD"/>
    <x v="2"/>
    <n v="21"/>
    <n v="34"/>
    <n v="46"/>
    <x v="2"/>
    <n v="13"/>
    <n v="0.05"/>
    <n v="1065.3"/>
    <n v="649.83299999999997"/>
    <n v="2024.0699999999997"/>
    <n v="724.40399999999977"/>
  </r>
  <r>
    <s v="SO - 000991"/>
    <s v="In-Store"/>
    <s v="WARE-NMK1003"/>
    <d v="2018-04-10T00:00:00"/>
    <x v="104"/>
    <d v="2018-09-14T00:00:00"/>
    <x v="74"/>
    <n v="6"/>
    <s v="USD"/>
    <x v="10"/>
    <n v="9"/>
    <n v="32"/>
    <n v="120"/>
    <x v="1"/>
    <n v="11"/>
    <n v="0.3"/>
    <n v="6197.5"/>
    <n v="4214.3"/>
    <n v="30367.749999999996"/>
    <n v="867.64999999999418"/>
  </r>
  <r>
    <s v="SO - 000992"/>
    <s v="Distributor"/>
    <s v="WARE-XYS1001"/>
    <d v="2018-04-10T00:00:00"/>
    <x v="104"/>
    <d v="2018-09-24T00:00:00"/>
    <x v="84"/>
    <n v="13"/>
    <s v="USD"/>
    <x v="4"/>
    <n v="22"/>
    <n v="49"/>
    <n v="3"/>
    <x v="2"/>
    <n v="13"/>
    <n v="0.05"/>
    <n v="3912.8"/>
    <n v="2778.0880000000002"/>
    <n v="22302.960000000003"/>
    <n v="5634.4320000000007"/>
  </r>
  <r>
    <s v="SO - 000993"/>
    <s v="In-Store"/>
    <s v="WARE-PUJ1005"/>
    <d v="2018-04-10T00:00:00"/>
    <x v="104"/>
    <d v="2018-10-06T00:00:00"/>
    <x v="83"/>
    <n v="15"/>
    <s v="USD"/>
    <x v="7"/>
    <n v="4"/>
    <n v="22"/>
    <n v="288"/>
    <x v="1"/>
    <n v="14"/>
    <n v="0.1"/>
    <n v="247.9"/>
    <n v="185.92500000000001"/>
    <n v="223.11"/>
    <n v="37.185000000000002"/>
  </r>
  <r>
    <s v="SO - 000994"/>
    <s v="Online"/>
    <s v="WARE-MKL1006"/>
    <d v="2018-07-19T00:00:00"/>
    <x v="104"/>
    <d v="2018-10-03T00:00:00"/>
    <x v="95"/>
    <n v="29"/>
    <s v="USD"/>
    <x v="19"/>
    <n v="19"/>
    <n v="3"/>
    <n v="339"/>
    <x v="1"/>
    <n v="3"/>
    <n v="7.4999999999999997E-2"/>
    <n v="1038.5"/>
    <n v="789.26"/>
    <n v="2881.8375000000001"/>
    <n v="514.05750000000035"/>
  </r>
  <r>
    <s v="SO - 000995"/>
    <s v="In-Store"/>
    <s v="WARE-NMK1003"/>
    <d v="2018-07-19T00:00:00"/>
    <x v="104"/>
    <d v="2018-09-17T00:00:00"/>
    <x v="81"/>
    <n v="9"/>
    <s v="USD"/>
    <x v="13"/>
    <n v="2"/>
    <n v="44"/>
    <n v="110"/>
    <x v="1"/>
    <n v="36"/>
    <n v="0.1"/>
    <n v="1098.8"/>
    <n v="604.34"/>
    <n v="7911.36"/>
    <n v="3076.6399999999994"/>
  </r>
  <r>
    <s v="SO - 000996"/>
    <s v="In-Store"/>
    <s v="WARE-NBV1002"/>
    <d v="2018-07-19T00:00:00"/>
    <x v="104"/>
    <d v="2018-09-14T00:00:00"/>
    <x v="81"/>
    <n v="9"/>
    <s v="USD"/>
    <x v="26"/>
    <n v="3"/>
    <n v="9"/>
    <n v="83"/>
    <x v="0"/>
    <n v="12"/>
    <n v="7.4999999999999997E-2"/>
    <n v="1273"/>
    <n v="814.72"/>
    <n v="1177.5250000000001"/>
    <n v="362.80500000000006"/>
  </r>
  <r>
    <s v="SO - 000997"/>
    <s v="Distributor"/>
    <s v="WARE-MKL1006"/>
    <d v="2018-04-10T00:00:00"/>
    <x v="104"/>
    <d v="2018-09-14T00:00:00"/>
    <x v="77"/>
    <n v="20"/>
    <s v="USD"/>
    <x v="15"/>
    <n v="24"/>
    <n v="13"/>
    <n v="350"/>
    <x v="1"/>
    <n v="44"/>
    <n v="0.15"/>
    <n v="268"/>
    <n v="160.79999999999998"/>
    <n v="1139"/>
    <n v="335.00000000000011"/>
  </r>
  <r>
    <s v="SO - 000998"/>
    <s v="Distributor"/>
    <s v="WARE-NBV1002"/>
    <d v="2018-04-10T00:00:00"/>
    <x v="105"/>
    <d v="2018-09-20T00:00:00"/>
    <x v="93"/>
    <n v="22"/>
    <s v="USD"/>
    <x v="2"/>
    <n v="21"/>
    <n v="31"/>
    <n v="70"/>
    <x v="1"/>
    <n v="32"/>
    <n v="7.4999999999999997E-2"/>
    <n v="3852.5"/>
    <n v="2157.4"/>
    <n v="28508.5"/>
    <n v="11249.3"/>
  </r>
  <r>
    <s v="SO - 000999"/>
    <s v="Online"/>
    <s v="WARE-NMK1003"/>
    <d v="2018-07-19T00:00:00"/>
    <x v="105"/>
    <d v="2018-10-03T00:00:00"/>
    <x v="84"/>
    <n v="12"/>
    <s v="USD"/>
    <x v="16"/>
    <n v="18"/>
    <n v="19"/>
    <n v="154"/>
    <x v="0"/>
    <n v="22"/>
    <n v="0.2"/>
    <n v="1876"/>
    <n v="900.48"/>
    <n v="10505.6"/>
    <n v="4202.24"/>
  </r>
  <r>
    <s v="SO - 0001000"/>
    <s v="In-Store"/>
    <s v="WARE-NMK1003"/>
    <d v="2018-07-19T00:00:00"/>
    <x v="105"/>
    <d v="2018-10-03T00:00:00"/>
    <x v="84"/>
    <n v="12"/>
    <s v="USD"/>
    <x v="6"/>
    <n v="10"/>
    <n v="27"/>
    <n v="134"/>
    <x v="1"/>
    <n v="36"/>
    <n v="0.15"/>
    <n v="1286.4000000000001"/>
    <n v="887.61599999999999"/>
    <n v="5467.2"/>
    <n v="1029.1199999999999"/>
  </r>
  <r>
    <s v="SO - 0001001"/>
    <s v="Online"/>
    <s v="WARE-NMK1003"/>
    <d v="2018-04-10T00:00:00"/>
    <x v="105"/>
    <d v="2018-09-22T00:00:00"/>
    <x v="83"/>
    <n v="14"/>
    <s v="USD"/>
    <x v="1"/>
    <n v="14"/>
    <n v="46"/>
    <n v="120"/>
    <x v="0"/>
    <n v="42"/>
    <n v="0.2"/>
    <n v="174.20000000000002"/>
    <n v="101.036"/>
    <n v="836.16000000000008"/>
    <n v="229.94400000000007"/>
  </r>
  <r>
    <s v="SO - 0001002"/>
    <s v="Distributor"/>
    <s v="WARE-MKL1006"/>
    <d v="2018-04-10T00:00:00"/>
    <x v="105"/>
    <d v="2018-09-24T00:00:00"/>
    <x v="78"/>
    <n v="15"/>
    <s v="USD"/>
    <x v="4"/>
    <n v="22"/>
    <n v="28"/>
    <n v="360"/>
    <x v="1"/>
    <n v="26"/>
    <n v="0.15"/>
    <n v="5259.5"/>
    <n v="4102.41"/>
    <n v="26823.45"/>
    <n v="2208.9900000000016"/>
  </r>
  <r>
    <s v="SO - 0001003"/>
    <s v="Distributor"/>
    <s v="WARE-UHY1004"/>
    <d v="2018-04-10T00:00:00"/>
    <x v="105"/>
    <d v="2018-10-02T00:00:00"/>
    <x v="88"/>
    <n v="25"/>
    <s v="USD"/>
    <x v="4"/>
    <n v="22"/>
    <n v="48"/>
    <n v="213"/>
    <x v="0"/>
    <n v="42"/>
    <n v="0.4"/>
    <n v="6512.4000000000005"/>
    <n v="5144.7960000000003"/>
    <n v="3907.44"/>
    <n v="-1237.3560000000002"/>
  </r>
  <r>
    <s v="SO - 0001004"/>
    <s v="In-Store"/>
    <s v="WARE-NMK1003"/>
    <d v="2018-04-10T00:00:00"/>
    <x v="105"/>
    <d v="2018-09-19T00:00:00"/>
    <x v="91"/>
    <n v="27"/>
    <s v="USD"/>
    <x v="10"/>
    <n v="9"/>
    <n v="39"/>
    <n v="194"/>
    <x v="1"/>
    <n v="30"/>
    <n v="7.4999999999999997E-2"/>
    <n v="1701.8"/>
    <n v="1021.0799999999999"/>
    <n v="4722.4949999999999"/>
    <n v="1659.2550000000001"/>
  </r>
  <r>
    <s v="SO - 0001005"/>
    <s v="Online"/>
    <s v="WARE-XYS1001"/>
    <d v="2018-07-19T00:00:00"/>
    <x v="105"/>
    <d v="2018-10-11T00:00:00"/>
    <x v="94"/>
    <n v="29"/>
    <s v="USD"/>
    <x v="20"/>
    <n v="17"/>
    <n v="21"/>
    <n v="50"/>
    <x v="2"/>
    <n v="1"/>
    <n v="0.1"/>
    <n v="3832.4"/>
    <n v="2682.68"/>
    <n v="17245.8"/>
    <n v="3832.3999999999996"/>
  </r>
  <r>
    <s v="SO - 0001006"/>
    <s v="Distributor"/>
    <s v="WARE-MKL1006"/>
    <d v="2018-04-10T00:00:00"/>
    <x v="105"/>
    <d v="2018-09-17T00:00:00"/>
    <x v="91"/>
    <n v="27"/>
    <s v="USD"/>
    <x v="12"/>
    <n v="25"/>
    <n v="38"/>
    <n v="330"/>
    <x v="3"/>
    <n v="6"/>
    <n v="0.15"/>
    <n v="1775.5"/>
    <n v="923.26"/>
    <n v="10564.225"/>
    <n v="4101.4050000000007"/>
  </r>
  <r>
    <s v="SO - 0001007"/>
    <s v="Online"/>
    <s v="WARE-XYS1001"/>
    <d v="2018-04-10T00:00:00"/>
    <x v="105"/>
    <d v="2018-10-11T00:00:00"/>
    <x v="84"/>
    <n v="12"/>
    <s v="USD"/>
    <x v="24"/>
    <n v="16"/>
    <n v="29"/>
    <n v="12"/>
    <x v="1"/>
    <n v="23"/>
    <n v="0.15"/>
    <n v="1922.9"/>
    <n v="865.30500000000006"/>
    <n v="3268.9300000000003"/>
    <n v="1538.3200000000002"/>
  </r>
  <r>
    <s v="SO - 0001008"/>
    <s v="Wholesale"/>
    <s v="WARE-PUJ1005"/>
    <d v="2018-07-19T00:00:00"/>
    <x v="105"/>
    <d v="2018-10-10T00:00:00"/>
    <x v="82"/>
    <n v="6"/>
    <s v="USD"/>
    <x v="21"/>
    <n v="26"/>
    <n v="23"/>
    <n v="291"/>
    <x v="0"/>
    <n v="5"/>
    <n v="0.05"/>
    <n v="891.1"/>
    <n v="490.10500000000008"/>
    <n v="2539.6350000000002"/>
    <n v="1069.32"/>
  </r>
  <r>
    <s v="SO - 0001009"/>
    <s v="In-Store"/>
    <s v="WARE-PUJ1005"/>
    <d v="2018-04-10T00:00:00"/>
    <x v="106"/>
    <d v="2018-09-20T00:00:00"/>
    <x v="83"/>
    <n v="13"/>
    <s v="USD"/>
    <x v="13"/>
    <n v="2"/>
    <n v="3"/>
    <n v="264"/>
    <x v="1"/>
    <n v="43"/>
    <n v="7.4999999999999997E-2"/>
    <n v="3289.7000000000003"/>
    <n v="1875.1289999999999"/>
    <n v="21300.807500000003"/>
    <n v="8174.9045000000042"/>
  </r>
  <r>
    <s v="SO - 0001010"/>
    <s v="Distributor"/>
    <s v="WARE-NMK1003"/>
    <d v="2018-07-19T00:00:00"/>
    <x v="106"/>
    <d v="2018-09-24T00:00:00"/>
    <x v="78"/>
    <n v="14"/>
    <s v="USD"/>
    <x v="15"/>
    <n v="24"/>
    <n v="2"/>
    <n v="90"/>
    <x v="0"/>
    <n v="34"/>
    <n v="0.05"/>
    <n v="1078.7"/>
    <n v="593.28500000000008"/>
    <n v="1024.7650000000001"/>
    <n v="431.48"/>
  </r>
  <r>
    <s v="SO - 0001011"/>
    <s v="Wholesale"/>
    <s v="WARE-MKL1006"/>
    <d v="2018-07-19T00:00:00"/>
    <x v="106"/>
    <d v="2018-10-03T00:00:00"/>
    <x v="86"/>
    <n v="12"/>
    <s v="USD"/>
    <x v="21"/>
    <n v="26"/>
    <n v="19"/>
    <n v="346"/>
    <x v="0"/>
    <n v="5"/>
    <n v="0.05"/>
    <n v="3886"/>
    <n v="2720.2"/>
    <n v="7383.4"/>
    <n v="1943"/>
  </r>
  <r>
    <s v="SO - 0001012"/>
    <s v="Online"/>
    <s v="WARE-NMK1003"/>
    <d v="2018-07-19T00:00:00"/>
    <x v="106"/>
    <d v="2018-10-10T00:00:00"/>
    <x v="77"/>
    <n v="18"/>
    <s v="USD"/>
    <x v="5"/>
    <n v="12"/>
    <n v="21"/>
    <n v="172"/>
    <x v="0"/>
    <n v="15"/>
    <n v="0.05"/>
    <n v="1681.7"/>
    <n v="1143.556"/>
    <n v="6390.46"/>
    <n v="1816.2359999999999"/>
  </r>
  <r>
    <s v="SO - 0001013"/>
    <s v="Wholesale"/>
    <s v="WARE-PUJ1005"/>
    <d v="2018-04-10T00:00:00"/>
    <x v="106"/>
    <d v="2018-10-06T00:00:00"/>
    <x v="76"/>
    <n v="10"/>
    <s v="USD"/>
    <x v="3"/>
    <n v="28"/>
    <n v="19"/>
    <n v="266"/>
    <x v="1"/>
    <n v="23"/>
    <n v="7.4999999999999997E-2"/>
    <n v="1065.3"/>
    <n v="852.24"/>
    <n v="1970.8050000000001"/>
    <n v="266.32500000000005"/>
  </r>
  <r>
    <s v="SO - 0001014"/>
    <s v="Distributor"/>
    <s v="WARE-NMK1003"/>
    <d v="2018-04-10T00:00:00"/>
    <x v="106"/>
    <d v="2018-10-09T00:00:00"/>
    <x v="82"/>
    <n v="5"/>
    <s v="USD"/>
    <x v="8"/>
    <n v="23"/>
    <n v="32"/>
    <n v="146"/>
    <x v="1"/>
    <n v="30"/>
    <n v="0.2"/>
    <n v="3912.8"/>
    <n v="3286.752"/>
    <n v="21911.680000000004"/>
    <n v="-1095.5839999999953"/>
  </r>
  <r>
    <s v="SO - 0001015"/>
    <s v="Online"/>
    <s v="WARE-NBV1002"/>
    <d v="2018-07-19T00:00:00"/>
    <x v="106"/>
    <d v="2018-09-17T00:00:00"/>
    <x v="77"/>
    <n v="18"/>
    <s v="USD"/>
    <x v="16"/>
    <n v="18"/>
    <n v="9"/>
    <n v="86"/>
    <x v="1"/>
    <n v="30"/>
    <n v="0.3"/>
    <n v="3819"/>
    <n v="2520.54"/>
    <n v="5346.5999999999995"/>
    <n v="305.51999999999953"/>
  </r>
  <r>
    <s v="SO - 0001016"/>
    <s v="Online"/>
    <s v="WARE-UHY1004"/>
    <d v="2018-07-19T00:00:00"/>
    <x v="106"/>
    <d v="2018-09-27T00:00:00"/>
    <x v="76"/>
    <n v="10"/>
    <s v="USD"/>
    <x v="16"/>
    <n v="18"/>
    <n v="22"/>
    <n v="222"/>
    <x v="1"/>
    <n v="46"/>
    <n v="7.4999999999999997E-2"/>
    <n v="1025.1000000000001"/>
    <n v="758.57400000000007"/>
    <n v="4741.0875000000015"/>
    <n v="948.21750000000111"/>
  </r>
  <r>
    <s v="SO - 0001017"/>
    <s v="Distributor"/>
    <s v="WARE-NMK1003"/>
    <d v="2018-04-10T00:00:00"/>
    <x v="106"/>
    <d v="2018-10-04T00:00:00"/>
    <x v="85"/>
    <n v="19"/>
    <s v="USD"/>
    <x v="4"/>
    <n v="22"/>
    <n v="8"/>
    <n v="203"/>
    <x v="1"/>
    <n v="43"/>
    <n v="0.15"/>
    <n v="3202.6"/>
    <n v="1601.3"/>
    <n v="16333.259999999998"/>
    <n v="6725.4599999999991"/>
  </r>
  <r>
    <s v="SO - 0001018"/>
    <s v="In-Store"/>
    <s v="WARE-NMK1003"/>
    <d v="2018-07-19T00:00:00"/>
    <x v="106"/>
    <d v="2018-10-01T00:00:00"/>
    <x v="96"/>
    <n v="34"/>
    <s v="USD"/>
    <x v="22"/>
    <n v="11"/>
    <n v="49"/>
    <n v="170"/>
    <x v="0"/>
    <n v="22"/>
    <n v="0.1"/>
    <n v="5306.4000000000005"/>
    <n v="2440.9440000000004"/>
    <n v="4775.76"/>
    <n v="2334.8159999999998"/>
  </r>
  <r>
    <s v="SO - 0001019"/>
    <s v="In-Store"/>
    <s v="WARE-UHY1004"/>
    <d v="2018-07-19T00:00:00"/>
    <x v="106"/>
    <d v="2018-09-26T00:00:00"/>
    <x v="80"/>
    <n v="6"/>
    <s v="USD"/>
    <x v="10"/>
    <n v="9"/>
    <n v="14"/>
    <n v="239"/>
    <x v="1"/>
    <n v="11"/>
    <n v="7.4999999999999997E-2"/>
    <n v="1849.2"/>
    <n v="1331.424"/>
    <n v="8552.5500000000011"/>
    <n v="1895.4300000000012"/>
  </r>
  <r>
    <s v="SO - 0001020"/>
    <s v="Online"/>
    <s v="WARE-PUJ1005"/>
    <d v="2018-07-19T00:00:00"/>
    <x v="106"/>
    <d v="2018-09-21T00:00:00"/>
    <x v="97"/>
    <n v="39"/>
    <s v="USD"/>
    <x v="24"/>
    <n v="16"/>
    <n v="3"/>
    <n v="282"/>
    <x v="2"/>
    <n v="16"/>
    <n v="0.1"/>
    <n v="194.3"/>
    <n v="137.953"/>
    <n v="524.61000000000013"/>
    <n v="110.75100000000009"/>
  </r>
  <r>
    <s v="SO - 0001021"/>
    <s v="In-Store"/>
    <s v="WARE-XYS1001"/>
    <d v="2018-04-10T00:00:00"/>
    <x v="106"/>
    <d v="2018-09-20T00:00:00"/>
    <x v="79"/>
    <n v="20"/>
    <s v="USD"/>
    <x v="14"/>
    <n v="7"/>
    <n v="41"/>
    <n v="24"/>
    <x v="0"/>
    <n v="34"/>
    <n v="0.05"/>
    <n v="1051.9000000000001"/>
    <n v="757.36800000000005"/>
    <n v="7994.4400000000005"/>
    <n v="1935.4960000000001"/>
  </r>
  <r>
    <s v="SO - 0001022"/>
    <s v="Online"/>
    <s v="WARE-XYS1001"/>
    <d v="2018-07-19T00:00:00"/>
    <x v="106"/>
    <d v="2018-09-23T00:00:00"/>
    <x v="77"/>
    <n v="18"/>
    <s v="USD"/>
    <x v="16"/>
    <n v="18"/>
    <n v="36"/>
    <n v="58"/>
    <x v="1"/>
    <n v="29"/>
    <n v="0.1"/>
    <n v="1809"/>
    <n v="1537.6499999999999"/>
    <n v="11396.7"/>
    <n v="633.15000000000146"/>
  </r>
  <r>
    <s v="SO - 0001023"/>
    <s v="In-Store"/>
    <s v="WARE-XYS1001"/>
    <d v="2018-04-10T00:00:00"/>
    <x v="107"/>
    <d v="2018-10-04T00:00:00"/>
    <x v="93"/>
    <n v="20"/>
    <s v="USD"/>
    <x v="27"/>
    <n v="1"/>
    <n v="13"/>
    <n v="37"/>
    <x v="4"/>
    <n v="18"/>
    <n v="0.15"/>
    <n v="214.4"/>
    <n v="130.78399999999999"/>
    <n v="364.48"/>
    <n v="102.91200000000003"/>
  </r>
  <r>
    <s v="SO - 0001024"/>
    <s v="In-Store"/>
    <s v="WARE-XYS1001"/>
    <d v="2018-07-19T00:00:00"/>
    <x v="107"/>
    <d v="2018-09-17T00:00:00"/>
    <x v="77"/>
    <n v="17"/>
    <s v="USD"/>
    <x v="0"/>
    <n v="6"/>
    <n v="40"/>
    <n v="19"/>
    <x v="0"/>
    <n v="20"/>
    <n v="7.4999999999999997E-2"/>
    <n v="3530.9"/>
    <n v="2577.5569999999998"/>
    <n v="19596.495000000003"/>
    <n v="4131.1530000000039"/>
  </r>
  <r>
    <s v="SO - 0001025"/>
    <s v="In-Store"/>
    <s v="WARE-NMK1003"/>
    <d v="2018-04-10T00:00:00"/>
    <x v="107"/>
    <d v="2018-09-21T00:00:00"/>
    <x v="91"/>
    <n v="25"/>
    <s v="USD"/>
    <x v="11"/>
    <n v="5"/>
    <n v="44"/>
    <n v="201"/>
    <x v="4"/>
    <n v="10"/>
    <n v="0.4"/>
    <n v="1038.5"/>
    <n v="810.03"/>
    <n v="3738.6"/>
    <n v="-1121.5800000000004"/>
  </r>
  <r>
    <s v="SO - 0001026"/>
    <s v="Online"/>
    <s v="WARE-MKL1006"/>
    <d v="2018-07-19T00:00:00"/>
    <x v="107"/>
    <d v="2018-10-01T00:00:00"/>
    <x v="89"/>
    <n v="24"/>
    <s v="USD"/>
    <x v="19"/>
    <n v="19"/>
    <n v="50"/>
    <n v="352"/>
    <x v="4"/>
    <n v="9"/>
    <n v="7.4999999999999997E-2"/>
    <n v="3470.6"/>
    <n v="1561.77"/>
    <n v="6420.6100000000006"/>
    <n v="3297.0700000000006"/>
  </r>
  <r>
    <s v="SO - 0001027"/>
    <s v="Distributor"/>
    <s v="WARE-NBV1002"/>
    <d v="2018-07-19T00:00:00"/>
    <x v="107"/>
    <d v="2018-09-19T00:00:00"/>
    <x v="93"/>
    <n v="20"/>
    <s v="USD"/>
    <x v="8"/>
    <n v="23"/>
    <n v="14"/>
    <n v="83"/>
    <x v="3"/>
    <n v="25"/>
    <n v="0.15"/>
    <n v="2659.9"/>
    <n v="2154.5190000000002"/>
    <n v="2260.915"/>
    <n v="106.39599999999973"/>
  </r>
  <r>
    <s v="SO - 0001028"/>
    <s v="Online"/>
    <s v="WARE-NMK1003"/>
    <d v="2018-04-10T00:00:00"/>
    <x v="107"/>
    <d v="2018-10-12T00:00:00"/>
    <x v="84"/>
    <n v="10"/>
    <s v="USD"/>
    <x v="20"/>
    <n v="17"/>
    <n v="24"/>
    <n v="128"/>
    <x v="4"/>
    <n v="18"/>
    <n v="0.05"/>
    <n v="1118.9000000000001"/>
    <n v="637.77300000000002"/>
    <n v="8503.64"/>
    <n v="3401.4559999999992"/>
  </r>
  <r>
    <s v="SO - 0001029"/>
    <s v="In-Store"/>
    <s v="WARE-PUJ1005"/>
    <d v="2018-04-10T00:00:00"/>
    <x v="107"/>
    <d v="2018-10-02T00:00:00"/>
    <x v="93"/>
    <n v="20"/>
    <s v="USD"/>
    <x v="7"/>
    <n v="4"/>
    <n v="46"/>
    <n v="327"/>
    <x v="2"/>
    <n v="7"/>
    <n v="0.4"/>
    <n v="3892.7000000000003"/>
    <n v="2257.7660000000001"/>
    <n v="9342.48"/>
    <n v="311.41599999999926"/>
  </r>
  <r>
    <s v="SO - 0001030"/>
    <s v="In-Store"/>
    <s v="WARE-NMK1003"/>
    <d v="2018-07-19T00:00:00"/>
    <x v="107"/>
    <d v="2018-10-04T00:00:00"/>
    <x v="98"/>
    <n v="30"/>
    <s v="USD"/>
    <x v="10"/>
    <n v="9"/>
    <n v="47"/>
    <n v="177"/>
    <x v="0"/>
    <n v="5"/>
    <n v="7.4999999999999997E-2"/>
    <n v="2003.3"/>
    <n v="921.51800000000003"/>
    <n v="5559.1575000000003"/>
    <n v="2794.6035000000002"/>
  </r>
  <r>
    <s v="SO - 0001031"/>
    <s v="Online"/>
    <s v="WARE-NBV1002"/>
    <d v="2018-07-19T00:00:00"/>
    <x v="107"/>
    <d v="2018-09-23T00:00:00"/>
    <x v="86"/>
    <n v="11"/>
    <s v="USD"/>
    <x v="5"/>
    <n v="12"/>
    <n v="26"/>
    <n v="86"/>
    <x v="0"/>
    <n v="42"/>
    <n v="0.05"/>
    <n v="998.30000000000007"/>
    <n v="788.65700000000004"/>
    <n v="3793.54"/>
    <n v="638.91199999999981"/>
  </r>
  <r>
    <s v="SO - 0001032"/>
    <s v="In-Store"/>
    <s v="WARE-PUJ1005"/>
    <d v="2018-07-19T00:00:00"/>
    <x v="108"/>
    <d v="2018-10-05T00:00:00"/>
    <x v="76"/>
    <n v="8"/>
    <s v="USD"/>
    <x v="10"/>
    <n v="9"/>
    <n v="45"/>
    <n v="312"/>
    <x v="1"/>
    <n v="17"/>
    <n v="0.05"/>
    <n v="2546"/>
    <n v="1654.9"/>
    <n v="7256.0999999999995"/>
    <n v="2291.3999999999987"/>
  </r>
  <r>
    <s v="SO - 0001033"/>
    <s v="Online"/>
    <s v="WARE-XYS1001"/>
    <d v="2018-07-19T00:00:00"/>
    <x v="108"/>
    <d v="2018-09-18T00:00:00"/>
    <x v="83"/>
    <n v="11"/>
    <s v="USD"/>
    <x v="23"/>
    <n v="15"/>
    <n v="29"/>
    <n v="26"/>
    <x v="1"/>
    <n v="26"/>
    <n v="7.4999999999999997E-2"/>
    <n v="2552.7000000000003"/>
    <n v="2093.2139999999999"/>
    <n v="11806.237500000003"/>
    <n v="1340.1675000000032"/>
  </r>
  <r>
    <s v="SO - 0001034"/>
    <s v="In-Store"/>
    <s v="WARE-XYS1001"/>
    <d v="2018-07-19T00:00:00"/>
    <x v="108"/>
    <d v="2018-09-24T00:00:00"/>
    <x v="87"/>
    <n v="15"/>
    <s v="USD"/>
    <x v="27"/>
    <n v="1"/>
    <n v="22"/>
    <n v="49"/>
    <x v="2"/>
    <n v="16"/>
    <n v="0.05"/>
    <n v="3839.1"/>
    <n v="2610.5880000000002"/>
    <n v="29177.159999999996"/>
    <n v="8292.4559999999947"/>
  </r>
  <r>
    <s v="SO - 0001035"/>
    <s v="Distributor"/>
    <s v="WARE-MKL1006"/>
    <d v="2018-04-10T00:00:00"/>
    <x v="108"/>
    <d v="2018-09-25T00:00:00"/>
    <x v="93"/>
    <n v="19"/>
    <s v="USD"/>
    <x v="8"/>
    <n v="23"/>
    <n v="41"/>
    <n v="354"/>
    <x v="2"/>
    <n v="13"/>
    <n v="0.05"/>
    <n v="6076.9000000000005"/>
    <n v="4071.5230000000006"/>
    <n v="23092.22"/>
    <n v="6806.1279999999988"/>
  </r>
  <r>
    <s v="SO - 0001036"/>
    <s v="Distributor"/>
    <s v="WARE-PUJ1005"/>
    <d v="2018-07-19T00:00:00"/>
    <x v="108"/>
    <d v="2018-10-11T00:00:00"/>
    <x v="89"/>
    <n v="23"/>
    <s v="USD"/>
    <x v="17"/>
    <n v="20"/>
    <n v="37"/>
    <n v="307"/>
    <x v="0"/>
    <n v="12"/>
    <n v="0.2"/>
    <n v="1051.9000000000001"/>
    <n v="462.83600000000007"/>
    <n v="5890.6400000000012"/>
    <n v="2650.7880000000009"/>
  </r>
  <r>
    <s v="SO - 0001037"/>
    <s v="Distributor"/>
    <s v="WARE-PUJ1005"/>
    <d v="2018-04-10T00:00:00"/>
    <x v="108"/>
    <d v="2018-10-13T00:00:00"/>
    <x v="93"/>
    <n v="19"/>
    <s v="USD"/>
    <x v="2"/>
    <n v="21"/>
    <n v="45"/>
    <n v="303"/>
    <x v="1"/>
    <n v="41"/>
    <n v="7.4999999999999997E-2"/>
    <n v="1132.3"/>
    <n v="577.47299999999996"/>
    <n v="8379.02"/>
    <n v="3759.2360000000008"/>
  </r>
  <r>
    <s v="SO - 0001038"/>
    <s v="In-Store"/>
    <s v="WARE-MKL1006"/>
    <d v="2018-07-19T00:00:00"/>
    <x v="109"/>
    <d v="2018-09-25T00:00:00"/>
    <x v="99"/>
    <n v="30"/>
    <s v="USD"/>
    <x v="0"/>
    <n v="6"/>
    <n v="8"/>
    <n v="366"/>
    <x v="3"/>
    <n v="25"/>
    <n v="0.05"/>
    <n v="2961.4"/>
    <n v="1184.5600000000002"/>
    <n v="22506.639999999999"/>
    <n v="13030.159999999998"/>
  </r>
  <r>
    <s v="SO - 0001039"/>
    <s v="In-Store"/>
    <s v="WARE-NMK1003"/>
    <d v="2018-04-10T00:00:00"/>
    <x v="109"/>
    <d v="2018-09-30T00:00:00"/>
    <x v="89"/>
    <n v="22"/>
    <s v="USD"/>
    <x v="0"/>
    <n v="6"/>
    <n v="39"/>
    <n v="88"/>
    <x v="1"/>
    <n v="26"/>
    <n v="0.05"/>
    <n v="3396.9"/>
    <n v="2140.047"/>
    <n v="12908.22"/>
    <n v="4348.0319999999992"/>
  </r>
  <r>
    <s v="SO - 0001040"/>
    <s v="In-Store"/>
    <s v="WARE-UHY1004"/>
    <d v="2018-04-10T00:00:00"/>
    <x v="109"/>
    <d v="2018-09-21T00:00:00"/>
    <x v="79"/>
    <n v="17"/>
    <s v="USD"/>
    <x v="11"/>
    <n v="5"/>
    <n v="34"/>
    <n v="244"/>
    <x v="0"/>
    <n v="5"/>
    <n v="0.2"/>
    <n v="5728.5"/>
    <n v="3322.5299999999997"/>
    <n v="32079.600000000002"/>
    <n v="8821.8900000000031"/>
  </r>
  <r>
    <s v="SO - 0001041"/>
    <s v="Distributor"/>
    <s v="WARE-UHY1004"/>
    <d v="2018-07-19T00:00:00"/>
    <x v="109"/>
    <d v="2018-10-10T00:00:00"/>
    <x v="96"/>
    <n v="31"/>
    <s v="USD"/>
    <x v="2"/>
    <n v="21"/>
    <n v="46"/>
    <n v="230"/>
    <x v="0"/>
    <n v="19"/>
    <n v="0.05"/>
    <n v="2224.4"/>
    <n v="1401.3720000000001"/>
    <n v="12679.08"/>
    <n v="4270.848"/>
  </r>
  <r>
    <s v="SO - 0001042"/>
    <s v="Online"/>
    <s v="WARE-MKL1006"/>
    <d v="2018-07-19T00:00:00"/>
    <x v="109"/>
    <d v="2018-09-21T00:00:00"/>
    <x v="86"/>
    <n v="9"/>
    <s v="USD"/>
    <x v="18"/>
    <n v="13"/>
    <n v="42"/>
    <n v="357"/>
    <x v="1"/>
    <n v="39"/>
    <n v="7.4999999999999997E-2"/>
    <n v="3986.5"/>
    <n v="1674.33"/>
    <n v="11062.5375"/>
    <n v="6039.5475000000006"/>
  </r>
  <r>
    <s v="SO - 0001043"/>
    <s v="Wholesale"/>
    <s v="WARE-NMK1003"/>
    <d v="2018-07-19T00:00:00"/>
    <x v="109"/>
    <d v="2018-09-25T00:00:00"/>
    <x v="93"/>
    <n v="18"/>
    <s v="USD"/>
    <x v="21"/>
    <n v="26"/>
    <n v="39"/>
    <n v="155"/>
    <x v="2"/>
    <n v="4"/>
    <n v="0.1"/>
    <n v="5681.6"/>
    <n v="2613.5360000000001"/>
    <n v="40907.520000000004"/>
    <n v="19999.232000000004"/>
  </r>
  <r>
    <s v="SO - 0001044"/>
    <s v="Distributor"/>
    <s v="WARE-XYS1001"/>
    <d v="2018-04-10T00:00:00"/>
    <x v="110"/>
    <d v="2018-10-01T00:00:00"/>
    <x v="98"/>
    <n v="27"/>
    <s v="USD"/>
    <x v="8"/>
    <n v="23"/>
    <n v="39"/>
    <n v="21"/>
    <x v="0"/>
    <n v="20"/>
    <n v="7.4999999999999997E-2"/>
    <n v="5272.9000000000005"/>
    <n v="3005.5529999999999"/>
    <n v="9754.8650000000016"/>
    <n v="3743.7590000000018"/>
  </r>
  <r>
    <s v="SO - 0001045"/>
    <s v="Distributor"/>
    <s v="WARE-PUJ1005"/>
    <d v="2018-07-19T00:00:00"/>
    <x v="110"/>
    <d v="2018-10-08T00:00:00"/>
    <x v="98"/>
    <n v="27"/>
    <s v="USD"/>
    <x v="8"/>
    <n v="23"/>
    <n v="24"/>
    <n v="323"/>
    <x v="1"/>
    <n v="45"/>
    <n v="0.2"/>
    <n v="1125.6000000000001"/>
    <n v="529.03200000000004"/>
    <n v="7203.8400000000011"/>
    <n v="2971.5840000000007"/>
  </r>
  <r>
    <s v="SO - 0001046"/>
    <s v="Online"/>
    <s v="WARE-NBV1002"/>
    <d v="2018-07-19T00:00:00"/>
    <x v="110"/>
    <d v="2018-10-10T00:00:00"/>
    <x v="77"/>
    <n v="14"/>
    <s v="USD"/>
    <x v="23"/>
    <n v="15"/>
    <n v="37"/>
    <n v="60"/>
    <x v="1"/>
    <n v="46"/>
    <n v="0.05"/>
    <n v="690.1"/>
    <n v="400.25799999999998"/>
    <n v="4589.165"/>
    <n v="1787.3589999999999"/>
  </r>
  <r>
    <s v="SO - 0001047"/>
    <s v="In-Store"/>
    <s v="WARE-NMK1003"/>
    <d v="2018-07-19T00:00:00"/>
    <x v="110"/>
    <d v="2018-09-30T00:00:00"/>
    <x v="87"/>
    <n v="13"/>
    <s v="USD"/>
    <x v="11"/>
    <n v="5"/>
    <n v="29"/>
    <n v="92"/>
    <x v="1"/>
    <n v="23"/>
    <n v="0.05"/>
    <n v="2546"/>
    <n v="1502.1399999999999"/>
    <n v="7256.0999999999995"/>
    <n v="2749.6799999999994"/>
  </r>
  <r>
    <s v="SO - 0001048"/>
    <s v="In-Store"/>
    <s v="WARE-UHY1004"/>
    <d v="2018-07-19T00:00:00"/>
    <x v="110"/>
    <d v="2018-09-25T00:00:00"/>
    <x v="90"/>
    <n v="34"/>
    <s v="USD"/>
    <x v="27"/>
    <n v="1"/>
    <n v="9"/>
    <n v="224"/>
    <x v="1"/>
    <n v="43"/>
    <n v="0.1"/>
    <n v="3035.1"/>
    <n v="2276.3249999999998"/>
    <n v="13657.95"/>
    <n v="2276.3250000000007"/>
  </r>
  <r>
    <s v="SO - 0001049"/>
    <s v="Online"/>
    <s v="WARE-NMK1003"/>
    <d v="2018-04-10T00:00:00"/>
    <x v="110"/>
    <d v="2018-09-29T00:00:00"/>
    <x v="93"/>
    <n v="17"/>
    <s v="USD"/>
    <x v="24"/>
    <n v="16"/>
    <n v="16"/>
    <n v="135"/>
    <x v="1"/>
    <n v="31"/>
    <n v="0.05"/>
    <n v="4006.6"/>
    <n v="2444.0259999999998"/>
    <n v="7612.5399999999991"/>
    <n v="2724.4879999999994"/>
  </r>
  <r>
    <s v="SO - 0001050"/>
    <s v="In-Store"/>
    <s v="WARE-NMK1003"/>
    <d v="2018-07-19T00:00:00"/>
    <x v="111"/>
    <d v="2018-09-22T00:00:00"/>
    <x v="84"/>
    <n v="6"/>
    <s v="USD"/>
    <x v="26"/>
    <n v="3"/>
    <n v="24"/>
    <n v="195"/>
    <x v="1"/>
    <n v="29"/>
    <n v="0.1"/>
    <n v="3892.7000000000003"/>
    <n v="2179.9120000000003"/>
    <n v="21020.58"/>
    <n v="7941.1080000000002"/>
  </r>
  <r>
    <s v="SO - 0001051"/>
    <s v="In-Store"/>
    <s v="WARE-MKL1006"/>
    <d v="2018-07-19T00:00:00"/>
    <x v="111"/>
    <d v="2018-10-05T00:00:00"/>
    <x v="99"/>
    <n v="28"/>
    <s v="USD"/>
    <x v="0"/>
    <n v="6"/>
    <n v="45"/>
    <n v="338"/>
    <x v="1"/>
    <n v="30"/>
    <n v="0.1"/>
    <n v="2566.1"/>
    <n v="1334.3720000000001"/>
    <n v="18475.919999999998"/>
    <n v="7800.9439999999977"/>
  </r>
  <r>
    <s v="SO - 0001052"/>
    <s v="In-Store"/>
    <s v="WARE-NMK1003"/>
    <d v="2018-07-19T00:00:00"/>
    <x v="111"/>
    <d v="2018-10-06T00:00:00"/>
    <x v="79"/>
    <n v="15"/>
    <s v="USD"/>
    <x v="13"/>
    <n v="2"/>
    <n v="44"/>
    <n v="201"/>
    <x v="1"/>
    <n v="23"/>
    <n v="7.4999999999999997E-2"/>
    <n v="1333.3"/>
    <n v="786.64699999999993"/>
    <n v="9866.42"/>
    <n v="3573.2440000000006"/>
  </r>
  <r>
    <s v="SO - 0001053"/>
    <s v="In-Store"/>
    <s v="WARE-MKL1006"/>
    <d v="2018-07-19T00:00:00"/>
    <x v="111"/>
    <d v="2018-09-21T00:00:00"/>
    <x v="89"/>
    <n v="20"/>
    <s v="USD"/>
    <x v="9"/>
    <n v="8"/>
    <n v="20"/>
    <n v="353"/>
    <x v="2"/>
    <n v="7"/>
    <n v="0.05"/>
    <n v="1051.9000000000001"/>
    <n v="452.31700000000001"/>
    <n v="4996.5249999999996"/>
    <n v="2734.9399999999996"/>
  </r>
  <r>
    <s v="SO - 0001054"/>
    <s v="Wholesale"/>
    <s v="WARE-PUJ1005"/>
    <d v="2018-07-19T00:00:00"/>
    <x v="111"/>
    <d v="2018-09-29T00:00:00"/>
    <x v="83"/>
    <n v="8"/>
    <s v="USD"/>
    <x v="25"/>
    <n v="27"/>
    <n v="49"/>
    <n v="281"/>
    <x v="1"/>
    <n v="41"/>
    <n v="0.05"/>
    <n v="3946.3"/>
    <n v="3314.8919999999998"/>
    <n v="11246.955000000002"/>
    <n v="1302.2790000000023"/>
  </r>
  <r>
    <s v="SO - 0001055"/>
    <s v="Distributor"/>
    <s v="WARE-NMK1003"/>
    <d v="2018-04-10T00:00:00"/>
    <x v="111"/>
    <d v="2018-10-04T00:00:00"/>
    <x v="100"/>
    <n v="27"/>
    <s v="USD"/>
    <x v="8"/>
    <n v="23"/>
    <n v="26"/>
    <n v="149"/>
    <x v="3"/>
    <n v="47"/>
    <n v="0.05"/>
    <n v="1118.9000000000001"/>
    <n v="593.01700000000005"/>
    <n v="8503.64"/>
    <n v="3759.503999999999"/>
  </r>
  <r>
    <s v="SO - 0001056"/>
    <s v="Online"/>
    <s v="WARE-PUJ1005"/>
    <d v="2018-04-10T00:00:00"/>
    <x v="111"/>
    <d v="2018-10-07T00:00:00"/>
    <x v="86"/>
    <n v="7"/>
    <s v="USD"/>
    <x v="19"/>
    <n v="19"/>
    <n v="50"/>
    <n v="278"/>
    <x v="4"/>
    <n v="18"/>
    <n v="7.4999999999999997E-2"/>
    <n v="2881"/>
    <n v="1325.26"/>
    <n v="21319.4"/>
    <n v="10717.320000000002"/>
  </r>
  <r>
    <s v="SO - 0001057"/>
    <s v="In-Store"/>
    <s v="WARE-UHY1004"/>
    <d v="2018-07-19T00:00:00"/>
    <x v="112"/>
    <d v="2018-09-26T00:00:00"/>
    <x v="79"/>
    <n v="14"/>
    <s v="USD"/>
    <x v="9"/>
    <n v="8"/>
    <n v="23"/>
    <n v="211"/>
    <x v="1"/>
    <n v="45"/>
    <n v="0.05"/>
    <n v="2224.4"/>
    <n v="1890.74"/>
    <n v="14792.26"/>
    <n v="1557.08"/>
  </r>
  <r>
    <s v="SO - 0001058"/>
    <s v="Online"/>
    <s v="WARE-NMK1003"/>
    <d v="2018-04-10T00:00:00"/>
    <x v="112"/>
    <d v="2018-09-22T00:00:00"/>
    <x v="83"/>
    <n v="7"/>
    <s v="USD"/>
    <x v="19"/>
    <n v="19"/>
    <n v="39"/>
    <n v="164"/>
    <x v="4"/>
    <n v="9"/>
    <n v="7.4999999999999997E-2"/>
    <n v="1011.7"/>
    <n v="586.78599999999994"/>
    <n v="935.8225000000001"/>
    <n v="349.03650000000016"/>
  </r>
  <r>
    <s v="SO - 0001059"/>
    <s v="Distributor"/>
    <s v="WARE-XYS1001"/>
    <d v="2018-04-10T00:00:00"/>
    <x v="112"/>
    <d v="2018-10-09T00:00:00"/>
    <x v="91"/>
    <n v="20"/>
    <s v="USD"/>
    <x v="15"/>
    <n v="24"/>
    <n v="16"/>
    <n v="17"/>
    <x v="2"/>
    <n v="1"/>
    <n v="0.2"/>
    <n v="167.5"/>
    <n v="123.95"/>
    <n v="268"/>
    <n v="20.099999999999994"/>
  </r>
  <r>
    <s v="SO - 0001060"/>
    <s v="In-Store"/>
    <s v="WARE-XYS1001"/>
    <d v="2018-07-19T00:00:00"/>
    <x v="112"/>
    <d v="2018-10-04T00:00:00"/>
    <x v="77"/>
    <n v="12"/>
    <s v="USD"/>
    <x v="5"/>
    <n v="12"/>
    <n v="4"/>
    <n v="15"/>
    <x v="1"/>
    <n v="32"/>
    <n v="0.05"/>
    <n v="1139"/>
    <n v="740.35"/>
    <n v="7574.3499999999995"/>
    <n v="2391.8999999999996"/>
  </r>
  <r>
    <s v="SO - 0001061"/>
    <s v="Distributor"/>
    <s v="WARE-NMK1003"/>
    <d v="2018-04-10T00:00:00"/>
    <x v="112"/>
    <d v="2018-10-09T00:00:00"/>
    <x v="78"/>
    <n v="8"/>
    <s v="USD"/>
    <x v="8"/>
    <n v="23"/>
    <n v="44"/>
    <n v="134"/>
    <x v="4"/>
    <n v="9"/>
    <n v="0.05"/>
    <n v="167.5"/>
    <n v="110.55000000000001"/>
    <n v="1273"/>
    <n v="388.59999999999991"/>
  </r>
  <r>
    <s v="SO - 0001062"/>
    <s v="In-Store"/>
    <s v="WARE-NMK1003"/>
    <d v="2018-04-10T00:00:00"/>
    <x v="112"/>
    <d v="2018-10-14T00:00:00"/>
    <x v="97"/>
    <n v="33"/>
    <s v="USD"/>
    <x v="27"/>
    <n v="1"/>
    <n v="29"/>
    <n v="153"/>
    <x v="4"/>
    <n v="18"/>
    <n v="0.05"/>
    <n v="864.30000000000007"/>
    <n v="553.15200000000004"/>
    <n v="821.08500000000004"/>
    <n v="267.93299999999999"/>
  </r>
  <r>
    <s v="SO - 0001063"/>
    <s v="In-Store"/>
    <s v="WARE-NMK1003"/>
    <d v="2018-07-19T00:00:00"/>
    <x v="112"/>
    <d v="2018-10-05T00:00:00"/>
    <x v="94"/>
    <n v="22"/>
    <s v="USD"/>
    <x v="7"/>
    <n v="4"/>
    <n v="44"/>
    <n v="135"/>
    <x v="1"/>
    <n v="2"/>
    <n v="0.05"/>
    <n v="2914.5"/>
    <n v="2477.3249999999998"/>
    <n v="2768.7750000000001"/>
    <n v="291.45000000000027"/>
  </r>
  <r>
    <s v="SO - 0001064"/>
    <s v="Distributor"/>
    <s v="WARE-UHY1004"/>
    <d v="2018-04-10T00:00:00"/>
    <x v="113"/>
    <d v="2018-10-15T00:00:00"/>
    <x v="89"/>
    <n v="18"/>
    <s v="USD"/>
    <x v="15"/>
    <n v="24"/>
    <n v="41"/>
    <n v="232"/>
    <x v="1"/>
    <n v="46"/>
    <n v="0.05"/>
    <n v="5293"/>
    <n v="2858.2200000000003"/>
    <n v="15085.05"/>
    <n v="6510.3899999999994"/>
  </r>
  <r>
    <s v="SO - 0001065"/>
    <s v="In-Store"/>
    <s v="WARE-NBV1002"/>
    <d v="2018-07-19T00:00:00"/>
    <x v="113"/>
    <d v="2018-09-29T00:00:00"/>
    <x v="77"/>
    <n v="11"/>
    <s v="USD"/>
    <x v="13"/>
    <n v="2"/>
    <n v="39"/>
    <n v="66"/>
    <x v="0"/>
    <n v="15"/>
    <n v="0.2"/>
    <n v="924.6"/>
    <n v="406.82400000000001"/>
    <n v="4438.0800000000008"/>
    <n v="1997.1360000000009"/>
  </r>
  <r>
    <s v="SO - 0001066"/>
    <s v="In-Store"/>
    <s v="WARE-NMK1003"/>
    <d v="2018-07-19T00:00:00"/>
    <x v="113"/>
    <d v="2018-09-30T00:00:00"/>
    <x v="79"/>
    <n v="13"/>
    <s v="USD"/>
    <x v="7"/>
    <n v="4"/>
    <n v="47"/>
    <n v="160"/>
    <x v="2"/>
    <n v="1"/>
    <n v="0.1"/>
    <n v="884.4"/>
    <n v="619.07999999999993"/>
    <n v="3183.84"/>
    <n v="707.52000000000044"/>
  </r>
  <r>
    <s v="SO - 0001067"/>
    <s v="Online"/>
    <s v="WARE-XYS1001"/>
    <d v="2018-07-19T00:00:00"/>
    <x v="113"/>
    <d v="2018-09-25T00:00:00"/>
    <x v="95"/>
    <n v="20"/>
    <s v="USD"/>
    <x v="16"/>
    <n v="18"/>
    <n v="3"/>
    <n v="58"/>
    <x v="1"/>
    <n v="11"/>
    <n v="0.4"/>
    <n v="2458.9"/>
    <n v="1819.586"/>
    <n v="10327.379999999999"/>
    <n v="-2409.7220000000016"/>
  </r>
  <r>
    <s v="SO - 0001068"/>
    <s v="In-Store"/>
    <s v="WARE-MKL1006"/>
    <d v="2018-04-10T00:00:00"/>
    <x v="113"/>
    <d v="2018-10-14T00:00:00"/>
    <x v="87"/>
    <n v="10"/>
    <s v="USD"/>
    <x v="26"/>
    <n v="3"/>
    <n v="42"/>
    <n v="357"/>
    <x v="4"/>
    <n v="18"/>
    <n v="0.05"/>
    <n v="924.6"/>
    <n v="656.46600000000001"/>
    <n v="7026.96"/>
    <n v="1775.232"/>
  </r>
  <r>
    <s v="SO - 0001069"/>
    <s v="In-Store"/>
    <s v="WARE-NMK1003"/>
    <d v="2018-04-10T00:00:00"/>
    <x v="113"/>
    <d v="2018-10-03T00:00:00"/>
    <x v="83"/>
    <n v="6"/>
    <s v="USD"/>
    <x v="9"/>
    <n v="8"/>
    <n v="12"/>
    <n v="101"/>
    <x v="1"/>
    <n v="21"/>
    <n v="0.05"/>
    <n v="6344.9000000000005"/>
    <n v="3235.8990000000003"/>
    <n v="48221.240000000005"/>
    <n v="22334.048000000003"/>
  </r>
  <r>
    <s v="SO - 0001070"/>
    <s v="Online"/>
    <s v="WARE-XYS1001"/>
    <d v="2018-07-19T00:00:00"/>
    <x v="113"/>
    <d v="2018-10-09T00:00:00"/>
    <x v="78"/>
    <n v="7"/>
    <s v="USD"/>
    <x v="16"/>
    <n v="18"/>
    <n v="14"/>
    <n v="22"/>
    <x v="1"/>
    <n v="44"/>
    <n v="0.4"/>
    <n v="3932.9"/>
    <n v="2910.346"/>
    <n v="4719.4799999999996"/>
    <n v="-1101.2120000000004"/>
  </r>
  <r>
    <s v="SO - 0001071"/>
    <s v="Distributor"/>
    <s v="WARE-PUJ1005"/>
    <d v="2018-04-10T00:00:00"/>
    <x v="114"/>
    <d v="2018-10-16T00:00:00"/>
    <x v="77"/>
    <n v="10"/>
    <s v="USD"/>
    <x v="8"/>
    <n v="23"/>
    <n v="3"/>
    <n v="296"/>
    <x v="1"/>
    <n v="40"/>
    <n v="7.4999999999999997E-2"/>
    <n v="1112.2"/>
    <n v="500.49"/>
    <n v="5143.9250000000002"/>
    <n v="2641.4750000000004"/>
  </r>
  <r>
    <s v="SO - 0001072"/>
    <s v="Distributor"/>
    <s v="WARE-UHY1004"/>
    <d v="2018-07-19T00:00:00"/>
    <x v="114"/>
    <d v="2018-10-01T00:00:00"/>
    <x v="93"/>
    <n v="13"/>
    <s v="USD"/>
    <x v="8"/>
    <n v="23"/>
    <n v="46"/>
    <n v="261"/>
    <x v="1"/>
    <n v="30"/>
    <n v="0.15"/>
    <n v="904.5"/>
    <n v="370.84499999999997"/>
    <n v="5381.7749999999996"/>
    <n v="2785.8599999999997"/>
  </r>
  <r>
    <s v="SO - 0001073"/>
    <s v="Online"/>
    <s v="WARE-NMK1003"/>
    <d v="2018-07-19T00:00:00"/>
    <x v="114"/>
    <d v="2018-10-06T00:00:00"/>
    <x v="83"/>
    <n v="5"/>
    <s v="USD"/>
    <x v="23"/>
    <n v="15"/>
    <n v="50"/>
    <n v="93"/>
    <x v="3"/>
    <n v="28"/>
    <n v="7.4999999999999997E-2"/>
    <n v="1165.8"/>
    <n v="524.61"/>
    <n v="2156.73"/>
    <n v="1107.51"/>
  </r>
  <r>
    <s v="SO - 0001074"/>
    <s v="In-Store"/>
    <s v="WARE-PUJ1005"/>
    <d v="2018-04-10T00:00:00"/>
    <x v="114"/>
    <d v="2018-09-30T00:00:00"/>
    <x v="100"/>
    <n v="24"/>
    <s v="USD"/>
    <x v="27"/>
    <n v="1"/>
    <n v="14"/>
    <n v="291"/>
    <x v="0"/>
    <n v="5"/>
    <n v="0.15"/>
    <n v="174.20000000000002"/>
    <n v="116.71400000000001"/>
    <n v="1036.49"/>
    <n v="219.49199999999996"/>
  </r>
  <r>
    <s v="SO - 0001075"/>
    <s v="In-Store"/>
    <s v="WARE-PUJ1005"/>
    <d v="2018-04-10T00:00:00"/>
    <x v="114"/>
    <d v="2018-10-13T00:00:00"/>
    <x v="101"/>
    <n v="33"/>
    <s v="USD"/>
    <x v="22"/>
    <n v="11"/>
    <n v="27"/>
    <n v="320"/>
    <x v="0"/>
    <n v="38"/>
    <n v="7.4999999999999997E-2"/>
    <n v="2378.5"/>
    <n v="1379.53"/>
    <n v="13200.675000000001"/>
    <n v="4923.4950000000008"/>
  </r>
  <r>
    <s v="SO - 0001076"/>
    <s v="In-Store"/>
    <s v="WARE-MKL1006"/>
    <d v="2018-07-19T00:00:00"/>
    <x v="114"/>
    <d v="2018-09-28T00:00:00"/>
    <x v="91"/>
    <n v="18"/>
    <s v="USD"/>
    <x v="13"/>
    <n v="2"/>
    <n v="18"/>
    <n v="362"/>
    <x v="1"/>
    <n v="29"/>
    <n v="0.1"/>
    <n v="1025.1000000000001"/>
    <n v="850.83300000000008"/>
    <n v="3690.3600000000006"/>
    <n v="287.02800000000025"/>
  </r>
  <r>
    <s v="SO - 0001077"/>
    <s v="In-Store"/>
    <s v="WARE-NMK1003"/>
    <d v="2018-07-19T00:00:00"/>
    <x v="114"/>
    <d v="2018-10-16T00:00:00"/>
    <x v="91"/>
    <n v="18"/>
    <s v="USD"/>
    <x v="14"/>
    <n v="7"/>
    <n v="11"/>
    <n v="100"/>
    <x v="1"/>
    <n v="17"/>
    <n v="7.4999999999999997E-2"/>
    <n v="3839.1"/>
    <n v="2034.723"/>
    <n v="21307.005000000001"/>
    <n v="9098.6670000000013"/>
  </r>
  <r>
    <s v="SO - 0001078"/>
    <s v="Online"/>
    <s v="WARE-NMK1003"/>
    <d v="2018-07-19T00:00:00"/>
    <x v="114"/>
    <d v="2018-10-15T00:00:00"/>
    <x v="102"/>
    <n v="45"/>
    <s v="USD"/>
    <x v="24"/>
    <n v="16"/>
    <n v="11"/>
    <n v="170"/>
    <x v="0"/>
    <n v="34"/>
    <n v="0.15"/>
    <n v="1031.8"/>
    <n v="650.03399999999999"/>
    <n v="7016.24"/>
    <n v="1815.9679999999998"/>
  </r>
  <r>
    <s v="SO - 0001079"/>
    <s v="Wholesale"/>
    <s v="WARE-MKL1006"/>
    <d v="2018-04-10T00:00:00"/>
    <x v="114"/>
    <d v="2018-10-09T00:00:00"/>
    <x v="85"/>
    <n v="11"/>
    <s v="USD"/>
    <x v="25"/>
    <n v="27"/>
    <n v="7"/>
    <n v="336"/>
    <x v="2"/>
    <n v="16"/>
    <n v="0.05"/>
    <n v="1005"/>
    <n v="623.1"/>
    <n v="5728.5"/>
    <n v="1989.8999999999996"/>
  </r>
  <r>
    <s v="SO - 0001080"/>
    <s v="Distributor"/>
    <s v="WARE-MKL1006"/>
    <d v="2018-07-19T00:00:00"/>
    <x v="115"/>
    <d v="2018-10-05T00:00:00"/>
    <x v="79"/>
    <n v="11"/>
    <s v="USD"/>
    <x v="12"/>
    <n v="25"/>
    <n v="31"/>
    <n v="339"/>
    <x v="0"/>
    <n v="5"/>
    <n v="0.05"/>
    <n v="3886"/>
    <n v="2215.02"/>
    <n v="22150.2"/>
    <n v="8860.0800000000017"/>
  </r>
  <r>
    <s v="SO - 0001081"/>
    <s v="In-Store"/>
    <s v="WARE-NMK1003"/>
    <d v="2018-07-19T00:00:00"/>
    <x v="115"/>
    <d v="2018-10-08T00:00:00"/>
    <x v="89"/>
    <n v="16"/>
    <s v="USD"/>
    <x v="6"/>
    <n v="10"/>
    <n v="30"/>
    <n v="184"/>
    <x v="1"/>
    <n v="43"/>
    <n v="0.15"/>
    <n v="1125.6000000000001"/>
    <n v="574.05600000000004"/>
    <n v="5740.56"/>
    <n v="2296.2240000000002"/>
  </r>
  <r>
    <s v="SO - 0001082"/>
    <s v="In-Store"/>
    <s v="WARE-PUJ1005"/>
    <d v="2018-04-10T00:00:00"/>
    <x v="115"/>
    <d v="2018-10-02T00:00:00"/>
    <x v="91"/>
    <n v="17"/>
    <s v="USD"/>
    <x v="13"/>
    <n v="2"/>
    <n v="43"/>
    <n v="325"/>
    <x v="1"/>
    <n v="23"/>
    <n v="0.1"/>
    <n v="3899.4"/>
    <n v="1832.7179999999998"/>
    <n v="7018.92"/>
    <n v="3353.4840000000004"/>
  </r>
  <r>
    <s v="SO - 0001083"/>
    <s v="Online"/>
    <s v="WARE-UHY1004"/>
    <d v="2018-07-19T00:00:00"/>
    <x v="115"/>
    <d v="2018-09-26T00:00:00"/>
    <x v="88"/>
    <n v="15"/>
    <s v="USD"/>
    <x v="1"/>
    <n v="14"/>
    <n v="5"/>
    <n v="211"/>
    <x v="2"/>
    <n v="8"/>
    <n v="0.05"/>
    <n v="1842.5"/>
    <n v="976.52500000000009"/>
    <n v="8751.875"/>
    <n v="3869.25"/>
  </r>
  <r>
    <s v="SO - 0001084"/>
    <s v="Online"/>
    <s v="WARE-NMK1003"/>
    <d v="2018-04-10T00:00:00"/>
    <x v="115"/>
    <d v="2018-10-06T00:00:00"/>
    <x v="96"/>
    <n v="25"/>
    <s v="USD"/>
    <x v="20"/>
    <n v="17"/>
    <n v="11"/>
    <n v="155"/>
    <x v="1"/>
    <n v="27"/>
    <n v="0.05"/>
    <n v="201"/>
    <n v="86.429999999999993"/>
    <n v="381.9"/>
    <n v="209.04"/>
  </r>
  <r>
    <s v="SO - 0001085"/>
    <s v="Online"/>
    <s v="WARE-PUJ1005"/>
    <d v="2018-04-10T00:00:00"/>
    <x v="115"/>
    <d v="2018-10-17T00:00:00"/>
    <x v="91"/>
    <n v="17"/>
    <s v="USD"/>
    <x v="18"/>
    <n v="13"/>
    <n v="32"/>
    <n v="301"/>
    <x v="1"/>
    <n v="45"/>
    <n v="0.05"/>
    <n v="1768.8"/>
    <n v="707.52"/>
    <n v="11762.52"/>
    <n v="6809.880000000001"/>
  </r>
  <r>
    <s v="SO - 0001086"/>
    <s v="In-Store"/>
    <s v="WARE-PUJ1005"/>
    <d v="2018-04-10T00:00:00"/>
    <x v="115"/>
    <d v="2018-09-29T00:00:00"/>
    <x v="79"/>
    <n v="11"/>
    <s v="USD"/>
    <x v="26"/>
    <n v="3"/>
    <n v="24"/>
    <n v="267"/>
    <x v="4"/>
    <n v="10"/>
    <n v="0.4"/>
    <n v="5996.5"/>
    <n v="3777.7950000000001"/>
    <n v="3597.9"/>
    <n v="-179.89499999999998"/>
  </r>
  <r>
    <s v="SO - 0001087"/>
    <s v="Online"/>
    <s v="WARE-MKL1006"/>
    <d v="2018-04-10T00:00:00"/>
    <x v="115"/>
    <d v="2018-10-12T00:00:00"/>
    <x v="99"/>
    <n v="24"/>
    <s v="USD"/>
    <x v="18"/>
    <n v="13"/>
    <n v="15"/>
    <n v="329"/>
    <x v="1"/>
    <n v="29"/>
    <n v="7.4999999999999997E-2"/>
    <n v="2525.9"/>
    <n v="1667.0940000000001"/>
    <n v="2336.4575"/>
    <n v="669.36349999999993"/>
  </r>
  <r>
    <s v="SO - 0001088"/>
    <s v="Distributor"/>
    <s v="WARE-XYS1001"/>
    <d v="2018-07-19T00:00:00"/>
    <x v="115"/>
    <d v="2018-10-13T00:00:00"/>
    <x v="95"/>
    <n v="18"/>
    <s v="USD"/>
    <x v="15"/>
    <n v="24"/>
    <n v="42"/>
    <n v="57"/>
    <x v="1"/>
    <n v="26"/>
    <n v="0.05"/>
    <n v="1005"/>
    <n v="562.80000000000007"/>
    <n v="954.75"/>
    <n v="391.94999999999993"/>
  </r>
  <r>
    <s v="SO - 0001089"/>
    <s v="Online"/>
    <s v="WARE-PUJ1005"/>
    <d v="2018-04-10T00:00:00"/>
    <x v="115"/>
    <d v="2018-09-25T00:00:00"/>
    <x v="79"/>
    <n v="11"/>
    <s v="USD"/>
    <x v="23"/>
    <n v="15"/>
    <n v="16"/>
    <n v="285"/>
    <x v="2"/>
    <n v="13"/>
    <n v="0.3"/>
    <n v="944.7"/>
    <n v="377.88000000000005"/>
    <n v="3306.45"/>
    <n v="1417.0499999999995"/>
  </r>
  <r>
    <s v="SO - 0001090"/>
    <s v="Online"/>
    <s v="WARE-UHY1004"/>
    <d v="2018-04-10T00:00:00"/>
    <x v="115"/>
    <d v="2018-10-01T00:00:00"/>
    <x v="83"/>
    <n v="4"/>
    <s v="USD"/>
    <x v="23"/>
    <n v="15"/>
    <n v="49"/>
    <n v="245"/>
    <x v="1"/>
    <n v="32"/>
    <n v="0.3"/>
    <n v="1681.7"/>
    <n v="924.93500000000006"/>
    <n v="8240.33"/>
    <n v="1765.7849999999999"/>
  </r>
  <r>
    <s v="SO - 0001091"/>
    <s v="Online"/>
    <s v="WARE-MKL1006"/>
    <d v="2018-04-10T00:00:00"/>
    <x v="116"/>
    <d v="2018-10-02T00:00:00"/>
    <x v="91"/>
    <n v="16"/>
    <s v="USD"/>
    <x v="1"/>
    <n v="14"/>
    <n v="20"/>
    <n v="336"/>
    <x v="4"/>
    <n v="10"/>
    <n v="0.2"/>
    <n v="180.9"/>
    <n v="151.95599999999999"/>
    <n v="289.44"/>
    <n v="-14.47199999999998"/>
  </r>
  <r>
    <s v="SO - 0001092"/>
    <s v="Online"/>
    <s v="WARE-PUJ1005"/>
    <d v="2018-04-10T00:00:00"/>
    <x v="116"/>
    <d v="2018-10-09T00:00:00"/>
    <x v="88"/>
    <n v="14"/>
    <s v="USD"/>
    <x v="19"/>
    <n v="19"/>
    <n v="40"/>
    <n v="306"/>
    <x v="2"/>
    <n v="1"/>
    <n v="0.05"/>
    <n v="1896.1000000000001"/>
    <n v="1592.7240000000002"/>
    <n v="7205.18"/>
    <n v="834.28399999999965"/>
  </r>
  <r>
    <s v="SO - 0001093"/>
    <s v="In-Store"/>
    <s v="WARE-PUJ1005"/>
    <d v="2018-07-19T00:00:00"/>
    <x v="116"/>
    <d v="2018-10-06T00:00:00"/>
    <x v="91"/>
    <n v="16"/>
    <s v="USD"/>
    <x v="5"/>
    <n v="12"/>
    <n v="41"/>
    <n v="286"/>
    <x v="1"/>
    <n v="14"/>
    <n v="7.4999999999999997E-2"/>
    <n v="804"/>
    <n v="410.04"/>
    <n v="5949.6"/>
    <n v="2669.28"/>
  </r>
  <r>
    <s v="SO - 0001094"/>
    <s v="In-Store"/>
    <s v="WARE-PUJ1005"/>
    <d v="2018-07-19T00:00:00"/>
    <x v="116"/>
    <d v="2018-09-30T00:00:00"/>
    <x v="89"/>
    <n v="15"/>
    <s v="USD"/>
    <x v="14"/>
    <n v="7"/>
    <n v="31"/>
    <n v="285"/>
    <x v="1"/>
    <n v="30"/>
    <n v="0.1"/>
    <n v="1112.2"/>
    <n v="778.54"/>
    <n v="5004.9000000000005"/>
    <n v="1112.2000000000007"/>
  </r>
  <r>
    <s v="SO - 0001095"/>
    <s v="Online"/>
    <s v="WARE-NMK1003"/>
    <d v="2018-04-10T00:00:00"/>
    <x v="116"/>
    <d v="2018-10-14T00:00:00"/>
    <x v="78"/>
    <n v="4"/>
    <s v="USD"/>
    <x v="1"/>
    <n v="14"/>
    <n v="18"/>
    <n v="174"/>
    <x v="0"/>
    <n v="22"/>
    <n v="0.1"/>
    <n v="971.5"/>
    <n v="437.17500000000001"/>
    <n v="6120.45"/>
    <n v="3060.2249999999999"/>
  </r>
  <r>
    <s v="SO - 0001096"/>
    <s v="Online"/>
    <s v="WARE-PUJ1005"/>
    <d v="2018-04-10T00:00:00"/>
    <x v="116"/>
    <d v="2018-10-20T00:00:00"/>
    <x v="91"/>
    <n v="16"/>
    <s v="USD"/>
    <x v="20"/>
    <n v="17"/>
    <n v="30"/>
    <n v="271"/>
    <x v="1"/>
    <n v="3"/>
    <n v="0.05"/>
    <n v="2465.6"/>
    <n v="1380.7360000000001"/>
    <n v="4684.6399999999994"/>
    <n v="1923.1679999999992"/>
  </r>
  <r>
    <s v="SO - 0001097"/>
    <s v="In-Store"/>
    <s v="WARE-UHY1004"/>
    <d v="2018-04-10T00:00:00"/>
    <x v="116"/>
    <d v="2018-09-26T00:00:00"/>
    <x v="98"/>
    <n v="21"/>
    <s v="USD"/>
    <x v="13"/>
    <n v="2"/>
    <n v="34"/>
    <n v="208"/>
    <x v="3"/>
    <n v="47"/>
    <n v="0.05"/>
    <n v="2659.9"/>
    <n v="1915.1279999999999"/>
    <n v="15161.43"/>
    <n v="3670.6620000000003"/>
  </r>
  <r>
    <s v="SO - 0001098"/>
    <s v="Wholesale"/>
    <s v="WARE-NBV1002"/>
    <d v="2018-07-19T00:00:00"/>
    <x v="117"/>
    <d v="2018-10-11T00:00:00"/>
    <x v="99"/>
    <n v="22"/>
    <s v="USD"/>
    <x v="25"/>
    <n v="27"/>
    <n v="30"/>
    <n v="61"/>
    <x v="1"/>
    <n v="11"/>
    <n v="0.2"/>
    <n v="1675"/>
    <n v="1155.75"/>
    <n v="9380"/>
    <n v="1289.75"/>
  </r>
  <r>
    <s v="SO - 0001099"/>
    <s v="Online"/>
    <s v="WARE-NMK1003"/>
    <d v="2018-07-19T00:00:00"/>
    <x v="117"/>
    <d v="2018-09-27T00:00:00"/>
    <x v="94"/>
    <n v="17"/>
    <s v="USD"/>
    <x v="1"/>
    <n v="14"/>
    <n v="3"/>
    <n v="115"/>
    <x v="0"/>
    <n v="38"/>
    <n v="0.05"/>
    <n v="6150.6"/>
    <n v="3505.8420000000001"/>
    <n v="29215.35"/>
    <n v="11686.14"/>
  </r>
  <r>
    <s v="SO - 0001100"/>
    <s v="Online"/>
    <s v="WARE-NMK1003"/>
    <d v="2018-04-10T00:00:00"/>
    <x v="117"/>
    <d v="2018-09-27T00:00:00"/>
    <x v="88"/>
    <n v="13"/>
    <s v="USD"/>
    <x v="24"/>
    <n v="16"/>
    <n v="43"/>
    <n v="172"/>
    <x v="1"/>
    <n v="43"/>
    <n v="0.05"/>
    <n v="5306.4000000000005"/>
    <n v="2387.88"/>
    <n v="25205.4"/>
    <n v="13266"/>
  </r>
  <r>
    <s v="SO - 0001101"/>
    <s v="Distributor"/>
    <s v="WARE-PUJ1005"/>
    <d v="2018-07-19T00:00:00"/>
    <x v="117"/>
    <d v="2018-10-02T00:00:00"/>
    <x v="91"/>
    <n v="15"/>
    <s v="USD"/>
    <x v="2"/>
    <n v="21"/>
    <n v="3"/>
    <n v="329"/>
    <x v="1"/>
    <n v="3"/>
    <n v="0.15"/>
    <n v="3758.7000000000003"/>
    <n v="3082.134"/>
    <n v="19169.37"/>
    <n v="676.56599999999889"/>
  </r>
  <r>
    <s v="SO - 0001102"/>
    <s v="Online"/>
    <s v="WARE-PUJ1005"/>
    <d v="2018-04-10T00:00:00"/>
    <x v="117"/>
    <d v="2018-10-05T00:00:00"/>
    <x v="93"/>
    <n v="10"/>
    <s v="USD"/>
    <x v="23"/>
    <n v="15"/>
    <n v="8"/>
    <n v="318"/>
    <x v="1"/>
    <n v="23"/>
    <n v="7.4999999999999997E-2"/>
    <n v="2291.4"/>
    <n v="1603.98"/>
    <n v="14836.815000000002"/>
    <n v="3608.9550000000017"/>
  </r>
  <r>
    <s v="SO - 0001103"/>
    <s v="In-Store"/>
    <s v="WARE-NMK1003"/>
    <d v="2018-04-10T00:00:00"/>
    <x v="117"/>
    <d v="2018-10-20T00:00:00"/>
    <x v="99"/>
    <n v="22"/>
    <s v="USD"/>
    <x v="11"/>
    <n v="5"/>
    <n v="16"/>
    <n v="142"/>
    <x v="1"/>
    <n v="44"/>
    <n v="7.4999999999999997E-2"/>
    <n v="5748.6"/>
    <n v="3564.1320000000001"/>
    <n v="37222.185000000005"/>
    <n v="12273.261000000006"/>
  </r>
  <r>
    <s v="SO - 0001104"/>
    <s v="Online"/>
    <s v="WARE-MKL1006"/>
    <d v="2018-04-10T00:00:00"/>
    <x v="117"/>
    <d v="2018-10-09T00:00:00"/>
    <x v="100"/>
    <n v="21"/>
    <s v="USD"/>
    <x v="18"/>
    <n v="13"/>
    <n v="22"/>
    <n v="355"/>
    <x v="1"/>
    <n v="3"/>
    <n v="0.1"/>
    <n v="1909.5"/>
    <n v="1336.6499999999999"/>
    <n v="13748.4"/>
    <n v="3055.2000000000007"/>
  </r>
  <r>
    <s v="SO - 0001105"/>
    <s v="Online"/>
    <s v="WARE-NMK1003"/>
    <d v="2018-07-19T00:00:00"/>
    <x v="117"/>
    <d v="2018-10-05T00:00:00"/>
    <x v="89"/>
    <n v="14"/>
    <s v="USD"/>
    <x v="18"/>
    <n v="13"/>
    <n v="22"/>
    <n v="185"/>
    <x v="1"/>
    <n v="11"/>
    <n v="0.05"/>
    <n v="3892.7000000000003"/>
    <n v="3308.7950000000001"/>
    <n v="25886.455000000002"/>
    <n v="2724.8899999999994"/>
  </r>
  <r>
    <s v="SO - 0001106"/>
    <s v="Online"/>
    <s v="WARE-MKL1006"/>
    <d v="2018-04-10T00:00:00"/>
    <x v="117"/>
    <d v="2018-10-12T00:00:00"/>
    <x v="88"/>
    <n v="13"/>
    <s v="USD"/>
    <x v="5"/>
    <n v="12"/>
    <n v="43"/>
    <n v="362"/>
    <x v="1"/>
    <n v="11"/>
    <n v="7.4999999999999997E-2"/>
    <n v="1118.9000000000001"/>
    <n v="749.66300000000012"/>
    <n v="6209.8950000000004"/>
    <n v="1711.9169999999995"/>
  </r>
  <r>
    <s v="SO - 0001107"/>
    <s v="Online"/>
    <s v="WARE-NMK1003"/>
    <d v="2018-04-10T00:00:00"/>
    <x v="117"/>
    <d v="2018-10-21T00:00:00"/>
    <x v="93"/>
    <n v="10"/>
    <s v="USD"/>
    <x v="24"/>
    <n v="16"/>
    <n v="3"/>
    <n v="164"/>
    <x v="0"/>
    <n v="12"/>
    <n v="7.4999999999999997E-2"/>
    <n v="3999.9"/>
    <n v="2559.9360000000001"/>
    <n v="3699.9075000000003"/>
    <n v="1139.9715000000001"/>
  </r>
  <r>
    <s v="SO - 0001108"/>
    <s v="In-Store"/>
    <s v="WARE-PUJ1005"/>
    <d v="2018-07-19T00:00:00"/>
    <x v="118"/>
    <d v="2018-10-06T00:00:00"/>
    <x v="85"/>
    <n v="7"/>
    <s v="USD"/>
    <x v="6"/>
    <n v="10"/>
    <n v="45"/>
    <n v="286"/>
    <x v="1"/>
    <n v="39"/>
    <n v="7.4999999999999997E-2"/>
    <n v="1782.2"/>
    <n v="873.27800000000002"/>
    <n v="3297.07"/>
    <n v="1550.5140000000001"/>
  </r>
  <r>
    <s v="SO - 0001109"/>
    <s v="Distributor"/>
    <s v="WARE-NMK1003"/>
    <d v="2018-07-19T00:00:00"/>
    <x v="118"/>
    <d v="2018-10-22T00:00:00"/>
    <x v="85"/>
    <n v="7"/>
    <s v="USD"/>
    <x v="15"/>
    <n v="24"/>
    <n v="12"/>
    <n v="114"/>
    <x v="3"/>
    <n v="47"/>
    <n v="0.05"/>
    <n v="1072"/>
    <n v="707.52"/>
    <n v="4073.6"/>
    <n v="1243.52"/>
  </r>
  <r>
    <s v="SO - 0001110"/>
    <s v="In-Store"/>
    <s v="WARE-XYS1001"/>
    <d v="2018-04-10T00:00:00"/>
    <x v="118"/>
    <d v="2018-10-12T00:00:00"/>
    <x v="94"/>
    <n v="16"/>
    <s v="USD"/>
    <x v="6"/>
    <n v="10"/>
    <n v="3"/>
    <n v="29"/>
    <x v="1"/>
    <n v="2"/>
    <n v="0.4"/>
    <n v="917.9"/>
    <n v="559.91899999999998"/>
    <n v="2202.96"/>
    <n v="-36.715999999999894"/>
  </r>
  <r>
    <s v="SO - 0001111"/>
    <s v="Distributor"/>
    <s v="WARE-PUJ1005"/>
    <d v="2018-04-10T00:00:00"/>
    <x v="118"/>
    <d v="2018-10-21T00:00:00"/>
    <x v="90"/>
    <n v="26"/>
    <s v="USD"/>
    <x v="8"/>
    <n v="23"/>
    <n v="40"/>
    <n v="323"/>
    <x v="0"/>
    <n v="34"/>
    <n v="7.4999999999999997E-2"/>
    <n v="5252.8"/>
    <n v="2836.5120000000002"/>
    <n v="9717.68"/>
    <n v="4044.6559999999999"/>
  </r>
  <r>
    <s v="SO - 0001112"/>
    <s v="Distributor"/>
    <s v="WARE-UHY1004"/>
    <d v="2018-07-19T00:00:00"/>
    <x v="118"/>
    <d v="2018-10-04T00:00:00"/>
    <x v="103"/>
    <n v="34"/>
    <s v="USD"/>
    <x v="4"/>
    <n v="22"/>
    <n v="2"/>
    <n v="213"/>
    <x v="1"/>
    <n v="44"/>
    <n v="7.4999999999999997E-2"/>
    <n v="6505.7"/>
    <n v="5399.7309999999998"/>
    <n v="24071.09"/>
    <n v="2472.1660000000011"/>
  </r>
  <r>
    <s v="SO - 0001113"/>
    <s v="In-Store"/>
    <s v="WARE-PUJ1005"/>
    <d v="2018-07-19T00:00:00"/>
    <x v="118"/>
    <d v="2018-09-29T00:00:00"/>
    <x v="99"/>
    <n v="21"/>
    <s v="USD"/>
    <x v="7"/>
    <n v="4"/>
    <n v="7"/>
    <n v="317"/>
    <x v="1"/>
    <n v="21"/>
    <n v="0.1"/>
    <n v="3390.2000000000003"/>
    <n v="1932.414"/>
    <n v="18307.080000000002"/>
    <n v="6712.5960000000014"/>
  </r>
  <r>
    <s v="SO - 0001114"/>
    <s v="In-Store"/>
    <s v="WARE-PUJ1005"/>
    <d v="2018-04-10T00:00:00"/>
    <x v="118"/>
    <d v="2018-10-18T00:00:00"/>
    <x v="99"/>
    <n v="21"/>
    <s v="USD"/>
    <x v="0"/>
    <n v="6"/>
    <n v="34"/>
    <n v="298"/>
    <x v="0"/>
    <n v="34"/>
    <n v="7.4999999999999997E-2"/>
    <n v="221.1"/>
    <n v="108.339"/>
    <n v="1022.5875000000001"/>
    <n v="480.89250000000015"/>
  </r>
  <r>
    <s v="SO - 0001115"/>
    <s v="Online"/>
    <s v="WARE-PUJ1005"/>
    <d v="2018-07-19T00:00:00"/>
    <x v="118"/>
    <d v="2018-10-24T00:00:00"/>
    <x v="104"/>
    <n v="35"/>
    <s v="USD"/>
    <x v="1"/>
    <n v="14"/>
    <n v="14"/>
    <n v="282"/>
    <x v="0"/>
    <n v="38"/>
    <n v="0.05"/>
    <n v="3993.2000000000003"/>
    <n v="3034.8320000000003"/>
    <n v="7587.08"/>
    <n v="1517.4159999999993"/>
  </r>
  <r>
    <s v="SO - 0001116"/>
    <s v="In-Store"/>
    <s v="WARE-MKL1006"/>
    <d v="2018-07-19T00:00:00"/>
    <x v="118"/>
    <d v="2018-10-01T00:00:00"/>
    <x v="94"/>
    <n v="16"/>
    <s v="USD"/>
    <x v="10"/>
    <n v="9"/>
    <n v="43"/>
    <n v="340"/>
    <x v="1"/>
    <n v="24"/>
    <n v="0.4"/>
    <n v="2519.2000000000003"/>
    <n v="1612.2880000000002"/>
    <n v="12092.160000000002"/>
    <n v="-806.14400000000023"/>
  </r>
  <r>
    <s v="SO - 0001117"/>
    <s v="In-Store"/>
    <s v="WARE-XYS1001"/>
    <d v="2018-07-19T00:00:00"/>
    <x v="119"/>
    <d v="2018-10-07T00:00:00"/>
    <x v="95"/>
    <n v="14"/>
    <s v="USD"/>
    <x v="10"/>
    <n v="9"/>
    <n v="11"/>
    <n v="19"/>
    <x v="1"/>
    <n v="21"/>
    <n v="0.05"/>
    <n v="3953"/>
    <n v="2964.75"/>
    <n v="18776.75"/>
    <n v="3953"/>
  </r>
  <r>
    <s v="SO - 0001118"/>
    <s v="In-Store"/>
    <s v="WARE-PUJ1005"/>
    <d v="2018-04-10T00:00:00"/>
    <x v="119"/>
    <d v="2018-10-09T00:00:00"/>
    <x v="102"/>
    <n v="40"/>
    <s v="USD"/>
    <x v="5"/>
    <n v="12"/>
    <n v="12"/>
    <n v="303"/>
    <x v="2"/>
    <n v="37"/>
    <n v="0.2"/>
    <n v="1092.1000000000001"/>
    <n v="840.91700000000014"/>
    <n v="2621.0400000000004"/>
    <n v="98.289000000000215"/>
  </r>
  <r>
    <s v="SO - 0001119"/>
    <s v="Online"/>
    <s v="WARE-NBV1002"/>
    <d v="2018-04-10T00:00:00"/>
    <x v="119"/>
    <d v="2018-10-05T00:00:00"/>
    <x v="85"/>
    <n v="6"/>
    <s v="USD"/>
    <x v="17"/>
    <n v="20"/>
    <n v="26"/>
    <n v="84"/>
    <x v="1"/>
    <n v="36"/>
    <n v="0.3"/>
    <n v="5835.7"/>
    <n v="4726.9170000000004"/>
    <n v="28594.93"/>
    <n v="-4493.4890000000014"/>
  </r>
  <r>
    <s v="SO - 0001120"/>
    <s v="In-Store"/>
    <s v="WARE-NMK1003"/>
    <d v="2018-04-10T00:00:00"/>
    <x v="119"/>
    <d v="2018-10-19T00:00:00"/>
    <x v="95"/>
    <n v="14"/>
    <s v="USD"/>
    <x v="5"/>
    <n v="12"/>
    <n v="31"/>
    <n v="101"/>
    <x v="1"/>
    <n v="17"/>
    <n v="0.05"/>
    <n v="1701.8"/>
    <n v="1276.3499999999999"/>
    <n v="8083.5499999999993"/>
    <n v="1701.7999999999993"/>
  </r>
  <r>
    <s v="SO - 0001121"/>
    <s v="Wholesale"/>
    <s v="WARE-XYS1001"/>
    <d v="2018-04-10T00:00:00"/>
    <x v="119"/>
    <d v="2018-10-07T00:00:00"/>
    <x v="95"/>
    <n v="14"/>
    <s v="USD"/>
    <x v="21"/>
    <n v="26"/>
    <n v="31"/>
    <n v="20"/>
    <x v="1"/>
    <n v="45"/>
    <n v="0.15"/>
    <n v="6117.1"/>
    <n v="4343.1409999999996"/>
    <n v="31197.210000000003"/>
    <n v="5138.364000000005"/>
  </r>
  <r>
    <s v="SO - 0001122"/>
    <s v="In-Store"/>
    <s v="WARE-MKL1006"/>
    <d v="2018-07-19T00:00:00"/>
    <x v="119"/>
    <d v="2018-10-21T00:00:00"/>
    <x v="104"/>
    <n v="34"/>
    <s v="USD"/>
    <x v="0"/>
    <n v="6"/>
    <n v="6"/>
    <n v="332"/>
    <x v="2"/>
    <n v="16"/>
    <n v="7.4999999999999997E-2"/>
    <n v="1829.1000000000001"/>
    <n v="1188.9150000000002"/>
    <n v="3383.8350000000005"/>
    <n v="1006.0050000000001"/>
  </r>
  <r>
    <s v="SO - 0001123"/>
    <s v="In-Store"/>
    <s v="WARE-MKL1006"/>
    <d v="2018-04-10T00:00:00"/>
    <x v="119"/>
    <d v="2018-09-30T00:00:00"/>
    <x v="79"/>
    <n v="7"/>
    <s v="USD"/>
    <x v="13"/>
    <n v="2"/>
    <n v="48"/>
    <n v="363"/>
    <x v="4"/>
    <n v="9"/>
    <n v="7.4999999999999997E-2"/>
    <n v="3932.9"/>
    <n v="2477.7269999999999"/>
    <n v="18189.662500000002"/>
    <n v="5801.0275000000038"/>
  </r>
  <r>
    <s v="SO - 0001124"/>
    <s v="Online"/>
    <s v="WARE-NMK1003"/>
    <d v="2018-07-19T00:00:00"/>
    <x v="119"/>
    <d v="2018-10-01T00:00:00"/>
    <x v="79"/>
    <n v="7"/>
    <s v="USD"/>
    <x v="23"/>
    <n v="15"/>
    <n v="20"/>
    <n v="97"/>
    <x v="0"/>
    <n v="15"/>
    <n v="0.05"/>
    <n v="1695.1000000000001"/>
    <n v="1101.8150000000001"/>
    <n v="3220.69"/>
    <n v="1017.06"/>
  </r>
  <r>
    <s v="SO - 0001125"/>
    <s v="Online"/>
    <s v="WARE-NMK1003"/>
    <d v="2018-07-19T00:00:00"/>
    <x v="119"/>
    <d v="2018-10-23T00:00:00"/>
    <x v="93"/>
    <n v="8"/>
    <s v="USD"/>
    <x v="5"/>
    <n v="12"/>
    <n v="18"/>
    <n v="199"/>
    <x v="1"/>
    <n v="36"/>
    <n v="0.2"/>
    <n v="180.9"/>
    <n v="130.24799999999999"/>
    <n v="578.88"/>
    <n v="57.888000000000034"/>
  </r>
  <r>
    <s v="SO - 0001126"/>
    <s v="In-Store"/>
    <s v="WARE-NMK1003"/>
    <d v="2018-04-10T00:00:00"/>
    <x v="120"/>
    <d v="2018-10-05T00:00:00"/>
    <x v="97"/>
    <n v="25"/>
    <s v="USD"/>
    <x v="5"/>
    <n v="12"/>
    <n v="2"/>
    <n v="126"/>
    <x v="1"/>
    <n v="3"/>
    <n v="0.15"/>
    <n v="877.7"/>
    <n v="631.94399999999996"/>
    <n v="746.04500000000007"/>
    <n v="114.10100000000011"/>
  </r>
  <r>
    <s v="SO - 0001127"/>
    <s v="In-Store"/>
    <s v="WARE-NBV1002"/>
    <d v="2018-04-10T00:00:00"/>
    <x v="120"/>
    <d v="2018-10-21T00:00:00"/>
    <x v="99"/>
    <n v="19"/>
    <s v="USD"/>
    <x v="10"/>
    <n v="9"/>
    <n v="45"/>
    <n v="79"/>
    <x v="1"/>
    <n v="33"/>
    <n v="0.15"/>
    <n v="2646.5"/>
    <n v="1984.875"/>
    <n v="15746.674999999999"/>
    <n v="1852.5499999999993"/>
  </r>
  <r>
    <s v="SO - 0001128"/>
    <s v="In-Store"/>
    <s v="WARE-NBV1002"/>
    <d v="2018-04-10T00:00:00"/>
    <x v="120"/>
    <d v="2018-10-17T00:00:00"/>
    <x v="93"/>
    <n v="7"/>
    <s v="USD"/>
    <x v="10"/>
    <n v="9"/>
    <n v="25"/>
    <n v="74"/>
    <x v="3"/>
    <n v="47"/>
    <n v="0.05"/>
    <n v="5132.2"/>
    <n v="2206.846"/>
    <n v="19502.359999999997"/>
    <n v="10674.975999999997"/>
  </r>
  <r>
    <s v="SO - 0001129"/>
    <s v="Online"/>
    <s v="WARE-XYS1001"/>
    <d v="2018-07-19T00:00:00"/>
    <x v="120"/>
    <d v="2018-10-23T00:00:00"/>
    <x v="88"/>
    <n v="10"/>
    <s v="USD"/>
    <x v="16"/>
    <n v="18"/>
    <n v="21"/>
    <n v="48"/>
    <x v="1"/>
    <n v="17"/>
    <n v="0.4"/>
    <n v="5112.1000000000004"/>
    <n v="3271.7440000000001"/>
    <n v="24538.080000000002"/>
    <n v="-1635.8719999999994"/>
  </r>
  <r>
    <s v="SO - 0001130"/>
    <s v="In-Store"/>
    <s v="WARE-UHY1004"/>
    <d v="2018-07-19T00:00:00"/>
    <x v="120"/>
    <d v="2018-10-04T00:00:00"/>
    <x v="96"/>
    <n v="20"/>
    <s v="USD"/>
    <x v="5"/>
    <n v="12"/>
    <n v="47"/>
    <n v="222"/>
    <x v="1"/>
    <n v="31"/>
    <n v="0.05"/>
    <n v="1065.3"/>
    <n v="521.99699999999996"/>
    <n v="7084.244999999999"/>
    <n v="3430.2659999999992"/>
  </r>
  <r>
    <s v="SO - 0001131"/>
    <s v="Online"/>
    <s v="WARE-UHY1004"/>
    <d v="2018-07-19T00:00:00"/>
    <x v="120"/>
    <d v="2018-10-08T00:00:00"/>
    <x v="95"/>
    <n v="13"/>
    <s v="USD"/>
    <x v="19"/>
    <n v="19"/>
    <n v="13"/>
    <n v="216"/>
    <x v="1"/>
    <n v="2"/>
    <n v="0.15"/>
    <n v="3269.6"/>
    <n v="2059.848"/>
    <n v="16674.96"/>
    <n v="4315.8719999999994"/>
  </r>
  <r>
    <s v="SO - 0001132"/>
    <s v="In-Store"/>
    <s v="WARE-PUJ1005"/>
    <d v="2018-04-10T00:00:00"/>
    <x v="120"/>
    <d v="2018-10-02T00:00:00"/>
    <x v="94"/>
    <n v="14"/>
    <s v="USD"/>
    <x v="10"/>
    <n v="9"/>
    <n v="28"/>
    <n v="315"/>
    <x v="1"/>
    <n v="35"/>
    <n v="7.4999999999999997E-2"/>
    <n v="6070.2"/>
    <n v="3277.9079999999999"/>
    <n v="33689.61"/>
    <n v="14022.162"/>
  </r>
  <r>
    <s v="SO - 0001133"/>
    <s v="Online"/>
    <s v="WARE-XYS1001"/>
    <d v="2018-07-19T00:00:00"/>
    <x v="120"/>
    <d v="2018-10-18T00:00:00"/>
    <x v="90"/>
    <n v="24"/>
    <s v="USD"/>
    <x v="16"/>
    <n v="18"/>
    <n v="3"/>
    <n v="33"/>
    <x v="1"/>
    <n v="46"/>
    <n v="0.2"/>
    <n v="1279.7"/>
    <n v="857.39900000000011"/>
    <n v="7166.32"/>
    <n v="1164.5269999999991"/>
  </r>
  <r>
    <s v="SO - 0001134"/>
    <s v="In-Store"/>
    <s v="WARE-NBV1002"/>
    <d v="2018-07-19T00:00:00"/>
    <x v="120"/>
    <d v="2018-10-07T00:00:00"/>
    <x v="88"/>
    <n v="10"/>
    <s v="USD"/>
    <x v="22"/>
    <n v="11"/>
    <n v="41"/>
    <n v="74"/>
    <x v="4"/>
    <n v="18"/>
    <n v="0.05"/>
    <n v="3061.9"/>
    <n v="2449.52"/>
    <n v="2908.8049999999998"/>
    <n v="459.28499999999985"/>
  </r>
  <r>
    <s v="SO - 0001135"/>
    <s v="In-Store"/>
    <s v="WARE-UHY1004"/>
    <d v="2018-07-19T00:00:00"/>
    <x v="120"/>
    <d v="2018-10-02T00:00:00"/>
    <x v="103"/>
    <n v="32"/>
    <s v="USD"/>
    <x v="27"/>
    <n v="1"/>
    <n v="24"/>
    <n v="233"/>
    <x v="0"/>
    <n v="15"/>
    <n v="0.05"/>
    <n v="2646.5"/>
    <n v="1217.3900000000001"/>
    <n v="5028.3499999999995"/>
    <n v="2593.5699999999993"/>
  </r>
  <r>
    <s v="SO - 0001136"/>
    <s v="Distributor"/>
    <s v="WARE-NMK1003"/>
    <d v="2018-04-10T00:00:00"/>
    <x v="121"/>
    <d v="2018-10-27T00:00:00"/>
    <x v="105"/>
    <n v="33"/>
    <s v="USD"/>
    <x v="8"/>
    <n v="23"/>
    <n v="28"/>
    <n v="169"/>
    <x v="1"/>
    <n v="40"/>
    <n v="7.4999999999999997E-2"/>
    <n v="5232.7"/>
    <n v="3767.5439999999999"/>
    <n v="29041.484999999997"/>
    <n v="6436.2209999999977"/>
  </r>
  <r>
    <s v="SO - 0001137"/>
    <s v="Online"/>
    <s v="WARE-NMK1003"/>
    <d v="2018-04-10T00:00:00"/>
    <x v="121"/>
    <d v="2018-10-15T00:00:00"/>
    <x v="97"/>
    <n v="24"/>
    <s v="USD"/>
    <x v="24"/>
    <n v="16"/>
    <n v="19"/>
    <n v="105"/>
    <x v="2"/>
    <n v="7"/>
    <n v="0.15"/>
    <n v="3986.5"/>
    <n v="3268.93"/>
    <n v="20331.149999999998"/>
    <n v="717.56999999999971"/>
  </r>
  <r>
    <s v="SO - 0001138"/>
    <s v="Online"/>
    <s v="WARE-PUJ1005"/>
    <d v="2018-07-19T00:00:00"/>
    <x v="121"/>
    <d v="2018-10-03T00:00:00"/>
    <x v="106"/>
    <n v="30"/>
    <s v="USD"/>
    <x v="24"/>
    <n v="16"/>
    <n v="8"/>
    <n v="306"/>
    <x v="1"/>
    <n v="39"/>
    <n v="0.1"/>
    <n v="247.9"/>
    <n v="178.488"/>
    <n v="892.44"/>
    <n v="178.48800000000006"/>
  </r>
  <r>
    <s v="SO - 0001139"/>
    <s v="Distributor"/>
    <s v="WARE-NMK1003"/>
    <d v="2018-07-19T00:00:00"/>
    <x v="121"/>
    <d v="2018-10-01T00:00:00"/>
    <x v="79"/>
    <n v="5"/>
    <s v="USD"/>
    <x v="4"/>
    <n v="22"/>
    <n v="37"/>
    <n v="113"/>
    <x v="1"/>
    <n v="23"/>
    <n v="0.15"/>
    <n v="221.1"/>
    <n v="141.50399999999999"/>
    <n v="1127.6099999999999"/>
    <n v="278.58600000000001"/>
  </r>
  <r>
    <s v="SO - 0001140"/>
    <s v="Distributor"/>
    <s v="WARE-MKL1006"/>
    <d v="2018-04-10T00:00:00"/>
    <x v="121"/>
    <d v="2018-10-06T00:00:00"/>
    <x v="85"/>
    <n v="4"/>
    <s v="USD"/>
    <x v="8"/>
    <n v="23"/>
    <n v="12"/>
    <n v="358"/>
    <x v="1"/>
    <n v="45"/>
    <n v="0.1"/>
    <n v="1118.9000000000001"/>
    <n v="492.31600000000003"/>
    <n v="3021.03"/>
    <n v="1544.0820000000001"/>
  </r>
  <r>
    <s v="SO - 0001141"/>
    <s v="In-Store"/>
    <s v="WARE-NMK1003"/>
    <d v="2018-04-10T00:00:00"/>
    <x v="121"/>
    <d v="2018-10-10T00:00:00"/>
    <x v="99"/>
    <n v="18"/>
    <s v="USD"/>
    <x v="11"/>
    <n v="5"/>
    <n v="11"/>
    <n v="146"/>
    <x v="2"/>
    <n v="7"/>
    <n v="0.05"/>
    <n v="5433.7"/>
    <n v="2825.5239999999999"/>
    <n v="5162.0149999999994"/>
    <n v="2336.4909999999995"/>
  </r>
  <r>
    <s v="SO - 0001142"/>
    <s v="In-Store"/>
    <s v="WARE-PUJ1005"/>
    <d v="2018-07-19T00:00:00"/>
    <x v="121"/>
    <d v="2018-10-27T00:00:00"/>
    <x v="104"/>
    <n v="32"/>
    <s v="USD"/>
    <x v="14"/>
    <n v="7"/>
    <n v="17"/>
    <n v="291"/>
    <x v="2"/>
    <n v="4"/>
    <n v="7.4999999999999997E-2"/>
    <n v="3028.4"/>
    <n v="1756.472"/>
    <n v="14006.35"/>
    <n v="5223.99"/>
  </r>
  <r>
    <s v="SO - 0001143"/>
    <s v="Online"/>
    <s v="WARE-PUJ1005"/>
    <d v="2018-04-10T00:00:00"/>
    <x v="121"/>
    <d v="2018-10-04T00:00:00"/>
    <x v="93"/>
    <n v="6"/>
    <s v="USD"/>
    <x v="23"/>
    <n v="15"/>
    <n v="22"/>
    <n v="296"/>
    <x v="2"/>
    <n v="8"/>
    <n v="0.15"/>
    <n v="3892.7000000000003"/>
    <n v="2296.6930000000002"/>
    <n v="3308.7950000000001"/>
    <n v="1012.1019999999999"/>
  </r>
  <r>
    <s v="SO - 0001144"/>
    <s v="In-Store"/>
    <s v="WARE-UHY1004"/>
    <d v="2018-04-10T00:00:00"/>
    <x v="121"/>
    <d v="2018-10-09T00:00:00"/>
    <x v="107"/>
    <n v="34"/>
    <s v="USD"/>
    <x v="5"/>
    <n v="12"/>
    <n v="38"/>
    <n v="224"/>
    <x v="1"/>
    <n v="39"/>
    <n v="0.15"/>
    <n v="2579.5"/>
    <n v="2089.395"/>
    <n v="6577.7249999999995"/>
    <n v="309.53999999999996"/>
  </r>
  <r>
    <s v="SO - 0001145"/>
    <s v="Wholesale"/>
    <s v="WARE-NMK1003"/>
    <d v="2018-07-19T00:00:00"/>
    <x v="121"/>
    <d v="2018-10-03T00:00:00"/>
    <x v="95"/>
    <n v="12"/>
    <s v="USD"/>
    <x v="25"/>
    <n v="27"/>
    <n v="6"/>
    <n v="131"/>
    <x v="1"/>
    <n v="3"/>
    <n v="0.05"/>
    <n v="1809"/>
    <n v="1230.1200000000001"/>
    <n v="10311.299999999999"/>
    <n v="2930.5799999999981"/>
  </r>
  <r>
    <s v="SO - 0001146"/>
    <s v="Online"/>
    <s v="WARE-UHY1004"/>
    <d v="2018-07-19T00:00:00"/>
    <x v="122"/>
    <d v="2018-10-03T00:00:00"/>
    <x v="89"/>
    <n v="9"/>
    <s v="USD"/>
    <x v="18"/>
    <n v="13"/>
    <n v="22"/>
    <n v="215"/>
    <x v="3"/>
    <n v="47"/>
    <n v="7.4999999999999997E-2"/>
    <n v="5118.8"/>
    <n v="2457.0239999999999"/>
    <n v="18939.560000000001"/>
    <n v="9111.4640000000018"/>
  </r>
  <r>
    <s v="SO - 0001147"/>
    <s v="Online"/>
    <s v="WARE-UHY1004"/>
    <d v="2018-04-10T00:00:00"/>
    <x v="122"/>
    <d v="2018-10-03T00:00:00"/>
    <x v="98"/>
    <n v="15"/>
    <s v="USD"/>
    <x v="5"/>
    <n v="12"/>
    <n v="42"/>
    <n v="243"/>
    <x v="1"/>
    <n v="29"/>
    <n v="0.1"/>
    <n v="978.2"/>
    <n v="753.21400000000006"/>
    <n v="1760.7600000000002"/>
    <n v="254.33200000000011"/>
  </r>
  <r>
    <s v="SO - 0001148"/>
    <s v="In-Store"/>
    <s v="WARE-UHY1004"/>
    <d v="2018-07-19T00:00:00"/>
    <x v="122"/>
    <d v="2018-10-04T00:00:00"/>
    <x v="90"/>
    <n v="22"/>
    <s v="USD"/>
    <x v="22"/>
    <n v="11"/>
    <n v="29"/>
    <n v="215"/>
    <x v="1"/>
    <n v="11"/>
    <n v="0.05"/>
    <n v="770.5"/>
    <n v="554.76"/>
    <n v="2195.9249999999997"/>
    <n v="531.64499999999975"/>
  </r>
  <r>
    <s v="SO - 0001149"/>
    <s v="In-Store"/>
    <s v="WARE-XYS1001"/>
    <d v="2018-04-10T00:00:00"/>
    <x v="122"/>
    <d v="2018-10-16T00:00:00"/>
    <x v="94"/>
    <n v="12"/>
    <s v="USD"/>
    <x v="5"/>
    <n v="12"/>
    <n v="39"/>
    <n v="22"/>
    <x v="1"/>
    <n v="41"/>
    <n v="7.4999999999999997E-2"/>
    <n v="1085.4000000000001"/>
    <n v="759.78"/>
    <n v="8031.9600000000009"/>
    <n v="1953.7200000000012"/>
  </r>
  <r>
    <s v="SO - 0001150"/>
    <s v="In-Store"/>
    <s v="WARE-PUJ1005"/>
    <d v="2018-07-19T00:00:00"/>
    <x v="122"/>
    <d v="2018-10-20T00:00:00"/>
    <x v="93"/>
    <n v="5"/>
    <s v="USD"/>
    <x v="6"/>
    <n v="10"/>
    <n v="15"/>
    <n v="309"/>
    <x v="1"/>
    <n v="36"/>
    <n v="0.05"/>
    <n v="1989.9"/>
    <n v="795.96"/>
    <n v="9452.0249999999996"/>
    <n v="5472.2249999999995"/>
  </r>
  <r>
    <s v="SO - 0001151"/>
    <s v="In-Store"/>
    <s v="WARE-XYS1001"/>
    <d v="2018-07-19T00:00:00"/>
    <x v="122"/>
    <d v="2018-10-17T00:00:00"/>
    <x v="101"/>
    <n v="25"/>
    <s v="USD"/>
    <x v="6"/>
    <n v="10"/>
    <n v="4"/>
    <n v="22"/>
    <x v="2"/>
    <n v="1"/>
    <n v="0.05"/>
    <n v="2907.8"/>
    <n v="2180.8500000000004"/>
    <n v="11049.64"/>
    <n v="2326.239999999998"/>
  </r>
  <r>
    <s v="SO - 0001152"/>
    <s v="Wholesale"/>
    <s v="WARE-XYS1001"/>
    <d v="2018-04-10T00:00:00"/>
    <x v="122"/>
    <d v="2018-10-09T00:00:00"/>
    <x v="95"/>
    <n v="11"/>
    <s v="USD"/>
    <x v="3"/>
    <n v="28"/>
    <n v="32"/>
    <n v="56"/>
    <x v="4"/>
    <n v="10"/>
    <n v="7.4999999999999997E-2"/>
    <n v="1165.8"/>
    <n v="886.00799999999992"/>
    <n v="8626.92"/>
    <n v="1538.8560000000007"/>
  </r>
  <r>
    <s v="SO - 0001153"/>
    <s v="Online"/>
    <s v="WARE-NMK1003"/>
    <d v="2018-07-19T00:00:00"/>
    <x v="122"/>
    <d v="2018-10-19T00:00:00"/>
    <x v="79"/>
    <n v="4"/>
    <s v="USD"/>
    <x v="1"/>
    <n v="14"/>
    <n v="26"/>
    <n v="116"/>
    <x v="1"/>
    <n v="36"/>
    <n v="7.4999999999999997E-2"/>
    <n v="5715.1"/>
    <n v="4343.4760000000006"/>
    <n v="21145.870000000003"/>
    <n v="3771.9660000000003"/>
  </r>
  <r>
    <s v="SO - 0001154"/>
    <s v="Online"/>
    <s v="WARE-NMK1003"/>
    <d v="2018-07-19T00:00:00"/>
    <x v="122"/>
    <d v="2018-10-22T00:00:00"/>
    <x v="106"/>
    <n v="29"/>
    <s v="USD"/>
    <x v="23"/>
    <n v="15"/>
    <n v="35"/>
    <n v="160"/>
    <x v="0"/>
    <n v="38"/>
    <n v="0.1"/>
    <n v="1695.1000000000001"/>
    <n v="1254.374"/>
    <n v="10679.130000000001"/>
    <n v="1898.5120000000006"/>
  </r>
  <r>
    <s v="SO - 0001155"/>
    <s v="Distributor"/>
    <s v="WARE-NMK1003"/>
    <d v="2018-07-19T00:00:00"/>
    <x v="123"/>
    <d v="2018-10-10T00:00:00"/>
    <x v="108"/>
    <n v="25"/>
    <s v="USD"/>
    <x v="2"/>
    <n v="21"/>
    <n v="18"/>
    <n v="156"/>
    <x v="1"/>
    <n v="45"/>
    <n v="0.2"/>
    <n v="1038.5"/>
    <n v="643.87"/>
    <n v="830.80000000000007"/>
    <n v="186.93000000000006"/>
  </r>
  <r>
    <s v="SO - 0001156"/>
    <s v="In-Store"/>
    <s v="WARE-PUJ1005"/>
    <d v="2018-07-19T00:00:00"/>
    <x v="123"/>
    <d v="2018-10-07T00:00:00"/>
    <x v="100"/>
    <n v="15"/>
    <s v="USD"/>
    <x v="7"/>
    <n v="4"/>
    <n v="32"/>
    <n v="315"/>
    <x v="1"/>
    <n v="23"/>
    <n v="0.05"/>
    <n v="5788.8"/>
    <n v="2778.6239999999998"/>
    <n v="38495.519999999997"/>
    <n v="19045.151999999998"/>
  </r>
  <r>
    <s v="SO - 0001157"/>
    <s v="Online"/>
    <s v="WARE-XYS1001"/>
    <d v="2018-07-19T00:00:00"/>
    <x v="123"/>
    <d v="2018-10-21T00:00:00"/>
    <x v="100"/>
    <n v="15"/>
    <s v="USD"/>
    <x v="5"/>
    <n v="12"/>
    <n v="9"/>
    <n v="21"/>
    <x v="0"/>
    <n v="42"/>
    <n v="0.15"/>
    <n v="2237.8000000000002"/>
    <n v="1118.9000000000001"/>
    <n v="3804.26"/>
    <n v="1566.46"/>
  </r>
  <r>
    <s v="SO - 0001158"/>
    <s v="Wholesale"/>
    <s v="WARE-MKL1006"/>
    <d v="2018-07-19T00:00:00"/>
    <x v="123"/>
    <d v="2018-10-26T00:00:00"/>
    <x v="100"/>
    <n v="15"/>
    <s v="USD"/>
    <x v="12"/>
    <n v="25"/>
    <n v="46"/>
    <n v="330"/>
    <x v="1"/>
    <n v="36"/>
    <n v="0.15"/>
    <n v="1132.3"/>
    <n v="871.87099999999998"/>
    <n v="6737.1849999999995"/>
    <n v="634.08799999999974"/>
  </r>
  <r>
    <s v="SO - 0001159"/>
    <s v="In-Store"/>
    <s v="WARE-NMK1003"/>
    <d v="2018-07-19T00:00:00"/>
    <x v="123"/>
    <d v="2018-10-15T00:00:00"/>
    <x v="89"/>
    <n v="8"/>
    <s v="USD"/>
    <x v="6"/>
    <n v="10"/>
    <n v="19"/>
    <n v="89"/>
    <x v="0"/>
    <n v="12"/>
    <n v="0.05"/>
    <n v="891.1"/>
    <n v="552.48199999999997"/>
    <n v="3386.18"/>
    <n v="1176.252"/>
  </r>
  <r>
    <s v="SO - 0001160"/>
    <s v="Online"/>
    <s v="WARE-XYS1001"/>
    <d v="2018-04-10T00:00:00"/>
    <x v="123"/>
    <d v="2018-10-15T00:00:00"/>
    <x v="79"/>
    <n v="3"/>
    <s v="USD"/>
    <x v="24"/>
    <n v="16"/>
    <n v="41"/>
    <n v="20"/>
    <x v="4"/>
    <n v="9"/>
    <n v="0.05"/>
    <n v="3819"/>
    <n v="3055.2000000000003"/>
    <n v="14512.199999999999"/>
    <n v="2291.3999999999978"/>
  </r>
  <r>
    <s v="SO - 0001161"/>
    <s v="Distributor"/>
    <s v="WARE-PUJ1005"/>
    <d v="2018-07-19T00:00:00"/>
    <x v="124"/>
    <d v="2018-10-10T00:00:00"/>
    <x v="101"/>
    <n v="23"/>
    <s v="USD"/>
    <x v="2"/>
    <n v="21"/>
    <n v="9"/>
    <n v="287"/>
    <x v="4"/>
    <n v="9"/>
    <n v="0.15"/>
    <n v="1232.8"/>
    <n v="702.69599999999991"/>
    <n v="6287.2799999999988"/>
    <n v="2071.1039999999994"/>
  </r>
  <r>
    <s v="SO - 0001162"/>
    <s v="Online"/>
    <s v="WARE-XYS1001"/>
    <d v="2018-07-19T00:00:00"/>
    <x v="124"/>
    <d v="2018-10-05T00:00:00"/>
    <x v="90"/>
    <n v="20"/>
    <s v="USD"/>
    <x v="5"/>
    <n v="12"/>
    <n v="25"/>
    <n v="14"/>
    <x v="1"/>
    <n v="44"/>
    <n v="7.4999999999999997E-2"/>
    <n v="6331.5"/>
    <n v="2532.6000000000004"/>
    <n v="17569.912500000002"/>
    <n v="9972.1125000000011"/>
  </r>
  <r>
    <s v="SO - 0001163"/>
    <s v="Online"/>
    <s v="WARE-XYS1001"/>
    <d v="2018-07-19T00:00:00"/>
    <x v="124"/>
    <d v="2018-10-15T00:00:00"/>
    <x v="88"/>
    <n v="6"/>
    <s v="USD"/>
    <x v="18"/>
    <n v="13"/>
    <n v="2"/>
    <n v="51"/>
    <x v="1"/>
    <n v="44"/>
    <n v="0.1"/>
    <n v="917.9"/>
    <n v="431.41299999999995"/>
    <n v="4956.66"/>
    <n v="2368.1820000000002"/>
  </r>
  <r>
    <s v="SO - 0001164"/>
    <s v="Online"/>
    <s v="WARE-UHY1004"/>
    <d v="2018-07-19T00:00:00"/>
    <x v="124"/>
    <d v="2018-10-28T00:00:00"/>
    <x v="104"/>
    <n v="29"/>
    <s v="USD"/>
    <x v="1"/>
    <n v="14"/>
    <n v="38"/>
    <n v="246"/>
    <x v="0"/>
    <n v="38"/>
    <n v="0.05"/>
    <n v="1333.3"/>
    <n v="639.98399999999992"/>
    <n v="5066.54"/>
    <n v="2506.6040000000003"/>
  </r>
  <r>
    <s v="SO - 0001165"/>
    <s v="Online"/>
    <s v="WARE-NMK1003"/>
    <d v="2018-07-19T00:00:00"/>
    <x v="124"/>
    <d v="2018-10-18T00:00:00"/>
    <x v="95"/>
    <n v="9"/>
    <s v="USD"/>
    <x v="23"/>
    <n v="15"/>
    <n v="43"/>
    <n v="97"/>
    <x v="1"/>
    <n v="24"/>
    <n v="0.15"/>
    <n v="5467.2"/>
    <n v="3444.3359999999998"/>
    <n v="18588.48"/>
    <n v="4811.1360000000004"/>
  </r>
  <r>
    <s v="SO - 0001166"/>
    <s v="Online"/>
    <s v="WARE-PUJ1005"/>
    <d v="2018-07-19T00:00:00"/>
    <x v="124"/>
    <d v="2018-10-17T00:00:00"/>
    <x v="98"/>
    <n v="13"/>
    <s v="USD"/>
    <x v="23"/>
    <n v="15"/>
    <n v="15"/>
    <n v="310"/>
    <x v="0"/>
    <n v="34"/>
    <n v="0.1"/>
    <n v="5896"/>
    <n v="3950.32"/>
    <n v="15919.2"/>
    <n v="4068.24"/>
  </r>
  <r>
    <s v="SO - 0001167"/>
    <s v="In-Store"/>
    <s v="WARE-NBV1002"/>
    <d v="2018-04-10T00:00:00"/>
    <x v="124"/>
    <d v="2018-10-08T00:00:00"/>
    <x v="95"/>
    <n v="9"/>
    <s v="USD"/>
    <x v="11"/>
    <n v="5"/>
    <n v="22"/>
    <n v="78"/>
    <x v="3"/>
    <n v="25"/>
    <n v="0.2"/>
    <n v="1809"/>
    <n v="1212.03"/>
    <n v="1447.2"/>
    <n v="235.17000000000007"/>
  </r>
  <r>
    <s v="SO - 0001168"/>
    <s v="Online"/>
    <s v="WARE-NBV1002"/>
    <d v="2018-07-19T00:00:00"/>
    <x v="124"/>
    <d v="2018-10-25T00:00:00"/>
    <x v="98"/>
    <n v="13"/>
    <s v="USD"/>
    <x v="23"/>
    <n v="15"/>
    <n v="26"/>
    <n v="84"/>
    <x v="1"/>
    <n v="17"/>
    <n v="7.4999999999999997E-2"/>
    <n v="1112.2"/>
    <n v="722.93000000000006"/>
    <n v="4115.1400000000003"/>
    <n v="1223.42"/>
  </r>
  <r>
    <s v="SO - 0001169"/>
    <s v="Distributor"/>
    <s v="WARE-NMK1003"/>
    <d v="2018-07-19T00:00:00"/>
    <x v="125"/>
    <d v="2018-10-24T00:00:00"/>
    <x v="109"/>
    <n v="33"/>
    <s v="USD"/>
    <x v="12"/>
    <n v="25"/>
    <n v="1"/>
    <n v="186"/>
    <x v="2"/>
    <n v="4"/>
    <n v="0.05"/>
    <n v="2546"/>
    <n v="1782.1999999999998"/>
    <n v="9674.7999999999993"/>
    <n v="2546"/>
  </r>
  <r>
    <s v="SO - 0001170"/>
    <s v="In-Store"/>
    <s v="WARE-UHY1004"/>
    <d v="2018-07-19T00:00:00"/>
    <x v="125"/>
    <d v="2018-10-26T00:00:00"/>
    <x v="95"/>
    <n v="8"/>
    <s v="USD"/>
    <x v="6"/>
    <n v="10"/>
    <n v="34"/>
    <n v="228"/>
    <x v="1"/>
    <n v="27"/>
    <n v="0.05"/>
    <n v="1139"/>
    <n v="774.5200000000001"/>
    <n v="8656.4"/>
    <n v="2460.2399999999989"/>
  </r>
  <r>
    <s v="SO - 0001171"/>
    <s v="In-Store"/>
    <s v="WARE-UHY1004"/>
    <d v="2018-07-19T00:00:00"/>
    <x v="125"/>
    <d v="2018-10-19T00:00:00"/>
    <x v="108"/>
    <n v="23"/>
    <s v="USD"/>
    <x v="9"/>
    <n v="8"/>
    <n v="49"/>
    <n v="223"/>
    <x v="1"/>
    <n v="26"/>
    <n v="0.05"/>
    <n v="3872.6"/>
    <n v="2362.2860000000001"/>
    <n v="7357.94"/>
    <n v="2633.3679999999995"/>
  </r>
  <r>
    <s v="SO - 0001172"/>
    <s v="Online"/>
    <s v="WARE-XYS1001"/>
    <d v="2018-04-10T00:00:00"/>
    <x v="125"/>
    <d v="2018-10-22T00:00:00"/>
    <x v="110"/>
    <n v="21"/>
    <s v="USD"/>
    <x v="16"/>
    <n v="18"/>
    <n v="5"/>
    <n v="37"/>
    <x v="0"/>
    <n v="42"/>
    <n v="0.15"/>
    <n v="1326.6000000000001"/>
    <n v="809.22600000000011"/>
    <n v="9020.880000000001"/>
    <n v="2547.0720000000001"/>
  </r>
  <r>
    <s v="SO - 0001173"/>
    <s v="Distributor"/>
    <s v="WARE-MKL1006"/>
    <d v="2018-07-19T00:00:00"/>
    <x v="125"/>
    <d v="2018-10-20T00:00:00"/>
    <x v="100"/>
    <n v="13"/>
    <s v="USD"/>
    <x v="2"/>
    <n v="21"/>
    <n v="40"/>
    <n v="347"/>
    <x v="1"/>
    <n v="3"/>
    <n v="0.1"/>
    <n v="2525.9"/>
    <n v="1793.3889999999999"/>
    <n v="9093.24"/>
    <n v="1919.6840000000002"/>
  </r>
  <r>
    <s v="SO - 0001174"/>
    <s v="Online"/>
    <s v="WARE-NMK1003"/>
    <d v="2018-04-10T00:00:00"/>
    <x v="125"/>
    <d v="2018-10-13T00:00:00"/>
    <x v="111"/>
    <n v="40"/>
    <s v="USD"/>
    <x v="19"/>
    <n v="19"/>
    <n v="3"/>
    <n v="141"/>
    <x v="2"/>
    <n v="1"/>
    <n v="0.15"/>
    <n v="924.6"/>
    <n v="564.00599999999997"/>
    <n v="3143.64"/>
    <n v="887.61599999999999"/>
  </r>
  <r>
    <s v="SO - 0001175"/>
    <s v="Distributor"/>
    <s v="WARE-NMK1003"/>
    <d v="2018-07-19T00:00:00"/>
    <x v="125"/>
    <d v="2018-10-14T00:00:00"/>
    <x v="94"/>
    <n v="9"/>
    <s v="USD"/>
    <x v="15"/>
    <n v="24"/>
    <n v="49"/>
    <n v="128"/>
    <x v="1"/>
    <n v="11"/>
    <n v="0.05"/>
    <n v="261.3"/>
    <n v="146.32800000000003"/>
    <n v="1241.175"/>
    <n v="509.53499999999985"/>
  </r>
  <r>
    <s v="SO - 0001176"/>
    <s v="Online"/>
    <s v="WARE-XYS1001"/>
    <d v="2018-07-19T00:00:00"/>
    <x v="126"/>
    <d v="2018-10-29T00:00:00"/>
    <x v="101"/>
    <n v="21"/>
    <s v="USD"/>
    <x v="5"/>
    <n v="12"/>
    <n v="50"/>
    <n v="15"/>
    <x v="2"/>
    <n v="8"/>
    <n v="0.1"/>
    <n v="234.5"/>
    <n v="161.80499999999998"/>
    <n v="1266.3"/>
    <n v="295.47000000000003"/>
  </r>
  <r>
    <s v="SO - 0001177"/>
    <s v="Distributor"/>
    <s v="WARE-PUJ1005"/>
    <d v="2018-07-19T00:00:00"/>
    <x v="126"/>
    <d v="2018-10-12T00:00:00"/>
    <x v="106"/>
    <n v="25"/>
    <s v="USD"/>
    <x v="12"/>
    <n v="25"/>
    <n v="35"/>
    <n v="327"/>
    <x v="1"/>
    <n v="26"/>
    <n v="0.05"/>
    <n v="5775.4000000000005"/>
    <n v="4273.7960000000003"/>
    <n v="43893.04"/>
    <n v="9702.6719999999987"/>
  </r>
  <r>
    <s v="SO - 0001178"/>
    <s v="Online"/>
    <s v="WARE-NMK1003"/>
    <d v="2018-07-19T00:00:00"/>
    <x v="126"/>
    <d v="2018-10-23T00:00:00"/>
    <x v="95"/>
    <n v="7"/>
    <s v="USD"/>
    <x v="17"/>
    <n v="20"/>
    <n v="35"/>
    <n v="182"/>
    <x v="1"/>
    <n v="45"/>
    <n v="0.05"/>
    <n v="3852.5"/>
    <n v="2812.3249999999998"/>
    <n v="21959.25"/>
    <n v="5085.3000000000029"/>
  </r>
  <r>
    <s v="SO - 0001179"/>
    <s v="Online"/>
    <s v="WARE-NMK1003"/>
    <d v="2018-07-19T00:00:00"/>
    <x v="126"/>
    <d v="2018-10-10T00:00:00"/>
    <x v="101"/>
    <n v="21"/>
    <s v="USD"/>
    <x v="16"/>
    <n v="18"/>
    <n v="9"/>
    <n v="150"/>
    <x v="1"/>
    <n v="30"/>
    <n v="0.05"/>
    <n v="1045.2"/>
    <n v="585.31200000000013"/>
    <n v="3971.7599999999998"/>
    <n v="1630.5119999999993"/>
  </r>
  <r>
    <s v="SO - 0001180"/>
    <s v="Wholesale"/>
    <s v="WARE-MKL1006"/>
    <d v="2018-07-19T00:00:00"/>
    <x v="126"/>
    <d v="2018-10-12T00:00:00"/>
    <x v="101"/>
    <n v="21"/>
    <s v="USD"/>
    <x v="25"/>
    <n v="27"/>
    <n v="9"/>
    <n v="342"/>
    <x v="1"/>
    <n v="29"/>
    <n v="0.15"/>
    <n v="864.30000000000007"/>
    <n v="535.86599999999999"/>
    <n v="1469.3100000000002"/>
    <n v="397.5780000000002"/>
  </r>
  <r>
    <s v="SO - 0001181"/>
    <s v="In-Store"/>
    <s v="WARE-NMK1003"/>
    <d v="2018-07-19T00:00:00"/>
    <x v="126"/>
    <d v="2018-10-13T00:00:00"/>
    <x v="101"/>
    <n v="21"/>
    <s v="USD"/>
    <x v="14"/>
    <n v="7"/>
    <n v="49"/>
    <n v="93"/>
    <x v="1"/>
    <n v="26"/>
    <n v="0.05"/>
    <n v="2559.4"/>
    <n v="2124.3020000000001"/>
    <n v="12157.15"/>
    <n v="1535.6399999999994"/>
  </r>
  <r>
    <s v="SO - 0001182"/>
    <s v="In-Store"/>
    <s v="WARE-UHY1004"/>
    <d v="2018-07-19T00:00:00"/>
    <x v="127"/>
    <d v="2018-10-29T00:00:00"/>
    <x v="98"/>
    <n v="10"/>
    <s v="USD"/>
    <x v="10"/>
    <n v="9"/>
    <n v="35"/>
    <n v="204"/>
    <x v="1"/>
    <n v="14"/>
    <n v="0.1"/>
    <n v="1922.9"/>
    <n v="999.90800000000013"/>
    <n v="10383.660000000002"/>
    <n v="4384.2120000000014"/>
  </r>
  <r>
    <s v="SO - 0001183"/>
    <s v="In-Store"/>
    <s v="WARE-XYS1001"/>
    <d v="2018-07-19T00:00:00"/>
    <x v="127"/>
    <d v="2018-10-25T00:00:00"/>
    <x v="95"/>
    <n v="6"/>
    <s v="USD"/>
    <x v="0"/>
    <n v="6"/>
    <n v="45"/>
    <n v="17"/>
    <x v="1"/>
    <n v="40"/>
    <n v="7.4999999999999997E-2"/>
    <n v="3979.8"/>
    <n v="2865.4560000000001"/>
    <n v="29450.520000000004"/>
    <n v="6526.872000000003"/>
  </r>
  <r>
    <s v="SO - 0001184"/>
    <s v="In-Store"/>
    <s v="WARE-PUJ1005"/>
    <d v="2018-07-19T00:00:00"/>
    <x v="127"/>
    <d v="2018-10-16T00:00:00"/>
    <x v="99"/>
    <n v="12"/>
    <s v="USD"/>
    <x v="14"/>
    <n v="7"/>
    <n v="7"/>
    <n v="299"/>
    <x v="1"/>
    <n v="23"/>
    <n v="0.1"/>
    <n v="917.9"/>
    <n v="706.78300000000002"/>
    <n v="4956.66"/>
    <n v="715.96199999999953"/>
  </r>
  <r>
    <s v="SO - 0001185"/>
    <s v="In-Store"/>
    <s v="WARE-NMK1003"/>
    <d v="2018-04-10T00:00:00"/>
    <x v="127"/>
    <d v="2018-10-10T00:00:00"/>
    <x v="90"/>
    <n v="17"/>
    <s v="USD"/>
    <x v="9"/>
    <n v="8"/>
    <n v="8"/>
    <n v="173"/>
    <x v="1"/>
    <n v="24"/>
    <n v="7.4999999999999997E-2"/>
    <n v="3671.6"/>
    <n v="1652.22"/>
    <n v="3396.23"/>
    <n v="1744.01"/>
  </r>
  <r>
    <s v="SO - 0001186"/>
    <s v="Online"/>
    <s v="WARE-NMK1003"/>
    <d v="2018-07-19T00:00:00"/>
    <x v="127"/>
    <d v="2018-10-17T00:00:00"/>
    <x v="101"/>
    <n v="20"/>
    <s v="USD"/>
    <x v="1"/>
    <n v="14"/>
    <n v="14"/>
    <n v="201"/>
    <x v="1"/>
    <n v="35"/>
    <n v="0.2"/>
    <n v="1018.4"/>
    <n v="651.77599999999995"/>
    <n v="4888.32"/>
    <n v="977.66399999999976"/>
  </r>
  <r>
    <s v="SO - 0001187"/>
    <s v="Wholesale"/>
    <s v="WARE-NMK1003"/>
    <d v="2018-07-19T00:00:00"/>
    <x v="128"/>
    <d v="2018-10-22T00:00:00"/>
    <x v="90"/>
    <n v="16"/>
    <s v="USD"/>
    <x v="12"/>
    <n v="25"/>
    <n v="2"/>
    <n v="139"/>
    <x v="3"/>
    <n v="25"/>
    <n v="0.15"/>
    <n v="1051.9000000000001"/>
    <n v="831.00100000000009"/>
    <n v="2682.3450000000003"/>
    <n v="189.3420000000001"/>
  </r>
  <r>
    <s v="SO - 0001188"/>
    <s v="Online"/>
    <s v="WARE-XYS1001"/>
    <d v="2018-07-19T00:00:00"/>
    <x v="128"/>
    <d v="2018-10-27T00:00:00"/>
    <x v="104"/>
    <n v="25"/>
    <s v="USD"/>
    <x v="19"/>
    <n v="19"/>
    <n v="17"/>
    <n v="54"/>
    <x v="0"/>
    <n v="20"/>
    <n v="0.3"/>
    <n v="1025.1000000000001"/>
    <n v="789.32700000000011"/>
    <n v="2870.28"/>
    <n v="-287.02800000000025"/>
  </r>
  <r>
    <s v="SO - 0001189"/>
    <s v="Wholesale"/>
    <s v="WARE-PUJ1005"/>
    <d v="2018-07-19T00:00:00"/>
    <x v="128"/>
    <d v="2018-10-31T00:00:00"/>
    <x v="92"/>
    <n v="13"/>
    <s v="USD"/>
    <x v="21"/>
    <n v="26"/>
    <n v="46"/>
    <n v="270"/>
    <x v="1"/>
    <n v="45"/>
    <n v="0.05"/>
    <n v="194.3"/>
    <n v="83.549000000000007"/>
    <n v="369.17"/>
    <n v="202.072"/>
  </r>
  <r>
    <s v="SO - 0001190"/>
    <s v="In-Store"/>
    <s v="WARE-NBV1002"/>
    <d v="2018-04-10T00:00:00"/>
    <x v="128"/>
    <d v="2018-10-11T00:00:00"/>
    <x v="91"/>
    <n v="4"/>
    <s v="USD"/>
    <x v="7"/>
    <n v="4"/>
    <n v="12"/>
    <n v="81"/>
    <x v="1"/>
    <n v="45"/>
    <n v="7.4999999999999997E-2"/>
    <n v="3993.2000000000003"/>
    <n v="1836.8720000000003"/>
    <n v="7387.420000000001"/>
    <n v="3713.6760000000004"/>
  </r>
  <r>
    <s v="SO - 0001191"/>
    <s v="In-Store"/>
    <s v="WARE-NBV1002"/>
    <d v="2018-07-19T00:00:00"/>
    <x v="128"/>
    <d v="2018-10-24T00:00:00"/>
    <x v="101"/>
    <n v="19"/>
    <s v="USD"/>
    <x v="5"/>
    <n v="12"/>
    <n v="36"/>
    <n v="78"/>
    <x v="1"/>
    <n v="31"/>
    <n v="0.05"/>
    <n v="5567.7"/>
    <n v="4175.7749999999996"/>
    <n v="26446.574999999997"/>
    <n v="5567.6999999999971"/>
  </r>
  <r>
    <s v="SO - 0001192"/>
    <s v="In-Store"/>
    <s v="WARE-NMK1003"/>
    <d v="2018-04-10T00:00:00"/>
    <x v="128"/>
    <d v="2018-10-08T00:00:00"/>
    <x v="110"/>
    <n v="18"/>
    <s v="USD"/>
    <x v="27"/>
    <n v="1"/>
    <n v="42"/>
    <n v="119"/>
    <x v="1"/>
    <n v="3"/>
    <n v="0.05"/>
    <n v="1065.3"/>
    <n v="500.69099999999997"/>
    <n v="8096.2799999999988"/>
    <n v="4090.751999999999"/>
  </r>
  <r>
    <s v="SO - 0001193"/>
    <s v="Online"/>
    <s v="WARE-NMK1003"/>
    <d v="2018-07-19T00:00:00"/>
    <x v="128"/>
    <d v="2018-10-28T00:00:00"/>
    <x v="112"/>
    <n v="34"/>
    <s v="USD"/>
    <x v="1"/>
    <n v="14"/>
    <n v="5"/>
    <n v="156"/>
    <x v="0"/>
    <n v="12"/>
    <n v="7.4999999999999997E-2"/>
    <n v="1072"/>
    <n v="911.19999999999993"/>
    <n v="4958"/>
    <n v="402"/>
  </r>
  <r>
    <s v="SO - 0001194"/>
    <s v="Wholesale"/>
    <s v="WARE-PUJ1005"/>
    <d v="2018-04-10T00:00:00"/>
    <x v="128"/>
    <d v="2018-10-20T00:00:00"/>
    <x v="96"/>
    <n v="12"/>
    <s v="USD"/>
    <x v="12"/>
    <n v="25"/>
    <n v="41"/>
    <n v="273"/>
    <x v="0"/>
    <n v="34"/>
    <n v="0.1"/>
    <n v="214.4"/>
    <n v="154.36799999999999"/>
    <n v="192.96"/>
    <n v="38.592000000000013"/>
  </r>
  <r>
    <s v="SO - 0001195"/>
    <s v="In-Store"/>
    <s v="WARE-XYS1001"/>
    <d v="2018-07-19T00:00:00"/>
    <x v="129"/>
    <d v="2018-11-04T00:00:00"/>
    <x v="100"/>
    <n v="9"/>
    <s v="USD"/>
    <x v="7"/>
    <n v="4"/>
    <n v="41"/>
    <n v="44"/>
    <x v="1"/>
    <n v="26"/>
    <n v="0.1"/>
    <n v="5112.1000000000004"/>
    <n v="2913.8969999999999"/>
    <n v="9201.7800000000007"/>
    <n v="3373.9860000000008"/>
  </r>
  <r>
    <s v="SO - 0001196"/>
    <s v="In-Store"/>
    <s v="WARE-NMK1003"/>
    <d v="2018-07-19T00:00:00"/>
    <x v="129"/>
    <d v="2018-10-24T00:00:00"/>
    <x v="101"/>
    <n v="18"/>
    <s v="USD"/>
    <x v="14"/>
    <n v="7"/>
    <n v="11"/>
    <n v="160"/>
    <x v="3"/>
    <n v="47"/>
    <n v="0.1"/>
    <n v="904.5"/>
    <n v="615.06000000000006"/>
    <n v="5698.35"/>
    <n v="1392.9300000000003"/>
  </r>
  <r>
    <s v="SO - 0001197"/>
    <s v="Wholesale"/>
    <s v="WARE-PUJ1005"/>
    <d v="2018-07-19T00:00:00"/>
    <x v="129"/>
    <d v="2018-10-25T00:00:00"/>
    <x v="113"/>
    <n v="32"/>
    <s v="USD"/>
    <x v="21"/>
    <n v="26"/>
    <n v="6"/>
    <n v="303"/>
    <x v="0"/>
    <n v="42"/>
    <n v="0.15"/>
    <n v="2324.9"/>
    <n v="1952.9159999999999"/>
    <n v="7904.66"/>
    <n v="92.996000000000095"/>
  </r>
  <r>
    <s v="SO - 0001198"/>
    <s v="In-Store"/>
    <s v="WARE-UHY1004"/>
    <d v="2018-04-10T00:00:00"/>
    <x v="129"/>
    <d v="2018-10-21T00:00:00"/>
    <x v="106"/>
    <n v="22"/>
    <s v="USD"/>
    <x v="22"/>
    <n v="11"/>
    <n v="32"/>
    <n v="211"/>
    <x v="1"/>
    <n v="33"/>
    <n v="7.4999999999999997E-2"/>
    <n v="3993.2000000000003"/>
    <n v="3314.3560000000002"/>
    <n v="29549.680000000004"/>
    <n v="3034.8320000000022"/>
  </r>
  <r>
    <s v="SO - 0001199"/>
    <s v="Online"/>
    <s v="WARE-PUJ1005"/>
    <d v="2018-07-19T00:00:00"/>
    <x v="129"/>
    <d v="2018-10-25T00:00:00"/>
    <x v="114"/>
    <n v="31"/>
    <s v="USD"/>
    <x v="5"/>
    <n v="12"/>
    <n v="4"/>
    <n v="283"/>
    <x v="3"/>
    <n v="6"/>
    <n v="0.15"/>
    <n v="1025.1000000000001"/>
    <n v="594.55799999999999"/>
    <n v="2614.0050000000001"/>
    <n v="830.33100000000013"/>
  </r>
  <r>
    <s v="SO - 0001200"/>
    <s v="In-Store"/>
    <s v="WARE-NMK1003"/>
    <d v="2018-07-19T00:00:00"/>
    <x v="129"/>
    <d v="2018-10-24T00:00:00"/>
    <x v="92"/>
    <n v="12"/>
    <s v="USD"/>
    <x v="14"/>
    <n v="7"/>
    <n v="32"/>
    <n v="108"/>
    <x v="2"/>
    <n v="1"/>
    <n v="0.05"/>
    <n v="1306.5"/>
    <n v="888.42000000000007"/>
    <n v="1241.175"/>
    <n v="352.75499999999988"/>
  </r>
  <r>
    <s v="SO - 0001201"/>
    <s v="In-Store"/>
    <s v="WARE-XYS1001"/>
    <d v="2018-07-19T00:00:00"/>
    <x v="129"/>
    <d v="2018-10-28T00:00:00"/>
    <x v="106"/>
    <n v="22"/>
    <s v="USD"/>
    <x v="5"/>
    <n v="12"/>
    <n v="24"/>
    <n v="26"/>
    <x v="1"/>
    <n v="39"/>
    <n v="0.1"/>
    <n v="254.6"/>
    <n v="101.84"/>
    <n v="1145.7"/>
    <n v="636.5"/>
  </r>
  <r>
    <s v="SO - 0001202"/>
    <s v="Online"/>
    <s v="WARE-UHY1004"/>
    <d v="2018-07-19T00:00:00"/>
    <x v="129"/>
    <d v="2018-10-25T00:00:00"/>
    <x v="114"/>
    <n v="31"/>
    <s v="USD"/>
    <x v="17"/>
    <n v="20"/>
    <n v="48"/>
    <n v="229"/>
    <x v="2"/>
    <n v="7"/>
    <n v="0.05"/>
    <n v="1896.1000000000001"/>
    <n v="1573.7630000000001"/>
    <n v="3602.59"/>
    <n v="455.06399999999985"/>
  </r>
  <r>
    <s v="SO - 0001203"/>
    <s v="In-Store"/>
    <s v="WARE-NMK1003"/>
    <d v="2018-07-19T00:00:00"/>
    <x v="130"/>
    <d v="2018-10-21T00:00:00"/>
    <x v="115"/>
    <n v="39"/>
    <s v="USD"/>
    <x v="22"/>
    <n v="11"/>
    <n v="10"/>
    <n v="185"/>
    <x v="0"/>
    <n v="20"/>
    <n v="7.4999999999999997E-2"/>
    <n v="1058.6000000000001"/>
    <n v="571.64400000000012"/>
    <n v="2937.6150000000002"/>
    <n v="1222.683"/>
  </r>
  <r>
    <s v="SO - 0001204"/>
    <s v="Wholesale"/>
    <s v="WARE-UHY1004"/>
    <d v="2018-07-19T00:00:00"/>
    <x v="130"/>
    <d v="2018-10-28T00:00:00"/>
    <x v="95"/>
    <n v="3"/>
    <s v="USD"/>
    <x v="21"/>
    <n v="26"/>
    <n v="15"/>
    <n v="253"/>
    <x v="1"/>
    <n v="27"/>
    <n v="0.05"/>
    <n v="4020"/>
    <n v="2130.6"/>
    <n v="3819"/>
    <n v="1688.4"/>
  </r>
  <r>
    <s v="SO - 0001205"/>
    <s v="In-Store"/>
    <s v="WARE-NMK1003"/>
    <d v="2018-04-10T00:00:00"/>
    <x v="130"/>
    <d v="2018-10-31T00:00:00"/>
    <x v="96"/>
    <n v="10"/>
    <s v="USD"/>
    <x v="13"/>
    <n v="2"/>
    <n v="31"/>
    <n v="130"/>
    <x v="1"/>
    <n v="3"/>
    <n v="0.2"/>
    <n v="2003.3"/>
    <n v="861.41899999999998"/>
    <n v="8013.2000000000007"/>
    <n v="3706.1050000000005"/>
  </r>
  <r>
    <s v="SO - 0001206"/>
    <s v="In-Store"/>
    <s v="WARE-UHY1004"/>
    <d v="2018-04-10T00:00:00"/>
    <x v="130"/>
    <d v="2018-10-12T00:00:00"/>
    <x v="106"/>
    <n v="21"/>
    <s v="USD"/>
    <x v="26"/>
    <n v="3"/>
    <n v="13"/>
    <n v="233"/>
    <x v="3"/>
    <n v="47"/>
    <n v="7.4999999999999997E-2"/>
    <n v="5165.7"/>
    <n v="4029.2460000000001"/>
    <n v="28669.634999999998"/>
    <n v="4494.158999999996"/>
  </r>
  <r>
    <s v="SO - 0001207"/>
    <s v="Online"/>
    <s v="WARE-NBV1002"/>
    <d v="2018-07-19T00:00:00"/>
    <x v="130"/>
    <d v="2018-10-16T00:00:00"/>
    <x v="96"/>
    <n v="10"/>
    <s v="USD"/>
    <x v="20"/>
    <n v="17"/>
    <n v="16"/>
    <n v="59"/>
    <x v="0"/>
    <n v="19"/>
    <n v="0.3"/>
    <n v="5145.6000000000004"/>
    <n v="3601.92"/>
    <n v="21611.52"/>
    <n v="0"/>
  </r>
  <r>
    <s v="SO - 0001208"/>
    <s v="Online"/>
    <s v="WARE-MKL1006"/>
    <d v="2018-07-19T00:00:00"/>
    <x v="130"/>
    <d v="2018-10-28T00:00:00"/>
    <x v="100"/>
    <n v="8"/>
    <s v="USD"/>
    <x v="1"/>
    <n v="14"/>
    <n v="5"/>
    <n v="333"/>
    <x v="0"/>
    <n v="19"/>
    <n v="0.2"/>
    <n v="1936.3"/>
    <n v="1277.9580000000001"/>
    <n v="6196.16"/>
    <n v="1084.3279999999995"/>
  </r>
  <r>
    <s v="SO - 0001209"/>
    <s v="Wholesale"/>
    <s v="WARE-NMK1003"/>
    <d v="2018-07-19T00:00:00"/>
    <x v="131"/>
    <d v="2018-10-30T00:00:00"/>
    <x v="109"/>
    <n v="27"/>
    <s v="USD"/>
    <x v="21"/>
    <n v="26"/>
    <n v="1"/>
    <n v="136"/>
    <x v="1"/>
    <n v="31"/>
    <n v="7.4999999999999997E-2"/>
    <n v="174.20000000000002"/>
    <n v="114.97200000000002"/>
    <n v="1127.9450000000002"/>
    <n v="323.14099999999996"/>
  </r>
  <r>
    <s v="SO - 0001210"/>
    <s v="Distributor"/>
    <s v="WARE-PUJ1005"/>
    <d v="2018-07-19T00:00:00"/>
    <x v="131"/>
    <d v="2018-10-27T00:00:00"/>
    <x v="116"/>
    <n v="44"/>
    <s v="USD"/>
    <x v="15"/>
    <n v="24"/>
    <n v="48"/>
    <n v="300"/>
    <x v="0"/>
    <n v="12"/>
    <n v="0.05"/>
    <n v="1728.6000000000001"/>
    <n v="1071.732"/>
    <n v="1642.17"/>
    <n v="570.4380000000001"/>
  </r>
  <r>
    <s v="SO - 0001211"/>
    <s v="In-Store"/>
    <s v="WARE-NBV1002"/>
    <d v="2018-07-19T00:00:00"/>
    <x v="131"/>
    <d v="2018-10-12T00:00:00"/>
    <x v="92"/>
    <n v="10"/>
    <s v="USD"/>
    <x v="6"/>
    <n v="10"/>
    <n v="37"/>
    <n v="61"/>
    <x v="1"/>
    <n v="40"/>
    <n v="0.15"/>
    <n v="1809"/>
    <n v="1121.58"/>
    <n v="7688.25"/>
    <n v="2080.3500000000004"/>
  </r>
  <r>
    <s v="SO - 0001212"/>
    <s v="In-Store"/>
    <s v="WARE-NMK1003"/>
    <d v="2018-07-19T00:00:00"/>
    <x v="131"/>
    <d v="2018-10-16T00:00:00"/>
    <x v="103"/>
    <n v="21"/>
    <s v="USD"/>
    <x v="11"/>
    <n v="5"/>
    <n v="22"/>
    <n v="184"/>
    <x v="1"/>
    <n v="27"/>
    <n v="7.4999999999999997E-2"/>
    <n v="3517.5"/>
    <n v="2673.3"/>
    <n v="22775.8125"/>
    <n v="4062.7124999999978"/>
  </r>
  <r>
    <s v="SO - 0001213"/>
    <s v="In-Store"/>
    <s v="WARE-XYS1001"/>
    <d v="2018-07-19T00:00:00"/>
    <x v="131"/>
    <d v="2018-10-12T00:00:00"/>
    <x v="113"/>
    <n v="30"/>
    <s v="USD"/>
    <x v="10"/>
    <n v="9"/>
    <n v="23"/>
    <n v="13"/>
    <x v="0"/>
    <n v="34"/>
    <n v="7.4999999999999997E-2"/>
    <n v="2659.9"/>
    <n v="2154.5190000000002"/>
    <n v="12302.0375"/>
    <n v="1529.4424999999992"/>
  </r>
  <r>
    <s v="SO - 0001214"/>
    <s v="Online"/>
    <s v="WARE-PUJ1005"/>
    <d v="2018-07-19T00:00:00"/>
    <x v="131"/>
    <d v="2018-10-11T00:00:00"/>
    <x v="98"/>
    <n v="6"/>
    <s v="USD"/>
    <x v="17"/>
    <n v="20"/>
    <n v="24"/>
    <n v="275"/>
    <x v="1"/>
    <n v="24"/>
    <n v="0.1"/>
    <n v="2351.7000000000003"/>
    <n v="1716.7410000000002"/>
    <n v="6349.59"/>
    <n v="1199.3669999999993"/>
  </r>
  <r>
    <s v="SO - 0001215"/>
    <s v="In-Store"/>
    <s v="WARE-PUJ1005"/>
    <d v="2018-07-19T00:00:00"/>
    <x v="132"/>
    <d v="2018-10-23T00:00:00"/>
    <x v="99"/>
    <n v="7"/>
    <s v="USD"/>
    <x v="27"/>
    <n v="1"/>
    <n v="43"/>
    <n v="309"/>
    <x v="1"/>
    <n v="39"/>
    <n v="7.4999999999999997E-2"/>
    <n v="180.9"/>
    <n v="94.068000000000012"/>
    <n v="836.66250000000002"/>
    <n v="366.32249999999999"/>
  </r>
  <r>
    <s v="SO - 0001216"/>
    <s v="Distributor"/>
    <s v="WARE-NMK1003"/>
    <d v="2018-07-19T00:00:00"/>
    <x v="132"/>
    <d v="2018-11-07T00:00:00"/>
    <x v="94"/>
    <n v="2"/>
    <s v="USD"/>
    <x v="15"/>
    <n v="24"/>
    <n v="21"/>
    <n v="109"/>
    <x v="1"/>
    <n v="29"/>
    <n v="7.4999999999999997E-2"/>
    <n v="1118.9000000000001"/>
    <n v="581.82800000000009"/>
    <n v="3104.9475000000002"/>
    <n v="1359.4634999999998"/>
  </r>
  <r>
    <s v="SO - 0001217"/>
    <s v="In-Store"/>
    <s v="WARE-NMK1003"/>
    <d v="2018-07-19T00:00:00"/>
    <x v="132"/>
    <d v="2018-10-26T00:00:00"/>
    <x v="105"/>
    <n v="22"/>
    <s v="USD"/>
    <x v="10"/>
    <n v="9"/>
    <n v="36"/>
    <n v="155"/>
    <x v="1"/>
    <n v="46"/>
    <n v="0.15"/>
    <n v="2010"/>
    <n v="1185.8999999999999"/>
    <n v="5125.5"/>
    <n v="1567.8000000000002"/>
  </r>
  <r>
    <s v="SO - 0001218"/>
    <s v="Wholesale"/>
    <s v="WARE-NMK1003"/>
    <d v="2018-07-19T00:00:00"/>
    <x v="132"/>
    <d v="2018-10-28T00:00:00"/>
    <x v="100"/>
    <n v="6"/>
    <s v="USD"/>
    <x v="25"/>
    <n v="27"/>
    <n v="19"/>
    <n v="189"/>
    <x v="1"/>
    <n v="39"/>
    <n v="0.05"/>
    <n v="1206"/>
    <n v="795.96"/>
    <n v="5728.5"/>
    <n v="1748.6999999999998"/>
  </r>
  <r>
    <s v="SO - 0001219"/>
    <s v="Distributor"/>
    <s v="WARE-XYS1001"/>
    <d v="2018-07-19T00:00:00"/>
    <x v="132"/>
    <d v="2018-11-05T00:00:00"/>
    <x v="106"/>
    <n v="19"/>
    <s v="USD"/>
    <x v="4"/>
    <n v="22"/>
    <n v="20"/>
    <n v="2"/>
    <x v="1"/>
    <n v="46"/>
    <n v="0.05"/>
    <n v="180.9"/>
    <n v="130.24799999999999"/>
    <n v="171.85499999999999"/>
    <n v="41.606999999999999"/>
  </r>
  <r>
    <s v="SO - 0001220"/>
    <s v="In-Store"/>
    <s v="WARE-UHY1004"/>
    <d v="2018-07-19T00:00:00"/>
    <x v="133"/>
    <d v="2018-10-24T00:00:00"/>
    <x v="104"/>
    <n v="20"/>
    <s v="USD"/>
    <x v="9"/>
    <n v="8"/>
    <n v="12"/>
    <n v="245"/>
    <x v="1"/>
    <n v="3"/>
    <n v="7.4999999999999997E-2"/>
    <n v="3886"/>
    <n v="2059.58"/>
    <n v="3594.55"/>
    <n v="1534.9700000000003"/>
  </r>
  <r>
    <s v="SO - 0001221"/>
    <s v="Online"/>
    <s v="WARE-MKL1006"/>
    <d v="2018-07-19T00:00:00"/>
    <x v="133"/>
    <d v="2018-11-02T00:00:00"/>
    <x v="104"/>
    <n v="20"/>
    <s v="USD"/>
    <x v="18"/>
    <n v="13"/>
    <n v="12"/>
    <n v="359"/>
    <x v="4"/>
    <n v="10"/>
    <n v="7.4999999999999997E-2"/>
    <n v="6505.7"/>
    <n v="4293.7619999999997"/>
    <n v="18053.317500000001"/>
    <n v="5172.031500000001"/>
  </r>
  <r>
    <s v="SO - 0001222"/>
    <s v="Online"/>
    <s v="WARE-XYS1001"/>
    <d v="2018-07-19T00:00:00"/>
    <x v="133"/>
    <d v="2018-10-24T00:00:00"/>
    <x v="108"/>
    <n v="15"/>
    <s v="USD"/>
    <x v="24"/>
    <n v="16"/>
    <n v="4"/>
    <n v="35"/>
    <x v="1"/>
    <n v="36"/>
    <n v="0.05"/>
    <n v="1051.9000000000001"/>
    <n v="820.48200000000008"/>
    <n v="2997.915"/>
    <n v="536.4689999999996"/>
  </r>
  <r>
    <s v="SO - 0001223"/>
    <s v="In-Store"/>
    <s v="WARE-PUJ1005"/>
    <d v="2018-07-19T00:00:00"/>
    <x v="133"/>
    <d v="2018-11-05T00:00:00"/>
    <x v="101"/>
    <n v="14"/>
    <s v="USD"/>
    <x v="14"/>
    <n v="7"/>
    <n v="40"/>
    <n v="287"/>
    <x v="0"/>
    <n v="22"/>
    <n v="0.05"/>
    <n v="1092.1000000000001"/>
    <n v="524.20800000000008"/>
    <n v="4149.9800000000005"/>
    <n v="2053.1480000000001"/>
  </r>
  <r>
    <s v="SO - 0001224"/>
    <s v="In-Store"/>
    <s v="WARE-XYS1001"/>
    <d v="2018-07-19T00:00:00"/>
    <x v="133"/>
    <d v="2018-10-17T00:00:00"/>
    <x v="110"/>
    <n v="13"/>
    <s v="USD"/>
    <x v="6"/>
    <n v="10"/>
    <n v="42"/>
    <n v="17"/>
    <x v="3"/>
    <n v="47"/>
    <n v="0.15"/>
    <n v="2492.4"/>
    <n v="1370.8200000000002"/>
    <n v="8474.16"/>
    <n v="2990.8799999999992"/>
  </r>
  <r>
    <s v="SO - 0001225"/>
    <s v="Distributor"/>
    <s v="WARE-MKL1006"/>
    <d v="2018-04-10T00:00:00"/>
    <x v="133"/>
    <d v="2018-11-05T00:00:00"/>
    <x v="117"/>
    <n v="39"/>
    <s v="USD"/>
    <x v="15"/>
    <n v="24"/>
    <n v="17"/>
    <n v="355"/>
    <x v="2"/>
    <n v="16"/>
    <n v="7.4999999999999997E-2"/>
    <n v="3892.7000000000003"/>
    <n v="1868.4960000000001"/>
    <n v="21604.485000000001"/>
    <n v="10393.509"/>
  </r>
  <r>
    <s v="SO - 0001226"/>
    <s v="Distributor"/>
    <s v="WARE-MKL1006"/>
    <d v="2018-07-19T00:00:00"/>
    <x v="134"/>
    <d v="2018-10-21T00:00:00"/>
    <x v="92"/>
    <n v="7"/>
    <s v="USD"/>
    <x v="17"/>
    <n v="20"/>
    <n v="21"/>
    <n v="367"/>
    <x v="1"/>
    <n v="33"/>
    <n v="0.4"/>
    <n v="2505.8000000000002"/>
    <n v="2079.8139999999999"/>
    <n v="10524.36"/>
    <n v="-4034.3379999999979"/>
  </r>
  <r>
    <s v="SO - 0001227"/>
    <s v="Wholesale"/>
    <s v="WARE-UHY1004"/>
    <d v="2018-07-19T00:00:00"/>
    <x v="134"/>
    <d v="2018-10-28T00:00:00"/>
    <x v="110"/>
    <n v="12"/>
    <s v="USD"/>
    <x v="25"/>
    <n v="27"/>
    <n v="50"/>
    <n v="253"/>
    <x v="1"/>
    <n v="43"/>
    <n v="0.1"/>
    <n v="824.1"/>
    <n v="395.56799999999998"/>
    <n v="5933.52"/>
    <n v="2768.9760000000006"/>
  </r>
  <r>
    <s v="SO - 0001228"/>
    <s v="Distributor"/>
    <s v="WARE-UHY1004"/>
    <d v="2018-07-19T00:00:00"/>
    <x v="134"/>
    <d v="2018-10-27T00:00:00"/>
    <x v="104"/>
    <n v="19"/>
    <s v="USD"/>
    <x v="2"/>
    <n v="21"/>
    <n v="35"/>
    <n v="253"/>
    <x v="4"/>
    <n v="10"/>
    <n v="0.05"/>
    <n v="690.1"/>
    <n v="441.66400000000004"/>
    <n v="5244.76"/>
    <n v="1711.4479999999999"/>
  </r>
  <r>
    <s v="SO - 0001229"/>
    <s v="In-Store"/>
    <s v="WARE-NBV1002"/>
    <d v="2018-07-19T00:00:00"/>
    <x v="134"/>
    <d v="2018-11-06T00:00:00"/>
    <x v="107"/>
    <n v="21"/>
    <s v="USD"/>
    <x v="6"/>
    <n v="10"/>
    <n v="25"/>
    <n v="66"/>
    <x v="1"/>
    <n v="21"/>
    <n v="0.2"/>
    <n v="2365.1"/>
    <n v="1206.201"/>
    <n v="9460.4"/>
    <n v="3429.3949999999995"/>
  </r>
  <r>
    <s v="SO - 0001230"/>
    <s v="In-Store"/>
    <s v="WARE-NBV1002"/>
    <d v="2018-07-19T00:00:00"/>
    <x v="134"/>
    <d v="2018-11-01T00:00:00"/>
    <x v="118"/>
    <n v="33"/>
    <s v="USD"/>
    <x v="22"/>
    <n v="11"/>
    <n v="42"/>
    <n v="65"/>
    <x v="0"/>
    <n v="22"/>
    <n v="0.3"/>
    <n v="1072"/>
    <n v="460.96"/>
    <n v="6003.2"/>
    <n v="2315.52"/>
  </r>
  <r>
    <s v="SO - 0001231"/>
    <s v="Online"/>
    <s v="WARE-MKL1006"/>
    <d v="2018-07-19T00:00:00"/>
    <x v="134"/>
    <d v="2018-10-17T00:00:00"/>
    <x v="112"/>
    <n v="28"/>
    <s v="USD"/>
    <x v="23"/>
    <n v="15"/>
    <n v="17"/>
    <n v="355"/>
    <x v="1"/>
    <n v="29"/>
    <n v="7.4999999999999997E-2"/>
    <n v="1065.3"/>
    <n v="468.73199999999997"/>
    <n v="2956.2075"/>
    <n v="1550.0115000000001"/>
  </r>
  <r>
    <s v="SO - 0001232"/>
    <s v="Online"/>
    <s v="WARE-UHY1004"/>
    <d v="2018-07-19T00:00:00"/>
    <x v="134"/>
    <d v="2018-10-19T00:00:00"/>
    <x v="108"/>
    <n v="14"/>
    <s v="USD"/>
    <x v="16"/>
    <n v="18"/>
    <n v="8"/>
    <n v="256"/>
    <x v="1"/>
    <n v="11"/>
    <n v="0.1"/>
    <n v="2586.2000000000003"/>
    <n v="1396.5480000000002"/>
    <n v="16293.060000000001"/>
    <n v="6517.2240000000002"/>
  </r>
  <r>
    <s v="SO - 0001233"/>
    <s v="In-Store"/>
    <s v="WARE-PUJ1005"/>
    <d v="2018-07-19T00:00:00"/>
    <x v="135"/>
    <d v="2018-10-25T00:00:00"/>
    <x v="118"/>
    <n v="32"/>
    <s v="USD"/>
    <x v="0"/>
    <n v="6"/>
    <n v="46"/>
    <n v="325"/>
    <x v="2"/>
    <n v="8"/>
    <n v="0.05"/>
    <n v="207.70000000000002"/>
    <n v="151.62100000000001"/>
    <n v="394.63"/>
    <n v="91.387999999999977"/>
  </r>
  <r>
    <s v="SO - 0001234"/>
    <s v="Online"/>
    <s v="WARE-XYS1001"/>
    <d v="2018-07-19T00:00:00"/>
    <x v="135"/>
    <d v="2018-10-16T00:00:00"/>
    <x v="108"/>
    <n v="13"/>
    <s v="USD"/>
    <x v="23"/>
    <n v="15"/>
    <n v="26"/>
    <n v="47"/>
    <x v="2"/>
    <n v="7"/>
    <n v="7.4999999999999997E-2"/>
    <n v="4006.6"/>
    <n v="2283.7619999999997"/>
    <n v="18530.525000000001"/>
    <n v="7111.7150000000038"/>
  </r>
  <r>
    <s v="SO - 0001235"/>
    <s v="In-Store"/>
    <s v="WARE-XYS1001"/>
    <d v="2018-07-19T00:00:00"/>
    <x v="135"/>
    <d v="2018-10-20T00:00:00"/>
    <x v="105"/>
    <n v="19"/>
    <s v="USD"/>
    <x v="6"/>
    <n v="10"/>
    <n v="40"/>
    <n v="56"/>
    <x v="4"/>
    <n v="9"/>
    <n v="0.15"/>
    <n v="2331.6"/>
    <n v="1095.8519999999999"/>
    <n v="11891.159999999998"/>
    <n v="5316.0479999999989"/>
  </r>
  <r>
    <s v="SO - 0001236"/>
    <s v="Distributor"/>
    <s v="WARE-NMK1003"/>
    <d v="2018-07-19T00:00:00"/>
    <x v="135"/>
    <d v="2018-10-24T00:00:00"/>
    <x v="104"/>
    <n v="18"/>
    <s v="USD"/>
    <x v="15"/>
    <n v="24"/>
    <n v="31"/>
    <n v="100"/>
    <x v="1"/>
    <n v="41"/>
    <n v="0.3"/>
    <n v="1018.4"/>
    <n v="600.85599999999999"/>
    <n v="4990.16"/>
    <n v="784.16799999999967"/>
  </r>
  <r>
    <s v="SO - 0001237"/>
    <s v="Online"/>
    <s v="WARE-XYS1001"/>
    <d v="2018-07-19T00:00:00"/>
    <x v="135"/>
    <d v="2018-11-02T00:00:00"/>
    <x v="111"/>
    <n v="30"/>
    <s v="USD"/>
    <x v="19"/>
    <n v="19"/>
    <n v="18"/>
    <n v="12"/>
    <x v="0"/>
    <n v="20"/>
    <n v="0.2"/>
    <n v="5628"/>
    <n v="4108.4399999999996"/>
    <n v="13507.2"/>
    <n v="1181.880000000001"/>
  </r>
  <r>
    <s v="SO - 0001238"/>
    <s v="Distributor"/>
    <s v="WARE-NMK1003"/>
    <d v="2018-07-19T00:00:00"/>
    <x v="135"/>
    <d v="2018-11-07T00:00:00"/>
    <x v="97"/>
    <n v="10"/>
    <s v="USD"/>
    <x v="15"/>
    <n v="24"/>
    <n v="49"/>
    <n v="119"/>
    <x v="2"/>
    <n v="8"/>
    <n v="0.2"/>
    <n v="2546"/>
    <n v="1782.1999999999998"/>
    <n v="6110.4000000000005"/>
    <n v="763.80000000000109"/>
  </r>
  <r>
    <s v="SO - 0001239"/>
    <s v="Online"/>
    <s v="WARE-MKL1006"/>
    <d v="2018-07-19T00:00:00"/>
    <x v="135"/>
    <d v="2018-10-24T00:00:00"/>
    <x v="96"/>
    <n v="5"/>
    <s v="USD"/>
    <x v="1"/>
    <n v="14"/>
    <n v="19"/>
    <n v="331"/>
    <x v="4"/>
    <n v="10"/>
    <n v="7.4999999999999997E-2"/>
    <n v="857.6"/>
    <n v="668.928"/>
    <n v="3966.4"/>
    <n v="621.76000000000022"/>
  </r>
  <r>
    <s v="SO - 0001240"/>
    <s v="In-Store"/>
    <s v="WARE-NMK1003"/>
    <d v="2018-07-19T00:00:00"/>
    <x v="136"/>
    <d v="2018-11-07T00:00:00"/>
    <x v="104"/>
    <n v="17"/>
    <s v="USD"/>
    <x v="9"/>
    <n v="8"/>
    <n v="16"/>
    <n v="88"/>
    <x v="1"/>
    <n v="43"/>
    <n v="7.4999999999999997E-2"/>
    <n v="3906.1"/>
    <n v="1757.7449999999999"/>
    <n v="25291.997500000001"/>
    <n v="12987.782500000001"/>
  </r>
  <r>
    <s v="SO - 0001241"/>
    <s v="In-Store"/>
    <s v="WARE-UHY1004"/>
    <d v="2018-07-19T00:00:00"/>
    <x v="136"/>
    <d v="2018-11-03T00:00:00"/>
    <x v="110"/>
    <n v="10"/>
    <s v="USD"/>
    <x v="26"/>
    <n v="3"/>
    <n v="11"/>
    <n v="258"/>
    <x v="4"/>
    <n v="9"/>
    <n v="0.05"/>
    <n v="1005"/>
    <n v="783.9"/>
    <n v="7638"/>
    <n v="1366.8000000000002"/>
  </r>
  <r>
    <s v="SO - 0001242"/>
    <s v="Distributor"/>
    <s v="WARE-PUJ1005"/>
    <d v="2018-07-19T00:00:00"/>
    <x v="136"/>
    <d v="2018-11-08T00:00:00"/>
    <x v="114"/>
    <n v="24"/>
    <s v="USD"/>
    <x v="15"/>
    <n v="24"/>
    <n v="39"/>
    <n v="305"/>
    <x v="3"/>
    <n v="25"/>
    <n v="0.05"/>
    <n v="844.2"/>
    <n v="388.33200000000005"/>
    <n v="3207.96"/>
    <n v="1654.6319999999998"/>
  </r>
  <r>
    <s v="SO - 0001243"/>
    <s v="Distributor"/>
    <s v="WARE-XYS1001"/>
    <d v="2018-07-19T00:00:00"/>
    <x v="136"/>
    <d v="2018-10-21T00:00:00"/>
    <x v="113"/>
    <n v="25"/>
    <s v="USD"/>
    <x v="12"/>
    <n v="25"/>
    <n v="45"/>
    <n v="32"/>
    <x v="2"/>
    <n v="16"/>
    <n v="7.4999999999999997E-2"/>
    <n v="1031.8"/>
    <n v="515.9"/>
    <n v="2863.2449999999999"/>
    <n v="1315.5450000000001"/>
  </r>
  <r>
    <s v="SO - 0001244"/>
    <s v="In-Store"/>
    <s v="WARE-PUJ1005"/>
    <d v="2018-07-19T00:00:00"/>
    <x v="137"/>
    <d v="2018-10-17T00:00:00"/>
    <x v="118"/>
    <n v="30"/>
    <s v="USD"/>
    <x v="0"/>
    <n v="6"/>
    <n v="6"/>
    <n v="301"/>
    <x v="2"/>
    <n v="1"/>
    <n v="0.05"/>
    <n v="924.6"/>
    <n v="591.74400000000003"/>
    <n v="1756.74"/>
    <n v="573.25199999999995"/>
  </r>
  <r>
    <s v="SO - 0001245"/>
    <s v="In-Store"/>
    <s v="WARE-PUJ1005"/>
    <d v="2018-07-19T00:00:00"/>
    <x v="137"/>
    <d v="2018-10-22T00:00:00"/>
    <x v="119"/>
    <n v="29"/>
    <s v="USD"/>
    <x v="14"/>
    <n v="7"/>
    <n v="46"/>
    <n v="299"/>
    <x v="0"/>
    <n v="34"/>
    <n v="7.4999999999999997E-2"/>
    <n v="1072"/>
    <n v="825.44"/>
    <n v="5949.6"/>
    <n v="996.96"/>
  </r>
  <r>
    <s v="SO - 0001246"/>
    <s v="Wholesale"/>
    <s v="WARE-NBV1002"/>
    <d v="2018-07-19T00:00:00"/>
    <x v="137"/>
    <d v="2018-10-22T00:00:00"/>
    <x v="90"/>
    <n v="7"/>
    <s v="USD"/>
    <x v="21"/>
    <n v="26"/>
    <n v="32"/>
    <n v="75"/>
    <x v="3"/>
    <n v="28"/>
    <n v="0.15"/>
    <n v="261.3"/>
    <n v="172.45800000000003"/>
    <n v="1110.5249999999999"/>
    <n v="248.23499999999967"/>
  </r>
  <r>
    <s v="SO - 0001247"/>
    <s v="Online"/>
    <s v="WARE-XYS1001"/>
    <d v="2018-07-19T00:00:00"/>
    <x v="137"/>
    <d v="2018-10-20T00:00:00"/>
    <x v="106"/>
    <n v="14"/>
    <s v="USD"/>
    <x v="16"/>
    <n v="18"/>
    <n v="45"/>
    <n v="39"/>
    <x v="0"/>
    <n v="22"/>
    <n v="0.05"/>
    <n v="1065.3"/>
    <n v="894.85199999999998"/>
    <n v="4048.1399999999994"/>
    <n v="468.73199999999952"/>
  </r>
  <r>
    <s v="SO - 0001248"/>
    <s v="In-Store"/>
    <s v="WARE-UHY1004"/>
    <d v="2018-07-19T00:00:00"/>
    <x v="137"/>
    <d v="2018-11-06T00:00:00"/>
    <x v="119"/>
    <n v="29"/>
    <s v="USD"/>
    <x v="5"/>
    <n v="12"/>
    <n v="38"/>
    <n v="229"/>
    <x v="2"/>
    <n v="1"/>
    <n v="0.15"/>
    <n v="1929.6000000000001"/>
    <n v="1254.2400000000002"/>
    <n v="8200.7999999999993"/>
    <n v="1929.5999999999985"/>
  </r>
  <r>
    <s v="SO - 0001249"/>
    <s v="Online"/>
    <s v="WARE-XYS1001"/>
    <d v="2018-07-19T00:00:00"/>
    <x v="137"/>
    <d v="2018-10-31T00:00:00"/>
    <x v="92"/>
    <n v="4"/>
    <s v="USD"/>
    <x v="16"/>
    <n v="18"/>
    <n v="17"/>
    <n v="28"/>
    <x v="1"/>
    <n v="43"/>
    <n v="0.1"/>
    <n v="5460.5"/>
    <n v="3494.7200000000003"/>
    <n v="14743.35"/>
    <n v="4259.1900000000005"/>
  </r>
  <r>
    <s v="SO - 0001250"/>
    <s v="Distributor"/>
    <s v="WARE-UHY1004"/>
    <d v="2018-07-19T00:00:00"/>
    <x v="137"/>
    <d v="2018-10-26T00:00:00"/>
    <x v="97"/>
    <n v="8"/>
    <s v="USD"/>
    <x v="15"/>
    <n v="24"/>
    <n v="27"/>
    <n v="229"/>
    <x v="1"/>
    <n v="33"/>
    <n v="0.05"/>
    <n v="1815.7"/>
    <n v="1180.2050000000002"/>
    <n v="1724.915"/>
    <n v="544.70999999999981"/>
  </r>
  <r>
    <s v="SO - 0001251"/>
    <s v="Online"/>
    <s v="WARE-NMK1003"/>
    <d v="2018-07-19T00:00:00"/>
    <x v="137"/>
    <d v="2018-11-05T00:00:00"/>
    <x v="120"/>
    <n v="43"/>
    <s v="USD"/>
    <x v="16"/>
    <n v="18"/>
    <n v="42"/>
    <n v="170"/>
    <x v="0"/>
    <n v="15"/>
    <n v="0.2"/>
    <n v="944.7"/>
    <n v="387.327"/>
    <n v="4534.5600000000004"/>
    <n v="2210.5980000000004"/>
  </r>
  <r>
    <s v="SO - 0001252"/>
    <s v="In-Store"/>
    <s v="WARE-MKL1006"/>
    <d v="2018-04-10T00:00:00"/>
    <x v="137"/>
    <d v="2018-10-31T00:00:00"/>
    <x v="101"/>
    <n v="10"/>
    <s v="USD"/>
    <x v="26"/>
    <n v="3"/>
    <n v="8"/>
    <n v="347"/>
    <x v="0"/>
    <n v="12"/>
    <n v="0.05"/>
    <n v="850.9"/>
    <n v="553.08500000000004"/>
    <n v="5658.4849999999997"/>
    <n v="1786.8899999999994"/>
  </r>
  <r>
    <s v="SO - 0001253"/>
    <s v="Online"/>
    <s v="WARE-NBV1002"/>
    <d v="2018-07-19T00:00:00"/>
    <x v="137"/>
    <d v="2018-11-01T00:00:00"/>
    <x v="110"/>
    <n v="9"/>
    <s v="USD"/>
    <x v="23"/>
    <n v="15"/>
    <n v="40"/>
    <n v="71"/>
    <x v="1"/>
    <n v="46"/>
    <n v="7.4999999999999997E-2"/>
    <n v="207.70000000000002"/>
    <n v="174.46800000000002"/>
    <n v="960.61250000000007"/>
    <n v="88.272499999999923"/>
  </r>
  <r>
    <s v="SO - 0001254"/>
    <s v="Online"/>
    <s v="WARE-NMK1003"/>
    <d v="2018-07-19T00:00:00"/>
    <x v="137"/>
    <d v="2018-11-10T00:00:00"/>
    <x v="112"/>
    <n v="25"/>
    <s v="USD"/>
    <x v="1"/>
    <n v="14"/>
    <n v="22"/>
    <n v="110"/>
    <x v="2"/>
    <n v="16"/>
    <n v="0.1"/>
    <n v="1916.2"/>
    <n v="823.96600000000001"/>
    <n v="8622.9"/>
    <n v="4503.07"/>
  </r>
  <r>
    <s v="SO - 0001255"/>
    <s v="Online"/>
    <s v="WARE-UHY1004"/>
    <d v="2018-07-19T00:00:00"/>
    <x v="138"/>
    <d v="2018-11-12T00:00:00"/>
    <x v="113"/>
    <n v="23"/>
    <s v="USD"/>
    <x v="19"/>
    <n v="19"/>
    <n v="28"/>
    <n v="223"/>
    <x v="4"/>
    <n v="10"/>
    <n v="0.1"/>
    <n v="1889.4"/>
    <n v="963.59400000000005"/>
    <n v="3400.92"/>
    <n v="1473.732"/>
  </r>
  <r>
    <s v="SO - 0001256"/>
    <s v="In-Store"/>
    <s v="WARE-NMK1003"/>
    <d v="2018-07-19T00:00:00"/>
    <x v="138"/>
    <d v="2018-10-19T00:00:00"/>
    <x v="118"/>
    <n v="29"/>
    <s v="USD"/>
    <x v="0"/>
    <n v="6"/>
    <n v="4"/>
    <n v="91"/>
    <x v="0"/>
    <n v="20"/>
    <n v="7.4999999999999997E-2"/>
    <n v="241.20000000000002"/>
    <n v="185.72400000000002"/>
    <n v="669.33"/>
    <n v="112.15800000000002"/>
  </r>
  <r>
    <s v="SO - 0001257"/>
    <s v="Distributor"/>
    <s v="WARE-NMK1003"/>
    <d v="2018-07-19T00:00:00"/>
    <x v="138"/>
    <d v="2018-11-02T00:00:00"/>
    <x v="112"/>
    <n v="24"/>
    <s v="USD"/>
    <x v="15"/>
    <n v="24"/>
    <n v="3"/>
    <n v="115"/>
    <x v="0"/>
    <n v="12"/>
    <n v="7.4999999999999997E-2"/>
    <n v="6016.6"/>
    <n v="4392.1180000000004"/>
    <n v="33392.130000000005"/>
    <n v="7039.4220000000023"/>
  </r>
  <r>
    <s v="SO - 0001258"/>
    <s v="Distributor"/>
    <s v="WARE-XYS1001"/>
    <d v="2018-07-19T00:00:00"/>
    <x v="138"/>
    <d v="2018-11-01T00:00:00"/>
    <x v="114"/>
    <n v="22"/>
    <s v="USD"/>
    <x v="8"/>
    <n v="23"/>
    <n v="42"/>
    <n v="35"/>
    <x v="1"/>
    <n v="23"/>
    <n v="7.4999999999999997E-2"/>
    <n v="1072"/>
    <n v="621.76"/>
    <n v="2974.8"/>
    <n v="1109.5200000000002"/>
  </r>
  <r>
    <s v="SO - 0001259"/>
    <s v="In-Store"/>
    <s v="WARE-XYS1001"/>
    <d v="2018-07-19T00:00:00"/>
    <x v="138"/>
    <d v="2018-11-06T00:00:00"/>
    <x v="104"/>
    <n v="15"/>
    <s v="USD"/>
    <x v="9"/>
    <n v="8"/>
    <n v="50"/>
    <n v="2"/>
    <x v="2"/>
    <n v="1"/>
    <n v="0.15"/>
    <n v="3825.7000000000003"/>
    <n v="2601.4760000000006"/>
    <n v="13007.380000000001"/>
    <n v="2601.4759999999987"/>
  </r>
  <r>
    <s v="SO - 0001260"/>
    <s v="In-Store"/>
    <s v="WARE-MKL1006"/>
    <d v="2018-07-19T00:00:00"/>
    <x v="139"/>
    <d v="2018-11-09T00:00:00"/>
    <x v="97"/>
    <n v="6"/>
    <s v="USD"/>
    <x v="26"/>
    <n v="3"/>
    <n v="1"/>
    <n v="352"/>
    <x v="1"/>
    <n v="17"/>
    <n v="0.05"/>
    <n v="2814"/>
    <n v="2166.7800000000002"/>
    <n v="16039.8"/>
    <n v="3039.119999999999"/>
  </r>
  <r>
    <s v="SO - 0001261"/>
    <s v="In-Store"/>
    <s v="WARE-PUJ1005"/>
    <d v="2018-07-19T00:00:00"/>
    <x v="139"/>
    <d v="2018-10-23T00:00:00"/>
    <x v="110"/>
    <n v="7"/>
    <s v="USD"/>
    <x v="6"/>
    <n v="10"/>
    <n v="33"/>
    <n v="270"/>
    <x v="0"/>
    <n v="20"/>
    <n v="0.05"/>
    <n v="2619.7000000000003"/>
    <n v="1807.5930000000001"/>
    <n v="19909.72"/>
    <n v="5448.9760000000006"/>
  </r>
  <r>
    <s v="SO - 0001262"/>
    <s v="Wholesale"/>
    <s v="WARE-NMK1003"/>
    <d v="2018-07-19T00:00:00"/>
    <x v="139"/>
    <d v="2018-10-19T00:00:00"/>
    <x v="116"/>
    <n v="36"/>
    <s v="USD"/>
    <x v="21"/>
    <n v="26"/>
    <n v="48"/>
    <n v="157"/>
    <x v="2"/>
    <n v="8"/>
    <n v="0.3"/>
    <n v="1118.9000000000001"/>
    <n v="525.88300000000004"/>
    <n v="5482.6100000000006"/>
    <n v="1801.4290000000001"/>
  </r>
  <r>
    <s v="SO - 0001263"/>
    <s v="In-Store"/>
    <s v="WARE-NMK1003"/>
    <d v="2018-07-19T00:00:00"/>
    <x v="139"/>
    <d v="2018-10-28T00:00:00"/>
    <x v="117"/>
    <n v="33"/>
    <s v="USD"/>
    <x v="9"/>
    <n v="8"/>
    <n v="7"/>
    <n v="169"/>
    <x v="3"/>
    <n v="25"/>
    <n v="0.05"/>
    <n v="1072"/>
    <n v="514.55999999999995"/>
    <n v="2036.8"/>
    <n v="1007.6800000000001"/>
  </r>
  <r>
    <s v="SO - 0001264"/>
    <s v="In-Store"/>
    <s v="WARE-NMK1003"/>
    <d v="2018-07-19T00:00:00"/>
    <x v="139"/>
    <d v="2018-10-25T00:00:00"/>
    <x v="107"/>
    <n v="16"/>
    <s v="USD"/>
    <x v="10"/>
    <n v="9"/>
    <n v="20"/>
    <n v="169"/>
    <x v="0"/>
    <n v="19"/>
    <n v="0.05"/>
    <n v="3946.3"/>
    <n v="1617.9829999999999"/>
    <n v="7497.97"/>
    <n v="4262.0040000000008"/>
  </r>
  <r>
    <s v="SO - 0001265"/>
    <s v="In-Store"/>
    <s v="WARE-PUJ1005"/>
    <d v="2018-07-19T00:00:00"/>
    <x v="139"/>
    <d v="2018-11-01T00:00:00"/>
    <x v="103"/>
    <n v="13"/>
    <s v="USD"/>
    <x v="10"/>
    <n v="9"/>
    <n v="25"/>
    <n v="315"/>
    <x v="1"/>
    <n v="43"/>
    <n v="0.05"/>
    <n v="241.20000000000002"/>
    <n v="166.428"/>
    <n v="1603.98"/>
    <n v="438.98399999999992"/>
  </r>
  <r>
    <s v="SO - 0001266"/>
    <s v="Online"/>
    <s v="WARE-NMK1003"/>
    <d v="2018-07-19T00:00:00"/>
    <x v="140"/>
    <d v="2018-11-11T00:00:00"/>
    <x v="109"/>
    <n v="18"/>
    <s v="USD"/>
    <x v="19"/>
    <n v="19"/>
    <n v="46"/>
    <n v="151"/>
    <x v="1"/>
    <n v="14"/>
    <n v="0.05"/>
    <n v="241.20000000000002"/>
    <n v="156.78000000000003"/>
    <n v="458.28000000000003"/>
    <n v="144.71999999999997"/>
  </r>
  <r>
    <s v="SO - 0001267"/>
    <s v="Online"/>
    <s v="WARE-UHY1004"/>
    <d v="2018-07-19T00:00:00"/>
    <x v="140"/>
    <d v="2018-10-24T00:00:00"/>
    <x v="106"/>
    <n v="11"/>
    <s v="USD"/>
    <x v="18"/>
    <n v="13"/>
    <n v="9"/>
    <n v="260"/>
    <x v="1"/>
    <n v="40"/>
    <n v="0.4"/>
    <n v="1005"/>
    <n v="854.25"/>
    <n v="4824"/>
    <n v="-2010"/>
  </r>
  <r>
    <s v="SO - 0001268"/>
    <s v="Online"/>
    <s v="WARE-NMK1003"/>
    <d v="2018-07-19T00:00:00"/>
    <x v="140"/>
    <d v="2018-11-07T00:00:00"/>
    <x v="103"/>
    <n v="12"/>
    <s v="USD"/>
    <x v="16"/>
    <n v="18"/>
    <n v="42"/>
    <n v="139"/>
    <x v="0"/>
    <n v="34"/>
    <n v="0.1"/>
    <n v="234.5"/>
    <n v="178.22"/>
    <n v="211.05"/>
    <n v="32.830000000000013"/>
  </r>
  <r>
    <s v="SO - 0001269"/>
    <s v="In-Store"/>
    <s v="WARE-NMK1003"/>
    <d v="2018-07-19T00:00:00"/>
    <x v="140"/>
    <d v="2018-11-01T00:00:00"/>
    <x v="115"/>
    <n v="29"/>
    <s v="USD"/>
    <x v="7"/>
    <n v="4"/>
    <n v="33"/>
    <n v="142"/>
    <x v="0"/>
    <n v="19"/>
    <n v="0.15"/>
    <n v="904.5"/>
    <n v="741.68999999999994"/>
    <n v="3075.2999999999997"/>
    <n v="108.53999999999996"/>
  </r>
  <r>
    <s v="SO - 0001270"/>
    <s v="In-Store"/>
    <s v="WARE-NMK1003"/>
    <d v="2018-07-19T00:00:00"/>
    <x v="140"/>
    <d v="2018-11-10T00:00:00"/>
    <x v="108"/>
    <n v="8"/>
    <s v="USD"/>
    <x v="6"/>
    <n v="10"/>
    <n v="12"/>
    <n v="88"/>
    <x v="1"/>
    <n v="32"/>
    <n v="0.15"/>
    <n v="1085.4000000000001"/>
    <n v="477.57600000000002"/>
    <n v="5535.54"/>
    <n v="2670.0839999999998"/>
  </r>
  <r>
    <s v="SO - 0001271"/>
    <s v="In-Store"/>
    <s v="WARE-NBV1002"/>
    <d v="2018-07-19T00:00:00"/>
    <x v="140"/>
    <d v="2018-10-23T00:00:00"/>
    <x v="114"/>
    <n v="20"/>
    <s v="USD"/>
    <x v="22"/>
    <n v="11"/>
    <n v="3"/>
    <n v="84"/>
    <x v="1"/>
    <n v="11"/>
    <n v="0.15"/>
    <n v="1018.4"/>
    <n v="600.85599999999999"/>
    <n v="4328.2"/>
    <n v="1323.92"/>
  </r>
  <r>
    <s v="SO - 0001272"/>
    <s v="In-Store"/>
    <s v="WARE-XYS1001"/>
    <d v="2018-07-19T00:00:00"/>
    <x v="140"/>
    <d v="2018-10-23T00:00:00"/>
    <x v="102"/>
    <n v="19"/>
    <s v="USD"/>
    <x v="22"/>
    <n v="11"/>
    <n v="46"/>
    <n v="26"/>
    <x v="2"/>
    <n v="4"/>
    <n v="0.15"/>
    <n v="261.3"/>
    <n v="180.297"/>
    <n v="888.42"/>
    <n v="167.23199999999997"/>
  </r>
  <r>
    <s v="SO - 0001273"/>
    <s v="Online"/>
    <s v="WARE-PUJ1005"/>
    <d v="2018-07-19T00:00:00"/>
    <x v="140"/>
    <d v="2018-11-14T00:00:00"/>
    <x v="97"/>
    <n v="5"/>
    <s v="USD"/>
    <x v="18"/>
    <n v="13"/>
    <n v="25"/>
    <n v="291"/>
    <x v="1"/>
    <n v="43"/>
    <n v="7.4999999999999997E-2"/>
    <n v="3939.6"/>
    <n v="2166.7800000000002"/>
    <n v="18220.650000000001"/>
    <n v="7386.75"/>
  </r>
  <r>
    <s v="SO - 0001274"/>
    <s v="Online"/>
    <s v="WARE-PUJ1005"/>
    <d v="2018-07-19T00:00:00"/>
    <x v="140"/>
    <d v="2018-11-14T00:00:00"/>
    <x v="111"/>
    <n v="25"/>
    <s v="USD"/>
    <x v="23"/>
    <n v="15"/>
    <n v="34"/>
    <n v="302"/>
    <x v="1"/>
    <n v="23"/>
    <n v="7.4999999999999997E-2"/>
    <n v="6117.1"/>
    <n v="3364.4050000000007"/>
    <n v="22633.270000000004"/>
    <n v="9175.6500000000015"/>
  </r>
  <r>
    <s v="SO - 0001275"/>
    <s v="Online"/>
    <s v="WARE-NMK1003"/>
    <d v="2018-07-19T00:00:00"/>
    <x v="140"/>
    <d v="2018-11-07T00:00:00"/>
    <x v="115"/>
    <n v="29"/>
    <s v="USD"/>
    <x v="23"/>
    <n v="15"/>
    <n v="4"/>
    <n v="122"/>
    <x v="0"/>
    <n v="5"/>
    <n v="0.05"/>
    <n v="1775.5"/>
    <n v="1207.3400000000001"/>
    <n v="3373.45"/>
    <n v="958.76999999999953"/>
  </r>
  <r>
    <s v="SO - 0001276"/>
    <s v="In-Store"/>
    <s v="WARE-NMK1003"/>
    <d v="2018-07-19T00:00:00"/>
    <x v="140"/>
    <d v="2018-10-21T00:00:00"/>
    <x v="118"/>
    <n v="27"/>
    <s v="USD"/>
    <x v="0"/>
    <n v="6"/>
    <n v="1"/>
    <n v="155"/>
    <x v="1"/>
    <n v="40"/>
    <n v="7.4999999999999997E-2"/>
    <n v="1005"/>
    <n v="683.40000000000009"/>
    <n v="1859.25"/>
    <n v="492.44999999999982"/>
  </r>
  <r>
    <s v="SO - 0001277"/>
    <s v="Online"/>
    <s v="WARE-MKL1006"/>
    <d v="2018-07-19T00:00:00"/>
    <x v="141"/>
    <d v="2018-11-14T00:00:00"/>
    <x v="121"/>
    <n v="32"/>
    <s v="USD"/>
    <x v="18"/>
    <n v="13"/>
    <n v="48"/>
    <n v="365"/>
    <x v="1"/>
    <n v="36"/>
    <n v="0.05"/>
    <n v="1159.1000000000001"/>
    <n v="985.23500000000013"/>
    <n v="8809.16"/>
    <n v="927.27999999999884"/>
  </r>
  <r>
    <s v="SO - 0001278"/>
    <s v="In-Store"/>
    <s v="WARE-UHY1004"/>
    <d v="2018-07-19T00:00:00"/>
    <x v="141"/>
    <d v="2018-10-31T00:00:00"/>
    <x v="103"/>
    <n v="11"/>
    <s v="USD"/>
    <x v="6"/>
    <n v="10"/>
    <n v="11"/>
    <n v="257"/>
    <x v="1"/>
    <n v="33"/>
    <n v="7.4999999999999997E-2"/>
    <n v="241.20000000000002"/>
    <n v="200.196"/>
    <n v="1561.7700000000002"/>
    <n v="160.39800000000014"/>
  </r>
  <r>
    <s v="SO - 0001279"/>
    <s v="Distributor"/>
    <s v="WARE-NMK1003"/>
    <d v="2018-07-19T00:00:00"/>
    <x v="141"/>
    <d v="2018-10-27T00:00:00"/>
    <x v="122"/>
    <n v="27"/>
    <s v="USD"/>
    <x v="2"/>
    <n v="21"/>
    <n v="45"/>
    <n v="181"/>
    <x v="1"/>
    <n v="14"/>
    <n v="0.05"/>
    <n v="5936.2"/>
    <n v="3264.9100000000003"/>
    <n v="39475.729999999996"/>
    <n v="16621.359999999993"/>
  </r>
  <r>
    <s v="SO - 0001280"/>
    <s v="Online"/>
    <s v="WARE-PUJ1005"/>
    <d v="2018-07-19T00:00:00"/>
    <x v="141"/>
    <d v="2018-11-11T00:00:00"/>
    <x v="115"/>
    <n v="28"/>
    <s v="USD"/>
    <x v="16"/>
    <n v="18"/>
    <n v="23"/>
    <n v="306"/>
    <x v="1"/>
    <n v="3"/>
    <n v="7.4999999999999997E-2"/>
    <n v="931.30000000000007"/>
    <n v="391.14600000000002"/>
    <n v="5168.7150000000001"/>
    <n v="2821.8389999999999"/>
  </r>
  <r>
    <s v="SO - 0001281"/>
    <s v="In-Store"/>
    <s v="WARE-NMK1003"/>
    <d v="2018-07-19T00:00:00"/>
    <x v="141"/>
    <d v="2018-11-07T00:00:00"/>
    <x v="119"/>
    <n v="25"/>
    <s v="USD"/>
    <x v="14"/>
    <n v="7"/>
    <n v="9"/>
    <n v="125"/>
    <x v="3"/>
    <n v="6"/>
    <n v="0.05"/>
    <n v="1299.8"/>
    <n v="623.904"/>
    <n v="4939.24"/>
    <n v="2443.6239999999998"/>
  </r>
  <r>
    <s v="SO - 0001282"/>
    <s v="In-Store"/>
    <s v="WARE-XYS1001"/>
    <d v="2018-07-19T00:00:00"/>
    <x v="141"/>
    <d v="2018-11-14T00:00:00"/>
    <x v="108"/>
    <n v="7"/>
    <s v="USD"/>
    <x v="27"/>
    <n v="1"/>
    <n v="15"/>
    <n v="56"/>
    <x v="3"/>
    <n v="47"/>
    <n v="0.05"/>
    <n v="5373.4000000000005"/>
    <n v="2364.2960000000003"/>
    <n v="10209.460000000001"/>
    <n v="5480.8680000000004"/>
  </r>
  <r>
    <s v="SO - 0001283"/>
    <s v="Distributor"/>
    <s v="WARE-MKL1006"/>
    <d v="2018-07-19T00:00:00"/>
    <x v="141"/>
    <d v="2018-11-01T00:00:00"/>
    <x v="119"/>
    <n v="25"/>
    <s v="USD"/>
    <x v="8"/>
    <n v="23"/>
    <n v="38"/>
    <n v="333"/>
    <x v="1"/>
    <n v="26"/>
    <n v="0.3"/>
    <n v="2224.4"/>
    <n v="1801.7640000000001"/>
    <n v="3114.16"/>
    <n v="-489.36800000000039"/>
  </r>
  <r>
    <s v="SO - 0001284"/>
    <s v="In-Store"/>
    <s v="WARE-NMK1003"/>
    <d v="2018-07-19T00:00:00"/>
    <x v="142"/>
    <d v="2018-11-17T00:00:00"/>
    <x v="107"/>
    <n v="13"/>
    <s v="USD"/>
    <x v="10"/>
    <n v="9"/>
    <n v="43"/>
    <n v="188"/>
    <x v="1"/>
    <n v="45"/>
    <n v="7.4999999999999997E-2"/>
    <n v="2673.3"/>
    <n v="1684.1790000000001"/>
    <n v="12364.012500000001"/>
    <n v="3943.1175000000003"/>
  </r>
  <r>
    <s v="SO - 0001285"/>
    <s v="Distributor"/>
    <s v="WARE-PUJ1005"/>
    <d v="2018-07-19T00:00:00"/>
    <x v="142"/>
    <d v="2018-10-27T00:00:00"/>
    <x v="110"/>
    <n v="4"/>
    <s v="USD"/>
    <x v="2"/>
    <n v="21"/>
    <n v="13"/>
    <n v="290"/>
    <x v="1"/>
    <n v="24"/>
    <n v="0.1"/>
    <n v="3999.9"/>
    <n v="2559.9360000000001"/>
    <n v="21599.460000000003"/>
    <n v="6239.844000000001"/>
  </r>
  <r>
    <s v="SO - 0001286"/>
    <s v="Online"/>
    <s v="WARE-UHY1004"/>
    <d v="2018-07-19T00:00:00"/>
    <x v="142"/>
    <d v="2018-11-08T00:00:00"/>
    <x v="104"/>
    <n v="11"/>
    <s v="USD"/>
    <x v="5"/>
    <n v="12"/>
    <n v="18"/>
    <n v="226"/>
    <x v="1"/>
    <n v="40"/>
    <n v="0.05"/>
    <n v="3845.8"/>
    <n v="3268.9300000000003"/>
    <n v="7307.02"/>
    <n v="769.15999999999985"/>
  </r>
  <r>
    <s v="SO - 0001287"/>
    <s v="Online"/>
    <s v="WARE-NMK1003"/>
    <d v="2018-07-19T00:00:00"/>
    <x v="142"/>
    <d v="2018-10-22T00:00:00"/>
    <x v="107"/>
    <n v="13"/>
    <s v="USD"/>
    <x v="18"/>
    <n v="13"/>
    <n v="44"/>
    <n v="127"/>
    <x v="4"/>
    <n v="18"/>
    <n v="0.15"/>
    <n v="2311.5"/>
    <n v="1433.1299999999999"/>
    <n v="3929.5499999999997"/>
    <n v="1063.29"/>
  </r>
  <r>
    <s v="SO - 0001288"/>
    <s v="In-Store"/>
    <s v="WARE-MKL1006"/>
    <d v="2018-07-19T00:00:00"/>
    <x v="142"/>
    <d v="2018-11-16T00:00:00"/>
    <x v="121"/>
    <n v="31"/>
    <s v="USD"/>
    <x v="9"/>
    <n v="8"/>
    <n v="43"/>
    <n v="354"/>
    <x v="0"/>
    <n v="34"/>
    <n v="0.15"/>
    <n v="1112.2"/>
    <n v="444.88000000000005"/>
    <n v="2836.11"/>
    <n v="1501.47"/>
  </r>
  <r>
    <s v="SO - 0001289"/>
    <s v="Online"/>
    <s v="WARE-NMK1003"/>
    <d v="2018-07-19T00:00:00"/>
    <x v="142"/>
    <d v="2018-11-11T00:00:00"/>
    <x v="114"/>
    <n v="18"/>
    <s v="USD"/>
    <x v="24"/>
    <n v="16"/>
    <n v="21"/>
    <n v="137"/>
    <x v="1"/>
    <n v="35"/>
    <n v="0.05"/>
    <n v="1031.8"/>
    <n v="588.12599999999998"/>
    <n v="7841.6799999999994"/>
    <n v="3136.6719999999996"/>
  </r>
  <r>
    <s v="SO - 0001290"/>
    <s v="In-Store"/>
    <s v="WARE-NMK1003"/>
    <d v="2018-07-19T00:00:00"/>
    <x v="142"/>
    <d v="2018-10-26T00:00:00"/>
    <x v="108"/>
    <n v="6"/>
    <s v="USD"/>
    <x v="13"/>
    <n v="2"/>
    <n v="30"/>
    <n v="112"/>
    <x v="1"/>
    <n v="36"/>
    <n v="0.3"/>
    <n v="891.1"/>
    <n v="650.50300000000004"/>
    <n v="2495.08"/>
    <n v="-106.93200000000024"/>
  </r>
  <r>
    <s v="SO - 0001291"/>
    <s v="In-Store"/>
    <s v="WARE-NBV1002"/>
    <d v="2018-07-19T00:00:00"/>
    <x v="142"/>
    <d v="2018-10-26T00:00:00"/>
    <x v="111"/>
    <n v="23"/>
    <s v="USD"/>
    <x v="10"/>
    <n v="9"/>
    <n v="10"/>
    <n v="81"/>
    <x v="1"/>
    <n v="45"/>
    <n v="0.1"/>
    <n v="6103.7"/>
    <n v="4394.6639999999998"/>
    <n v="21973.32"/>
    <n v="4394.6640000000007"/>
  </r>
  <r>
    <s v="SO - 0001292"/>
    <s v="Online"/>
    <s v="WARE-PUJ1005"/>
    <d v="2018-07-19T00:00:00"/>
    <x v="143"/>
    <d v="2018-11-07T00:00:00"/>
    <x v="113"/>
    <n v="18"/>
    <s v="USD"/>
    <x v="24"/>
    <n v="16"/>
    <n v="48"/>
    <n v="285"/>
    <x v="1"/>
    <n v="17"/>
    <n v="0.1"/>
    <n v="5547.6"/>
    <n v="3217.6080000000002"/>
    <n v="14978.520000000002"/>
    <n v="5325.6960000000017"/>
  </r>
  <r>
    <s v="SO - 0001293"/>
    <s v="Online"/>
    <s v="WARE-PUJ1005"/>
    <d v="2018-07-19T00:00:00"/>
    <x v="143"/>
    <d v="2018-11-14T00:00:00"/>
    <x v="109"/>
    <n v="15"/>
    <s v="USD"/>
    <x v="18"/>
    <n v="13"/>
    <n v="13"/>
    <n v="329"/>
    <x v="3"/>
    <n v="6"/>
    <n v="0.05"/>
    <n v="683.4"/>
    <n v="396.37199999999996"/>
    <n v="1947.6899999999998"/>
    <n v="758.57399999999984"/>
  </r>
  <r>
    <s v="SO - 0001294"/>
    <s v="In-Store"/>
    <s v="WARE-XYS1001"/>
    <d v="2018-07-19T00:00:00"/>
    <x v="143"/>
    <d v="2018-11-11T00:00:00"/>
    <x v="113"/>
    <n v="18"/>
    <s v="USD"/>
    <x v="22"/>
    <n v="11"/>
    <n v="1"/>
    <n v="42"/>
    <x v="1"/>
    <n v="46"/>
    <n v="0.15"/>
    <n v="5058.5"/>
    <n v="2782.1750000000002"/>
    <n v="25798.35"/>
    <n v="9105.2999999999956"/>
  </r>
  <r>
    <s v="SO - 0001295"/>
    <s v="Online"/>
    <s v="WARE-MKL1006"/>
    <d v="2018-07-19T00:00:00"/>
    <x v="143"/>
    <d v="2018-11-10T00:00:00"/>
    <x v="121"/>
    <n v="30"/>
    <s v="USD"/>
    <x v="18"/>
    <n v="13"/>
    <n v="17"/>
    <n v="332"/>
    <x v="0"/>
    <n v="20"/>
    <n v="7.4999999999999997E-2"/>
    <n v="2485.7000000000003"/>
    <n v="1217.9930000000002"/>
    <n v="18394.180000000004"/>
    <n v="8650.2360000000026"/>
  </r>
  <r>
    <s v="SO - 0001296"/>
    <s v="Wholesale"/>
    <s v="WARE-UHY1004"/>
    <d v="2018-07-19T00:00:00"/>
    <x v="143"/>
    <d v="2018-10-24T00:00:00"/>
    <x v="111"/>
    <n v="22"/>
    <s v="USD"/>
    <x v="3"/>
    <n v="28"/>
    <n v="31"/>
    <n v="229"/>
    <x v="1"/>
    <n v="44"/>
    <n v="7.4999999999999997E-2"/>
    <n v="6056.8"/>
    <n v="2907.2640000000001"/>
    <n v="44820.320000000007"/>
    <n v="21562.208000000006"/>
  </r>
  <r>
    <s v="SO - 0001297"/>
    <s v="Distributor"/>
    <s v="WARE-PUJ1005"/>
    <d v="2018-07-19T00:00:00"/>
    <x v="143"/>
    <d v="2018-10-31T00:00:00"/>
    <x v="123"/>
    <n v="33"/>
    <s v="USD"/>
    <x v="2"/>
    <n v="21"/>
    <n v="19"/>
    <n v="327"/>
    <x v="2"/>
    <n v="37"/>
    <n v="0.1"/>
    <n v="3819"/>
    <n v="2367.7800000000002"/>
    <n v="27496.799999999999"/>
    <n v="8554.5599999999977"/>
  </r>
  <r>
    <s v="SO - 0001298"/>
    <s v="In-Store"/>
    <s v="WARE-PUJ1005"/>
    <d v="2018-07-19T00:00:00"/>
    <x v="143"/>
    <d v="2018-11-01T00:00:00"/>
    <x v="114"/>
    <n v="17"/>
    <s v="USD"/>
    <x v="7"/>
    <n v="4"/>
    <n v="33"/>
    <n v="278"/>
    <x v="4"/>
    <n v="9"/>
    <n v="0.1"/>
    <n v="951.4"/>
    <n v="437.64400000000001"/>
    <n v="5137.5599999999995"/>
    <n v="2511.6959999999995"/>
  </r>
  <r>
    <s v="SO - 0001299"/>
    <s v="Wholesale"/>
    <s v="WARE-NMK1003"/>
    <d v="2018-07-19T00:00:00"/>
    <x v="143"/>
    <d v="2018-10-24T00:00:00"/>
    <x v="103"/>
    <n v="9"/>
    <s v="USD"/>
    <x v="3"/>
    <n v="28"/>
    <n v="38"/>
    <n v="121"/>
    <x v="1"/>
    <n v="21"/>
    <n v="0.2"/>
    <n v="1172.5"/>
    <n v="926.27500000000009"/>
    <n v="5628"/>
    <n v="70.349999999999454"/>
  </r>
  <r>
    <s v="SO - 0001300"/>
    <s v="In-Store"/>
    <s v="WARE-NMK1003"/>
    <d v="2018-07-19T00:00:00"/>
    <x v="143"/>
    <d v="2018-11-16T00:00:00"/>
    <x v="107"/>
    <n v="12"/>
    <s v="USD"/>
    <x v="6"/>
    <n v="10"/>
    <n v="36"/>
    <n v="198"/>
    <x v="3"/>
    <n v="47"/>
    <n v="0.05"/>
    <n v="2586.2000000000003"/>
    <n v="1396.5480000000002"/>
    <n v="19655.120000000003"/>
    <n v="8482.7360000000008"/>
  </r>
  <r>
    <s v="SO - 0001301"/>
    <s v="Wholesale"/>
    <s v="WARE-PUJ1005"/>
    <d v="2018-07-19T00:00:00"/>
    <x v="144"/>
    <d v="2018-10-30T00:00:00"/>
    <x v="107"/>
    <n v="11"/>
    <s v="USD"/>
    <x v="21"/>
    <n v="26"/>
    <n v="10"/>
    <n v="303"/>
    <x v="1"/>
    <n v="14"/>
    <n v="0.15"/>
    <n v="234.5"/>
    <n v="194.63499999999999"/>
    <n v="199.32499999999999"/>
    <n v="4.6899999999999977"/>
  </r>
  <r>
    <s v="SO - 0001302"/>
    <s v="In-Store"/>
    <s v="WARE-XYS1001"/>
    <d v="2018-07-19T00:00:00"/>
    <x v="144"/>
    <d v="2018-11-17T00:00:00"/>
    <x v="119"/>
    <n v="22"/>
    <s v="USD"/>
    <x v="27"/>
    <n v="1"/>
    <n v="3"/>
    <n v="57"/>
    <x v="0"/>
    <n v="34"/>
    <n v="7.4999999999999997E-2"/>
    <n v="1192.6000000000001"/>
    <n v="632.07800000000009"/>
    <n v="2206.3100000000004"/>
    <n v="942.15400000000022"/>
  </r>
  <r>
    <s v="SO - 0001303"/>
    <s v="Wholesale"/>
    <s v="WARE-PUJ1005"/>
    <d v="2018-07-19T00:00:00"/>
    <x v="144"/>
    <d v="2018-11-11T00:00:00"/>
    <x v="102"/>
    <n v="15"/>
    <s v="USD"/>
    <x v="3"/>
    <n v="28"/>
    <n v="13"/>
    <n v="292"/>
    <x v="1"/>
    <n v="46"/>
    <n v="0.15"/>
    <n v="3249.5"/>
    <n v="2697.085"/>
    <n v="16572.45"/>
    <n v="389.94000000000051"/>
  </r>
  <r>
    <s v="SO - 0001304"/>
    <s v="Online"/>
    <s v="WARE-NMK1003"/>
    <d v="2018-07-19T00:00:00"/>
    <x v="144"/>
    <d v="2018-11-07T00:00:00"/>
    <x v="116"/>
    <n v="31"/>
    <s v="USD"/>
    <x v="23"/>
    <n v="15"/>
    <n v="10"/>
    <n v="158"/>
    <x v="4"/>
    <n v="18"/>
    <n v="0.3"/>
    <n v="5607.9000000000005"/>
    <n v="3757.2930000000006"/>
    <n v="27478.71"/>
    <n v="1177.658999999996"/>
  </r>
  <r>
    <s v="SO - 0001305"/>
    <s v="In-Store"/>
    <s v="WARE-NMK1003"/>
    <d v="2018-07-19T00:00:00"/>
    <x v="144"/>
    <d v="2018-11-07T00:00:00"/>
    <x v="121"/>
    <n v="29"/>
    <s v="USD"/>
    <x v="27"/>
    <n v="1"/>
    <n v="49"/>
    <n v="200"/>
    <x v="1"/>
    <n v="29"/>
    <n v="0.1"/>
    <n v="1098.8"/>
    <n v="868.05200000000002"/>
    <n v="988.92"/>
    <n v="120.86799999999994"/>
  </r>
  <r>
    <s v="SO - 0001306"/>
    <s v="Distributor"/>
    <s v="WARE-XYS1001"/>
    <d v="2018-07-19T00:00:00"/>
    <x v="144"/>
    <d v="2018-11-05T00:00:00"/>
    <x v="114"/>
    <n v="16"/>
    <s v="USD"/>
    <x v="15"/>
    <n v="24"/>
    <n v="9"/>
    <n v="27"/>
    <x v="1"/>
    <n v="35"/>
    <n v="0.1"/>
    <n v="1936.3"/>
    <n v="1394.136"/>
    <n v="12198.69"/>
    <n v="2439.7380000000012"/>
  </r>
  <r>
    <s v="SO - 0001307"/>
    <s v="Online"/>
    <s v="WARE-XYS1001"/>
    <d v="2018-07-19T00:00:00"/>
    <x v="144"/>
    <d v="2018-11-15T00:00:00"/>
    <x v="105"/>
    <n v="10"/>
    <s v="USD"/>
    <x v="23"/>
    <n v="15"/>
    <n v="33"/>
    <n v="21"/>
    <x v="4"/>
    <n v="9"/>
    <n v="0.1"/>
    <n v="6371.7"/>
    <n v="4460.1899999999996"/>
    <n v="40141.71"/>
    <n v="8920.380000000001"/>
  </r>
  <r>
    <s v="SO - 0001308"/>
    <s v="In-Store"/>
    <s v="WARE-PUJ1005"/>
    <d v="2018-07-19T00:00:00"/>
    <x v="144"/>
    <d v="2018-11-16T00:00:00"/>
    <x v="103"/>
    <n v="8"/>
    <s v="USD"/>
    <x v="6"/>
    <n v="10"/>
    <n v="46"/>
    <n v="307"/>
    <x v="3"/>
    <n v="47"/>
    <n v="7.4999999999999997E-2"/>
    <n v="897.80000000000007"/>
    <n v="736.19600000000003"/>
    <n v="6643.7200000000012"/>
    <n v="754.15200000000095"/>
  </r>
  <r>
    <s v="SO - 0001309"/>
    <s v="Online"/>
    <s v="WARE-MKL1006"/>
    <d v="2018-07-19T00:00:00"/>
    <x v="144"/>
    <d v="2018-11-18T00:00:00"/>
    <x v="102"/>
    <n v="15"/>
    <s v="USD"/>
    <x v="24"/>
    <n v="16"/>
    <n v="14"/>
    <n v="362"/>
    <x v="4"/>
    <n v="9"/>
    <n v="0.4"/>
    <n v="837.5"/>
    <n v="586.25"/>
    <n v="1005"/>
    <n v="-167.5"/>
  </r>
  <r>
    <s v="SO - 0001310"/>
    <s v="Online"/>
    <s v="WARE-XYS1001"/>
    <d v="2018-07-19T00:00:00"/>
    <x v="144"/>
    <d v="2018-11-06T00:00:00"/>
    <x v="101"/>
    <n v="3"/>
    <s v="USD"/>
    <x v="18"/>
    <n v="13"/>
    <n v="13"/>
    <n v="8"/>
    <x v="1"/>
    <n v="46"/>
    <n v="7.4999999999999997E-2"/>
    <n v="737"/>
    <n v="626.44999999999993"/>
    <n v="2045.1750000000002"/>
    <n v="165.82500000000027"/>
  </r>
  <r>
    <s v="SO - 0001311"/>
    <s v="In-Store"/>
    <s v="WARE-UHY1004"/>
    <d v="2018-07-19T00:00:00"/>
    <x v="145"/>
    <d v="2018-11-07T00:00:00"/>
    <x v="107"/>
    <n v="10"/>
    <s v="USD"/>
    <x v="11"/>
    <n v="5"/>
    <n v="39"/>
    <n v="241"/>
    <x v="1"/>
    <n v="40"/>
    <n v="0.05"/>
    <n v="180.9"/>
    <n v="146.52900000000002"/>
    <n v="1031.1300000000001"/>
    <n v="151.9559999999999"/>
  </r>
  <r>
    <s v="SO - 0001312"/>
    <s v="In-Store"/>
    <s v="WARE-MKL1006"/>
    <d v="2018-07-19T00:00:00"/>
    <x v="145"/>
    <d v="2018-10-26T00:00:00"/>
    <x v="102"/>
    <n v="14"/>
    <s v="USD"/>
    <x v="11"/>
    <n v="5"/>
    <n v="38"/>
    <n v="351"/>
    <x v="2"/>
    <n v="8"/>
    <n v="0.05"/>
    <n v="3463.9"/>
    <n v="1662.672"/>
    <n v="13162.82"/>
    <n v="6512.1319999999996"/>
  </r>
  <r>
    <s v="SO - 0001313"/>
    <s v="In-Store"/>
    <s v="WARE-XYS1001"/>
    <d v="2018-07-19T00:00:00"/>
    <x v="145"/>
    <d v="2018-11-04T00:00:00"/>
    <x v="107"/>
    <n v="10"/>
    <s v="USD"/>
    <x v="14"/>
    <n v="7"/>
    <n v="20"/>
    <n v="45"/>
    <x v="4"/>
    <n v="18"/>
    <n v="7.4999999999999997E-2"/>
    <n v="180.9"/>
    <n v="85.022999999999996"/>
    <n v="669.33"/>
    <n v="329.23800000000006"/>
  </r>
  <r>
    <s v="SO - 0001314"/>
    <s v="Online"/>
    <s v="WARE-NMK1003"/>
    <d v="2018-07-19T00:00:00"/>
    <x v="145"/>
    <d v="2018-11-03T00:00:00"/>
    <x v="123"/>
    <n v="31"/>
    <s v="USD"/>
    <x v="18"/>
    <n v="13"/>
    <n v="8"/>
    <n v="142"/>
    <x v="0"/>
    <n v="20"/>
    <n v="7.4999999999999997E-2"/>
    <n v="971.5"/>
    <n v="777.2"/>
    <n v="4493.1875"/>
    <n v="607.1875"/>
  </r>
  <r>
    <s v="SO - 0001315"/>
    <s v="Online"/>
    <s v="WARE-NMK1003"/>
    <d v="2018-07-19T00:00:00"/>
    <x v="146"/>
    <d v="2018-11-13T00:00:00"/>
    <x v="121"/>
    <n v="27"/>
    <s v="USD"/>
    <x v="24"/>
    <n v="16"/>
    <n v="29"/>
    <n v="181"/>
    <x v="1"/>
    <n v="36"/>
    <n v="0.05"/>
    <n v="2472.3000000000002"/>
    <n v="1310.3190000000002"/>
    <n v="18789.48"/>
    <n v="8306.9279999999981"/>
  </r>
  <r>
    <s v="SO - 0001316"/>
    <s v="In-Store"/>
    <s v="WARE-MKL1006"/>
    <d v="2018-07-19T00:00:00"/>
    <x v="146"/>
    <d v="2018-11-05T00:00:00"/>
    <x v="122"/>
    <n v="22"/>
    <s v="USD"/>
    <x v="13"/>
    <n v="2"/>
    <n v="7"/>
    <n v="331"/>
    <x v="1"/>
    <n v="3"/>
    <n v="0.05"/>
    <n v="2385.2000000000003"/>
    <n v="1025.6360000000002"/>
    <n v="11329.7"/>
    <n v="6201.5199999999995"/>
  </r>
  <r>
    <s v="SO - 0001317"/>
    <s v="Online"/>
    <s v="WARE-NBV1002"/>
    <d v="2018-07-19T00:00:00"/>
    <x v="146"/>
    <d v="2018-11-08T00:00:00"/>
    <x v="105"/>
    <n v="8"/>
    <s v="USD"/>
    <x v="24"/>
    <n v="16"/>
    <n v="14"/>
    <n v="63"/>
    <x v="2"/>
    <n v="4"/>
    <n v="0.15"/>
    <n v="227.8"/>
    <n v="150.34800000000001"/>
    <n v="1161.7800000000002"/>
    <n v="259.69200000000012"/>
  </r>
  <r>
    <s v="SO - 0001318"/>
    <s v="Distributor"/>
    <s v="WARE-PUJ1005"/>
    <d v="2018-07-19T00:00:00"/>
    <x v="146"/>
    <d v="2018-11-18T00:00:00"/>
    <x v="113"/>
    <n v="15"/>
    <s v="USD"/>
    <x v="17"/>
    <n v="20"/>
    <n v="43"/>
    <n v="303"/>
    <x v="1"/>
    <n v="21"/>
    <n v="0.05"/>
    <n v="1983.2"/>
    <n v="1487.4"/>
    <n v="7536.16"/>
    <n v="1586.5599999999995"/>
  </r>
  <r>
    <s v="SO - 0001319"/>
    <s v="In-Store"/>
    <s v="WARE-UHY1004"/>
    <d v="2018-07-19T00:00:00"/>
    <x v="146"/>
    <d v="2018-11-18T00:00:00"/>
    <x v="107"/>
    <n v="9"/>
    <s v="USD"/>
    <x v="6"/>
    <n v="10"/>
    <n v="34"/>
    <n v="240"/>
    <x v="1"/>
    <n v="26"/>
    <n v="0.05"/>
    <n v="3973.1"/>
    <n v="2423.5909999999999"/>
    <n v="11323.334999999999"/>
    <n v="4052.5619999999999"/>
  </r>
  <r>
    <s v="SO - 0001320"/>
    <s v="In-Store"/>
    <s v="WARE-NBV1002"/>
    <d v="2018-07-19T00:00:00"/>
    <x v="146"/>
    <d v="2018-11-01T00:00:00"/>
    <x v="116"/>
    <n v="29"/>
    <s v="USD"/>
    <x v="11"/>
    <n v="5"/>
    <n v="24"/>
    <n v="82"/>
    <x v="2"/>
    <n v="16"/>
    <n v="0.2"/>
    <n v="3926.2000000000003"/>
    <n v="2120.1480000000001"/>
    <n v="21986.720000000001"/>
    <n v="7145.6840000000011"/>
  </r>
  <r>
    <s v="SO - 0001321"/>
    <s v="Wholesale"/>
    <s v="WARE-XYS1001"/>
    <d v="2018-07-19T00:00:00"/>
    <x v="146"/>
    <d v="2018-11-16T00:00:00"/>
    <x v="107"/>
    <n v="9"/>
    <s v="USD"/>
    <x v="3"/>
    <n v="28"/>
    <n v="29"/>
    <n v="18"/>
    <x v="1"/>
    <n v="29"/>
    <n v="7.4999999999999997E-2"/>
    <n v="2412"/>
    <n v="2001.9599999999998"/>
    <n v="15617.7"/>
    <n v="1603.9800000000014"/>
  </r>
  <r>
    <s v="SO - 0001322"/>
    <s v="In-Store"/>
    <s v="WARE-MKL1006"/>
    <d v="2018-07-19T00:00:00"/>
    <x v="146"/>
    <d v="2018-11-15T00:00:00"/>
    <x v="103"/>
    <n v="6"/>
    <s v="USD"/>
    <x v="5"/>
    <n v="12"/>
    <n v="12"/>
    <n v="335"/>
    <x v="2"/>
    <n v="8"/>
    <n v="0.1"/>
    <n v="207.70000000000002"/>
    <n v="137.08200000000002"/>
    <n v="1495.44"/>
    <n v="398.78399999999988"/>
  </r>
  <r>
    <s v="SO - 0001323"/>
    <s v="In-Store"/>
    <s v="WARE-NMK1003"/>
    <d v="2018-07-19T00:00:00"/>
    <x v="146"/>
    <d v="2018-10-26T00:00:00"/>
    <x v="123"/>
    <n v="30"/>
    <s v="USD"/>
    <x v="6"/>
    <n v="10"/>
    <n v="1"/>
    <n v="181"/>
    <x v="1"/>
    <n v="33"/>
    <n v="7.4999999999999997E-2"/>
    <n v="3155.7000000000003"/>
    <n v="1924.9770000000001"/>
    <n v="17514.135000000002"/>
    <n v="5964.273000000001"/>
  </r>
  <r>
    <s v="SO - 0001324"/>
    <s v="In-Store"/>
    <s v="WARE-UHY1004"/>
    <d v="2018-07-19T00:00:00"/>
    <x v="147"/>
    <d v="2018-11-04T00:00:00"/>
    <x v="115"/>
    <n v="22"/>
    <s v="USD"/>
    <x v="11"/>
    <n v="5"/>
    <n v="13"/>
    <n v="247"/>
    <x v="0"/>
    <n v="5"/>
    <n v="0.2"/>
    <n v="991.6"/>
    <n v="475.96800000000002"/>
    <n v="3966.4"/>
    <n v="1586.56"/>
  </r>
  <r>
    <s v="SO - 0001325"/>
    <s v="In-Store"/>
    <s v="WARE-XYS1001"/>
    <d v="2018-07-19T00:00:00"/>
    <x v="147"/>
    <d v="2018-11-20T00:00:00"/>
    <x v="102"/>
    <n v="12"/>
    <s v="USD"/>
    <x v="0"/>
    <n v="6"/>
    <n v="48"/>
    <n v="25"/>
    <x v="1"/>
    <n v="40"/>
    <n v="7.4999999999999997E-2"/>
    <n v="1185.9000000000001"/>
    <n v="913.14300000000014"/>
    <n v="6581.7450000000008"/>
    <n v="1102.8869999999997"/>
  </r>
  <r>
    <s v="SO - 0001326"/>
    <s v="In-Store"/>
    <s v="WARE-XYS1001"/>
    <d v="2018-07-19T00:00:00"/>
    <x v="147"/>
    <d v="2018-10-29T00:00:00"/>
    <x v="104"/>
    <n v="6"/>
    <s v="USD"/>
    <x v="0"/>
    <n v="6"/>
    <n v="3"/>
    <n v="5"/>
    <x v="2"/>
    <n v="1"/>
    <n v="0.05"/>
    <n v="201"/>
    <n v="152.76"/>
    <n v="1527.6"/>
    <n v="305.52"/>
  </r>
  <r>
    <s v="SO - 0001327"/>
    <s v="Distributor"/>
    <s v="WARE-MKL1006"/>
    <d v="2018-07-19T00:00:00"/>
    <x v="147"/>
    <d v="2018-10-29T00:00:00"/>
    <x v="119"/>
    <n v="19"/>
    <s v="USD"/>
    <x v="8"/>
    <n v="23"/>
    <n v="43"/>
    <n v="351"/>
    <x v="2"/>
    <n v="37"/>
    <n v="0.1"/>
    <n v="1159.1000000000001"/>
    <n v="834.55200000000002"/>
    <n v="8345.52"/>
    <n v="1669.1040000000003"/>
  </r>
  <r>
    <s v="SO - 0001328"/>
    <s v="In-Store"/>
    <s v="WARE-NBV1002"/>
    <d v="2018-07-19T00:00:00"/>
    <x v="147"/>
    <d v="2018-11-16T00:00:00"/>
    <x v="118"/>
    <n v="20"/>
    <s v="USD"/>
    <x v="9"/>
    <n v="8"/>
    <n v="5"/>
    <n v="78"/>
    <x v="1"/>
    <n v="11"/>
    <n v="0.3"/>
    <n v="2653.2000000000003"/>
    <n v="1247.0040000000001"/>
    <n v="9286.2000000000007"/>
    <n v="3051.1800000000003"/>
  </r>
  <r>
    <s v="SO - 0001329"/>
    <s v="Online"/>
    <s v="WARE-PUJ1005"/>
    <d v="2018-07-19T00:00:00"/>
    <x v="147"/>
    <d v="2018-10-31T00:00:00"/>
    <x v="118"/>
    <n v="20"/>
    <s v="USD"/>
    <x v="1"/>
    <n v="14"/>
    <n v="37"/>
    <n v="328"/>
    <x v="1"/>
    <n v="29"/>
    <n v="0.2"/>
    <n v="3932.9"/>
    <n v="1691.1469999999999"/>
    <n v="25170.560000000001"/>
    <n v="11641.384000000002"/>
  </r>
  <r>
    <s v="SO - 0001330"/>
    <s v="Distributor"/>
    <s v="WARE-NMK1003"/>
    <d v="2018-07-19T00:00:00"/>
    <x v="147"/>
    <d v="2018-11-20T00:00:00"/>
    <x v="124"/>
    <n v="34"/>
    <s v="USD"/>
    <x v="2"/>
    <n v="21"/>
    <n v="14"/>
    <n v="164"/>
    <x v="3"/>
    <n v="25"/>
    <n v="7.4999999999999997E-2"/>
    <n v="2680"/>
    <n v="2010"/>
    <n v="17353"/>
    <n v="3283"/>
  </r>
  <r>
    <s v="SO - 0001331"/>
    <s v="In-Store"/>
    <s v="WARE-NBV1002"/>
    <d v="2018-07-19T00:00:00"/>
    <x v="147"/>
    <d v="2018-11-07T00:00:00"/>
    <x v="109"/>
    <n v="11"/>
    <s v="USD"/>
    <x v="14"/>
    <n v="7"/>
    <n v="46"/>
    <n v="63"/>
    <x v="2"/>
    <n v="1"/>
    <n v="7.4999999999999997E-2"/>
    <n v="2385.2000000000003"/>
    <n v="1836.6040000000003"/>
    <n v="13237.86"/>
    <n v="2218.235999999999"/>
  </r>
  <r>
    <s v="SO - 0001332"/>
    <s v="In-Store"/>
    <s v="WARE-NMK1003"/>
    <d v="2018-07-19T00:00:00"/>
    <x v="147"/>
    <d v="2018-11-18T00:00:00"/>
    <x v="106"/>
    <n v="4"/>
    <s v="USD"/>
    <x v="11"/>
    <n v="5"/>
    <n v="3"/>
    <n v="106"/>
    <x v="1"/>
    <n v="30"/>
    <n v="0.05"/>
    <n v="1949.7"/>
    <n v="1559.7600000000002"/>
    <n v="7408.86"/>
    <n v="1169.8199999999988"/>
  </r>
  <r>
    <s v="SO - 0001333"/>
    <s v="Online"/>
    <s v="WARE-PUJ1005"/>
    <d v="2018-07-19T00:00:00"/>
    <x v="147"/>
    <d v="2018-11-06T00:00:00"/>
    <x v="103"/>
    <n v="5"/>
    <s v="USD"/>
    <x v="16"/>
    <n v="18"/>
    <n v="30"/>
    <n v="276"/>
    <x v="4"/>
    <n v="18"/>
    <n v="0.05"/>
    <n v="1139"/>
    <n v="489.77"/>
    <n v="8656.4"/>
    <n v="4738.24"/>
  </r>
  <r>
    <s v="SO - 0001334"/>
    <s v="In-Store"/>
    <s v="WARE-PUJ1005"/>
    <d v="2018-07-19T00:00:00"/>
    <x v="147"/>
    <d v="2018-11-21T00:00:00"/>
    <x v="125"/>
    <n v="32"/>
    <s v="USD"/>
    <x v="9"/>
    <n v="8"/>
    <n v="25"/>
    <n v="314"/>
    <x v="0"/>
    <n v="20"/>
    <n v="0.15"/>
    <n v="2646.5"/>
    <n v="1561.4349999999999"/>
    <n v="17996.2"/>
    <n v="5504.7200000000012"/>
  </r>
  <r>
    <s v="SO - 0001335"/>
    <s v="In-Store"/>
    <s v="WARE-NMK1003"/>
    <d v="2018-07-19T00:00:00"/>
    <x v="148"/>
    <d v="2018-11-15T00:00:00"/>
    <x v="114"/>
    <n v="12"/>
    <s v="USD"/>
    <x v="7"/>
    <n v="4"/>
    <n v="44"/>
    <n v="94"/>
    <x v="1"/>
    <n v="45"/>
    <n v="0.1"/>
    <n v="221.1"/>
    <n v="185.72399999999999"/>
    <n v="397.98"/>
    <n v="26.532000000000039"/>
  </r>
  <r>
    <s v="SO - 0001336"/>
    <s v="In-Store"/>
    <s v="WARE-NMK1003"/>
    <d v="2018-07-19T00:00:00"/>
    <x v="148"/>
    <d v="2018-11-04T00:00:00"/>
    <x v="119"/>
    <n v="18"/>
    <s v="USD"/>
    <x v="6"/>
    <n v="10"/>
    <n v="23"/>
    <n v="128"/>
    <x v="2"/>
    <n v="7"/>
    <n v="0.1"/>
    <n v="1025.1000000000001"/>
    <n v="574.05600000000015"/>
    <n v="3690.3600000000006"/>
    <n v="1394.136"/>
  </r>
  <r>
    <s v="SO - 0001337"/>
    <s v="Distributor"/>
    <s v="WARE-PUJ1005"/>
    <d v="2018-07-19T00:00:00"/>
    <x v="148"/>
    <d v="2018-11-07T00:00:00"/>
    <x v="114"/>
    <n v="12"/>
    <s v="USD"/>
    <x v="15"/>
    <n v="24"/>
    <n v="42"/>
    <n v="319"/>
    <x v="2"/>
    <n v="4"/>
    <n v="7.4999999999999997E-2"/>
    <n v="268"/>
    <n v="125.96"/>
    <n v="1735.3000000000002"/>
    <n v="853.58000000000027"/>
  </r>
  <r>
    <s v="SO - 0001338"/>
    <s v="Online"/>
    <s v="WARE-PUJ1005"/>
    <d v="2018-07-19T00:00:00"/>
    <x v="148"/>
    <d v="2018-10-28T00:00:00"/>
    <x v="114"/>
    <n v="12"/>
    <s v="USD"/>
    <x v="19"/>
    <n v="19"/>
    <n v="42"/>
    <n v="316"/>
    <x v="1"/>
    <n v="46"/>
    <n v="0.4"/>
    <n v="1098.8"/>
    <n v="912.00399999999991"/>
    <n v="3296.4"/>
    <n v="-1263.6199999999994"/>
  </r>
  <r>
    <s v="SO - 0001339"/>
    <s v="In-Store"/>
    <s v="WARE-NMK1003"/>
    <d v="2018-07-19T00:00:00"/>
    <x v="148"/>
    <d v="2018-11-06T00:00:00"/>
    <x v="109"/>
    <n v="10"/>
    <s v="USD"/>
    <x v="11"/>
    <n v="5"/>
    <n v="4"/>
    <n v="153"/>
    <x v="1"/>
    <n v="29"/>
    <n v="0.15"/>
    <n v="2653.2000000000003"/>
    <n v="1538.856"/>
    <n v="18041.760000000002"/>
    <n v="5730.9120000000021"/>
  </r>
  <r>
    <s v="SO - 0001340"/>
    <s v="Distributor"/>
    <s v="WARE-UHY1004"/>
    <d v="2018-07-19T00:00:00"/>
    <x v="148"/>
    <d v="2018-11-15T00:00:00"/>
    <x v="123"/>
    <n v="28"/>
    <s v="USD"/>
    <x v="4"/>
    <n v="22"/>
    <n v="30"/>
    <n v="219"/>
    <x v="0"/>
    <n v="15"/>
    <n v="7.4999999999999997E-2"/>
    <n v="2237.8000000000002"/>
    <n v="1297.924"/>
    <n v="8279.86"/>
    <n v="3088.1640000000007"/>
  </r>
  <r>
    <s v="SO - 0001341"/>
    <s v="In-Store"/>
    <s v="WARE-NBV1002"/>
    <d v="2018-07-19T00:00:00"/>
    <x v="149"/>
    <d v="2018-11-20T00:00:00"/>
    <x v="121"/>
    <n v="24"/>
    <s v="USD"/>
    <x v="26"/>
    <n v="3"/>
    <n v="26"/>
    <n v="70"/>
    <x v="0"/>
    <n v="12"/>
    <n v="0.05"/>
    <n v="1922.9"/>
    <n v="884.53400000000011"/>
    <n v="7307.02"/>
    <n v="3768.884"/>
  </r>
  <r>
    <s v="SO - 0001342"/>
    <s v="Online"/>
    <s v="WARE-MKL1006"/>
    <d v="2018-07-19T00:00:00"/>
    <x v="149"/>
    <d v="2018-11-15T00:00:00"/>
    <x v="118"/>
    <n v="18"/>
    <s v="USD"/>
    <x v="20"/>
    <n v="17"/>
    <n v="40"/>
    <n v="347"/>
    <x v="3"/>
    <n v="28"/>
    <n v="0.05"/>
    <n v="5380.1"/>
    <n v="4304.0800000000008"/>
    <n v="10222.19"/>
    <n v="1614.0299999999988"/>
  </r>
  <r>
    <s v="SO - 0001343"/>
    <s v="Online"/>
    <s v="WARE-NMK1003"/>
    <d v="2018-07-19T00:00:00"/>
    <x v="149"/>
    <d v="2018-11-10T00:00:00"/>
    <x v="111"/>
    <n v="16"/>
    <s v="USD"/>
    <x v="19"/>
    <n v="19"/>
    <n v="22"/>
    <n v="95"/>
    <x v="1"/>
    <n v="32"/>
    <n v="0.05"/>
    <n v="1078.7"/>
    <n v="528.56299999999999"/>
    <n v="2049.5300000000002"/>
    <n v="992.40400000000022"/>
  </r>
  <r>
    <s v="SO - 0001344"/>
    <s v="Online"/>
    <s v="WARE-XYS1001"/>
    <d v="2018-07-19T00:00:00"/>
    <x v="149"/>
    <d v="2018-10-30T00:00:00"/>
    <x v="109"/>
    <n v="9"/>
    <s v="USD"/>
    <x v="19"/>
    <n v="19"/>
    <n v="49"/>
    <n v="7"/>
    <x v="1"/>
    <n v="36"/>
    <n v="0.1"/>
    <n v="2271.3000000000002"/>
    <n v="1294.6410000000001"/>
    <n v="4088.3400000000006"/>
    <n v="1499.0580000000004"/>
  </r>
  <r>
    <s v="SO - 0001345"/>
    <s v="Online"/>
    <s v="WARE-NMK1003"/>
    <d v="2018-07-19T00:00:00"/>
    <x v="149"/>
    <d v="2018-11-12T00:00:00"/>
    <x v="109"/>
    <n v="9"/>
    <s v="USD"/>
    <x v="24"/>
    <n v="16"/>
    <n v="8"/>
    <n v="119"/>
    <x v="0"/>
    <n v="22"/>
    <n v="0.15"/>
    <n v="5473.9000000000005"/>
    <n v="2846.4280000000003"/>
    <n v="13958.445"/>
    <n v="5419.1609999999982"/>
  </r>
  <r>
    <s v="SO - 0001346"/>
    <s v="In-Store"/>
    <s v="WARE-UHY1004"/>
    <d v="2018-07-19T00:00:00"/>
    <x v="149"/>
    <d v="2018-11-21T00:00:00"/>
    <x v="102"/>
    <n v="10"/>
    <s v="USD"/>
    <x v="27"/>
    <n v="1"/>
    <n v="34"/>
    <n v="221"/>
    <x v="3"/>
    <n v="28"/>
    <n v="7.4999999999999997E-2"/>
    <n v="2371.8000000000002"/>
    <n v="1541.67"/>
    <n v="17551.320000000003"/>
    <n v="5217.9600000000028"/>
  </r>
  <r>
    <s v="SO - 0001347"/>
    <s v="In-Store"/>
    <s v="WARE-NMK1003"/>
    <d v="2018-07-19T00:00:00"/>
    <x v="149"/>
    <d v="2018-11-04T00:00:00"/>
    <x v="118"/>
    <n v="18"/>
    <s v="USD"/>
    <x v="7"/>
    <n v="4"/>
    <n v="35"/>
    <n v="140"/>
    <x v="1"/>
    <n v="45"/>
    <n v="7.4999999999999997E-2"/>
    <n v="877.7"/>
    <n v="465.18100000000004"/>
    <n v="5683.107500000001"/>
    <n v="2426.8405000000007"/>
  </r>
  <r>
    <s v="SO - 0001348"/>
    <s v="Online"/>
    <s v="WARE-UHY1004"/>
    <d v="2018-07-19T00:00:00"/>
    <x v="149"/>
    <d v="2018-11-11T00:00:00"/>
    <x v="126"/>
    <n v="34"/>
    <s v="USD"/>
    <x v="23"/>
    <n v="15"/>
    <n v="37"/>
    <n v="236"/>
    <x v="0"/>
    <n v="22"/>
    <n v="0.2"/>
    <n v="1688.4"/>
    <n v="759.78000000000009"/>
    <n v="8104.3200000000015"/>
    <n v="3545.6400000000012"/>
  </r>
  <r>
    <s v="SO - 0001349"/>
    <s v="Online"/>
    <s v="WARE-PUJ1005"/>
    <d v="2018-07-19T00:00:00"/>
    <x v="149"/>
    <d v="2018-11-09T00:00:00"/>
    <x v="109"/>
    <n v="9"/>
    <s v="USD"/>
    <x v="23"/>
    <n v="15"/>
    <n v="25"/>
    <n v="273"/>
    <x v="3"/>
    <n v="47"/>
    <n v="7.4999999999999997E-2"/>
    <n v="1246.2"/>
    <n v="710.33399999999995"/>
    <n v="4610.9400000000005"/>
    <n v="1769.6040000000007"/>
  </r>
  <r>
    <s v="SO - 0001350"/>
    <s v="Distributor"/>
    <s v="WARE-PUJ1005"/>
    <d v="2018-07-19T00:00:00"/>
    <x v="150"/>
    <d v="2018-11-11T00:00:00"/>
    <x v="104"/>
    <n v="3"/>
    <s v="USD"/>
    <x v="4"/>
    <n v="22"/>
    <n v="50"/>
    <n v="262"/>
    <x v="2"/>
    <n v="13"/>
    <n v="0.1"/>
    <n v="187.6"/>
    <n v="121.94"/>
    <n v="1013.04"/>
    <n v="281.39999999999998"/>
  </r>
  <r>
    <s v="SO - 0001351"/>
    <s v="In-Store"/>
    <s v="WARE-NBV1002"/>
    <d v="2018-07-19T00:00:00"/>
    <x v="150"/>
    <d v="2018-11-13T00:00:00"/>
    <x v="118"/>
    <n v="17"/>
    <s v="USD"/>
    <x v="11"/>
    <n v="5"/>
    <n v="43"/>
    <n v="68"/>
    <x v="0"/>
    <n v="12"/>
    <n v="0.05"/>
    <n v="1018.4"/>
    <n v="712.88"/>
    <n v="6772.36"/>
    <n v="1782.1999999999998"/>
  </r>
  <r>
    <s v="SO - 0001352"/>
    <s v="Online"/>
    <s v="WARE-XYS1001"/>
    <d v="2018-07-19T00:00:00"/>
    <x v="150"/>
    <d v="2018-11-20T00:00:00"/>
    <x v="114"/>
    <n v="10"/>
    <s v="USD"/>
    <x v="24"/>
    <n v="16"/>
    <n v="9"/>
    <n v="22"/>
    <x v="1"/>
    <n v="30"/>
    <n v="7.4999999999999997E-2"/>
    <n v="1721.9"/>
    <n v="792.07400000000007"/>
    <n v="4778.2725000000009"/>
    <n v="2402.0505000000007"/>
  </r>
  <r>
    <s v="SO - 0001353"/>
    <s v="In-Store"/>
    <s v="WARE-NMK1003"/>
    <d v="2018-07-19T00:00:00"/>
    <x v="150"/>
    <d v="2018-11-21T00:00:00"/>
    <x v="117"/>
    <n v="22"/>
    <s v="USD"/>
    <x v="0"/>
    <n v="6"/>
    <n v="34"/>
    <n v="91"/>
    <x v="1"/>
    <n v="29"/>
    <n v="7.4999999999999997E-2"/>
    <n v="3082"/>
    <n v="1541"/>
    <n v="17105.100000000002"/>
    <n v="7859.1000000000022"/>
  </r>
  <r>
    <s v="SO - 0001354"/>
    <s v="Distributor"/>
    <s v="WARE-NBV1002"/>
    <d v="2018-07-19T00:00:00"/>
    <x v="150"/>
    <d v="2018-11-13T00:00:00"/>
    <x v="114"/>
    <n v="10"/>
    <s v="USD"/>
    <x v="2"/>
    <n v="21"/>
    <n v="14"/>
    <n v="73"/>
    <x v="4"/>
    <n v="18"/>
    <n v="0.1"/>
    <n v="2010"/>
    <n v="1346.7"/>
    <n v="9045"/>
    <n v="2311.5"/>
  </r>
  <r>
    <s v="SO - 0001355"/>
    <s v="Online"/>
    <s v="WARE-MKL1006"/>
    <d v="2018-07-19T00:00:00"/>
    <x v="151"/>
    <d v="2018-11-26T00:00:00"/>
    <x v="115"/>
    <n v="18"/>
    <s v="USD"/>
    <x v="17"/>
    <n v="20"/>
    <n v="44"/>
    <n v="359"/>
    <x v="0"/>
    <n v="15"/>
    <n v="0.15"/>
    <n v="3946.3"/>
    <n v="3314.8919999999998"/>
    <n v="20126.13"/>
    <n v="236.77800000000207"/>
  </r>
  <r>
    <s v="SO - 0001356"/>
    <s v="In-Store"/>
    <s v="WARE-NBV1002"/>
    <d v="2018-07-19T00:00:00"/>
    <x v="151"/>
    <d v="2018-11-10T00:00:00"/>
    <x v="109"/>
    <n v="7"/>
    <s v="USD"/>
    <x v="11"/>
    <n v="5"/>
    <n v="37"/>
    <n v="66"/>
    <x v="1"/>
    <n v="24"/>
    <n v="7.4999999999999997E-2"/>
    <n v="2633.1"/>
    <n v="1132.2329999999999"/>
    <n v="12178.087500000001"/>
    <n v="6516.9225000000015"/>
  </r>
  <r>
    <s v="SO - 0001357"/>
    <s v="In-Store"/>
    <s v="WARE-UHY1004"/>
    <d v="2018-07-19T00:00:00"/>
    <x v="151"/>
    <d v="2018-11-13T00:00:00"/>
    <x v="102"/>
    <n v="8"/>
    <s v="USD"/>
    <x v="7"/>
    <n v="4"/>
    <n v="20"/>
    <n v="241"/>
    <x v="1"/>
    <n v="39"/>
    <n v="0.1"/>
    <n v="2894.4"/>
    <n v="1389.3119999999999"/>
    <n v="20839.68"/>
    <n v="9725.1840000000011"/>
  </r>
  <r>
    <s v="SO - 0001358"/>
    <s v="Distributor"/>
    <s v="WARE-MKL1006"/>
    <d v="2018-07-19T00:00:00"/>
    <x v="151"/>
    <d v="2018-11-07T00:00:00"/>
    <x v="114"/>
    <n v="9"/>
    <s v="USD"/>
    <x v="8"/>
    <n v="23"/>
    <n v="5"/>
    <n v="334"/>
    <x v="1"/>
    <n v="23"/>
    <n v="7.4999999999999997E-2"/>
    <n v="871"/>
    <n v="600.99"/>
    <n v="6445.4000000000005"/>
    <n v="1637.4800000000005"/>
  </r>
  <r>
    <s v="SO - 0001359"/>
    <s v="In-Store"/>
    <s v="WARE-NMK1003"/>
    <d v="2018-07-19T00:00:00"/>
    <x v="151"/>
    <d v="2018-11-02T00:00:00"/>
    <x v="121"/>
    <n v="22"/>
    <s v="USD"/>
    <x v="0"/>
    <n v="6"/>
    <n v="31"/>
    <n v="100"/>
    <x v="4"/>
    <n v="9"/>
    <n v="0.05"/>
    <n v="1118.9000000000001"/>
    <n v="548.26100000000008"/>
    <n v="2125.91"/>
    <n v="1029.3879999999997"/>
  </r>
  <r>
    <s v="SO - 0001360"/>
    <s v="Distributor"/>
    <s v="WARE-NMK1003"/>
    <d v="2018-07-19T00:00:00"/>
    <x v="151"/>
    <d v="2018-11-24T00:00:00"/>
    <x v="115"/>
    <n v="18"/>
    <s v="USD"/>
    <x v="12"/>
    <n v="25"/>
    <n v="6"/>
    <n v="95"/>
    <x v="1"/>
    <n v="33"/>
    <n v="0.15"/>
    <n v="3048.5"/>
    <n v="1768.1299999999999"/>
    <n v="10364.9"/>
    <n v="3292.38"/>
  </r>
  <r>
    <s v="SO - 0001361"/>
    <s v="Online"/>
    <s v="WARE-PUJ1005"/>
    <d v="2018-07-19T00:00:00"/>
    <x v="151"/>
    <d v="2018-11-03T00:00:00"/>
    <x v="115"/>
    <n v="18"/>
    <s v="USD"/>
    <x v="19"/>
    <n v="19"/>
    <n v="34"/>
    <n v="283"/>
    <x v="2"/>
    <n v="8"/>
    <n v="0.1"/>
    <n v="3276.3"/>
    <n v="1539.8610000000001"/>
    <n v="5897.34"/>
    <n v="2817.6179999999999"/>
  </r>
  <r>
    <s v="SO - 0001362"/>
    <s v="Online"/>
    <s v="WARE-PUJ1005"/>
    <d v="2018-07-19T00:00:00"/>
    <x v="151"/>
    <d v="2018-11-16T00:00:00"/>
    <x v="120"/>
    <n v="29"/>
    <s v="USD"/>
    <x v="18"/>
    <n v="13"/>
    <n v="16"/>
    <n v="279"/>
    <x v="1"/>
    <n v="44"/>
    <n v="0.2"/>
    <n v="1132.3"/>
    <n v="520.85799999999995"/>
    <n v="3623.36"/>
    <n v="1539.9280000000003"/>
  </r>
  <r>
    <s v="SO - 0001363"/>
    <s v="Online"/>
    <s v="WARE-NMK1003"/>
    <d v="2018-07-19T00:00:00"/>
    <x v="151"/>
    <d v="2018-11-13T00:00:00"/>
    <x v="119"/>
    <n v="15"/>
    <s v="USD"/>
    <x v="1"/>
    <n v="14"/>
    <n v="5"/>
    <n v="143"/>
    <x v="1"/>
    <n v="27"/>
    <n v="7.4999999999999997E-2"/>
    <n v="964.80000000000007"/>
    <n v="762.19200000000012"/>
    <n v="4462.2"/>
    <n v="651.23999999999933"/>
  </r>
  <r>
    <s v="SO - 0001364"/>
    <s v="In-Store"/>
    <s v="WARE-XYS1001"/>
    <d v="2018-07-19T00:00:00"/>
    <x v="151"/>
    <d v="2018-11-23T00:00:00"/>
    <x v="114"/>
    <n v="9"/>
    <s v="USD"/>
    <x v="9"/>
    <n v="8"/>
    <n v="32"/>
    <n v="57"/>
    <x v="3"/>
    <n v="25"/>
    <n v="0.15"/>
    <n v="268"/>
    <n v="155.44"/>
    <n v="1366.8"/>
    <n v="434.15999999999997"/>
  </r>
  <r>
    <s v="SO - 0001365"/>
    <s v="Distributor"/>
    <s v="WARE-UHY1004"/>
    <d v="2018-07-19T00:00:00"/>
    <x v="151"/>
    <d v="2018-11-11T00:00:00"/>
    <x v="117"/>
    <n v="21"/>
    <s v="USD"/>
    <x v="4"/>
    <n v="22"/>
    <n v="28"/>
    <n v="210"/>
    <x v="1"/>
    <n v="45"/>
    <n v="0.2"/>
    <n v="978.2"/>
    <n v="665.17600000000004"/>
    <n v="782.56000000000006"/>
    <n v="117.38400000000001"/>
  </r>
  <r>
    <s v="SO - 0001366"/>
    <s v="Online"/>
    <s v="WARE-XYS1001"/>
    <d v="2018-07-19T00:00:00"/>
    <x v="151"/>
    <d v="2018-11-05T00:00:00"/>
    <x v="109"/>
    <n v="7"/>
    <s v="USD"/>
    <x v="23"/>
    <n v="15"/>
    <n v="29"/>
    <n v="45"/>
    <x v="1"/>
    <n v="44"/>
    <n v="0.2"/>
    <n v="3872.6"/>
    <n v="2672.0939999999996"/>
    <n v="6196.16"/>
    <n v="851.97200000000066"/>
  </r>
  <r>
    <s v="SO - 0001367"/>
    <s v="Online"/>
    <s v="WARE-NMK1003"/>
    <d v="2018-07-19T00:00:00"/>
    <x v="152"/>
    <d v="2018-11-22T00:00:00"/>
    <x v="117"/>
    <n v="20"/>
    <s v="USD"/>
    <x v="20"/>
    <n v="17"/>
    <n v="43"/>
    <n v="100"/>
    <x v="0"/>
    <n v="34"/>
    <n v="0.2"/>
    <n v="2954.7000000000003"/>
    <n v="2511.4950000000003"/>
    <n v="2363.7600000000002"/>
    <n v="-147.73500000000013"/>
  </r>
  <r>
    <s v="SO - 0001368"/>
    <s v="Online"/>
    <s v="WARE-PUJ1005"/>
    <d v="2018-07-19T00:00:00"/>
    <x v="152"/>
    <d v="2018-11-04T00:00:00"/>
    <x v="118"/>
    <n v="15"/>
    <s v="USD"/>
    <x v="1"/>
    <n v="14"/>
    <n v="47"/>
    <n v="315"/>
    <x v="1"/>
    <n v="39"/>
    <n v="0.1"/>
    <n v="2418.7000000000003"/>
    <n v="1330.2850000000003"/>
    <n v="2176.8300000000004"/>
    <n v="846.54500000000007"/>
  </r>
  <r>
    <s v="SO - 0001369"/>
    <s v="Wholesale"/>
    <s v="WARE-UHY1004"/>
    <d v="2018-07-19T00:00:00"/>
    <x v="152"/>
    <d v="2018-11-13T00:00:00"/>
    <x v="111"/>
    <n v="13"/>
    <s v="USD"/>
    <x v="21"/>
    <n v="26"/>
    <n v="11"/>
    <n v="246"/>
    <x v="2"/>
    <n v="4"/>
    <n v="0.15"/>
    <n v="2217.7000000000003"/>
    <n v="953.6110000000001"/>
    <n v="7540.18"/>
    <n v="3725.7359999999999"/>
  </r>
  <r>
    <s v="SO - 0001370"/>
    <s v="Wholesale"/>
    <s v="WARE-NMK1003"/>
    <d v="2018-07-19T00:00:00"/>
    <x v="152"/>
    <d v="2018-11-18T00:00:00"/>
    <x v="111"/>
    <n v="13"/>
    <s v="USD"/>
    <x v="25"/>
    <n v="27"/>
    <n v="8"/>
    <n v="171"/>
    <x v="1"/>
    <n v="39"/>
    <n v="0.1"/>
    <n v="3564.4"/>
    <n v="2495.08"/>
    <n v="9623.880000000001"/>
    <n v="2138.6400000000012"/>
  </r>
  <r>
    <s v="SO - 0001371"/>
    <s v="Distributor"/>
    <s v="WARE-UHY1004"/>
    <d v="2018-07-19T00:00:00"/>
    <x v="153"/>
    <d v="2018-11-06T00:00:00"/>
    <x v="122"/>
    <n v="15"/>
    <s v="USD"/>
    <x v="4"/>
    <n v="22"/>
    <n v="36"/>
    <n v="208"/>
    <x v="1"/>
    <n v="21"/>
    <n v="0.1"/>
    <n v="1835.8"/>
    <n v="1468.64"/>
    <n v="4956.66"/>
    <n v="550.73999999999978"/>
  </r>
  <r>
    <s v="SO - 0001372"/>
    <s v="Online"/>
    <s v="WARE-NBV1002"/>
    <d v="2018-07-19T00:00:00"/>
    <x v="153"/>
    <d v="2018-11-27T00:00:00"/>
    <x v="114"/>
    <n v="7"/>
    <s v="USD"/>
    <x v="16"/>
    <n v="18"/>
    <n v="41"/>
    <n v="86"/>
    <x v="2"/>
    <n v="37"/>
    <n v="0.2"/>
    <n v="2626.4"/>
    <n v="2153.6480000000001"/>
    <n v="14707.84"/>
    <n v="-367.69599999999991"/>
  </r>
  <r>
    <s v="SO - 0001373"/>
    <s v="Online"/>
    <s v="WARE-XYS1001"/>
    <d v="2018-07-19T00:00:00"/>
    <x v="153"/>
    <d v="2018-11-04T00:00:00"/>
    <x v="122"/>
    <n v="15"/>
    <s v="USD"/>
    <x v="23"/>
    <n v="15"/>
    <n v="17"/>
    <n v="6"/>
    <x v="1"/>
    <n v="11"/>
    <n v="7.4999999999999997E-2"/>
    <n v="2532.6"/>
    <n v="1848.798"/>
    <n v="9370.6200000000008"/>
    <n v="1975.4280000000008"/>
  </r>
  <r>
    <s v="SO - 0001374"/>
    <s v="In-Store"/>
    <s v="WARE-NMK1003"/>
    <d v="2018-07-19T00:00:00"/>
    <x v="153"/>
    <d v="2018-11-17T00:00:00"/>
    <x v="121"/>
    <n v="20"/>
    <s v="USD"/>
    <x v="0"/>
    <n v="6"/>
    <n v="43"/>
    <n v="94"/>
    <x v="1"/>
    <n v="33"/>
    <n v="0.3"/>
    <n v="2391.9"/>
    <n v="1770.0060000000001"/>
    <n v="13394.64"/>
    <n v="-765.40800000000127"/>
  </r>
  <r>
    <s v="SO - 0001375"/>
    <s v="In-Store"/>
    <s v="WARE-MKL1006"/>
    <d v="2018-07-19T00:00:00"/>
    <x v="153"/>
    <d v="2018-11-28T00:00:00"/>
    <x v="113"/>
    <n v="8"/>
    <s v="USD"/>
    <x v="26"/>
    <n v="3"/>
    <n v="39"/>
    <n v="350"/>
    <x v="2"/>
    <n v="13"/>
    <n v="0.1"/>
    <n v="817.4"/>
    <n v="621.22400000000005"/>
    <n v="4413.96"/>
    <n v="686.61599999999999"/>
  </r>
  <r>
    <s v="SO - 0001376"/>
    <s v="Distributor"/>
    <s v="WARE-XYS1001"/>
    <d v="2018-07-19T00:00:00"/>
    <x v="153"/>
    <d v="2018-11-04T00:00:00"/>
    <x v="109"/>
    <n v="5"/>
    <s v="USD"/>
    <x v="4"/>
    <n v="22"/>
    <n v="20"/>
    <n v="21"/>
    <x v="1"/>
    <n v="11"/>
    <n v="0.15"/>
    <n v="3939.6"/>
    <n v="1575.8400000000001"/>
    <n v="16743.3"/>
    <n v="8864.0999999999985"/>
  </r>
  <r>
    <s v="SO - 0001377"/>
    <s v="In-Store"/>
    <s v="WARE-PUJ1005"/>
    <d v="2018-07-19T00:00:00"/>
    <x v="153"/>
    <d v="2018-11-27T00:00:00"/>
    <x v="116"/>
    <n v="22"/>
    <s v="USD"/>
    <x v="10"/>
    <n v="9"/>
    <n v="30"/>
    <n v="313"/>
    <x v="2"/>
    <n v="8"/>
    <n v="7.4999999999999997E-2"/>
    <n v="3182.5"/>
    <n v="1686.7250000000001"/>
    <n v="20606.6875"/>
    <n v="8799.6124999999993"/>
  </r>
  <r>
    <s v="SO - 0001378"/>
    <s v="Online"/>
    <s v="WARE-XYS1001"/>
    <d v="2018-07-19T00:00:00"/>
    <x v="153"/>
    <d v="2018-11-07T00:00:00"/>
    <x v="125"/>
    <n v="26"/>
    <s v="USD"/>
    <x v="20"/>
    <n v="17"/>
    <n v="19"/>
    <n v="30"/>
    <x v="2"/>
    <n v="8"/>
    <n v="0.1"/>
    <n v="1728.6000000000001"/>
    <n v="1279.164"/>
    <n v="3111.4800000000005"/>
    <n v="553.1520000000005"/>
  </r>
  <r>
    <s v="SO - 0001379"/>
    <s v="Distributor"/>
    <s v="WARE-PUJ1005"/>
    <d v="2018-07-19T00:00:00"/>
    <x v="153"/>
    <d v="2018-11-09T00:00:00"/>
    <x v="112"/>
    <n v="9"/>
    <s v="USD"/>
    <x v="15"/>
    <n v="24"/>
    <n v="27"/>
    <n v="265"/>
    <x v="2"/>
    <n v="7"/>
    <n v="0.15"/>
    <n v="2680"/>
    <n v="2170.8000000000002"/>
    <n v="6834"/>
    <n v="321.59999999999945"/>
  </r>
  <r>
    <s v="SO - 0001380"/>
    <s v="Distributor"/>
    <s v="WARE-NMK1003"/>
    <d v="2018-07-19T00:00:00"/>
    <x v="153"/>
    <d v="2018-11-02T00:00:00"/>
    <x v="123"/>
    <n v="23"/>
    <s v="USD"/>
    <x v="15"/>
    <n v="24"/>
    <n v="24"/>
    <n v="99"/>
    <x v="2"/>
    <n v="4"/>
    <n v="0.2"/>
    <n v="991.6"/>
    <n v="654.45600000000002"/>
    <n v="793.28000000000009"/>
    <n v="138.82400000000007"/>
  </r>
  <r>
    <s v="SO - 0001381"/>
    <s v="In-Store"/>
    <s v="WARE-MKL1006"/>
    <d v="2018-07-19T00:00:00"/>
    <x v="153"/>
    <d v="2018-11-12T00:00:00"/>
    <x v="116"/>
    <n v="22"/>
    <s v="USD"/>
    <x v="11"/>
    <n v="5"/>
    <n v="30"/>
    <n v="335"/>
    <x v="3"/>
    <n v="25"/>
    <n v="0.1"/>
    <n v="254.6"/>
    <n v="124.75399999999999"/>
    <n v="1833.12"/>
    <n v="835.08799999999997"/>
  </r>
  <r>
    <s v="SO - 0001382"/>
    <s v="In-Store"/>
    <s v="WARE-XYS1001"/>
    <d v="2018-07-19T00:00:00"/>
    <x v="153"/>
    <d v="2018-11-11T00:00:00"/>
    <x v="117"/>
    <n v="19"/>
    <s v="USD"/>
    <x v="27"/>
    <n v="1"/>
    <n v="39"/>
    <n v="20"/>
    <x v="3"/>
    <n v="25"/>
    <n v="0.15"/>
    <n v="3899.4"/>
    <n v="2417.6280000000002"/>
    <n v="6628.98"/>
    <n v="1793.7239999999993"/>
  </r>
  <r>
    <s v="SO - 0001383"/>
    <s v="Online"/>
    <s v="WARE-UHY1004"/>
    <d v="2018-07-19T00:00:00"/>
    <x v="154"/>
    <d v="2018-11-17T00:00:00"/>
    <x v="116"/>
    <n v="21"/>
    <s v="USD"/>
    <x v="17"/>
    <n v="20"/>
    <n v="17"/>
    <n v="220"/>
    <x v="1"/>
    <n v="46"/>
    <n v="0.05"/>
    <n v="3966.4"/>
    <n v="2736.8159999999998"/>
    <n v="30144.639999999999"/>
    <n v="8250.112000000001"/>
  </r>
  <r>
    <s v="SO - 0001384"/>
    <s v="In-Store"/>
    <s v="WARE-NMK1003"/>
    <d v="2018-07-19T00:00:00"/>
    <x v="154"/>
    <d v="2018-11-13T00:00:00"/>
    <x v="112"/>
    <n v="8"/>
    <s v="USD"/>
    <x v="26"/>
    <n v="3"/>
    <n v="14"/>
    <n v="184"/>
    <x v="1"/>
    <n v="2"/>
    <n v="0.05"/>
    <n v="1299.8"/>
    <n v="1039.8399999999999"/>
    <n v="4939.24"/>
    <n v="779.88000000000011"/>
  </r>
  <r>
    <s v="SO - 0001385"/>
    <s v="In-Store"/>
    <s v="WARE-PUJ1005"/>
    <d v="2018-07-19T00:00:00"/>
    <x v="154"/>
    <d v="2018-11-16T00:00:00"/>
    <x v="124"/>
    <n v="27"/>
    <s v="USD"/>
    <x v="11"/>
    <n v="5"/>
    <n v="44"/>
    <n v="322"/>
    <x v="1"/>
    <n v="27"/>
    <n v="0.05"/>
    <n v="3805.6"/>
    <n v="3158.6479999999997"/>
    <n v="3615.3199999999997"/>
    <n v="456.67200000000003"/>
  </r>
  <r>
    <s v="SO - 0001386"/>
    <s v="Wholesale"/>
    <s v="WARE-NMK1003"/>
    <d v="2018-07-19T00:00:00"/>
    <x v="154"/>
    <d v="2018-11-27T00:00:00"/>
    <x v="121"/>
    <n v="19"/>
    <s v="USD"/>
    <x v="25"/>
    <n v="27"/>
    <n v="13"/>
    <n v="164"/>
    <x v="1"/>
    <n v="2"/>
    <n v="0.1"/>
    <n v="1045.2"/>
    <n v="637.572"/>
    <n v="1881.3600000000001"/>
    <n v="606.21600000000012"/>
  </r>
  <r>
    <s v="SO - 0001387"/>
    <s v="Online"/>
    <s v="WARE-PUJ1005"/>
    <d v="2018-07-19T00:00:00"/>
    <x v="154"/>
    <d v="2018-11-03T00:00:00"/>
    <x v="125"/>
    <n v="25"/>
    <s v="USD"/>
    <x v="16"/>
    <n v="18"/>
    <n v="8"/>
    <n v="305"/>
    <x v="1"/>
    <n v="40"/>
    <n v="0.15"/>
    <n v="3021.7000000000003"/>
    <n v="1450.4160000000002"/>
    <n v="5136.8900000000003"/>
    <n v="2236.058"/>
  </r>
  <r>
    <s v="SO - 0001388"/>
    <s v="Online"/>
    <s v="WARE-PUJ1005"/>
    <d v="2018-07-19T00:00:00"/>
    <x v="154"/>
    <d v="2018-11-09T00:00:00"/>
    <x v="115"/>
    <n v="15"/>
    <s v="USD"/>
    <x v="17"/>
    <n v="20"/>
    <n v="9"/>
    <n v="304"/>
    <x v="1"/>
    <n v="23"/>
    <n v="7.4999999999999997E-2"/>
    <n v="261.3"/>
    <n v="216.87899999999999"/>
    <n v="1208.5125"/>
    <n v="124.11750000000006"/>
  </r>
  <r>
    <s v="SO - 0001389"/>
    <s v="Distributor"/>
    <s v="WARE-XYS1001"/>
    <d v="2018-07-19T00:00:00"/>
    <x v="154"/>
    <d v="2018-11-14T00:00:00"/>
    <x v="119"/>
    <n v="12"/>
    <s v="USD"/>
    <x v="17"/>
    <n v="20"/>
    <n v="13"/>
    <n v="26"/>
    <x v="1"/>
    <n v="17"/>
    <n v="0.1"/>
    <n v="6505.7"/>
    <n v="4944.3320000000003"/>
    <n v="46841.04"/>
    <n v="7286.3839999999982"/>
  </r>
  <r>
    <s v="SO - 0001390"/>
    <s v="Online"/>
    <s v="WARE-UHY1004"/>
    <d v="2018-07-19T00:00:00"/>
    <x v="154"/>
    <d v="2018-11-09T00:00:00"/>
    <x v="115"/>
    <n v="15"/>
    <s v="USD"/>
    <x v="23"/>
    <n v="15"/>
    <n v="9"/>
    <n v="214"/>
    <x v="1"/>
    <n v="24"/>
    <n v="0.05"/>
    <n v="1835.8"/>
    <n v="789.39400000000001"/>
    <n v="12208.07"/>
    <n v="6682.3119999999999"/>
  </r>
  <r>
    <s v="SO - 0001391"/>
    <s v="In-Store"/>
    <s v="WARE-NMK1003"/>
    <d v="2018-07-19T00:00:00"/>
    <x v="154"/>
    <d v="2018-11-03T00:00:00"/>
    <x v="125"/>
    <n v="25"/>
    <s v="USD"/>
    <x v="6"/>
    <n v="10"/>
    <n v="27"/>
    <n v="187"/>
    <x v="2"/>
    <n v="7"/>
    <n v="0.1"/>
    <n v="3912.8"/>
    <n v="1995.528"/>
    <n v="28172.160000000003"/>
    <n v="12207.936000000003"/>
  </r>
  <r>
    <s v="SO - 0001392"/>
    <s v="In-Store"/>
    <s v="WARE-PUJ1005"/>
    <d v="2018-07-19T00:00:00"/>
    <x v="154"/>
    <d v="2018-11-08T00:00:00"/>
    <x v="111"/>
    <n v="11"/>
    <s v="USD"/>
    <x v="5"/>
    <n v="12"/>
    <n v="49"/>
    <n v="291"/>
    <x v="1"/>
    <n v="36"/>
    <n v="0.1"/>
    <n v="2505.8000000000002"/>
    <n v="1303.0160000000001"/>
    <n v="2255.2200000000003"/>
    <n v="952.20400000000018"/>
  </r>
  <r>
    <s v="SO - 0001393"/>
    <s v="In-Store"/>
    <s v="WARE-NMK1003"/>
    <d v="2018-07-19T00:00:00"/>
    <x v="154"/>
    <d v="2018-11-29T00:00:00"/>
    <x v="112"/>
    <n v="8"/>
    <s v="USD"/>
    <x v="14"/>
    <n v="7"/>
    <n v="20"/>
    <n v="159"/>
    <x v="1"/>
    <n v="11"/>
    <n v="0.1"/>
    <n v="857.6"/>
    <n v="548.86400000000003"/>
    <n v="1543.68"/>
    <n v="445.952"/>
  </r>
  <r>
    <s v="SO - 0001394"/>
    <s v="In-Store"/>
    <s v="WARE-MKL1006"/>
    <d v="2018-07-19T00:00:00"/>
    <x v="154"/>
    <d v="2018-11-22T00:00:00"/>
    <x v="121"/>
    <n v="19"/>
    <s v="USD"/>
    <x v="11"/>
    <n v="5"/>
    <n v="15"/>
    <n v="359"/>
    <x v="2"/>
    <n v="4"/>
    <n v="0.3"/>
    <n v="964.80000000000007"/>
    <n v="762.19200000000012"/>
    <n v="2026.08"/>
    <n v="-260.49600000000055"/>
  </r>
  <r>
    <s v="SO - 0001395"/>
    <s v="In-Store"/>
    <s v="WARE-XYS1001"/>
    <d v="2018-07-19T00:00:00"/>
    <x v="154"/>
    <d v="2018-11-14T00:00:00"/>
    <x v="117"/>
    <n v="18"/>
    <s v="USD"/>
    <x v="27"/>
    <n v="1"/>
    <n v="34"/>
    <n v="53"/>
    <x v="2"/>
    <n v="8"/>
    <n v="0.4"/>
    <n v="5695"/>
    <n v="2334.9499999999998"/>
    <n v="23919"/>
    <n v="7574.3500000000022"/>
  </r>
  <r>
    <s v="SO - 0001396"/>
    <s v="Distributor"/>
    <s v="WARE-UHY1004"/>
    <d v="2018-07-19T00:00:00"/>
    <x v="155"/>
    <d v="2018-11-25T00:00:00"/>
    <x v="122"/>
    <n v="13"/>
    <s v="USD"/>
    <x v="8"/>
    <n v="23"/>
    <n v="12"/>
    <n v="247"/>
    <x v="3"/>
    <n v="28"/>
    <n v="7.4999999999999997E-2"/>
    <n v="1005"/>
    <n v="753.75"/>
    <n v="4648.125"/>
    <n v="879.375"/>
  </r>
  <r>
    <s v="SO - 0001397"/>
    <s v="Distributor"/>
    <s v="WARE-UHY1004"/>
    <d v="2018-07-19T00:00:00"/>
    <x v="155"/>
    <d v="2018-11-06T00:00:00"/>
    <x v="114"/>
    <n v="5"/>
    <s v="USD"/>
    <x v="15"/>
    <n v="24"/>
    <n v="35"/>
    <n v="255"/>
    <x v="2"/>
    <n v="13"/>
    <n v="0.05"/>
    <n v="2338.3000000000002"/>
    <n v="1800.4910000000002"/>
    <n v="6664.1550000000007"/>
    <n v="1262.6819999999998"/>
  </r>
  <r>
    <s v="SO - 0001398"/>
    <s v="In-Store"/>
    <s v="WARE-PUJ1005"/>
    <d v="2018-07-19T00:00:00"/>
    <x v="155"/>
    <d v="2018-11-15T00:00:00"/>
    <x v="123"/>
    <n v="21"/>
    <s v="USD"/>
    <x v="7"/>
    <n v="4"/>
    <n v="17"/>
    <n v="270"/>
    <x v="1"/>
    <n v="21"/>
    <n v="0.1"/>
    <n v="1011.7"/>
    <n v="435.03100000000001"/>
    <n v="3642.1200000000003"/>
    <n v="1901.9960000000003"/>
  </r>
  <r>
    <s v="SO - 0001399"/>
    <s v="In-Store"/>
    <s v="WARE-NMK1003"/>
    <d v="2018-07-19T00:00:00"/>
    <x v="155"/>
    <d v="2018-11-10T00:00:00"/>
    <x v="127"/>
    <n v="34"/>
    <s v="USD"/>
    <x v="7"/>
    <n v="4"/>
    <n v="3"/>
    <n v="183"/>
    <x v="0"/>
    <n v="38"/>
    <n v="0.15"/>
    <n v="857.6"/>
    <n v="557.44000000000005"/>
    <n v="3644.7999999999997"/>
    <n v="857.59999999999945"/>
  </r>
  <r>
    <s v="SO - 0001400"/>
    <s v="Online"/>
    <s v="WARE-MKL1006"/>
    <d v="2018-07-19T00:00:00"/>
    <x v="155"/>
    <d v="2018-11-26T00:00:00"/>
    <x v="128"/>
    <n v="27"/>
    <s v="USD"/>
    <x v="20"/>
    <n v="17"/>
    <n v="48"/>
    <n v="363"/>
    <x v="0"/>
    <n v="38"/>
    <n v="0.1"/>
    <n v="221.1"/>
    <n v="183.51299999999998"/>
    <n v="1591.92"/>
    <n v="123.81600000000026"/>
  </r>
  <r>
    <s v="SO - 0001401"/>
    <s v="In-Store"/>
    <s v="WARE-PUJ1005"/>
    <d v="2018-07-19T00:00:00"/>
    <x v="155"/>
    <d v="2018-11-30T00:00:00"/>
    <x v="119"/>
    <n v="11"/>
    <s v="USD"/>
    <x v="10"/>
    <n v="9"/>
    <n v="14"/>
    <n v="314"/>
    <x v="0"/>
    <n v="20"/>
    <n v="0.05"/>
    <n v="1715.2"/>
    <n v="943.36000000000013"/>
    <n v="3258.88"/>
    <n v="1372.1599999999999"/>
  </r>
  <r>
    <s v="SO - 0001402"/>
    <s v="Online"/>
    <s v="WARE-NBV1002"/>
    <d v="2018-07-19T00:00:00"/>
    <x v="155"/>
    <d v="2018-11-06T00:00:00"/>
    <x v="119"/>
    <n v="11"/>
    <s v="USD"/>
    <x v="20"/>
    <n v="17"/>
    <n v="34"/>
    <n v="64"/>
    <x v="1"/>
    <n v="45"/>
    <n v="7.4999999999999997E-2"/>
    <n v="2264.6"/>
    <n v="1494.636"/>
    <n v="16758.04"/>
    <n v="4800.9520000000011"/>
  </r>
  <r>
    <s v="SO - 0001403"/>
    <s v="Online"/>
    <s v="WARE-UHY1004"/>
    <d v="2018-07-19T00:00:00"/>
    <x v="155"/>
    <d v="2018-11-13T00:00:00"/>
    <x v="118"/>
    <n v="12"/>
    <s v="USD"/>
    <x v="20"/>
    <n v="17"/>
    <n v="50"/>
    <n v="244"/>
    <x v="1"/>
    <n v="31"/>
    <n v="0.05"/>
    <n v="1005"/>
    <n v="452.25"/>
    <n v="3819"/>
    <n v="2010"/>
  </r>
  <r>
    <s v="SO - 0001404"/>
    <s v="In-Store"/>
    <s v="WARE-NMK1003"/>
    <d v="2018-07-19T00:00:00"/>
    <x v="156"/>
    <d v="2018-11-29T00:00:00"/>
    <x v="118"/>
    <n v="11"/>
    <s v="USD"/>
    <x v="26"/>
    <n v="3"/>
    <n v="19"/>
    <n v="102"/>
    <x v="1"/>
    <n v="11"/>
    <n v="0.15"/>
    <n v="3812.3"/>
    <n v="2211.134"/>
    <n v="3240.4549999999999"/>
    <n v="1029.3209999999999"/>
  </r>
  <r>
    <s v="SO - 0001405"/>
    <s v="In-Store"/>
    <s v="WARE-PUJ1005"/>
    <d v="2018-07-19T00:00:00"/>
    <x v="156"/>
    <d v="2018-11-20T00:00:00"/>
    <x v="129"/>
    <n v="31"/>
    <s v="USD"/>
    <x v="5"/>
    <n v="12"/>
    <n v="19"/>
    <n v="320"/>
    <x v="0"/>
    <n v="19"/>
    <n v="0.05"/>
    <n v="944.7"/>
    <n v="661.29"/>
    <n v="1794.93"/>
    <n v="472.35000000000014"/>
  </r>
  <r>
    <s v="SO - 0001406"/>
    <s v="Online"/>
    <s v="WARE-PUJ1005"/>
    <d v="2018-07-19T00:00:00"/>
    <x v="156"/>
    <d v="2018-11-05T00:00:00"/>
    <x v="117"/>
    <n v="16"/>
    <s v="USD"/>
    <x v="17"/>
    <n v="20"/>
    <n v="23"/>
    <n v="270"/>
    <x v="0"/>
    <n v="20"/>
    <n v="0.1"/>
    <n v="1206"/>
    <n v="916.56000000000006"/>
    <n v="7597.8"/>
    <n v="1181.8800000000001"/>
  </r>
  <r>
    <s v="SO - 0001407"/>
    <s v="In-Store"/>
    <s v="WARE-NMK1003"/>
    <d v="2018-07-19T00:00:00"/>
    <x v="156"/>
    <d v="2018-11-26T00:00:00"/>
    <x v="117"/>
    <n v="16"/>
    <s v="USD"/>
    <x v="7"/>
    <n v="4"/>
    <n v="36"/>
    <n v="145"/>
    <x v="4"/>
    <n v="10"/>
    <n v="0.05"/>
    <n v="3865.9"/>
    <n v="1816.973"/>
    <n v="11017.815000000001"/>
    <n v="5566.8960000000006"/>
  </r>
  <r>
    <s v="SO - 0001408"/>
    <s v="In-Store"/>
    <s v="WARE-XYS1001"/>
    <d v="2018-07-19T00:00:00"/>
    <x v="156"/>
    <d v="2018-11-13T00:00:00"/>
    <x v="113"/>
    <n v="5"/>
    <s v="USD"/>
    <x v="7"/>
    <n v="4"/>
    <n v="13"/>
    <n v="36"/>
    <x v="1"/>
    <n v="46"/>
    <n v="0.05"/>
    <n v="3892.7000000000003"/>
    <n v="2452.4010000000003"/>
    <n v="29584.52"/>
    <n v="9965.3119999999981"/>
  </r>
  <r>
    <s v="SO - 0001409"/>
    <s v="Online"/>
    <s v="WARE-UHY1004"/>
    <d v="2018-07-19T00:00:00"/>
    <x v="156"/>
    <d v="2018-11-28T00:00:00"/>
    <x v="119"/>
    <n v="10"/>
    <s v="USD"/>
    <x v="1"/>
    <n v="14"/>
    <n v="44"/>
    <n v="227"/>
    <x v="2"/>
    <n v="13"/>
    <n v="0.3"/>
    <n v="167.5"/>
    <n v="142.375"/>
    <n v="117.24999999999999"/>
    <n v="-25.125000000000014"/>
  </r>
  <r>
    <s v="SO - 0001410"/>
    <s v="In-Store"/>
    <s v="WARE-XYS1001"/>
    <d v="2018-07-19T00:00:00"/>
    <x v="156"/>
    <d v="2018-11-15T00:00:00"/>
    <x v="118"/>
    <n v="11"/>
    <s v="USD"/>
    <x v="11"/>
    <n v="5"/>
    <n v="40"/>
    <n v="40"/>
    <x v="0"/>
    <n v="38"/>
    <n v="0.05"/>
    <n v="180.9"/>
    <n v="85.022999999999996"/>
    <n v="343.71"/>
    <n v="173.66399999999999"/>
  </r>
  <r>
    <s v="SO - 0001411"/>
    <s v="Wholesale"/>
    <s v="WARE-UHY1004"/>
    <d v="2018-07-19T00:00:00"/>
    <x v="156"/>
    <d v="2018-12-01T00:00:00"/>
    <x v="115"/>
    <n v="13"/>
    <s v="USD"/>
    <x v="3"/>
    <n v="28"/>
    <n v="24"/>
    <n v="248"/>
    <x v="4"/>
    <n v="18"/>
    <n v="0.4"/>
    <n v="1815.7"/>
    <n v="835.22200000000009"/>
    <n v="2178.84"/>
    <n v="508.39599999999996"/>
  </r>
  <r>
    <s v="SO - 0001412"/>
    <s v="In-Store"/>
    <s v="WARE-NMK1003"/>
    <d v="2018-07-19T00:00:00"/>
    <x v="156"/>
    <d v="2018-11-06T00:00:00"/>
    <x v="121"/>
    <n v="17"/>
    <s v="USD"/>
    <x v="11"/>
    <n v="5"/>
    <n v="7"/>
    <n v="114"/>
    <x v="1"/>
    <n v="39"/>
    <n v="7.4999999999999997E-2"/>
    <n v="261.3"/>
    <n v="143.71500000000003"/>
    <n v="1208.5125"/>
    <n v="489.93749999999989"/>
  </r>
  <r>
    <s v="SO - 0001413"/>
    <s v="In-Store"/>
    <s v="WARE-XYS1001"/>
    <d v="2018-07-19T00:00:00"/>
    <x v="156"/>
    <d v="2018-11-18T00:00:00"/>
    <x v="116"/>
    <n v="19"/>
    <s v="USD"/>
    <x v="13"/>
    <n v="2"/>
    <n v="10"/>
    <n v="32"/>
    <x v="1"/>
    <n v="46"/>
    <n v="7.4999999999999997E-2"/>
    <n v="1125.6000000000001"/>
    <n v="619.08000000000015"/>
    <n v="8329.44"/>
    <n v="3376.7999999999993"/>
  </r>
  <r>
    <s v="SO - 0001414"/>
    <s v="Distributor"/>
    <s v="WARE-UHY1004"/>
    <d v="2018-07-19T00:00:00"/>
    <x v="157"/>
    <d v="2018-11-10T00:00:00"/>
    <x v="123"/>
    <n v="19"/>
    <s v="USD"/>
    <x v="12"/>
    <n v="25"/>
    <n v="13"/>
    <n v="233"/>
    <x v="0"/>
    <n v="15"/>
    <n v="0.05"/>
    <n v="1092.1000000000001"/>
    <n v="797.23300000000006"/>
    <n v="2074.9900000000002"/>
    <n v="480.52400000000011"/>
  </r>
  <r>
    <s v="SO - 0001415"/>
    <s v="Distributor"/>
    <s v="WARE-NMK1003"/>
    <d v="2018-07-19T00:00:00"/>
    <x v="157"/>
    <d v="2018-11-23T00:00:00"/>
    <x v="128"/>
    <n v="25"/>
    <s v="USD"/>
    <x v="17"/>
    <n v="20"/>
    <n v="50"/>
    <n v="202"/>
    <x v="1"/>
    <n v="14"/>
    <n v="0.1"/>
    <n v="3953"/>
    <n v="3241.4599999999996"/>
    <n v="21346.2"/>
    <n v="1897.4400000000023"/>
  </r>
  <r>
    <s v="SO - 0001416"/>
    <s v="Online"/>
    <s v="WARE-UHY1004"/>
    <d v="2018-07-19T00:00:00"/>
    <x v="157"/>
    <d v="2018-11-23T00:00:00"/>
    <x v="129"/>
    <n v="30"/>
    <s v="USD"/>
    <x v="18"/>
    <n v="13"/>
    <n v="1"/>
    <n v="213"/>
    <x v="1"/>
    <n v="45"/>
    <n v="0.1"/>
    <n v="5205.9000000000005"/>
    <n v="4372.9560000000001"/>
    <n v="32797.170000000006"/>
    <n v="2186.4780000000028"/>
  </r>
  <r>
    <s v="SO - 0001417"/>
    <s v="Wholesale"/>
    <s v="WARE-PUJ1005"/>
    <d v="2018-07-19T00:00:00"/>
    <x v="157"/>
    <d v="2018-11-19T00:00:00"/>
    <x v="115"/>
    <n v="12"/>
    <s v="USD"/>
    <x v="25"/>
    <n v="27"/>
    <n v="17"/>
    <n v="309"/>
    <x v="1"/>
    <n v="11"/>
    <n v="7.4999999999999997E-2"/>
    <n v="2666.6"/>
    <n v="2213.2779999999998"/>
    <n v="7399.8149999999996"/>
    <n v="759.98100000000068"/>
  </r>
  <r>
    <s v="SO - 0001418"/>
    <s v="Wholesale"/>
    <s v="WARE-MKL1006"/>
    <d v="2018-07-19T00:00:00"/>
    <x v="157"/>
    <d v="2018-11-08T00:00:00"/>
    <x v="125"/>
    <n v="22"/>
    <s v="USD"/>
    <x v="25"/>
    <n v="27"/>
    <n v="36"/>
    <n v="343"/>
    <x v="0"/>
    <n v="38"/>
    <n v="0.05"/>
    <n v="5942.9000000000005"/>
    <n v="4576.0330000000004"/>
    <n v="22583.02"/>
    <n v="4278.887999999999"/>
  </r>
  <r>
    <s v="SO - 0001419"/>
    <s v="In-Store"/>
    <s v="WARE-NBV1002"/>
    <d v="2018-07-19T00:00:00"/>
    <x v="157"/>
    <d v="2018-11-07T00:00:00"/>
    <x v="123"/>
    <n v="19"/>
    <s v="USD"/>
    <x v="22"/>
    <n v="11"/>
    <n v="15"/>
    <n v="78"/>
    <x v="1"/>
    <n v="14"/>
    <n v="7.4999999999999997E-2"/>
    <n v="2412"/>
    <n v="1181.8799999999999"/>
    <n v="17848.8"/>
    <n v="8393.76"/>
  </r>
  <r>
    <s v="SO - 0001420"/>
    <s v="Distributor"/>
    <s v="WARE-XYS1001"/>
    <d v="2018-07-19T00:00:00"/>
    <x v="157"/>
    <d v="2018-11-29T00:00:00"/>
    <x v="117"/>
    <n v="15"/>
    <s v="USD"/>
    <x v="12"/>
    <n v="25"/>
    <n v="16"/>
    <n v="55"/>
    <x v="1"/>
    <n v="43"/>
    <n v="0.05"/>
    <n v="1098.8"/>
    <n v="813.11199999999997"/>
    <n v="3131.5799999999995"/>
    <n v="692.24399999999969"/>
  </r>
  <r>
    <s v="SO - 0001421"/>
    <s v="Online"/>
    <s v="WARE-PUJ1005"/>
    <d v="2018-07-19T00:00:00"/>
    <x v="158"/>
    <d v="2018-11-30T00:00:00"/>
    <x v="116"/>
    <n v="17"/>
    <s v="USD"/>
    <x v="24"/>
    <n v="16"/>
    <n v="8"/>
    <n v="263"/>
    <x v="1"/>
    <n v="36"/>
    <n v="0.2"/>
    <n v="1132.3"/>
    <n v="905.84"/>
    <n v="5435.04"/>
    <n v="0"/>
  </r>
  <r>
    <s v="SO - 0001422"/>
    <s v="Distributor"/>
    <s v="WARE-PUJ1005"/>
    <d v="2018-07-19T00:00:00"/>
    <x v="158"/>
    <d v="2018-11-22T00:00:00"/>
    <x v="130"/>
    <n v="30"/>
    <s v="USD"/>
    <x v="15"/>
    <n v="24"/>
    <n v="17"/>
    <n v="298"/>
    <x v="0"/>
    <n v="12"/>
    <n v="0.05"/>
    <n v="3604.6"/>
    <n v="1838.346"/>
    <n v="23970.59"/>
    <n v="11102.168"/>
  </r>
  <r>
    <s v="SO - 0001423"/>
    <s v="In-Store"/>
    <s v="WARE-NMK1003"/>
    <d v="2018-07-19T00:00:00"/>
    <x v="158"/>
    <d v="2018-11-16T00:00:00"/>
    <x v="120"/>
    <n v="22"/>
    <s v="USD"/>
    <x v="27"/>
    <n v="1"/>
    <n v="24"/>
    <n v="118"/>
    <x v="4"/>
    <n v="9"/>
    <n v="0.05"/>
    <n v="1025.1000000000001"/>
    <n v="563.80500000000018"/>
    <n v="2921.5349999999999"/>
    <n v="1230.1199999999994"/>
  </r>
  <r>
    <s v="SO - 0001424"/>
    <s v="Online"/>
    <s v="WARE-PUJ1005"/>
    <d v="2018-07-19T00:00:00"/>
    <x v="159"/>
    <d v="2018-11-28T00:00:00"/>
    <x v="120"/>
    <n v="21"/>
    <s v="USD"/>
    <x v="24"/>
    <n v="16"/>
    <n v="47"/>
    <n v="312"/>
    <x v="0"/>
    <n v="38"/>
    <n v="7.4999999999999997E-2"/>
    <n v="1688.4"/>
    <n v="844.2"/>
    <n v="3123.5400000000004"/>
    <n v="1435.1400000000003"/>
  </r>
  <r>
    <s v="SO - 0001425"/>
    <s v="In-Store"/>
    <s v="WARE-PUJ1005"/>
    <d v="2018-07-19T00:00:00"/>
    <x v="159"/>
    <d v="2018-12-01T00:00:00"/>
    <x v="121"/>
    <n v="14"/>
    <s v="USD"/>
    <x v="9"/>
    <n v="8"/>
    <n v="2"/>
    <n v="286"/>
    <x v="1"/>
    <n v="26"/>
    <n v="0.1"/>
    <n v="4020"/>
    <n v="3417"/>
    <n v="7236"/>
    <n v="402"/>
  </r>
  <r>
    <s v="SO - 0001426"/>
    <s v="Distributor"/>
    <s v="WARE-NMK1003"/>
    <d v="2018-07-19T00:00:00"/>
    <x v="159"/>
    <d v="2018-11-10T00:00:00"/>
    <x v="121"/>
    <n v="14"/>
    <s v="USD"/>
    <x v="4"/>
    <n v="22"/>
    <n v="39"/>
    <n v="141"/>
    <x v="1"/>
    <n v="30"/>
    <n v="0.1"/>
    <n v="6157.3"/>
    <n v="4186.9640000000009"/>
    <n v="16624.710000000003"/>
    <n v="4063.8179999999993"/>
  </r>
  <r>
    <s v="SO - 0001427"/>
    <s v="In-Store"/>
    <s v="WARE-UHY1004"/>
    <d v="2018-07-19T00:00:00"/>
    <x v="159"/>
    <d v="2018-11-28T00:00:00"/>
    <x v="130"/>
    <n v="29"/>
    <s v="USD"/>
    <x v="26"/>
    <n v="3"/>
    <n v="4"/>
    <n v="215"/>
    <x v="0"/>
    <n v="38"/>
    <n v="0.2"/>
    <n v="2499.1"/>
    <n v="1399.4960000000001"/>
    <n v="7997.12"/>
    <n v="2399.1359999999995"/>
  </r>
  <r>
    <s v="SO - 0001428"/>
    <s v="Wholesale"/>
    <s v="WARE-NMK1003"/>
    <d v="2018-07-19T00:00:00"/>
    <x v="159"/>
    <d v="2018-11-08T00:00:00"/>
    <x v="123"/>
    <n v="17"/>
    <s v="USD"/>
    <x v="25"/>
    <n v="27"/>
    <n v="32"/>
    <n v="137"/>
    <x v="1"/>
    <n v="35"/>
    <n v="0.3"/>
    <n v="2512.5"/>
    <n v="2060.25"/>
    <n v="5276.25"/>
    <n v="-904.5"/>
  </r>
  <r>
    <s v="SO - 0001429"/>
    <s v="In-Store"/>
    <s v="WARE-NMK1003"/>
    <d v="2018-07-19T00:00:00"/>
    <x v="159"/>
    <d v="2018-11-25T00:00:00"/>
    <x v="131"/>
    <n v="31"/>
    <s v="USD"/>
    <x v="5"/>
    <n v="12"/>
    <n v="35"/>
    <n v="192"/>
    <x v="1"/>
    <n v="30"/>
    <n v="0.05"/>
    <n v="1179.2"/>
    <n v="978.73599999999999"/>
    <n v="5601.2"/>
    <n v="707.51999999999953"/>
  </r>
  <r>
    <s v="SO - 0001430"/>
    <s v="Online"/>
    <s v="WARE-NMK1003"/>
    <d v="2018-07-19T00:00:00"/>
    <x v="159"/>
    <d v="2018-11-15T00:00:00"/>
    <x v="116"/>
    <n v="16"/>
    <s v="USD"/>
    <x v="24"/>
    <n v="16"/>
    <n v="39"/>
    <n v="175"/>
    <x v="2"/>
    <n v="4"/>
    <n v="7.4999999999999997E-2"/>
    <n v="221.1"/>
    <n v="181.30199999999999"/>
    <n v="1431.6225000000002"/>
    <n v="162.50850000000014"/>
  </r>
  <r>
    <s v="SO - 0001431"/>
    <s v="Online"/>
    <s v="WARE-UHY1004"/>
    <d v="2018-07-19T00:00:00"/>
    <x v="160"/>
    <d v="2018-11-16T00:00:00"/>
    <x v="119"/>
    <n v="6"/>
    <s v="USD"/>
    <x v="24"/>
    <n v="16"/>
    <n v="21"/>
    <n v="216"/>
    <x v="1"/>
    <n v="35"/>
    <n v="0.2"/>
    <n v="1018.4"/>
    <n v="488.83199999999999"/>
    <n v="6517.76"/>
    <n v="2607.1040000000003"/>
  </r>
  <r>
    <s v="SO - 0001432"/>
    <s v="In-Store"/>
    <s v="WARE-PUJ1005"/>
    <d v="2018-07-19T00:00:00"/>
    <x v="160"/>
    <d v="2018-11-30T00:00:00"/>
    <x v="116"/>
    <n v="15"/>
    <s v="USD"/>
    <x v="22"/>
    <n v="11"/>
    <n v="38"/>
    <n v="285"/>
    <x v="1"/>
    <n v="24"/>
    <n v="0.1"/>
    <n v="1098.8"/>
    <n v="736.19600000000003"/>
    <n v="5933.5199999999995"/>
    <n v="1516.3439999999991"/>
  </r>
  <r>
    <s v="SO - 0001433"/>
    <s v="In-Store"/>
    <s v="WARE-NMK1003"/>
    <d v="2018-07-19T00:00:00"/>
    <x v="160"/>
    <d v="2018-11-27T00:00:00"/>
    <x v="122"/>
    <n v="8"/>
    <s v="USD"/>
    <x v="27"/>
    <n v="1"/>
    <n v="9"/>
    <n v="120"/>
    <x v="1"/>
    <n v="40"/>
    <n v="0.4"/>
    <n v="2458.9"/>
    <n v="1819.586"/>
    <n v="5901.36"/>
    <n v="-1376.9840000000004"/>
  </r>
  <r>
    <s v="SO - 0001434"/>
    <s v="Online"/>
    <s v="WARE-NMK1003"/>
    <d v="2018-07-19T00:00:00"/>
    <x v="160"/>
    <d v="2018-11-22T00:00:00"/>
    <x v="126"/>
    <n v="23"/>
    <s v="USD"/>
    <x v="18"/>
    <n v="13"/>
    <n v="47"/>
    <n v="97"/>
    <x v="2"/>
    <n v="1"/>
    <n v="0.1"/>
    <n v="1018.4"/>
    <n v="539.75200000000007"/>
    <n v="916.56"/>
    <n v="376.80799999999988"/>
  </r>
  <r>
    <s v="SO - 0001435"/>
    <s v="Wholesale"/>
    <s v="WARE-PUJ1005"/>
    <d v="2018-07-19T00:00:00"/>
    <x v="160"/>
    <d v="2018-11-22T00:00:00"/>
    <x v="118"/>
    <n v="7"/>
    <s v="USD"/>
    <x v="21"/>
    <n v="26"/>
    <n v="17"/>
    <n v="318"/>
    <x v="2"/>
    <n v="16"/>
    <n v="0.3"/>
    <n v="2244.5"/>
    <n v="1054.915"/>
    <n v="12569.199999999999"/>
    <n v="4129.8799999999992"/>
  </r>
  <r>
    <s v="SO - 0001436"/>
    <s v="In-Store"/>
    <s v="WARE-NMK1003"/>
    <d v="2018-07-19T00:00:00"/>
    <x v="160"/>
    <d v="2018-11-20T00:00:00"/>
    <x v="121"/>
    <n v="13"/>
    <s v="USD"/>
    <x v="10"/>
    <n v="9"/>
    <n v="4"/>
    <n v="96"/>
    <x v="1"/>
    <n v="29"/>
    <n v="7.4999999999999997E-2"/>
    <n v="877.7"/>
    <n v="649.49800000000005"/>
    <n v="1623.7450000000001"/>
    <n v="324.74900000000002"/>
  </r>
  <r>
    <s v="SO - 0001437"/>
    <s v="In-Store"/>
    <s v="WARE-NBV1002"/>
    <d v="2018-07-19T00:00:00"/>
    <x v="160"/>
    <d v="2018-11-21T00:00:00"/>
    <x v="125"/>
    <n v="19"/>
    <s v="USD"/>
    <x v="10"/>
    <n v="9"/>
    <n v="15"/>
    <n v="59"/>
    <x v="1"/>
    <n v="3"/>
    <n v="0.15"/>
    <n v="3999.9"/>
    <n v="2039.9490000000001"/>
    <n v="16999.575000000001"/>
    <n v="6799.83"/>
  </r>
  <r>
    <s v="SO - 0001438"/>
    <s v="Online"/>
    <s v="WARE-NBV1002"/>
    <d v="2018-07-19T00:00:00"/>
    <x v="160"/>
    <d v="2018-11-30T00:00:00"/>
    <x v="123"/>
    <n v="16"/>
    <s v="USD"/>
    <x v="5"/>
    <n v="12"/>
    <n v="33"/>
    <n v="59"/>
    <x v="1"/>
    <n v="46"/>
    <n v="7.4999999999999997E-2"/>
    <n v="3966.4"/>
    <n v="1784.88"/>
    <n v="29351.360000000001"/>
    <n v="15072.32"/>
  </r>
  <r>
    <s v="SO - 0001439"/>
    <s v="Online"/>
    <s v="WARE-NMK1003"/>
    <d v="2018-07-19T00:00:00"/>
    <x v="160"/>
    <d v="2018-11-13T00:00:00"/>
    <x v="121"/>
    <n v="13"/>
    <s v="USD"/>
    <x v="19"/>
    <n v="19"/>
    <n v="9"/>
    <n v="89"/>
    <x v="3"/>
    <n v="47"/>
    <n v="0.15"/>
    <n v="2633.1"/>
    <n v="2080.1489999999999"/>
    <n v="2238.1349999999998"/>
    <n v="157.98599999999988"/>
  </r>
  <r>
    <s v="SO - 0001440"/>
    <s v="Online"/>
    <s v="WARE-NBV1002"/>
    <d v="2018-07-19T00:00:00"/>
    <x v="160"/>
    <d v="2018-11-10T00:00:00"/>
    <x v="131"/>
    <n v="30"/>
    <s v="USD"/>
    <x v="18"/>
    <n v="13"/>
    <n v="44"/>
    <n v="65"/>
    <x v="0"/>
    <n v="20"/>
    <n v="0.4"/>
    <n v="1882.7"/>
    <n v="960.17700000000002"/>
    <n v="2259.2399999999998"/>
    <n v="338.88599999999974"/>
  </r>
  <r>
    <s v="SO - 0001441"/>
    <s v="In-Store"/>
    <s v="WARE-NMK1003"/>
    <d v="2018-07-19T00:00:00"/>
    <x v="160"/>
    <d v="2018-12-02T00:00:00"/>
    <x v="123"/>
    <n v="16"/>
    <s v="USD"/>
    <x v="7"/>
    <n v="4"/>
    <n v="9"/>
    <n v="193"/>
    <x v="1"/>
    <n v="26"/>
    <n v="0.05"/>
    <n v="2720.2000000000003"/>
    <n v="1251.2920000000001"/>
    <n v="12920.95"/>
    <n v="6664.49"/>
  </r>
  <r>
    <s v="SO - 0001442"/>
    <s v="Online"/>
    <s v="WARE-MKL1006"/>
    <d v="2018-07-19T00:00:00"/>
    <x v="160"/>
    <d v="2018-12-04T00:00:00"/>
    <x v="122"/>
    <n v="8"/>
    <s v="USD"/>
    <x v="24"/>
    <n v="16"/>
    <n v="22"/>
    <n v="353"/>
    <x v="4"/>
    <n v="9"/>
    <n v="7.4999999999999997E-2"/>
    <n v="5902.7"/>
    <n v="3541.62"/>
    <n v="27299.987500000003"/>
    <n v="9591.8875000000044"/>
  </r>
  <r>
    <s v="SO - 0001443"/>
    <s v="Distributor"/>
    <s v="WARE-NMK1003"/>
    <d v="2018-07-19T00:00:00"/>
    <x v="161"/>
    <d v="2018-11-27T00:00:00"/>
    <x v="118"/>
    <n v="6"/>
    <s v="USD"/>
    <x v="8"/>
    <n v="23"/>
    <n v="47"/>
    <n v="145"/>
    <x v="1"/>
    <n v="33"/>
    <n v="0.05"/>
    <n v="1058.6000000000001"/>
    <n v="455.19800000000004"/>
    <n v="1005.6700000000001"/>
    <n v="550.47199999999998"/>
  </r>
  <r>
    <s v="SO - 0001444"/>
    <s v="Online"/>
    <s v="WARE-NMK1003"/>
    <d v="2018-07-19T00:00:00"/>
    <x v="161"/>
    <d v="2018-11-10T00:00:00"/>
    <x v="125"/>
    <n v="18"/>
    <s v="USD"/>
    <x v="16"/>
    <n v="18"/>
    <n v="24"/>
    <n v="110"/>
    <x v="1"/>
    <n v="27"/>
    <n v="0.15"/>
    <n v="1085.4000000000001"/>
    <n v="596.97000000000014"/>
    <n v="2767.77"/>
    <n v="976.85999999999967"/>
  </r>
  <r>
    <s v="SO - 0001445"/>
    <s v="Online"/>
    <s v="WARE-UHY1004"/>
    <d v="2018-07-19T00:00:00"/>
    <x v="161"/>
    <d v="2018-12-03T00:00:00"/>
    <x v="116"/>
    <n v="14"/>
    <s v="USD"/>
    <x v="17"/>
    <n v="20"/>
    <n v="50"/>
    <n v="247"/>
    <x v="1"/>
    <n v="27"/>
    <n v="0.4"/>
    <n v="2264.6"/>
    <n v="973.77799999999991"/>
    <n v="5435.04"/>
    <n v="1539.9280000000003"/>
  </r>
  <r>
    <s v="SO - 0001446"/>
    <s v="Distributor"/>
    <s v="WARE-NBV1002"/>
    <d v="2018-07-19T00:00:00"/>
    <x v="161"/>
    <d v="2018-11-23T00:00:00"/>
    <x v="126"/>
    <n v="22"/>
    <s v="USD"/>
    <x v="2"/>
    <n v="21"/>
    <n v="22"/>
    <n v="85"/>
    <x v="1"/>
    <n v="40"/>
    <n v="7.4999999999999997E-2"/>
    <n v="810.7"/>
    <n v="486.42"/>
    <n v="5999.18"/>
    <n v="2107.8200000000002"/>
  </r>
  <r>
    <s v="SO - 0001447"/>
    <s v="Wholesale"/>
    <s v="WARE-UHY1004"/>
    <d v="2018-07-19T00:00:00"/>
    <x v="161"/>
    <d v="2018-11-23T00:00:00"/>
    <x v="120"/>
    <n v="19"/>
    <s v="USD"/>
    <x v="3"/>
    <n v="28"/>
    <n v="39"/>
    <n v="255"/>
    <x v="0"/>
    <n v="34"/>
    <n v="0.2"/>
    <n v="3932.9"/>
    <n v="1612.489"/>
    <n v="9438.9600000000009"/>
    <n v="4601.4930000000004"/>
  </r>
  <r>
    <s v="SO - 0001448"/>
    <s v="In-Store"/>
    <s v="WARE-NMK1003"/>
    <d v="2018-07-19T00:00:00"/>
    <x v="161"/>
    <d v="2018-11-26T00:00:00"/>
    <x v="132"/>
    <n v="34"/>
    <s v="USD"/>
    <x v="9"/>
    <n v="8"/>
    <n v="36"/>
    <n v="121"/>
    <x v="2"/>
    <n v="37"/>
    <n v="0.05"/>
    <n v="4020"/>
    <n v="3015"/>
    <n v="22914"/>
    <n v="4824"/>
  </r>
  <r>
    <s v="SO - 0001449"/>
    <s v="Online"/>
    <s v="WARE-XYS1001"/>
    <d v="2018-07-19T00:00:00"/>
    <x v="161"/>
    <d v="2018-11-18T00:00:00"/>
    <x v="133"/>
    <n v="13"/>
    <s v="USD"/>
    <x v="20"/>
    <n v="17"/>
    <n v="11"/>
    <n v="18"/>
    <x v="4"/>
    <n v="18"/>
    <n v="0.1"/>
    <n v="6532.5"/>
    <n v="5487.3"/>
    <n v="35275.5"/>
    <n v="2351.6999999999971"/>
  </r>
  <r>
    <s v="SO - 0001450"/>
    <s v="Online"/>
    <s v="WARE-MKL1006"/>
    <d v="2018-07-19T00:00:00"/>
    <x v="161"/>
    <d v="2018-12-03T00:00:00"/>
    <x v="130"/>
    <n v="27"/>
    <s v="USD"/>
    <x v="17"/>
    <n v="20"/>
    <n v="9"/>
    <n v="347"/>
    <x v="2"/>
    <n v="16"/>
    <n v="0.1"/>
    <n v="750.4"/>
    <n v="405.21600000000001"/>
    <n v="1350.72"/>
    <n v="540.28800000000001"/>
  </r>
  <r>
    <s v="SO - 0001451"/>
    <s v="In-Store"/>
    <s v="WARE-NMK1003"/>
    <d v="2018-07-19T00:00:00"/>
    <x v="161"/>
    <d v="2018-11-15T00:00:00"/>
    <x v="116"/>
    <n v="14"/>
    <s v="USD"/>
    <x v="10"/>
    <n v="9"/>
    <n v="34"/>
    <n v="101"/>
    <x v="1"/>
    <n v="32"/>
    <n v="7.4999999999999997E-2"/>
    <n v="1943"/>
    <n v="777.2"/>
    <n v="5391.8249999999998"/>
    <n v="3060.2249999999995"/>
  </r>
  <r>
    <s v="SO - 0001452"/>
    <s v="Wholesale"/>
    <s v="WARE-UHY1004"/>
    <d v="2018-07-19T00:00:00"/>
    <x v="161"/>
    <d v="2018-11-30T00:00:00"/>
    <x v="115"/>
    <n v="8"/>
    <s v="USD"/>
    <x v="21"/>
    <n v="26"/>
    <n v="50"/>
    <n v="248"/>
    <x v="0"/>
    <n v="34"/>
    <n v="0.15"/>
    <n v="1038.5"/>
    <n v="591.94499999999994"/>
    <n v="7061.8"/>
    <n v="2326.2400000000007"/>
  </r>
  <r>
    <s v="SO - 0001453"/>
    <s v="In-Store"/>
    <s v="WARE-MKL1006"/>
    <d v="2018-07-19T00:00:00"/>
    <x v="162"/>
    <d v="2018-11-17T00:00:00"/>
    <x v="122"/>
    <n v="6"/>
    <s v="USD"/>
    <x v="7"/>
    <n v="4"/>
    <n v="39"/>
    <n v="367"/>
    <x v="2"/>
    <n v="13"/>
    <n v="0.05"/>
    <n v="3906.1"/>
    <n v="2929.5749999999998"/>
    <n v="29686.359999999997"/>
    <n v="6249.7599999999984"/>
  </r>
  <r>
    <s v="SO - 0001454"/>
    <s v="In-Store"/>
    <s v="WARE-NMK1003"/>
    <d v="2018-07-19T00:00:00"/>
    <x v="162"/>
    <d v="2018-11-30T00:00:00"/>
    <x v="129"/>
    <n v="25"/>
    <s v="USD"/>
    <x v="7"/>
    <n v="4"/>
    <n v="29"/>
    <n v="140"/>
    <x v="1"/>
    <n v="41"/>
    <n v="7.4999999999999997E-2"/>
    <n v="777.2"/>
    <n v="411.91600000000005"/>
    <n v="2875.6400000000003"/>
    <n v="1227.9760000000001"/>
  </r>
  <r>
    <s v="SO - 0001455"/>
    <s v="In-Store"/>
    <s v="WARE-NMK1003"/>
    <d v="2018-07-19T00:00:00"/>
    <x v="162"/>
    <d v="2018-11-21T00:00:00"/>
    <x v="129"/>
    <n v="25"/>
    <s v="USD"/>
    <x v="27"/>
    <n v="1"/>
    <n v="20"/>
    <n v="135"/>
    <x v="1"/>
    <n v="40"/>
    <n v="0.05"/>
    <n v="2519.2000000000003"/>
    <n v="1032.8720000000001"/>
    <n v="9572.9600000000009"/>
    <n v="5441.4720000000007"/>
  </r>
  <r>
    <s v="SO - 0001456"/>
    <s v="Wholesale"/>
    <s v="WARE-NMK1003"/>
    <d v="2018-07-19T00:00:00"/>
    <x v="162"/>
    <d v="2018-11-18T00:00:00"/>
    <x v="115"/>
    <n v="7"/>
    <s v="USD"/>
    <x v="21"/>
    <n v="26"/>
    <n v="14"/>
    <n v="169"/>
    <x v="0"/>
    <n v="12"/>
    <n v="0.1"/>
    <n v="3932.9"/>
    <n v="2713.701"/>
    <n v="10618.830000000002"/>
    <n v="2477.7270000000017"/>
  </r>
  <r>
    <s v="SO - 0001457"/>
    <s v="Distributor"/>
    <s v="WARE-PUJ1005"/>
    <d v="2018-07-19T00:00:00"/>
    <x v="162"/>
    <d v="2018-11-27T00:00:00"/>
    <x v="118"/>
    <n v="5"/>
    <s v="USD"/>
    <x v="8"/>
    <n v="23"/>
    <n v="39"/>
    <n v="264"/>
    <x v="1"/>
    <n v="45"/>
    <n v="0.05"/>
    <n v="1293.1000000000001"/>
    <n v="685.34300000000007"/>
    <n v="7370.67"/>
    <n v="3258.6119999999992"/>
  </r>
  <r>
    <s v="SO - 0001458"/>
    <s v="In-Store"/>
    <s v="WARE-NMK1003"/>
    <d v="2018-07-19T00:00:00"/>
    <x v="162"/>
    <d v="2018-11-11T00:00:00"/>
    <x v="116"/>
    <n v="13"/>
    <s v="USD"/>
    <x v="0"/>
    <n v="6"/>
    <n v="12"/>
    <n v="94"/>
    <x v="0"/>
    <n v="12"/>
    <n v="0.3"/>
    <n v="1011.7"/>
    <n v="435.03100000000001"/>
    <n v="5665.5199999999995"/>
    <n v="2185.2719999999995"/>
  </r>
  <r>
    <s v="SO - 0001459"/>
    <s v="Wholesale"/>
    <s v="WARE-PUJ1005"/>
    <d v="2018-07-19T00:00:00"/>
    <x v="162"/>
    <d v="2018-11-12T00:00:00"/>
    <x v="117"/>
    <n v="10"/>
    <s v="USD"/>
    <x v="3"/>
    <n v="28"/>
    <n v="35"/>
    <n v="321"/>
    <x v="1"/>
    <n v="26"/>
    <n v="0.05"/>
    <n v="187.6"/>
    <n v="150.08000000000001"/>
    <n v="1069.32"/>
    <n v="168.83999999999992"/>
  </r>
  <r>
    <s v="SO - 0001460"/>
    <s v="Distributor"/>
    <s v="WARE-PUJ1005"/>
    <d v="2018-07-19T00:00:00"/>
    <x v="162"/>
    <d v="2018-11-28T00:00:00"/>
    <x v="133"/>
    <n v="12"/>
    <s v="USD"/>
    <x v="15"/>
    <n v="24"/>
    <n v="31"/>
    <n v="287"/>
    <x v="1"/>
    <n v="40"/>
    <n v="0.05"/>
    <n v="2525.9"/>
    <n v="1843.9069999999999"/>
    <n v="14397.630000000001"/>
    <n v="3334.1880000000019"/>
  </r>
  <r>
    <s v="SO - 0001461"/>
    <s v="Wholesale"/>
    <s v="WARE-NMK1003"/>
    <d v="2018-07-19T00:00:00"/>
    <x v="163"/>
    <d v="2018-11-28T00:00:00"/>
    <x v="125"/>
    <n v="16"/>
    <s v="USD"/>
    <x v="3"/>
    <n v="28"/>
    <n v="10"/>
    <n v="171"/>
    <x v="0"/>
    <n v="15"/>
    <n v="0.05"/>
    <n v="5199.2"/>
    <n v="2859.56"/>
    <n v="34574.68"/>
    <n v="14557.760000000002"/>
  </r>
  <r>
    <s v="SO - 0001462"/>
    <s v="In-Store"/>
    <s v="WARE-XYS1001"/>
    <d v="2018-07-19T00:00:00"/>
    <x v="163"/>
    <d v="2018-11-25T00:00:00"/>
    <x v="116"/>
    <n v="12"/>
    <s v="USD"/>
    <x v="11"/>
    <n v="5"/>
    <n v="48"/>
    <n v="47"/>
    <x v="3"/>
    <n v="47"/>
    <n v="0.1"/>
    <n v="5038.4000000000005"/>
    <n v="2720.7360000000003"/>
    <n v="22672.800000000003"/>
    <n v="9069.1200000000008"/>
  </r>
  <r>
    <s v="SO - 0001463"/>
    <s v="Online"/>
    <s v="WARE-NBV1002"/>
    <d v="2018-07-19T00:00:00"/>
    <x v="163"/>
    <d v="2018-11-21T00:00:00"/>
    <x v="125"/>
    <n v="16"/>
    <s v="USD"/>
    <x v="16"/>
    <n v="18"/>
    <n v="41"/>
    <n v="73"/>
    <x v="1"/>
    <n v="2"/>
    <n v="7.4999999999999997E-2"/>
    <n v="1051.9000000000001"/>
    <n v="620.62099999999998"/>
    <n v="1946.0150000000003"/>
    <n v="704.77300000000037"/>
  </r>
  <r>
    <s v="SO - 0001464"/>
    <s v="Online"/>
    <s v="WARE-NMK1003"/>
    <d v="2018-07-19T00:00:00"/>
    <x v="163"/>
    <d v="2018-11-19T00:00:00"/>
    <x v="125"/>
    <n v="16"/>
    <s v="USD"/>
    <x v="5"/>
    <n v="12"/>
    <n v="34"/>
    <n v="90"/>
    <x v="2"/>
    <n v="16"/>
    <n v="0.05"/>
    <n v="1681.7"/>
    <n v="1194.0070000000001"/>
    <n v="12780.92"/>
    <n v="3228.8639999999996"/>
  </r>
  <r>
    <s v="SO - 0001465"/>
    <s v="In-Store"/>
    <s v="WARE-MKL1006"/>
    <d v="2018-07-19T00:00:00"/>
    <x v="163"/>
    <d v="2018-11-30T00:00:00"/>
    <x v="134"/>
    <n v="33"/>
    <s v="USD"/>
    <x v="26"/>
    <n v="3"/>
    <n v="4"/>
    <n v="366"/>
    <x v="2"/>
    <n v="8"/>
    <n v="0.05"/>
    <n v="1829.1000000000001"/>
    <n v="786.51300000000003"/>
    <n v="10425.869999999999"/>
    <n v="5706.7919999999986"/>
  </r>
  <r>
    <s v="SO - 0001466"/>
    <s v="Online"/>
    <s v="WARE-XYS1001"/>
    <d v="2018-07-19T00:00:00"/>
    <x v="163"/>
    <d v="2018-11-21T00:00:00"/>
    <x v="128"/>
    <n v="19"/>
    <s v="USD"/>
    <x v="1"/>
    <n v="14"/>
    <n v="24"/>
    <n v="6"/>
    <x v="1"/>
    <n v="32"/>
    <n v="0.4"/>
    <n v="1172.5"/>
    <n v="715.22500000000002"/>
    <n v="3517.5"/>
    <n v="-58.625"/>
  </r>
  <r>
    <s v="SO - 0001467"/>
    <s v="In-Store"/>
    <s v="WARE-NMK1003"/>
    <d v="2018-07-19T00:00:00"/>
    <x v="163"/>
    <d v="2018-11-21T00:00:00"/>
    <x v="121"/>
    <n v="10"/>
    <s v="USD"/>
    <x v="27"/>
    <n v="1"/>
    <n v="5"/>
    <n v="121"/>
    <x v="1"/>
    <n v="23"/>
    <n v="0.05"/>
    <n v="6358.3"/>
    <n v="2543.3200000000002"/>
    <n v="36242.31"/>
    <n v="20982.389999999996"/>
  </r>
  <r>
    <s v="SO - 0001468"/>
    <s v="Online"/>
    <s v="WARE-PUJ1005"/>
    <d v="2018-07-19T00:00:00"/>
    <x v="163"/>
    <d v="2018-11-22T00:00:00"/>
    <x v="124"/>
    <n v="18"/>
    <s v="USD"/>
    <x v="5"/>
    <n v="12"/>
    <n v="33"/>
    <n v="262"/>
    <x v="1"/>
    <n v="40"/>
    <n v="7.4999999999999997E-2"/>
    <n v="984.9"/>
    <n v="787.92000000000007"/>
    <n v="911.03250000000003"/>
    <n v="123.11249999999995"/>
  </r>
  <r>
    <s v="SO - 0001469"/>
    <s v="Distributor"/>
    <s v="WARE-NMK1003"/>
    <d v="2018-07-19T00:00:00"/>
    <x v="163"/>
    <d v="2018-11-15T00:00:00"/>
    <x v="133"/>
    <n v="11"/>
    <s v="USD"/>
    <x v="2"/>
    <n v="21"/>
    <n v="39"/>
    <n v="106"/>
    <x v="1"/>
    <n v="24"/>
    <n v="0.05"/>
    <n v="2532.6"/>
    <n v="1899.4499999999998"/>
    <n v="9623.8799999999992"/>
    <n v="2026.08"/>
  </r>
  <r>
    <s v="SO - 0001470"/>
    <s v="Distributor"/>
    <s v="WARE-NMK1003"/>
    <d v="2018-07-19T00:00:00"/>
    <x v="163"/>
    <d v="2018-11-26T00:00:00"/>
    <x v="135"/>
    <n v="38"/>
    <s v="USD"/>
    <x v="15"/>
    <n v="24"/>
    <n v="23"/>
    <n v="117"/>
    <x v="0"/>
    <n v="22"/>
    <n v="0.05"/>
    <n v="958.1"/>
    <n v="785.64199999999994"/>
    <n v="6371.3649999999998"/>
    <n v="871.87100000000009"/>
  </r>
  <r>
    <s v="SO - 0001471"/>
    <s v="In-Store"/>
    <s v="WARE-XYS1001"/>
    <d v="2018-07-19T00:00:00"/>
    <x v="163"/>
    <d v="2018-11-29T00:00:00"/>
    <x v="126"/>
    <n v="20"/>
    <s v="USD"/>
    <x v="22"/>
    <n v="11"/>
    <n v="1"/>
    <n v="55"/>
    <x v="2"/>
    <n v="8"/>
    <n v="7.4999999999999997E-2"/>
    <n v="3906.1"/>
    <n v="2304.5989999999997"/>
    <n v="3613.1424999999999"/>
    <n v="1308.5435000000002"/>
  </r>
  <r>
    <s v="SO - 0001472"/>
    <s v="In-Store"/>
    <s v="WARE-NMK1003"/>
    <d v="2018-07-19T00:00:00"/>
    <x v="163"/>
    <d v="2018-12-05T00:00:00"/>
    <x v="125"/>
    <n v="16"/>
    <s v="USD"/>
    <x v="6"/>
    <n v="10"/>
    <n v="27"/>
    <n v="119"/>
    <x v="1"/>
    <n v="45"/>
    <n v="0.1"/>
    <n v="2666.6"/>
    <n v="1893.2859999999998"/>
    <n v="9599.76"/>
    <n v="2026.6160000000009"/>
  </r>
  <r>
    <s v="SO - 0001473"/>
    <s v="In-Store"/>
    <s v="WARE-NMK1003"/>
    <d v="2018-07-19T00:00:00"/>
    <x v="164"/>
    <d v="2018-12-06T00:00:00"/>
    <x v="121"/>
    <n v="9"/>
    <s v="USD"/>
    <x v="9"/>
    <n v="8"/>
    <n v="31"/>
    <n v="176"/>
    <x v="2"/>
    <n v="37"/>
    <n v="0.4"/>
    <n v="2747"/>
    <n v="1785.55"/>
    <n v="11537.4"/>
    <n v="-961.45000000000073"/>
  </r>
  <r>
    <s v="SO - 0001474"/>
    <s v="Online"/>
    <s v="WARE-MKL1006"/>
    <d v="2018-07-19T00:00:00"/>
    <x v="164"/>
    <d v="2018-11-24T00:00:00"/>
    <x v="117"/>
    <n v="8"/>
    <s v="USD"/>
    <x v="17"/>
    <n v="20"/>
    <n v="44"/>
    <n v="340"/>
    <x v="1"/>
    <n v="44"/>
    <n v="0.05"/>
    <n v="1058.6000000000001"/>
    <n v="529.30000000000007"/>
    <n v="1005.6700000000001"/>
    <n v="476.37"/>
  </r>
  <r>
    <s v="SO - 0001475"/>
    <s v="Online"/>
    <s v="WARE-XYS1001"/>
    <d v="2018-07-19T00:00:00"/>
    <x v="164"/>
    <d v="2018-11-28T00:00:00"/>
    <x v="121"/>
    <n v="9"/>
    <s v="USD"/>
    <x v="16"/>
    <n v="18"/>
    <n v="16"/>
    <n v="15"/>
    <x v="3"/>
    <n v="6"/>
    <n v="0.15"/>
    <n v="1306.5"/>
    <n v="940.68"/>
    <n v="5552.625"/>
    <n v="849.22500000000036"/>
  </r>
  <r>
    <s v="SO - 0001476"/>
    <s v="Online"/>
    <s v="WARE-PUJ1005"/>
    <d v="2018-07-19T00:00:00"/>
    <x v="164"/>
    <d v="2018-12-02T00:00:00"/>
    <x v="136"/>
    <n v="43"/>
    <s v="USD"/>
    <x v="18"/>
    <n v="13"/>
    <n v="15"/>
    <n v="281"/>
    <x v="2"/>
    <n v="13"/>
    <n v="0.05"/>
    <n v="2572.8000000000002"/>
    <n v="1543.68"/>
    <n v="9776.64"/>
    <n v="3601.9199999999992"/>
  </r>
  <r>
    <s v="SO - 0001477"/>
    <s v="Online"/>
    <s v="WARE-XYS1001"/>
    <d v="2018-07-19T00:00:00"/>
    <x v="164"/>
    <d v="2018-12-08T00:00:00"/>
    <x v="133"/>
    <n v="10"/>
    <s v="USD"/>
    <x v="20"/>
    <n v="17"/>
    <n v="31"/>
    <n v="28"/>
    <x v="1"/>
    <n v="31"/>
    <n v="0.1"/>
    <n v="1125.6000000000001"/>
    <n v="787.92000000000007"/>
    <n v="3039.1200000000003"/>
    <n v="675.36000000000013"/>
  </r>
  <r>
    <s v="SO - 0001478"/>
    <s v="Wholesale"/>
    <s v="WARE-UHY1004"/>
    <d v="2018-07-19T00:00:00"/>
    <x v="164"/>
    <d v="2018-11-18T00:00:00"/>
    <x v="137"/>
    <n v="29"/>
    <s v="USD"/>
    <x v="3"/>
    <n v="28"/>
    <n v="19"/>
    <n v="232"/>
    <x v="4"/>
    <n v="10"/>
    <n v="0.3"/>
    <n v="911.2"/>
    <n v="692.51200000000006"/>
    <n v="4464.88"/>
    <n v="-382.70400000000063"/>
  </r>
  <r>
    <s v="SO - 0001479"/>
    <s v="In-Store"/>
    <s v="WARE-UHY1004"/>
    <d v="2018-07-19T00:00:00"/>
    <x v="164"/>
    <d v="2018-11-30T00:00:00"/>
    <x v="126"/>
    <n v="19"/>
    <s v="USD"/>
    <x v="9"/>
    <n v="8"/>
    <n v="28"/>
    <n v="253"/>
    <x v="2"/>
    <n v="37"/>
    <n v="7.4999999999999997E-2"/>
    <n v="1092.1000000000001"/>
    <n v="688.02300000000014"/>
    <n v="1010.1925000000002"/>
    <n v="322.16950000000008"/>
  </r>
  <r>
    <s v="SO - 0001480"/>
    <s v="In-Store"/>
    <s v="WARE-PUJ1005"/>
    <d v="2018-07-19T00:00:00"/>
    <x v="164"/>
    <d v="2018-11-25T00:00:00"/>
    <x v="120"/>
    <n v="16"/>
    <s v="USD"/>
    <x v="14"/>
    <n v="7"/>
    <n v="32"/>
    <n v="286"/>
    <x v="1"/>
    <n v="45"/>
    <n v="0.4"/>
    <n v="1916.2"/>
    <n v="1417.9880000000001"/>
    <n v="8048.0399999999991"/>
    <n v="-1877.876000000002"/>
  </r>
  <r>
    <s v="SO - 0001481"/>
    <s v="In-Store"/>
    <s v="WARE-NMK1003"/>
    <d v="2018-07-19T00:00:00"/>
    <x v="164"/>
    <d v="2018-12-07T00:00:00"/>
    <x v="130"/>
    <n v="24"/>
    <s v="USD"/>
    <x v="7"/>
    <n v="4"/>
    <n v="33"/>
    <n v="149"/>
    <x v="1"/>
    <n v="39"/>
    <n v="7.4999999999999997E-2"/>
    <n v="5252.8"/>
    <n v="4044.6560000000004"/>
    <n v="34011.879999999997"/>
    <n v="5699.2879999999932"/>
  </r>
  <r>
    <s v="SO - 0001482"/>
    <s v="In-Store"/>
    <s v="WARE-PUJ1005"/>
    <d v="2018-07-19T00:00:00"/>
    <x v="164"/>
    <d v="2018-12-05T00:00:00"/>
    <x v="122"/>
    <n v="4"/>
    <s v="USD"/>
    <x v="27"/>
    <n v="1"/>
    <n v="8"/>
    <n v="279"/>
    <x v="1"/>
    <n v="14"/>
    <n v="0.1"/>
    <n v="180.9"/>
    <n v="121.20300000000002"/>
    <n v="325.62"/>
    <n v="83.21399999999997"/>
  </r>
  <r>
    <s v="SO - 0001483"/>
    <s v="Online"/>
    <s v="WARE-NBV1002"/>
    <d v="2018-07-19T00:00:00"/>
    <x v="165"/>
    <d v="2018-11-26T00:00:00"/>
    <x v="138"/>
    <n v="29"/>
    <s v="USD"/>
    <x v="19"/>
    <n v="19"/>
    <n v="35"/>
    <n v="64"/>
    <x v="2"/>
    <n v="4"/>
    <n v="0.1"/>
    <n v="3892.7000000000003"/>
    <n v="2763.817"/>
    <n v="7006.8600000000006"/>
    <n v="1479.2260000000006"/>
  </r>
  <r>
    <s v="SO - 0001484"/>
    <s v="Wholesale"/>
    <s v="WARE-MKL1006"/>
    <d v="2018-07-19T00:00:00"/>
    <x v="165"/>
    <d v="2018-11-25T00:00:00"/>
    <x v="124"/>
    <n v="16"/>
    <s v="USD"/>
    <x v="21"/>
    <n v="26"/>
    <n v="48"/>
    <n v="344"/>
    <x v="1"/>
    <n v="39"/>
    <n v="0.15"/>
    <n v="247.9"/>
    <n v="180.96700000000001"/>
    <n v="842.86"/>
    <n v="118.99199999999996"/>
  </r>
  <r>
    <s v="SO - 0001485"/>
    <s v="In-Store"/>
    <s v="WARE-NMK1003"/>
    <d v="2018-07-19T00:00:00"/>
    <x v="165"/>
    <d v="2018-11-26T00:00:00"/>
    <x v="139"/>
    <n v="21"/>
    <s v="USD"/>
    <x v="27"/>
    <n v="1"/>
    <n v="39"/>
    <n v="119"/>
    <x v="4"/>
    <n v="9"/>
    <n v="0.05"/>
    <n v="3658.2000000000003"/>
    <n v="2707.0680000000002"/>
    <n v="20851.739999999998"/>
    <n v="4609.3319999999967"/>
  </r>
  <r>
    <s v="SO - 0001486"/>
    <s v="Distributor"/>
    <s v="WARE-XYS1001"/>
    <d v="2018-07-19T00:00:00"/>
    <x v="165"/>
    <d v="2018-12-08T00:00:00"/>
    <x v="121"/>
    <n v="8"/>
    <s v="USD"/>
    <x v="4"/>
    <n v="22"/>
    <n v="48"/>
    <n v="26"/>
    <x v="3"/>
    <n v="25"/>
    <n v="0.05"/>
    <n v="6512.4000000000005"/>
    <n v="3712.0680000000002"/>
    <n v="43307.46"/>
    <n v="17322.983999999997"/>
  </r>
  <r>
    <s v="SO - 0001487"/>
    <s v="In-Store"/>
    <s v="WARE-NMK1003"/>
    <d v="2018-07-19T00:00:00"/>
    <x v="165"/>
    <d v="2018-11-20T00:00:00"/>
    <x v="139"/>
    <n v="21"/>
    <s v="USD"/>
    <x v="11"/>
    <n v="5"/>
    <n v="8"/>
    <n v="110"/>
    <x v="1"/>
    <n v="31"/>
    <n v="0.05"/>
    <n v="1031.8"/>
    <n v="815.12199999999996"/>
    <n v="4901.05"/>
    <n v="825.44000000000051"/>
  </r>
  <r>
    <s v="SO - 0001488"/>
    <s v="In-Store"/>
    <s v="WARE-UHY1004"/>
    <d v="2018-07-19T00:00:00"/>
    <x v="165"/>
    <d v="2018-11-30T00:00:00"/>
    <x v="131"/>
    <n v="25"/>
    <s v="USD"/>
    <x v="14"/>
    <n v="7"/>
    <n v="16"/>
    <n v="239"/>
    <x v="1"/>
    <n v="23"/>
    <n v="0.05"/>
    <n v="1862.6000000000001"/>
    <n v="1527.3320000000001"/>
    <n v="12386.29"/>
    <n v="1694.9660000000003"/>
  </r>
  <r>
    <s v="SO - 0001489"/>
    <s v="Distributor"/>
    <s v="WARE-NBV1002"/>
    <d v="2018-07-19T00:00:00"/>
    <x v="165"/>
    <d v="2018-12-10T00:00:00"/>
    <x v="116"/>
    <n v="10"/>
    <s v="USD"/>
    <x v="8"/>
    <n v="23"/>
    <n v="37"/>
    <n v="60"/>
    <x v="4"/>
    <n v="10"/>
    <n v="0.1"/>
    <n v="2365.1"/>
    <n v="1206.201"/>
    <n v="2128.59"/>
    <n v="922.38900000000012"/>
  </r>
  <r>
    <s v="SO - 0001490"/>
    <s v="In-Store"/>
    <s v="WARE-PUJ1005"/>
    <d v="2018-07-19T00:00:00"/>
    <x v="166"/>
    <d v="2018-11-23T00:00:00"/>
    <x v="137"/>
    <n v="27"/>
    <s v="USD"/>
    <x v="10"/>
    <n v="9"/>
    <n v="13"/>
    <n v="323"/>
    <x v="1"/>
    <n v="27"/>
    <n v="0.4"/>
    <n v="241.20000000000002"/>
    <n v="190.54800000000003"/>
    <n v="434.16"/>
    <n v="-137.48400000000009"/>
  </r>
  <r>
    <s v="SO - 0001491"/>
    <s v="In-Store"/>
    <s v="WARE-NBV1002"/>
    <d v="2018-07-19T00:00:00"/>
    <x v="166"/>
    <d v="2018-11-24T00:00:00"/>
    <x v="131"/>
    <n v="24"/>
    <s v="USD"/>
    <x v="27"/>
    <n v="1"/>
    <n v="48"/>
    <n v="60"/>
    <x v="0"/>
    <n v="19"/>
    <n v="7.4999999999999997E-2"/>
    <n v="1005"/>
    <n v="693.44999999999993"/>
    <n v="4648.125"/>
    <n v="1180.8750000000005"/>
  </r>
  <r>
    <s v="SO - 0001492"/>
    <s v="Online"/>
    <s v="WARE-NMK1003"/>
    <d v="2018-07-19T00:00:00"/>
    <x v="166"/>
    <d v="2018-12-04T00:00:00"/>
    <x v="138"/>
    <n v="28"/>
    <s v="USD"/>
    <x v="16"/>
    <n v="18"/>
    <n v="48"/>
    <n v="160"/>
    <x v="1"/>
    <n v="39"/>
    <n v="0.3"/>
    <n v="1112.2"/>
    <n v="500.49"/>
    <n v="6228.32"/>
    <n v="2224.3999999999996"/>
  </r>
  <r>
    <s v="SO - 0001493"/>
    <s v="In-Store"/>
    <s v="WARE-MKL1006"/>
    <d v="2018-07-19T00:00:00"/>
    <x v="166"/>
    <d v="2018-11-26T00:00:00"/>
    <x v="124"/>
    <n v="15"/>
    <s v="USD"/>
    <x v="26"/>
    <n v="3"/>
    <n v="43"/>
    <n v="341"/>
    <x v="3"/>
    <n v="28"/>
    <n v="0.05"/>
    <n v="1045.2"/>
    <n v="522.6"/>
    <n v="6950.58"/>
    <n v="3292.3799999999997"/>
  </r>
  <r>
    <s v="SO - 0001494"/>
    <s v="In-Store"/>
    <s v="WARE-NMK1003"/>
    <d v="2018-07-19T00:00:00"/>
    <x v="166"/>
    <d v="2018-11-18T00:00:00"/>
    <x v="132"/>
    <n v="29"/>
    <s v="USD"/>
    <x v="5"/>
    <n v="12"/>
    <n v="46"/>
    <n v="172"/>
    <x v="4"/>
    <n v="18"/>
    <n v="0.05"/>
    <n v="234.5"/>
    <n v="136.01"/>
    <n v="222.77499999999998"/>
    <n v="86.764999999999986"/>
  </r>
  <r>
    <s v="SO - 0001495"/>
    <s v="In-Store"/>
    <s v="WARE-MKL1006"/>
    <d v="2018-07-19T00:00:00"/>
    <x v="166"/>
    <d v="2018-11-22T00:00:00"/>
    <x v="137"/>
    <n v="27"/>
    <s v="USD"/>
    <x v="26"/>
    <n v="3"/>
    <n v="10"/>
    <n v="363"/>
    <x v="0"/>
    <n v="12"/>
    <n v="0.05"/>
    <n v="2231.1"/>
    <n v="1695.636"/>
    <n v="10597.725"/>
    <n v="2119.5450000000001"/>
  </r>
  <r>
    <s v="SO - 0001496"/>
    <s v="Online"/>
    <s v="WARE-NMK1003"/>
    <d v="2018-07-19T00:00:00"/>
    <x v="166"/>
    <d v="2018-11-27T00:00:00"/>
    <x v="126"/>
    <n v="17"/>
    <s v="USD"/>
    <x v="5"/>
    <n v="12"/>
    <n v="47"/>
    <n v="159"/>
    <x v="1"/>
    <n v="32"/>
    <n v="0.05"/>
    <n v="4013.3"/>
    <n v="2729.0440000000003"/>
    <n v="7625.27"/>
    <n v="2167.1819999999998"/>
  </r>
  <r>
    <s v="SO - 0001497"/>
    <s v="Online"/>
    <s v="WARE-PUJ1005"/>
    <d v="2018-07-19T00:00:00"/>
    <x v="166"/>
    <d v="2018-11-19T00:00:00"/>
    <x v="126"/>
    <n v="17"/>
    <s v="USD"/>
    <x v="24"/>
    <n v="16"/>
    <n v="6"/>
    <n v="282"/>
    <x v="2"/>
    <n v="8"/>
    <n v="7.4999999999999997E-2"/>
    <n v="1735.3"/>
    <n v="780.88499999999999"/>
    <n v="3210.3050000000003"/>
    <n v="1648.5350000000003"/>
  </r>
  <r>
    <s v="SO - 0001498"/>
    <s v="Online"/>
    <s v="WARE-PUJ1005"/>
    <d v="2018-07-19T00:00:00"/>
    <x v="167"/>
    <d v="2018-12-08T00:00:00"/>
    <x v="123"/>
    <n v="9"/>
    <s v="USD"/>
    <x v="20"/>
    <n v="17"/>
    <n v="40"/>
    <n v="262"/>
    <x v="3"/>
    <n v="28"/>
    <n v="0.1"/>
    <n v="2003.3"/>
    <n v="1522.508"/>
    <n v="5408.91"/>
    <n v="841.38599999999951"/>
  </r>
  <r>
    <s v="SO - 0001499"/>
    <s v="In-Store"/>
    <s v="WARE-NBV1002"/>
    <d v="2018-07-19T00:00:00"/>
    <x v="167"/>
    <d v="2018-12-11T00:00:00"/>
    <x v="116"/>
    <n v="8"/>
    <s v="USD"/>
    <x v="11"/>
    <n v="5"/>
    <n v="37"/>
    <n v="76"/>
    <x v="3"/>
    <n v="6"/>
    <n v="0.1"/>
    <n v="234.5"/>
    <n v="171.185"/>
    <n v="422.1"/>
    <n v="79.730000000000018"/>
  </r>
  <r>
    <s v="SO - 0001500"/>
    <s v="Online"/>
    <s v="WARE-NBV1002"/>
    <d v="2018-07-19T00:00:00"/>
    <x v="167"/>
    <d v="2018-11-29T00:00:00"/>
    <x v="120"/>
    <n v="13"/>
    <s v="USD"/>
    <x v="16"/>
    <n v="18"/>
    <n v="47"/>
    <n v="61"/>
    <x v="2"/>
    <n v="37"/>
    <n v="0.15"/>
    <n v="1842.5"/>
    <n v="1308.175"/>
    <n v="1566.125"/>
    <n v="257.95000000000005"/>
  </r>
  <r>
    <s v="SO - 0001501"/>
    <s v="In-Store"/>
    <s v="WARE-UHY1004"/>
    <d v="2018-07-19T00:00:00"/>
    <x v="167"/>
    <d v="2018-11-30T00:00:00"/>
    <x v="129"/>
    <n v="20"/>
    <s v="USD"/>
    <x v="0"/>
    <n v="6"/>
    <n v="23"/>
    <n v="243"/>
    <x v="1"/>
    <n v="46"/>
    <n v="7.4999999999999997E-2"/>
    <n v="1125.6000000000001"/>
    <n v="697.87200000000007"/>
    <n v="7288.2600000000011"/>
    <n v="2403.1560000000009"/>
  </r>
  <r>
    <s v="SO - 0001502"/>
    <s v="In-Store"/>
    <s v="WARE-MKL1006"/>
    <d v="2018-07-19T00:00:00"/>
    <x v="167"/>
    <d v="2018-12-01T00:00:00"/>
    <x v="126"/>
    <n v="16"/>
    <s v="USD"/>
    <x v="6"/>
    <n v="10"/>
    <n v="46"/>
    <n v="362"/>
    <x v="1"/>
    <n v="3"/>
    <n v="7.4999999999999997E-2"/>
    <n v="1721.9"/>
    <n v="947.04500000000007"/>
    <n v="6371.0300000000007"/>
    <n v="2582.8500000000004"/>
  </r>
  <r>
    <s v="SO - 0001503"/>
    <s v="In-Store"/>
    <s v="WARE-PUJ1005"/>
    <d v="2018-07-19T00:00:00"/>
    <x v="167"/>
    <d v="2018-12-06T00:00:00"/>
    <x v="137"/>
    <n v="26"/>
    <s v="USD"/>
    <x v="26"/>
    <n v="3"/>
    <n v="9"/>
    <n v="284"/>
    <x v="0"/>
    <n v="12"/>
    <n v="0.05"/>
    <n v="1025.1000000000001"/>
    <n v="584.30700000000002"/>
    <n v="5843.07"/>
    <n v="2337.2279999999996"/>
  </r>
  <r>
    <s v="SO - 0001504"/>
    <s v="Online"/>
    <s v="WARE-UHY1004"/>
    <d v="2018-07-19T00:00:00"/>
    <x v="167"/>
    <d v="2018-11-23T00:00:00"/>
    <x v="128"/>
    <n v="15"/>
    <s v="USD"/>
    <x v="18"/>
    <n v="13"/>
    <n v="25"/>
    <n v="209"/>
    <x v="2"/>
    <n v="1"/>
    <n v="0.05"/>
    <n v="2519.2000000000003"/>
    <n v="1184.0240000000001"/>
    <n v="11966.2"/>
    <n v="6046.08"/>
  </r>
  <r>
    <s v="SO - 0001505"/>
    <s v="Wholesale"/>
    <s v="WARE-NMK1003"/>
    <d v="2018-07-19T00:00:00"/>
    <x v="167"/>
    <d v="2018-12-01T00:00:00"/>
    <x v="128"/>
    <n v="15"/>
    <s v="USD"/>
    <x v="25"/>
    <n v="27"/>
    <n v="19"/>
    <n v="141"/>
    <x v="1"/>
    <n v="35"/>
    <n v="0.1"/>
    <n v="2941.3"/>
    <n v="2500.105"/>
    <n v="5294.34"/>
    <n v="294.13000000000011"/>
  </r>
  <r>
    <s v="SO - 0001506"/>
    <s v="Online"/>
    <s v="WARE-NMK1003"/>
    <d v="2018-07-19T00:00:00"/>
    <x v="167"/>
    <d v="2018-12-05T00:00:00"/>
    <x v="120"/>
    <n v="13"/>
    <s v="USD"/>
    <x v="23"/>
    <n v="15"/>
    <n v="30"/>
    <n v="102"/>
    <x v="0"/>
    <n v="34"/>
    <n v="0.05"/>
    <n v="1098.8"/>
    <n v="527.42399999999998"/>
    <n v="5219.3"/>
    <n v="2582.1800000000003"/>
  </r>
  <r>
    <s v="SO - 0001507"/>
    <s v="Online"/>
    <s v="WARE-PUJ1005"/>
    <d v="2018-07-19T00:00:00"/>
    <x v="167"/>
    <d v="2018-11-27T00:00:00"/>
    <x v="140"/>
    <n v="35"/>
    <s v="USD"/>
    <x v="17"/>
    <n v="20"/>
    <n v="2"/>
    <n v="281"/>
    <x v="1"/>
    <n v="32"/>
    <n v="0.05"/>
    <n v="5862.5"/>
    <n v="2520.875"/>
    <n v="16708.125"/>
    <n v="9145.5"/>
  </r>
  <r>
    <s v="SO - 0001508"/>
    <s v="Distributor"/>
    <s v="WARE-NMK1003"/>
    <d v="2018-07-19T00:00:00"/>
    <x v="167"/>
    <d v="2018-12-08T00:00:00"/>
    <x v="134"/>
    <n v="29"/>
    <s v="USD"/>
    <x v="2"/>
    <n v="21"/>
    <n v="18"/>
    <n v="88"/>
    <x v="2"/>
    <n v="37"/>
    <n v="0.05"/>
    <n v="3959.7000000000003"/>
    <n v="2652.9990000000003"/>
    <n v="26332.005000000001"/>
    <n v="7761.0119999999988"/>
  </r>
  <r>
    <s v="SO - 0001509"/>
    <s v="In-Store"/>
    <s v="WARE-UHY1004"/>
    <d v="2018-07-19T00:00:00"/>
    <x v="168"/>
    <d v="2018-12-03T00:00:00"/>
    <x v="137"/>
    <n v="25"/>
    <s v="USD"/>
    <x v="6"/>
    <n v="10"/>
    <n v="37"/>
    <n v="257"/>
    <x v="0"/>
    <n v="22"/>
    <n v="0.05"/>
    <n v="2412"/>
    <n v="1423.08"/>
    <n v="11457"/>
    <n v="4341.6000000000004"/>
  </r>
  <r>
    <s v="SO - 0001510"/>
    <s v="In-Store"/>
    <s v="WARE-UHY1004"/>
    <d v="2018-07-19T00:00:00"/>
    <x v="168"/>
    <d v="2018-11-18T00:00:00"/>
    <x v="141"/>
    <n v="29"/>
    <s v="USD"/>
    <x v="27"/>
    <n v="1"/>
    <n v="4"/>
    <n v="224"/>
    <x v="1"/>
    <n v="30"/>
    <n v="7.4999999999999997E-2"/>
    <n v="951.4"/>
    <n v="780.14799999999991"/>
    <n v="880.04500000000007"/>
    <n v="99.897000000000162"/>
  </r>
  <r>
    <s v="SO - 0001511"/>
    <s v="Online"/>
    <s v="WARE-NBV1002"/>
    <d v="2018-07-19T00:00:00"/>
    <x v="168"/>
    <d v="2018-12-13T00:00:00"/>
    <x v="142"/>
    <n v="32"/>
    <s v="USD"/>
    <x v="5"/>
    <n v="12"/>
    <n v="12"/>
    <n v="69"/>
    <x v="2"/>
    <n v="1"/>
    <n v="0.1"/>
    <n v="3859.2000000000003"/>
    <n v="3125.9520000000002"/>
    <n v="24312.960000000003"/>
    <n v="2431.2960000000021"/>
  </r>
  <r>
    <s v="SO - 0001512"/>
    <s v="Wholesale"/>
    <s v="WARE-MKL1006"/>
    <d v="2018-07-19T00:00:00"/>
    <x v="168"/>
    <d v="2018-12-08T00:00:00"/>
    <x v="128"/>
    <n v="14"/>
    <s v="USD"/>
    <x v="25"/>
    <n v="27"/>
    <n v="4"/>
    <n v="353"/>
    <x v="1"/>
    <n v="40"/>
    <n v="0.05"/>
    <n v="1098.8"/>
    <n v="560.38800000000003"/>
    <n v="6263.1599999999989"/>
    <n v="2900.8319999999985"/>
  </r>
  <r>
    <s v="SO - 0001513"/>
    <s v="Online"/>
    <s v="WARE-PUJ1005"/>
    <d v="2018-07-19T00:00:00"/>
    <x v="168"/>
    <d v="2018-11-28T00:00:00"/>
    <x v="140"/>
    <n v="34"/>
    <s v="USD"/>
    <x v="24"/>
    <n v="16"/>
    <n v="42"/>
    <n v="300"/>
    <x v="0"/>
    <n v="15"/>
    <n v="7.4999999999999997E-2"/>
    <n v="1165.8"/>
    <n v="594.55799999999999"/>
    <n v="1078.365"/>
    <n v="483.80700000000002"/>
  </r>
  <r>
    <s v="SO - 0001514"/>
    <s v="Distributor"/>
    <s v="WARE-UHY1004"/>
    <d v="2018-07-19T00:00:00"/>
    <x v="169"/>
    <d v="2018-12-02T00:00:00"/>
    <x v="133"/>
    <n v="5"/>
    <s v="USD"/>
    <x v="15"/>
    <n v="24"/>
    <n v="11"/>
    <n v="243"/>
    <x v="0"/>
    <n v="15"/>
    <n v="0.2"/>
    <n v="6385.1"/>
    <n v="3575.6560000000004"/>
    <n v="15324.240000000003"/>
    <n v="4597.2720000000027"/>
  </r>
  <r>
    <s v="SO - 0001515"/>
    <s v="Online"/>
    <s v="WARE-XYS1001"/>
    <d v="2018-07-19T00:00:00"/>
    <x v="169"/>
    <d v="2018-11-28T00:00:00"/>
    <x v="123"/>
    <n v="7"/>
    <s v="USD"/>
    <x v="17"/>
    <n v="20"/>
    <n v="39"/>
    <n v="26"/>
    <x v="1"/>
    <n v="23"/>
    <n v="0.05"/>
    <n v="2525.9"/>
    <n v="1237.691"/>
    <n v="4799.21"/>
    <n v="2323.828"/>
  </r>
  <r>
    <s v="SO - 0001516"/>
    <s v="In-Store"/>
    <s v="WARE-NMK1003"/>
    <d v="2018-07-19T00:00:00"/>
    <x v="169"/>
    <d v="2018-12-04T00:00:00"/>
    <x v="143"/>
    <n v="41"/>
    <s v="USD"/>
    <x v="13"/>
    <n v="2"/>
    <n v="49"/>
    <n v="171"/>
    <x v="0"/>
    <n v="5"/>
    <n v="0.05"/>
    <n v="3236.1"/>
    <n v="2329.9919999999997"/>
    <n v="24594.359999999997"/>
    <n v="5954.4239999999991"/>
  </r>
  <r>
    <s v="SO - 0001517"/>
    <s v="Distributor"/>
    <s v="WARE-XYS1001"/>
    <d v="2018-07-19T00:00:00"/>
    <x v="169"/>
    <d v="2018-12-10T00:00:00"/>
    <x v="123"/>
    <n v="7"/>
    <s v="USD"/>
    <x v="2"/>
    <n v="21"/>
    <n v="40"/>
    <n v="37"/>
    <x v="2"/>
    <n v="37"/>
    <n v="7.4999999999999997E-2"/>
    <n v="3859.2000000000003"/>
    <n v="1620.864"/>
    <n v="24988.320000000003"/>
    <n v="13642.272000000003"/>
  </r>
  <r>
    <s v="SO - 0001518"/>
    <s v="In-Store"/>
    <s v="WARE-UHY1004"/>
    <d v="2018-07-19T00:00:00"/>
    <x v="169"/>
    <d v="2018-11-29T00:00:00"/>
    <x v="131"/>
    <n v="21"/>
    <s v="USD"/>
    <x v="14"/>
    <n v="7"/>
    <n v="25"/>
    <n v="243"/>
    <x v="1"/>
    <n v="17"/>
    <n v="0.05"/>
    <n v="207.70000000000002"/>
    <n v="145.39000000000001"/>
    <n v="394.63"/>
    <n v="103.84999999999997"/>
  </r>
  <r>
    <s v="SO - 0001519"/>
    <s v="In-Store"/>
    <s v="WARE-PUJ1005"/>
    <d v="2018-07-19T00:00:00"/>
    <x v="169"/>
    <d v="2018-12-03T00:00:00"/>
    <x v="142"/>
    <n v="31"/>
    <s v="USD"/>
    <x v="11"/>
    <n v="5"/>
    <n v="35"/>
    <n v="286"/>
    <x v="2"/>
    <n v="7"/>
    <n v="7.4999999999999997E-2"/>
    <n v="1956.4"/>
    <n v="1076.0200000000002"/>
    <n v="10858.020000000002"/>
    <n v="4401.9000000000015"/>
  </r>
  <r>
    <s v="SO - 0001520"/>
    <s v="In-Store"/>
    <s v="WARE-NMK1003"/>
    <d v="2018-07-19T00:00:00"/>
    <x v="169"/>
    <d v="2018-12-04T00:00:00"/>
    <x v="116"/>
    <n v="6"/>
    <s v="USD"/>
    <x v="26"/>
    <n v="3"/>
    <n v="14"/>
    <n v="168"/>
    <x v="1"/>
    <n v="44"/>
    <n v="0.2"/>
    <n v="2579.5"/>
    <n v="1599.29"/>
    <n v="6190.8"/>
    <n v="1392.9300000000003"/>
  </r>
  <r>
    <s v="SO - 0001521"/>
    <s v="In-Store"/>
    <s v="WARE-XYS1001"/>
    <d v="2018-07-19T00:00:00"/>
    <x v="169"/>
    <d v="2018-11-19T00:00:00"/>
    <x v="132"/>
    <n v="26"/>
    <s v="USD"/>
    <x v="22"/>
    <n v="11"/>
    <n v="5"/>
    <n v="4"/>
    <x v="2"/>
    <n v="4"/>
    <n v="0.05"/>
    <n v="1065.3"/>
    <n v="724.404"/>
    <n v="6072.2099999999991"/>
    <n v="1725.7859999999991"/>
  </r>
  <r>
    <s v="SO - 0001522"/>
    <s v="In-Store"/>
    <s v="WARE-NMK1003"/>
    <d v="2018-07-19T00:00:00"/>
    <x v="169"/>
    <d v="2018-12-06T00:00:00"/>
    <x v="144"/>
    <n v="40"/>
    <s v="USD"/>
    <x v="13"/>
    <n v="2"/>
    <n v="17"/>
    <n v="195"/>
    <x v="0"/>
    <n v="12"/>
    <n v="0.1"/>
    <n v="3872.6"/>
    <n v="2710.8199999999997"/>
    <n v="27882.720000000001"/>
    <n v="6196.1600000000035"/>
  </r>
  <r>
    <s v="SO - 0001523"/>
    <s v="Online"/>
    <s v="WARE-UHY1004"/>
    <d v="2018-07-19T00:00:00"/>
    <x v="169"/>
    <d v="2018-11-22T00:00:00"/>
    <x v="124"/>
    <n v="12"/>
    <s v="USD"/>
    <x v="5"/>
    <n v="12"/>
    <n v="13"/>
    <n v="225"/>
    <x v="0"/>
    <n v="20"/>
    <n v="0.15"/>
    <n v="6137.2"/>
    <n v="4234.6679999999997"/>
    <n v="26083.1"/>
    <n v="4909.760000000002"/>
  </r>
  <r>
    <s v="SO - 0001524"/>
    <s v="Online"/>
    <s v="WARE-PUJ1005"/>
    <d v="2018-07-19T00:00:00"/>
    <x v="170"/>
    <d v="2018-11-20T00:00:00"/>
    <x v="127"/>
    <n v="19"/>
    <s v="USD"/>
    <x v="18"/>
    <n v="13"/>
    <n v="22"/>
    <n v="317"/>
    <x v="1"/>
    <n v="29"/>
    <n v="0.15"/>
    <n v="951.4"/>
    <n v="808.68999999999994"/>
    <n v="808.68999999999994"/>
    <n v="0"/>
  </r>
  <r>
    <s v="SO - 0001525"/>
    <s v="In-Store"/>
    <s v="WARE-NMK1003"/>
    <d v="2018-07-19T00:00:00"/>
    <x v="170"/>
    <d v="2018-12-07T00:00:00"/>
    <x v="142"/>
    <n v="30"/>
    <s v="USD"/>
    <x v="10"/>
    <n v="9"/>
    <n v="17"/>
    <n v="116"/>
    <x v="1"/>
    <n v="36"/>
    <n v="7.4999999999999997E-2"/>
    <n v="2438.8000000000002"/>
    <n v="1999.816"/>
    <n v="13535.340000000002"/>
    <n v="1536.4440000000013"/>
  </r>
  <r>
    <s v="SO - 0001526"/>
    <s v="Online"/>
    <s v="WARE-NMK1003"/>
    <d v="2018-07-19T00:00:00"/>
    <x v="170"/>
    <d v="2018-11-26T00:00:00"/>
    <x v="121"/>
    <n v="3"/>
    <s v="USD"/>
    <x v="16"/>
    <n v="18"/>
    <n v="33"/>
    <n v="103"/>
    <x v="1"/>
    <n v="17"/>
    <n v="0.05"/>
    <n v="1192.6000000000001"/>
    <n v="667.85600000000011"/>
    <n v="5664.85"/>
    <n v="2325.5699999999997"/>
  </r>
  <r>
    <s v="SO - 0001527"/>
    <s v="Distributor"/>
    <s v="WARE-UHY1004"/>
    <d v="2018-07-19T00:00:00"/>
    <x v="170"/>
    <d v="2018-11-24T00:00:00"/>
    <x v="132"/>
    <n v="25"/>
    <s v="USD"/>
    <x v="8"/>
    <n v="23"/>
    <n v="22"/>
    <n v="226"/>
    <x v="1"/>
    <n v="43"/>
    <n v="0.2"/>
    <n v="6291.3"/>
    <n v="4844.3010000000004"/>
    <n v="10066.080000000002"/>
    <n v="377.47800000000097"/>
  </r>
  <r>
    <s v="SO - 0001528"/>
    <s v="In-Store"/>
    <s v="WARE-NMK1003"/>
    <d v="2018-07-19T00:00:00"/>
    <x v="170"/>
    <d v="2018-11-23T00:00:00"/>
    <x v="131"/>
    <n v="20"/>
    <s v="USD"/>
    <x v="13"/>
    <n v="2"/>
    <n v="43"/>
    <n v="135"/>
    <x v="1"/>
    <n v="46"/>
    <n v="7.4999999999999997E-2"/>
    <n v="2525.9"/>
    <n v="1944.9430000000002"/>
    <n v="16355.202499999999"/>
    <n v="2740.601499999997"/>
  </r>
  <r>
    <s v="SO - 0001529"/>
    <s v="Online"/>
    <s v="WARE-NMK1003"/>
    <d v="2018-07-19T00:00:00"/>
    <x v="171"/>
    <d v="2018-12-08T00:00:00"/>
    <x v="131"/>
    <n v="19"/>
    <s v="USD"/>
    <x v="18"/>
    <n v="13"/>
    <n v="24"/>
    <n v="200"/>
    <x v="1"/>
    <n v="29"/>
    <n v="7.4999999999999997E-2"/>
    <n v="1313.2"/>
    <n v="906.10799999999995"/>
    <n v="6073.55"/>
    <n v="1543.0100000000002"/>
  </r>
  <r>
    <s v="SO - 0001530"/>
    <s v="Online"/>
    <s v="WARE-UHY1004"/>
    <d v="2018-07-19T00:00:00"/>
    <x v="171"/>
    <d v="2018-12-10T00:00:00"/>
    <x v="138"/>
    <n v="23"/>
    <s v="USD"/>
    <x v="19"/>
    <n v="19"/>
    <n v="23"/>
    <n v="234"/>
    <x v="0"/>
    <n v="19"/>
    <n v="0.15"/>
    <n v="871"/>
    <n v="705.51"/>
    <n v="5922.8"/>
    <n v="278.72000000000025"/>
  </r>
  <r>
    <s v="SO - 0001531"/>
    <s v="Online"/>
    <s v="WARE-UHY1004"/>
    <d v="2018-07-19T00:00:00"/>
    <x v="171"/>
    <d v="2018-12-09T00:00:00"/>
    <x v="129"/>
    <n v="16"/>
    <s v="USD"/>
    <x v="19"/>
    <n v="19"/>
    <n v="32"/>
    <n v="241"/>
    <x v="0"/>
    <n v="15"/>
    <n v="7.4999999999999997E-2"/>
    <n v="3953"/>
    <n v="2174.15"/>
    <n v="3656.5250000000001"/>
    <n v="1482.375"/>
  </r>
  <r>
    <s v="SO - 0001532"/>
    <s v="In-Store"/>
    <s v="WARE-XYS1001"/>
    <d v="2018-07-19T00:00:00"/>
    <x v="171"/>
    <d v="2018-11-24T00:00:00"/>
    <x v="123"/>
    <n v="5"/>
    <s v="USD"/>
    <x v="27"/>
    <n v="1"/>
    <n v="34"/>
    <n v="56"/>
    <x v="4"/>
    <n v="18"/>
    <n v="0.2"/>
    <n v="3973.1"/>
    <n v="1708.433"/>
    <n v="25427.84"/>
    <n v="11760.376"/>
  </r>
  <r>
    <s v="SO - 0001533"/>
    <s v="In-Store"/>
    <s v="WARE-UHY1004"/>
    <d v="2018-07-19T00:00:00"/>
    <x v="171"/>
    <d v="2018-12-02T00:00:00"/>
    <x v="130"/>
    <n v="17"/>
    <s v="USD"/>
    <x v="9"/>
    <n v="8"/>
    <n v="50"/>
    <n v="253"/>
    <x v="2"/>
    <n v="37"/>
    <n v="0.15"/>
    <n v="6298"/>
    <n v="4534.5599999999995"/>
    <n v="21413.200000000001"/>
    <n v="3274.9600000000028"/>
  </r>
  <r>
    <s v="SO - 0001534"/>
    <s v="In-Store"/>
    <s v="WARE-MKL1006"/>
    <d v="2018-07-19T00:00:00"/>
    <x v="171"/>
    <d v="2018-12-09T00:00:00"/>
    <x v="127"/>
    <n v="18"/>
    <s v="USD"/>
    <x v="6"/>
    <n v="10"/>
    <n v="2"/>
    <n v="347"/>
    <x v="1"/>
    <n v="44"/>
    <n v="7.4999999999999997E-2"/>
    <n v="877.7"/>
    <n v="561.72800000000007"/>
    <n v="2435.6175000000003"/>
    <n v="750.43350000000009"/>
  </r>
  <r>
    <s v="SO - 0001535"/>
    <s v="Online"/>
    <s v="WARE-PUJ1005"/>
    <d v="2018-07-19T00:00:00"/>
    <x v="171"/>
    <d v="2018-11-21T00:00:00"/>
    <x v="145"/>
    <n v="32"/>
    <s v="USD"/>
    <x v="16"/>
    <n v="18"/>
    <n v="28"/>
    <n v="284"/>
    <x v="2"/>
    <n v="37"/>
    <n v="7.4999999999999997E-2"/>
    <n v="844.2"/>
    <n v="430.54200000000003"/>
    <n v="6247.0800000000008"/>
    <n v="2802.7440000000006"/>
  </r>
  <r>
    <s v="SO - 0001536"/>
    <s v="Online"/>
    <s v="WARE-MKL1006"/>
    <d v="2018-07-19T00:00:00"/>
    <x v="171"/>
    <d v="2018-12-12T00:00:00"/>
    <x v="125"/>
    <n v="8"/>
    <s v="USD"/>
    <x v="1"/>
    <n v="14"/>
    <n v="3"/>
    <n v="347"/>
    <x v="1"/>
    <n v="46"/>
    <n v="0.05"/>
    <n v="6472.2"/>
    <n v="2977.212"/>
    <n v="43040.13"/>
    <n v="22199.645999999997"/>
  </r>
  <r>
    <s v="SO - 0001537"/>
    <s v="In-Store"/>
    <s v="WARE-XYS1001"/>
    <d v="2018-07-19T00:00:00"/>
    <x v="171"/>
    <d v="2018-12-08T00:00:00"/>
    <x v="126"/>
    <n v="12"/>
    <s v="USD"/>
    <x v="11"/>
    <n v="5"/>
    <n v="31"/>
    <n v="55"/>
    <x v="1"/>
    <n v="11"/>
    <n v="0.05"/>
    <n v="3986.5"/>
    <n v="1993.25"/>
    <n v="3787.1749999999997"/>
    <n v="1793.9249999999997"/>
  </r>
  <r>
    <s v="SO - 0001538"/>
    <s v="Wholesale"/>
    <s v="WARE-NMK1003"/>
    <d v="2018-07-19T00:00:00"/>
    <x v="171"/>
    <d v="2018-11-27T00:00:00"/>
    <x v="133"/>
    <n v="3"/>
    <s v="USD"/>
    <x v="21"/>
    <n v="26"/>
    <n v="9"/>
    <n v="111"/>
    <x v="4"/>
    <n v="10"/>
    <n v="0.05"/>
    <n v="3993.2000000000003"/>
    <n v="3354.288"/>
    <n v="26554.78"/>
    <n v="3074.7639999999992"/>
  </r>
  <r>
    <s v="SO - 0001539"/>
    <s v="In-Store"/>
    <s v="WARE-PUJ1005"/>
    <d v="2018-07-19T00:00:00"/>
    <x v="171"/>
    <d v="2018-12-16T00:00:00"/>
    <x v="131"/>
    <n v="19"/>
    <s v="USD"/>
    <x v="9"/>
    <n v="8"/>
    <n v="25"/>
    <n v="267"/>
    <x v="0"/>
    <n v="19"/>
    <n v="0.05"/>
    <n v="6097"/>
    <n v="3048.5"/>
    <n v="11584.3"/>
    <n v="5487.2999999999993"/>
  </r>
  <r>
    <s v="SO - 0001540"/>
    <s v="Online"/>
    <s v="WARE-NMK1003"/>
    <d v="2018-07-19T00:00:00"/>
    <x v="172"/>
    <d v="2018-12-10T00:00:00"/>
    <x v="128"/>
    <n v="10"/>
    <s v="USD"/>
    <x v="19"/>
    <n v="19"/>
    <n v="23"/>
    <n v="93"/>
    <x v="1"/>
    <n v="3"/>
    <n v="7.4999999999999997E-2"/>
    <n v="1098.8"/>
    <n v="780.14799999999991"/>
    <n v="5081.95"/>
    <n v="1181.21"/>
  </r>
  <r>
    <s v="SO - 0001541"/>
    <s v="In-Store"/>
    <s v="WARE-MKL1006"/>
    <d v="2018-07-19T00:00:00"/>
    <x v="172"/>
    <d v="2018-12-07T00:00:00"/>
    <x v="130"/>
    <n v="16"/>
    <s v="USD"/>
    <x v="5"/>
    <n v="12"/>
    <n v="50"/>
    <n v="350"/>
    <x v="1"/>
    <n v="14"/>
    <n v="0.05"/>
    <n v="3966.4"/>
    <n v="2697.152"/>
    <n v="30144.639999999999"/>
    <n v="8567.4239999999991"/>
  </r>
  <r>
    <s v="SO - 0001542"/>
    <s v="In-Store"/>
    <s v="WARE-MKL1006"/>
    <d v="2018-07-19T00:00:00"/>
    <x v="172"/>
    <d v="2018-11-23T00:00:00"/>
    <x v="135"/>
    <n v="29"/>
    <s v="USD"/>
    <x v="9"/>
    <n v="8"/>
    <n v="30"/>
    <n v="350"/>
    <x v="4"/>
    <n v="10"/>
    <n v="0.05"/>
    <n v="1809"/>
    <n v="1537.6499999999999"/>
    <n v="13748.4"/>
    <n v="1447.2000000000007"/>
  </r>
  <r>
    <s v="SO - 0001543"/>
    <s v="In-Store"/>
    <s v="WARE-PUJ1005"/>
    <d v="2018-07-19T00:00:00"/>
    <x v="172"/>
    <d v="2018-12-09T00:00:00"/>
    <x v="128"/>
    <n v="10"/>
    <s v="USD"/>
    <x v="11"/>
    <n v="5"/>
    <n v="38"/>
    <n v="312"/>
    <x v="1"/>
    <n v="46"/>
    <n v="0.15"/>
    <n v="2445.5"/>
    <n v="1785.2149999999999"/>
    <n v="2078.6749999999997"/>
    <n v="293.45999999999981"/>
  </r>
  <r>
    <s v="SO - 0001544"/>
    <s v="In-Store"/>
    <s v="WARE-MKL1006"/>
    <d v="2018-07-19T00:00:00"/>
    <x v="172"/>
    <d v="2018-11-24T00:00:00"/>
    <x v="141"/>
    <n v="25"/>
    <s v="USD"/>
    <x v="7"/>
    <n v="4"/>
    <n v="15"/>
    <n v="332"/>
    <x v="1"/>
    <n v="41"/>
    <n v="0.1"/>
    <n v="6499"/>
    <n v="4744.2699999999995"/>
    <n v="40943.700000000004"/>
    <n v="7733.8100000000049"/>
  </r>
  <r>
    <s v="SO - 0001545"/>
    <s v="Wholesale"/>
    <s v="WARE-NBV1002"/>
    <d v="2018-07-19T00:00:00"/>
    <x v="172"/>
    <d v="2018-12-14T00:00:00"/>
    <x v="126"/>
    <n v="11"/>
    <s v="USD"/>
    <x v="21"/>
    <n v="26"/>
    <n v="45"/>
    <n v="70"/>
    <x v="1"/>
    <n v="30"/>
    <n v="7.4999999999999997E-2"/>
    <n v="2010"/>
    <n v="844.19999999999993"/>
    <n v="11155.5"/>
    <n v="6090.3"/>
  </r>
  <r>
    <s v="SO - 0001546"/>
    <s v="In-Store"/>
    <s v="WARE-MKL1006"/>
    <d v="2018-07-19T00:00:00"/>
    <x v="172"/>
    <d v="2018-11-25T00:00:00"/>
    <x v="128"/>
    <n v="10"/>
    <s v="USD"/>
    <x v="7"/>
    <n v="4"/>
    <n v="43"/>
    <n v="341"/>
    <x v="2"/>
    <n v="4"/>
    <n v="7.4999999999999997E-2"/>
    <n v="3946.3"/>
    <n v="2012.6130000000001"/>
    <n v="7300.6550000000007"/>
    <n v="3275.4290000000005"/>
  </r>
  <r>
    <s v="SO - 0001547"/>
    <s v="Distributor"/>
    <s v="WARE-XYS1001"/>
    <d v="2018-07-19T00:00:00"/>
    <x v="172"/>
    <d v="2018-11-29T00:00:00"/>
    <x v="123"/>
    <n v="4"/>
    <s v="USD"/>
    <x v="2"/>
    <n v="21"/>
    <n v="17"/>
    <n v="42"/>
    <x v="1"/>
    <n v="45"/>
    <n v="0.1"/>
    <n v="1768.8"/>
    <n v="1220.472"/>
    <n v="12735.36"/>
    <n v="2971.5840000000007"/>
  </r>
  <r>
    <s v="SO - 0001548"/>
    <s v="Online"/>
    <s v="WARE-PUJ1005"/>
    <d v="2018-07-19T00:00:00"/>
    <x v="172"/>
    <d v="2018-11-29T00:00:00"/>
    <x v="129"/>
    <n v="15"/>
    <s v="USD"/>
    <x v="23"/>
    <n v="15"/>
    <n v="44"/>
    <n v="291"/>
    <x v="1"/>
    <n v="23"/>
    <n v="0.1"/>
    <n v="2257.9"/>
    <n v="1128.95"/>
    <n v="8128.4400000000005"/>
    <n v="3612.6400000000003"/>
  </r>
  <r>
    <s v="SO - 0001549"/>
    <s v="Distributor"/>
    <s v="WARE-PUJ1005"/>
    <d v="2018-07-19T00:00:00"/>
    <x v="173"/>
    <d v="2018-11-24T00:00:00"/>
    <x v="116"/>
    <n v="2"/>
    <s v="USD"/>
    <x v="4"/>
    <n v="22"/>
    <n v="26"/>
    <n v="268"/>
    <x v="1"/>
    <n v="17"/>
    <n v="7.4999999999999997E-2"/>
    <n v="261.3"/>
    <n v="222.10499999999999"/>
    <n v="725.10750000000007"/>
    <n v="58.792500000000132"/>
  </r>
  <r>
    <s v="SO - 0001550"/>
    <s v="Distributor"/>
    <s v="WARE-MKL1006"/>
    <d v="2018-07-19T00:00:00"/>
    <x v="173"/>
    <d v="2018-11-22T00:00:00"/>
    <x v="120"/>
    <n v="7"/>
    <s v="USD"/>
    <x v="15"/>
    <n v="24"/>
    <n v="11"/>
    <n v="343"/>
    <x v="1"/>
    <n v="26"/>
    <n v="7.4999999999999997E-2"/>
    <n v="3966.4"/>
    <n v="2141.8560000000002"/>
    <n v="29351.360000000001"/>
    <n v="12216.511999999999"/>
  </r>
  <r>
    <s v="SO - 0001551"/>
    <s v="Distributor"/>
    <s v="WARE-NMK1003"/>
    <d v="2018-07-19T00:00:00"/>
    <x v="173"/>
    <d v="2018-12-11T00:00:00"/>
    <x v="139"/>
    <n v="13"/>
    <s v="USD"/>
    <x v="12"/>
    <n v="25"/>
    <n v="45"/>
    <n v="169"/>
    <x v="1"/>
    <n v="40"/>
    <n v="7.4999999999999997E-2"/>
    <n v="1708.5"/>
    <n v="1452.2249999999999"/>
    <n v="1580.3625000000002"/>
    <n v="128.13750000000027"/>
  </r>
  <r>
    <s v="SO - 0001552"/>
    <s v="In-Store"/>
    <s v="WARE-MKL1006"/>
    <d v="2018-07-19T00:00:00"/>
    <x v="173"/>
    <d v="2018-12-06T00:00:00"/>
    <x v="130"/>
    <n v="15"/>
    <s v="USD"/>
    <x v="0"/>
    <n v="6"/>
    <n v="25"/>
    <n v="334"/>
    <x v="3"/>
    <n v="47"/>
    <n v="7.4999999999999997E-2"/>
    <n v="268"/>
    <n v="195.64"/>
    <n v="743.7"/>
    <n v="156.78000000000009"/>
  </r>
  <r>
    <s v="SO - 0001553"/>
    <s v="Online"/>
    <s v="WARE-NBV1002"/>
    <d v="2018-07-19T00:00:00"/>
    <x v="173"/>
    <d v="2018-12-02T00:00:00"/>
    <x v="126"/>
    <n v="10"/>
    <s v="USD"/>
    <x v="24"/>
    <n v="16"/>
    <n v="50"/>
    <n v="63"/>
    <x v="4"/>
    <n v="18"/>
    <n v="0.05"/>
    <n v="5929.5"/>
    <n v="2786.8649999999998"/>
    <n v="5633.0249999999996"/>
    <n v="2846.16"/>
  </r>
  <r>
    <s v="SO - 0001554"/>
    <s v="In-Store"/>
    <s v="WARE-NMK1003"/>
    <d v="2018-07-19T00:00:00"/>
    <x v="173"/>
    <d v="2018-12-16T00:00:00"/>
    <x v="146"/>
    <n v="35"/>
    <s v="USD"/>
    <x v="10"/>
    <n v="9"/>
    <n v="2"/>
    <n v="183"/>
    <x v="1"/>
    <n v="45"/>
    <n v="0.05"/>
    <n v="1125.6000000000001"/>
    <n v="495.26400000000007"/>
    <n v="7485.2400000000007"/>
    <n v="4018.3920000000003"/>
  </r>
  <r>
    <s v="SO - 0001555"/>
    <s v="Online"/>
    <s v="WARE-NMK1003"/>
    <d v="2018-07-19T00:00:00"/>
    <x v="174"/>
    <d v="2018-12-17T00:00:00"/>
    <x v="126"/>
    <n v="9"/>
    <s v="USD"/>
    <x v="23"/>
    <n v="15"/>
    <n v="49"/>
    <n v="138"/>
    <x v="1"/>
    <n v="30"/>
    <n v="0.05"/>
    <n v="871"/>
    <n v="722.93"/>
    <n v="2482.35"/>
    <n v="313.55999999999995"/>
  </r>
  <r>
    <s v="SO - 0001556"/>
    <s v="Online"/>
    <s v="WARE-UHY1004"/>
    <d v="2018-07-19T00:00:00"/>
    <x v="174"/>
    <d v="2018-12-02T00:00:00"/>
    <x v="126"/>
    <n v="9"/>
    <s v="USD"/>
    <x v="1"/>
    <n v="14"/>
    <n v="43"/>
    <n v="220"/>
    <x v="0"/>
    <n v="5"/>
    <n v="0.3"/>
    <n v="3919.5"/>
    <n v="2038.14"/>
    <n v="21949.199999999997"/>
    <n v="5644.0799999999963"/>
  </r>
  <r>
    <s v="SO - 0001557"/>
    <s v="In-Store"/>
    <s v="WARE-XYS1001"/>
    <d v="2018-07-19T00:00:00"/>
    <x v="174"/>
    <d v="2018-12-08T00:00:00"/>
    <x v="132"/>
    <n v="21"/>
    <s v="USD"/>
    <x v="7"/>
    <n v="4"/>
    <n v="15"/>
    <n v="14"/>
    <x v="2"/>
    <n v="4"/>
    <n v="0.3"/>
    <n v="670"/>
    <n v="475.7"/>
    <n v="937.99999999999989"/>
    <n v="-13.400000000000091"/>
  </r>
  <r>
    <s v="SO - 0001558"/>
    <s v="In-Store"/>
    <s v="WARE-NMK1003"/>
    <d v="2018-07-19T00:00:00"/>
    <x v="174"/>
    <d v="2018-11-29T00:00:00"/>
    <x v="140"/>
    <n v="28"/>
    <s v="USD"/>
    <x v="9"/>
    <n v="8"/>
    <n v="11"/>
    <n v="128"/>
    <x v="0"/>
    <n v="5"/>
    <n v="7.4999999999999997E-2"/>
    <n v="1876"/>
    <n v="1031.8000000000002"/>
    <n v="6941.2000000000007"/>
    <n v="2814"/>
  </r>
  <r>
    <s v="SO - 0001559"/>
    <s v="Online"/>
    <s v="WARE-PUJ1005"/>
    <d v="2018-07-19T00:00:00"/>
    <x v="174"/>
    <d v="2018-12-05T00:00:00"/>
    <x v="130"/>
    <n v="14"/>
    <s v="USD"/>
    <x v="23"/>
    <n v="15"/>
    <n v="23"/>
    <n v="268"/>
    <x v="3"/>
    <n v="25"/>
    <n v="7.4999999999999997E-2"/>
    <n v="1989.9"/>
    <n v="835.75800000000004"/>
    <n v="3681.3150000000005"/>
    <n v="2009.7990000000004"/>
  </r>
  <r>
    <s v="SO - 0001560"/>
    <s v="Wholesale"/>
    <s v="WARE-XYS1001"/>
    <d v="2018-07-19T00:00:00"/>
    <x v="174"/>
    <d v="2018-11-28T00:00:00"/>
    <x v="130"/>
    <n v="14"/>
    <s v="USD"/>
    <x v="21"/>
    <n v="26"/>
    <n v="35"/>
    <n v="29"/>
    <x v="3"/>
    <n v="28"/>
    <n v="7.4999999999999997E-2"/>
    <n v="1809"/>
    <n v="1266.3"/>
    <n v="8366.625"/>
    <n v="2035.125"/>
  </r>
  <r>
    <s v="SO - 0001561"/>
    <s v="Distributor"/>
    <s v="WARE-NMK1003"/>
    <d v="2018-07-19T00:00:00"/>
    <x v="174"/>
    <d v="2018-12-13T00:00:00"/>
    <x v="125"/>
    <n v="5"/>
    <s v="USD"/>
    <x v="8"/>
    <n v="23"/>
    <n v="15"/>
    <n v="88"/>
    <x v="2"/>
    <n v="13"/>
    <n v="7.4999999999999997E-2"/>
    <n v="5038.4000000000005"/>
    <n v="3023.0400000000004"/>
    <n v="9321.0400000000009"/>
    <n v="3274.96"/>
  </r>
  <r>
    <s v="SO - 0001562"/>
    <s v="Online"/>
    <s v="WARE-XYS1001"/>
    <d v="2018-07-19T00:00:00"/>
    <x v="174"/>
    <d v="2018-12-12T00:00:00"/>
    <x v="132"/>
    <n v="21"/>
    <s v="USD"/>
    <x v="20"/>
    <n v="17"/>
    <n v="49"/>
    <n v="25"/>
    <x v="2"/>
    <n v="37"/>
    <n v="0.05"/>
    <n v="2324.9"/>
    <n v="1394.94"/>
    <n v="6625.9650000000001"/>
    <n v="2441.1450000000004"/>
  </r>
  <r>
    <s v="SO - 0001563"/>
    <s v="Distributor"/>
    <s v="WARE-PUJ1005"/>
    <d v="2018-07-19T00:00:00"/>
    <x v="174"/>
    <d v="2018-12-19T00:00:00"/>
    <x v="120"/>
    <n v="6"/>
    <s v="USD"/>
    <x v="8"/>
    <n v="23"/>
    <n v="10"/>
    <n v="307"/>
    <x v="1"/>
    <n v="3"/>
    <n v="0.05"/>
    <n v="2291.4"/>
    <n v="1810.2060000000001"/>
    <n v="2176.83"/>
    <n v="366.6239999999998"/>
  </r>
  <r>
    <s v="SO - 0001564"/>
    <s v="Distributor"/>
    <s v="WARE-NBV1002"/>
    <d v="2018-07-19T00:00:00"/>
    <x v="174"/>
    <d v="2018-12-07T00:00:00"/>
    <x v="128"/>
    <n v="8"/>
    <s v="USD"/>
    <x v="8"/>
    <n v="23"/>
    <n v="33"/>
    <n v="75"/>
    <x v="1"/>
    <n v="24"/>
    <n v="0.3"/>
    <n v="991.6"/>
    <n v="823.02800000000002"/>
    <n v="4858.8399999999992"/>
    <n v="-902.35600000000068"/>
  </r>
  <r>
    <s v="SO - 0001565"/>
    <s v="Online"/>
    <s v="WARE-PUJ1005"/>
    <d v="2018-07-19T00:00:00"/>
    <x v="174"/>
    <d v="2018-12-01T00:00:00"/>
    <x v="140"/>
    <n v="28"/>
    <s v="USD"/>
    <x v="18"/>
    <n v="13"/>
    <n v="3"/>
    <n v="285"/>
    <x v="4"/>
    <n v="9"/>
    <n v="7.4999999999999997E-2"/>
    <n v="1098.8"/>
    <n v="791.13599999999997"/>
    <n v="4065.56"/>
    <n v="901.01600000000008"/>
  </r>
  <r>
    <s v="SO - 0001566"/>
    <s v="In-Store"/>
    <s v="WARE-MKL1006"/>
    <d v="2018-07-19T00:00:00"/>
    <x v="175"/>
    <d v="2018-12-02T00:00:00"/>
    <x v="132"/>
    <n v="20"/>
    <s v="USD"/>
    <x v="0"/>
    <n v="6"/>
    <n v="44"/>
    <n v="359"/>
    <x v="1"/>
    <n v="11"/>
    <n v="0.2"/>
    <n v="3410.3"/>
    <n v="2387.21"/>
    <n v="16369.440000000002"/>
    <n v="2046.1800000000021"/>
  </r>
  <r>
    <s v="SO - 0001567"/>
    <s v="Online"/>
    <s v="WARE-PUJ1005"/>
    <d v="2018-07-19T00:00:00"/>
    <x v="175"/>
    <d v="2018-12-09T00:00:00"/>
    <x v="127"/>
    <n v="14"/>
    <s v="USD"/>
    <x v="17"/>
    <n v="20"/>
    <n v="3"/>
    <n v="294"/>
    <x v="1"/>
    <n v="14"/>
    <n v="0.15"/>
    <n v="683.4"/>
    <n v="457.87799999999999"/>
    <n v="580.89"/>
    <n v="123.012"/>
  </r>
  <r>
    <s v="SO - 0001568"/>
    <s v="In-Store"/>
    <s v="WARE-NMK1003"/>
    <d v="2018-07-19T00:00:00"/>
    <x v="175"/>
    <d v="2018-12-17T00:00:00"/>
    <x v="141"/>
    <n v="22"/>
    <s v="USD"/>
    <x v="13"/>
    <n v="2"/>
    <n v="25"/>
    <n v="177"/>
    <x v="1"/>
    <n v="11"/>
    <n v="7.4999999999999997E-2"/>
    <n v="1695.1000000000001"/>
    <n v="678.04000000000008"/>
    <n v="12543.740000000002"/>
    <n v="7119.420000000001"/>
  </r>
  <r>
    <s v="SO - 0001569"/>
    <s v="Wholesale"/>
    <s v="WARE-UHY1004"/>
    <d v="2018-07-19T00:00:00"/>
    <x v="175"/>
    <d v="2018-11-28T00:00:00"/>
    <x v="139"/>
    <n v="11"/>
    <s v="USD"/>
    <x v="3"/>
    <n v="28"/>
    <n v="24"/>
    <n v="251"/>
    <x v="2"/>
    <n v="1"/>
    <n v="0.15"/>
    <n v="261.3"/>
    <n v="109.746"/>
    <n v="1554.7350000000001"/>
    <n v="786.51300000000015"/>
  </r>
  <r>
    <s v="SO - 0001570"/>
    <s v="Distributor"/>
    <s v="WARE-NMK1003"/>
    <d v="2018-07-19T00:00:00"/>
    <x v="175"/>
    <d v="2018-12-12T00:00:00"/>
    <x v="139"/>
    <n v="11"/>
    <s v="USD"/>
    <x v="4"/>
    <n v="22"/>
    <n v="6"/>
    <n v="102"/>
    <x v="1"/>
    <n v="2"/>
    <n v="0.1"/>
    <n v="3912.8"/>
    <n v="1956.4"/>
    <n v="21129.120000000003"/>
    <n v="9390.7200000000012"/>
  </r>
  <r>
    <s v="SO - 0001571"/>
    <s v="Online"/>
    <s v="WARE-XYS1001"/>
    <d v="2018-07-19T00:00:00"/>
    <x v="175"/>
    <d v="2018-12-13T00:00:00"/>
    <x v="134"/>
    <n v="21"/>
    <s v="USD"/>
    <x v="17"/>
    <n v="20"/>
    <n v="5"/>
    <n v="30"/>
    <x v="2"/>
    <n v="16"/>
    <n v="7.4999999999999997E-2"/>
    <n v="1896.1000000000001"/>
    <n v="891.16700000000003"/>
    <n v="8769.4624999999996"/>
    <n v="4313.6274999999996"/>
  </r>
  <r>
    <s v="SO - 0001572"/>
    <s v="In-Store"/>
    <s v="WARE-NMK1003"/>
    <d v="2018-07-19T00:00:00"/>
    <x v="175"/>
    <d v="2018-12-10T00:00:00"/>
    <x v="139"/>
    <n v="11"/>
    <s v="USD"/>
    <x v="22"/>
    <n v="11"/>
    <n v="19"/>
    <n v="125"/>
    <x v="1"/>
    <n v="46"/>
    <n v="0.3"/>
    <n v="1118.9000000000001"/>
    <n v="749.66300000000012"/>
    <n v="4699.38"/>
    <n v="201.40199999999913"/>
  </r>
  <r>
    <s v="SO - 0001573"/>
    <s v="In-Store"/>
    <s v="WARE-NMK1003"/>
    <d v="2018-07-19T00:00:00"/>
    <x v="175"/>
    <d v="2018-12-20T00:00:00"/>
    <x v="132"/>
    <n v="20"/>
    <s v="USD"/>
    <x v="6"/>
    <n v="10"/>
    <n v="3"/>
    <n v="89"/>
    <x v="1"/>
    <n v="21"/>
    <n v="0.1"/>
    <n v="1092.1000000000001"/>
    <n v="698.94400000000007"/>
    <n v="3931.5600000000004"/>
    <n v="1135.7840000000001"/>
  </r>
  <r>
    <s v="SO - 0001574"/>
    <s v="In-Store"/>
    <s v="WARE-NMK1003"/>
    <d v="2018-07-19T00:00:00"/>
    <x v="175"/>
    <d v="2018-12-05T00:00:00"/>
    <x v="144"/>
    <n v="34"/>
    <s v="USD"/>
    <x v="11"/>
    <n v="5"/>
    <n v="49"/>
    <n v="161"/>
    <x v="2"/>
    <n v="7"/>
    <n v="0.3"/>
    <n v="1936.3"/>
    <n v="910.06099999999992"/>
    <n v="8132.4599999999991"/>
    <n v="2672.0939999999991"/>
  </r>
  <r>
    <s v="SO - 0001575"/>
    <s v="In-Store"/>
    <s v="WARE-NMK1003"/>
    <d v="2018-07-19T00:00:00"/>
    <x v="175"/>
    <d v="2018-12-01T00:00:00"/>
    <x v="143"/>
    <n v="35"/>
    <s v="USD"/>
    <x v="9"/>
    <n v="8"/>
    <n v="50"/>
    <n v="122"/>
    <x v="2"/>
    <n v="7"/>
    <n v="7.4999999999999997E-2"/>
    <n v="1922.9"/>
    <n v="1211.4270000000001"/>
    <n v="10672.095000000001"/>
    <n v="3403.5330000000004"/>
  </r>
  <r>
    <s v="SO - 0001576"/>
    <s v="In-Store"/>
    <s v="WARE-UHY1004"/>
    <d v="2018-07-19T00:00:00"/>
    <x v="176"/>
    <d v="2018-12-01T00:00:00"/>
    <x v="142"/>
    <n v="24"/>
    <s v="USD"/>
    <x v="22"/>
    <n v="11"/>
    <n v="29"/>
    <n v="236"/>
    <x v="1"/>
    <n v="21"/>
    <n v="0.15"/>
    <n v="3906.1"/>
    <n v="2538.9650000000001"/>
    <n v="23241.294999999998"/>
    <n v="5468.5399999999972"/>
  </r>
  <r>
    <s v="SO - 0001577"/>
    <s v="In-Store"/>
    <s v="WARE-NMK1003"/>
    <d v="2018-07-19T00:00:00"/>
    <x v="176"/>
    <d v="2018-12-10T00:00:00"/>
    <x v="127"/>
    <n v="13"/>
    <s v="USD"/>
    <x v="9"/>
    <n v="8"/>
    <n v="1"/>
    <n v="158"/>
    <x v="3"/>
    <n v="28"/>
    <n v="0.05"/>
    <n v="891.1"/>
    <n v="365.351"/>
    <n v="1693.09"/>
    <n v="962.38799999999992"/>
  </r>
  <r>
    <s v="SO - 0001578"/>
    <s v="Distributor"/>
    <s v="WARE-PUJ1005"/>
    <d v="2018-07-19T00:00:00"/>
    <x v="176"/>
    <d v="2018-12-08T00:00:00"/>
    <x v="147"/>
    <n v="28"/>
    <s v="USD"/>
    <x v="17"/>
    <n v="20"/>
    <n v="31"/>
    <n v="309"/>
    <x v="1"/>
    <n v="11"/>
    <n v="0.1"/>
    <n v="3323.2000000000003"/>
    <n v="2658.5600000000004"/>
    <n v="17945.280000000002"/>
    <n v="1993.92"/>
  </r>
  <r>
    <s v="SO - 0001579"/>
    <s v="In-Store"/>
    <s v="WARE-NMK1003"/>
    <d v="2018-07-19T00:00:00"/>
    <x v="176"/>
    <d v="2018-12-16T00:00:00"/>
    <x v="129"/>
    <n v="11"/>
    <s v="USD"/>
    <x v="27"/>
    <n v="1"/>
    <n v="38"/>
    <n v="171"/>
    <x v="1"/>
    <n v="24"/>
    <n v="7.4999999999999997E-2"/>
    <n v="1675"/>
    <n v="670"/>
    <n v="1549.375"/>
    <n v="879.375"/>
  </r>
  <r>
    <s v="SO - 0001580"/>
    <s v="In-Store"/>
    <s v="WARE-NMK1003"/>
    <d v="2018-07-19T00:00:00"/>
    <x v="176"/>
    <d v="2018-12-09T00:00:00"/>
    <x v="142"/>
    <n v="24"/>
    <s v="USD"/>
    <x v="5"/>
    <n v="12"/>
    <n v="20"/>
    <n v="165"/>
    <x v="1"/>
    <n v="40"/>
    <n v="0.05"/>
    <n v="1159.1000000000001"/>
    <n v="567.95900000000006"/>
    <n v="8809.16"/>
    <n v="4265.4879999999994"/>
  </r>
  <r>
    <s v="SO - 0001581"/>
    <s v="Distributor"/>
    <s v="WARE-UHY1004"/>
    <d v="2018-07-19T00:00:00"/>
    <x v="176"/>
    <d v="2018-12-20T00:00:00"/>
    <x v="130"/>
    <n v="12"/>
    <s v="USD"/>
    <x v="17"/>
    <n v="20"/>
    <n v="29"/>
    <n v="229"/>
    <x v="4"/>
    <n v="9"/>
    <n v="0.05"/>
    <n v="1038.5"/>
    <n v="820.41500000000008"/>
    <n v="986.57499999999993"/>
    <n v="166.15999999999985"/>
  </r>
  <r>
    <s v="SO - 0001582"/>
    <s v="In-Store"/>
    <s v="WARE-UHY1004"/>
    <d v="2018-07-19T00:00:00"/>
    <x v="176"/>
    <d v="2018-11-26T00:00:00"/>
    <x v="147"/>
    <n v="28"/>
    <s v="USD"/>
    <x v="26"/>
    <n v="3"/>
    <n v="9"/>
    <n v="247"/>
    <x v="0"/>
    <n v="12"/>
    <n v="7.4999999999999997E-2"/>
    <n v="2311.5"/>
    <n v="1410.0149999999999"/>
    <n v="4276.2750000000005"/>
    <n v="1456.2450000000008"/>
  </r>
  <r>
    <s v="SO - 0001583"/>
    <s v="In-Store"/>
    <s v="WARE-MKL1006"/>
    <d v="2018-07-19T00:00:00"/>
    <x v="176"/>
    <d v="2018-12-04T00:00:00"/>
    <x v="148"/>
    <n v="35"/>
    <s v="USD"/>
    <x v="27"/>
    <n v="1"/>
    <n v="34"/>
    <n v="367"/>
    <x v="1"/>
    <n v="14"/>
    <n v="0.15"/>
    <n v="2519.2000000000003"/>
    <n v="1435.944"/>
    <n v="17130.560000000001"/>
    <n v="5643.0080000000016"/>
  </r>
  <r>
    <s v="SO - 0001584"/>
    <s v="In-Store"/>
    <s v="WARE-XYS1001"/>
    <d v="2018-07-19T00:00:00"/>
    <x v="176"/>
    <d v="2018-11-26T00:00:00"/>
    <x v="131"/>
    <n v="14"/>
    <s v="USD"/>
    <x v="11"/>
    <n v="5"/>
    <n v="11"/>
    <n v="14"/>
    <x v="2"/>
    <n v="4"/>
    <n v="0.2"/>
    <n v="187.6"/>
    <n v="78.792000000000002"/>
    <n v="450.24"/>
    <n v="213.864"/>
  </r>
  <r>
    <s v="SO - 0001585"/>
    <s v="In-Store"/>
    <s v="WARE-NMK1003"/>
    <d v="2018-07-19T00:00:00"/>
    <x v="176"/>
    <d v="2018-12-01T00:00:00"/>
    <x v="134"/>
    <n v="20"/>
    <s v="USD"/>
    <x v="10"/>
    <n v="9"/>
    <n v="30"/>
    <n v="202"/>
    <x v="1"/>
    <n v="40"/>
    <n v="0.05"/>
    <n v="1989.9"/>
    <n v="1432.7280000000001"/>
    <n v="9452.0249999999996"/>
    <n v="2288.3849999999993"/>
  </r>
  <r>
    <s v="SO - 0001586"/>
    <s v="Wholesale"/>
    <s v="WARE-XYS1001"/>
    <d v="2018-07-19T00:00:00"/>
    <x v="176"/>
    <d v="2018-12-13T00:00:00"/>
    <x v="134"/>
    <n v="20"/>
    <s v="USD"/>
    <x v="3"/>
    <n v="28"/>
    <n v="43"/>
    <n v="20"/>
    <x v="0"/>
    <n v="15"/>
    <n v="7.4999999999999997E-2"/>
    <n v="3912.8"/>
    <n v="3091.1120000000001"/>
    <n v="18096.7"/>
    <n v="2641.1399999999994"/>
  </r>
  <r>
    <s v="SO - 0001587"/>
    <s v="Online"/>
    <s v="WARE-UHY1004"/>
    <d v="2018-07-19T00:00:00"/>
    <x v="177"/>
    <d v="2018-11-29T00:00:00"/>
    <x v="146"/>
    <n v="31"/>
    <s v="USD"/>
    <x v="20"/>
    <n v="17"/>
    <n v="28"/>
    <n v="224"/>
    <x v="1"/>
    <n v="2"/>
    <n v="7.4999999999999997E-2"/>
    <n v="6485.6"/>
    <n v="4215.6400000000003"/>
    <n v="29995.9"/>
    <n v="8917.7000000000007"/>
  </r>
  <r>
    <s v="SO - 0001588"/>
    <s v="Wholesale"/>
    <s v="WARE-NBV1002"/>
    <d v="2018-07-19T00:00:00"/>
    <x v="177"/>
    <d v="2018-12-16T00:00:00"/>
    <x v="138"/>
    <n v="17"/>
    <s v="USD"/>
    <x v="21"/>
    <n v="26"/>
    <n v="49"/>
    <n v="63"/>
    <x v="2"/>
    <n v="8"/>
    <n v="0.1"/>
    <n v="5842.4000000000005"/>
    <n v="4557.072000000001"/>
    <n v="36807.120000000003"/>
    <n v="4907.6159999999945"/>
  </r>
  <r>
    <s v="SO - 0001589"/>
    <s v="In-Store"/>
    <s v="WARE-NMK1003"/>
    <d v="2018-07-19T00:00:00"/>
    <x v="178"/>
    <d v="2018-11-28T00:00:00"/>
    <x v="129"/>
    <n v="9"/>
    <s v="USD"/>
    <x v="26"/>
    <n v="3"/>
    <n v="19"/>
    <n v="182"/>
    <x v="1"/>
    <n v="41"/>
    <n v="0.4"/>
    <n v="5641.4000000000005"/>
    <n v="4343.8780000000006"/>
    <n v="6769.68"/>
    <n v="-1918.0760000000009"/>
  </r>
  <r>
    <s v="SO - 0001590"/>
    <s v="Distributor"/>
    <s v="WARE-NMK1003"/>
    <d v="2018-07-19T00:00:00"/>
    <x v="178"/>
    <d v="2018-12-14T00:00:00"/>
    <x v="140"/>
    <n v="24"/>
    <s v="USD"/>
    <x v="4"/>
    <n v="22"/>
    <n v="32"/>
    <n v="165"/>
    <x v="1"/>
    <n v="36"/>
    <n v="0.05"/>
    <n v="201"/>
    <n v="124.62"/>
    <n v="1336.6499999999999"/>
    <n v="464.30999999999983"/>
  </r>
  <r>
    <s v="SO - 0001591"/>
    <s v="In-Store"/>
    <s v="WARE-MKL1006"/>
    <d v="2018-07-19T00:00:00"/>
    <x v="178"/>
    <d v="2018-12-23T00:00:00"/>
    <x v="139"/>
    <n v="8"/>
    <s v="USD"/>
    <x v="27"/>
    <n v="1"/>
    <n v="7"/>
    <n v="364"/>
    <x v="1"/>
    <n v="31"/>
    <n v="7.4999999999999997E-2"/>
    <n v="3946.3"/>
    <n v="1578.5200000000002"/>
    <n v="25552.292500000003"/>
    <n v="14502.652500000002"/>
  </r>
  <r>
    <s v="SO - 0001592"/>
    <s v="Distributor"/>
    <s v="WARE-UHY1004"/>
    <d v="2018-07-19T00:00:00"/>
    <x v="178"/>
    <d v="2018-12-01T00:00:00"/>
    <x v="131"/>
    <n v="12"/>
    <s v="USD"/>
    <x v="2"/>
    <n v="21"/>
    <n v="37"/>
    <n v="221"/>
    <x v="1"/>
    <n v="45"/>
    <n v="7.4999999999999997E-2"/>
    <n v="3061.9"/>
    <n v="2051.473"/>
    <n v="19825.802500000002"/>
    <n v="5465.4915000000019"/>
  </r>
  <r>
    <s v="SO - 0001593"/>
    <s v="Online"/>
    <s v="WARE-PUJ1005"/>
    <d v="2018-07-19T00:00:00"/>
    <x v="178"/>
    <d v="2018-12-03T00:00:00"/>
    <x v="134"/>
    <n v="18"/>
    <s v="USD"/>
    <x v="19"/>
    <n v="19"/>
    <n v="36"/>
    <n v="276"/>
    <x v="1"/>
    <n v="45"/>
    <n v="0.1"/>
    <n v="3939.6"/>
    <n v="2087.9880000000003"/>
    <n v="10636.92"/>
    <n v="4372.9559999999992"/>
  </r>
  <r>
    <s v="SO - 0001594"/>
    <s v="In-Store"/>
    <s v="WARE-NMK1003"/>
    <d v="2018-07-19T00:00:00"/>
    <x v="178"/>
    <d v="2018-12-18T00:00:00"/>
    <x v="124"/>
    <n v="3"/>
    <s v="USD"/>
    <x v="10"/>
    <n v="9"/>
    <n v="44"/>
    <n v="105"/>
    <x v="1"/>
    <n v="17"/>
    <n v="0.05"/>
    <n v="167.5"/>
    <n v="73.7"/>
    <n v="318.25"/>
    <n v="170.85"/>
  </r>
  <r>
    <s v="SO - 0001595"/>
    <s v="Distributor"/>
    <s v="WARE-MKL1006"/>
    <d v="2018-07-19T00:00:00"/>
    <x v="178"/>
    <d v="2018-12-17T00:00:00"/>
    <x v="148"/>
    <n v="33"/>
    <s v="USD"/>
    <x v="8"/>
    <n v="23"/>
    <n v="41"/>
    <n v="331"/>
    <x v="0"/>
    <n v="19"/>
    <n v="0.2"/>
    <n v="978.2"/>
    <n v="538.0100000000001"/>
    <n v="4695.3600000000006"/>
    <n v="1467.3000000000002"/>
  </r>
  <r>
    <s v="SO - 0001596"/>
    <s v="In-Store"/>
    <s v="WARE-PUJ1005"/>
    <d v="2018-07-19T00:00:00"/>
    <x v="179"/>
    <d v="2018-12-17T00:00:00"/>
    <x v="130"/>
    <n v="9"/>
    <s v="USD"/>
    <x v="7"/>
    <n v="4"/>
    <n v="34"/>
    <n v="311"/>
    <x v="0"/>
    <n v="5"/>
    <n v="0.05"/>
    <n v="254.6"/>
    <n v="127.3"/>
    <n v="1451.2199999999998"/>
    <n v="687.41999999999985"/>
  </r>
  <r>
    <s v="SO - 0001597"/>
    <s v="In-Store"/>
    <s v="WARE-NMK1003"/>
    <d v="2018-07-19T00:00:00"/>
    <x v="179"/>
    <d v="2018-11-29T00:00:00"/>
    <x v="147"/>
    <n v="25"/>
    <s v="USD"/>
    <x v="9"/>
    <n v="8"/>
    <n v="14"/>
    <n v="120"/>
    <x v="1"/>
    <n v="23"/>
    <n v="7.4999999999999997E-2"/>
    <n v="3611.3"/>
    <n v="2672.3620000000001"/>
    <n v="16702.262500000001"/>
    <n v="3340.4524999999994"/>
  </r>
  <r>
    <s v="SO - 0001598"/>
    <s v="In-Store"/>
    <s v="WARE-PUJ1005"/>
    <d v="2018-07-19T00:00:00"/>
    <x v="179"/>
    <d v="2018-12-24T00:00:00"/>
    <x v="126"/>
    <n v="4"/>
    <s v="USD"/>
    <x v="5"/>
    <n v="12"/>
    <n v="23"/>
    <n v="318"/>
    <x v="3"/>
    <n v="6"/>
    <n v="0.05"/>
    <n v="261.3"/>
    <n v="209.04000000000002"/>
    <n v="1985.8799999999999"/>
    <n v="313.55999999999972"/>
  </r>
  <r>
    <s v="SO - 0001599"/>
    <s v="In-Store"/>
    <s v="WARE-NMK1003"/>
    <d v="2018-07-19T00:00:00"/>
    <x v="179"/>
    <d v="2018-12-16T00:00:00"/>
    <x v="139"/>
    <n v="7"/>
    <s v="USD"/>
    <x v="7"/>
    <n v="4"/>
    <n v="30"/>
    <n v="188"/>
    <x v="0"/>
    <n v="15"/>
    <n v="7.4999999999999997E-2"/>
    <n v="1065.3"/>
    <n v="862.89300000000003"/>
    <n v="985.40250000000003"/>
    <n v="122.5095"/>
  </r>
  <r>
    <s v="SO - 0001600"/>
    <s v="Distributor"/>
    <s v="WARE-NBV1002"/>
    <d v="2018-07-19T00:00:00"/>
    <x v="179"/>
    <d v="2018-12-21T00:00:00"/>
    <x v="132"/>
    <n v="16"/>
    <s v="USD"/>
    <x v="15"/>
    <n v="24"/>
    <n v="4"/>
    <n v="78"/>
    <x v="1"/>
    <n v="11"/>
    <n v="0.1"/>
    <n v="5480.6"/>
    <n v="2575.8820000000001"/>
    <n v="14797.620000000003"/>
    <n v="7069.974000000002"/>
  </r>
  <r>
    <s v="SO - 0001601"/>
    <s v="Online"/>
    <s v="WARE-PUJ1005"/>
    <d v="2018-07-19T00:00:00"/>
    <x v="179"/>
    <d v="2018-12-10T00:00:00"/>
    <x v="126"/>
    <n v="4"/>
    <s v="USD"/>
    <x v="18"/>
    <n v="13"/>
    <n v="6"/>
    <n v="326"/>
    <x v="1"/>
    <n v="41"/>
    <n v="7.4999999999999997E-2"/>
    <n v="3986.5"/>
    <n v="2033.115"/>
    <n v="25812.587500000001"/>
    <n v="11580.782500000001"/>
  </r>
  <r>
    <s v="SO - 0001602"/>
    <s v="In-Store"/>
    <s v="WARE-NMK1003"/>
    <d v="2018-07-19T00:00:00"/>
    <x v="179"/>
    <d v="2018-12-21T00:00:00"/>
    <x v="144"/>
    <n v="30"/>
    <s v="USD"/>
    <x v="27"/>
    <n v="1"/>
    <n v="48"/>
    <n v="179"/>
    <x v="0"/>
    <n v="42"/>
    <n v="0.05"/>
    <n v="6157.3"/>
    <n v="4248.5369999999994"/>
    <n v="40946.044999999998"/>
    <n v="11206.286000000004"/>
  </r>
  <r>
    <s v="SO - 0001603"/>
    <s v="In-Store"/>
    <s v="WARE-MKL1006"/>
    <d v="2018-07-19T00:00:00"/>
    <x v="179"/>
    <d v="2018-12-24T00:00:00"/>
    <x v="131"/>
    <n v="11"/>
    <s v="USD"/>
    <x v="14"/>
    <n v="7"/>
    <n v="13"/>
    <n v="362"/>
    <x v="1"/>
    <n v="24"/>
    <n v="0.05"/>
    <n v="3457.2000000000003"/>
    <n v="2869.4760000000001"/>
    <n v="9853.02"/>
    <n v="1244.5920000000006"/>
  </r>
  <r>
    <s v="SO - 0001604"/>
    <s v="In-Store"/>
    <s v="WARE-XYS1001"/>
    <d v="2018-07-19T00:00:00"/>
    <x v="179"/>
    <d v="2018-12-17T00:00:00"/>
    <x v="141"/>
    <n v="18"/>
    <s v="USD"/>
    <x v="27"/>
    <n v="1"/>
    <n v="44"/>
    <n v="11"/>
    <x v="1"/>
    <n v="21"/>
    <n v="0.1"/>
    <n v="5815.6"/>
    <n v="3082.2680000000005"/>
    <n v="10468.080000000002"/>
    <n v="4303.5440000000008"/>
  </r>
  <r>
    <s v="SO - 0001605"/>
    <s v="Online"/>
    <s v="WARE-MKL1006"/>
    <d v="2018-07-19T00:00:00"/>
    <x v="179"/>
    <d v="2018-12-23T00:00:00"/>
    <x v="134"/>
    <n v="17"/>
    <s v="USD"/>
    <x v="17"/>
    <n v="20"/>
    <n v="29"/>
    <n v="357"/>
    <x v="2"/>
    <n v="8"/>
    <n v="0.1"/>
    <n v="2244.5"/>
    <n v="1346.7"/>
    <n v="16160.4"/>
    <n v="5386.7999999999993"/>
  </r>
  <r>
    <s v="SO - 0001606"/>
    <s v="In-Store"/>
    <s v="WARE-PUJ1005"/>
    <d v="2018-07-19T00:00:00"/>
    <x v="179"/>
    <d v="2018-12-23T00:00:00"/>
    <x v="146"/>
    <n v="29"/>
    <s v="USD"/>
    <x v="26"/>
    <n v="3"/>
    <n v="10"/>
    <n v="312"/>
    <x v="1"/>
    <n v="27"/>
    <n v="0.05"/>
    <n v="1092.1000000000001"/>
    <n v="720.78600000000017"/>
    <n v="6224.97"/>
    <n v="1900.253999999999"/>
  </r>
  <r>
    <s v="SO - 0001607"/>
    <s v="Online"/>
    <s v="WARE-NMK1003"/>
    <d v="2018-07-19T00:00:00"/>
    <x v="180"/>
    <d v="2018-12-24T00:00:00"/>
    <x v="129"/>
    <n v="7"/>
    <s v="USD"/>
    <x v="24"/>
    <n v="16"/>
    <n v="44"/>
    <n v="106"/>
    <x v="0"/>
    <n v="5"/>
    <n v="0.05"/>
    <n v="2666.6"/>
    <n v="1999.9499999999998"/>
    <n v="20266.16"/>
    <n v="4266.5600000000013"/>
  </r>
  <r>
    <s v="SO - 0001608"/>
    <s v="In-Store"/>
    <s v="WARE-NBV1002"/>
    <d v="2018-07-19T00:00:00"/>
    <x v="180"/>
    <d v="2018-12-02T00:00:00"/>
    <x v="137"/>
    <n v="13"/>
    <s v="USD"/>
    <x v="22"/>
    <n v="11"/>
    <n v="11"/>
    <n v="76"/>
    <x v="1"/>
    <n v="45"/>
    <n v="0.1"/>
    <n v="3986.5"/>
    <n v="1873.655"/>
    <n v="3587.85"/>
    <n v="1714.1949999999999"/>
  </r>
  <r>
    <s v="SO - 0001609"/>
    <s v="Online"/>
    <s v="WARE-NMK1003"/>
    <d v="2018-07-19T00:00:00"/>
    <x v="180"/>
    <d v="2018-12-21T00:00:00"/>
    <x v="136"/>
    <n v="27"/>
    <s v="USD"/>
    <x v="16"/>
    <n v="18"/>
    <n v="16"/>
    <n v="163"/>
    <x v="1"/>
    <n v="45"/>
    <n v="0.05"/>
    <n v="1842.5"/>
    <n v="1529.2749999999999"/>
    <n v="1750.375"/>
    <n v="221.10000000000014"/>
  </r>
  <r>
    <s v="SO - 0001610"/>
    <s v="Online"/>
    <s v="WARE-UHY1004"/>
    <d v="2018-07-19T00:00:00"/>
    <x v="180"/>
    <d v="2018-12-23T00:00:00"/>
    <x v="126"/>
    <n v="3"/>
    <s v="USD"/>
    <x v="23"/>
    <n v="15"/>
    <n v="3"/>
    <n v="252"/>
    <x v="0"/>
    <n v="20"/>
    <n v="0.05"/>
    <n v="5085.3"/>
    <n v="4271.652"/>
    <n v="24155.174999999999"/>
    <n v="2796.9149999999972"/>
  </r>
  <r>
    <s v="SO - 0001611"/>
    <s v="Distributor"/>
    <s v="WARE-NMK1003"/>
    <d v="2018-07-19T00:00:00"/>
    <x v="180"/>
    <d v="2018-12-13T00:00:00"/>
    <x v="141"/>
    <n v="17"/>
    <s v="USD"/>
    <x v="12"/>
    <n v="25"/>
    <n v="23"/>
    <n v="104"/>
    <x v="2"/>
    <n v="8"/>
    <n v="0.3"/>
    <n v="2257.9"/>
    <n v="1264.4240000000002"/>
    <n v="3161.06"/>
    <n v="632.21199999999953"/>
  </r>
  <r>
    <s v="SO - 0001612"/>
    <s v="Wholesale"/>
    <s v="WARE-MKL1006"/>
    <d v="2018-07-19T00:00:00"/>
    <x v="180"/>
    <d v="2018-12-19T00:00:00"/>
    <x v="136"/>
    <n v="27"/>
    <s v="USD"/>
    <x v="21"/>
    <n v="26"/>
    <n v="17"/>
    <n v="355"/>
    <x v="3"/>
    <n v="6"/>
    <n v="0.05"/>
    <n v="3953"/>
    <n v="2490.39"/>
    <n v="18776.75"/>
    <n v="6324.8000000000011"/>
  </r>
  <r>
    <s v="SO - 0001613"/>
    <s v="In-Store"/>
    <s v="WARE-NBV1002"/>
    <d v="2018-07-19T00:00:00"/>
    <x v="180"/>
    <d v="2018-12-08T00:00:00"/>
    <x v="140"/>
    <n v="22"/>
    <s v="USD"/>
    <x v="13"/>
    <n v="2"/>
    <n v="32"/>
    <n v="68"/>
    <x v="3"/>
    <n v="25"/>
    <n v="0.05"/>
    <n v="917.9"/>
    <n v="743.49900000000002"/>
    <n v="6104.0349999999999"/>
    <n v="899.54199999999946"/>
  </r>
  <r>
    <s v="SO - 0001614"/>
    <s v="In-Store"/>
    <s v="WARE-UHY1004"/>
    <d v="2018-07-19T00:00:00"/>
    <x v="181"/>
    <d v="2018-12-13T00:00:00"/>
    <x v="129"/>
    <n v="6"/>
    <s v="USD"/>
    <x v="6"/>
    <n v="10"/>
    <n v="19"/>
    <n v="241"/>
    <x v="3"/>
    <n v="28"/>
    <n v="0.1"/>
    <n v="723.6"/>
    <n v="376.27200000000005"/>
    <n v="2604.96"/>
    <n v="1099.8719999999998"/>
  </r>
  <r>
    <s v="SO - 0001615"/>
    <s v="Online"/>
    <s v="WARE-XYS1001"/>
    <d v="2018-07-19T00:00:00"/>
    <x v="181"/>
    <d v="2018-12-26T00:00:00"/>
    <x v="131"/>
    <n v="9"/>
    <s v="USD"/>
    <x v="5"/>
    <n v="12"/>
    <n v="47"/>
    <n v="19"/>
    <x v="2"/>
    <n v="1"/>
    <n v="0.15"/>
    <n v="3577.8"/>
    <n v="1431.1200000000001"/>
    <n v="9123.3900000000012"/>
    <n v="4830.0300000000007"/>
  </r>
  <r>
    <s v="SO - 0001616"/>
    <s v="Online"/>
    <s v="WARE-PUJ1005"/>
    <d v="2018-07-19T00:00:00"/>
    <x v="181"/>
    <d v="2018-12-01T00:00:00"/>
    <x v="143"/>
    <n v="29"/>
    <s v="USD"/>
    <x v="17"/>
    <n v="20"/>
    <n v="37"/>
    <n v="322"/>
    <x v="3"/>
    <n v="28"/>
    <n v="0.1"/>
    <n v="1742"/>
    <n v="1393.6000000000001"/>
    <n v="12542.4"/>
    <n v="1393.5999999999985"/>
  </r>
  <r>
    <s v="SO - 0001617"/>
    <s v="Online"/>
    <s v="WARE-XYS1001"/>
    <d v="2018-07-19T00:00:00"/>
    <x v="181"/>
    <d v="2018-12-14T00:00:00"/>
    <x v="137"/>
    <n v="12"/>
    <s v="USD"/>
    <x v="17"/>
    <n v="20"/>
    <n v="4"/>
    <n v="21"/>
    <x v="1"/>
    <n v="14"/>
    <n v="0.05"/>
    <n v="247.9"/>
    <n v="99.160000000000011"/>
    <n v="1177.5249999999999"/>
    <n v="681.7249999999998"/>
  </r>
  <r>
    <s v="SO - 0001618"/>
    <s v="In-Store"/>
    <s v="WARE-NMK1003"/>
    <d v="2018-07-19T00:00:00"/>
    <x v="181"/>
    <d v="2018-11-30T00:00:00"/>
    <x v="149"/>
    <n v="33"/>
    <s v="USD"/>
    <x v="27"/>
    <n v="1"/>
    <n v="18"/>
    <n v="179"/>
    <x v="1"/>
    <n v="2"/>
    <n v="0.1"/>
    <n v="1762.1000000000001"/>
    <n v="1162.9860000000001"/>
    <n v="1585.89"/>
    <n v="422.904"/>
  </r>
  <r>
    <s v="SO - 0001619"/>
    <s v="Wholesale"/>
    <s v="WARE-NMK1003"/>
    <d v="2018-07-19T00:00:00"/>
    <x v="181"/>
    <d v="2018-12-24T00:00:00"/>
    <x v="135"/>
    <n v="20"/>
    <s v="USD"/>
    <x v="12"/>
    <n v="25"/>
    <n v="20"/>
    <n v="174"/>
    <x v="1"/>
    <n v="33"/>
    <n v="7.4999999999999997E-2"/>
    <n v="991.6"/>
    <n v="624.70799999999997"/>
    <n v="7337.84"/>
    <n v="2340.1760000000004"/>
  </r>
  <r>
    <s v="SO - 0001620"/>
    <s v="Distributor"/>
    <s v="WARE-XYS1001"/>
    <d v="2018-07-19T00:00:00"/>
    <x v="181"/>
    <d v="2018-12-04T00:00:00"/>
    <x v="138"/>
    <n v="13"/>
    <s v="USD"/>
    <x v="15"/>
    <n v="24"/>
    <n v="29"/>
    <n v="41"/>
    <x v="1"/>
    <n v="36"/>
    <n v="0.05"/>
    <n v="1065.3"/>
    <n v="713.75099999999998"/>
    <n v="5060.1750000000002"/>
    <n v="1491.42"/>
  </r>
  <r>
    <s v="SO - 0001621"/>
    <s v="Distributor"/>
    <s v="WARE-XYS1001"/>
    <d v="2018-07-19T00:00:00"/>
    <x v="181"/>
    <d v="2018-12-24T00:00:00"/>
    <x v="138"/>
    <n v="13"/>
    <s v="USD"/>
    <x v="2"/>
    <n v="21"/>
    <n v="13"/>
    <n v="37"/>
    <x v="1"/>
    <n v="17"/>
    <n v="0.15"/>
    <n v="1152.4000000000001"/>
    <n v="772.10800000000006"/>
    <n v="5877.2400000000007"/>
    <n v="1244.5920000000006"/>
  </r>
  <r>
    <s v="SO - 0001622"/>
    <s v="Online"/>
    <s v="WARE-NMK1003"/>
    <d v="2018-07-19T00:00:00"/>
    <x v="181"/>
    <d v="2018-12-24T00:00:00"/>
    <x v="131"/>
    <n v="9"/>
    <s v="USD"/>
    <x v="1"/>
    <n v="14"/>
    <n v="47"/>
    <n v="134"/>
    <x v="1"/>
    <n v="23"/>
    <n v="7.4999999999999997E-2"/>
    <n v="2914.5"/>
    <n v="2448.1799999999998"/>
    <n v="21567.3"/>
    <n v="1981.8600000000006"/>
  </r>
  <r>
    <s v="SO - 0001623"/>
    <s v="In-Store"/>
    <s v="WARE-XYS1001"/>
    <d v="2018-07-19T00:00:00"/>
    <x v="181"/>
    <d v="2018-11-30T00:00:00"/>
    <x v="147"/>
    <n v="23"/>
    <s v="USD"/>
    <x v="13"/>
    <n v="2"/>
    <n v="21"/>
    <n v="20"/>
    <x v="0"/>
    <n v="38"/>
    <n v="0.1"/>
    <n v="5239.4000000000005"/>
    <n v="2619.7000000000003"/>
    <n v="4715.4600000000009"/>
    <n v="2095.7600000000007"/>
  </r>
  <r>
    <s v="SO - 0001624"/>
    <s v="In-Store"/>
    <s v="WARE-MKL1006"/>
    <d v="2018-07-19T00:00:00"/>
    <x v="182"/>
    <d v="2018-12-17T00:00:00"/>
    <x v="146"/>
    <n v="26"/>
    <s v="USD"/>
    <x v="26"/>
    <n v="3"/>
    <n v="15"/>
    <n v="354"/>
    <x v="1"/>
    <n v="23"/>
    <n v="0.3"/>
    <n v="1139"/>
    <n v="968.15"/>
    <n v="1594.6"/>
    <n v="-341.70000000000005"/>
  </r>
  <r>
    <s v="SO - 0001625"/>
    <s v="In-Store"/>
    <s v="WARE-MKL1006"/>
    <d v="2018-07-19T00:00:00"/>
    <x v="182"/>
    <d v="2018-12-24T00:00:00"/>
    <x v="150"/>
    <n v="46"/>
    <s v="USD"/>
    <x v="27"/>
    <n v="1"/>
    <n v="47"/>
    <n v="365"/>
    <x v="0"/>
    <n v="20"/>
    <n v="7.4999999999999997E-2"/>
    <n v="2010"/>
    <n v="1688.3999999999999"/>
    <n v="7437"/>
    <n v="683.40000000000055"/>
  </r>
  <r>
    <s v="SO - 0001626"/>
    <s v="Distributor"/>
    <s v="WARE-UHY1004"/>
    <d v="2018-07-19T00:00:00"/>
    <x v="182"/>
    <d v="2018-12-20T00:00:00"/>
    <x v="138"/>
    <n v="12"/>
    <s v="USD"/>
    <x v="2"/>
    <n v="21"/>
    <n v="36"/>
    <n v="211"/>
    <x v="1"/>
    <n v="39"/>
    <n v="7.4999999999999997E-2"/>
    <n v="1165.8"/>
    <n v="734.45399999999995"/>
    <n v="3235.0949999999998"/>
    <n v="1031.7329999999997"/>
  </r>
  <r>
    <s v="SO - 0001627"/>
    <s v="In-Store"/>
    <s v="WARE-XYS1001"/>
    <d v="2018-10-27T00:00:00"/>
    <x v="182"/>
    <d v="2018-12-10T00:00:00"/>
    <x v="134"/>
    <n v="14"/>
    <s v="USD"/>
    <x v="13"/>
    <n v="2"/>
    <n v="47"/>
    <n v="2"/>
    <x v="0"/>
    <n v="19"/>
    <n v="0.1"/>
    <n v="3959.7000000000003"/>
    <n v="3009.3720000000003"/>
    <n v="24946.11"/>
    <n v="3880.5059999999976"/>
  </r>
  <r>
    <s v="SO - 0001628"/>
    <s v="In-Store"/>
    <s v="WARE-UHY1004"/>
    <d v="2018-10-27T00:00:00"/>
    <x v="182"/>
    <d v="2018-12-24T00:00:00"/>
    <x v="129"/>
    <n v="5"/>
    <s v="USD"/>
    <x v="7"/>
    <n v="4"/>
    <n v="25"/>
    <n v="228"/>
    <x v="1"/>
    <n v="3"/>
    <n v="0.05"/>
    <n v="2599.6"/>
    <n v="2001.692"/>
    <n v="14817.719999999998"/>
    <n v="2807.5679999999975"/>
  </r>
  <r>
    <s v="SO - 0001629"/>
    <s v="In-Store"/>
    <s v="WARE-PUJ1005"/>
    <d v="2018-07-19T00:00:00"/>
    <x v="182"/>
    <d v="2018-12-03T00:00:00"/>
    <x v="139"/>
    <n v="4"/>
    <s v="USD"/>
    <x v="9"/>
    <n v="8"/>
    <n v="17"/>
    <n v="275"/>
    <x v="1"/>
    <n v="46"/>
    <n v="0.05"/>
    <n v="2787.2000000000003"/>
    <n v="1254.2400000000002"/>
    <n v="18534.88"/>
    <n v="9755.1999999999989"/>
  </r>
  <r>
    <s v="SO - 0001630"/>
    <s v="In-Store"/>
    <s v="WARE-NMK1003"/>
    <d v="2018-07-19T00:00:00"/>
    <x v="182"/>
    <d v="2018-12-25T00:00:00"/>
    <x v="143"/>
    <n v="28"/>
    <s v="USD"/>
    <x v="10"/>
    <n v="9"/>
    <n v="41"/>
    <n v="143"/>
    <x v="0"/>
    <n v="34"/>
    <n v="0.05"/>
    <n v="1025.1000000000001"/>
    <n v="563.80500000000018"/>
    <n v="973.84500000000003"/>
    <n v="410.03999999999985"/>
  </r>
  <r>
    <s v="SO - 0001631"/>
    <s v="Online"/>
    <s v="WARE-UHY1004"/>
    <d v="2018-07-19T00:00:00"/>
    <x v="182"/>
    <d v="2018-12-18T00:00:00"/>
    <x v="135"/>
    <n v="19"/>
    <s v="USD"/>
    <x v="19"/>
    <n v="19"/>
    <n v="4"/>
    <n v="209"/>
    <x v="1"/>
    <n v="17"/>
    <n v="0.3"/>
    <n v="3919.5"/>
    <n v="2900.43"/>
    <n v="8230.9499999999989"/>
    <n v="-470.34000000000015"/>
  </r>
  <r>
    <s v="SO - 0001632"/>
    <s v="Online"/>
    <s v="WARE-NBV1002"/>
    <d v="2018-07-19T00:00:00"/>
    <x v="182"/>
    <d v="2018-12-24T00:00:00"/>
    <x v="145"/>
    <n v="21"/>
    <s v="USD"/>
    <x v="1"/>
    <n v="14"/>
    <n v="5"/>
    <n v="60"/>
    <x v="1"/>
    <n v="17"/>
    <n v="0.2"/>
    <n v="3993.2000000000003"/>
    <n v="1597.2800000000002"/>
    <n v="15972.800000000001"/>
    <n v="7986.4"/>
  </r>
  <r>
    <s v="SO - 0001633"/>
    <s v="Online"/>
    <s v="WARE-UHY1004"/>
    <d v="2018-07-19T00:00:00"/>
    <x v="183"/>
    <d v="2018-12-27T00:00:00"/>
    <x v="134"/>
    <n v="13"/>
    <s v="USD"/>
    <x v="24"/>
    <n v="16"/>
    <n v="36"/>
    <n v="246"/>
    <x v="1"/>
    <n v="29"/>
    <n v="0.15"/>
    <n v="6344.9000000000005"/>
    <n v="4251.0830000000005"/>
    <n v="26965.825000000001"/>
    <n v="5710.41"/>
  </r>
  <r>
    <s v="SO - 0001634"/>
    <s v="Online"/>
    <s v="WARE-NBV1002"/>
    <d v="2018-07-19T00:00:00"/>
    <x v="183"/>
    <d v="2018-12-16T00:00:00"/>
    <x v="138"/>
    <n v="11"/>
    <s v="USD"/>
    <x v="24"/>
    <n v="16"/>
    <n v="11"/>
    <n v="78"/>
    <x v="4"/>
    <n v="18"/>
    <n v="7.4999999999999997E-2"/>
    <n v="1152.4000000000001"/>
    <n v="898.87200000000007"/>
    <n v="1065.97"/>
    <n v="167.09799999999996"/>
  </r>
  <r>
    <s v="SO - 0001635"/>
    <s v="In-Store"/>
    <s v="WARE-UHY1004"/>
    <d v="2018-07-19T00:00:00"/>
    <x v="183"/>
    <d v="2018-12-26T00:00:00"/>
    <x v="141"/>
    <n v="14"/>
    <s v="USD"/>
    <x v="7"/>
    <n v="4"/>
    <n v="19"/>
    <n v="218"/>
    <x v="1"/>
    <n v="44"/>
    <n v="0.05"/>
    <n v="3993.2000000000003"/>
    <n v="2675.4440000000004"/>
    <n v="30348.32"/>
    <n v="8944.7679999999964"/>
  </r>
  <r>
    <s v="SO - 0001636"/>
    <s v="Distributor"/>
    <s v="WARE-PUJ1005"/>
    <d v="2018-07-19T00:00:00"/>
    <x v="183"/>
    <d v="2018-12-21T00:00:00"/>
    <x v="131"/>
    <n v="7"/>
    <s v="USD"/>
    <x v="8"/>
    <n v="23"/>
    <n v="39"/>
    <n v="313"/>
    <x v="4"/>
    <n v="18"/>
    <n v="0.1"/>
    <n v="268"/>
    <n v="182.24"/>
    <n v="482.40000000000003"/>
    <n v="117.92000000000002"/>
  </r>
  <r>
    <s v="SO - 0001637"/>
    <s v="Wholesale"/>
    <s v="WARE-NMK1003"/>
    <d v="2018-07-19T00:00:00"/>
    <x v="183"/>
    <d v="2018-12-09T00:00:00"/>
    <x v="149"/>
    <n v="31"/>
    <s v="USD"/>
    <x v="3"/>
    <n v="28"/>
    <n v="11"/>
    <n v="203"/>
    <x v="1"/>
    <n v="35"/>
    <n v="7.4999999999999997E-2"/>
    <n v="5232.7"/>
    <n v="3610.5629999999996"/>
    <n v="19360.990000000002"/>
    <n v="4918.738000000003"/>
  </r>
  <r>
    <s v="SO - 0001638"/>
    <s v="Online"/>
    <s v="WARE-MKL1006"/>
    <d v="2018-07-19T00:00:00"/>
    <x v="183"/>
    <d v="2018-12-25T00:00:00"/>
    <x v="142"/>
    <n v="17"/>
    <s v="USD"/>
    <x v="18"/>
    <n v="13"/>
    <n v="17"/>
    <n v="355"/>
    <x v="1"/>
    <n v="30"/>
    <n v="7.4999999999999997E-2"/>
    <n v="2465.6"/>
    <n v="1430.0479999999998"/>
    <n v="4561.3599999999997"/>
    <n v="1701.2640000000001"/>
  </r>
  <r>
    <s v="SO - 0001639"/>
    <s v="Distributor"/>
    <s v="WARE-NMK1003"/>
    <d v="2018-07-19T00:00:00"/>
    <x v="183"/>
    <d v="2018-12-27T00:00:00"/>
    <x v="134"/>
    <n v="13"/>
    <s v="USD"/>
    <x v="8"/>
    <n v="23"/>
    <n v="14"/>
    <n v="138"/>
    <x v="2"/>
    <n v="16"/>
    <n v="0.15"/>
    <n v="1018.4"/>
    <n v="437.91199999999998"/>
    <n v="865.64"/>
    <n v="427.72800000000001"/>
  </r>
  <r>
    <s v="SO - 0001640"/>
    <s v="Distributor"/>
    <s v="WARE-UHY1004"/>
    <d v="2018-07-19T00:00:00"/>
    <x v="184"/>
    <d v="2018-12-18T00:00:00"/>
    <x v="132"/>
    <n v="11"/>
    <s v="USD"/>
    <x v="8"/>
    <n v="23"/>
    <n v="25"/>
    <n v="230"/>
    <x v="1"/>
    <n v="40"/>
    <n v="0.4"/>
    <n v="2613"/>
    <n v="2168.79"/>
    <n v="1567.8"/>
    <n v="-600.99"/>
  </r>
  <r>
    <s v="SO - 0001641"/>
    <s v="In-Store"/>
    <s v="WARE-XYS1001"/>
    <d v="2018-07-19T00:00:00"/>
    <x v="184"/>
    <d v="2018-12-11T00:00:00"/>
    <x v="136"/>
    <n v="23"/>
    <s v="USD"/>
    <x v="27"/>
    <n v="1"/>
    <n v="49"/>
    <n v="51"/>
    <x v="1"/>
    <n v="23"/>
    <n v="0.4"/>
    <n v="1038.5"/>
    <n v="685.41000000000008"/>
    <n v="3115.5"/>
    <n v="-311.55000000000018"/>
  </r>
  <r>
    <s v="SO - 0001642"/>
    <s v="Online"/>
    <s v="WARE-PUJ1005"/>
    <d v="2018-07-19T00:00:00"/>
    <x v="184"/>
    <d v="2018-12-04T00:00:00"/>
    <x v="130"/>
    <n v="4"/>
    <s v="USD"/>
    <x v="23"/>
    <n v="15"/>
    <n v="34"/>
    <n v="272"/>
    <x v="0"/>
    <n v="15"/>
    <n v="0.05"/>
    <n v="2318.2000000000003"/>
    <n v="1043.19"/>
    <n v="13213.74"/>
    <n v="6954.5999999999995"/>
  </r>
  <r>
    <s v="SO - 0001643"/>
    <s v="Online"/>
    <s v="WARE-PUJ1005"/>
    <d v="2018-10-27T00:00:00"/>
    <x v="184"/>
    <d v="2018-12-24T00:00:00"/>
    <x v="134"/>
    <n v="12"/>
    <s v="USD"/>
    <x v="23"/>
    <n v="15"/>
    <n v="42"/>
    <n v="263"/>
    <x v="1"/>
    <n v="46"/>
    <n v="7.4999999999999997E-2"/>
    <n v="1219.4000000000001"/>
    <n v="865.774"/>
    <n v="2255.8900000000003"/>
    <n v="524.34200000000033"/>
  </r>
  <r>
    <s v="SO - 0001644"/>
    <s v="In-Store"/>
    <s v="WARE-PUJ1005"/>
    <d v="2018-07-19T00:00:00"/>
    <x v="184"/>
    <d v="2018-12-14T00:00:00"/>
    <x v="147"/>
    <n v="20"/>
    <s v="USD"/>
    <x v="0"/>
    <n v="6"/>
    <n v="24"/>
    <n v="321"/>
    <x v="1"/>
    <n v="11"/>
    <n v="0.15"/>
    <n v="5306.4000000000005"/>
    <n v="2334.8160000000003"/>
    <n v="9020.880000000001"/>
    <n v="4351.2480000000005"/>
  </r>
  <r>
    <s v="SO - 0001645"/>
    <s v="In-Store"/>
    <s v="WARE-PUJ1005"/>
    <d v="2018-07-19T00:00:00"/>
    <x v="185"/>
    <d v="2018-12-10T00:00:00"/>
    <x v="144"/>
    <n v="24"/>
    <s v="USD"/>
    <x v="22"/>
    <n v="11"/>
    <n v="17"/>
    <n v="301"/>
    <x v="1"/>
    <n v="33"/>
    <n v="0.05"/>
    <n v="2479"/>
    <n v="1462.61"/>
    <n v="14130.3"/>
    <n v="5354.6399999999994"/>
  </r>
  <r>
    <s v="SO - 0001646"/>
    <s v="Wholesale"/>
    <s v="WARE-UHY1004"/>
    <d v="2018-07-19T00:00:00"/>
    <x v="185"/>
    <d v="2018-12-20T00:00:00"/>
    <x v="135"/>
    <n v="16"/>
    <s v="USD"/>
    <x v="3"/>
    <n v="28"/>
    <n v="44"/>
    <n v="244"/>
    <x v="1"/>
    <n v="36"/>
    <n v="0.1"/>
    <n v="227.8"/>
    <n v="186.79599999999999"/>
    <n v="1640.16"/>
    <n v="145.79200000000014"/>
  </r>
  <r>
    <s v="SO - 0001647"/>
    <s v="Distributor"/>
    <s v="WARE-NMK1003"/>
    <d v="2018-07-19T00:00:00"/>
    <x v="185"/>
    <d v="2018-12-14T00:00:00"/>
    <x v="147"/>
    <n v="19"/>
    <s v="USD"/>
    <x v="15"/>
    <n v="24"/>
    <n v="30"/>
    <n v="100"/>
    <x v="1"/>
    <n v="26"/>
    <n v="0.1"/>
    <n v="5929.5"/>
    <n v="3498.4049999999997"/>
    <n v="16009.65"/>
    <n v="5514.4349999999995"/>
  </r>
  <r>
    <s v="SO - 0001648"/>
    <s v="In-Store"/>
    <s v="WARE-NMK1003"/>
    <d v="2018-07-19T00:00:00"/>
    <x v="185"/>
    <d v="2018-12-22T00:00:00"/>
    <x v="146"/>
    <n v="23"/>
    <s v="USD"/>
    <x v="22"/>
    <n v="11"/>
    <n v="17"/>
    <n v="167"/>
    <x v="1"/>
    <n v="44"/>
    <n v="0.15"/>
    <n v="1728.6000000000001"/>
    <n v="1175.4480000000001"/>
    <n v="8815.86"/>
    <n v="1763.1720000000005"/>
  </r>
  <r>
    <s v="SO - 0001649"/>
    <s v="Distributor"/>
    <s v="WARE-UHY1004"/>
    <d v="2018-07-19T00:00:00"/>
    <x v="185"/>
    <d v="2018-12-07T00:00:00"/>
    <x v="132"/>
    <n v="10"/>
    <s v="USD"/>
    <x v="2"/>
    <n v="21"/>
    <n v="28"/>
    <n v="217"/>
    <x v="1"/>
    <n v="24"/>
    <n v="7.4999999999999997E-2"/>
    <n v="1045.2"/>
    <n v="825.70800000000008"/>
    <n v="3867.2400000000002"/>
    <n v="564.4079999999999"/>
  </r>
  <r>
    <s v="SO - 0001650"/>
    <s v="In-Store"/>
    <s v="WARE-XYS1001"/>
    <d v="2018-07-19T00:00:00"/>
    <x v="185"/>
    <d v="2018-12-15T00:00:00"/>
    <x v="127"/>
    <n v="4"/>
    <s v="USD"/>
    <x v="10"/>
    <n v="9"/>
    <n v="2"/>
    <n v="28"/>
    <x v="1"/>
    <n v="35"/>
    <n v="0.1"/>
    <n v="1721.9"/>
    <n v="1411.9580000000001"/>
    <n v="12397.68"/>
    <n v="1102.0159999999996"/>
  </r>
  <r>
    <s v="SO - 0001651"/>
    <s v="Distributor"/>
    <s v="WARE-XYS1001"/>
    <d v="2018-07-19T00:00:00"/>
    <x v="186"/>
    <d v="2018-12-29T00:00:00"/>
    <x v="141"/>
    <n v="11"/>
    <s v="USD"/>
    <x v="17"/>
    <n v="20"/>
    <n v="44"/>
    <n v="44"/>
    <x v="1"/>
    <n v="31"/>
    <n v="0.05"/>
    <n v="3845.8"/>
    <n v="2999.7240000000002"/>
    <n v="29228.080000000002"/>
    <n v="5230.2880000000005"/>
  </r>
  <r>
    <s v="SO - 0001652"/>
    <s v="Online"/>
    <s v="WARE-MKL1006"/>
    <d v="2018-07-19T00:00:00"/>
    <x v="186"/>
    <d v="2018-12-15T00:00:00"/>
    <x v="143"/>
    <n v="24"/>
    <s v="USD"/>
    <x v="1"/>
    <n v="14"/>
    <n v="23"/>
    <n v="349"/>
    <x v="1"/>
    <n v="36"/>
    <n v="0.4"/>
    <n v="2706.8"/>
    <n v="1651.1480000000001"/>
    <n v="3248.1600000000003"/>
    <n v="-54.135999999999967"/>
  </r>
  <r>
    <s v="SO - 0001653"/>
    <s v="Online"/>
    <s v="WARE-NMK1003"/>
    <d v="2018-07-19T00:00:00"/>
    <x v="186"/>
    <d v="2018-12-18T00:00:00"/>
    <x v="145"/>
    <n v="17"/>
    <s v="USD"/>
    <x v="24"/>
    <n v="16"/>
    <n v="29"/>
    <n v="94"/>
    <x v="1"/>
    <n v="41"/>
    <n v="7.4999999999999997E-2"/>
    <n v="2613"/>
    <n v="1358.76"/>
    <n v="12085.125"/>
    <n v="5291.3249999999998"/>
  </r>
  <r>
    <s v="SO - 0001654"/>
    <s v="Distributor"/>
    <s v="WARE-PUJ1005"/>
    <d v="2018-07-19T00:00:00"/>
    <x v="186"/>
    <d v="2018-12-11T00:00:00"/>
    <x v="144"/>
    <n v="23"/>
    <s v="USD"/>
    <x v="8"/>
    <n v="23"/>
    <n v="9"/>
    <n v="323"/>
    <x v="1"/>
    <n v="21"/>
    <n v="7.4999999999999997E-2"/>
    <n v="3631.4"/>
    <n v="2977.748"/>
    <n v="10077.135000000002"/>
    <n v="1143.8910000000014"/>
  </r>
  <r>
    <s v="SO - 0001655"/>
    <s v="Online"/>
    <s v="WARE-UHY1004"/>
    <d v="2018-07-19T00:00:00"/>
    <x v="186"/>
    <d v="2018-12-30T00:00:00"/>
    <x v="144"/>
    <n v="23"/>
    <s v="USD"/>
    <x v="18"/>
    <n v="13"/>
    <n v="10"/>
    <n v="213"/>
    <x v="3"/>
    <n v="25"/>
    <n v="0.05"/>
    <n v="1105.5"/>
    <n v="563.80500000000006"/>
    <n v="3150.6749999999997"/>
    <n v="1459.2599999999995"/>
  </r>
  <r>
    <s v="SO - 0001656"/>
    <s v="Online"/>
    <s v="WARE-NBV1002"/>
    <d v="2018-07-19T00:00:00"/>
    <x v="186"/>
    <d v="2018-12-29T00:00:00"/>
    <x v="138"/>
    <n v="8"/>
    <s v="USD"/>
    <x v="17"/>
    <n v="20"/>
    <n v="31"/>
    <n v="73"/>
    <x v="1"/>
    <n v="27"/>
    <n v="0.15"/>
    <n v="1045.2"/>
    <n v="533.05200000000002"/>
    <n v="888.42"/>
    <n v="355.36799999999994"/>
  </r>
  <r>
    <s v="SO - 0001657"/>
    <s v="Wholesale"/>
    <s v="WARE-PUJ1005"/>
    <d v="2018-07-19T00:00:00"/>
    <x v="186"/>
    <d v="2018-12-10T00:00:00"/>
    <x v="151"/>
    <n v="37"/>
    <s v="USD"/>
    <x v="25"/>
    <n v="27"/>
    <n v="4"/>
    <n v="318"/>
    <x v="0"/>
    <n v="22"/>
    <n v="0.05"/>
    <n v="3041.8"/>
    <n v="1551.3180000000002"/>
    <n v="23117.68"/>
    <n v="10707.135999999999"/>
  </r>
  <r>
    <s v="SO - 0001658"/>
    <s v="Distributor"/>
    <s v="WARE-NBV1002"/>
    <d v="2018-07-19T00:00:00"/>
    <x v="186"/>
    <d v="2018-12-23T00:00:00"/>
    <x v="141"/>
    <n v="11"/>
    <s v="USD"/>
    <x v="2"/>
    <n v="21"/>
    <n v="50"/>
    <n v="79"/>
    <x v="1"/>
    <n v="39"/>
    <n v="7.4999999999999997E-2"/>
    <n v="1755.4"/>
    <n v="965.47000000000014"/>
    <n v="8118.7250000000004"/>
    <n v="3291.375"/>
  </r>
  <r>
    <s v="SO - 0001659"/>
    <s v="Distributor"/>
    <s v="WARE-NMK1003"/>
    <d v="2018-07-19T00:00:00"/>
    <x v="186"/>
    <d v="2018-12-26T00:00:00"/>
    <x v="134"/>
    <n v="10"/>
    <s v="USD"/>
    <x v="2"/>
    <n v="21"/>
    <n v="47"/>
    <n v="114"/>
    <x v="1"/>
    <n v="2"/>
    <n v="0.05"/>
    <n v="2291.4"/>
    <n v="1191.528"/>
    <n v="2176.83"/>
    <n v="985.30199999999991"/>
  </r>
  <r>
    <s v="SO - 0001660"/>
    <s v="Wholesale"/>
    <s v="WARE-XYS1001"/>
    <d v="2018-07-19T00:00:00"/>
    <x v="186"/>
    <d v="2018-12-12T00:00:00"/>
    <x v="152"/>
    <n v="31"/>
    <s v="USD"/>
    <x v="3"/>
    <n v="28"/>
    <n v="45"/>
    <n v="18"/>
    <x v="2"/>
    <n v="13"/>
    <n v="0.2"/>
    <n v="1058.6000000000001"/>
    <n v="719.84800000000018"/>
    <n v="5081.2800000000007"/>
    <n v="762.1919999999991"/>
  </r>
  <r>
    <s v="SO - 0001661"/>
    <s v="In-Store"/>
    <s v="WARE-NMK1003"/>
    <d v="2018-07-19T00:00:00"/>
    <x v="186"/>
    <d v="2018-12-20T00:00:00"/>
    <x v="137"/>
    <n v="7"/>
    <s v="USD"/>
    <x v="27"/>
    <n v="1"/>
    <n v="43"/>
    <n v="165"/>
    <x v="0"/>
    <n v="42"/>
    <n v="0.1"/>
    <n v="1065.3"/>
    <n v="479.38499999999999"/>
    <n v="7670.16"/>
    <n v="3835.08"/>
  </r>
  <r>
    <s v="SO - 0001662"/>
    <s v="In-Store"/>
    <s v="WARE-NMK1003"/>
    <d v="2018-07-19T00:00:00"/>
    <x v="186"/>
    <d v="2018-12-28T00:00:00"/>
    <x v="135"/>
    <n v="15"/>
    <s v="USD"/>
    <x v="10"/>
    <n v="9"/>
    <n v="48"/>
    <n v="122"/>
    <x v="1"/>
    <n v="11"/>
    <n v="0.4"/>
    <n v="241.20000000000002"/>
    <n v="115.77600000000001"/>
    <n v="723.6"/>
    <n v="144.71999999999991"/>
  </r>
  <r>
    <s v="SO - 0001663"/>
    <s v="In-Store"/>
    <s v="WARE-UHY1004"/>
    <d v="2018-07-19T00:00:00"/>
    <x v="187"/>
    <d v="2018-12-11T00:00:00"/>
    <x v="145"/>
    <n v="16"/>
    <s v="USD"/>
    <x v="7"/>
    <n v="4"/>
    <n v="20"/>
    <n v="228"/>
    <x v="3"/>
    <n v="47"/>
    <n v="0.1"/>
    <n v="1132.3"/>
    <n v="781.28699999999992"/>
    <n v="7133.49"/>
    <n v="1664.4810000000007"/>
  </r>
  <r>
    <s v="SO - 0001664"/>
    <s v="Online"/>
    <s v="WARE-NMK1003"/>
    <d v="2018-07-19T00:00:00"/>
    <x v="187"/>
    <d v="2018-12-07T00:00:00"/>
    <x v="144"/>
    <n v="22"/>
    <s v="USD"/>
    <x v="19"/>
    <n v="19"/>
    <n v="43"/>
    <n v="137"/>
    <x v="2"/>
    <n v="1"/>
    <n v="0.15"/>
    <n v="2224.4"/>
    <n v="1890.74"/>
    <n v="3781.48"/>
    <n v="0"/>
  </r>
  <r>
    <s v="SO - 0001665"/>
    <s v="In-Store"/>
    <s v="WARE-MKL1006"/>
    <d v="2018-07-19T00:00:00"/>
    <x v="187"/>
    <d v="2018-12-14T00:00:00"/>
    <x v="137"/>
    <n v="6"/>
    <s v="USD"/>
    <x v="10"/>
    <n v="9"/>
    <n v="20"/>
    <n v="344"/>
    <x v="1"/>
    <n v="46"/>
    <n v="7.4999999999999997E-2"/>
    <n v="824.1"/>
    <n v="659.28000000000009"/>
    <n v="3049.17"/>
    <n v="412.04999999999973"/>
  </r>
  <r>
    <s v="SO - 0001666"/>
    <s v="In-Store"/>
    <s v="WARE-PUJ1005"/>
    <d v="2018-07-19T00:00:00"/>
    <x v="187"/>
    <d v="2018-12-16T00:00:00"/>
    <x v="135"/>
    <n v="14"/>
    <s v="USD"/>
    <x v="9"/>
    <n v="8"/>
    <n v="23"/>
    <n v="269"/>
    <x v="4"/>
    <n v="10"/>
    <n v="0.1"/>
    <n v="2351.7000000000003"/>
    <n v="1458.0540000000001"/>
    <n v="4233.0600000000004"/>
    <n v="1316.9520000000002"/>
  </r>
  <r>
    <s v="SO - 0001667"/>
    <s v="Online"/>
    <s v="WARE-XYS1001"/>
    <d v="2018-07-19T00:00:00"/>
    <x v="187"/>
    <d v="2018-12-12T00:00:00"/>
    <x v="134"/>
    <n v="9"/>
    <s v="USD"/>
    <x v="17"/>
    <n v="20"/>
    <n v="43"/>
    <n v="24"/>
    <x v="1"/>
    <n v="30"/>
    <n v="0.05"/>
    <n v="6344.9000000000005"/>
    <n v="2918.6540000000005"/>
    <n v="6027.6550000000007"/>
    <n v="3109.0010000000002"/>
  </r>
  <r>
    <s v="SO - 0001668"/>
    <s v="Distributor"/>
    <s v="WARE-NMK1003"/>
    <d v="2018-07-19T00:00:00"/>
    <x v="187"/>
    <d v="2018-12-16T00:00:00"/>
    <x v="153"/>
    <n v="29"/>
    <s v="USD"/>
    <x v="8"/>
    <n v="23"/>
    <n v="42"/>
    <n v="126"/>
    <x v="1"/>
    <n v="32"/>
    <n v="0.1"/>
    <n v="5621.3"/>
    <n v="3541.4190000000003"/>
    <n v="30355.020000000004"/>
    <n v="9106.5060000000012"/>
  </r>
  <r>
    <s v="SO - 0001669"/>
    <s v="Distributor"/>
    <s v="WARE-NMK1003"/>
    <d v="2018-07-19T00:00:00"/>
    <x v="187"/>
    <d v="2018-12-06T00:00:00"/>
    <x v="144"/>
    <n v="22"/>
    <s v="USD"/>
    <x v="4"/>
    <n v="22"/>
    <n v="32"/>
    <n v="141"/>
    <x v="1"/>
    <n v="23"/>
    <n v="0.05"/>
    <n v="1031.8"/>
    <n v="598.44399999999996"/>
    <n v="5881.2599999999993"/>
    <n v="2290.5959999999995"/>
  </r>
  <r>
    <s v="SO - 0001670"/>
    <s v="Online"/>
    <s v="WARE-UHY1004"/>
    <d v="2018-07-19T00:00:00"/>
    <x v="187"/>
    <d v="2018-12-15T00:00:00"/>
    <x v="146"/>
    <n v="21"/>
    <s v="USD"/>
    <x v="16"/>
    <n v="18"/>
    <n v="21"/>
    <n v="210"/>
    <x v="3"/>
    <n v="25"/>
    <n v="0.05"/>
    <n v="2405.3000000000002"/>
    <n v="1828.0280000000002"/>
    <n v="9140.14"/>
    <n v="1828.0279999999984"/>
  </r>
  <r>
    <s v="SO - 0001671"/>
    <s v="Distributor"/>
    <s v="WARE-NMK1003"/>
    <d v="2018-07-19T00:00:00"/>
    <x v="187"/>
    <d v="2018-12-09T00:00:00"/>
    <x v="146"/>
    <n v="21"/>
    <s v="USD"/>
    <x v="4"/>
    <n v="22"/>
    <n v="7"/>
    <n v="92"/>
    <x v="0"/>
    <n v="20"/>
    <n v="7.4999999999999997E-2"/>
    <n v="1105.5"/>
    <n v="906.51"/>
    <n v="2045.1750000000002"/>
    <n v="232.1550000000002"/>
  </r>
  <r>
    <s v="SO - 0001672"/>
    <s v="In-Store"/>
    <s v="WARE-MKL1006"/>
    <d v="2018-07-19T00:00:00"/>
    <x v="187"/>
    <d v="2018-12-18T00:00:00"/>
    <x v="137"/>
    <n v="6"/>
    <s v="USD"/>
    <x v="9"/>
    <n v="8"/>
    <n v="34"/>
    <n v="343"/>
    <x v="1"/>
    <n v="23"/>
    <n v="7.4999999999999997E-2"/>
    <n v="1775.5"/>
    <n v="958.7700000000001"/>
    <n v="8211.6875"/>
    <n v="3417.8374999999996"/>
  </r>
  <r>
    <s v="SO - 0001673"/>
    <s v="Online"/>
    <s v="WARE-NMK1003"/>
    <d v="2018-07-19T00:00:00"/>
    <x v="187"/>
    <d v="2018-12-21T00:00:00"/>
    <x v="134"/>
    <n v="9"/>
    <s v="USD"/>
    <x v="1"/>
    <n v="14"/>
    <n v="7"/>
    <n v="153"/>
    <x v="1"/>
    <n v="46"/>
    <n v="7.4999999999999997E-2"/>
    <n v="1092.1000000000001"/>
    <n v="786.31200000000013"/>
    <n v="2020.3850000000004"/>
    <n v="447.76100000000019"/>
  </r>
  <r>
    <s v="SO - 0001674"/>
    <s v="Online"/>
    <s v="WARE-NMK1003"/>
    <d v="2018-07-19T00:00:00"/>
    <x v="187"/>
    <d v="2018-12-09T00:00:00"/>
    <x v="142"/>
    <n v="13"/>
    <s v="USD"/>
    <x v="23"/>
    <n v="15"/>
    <n v="1"/>
    <n v="105"/>
    <x v="1"/>
    <n v="27"/>
    <n v="7.4999999999999997E-2"/>
    <n v="207.70000000000002"/>
    <n v="83.080000000000013"/>
    <n v="1152.7350000000001"/>
    <n v="654.25500000000011"/>
  </r>
  <r>
    <s v="SO - 0001675"/>
    <s v="In-Store"/>
    <s v="WARE-MKL1006"/>
    <d v="2018-07-19T00:00:00"/>
    <x v="187"/>
    <d v="2018-12-21T00:00:00"/>
    <x v="149"/>
    <n v="27"/>
    <s v="USD"/>
    <x v="10"/>
    <n v="9"/>
    <n v="16"/>
    <n v="340"/>
    <x v="1"/>
    <n v="45"/>
    <n v="0.1"/>
    <n v="1809"/>
    <n v="759.78"/>
    <n v="6512.4000000000005"/>
    <n v="3473.2800000000007"/>
  </r>
  <r>
    <s v="SO - 0001676"/>
    <s v="Online"/>
    <s v="WARE-UHY1004"/>
    <d v="2018-07-19T00:00:00"/>
    <x v="188"/>
    <d v="2018-12-07T00:00:00"/>
    <x v="137"/>
    <n v="5"/>
    <s v="USD"/>
    <x v="5"/>
    <n v="12"/>
    <n v="30"/>
    <n v="259"/>
    <x v="1"/>
    <n v="2"/>
    <n v="7.4999999999999997E-2"/>
    <n v="1842.5"/>
    <n v="1437.15"/>
    <n v="13634.5"/>
    <n v="2137.2999999999993"/>
  </r>
  <r>
    <s v="SO - 0001677"/>
    <s v="In-Store"/>
    <s v="WARE-MKL1006"/>
    <d v="2018-10-27T00:00:00"/>
    <x v="188"/>
    <d v="2018-12-31T00:00:00"/>
    <x v="138"/>
    <n v="6"/>
    <s v="USD"/>
    <x v="7"/>
    <n v="4"/>
    <n v="18"/>
    <n v="344"/>
    <x v="1"/>
    <n v="45"/>
    <n v="0.1"/>
    <n v="3839.1"/>
    <n v="2764.152"/>
    <n v="13820.76"/>
    <n v="2764.152"/>
  </r>
  <r>
    <s v="SO - 0001678"/>
    <s v="Online"/>
    <s v="WARE-NMK1003"/>
    <d v="2018-07-19T00:00:00"/>
    <x v="188"/>
    <d v="2018-12-10T00:00:00"/>
    <x v="143"/>
    <n v="22"/>
    <s v="USD"/>
    <x v="18"/>
    <n v="13"/>
    <n v="34"/>
    <n v="178"/>
    <x v="1"/>
    <n v="43"/>
    <n v="0.15"/>
    <n v="268"/>
    <n v="171.52"/>
    <n v="1594.6"/>
    <n v="393.95999999999981"/>
  </r>
  <r>
    <s v="SO - 0001679"/>
    <s v="In-Store"/>
    <s v="WARE-NMK1003"/>
    <d v="2018-07-19T00:00:00"/>
    <x v="188"/>
    <d v="2018-12-13T00:00:00"/>
    <x v="138"/>
    <n v="6"/>
    <s v="USD"/>
    <x v="13"/>
    <n v="2"/>
    <n v="28"/>
    <n v="118"/>
    <x v="0"/>
    <n v="19"/>
    <n v="0.3"/>
    <n v="1829.1000000000001"/>
    <n v="859.67700000000002"/>
    <n v="3841.1099999999997"/>
    <n v="1262.0789999999997"/>
  </r>
  <r>
    <s v="SO - 0001680"/>
    <s v="Wholesale"/>
    <s v="WARE-PUJ1005"/>
    <d v="2018-07-19T00:00:00"/>
    <x v="188"/>
    <d v="2018-12-19T00:00:00"/>
    <x v="134"/>
    <n v="8"/>
    <s v="USD"/>
    <x v="25"/>
    <n v="27"/>
    <n v="15"/>
    <n v="294"/>
    <x v="3"/>
    <n v="25"/>
    <n v="0.2"/>
    <n v="1795.6000000000001"/>
    <n v="1256.92"/>
    <n v="1436.4800000000002"/>
    <n v="179.56000000000017"/>
  </r>
  <r>
    <s v="SO - 0001681"/>
    <s v="Online"/>
    <s v="WARE-XYS1001"/>
    <d v="2018-07-19T00:00:00"/>
    <x v="188"/>
    <d v="2019-01-02T00:00:00"/>
    <x v="141"/>
    <n v="9"/>
    <s v="USD"/>
    <x v="23"/>
    <n v="15"/>
    <n v="11"/>
    <n v="24"/>
    <x v="0"/>
    <n v="12"/>
    <n v="0.4"/>
    <n v="1118.9000000000001"/>
    <n v="458.74900000000002"/>
    <n v="4028.04"/>
    <n v="1275.5459999999998"/>
  </r>
  <r>
    <s v="SO - 0001682"/>
    <s v="Distributor"/>
    <s v="WARE-XYS1001"/>
    <d v="2018-10-27T00:00:00"/>
    <x v="189"/>
    <d v="2018-12-21T00:00:00"/>
    <x v="134"/>
    <n v="7"/>
    <s v="USD"/>
    <x v="17"/>
    <n v="20"/>
    <n v="22"/>
    <n v="37"/>
    <x v="0"/>
    <n v="5"/>
    <n v="7.4999999999999997E-2"/>
    <n v="1118.9000000000001"/>
    <n v="716.09600000000012"/>
    <n v="2069.9650000000001"/>
    <n v="637.77299999999991"/>
  </r>
  <r>
    <s v="SO - 0001683"/>
    <s v="In-Store"/>
    <s v="WARE-UHY1004"/>
    <d v="2018-07-19T00:00:00"/>
    <x v="189"/>
    <d v="2018-12-23T00:00:00"/>
    <x v="146"/>
    <n v="19"/>
    <s v="USD"/>
    <x v="6"/>
    <n v="10"/>
    <n v="22"/>
    <n v="258"/>
    <x v="1"/>
    <n v="43"/>
    <n v="0.1"/>
    <n v="3926.2000000000003"/>
    <n v="2630.5540000000005"/>
    <n v="14134.320000000002"/>
    <n v="3612.1039999999994"/>
  </r>
  <r>
    <s v="SO - 0001684"/>
    <s v="Wholesale"/>
    <s v="WARE-NBV1002"/>
    <d v="2018-07-19T00:00:00"/>
    <x v="189"/>
    <d v="2019-01-02T00:00:00"/>
    <x v="149"/>
    <n v="25"/>
    <s v="USD"/>
    <x v="25"/>
    <n v="27"/>
    <n v="19"/>
    <n v="81"/>
    <x v="2"/>
    <n v="4"/>
    <n v="0.05"/>
    <n v="917.9"/>
    <n v="514.024"/>
    <n v="6976.0399999999991"/>
    <n v="2863.847999999999"/>
  </r>
  <r>
    <s v="SO - 0001685"/>
    <s v="In-Store"/>
    <s v="WARE-NMK1003"/>
    <d v="2018-07-19T00:00:00"/>
    <x v="189"/>
    <d v="2018-12-16T00:00:00"/>
    <x v="134"/>
    <n v="7"/>
    <s v="USD"/>
    <x v="11"/>
    <n v="5"/>
    <n v="50"/>
    <n v="135"/>
    <x v="1"/>
    <n v="31"/>
    <n v="0.2"/>
    <n v="207.70000000000002"/>
    <n v="99.695999999999998"/>
    <n v="996.96"/>
    <n v="398.78400000000011"/>
  </r>
  <r>
    <s v="SO - 0001686"/>
    <s v="In-Store"/>
    <s v="WARE-PUJ1005"/>
    <d v="2018-07-19T00:00:00"/>
    <x v="189"/>
    <d v="2018-12-08T00:00:00"/>
    <x v="134"/>
    <n v="7"/>
    <s v="USD"/>
    <x v="0"/>
    <n v="6"/>
    <n v="17"/>
    <n v="283"/>
    <x v="2"/>
    <n v="37"/>
    <n v="7.4999999999999997E-2"/>
    <n v="1976.5"/>
    <n v="1264.96"/>
    <n v="1828.2625"/>
    <n v="563.30250000000001"/>
  </r>
  <r>
    <s v="SO - 0001687"/>
    <s v="Wholesale"/>
    <s v="WARE-NBV1002"/>
    <d v="2018-10-27T00:00:00"/>
    <x v="189"/>
    <d v="2018-12-11T00:00:00"/>
    <x v="149"/>
    <n v="25"/>
    <s v="USD"/>
    <x v="25"/>
    <n v="27"/>
    <n v="19"/>
    <n v="80"/>
    <x v="2"/>
    <n v="16"/>
    <n v="0.15"/>
    <n v="3959.7000000000003"/>
    <n v="2613.4020000000005"/>
    <n v="13462.980000000001"/>
    <n v="3009.3719999999994"/>
  </r>
  <r>
    <s v="SO - 0001688"/>
    <s v="In-Store"/>
    <s v="WARE-NMK1003"/>
    <d v="2018-10-27T00:00:00"/>
    <x v="189"/>
    <d v="2019-01-01T00:00:00"/>
    <x v="141"/>
    <n v="8"/>
    <s v="USD"/>
    <x v="0"/>
    <n v="6"/>
    <n v="49"/>
    <n v="124"/>
    <x v="1"/>
    <n v="29"/>
    <n v="0.1"/>
    <n v="1098.8"/>
    <n v="846.07600000000002"/>
    <n v="1977.84"/>
    <n v="285.68799999999987"/>
  </r>
  <r>
    <s v="SO - 0001689"/>
    <s v="Online"/>
    <s v="WARE-NMK1003"/>
    <d v="2018-07-19T00:00:00"/>
    <x v="189"/>
    <d v="2018-12-12T00:00:00"/>
    <x v="145"/>
    <n v="14"/>
    <s v="USD"/>
    <x v="18"/>
    <n v="13"/>
    <n v="15"/>
    <n v="103"/>
    <x v="1"/>
    <n v="41"/>
    <n v="0.05"/>
    <n v="877.7"/>
    <n v="728.49099999999999"/>
    <n v="1667.63"/>
    <n v="210.64800000000014"/>
  </r>
  <r>
    <s v="SO - 0001690"/>
    <s v="In-Store"/>
    <s v="WARE-NMK1003"/>
    <d v="2018-07-19T00:00:00"/>
    <x v="189"/>
    <d v="2018-12-28T00:00:00"/>
    <x v="135"/>
    <n v="12"/>
    <s v="USD"/>
    <x v="14"/>
    <n v="7"/>
    <n v="14"/>
    <n v="178"/>
    <x v="3"/>
    <n v="47"/>
    <n v="0.1"/>
    <n v="2552.7000000000003"/>
    <n v="1276.3500000000001"/>
    <n v="11487.150000000001"/>
    <n v="5105.4000000000005"/>
  </r>
  <r>
    <s v="SO - 0001691"/>
    <s v="In-Store"/>
    <s v="WARE-MKL1006"/>
    <d v="2018-07-19T00:00:00"/>
    <x v="189"/>
    <d v="2018-12-26T00:00:00"/>
    <x v="142"/>
    <n v="11"/>
    <s v="USD"/>
    <x v="11"/>
    <n v="5"/>
    <n v="12"/>
    <n v="355"/>
    <x v="4"/>
    <n v="18"/>
    <n v="0.05"/>
    <n v="1025.1000000000001"/>
    <n v="768.82500000000005"/>
    <n v="7790.76"/>
    <n v="1640.1599999999999"/>
  </r>
  <r>
    <s v="SO - 0001692"/>
    <s v="Distributor"/>
    <s v="WARE-UHY1004"/>
    <d v="2018-07-19T00:00:00"/>
    <x v="189"/>
    <d v="2019-01-03T00:00:00"/>
    <x v="138"/>
    <n v="5"/>
    <s v="USD"/>
    <x v="8"/>
    <n v="23"/>
    <n v="34"/>
    <n v="245"/>
    <x v="1"/>
    <n v="31"/>
    <n v="0.15"/>
    <n v="1045.2"/>
    <n v="668.928"/>
    <n v="6218.9400000000005"/>
    <n v="1536.4440000000004"/>
  </r>
  <r>
    <s v="SO - 0001693"/>
    <s v="Wholesale"/>
    <s v="WARE-PUJ1005"/>
    <d v="2018-07-19T00:00:00"/>
    <x v="190"/>
    <d v="2018-12-22T00:00:00"/>
    <x v="145"/>
    <n v="13"/>
    <s v="USD"/>
    <x v="3"/>
    <n v="28"/>
    <n v="27"/>
    <n v="306"/>
    <x v="1"/>
    <n v="26"/>
    <n v="0.4"/>
    <n v="5983.1"/>
    <n v="2393.2400000000002"/>
    <n v="28718.880000000001"/>
    <n v="9572.9599999999991"/>
  </r>
  <r>
    <s v="SO - 0001694"/>
    <s v="Distributor"/>
    <s v="WARE-NMK1003"/>
    <d v="2018-07-19T00:00:00"/>
    <x v="190"/>
    <d v="2018-12-14T00:00:00"/>
    <x v="154"/>
    <n v="45"/>
    <s v="USD"/>
    <x v="8"/>
    <n v="23"/>
    <n v="47"/>
    <n v="173"/>
    <x v="2"/>
    <n v="37"/>
    <n v="7.4999999999999997E-2"/>
    <n v="1112.2"/>
    <n v="756.29600000000005"/>
    <n v="6172.7100000000009"/>
    <n v="1634.9340000000011"/>
  </r>
  <r>
    <s v="SO - 0001695"/>
    <s v="In-Store"/>
    <s v="WARE-NMK1003"/>
    <d v="2018-07-19T00:00:00"/>
    <x v="190"/>
    <d v="2018-12-30T00:00:00"/>
    <x v="143"/>
    <n v="20"/>
    <s v="USD"/>
    <x v="10"/>
    <n v="9"/>
    <n v="23"/>
    <n v="121"/>
    <x v="0"/>
    <n v="34"/>
    <n v="0.2"/>
    <n v="1855.9"/>
    <n v="816.596"/>
    <n v="8908.3200000000015"/>
    <n v="4008.7440000000015"/>
  </r>
  <r>
    <s v="SO - 0001696"/>
    <s v="In-Store"/>
    <s v="WARE-PUJ1005"/>
    <d v="2018-07-19T00:00:00"/>
    <x v="190"/>
    <d v="2018-12-26T00:00:00"/>
    <x v="155"/>
    <n v="28"/>
    <s v="USD"/>
    <x v="27"/>
    <n v="1"/>
    <n v="30"/>
    <n v="319"/>
    <x v="1"/>
    <n v="29"/>
    <n v="0.05"/>
    <n v="3825.7000000000003"/>
    <n v="2295.42"/>
    <n v="21806.489999999998"/>
    <n v="8033.9699999999975"/>
  </r>
  <r>
    <s v="SO - 0001697"/>
    <s v="Distributor"/>
    <s v="WARE-UHY1004"/>
    <d v="2018-07-19T00:00:00"/>
    <x v="190"/>
    <d v="2018-12-15T00:00:00"/>
    <x v="143"/>
    <n v="20"/>
    <s v="USD"/>
    <x v="8"/>
    <n v="23"/>
    <n v="16"/>
    <n v="218"/>
    <x v="2"/>
    <n v="37"/>
    <n v="0.3"/>
    <n v="817.4"/>
    <n v="653.92000000000007"/>
    <n v="4577.4399999999996"/>
    <n v="-653.92000000000098"/>
  </r>
  <r>
    <s v="SO - 0001698"/>
    <s v="In-Store"/>
    <s v="WARE-NMK1003"/>
    <d v="2018-10-27T00:00:00"/>
    <x v="190"/>
    <d v="2019-01-01T00:00:00"/>
    <x v="156"/>
    <n v="31"/>
    <s v="USD"/>
    <x v="26"/>
    <n v="3"/>
    <n v="9"/>
    <n v="122"/>
    <x v="3"/>
    <n v="47"/>
    <n v="7.4999999999999997E-2"/>
    <n v="737"/>
    <n v="375.87"/>
    <n v="5453.8"/>
    <n v="2446.84"/>
  </r>
  <r>
    <s v="SO - 0001699"/>
    <s v="In-Store"/>
    <s v="WARE-NMK1003"/>
    <d v="2018-07-19T00:00:00"/>
    <x v="190"/>
    <d v="2018-12-20T00:00:00"/>
    <x v="135"/>
    <n v="11"/>
    <s v="USD"/>
    <x v="0"/>
    <n v="6"/>
    <n v="5"/>
    <n v="203"/>
    <x v="1"/>
    <n v="32"/>
    <n v="0.05"/>
    <n v="2465.6"/>
    <n v="1651.952"/>
    <n v="11711.599999999999"/>
    <n v="3451.8399999999983"/>
  </r>
  <r>
    <s v="SO - 0001700"/>
    <s v="In-Store"/>
    <s v="WARE-XYS1001"/>
    <d v="2018-07-19T00:00:00"/>
    <x v="190"/>
    <d v="2018-12-21T00:00:00"/>
    <x v="157"/>
    <n v="32"/>
    <s v="USD"/>
    <x v="9"/>
    <n v="8"/>
    <n v="41"/>
    <n v="10"/>
    <x v="0"/>
    <n v="12"/>
    <n v="0.1"/>
    <n v="857.6"/>
    <n v="686.08"/>
    <n v="4631.0400000000009"/>
    <n v="514.5600000000004"/>
  </r>
  <r>
    <s v="SO - 0001701"/>
    <s v="Online"/>
    <s v="WARE-PUJ1005"/>
    <d v="2018-07-19T00:00:00"/>
    <x v="191"/>
    <d v="2018-12-23T00:00:00"/>
    <x v="141"/>
    <n v="6"/>
    <s v="USD"/>
    <x v="23"/>
    <n v="15"/>
    <n v="24"/>
    <n v="322"/>
    <x v="1"/>
    <n v="31"/>
    <n v="0.2"/>
    <n v="1078.7"/>
    <n v="431.48"/>
    <n v="5177.7600000000011"/>
    <n v="2588.880000000001"/>
  </r>
  <r>
    <s v="SO - 0001702"/>
    <s v="In-Store"/>
    <s v="WARE-NMK1003"/>
    <d v="2018-07-19T00:00:00"/>
    <x v="191"/>
    <d v="2018-12-24T00:00:00"/>
    <x v="149"/>
    <n v="23"/>
    <s v="USD"/>
    <x v="13"/>
    <n v="2"/>
    <n v="23"/>
    <n v="164"/>
    <x v="1"/>
    <n v="17"/>
    <n v="0.2"/>
    <n v="3390.2000000000003"/>
    <n v="2746.0620000000004"/>
    <n v="16272.960000000001"/>
    <n v="-203.41200000000208"/>
  </r>
  <r>
    <s v="SO - 0001703"/>
    <s v="In-Store"/>
    <s v="WARE-UHY1004"/>
    <d v="2018-10-27T00:00:00"/>
    <x v="191"/>
    <d v="2018-12-10T00:00:00"/>
    <x v="141"/>
    <n v="6"/>
    <s v="USD"/>
    <x v="9"/>
    <n v="8"/>
    <n v="18"/>
    <n v="208"/>
    <x v="1"/>
    <n v="40"/>
    <n v="0.2"/>
    <n v="5514.1"/>
    <n v="4356.1390000000001"/>
    <n v="13233.840000000004"/>
    <n v="165.4230000000025"/>
  </r>
  <r>
    <s v="SO - 0001704"/>
    <s v="Online"/>
    <s v="WARE-NBV1002"/>
    <d v="2018-07-19T00:00:00"/>
    <x v="191"/>
    <d v="2018-12-15T00:00:00"/>
    <x v="134"/>
    <n v="5"/>
    <s v="USD"/>
    <x v="18"/>
    <n v="13"/>
    <n v="3"/>
    <n v="60"/>
    <x v="2"/>
    <n v="13"/>
    <n v="0.05"/>
    <n v="207.70000000000002"/>
    <n v="145.39000000000001"/>
    <n v="1578.52"/>
    <n v="415.39999999999986"/>
  </r>
  <r>
    <s v="SO - 0001705"/>
    <s v="In-Store"/>
    <s v="WARE-NBV1002"/>
    <d v="2018-07-19T00:00:00"/>
    <x v="191"/>
    <d v="2019-01-02T00:00:00"/>
    <x v="136"/>
    <n v="16"/>
    <s v="USD"/>
    <x v="27"/>
    <n v="1"/>
    <n v="49"/>
    <n v="70"/>
    <x v="1"/>
    <n v="11"/>
    <n v="0.05"/>
    <n v="2010"/>
    <n v="924.6"/>
    <n v="3819"/>
    <n v="1969.8"/>
  </r>
  <r>
    <s v="SO - 0001706"/>
    <s v="Online"/>
    <s v="WARE-UHY1004"/>
    <d v="2018-07-19T00:00:00"/>
    <x v="191"/>
    <d v="2018-12-21T00:00:00"/>
    <x v="153"/>
    <n v="25"/>
    <s v="USD"/>
    <x v="1"/>
    <n v="14"/>
    <n v="30"/>
    <n v="221"/>
    <x v="1"/>
    <n v="39"/>
    <n v="7.4999999999999997E-2"/>
    <n v="1949.7"/>
    <n v="1052.8380000000002"/>
    <n v="9017.3625000000011"/>
    <n v="3753.1725000000006"/>
  </r>
  <r>
    <s v="SO - 0001707"/>
    <s v="Online"/>
    <s v="WARE-XYS1001"/>
    <d v="2018-10-27T00:00:00"/>
    <x v="191"/>
    <d v="2018-12-27T00:00:00"/>
    <x v="156"/>
    <n v="30"/>
    <s v="USD"/>
    <x v="1"/>
    <n v="14"/>
    <n v="14"/>
    <n v="26"/>
    <x v="2"/>
    <n v="7"/>
    <n v="7.4999999999999997E-2"/>
    <n v="174.20000000000002"/>
    <n v="106.26200000000001"/>
    <n v="1127.9450000000002"/>
    <n v="384.1110000000001"/>
  </r>
  <r>
    <s v="SO - 0001708"/>
    <s v="Online"/>
    <s v="WARE-MKL1006"/>
    <d v="2018-07-19T00:00:00"/>
    <x v="191"/>
    <d v="2019-01-01T00:00:00"/>
    <x v="149"/>
    <n v="23"/>
    <s v="USD"/>
    <x v="17"/>
    <n v="20"/>
    <n v="24"/>
    <n v="364"/>
    <x v="1"/>
    <n v="23"/>
    <n v="0.05"/>
    <n v="1139"/>
    <n v="797.3"/>
    <n v="7574.3499999999995"/>
    <n v="1993.25"/>
  </r>
  <r>
    <s v="SO - 0001709"/>
    <s v="Wholesale"/>
    <s v="WARE-MKL1006"/>
    <d v="2018-07-19T00:00:00"/>
    <x v="191"/>
    <d v="2018-12-21T00:00:00"/>
    <x v="143"/>
    <n v="19"/>
    <s v="USD"/>
    <x v="25"/>
    <n v="27"/>
    <n v="17"/>
    <n v="345"/>
    <x v="3"/>
    <n v="28"/>
    <n v="7.4999999999999997E-2"/>
    <n v="5319.8"/>
    <n v="2181.1179999999999"/>
    <n v="39366.520000000004"/>
    <n v="21917.576000000005"/>
  </r>
  <r>
    <s v="SO - 0001710"/>
    <s v="In-Store"/>
    <s v="WARE-PUJ1005"/>
    <d v="2018-07-19T00:00:00"/>
    <x v="192"/>
    <d v="2018-12-12T00:00:00"/>
    <x v="147"/>
    <n v="12"/>
    <s v="USD"/>
    <x v="7"/>
    <n v="4"/>
    <n v="43"/>
    <n v="327"/>
    <x v="2"/>
    <n v="8"/>
    <n v="0.15"/>
    <n v="3926.2000000000003"/>
    <n v="2080.8860000000004"/>
    <n v="13349.08"/>
    <n v="5025.5359999999982"/>
  </r>
  <r>
    <s v="SO - 0001711"/>
    <s v="Distributor"/>
    <s v="WARE-PUJ1005"/>
    <d v="2018-07-19T00:00:00"/>
    <x v="192"/>
    <d v="2018-12-23T00:00:00"/>
    <x v="155"/>
    <n v="26"/>
    <s v="USD"/>
    <x v="15"/>
    <n v="24"/>
    <n v="36"/>
    <n v="313"/>
    <x v="2"/>
    <n v="7"/>
    <n v="0.05"/>
    <n v="1038.5"/>
    <n v="768.49"/>
    <n v="2959.7249999999999"/>
    <n v="654.25499999999965"/>
  </r>
  <r>
    <s v="SO - 0001712"/>
    <s v="In-Store"/>
    <s v="WARE-MKL1006"/>
    <d v="2018-07-19T00:00:00"/>
    <x v="192"/>
    <d v="2019-01-03T00:00:00"/>
    <x v="156"/>
    <n v="29"/>
    <s v="USD"/>
    <x v="27"/>
    <n v="1"/>
    <n v="45"/>
    <n v="349"/>
    <x v="1"/>
    <n v="35"/>
    <n v="0.15"/>
    <n v="5038.4000000000005"/>
    <n v="2972.6559999999999"/>
    <n v="21413.200000000001"/>
    <n v="6549.9200000000019"/>
  </r>
  <r>
    <s v="SO - 0001713"/>
    <s v="In-Store"/>
    <s v="WARE-NMK1003"/>
    <d v="2018-07-19T00:00:00"/>
    <x v="192"/>
    <d v="2018-12-23T00:00:00"/>
    <x v="155"/>
    <n v="26"/>
    <s v="USD"/>
    <x v="27"/>
    <n v="1"/>
    <n v="11"/>
    <n v="141"/>
    <x v="1"/>
    <n v="14"/>
    <n v="0.05"/>
    <n v="1058.6000000000001"/>
    <n v="561.05800000000011"/>
    <n v="5028.3500000000004"/>
    <n v="2223.06"/>
  </r>
  <r>
    <s v="SO - 0001714"/>
    <s v="In-Store"/>
    <s v="WARE-PUJ1005"/>
    <d v="2018-10-27T00:00:00"/>
    <x v="192"/>
    <d v="2018-12-22T00:00:00"/>
    <x v="140"/>
    <n v="10"/>
    <s v="USD"/>
    <x v="0"/>
    <n v="6"/>
    <n v="6"/>
    <n v="309"/>
    <x v="1"/>
    <n v="35"/>
    <n v="0.05"/>
    <n v="221.1"/>
    <n v="97.283999999999992"/>
    <n v="1050.2249999999999"/>
    <n v="563.80499999999995"/>
  </r>
  <r>
    <s v="SO - 0001715"/>
    <s v="In-Store"/>
    <s v="WARE-NMK1003"/>
    <d v="2018-10-27T00:00:00"/>
    <x v="192"/>
    <d v="2019-01-04T00:00:00"/>
    <x v="142"/>
    <n v="8"/>
    <s v="USD"/>
    <x v="13"/>
    <n v="2"/>
    <n v="24"/>
    <n v="141"/>
    <x v="1"/>
    <n v="24"/>
    <n v="0.1"/>
    <n v="3296.4"/>
    <n v="2505.2640000000001"/>
    <n v="2966.76"/>
    <n v="461.49600000000009"/>
  </r>
  <r>
    <s v="SO - 0001716"/>
    <s v="In-Store"/>
    <s v="WARE-NMK1003"/>
    <d v="2018-07-19T00:00:00"/>
    <x v="192"/>
    <d v="2018-12-11T00:00:00"/>
    <x v="141"/>
    <n v="5"/>
    <s v="USD"/>
    <x v="5"/>
    <n v="12"/>
    <n v="7"/>
    <n v="166"/>
    <x v="1"/>
    <n v="30"/>
    <n v="0.05"/>
    <n v="5648.1"/>
    <n v="2711.0880000000002"/>
    <n v="32194.170000000006"/>
    <n v="15927.642000000003"/>
  </r>
  <r>
    <s v="SO - 0001717"/>
    <s v="Wholesale"/>
    <s v="WARE-PUJ1005"/>
    <d v="2018-07-19T00:00:00"/>
    <x v="192"/>
    <d v="2018-12-21T00:00:00"/>
    <x v="152"/>
    <n v="25"/>
    <s v="USD"/>
    <x v="3"/>
    <n v="28"/>
    <n v="8"/>
    <n v="309"/>
    <x v="2"/>
    <n v="1"/>
    <n v="0.1"/>
    <n v="1118.9000000000001"/>
    <n v="727.28500000000008"/>
    <n v="1007.0100000000001"/>
    <n v="279.72500000000002"/>
  </r>
  <r>
    <s v="SO - 0001718"/>
    <s v="In-Store"/>
    <s v="WARE-PUJ1005"/>
    <d v="2018-10-27T00:00:00"/>
    <x v="192"/>
    <d v="2018-12-30T00:00:00"/>
    <x v="142"/>
    <n v="8"/>
    <s v="USD"/>
    <x v="13"/>
    <n v="2"/>
    <n v="25"/>
    <n v="302"/>
    <x v="1"/>
    <n v="31"/>
    <n v="7.4999999999999997E-2"/>
    <n v="2680"/>
    <n v="2224.4"/>
    <n v="9916"/>
    <n v="1018.3999999999996"/>
  </r>
  <r>
    <s v="SO - 0001719"/>
    <s v="In-Store"/>
    <s v="WARE-UHY1004"/>
    <d v="2018-07-19T00:00:00"/>
    <x v="193"/>
    <d v="2019-01-01T00:00:00"/>
    <x v="148"/>
    <n v="18"/>
    <s v="USD"/>
    <x v="6"/>
    <n v="10"/>
    <n v="42"/>
    <n v="231"/>
    <x v="1"/>
    <n v="36"/>
    <n v="0.05"/>
    <n v="3865.9"/>
    <n v="2860.7660000000001"/>
    <n v="29380.84"/>
    <n v="6494.7119999999995"/>
  </r>
  <r>
    <s v="SO - 0001720"/>
    <s v="In-Store"/>
    <s v="WARE-NMK1003"/>
    <d v="2018-10-27T00:00:00"/>
    <x v="193"/>
    <d v="2019-01-07T00:00:00"/>
    <x v="151"/>
    <n v="30"/>
    <s v="USD"/>
    <x v="14"/>
    <n v="7"/>
    <n v="35"/>
    <n v="151"/>
    <x v="1"/>
    <n v="2"/>
    <n v="7.4999999999999997E-2"/>
    <n v="951.4"/>
    <n v="399.58799999999997"/>
    <n v="880.04500000000007"/>
    <n v="480.45700000000011"/>
  </r>
  <r>
    <s v="SO - 0001721"/>
    <s v="Online"/>
    <s v="WARE-XYS1001"/>
    <d v="2018-10-27T00:00:00"/>
    <x v="194"/>
    <d v="2018-12-21T00:00:00"/>
    <x v="145"/>
    <n v="9"/>
    <s v="USD"/>
    <x v="20"/>
    <n v="17"/>
    <n v="39"/>
    <n v="51"/>
    <x v="0"/>
    <n v="19"/>
    <n v="7.4999999999999997E-2"/>
    <n v="5621.3"/>
    <n v="4272.1880000000001"/>
    <n v="31198.215000000004"/>
    <n v="5565.0870000000032"/>
  </r>
  <r>
    <s v="SO - 0001722"/>
    <s v="In-Store"/>
    <s v="WARE-UHY1004"/>
    <d v="2018-07-19T00:00:00"/>
    <x v="194"/>
    <d v="2018-12-25T00:00:00"/>
    <x v="147"/>
    <n v="10"/>
    <s v="USD"/>
    <x v="11"/>
    <n v="5"/>
    <n v="3"/>
    <n v="246"/>
    <x v="2"/>
    <n v="1"/>
    <n v="0.1"/>
    <n v="3999.9"/>
    <n v="3119.922"/>
    <n v="10799.730000000001"/>
    <n v="1439.9640000000018"/>
  </r>
  <r>
    <s v="SO - 0001723"/>
    <s v="Online"/>
    <s v="WARE-XYS1001"/>
    <d v="2018-10-27T00:00:00"/>
    <x v="194"/>
    <d v="2018-12-29T00:00:00"/>
    <x v="144"/>
    <n v="15"/>
    <s v="USD"/>
    <x v="16"/>
    <n v="18"/>
    <n v="12"/>
    <n v="49"/>
    <x v="0"/>
    <n v="20"/>
    <n v="0.05"/>
    <n v="6398.5"/>
    <n v="3647.1449999999995"/>
    <n v="12157.15"/>
    <n v="4862.8600000000006"/>
  </r>
  <r>
    <s v="SO - 0001724"/>
    <s v="Distributor"/>
    <s v="WARE-XYS1001"/>
    <d v="2018-07-19T00:00:00"/>
    <x v="194"/>
    <d v="2019-01-02T00:00:00"/>
    <x v="142"/>
    <n v="6"/>
    <s v="USD"/>
    <x v="15"/>
    <n v="24"/>
    <n v="30"/>
    <n v="1"/>
    <x v="3"/>
    <n v="6"/>
    <n v="0.3"/>
    <n v="1038.5"/>
    <n v="633.48500000000001"/>
    <n v="1453.8999999999999"/>
    <n v="186.92999999999984"/>
  </r>
  <r>
    <s v="SO - 0001725"/>
    <s v="Distributor"/>
    <s v="WARE-NMK1003"/>
    <d v="2018-07-19T00:00:00"/>
    <x v="194"/>
    <d v="2018-12-23T00:00:00"/>
    <x v="140"/>
    <n v="8"/>
    <s v="USD"/>
    <x v="17"/>
    <n v="20"/>
    <n v="50"/>
    <n v="113"/>
    <x v="1"/>
    <n v="11"/>
    <n v="7.4999999999999997E-2"/>
    <n v="6525.8"/>
    <n v="2806.0940000000001"/>
    <n v="42254.555"/>
    <n v="22611.897000000001"/>
  </r>
  <r>
    <s v="SO - 0001726"/>
    <s v="In-Store"/>
    <s v="WARE-UHY1004"/>
    <d v="2018-07-19T00:00:00"/>
    <x v="194"/>
    <d v="2019-01-07T00:00:00"/>
    <x v="158"/>
    <n v="21"/>
    <s v="USD"/>
    <x v="9"/>
    <n v="8"/>
    <n v="40"/>
    <n v="217"/>
    <x v="1"/>
    <n v="26"/>
    <n v="0.4"/>
    <n v="1092.1000000000001"/>
    <n v="808.15400000000011"/>
    <n v="3276.3000000000006"/>
    <n v="-764.4699999999998"/>
  </r>
  <r>
    <s v="SO - 0001727"/>
    <s v="Wholesale"/>
    <s v="WARE-NMK1003"/>
    <d v="2018-07-19T00:00:00"/>
    <x v="194"/>
    <d v="2019-01-05T00:00:00"/>
    <x v="147"/>
    <n v="10"/>
    <s v="USD"/>
    <x v="21"/>
    <n v="26"/>
    <n v="9"/>
    <n v="128"/>
    <x v="0"/>
    <n v="5"/>
    <n v="0.05"/>
    <n v="3879.3"/>
    <n v="2715.5099999999998"/>
    <n v="11056.005000000001"/>
    <n v="2909.4750000000022"/>
  </r>
  <r>
    <s v="SO - 0001728"/>
    <s v="In-Store"/>
    <s v="WARE-UHY1004"/>
    <d v="2018-07-19T00:00:00"/>
    <x v="194"/>
    <d v="2019-01-04T00:00:00"/>
    <x v="140"/>
    <n v="8"/>
    <s v="USD"/>
    <x v="0"/>
    <n v="6"/>
    <n v="31"/>
    <n v="250"/>
    <x v="1"/>
    <n v="27"/>
    <n v="0.1"/>
    <n v="2599.6"/>
    <n v="2027.6880000000001"/>
    <n v="14037.839999999998"/>
    <n v="1871.7119999999977"/>
  </r>
  <r>
    <s v="SO - 0001729"/>
    <s v="In-Store"/>
    <s v="WARE-NMK1003"/>
    <d v="2018-07-19T00:00:00"/>
    <x v="194"/>
    <d v="2018-12-30T00:00:00"/>
    <x v="157"/>
    <n v="28"/>
    <s v="USD"/>
    <x v="13"/>
    <n v="2"/>
    <n v="33"/>
    <n v="202"/>
    <x v="2"/>
    <n v="37"/>
    <n v="0.05"/>
    <n v="850.9"/>
    <n v="485.01299999999992"/>
    <n v="1616.7099999999998"/>
    <n v="646.68399999999997"/>
  </r>
  <r>
    <s v="SO - 0001730"/>
    <s v="Wholesale"/>
    <s v="WARE-NMK1003"/>
    <d v="2018-07-19T00:00:00"/>
    <x v="195"/>
    <d v="2018-12-30T00:00:00"/>
    <x v="147"/>
    <n v="9"/>
    <s v="USD"/>
    <x v="25"/>
    <n v="27"/>
    <n v="47"/>
    <n v="106"/>
    <x v="0"/>
    <n v="20"/>
    <n v="0.1"/>
    <n v="1031.8"/>
    <n v="773.84999999999991"/>
    <n v="1857.24"/>
    <n v="309.54000000000019"/>
  </r>
  <r>
    <s v="SO - 0001731"/>
    <s v="Wholesale"/>
    <s v="WARE-NBV1002"/>
    <d v="2018-10-27T00:00:00"/>
    <x v="195"/>
    <d v="2018-12-23T00:00:00"/>
    <x v="152"/>
    <n v="22"/>
    <s v="USD"/>
    <x v="25"/>
    <n v="27"/>
    <n v="26"/>
    <n v="79"/>
    <x v="2"/>
    <n v="4"/>
    <n v="7.4999999999999997E-2"/>
    <n v="194.3"/>
    <n v="79.662999999999997"/>
    <n v="1437.8200000000002"/>
    <n v="800.51600000000019"/>
  </r>
  <r>
    <s v="SO - 0001732"/>
    <s v="In-Store"/>
    <s v="WARE-NMK1003"/>
    <d v="2018-07-19T00:00:00"/>
    <x v="195"/>
    <d v="2019-01-08T00:00:00"/>
    <x v="145"/>
    <n v="8"/>
    <s v="USD"/>
    <x v="9"/>
    <n v="8"/>
    <n v="27"/>
    <n v="162"/>
    <x v="3"/>
    <n v="47"/>
    <n v="0.2"/>
    <n v="2331.6"/>
    <n v="1585.4880000000001"/>
    <n v="3730.56"/>
    <n v="559.58399999999983"/>
  </r>
  <r>
    <s v="SO - 0001733"/>
    <s v="Distributor"/>
    <s v="WARE-NMK1003"/>
    <d v="2018-07-19T00:00:00"/>
    <x v="195"/>
    <d v="2018-12-14T00:00:00"/>
    <x v="145"/>
    <n v="8"/>
    <s v="USD"/>
    <x v="15"/>
    <n v="24"/>
    <n v="20"/>
    <n v="161"/>
    <x v="3"/>
    <n v="25"/>
    <n v="0.2"/>
    <n v="3001.6"/>
    <n v="2191.1679999999997"/>
    <n v="7203.84"/>
    <n v="630.33600000000115"/>
  </r>
  <r>
    <s v="SO - 0001734"/>
    <s v="In-Store"/>
    <s v="WARE-NMK1003"/>
    <d v="2018-07-19T00:00:00"/>
    <x v="195"/>
    <d v="2018-12-29T00:00:00"/>
    <x v="151"/>
    <n v="28"/>
    <s v="USD"/>
    <x v="11"/>
    <n v="5"/>
    <n v="25"/>
    <n v="136"/>
    <x v="0"/>
    <n v="15"/>
    <n v="0.05"/>
    <n v="207.70000000000002"/>
    <n v="168.23700000000002"/>
    <n v="591.94500000000005"/>
    <n v="87.23399999999998"/>
  </r>
  <r>
    <s v="SO - 0001735"/>
    <s v="In-Store"/>
    <s v="WARE-MKL1006"/>
    <d v="2018-07-19T00:00:00"/>
    <x v="195"/>
    <d v="2018-12-15T00:00:00"/>
    <x v="150"/>
    <n v="33"/>
    <s v="USD"/>
    <x v="27"/>
    <n v="1"/>
    <n v="41"/>
    <n v="362"/>
    <x v="2"/>
    <n v="8"/>
    <n v="0.2"/>
    <n v="743.7"/>
    <n v="438.78300000000002"/>
    <n v="3569.7600000000007"/>
    <n v="937.06200000000035"/>
  </r>
  <r>
    <s v="SO - 0001736"/>
    <s v="In-Store"/>
    <s v="WARE-NMK1003"/>
    <d v="2018-07-19T00:00:00"/>
    <x v="195"/>
    <d v="2018-12-30T00:00:00"/>
    <x v="143"/>
    <n v="15"/>
    <s v="USD"/>
    <x v="27"/>
    <n v="1"/>
    <n v="46"/>
    <n v="125"/>
    <x v="1"/>
    <n v="31"/>
    <n v="7.4999999999999997E-2"/>
    <n v="207.70000000000002"/>
    <n v="120.46600000000001"/>
    <n v="1344.8575000000001"/>
    <n v="501.59550000000002"/>
  </r>
  <r>
    <s v="SO - 0001737"/>
    <s v="Distributor"/>
    <s v="WARE-NMK1003"/>
    <d v="2018-07-19T00:00:00"/>
    <x v="195"/>
    <d v="2018-12-14T00:00:00"/>
    <x v="152"/>
    <n v="22"/>
    <s v="USD"/>
    <x v="2"/>
    <n v="21"/>
    <n v="32"/>
    <n v="133"/>
    <x v="3"/>
    <n v="47"/>
    <n v="0.1"/>
    <n v="5768.7"/>
    <n v="3922.7160000000003"/>
    <n v="15575.49"/>
    <n v="3807.3419999999987"/>
  </r>
  <r>
    <s v="SO - 0001738"/>
    <s v="In-Store"/>
    <s v="WARE-MKL1006"/>
    <d v="2018-10-27T00:00:00"/>
    <x v="195"/>
    <d v="2019-01-06T00:00:00"/>
    <x v="142"/>
    <n v="5"/>
    <s v="USD"/>
    <x v="10"/>
    <n v="9"/>
    <n v="49"/>
    <n v="358"/>
    <x v="1"/>
    <n v="36"/>
    <n v="0.4"/>
    <n v="1916.2"/>
    <n v="1341.34"/>
    <n v="8048.0399999999991"/>
    <n v="-1341.3400000000001"/>
  </r>
  <r>
    <s v="SO - 0001739"/>
    <s v="In-Store"/>
    <s v="WARE-NMK1003"/>
    <d v="2018-10-27T00:00:00"/>
    <x v="195"/>
    <d v="2019-01-08T00:00:00"/>
    <x v="144"/>
    <n v="14"/>
    <s v="USD"/>
    <x v="10"/>
    <n v="9"/>
    <n v="8"/>
    <n v="110"/>
    <x v="3"/>
    <n v="28"/>
    <n v="0.3"/>
    <n v="2633.1"/>
    <n v="2238.1349999999998"/>
    <n v="14745.359999999999"/>
    <n v="-3159.7199999999993"/>
  </r>
  <r>
    <s v="SO - 0001740"/>
    <s v="In-Store"/>
    <s v="WARE-NMK1003"/>
    <d v="2018-07-19T00:00:00"/>
    <x v="195"/>
    <d v="2018-12-19T00:00:00"/>
    <x v="153"/>
    <n v="21"/>
    <s v="USD"/>
    <x v="14"/>
    <n v="7"/>
    <n v="45"/>
    <n v="97"/>
    <x v="1"/>
    <n v="21"/>
    <n v="0.1"/>
    <n v="1065.3"/>
    <n v="639.17999999999995"/>
    <n v="6711.3899999999994"/>
    <n v="2237.13"/>
  </r>
  <r>
    <s v="SO - 0001741"/>
    <s v="In-Store"/>
    <s v="WARE-NBV1002"/>
    <d v="2018-10-27T00:00:00"/>
    <x v="195"/>
    <d v="2018-12-14T00:00:00"/>
    <x v="136"/>
    <n v="12"/>
    <s v="USD"/>
    <x v="9"/>
    <n v="8"/>
    <n v="48"/>
    <n v="86"/>
    <x v="1"/>
    <n v="41"/>
    <n v="0.2"/>
    <n v="2257.9"/>
    <n v="1603.1089999999999"/>
    <n v="5418.9600000000009"/>
    <n v="609.63300000000163"/>
  </r>
  <r>
    <s v="SO - 0001742"/>
    <s v="Online"/>
    <s v="WARE-UHY1004"/>
    <d v="2018-07-19T00:00:00"/>
    <x v="195"/>
    <d v="2019-01-03T00:00:00"/>
    <x v="148"/>
    <n v="16"/>
    <s v="USD"/>
    <x v="18"/>
    <n v="13"/>
    <n v="20"/>
    <n v="245"/>
    <x v="0"/>
    <n v="34"/>
    <n v="0.05"/>
    <n v="991.6"/>
    <n v="545.38000000000011"/>
    <n v="942.02"/>
    <n v="396.63999999999987"/>
  </r>
  <r>
    <s v="SO - 0001743"/>
    <s v="Wholesale"/>
    <s v="WARE-NMK1003"/>
    <d v="2018-10-27T00:00:00"/>
    <x v="195"/>
    <d v="2019-01-04T00:00:00"/>
    <x v="153"/>
    <n v="21"/>
    <s v="USD"/>
    <x v="3"/>
    <n v="28"/>
    <n v="49"/>
    <n v="192"/>
    <x v="2"/>
    <n v="13"/>
    <n v="7.4999999999999997E-2"/>
    <n v="2338.3000000000002"/>
    <n v="1660.193"/>
    <n v="8651.7100000000009"/>
    <n v="2010.938000000001"/>
  </r>
  <r>
    <s v="SO - 0001744"/>
    <s v="In-Store"/>
    <s v="WARE-MKL1006"/>
    <d v="2018-10-27T00:00:00"/>
    <x v="196"/>
    <d v="2018-12-30T00:00:00"/>
    <x v="159"/>
    <n v="29"/>
    <s v="USD"/>
    <x v="14"/>
    <n v="7"/>
    <n v="21"/>
    <n v="343"/>
    <x v="2"/>
    <n v="1"/>
    <n v="7.4999999999999997E-2"/>
    <n v="2988.2000000000003"/>
    <n v="1583.7460000000003"/>
    <n v="19348.595000000001"/>
    <n v="8262.3729999999996"/>
  </r>
  <r>
    <s v="SO - 0001745"/>
    <s v="In-Store"/>
    <s v="WARE-NMK1003"/>
    <d v="2018-10-27T00:00:00"/>
    <x v="196"/>
    <d v="2018-12-26T00:00:00"/>
    <x v="149"/>
    <n v="18"/>
    <s v="USD"/>
    <x v="9"/>
    <n v="8"/>
    <n v="35"/>
    <n v="166"/>
    <x v="1"/>
    <n v="21"/>
    <n v="0.4"/>
    <n v="1118.9000000000001"/>
    <n v="682.529"/>
    <n v="4028.04"/>
    <n v="-67.134000000000015"/>
  </r>
  <r>
    <s v="SO - 0001746"/>
    <s v="Online"/>
    <s v="WARE-UHY1004"/>
    <d v="2018-07-19T00:00:00"/>
    <x v="196"/>
    <d v="2019-01-08T00:00:00"/>
    <x v="160"/>
    <n v="33"/>
    <s v="USD"/>
    <x v="16"/>
    <n v="18"/>
    <n v="29"/>
    <n v="214"/>
    <x v="1"/>
    <n v="17"/>
    <n v="0.15"/>
    <n v="2485.7000000000003"/>
    <n v="1267.7070000000001"/>
    <n v="12677.07"/>
    <n v="5070.8279999999995"/>
  </r>
  <r>
    <s v="SO - 0001747"/>
    <s v="In-Store"/>
    <s v="WARE-NMK1003"/>
    <d v="2018-07-19T00:00:00"/>
    <x v="196"/>
    <d v="2018-12-25T00:00:00"/>
    <x v="153"/>
    <n v="20"/>
    <s v="USD"/>
    <x v="7"/>
    <n v="4"/>
    <n v="20"/>
    <n v="117"/>
    <x v="0"/>
    <n v="22"/>
    <n v="0.2"/>
    <n v="2847.5"/>
    <n v="1708.5"/>
    <n v="9112"/>
    <n v="2278"/>
  </r>
  <r>
    <s v="SO - 0001748"/>
    <s v="In-Store"/>
    <s v="WARE-NBV1002"/>
    <d v="2018-07-19T00:00:00"/>
    <x v="196"/>
    <d v="2019-01-09T00:00:00"/>
    <x v="136"/>
    <n v="11"/>
    <s v="USD"/>
    <x v="27"/>
    <n v="1"/>
    <n v="25"/>
    <n v="66"/>
    <x v="0"/>
    <n v="15"/>
    <n v="0.2"/>
    <n v="3296.4"/>
    <n v="2571.192"/>
    <n v="10548.480000000001"/>
    <n v="263.71200000000135"/>
  </r>
  <r>
    <s v="SO - 0001749"/>
    <s v="Online"/>
    <s v="WARE-XYS1001"/>
    <d v="2018-07-19T00:00:00"/>
    <x v="196"/>
    <d v="2018-12-21T00:00:00"/>
    <x v="144"/>
    <n v="13"/>
    <s v="USD"/>
    <x v="16"/>
    <n v="18"/>
    <n v="38"/>
    <n v="33"/>
    <x v="1"/>
    <n v="11"/>
    <n v="0.1"/>
    <n v="971.5"/>
    <n v="689.76499999999999"/>
    <n v="3497.4"/>
    <n v="738.34000000000015"/>
  </r>
  <r>
    <s v="SO - 0001750"/>
    <s v="Distributor"/>
    <s v="WARE-PUJ1005"/>
    <d v="2018-07-19T00:00:00"/>
    <x v="196"/>
    <d v="2019-01-07T00:00:00"/>
    <x v="151"/>
    <n v="27"/>
    <s v="USD"/>
    <x v="2"/>
    <n v="21"/>
    <n v="34"/>
    <n v="299"/>
    <x v="0"/>
    <n v="12"/>
    <n v="0.2"/>
    <n v="194.3"/>
    <n v="102.97900000000001"/>
    <n v="1088.0800000000002"/>
    <n v="367.22700000000009"/>
  </r>
  <r>
    <s v="SO - 0001751"/>
    <s v="Online"/>
    <s v="WARE-NMK1003"/>
    <d v="2018-10-27T00:00:00"/>
    <x v="196"/>
    <d v="2018-12-21T00:00:00"/>
    <x v="161"/>
    <n v="34"/>
    <s v="USD"/>
    <x v="5"/>
    <n v="12"/>
    <n v="27"/>
    <n v="172"/>
    <x v="4"/>
    <n v="18"/>
    <n v="0.4"/>
    <n v="5969.7"/>
    <n v="3223.6379999999999"/>
    <n v="21490.92"/>
    <n v="2149.0919999999969"/>
  </r>
  <r>
    <s v="SO - 0001752"/>
    <s v="Online"/>
    <s v="WARE-NMK1003"/>
    <d v="2018-07-19T00:00:00"/>
    <x v="197"/>
    <d v="2018-12-18T00:00:00"/>
    <x v="147"/>
    <n v="7"/>
    <s v="USD"/>
    <x v="1"/>
    <n v="14"/>
    <n v="1"/>
    <n v="166"/>
    <x v="1"/>
    <n v="11"/>
    <n v="0.05"/>
    <n v="1078.7"/>
    <n v="625.64599999999996"/>
    <n v="1024.7650000000001"/>
    <n v="399.11900000000014"/>
  </r>
  <r>
    <s v="SO - 0001753"/>
    <s v="In-Store"/>
    <s v="WARE-NMK1003"/>
    <d v="2018-07-19T00:00:00"/>
    <x v="197"/>
    <d v="2019-01-10T00:00:00"/>
    <x v="157"/>
    <n v="25"/>
    <s v="USD"/>
    <x v="6"/>
    <n v="10"/>
    <n v="33"/>
    <n v="128"/>
    <x v="1"/>
    <n v="40"/>
    <n v="0.05"/>
    <n v="2412"/>
    <n v="1640.16"/>
    <n v="16039.8"/>
    <n v="4558.6799999999985"/>
  </r>
  <r>
    <s v="SO - 0001754"/>
    <s v="In-Store"/>
    <s v="WARE-XYS1001"/>
    <d v="2018-07-19T00:00:00"/>
    <x v="197"/>
    <d v="2019-01-06T00:00:00"/>
    <x v="140"/>
    <n v="5"/>
    <s v="USD"/>
    <x v="22"/>
    <n v="11"/>
    <n v="45"/>
    <n v="18"/>
    <x v="3"/>
    <n v="25"/>
    <n v="0.05"/>
    <n v="1159.1000000000001"/>
    <n v="904.09800000000018"/>
    <n v="4404.58"/>
    <n v="788.18799999999919"/>
  </r>
  <r>
    <s v="SO - 0001755"/>
    <s v="In-Store"/>
    <s v="WARE-MKL1006"/>
    <d v="2018-07-19T00:00:00"/>
    <x v="197"/>
    <d v="2018-12-17T00:00:00"/>
    <x v="162"/>
    <n v="40"/>
    <s v="USD"/>
    <x v="5"/>
    <n v="12"/>
    <n v="17"/>
    <n v="355"/>
    <x v="0"/>
    <n v="12"/>
    <n v="7.4999999999999997E-2"/>
    <n v="1882.7"/>
    <n v="809.56100000000004"/>
    <n v="6965.9900000000007"/>
    <n v="3727.7460000000005"/>
  </r>
  <r>
    <s v="SO - 0001756"/>
    <s v="In-Store"/>
    <s v="WARE-UHY1004"/>
    <d v="2018-10-27T00:00:00"/>
    <x v="197"/>
    <d v="2018-12-20T00:00:00"/>
    <x v="155"/>
    <n v="21"/>
    <s v="USD"/>
    <x v="11"/>
    <n v="5"/>
    <n v="23"/>
    <n v="217"/>
    <x v="1"/>
    <n v="27"/>
    <n v="0.2"/>
    <n v="1949.7"/>
    <n v="1072.335"/>
    <n v="9358.5600000000013"/>
    <n v="2924.5500000000011"/>
  </r>
  <r>
    <s v="SO - 0001757"/>
    <s v="Distributor"/>
    <s v="WARE-NMK1003"/>
    <d v="2018-07-19T00:00:00"/>
    <x v="197"/>
    <d v="2019-01-10T00:00:00"/>
    <x v="152"/>
    <n v="20"/>
    <s v="USD"/>
    <x v="4"/>
    <n v="22"/>
    <n v="46"/>
    <n v="102"/>
    <x v="4"/>
    <n v="9"/>
    <n v="0.05"/>
    <n v="1098.8"/>
    <n v="747.18399999999997"/>
    <n v="3131.5799999999995"/>
    <n v="890.02799999999979"/>
  </r>
  <r>
    <s v="SO - 0001758"/>
    <s v="In-Store"/>
    <s v="WARE-NMK1003"/>
    <d v="2018-07-19T00:00:00"/>
    <x v="197"/>
    <d v="2019-01-02T00:00:00"/>
    <x v="146"/>
    <n v="11"/>
    <s v="USD"/>
    <x v="13"/>
    <n v="2"/>
    <n v="27"/>
    <n v="173"/>
    <x v="1"/>
    <n v="32"/>
    <n v="0.05"/>
    <n v="3155.7000000000003"/>
    <n v="2335.2180000000003"/>
    <n v="20985.404999999999"/>
    <n v="4638.8789999999972"/>
  </r>
  <r>
    <s v="SO - 0001759"/>
    <s v="Distributor"/>
    <s v="WARE-NMK1003"/>
    <d v="2018-07-19T00:00:00"/>
    <x v="197"/>
    <d v="2018-12-29T00:00:00"/>
    <x v="150"/>
    <n v="31"/>
    <s v="USD"/>
    <x v="8"/>
    <n v="23"/>
    <n v="24"/>
    <n v="123"/>
    <x v="1"/>
    <n v="30"/>
    <n v="0.2"/>
    <n v="2680"/>
    <n v="2144"/>
    <n v="10720"/>
    <n v="0"/>
  </r>
  <r>
    <s v="SO - 0001760"/>
    <s v="Wholesale"/>
    <s v="WARE-PUJ1005"/>
    <d v="2018-07-19T00:00:00"/>
    <x v="197"/>
    <d v="2018-12-18T00:00:00"/>
    <x v="158"/>
    <n v="18"/>
    <s v="USD"/>
    <x v="12"/>
    <n v="25"/>
    <n v="10"/>
    <n v="309"/>
    <x v="2"/>
    <n v="13"/>
    <n v="0.05"/>
    <n v="5956.3"/>
    <n v="3871.5950000000003"/>
    <n v="28292.424999999999"/>
    <n v="8934.4499999999971"/>
  </r>
  <r>
    <s v="SO - 0001761"/>
    <s v="In-Store"/>
    <s v="WARE-UHY1004"/>
    <d v="2018-07-19T00:00:00"/>
    <x v="198"/>
    <d v="2019-01-03T00:00:00"/>
    <x v="149"/>
    <n v="16"/>
    <s v="USD"/>
    <x v="26"/>
    <n v="3"/>
    <n v="29"/>
    <n v="260"/>
    <x v="1"/>
    <n v="36"/>
    <n v="0.1"/>
    <n v="2010"/>
    <n v="924.6"/>
    <n v="14472"/>
    <n v="7075.2"/>
  </r>
  <r>
    <s v="SO - 0001762"/>
    <s v="Online"/>
    <s v="WARE-PUJ1005"/>
    <d v="2018-10-27T00:00:00"/>
    <x v="198"/>
    <d v="2018-12-26T00:00:00"/>
    <x v="150"/>
    <n v="30"/>
    <s v="USD"/>
    <x v="17"/>
    <n v="20"/>
    <n v="12"/>
    <n v="325"/>
    <x v="2"/>
    <n v="7"/>
    <n v="7.4999999999999997E-2"/>
    <n v="1319.9"/>
    <n v="963.52700000000004"/>
    <n v="7325.4450000000006"/>
    <n v="1544.2830000000004"/>
  </r>
  <r>
    <s v="SO - 0001763"/>
    <s v="In-Store"/>
    <s v="WARE-NBV1002"/>
    <d v="2018-07-19T00:00:00"/>
    <x v="198"/>
    <d v="2018-12-17T00:00:00"/>
    <x v="158"/>
    <n v="17"/>
    <s v="USD"/>
    <x v="11"/>
    <n v="5"/>
    <n v="26"/>
    <n v="77"/>
    <x v="1"/>
    <n v="41"/>
    <n v="7.4999999999999997E-2"/>
    <n v="1775.5"/>
    <n v="1065.3"/>
    <n v="13138.7"/>
    <n v="4616.3000000000011"/>
  </r>
  <r>
    <s v="SO - 0001764"/>
    <s v="In-Store"/>
    <s v="WARE-XYS1001"/>
    <d v="2018-07-19T00:00:00"/>
    <x v="198"/>
    <d v="2019-01-04T00:00:00"/>
    <x v="153"/>
    <n v="18"/>
    <s v="USD"/>
    <x v="27"/>
    <n v="1"/>
    <n v="38"/>
    <n v="41"/>
    <x v="1"/>
    <n v="39"/>
    <n v="0.15"/>
    <n v="187.6"/>
    <n v="129.44399999999999"/>
    <n v="318.91999999999996"/>
    <n v="60.031999999999982"/>
  </r>
  <r>
    <s v="SO - 0001765"/>
    <s v="In-Store"/>
    <s v="WARE-NMK1003"/>
    <d v="2018-07-19T00:00:00"/>
    <x v="198"/>
    <d v="2018-12-27T00:00:00"/>
    <x v="146"/>
    <n v="10"/>
    <s v="USD"/>
    <x v="0"/>
    <n v="6"/>
    <n v="3"/>
    <n v="173"/>
    <x v="0"/>
    <n v="19"/>
    <n v="0.05"/>
    <n v="1139"/>
    <n v="899.81000000000006"/>
    <n v="5410.25"/>
    <n v="911.19999999999982"/>
  </r>
  <r>
    <s v="SO - 0001766"/>
    <s v="In-Store"/>
    <s v="WARE-XYS1001"/>
    <d v="2018-10-27T00:00:00"/>
    <x v="198"/>
    <d v="2018-12-18T00:00:00"/>
    <x v="155"/>
    <n v="20"/>
    <s v="USD"/>
    <x v="10"/>
    <n v="9"/>
    <n v="28"/>
    <n v="46"/>
    <x v="1"/>
    <n v="27"/>
    <n v="0.15"/>
    <n v="1005"/>
    <n v="824.09999999999991"/>
    <n v="4271.25"/>
    <n v="150.75"/>
  </r>
  <r>
    <s v="SO - 0001767"/>
    <s v="Distributor"/>
    <s v="WARE-NBV1002"/>
    <d v="2018-07-19T00:00:00"/>
    <x v="198"/>
    <d v="2018-12-25T00:00:00"/>
    <x v="158"/>
    <n v="17"/>
    <s v="USD"/>
    <x v="12"/>
    <n v="25"/>
    <n v="23"/>
    <n v="58"/>
    <x v="1"/>
    <n v="44"/>
    <n v="0.2"/>
    <n v="2385.2000000000003"/>
    <n v="1097.1920000000002"/>
    <n v="9540.8000000000011"/>
    <n v="4054.84"/>
  </r>
  <r>
    <s v="SO - 0001768"/>
    <s v="Online"/>
    <s v="WARE-NMK1003"/>
    <d v="2018-10-27T00:00:00"/>
    <x v="198"/>
    <d v="2019-01-07T00:00:00"/>
    <x v="163"/>
    <n v="33"/>
    <s v="USD"/>
    <x v="20"/>
    <n v="17"/>
    <n v="26"/>
    <n v="184"/>
    <x v="2"/>
    <n v="1"/>
    <n v="0.05"/>
    <n v="1085.4000000000001"/>
    <n v="911.73599999999999"/>
    <n v="6186.7800000000007"/>
    <n v="716.36400000000049"/>
  </r>
  <r>
    <s v="SO - 0001769"/>
    <s v="Online"/>
    <s v="WARE-PUJ1005"/>
    <d v="2018-10-27T00:00:00"/>
    <x v="198"/>
    <d v="2018-12-20T00:00:00"/>
    <x v="146"/>
    <n v="10"/>
    <s v="USD"/>
    <x v="24"/>
    <n v="16"/>
    <n v="13"/>
    <n v="307"/>
    <x v="2"/>
    <n v="4"/>
    <n v="0.2"/>
    <n v="1809"/>
    <n v="1519.56"/>
    <n v="7236"/>
    <n v="-361.79999999999927"/>
  </r>
  <r>
    <s v="SO - 0001770"/>
    <s v="Wholesale"/>
    <s v="WARE-UHY1004"/>
    <d v="2018-07-19T00:00:00"/>
    <x v="198"/>
    <d v="2018-12-29T00:00:00"/>
    <x v="144"/>
    <n v="11"/>
    <s v="USD"/>
    <x v="21"/>
    <n v="26"/>
    <n v="33"/>
    <n v="250"/>
    <x v="1"/>
    <n v="2"/>
    <n v="0.05"/>
    <n v="897.80000000000007"/>
    <n v="646.41600000000005"/>
    <n v="3411.64"/>
    <n v="825.97599999999966"/>
  </r>
  <r>
    <s v="SO - 0001771"/>
    <s v="In-Store"/>
    <s v="WARE-PUJ1005"/>
    <d v="2018-10-27T00:00:00"/>
    <x v="198"/>
    <d v="2018-12-25T00:00:00"/>
    <x v="136"/>
    <n v="9"/>
    <s v="USD"/>
    <x v="26"/>
    <n v="3"/>
    <n v="17"/>
    <n v="284"/>
    <x v="1"/>
    <n v="14"/>
    <n v="0.2"/>
    <n v="1246.2"/>
    <n v="847.41600000000005"/>
    <n v="2990.8800000000006"/>
    <n v="448.63200000000052"/>
  </r>
  <r>
    <s v="SO - 0001772"/>
    <s v="In-Store"/>
    <s v="WARE-XYS1001"/>
    <d v="2018-07-19T00:00:00"/>
    <x v="198"/>
    <d v="2019-01-01T00:00:00"/>
    <x v="153"/>
    <n v="18"/>
    <s v="USD"/>
    <x v="7"/>
    <n v="4"/>
    <n v="32"/>
    <n v="20"/>
    <x v="1"/>
    <n v="40"/>
    <n v="0.3"/>
    <n v="1118.9000000000001"/>
    <n v="503.50500000000005"/>
    <n v="783.23"/>
    <n v="279.72499999999997"/>
  </r>
  <r>
    <s v="SO - 0001773"/>
    <s v="Online"/>
    <s v="WARE-NBV1002"/>
    <d v="2018-07-19T00:00:00"/>
    <x v="198"/>
    <d v="2018-12-23T00:00:00"/>
    <x v="150"/>
    <n v="30"/>
    <s v="USD"/>
    <x v="19"/>
    <n v="19"/>
    <n v="42"/>
    <n v="85"/>
    <x v="0"/>
    <n v="5"/>
    <n v="0.05"/>
    <n v="1018.4"/>
    <n v="835.08799999999997"/>
    <n v="2902.4399999999996"/>
    <n v="397.17599999999948"/>
  </r>
  <r>
    <s v="SO - 0001774"/>
    <s v="Distributor"/>
    <s v="WARE-UHY1004"/>
    <d v="2018-07-19T00:00:00"/>
    <x v="198"/>
    <d v="2018-12-26T00:00:00"/>
    <x v="156"/>
    <n v="23"/>
    <s v="USD"/>
    <x v="8"/>
    <n v="23"/>
    <n v="17"/>
    <n v="219"/>
    <x v="1"/>
    <n v="33"/>
    <n v="7.4999999999999997E-2"/>
    <n v="5105.4000000000005"/>
    <n v="3982.2120000000004"/>
    <n v="4722.4950000000008"/>
    <n v="740.28300000000036"/>
  </r>
  <r>
    <s v="SO - 0001775"/>
    <s v="In-Store"/>
    <s v="WARE-MKL1006"/>
    <d v="2018-07-19T00:00:00"/>
    <x v="199"/>
    <d v="2019-01-13T00:00:00"/>
    <x v="160"/>
    <n v="30"/>
    <s v="USD"/>
    <x v="10"/>
    <n v="9"/>
    <n v="13"/>
    <n v="363"/>
    <x v="2"/>
    <n v="16"/>
    <n v="7.4999999999999997E-2"/>
    <n v="1159.1000000000001"/>
    <n v="753.41500000000008"/>
    <n v="8577.340000000002"/>
    <n v="2550.0200000000013"/>
  </r>
  <r>
    <s v="SO - 0001776"/>
    <s v="In-Store"/>
    <s v="WARE-PUJ1005"/>
    <d v="2018-07-19T00:00:00"/>
    <x v="199"/>
    <d v="2019-01-08T00:00:00"/>
    <x v="148"/>
    <n v="12"/>
    <s v="USD"/>
    <x v="9"/>
    <n v="8"/>
    <n v="7"/>
    <n v="287"/>
    <x v="1"/>
    <n v="36"/>
    <n v="7.4999999999999997E-2"/>
    <n v="1916.2"/>
    <n v="1379.664"/>
    <n v="5317.4550000000008"/>
    <n v="1178.4630000000006"/>
  </r>
  <r>
    <s v="SO - 0001777"/>
    <s v="In-Store"/>
    <s v="WARE-NBV1002"/>
    <d v="2018-07-19T00:00:00"/>
    <x v="199"/>
    <d v="2019-01-01T00:00:00"/>
    <x v="155"/>
    <n v="19"/>
    <s v="USD"/>
    <x v="10"/>
    <n v="9"/>
    <n v="41"/>
    <n v="66"/>
    <x v="1"/>
    <n v="23"/>
    <n v="0.15"/>
    <n v="247.9"/>
    <n v="131.387"/>
    <n v="632.14499999999998"/>
    <n v="237.98399999999998"/>
  </r>
  <r>
    <s v="SO - 0001778"/>
    <s v="Wholesale"/>
    <s v="WARE-UHY1004"/>
    <d v="2018-07-19T00:00:00"/>
    <x v="199"/>
    <d v="2019-01-12T00:00:00"/>
    <x v="146"/>
    <n v="9"/>
    <s v="USD"/>
    <x v="21"/>
    <n v="26"/>
    <n v="18"/>
    <n v="222"/>
    <x v="3"/>
    <n v="28"/>
    <n v="7.4999999999999997E-2"/>
    <n v="884.4"/>
    <n v="610.23599999999999"/>
    <n v="3272.28"/>
    <n v="831.33600000000024"/>
  </r>
  <r>
    <s v="SO - 0001779"/>
    <s v="Distributor"/>
    <s v="WARE-UHY1004"/>
    <d v="2018-07-19T00:00:00"/>
    <x v="200"/>
    <d v="2019-01-06T00:00:00"/>
    <x v="153"/>
    <n v="16"/>
    <s v="USD"/>
    <x v="12"/>
    <n v="25"/>
    <n v="29"/>
    <n v="242"/>
    <x v="1"/>
    <n v="39"/>
    <n v="0.1"/>
    <n v="1139"/>
    <n v="774.5200000000001"/>
    <n v="1025.1000000000001"/>
    <n v="250.58000000000004"/>
  </r>
  <r>
    <s v="SO - 0001780"/>
    <s v="Wholesale"/>
    <s v="WARE-MKL1006"/>
    <d v="2018-07-19T00:00:00"/>
    <x v="200"/>
    <d v="2019-01-11T00:00:00"/>
    <x v="152"/>
    <n v="17"/>
    <s v="USD"/>
    <x v="21"/>
    <n v="26"/>
    <n v="13"/>
    <n v="341"/>
    <x v="1"/>
    <n v="2"/>
    <n v="0.3"/>
    <n v="174.20000000000002"/>
    <n v="85.358000000000004"/>
    <n v="365.82"/>
    <n v="109.74599999999998"/>
  </r>
  <r>
    <s v="SO - 0001781"/>
    <s v="Online"/>
    <s v="WARE-NMK1003"/>
    <d v="2018-07-19T00:00:00"/>
    <x v="200"/>
    <d v="2018-12-22T00:00:00"/>
    <x v="152"/>
    <n v="17"/>
    <s v="USD"/>
    <x v="20"/>
    <n v="17"/>
    <n v="20"/>
    <n v="187"/>
    <x v="1"/>
    <n v="27"/>
    <n v="0.05"/>
    <n v="951.4"/>
    <n v="761.12"/>
    <n v="7230.6399999999994"/>
    <n v="1141.6799999999994"/>
  </r>
  <r>
    <s v="SO - 0001782"/>
    <s v="Online"/>
    <s v="WARE-NMK1003"/>
    <d v="2018-10-27T00:00:00"/>
    <x v="200"/>
    <d v="2019-01-03T00:00:00"/>
    <x v="156"/>
    <n v="21"/>
    <s v="USD"/>
    <x v="17"/>
    <n v="20"/>
    <n v="45"/>
    <n v="194"/>
    <x v="1"/>
    <n v="32"/>
    <n v="0.05"/>
    <n v="167.5"/>
    <n v="125.625"/>
    <n v="636.5"/>
    <n v="134"/>
  </r>
  <r>
    <s v="SO - 0001783"/>
    <s v="Wholesale"/>
    <s v="WARE-NMK1003"/>
    <d v="2018-07-19T00:00:00"/>
    <x v="200"/>
    <d v="2019-01-12T00:00:00"/>
    <x v="136"/>
    <n v="7"/>
    <s v="USD"/>
    <x v="3"/>
    <n v="28"/>
    <n v="17"/>
    <n v="144"/>
    <x v="1"/>
    <n v="31"/>
    <n v="0.05"/>
    <n v="5138.9000000000005"/>
    <n v="3956.9530000000004"/>
    <n v="39055.64"/>
    <n v="7400.015999999996"/>
  </r>
  <r>
    <s v="SO - 0001784"/>
    <s v="Online"/>
    <s v="WARE-NMK1003"/>
    <d v="2018-10-27T00:00:00"/>
    <x v="200"/>
    <d v="2018-12-26T00:00:00"/>
    <x v="136"/>
    <n v="7"/>
    <s v="USD"/>
    <x v="20"/>
    <n v="17"/>
    <n v="12"/>
    <n v="180"/>
    <x v="1"/>
    <n v="29"/>
    <n v="0.05"/>
    <n v="214.4"/>
    <n v="109.34400000000001"/>
    <n v="1425.76"/>
    <n v="660.35199999999998"/>
  </r>
  <r>
    <s v="SO - 0001785"/>
    <s v="Distributor"/>
    <s v="WARE-PUJ1005"/>
    <d v="2018-10-27T00:00:00"/>
    <x v="201"/>
    <d v="2018-12-26T00:00:00"/>
    <x v="150"/>
    <n v="27"/>
    <s v="USD"/>
    <x v="4"/>
    <n v="22"/>
    <n v="5"/>
    <n v="300"/>
    <x v="2"/>
    <n v="1"/>
    <n v="0.15"/>
    <n v="1011.7"/>
    <n v="475.49899999999997"/>
    <n v="6879.56"/>
    <n v="3075.5680000000007"/>
  </r>
  <r>
    <s v="SO - 0001786"/>
    <s v="Distributor"/>
    <s v="WARE-MKL1006"/>
    <d v="2018-07-19T00:00:00"/>
    <x v="201"/>
    <d v="2019-01-15T00:00:00"/>
    <x v="161"/>
    <n v="29"/>
    <s v="USD"/>
    <x v="8"/>
    <n v="23"/>
    <n v="16"/>
    <n v="332"/>
    <x v="4"/>
    <n v="10"/>
    <n v="0.05"/>
    <n v="1159.1000000000001"/>
    <n v="915.68900000000019"/>
    <n v="6606.87"/>
    <n v="1112.735999999999"/>
  </r>
  <r>
    <s v="SO - 0001787"/>
    <s v="Distributor"/>
    <s v="WARE-UHY1004"/>
    <d v="2018-07-19T00:00:00"/>
    <x v="201"/>
    <d v="2019-01-11T00:00:00"/>
    <x v="157"/>
    <n v="21"/>
    <s v="USD"/>
    <x v="4"/>
    <n v="22"/>
    <n v="48"/>
    <n v="228"/>
    <x v="1"/>
    <n v="40"/>
    <n v="0.05"/>
    <n v="1058.6000000000001"/>
    <n v="857.46600000000012"/>
    <n v="3017.01"/>
    <n v="444.61200000000008"/>
  </r>
  <r>
    <s v="SO - 0001788"/>
    <s v="Wholesale"/>
    <s v="WARE-MKL1006"/>
    <d v="2018-10-27T00:00:00"/>
    <x v="201"/>
    <d v="2019-01-06T00:00:00"/>
    <x v="161"/>
    <n v="29"/>
    <s v="USD"/>
    <x v="25"/>
    <n v="27"/>
    <n v="2"/>
    <n v="354"/>
    <x v="1"/>
    <n v="43"/>
    <n v="0.15"/>
    <n v="1869.3"/>
    <n v="766.4129999999999"/>
    <n v="6355.62"/>
    <n v="3289.9680000000003"/>
  </r>
  <r>
    <s v="SO - 0001789"/>
    <s v="Online"/>
    <s v="WARE-XYS1001"/>
    <d v="2018-10-27T00:00:00"/>
    <x v="201"/>
    <d v="2019-01-13T00:00:00"/>
    <x v="152"/>
    <n v="16"/>
    <s v="USD"/>
    <x v="16"/>
    <n v="18"/>
    <n v="47"/>
    <n v="55"/>
    <x v="1"/>
    <n v="35"/>
    <n v="0.4"/>
    <n v="1762.1000000000001"/>
    <n v="1409.6800000000003"/>
    <n v="5286.3"/>
    <n v="-1762.1000000000013"/>
  </r>
  <r>
    <s v="SO - 0001790"/>
    <s v="Online"/>
    <s v="WARE-PUJ1005"/>
    <d v="2018-07-19T00:00:00"/>
    <x v="201"/>
    <d v="2018-12-24T00:00:00"/>
    <x v="164"/>
    <n v="31"/>
    <s v="USD"/>
    <x v="20"/>
    <n v="17"/>
    <n v="10"/>
    <n v="328"/>
    <x v="0"/>
    <n v="15"/>
    <n v="7.4999999999999997E-2"/>
    <n v="2492.4"/>
    <n v="1869.3000000000002"/>
    <n v="6916.4100000000008"/>
    <n v="1308.5100000000002"/>
  </r>
  <r>
    <s v="SO - 0001791"/>
    <s v="Distributor"/>
    <s v="WARE-MKL1006"/>
    <d v="2018-07-19T00:00:00"/>
    <x v="201"/>
    <d v="2019-01-09T00:00:00"/>
    <x v="144"/>
    <n v="8"/>
    <s v="USD"/>
    <x v="17"/>
    <n v="20"/>
    <n v="12"/>
    <n v="347"/>
    <x v="1"/>
    <n v="40"/>
    <n v="7.4999999999999997E-2"/>
    <n v="3919.5"/>
    <n v="2038.14"/>
    <n v="25378.762500000001"/>
    <n v="11111.782499999999"/>
  </r>
  <r>
    <s v="SO - 0001792"/>
    <s v="Distributor"/>
    <s v="WARE-NMK1003"/>
    <d v="2018-10-27T00:00:00"/>
    <x v="201"/>
    <d v="2019-01-09T00:00:00"/>
    <x v="163"/>
    <n v="30"/>
    <s v="USD"/>
    <x v="2"/>
    <n v="21"/>
    <n v="31"/>
    <n v="141"/>
    <x v="2"/>
    <n v="7"/>
    <n v="7.4999999999999997E-2"/>
    <n v="2519.2000000000003"/>
    <n v="1007.6800000000002"/>
    <n v="2330.2600000000002"/>
    <n v="1322.58"/>
  </r>
  <r>
    <s v="SO - 0001793"/>
    <s v="Wholesale"/>
    <s v="WARE-MKL1006"/>
    <d v="2018-10-27T00:00:00"/>
    <x v="201"/>
    <d v="2019-01-01T00:00:00"/>
    <x v="155"/>
    <n v="17"/>
    <s v="USD"/>
    <x v="21"/>
    <n v="26"/>
    <n v="10"/>
    <n v="358"/>
    <x v="3"/>
    <n v="25"/>
    <n v="0.3"/>
    <n v="3872.6"/>
    <n v="3252.9839999999999"/>
    <n v="8132.4599999999991"/>
    <n v="-1626.4920000000002"/>
  </r>
  <r>
    <s v="SO - 0001794"/>
    <s v="In-Store"/>
    <s v="WARE-NMK1003"/>
    <d v="2018-07-19T00:00:00"/>
    <x v="202"/>
    <d v="2019-01-07T00:00:00"/>
    <x v="149"/>
    <n v="12"/>
    <s v="USD"/>
    <x v="9"/>
    <n v="8"/>
    <n v="32"/>
    <n v="148"/>
    <x v="0"/>
    <n v="38"/>
    <n v="7.4999999999999997E-2"/>
    <n v="1855.9"/>
    <n v="1354.807"/>
    <n v="3433.4150000000004"/>
    <n v="723.80100000000039"/>
  </r>
  <r>
    <s v="SO - 0001795"/>
    <s v="In-Store"/>
    <s v="WARE-UHY1004"/>
    <d v="2018-07-19T00:00:00"/>
    <x v="202"/>
    <d v="2018-12-30T00:00:00"/>
    <x v="156"/>
    <n v="19"/>
    <s v="USD"/>
    <x v="0"/>
    <n v="6"/>
    <n v="26"/>
    <n v="253"/>
    <x v="2"/>
    <n v="4"/>
    <n v="0.05"/>
    <n v="4006.6"/>
    <n v="3205.28"/>
    <n v="3806.2699999999995"/>
    <n v="600.98999999999933"/>
  </r>
  <r>
    <s v="SO - 0001796"/>
    <s v="Online"/>
    <s v="WARE-UHY1004"/>
    <d v="2018-07-19T00:00:00"/>
    <x v="202"/>
    <d v="2018-12-26T00:00:00"/>
    <x v="163"/>
    <n v="29"/>
    <s v="USD"/>
    <x v="16"/>
    <n v="18"/>
    <n v="13"/>
    <n v="211"/>
    <x v="1"/>
    <n v="31"/>
    <n v="0.1"/>
    <n v="1721.9"/>
    <n v="1360.3010000000002"/>
    <n v="10847.970000000001"/>
    <n v="1325.8629999999994"/>
  </r>
  <r>
    <s v="SO - 0001797"/>
    <s v="In-Store"/>
    <s v="WARE-NMK1003"/>
    <d v="2018-07-19T00:00:00"/>
    <x v="202"/>
    <d v="2019-01-06T00:00:00"/>
    <x v="161"/>
    <n v="28"/>
    <s v="USD"/>
    <x v="11"/>
    <n v="5"/>
    <n v="6"/>
    <n v="140"/>
    <x v="1"/>
    <n v="26"/>
    <n v="0.05"/>
    <n v="1038.5"/>
    <n v="726.94999999999993"/>
    <n v="1973.1499999999999"/>
    <n v="519.25"/>
  </r>
  <r>
    <s v="SO - 0001798"/>
    <s v="Wholesale"/>
    <s v="WARE-NMK1003"/>
    <d v="2018-07-19T00:00:00"/>
    <x v="202"/>
    <d v="2019-01-10T00:00:00"/>
    <x v="146"/>
    <n v="6"/>
    <s v="USD"/>
    <x v="21"/>
    <n v="26"/>
    <n v="35"/>
    <n v="181"/>
    <x v="1"/>
    <n v="11"/>
    <n v="0.2"/>
    <n v="241.20000000000002"/>
    <n v="108.54"/>
    <n v="1157.76"/>
    <n v="506.52"/>
  </r>
  <r>
    <s v="SO - 0001799"/>
    <s v="Online"/>
    <s v="WARE-PUJ1005"/>
    <d v="2018-10-27T00:00:00"/>
    <x v="202"/>
    <d v="2019-01-05T00:00:00"/>
    <x v="156"/>
    <n v="19"/>
    <s v="USD"/>
    <x v="20"/>
    <n v="17"/>
    <n v="8"/>
    <n v="274"/>
    <x v="1"/>
    <n v="30"/>
    <n v="0.05"/>
    <n v="1051.9000000000001"/>
    <n v="673.21600000000012"/>
    <n v="999.30500000000006"/>
    <n v="326.08899999999994"/>
  </r>
  <r>
    <s v="SO - 0001800"/>
    <s v="Distributor"/>
    <s v="WARE-UHY1004"/>
    <d v="2018-10-27T00:00:00"/>
    <x v="202"/>
    <d v="2019-01-09T00:00:00"/>
    <x v="149"/>
    <n v="12"/>
    <s v="USD"/>
    <x v="12"/>
    <n v="25"/>
    <n v="9"/>
    <n v="247"/>
    <x v="2"/>
    <n v="37"/>
    <n v="7.4999999999999997E-2"/>
    <n v="180.9"/>
    <n v="130.24799999999999"/>
    <n v="1338.66"/>
    <n v="296.67600000000016"/>
  </r>
  <r>
    <s v="SO - 0001801"/>
    <s v="Online"/>
    <s v="WARE-NMK1003"/>
    <d v="2018-07-19T00:00:00"/>
    <x v="203"/>
    <d v="2019-01-05T00:00:00"/>
    <x v="143"/>
    <n v="7"/>
    <s v="USD"/>
    <x v="16"/>
    <n v="18"/>
    <n v="2"/>
    <n v="192"/>
    <x v="0"/>
    <n v="12"/>
    <n v="0.05"/>
    <n v="268"/>
    <n v="219.76"/>
    <n v="1527.6"/>
    <n v="209.03999999999996"/>
  </r>
  <r>
    <s v="SO - 0001802"/>
    <s v="In-Store"/>
    <s v="WARE-XYS1001"/>
    <d v="2018-07-19T00:00:00"/>
    <x v="203"/>
    <d v="2019-01-04T00:00:00"/>
    <x v="154"/>
    <n v="32"/>
    <s v="USD"/>
    <x v="11"/>
    <n v="5"/>
    <n v="9"/>
    <n v="2"/>
    <x v="2"/>
    <n v="13"/>
    <n v="0.2"/>
    <n v="1159.1000000000001"/>
    <n v="533.18600000000004"/>
    <n v="927.2800000000002"/>
    <n v="394.09400000000016"/>
  </r>
  <r>
    <s v="SO - 0001803"/>
    <s v="In-Store"/>
    <s v="WARE-UHY1004"/>
    <d v="2018-10-27T00:00:00"/>
    <x v="203"/>
    <d v="2019-01-08T00:00:00"/>
    <x v="149"/>
    <n v="11"/>
    <s v="USD"/>
    <x v="7"/>
    <n v="4"/>
    <n v="12"/>
    <n v="239"/>
    <x v="1"/>
    <n v="14"/>
    <n v="0.05"/>
    <n v="951.4"/>
    <n v="551.8119999999999"/>
    <n v="5422.98"/>
    <n v="2112.1080000000002"/>
  </r>
  <r>
    <s v="SO - 0001804"/>
    <s v="Online"/>
    <s v="WARE-PUJ1005"/>
    <d v="2018-10-27T00:00:00"/>
    <x v="203"/>
    <d v="2018-12-24T00:00:00"/>
    <x v="150"/>
    <n v="25"/>
    <s v="USD"/>
    <x v="16"/>
    <n v="18"/>
    <n v="25"/>
    <n v="327"/>
    <x v="1"/>
    <n v="29"/>
    <n v="0.05"/>
    <n v="4006.6"/>
    <n v="2644.3560000000002"/>
    <n v="19031.349999999999"/>
    <n v="5809.5699999999979"/>
  </r>
  <r>
    <s v="SO - 0001805"/>
    <s v="Online"/>
    <s v="WARE-NMK1003"/>
    <d v="2018-07-19T00:00:00"/>
    <x v="203"/>
    <d v="2019-01-10T00:00:00"/>
    <x v="161"/>
    <n v="27"/>
    <s v="USD"/>
    <x v="19"/>
    <n v="19"/>
    <n v="33"/>
    <n v="122"/>
    <x v="3"/>
    <n v="25"/>
    <n v="7.4999999999999997E-2"/>
    <n v="5648.1"/>
    <n v="2372.2020000000002"/>
    <n v="36571.447500000009"/>
    <n v="19966.033500000009"/>
  </r>
  <r>
    <s v="SO - 0001806"/>
    <s v="Online"/>
    <s v="WARE-NMK1003"/>
    <d v="2018-07-19T00:00:00"/>
    <x v="203"/>
    <d v="2019-01-13T00:00:00"/>
    <x v="161"/>
    <n v="27"/>
    <s v="USD"/>
    <x v="20"/>
    <n v="17"/>
    <n v="37"/>
    <n v="168"/>
    <x v="1"/>
    <n v="14"/>
    <n v="0.05"/>
    <n v="3926.2000000000003"/>
    <n v="3219.4839999999999"/>
    <n v="18649.45"/>
    <n v="2552.0300000000007"/>
  </r>
  <r>
    <s v="SO - 0001807"/>
    <s v="Online"/>
    <s v="WARE-MKL1006"/>
    <d v="2018-10-27T00:00:00"/>
    <x v="203"/>
    <d v="2019-01-04T00:00:00"/>
    <x v="151"/>
    <n v="20"/>
    <s v="USD"/>
    <x v="23"/>
    <n v="15"/>
    <n v="24"/>
    <n v="333"/>
    <x v="1"/>
    <n v="41"/>
    <n v="7.4999999999999997E-2"/>
    <n v="5326.5"/>
    <n v="4207.9350000000004"/>
    <n v="39416.1"/>
    <n v="5752.6199999999953"/>
  </r>
  <r>
    <s v="SO - 0001808"/>
    <s v="Distributor"/>
    <s v="WARE-NMK1003"/>
    <d v="2018-07-19T00:00:00"/>
    <x v="203"/>
    <d v="2019-01-04T00:00:00"/>
    <x v="150"/>
    <n v="25"/>
    <s v="USD"/>
    <x v="8"/>
    <n v="23"/>
    <n v="17"/>
    <n v="193"/>
    <x v="1"/>
    <n v="17"/>
    <n v="7.4999999999999997E-2"/>
    <n v="5467.2"/>
    <n v="2241.5519999999997"/>
    <n v="25285.800000000003"/>
    <n v="14078.040000000005"/>
  </r>
  <r>
    <s v="SO - 0001809"/>
    <s v="In-Store"/>
    <s v="WARE-NMK1003"/>
    <d v="2018-10-27T00:00:00"/>
    <x v="203"/>
    <d v="2018-12-23T00:00:00"/>
    <x v="164"/>
    <n v="29"/>
    <s v="USD"/>
    <x v="0"/>
    <n v="6"/>
    <n v="37"/>
    <n v="171"/>
    <x v="2"/>
    <n v="8"/>
    <n v="7.4999999999999997E-2"/>
    <n v="2546"/>
    <n v="1654.9"/>
    <n v="18840.400000000001"/>
    <n v="5601.2000000000007"/>
  </r>
  <r>
    <s v="SO - 0001810"/>
    <s v="In-Store"/>
    <s v="WARE-NBV1002"/>
    <d v="2018-07-19T00:00:00"/>
    <x v="203"/>
    <d v="2019-01-14T00:00:00"/>
    <x v="150"/>
    <n v="25"/>
    <s v="USD"/>
    <x v="27"/>
    <n v="1"/>
    <n v="50"/>
    <n v="70"/>
    <x v="0"/>
    <n v="5"/>
    <n v="0.05"/>
    <n v="1072"/>
    <n v="889.76"/>
    <n v="5092"/>
    <n v="643.19999999999982"/>
  </r>
  <r>
    <s v="SO - 0001811"/>
    <s v="Online"/>
    <s v="WARE-UHY1004"/>
    <d v="2018-10-27T00:00:00"/>
    <x v="203"/>
    <d v="2018-12-29T00:00:00"/>
    <x v="155"/>
    <n v="15"/>
    <s v="USD"/>
    <x v="23"/>
    <n v="15"/>
    <n v="24"/>
    <n v="208"/>
    <x v="1"/>
    <n v="30"/>
    <n v="7.4999999999999997E-2"/>
    <n v="1112.2"/>
    <n v="611.71"/>
    <n v="7201.4950000000008"/>
    <n v="2919.5250000000005"/>
  </r>
  <r>
    <s v="SO - 0001812"/>
    <s v="In-Store"/>
    <s v="WARE-NBV1002"/>
    <d v="2018-07-19T00:00:00"/>
    <x v="203"/>
    <d v="2019-01-13T00:00:00"/>
    <x v="149"/>
    <n v="11"/>
    <s v="USD"/>
    <x v="10"/>
    <n v="9"/>
    <n v="10"/>
    <n v="87"/>
    <x v="1"/>
    <n v="33"/>
    <n v="0.1"/>
    <n v="2780.5"/>
    <n v="1390.25"/>
    <n v="7507.35"/>
    <n v="3336.6000000000004"/>
  </r>
  <r>
    <s v="SO - 0001813"/>
    <s v="Online"/>
    <s v="WARE-NMK1003"/>
    <d v="2018-07-19T00:00:00"/>
    <x v="203"/>
    <d v="2019-01-11T00:00:00"/>
    <x v="144"/>
    <n v="6"/>
    <s v="USD"/>
    <x v="5"/>
    <n v="12"/>
    <n v="39"/>
    <n v="189"/>
    <x v="2"/>
    <n v="16"/>
    <n v="0.05"/>
    <n v="2646.5"/>
    <n v="1534.9699999999998"/>
    <n v="7542.5249999999996"/>
    <n v="2937.6149999999998"/>
  </r>
  <r>
    <s v="SO - 0001814"/>
    <s v="In-Store"/>
    <s v="WARE-PUJ1005"/>
    <d v="2018-07-19T00:00:00"/>
    <x v="204"/>
    <d v="2019-01-05T00:00:00"/>
    <x v="156"/>
    <n v="17"/>
    <s v="USD"/>
    <x v="10"/>
    <n v="9"/>
    <n v="10"/>
    <n v="273"/>
    <x v="3"/>
    <n v="6"/>
    <n v="0.15"/>
    <n v="214.4"/>
    <n v="135.072"/>
    <n v="911.19999999999993"/>
    <n v="235.83999999999992"/>
  </r>
  <r>
    <s v="SO - 0001815"/>
    <s v="Distributor"/>
    <s v="WARE-XYS1001"/>
    <d v="2018-07-19T00:00:00"/>
    <x v="204"/>
    <d v="2018-12-29T00:00:00"/>
    <x v="148"/>
    <n v="7"/>
    <s v="USD"/>
    <x v="4"/>
    <n v="22"/>
    <n v="8"/>
    <n v="20"/>
    <x v="2"/>
    <n v="8"/>
    <n v="0.1"/>
    <n v="1125.6000000000001"/>
    <n v="821.6880000000001"/>
    <n v="7091.2800000000007"/>
    <n v="1339.4639999999999"/>
  </r>
  <r>
    <s v="SO - 0001816"/>
    <s v="In-Store"/>
    <s v="WARE-UHY1004"/>
    <d v="2018-07-19T00:00:00"/>
    <x v="204"/>
    <d v="2019-01-15T00:00:00"/>
    <x v="152"/>
    <n v="13"/>
    <s v="USD"/>
    <x v="0"/>
    <n v="6"/>
    <n v="32"/>
    <n v="204"/>
    <x v="1"/>
    <n v="27"/>
    <n v="0.05"/>
    <n v="1842.5"/>
    <n v="737"/>
    <n v="12252.625"/>
    <n v="7093.625"/>
  </r>
  <r>
    <s v="SO - 0001817"/>
    <s v="Wholesale"/>
    <s v="WARE-NMK1003"/>
    <d v="2018-10-27T00:00:00"/>
    <x v="204"/>
    <d v="2018-12-29T00:00:00"/>
    <x v="164"/>
    <n v="28"/>
    <s v="USD"/>
    <x v="25"/>
    <n v="27"/>
    <n v="12"/>
    <n v="165"/>
    <x v="1"/>
    <n v="30"/>
    <n v="0.15"/>
    <n v="1125.6000000000001"/>
    <n v="562.80000000000007"/>
    <n v="4783.8000000000011"/>
    <n v="1969.8000000000006"/>
  </r>
  <r>
    <s v="SO - 0001818"/>
    <s v="In-Store"/>
    <s v="WARE-NMK1003"/>
    <d v="2018-10-27T00:00:00"/>
    <x v="204"/>
    <d v="2019-01-05T00:00:00"/>
    <x v="158"/>
    <n v="11"/>
    <s v="USD"/>
    <x v="22"/>
    <n v="11"/>
    <n v="42"/>
    <n v="190"/>
    <x v="1"/>
    <n v="33"/>
    <n v="0.15"/>
    <n v="6224.3"/>
    <n v="4170.2809999999999"/>
    <n v="42325.24"/>
    <n v="8962.9919999999984"/>
  </r>
  <r>
    <s v="SO - 0001819"/>
    <s v="In-Store"/>
    <s v="WARE-NMK1003"/>
    <d v="2018-07-19T00:00:00"/>
    <x v="204"/>
    <d v="2018-12-25T00:00:00"/>
    <x v="148"/>
    <n v="7"/>
    <s v="USD"/>
    <x v="27"/>
    <n v="1"/>
    <n v="24"/>
    <n v="94"/>
    <x v="0"/>
    <n v="12"/>
    <n v="0.05"/>
    <n v="2224.4"/>
    <n v="1801.7640000000001"/>
    <n v="12679.08"/>
    <n v="1868.4959999999992"/>
  </r>
  <r>
    <s v="SO - 0001820"/>
    <s v="In-Store"/>
    <s v="WARE-UHY1004"/>
    <d v="2018-07-19T00:00:00"/>
    <x v="204"/>
    <d v="2019-01-01T00:00:00"/>
    <x v="155"/>
    <n v="14"/>
    <s v="USD"/>
    <x v="22"/>
    <n v="11"/>
    <n v="6"/>
    <n v="238"/>
    <x v="1"/>
    <n v="3"/>
    <n v="0.2"/>
    <n v="1192.6000000000001"/>
    <n v="739.41200000000003"/>
    <n v="3816.3200000000006"/>
    <n v="858.67200000000048"/>
  </r>
  <r>
    <s v="SO - 0001821"/>
    <s v="Wholesale"/>
    <s v="WARE-NMK1003"/>
    <d v="2018-10-27T00:00:00"/>
    <x v="204"/>
    <d v="2019-01-14T00:00:00"/>
    <x v="150"/>
    <n v="24"/>
    <s v="USD"/>
    <x v="21"/>
    <n v="26"/>
    <n v="36"/>
    <n v="122"/>
    <x v="2"/>
    <n v="7"/>
    <n v="7.4999999999999997E-2"/>
    <n v="6097"/>
    <n v="2926.56"/>
    <n v="11279.45"/>
    <n v="5426.3300000000008"/>
  </r>
  <r>
    <s v="SO - 0001822"/>
    <s v="In-Store"/>
    <s v="WARE-UHY1004"/>
    <d v="2018-07-19T00:00:00"/>
    <x v="204"/>
    <d v="2019-01-17T00:00:00"/>
    <x v="158"/>
    <n v="11"/>
    <s v="USD"/>
    <x v="14"/>
    <n v="7"/>
    <n v="42"/>
    <n v="235"/>
    <x v="1"/>
    <n v="30"/>
    <n v="7.4999999999999997E-2"/>
    <n v="1031.8"/>
    <n v="866.71199999999988"/>
    <n v="5726.49"/>
    <n v="526.21800000000076"/>
  </r>
  <r>
    <s v="SO - 0001823"/>
    <s v="Online"/>
    <s v="WARE-PUJ1005"/>
    <d v="2018-07-19T00:00:00"/>
    <x v="204"/>
    <d v="2019-01-09T00:00:00"/>
    <x v="165"/>
    <n v="39"/>
    <s v="USD"/>
    <x v="18"/>
    <n v="13"/>
    <n v="18"/>
    <n v="306"/>
    <x v="0"/>
    <n v="15"/>
    <n v="0.05"/>
    <n v="2425.4"/>
    <n v="1358.2240000000002"/>
    <n v="2304.13"/>
    <n v="945.90599999999995"/>
  </r>
  <r>
    <s v="SO - 0001824"/>
    <s v="In-Store"/>
    <s v="WARE-NMK1003"/>
    <d v="2018-10-27T00:00:00"/>
    <x v="204"/>
    <d v="2019-01-05T00:00:00"/>
    <x v="152"/>
    <n v="13"/>
    <s v="USD"/>
    <x v="6"/>
    <n v="10"/>
    <n v="9"/>
    <n v="123"/>
    <x v="1"/>
    <n v="27"/>
    <n v="7.4999999999999997E-2"/>
    <n v="1031.8"/>
    <n v="691.30600000000004"/>
    <n v="3817.66"/>
    <n v="1052.4359999999997"/>
  </r>
  <r>
    <s v="SO - 0001825"/>
    <s v="Online"/>
    <s v="WARE-NMK1003"/>
    <d v="2018-07-19T00:00:00"/>
    <x v="204"/>
    <d v="2019-01-15T00:00:00"/>
    <x v="149"/>
    <n v="10"/>
    <s v="USD"/>
    <x v="20"/>
    <n v="17"/>
    <n v="35"/>
    <n v="96"/>
    <x v="1"/>
    <n v="40"/>
    <n v="0.2"/>
    <n v="897.80000000000007"/>
    <n v="619.48199999999997"/>
    <n v="5745.920000000001"/>
    <n v="790.06400000000122"/>
  </r>
  <r>
    <s v="SO - 0001826"/>
    <s v="Online"/>
    <s v="WARE-XYS1001"/>
    <d v="2018-07-19T00:00:00"/>
    <x v="205"/>
    <d v="2019-01-05T00:00:00"/>
    <x v="159"/>
    <n v="20"/>
    <s v="USD"/>
    <x v="20"/>
    <n v="17"/>
    <n v="33"/>
    <n v="46"/>
    <x v="1"/>
    <n v="3"/>
    <n v="0.05"/>
    <n v="2458.9"/>
    <n v="1524.518"/>
    <n v="11679.775"/>
    <n v="4057.1849999999995"/>
  </r>
  <r>
    <s v="SO - 0001827"/>
    <s v="In-Store"/>
    <s v="WARE-PUJ1005"/>
    <d v="2018-07-19T00:00:00"/>
    <x v="205"/>
    <d v="2019-01-15T00:00:00"/>
    <x v="154"/>
    <n v="30"/>
    <s v="USD"/>
    <x v="10"/>
    <n v="9"/>
    <n v="45"/>
    <n v="297"/>
    <x v="1"/>
    <n v="35"/>
    <n v="0.1"/>
    <n v="2358.4"/>
    <n v="1320.7040000000002"/>
    <n v="2122.56"/>
    <n v="801.85599999999977"/>
  </r>
  <r>
    <s v="SO - 0001828"/>
    <s v="In-Store"/>
    <s v="WARE-NMK1003"/>
    <d v="2018-10-27T00:00:00"/>
    <x v="205"/>
    <d v="2019-01-13T00:00:00"/>
    <x v="152"/>
    <n v="12"/>
    <s v="USD"/>
    <x v="10"/>
    <n v="9"/>
    <n v="41"/>
    <n v="132"/>
    <x v="0"/>
    <n v="19"/>
    <n v="0.1"/>
    <n v="1788.9"/>
    <n v="840.78300000000002"/>
    <n v="3220.0200000000004"/>
    <n v="1538.4540000000004"/>
  </r>
  <r>
    <s v="SO - 0001829"/>
    <s v="In-Store"/>
    <s v="WARE-UHY1004"/>
    <d v="2018-10-27T00:00:00"/>
    <x v="205"/>
    <d v="2018-12-29T00:00:00"/>
    <x v="163"/>
    <n v="26"/>
    <s v="USD"/>
    <x v="14"/>
    <n v="7"/>
    <n v="12"/>
    <n v="213"/>
    <x v="0"/>
    <n v="12"/>
    <n v="0.1"/>
    <n v="3912.8"/>
    <n v="2347.6799999999998"/>
    <n v="7043.0400000000009"/>
    <n v="2347.6800000000012"/>
  </r>
  <r>
    <s v="SO - 0001830"/>
    <s v="In-Store"/>
    <s v="WARE-NMK1003"/>
    <d v="2018-10-27T00:00:00"/>
    <x v="205"/>
    <d v="2019-01-04T00:00:00"/>
    <x v="149"/>
    <n v="9"/>
    <s v="USD"/>
    <x v="5"/>
    <n v="12"/>
    <n v="45"/>
    <n v="94"/>
    <x v="1"/>
    <n v="23"/>
    <n v="0.05"/>
    <n v="6143.9000000000005"/>
    <n v="4362.1689999999999"/>
    <n v="46693.64"/>
    <n v="11796.288"/>
  </r>
  <r>
    <s v="SO - 0001831"/>
    <s v="Wholesale"/>
    <s v="WARE-NMK1003"/>
    <d v="2018-07-19T00:00:00"/>
    <x v="205"/>
    <d v="2019-01-19T00:00:00"/>
    <x v="156"/>
    <n v="16"/>
    <s v="USD"/>
    <x v="21"/>
    <n v="26"/>
    <n v="42"/>
    <n v="147"/>
    <x v="1"/>
    <n v="39"/>
    <n v="0.05"/>
    <n v="2827.4"/>
    <n v="1272.3300000000002"/>
    <n v="5372.0599999999995"/>
    <n v="2827.3999999999992"/>
  </r>
  <r>
    <s v="SO - 0001832"/>
    <s v="Online"/>
    <s v="WARE-PUJ1005"/>
    <d v="2018-07-19T00:00:00"/>
    <x v="205"/>
    <d v="2019-01-07T00:00:00"/>
    <x v="150"/>
    <n v="23"/>
    <s v="USD"/>
    <x v="1"/>
    <n v="14"/>
    <n v="7"/>
    <n v="327"/>
    <x v="0"/>
    <n v="15"/>
    <n v="0.2"/>
    <n v="1058.6000000000001"/>
    <n v="455.19800000000004"/>
    <n v="2540.6400000000003"/>
    <n v="1175.0460000000003"/>
  </r>
  <r>
    <s v="SO - 0001833"/>
    <s v="Distributor"/>
    <s v="WARE-NMK1003"/>
    <d v="2018-10-27T00:00:00"/>
    <x v="205"/>
    <d v="2019-01-19T00:00:00"/>
    <x v="156"/>
    <n v="16"/>
    <s v="USD"/>
    <x v="12"/>
    <n v="25"/>
    <n v="5"/>
    <n v="121"/>
    <x v="1"/>
    <n v="14"/>
    <n v="7.4999999999999997E-2"/>
    <n v="1065.3"/>
    <n v="564.60900000000004"/>
    <n v="6897.8175000000001"/>
    <n v="2945.5544999999997"/>
  </r>
  <r>
    <s v="SO - 0001834"/>
    <s v="In-Store"/>
    <s v="WARE-NBV1002"/>
    <d v="2018-10-27T00:00:00"/>
    <x v="206"/>
    <d v="2019-01-16T00:00:00"/>
    <x v="162"/>
    <n v="31"/>
    <s v="USD"/>
    <x v="27"/>
    <n v="1"/>
    <n v="5"/>
    <n v="83"/>
    <x v="2"/>
    <n v="8"/>
    <n v="7.4999999999999997E-2"/>
    <n v="1112.2"/>
    <n v="734.05200000000002"/>
    <n v="6172.7100000000009"/>
    <n v="1768.398000000001"/>
  </r>
  <r>
    <s v="SO - 0001835"/>
    <s v="Online"/>
    <s v="WARE-XYS1001"/>
    <d v="2018-10-27T00:00:00"/>
    <x v="206"/>
    <d v="2019-01-04T00:00:00"/>
    <x v="148"/>
    <n v="5"/>
    <s v="USD"/>
    <x v="19"/>
    <n v="19"/>
    <n v="13"/>
    <n v="30"/>
    <x v="1"/>
    <n v="30"/>
    <n v="0.15"/>
    <n v="3832.4"/>
    <n v="2184.4679999999998"/>
    <n v="22802.78"/>
    <n v="7511.5040000000008"/>
  </r>
  <r>
    <s v="SO - 0001836"/>
    <s v="Distributor"/>
    <s v="WARE-NMK1003"/>
    <d v="2018-10-27T00:00:00"/>
    <x v="206"/>
    <d v="2019-01-05T00:00:00"/>
    <x v="143"/>
    <n v="4"/>
    <s v="USD"/>
    <x v="4"/>
    <n v="22"/>
    <n v="12"/>
    <n v="112"/>
    <x v="1"/>
    <n v="29"/>
    <n v="0.4"/>
    <n v="857.6"/>
    <n v="626.048"/>
    <n v="1543.68"/>
    <n v="-334.46399999999994"/>
  </r>
  <r>
    <s v="SO - 0001837"/>
    <s v="Distributor"/>
    <s v="WARE-MKL1006"/>
    <d v="2018-10-27T00:00:00"/>
    <x v="206"/>
    <d v="2018-12-28T00:00:00"/>
    <x v="149"/>
    <n v="8"/>
    <s v="USD"/>
    <x v="8"/>
    <n v="23"/>
    <n v="4"/>
    <n v="347"/>
    <x v="1"/>
    <n v="23"/>
    <n v="0.1"/>
    <n v="5460.5"/>
    <n v="3003.2750000000001"/>
    <n v="34401.15"/>
    <n v="13378.225000000002"/>
  </r>
  <r>
    <s v="SO - 0001838"/>
    <s v="In-Store"/>
    <s v="WARE-XYS1001"/>
    <d v="2018-10-27T00:00:00"/>
    <x v="206"/>
    <d v="2019-01-17T00:00:00"/>
    <x v="151"/>
    <n v="17"/>
    <s v="USD"/>
    <x v="14"/>
    <n v="7"/>
    <n v="30"/>
    <n v="12"/>
    <x v="1"/>
    <n v="29"/>
    <n v="0.15"/>
    <n v="2566.1"/>
    <n v="1950.2359999999999"/>
    <n v="17449.48"/>
    <n v="1847.5920000000006"/>
  </r>
  <r>
    <s v="SO - 0001839"/>
    <s v="Online"/>
    <s v="WARE-MKL1006"/>
    <d v="2018-07-19T00:00:00"/>
    <x v="206"/>
    <d v="2019-01-01T00:00:00"/>
    <x v="163"/>
    <n v="25"/>
    <s v="USD"/>
    <x v="18"/>
    <n v="13"/>
    <n v="25"/>
    <n v="342"/>
    <x v="4"/>
    <n v="18"/>
    <n v="0.15"/>
    <n v="2653.2000000000003"/>
    <n v="1193.94"/>
    <n v="11276.1"/>
    <n v="5306.4"/>
  </r>
  <r>
    <s v="SO - 0001840"/>
    <s v="Online"/>
    <s v="WARE-NBV1002"/>
    <d v="2018-10-27T00:00:00"/>
    <x v="206"/>
    <d v="2019-01-19T00:00:00"/>
    <x v="143"/>
    <n v="4"/>
    <s v="USD"/>
    <x v="18"/>
    <n v="13"/>
    <n v="15"/>
    <n v="72"/>
    <x v="4"/>
    <n v="10"/>
    <n v="7.4999999999999997E-2"/>
    <n v="884.4"/>
    <n v="636.76799999999992"/>
    <n v="1636.14"/>
    <n v="362.60400000000027"/>
  </r>
  <r>
    <s v="SO - 0001841"/>
    <s v="Wholesale"/>
    <s v="WARE-NBV1002"/>
    <d v="2018-10-27T00:00:00"/>
    <x v="206"/>
    <d v="2019-01-02T00:00:00"/>
    <x v="159"/>
    <n v="19"/>
    <s v="USD"/>
    <x v="21"/>
    <n v="26"/>
    <n v="31"/>
    <n v="82"/>
    <x v="1"/>
    <n v="14"/>
    <n v="7.4999999999999997E-2"/>
    <n v="3805.6"/>
    <n v="1598.3519999999999"/>
    <n v="24641.260000000002"/>
    <n v="13452.796000000002"/>
  </r>
  <r>
    <s v="SO - 0001842"/>
    <s v="Distributor"/>
    <s v="WARE-UHY1004"/>
    <d v="2018-10-27T00:00:00"/>
    <x v="206"/>
    <d v="2019-01-18T00:00:00"/>
    <x v="148"/>
    <n v="5"/>
    <s v="USD"/>
    <x v="4"/>
    <n v="22"/>
    <n v="1"/>
    <n v="226"/>
    <x v="3"/>
    <n v="25"/>
    <n v="0.2"/>
    <n v="1152.4000000000001"/>
    <n v="887.34800000000007"/>
    <n v="7375.3600000000006"/>
    <n v="276.57600000000002"/>
  </r>
  <r>
    <s v="SO - 0001843"/>
    <s v="In-Store"/>
    <s v="WARE-NBV1002"/>
    <d v="2018-07-19T00:00:00"/>
    <x v="206"/>
    <d v="2019-01-11T00:00:00"/>
    <x v="156"/>
    <n v="15"/>
    <s v="USD"/>
    <x v="22"/>
    <n v="11"/>
    <n v="23"/>
    <n v="71"/>
    <x v="1"/>
    <n v="43"/>
    <n v="7.4999999999999997E-2"/>
    <n v="3832.4"/>
    <n v="2567.7080000000001"/>
    <n v="10634.910000000002"/>
    <n v="2931.7860000000019"/>
  </r>
  <r>
    <s v="SO - 0001844"/>
    <s v="In-Store"/>
    <s v="WARE-UHY1004"/>
    <d v="2018-10-27T00:00:00"/>
    <x v="206"/>
    <d v="2018-12-25T00:00:00"/>
    <x v="151"/>
    <n v="17"/>
    <s v="USD"/>
    <x v="10"/>
    <n v="9"/>
    <n v="5"/>
    <n v="232"/>
    <x v="1"/>
    <n v="11"/>
    <n v="0.05"/>
    <n v="871"/>
    <n v="661.96"/>
    <n v="3309.7999999999997"/>
    <n v="661.95999999999958"/>
  </r>
  <r>
    <s v="SO - 0001845"/>
    <s v="Online"/>
    <s v="WARE-NMK1003"/>
    <d v="2018-07-19T00:00:00"/>
    <x v="206"/>
    <d v="2019-01-14T00:00:00"/>
    <x v="154"/>
    <n v="29"/>
    <s v="USD"/>
    <x v="19"/>
    <n v="19"/>
    <n v="27"/>
    <n v="186"/>
    <x v="2"/>
    <n v="37"/>
    <n v="0.05"/>
    <n v="1809"/>
    <n v="1139.67"/>
    <n v="6874.2"/>
    <n v="2315.5199999999995"/>
  </r>
  <r>
    <s v="SO - 0001846"/>
    <s v="In-Store"/>
    <s v="WARE-NMK1003"/>
    <d v="2018-10-27T00:00:00"/>
    <x v="206"/>
    <d v="2019-01-09T00:00:00"/>
    <x v="148"/>
    <n v="5"/>
    <s v="USD"/>
    <x v="27"/>
    <n v="1"/>
    <n v="30"/>
    <n v="90"/>
    <x v="0"/>
    <n v="34"/>
    <n v="7.4999999999999997E-2"/>
    <n v="1969.8"/>
    <n v="1378.86"/>
    <n v="9110.3250000000007"/>
    <n v="2216.0250000000015"/>
  </r>
  <r>
    <s v="SO - 0001847"/>
    <s v="Online"/>
    <s v="WARE-XYS1001"/>
    <d v="2018-10-27T00:00:00"/>
    <x v="206"/>
    <d v="2019-01-03T00:00:00"/>
    <x v="155"/>
    <n v="12"/>
    <s v="USD"/>
    <x v="20"/>
    <n v="17"/>
    <n v="46"/>
    <n v="42"/>
    <x v="0"/>
    <n v="20"/>
    <n v="0.05"/>
    <n v="1038.5"/>
    <n v="716.56499999999994"/>
    <n v="4932.875"/>
    <n v="1350.0500000000002"/>
  </r>
  <r>
    <s v="SO - 0001848"/>
    <s v="Wholesale"/>
    <s v="WARE-UHY1004"/>
    <d v="2018-07-19T00:00:00"/>
    <x v="206"/>
    <d v="2019-01-11T00:00:00"/>
    <x v="151"/>
    <n v="17"/>
    <s v="USD"/>
    <x v="3"/>
    <n v="28"/>
    <n v="25"/>
    <n v="250"/>
    <x v="1"/>
    <n v="26"/>
    <n v="7.4999999999999997E-2"/>
    <n v="3651.5"/>
    <n v="1606.66"/>
    <n v="20265.825000000001"/>
    <n v="10625.865"/>
  </r>
  <r>
    <s v="SO - 0001849"/>
    <s v="Distributor"/>
    <s v="WARE-XYS1001"/>
    <d v="2018-07-19T00:00:00"/>
    <x v="206"/>
    <d v="2019-01-17T00:00:00"/>
    <x v="151"/>
    <n v="17"/>
    <s v="USD"/>
    <x v="15"/>
    <n v="24"/>
    <n v="13"/>
    <n v="56"/>
    <x v="3"/>
    <n v="25"/>
    <n v="0.05"/>
    <n v="1949.7"/>
    <n v="1306.2990000000002"/>
    <n v="14817.72"/>
    <n v="4367.3279999999977"/>
  </r>
  <r>
    <s v="SO - 0001850"/>
    <s v="Wholesale"/>
    <s v="WARE-NBV1002"/>
    <d v="2018-07-19T00:00:00"/>
    <x v="206"/>
    <d v="2019-01-13T00:00:00"/>
    <x v="150"/>
    <n v="22"/>
    <s v="USD"/>
    <x v="3"/>
    <n v="28"/>
    <n v="50"/>
    <n v="62"/>
    <x v="1"/>
    <n v="31"/>
    <n v="0.05"/>
    <n v="991.6"/>
    <n v="694.12"/>
    <n v="7536.16"/>
    <n v="1983.1999999999998"/>
  </r>
  <r>
    <s v="SO - 0001851"/>
    <s v="Online"/>
    <s v="WARE-XYS1001"/>
    <d v="2018-10-27T00:00:00"/>
    <x v="207"/>
    <d v="2018-12-27T00:00:00"/>
    <x v="151"/>
    <n v="16"/>
    <s v="USD"/>
    <x v="5"/>
    <n v="12"/>
    <n v="17"/>
    <n v="9"/>
    <x v="3"/>
    <n v="25"/>
    <n v="7.4999999999999997E-2"/>
    <n v="2740.3"/>
    <n v="1205.7320000000002"/>
    <n v="20278.22"/>
    <n v="10632.364"/>
  </r>
  <r>
    <s v="SO - 0001852"/>
    <s v="Online"/>
    <s v="WARE-NBV1002"/>
    <d v="2018-10-27T00:00:00"/>
    <x v="207"/>
    <d v="2019-01-07T00:00:00"/>
    <x v="163"/>
    <n v="24"/>
    <s v="USD"/>
    <x v="20"/>
    <n v="17"/>
    <n v="23"/>
    <n v="65"/>
    <x v="0"/>
    <n v="42"/>
    <n v="7.4999999999999997E-2"/>
    <n v="1902.8"/>
    <n v="1255.848"/>
    <n v="10560.539999999999"/>
    <n v="3025.4519999999993"/>
  </r>
  <r>
    <s v="SO - 0001853"/>
    <s v="In-Store"/>
    <s v="WARE-NBV1002"/>
    <d v="2018-07-19T00:00:00"/>
    <x v="207"/>
    <d v="2019-01-18T00:00:00"/>
    <x v="166"/>
    <n v="17"/>
    <s v="USD"/>
    <x v="13"/>
    <n v="2"/>
    <n v="47"/>
    <n v="84"/>
    <x v="1"/>
    <n v="33"/>
    <n v="0.1"/>
    <n v="2365.1"/>
    <n v="1773.8249999999998"/>
    <n v="4257.18"/>
    <n v="709.53000000000065"/>
  </r>
  <r>
    <s v="SO - 0001854"/>
    <s v="Online"/>
    <s v="WARE-NMK1003"/>
    <d v="2018-07-19T00:00:00"/>
    <x v="207"/>
    <d v="2019-01-03T00:00:00"/>
    <x v="167"/>
    <n v="39"/>
    <s v="USD"/>
    <x v="18"/>
    <n v="13"/>
    <n v="23"/>
    <n v="180"/>
    <x v="2"/>
    <n v="37"/>
    <n v="7.4999999999999997E-2"/>
    <n v="1051.9000000000001"/>
    <n v="662.69700000000012"/>
    <n v="7784.0600000000013"/>
    <n v="2482.4840000000004"/>
  </r>
  <r>
    <s v="SO - 0001855"/>
    <s v="Distributor"/>
    <s v="WARE-UHY1004"/>
    <d v="2018-10-27T00:00:00"/>
    <x v="207"/>
    <d v="2019-01-12T00:00:00"/>
    <x v="156"/>
    <n v="14"/>
    <s v="USD"/>
    <x v="4"/>
    <n v="22"/>
    <n v="39"/>
    <n v="241"/>
    <x v="3"/>
    <n v="25"/>
    <n v="0.1"/>
    <n v="2860.9"/>
    <n v="2031.239"/>
    <n v="12874.050000000001"/>
    <n v="2717.8550000000014"/>
  </r>
  <r>
    <s v="SO - 0001856"/>
    <s v="Online"/>
    <s v="WARE-PUJ1005"/>
    <d v="2018-07-19T00:00:00"/>
    <x v="207"/>
    <d v="2019-01-12T00:00:00"/>
    <x v="156"/>
    <n v="14"/>
    <s v="USD"/>
    <x v="5"/>
    <n v="12"/>
    <n v="7"/>
    <n v="269"/>
    <x v="1"/>
    <n v="46"/>
    <n v="7.4999999999999997E-2"/>
    <n v="5835.7"/>
    <n v="4201.7039999999997"/>
    <n v="26990.112500000003"/>
    <n v="5981.5925000000061"/>
  </r>
  <r>
    <s v="SO - 0001857"/>
    <s v="In-Store"/>
    <s v="WARE-NMK1003"/>
    <d v="2018-07-19T00:00:00"/>
    <x v="207"/>
    <d v="2019-01-16T00:00:00"/>
    <x v="156"/>
    <n v="14"/>
    <s v="USD"/>
    <x v="11"/>
    <n v="5"/>
    <n v="12"/>
    <n v="171"/>
    <x v="1"/>
    <n v="23"/>
    <n v="0.05"/>
    <n v="1152.4000000000001"/>
    <n v="944.96800000000007"/>
    <n v="1094.78"/>
    <n v="149.8119999999999"/>
  </r>
  <r>
    <s v="SO - 0001858"/>
    <s v="Online"/>
    <s v="WARE-NMK1003"/>
    <d v="2018-07-19T00:00:00"/>
    <x v="208"/>
    <d v="2019-01-10T00:00:00"/>
    <x v="150"/>
    <n v="20"/>
    <s v="USD"/>
    <x v="23"/>
    <n v="15"/>
    <n v="41"/>
    <n v="120"/>
    <x v="1"/>
    <n v="27"/>
    <n v="7.4999999999999997E-2"/>
    <n v="897.80000000000007"/>
    <n v="619.48199999999997"/>
    <n v="2491.395"/>
    <n v="632.94900000000007"/>
  </r>
  <r>
    <s v="SO - 0001859"/>
    <s v="Distributor"/>
    <s v="WARE-PUJ1005"/>
    <d v="2018-07-19T00:00:00"/>
    <x v="208"/>
    <d v="2019-01-17T00:00:00"/>
    <x v="168"/>
    <n v="30"/>
    <s v="USD"/>
    <x v="4"/>
    <n v="22"/>
    <n v="5"/>
    <n v="269"/>
    <x v="0"/>
    <n v="42"/>
    <n v="0.15"/>
    <n v="1112.2"/>
    <n v="912.00400000000002"/>
    <n v="4726.8499999999995"/>
    <n v="166.82999999999902"/>
  </r>
  <r>
    <s v="SO - 0001860"/>
    <s v="In-Store"/>
    <s v="WARE-MKL1006"/>
    <d v="2018-10-27T00:00:00"/>
    <x v="208"/>
    <d v="2019-01-21T00:00:00"/>
    <x v="169"/>
    <n v="34"/>
    <s v="USD"/>
    <x v="11"/>
    <n v="5"/>
    <n v="12"/>
    <n v="365"/>
    <x v="1"/>
    <n v="44"/>
    <n v="0.05"/>
    <n v="3825.7000000000003"/>
    <n v="2333.6770000000001"/>
    <n v="3634.415"/>
    <n v="1300.7379999999998"/>
  </r>
  <r>
    <s v="SO - 0001861"/>
    <s v="Wholesale"/>
    <s v="WARE-NMK1003"/>
    <d v="2018-10-27T00:00:00"/>
    <x v="208"/>
    <d v="2019-01-01T00:00:00"/>
    <x v="149"/>
    <n v="6"/>
    <s v="USD"/>
    <x v="3"/>
    <n v="28"/>
    <n v="3"/>
    <n v="172"/>
    <x v="2"/>
    <n v="37"/>
    <n v="0.05"/>
    <n v="1963.1000000000001"/>
    <n v="1217.1220000000001"/>
    <n v="7459.78"/>
    <n v="2591.2919999999995"/>
  </r>
  <r>
    <s v="SO - 0001862"/>
    <s v="In-Store"/>
    <s v="WARE-NBV1002"/>
    <d v="2018-07-19T00:00:00"/>
    <x v="208"/>
    <d v="2019-01-15T00:00:00"/>
    <x v="159"/>
    <n v="17"/>
    <s v="USD"/>
    <x v="11"/>
    <n v="5"/>
    <n v="12"/>
    <n v="70"/>
    <x v="1"/>
    <n v="23"/>
    <n v="0.05"/>
    <n v="2365.1"/>
    <n v="1750.174"/>
    <n v="13481.069999999998"/>
    <n v="2980.025999999998"/>
  </r>
  <r>
    <s v="SO - 0001863"/>
    <s v="Online"/>
    <s v="WARE-PUJ1005"/>
    <d v="2018-10-27T00:00:00"/>
    <x v="208"/>
    <d v="2019-01-12T00:00:00"/>
    <x v="153"/>
    <n v="8"/>
    <s v="USD"/>
    <x v="19"/>
    <n v="19"/>
    <n v="20"/>
    <n v="286"/>
    <x v="2"/>
    <n v="1"/>
    <n v="0.05"/>
    <n v="958.1"/>
    <n v="584.44100000000003"/>
    <n v="2730.585"/>
    <n v="977.26199999999994"/>
  </r>
  <r>
    <s v="SO - 0001864"/>
    <s v="In-Store"/>
    <s v="WARE-NBV1002"/>
    <d v="2018-07-19T00:00:00"/>
    <x v="208"/>
    <d v="2019-01-01T00:00:00"/>
    <x v="152"/>
    <n v="9"/>
    <s v="USD"/>
    <x v="7"/>
    <n v="4"/>
    <n v="36"/>
    <n v="67"/>
    <x v="1"/>
    <n v="3"/>
    <n v="0.05"/>
    <n v="1855.9"/>
    <n v="1132.0989999999999"/>
    <n v="5289.3150000000005"/>
    <n v="1893.0180000000009"/>
  </r>
  <r>
    <s v="SO - 0001865"/>
    <s v="In-Store"/>
    <s v="WARE-XYS1001"/>
    <d v="2018-07-19T00:00:00"/>
    <x v="208"/>
    <d v="2019-01-20T00:00:00"/>
    <x v="155"/>
    <n v="10"/>
    <s v="USD"/>
    <x v="5"/>
    <n v="12"/>
    <n v="30"/>
    <n v="58"/>
    <x v="1"/>
    <n v="46"/>
    <n v="0.05"/>
    <n v="1708.5"/>
    <n v="1349.7150000000001"/>
    <n v="8115.375"/>
    <n v="1366.7999999999993"/>
  </r>
  <r>
    <s v="SO - 0001866"/>
    <s v="In-Store"/>
    <s v="WARE-UHY1004"/>
    <d v="2018-10-27T00:00:00"/>
    <x v="208"/>
    <d v="2018-12-30T00:00:00"/>
    <x v="153"/>
    <n v="8"/>
    <s v="USD"/>
    <x v="6"/>
    <n v="10"/>
    <n v="45"/>
    <n v="230"/>
    <x v="2"/>
    <n v="16"/>
    <n v="7.4999999999999997E-2"/>
    <n v="2586.2000000000003"/>
    <n v="1862.0640000000001"/>
    <n v="16745.645"/>
    <n v="3711.1970000000001"/>
  </r>
  <r>
    <s v="SO - 0001867"/>
    <s v="Wholesale"/>
    <s v="WARE-NBV1002"/>
    <d v="2018-10-27T00:00:00"/>
    <x v="208"/>
    <d v="2019-01-12T00:00:00"/>
    <x v="168"/>
    <n v="30"/>
    <s v="USD"/>
    <x v="3"/>
    <n v="28"/>
    <n v="40"/>
    <n v="84"/>
    <x v="2"/>
    <n v="16"/>
    <n v="0.1"/>
    <n v="2566.1"/>
    <n v="1693.626"/>
    <n v="4618.9799999999996"/>
    <n v="1231.7279999999996"/>
  </r>
  <r>
    <s v="SO - 0001868"/>
    <s v="Distributor"/>
    <s v="WARE-PUJ1005"/>
    <d v="2018-10-27T00:00:00"/>
    <x v="208"/>
    <d v="2018-12-29T00:00:00"/>
    <x v="160"/>
    <n v="21"/>
    <s v="USD"/>
    <x v="8"/>
    <n v="23"/>
    <n v="32"/>
    <n v="306"/>
    <x v="1"/>
    <n v="36"/>
    <n v="7.4999999999999997E-2"/>
    <n v="3202.6"/>
    <n v="1985.6119999999999"/>
    <n v="8887.2150000000001"/>
    <n v="2930.3790000000008"/>
  </r>
  <r>
    <s v="SO - 0001869"/>
    <s v="Online"/>
    <s v="WARE-NMK1003"/>
    <d v="2018-10-27T00:00:00"/>
    <x v="209"/>
    <d v="2019-01-09T00:00:00"/>
    <x v="151"/>
    <n v="14"/>
    <s v="USD"/>
    <x v="20"/>
    <n v="17"/>
    <n v="37"/>
    <n v="175"/>
    <x v="4"/>
    <n v="10"/>
    <n v="7.4999999999999997E-2"/>
    <n v="6545.9000000000005"/>
    <n v="2749.2780000000002"/>
    <n v="12109.915000000001"/>
    <n v="6611.3590000000004"/>
  </r>
  <r>
    <s v="SO - 0001870"/>
    <s v="In-Store"/>
    <s v="WARE-XYS1001"/>
    <d v="2018-10-27T00:00:00"/>
    <x v="209"/>
    <d v="2019-01-10T00:00:00"/>
    <x v="150"/>
    <n v="19"/>
    <s v="USD"/>
    <x v="7"/>
    <n v="4"/>
    <n v="49"/>
    <n v="39"/>
    <x v="1"/>
    <n v="41"/>
    <n v="0.15"/>
    <n v="5226"/>
    <n v="3396.9"/>
    <n v="17768.399999999998"/>
    <n v="4180.7999999999975"/>
  </r>
  <r>
    <s v="SO - 0001871"/>
    <s v="Distributor"/>
    <s v="WARE-PUJ1005"/>
    <d v="2018-07-19T00:00:00"/>
    <x v="209"/>
    <d v="2019-01-02T00:00:00"/>
    <x v="157"/>
    <n v="13"/>
    <s v="USD"/>
    <x v="12"/>
    <n v="25"/>
    <n v="14"/>
    <n v="264"/>
    <x v="0"/>
    <n v="20"/>
    <n v="0.4"/>
    <n v="904.5"/>
    <n v="732.6450000000001"/>
    <n v="4341.5999999999995"/>
    <n v="-1519.5600000000013"/>
  </r>
  <r>
    <s v="SO - 0001872"/>
    <s v="Distributor"/>
    <s v="WARE-PUJ1005"/>
    <d v="2018-10-27T00:00:00"/>
    <x v="209"/>
    <d v="2019-01-23T00:00:00"/>
    <x v="152"/>
    <n v="8"/>
    <s v="USD"/>
    <x v="12"/>
    <n v="25"/>
    <n v="16"/>
    <n v="302"/>
    <x v="1"/>
    <n v="36"/>
    <n v="0.05"/>
    <n v="2237.8000000000002"/>
    <n v="1029.3880000000001"/>
    <n v="10629.55"/>
    <n v="5482.6099999999988"/>
  </r>
  <r>
    <s v="SO - 0001873"/>
    <s v="Online"/>
    <s v="WARE-NMK1003"/>
    <d v="2018-07-19T00:00:00"/>
    <x v="209"/>
    <d v="2019-01-21T00:00:00"/>
    <x v="156"/>
    <n v="12"/>
    <s v="USD"/>
    <x v="24"/>
    <n v="16"/>
    <n v="30"/>
    <n v="130"/>
    <x v="1"/>
    <n v="30"/>
    <n v="7.4999999999999997E-2"/>
    <n v="1072"/>
    <n v="707.52"/>
    <n v="4958"/>
    <n v="1420.4"/>
  </r>
  <r>
    <s v="SO - 0001874"/>
    <s v="In-Store"/>
    <s v="WARE-NBV1002"/>
    <d v="2018-07-19T00:00:00"/>
    <x v="209"/>
    <d v="2019-01-19T00:00:00"/>
    <x v="150"/>
    <n v="19"/>
    <s v="USD"/>
    <x v="26"/>
    <n v="3"/>
    <n v="48"/>
    <n v="62"/>
    <x v="3"/>
    <n v="25"/>
    <n v="0.1"/>
    <n v="1092.1000000000001"/>
    <n v="884.60100000000011"/>
    <n v="2948.67"/>
    <n v="294.86699999999973"/>
  </r>
  <r>
    <s v="SO - 0001875"/>
    <s v="Distributor"/>
    <s v="WARE-UHY1004"/>
    <d v="2018-07-19T00:00:00"/>
    <x v="209"/>
    <d v="2019-01-13T00:00:00"/>
    <x v="166"/>
    <n v="15"/>
    <s v="USD"/>
    <x v="2"/>
    <n v="21"/>
    <n v="48"/>
    <n v="256"/>
    <x v="1"/>
    <n v="32"/>
    <n v="0.1"/>
    <n v="3825.7000000000003"/>
    <n v="2333.6770000000001"/>
    <n v="6886.26"/>
    <n v="2218.9059999999999"/>
  </r>
  <r>
    <s v="SO - 0001876"/>
    <s v="In-Store"/>
    <s v="WARE-UHY1004"/>
    <d v="2018-10-27T00:00:00"/>
    <x v="209"/>
    <d v="2018-12-31T00:00:00"/>
    <x v="166"/>
    <n v="15"/>
    <s v="USD"/>
    <x v="13"/>
    <n v="2"/>
    <n v="36"/>
    <n v="236"/>
    <x v="1"/>
    <n v="24"/>
    <n v="0.1"/>
    <n v="214.4"/>
    <n v="165.08800000000002"/>
    <n v="1157.7600000000002"/>
    <n v="167.23200000000008"/>
  </r>
  <r>
    <s v="SO - 0001877"/>
    <s v="Distributor"/>
    <s v="WARE-PUJ1005"/>
    <d v="2018-10-27T00:00:00"/>
    <x v="209"/>
    <d v="2019-01-03T00:00:00"/>
    <x v="166"/>
    <n v="15"/>
    <s v="USD"/>
    <x v="8"/>
    <n v="23"/>
    <n v="17"/>
    <n v="328"/>
    <x v="1"/>
    <n v="11"/>
    <n v="0.15"/>
    <n v="6566"/>
    <n v="4202.24"/>
    <n v="16743.3"/>
    <n v="4136.58"/>
  </r>
  <r>
    <s v="SO - 0001878"/>
    <s v="In-Store"/>
    <s v="WARE-PUJ1005"/>
    <d v="2018-10-27T00:00:00"/>
    <x v="209"/>
    <d v="2019-01-12T00:00:00"/>
    <x v="158"/>
    <n v="6"/>
    <s v="USD"/>
    <x v="0"/>
    <n v="6"/>
    <n v="6"/>
    <n v="299"/>
    <x v="1"/>
    <n v="31"/>
    <n v="7.4999999999999997E-2"/>
    <n v="1835.8"/>
    <n v="1083.1219999999998"/>
    <n v="10188.69"/>
    <n v="3689.9580000000014"/>
  </r>
  <r>
    <s v="SO - 0001879"/>
    <s v="In-Store"/>
    <s v="WARE-NBV1002"/>
    <d v="2018-07-19T00:00:00"/>
    <x v="209"/>
    <d v="2019-01-08T00:00:00"/>
    <x v="155"/>
    <n v="9"/>
    <s v="USD"/>
    <x v="14"/>
    <n v="7"/>
    <n v="26"/>
    <n v="84"/>
    <x v="1"/>
    <n v="45"/>
    <n v="0.15"/>
    <n v="2432.1"/>
    <n v="1021.482"/>
    <n v="4134.57"/>
    <n v="2091.6059999999998"/>
  </r>
  <r>
    <s v="SO - 0001880"/>
    <s v="Online"/>
    <s v="WARE-MKL1006"/>
    <d v="2018-07-19T00:00:00"/>
    <x v="210"/>
    <d v="2019-01-12T00:00:00"/>
    <x v="163"/>
    <n v="21"/>
    <s v="USD"/>
    <x v="20"/>
    <n v="17"/>
    <n v="5"/>
    <n v="330"/>
    <x v="1"/>
    <n v="43"/>
    <n v="7.4999999999999997E-2"/>
    <n v="1876"/>
    <n v="1519.5600000000002"/>
    <n v="13882.400000000001"/>
    <n v="1725.92"/>
  </r>
  <r>
    <s v="SO - 0001881"/>
    <s v="Online"/>
    <s v="WARE-PUJ1005"/>
    <d v="2018-10-27T00:00:00"/>
    <x v="210"/>
    <d v="2019-01-21T00:00:00"/>
    <x v="155"/>
    <n v="8"/>
    <s v="USD"/>
    <x v="1"/>
    <n v="14"/>
    <n v="15"/>
    <n v="305"/>
    <x v="0"/>
    <n v="22"/>
    <n v="0.05"/>
    <n v="1011.7"/>
    <n v="424.91399999999999"/>
    <n v="4805.5749999999998"/>
    <n v="2681.0050000000001"/>
  </r>
  <r>
    <s v="SO - 0001882"/>
    <s v="Online"/>
    <s v="WARE-XYS1001"/>
    <d v="2018-07-19T00:00:00"/>
    <x v="210"/>
    <d v="2019-01-23T00:00:00"/>
    <x v="160"/>
    <n v="19"/>
    <s v="USD"/>
    <x v="23"/>
    <n v="15"/>
    <n v="18"/>
    <n v="51"/>
    <x v="0"/>
    <n v="34"/>
    <n v="0.05"/>
    <n v="1038.5"/>
    <n v="768.49"/>
    <n v="3946.2999999999997"/>
    <n v="872.33999999999969"/>
  </r>
  <r>
    <s v="SO - 0001883"/>
    <s v="In-Store"/>
    <s v="WARE-XYS1001"/>
    <d v="2018-07-19T00:00:00"/>
    <x v="210"/>
    <d v="2019-01-18T00:00:00"/>
    <x v="160"/>
    <n v="19"/>
    <s v="USD"/>
    <x v="9"/>
    <n v="8"/>
    <n v="46"/>
    <n v="32"/>
    <x v="1"/>
    <n v="32"/>
    <n v="0.05"/>
    <n v="958.1"/>
    <n v="613.18400000000008"/>
    <n v="6371.3649999999998"/>
    <n v="2079.0769999999993"/>
  </r>
  <r>
    <s v="SO - 0001884"/>
    <s v="Distributor"/>
    <s v="WARE-XYS1001"/>
    <d v="2018-10-27T00:00:00"/>
    <x v="210"/>
    <d v="2019-01-16T00:00:00"/>
    <x v="158"/>
    <n v="5"/>
    <s v="USD"/>
    <x v="2"/>
    <n v="21"/>
    <n v="43"/>
    <n v="31"/>
    <x v="2"/>
    <n v="16"/>
    <n v="0.3"/>
    <n v="2445.5"/>
    <n v="1222.75"/>
    <n v="3423.7"/>
    <n v="978.19999999999982"/>
  </r>
  <r>
    <s v="SO - 0001885"/>
    <s v="Online"/>
    <s v="WARE-NMK1003"/>
    <d v="2018-10-27T00:00:00"/>
    <x v="210"/>
    <d v="2019-01-13T00:00:00"/>
    <x v="159"/>
    <n v="15"/>
    <s v="USD"/>
    <x v="16"/>
    <n v="18"/>
    <n v="11"/>
    <n v="90"/>
    <x v="1"/>
    <n v="31"/>
    <n v="0.1"/>
    <n v="3899.4"/>
    <n v="3275.4960000000001"/>
    <n v="17547.3"/>
    <n v="1169.8199999999997"/>
  </r>
  <r>
    <s v="SO - 0001886"/>
    <s v="Online"/>
    <s v="WARE-NBV1002"/>
    <d v="2018-10-27T00:00:00"/>
    <x v="210"/>
    <d v="2019-01-14T00:00:00"/>
    <x v="156"/>
    <n v="11"/>
    <s v="USD"/>
    <x v="16"/>
    <n v="18"/>
    <n v="4"/>
    <n v="83"/>
    <x v="1"/>
    <n v="43"/>
    <n v="7.4999999999999997E-2"/>
    <n v="1005"/>
    <n v="653.25"/>
    <n v="4648.125"/>
    <n v="1381.875"/>
  </r>
  <r>
    <s v="SO - 0001887"/>
    <s v="Online"/>
    <s v="WARE-XYS1001"/>
    <d v="2018-07-19T00:00:00"/>
    <x v="210"/>
    <d v="2019-01-03T00:00:00"/>
    <x v="158"/>
    <n v="5"/>
    <s v="USD"/>
    <x v="1"/>
    <n v="14"/>
    <n v="19"/>
    <n v="27"/>
    <x v="1"/>
    <n v="2"/>
    <n v="0.05"/>
    <n v="1775.5"/>
    <n v="1349.38"/>
    <n v="8433.625"/>
    <n v="1686.7249999999995"/>
  </r>
  <r>
    <s v="SO - 0001888"/>
    <s v="Online"/>
    <s v="WARE-UHY1004"/>
    <d v="2018-10-27T00:00:00"/>
    <x v="210"/>
    <d v="2019-01-10T00:00:00"/>
    <x v="168"/>
    <n v="28"/>
    <s v="USD"/>
    <x v="16"/>
    <n v="18"/>
    <n v="39"/>
    <n v="221"/>
    <x v="1"/>
    <n v="36"/>
    <n v="0.15"/>
    <n v="1125.6000000000001"/>
    <n v="855.45600000000013"/>
    <n v="5740.56"/>
    <n v="607.82399999999961"/>
  </r>
  <r>
    <s v="SO - 0001889"/>
    <s v="Online"/>
    <s v="WARE-NMK1003"/>
    <d v="2018-10-27T00:00:00"/>
    <x v="211"/>
    <d v="2019-01-20T00:00:00"/>
    <x v="170"/>
    <n v="33"/>
    <s v="USD"/>
    <x v="20"/>
    <n v="17"/>
    <n v="49"/>
    <n v="184"/>
    <x v="1"/>
    <n v="11"/>
    <n v="0.05"/>
    <n v="1098.8"/>
    <n v="747.18399999999997"/>
    <n v="2087.7199999999998"/>
    <n v="593.35199999999986"/>
  </r>
  <r>
    <s v="SO - 0001890"/>
    <s v="Wholesale"/>
    <s v="WARE-NMK1003"/>
    <d v="2018-10-27T00:00:00"/>
    <x v="211"/>
    <d v="2019-01-10T00:00:00"/>
    <x v="153"/>
    <n v="5"/>
    <s v="USD"/>
    <x v="3"/>
    <n v="28"/>
    <n v="33"/>
    <n v="109"/>
    <x v="3"/>
    <n v="47"/>
    <n v="0.05"/>
    <n v="1936.3"/>
    <n v="1490.951"/>
    <n v="9197.4249999999993"/>
    <n v="1742.6699999999992"/>
  </r>
  <r>
    <s v="SO - 0001891"/>
    <s v="Distributor"/>
    <s v="WARE-UHY1004"/>
    <d v="2018-07-19T00:00:00"/>
    <x v="211"/>
    <d v="2019-01-07T00:00:00"/>
    <x v="157"/>
    <n v="11"/>
    <s v="USD"/>
    <x v="15"/>
    <n v="24"/>
    <n v="24"/>
    <n v="223"/>
    <x v="3"/>
    <n v="25"/>
    <n v="7.4999999999999997E-2"/>
    <n v="3926.2000000000003"/>
    <n v="2669.8160000000003"/>
    <n v="10895.205000000002"/>
    <n v="2885.7570000000014"/>
  </r>
  <r>
    <s v="SO - 0001892"/>
    <s v="In-Store"/>
    <s v="WARE-XYS1001"/>
    <d v="2018-10-27T00:00:00"/>
    <x v="211"/>
    <d v="2019-01-14T00:00:00"/>
    <x v="153"/>
    <n v="5"/>
    <s v="USD"/>
    <x v="22"/>
    <n v="11"/>
    <n v="14"/>
    <n v="6"/>
    <x v="2"/>
    <n v="8"/>
    <n v="7.4999999999999997E-2"/>
    <n v="3155.7000000000003"/>
    <n v="2240.547"/>
    <n v="20433.157500000001"/>
    <n v="4749.3285000000014"/>
  </r>
  <r>
    <s v="SO - 0001893"/>
    <s v="Wholesale"/>
    <s v="WARE-NMK1003"/>
    <d v="2018-10-27T00:00:00"/>
    <x v="211"/>
    <d v="2018-12-30T00:00:00"/>
    <x v="171"/>
    <n v="39"/>
    <s v="USD"/>
    <x v="21"/>
    <n v="26"/>
    <n v="12"/>
    <n v="167"/>
    <x v="0"/>
    <n v="20"/>
    <n v="7.4999999999999997E-2"/>
    <n v="3999.9"/>
    <n v="1679.9580000000001"/>
    <n v="29599.260000000002"/>
    <n v="16159.596000000001"/>
  </r>
  <r>
    <s v="SO - 0001894"/>
    <s v="Online"/>
    <s v="WARE-XYS1001"/>
    <d v="2018-10-27T00:00:00"/>
    <x v="211"/>
    <d v="2019-01-18T00:00:00"/>
    <x v="155"/>
    <n v="7"/>
    <s v="USD"/>
    <x v="16"/>
    <n v="18"/>
    <n v="37"/>
    <n v="31"/>
    <x v="0"/>
    <n v="19"/>
    <n v="7.4999999999999997E-2"/>
    <n v="1092.1000000000001"/>
    <n v="666.18100000000004"/>
    <n v="2020.3850000000004"/>
    <n v="688.02300000000037"/>
  </r>
  <r>
    <s v="SO - 0001895"/>
    <s v="Online"/>
    <s v="WARE-NMK1003"/>
    <d v="2018-10-27T00:00:00"/>
    <x v="212"/>
    <d v="2019-01-14T00:00:00"/>
    <x v="172"/>
    <n v="33"/>
    <s v="USD"/>
    <x v="16"/>
    <n v="18"/>
    <n v="38"/>
    <n v="199"/>
    <x v="2"/>
    <n v="37"/>
    <n v="0.15"/>
    <n v="1005"/>
    <n v="442.2"/>
    <n v="3417"/>
    <n v="1648.2"/>
  </r>
  <r>
    <s v="SO - 0001896"/>
    <s v="In-Store"/>
    <s v="WARE-UHY1004"/>
    <d v="2018-07-19T00:00:00"/>
    <x v="212"/>
    <d v="2019-01-24T00:00:00"/>
    <x v="159"/>
    <n v="13"/>
    <s v="USD"/>
    <x v="22"/>
    <n v="11"/>
    <n v="9"/>
    <n v="213"/>
    <x v="0"/>
    <n v="19"/>
    <n v="0.05"/>
    <n v="254.6"/>
    <n v="134.93800000000002"/>
    <n v="725.6099999999999"/>
    <n v="320.79599999999982"/>
  </r>
  <r>
    <s v="SO - 0001897"/>
    <s v="In-Store"/>
    <s v="WARE-MKL1006"/>
    <d v="2018-10-27T00:00:00"/>
    <x v="212"/>
    <d v="2019-01-21T00:00:00"/>
    <x v="173"/>
    <n v="27"/>
    <s v="USD"/>
    <x v="0"/>
    <n v="6"/>
    <n v="36"/>
    <n v="336"/>
    <x v="0"/>
    <n v="5"/>
    <n v="0.05"/>
    <n v="897.80000000000007"/>
    <n v="520.72400000000005"/>
    <n v="1705.82"/>
    <n v="664.37199999999984"/>
  </r>
  <r>
    <s v="SO - 0001898"/>
    <s v="In-Store"/>
    <s v="WARE-NMK1003"/>
    <d v="2018-07-19T00:00:00"/>
    <x v="212"/>
    <d v="2019-01-22T00:00:00"/>
    <x v="151"/>
    <n v="11"/>
    <s v="USD"/>
    <x v="26"/>
    <n v="3"/>
    <n v="8"/>
    <n v="179"/>
    <x v="1"/>
    <n v="23"/>
    <n v="0.05"/>
    <n v="1748.7"/>
    <n v="821.88900000000001"/>
    <n v="6645.0599999999995"/>
    <n v="3357.5039999999995"/>
  </r>
  <r>
    <s v="SO - 0001899"/>
    <s v="In-Store"/>
    <s v="WARE-NMK1003"/>
    <d v="2018-10-27T00:00:00"/>
    <x v="212"/>
    <d v="2019-01-01T00:00:00"/>
    <x v="162"/>
    <n v="25"/>
    <s v="USD"/>
    <x v="5"/>
    <n v="12"/>
    <n v="14"/>
    <n v="89"/>
    <x v="0"/>
    <n v="20"/>
    <n v="7.4999999999999997E-2"/>
    <n v="1105.5"/>
    <n v="442.20000000000005"/>
    <n v="4090.3500000000004"/>
    <n v="2321.5500000000002"/>
  </r>
  <r>
    <s v="SO - 0001900"/>
    <s v="Distributor"/>
    <s v="WARE-MKL1006"/>
    <d v="2018-07-19T00:00:00"/>
    <x v="212"/>
    <d v="2019-01-03T00:00:00"/>
    <x v="163"/>
    <n v="19"/>
    <s v="USD"/>
    <x v="12"/>
    <n v="25"/>
    <n v="25"/>
    <n v="367"/>
    <x v="3"/>
    <n v="47"/>
    <n v="0.1"/>
    <n v="5842.4000000000005"/>
    <n v="4323.3760000000002"/>
    <n v="31548.960000000003"/>
    <n v="5608.7040000000015"/>
  </r>
  <r>
    <s v="SO - 0001901"/>
    <s v="Online"/>
    <s v="WARE-NMK1003"/>
    <d v="2018-10-27T00:00:00"/>
    <x v="212"/>
    <d v="2019-01-20T00:00:00"/>
    <x v="173"/>
    <n v="27"/>
    <s v="USD"/>
    <x v="20"/>
    <n v="17"/>
    <n v="16"/>
    <n v="123"/>
    <x v="1"/>
    <n v="46"/>
    <n v="7.4999999999999997E-2"/>
    <n v="1179.2"/>
    <n v="754.68799999999999"/>
    <n v="7635.32"/>
    <n v="2352.5039999999999"/>
  </r>
  <r>
    <s v="SO - 0001902"/>
    <s v="Online"/>
    <s v="WARE-NMK1003"/>
    <d v="2018-07-19T00:00:00"/>
    <x v="212"/>
    <d v="2019-01-05T00:00:00"/>
    <x v="156"/>
    <n v="9"/>
    <s v="USD"/>
    <x v="19"/>
    <n v="19"/>
    <n v="45"/>
    <n v="166"/>
    <x v="2"/>
    <n v="8"/>
    <n v="0.2"/>
    <n v="2579.5"/>
    <n v="1496.11"/>
    <n v="8254.4"/>
    <n v="2269.96"/>
  </r>
  <r>
    <s v="SO - 0001903"/>
    <s v="Online"/>
    <s v="WARE-MKL1006"/>
    <d v="2018-10-27T00:00:00"/>
    <x v="212"/>
    <d v="2019-01-12T00:00:00"/>
    <x v="152"/>
    <n v="5"/>
    <s v="USD"/>
    <x v="24"/>
    <n v="16"/>
    <n v="34"/>
    <n v="341"/>
    <x v="3"/>
    <n v="25"/>
    <n v="7.4999999999999997E-2"/>
    <n v="924.6"/>
    <n v="656.46600000000001"/>
    <n v="2565.7650000000003"/>
    <n v="596.36700000000019"/>
  </r>
  <r>
    <s v="SO - 0001904"/>
    <s v="Distributor"/>
    <s v="WARE-NMK1003"/>
    <d v="2018-07-19T00:00:00"/>
    <x v="212"/>
    <d v="2019-01-21T00:00:00"/>
    <x v="154"/>
    <n v="23"/>
    <s v="USD"/>
    <x v="4"/>
    <n v="22"/>
    <n v="33"/>
    <n v="162"/>
    <x v="4"/>
    <n v="18"/>
    <n v="7.4999999999999997E-2"/>
    <n v="3979.8"/>
    <n v="2905.2539999999999"/>
    <n v="11043.945000000002"/>
    <n v="2328.1830000000027"/>
  </r>
  <r>
    <s v="SO - 0001905"/>
    <s v="In-Store"/>
    <s v="WARE-PUJ1005"/>
    <d v="2018-10-27T00:00:00"/>
    <x v="212"/>
    <d v="2019-01-19T00:00:00"/>
    <x v="170"/>
    <n v="32"/>
    <s v="USD"/>
    <x v="26"/>
    <n v="3"/>
    <n v="43"/>
    <n v="282"/>
    <x v="3"/>
    <n v="47"/>
    <n v="0.05"/>
    <n v="2626.4"/>
    <n v="2101.1200000000003"/>
    <n v="9980.32"/>
    <n v="1575.8399999999983"/>
  </r>
  <r>
    <s v="SO - 0001906"/>
    <s v="Wholesale"/>
    <s v="WARE-XYS1001"/>
    <d v="2018-10-27T00:00:00"/>
    <x v="212"/>
    <d v="2019-01-14T00:00:00"/>
    <x v="156"/>
    <n v="9"/>
    <s v="USD"/>
    <x v="25"/>
    <n v="27"/>
    <n v="17"/>
    <n v="46"/>
    <x v="2"/>
    <n v="37"/>
    <n v="7.4999999999999997E-2"/>
    <n v="1293.1000000000001"/>
    <n v="1021.5490000000002"/>
    <n v="3588.3525000000004"/>
    <n v="523.70549999999957"/>
  </r>
  <r>
    <s v="SO - 0001907"/>
    <s v="Distributor"/>
    <s v="WARE-NBV1002"/>
    <d v="2018-07-19T00:00:00"/>
    <x v="212"/>
    <d v="2019-01-21T00:00:00"/>
    <x v="166"/>
    <n v="12"/>
    <s v="USD"/>
    <x v="12"/>
    <n v="25"/>
    <n v="18"/>
    <n v="86"/>
    <x v="1"/>
    <n v="46"/>
    <n v="0.1"/>
    <n v="1132.3"/>
    <n v="962.45499999999993"/>
    <n v="8152.5599999999995"/>
    <n v="452.92000000000007"/>
  </r>
  <r>
    <s v="SO - 0001908"/>
    <s v="Distributor"/>
    <s v="WARE-PUJ1005"/>
    <d v="2018-10-27T00:00:00"/>
    <x v="212"/>
    <d v="2019-01-17T00:00:00"/>
    <x v="163"/>
    <n v="19"/>
    <s v="USD"/>
    <x v="4"/>
    <n v="22"/>
    <n v="44"/>
    <n v="295"/>
    <x v="1"/>
    <n v="21"/>
    <n v="0.1"/>
    <n v="670"/>
    <n v="321.59999999999997"/>
    <n v="1206"/>
    <n v="562.80000000000007"/>
  </r>
  <r>
    <s v="SO - 0001909"/>
    <s v="In-Store"/>
    <s v="WARE-XYS1001"/>
    <d v="2018-07-19T00:00:00"/>
    <x v="213"/>
    <d v="2019-01-14T00:00:00"/>
    <x v="155"/>
    <n v="5"/>
    <s v="USD"/>
    <x v="22"/>
    <n v="11"/>
    <n v="42"/>
    <n v="30"/>
    <x v="1"/>
    <n v="43"/>
    <n v="0.1"/>
    <n v="6539.2"/>
    <n v="4708.2239999999993"/>
    <n v="41196.959999999999"/>
    <n v="8239.3920000000071"/>
  </r>
  <r>
    <s v="SO - 0001910"/>
    <s v="In-Store"/>
    <s v="WARE-NBV1002"/>
    <d v="2018-10-27T00:00:00"/>
    <x v="213"/>
    <d v="2019-01-05T00:00:00"/>
    <x v="163"/>
    <n v="18"/>
    <s v="USD"/>
    <x v="9"/>
    <n v="8"/>
    <n v="42"/>
    <n v="83"/>
    <x v="2"/>
    <n v="4"/>
    <n v="0.1"/>
    <n v="3256.2000000000003"/>
    <n v="2637.5220000000004"/>
    <n v="2930.5800000000004"/>
    <n v="293.05799999999999"/>
  </r>
  <r>
    <s v="SO - 0001911"/>
    <s v="Online"/>
    <s v="WARE-XYS1001"/>
    <d v="2018-07-19T00:00:00"/>
    <x v="213"/>
    <d v="2019-01-13T00:00:00"/>
    <x v="169"/>
    <n v="29"/>
    <s v="USD"/>
    <x v="18"/>
    <n v="13"/>
    <n v="43"/>
    <n v="19"/>
    <x v="0"/>
    <n v="15"/>
    <n v="0.1"/>
    <n v="2579.5"/>
    <n v="1625.085"/>
    <n v="2321.5500000000002"/>
    <n v="696.46500000000015"/>
  </r>
  <r>
    <s v="SO - 0001912"/>
    <s v="Online"/>
    <s v="WARE-NBV1002"/>
    <d v="2018-07-19T00:00:00"/>
    <x v="213"/>
    <d v="2019-01-13T00:00:00"/>
    <x v="160"/>
    <n v="16"/>
    <s v="USD"/>
    <x v="17"/>
    <n v="20"/>
    <n v="36"/>
    <n v="87"/>
    <x v="0"/>
    <n v="5"/>
    <n v="0.05"/>
    <n v="3852.5"/>
    <n v="2966.4250000000002"/>
    <n v="29279"/>
    <n v="5547.5999999999985"/>
  </r>
  <r>
    <s v="SO - 0001913"/>
    <s v="Wholesale"/>
    <s v="WARE-NMK1003"/>
    <d v="2018-07-19T00:00:00"/>
    <x v="213"/>
    <d v="2019-01-15T00:00:00"/>
    <x v="152"/>
    <n v="4"/>
    <s v="USD"/>
    <x v="25"/>
    <n v="27"/>
    <n v="26"/>
    <n v="145"/>
    <x v="1"/>
    <n v="11"/>
    <n v="0.15"/>
    <n v="924.6"/>
    <n v="527.02199999999993"/>
    <n v="6287.28"/>
    <n v="2071.1040000000003"/>
  </r>
  <r>
    <s v="SO - 0001914"/>
    <s v="Wholesale"/>
    <s v="WARE-UHY1004"/>
    <d v="2018-10-27T00:00:00"/>
    <x v="213"/>
    <d v="2019-01-20T00:00:00"/>
    <x v="157"/>
    <n v="9"/>
    <s v="USD"/>
    <x v="21"/>
    <n v="26"/>
    <n v="20"/>
    <n v="260"/>
    <x v="1"/>
    <n v="27"/>
    <n v="0.05"/>
    <n v="3906.1"/>
    <n v="2421.7820000000002"/>
    <n v="11132.384999999998"/>
    <n v="3867.0389999999979"/>
  </r>
  <r>
    <s v="SO - 0001915"/>
    <s v="Distributor"/>
    <s v="WARE-UHY1004"/>
    <d v="2018-10-27T00:00:00"/>
    <x v="213"/>
    <d v="2019-01-10T00:00:00"/>
    <x v="174"/>
    <n v="23"/>
    <s v="USD"/>
    <x v="8"/>
    <n v="23"/>
    <n v="33"/>
    <n v="218"/>
    <x v="1"/>
    <n v="35"/>
    <n v="0.1"/>
    <n v="254.6"/>
    <n v="129.846"/>
    <n v="229.14"/>
    <n v="99.293999999999983"/>
  </r>
  <r>
    <s v="SO - 0001916"/>
    <s v="Wholesale"/>
    <s v="WARE-MKL1006"/>
    <d v="2018-10-27T00:00:00"/>
    <x v="213"/>
    <d v="2019-01-23T00:00:00"/>
    <x v="173"/>
    <n v="26"/>
    <s v="USD"/>
    <x v="3"/>
    <n v="28"/>
    <n v="6"/>
    <n v="330"/>
    <x v="0"/>
    <n v="15"/>
    <n v="7.4999999999999997E-2"/>
    <n v="1072"/>
    <n v="589.6"/>
    <n v="1983.2"/>
    <n v="804"/>
  </r>
  <r>
    <s v="SO - 0001917"/>
    <s v="In-Store"/>
    <s v="WARE-PUJ1005"/>
    <d v="2018-10-27T00:00:00"/>
    <x v="213"/>
    <d v="2019-01-15T00:00:00"/>
    <x v="155"/>
    <n v="5"/>
    <s v="USD"/>
    <x v="11"/>
    <n v="5"/>
    <n v="12"/>
    <n v="291"/>
    <x v="2"/>
    <n v="16"/>
    <n v="0.15"/>
    <n v="2653.2000000000003"/>
    <n v="1061.2800000000002"/>
    <n v="4510.4400000000005"/>
    <n v="2387.88"/>
  </r>
  <r>
    <s v="SO - 0001918"/>
    <s v="In-Store"/>
    <s v="WARE-UHY1004"/>
    <d v="2018-10-27T00:00:00"/>
    <x v="213"/>
    <d v="2019-01-06T00:00:00"/>
    <x v="168"/>
    <n v="25"/>
    <s v="USD"/>
    <x v="11"/>
    <n v="5"/>
    <n v="39"/>
    <n v="232"/>
    <x v="4"/>
    <n v="9"/>
    <n v="7.4999999999999997E-2"/>
    <n v="3564.4"/>
    <n v="1817.8440000000001"/>
    <n v="19782.420000000002"/>
    <n v="8875.3560000000016"/>
  </r>
  <r>
    <s v="SO - 0001919"/>
    <s v="In-Store"/>
    <s v="WARE-PUJ1005"/>
    <d v="2018-10-27T00:00:00"/>
    <x v="213"/>
    <d v="2019-01-04T00:00:00"/>
    <x v="166"/>
    <n v="11"/>
    <s v="USD"/>
    <x v="6"/>
    <n v="10"/>
    <n v="4"/>
    <n v="271"/>
    <x v="1"/>
    <n v="17"/>
    <n v="0.4"/>
    <n v="1078.7"/>
    <n v="517.77599999999995"/>
    <n v="5177.76"/>
    <n v="1035.5520000000006"/>
  </r>
  <r>
    <s v="SO - 0001920"/>
    <s v="Online"/>
    <s v="WARE-MKL1006"/>
    <d v="2018-07-19T00:00:00"/>
    <x v="213"/>
    <d v="2019-01-04T00:00:00"/>
    <x v="169"/>
    <n v="29"/>
    <s v="USD"/>
    <x v="20"/>
    <n v="17"/>
    <n v="19"/>
    <n v="358"/>
    <x v="0"/>
    <n v="15"/>
    <n v="0.05"/>
    <n v="6224.3"/>
    <n v="3112.15"/>
    <n v="23652.34"/>
    <n v="11203.74"/>
  </r>
  <r>
    <s v="SO - 0001921"/>
    <s v="Wholesale"/>
    <s v="WARE-NMK1003"/>
    <d v="2018-07-19T00:00:00"/>
    <x v="213"/>
    <d v="2019-01-09T00:00:00"/>
    <x v="165"/>
    <n v="30"/>
    <s v="USD"/>
    <x v="3"/>
    <n v="28"/>
    <n v="2"/>
    <n v="99"/>
    <x v="0"/>
    <n v="42"/>
    <n v="0.1"/>
    <n v="1326.6000000000001"/>
    <n v="822.49200000000008"/>
    <n v="7163.64"/>
    <n v="2228.6880000000001"/>
  </r>
  <r>
    <s v="SO - 0001922"/>
    <s v="Wholesale"/>
    <s v="WARE-NMK1003"/>
    <d v="2018-07-19T00:00:00"/>
    <x v="213"/>
    <d v="2019-01-20T00:00:00"/>
    <x v="160"/>
    <n v="16"/>
    <s v="USD"/>
    <x v="21"/>
    <n v="26"/>
    <n v="36"/>
    <n v="115"/>
    <x v="3"/>
    <n v="47"/>
    <n v="0.1"/>
    <n v="221.1"/>
    <n v="159.19199999999998"/>
    <n v="1591.92"/>
    <n v="318.38400000000024"/>
  </r>
  <r>
    <s v="SO - 0001923"/>
    <s v="Distributor"/>
    <s v="WARE-UHY1004"/>
    <d v="2018-07-19T00:00:00"/>
    <x v="213"/>
    <d v="2019-01-08T00:00:00"/>
    <x v="172"/>
    <n v="32"/>
    <s v="USD"/>
    <x v="15"/>
    <n v="24"/>
    <n v="25"/>
    <n v="219"/>
    <x v="1"/>
    <n v="35"/>
    <n v="0.05"/>
    <n v="6344.9000000000005"/>
    <n v="3806.94"/>
    <n v="48221.240000000005"/>
    <n v="17765.720000000005"/>
  </r>
  <r>
    <s v="SO - 0001924"/>
    <s v="In-Store"/>
    <s v="WARE-MKL1006"/>
    <d v="2018-07-19T00:00:00"/>
    <x v="214"/>
    <d v="2019-01-23T00:00:00"/>
    <x v="163"/>
    <n v="17"/>
    <s v="USD"/>
    <x v="7"/>
    <n v="4"/>
    <n v="36"/>
    <n v="349"/>
    <x v="1"/>
    <n v="2"/>
    <n v="0.15"/>
    <n v="1132.3"/>
    <n v="815.25599999999997"/>
    <n v="1924.9099999999999"/>
    <n v="294.39799999999991"/>
  </r>
  <r>
    <s v="SO - 0001925"/>
    <s v="Online"/>
    <s v="WARE-MKL1006"/>
    <d v="2018-07-19T00:00:00"/>
    <x v="214"/>
    <d v="2019-01-08T00:00:00"/>
    <x v="173"/>
    <n v="25"/>
    <s v="USD"/>
    <x v="24"/>
    <n v="16"/>
    <n v="23"/>
    <n v="348"/>
    <x v="0"/>
    <n v="22"/>
    <n v="0.05"/>
    <n v="757.1"/>
    <n v="446.68899999999996"/>
    <n v="2876.98"/>
    <n v="1090.2240000000002"/>
  </r>
  <r>
    <s v="SO - 0001926"/>
    <s v="In-Store"/>
    <s v="WARE-PUJ1005"/>
    <d v="2018-10-27T00:00:00"/>
    <x v="214"/>
    <d v="2019-01-25T00:00:00"/>
    <x v="151"/>
    <n v="9"/>
    <s v="USD"/>
    <x v="11"/>
    <n v="5"/>
    <n v="21"/>
    <n v="262"/>
    <x v="1"/>
    <n v="17"/>
    <n v="0.1"/>
    <n v="1038.5"/>
    <n v="882.72500000000002"/>
    <n v="5607.9000000000005"/>
    <n v="311.55000000000018"/>
  </r>
  <r>
    <s v="SO - 0001927"/>
    <s v="Online"/>
    <s v="WARE-NMK1003"/>
    <d v="2018-10-27T00:00:00"/>
    <x v="214"/>
    <d v="2019-01-27T00:00:00"/>
    <x v="168"/>
    <n v="24"/>
    <s v="USD"/>
    <x v="24"/>
    <n v="16"/>
    <n v="40"/>
    <n v="125"/>
    <x v="1"/>
    <n v="29"/>
    <n v="0.05"/>
    <n v="958.1"/>
    <n v="603.60300000000007"/>
    <n v="5461.17"/>
    <n v="1839.5519999999997"/>
  </r>
  <r>
    <s v="SO - 0001928"/>
    <s v="Wholesale"/>
    <s v="WARE-XYS1001"/>
    <d v="2018-10-27T00:00:00"/>
    <x v="214"/>
    <d v="2019-01-26T00:00:00"/>
    <x v="174"/>
    <n v="22"/>
    <s v="USD"/>
    <x v="25"/>
    <n v="27"/>
    <n v="39"/>
    <n v="44"/>
    <x v="1"/>
    <n v="36"/>
    <n v="0.1"/>
    <n v="1855.9"/>
    <n v="1521.838"/>
    <n v="1670.3100000000002"/>
    <n v="148.47200000000021"/>
  </r>
  <r>
    <s v="SO - 0001929"/>
    <s v="In-Store"/>
    <s v="WARE-NMK1003"/>
    <d v="2018-07-19T00:00:00"/>
    <x v="214"/>
    <d v="2019-01-21T00:00:00"/>
    <x v="150"/>
    <n v="14"/>
    <s v="USD"/>
    <x v="6"/>
    <n v="10"/>
    <n v="29"/>
    <n v="187"/>
    <x v="1"/>
    <n v="21"/>
    <n v="0.15"/>
    <n v="2646.5"/>
    <n v="1879.0149999999999"/>
    <n v="4499.05"/>
    <n v="741.02000000000044"/>
  </r>
  <r>
    <s v="SO - 0001930"/>
    <s v="In-Store"/>
    <s v="WARE-XYS1001"/>
    <d v="2018-07-19T00:00:00"/>
    <x v="214"/>
    <d v="2019-01-19T00:00:00"/>
    <x v="154"/>
    <n v="21"/>
    <s v="USD"/>
    <x v="26"/>
    <n v="3"/>
    <n v="19"/>
    <n v="32"/>
    <x v="4"/>
    <n v="10"/>
    <n v="0.15"/>
    <n v="5453.8"/>
    <n v="3654.0460000000003"/>
    <n v="13907.19"/>
    <n v="2945.0519999999997"/>
  </r>
  <r>
    <s v="SO - 0001931"/>
    <s v="In-Store"/>
    <s v="WARE-NMK1003"/>
    <d v="2018-07-19T00:00:00"/>
    <x v="214"/>
    <d v="2019-01-05T00:00:00"/>
    <x v="161"/>
    <n v="16"/>
    <s v="USD"/>
    <x v="11"/>
    <n v="5"/>
    <n v="5"/>
    <n v="104"/>
    <x v="1"/>
    <n v="45"/>
    <n v="7.4999999999999997E-2"/>
    <n v="1782.2"/>
    <n v="1301.0060000000001"/>
    <n v="6594.14"/>
    <n v="1390.116"/>
  </r>
  <r>
    <s v="SO - 0001932"/>
    <s v="In-Store"/>
    <s v="WARE-NMK1003"/>
    <d v="2018-10-27T00:00:00"/>
    <x v="214"/>
    <d v="2019-01-14T00:00:00"/>
    <x v="155"/>
    <n v="4"/>
    <s v="USD"/>
    <x v="26"/>
    <n v="3"/>
    <n v="29"/>
    <n v="126"/>
    <x v="4"/>
    <n v="9"/>
    <n v="0.05"/>
    <n v="1051.9000000000001"/>
    <n v="631.14"/>
    <n v="3997.2200000000003"/>
    <n v="1472.6600000000003"/>
  </r>
  <r>
    <s v="SO - 0001933"/>
    <s v="In-Store"/>
    <s v="WARE-MKL1006"/>
    <d v="2018-10-27T00:00:00"/>
    <x v="214"/>
    <d v="2019-01-18T00:00:00"/>
    <x v="170"/>
    <n v="30"/>
    <s v="USD"/>
    <x v="10"/>
    <n v="9"/>
    <n v="22"/>
    <n v="338"/>
    <x v="0"/>
    <n v="5"/>
    <n v="0.2"/>
    <n v="254.6"/>
    <n v="216.41"/>
    <n v="1018.4000000000001"/>
    <n v="-63.649999999999864"/>
  </r>
  <r>
    <s v="SO - 0001934"/>
    <s v="In-Store"/>
    <s v="WARE-PUJ1005"/>
    <d v="2018-10-27T00:00:00"/>
    <x v="214"/>
    <d v="2019-01-17T00:00:00"/>
    <x v="150"/>
    <n v="14"/>
    <s v="USD"/>
    <x v="10"/>
    <n v="9"/>
    <n v="19"/>
    <n v="315"/>
    <x v="1"/>
    <n v="33"/>
    <n v="7.4999999999999997E-2"/>
    <n v="2860.9"/>
    <n v="1745.1490000000001"/>
    <n v="5292.6650000000009"/>
    <n v="1802.3670000000006"/>
  </r>
  <r>
    <s v="SO - 0001935"/>
    <s v="In-Store"/>
    <s v="WARE-NBV1002"/>
    <d v="2018-10-27T00:00:00"/>
    <x v="214"/>
    <d v="2019-01-16T00:00:00"/>
    <x v="150"/>
    <n v="14"/>
    <s v="USD"/>
    <x v="9"/>
    <n v="8"/>
    <n v="32"/>
    <n v="78"/>
    <x v="4"/>
    <n v="10"/>
    <n v="0.1"/>
    <n v="2887.7000000000003"/>
    <n v="1212.8340000000001"/>
    <n v="20791.440000000002"/>
    <n v="11088.768000000002"/>
  </r>
  <r>
    <s v="SO - 0001936"/>
    <s v="Distributor"/>
    <s v="WARE-XYS1001"/>
    <d v="2018-10-27T00:00:00"/>
    <x v="214"/>
    <d v="2019-01-15T00:00:00"/>
    <x v="163"/>
    <n v="17"/>
    <s v="USD"/>
    <x v="2"/>
    <n v="21"/>
    <n v="31"/>
    <n v="30"/>
    <x v="1"/>
    <n v="24"/>
    <n v="0.05"/>
    <n v="1085.4000000000001"/>
    <n v="857.46600000000012"/>
    <n v="8249.0400000000009"/>
    <n v="1389.3119999999999"/>
  </r>
  <r>
    <s v="SO - 0001937"/>
    <s v="Online"/>
    <s v="WARE-NMK1003"/>
    <d v="2018-10-27T00:00:00"/>
    <x v="215"/>
    <d v="2019-01-24T00:00:00"/>
    <x v="168"/>
    <n v="23"/>
    <s v="USD"/>
    <x v="24"/>
    <n v="16"/>
    <n v="27"/>
    <n v="136"/>
    <x v="2"/>
    <n v="7"/>
    <n v="0.05"/>
    <n v="1031.8"/>
    <n v="773.84999999999991"/>
    <n v="6861.4699999999993"/>
    <n v="1444.5200000000004"/>
  </r>
  <r>
    <s v="SO - 0001938"/>
    <s v="In-Store"/>
    <s v="WARE-PUJ1005"/>
    <d v="2018-07-19T00:00:00"/>
    <x v="215"/>
    <d v="2019-01-18T00:00:00"/>
    <x v="160"/>
    <n v="14"/>
    <s v="USD"/>
    <x v="11"/>
    <n v="5"/>
    <n v="35"/>
    <n v="282"/>
    <x v="1"/>
    <n v="44"/>
    <n v="7.4999999999999997E-2"/>
    <n v="1172.5"/>
    <n v="644.875"/>
    <n v="8676.5"/>
    <n v="3517.5"/>
  </r>
  <r>
    <s v="SO - 0001939"/>
    <s v="In-Store"/>
    <s v="WARE-MKL1006"/>
    <d v="2018-10-27T00:00:00"/>
    <x v="215"/>
    <d v="2019-01-12T00:00:00"/>
    <x v="166"/>
    <n v="9"/>
    <s v="USD"/>
    <x v="13"/>
    <n v="2"/>
    <n v="4"/>
    <n v="353"/>
    <x v="1"/>
    <n v="39"/>
    <n v="7.4999999999999997E-2"/>
    <n v="2010"/>
    <n v="924.6"/>
    <n v="7437"/>
    <n v="3738.6"/>
  </r>
  <r>
    <s v="SO - 0001940"/>
    <s v="Online"/>
    <s v="WARE-UHY1004"/>
    <d v="2018-07-19T00:00:00"/>
    <x v="215"/>
    <d v="2019-01-20T00:00:00"/>
    <x v="165"/>
    <n v="28"/>
    <s v="USD"/>
    <x v="24"/>
    <n v="16"/>
    <n v="16"/>
    <n v="238"/>
    <x v="1"/>
    <n v="45"/>
    <n v="7.4999999999999997E-2"/>
    <n v="5279.6"/>
    <n v="4118.0880000000006"/>
    <n v="39069.040000000008"/>
    <n v="6124.336000000003"/>
  </r>
  <r>
    <s v="SO - 0001941"/>
    <s v="Wholesale"/>
    <s v="WARE-NMK1003"/>
    <d v="2018-10-27T00:00:00"/>
    <x v="215"/>
    <d v="2019-01-07T00:00:00"/>
    <x v="160"/>
    <n v="14"/>
    <s v="USD"/>
    <x v="3"/>
    <n v="28"/>
    <n v="34"/>
    <n v="175"/>
    <x v="3"/>
    <n v="6"/>
    <n v="0.15"/>
    <n v="1038.5"/>
    <n v="581.56000000000006"/>
    <n v="6179.0749999999998"/>
    <n v="2108.1549999999993"/>
  </r>
  <r>
    <s v="SO - 0001942"/>
    <s v="Online"/>
    <s v="WARE-NMK1003"/>
    <d v="2018-10-27T00:00:00"/>
    <x v="215"/>
    <d v="2019-01-14T00:00:00"/>
    <x v="155"/>
    <n v="3"/>
    <s v="USD"/>
    <x v="16"/>
    <n v="18"/>
    <n v="37"/>
    <n v="99"/>
    <x v="3"/>
    <n v="6"/>
    <n v="0.05"/>
    <n v="2860.9"/>
    <n v="1487.6680000000001"/>
    <n v="5435.71"/>
    <n v="2460.3739999999998"/>
  </r>
  <r>
    <s v="SO - 0001943"/>
    <s v="In-Store"/>
    <s v="WARE-NMK1003"/>
    <d v="2018-07-19T00:00:00"/>
    <x v="215"/>
    <d v="2019-01-17T00:00:00"/>
    <x v="159"/>
    <n v="10"/>
    <s v="USD"/>
    <x v="27"/>
    <n v="1"/>
    <n v="42"/>
    <n v="88"/>
    <x v="3"/>
    <n v="47"/>
    <n v="0.3"/>
    <n v="978.2"/>
    <n v="626.048"/>
    <n v="1369.48"/>
    <n v="117.38400000000001"/>
  </r>
  <r>
    <s v="SO - 0001944"/>
    <s v="Wholesale"/>
    <s v="WARE-PUJ1005"/>
    <d v="2018-10-27T00:00:00"/>
    <x v="215"/>
    <d v="2019-01-03T00:00:00"/>
    <x v="151"/>
    <n v="8"/>
    <s v="USD"/>
    <x v="21"/>
    <n v="26"/>
    <n v="32"/>
    <n v="268"/>
    <x v="1"/>
    <n v="23"/>
    <n v="0.05"/>
    <n v="3718.5"/>
    <n v="1970.8050000000001"/>
    <n v="10597.725"/>
    <n v="4685.3100000000004"/>
  </r>
  <r>
    <s v="SO - 0001945"/>
    <s v="In-Store"/>
    <s v="WARE-PUJ1005"/>
    <d v="2018-10-27T00:00:00"/>
    <x v="215"/>
    <d v="2019-01-20T00:00:00"/>
    <x v="157"/>
    <n v="7"/>
    <s v="USD"/>
    <x v="14"/>
    <n v="7"/>
    <n v="4"/>
    <n v="274"/>
    <x v="3"/>
    <n v="28"/>
    <n v="0.1"/>
    <n v="5480.6"/>
    <n v="3014.3300000000004"/>
    <n v="9865.0800000000017"/>
    <n v="3836.420000000001"/>
  </r>
  <r>
    <s v="SO - 0001946"/>
    <s v="In-Store"/>
    <s v="WARE-NBV1002"/>
    <d v="2018-07-19T00:00:00"/>
    <x v="215"/>
    <d v="2019-01-05T00:00:00"/>
    <x v="156"/>
    <n v="6"/>
    <s v="USD"/>
    <x v="27"/>
    <n v="1"/>
    <n v="34"/>
    <n v="59"/>
    <x v="1"/>
    <n v="41"/>
    <n v="0.1"/>
    <n v="797.30000000000007"/>
    <n v="518.24500000000012"/>
    <n v="2152.71"/>
    <n v="597.97499999999968"/>
  </r>
  <r>
    <s v="SO - 0001947"/>
    <s v="In-Store"/>
    <s v="WARE-UHY1004"/>
    <d v="2018-10-27T00:00:00"/>
    <x v="215"/>
    <d v="2019-01-17T00:00:00"/>
    <x v="150"/>
    <n v="13"/>
    <s v="USD"/>
    <x v="22"/>
    <n v="11"/>
    <n v="46"/>
    <n v="259"/>
    <x v="1"/>
    <n v="35"/>
    <n v="0.05"/>
    <n v="247.9"/>
    <n v="123.95"/>
    <n v="471.01"/>
    <n v="223.10999999999999"/>
  </r>
  <r>
    <s v="SO - 0001948"/>
    <s v="Online"/>
    <s v="WARE-XYS1001"/>
    <d v="2018-10-27T00:00:00"/>
    <x v="215"/>
    <d v="2019-01-18T00:00:00"/>
    <x v="159"/>
    <n v="10"/>
    <s v="USD"/>
    <x v="1"/>
    <n v="14"/>
    <n v="49"/>
    <n v="55"/>
    <x v="1"/>
    <n v="33"/>
    <n v="7.4999999999999997E-2"/>
    <n v="1165.8"/>
    <n v="897.66599999999994"/>
    <n v="4313.46"/>
    <n v="722.79600000000028"/>
  </r>
  <r>
    <s v="SO - 0001949"/>
    <s v="In-Store"/>
    <s v="WARE-NMK1003"/>
    <d v="2018-10-27T00:00:00"/>
    <x v="215"/>
    <d v="2019-01-03T00:00:00"/>
    <x v="151"/>
    <n v="8"/>
    <s v="USD"/>
    <x v="0"/>
    <n v="6"/>
    <n v="32"/>
    <n v="100"/>
    <x v="1"/>
    <n v="46"/>
    <n v="0.2"/>
    <n v="6425.3"/>
    <n v="3212.65"/>
    <n v="41121.920000000006"/>
    <n v="15420.720000000005"/>
  </r>
  <r>
    <s v="SO - 0001950"/>
    <s v="Online"/>
    <s v="WARE-NMK1003"/>
    <d v="2018-10-27T00:00:00"/>
    <x v="215"/>
    <d v="2019-01-05T00:00:00"/>
    <x v="174"/>
    <n v="21"/>
    <s v="USD"/>
    <x v="1"/>
    <n v="14"/>
    <n v="28"/>
    <n v="177"/>
    <x v="1"/>
    <n v="36"/>
    <n v="7.4999999999999997E-2"/>
    <n v="1293.1000000000001"/>
    <n v="956.89400000000012"/>
    <n v="8372.8225000000002"/>
    <n v="1674.5644999999995"/>
  </r>
  <r>
    <s v="SO - 0001951"/>
    <s v="In-Store"/>
    <s v="WARE-NMK1003"/>
    <d v="2018-07-19T00:00:00"/>
    <x v="215"/>
    <d v="2019-01-05T00:00:00"/>
    <x v="174"/>
    <n v="21"/>
    <s v="USD"/>
    <x v="7"/>
    <n v="4"/>
    <n v="38"/>
    <n v="113"/>
    <x v="1"/>
    <n v="2"/>
    <n v="0.15"/>
    <n v="6197.5"/>
    <n v="3594.5499999999997"/>
    <n v="5267.875"/>
    <n v="1673.3250000000003"/>
  </r>
  <r>
    <s v="SO - 0001952"/>
    <s v="In-Store"/>
    <s v="WARE-PUJ1005"/>
    <d v="2018-10-27T00:00:00"/>
    <x v="216"/>
    <d v="2019-01-30T00:00:00"/>
    <x v="171"/>
    <n v="34"/>
    <s v="USD"/>
    <x v="27"/>
    <n v="1"/>
    <n v="12"/>
    <n v="325"/>
    <x v="2"/>
    <n v="4"/>
    <n v="0.3"/>
    <n v="5869.2"/>
    <n v="3462.8279999999995"/>
    <n v="12325.319999999998"/>
    <n v="1936.8359999999993"/>
  </r>
  <r>
    <s v="SO - 0001953"/>
    <s v="In-Store"/>
    <s v="WARE-UHY1004"/>
    <d v="2018-07-19T00:00:00"/>
    <x v="216"/>
    <d v="2019-01-28T00:00:00"/>
    <x v="150"/>
    <n v="12"/>
    <s v="USD"/>
    <x v="6"/>
    <n v="10"/>
    <n v="31"/>
    <n v="250"/>
    <x v="4"/>
    <n v="10"/>
    <n v="7.4999999999999997E-2"/>
    <n v="1098.8"/>
    <n v="593.35199999999998"/>
    <n v="8131.12"/>
    <n v="3384.3040000000001"/>
  </r>
  <r>
    <s v="SO - 0001954"/>
    <s v="In-Store"/>
    <s v="WARE-UHY1004"/>
    <d v="2018-10-27T00:00:00"/>
    <x v="216"/>
    <d v="2019-01-26T00:00:00"/>
    <x v="163"/>
    <n v="15"/>
    <s v="USD"/>
    <x v="0"/>
    <n v="6"/>
    <n v="25"/>
    <n v="240"/>
    <x v="4"/>
    <n v="10"/>
    <n v="0.15"/>
    <n v="1072"/>
    <n v="889.76"/>
    <n v="1822.3999999999999"/>
    <n v="42.879999999999882"/>
  </r>
  <r>
    <s v="SO - 0001955"/>
    <s v="In-Store"/>
    <s v="WARE-PUJ1005"/>
    <d v="2018-10-27T00:00:00"/>
    <x v="216"/>
    <d v="2019-01-10T00:00:00"/>
    <x v="166"/>
    <n v="8"/>
    <s v="USD"/>
    <x v="27"/>
    <n v="1"/>
    <n v="26"/>
    <n v="313"/>
    <x v="1"/>
    <n v="24"/>
    <n v="0.1"/>
    <n v="6532.5"/>
    <n v="3984.8249999999998"/>
    <n v="5879.25"/>
    <n v="1894.4250000000002"/>
  </r>
  <r>
    <s v="SO - 0001956"/>
    <s v="Online"/>
    <s v="WARE-NMK1003"/>
    <d v="2018-10-27T00:00:00"/>
    <x v="216"/>
    <d v="2019-01-17T00:00:00"/>
    <x v="169"/>
    <n v="26"/>
    <s v="USD"/>
    <x v="23"/>
    <n v="15"/>
    <n v="19"/>
    <n v="123"/>
    <x v="0"/>
    <n v="20"/>
    <n v="7.4999999999999997E-2"/>
    <n v="3946.3"/>
    <n v="2367.7800000000002"/>
    <n v="10950.982500000002"/>
    <n v="3847.6425000000017"/>
  </r>
  <r>
    <s v="SO - 0001957"/>
    <s v="Online"/>
    <s v="WARE-NMK1003"/>
    <d v="2018-10-27T00:00:00"/>
    <x v="216"/>
    <d v="2019-01-23T00:00:00"/>
    <x v="154"/>
    <n v="19"/>
    <s v="USD"/>
    <x v="18"/>
    <n v="13"/>
    <n v="17"/>
    <n v="128"/>
    <x v="4"/>
    <n v="9"/>
    <n v="0.3"/>
    <n v="1031.8"/>
    <n v="835.75800000000004"/>
    <n v="5778.079999999999"/>
    <n v="-907.98400000000129"/>
  </r>
  <r>
    <s v="SO - 0001958"/>
    <s v="In-Store"/>
    <s v="WARE-PUJ1005"/>
    <d v="2018-07-19T00:00:00"/>
    <x v="216"/>
    <d v="2019-01-12T00:00:00"/>
    <x v="164"/>
    <n v="16"/>
    <s v="USD"/>
    <x v="0"/>
    <n v="6"/>
    <n v="15"/>
    <n v="317"/>
    <x v="3"/>
    <n v="25"/>
    <n v="0.3"/>
    <n v="5172.4000000000005"/>
    <n v="3258.6120000000005"/>
    <n v="14482.720000000001"/>
    <n v="1448.271999999999"/>
  </r>
  <r>
    <s v="SO - 0001959"/>
    <s v="In-Store"/>
    <s v="WARE-PUJ1005"/>
    <d v="2018-10-27T00:00:00"/>
    <x v="216"/>
    <d v="2019-01-12T00:00:00"/>
    <x v="165"/>
    <n v="27"/>
    <s v="USD"/>
    <x v="14"/>
    <n v="7"/>
    <n v="23"/>
    <n v="305"/>
    <x v="1"/>
    <n v="3"/>
    <n v="0.05"/>
    <n v="2512.5"/>
    <n v="1306.5"/>
    <n v="9547.5"/>
    <n v="4321.5"/>
  </r>
  <r>
    <s v="SO - 0001960"/>
    <s v="Online"/>
    <s v="WARE-PUJ1005"/>
    <d v="2018-10-27T00:00:00"/>
    <x v="216"/>
    <d v="2019-01-08T00:00:00"/>
    <x v="166"/>
    <n v="8"/>
    <s v="USD"/>
    <x v="23"/>
    <n v="15"/>
    <n v="42"/>
    <n v="303"/>
    <x v="1"/>
    <n v="26"/>
    <n v="0.05"/>
    <n v="2639.8"/>
    <n v="2032.6460000000002"/>
    <n v="17554.670000000002"/>
    <n v="3326.148000000001"/>
  </r>
  <r>
    <s v="SO - 0001961"/>
    <s v="Distributor"/>
    <s v="WARE-PUJ1005"/>
    <d v="2018-10-27T00:00:00"/>
    <x v="217"/>
    <d v="2019-01-24T00:00:00"/>
    <x v="166"/>
    <n v="7"/>
    <s v="USD"/>
    <x v="8"/>
    <n v="23"/>
    <n v="19"/>
    <n v="311"/>
    <x v="1"/>
    <n v="36"/>
    <n v="0.05"/>
    <n v="1051.9000000000001"/>
    <n v="662.69700000000012"/>
    <n v="999.30500000000006"/>
    <n v="336.60799999999995"/>
  </r>
  <r>
    <s v="SO - 0001962"/>
    <s v="In-Store"/>
    <s v="WARE-PUJ1005"/>
    <d v="2018-07-19T00:00:00"/>
    <x v="217"/>
    <d v="2019-01-07T00:00:00"/>
    <x v="161"/>
    <n v="13"/>
    <s v="USD"/>
    <x v="10"/>
    <n v="9"/>
    <n v="5"/>
    <n v="262"/>
    <x v="4"/>
    <n v="10"/>
    <n v="0.05"/>
    <n v="1051.9000000000001"/>
    <n v="757.36800000000005"/>
    <n v="999.30500000000006"/>
    <n v="241.93700000000001"/>
  </r>
  <r>
    <s v="SO - 0001963"/>
    <s v="Online"/>
    <s v="WARE-NMK1003"/>
    <d v="2018-10-27T00:00:00"/>
    <x v="217"/>
    <d v="2019-01-27T00:00:00"/>
    <x v="159"/>
    <n v="8"/>
    <s v="USD"/>
    <x v="20"/>
    <n v="17"/>
    <n v="33"/>
    <n v="186"/>
    <x v="1"/>
    <n v="44"/>
    <n v="0.05"/>
    <n v="2003.3"/>
    <n v="1482.442"/>
    <n v="13321.945"/>
    <n v="2944.8509999999987"/>
  </r>
  <r>
    <s v="SO - 0001964"/>
    <s v="Online"/>
    <s v="WARE-NMK1003"/>
    <d v="2018-10-27T00:00:00"/>
    <x v="217"/>
    <d v="2019-01-21T00:00:00"/>
    <x v="169"/>
    <n v="25"/>
    <s v="USD"/>
    <x v="19"/>
    <n v="19"/>
    <n v="33"/>
    <n v="142"/>
    <x v="0"/>
    <n v="12"/>
    <n v="0.05"/>
    <n v="837.5"/>
    <n v="502.5"/>
    <n v="3182.5"/>
    <n v="1172.5"/>
  </r>
  <r>
    <s v="SO - 0001965"/>
    <s v="In-Store"/>
    <s v="WARE-UHY1004"/>
    <d v="2018-10-27T00:00:00"/>
    <x v="217"/>
    <d v="2019-01-18T00:00:00"/>
    <x v="166"/>
    <n v="7"/>
    <s v="USD"/>
    <x v="10"/>
    <n v="9"/>
    <n v="40"/>
    <n v="237"/>
    <x v="1"/>
    <n v="41"/>
    <n v="0.05"/>
    <n v="5815.6"/>
    <n v="4303.5439999999999"/>
    <n v="27624.1"/>
    <n v="6106.3799999999974"/>
  </r>
  <r>
    <s v="SO - 0001966"/>
    <s v="In-Store"/>
    <s v="WARE-XYS1001"/>
    <d v="2018-10-27T00:00:00"/>
    <x v="217"/>
    <d v="2019-01-10T00:00:00"/>
    <x v="166"/>
    <n v="7"/>
    <s v="USD"/>
    <x v="5"/>
    <n v="12"/>
    <n v="23"/>
    <n v="38"/>
    <x v="1"/>
    <n v="29"/>
    <n v="0.05"/>
    <n v="1172.5"/>
    <n v="973.17499999999995"/>
    <n v="7797.125"/>
    <n v="984.90000000000055"/>
  </r>
  <r>
    <s v="SO - 0001967"/>
    <s v="Distributor"/>
    <s v="WARE-NBV1002"/>
    <d v="2018-07-19T00:00:00"/>
    <x v="217"/>
    <d v="2019-01-17T00:00:00"/>
    <x v="170"/>
    <n v="27"/>
    <s v="USD"/>
    <x v="15"/>
    <n v="24"/>
    <n v="3"/>
    <n v="85"/>
    <x v="2"/>
    <n v="1"/>
    <n v="0.2"/>
    <n v="1118.9000000000001"/>
    <n v="716.09600000000012"/>
    <n v="5370.7200000000012"/>
    <n v="1074.1440000000002"/>
  </r>
  <r>
    <s v="SO - 0001968"/>
    <s v="Online"/>
    <s v="WARE-PUJ1005"/>
    <d v="2018-10-27T00:00:00"/>
    <x v="217"/>
    <d v="2019-01-21T00:00:00"/>
    <x v="174"/>
    <n v="19"/>
    <s v="USD"/>
    <x v="1"/>
    <n v="14"/>
    <n v="23"/>
    <n v="283"/>
    <x v="1"/>
    <n v="24"/>
    <n v="0.15"/>
    <n v="3845.8"/>
    <n v="3230.4720000000002"/>
    <n v="26151.440000000002"/>
    <n v="307.66400000000067"/>
  </r>
  <r>
    <s v="SO - 0001969"/>
    <s v="In-Store"/>
    <s v="WARE-XYS1001"/>
    <d v="2018-07-19T00:00:00"/>
    <x v="217"/>
    <d v="2019-01-05T00:00:00"/>
    <x v="157"/>
    <n v="5"/>
    <s v="USD"/>
    <x v="13"/>
    <n v="2"/>
    <n v="40"/>
    <n v="24"/>
    <x v="1"/>
    <n v="40"/>
    <n v="7.4999999999999997E-2"/>
    <n v="2586.2000000000003"/>
    <n v="1034.4800000000002"/>
    <n v="7176.7050000000008"/>
    <n v="4073.2650000000003"/>
  </r>
  <r>
    <s v="SO - 0001970"/>
    <s v="Online"/>
    <s v="WARE-NMK1003"/>
    <d v="2018-10-27T00:00:00"/>
    <x v="217"/>
    <d v="2019-01-12T00:00:00"/>
    <x v="169"/>
    <n v="25"/>
    <s v="USD"/>
    <x v="17"/>
    <n v="20"/>
    <n v="29"/>
    <n v="139"/>
    <x v="1"/>
    <n v="30"/>
    <n v="0.1"/>
    <n v="5165.7"/>
    <n v="2066.2800000000002"/>
    <n v="32543.910000000003"/>
    <n v="18079.950000000004"/>
  </r>
  <r>
    <s v="SO - 0001971"/>
    <s v="Online"/>
    <s v="WARE-XYS1001"/>
    <d v="2018-10-27T00:00:00"/>
    <x v="217"/>
    <d v="2019-01-18T00:00:00"/>
    <x v="168"/>
    <n v="21"/>
    <s v="USD"/>
    <x v="20"/>
    <n v="17"/>
    <n v="26"/>
    <n v="13"/>
    <x v="2"/>
    <n v="13"/>
    <n v="0.05"/>
    <n v="3155.7000000000003"/>
    <n v="1262.2800000000002"/>
    <n v="8993.7450000000008"/>
    <n v="5206.9050000000007"/>
  </r>
  <r>
    <s v="SO - 0001972"/>
    <s v="Online"/>
    <s v="WARE-UHY1004"/>
    <d v="2018-10-27T00:00:00"/>
    <x v="218"/>
    <d v="2019-01-24T00:00:00"/>
    <x v="164"/>
    <n v="14"/>
    <s v="USD"/>
    <x v="20"/>
    <n v="17"/>
    <n v="43"/>
    <n v="258"/>
    <x v="1"/>
    <n v="44"/>
    <n v="0.2"/>
    <n v="2304.8000000000002"/>
    <n v="1613.3600000000001"/>
    <n v="14750.720000000001"/>
    <n v="1843.8400000000001"/>
  </r>
  <r>
    <s v="SO - 0001973"/>
    <s v="In-Store"/>
    <s v="WARE-NMK1003"/>
    <d v="2018-10-27T00:00:00"/>
    <x v="218"/>
    <d v="2019-02-01T00:00:00"/>
    <x v="175"/>
    <n v="31"/>
    <s v="USD"/>
    <x v="26"/>
    <n v="3"/>
    <n v="26"/>
    <n v="178"/>
    <x v="2"/>
    <n v="8"/>
    <n v="0.05"/>
    <n v="3839.1"/>
    <n v="2802.5429999999997"/>
    <n v="10941.434999999999"/>
    <n v="2533.8060000000005"/>
  </r>
  <r>
    <s v="SO - 0001974"/>
    <s v="Online"/>
    <s v="WARE-PUJ1005"/>
    <d v="2018-10-27T00:00:00"/>
    <x v="218"/>
    <d v="2019-01-23T00:00:00"/>
    <x v="151"/>
    <n v="5"/>
    <s v="USD"/>
    <x v="19"/>
    <n v="19"/>
    <n v="44"/>
    <n v="265"/>
    <x v="1"/>
    <n v="45"/>
    <n v="0.4"/>
    <n v="1005"/>
    <n v="723.6"/>
    <n v="1206"/>
    <n v="-241.20000000000005"/>
  </r>
  <r>
    <s v="SO - 0001975"/>
    <s v="Distributor"/>
    <s v="WARE-NMK1003"/>
    <d v="2018-10-27T00:00:00"/>
    <x v="218"/>
    <d v="2019-01-09T00:00:00"/>
    <x v="171"/>
    <n v="32"/>
    <s v="USD"/>
    <x v="4"/>
    <n v="22"/>
    <n v="19"/>
    <n v="165"/>
    <x v="1"/>
    <n v="27"/>
    <n v="7.4999999999999997E-2"/>
    <n v="2525.9"/>
    <n v="1768.1299999999999"/>
    <n v="14018.745000000003"/>
    <n v="3409.9650000000038"/>
  </r>
  <r>
    <s v="SO - 0001976"/>
    <s v="Wholesale"/>
    <s v="WARE-NMK1003"/>
    <d v="2018-10-27T00:00:00"/>
    <x v="218"/>
    <d v="2019-01-22T00:00:00"/>
    <x v="167"/>
    <n v="28"/>
    <s v="USD"/>
    <x v="25"/>
    <n v="27"/>
    <n v="8"/>
    <n v="149"/>
    <x v="1"/>
    <n v="24"/>
    <n v="0.05"/>
    <n v="1922.9"/>
    <n v="1365.259"/>
    <n v="10960.53"/>
    <n v="2768.9760000000006"/>
  </r>
  <r>
    <s v="SO - 0001977"/>
    <s v="In-Store"/>
    <s v="WARE-PUJ1005"/>
    <d v="2018-07-19T00:00:00"/>
    <x v="218"/>
    <d v="2019-01-24T00:00:00"/>
    <x v="168"/>
    <n v="20"/>
    <s v="USD"/>
    <x v="5"/>
    <n v="12"/>
    <n v="6"/>
    <n v="292"/>
    <x v="2"/>
    <n v="16"/>
    <n v="0.05"/>
    <n v="6371.7"/>
    <n v="4587.6239999999998"/>
    <n v="6053.1149999999998"/>
    <n v="1465.491"/>
  </r>
  <r>
    <s v="SO - 0001978"/>
    <s v="Distributor"/>
    <s v="WARE-PUJ1005"/>
    <d v="2018-10-27T00:00:00"/>
    <x v="218"/>
    <d v="2019-01-08T00:00:00"/>
    <x v="176"/>
    <n v="33"/>
    <s v="USD"/>
    <x v="8"/>
    <n v="23"/>
    <n v="36"/>
    <n v="285"/>
    <x v="0"/>
    <n v="12"/>
    <n v="0.4"/>
    <n v="3986.5"/>
    <n v="2670.9550000000004"/>
    <n v="4783.8"/>
    <n v="-558.11000000000058"/>
  </r>
  <r>
    <s v="SO - 0001979"/>
    <s v="In-Store"/>
    <s v="WARE-UHY1004"/>
    <d v="2018-07-19T00:00:00"/>
    <x v="218"/>
    <d v="2019-01-22T00:00:00"/>
    <x v="168"/>
    <n v="20"/>
    <s v="USD"/>
    <x v="0"/>
    <n v="6"/>
    <n v="7"/>
    <n v="212"/>
    <x v="1"/>
    <n v="33"/>
    <n v="7.4999999999999997E-2"/>
    <n v="1835.8"/>
    <n v="1193.27"/>
    <n v="13584.92"/>
    <n v="4038.76"/>
  </r>
  <r>
    <s v="SO - 0001980"/>
    <s v="In-Store"/>
    <s v="WARE-NMK1003"/>
    <d v="2018-10-27T00:00:00"/>
    <x v="218"/>
    <d v="2019-01-31T00:00:00"/>
    <x v="172"/>
    <n v="27"/>
    <s v="USD"/>
    <x v="22"/>
    <n v="11"/>
    <n v="12"/>
    <n v="137"/>
    <x v="0"/>
    <n v="20"/>
    <n v="0.2"/>
    <n v="871"/>
    <n v="574.86"/>
    <n v="696.80000000000007"/>
    <n v="121.94000000000005"/>
  </r>
  <r>
    <s v="SO - 0001981"/>
    <s v="In-Store"/>
    <s v="WARE-XYS1001"/>
    <d v="2018-10-27T00:00:00"/>
    <x v="218"/>
    <d v="2019-01-08T00:00:00"/>
    <x v="151"/>
    <n v="5"/>
    <s v="USD"/>
    <x v="9"/>
    <n v="8"/>
    <n v="5"/>
    <n v="33"/>
    <x v="1"/>
    <n v="43"/>
    <n v="7.4999999999999997E-2"/>
    <n v="3731.9"/>
    <n v="2910.8820000000001"/>
    <n v="20712.045000000002"/>
    <n v="3246.7530000000006"/>
  </r>
  <r>
    <s v="SO - 0001982"/>
    <s v="Wholesale"/>
    <s v="WARE-UHY1004"/>
    <d v="2018-10-27T00:00:00"/>
    <x v="218"/>
    <d v="2019-02-01T00:00:00"/>
    <x v="151"/>
    <n v="5"/>
    <s v="USD"/>
    <x v="3"/>
    <n v="28"/>
    <n v="22"/>
    <n v="208"/>
    <x v="2"/>
    <n v="37"/>
    <n v="0.15"/>
    <n v="1976.5"/>
    <n v="968.48500000000001"/>
    <n v="13440.199999999999"/>
    <n v="5692.3199999999988"/>
  </r>
  <r>
    <s v="SO - 0001983"/>
    <s v="Online"/>
    <s v="WARE-NMK1003"/>
    <d v="2018-10-27T00:00:00"/>
    <x v="218"/>
    <d v="2019-01-14T00:00:00"/>
    <x v="166"/>
    <n v="6"/>
    <s v="USD"/>
    <x v="19"/>
    <n v="19"/>
    <n v="19"/>
    <n v="161"/>
    <x v="3"/>
    <n v="28"/>
    <n v="0.15"/>
    <n v="3537.6"/>
    <n v="3006.96"/>
    <n v="3006.96"/>
    <n v="0"/>
  </r>
  <r>
    <s v="SO - 0001984"/>
    <s v="Online"/>
    <s v="WARE-NMK1003"/>
    <d v="2018-10-27T00:00:00"/>
    <x v="218"/>
    <d v="2019-01-14T00:00:00"/>
    <x v="170"/>
    <n v="26"/>
    <s v="USD"/>
    <x v="1"/>
    <n v="14"/>
    <n v="32"/>
    <n v="134"/>
    <x v="1"/>
    <n v="21"/>
    <n v="0.05"/>
    <n v="2405.3000000000002"/>
    <n v="1803.9750000000001"/>
    <n v="18280.28"/>
    <n v="3848.4799999999977"/>
  </r>
  <r>
    <s v="SO - 0001985"/>
    <s v="Online"/>
    <s v="WARE-UHY1004"/>
    <d v="2018-07-19T00:00:00"/>
    <x v="218"/>
    <d v="2019-01-24T00:00:00"/>
    <x v="165"/>
    <n v="25"/>
    <s v="USD"/>
    <x v="17"/>
    <n v="20"/>
    <n v="43"/>
    <n v="234"/>
    <x v="3"/>
    <n v="47"/>
    <n v="0.05"/>
    <n v="3075.3"/>
    <n v="2490.9930000000004"/>
    <n v="11686.14"/>
    <n v="1722.1679999999978"/>
  </r>
  <r>
    <s v="SO - 0001986"/>
    <s v="Distributor"/>
    <s v="WARE-UHY1004"/>
    <d v="2018-10-27T00:00:00"/>
    <x v="218"/>
    <d v="2019-01-09T00:00:00"/>
    <x v="161"/>
    <n v="12"/>
    <s v="USD"/>
    <x v="2"/>
    <n v="21"/>
    <n v="29"/>
    <n v="222"/>
    <x v="0"/>
    <n v="15"/>
    <n v="7.4999999999999997E-2"/>
    <n v="221.1"/>
    <n v="108.339"/>
    <n v="409.03500000000003"/>
    <n v="192.35700000000003"/>
  </r>
  <r>
    <s v="SO - 0001987"/>
    <s v="Online"/>
    <s v="WARE-NMK1003"/>
    <d v="2018-10-27T00:00:00"/>
    <x v="218"/>
    <d v="2019-01-22T00:00:00"/>
    <x v="177"/>
    <n v="42"/>
    <s v="USD"/>
    <x v="17"/>
    <n v="20"/>
    <n v="49"/>
    <n v="195"/>
    <x v="0"/>
    <n v="42"/>
    <n v="0.05"/>
    <n v="891.1"/>
    <n v="632.68100000000004"/>
    <n v="2539.6350000000002"/>
    <n v="641.5920000000001"/>
  </r>
  <r>
    <s v="SO - 0001988"/>
    <s v="Distributor"/>
    <s v="WARE-UHY1004"/>
    <d v="2018-10-27T00:00:00"/>
    <x v="218"/>
    <d v="2019-01-30T00:00:00"/>
    <x v="150"/>
    <n v="10"/>
    <s v="USD"/>
    <x v="2"/>
    <n v="21"/>
    <n v="49"/>
    <n v="255"/>
    <x v="0"/>
    <n v="12"/>
    <n v="7.4999999999999997E-2"/>
    <n v="1226.1000000000001"/>
    <n v="944.09700000000009"/>
    <n v="2268.2850000000003"/>
    <n v="380.09100000000012"/>
  </r>
  <r>
    <s v="SO - 0001989"/>
    <s v="In-Store"/>
    <s v="WARE-XYS1001"/>
    <d v="2018-07-19T00:00:00"/>
    <x v="219"/>
    <d v="2019-01-29T00:00:00"/>
    <x v="159"/>
    <n v="6"/>
    <s v="USD"/>
    <x v="7"/>
    <n v="4"/>
    <n v="28"/>
    <n v="24"/>
    <x v="1"/>
    <n v="41"/>
    <n v="7.4999999999999997E-2"/>
    <n v="5721.8"/>
    <n v="4176.9139999999998"/>
    <n v="21170.660000000003"/>
    <n v="4463.0040000000045"/>
  </r>
  <r>
    <s v="SO - 0001990"/>
    <s v="In-Store"/>
    <s v="WARE-NMK1003"/>
    <d v="2018-07-19T00:00:00"/>
    <x v="219"/>
    <d v="2019-01-29T00:00:00"/>
    <x v="174"/>
    <n v="17"/>
    <s v="USD"/>
    <x v="7"/>
    <n v="4"/>
    <n v="23"/>
    <n v="115"/>
    <x v="1"/>
    <n v="3"/>
    <n v="0.05"/>
    <n v="3202.6"/>
    <n v="1473.1959999999999"/>
    <n v="21297.29"/>
    <n v="10984.918000000001"/>
  </r>
  <r>
    <s v="SO - 0001991"/>
    <s v="Online"/>
    <s v="WARE-UHY1004"/>
    <d v="2018-10-27T00:00:00"/>
    <x v="219"/>
    <d v="2019-01-30T00:00:00"/>
    <x v="157"/>
    <n v="3"/>
    <s v="USD"/>
    <x v="1"/>
    <n v="14"/>
    <n v="31"/>
    <n v="247"/>
    <x v="1"/>
    <n v="30"/>
    <n v="0.1"/>
    <n v="1721.9"/>
    <n v="1394.7390000000003"/>
    <n v="7748.55"/>
    <n v="774.85499999999865"/>
  </r>
  <r>
    <s v="SO - 0001992"/>
    <s v="Online"/>
    <s v="WARE-PUJ1005"/>
    <d v="2018-10-27T00:00:00"/>
    <x v="219"/>
    <d v="2019-01-10T00:00:00"/>
    <x v="168"/>
    <n v="19"/>
    <s v="USD"/>
    <x v="17"/>
    <n v="20"/>
    <n v="32"/>
    <n v="268"/>
    <x v="2"/>
    <n v="7"/>
    <n v="0.4"/>
    <n v="897.80000000000007"/>
    <n v="493.79000000000008"/>
    <n v="2154.7200000000003"/>
    <n v="179.55999999999995"/>
  </r>
  <r>
    <s v="SO - 0001993"/>
    <s v="Online"/>
    <s v="WARE-PUJ1005"/>
    <d v="2018-10-27T00:00:00"/>
    <x v="219"/>
    <d v="2019-01-08T00:00:00"/>
    <x v="170"/>
    <n v="25"/>
    <s v="USD"/>
    <x v="19"/>
    <n v="19"/>
    <n v="12"/>
    <n v="305"/>
    <x v="1"/>
    <n v="41"/>
    <n v="7.4999999999999997E-2"/>
    <n v="1051.9000000000001"/>
    <n v="736.33"/>
    <n v="7784.0600000000013"/>
    <n v="1893.420000000001"/>
  </r>
  <r>
    <s v="SO - 0001994"/>
    <s v="Online"/>
    <s v="WARE-UHY1004"/>
    <d v="2018-07-19T00:00:00"/>
    <x v="219"/>
    <d v="2019-01-12T00:00:00"/>
    <x v="175"/>
    <n v="30"/>
    <s v="USD"/>
    <x v="16"/>
    <n v="18"/>
    <n v="43"/>
    <n v="235"/>
    <x v="2"/>
    <n v="7"/>
    <n v="0.05"/>
    <n v="904.5"/>
    <n v="397.98"/>
    <n v="5155.6499999999996"/>
    <n v="2767.7699999999995"/>
  </r>
  <r>
    <s v="SO - 0001995"/>
    <s v="Wholesale"/>
    <s v="WARE-XYS1001"/>
    <d v="2018-07-19T00:00:00"/>
    <x v="219"/>
    <d v="2019-02-01T00:00:00"/>
    <x v="162"/>
    <n v="18"/>
    <s v="USD"/>
    <x v="21"/>
    <n v="26"/>
    <n v="19"/>
    <n v="24"/>
    <x v="0"/>
    <n v="20"/>
    <n v="0.15"/>
    <n v="2673.3"/>
    <n v="1202.9850000000001"/>
    <n v="18178.440000000002"/>
    <n v="8554.5600000000013"/>
  </r>
  <r>
    <s v="SO - 0001996"/>
    <s v="Online"/>
    <s v="WARE-UHY1004"/>
    <d v="2018-10-27T00:00:00"/>
    <x v="219"/>
    <d v="2019-01-10T00:00:00"/>
    <x v="169"/>
    <n v="23"/>
    <s v="USD"/>
    <x v="17"/>
    <n v="20"/>
    <n v="28"/>
    <n v="246"/>
    <x v="0"/>
    <n v="5"/>
    <n v="0.05"/>
    <n v="1065.3"/>
    <n v="745.70999999999992"/>
    <n v="8096.2799999999988"/>
    <n v="2130.5999999999995"/>
  </r>
  <r>
    <s v="SO - 0001997"/>
    <s v="In-Store"/>
    <s v="WARE-MKL1006"/>
    <d v="2018-10-27T00:00:00"/>
    <x v="219"/>
    <d v="2019-01-11T00:00:00"/>
    <x v="174"/>
    <n v="17"/>
    <s v="USD"/>
    <x v="26"/>
    <n v="3"/>
    <n v="1"/>
    <n v="335"/>
    <x v="1"/>
    <n v="24"/>
    <n v="7.4999999999999997E-2"/>
    <n v="2010"/>
    <n v="864.3"/>
    <n v="7437"/>
    <n v="3979.8"/>
  </r>
  <r>
    <s v="SO - 0001998"/>
    <s v="In-Store"/>
    <s v="WARE-MKL1006"/>
    <d v="2018-10-27T00:00:00"/>
    <x v="219"/>
    <d v="2019-01-16T00:00:00"/>
    <x v="165"/>
    <n v="24"/>
    <s v="USD"/>
    <x v="22"/>
    <n v="11"/>
    <n v="8"/>
    <n v="355"/>
    <x v="1"/>
    <n v="3"/>
    <n v="7.4999999999999997E-2"/>
    <n v="850.9"/>
    <n v="706.24699999999996"/>
    <n v="5509.5775000000003"/>
    <n v="565.84850000000097"/>
  </r>
  <r>
    <s v="SO - 0001999"/>
    <s v="In-Store"/>
    <s v="WARE-UHY1004"/>
    <d v="2018-07-19T00:00:00"/>
    <x v="220"/>
    <d v="2019-02-01T00:00:00"/>
    <x v="164"/>
    <n v="12"/>
    <s v="USD"/>
    <x v="27"/>
    <n v="1"/>
    <n v="41"/>
    <n v="234"/>
    <x v="0"/>
    <n v="22"/>
    <n v="7.4999999999999997E-2"/>
    <n v="2465.6"/>
    <n v="1676.6079999999999"/>
    <n v="18245.439999999999"/>
    <n v="4832.5759999999991"/>
  </r>
  <r>
    <s v="SO - 0002000"/>
    <s v="Online"/>
    <s v="WARE-NMK1003"/>
    <d v="2018-10-27T00:00:00"/>
    <x v="220"/>
    <d v="2019-02-03T00:00:00"/>
    <x v="161"/>
    <n v="10"/>
    <s v="USD"/>
    <x v="16"/>
    <n v="18"/>
    <n v="23"/>
    <n v="200"/>
    <x v="1"/>
    <n v="39"/>
    <n v="0.05"/>
    <n v="3872.6"/>
    <n v="2284.8339999999998"/>
    <n v="3678.97"/>
    <n v="1394.136"/>
  </r>
  <r>
    <s v="SO - 0002001"/>
    <s v="Online"/>
    <s v="WARE-PUJ1005"/>
    <d v="2018-10-27T00:00:00"/>
    <x v="220"/>
    <d v="2019-01-27T00:00:00"/>
    <x v="174"/>
    <n v="16"/>
    <s v="USD"/>
    <x v="23"/>
    <n v="15"/>
    <n v="40"/>
    <n v="279"/>
    <x v="0"/>
    <n v="42"/>
    <n v="0.05"/>
    <n v="254.6"/>
    <n v="145.12199999999999"/>
    <n v="241.86999999999998"/>
    <n v="96.74799999999999"/>
  </r>
  <r>
    <s v="SO - 0002002"/>
    <s v="Online"/>
    <s v="WARE-NMK1003"/>
    <d v="2018-10-27T00:00:00"/>
    <x v="220"/>
    <d v="2019-01-09T00:00:00"/>
    <x v="160"/>
    <n v="9"/>
    <s v="USD"/>
    <x v="18"/>
    <n v="13"/>
    <n v="24"/>
    <n v="88"/>
    <x v="1"/>
    <n v="26"/>
    <n v="0.05"/>
    <n v="3182.5"/>
    <n v="2004.9749999999999"/>
    <n v="21163.625"/>
    <n v="7128.8000000000011"/>
  </r>
  <r>
    <s v="SO - 0002003"/>
    <s v="Distributor"/>
    <s v="WARE-UHY1004"/>
    <d v="2018-07-19T00:00:00"/>
    <x v="220"/>
    <d v="2019-01-08T00:00:00"/>
    <x v="169"/>
    <n v="22"/>
    <s v="USD"/>
    <x v="17"/>
    <n v="20"/>
    <n v="4"/>
    <n v="224"/>
    <x v="2"/>
    <n v="16"/>
    <n v="7.4999999999999997E-2"/>
    <n v="1112.2"/>
    <n v="745.17400000000009"/>
    <n v="1028.7850000000001"/>
    <n v="283.61099999999999"/>
  </r>
  <r>
    <s v="SO - 0002004"/>
    <s v="In-Store"/>
    <s v="WARE-NMK1003"/>
    <d v="2018-10-27T00:00:00"/>
    <x v="220"/>
    <d v="2019-01-20T00:00:00"/>
    <x v="178"/>
    <n v="39"/>
    <s v="USD"/>
    <x v="13"/>
    <n v="2"/>
    <n v="12"/>
    <n v="184"/>
    <x v="0"/>
    <n v="15"/>
    <n v="0.15"/>
    <n v="917.9"/>
    <n v="596.63499999999999"/>
    <n v="2340.645"/>
    <n v="550.74"/>
  </r>
  <r>
    <s v="SO - 0002005"/>
    <s v="In-Store"/>
    <s v="WARE-NMK1003"/>
    <d v="2018-07-19T00:00:00"/>
    <x v="220"/>
    <d v="2019-01-26T00:00:00"/>
    <x v="167"/>
    <n v="26"/>
    <s v="USD"/>
    <x v="14"/>
    <n v="7"/>
    <n v="2"/>
    <n v="189"/>
    <x v="0"/>
    <n v="15"/>
    <n v="0.05"/>
    <n v="1922.9"/>
    <n v="846.07600000000002"/>
    <n v="1826.7550000000001"/>
    <n v="980.67900000000009"/>
  </r>
  <r>
    <s v="SO - 0002006"/>
    <s v="Distributor"/>
    <s v="WARE-NMK1003"/>
    <d v="2018-07-19T00:00:00"/>
    <x v="221"/>
    <d v="2019-02-03T00:00:00"/>
    <x v="161"/>
    <n v="9"/>
    <s v="USD"/>
    <x v="15"/>
    <n v="24"/>
    <n v="14"/>
    <n v="133"/>
    <x v="1"/>
    <n v="35"/>
    <n v="0.05"/>
    <n v="1996.6000000000001"/>
    <n v="1078.1640000000002"/>
    <n v="9483.85"/>
    <n v="4093.0299999999988"/>
  </r>
  <r>
    <s v="SO - 0002007"/>
    <s v="Online"/>
    <s v="WARE-NMK1003"/>
    <d v="2018-10-27T00:00:00"/>
    <x v="221"/>
    <d v="2019-01-21T00:00:00"/>
    <x v="167"/>
    <n v="25"/>
    <s v="USD"/>
    <x v="18"/>
    <n v="13"/>
    <n v="19"/>
    <n v="123"/>
    <x v="1"/>
    <n v="27"/>
    <n v="0.05"/>
    <n v="3966.4"/>
    <n v="2379.84"/>
    <n v="26376.559999999998"/>
    <n v="9717.6799999999967"/>
  </r>
  <r>
    <s v="SO - 0002008"/>
    <s v="Online"/>
    <s v="WARE-NMK1003"/>
    <d v="2018-07-19T00:00:00"/>
    <x v="221"/>
    <d v="2019-01-10T00:00:00"/>
    <x v="166"/>
    <n v="3"/>
    <s v="USD"/>
    <x v="5"/>
    <n v="12"/>
    <n v="27"/>
    <n v="110"/>
    <x v="1"/>
    <n v="26"/>
    <n v="0.05"/>
    <n v="783.9"/>
    <n v="470.34"/>
    <n v="3723.5249999999996"/>
    <n v="1371.8249999999998"/>
  </r>
  <r>
    <s v="SO - 0002009"/>
    <s v="Online"/>
    <s v="WARE-NMK1003"/>
    <d v="2018-07-19T00:00:00"/>
    <x v="221"/>
    <d v="2019-01-24T00:00:00"/>
    <x v="175"/>
    <n v="28"/>
    <s v="USD"/>
    <x v="18"/>
    <n v="13"/>
    <n v="42"/>
    <n v="163"/>
    <x v="0"/>
    <n v="12"/>
    <n v="7.4999999999999997E-2"/>
    <n v="830.80000000000007"/>
    <n v="440.32400000000007"/>
    <n v="4610.9400000000005"/>
    <n v="1968.9960000000001"/>
  </r>
  <r>
    <s v="SO - 0002010"/>
    <s v="In-Store"/>
    <s v="WARE-PUJ1005"/>
    <d v="2018-10-27T00:00:00"/>
    <x v="221"/>
    <d v="2019-01-10T00:00:00"/>
    <x v="169"/>
    <n v="21"/>
    <s v="USD"/>
    <x v="11"/>
    <n v="5"/>
    <n v="4"/>
    <n v="308"/>
    <x v="4"/>
    <n v="18"/>
    <n v="0.05"/>
    <n v="1045.2"/>
    <n v="543.50400000000002"/>
    <n v="5957.64"/>
    <n v="2696.616"/>
  </r>
  <r>
    <s v="SO - 0002011"/>
    <s v="Online"/>
    <s v="WARE-NMK1003"/>
    <d v="2018-10-27T00:00:00"/>
    <x v="221"/>
    <d v="2019-01-30T00:00:00"/>
    <x v="167"/>
    <n v="25"/>
    <s v="USD"/>
    <x v="20"/>
    <n v="17"/>
    <n v="35"/>
    <n v="134"/>
    <x v="1"/>
    <n v="33"/>
    <n v="0.1"/>
    <n v="1025.1000000000001"/>
    <n v="512.55000000000007"/>
    <n v="922.59000000000015"/>
    <n v="410.04000000000008"/>
  </r>
  <r>
    <s v="SO - 0002012"/>
    <s v="Distributor"/>
    <s v="WARE-XYS1001"/>
    <d v="2018-10-27T00:00:00"/>
    <x v="221"/>
    <d v="2019-01-10T00:00:00"/>
    <x v="166"/>
    <n v="3"/>
    <s v="USD"/>
    <x v="15"/>
    <n v="24"/>
    <n v="35"/>
    <n v="35"/>
    <x v="4"/>
    <n v="18"/>
    <n v="7.4999999999999997E-2"/>
    <n v="5319.8"/>
    <n v="3298.2760000000003"/>
    <n v="9841.630000000001"/>
    <n v="3245.0780000000004"/>
  </r>
  <r>
    <s v="SO - 0002013"/>
    <s v="Wholesale"/>
    <s v="WARE-UHY1004"/>
    <d v="2018-07-19T00:00:00"/>
    <x v="221"/>
    <d v="2019-01-20T00:00:00"/>
    <x v="166"/>
    <n v="3"/>
    <s v="USD"/>
    <x v="21"/>
    <n v="26"/>
    <n v="13"/>
    <n v="241"/>
    <x v="1"/>
    <n v="17"/>
    <n v="7.4999999999999997E-2"/>
    <n v="897.80000000000007"/>
    <n v="430.94400000000002"/>
    <n v="3321.8600000000006"/>
    <n v="1598.0840000000005"/>
  </r>
  <r>
    <s v="SO - 0002014"/>
    <s v="In-Store"/>
    <s v="WARE-UHY1004"/>
    <d v="2018-10-27T00:00:00"/>
    <x v="221"/>
    <d v="2019-01-22T00:00:00"/>
    <x v="175"/>
    <n v="28"/>
    <s v="USD"/>
    <x v="27"/>
    <n v="1"/>
    <n v="24"/>
    <n v="242"/>
    <x v="0"/>
    <n v="20"/>
    <n v="0.2"/>
    <n v="1969.8"/>
    <n v="1477.35"/>
    <n v="7879.2000000000007"/>
    <n v="492.45000000000073"/>
  </r>
  <r>
    <s v="SO - 0002015"/>
    <s v="Online"/>
    <s v="WARE-PUJ1005"/>
    <d v="2018-10-27T00:00:00"/>
    <x v="221"/>
    <d v="2019-02-03T00:00:00"/>
    <x v="166"/>
    <n v="3"/>
    <s v="USD"/>
    <x v="17"/>
    <n v="20"/>
    <n v="39"/>
    <n v="289"/>
    <x v="1"/>
    <n v="27"/>
    <n v="7.4999999999999997E-2"/>
    <n v="1112.2"/>
    <n v="678.44200000000001"/>
    <n v="1028.7850000000001"/>
    <n v="350.34300000000007"/>
  </r>
  <r>
    <s v="SO - 0002016"/>
    <s v="Distributor"/>
    <s v="WARE-NMK1003"/>
    <d v="2018-07-19T00:00:00"/>
    <x v="221"/>
    <d v="2019-01-30T00:00:00"/>
    <x v="179"/>
    <n v="35"/>
    <s v="USD"/>
    <x v="2"/>
    <n v="21"/>
    <n v="42"/>
    <n v="162"/>
    <x v="0"/>
    <n v="38"/>
    <n v="0.2"/>
    <n v="1045.2"/>
    <n v="752.54399999999998"/>
    <n v="5016.9600000000009"/>
    <n v="501.69600000000082"/>
  </r>
  <r>
    <s v="SO - 0002017"/>
    <s v="In-Store"/>
    <s v="WARE-XYS1001"/>
    <d v="2018-10-27T00:00:00"/>
    <x v="222"/>
    <d v="2019-01-20T00:00:00"/>
    <x v="160"/>
    <n v="7"/>
    <s v="USD"/>
    <x v="13"/>
    <n v="2"/>
    <n v="45"/>
    <n v="18"/>
    <x v="2"/>
    <n v="1"/>
    <n v="7.4999999999999997E-2"/>
    <n v="1031.8"/>
    <n v="412.72"/>
    <n v="3817.66"/>
    <n v="2166.7799999999997"/>
  </r>
  <r>
    <s v="SO - 0002018"/>
    <s v="In-Store"/>
    <s v="WARE-NMK1003"/>
    <d v="2018-10-27T00:00:00"/>
    <x v="222"/>
    <d v="2019-01-26T00:00:00"/>
    <x v="176"/>
    <n v="29"/>
    <s v="USD"/>
    <x v="5"/>
    <n v="12"/>
    <n v="23"/>
    <n v="164"/>
    <x v="1"/>
    <n v="45"/>
    <n v="0.4"/>
    <n v="2365.1"/>
    <n v="1087.9459999999999"/>
    <n v="7095.3"/>
    <n v="1655.5700000000006"/>
  </r>
  <r>
    <s v="SO - 0002019"/>
    <s v="In-Store"/>
    <s v="WARE-PUJ1005"/>
    <d v="2018-07-19T00:00:00"/>
    <x v="222"/>
    <d v="2019-02-05T00:00:00"/>
    <x v="163"/>
    <n v="9"/>
    <s v="USD"/>
    <x v="7"/>
    <n v="4"/>
    <n v="13"/>
    <n v="291"/>
    <x v="1"/>
    <n v="43"/>
    <n v="0.1"/>
    <n v="234.5"/>
    <n v="105.52500000000001"/>
    <n v="633.15"/>
    <n v="316.57499999999993"/>
  </r>
  <r>
    <s v="SO - 0002020"/>
    <s v="Wholesale"/>
    <s v="WARE-UHY1004"/>
    <d v="2018-10-27T00:00:00"/>
    <x v="222"/>
    <d v="2019-01-12T00:00:00"/>
    <x v="175"/>
    <n v="27"/>
    <s v="USD"/>
    <x v="21"/>
    <n v="26"/>
    <n v="18"/>
    <n v="207"/>
    <x v="0"/>
    <n v="19"/>
    <n v="0.1"/>
    <n v="2572.8000000000002"/>
    <n v="1852.4160000000002"/>
    <n v="18524.160000000003"/>
    <n v="3704.8320000000022"/>
  </r>
  <r>
    <s v="SO - 0002021"/>
    <s v="In-Store"/>
    <s v="WARE-NMK1003"/>
    <d v="2018-10-27T00:00:00"/>
    <x v="222"/>
    <d v="2019-01-12T00:00:00"/>
    <x v="176"/>
    <n v="29"/>
    <s v="USD"/>
    <x v="7"/>
    <n v="4"/>
    <n v="39"/>
    <n v="186"/>
    <x v="0"/>
    <n v="38"/>
    <n v="0.05"/>
    <n v="174.20000000000002"/>
    <n v="87.100000000000009"/>
    <n v="827.45"/>
    <n v="391.95"/>
  </r>
  <r>
    <s v="SO - 0002022"/>
    <s v="In-Store"/>
    <s v="WARE-PUJ1005"/>
    <d v="2018-10-27T00:00:00"/>
    <x v="222"/>
    <d v="2019-01-12T00:00:00"/>
    <x v="175"/>
    <n v="27"/>
    <s v="USD"/>
    <x v="22"/>
    <n v="11"/>
    <n v="43"/>
    <n v="310"/>
    <x v="2"/>
    <n v="7"/>
    <n v="0.1"/>
    <n v="1105.5"/>
    <n v="464.31"/>
    <n v="994.95"/>
    <n v="530.6400000000001"/>
  </r>
  <r>
    <s v="SO - 0002023"/>
    <s v="In-Store"/>
    <s v="WARE-NMK1003"/>
    <d v="2018-07-19T00:00:00"/>
    <x v="222"/>
    <d v="2019-01-19T00:00:00"/>
    <x v="176"/>
    <n v="29"/>
    <s v="USD"/>
    <x v="13"/>
    <n v="2"/>
    <n v="9"/>
    <n v="191"/>
    <x v="1"/>
    <n v="43"/>
    <n v="7.4999999999999997E-2"/>
    <n v="3832.4"/>
    <n v="3180.8919999999998"/>
    <n v="14179.880000000001"/>
    <n v="1456.3120000000017"/>
  </r>
  <r>
    <s v="SO - 0002024"/>
    <s v="In-Store"/>
    <s v="WARE-PUJ1005"/>
    <d v="2018-10-27T00:00:00"/>
    <x v="222"/>
    <d v="2019-01-27T00:00:00"/>
    <x v="170"/>
    <n v="22"/>
    <s v="USD"/>
    <x v="7"/>
    <n v="4"/>
    <n v="21"/>
    <n v="319"/>
    <x v="1"/>
    <n v="46"/>
    <n v="7.4999999999999997E-2"/>
    <n v="3939.6"/>
    <n v="3230.4719999999998"/>
    <n v="7288.26"/>
    <n v="827.31600000000071"/>
  </r>
  <r>
    <s v="SO - 0002025"/>
    <s v="Wholesale"/>
    <s v="WARE-NMK1003"/>
    <d v="2018-07-19T00:00:00"/>
    <x v="222"/>
    <d v="2019-01-19T00:00:00"/>
    <x v="174"/>
    <n v="14"/>
    <s v="USD"/>
    <x v="21"/>
    <n v="26"/>
    <n v="16"/>
    <n v="137"/>
    <x v="1"/>
    <n v="26"/>
    <n v="0.1"/>
    <n v="1085.4000000000001"/>
    <n v="868.32000000000016"/>
    <n v="3907.4400000000005"/>
    <n v="434.15999999999985"/>
  </r>
  <r>
    <s v="SO - 0002026"/>
    <s v="Wholesale"/>
    <s v="WARE-XYS1001"/>
    <d v="2018-10-27T00:00:00"/>
    <x v="222"/>
    <d v="2019-01-20T00:00:00"/>
    <x v="169"/>
    <n v="20"/>
    <s v="USD"/>
    <x v="3"/>
    <n v="28"/>
    <n v="9"/>
    <n v="57"/>
    <x v="1"/>
    <n v="30"/>
    <n v="0.05"/>
    <n v="2619.7000000000003"/>
    <n v="1571.8200000000002"/>
    <n v="17421.005000000001"/>
    <n v="6418.2649999999994"/>
  </r>
  <r>
    <s v="SO - 0002027"/>
    <s v="Online"/>
    <s v="WARE-XYS1001"/>
    <d v="2018-07-19T00:00:00"/>
    <x v="222"/>
    <d v="2019-02-01T00:00:00"/>
    <x v="174"/>
    <n v="14"/>
    <s v="USD"/>
    <x v="18"/>
    <n v="13"/>
    <n v="33"/>
    <n v="44"/>
    <x v="0"/>
    <n v="19"/>
    <n v="0.05"/>
    <n v="3383.5"/>
    <n v="2672.9650000000001"/>
    <n v="22500.274999999998"/>
    <n v="3789.5199999999968"/>
  </r>
  <r>
    <s v="SO - 0002028"/>
    <s v="In-Store"/>
    <s v="WARE-PUJ1005"/>
    <d v="2018-10-27T00:00:00"/>
    <x v="222"/>
    <d v="2019-01-31T00:00:00"/>
    <x v="159"/>
    <n v="3"/>
    <s v="USD"/>
    <x v="22"/>
    <n v="11"/>
    <n v="1"/>
    <n v="263"/>
    <x v="1"/>
    <n v="30"/>
    <n v="0.05"/>
    <n v="817.4"/>
    <n v="335.13399999999996"/>
    <n v="6212.24"/>
    <n v="3531.1680000000001"/>
  </r>
  <r>
    <s v="SO - 0002029"/>
    <s v="In-Store"/>
    <s v="WARE-XYS1001"/>
    <d v="2018-07-19T00:00:00"/>
    <x v="222"/>
    <d v="2019-01-25T00:00:00"/>
    <x v="159"/>
    <n v="3"/>
    <s v="USD"/>
    <x v="11"/>
    <n v="5"/>
    <n v="38"/>
    <n v="47"/>
    <x v="1"/>
    <n v="17"/>
    <n v="0.1"/>
    <n v="1078.7"/>
    <n v="550.13700000000006"/>
    <n v="1941.66"/>
    <n v="841.38599999999997"/>
  </r>
  <r>
    <s v="SO - 0002030"/>
    <s v="Online"/>
    <s v="WARE-NBV1002"/>
    <d v="2018-10-27T00:00:00"/>
    <x v="223"/>
    <d v="2019-01-17T00:00:00"/>
    <x v="173"/>
    <n v="16"/>
    <s v="USD"/>
    <x v="16"/>
    <n v="18"/>
    <n v="26"/>
    <n v="86"/>
    <x v="4"/>
    <n v="9"/>
    <n v="0.2"/>
    <n v="6204.2"/>
    <n v="4280.8979999999992"/>
    <n v="14890.08"/>
    <n v="2047.3860000000022"/>
  </r>
  <r>
    <s v="SO - 0002031"/>
    <s v="Online"/>
    <s v="WARE-XYS1001"/>
    <d v="2018-07-19T00:00:00"/>
    <x v="223"/>
    <d v="2019-02-06T00:00:00"/>
    <x v="161"/>
    <n v="7"/>
    <s v="USD"/>
    <x v="20"/>
    <n v="17"/>
    <n v="43"/>
    <n v="33"/>
    <x v="0"/>
    <n v="5"/>
    <n v="0.05"/>
    <n v="5299.7"/>
    <n v="4186.7629999999999"/>
    <n v="30208.289999999997"/>
    <n v="5087.7119999999959"/>
  </r>
  <r>
    <s v="SO - 0002032"/>
    <s v="Distributor"/>
    <s v="WARE-NMK1003"/>
    <d v="2018-10-27T00:00:00"/>
    <x v="223"/>
    <d v="2019-01-25T00:00:00"/>
    <x v="175"/>
    <n v="26"/>
    <s v="USD"/>
    <x v="15"/>
    <n v="24"/>
    <n v="47"/>
    <n v="159"/>
    <x v="1"/>
    <n v="39"/>
    <n v="7.4999999999999997E-2"/>
    <n v="201"/>
    <n v="142.70999999999998"/>
    <n v="929.625"/>
    <n v="216.07500000000005"/>
  </r>
  <r>
    <s v="SO - 0002033"/>
    <s v="In-Store"/>
    <s v="WARE-NMK1003"/>
    <d v="2018-10-27T00:00:00"/>
    <x v="223"/>
    <d v="2019-01-29T00:00:00"/>
    <x v="163"/>
    <n v="8"/>
    <s v="USD"/>
    <x v="13"/>
    <n v="2"/>
    <n v="34"/>
    <n v="133"/>
    <x v="1"/>
    <n v="3"/>
    <n v="7.4999999999999997E-2"/>
    <n v="3396.9"/>
    <n v="2377.83"/>
    <n v="18852.795000000002"/>
    <n v="4585.8150000000023"/>
  </r>
  <r>
    <s v="SO - 0002034"/>
    <s v="In-Store"/>
    <s v="WARE-UHY1004"/>
    <d v="2018-10-27T00:00:00"/>
    <x v="223"/>
    <d v="2019-01-31T00:00:00"/>
    <x v="180"/>
    <n v="35"/>
    <s v="USD"/>
    <x v="6"/>
    <n v="10"/>
    <n v="48"/>
    <n v="232"/>
    <x v="2"/>
    <n v="16"/>
    <n v="0.1"/>
    <n v="1065.3"/>
    <n v="681.79200000000003"/>
    <n v="5752.62"/>
    <n v="1661.8679999999995"/>
  </r>
  <r>
    <s v="SO - 0002035"/>
    <s v="Distributor"/>
    <s v="WARE-PUJ1005"/>
    <d v="2018-10-27T00:00:00"/>
    <x v="223"/>
    <d v="2019-02-03T00:00:00"/>
    <x v="154"/>
    <n v="12"/>
    <s v="USD"/>
    <x v="2"/>
    <n v="21"/>
    <n v="10"/>
    <n v="310"/>
    <x v="1"/>
    <n v="3"/>
    <n v="7.4999999999999997E-2"/>
    <n v="3973.1"/>
    <n v="3257.9419999999996"/>
    <n v="18375.587500000001"/>
    <n v="2085.8775000000041"/>
  </r>
  <r>
    <s v="SO - 0002036"/>
    <s v="In-Store"/>
    <s v="WARE-UHY1004"/>
    <d v="2018-10-27T00:00:00"/>
    <x v="223"/>
    <d v="2019-02-04T00:00:00"/>
    <x v="165"/>
    <n v="20"/>
    <s v="USD"/>
    <x v="27"/>
    <n v="1"/>
    <n v="14"/>
    <n v="211"/>
    <x v="1"/>
    <n v="46"/>
    <n v="0.05"/>
    <n v="1983.2"/>
    <n v="1170.088"/>
    <n v="15072.32"/>
    <n v="5711.616"/>
  </r>
  <r>
    <s v="SO - 0002037"/>
    <s v="Wholesale"/>
    <s v="WARE-MKL1006"/>
    <d v="2018-10-27T00:00:00"/>
    <x v="223"/>
    <d v="2019-01-24T00:00:00"/>
    <x v="165"/>
    <n v="20"/>
    <s v="USD"/>
    <x v="25"/>
    <n v="27"/>
    <n v="43"/>
    <n v="356"/>
    <x v="1"/>
    <n v="40"/>
    <n v="0.4"/>
    <n v="1929.6000000000001"/>
    <n v="1466.4960000000001"/>
    <n v="2315.52"/>
    <n v="-617.47200000000021"/>
  </r>
  <r>
    <s v="SO - 0002038"/>
    <s v="Online"/>
    <s v="WARE-MKL1006"/>
    <d v="2018-10-27T00:00:00"/>
    <x v="223"/>
    <d v="2019-01-23T00:00:00"/>
    <x v="163"/>
    <n v="8"/>
    <s v="USD"/>
    <x v="23"/>
    <n v="15"/>
    <n v="49"/>
    <n v="359"/>
    <x v="1"/>
    <n v="30"/>
    <n v="0.15"/>
    <n v="891.1"/>
    <n v="481.19400000000002"/>
    <n v="2272.3050000000003"/>
    <n v="828.72300000000018"/>
  </r>
  <r>
    <s v="SO - 0002039"/>
    <s v="Distributor"/>
    <s v="WARE-UHY1004"/>
    <d v="2018-07-19T00:00:00"/>
    <x v="224"/>
    <d v="2019-01-31T00:00:00"/>
    <x v="168"/>
    <n v="14"/>
    <s v="USD"/>
    <x v="15"/>
    <n v="24"/>
    <n v="38"/>
    <n v="205"/>
    <x v="1"/>
    <n v="23"/>
    <n v="0.2"/>
    <n v="3999.9"/>
    <n v="2239.9440000000004"/>
    <n v="22399.440000000002"/>
    <n v="6719.8319999999985"/>
  </r>
  <r>
    <s v="SO - 0002040"/>
    <s v="In-Store"/>
    <s v="WARE-NMK1003"/>
    <d v="2018-10-27T00:00:00"/>
    <x v="224"/>
    <d v="2019-02-05T00:00:00"/>
    <x v="181"/>
    <n v="28"/>
    <s v="USD"/>
    <x v="27"/>
    <n v="1"/>
    <n v="4"/>
    <n v="162"/>
    <x v="2"/>
    <n v="1"/>
    <n v="0.3"/>
    <n v="1809"/>
    <n v="1519.56"/>
    <n v="5065.2"/>
    <n v="-1013.04"/>
  </r>
  <r>
    <s v="SO - 0002041"/>
    <s v="Online"/>
    <s v="WARE-UHY1004"/>
    <d v="2018-07-19T00:00:00"/>
    <x v="224"/>
    <d v="2019-01-27T00:00:00"/>
    <x v="167"/>
    <n v="22"/>
    <s v="USD"/>
    <x v="18"/>
    <n v="13"/>
    <n v="17"/>
    <n v="221"/>
    <x v="3"/>
    <n v="6"/>
    <n v="7.4999999999999997E-2"/>
    <n v="3430.4"/>
    <n v="2744.32"/>
    <n v="15865.6"/>
    <n v="2144"/>
  </r>
  <r>
    <s v="SO - 0002042"/>
    <s v="Wholesale"/>
    <s v="WARE-UHY1004"/>
    <d v="2018-07-19T00:00:00"/>
    <x v="224"/>
    <d v="2019-01-20T00:00:00"/>
    <x v="168"/>
    <n v="14"/>
    <s v="USD"/>
    <x v="3"/>
    <n v="28"/>
    <n v="12"/>
    <n v="229"/>
    <x v="1"/>
    <n v="43"/>
    <n v="0.05"/>
    <n v="2519.2000000000003"/>
    <n v="1259.6000000000001"/>
    <n v="11966.2"/>
    <n v="5668.2"/>
  </r>
  <r>
    <s v="SO - 0002043"/>
    <s v="Distributor"/>
    <s v="WARE-NBV1002"/>
    <d v="2018-10-27T00:00:00"/>
    <x v="224"/>
    <d v="2019-02-04T00:00:00"/>
    <x v="162"/>
    <n v="13"/>
    <s v="USD"/>
    <x v="15"/>
    <n v="24"/>
    <n v="2"/>
    <n v="83"/>
    <x v="1"/>
    <n v="33"/>
    <n v="7.4999999999999997E-2"/>
    <n v="1011.7"/>
    <n v="536.20100000000002"/>
    <n v="935.8225000000001"/>
    <n v="399.62150000000008"/>
  </r>
  <r>
    <s v="SO - 0002044"/>
    <s v="In-Store"/>
    <s v="WARE-PUJ1005"/>
    <d v="2018-07-19T00:00:00"/>
    <x v="224"/>
    <d v="2019-01-19T00:00:00"/>
    <x v="165"/>
    <n v="19"/>
    <s v="USD"/>
    <x v="27"/>
    <n v="1"/>
    <n v="5"/>
    <n v="313"/>
    <x v="0"/>
    <n v="22"/>
    <n v="0.05"/>
    <n v="214.4"/>
    <n v="135.072"/>
    <n v="1425.76"/>
    <n v="480.25599999999997"/>
  </r>
  <r>
    <s v="SO - 0002045"/>
    <s v="Online"/>
    <s v="WARE-NMK1003"/>
    <d v="2018-07-19T00:00:00"/>
    <x v="224"/>
    <d v="2019-01-29T00:00:00"/>
    <x v="176"/>
    <n v="27"/>
    <s v="USD"/>
    <x v="20"/>
    <n v="17"/>
    <n v="38"/>
    <n v="138"/>
    <x v="1"/>
    <n v="31"/>
    <n v="0.2"/>
    <n v="2324.9"/>
    <n v="1464.6870000000001"/>
    <n v="1859.92"/>
    <n v="395.23299999999995"/>
  </r>
  <r>
    <s v="SO - 0002046"/>
    <s v="In-Store"/>
    <s v="WARE-NMK1003"/>
    <d v="2018-10-27T00:00:00"/>
    <x v="224"/>
    <d v="2019-01-15T00:00:00"/>
    <x v="164"/>
    <n v="8"/>
    <s v="USD"/>
    <x v="26"/>
    <n v="3"/>
    <n v="34"/>
    <n v="200"/>
    <x v="1"/>
    <n v="39"/>
    <n v="7.4999999999999997E-2"/>
    <n v="2552.7000000000003"/>
    <n v="1761.3630000000001"/>
    <n v="16528.732500000002"/>
    <n v="4199.1915000000008"/>
  </r>
  <r>
    <s v="SO - 0002047"/>
    <s v="In-Store"/>
    <s v="WARE-XYS1001"/>
    <d v="2018-10-27T00:00:00"/>
    <x v="224"/>
    <d v="2019-01-18T00:00:00"/>
    <x v="173"/>
    <n v="15"/>
    <s v="USD"/>
    <x v="27"/>
    <n v="1"/>
    <n v="46"/>
    <n v="2"/>
    <x v="1"/>
    <n v="24"/>
    <n v="0.05"/>
    <n v="1775.5"/>
    <n v="994.28000000000009"/>
    <n v="5060.1750000000002"/>
    <n v="2077.335"/>
  </r>
  <r>
    <s v="SO - 0002048"/>
    <s v="In-Store"/>
    <s v="WARE-XYS1001"/>
    <d v="2018-10-27T00:00:00"/>
    <x v="224"/>
    <d v="2019-01-16T00:00:00"/>
    <x v="162"/>
    <n v="13"/>
    <s v="USD"/>
    <x v="6"/>
    <n v="10"/>
    <n v="7"/>
    <n v="55"/>
    <x v="1"/>
    <n v="27"/>
    <n v="7.4999999999999997E-2"/>
    <n v="3906.1"/>
    <n v="2695.2089999999998"/>
    <n v="10839.4275"/>
    <n v="2753.8005000000003"/>
  </r>
  <r>
    <s v="SO - 0002049"/>
    <s v="Online"/>
    <s v="WARE-PUJ1005"/>
    <d v="2018-07-19T00:00:00"/>
    <x v="224"/>
    <d v="2019-01-23T00:00:00"/>
    <x v="182"/>
    <n v="29"/>
    <s v="USD"/>
    <x v="23"/>
    <n v="15"/>
    <n v="46"/>
    <n v="300"/>
    <x v="1"/>
    <n v="2"/>
    <n v="0.1"/>
    <n v="2860.9"/>
    <n v="1687.931"/>
    <n v="10299.24"/>
    <n v="3547.5159999999996"/>
  </r>
  <r>
    <s v="SO - 0002050"/>
    <s v="In-Store"/>
    <s v="WARE-NMK1003"/>
    <d v="2018-10-27T00:00:00"/>
    <x v="224"/>
    <d v="2019-01-21T00:00:00"/>
    <x v="174"/>
    <n v="12"/>
    <s v="USD"/>
    <x v="11"/>
    <n v="5"/>
    <n v="34"/>
    <n v="168"/>
    <x v="2"/>
    <n v="37"/>
    <n v="0.05"/>
    <n v="931.30000000000007"/>
    <n v="540.154"/>
    <n v="2654.2049999999999"/>
    <n v="1033.7429999999999"/>
  </r>
  <r>
    <s v="SO - 0002051"/>
    <s v="Online"/>
    <s v="WARE-PUJ1005"/>
    <d v="2018-10-27T00:00:00"/>
    <x v="224"/>
    <d v="2019-01-19T00:00:00"/>
    <x v="170"/>
    <n v="20"/>
    <s v="USD"/>
    <x v="20"/>
    <n v="17"/>
    <n v="40"/>
    <n v="290"/>
    <x v="3"/>
    <n v="28"/>
    <n v="7.4999999999999997E-2"/>
    <n v="1072"/>
    <n v="846.88"/>
    <n v="6941.2000000000007"/>
    <n v="1013.0400000000009"/>
  </r>
  <r>
    <s v="SO - 0002052"/>
    <s v="In-Store"/>
    <s v="WARE-NMK1003"/>
    <d v="2018-10-27T00:00:00"/>
    <x v="224"/>
    <d v="2019-01-20T00:00:00"/>
    <x v="164"/>
    <n v="8"/>
    <s v="USD"/>
    <x v="9"/>
    <n v="8"/>
    <n v="13"/>
    <n v="174"/>
    <x v="2"/>
    <n v="37"/>
    <n v="0.15"/>
    <n v="241.20000000000002"/>
    <n v="101.304"/>
    <n v="820.08"/>
    <n v="414.86400000000003"/>
  </r>
  <r>
    <s v="SO - 0002053"/>
    <s v="Wholesale"/>
    <s v="WARE-XYS1001"/>
    <d v="2018-10-27T00:00:00"/>
    <x v="225"/>
    <d v="2019-01-23T00:00:00"/>
    <x v="173"/>
    <n v="14"/>
    <s v="USD"/>
    <x v="3"/>
    <n v="28"/>
    <n v="32"/>
    <n v="29"/>
    <x v="0"/>
    <n v="12"/>
    <n v="0.05"/>
    <n v="3691.7000000000003"/>
    <n v="2584.19"/>
    <n v="14028.460000000001"/>
    <n v="3691.7000000000007"/>
  </r>
  <r>
    <s v="SO - 0002054"/>
    <s v="In-Store"/>
    <s v="WARE-NBV1002"/>
    <d v="2018-10-27T00:00:00"/>
    <x v="225"/>
    <d v="2019-02-07T00:00:00"/>
    <x v="161"/>
    <n v="5"/>
    <s v="USD"/>
    <x v="6"/>
    <n v="10"/>
    <n v="30"/>
    <n v="87"/>
    <x v="0"/>
    <n v="42"/>
    <n v="0.05"/>
    <n v="857.6"/>
    <n v="497.40799999999996"/>
    <n v="2444.16"/>
    <n v="951.93599999999992"/>
  </r>
  <r>
    <s v="SO - 0002055"/>
    <s v="Online"/>
    <s v="WARE-XYS1001"/>
    <d v="2018-10-27T00:00:00"/>
    <x v="225"/>
    <d v="2019-01-25T00:00:00"/>
    <x v="154"/>
    <n v="10"/>
    <s v="USD"/>
    <x v="17"/>
    <n v="20"/>
    <n v="4"/>
    <n v="11"/>
    <x v="1"/>
    <n v="17"/>
    <n v="0.1"/>
    <n v="1185.9000000000001"/>
    <n v="960.57900000000018"/>
    <n v="2134.6200000000003"/>
    <n v="213.46199999999999"/>
  </r>
  <r>
    <s v="SO - 0002056"/>
    <s v="Online"/>
    <s v="WARE-NMK1003"/>
    <d v="2018-10-27T00:00:00"/>
    <x v="225"/>
    <d v="2019-01-25T00:00:00"/>
    <x v="173"/>
    <n v="14"/>
    <s v="USD"/>
    <x v="23"/>
    <n v="15"/>
    <n v="25"/>
    <n v="99"/>
    <x v="1"/>
    <n v="21"/>
    <n v="0.1"/>
    <n v="5701.7"/>
    <n v="4789.4279999999999"/>
    <n v="30789.179999999997"/>
    <n v="2052.6119999999974"/>
  </r>
  <r>
    <s v="SO - 0002057"/>
    <s v="Online"/>
    <s v="WARE-NMK1003"/>
    <d v="2018-10-27T00:00:00"/>
    <x v="225"/>
    <d v="2019-01-14T00:00:00"/>
    <x v="169"/>
    <n v="17"/>
    <s v="USD"/>
    <x v="16"/>
    <n v="18"/>
    <n v="40"/>
    <n v="137"/>
    <x v="1"/>
    <n v="26"/>
    <n v="0.05"/>
    <n v="3919.5"/>
    <n v="1567.8000000000002"/>
    <n v="29788.199999999997"/>
    <n v="17245.799999999996"/>
  </r>
  <r>
    <s v="SO - 0002058"/>
    <s v="In-Store"/>
    <s v="WARE-NMK1003"/>
    <d v="2018-10-27T00:00:00"/>
    <x v="225"/>
    <d v="2019-01-20T00:00:00"/>
    <x v="165"/>
    <n v="18"/>
    <s v="USD"/>
    <x v="9"/>
    <n v="8"/>
    <n v="30"/>
    <n v="196"/>
    <x v="4"/>
    <n v="18"/>
    <n v="0.05"/>
    <n v="1051.9000000000001"/>
    <n v="620.62099999999998"/>
    <n v="1998.6100000000001"/>
    <n v="757.36800000000017"/>
  </r>
  <r>
    <s v="SO - 0002059"/>
    <s v="Online"/>
    <s v="WARE-PUJ1005"/>
    <d v="2018-10-27T00:00:00"/>
    <x v="225"/>
    <d v="2019-01-23T00:00:00"/>
    <x v="173"/>
    <n v="14"/>
    <s v="USD"/>
    <x v="18"/>
    <n v="13"/>
    <n v="45"/>
    <n v="303"/>
    <x v="1"/>
    <n v="45"/>
    <n v="0.05"/>
    <n v="1018.4"/>
    <n v="407.36"/>
    <n v="7739.8399999999992"/>
    <n v="4480.9599999999991"/>
  </r>
  <r>
    <s v="SO - 0002060"/>
    <s v="Distributor"/>
    <s v="WARE-XYS1001"/>
    <d v="2018-10-27T00:00:00"/>
    <x v="225"/>
    <d v="2019-02-07T00:00:00"/>
    <x v="161"/>
    <n v="5"/>
    <s v="USD"/>
    <x v="15"/>
    <n v="24"/>
    <n v="41"/>
    <n v="24"/>
    <x v="1"/>
    <n v="36"/>
    <n v="7.4999999999999997E-2"/>
    <n v="1212.7"/>
    <n v="715.49299999999994"/>
    <n v="4486.9900000000007"/>
    <n v="1625.0180000000009"/>
  </r>
  <r>
    <s v="SO - 0002061"/>
    <s v="In-Store"/>
    <s v="WARE-UHY1004"/>
    <d v="2018-10-27T00:00:00"/>
    <x v="225"/>
    <d v="2019-01-26T00:00:00"/>
    <x v="161"/>
    <n v="5"/>
    <s v="USD"/>
    <x v="7"/>
    <n v="4"/>
    <n v="35"/>
    <n v="257"/>
    <x v="1"/>
    <n v="32"/>
    <n v="0.05"/>
    <n v="3075.3"/>
    <n v="1998.9450000000002"/>
    <n v="20450.745000000003"/>
    <n v="6458.130000000001"/>
  </r>
  <r>
    <s v="SO - 0002062"/>
    <s v="Online"/>
    <s v="WARE-UHY1004"/>
    <d v="2018-07-19T00:00:00"/>
    <x v="225"/>
    <d v="2019-01-30T00:00:00"/>
    <x v="161"/>
    <n v="5"/>
    <s v="USD"/>
    <x v="20"/>
    <n v="17"/>
    <n v="29"/>
    <n v="251"/>
    <x v="2"/>
    <n v="8"/>
    <n v="0.2"/>
    <n v="5587.8"/>
    <n v="2682.1439999999998"/>
    <n v="26821.440000000002"/>
    <n v="10728.576000000005"/>
  </r>
  <r>
    <s v="SO - 0002063"/>
    <s v="In-Store"/>
    <s v="WARE-NMK1003"/>
    <d v="2018-10-27T00:00:00"/>
    <x v="225"/>
    <d v="2019-01-13T00:00:00"/>
    <x v="179"/>
    <n v="31"/>
    <s v="USD"/>
    <x v="6"/>
    <n v="10"/>
    <n v="4"/>
    <n v="89"/>
    <x v="0"/>
    <n v="22"/>
    <n v="0.2"/>
    <n v="1125.6000000000001"/>
    <n v="855.45600000000013"/>
    <n v="2701.4400000000005"/>
    <n v="135.07200000000012"/>
  </r>
  <r>
    <s v="SO - 0002064"/>
    <s v="Distributor"/>
    <s v="WARE-NMK1003"/>
    <d v="2018-10-27T00:00:00"/>
    <x v="226"/>
    <d v="2019-02-01T00:00:00"/>
    <x v="167"/>
    <n v="20"/>
    <s v="USD"/>
    <x v="4"/>
    <n v="22"/>
    <n v="6"/>
    <n v="172"/>
    <x v="1"/>
    <n v="45"/>
    <n v="0.05"/>
    <n v="6083.6"/>
    <n v="2737.6200000000003"/>
    <n v="5779.42"/>
    <n v="3041.7999999999997"/>
  </r>
  <r>
    <s v="SO - 0002065"/>
    <s v="Online"/>
    <s v="WARE-PUJ1005"/>
    <d v="2018-07-19T00:00:00"/>
    <x v="226"/>
    <d v="2019-02-07T00:00:00"/>
    <x v="162"/>
    <n v="11"/>
    <s v="USD"/>
    <x v="19"/>
    <n v="19"/>
    <n v="31"/>
    <n v="285"/>
    <x v="2"/>
    <n v="8"/>
    <n v="0.1"/>
    <n v="964.80000000000007"/>
    <n v="665.71199999999999"/>
    <n v="3473.28"/>
    <n v="810.43200000000024"/>
  </r>
  <r>
    <s v="SO - 0002066"/>
    <s v="In-Store"/>
    <s v="WARE-PUJ1005"/>
    <d v="2018-10-27T00:00:00"/>
    <x v="226"/>
    <d v="2019-01-28T00:00:00"/>
    <x v="169"/>
    <n v="16"/>
    <s v="USD"/>
    <x v="0"/>
    <n v="6"/>
    <n v="27"/>
    <n v="307"/>
    <x v="1"/>
    <n v="30"/>
    <n v="7.4999999999999997E-2"/>
    <n v="187.6"/>
    <n v="133.196"/>
    <n v="347.06"/>
    <n v="80.668000000000006"/>
  </r>
  <r>
    <s v="SO - 0002067"/>
    <s v="Wholesale"/>
    <s v="WARE-PUJ1005"/>
    <d v="2018-07-19T00:00:00"/>
    <x v="226"/>
    <d v="2019-01-22T00:00:00"/>
    <x v="167"/>
    <n v="20"/>
    <s v="USD"/>
    <x v="25"/>
    <n v="27"/>
    <n v="12"/>
    <n v="328"/>
    <x v="1"/>
    <n v="23"/>
    <n v="0.15"/>
    <n v="703.5"/>
    <n v="295.46999999999997"/>
    <n v="1793.925"/>
    <n v="907.5150000000001"/>
  </r>
  <r>
    <s v="SO - 0002068"/>
    <s v="Distributor"/>
    <s v="WARE-NMK1003"/>
    <d v="2018-10-27T00:00:00"/>
    <x v="226"/>
    <d v="2019-01-21T00:00:00"/>
    <x v="167"/>
    <n v="20"/>
    <s v="USD"/>
    <x v="2"/>
    <n v="21"/>
    <n v="37"/>
    <n v="166"/>
    <x v="1"/>
    <n v="39"/>
    <n v="0.05"/>
    <n v="3832.4"/>
    <n v="1877.876"/>
    <n v="29126.239999999998"/>
    <n v="14103.231999999998"/>
  </r>
  <r>
    <s v="SO - 0002069"/>
    <s v="Distributor"/>
    <s v="WARE-NMK1003"/>
    <d v="2018-10-27T00:00:00"/>
    <x v="226"/>
    <d v="2019-01-17T00:00:00"/>
    <x v="161"/>
    <n v="4"/>
    <s v="USD"/>
    <x v="8"/>
    <n v="23"/>
    <n v="34"/>
    <n v="94"/>
    <x v="1"/>
    <n v="2"/>
    <n v="0.1"/>
    <n v="5661.5"/>
    <n v="2321.2149999999997"/>
    <n v="20381.400000000001"/>
    <n v="11096.540000000003"/>
  </r>
  <r>
    <s v="SO - 0002070"/>
    <s v="In-Store"/>
    <s v="WARE-NMK1003"/>
    <d v="2018-10-27T00:00:00"/>
    <x v="226"/>
    <d v="2019-01-15T00:00:00"/>
    <x v="178"/>
    <n v="33"/>
    <s v="USD"/>
    <x v="26"/>
    <n v="3"/>
    <n v="50"/>
    <n v="127"/>
    <x v="2"/>
    <n v="37"/>
    <n v="0.2"/>
    <n v="207.70000000000002"/>
    <n v="159.92900000000003"/>
    <n v="1163.1200000000001"/>
    <n v="43.616999999999962"/>
  </r>
  <r>
    <s v="SO - 0002071"/>
    <s v="Distributor"/>
    <s v="WARE-PUJ1005"/>
    <d v="2018-10-27T00:00:00"/>
    <x v="226"/>
    <d v="2019-01-26T00:00:00"/>
    <x v="162"/>
    <n v="11"/>
    <s v="USD"/>
    <x v="2"/>
    <n v="21"/>
    <n v="20"/>
    <n v="283"/>
    <x v="1"/>
    <n v="41"/>
    <n v="0.2"/>
    <n v="3892.7000000000003"/>
    <n v="3308.7950000000001"/>
    <n v="15570.800000000001"/>
    <n v="-973.17499999999745"/>
  </r>
  <r>
    <s v="SO - 0002072"/>
    <s v="In-Store"/>
    <s v="WARE-PUJ1005"/>
    <d v="2018-10-27T00:00:00"/>
    <x v="226"/>
    <d v="2019-02-01T00:00:00"/>
    <x v="171"/>
    <n v="24"/>
    <s v="USD"/>
    <x v="22"/>
    <n v="11"/>
    <n v="1"/>
    <n v="316"/>
    <x v="2"/>
    <n v="16"/>
    <n v="0.05"/>
    <n v="2519.2000000000003"/>
    <n v="1713.0560000000003"/>
    <n v="16752.68"/>
    <n v="4761.2879999999986"/>
  </r>
  <r>
    <s v="SO - 0002073"/>
    <s v="In-Store"/>
    <s v="WARE-NBV1002"/>
    <d v="2018-10-27T00:00:00"/>
    <x v="226"/>
    <d v="2019-02-08T00:00:00"/>
    <x v="168"/>
    <n v="12"/>
    <s v="USD"/>
    <x v="22"/>
    <n v="11"/>
    <n v="41"/>
    <n v="64"/>
    <x v="1"/>
    <n v="33"/>
    <n v="7.4999999999999997E-2"/>
    <n v="2921.2000000000003"/>
    <n v="1460.6000000000001"/>
    <n v="5404.2200000000012"/>
    <n v="2483.0200000000009"/>
  </r>
  <r>
    <s v="SO - 0002074"/>
    <s v="In-Store"/>
    <s v="WARE-NMK1003"/>
    <d v="2018-10-27T00:00:00"/>
    <x v="227"/>
    <d v="2019-01-20T00:00:00"/>
    <x v="154"/>
    <n v="8"/>
    <s v="USD"/>
    <x v="11"/>
    <n v="5"/>
    <n v="39"/>
    <n v="154"/>
    <x v="1"/>
    <n v="24"/>
    <n v="0.05"/>
    <n v="5594.5"/>
    <n v="2517.5250000000001"/>
    <n v="37203.424999999996"/>
    <n v="19580.749999999996"/>
  </r>
  <r>
    <s v="SO - 0002075"/>
    <s v="In-Store"/>
    <s v="WARE-NMK1003"/>
    <d v="2018-10-27T00:00:00"/>
    <x v="227"/>
    <d v="2019-01-25T00:00:00"/>
    <x v="174"/>
    <n v="9"/>
    <s v="USD"/>
    <x v="0"/>
    <n v="6"/>
    <n v="27"/>
    <n v="116"/>
    <x v="2"/>
    <n v="37"/>
    <n v="0.15"/>
    <n v="991.6"/>
    <n v="743.7"/>
    <n v="5057.16"/>
    <n v="594.95999999999913"/>
  </r>
  <r>
    <s v="SO - 0002076"/>
    <s v="In-Store"/>
    <s v="WARE-NBV1002"/>
    <d v="2018-10-27T00:00:00"/>
    <x v="227"/>
    <d v="2019-01-28T00:00:00"/>
    <x v="173"/>
    <n v="12"/>
    <s v="USD"/>
    <x v="26"/>
    <n v="3"/>
    <n v="13"/>
    <n v="63"/>
    <x v="1"/>
    <n v="29"/>
    <n v="0.05"/>
    <n v="891.1"/>
    <n v="570.30399999999997"/>
    <n v="5925.8149999999996"/>
    <n v="1933.6869999999999"/>
  </r>
  <r>
    <s v="SO - 0002077"/>
    <s v="Wholesale"/>
    <s v="WARE-UHY1004"/>
    <d v="2018-10-27T00:00:00"/>
    <x v="227"/>
    <d v="2019-01-16T00:00:00"/>
    <x v="173"/>
    <n v="12"/>
    <s v="USD"/>
    <x v="21"/>
    <n v="26"/>
    <n v="14"/>
    <n v="240"/>
    <x v="1"/>
    <n v="3"/>
    <n v="0.05"/>
    <n v="5427"/>
    <n v="2442.15"/>
    <n v="20622.599999999999"/>
    <n v="10853.999999999998"/>
  </r>
  <r>
    <s v="SO - 0002078"/>
    <s v="Online"/>
    <s v="WARE-XYS1001"/>
    <d v="2018-10-27T00:00:00"/>
    <x v="227"/>
    <d v="2019-01-15T00:00:00"/>
    <x v="178"/>
    <n v="32"/>
    <s v="USD"/>
    <x v="23"/>
    <n v="15"/>
    <n v="5"/>
    <n v="1"/>
    <x v="2"/>
    <n v="8"/>
    <n v="0.2"/>
    <n v="3999.9"/>
    <n v="3279.9179999999997"/>
    <n v="3199.92"/>
    <n v="-79.997999999999593"/>
  </r>
  <r>
    <s v="SO - 0002079"/>
    <s v="In-Store"/>
    <s v="WARE-PUJ1005"/>
    <d v="2018-10-27T00:00:00"/>
    <x v="228"/>
    <d v="2019-02-06T00:00:00"/>
    <x v="169"/>
    <n v="14"/>
    <s v="USD"/>
    <x v="22"/>
    <n v="11"/>
    <n v="34"/>
    <n v="278"/>
    <x v="1"/>
    <n v="43"/>
    <n v="7.4999999999999997E-2"/>
    <n v="1065.3"/>
    <n v="521.99699999999996"/>
    <n v="6897.8175000000001"/>
    <n v="3243.8385000000003"/>
  </r>
  <r>
    <s v="SO - 0002080"/>
    <s v="In-Store"/>
    <s v="WARE-NMK1003"/>
    <d v="2018-07-19T00:00:00"/>
    <x v="228"/>
    <d v="2019-01-20T00:00:00"/>
    <x v="169"/>
    <n v="14"/>
    <s v="USD"/>
    <x v="27"/>
    <n v="1"/>
    <n v="41"/>
    <n v="190"/>
    <x v="2"/>
    <n v="8"/>
    <n v="0.4"/>
    <n v="174.20000000000002"/>
    <n v="142.84399999999999"/>
    <n v="209.04000000000002"/>
    <n v="-76.647999999999968"/>
  </r>
  <r>
    <s v="SO - 0002081"/>
    <s v="In-Store"/>
    <s v="WARE-PUJ1005"/>
    <d v="2018-07-19T00:00:00"/>
    <x v="228"/>
    <d v="2019-01-18T00:00:00"/>
    <x v="182"/>
    <n v="25"/>
    <s v="USD"/>
    <x v="27"/>
    <n v="1"/>
    <n v="3"/>
    <n v="313"/>
    <x v="0"/>
    <n v="42"/>
    <n v="0.2"/>
    <n v="3819"/>
    <n v="3131.58"/>
    <n v="24441.600000000002"/>
    <n v="-611.03999999999724"/>
  </r>
  <r>
    <s v="SO - 0002082"/>
    <s v="Wholesale"/>
    <s v="WARE-MKL1006"/>
    <d v="2018-10-27T00:00:00"/>
    <x v="228"/>
    <d v="2019-01-18T00:00:00"/>
    <x v="183"/>
    <n v="35"/>
    <s v="USD"/>
    <x v="21"/>
    <n v="26"/>
    <n v="38"/>
    <n v="339"/>
    <x v="0"/>
    <n v="22"/>
    <n v="0.05"/>
    <n v="1058.6000000000001"/>
    <n v="730.43400000000008"/>
    <n v="1005.6700000000001"/>
    <n v="275.23599999999999"/>
  </r>
  <r>
    <s v="SO - 0002083"/>
    <s v="In-Store"/>
    <s v="WARE-UHY1004"/>
    <d v="2018-07-19T00:00:00"/>
    <x v="228"/>
    <d v="2019-01-24T00:00:00"/>
    <x v="163"/>
    <n v="3"/>
    <s v="USD"/>
    <x v="22"/>
    <n v="11"/>
    <n v="48"/>
    <n v="249"/>
    <x v="1"/>
    <n v="46"/>
    <n v="0.4"/>
    <n v="3242.8"/>
    <n v="2594.2400000000002"/>
    <n v="7782.72"/>
    <n v="-2594.2400000000007"/>
  </r>
  <r>
    <s v="SO - 0002084"/>
    <s v="Distributor"/>
    <s v="WARE-MKL1006"/>
    <d v="2018-10-27T00:00:00"/>
    <x v="229"/>
    <d v="2019-02-09T00:00:00"/>
    <x v="174"/>
    <n v="7"/>
    <s v="USD"/>
    <x v="12"/>
    <n v="25"/>
    <n v="24"/>
    <n v="350"/>
    <x v="2"/>
    <n v="16"/>
    <n v="7.4999999999999997E-2"/>
    <n v="6445.4000000000005"/>
    <n v="4705.1420000000007"/>
    <n v="47695.960000000006"/>
    <n v="10054.824000000001"/>
  </r>
  <r>
    <s v="SO - 0002085"/>
    <s v="In-Store"/>
    <s v="WARE-NBV1002"/>
    <d v="2018-10-27T00:00:00"/>
    <x v="229"/>
    <d v="2019-01-29T00:00:00"/>
    <x v="169"/>
    <n v="13"/>
    <s v="USD"/>
    <x v="0"/>
    <n v="6"/>
    <n v="40"/>
    <n v="67"/>
    <x v="1"/>
    <n v="24"/>
    <n v="0.15"/>
    <n v="1085.4000000000001"/>
    <n v="586.1160000000001"/>
    <n v="922.59"/>
    <n v="336.47399999999993"/>
  </r>
  <r>
    <s v="SO - 0002086"/>
    <s v="In-Store"/>
    <s v="WARE-NMK1003"/>
    <d v="2018-10-27T00:00:00"/>
    <x v="229"/>
    <d v="2019-01-26T00:00:00"/>
    <x v="172"/>
    <n v="16"/>
    <s v="USD"/>
    <x v="5"/>
    <n v="12"/>
    <n v="33"/>
    <n v="101"/>
    <x v="0"/>
    <n v="22"/>
    <n v="0.05"/>
    <n v="3571.1"/>
    <n v="1999.816"/>
    <n v="6785.0899999999992"/>
    <n v="2785.4579999999992"/>
  </r>
  <r>
    <s v="SO - 0002087"/>
    <s v="In-Store"/>
    <s v="WARE-PUJ1005"/>
    <d v="2018-10-27T00:00:00"/>
    <x v="229"/>
    <d v="2019-02-09T00:00:00"/>
    <x v="171"/>
    <n v="21"/>
    <s v="USD"/>
    <x v="14"/>
    <n v="7"/>
    <n v="10"/>
    <n v="316"/>
    <x v="1"/>
    <n v="27"/>
    <n v="0.2"/>
    <n v="2398.6"/>
    <n v="1319.23"/>
    <n v="15351.04"/>
    <n v="4797.2000000000007"/>
  </r>
  <r>
    <s v="SO - 0002088"/>
    <s v="Online"/>
    <s v="WARE-MKL1006"/>
    <d v="2018-10-27T00:00:00"/>
    <x v="229"/>
    <d v="2019-02-06T00:00:00"/>
    <x v="182"/>
    <n v="24"/>
    <s v="USD"/>
    <x v="23"/>
    <n v="15"/>
    <n v="8"/>
    <n v="355"/>
    <x v="1"/>
    <n v="45"/>
    <n v="0.05"/>
    <n v="1299.8"/>
    <n v="1026.8420000000001"/>
    <n v="6174.0499999999993"/>
    <n v="1039.8399999999983"/>
  </r>
  <r>
    <s v="SO - 0002089"/>
    <s v="Distributor"/>
    <s v="WARE-PUJ1005"/>
    <d v="2018-07-19T00:00:00"/>
    <x v="229"/>
    <d v="2019-02-05T00:00:00"/>
    <x v="154"/>
    <n v="6"/>
    <s v="USD"/>
    <x v="8"/>
    <n v="23"/>
    <n v="41"/>
    <n v="273"/>
    <x v="1"/>
    <n v="32"/>
    <n v="0.05"/>
    <n v="877.7"/>
    <n v="658.27500000000009"/>
    <n v="5002.8900000000003"/>
    <n v="1053.2399999999998"/>
  </r>
  <r>
    <s v="SO - 0002090"/>
    <s v="In-Store"/>
    <s v="WARE-XYS1001"/>
    <d v="2018-07-19T00:00:00"/>
    <x v="229"/>
    <d v="2019-02-01T00:00:00"/>
    <x v="172"/>
    <n v="16"/>
    <s v="USD"/>
    <x v="6"/>
    <n v="10"/>
    <n v="32"/>
    <n v="23"/>
    <x v="3"/>
    <n v="47"/>
    <n v="0.2"/>
    <n v="1018.4"/>
    <n v="712.88"/>
    <n v="5703.0400000000009"/>
    <n v="712.88000000000102"/>
  </r>
  <r>
    <s v="SO - 0002091"/>
    <s v="In-Store"/>
    <s v="WARE-NMK1003"/>
    <d v="2018-10-27T00:00:00"/>
    <x v="229"/>
    <d v="2019-01-24T00:00:00"/>
    <x v="173"/>
    <n v="10"/>
    <s v="USD"/>
    <x v="14"/>
    <n v="7"/>
    <n v="26"/>
    <n v="124"/>
    <x v="2"/>
    <n v="4"/>
    <n v="0.1"/>
    <n v="3584.5"/>
    <n v="2365.77"/>
    <n v="22582.350000000002"/>
    <n v="6021.9600000000028"/>
  </r>
  <r>
    <s v="SO - 0002092"/>
    <s v="In-Store"/>
    <s v="WARE-NMK1003"/>
    <d v="2018-10-27T00:00:00"/>
    <x v="229"/>
    <d v="2019-02-09T00:00:00"/>
    <x v="170"/>
    <n v="15"/>
    <s v="USD"/>
    <x v="10"/>
    <n v="9"/>
    <n v="39"/>
    <n v="88"/>
    <x v="4"/>
    <n v="18"/>
    <n v="0.05"/>
    <n v="991.6"/>
    <n v="743.7"/>
    <n v="3768.08"/>
    <n v="793.27999999999975"/>
  </r>
  <r>
    <s v="SO - 0002093"/>
    <s v="Online"/>
    <s v="WARE-XYS1001"/>
    <d v="2018-07-19T00:00:00"/>
    <x v="229"/>
    <d v="2019-01-23T00:00:00"/>
    <x v="168"/>
    <n v="9"/>
    <s v="USD"/>
    <x v="18"/>
    <n v="13"/>
    <n v="24"/>
    <n v="13"/>
    <x v="1"/>
    <n v="35"/>
    <n v="0.15"/>
    <n v="6391.8"/>
    <n v="3323.7360000000003"/>
    <n v="5433.03"/>
    <n v="2109.2939999999994"/>
  </r>
  <r>
    <s v="SO - 0002094"/>
    <s v="Online"/>
    <s v="WARE-XYS1001"/>
    <d v="2018-10-27T00:00:00"/>
    <x v="230"/>
    <d v="2019-02-11T00:00:00"/>
    <x v="172"/>
    <n v="15"/>
    <s v="USD"/>
    <x v="16"/>
    <n v="18"/>
    <n v="19"/>
    <n v="36"/>
    <x v="3"/>
    <n v="6"/>
    <n v="0.05"/>
    <n v="871"/>
    <n v="644.54"/>
    <n v="827.44999999999993"/>
    <n v="182.90999999999997"/>
  </r>
  <r>
    <s v="SO - 0002095"/>
    <s v="In-Store"/>
    <s v="WARE-PUJ1005"/>
    <d v="2018-10-27T00:00:00"/>
    <x v="230"/>
    <d v="2019-02-12T00:00:00"/>
    <x v="174"/>
    <n v="6"/>
    <s v="USD"/>
    <x v="13"/>
    <n v="2"/>
    <n v="18"/>
    <n v="277"/>
    <x v="1"/>
    <n v="2"/>
    <n v="7.4999999999999997E-2"/>
    <n v="1112.2"/>
    <n v="923.12599999999998"/>
    <n v="7201.4950000000008"/>
    <n v="739.61300000000119"/>
  </r>
  <r>
    <s v="SO - 0002096"/>
    <s v="In-Store"/>
    <s v="WARE-UHY1004"/>
    <d v="2018-10-27T00:00:00"/>
    <x v="230"/>
    <d v="2019-01-22T00:00:00"/>
    <x v="168"/>
    <n v="8"/>
    <s v="USD"/>
    <x v="7"/>
    <n v="4"/>
    <n v="17"/>
    <n v="249"/>
    <x v="1"/>
    <n v="29"/>
    <n v="0.15"/>
    <n v="1835.8"/>
    <n v="844.46799999999996"/>
    <n v="1560.4299999999998"/>
    <n v="715.96199999999988"/>
  </r>
  <r>
    <s v="SO - 0002097"/>
    <s v="In-Store"/>
    <s v="WARE-MKL1006"/>
    <d v="2018-10-27T00:00:00"/>
    <x v="230"/>
    <d v="2019-02-13T00:00:00"/>
    <x v="170"/>
    <n v="14"/>
    <s v="USD"/>
    <x v="22"/>
    <n v="11"/>
    <n v="39"/>
    <n v="334"/>
    <x v="1"/>
    <n v="44"/>
    <n v="7.4999999999999997E-2"/>
    <n v="201"/>
    <n v="90.45"/>
    <n v="1487.4"/>
    <n v="763.80000000000007"/>
  </r>
  <r>
    <s v="SO - 0002098"/>
    <s v="In-Store"/>
    <s v="WARE-XYS1001"/>
    <d v="2018-10-27T00:00:00"/>
    <x v="230"/>
    <d v="2019-01-21T00:00:00"/>
    <x v="172"/>
    <n v="15"/>
    <s v="USD"/>
    <x v="27"/>
    <n v="1"/>
    <n v="38"/>
    <n v="48"/>
    <x v="0"/>
    <n v="5"/>
    <n v="0.1"/>
    <n v="5038.4000000000005"/>
    <n v="3526.88"/>
    <n v="4534.5600000000004"/>
    <n v="1007.6800000000003"/>
  </r>
  <r>
    <s v="SO - 0002099"/>
    <s v="Online"/>
    <s v="WARE-MKL1006"/>
    <d v="2018-10-27T00:00:00"/>
    <x v="231"/>
    <d v="2019-02-14T00:00:00"/>
    <x v="184"/>
    <n v="26"/>
    <s v="USD"/>
    <x v="16"/>
    <n v="18"/>
    <n v="32"/>
    <n v="336"/>
    <x v="3"/>
    <n v="28"/>
    <n v="0.1"/>
    <n v="1098.8"/>
    <n v="933.9799999999999"/>
    <n v="7911.36"/>
    <n v="439.52000000000044"/>
  </r>
  <r>
    <s v="SO - 0002100"/>
    <s v="In-Store"/>
    <s v="WARE-UHY1004"/>
    <d v="2018-10-27T00:00:00"/>
    <x v="231"/>
    <d v="2019-02-05T00:00:00"/>
    <x v="172"/>
    <n v="14"/>
    <s v="USD"/>
    <x v="10"/>
    <n v="9"/>
    <n v="21"/>
    <n v="246"/>
    <x v="2"/>
    <n v="37"/>
    <n v="7.4999999999999997E-2"/>
    <n v="2271.3000000000002"/>
    <n v="1703.4750000000001"/>
    <n v="6302.857500000001"/>
    <n v="1192.4325000000008"/>
  </r>
  <r>
    <s v="SO - 0002101"/>
    <s v="In-Store"/>
    <s v="WARE-PUJ1005"/>
    <d v="2018-10-27T00:00:00"/>
    <x v="231"/>
    <d v="2019-01-29T00:00:00"/>
    <x v="172"/>
    <n v="14"/>
    <s v="USD"/>
    <x v="9"/>
    <n v="8"/>
    <n v="5"/>
    <n v="287"/>
    <x v="2"/>
    <n v="8"/>
    <n v="0.05"/>
    <n v="1313.2"/>
    <n v="617.20399999999995"/>
    <n v="7485.2400000000007"/>
    <n v="3782.016000000001"/>
  </r>
  <r>
    <s v="SO - 0002102"/>
    <s v="In-Store"/>
    <s v="WARE-NMK1003"/>
    <d v="2018-10-27T00:00:00"/>
    <x v="231"/>
    <d v="2019-02-09T00:00:00"/>
    <x v="173"/>
    <n v="8"/>
    <s v="USD"/>
    <x v="27"/>
    <n v="1"/>
    <n v="19"/>
    <n v="91"/>
    <x v="1"/>
    <n v="17"/>
    <n v="0.05"/>
    <n v="971.5"/>
    <n v="388.6"/>
    <n v="3691.7"/>
    <n v="2137.2999999999997"/>
  </r>
  <r>
    <s v="SO - 0002103"/>
    <s v="Distributor"/>
    <s v="WARE-UHY1004"/>
    <d v="2018-10-27T00:00:00"/>
    <x v="231"/>
    <d v="2019-02-09T00:00:00"/>
    <x v="185"/>
    <n v="35"/>
    <s v="USD"/>
    <x v="12"/>
    <n v="25"/>
    <n v="11"/>
    <n v="231"/>
    <x v="2"/>
    <n v="13"/>
    <n v="7.4999999999999997E-2"/>
    <n v="1829.1000000000001"/>
    <n v="1444.9890000000003"/>
    <n v="6767.670000000001"/>
    <n v="987.71399999999994"/>
  </r>
  <r>
    <s v="SO - 0002104"/>
    <s v="In-Store"/>
    <s v="WARE-UHY1004"/>
    <d v="2018-10-27T00:00:00"/>
    <x v="231"/>
    <d v="2019-01-31T00:00:00"/>
    <x v="186"/>
    <n v="39"/>
    <s v="USD"/>
    <x v="7"/>
    <n v="4"/>
    <n v="35"/>
    <n v="217"/>
    <x v="0"/>
    <n v="42"/>
    <n v="0.1"/>
    <n v="1735.3"/>
    <n v="1370.8869999999999"/>
    <n v="3123.54"/>
    <n v="381.76600000000008"/>
  </r>
  <r>
    <s v="SO - 0002105"/>
    <s v="In-Store"/>
    <s v="WARE-XYS1001"/>
    <d v="2018-10-27T00:00:00"/>
    <x v="231"/>
    <d v="2019-01-19T00:00:00"/>
    <x v="172"/>
    <n v="14"/>
    <s v="USD"/>
    <x v="10"/>
    <n v="9"/>
    <n v="21"/>
    <n v="25"/>
    <x v="0"/>
    <n v="38"/>
    <n v="0.3"/>
    <n v="3932.9"/>
    <n v="1769.8050000000001"/>
    <n v="22024.239999999998"/>
    <n v="7865.7999999999975"/>
  </r>
  <r>
    <s v="SO - 0002106"/>
    <s v="Online"/>
    <s v="WARE-NMK1003"/>
    <d v="2018-07-19T00:00:00"/>
    <x v="231"/>
    <d v="2019-01-24T00:00:00"/>
    <x v="180"/>
    <n v="27"/>
    <s v="USD"/>
    <x v="19"/>
    <n v="19"/>
    <n v="11"/>
    <n v="184"/>
    <x v="0"/>
    <n v="38"/>
    <n v="0.4"/>
    <n v="2653.2000000000003"/>
    <n v="1804.1760000000004"/>
    <n v="12735.36"/>
    <n v="-1698.0480000000025"/>
  </r>
  <r>
    <s v="SO - 0002107"/>
    <s v="Wholesale"/>
    <s v="WARE-PUJ1005"/>
    <d v="2018-10-27T00:00:00"/>
    <x v="231"/>
    <d v="2019-01-25T00:00:00"/>
    <x v="176"/>
    <n v="20"/>
    <s v="USD"/>
    <x v="3"/>
    <n v="28"/>
    <n v="31"/>
    <n v="290"/>
    <x v="1"/>
    <n v="46"/>
    <n v="0.1"/>
    <n v="1882.7"/>
    <n v="1355.5439999999999"/>
    <n v="6777.72"/>
    <n v="1355.5440000000008"/>
  </r>
  <r>
    <s v="SO - 0002108"/>
    <s v="In-Store"/>
    <s v="WARE-UHY1004"/>
    <d v="2018-10-27T00:00:00"/>
    <x v="231"/>
    <d v="2019-01-20T00:00:00"/>
    <x v="183"/>
    <n v="32"/>
    <s v="USD"/>
    <x v="0"/>
    <n v="6"/>
    <n v="48"/>
    <n v="215"/>
    <x v="1"/>
    <n v="33"/>
    <n v="0.05"/>
    <n v="3932.9"/>
    <n v="2359.7399999999998"/>
    <n v="14945.02"/>
    <n v="5506.0600000000013"/>
  </r>
  <r>
    <s v="SO - 0002109"/>
    <s v="In-Store"/>
    <s v="WARE-PUJ1005"/>
    <d v="2018-10-27T00:00:00"/>
    <x v="231"/>
    <d v="2019-01-26T00:00:00"/>
    <x v="180"/>
    <n v="27"/>
    <s v="USD"/>
    <x v="5"/>
    <n v="12"/>
    <n v="24"/>
    <n v="329"/>
    <x v="1"/>
    <n v="40"/>
    <n v="7.4999999999999997E-2"/>
    <n v="3912.8"/>
    <n v="2034.6560000000002"/>
    <n v="14477.36"/>
    <n v="6338.7359999999999"/>
  </r>
  <r>
    <s v="SO - 0002110"/>
    <s v="Distributor"/>
    <s v="WARE-PUJ1005"/>
    <d v="2018-10-27T00:00:00"/>
    <x v="232"/>
    <d v="2019-02-06T00:00:00"/>
    <x v="169"/>
    <n v="10"/>
    <s v="USD"/>
    <x v="8"/>
    <n v="23"/>
    <n v="38"/>
    <n v="300"/>
    <x v="1"/>
    <n v="27"/>
    <n v="0.15"/>
    <n v="978.2"/>
    <n v="743.43200000000002"/>
    <n v="4157.3499999999995"/>
    <n v="440.1899999999996"/>
  </r>
  <r>
    <s v="SO - 0002111"/>
    <s v="Online"/>
    <s v="WARE-UHY1004"/>
    <d v="2018-07-19T00:00:00"/>
    <x v="232"/>
    <d v="2019-01-30T00:00:00"/>
    <x v="165"/>
    <n v="11"/>
    <s v="USD"/>
    <x v="16"/>
    <n v="18"/>
    <n v="48"/>
    <n v="254"/>
    <x v="0"/>
    <n v="15"/>
    <n v="0.1"/>
    <n v="1842.5"/>
    <n v="1197.625"/>
    <n v="9949.5"/>
    <n v="2763.75"/>
  </r>
  <r>
    <s v="SO - 0002112"/>
    <s v="In-Store"/>
    <s v="WARE-UHY1004"/>
    <d v="2018-10-27T00:00:00"/>
    <x v="232"/>
    <d v="2019-01-27T00:00:00"/>
    <x v="171"/>
    <n v="18"/>
    <s v="USD"/>
    <x v="5"/>
    <n v="12"/>
    <n v="7"/>
    <n v="213"/>
    <x v="1"/>
    <n v="46"/>
    <n v="0.4"/>
    <n v="254.6"/>
    <n v="104.386"/>
    <n v="1069.32"/>
    <n v="338.61799999999994"/>
  </r>
  <r>
    <s v="SO - 0002113"/>
    <s v="Online"/>
    <s v="WARE-XYS1001"/>
    <d v="2018-10-27T00:00:00"/>
    <x v="232"/>
    <d v="2019-01-30T00:00:00"/>
    <x v="176"/>
    <n v="19"/>
    <s v="USD"/>
    <x v="17"/>
    <n v="20"/>
    <n v="25"/>
    <n v="23"/>
    <x v="1"/>
    <n v="14"/>
    <n v="7.4999999999999997E-2"/>
    <n v="1065.3"/>
    <n v="575.26200000000006"/>
    <n v="985.40250000000003"/>
    <n v="410.14049999999997"/>
  </r>
  <r>
    <s v="SO - 0002114"/>
    <s v="Online"/>
    <s v="WARE-XYS1001"/>
    <d v="2018-07-19T00:00:00"/>
    <x v="232"/>
    <d v="2019-02-11T00:00:00"/>
    <x v="175"/>
    <n v="17"/>
    <s v="USD"/>
    <x v="24"/>
    <n v="16"/>
    <n v="12"/>
    <n v="44"/>
    <x v="1"/>
    <n v="31"/>
    <n v="0.3"/>
    <n v="3510.8"/>
    <n v="2211.8040000000001"/>
    <n v="12287.8"/>
    <n v="1228.7799999999988"/>
  </r>
  <r>
    <s v="SO - 0002115"/>
    <s v="Distributor"/>
    <s v="WARE-UHY1004"/>
    <d v="2018-10-27T00:00:00"/>
    <x v="232"/>
    <d v="2019-01-24T00:00:00"/>
    <x v="181"/>
    <n v="20"/>
    <s v="USD"/>
    <x v="4"/>
    <n v="22"/>
    <n v="9"/>
    <n v="227"/>
    <x v="0"/>
    <n v="5"/>
    <n v="7.4999999999999997E-2"/>
    <n v="5701.7"/>
    <n v="2907.8669999999997"/>
    <n v="36918.5075"/>
    <n v="16563.4385"/>
  </r>
  <r>
    <s v="SO - 0002116"/>
    <s v="Wholesale"/>
    <s v="WARE-NMK1003"/>
    <d v="2018-10-27T00:00:00"/>
    <x v="232"/>
    <d v="2019-02-03T00:00:00"/>
    <x v="177"/>
    <n v="28"/>
    <s v="USD"/>
    <x v="25"/>
    <n v="27"/>
    <n v="39"/>
    <n v="198"/>
    <x v="1"/>
    <n v="44"/>
    <n v="0.15"/>
    <n v="3390.2000000000003"/>
    <n v="2373.14"/>
    <n v="8645.01"/>
    <n v="1525.5900000000001"/>
  </r>
  <r>
    <s v="SO - 0002117"/>
    <s v="In-Store"/>
    <s v="WARE-NBV1002"/>
    <d v="2018-10-27T00:00:00"/>
    <x v="233"/>
    <d v="2019-01-22T00:00:00"/>
    <x v="167"/>
    <n v="13"/>
    <s v="USD"/>
    <x v="6"/>
    <n v="10"/>
    <n v="46"/>
    <n v="85"/>
    <x v="1"/>
    <n v="40"/>
    <n v="0.1"/>
    <n v="2298.1"/>
    <n v="1401.8409999999999"/>
    <n v="2068.29"/>
    <n v="666.44900000000007"/>
  </r>
  <r>
    <s v="SO - 0002118"/>
    <s v="In-Store"/>
    <s v="WARE-PUJ1005"/>
    <d v="2018-10-27T00:00:00"/>
    <x v="233"/>
    <d v="2019-02-02T00:00:00"/>
    <x v="162"/>
    <n v="4"/>
    <s v="USD"/>
    <x v="27"/>
    <n v="1"/>
    <n v="6"/>
    <n v="270"/>
    <x v="1"/>
    <n v="3"/>
    <n v="0.2"/>
    <n v="3959.7000000000003"/>
    <n v="1663.0740000000001"/>
    <n v="19006.560000000001"/>
    <n v="9028.1160000000018"/>
  </r>
  <r>
    <s v="SO - 0002119"/>
    <s v="Online"/>
    <s v="WARE-UHY1004"/>
    <d v="2018-10-27T00:00:00"/>
    <x v="233"/>
    <d v="2019-02-06T00:00:00"/>
    <x v="174"/>
    <n v="3"/>
    <s v="USD"/>
    <x v="1"/>
    <n v="14"/>
    <n v="22"/>
    <n v="243"/>
    <x v="1"/>
    <n v="2"/>
    <n v="7.4999999999999997E-2"/>
    <n v="2318.2000000000003"/>
    <n v="1715.4680000000001"/>
    <n v="12866.010000000002"/>
    <n v="2573.2020000000011"/>
  </r>
  <r>
    <s v="SO - 0002120"/>
    <s v="Distributor"/>
    <s v="WARE-MKL1006"/>
    <d v="2018-10-27T00:00:00"/>
    <x v="233"/>
    <d v="2019-01-22T00:00:00"/>
    <x v="175"/>
    <n v="16"/>
    <s v="USD"/>
    <x v="2"/>
    <n v="21"/>
    <n v="33"/>
    <n v="362"/>
    <x v="1"/>
    <n v="44"/>
    <n v="0.2"/>
    <n v="201"/>
    <n v="82.41"/>
    <n v="321.60000000000002"/>
    <n v="156.78000000000003"/>
  </r>
  <r>
    <s v="SO - 0002121"/>
    <s v="Online"/>
    <s v="WARE-NMK1003"/>
    <d v="2018-10-27T00:00:00"/>
    <x v="233"/>
    <d v="2019-01-31T00:00:00"/>
    <x v="169"/>
    <n v="9"/>
    <s v="USD"/>
    <x v="23"/>
    <n v="15"/>
    <n v="26"/>
    <n v="142"/>
    <x v="1"/>
    <n v="33"/>
    <n v="0.1"/>
    <n v="2827.4"/>
    <n v="2403.29"/>
    <n v="7633.9800000000005"/>
    <n v="424.11000000000058"/>
  </r>
  <r>
    <s v="SO - 0002122"/>
    <s v="In-Store"/>
    <s v="WARE-XYS1001"/>
    <d v="2018-10-27T00:00:00"/>
    <x v="233"/>
    <d v="2019-02-06T00:00:00"/>
    <x v="181"/>
    <n v="19"/>
    <s v="USD"/>
    <x v="0"/>
    <n v="6"/>
    <n v="42"/>
    <n v="7"/>
    <x v="2"/>
    <n v="8"/>
    <n v="0.1"/>
    <n v="884.4"/>
    <n v="689.83199999999999"/>
    <n v="1591.92"/>
    <n v="212.25600000000009"/>
  </r>
  <r>
    <s v="SO - 0002123"/>
    <s v="In-Store"/>
    <s v="WARE-PUJ1005"/>
    <d v="2018-10-27T00:00:00"/>
    <x v="233"/>
    <d v="2019-02-06T00:00:00"/>
    <x v="175"/>
    <n v="16"/>
    <s v="USD"/>
    <x v="13"/>
    <n v="2"/>
    <n v="45"/>
    <n v="299"/>
    <x v="1"/>
    <n v="39"/>
    <n v="0.1"/>
    <n v="3966.4"/>
    <n v="2697.152"/>
    <n v="14279.04"/>
    <n v="3490.4320000000007"/>
  </r>
  <r>
    <s v="SO - 0002124"/>
    <s v="Distributor"/>
    <s v="WARE-PUJ1005"/>
    <d v="2018-07-19T00:00:00"/>
    <x v="234"/>
    <d v="2019-01-25T00:00:00"/>
    <x v="186"/>
    <n v="36"/>
    <s v="USD"/>
    <x v="15"/>
    <n v="24"/>
    <n v="32"/>
    <n v="285"/>
    <x v="0"/>
    <n v="20"/>
    <n v="0.05"/>
    <n v="3899.4"/>
    <n v="3314.49"/>
    <n v="29635.439999999999"/>
    <n v="3119.5200000000004"/>
  </r>
  <r>
    <s v="SO - 0002125"/>
    <s v="Online"/>
    <s v="WARE-NMK1003"/>
    <d v="2018-10-27T00:00:00"/>
    <x v="234"/>
    <d v="2019-02-08T00:00:00"/>
    <x v="187"/>
    <n v="31"/>
    <s v="USD"/>
    <x v="17"/>
    <n v="20"/>
    <n v="38"/>
    <n v="197"/>
    <x v="1"/>
    <n v="39"/>
    <n v="0.05"/>
    <n v="770.5"/>
    <n v="547.05499999999995"/>
    <n v="731.97499999999991"/>
    <n v="184.91999999999996"/>
  </r>
  <r>
    <s v="SO - 0002126"/>
    <s v="In-Store"/>
    <s v="WARE-NMK1003"/>
    <d v="2018-10-27T00:00:00"/>
    <x v="234"/>
    <d v="2019-02-17T00:00:00"/>
    <x v="172"/>
    <n v="11"/>
    <s v="USD"/>
    <x v="0"/>
    <n v="6"/>
    <n v="46"/>
    <n v="94"/>
    <x v="2"/>
    <n v="13"/>
    <n v="0.05"/>
    <n v="1038.5"/>
    <n v="633.48500000000001"/>
    <n v="7892.5999999999995"/>
    <n v="2824.7199999999993"/>
  </r>
  <r>
    <s v="SO - 0002127"/>
    <s v="Online"/>
    <s v="WARE-NMK1003"/>
    <d v="2018-10-27T00:00:00"/>
    <x v="234"/>
    <d v="2019-02-03T00:00:00"/>
    <x v="172"/>
    <n v="11"/>
    <s v="USD"/>
    <x v="23"/>
    <n v="15"/>
    <n v="31"/>
    <n v="102"/>
    <x v="0"/>
    <n v="20"/>
    <n v="0.4"/>
    <n v="837.5"/>
    <n v="661.625"/>
    <n v="1507.5"/>
    <n v="-477.375"/>
  </r>
  <r>
    <s v="SO - 0002128"/>
    <s v="Online"/>
    <s v="WARE-XYS1001"/>
    <d v="2018-10-27T00:00:00"/>
    <x v="234"/>
    <d v="2019-02-07T00:00:00"/>
    <x v="168"/>
    <n v="4"/>
    <s v="USD"/>
    <x v="1"/>
    <n v="14"/>
    <n v="43"/>
    <n v="36"/>
    <x v="4"/>
    <n v="9"/>
    <n v="7.4999999999999997E-2"/>
    <n v="6545.9000000000005"/>
    <n v="3076.5729999999999"/>
    <n v="18164.872500000001"/>
    <n v="8935.1535000000022"/>
  </r>
  <r>
    <s v="SO - 0002129"/>
    <s v="In-Store"/>
    <s v="WARE-UHY1004"/>
    <d v="2018-10-27T00:00:00"/>
    <x v="234"/>
    <d v="2019-02-04T00:00:00"/>
    <x v="174"/>
    <n v="2"/>
    <s v="USD"/>
    <x v="14"/>
    <n v="7"/>
    <n v="14"/>
    <n v="246"/>
    <x v="4"/>
    <n v="9"/>
    <n v="0.1"/>
    <n v="254.6"/>
    <n v="198.58799999999999"/>
    <n v="687.42"/>
    <n v="91.655999999999949"/>
  </r>
  <r>
    <s v="SO - 0002130"/>
    <s v="Online"/>
    <s v="WARE-PUJ1005"/>
    <d v="2018-10-27T00:00:00"/>
    <x v="234"/>
    <d v="2019-02-03T00:00:00"/>
    <x v="177"/>
    <n v="26"/>
    <s v="USD"/>
    <x v="17"/>
    <n v="20"/>
    <n v="7"/>
    <n v="294"/>
    <x v="0"/>
    <n v="20"/>
    <n v="0.4"/>
    <n v="174.20000000000002"/>
    <n v="78.390000000000015"/>
    <n v="209.04000000000002"/>
    <n v="52.259999999999991"/>
  </r>
  <r>
    <s v="SO - 0002131"/>
    <s v="In-Store"/>
    <s v="WARE-XYS1001"/>
    <d v="2018-10-27T00:00:00"/>
    <x v="234"/>
    <d v="2019-02-13T00:00:00"/>
    <x v="173"/>
    <n v="5"/>
    <s v="USD"/>
    <x v="13"/>
    <n v="2"/>
    <n v="39"/>
    <n v="22"/>
    <x v="0"/>
    <n v="22"/>
    <n v="0.1"/>
    <n v="1025.1000000000001"/>
    <n v="768.82500000000005"/>
    <n v="2767.7700000000004"/>
    <n v="461.29500000000007"/>
  </r>
  <r>
    <s v="SO - 0002132"/>
    <s v="Wholesale"/>
    <s v="WARE-PUJ1005"/>
    <d v="2018-10-27T00:00:00"/>
    <x v="234"/>
    <d v="2019-01-31T00:00:00"/>
    <x v="175"/>
    <n v="15"/>
    <s v="USD"/>
    <x v="21"/>
    <n v="26"/>
    <n v="3"/>
    <n v="277"/>
    <x v="1"/>
    <n v="36"/>
    <n v="0.05"/>
    <n v="1775.5"/>
    <n v="727.95499999999993"/>
    <n v="3373.45"/>
    <n v="1917.54"/>
  </r>
  <r>
    <s v="SO - 0002133"/>
    <s v="Wholesale"/>
    <s v="WARE-MKL1006"/>
    <d v="2018-10-27T00:00:00"/>
    <x v="234"/>
    <d v="2019-02-04T00:00:00"/>
    <x v="172"/>
    <n v="11"/>
    <s v="USD"/>
    <x v="21"/>
    <n v="26"/>
    <n v="41"/>
    <n v="350"/>
    <x v="3"/>
    <n v="25"/>
    <n v="0.4"/>
    <n v="3390.2000000000003"/>
    <n v="2000.2180000000001"/>
    <n v="16272.960000000001"/>
    <n v="271.21600000000035"/>
  </r>
  <r>
    <s v="SO - 0002134"/>
    <s v="Online"/>
    <s v="WARE-NMK1003"/>
    <d v="2018-10-27T00:00:00"/>
    <x v="234"/>
    <d v="2019-01-24T00:00:00"/>
    <x v="179"/>
    <n v="22"/>
    <s v="USD"/>
    <x v="19"/>
    <n v="19"/>
    <n v="7"/>
    <n v="170"/>
    <x v="1"/>
    <n v="23"/>
    <n v="0.05"/>
    <n v="234.5"/>
    <n v="93.800000000000011"/>
    <n v="668.32499999999993"/>
    <n v="386.9249999999999"/>
  </r>
  <r>
    <s v="SO - 0002135"/>
    <s v="In-Store"/>
    <s v="WARE-PUJ1005"/>
    <d v="2018-10-27T00:00:00"/>
    <x v="234"/>
    <d v="2019-01-27T00:00:00"/>
    <x v="170"/>
    <n v="10"/>
    <s v="USD"/>
    <x v="26"/>
    <n v="3"/>
    <n v="6"/>
    <n v="291"/>
    <x v="4"/>
    <n v="9"/>
    <n v="0.05"/>
    <n v="2385.2000000000003"/>
    <n v="1454.9720000000002"/>
    <n v="11329.7"/>
    <n v="4054.84"/>
  </r>
  <r>
    <s v="SO - 0002136"/>
    <s v="Wholesale"/>
    <s v="WARE-UHY1004"/>
    <d v="2018-10-27T00:00:00"/>
    <x v="234"/>
    <d v="2019-02-12T00:00:00"/>
    <x v="171"/>
    <n v="16"/>
    <s v="USD"/>
    <x v="3"/>
    <n v="28"/>
    <n v="18"/>
    <n v="242"/>
    <x v="0"/>
    <n v="5"/>
    <n v="0.05"/>
    <n v="1038.5"/>
    <n v="446.55500000000001"/>
    <n v="1973.1499999999999"/>
    <n v="1080.04"/>
  </r>
  <r>
    <s v="SO - 0002137"/>
    <s v="In-Store"/>
    <s v="WARE-NBV1002"/>
    <d v="2018-07-19T00:00:00"/>
    <x v="234"/>
    <d v="2019-02-13T00:00:00"/>
    <x v="176"/>
    <n v="17"/>
    <s v="USD"/>
    <x v="9"/>
    <n v="8"/>
    <n v="14"/>
    <n v="68"/>
    <x v="4"/>
    <n v="10"/>
    <n v="7.4999999999999997E-2"/>
    <n v="2492.4"/>
    <n v="1395.7440000000001"/>
    <n v="2305.4700000000003"/>
    <n v="909.72600000000011"/>
  </r>
  <r>
    <s v="SO - 0002138"/>
    <s v="In-Store"/>
    <s v="WARE-XYS1001"/>
    <d v="2018-10-27T00:00:00"/>
    <x v="234"/>
    <d v="2019-01-22T00:00:00"/>
    <x v="167"/>
    <n v="12"/>
    <s v="USD"/>
    <x v="10"/>
    <n v="9"/>
    <n v="3"/>
    <n v="56"/>
    <x v="1"/>
    <n v="24"/>
    <n v="0.15"/>
    <n v="1045.2"/>
    <n v="595.76400000000001"/>
    <n v="7107.36"/>
    <n v="2341.2479999999996"/>
  </r>
  <r>
    <s v="SO - 0002139"/>
    <s v="Online"/>
    <s v="WARE-PUJ1005"/>
    <d v="2018-10-27T00:00:00"/>
    <x v="234"/>
    <d v="2019-01-26T00:00:00"/>
    <x v="176"/>
    <n v="17"/>
    <s v="USD"/>
    <x v="5"/>
    <n v="12"/>
    <n v="34"/>
    <n v="296"/>
    <x v="1"/>
    <n v="14"/>
    <n v="0.4"/>
    <n v="6177.4000000000005"/>
    <n v="2779.8300000000004"/>
    <n v="7412.88"/>
    <n v="1853.2199999999993"/>
  </r>
  <r>
    <s v="SO - 0002140"/>
    <s v="Online"/>
    <s v="WARE-UHY1004"/>
    <d v="2018-10-27T00:00:00"/>
    <x v="234"/>
    <d v="2019-02-08T00:00:00"/>
    <x v="168"/>
    <n v="4"/>
    <s v="USD"/>
    <x v="1"/>
    <n v="14"/>
    <n v="47"/>
    <n v="230"/>
    <x v="1"/>
    <n v="31"/>
    <n v="0.05"/>
    <n v="2639.8"/>
    <n v="1214.3080000000002"/>
    <n v="15046.86"/>
    <n v="7761.0119999999988"/>
  </r>
  <r>
    <s v="SO - 0002141"/>
    <s v="Online"/>
    <s v="WARE-NMK1003"/>
    <d v="2018-10-27T00:00:00"/>
    <x v="234"/>
    <d v="2019-02-04T00:00:00"/>
    <x v="180"/>
    <n v="24"/>
    <s v="USD"/>
    <x v="24"/>
    <n v="16"/>
    <n v="50"/>
    <n v="187"/>
    <x v="0"/>
    <n v="15"/>
    <n v="0.15"/>
    <n v="2532.6"/>
    <n v="1316.952"/>
    <n v="17221.68"/>
    <n v="6686.0640000000003"/>
  </r>
  <r>
    <s v="SO - 0002142"/>
    <s v="In-Store"/>
    <s v="WARE-PUJ1005"/>
    <d v="2018-10-27T00:00:00"/>
    <x v="234"/>
    <d v="2019-02-06T00:00:00"/>
    <x v="187"/>
    <n v="31"/>
    <s v="USD"/>
    <x v="14"/>
    <n v="7"/>
    <n v="35"/>
    <n v="281"/>
    <x v="1"/>
    <n v="11"/>
    <n v="0.1"/>
    <n v="1165.8"/>
    <n v="687.82199999999989"/>
    <n v="5246.1"/>
    <n v="1806.9900000000007"/>
  </r>
  <r>
    <s v="SO - 0002143"/>
    <s v="Online"/>
    <s v="WARE-NMK1003"/>
    <d v="2018-10-27T00:00:00"/>
    <x v="235"/>
    <d v="2019-02-08T00:00:00"/>
    <x v="184"/>
    <n v="22"/>
    <s v="USD"/>
    <x v="18"/>
    <n v="13"/>
    <n v="35"/>
    <n v="173"/>
    <x v="2"/>
    <n v="13"/>
    <n v="0.4"/>
    <n v="3959.7000000000003"/>
    <n v="3207.3570000000004"/>
    <n v="7127.46"/>
    <n v="-2494.6110000000017"/>
  </r>
  <r>
    <s v="SO - 0002144"/>
    <s v="In-Store"/>
    <s v="WARE-NMK1003"/>
    <d v="2018-10-27T00:00:00"/>
    <x v="235"/>
    <d v="2019-02-13T00:00:00"/>
    <x v="178"/>
    <n v="24"/>
    <s v="USD"/>
    <x v="11"/>
    <n v="5"/>
    <n v="20"/>
    <n v="134"/>
    <x v="0"/>
    <n v="20"/>
    <n v="7.4999999999999997E-2"/>
    <n v="1125.6000000000001"/>
    <n v="619.08000000000015"/>
    <n v="7288.2600000000011"/>
    <n v="2954.7"/>
  </r>
  <r>
    <s v="SO - 0002145"/>
    <s v="Online"/>
    <s v="WARE-NMK1003"/>
    <d v="2018-10-27T00:00:00"/>
    <x v="235"/>
    <d v="2019-01-26T00:00:00"/>
    <x v="177"/>
    <n v="25"/>
    <s v="USD"/>
    <x v="1"/>
    <n v="14"/>
    <n v="19"/>
    <n v="128"/>
    <x v="2"/>
    <n v="4"/>
    <n v="7.4999999999999997E-2"/>
    <n v="2331.6"/>
    <n v="1282.3800000000001"/>
    <n v="10783.65"/>
    <n v="4371.7499999999991"/>
  </r>
  <r>
    <s v="SO - 0002146"/>
    <s v="Wholesale"/>
    <s v="WARE-NMK1003"/>
    <d v="2018-10-27T00:00:00"/>
    <x v="235"/>
    <d v="2019-01-28T00:00:00"/>
    <x v="165"/>
    <n v="8"/>
    <s v="USD"/>
    <x v="25"/>
    <n v="27"/>
    <n v="33"/>
    <n v="123"/>
    <x v="3"/>
    <n v="47"/>
    <n v="0.1"/>
    <n v="1896.1000000000001"/>
    <n v="1346.231"/>
    <n v="11945.43"/>
    <n v="2521.8130000000001"/>
  </r>
  <r>
    <s v="SO - 0002147"/>
    <s v="In-Store"/>
    <s v="WARE-PUJ1005"/>
    <d v="2018-10-27T00:00:00"/>
    <x v="235"/>
    <d v="2019-02-08T00:00:00"/>
    <x v="172"/>
    <n v="10"/>
    <s v="USD"/>
    <x v="27"/>
    <n v="1"/>
    <n v="43"/>
    <n v="280"/>
    <x v="1"/>
    <n v="46"/>
    <n v="0.1"/>
    <n v="3953"/>
    <n v="3320.52"/>
    <n v="21346.2"/>
    <n v="1423.0800000000017"/>
  </r>
  <r>
    <s v="SO - 0002148"/>
    <s v="Online"/>
    <s v="WARE-PUJ1005"/>
    <d v="2018-10-27T00:00:00"/>
    <x v="235"/>
    <d v="2019-01-26T00:00:00"/>
    <x v="171"/>
    <n v="15"/>
    <s v="USD"/>
    <x v="16"/>
    <n v="18"/>
    <n v="49"/>
    <n v="278"/>
    <x v="1"/>
    <n v="23"/>
    <n v="0.05"/>
    <n v="857.6"/>
    <n v="634.62400000000002"/>
    <n v="4888.32"/>
    <n v="1080.5759999999996"/>
  </r>
  <r>
    <s v="SO - 0002149"/>
    <s v="Wholesale"/>
    <s v="WARE-UHY1004"/>
    <d v="2018-07-19T00:00:00"/>
    <x v="236"/>
    <d v="2019-02-11T00:00:00"/>
    <x v="181"/>
    <n v="16"/>
    <s v="USD"/>
    <x v="12"/>
    <n v="25"/>
    <n v="33"/>
    <n v="230"/>
    <x v="1"/>
    <n v="26"/>
    <n v="0.1"/>
    <n v="5641.4000000000005"/>
    <n v="3272.0120000000002"/>
    <n v="20309.04"/>
    <n v="7220.9920000000002"/>
  </r>
  <r>
    <s v="SO - 0002150"/>
    <s v="Online"/>
    <s v="WARE-NMK1003"/>
    <d v="2018-10-27T00:00:00"/>
    <x v="236"/>
    <d v="2019-02-14T00:00:00"/>
    <x v="181"/>
    <n v="16"/>
    <s v="USD"/>
    <x v="24"/>
    <n v="16"/>
    <n v="48"/>
    <n v="148"/>
    <x v="2"/>
    <n v="37"/>
    <n v="0.05"/>
    <n v="2217.7000000000003"/>
    <n v="1552.39"/>
    <n v="2106.8150000000001"/>
    <n v="554.42499999999995"/>
  </r>
  <r>
    <s v="SO - 0002151"/>
    <s v="In-Store"/>
    <s v="WARE-XYS1001"/>
    <d v="2018-10-27T00:00:00"/>
    <x v="236"/>
    <d v="2019-01-29T00:00:00"/>
    <x v="172"/>
    <n v="9"/>
    <s v="USD"/>
    <x v="7"/>
    <n v="4"/>
    <n v="37"/>
    <n v="36"/>
    <x v="1"/>
    <n v="14"/>
    <n v="0.2"/>
    <n v="1855.9"/>
    <n v="1317.6890000000001"/>
    <n v="10393.040000000001"/>
    <n v="1169.2170000000006"/>
  </r>
  <r>
    <s v="SO - 0002152"/>
    <s v="Distributor"/>
    <s v="WARE-NMK1003"/>
    <d v="2018-10-27T00:00:00"/>
    <x v="236"/>
    <d v="2019-02-02T00:00:00"/>
    <x v="175"/>
    <n v="13"/>
    <s v="USD"/>
    <x v="12"/>
    <n v="25"/>
    <n v="15"/>
    <n v="134"/>
    <x v="1"/>
    <n v="35"/>
    <n v="7.4999999999999997E-2"/>
    <n v="1976.5"/>
    <n v="1581.2"/>
    <n v="3656.5250000000001"/>
    <n v="494.125"/>
  </r>
  <r>
    <s v="SO - 0002153"/>
    <s v="Distributor"/>
    <s v="WARE-NBV1002"/>
    <d v="2018-10-27T00:00:00"/>
    <x v="236"/>
    <d v="2019-01-28T00:00:00"/>
    <x v="172"/>
    <n v="9"/>
    <s v="USD"/>
    <x v="2"/>
    <n v="21"/>
    <n v="5"/>
    <n v="76"/>
    <x v="0"/>
    <n v="20"/>
    <n v="0.1"/>
    <n v="1065.3"/>
    <n v="628.52699999999993"/>
    <n v="1917.54"/>
    <n v="660.4860000000001"/>
  </r>
  <r>
    <s v="SO - 0002154"/>
    <s v="Online"/>
    <s v="WARE-UHY1004"/>
    <d v="2018-10-27T00:00:00"/>
    <x v="237"/>
    <d v="2019-02-11T00:00:00"/>
    <x v="170"/>
    <n v="7"/>
    <s v="USD"/>
    <x v="19"/>
    <n v="19"/>
    <n v="36"/>
    <n v="252"/>
    <x v="3"/>
    <n v="25"/>
    <n v="0.05"/>
    <n v="3872.6"/>
    <n v="2594.6420000000003"/>
    <n v="11036.909999999998"/>
    <n v="3252.9839999999967"/>
  </r>
  <r>
    <s v="SO - 0002155"/>
    <s v="In-Store"/>
    <s v="WARE-NMK1003"/>
    <d v="2018-10-27T00:00:00"/>
    <x v="237"/>
    <d v="2019-02-16T00:00:00"/>
    <x v="181"/>
    <n v="15"/>
    <s v="USD"/>
    <x v="14"/>
    <n v="7"/>
    <n v="24"/>
    <n v="150"/>
    <x v="4"/>
    <n v="10"/>
    <n v="0.05"/>
    <n v="3886"/>
    <n v="1826.4199999999998"/>
    <n v="7383.4"/>
    <n v="3730.56"/>
  </r>
  <r>
    <s v="SO - 0002156"/>
    <s v="Online"/>
    <s v="WARE-NBV1002"/>
    <d v="2018-10-27T00:00:00"/>
    <x v="237"/>
    <d v="2019-02-16T00:00:00"/>
    <x v="167"/>
    <n v="9"/>
    <s v="USD"/>
    <x v="19"/>
    <n v="19"/>
    <n v="10"/>
    <n v="75"/>
    <x v="1"/>
    <n v="36"/>
    <n v="0.05"/>
    <n v="268"/>
    <n v="222.44"/>
    <n v="2036.8"/>
    <n v="257.27999999999997"/>
  </r>
  <r>
    <s v="SO - 0002157"/>
    <s v="In-Store"/>
    <s v="WARE-UHY1004"/>
    <d v="2018-10-27T00:00:00"/>
    <x v="237"/>
    <d v="2019-02-19T00:00:00"/>
    <x v="181"/>
    <n v="15"/>
    <s v="USD"/>
    <x v="5"/>
    <n v="12"/>
    <n v="9"/>
    <n v="225"/>
    <x v="1"/>
    <n v="11"/>
    <n v="0.05"/>
    <n v="214.4"/>
    <n v="92.192000000000007"/>
    <n v="814.72"/>
    <n v="445.952"/>
  </r>
  <r>
    <s v="SO - 0002158"/>
    <s v="Online"/>
    <s v="WARE-MKL1006"/>
    <d v="2018-10-27T00:00:00"/>
    <x v="237"/>
    <d v="2019-02-03T00:00:00"/>
    <x v="183"/>
    <n v="26"/>
    <s v="USD"/>
    <x v="19"/>
    <n v="19"/>
    <n v="12"/>
    <n v="346"/>
    <x v="0"/>
    <n v="34"/>
    <n v="7.4999999999999997E-2"/>
    <n v="676.7"/>
    <n v="433.08800000000002"/>
    <n v="3129.7375000000002"/>
    <n v="964.29750000000013"/>
  </r>
  <r>
    <s v="SO - 0002159"/>
    <s v="Online"/>
    <s v="WARE-NMK1003"/>
    <d v="2018-10-27T00:00:00"/>
    <x v="237"/>
    <d v="2019-02-07T00:00:00"/>
    <x v="165"/>
    <n v="6"/>
    <s v="USD"/>
    <x v="1"/>
    <n v="14"/>
    <n v="39"/>
    <n v="174"/>
    <x v="2"/>
    <n v="4"/>
    <n v="0.05"/>
    <n v="1005"/>
    <n v="412.04999999999995"/>
    <n v="954.75"/>
    <n v="542.70000000000005"/>
  </r>
  <r>
    <s v="SO - 0002160"/>
    <s v="Online"/>
    <s v="WARE-PUJ1005"/>
    <d v="2018-10-27T00:00:00"/>
    <x v="237"/>
    <d v="2019-02-12T00:00:00"/>
    <x v="188"/>
    <n v="40"/>
    <s v="USD"/>
    <x v="23"/>
    <n v="15"/>
    <n v="47"/>
    <n v="278"/>
    <x v="0"/>
    <n v="5"/>
    <n v="0.05"/>
    <n v="1065.3"/>
    <n v="703.09799999999996"/>
    <n v="1012.0349999999999"/>
    <n v="308.9369999999999"/>
  </r>
  <r>
    <s v="SO - 0002161"/>
    <s v="In-Store"/>
    <s v="WARE-MKL1006"/>
    <d v="2018-10-27T00:00:00"/>
    <x v="237"/>
    <d v="2019-02-03T00:00:00"/>
    <x v="180"/>
    <n v="21"/>
    <s v="USD"/>
    <x v="14"/>
    <n v="7"/>
    <n v="15"/>
    <n v="352"/>
    <x v="1"/>
    <n v="33"/>
    <n v="0.1"/>
    <n v="167.5"/>
    <n v="113.9"/>
    <n v="301.5"/>
    <n v="73.699999999999989"/>
  </r>
  <r>
    <s v="SO - 0002162"/>
    <s v="In-Store"/>
    <s v="WARE-XYS1001"/>
    <d v="2018-10-27T00:00:00"/>
    <x v="237"/>
    <d v="2019-02-14T00:00:00"/>
    <x v="184"/>
    <n v="20"/>
    <s v="USD"/>
    <x v="26"/>
    <n v="3"/>
    <n v="11"/>
    <n v="47"/>
    <x v="1"/>
    <n v="11"/>
    <n v="0.15"/>
    <n v="1179.2"/>
    <n v="837.23199999999997"/>
    <n v="4009.28"/>
    <n v="660.35200000000032"/>
  </r>
  <r>
    <s v="SO - 0002163"/>
    <s v="Online"/>
    <s v="WARE-NMK1003"/>
    <d v="2018-07-19T00:00:00"/>
    <x v="237"/>
    <d v="2019-02-07T00:00:00"/>
    <x v="189"/>
    <n v="30"/>
    <s v="USD"/>
    <x v="1"/>
    <n v="14"/>
    <n v="5"/>
    <n v="180"/>
    <x v="3"/>
    <n v="6"/>
    <n v="0.2"/>
    <n v="5808.9000000000005"/>
    <n v="3485.34"/>
    <n v="32529.840000000004"/>
    <n v="8132.4600000000028"/>
  </r>
  <r>
    <s v="SO - 0002164"/>
    <s v="Distributor"/>
    <s v="WARE-NBV1002"/>
    <d v="2018-10-27T00:00:00"/>
    <x v="238"/>
    <d v="2019-02-20T00:00:00"/>
    <x v="179"/>
    <n v="18"/>
    <s v="USD"/>
    <x v="17"/>
    <n v="20"/>
    <n v="25"/>
    <n v="87"/>
    <x v="1"/>
    <n v="30"/>
    <n v="0.05"/>
    <n v="3772.1"/>
    <n v="3093.1219999999998"/>
    <n v="14333.98"/>
    <n v="1961.4920000000002"/>
  </r>
  <r>
    <s v="SO - 0002165"/>
    <s v="In-Store"/>
    <s v="WARE-NBV1002"/>
    <d v="2018-10-27T00:00:00"/>
    <x v="238"/>
    <d v="2019-02-10T00:00:00"/>
    <x v="182"/>
    <n v="15"/>
    <s v="USD"/>
    <x v="9"/>
    <n v="8"/>
    <n v="25"/>
    <n v="64"/>
    <x v="0"/>
    <n v="19"/>
    <n v="0.05"/>
    <n v="3484"/>
    <n v="1532.96"/>
    <n v="3309.7999999999997"/>
    <n v="1776.8399999999997"/>
  </r>
  <r>
    <s v="SO - 0002166"/>
    <s v="Online"/>
    <s v="WARE-PUJ1005"/>
    <d v="2018-10-27T00:00:00"/>
    <x v="238"/>
    <d v="2019-02-02T00:00:00"/>
    <x v="177"/>
    <n v="22"/>
    <s v="USD"/>
    <x v="18"/>
    <n v="13"/>
    <n v="16"/>
    <n v="286"/>
    <x v="1"/>
    <n v="17"/>
    <n v="7.4999999999999997E-2"/>
    <n v="1051.9000000000001"/>
    <n v="420.76000000000005"/>
    <n v="7784.0600000000013"/>
    <n v="4417.9800000000014"/>
  </r>
  <r>
    <s v="SO - 0002167"/>
    <s v="In-Store"/>
    <s v="WARE-MKL1006"/>
    <d v="2018-10-27T00:00:00"/>
    <x v="238"/>
    <d v="2019-02-05T00:00:00"/>
    <x v="175"/>
    <n v="11"/>
    <s v="USD"/>
    <x v="11"/>
    <n v="5"/>
    <n v="1"/>
    <n v="335"/>
    <x v="2"/>
    <n v="8"/>
    <n v="7.4999999999999997E-2"/>
    <n v="207.70000000000002"/>
    <n v="116.31200000000003"/>
    <n v="192.12250000000003"/>
    <n v="75.810500000000005"/>
  </r>
  <r>
    <s v="SO - 0002168"/>
    <s v="Online"/>
    <s v="WARE-XYS1001"/>
    <d v="2018-10-27T00:00:00"/>
    <x v="238"/>
    <d v="2019-01-28T00:00:00"/>
    <x v="170"/>
    <n v="6"/>
    <s v="USD"/>
    <x v="24"/>
    <n v="16"/>
    <n v="14"/>
    <n v="38"/>
    <x v="4"/>
    <n v="18"/>
    <n v="0.1"/>
    <n v="1708.5"/>
    <n v="1195.9499999999998"/>
    <n v="4612.95"/>
    <n v="1025.1000000000004"/>
  </r>
  <r>
    <s v="SO - 0002169"/>
    <s v="In-Store"/>
    <s v="WARE-NMK1003"/>
    <d v="2018-10-27T00:00:00"/>
    <x v="239"/>
    <d v="2019-02-17T00:00:00"/>
    <x v="190"/>
    <n v="25"/>
    <s v="USD"/>
    <x v="9"/>
    <n v="8"/>
    <n v="30"/>
    <n v="161"/>
    <x v="1"/>
    <n v="32"/>
    <n v="0.15"/>
    <n v="1118.9000000000001"/>
    <n v="794.41899999999998"/>
    <n v="1902.13"/>
    <n v="313.29200000000014"/>
  </r>
  <r>
    <s v="SO - 0002170"/>
    <s v="In-Store"/>
    <s v="WARE-UHY1004"/>
    <d v="2018-10-27T00:00:00"/>
    <x v="239"/>
    <d v="2019-01-27T00:00:00"/>
    <x v="181"/>
    <n v="13"/>
    <s v="USD"/>
    <x v="26"/>
    <n v="3"/>
    <n v="44"/>
    <n v="241"/>
    <x v="4"/>
    <n v="10"/>
    <n v="0.1"/>
    <n v="1896.1000000000001"/>
    <n v="796.36200000000008"/>
    <n v="6825.9600000000009"/>
    <n v="3640.5120000000006"/>
  </r>
  <r>
    <s v="SO - 0002171"/>
    <s v="Distributor"/>
    <s v="WARE-NMK1003"/>
    <d v="2018-10-27T00:00:00"/>
    <x v="239"/>
    <d v="2019-02-15T00:00:00"/>
    <x v="179"/>
    <n v="17"/>
    <s v="USD"/>
    <x v="15"/>
    <n v="24"/>
    <n v="6"/>
    <n v="191"/>
    <x v="1"/>
    <n v="36"/>
    <n v="0.1"/>
    <n v="2271.3000000000002"/>
    <n v="931.23300000000006"/>
    <n v="8176.6800000000012"/>
    <n v="4451.7480000000014"/>
  </r>
  <r>
    <s v="SO - 0002172"/>
    <s v="In-Store"/>
    <s v="WARE-PUJ1005"/>
    <d v="2018-10-27T00:00:00"/>
    <x v="239"/>
    <d v="2019-02-16T00:00:00"/>
    <x v="180"/>
    <n v="19"/>
    <s v="USD"/>
    <x v="7"/>
    <n v="4"/>
    <n v="1"/>
    <n v="303"/>
    <x v="4"/>
    <n v="18"/>
    <n v="7.4999999999999997E-2"/>
    <n v="5681.6"/>
    <n v="3749.8560000000002"/>
    <n v="21021.920000000002"/>
    <n v="6022.496000000001"/>
  </r>
  <r>
    <s v="SO - 0002173"/>
    <s v="Wholesale"/>
    <s v="WARE-MKL1006"/>
    <d v="2018-10-27T00:00:00"/>
    <x v="239"/>
    <d v="2019-02-21T00:00:00"/>
    <x v="191"/>
    <n v="34"/>
    <s v="USD"/>
    <x v="21"/>
    <n v="26"/>
    <n v="25"/>
    <n v="330"/>
    <x v="0"/>
    <n v="34"/>
    <n v="7.4999999999999997E-2"/>
    <n v="1065.3"/>
    <n v="607.22099999999989"/>
    <n v="985.40250000000003"/>
    <n v="378.18150000000014"/>
  </r>
  <r>
    <s v="SO - 0002174"/>
    <s v="In-Store"/>
    <s v="WARE-UHY1004"/>
    <d v="2018-10-27T00:00:00"/>
    <x v="239"/>
    <d v="2019-02-05T00:00:00"/>
    <x v="191"/>
    <n v="34"/>
    <s v="USD"/>
    <x v="10"/>
    <n v="9"/>
    <n v="46"/>
    <n v="233"/>
    <x v="2"/>
    <n v="13"/>
    <n v="0.05"/>
    <n v="2579.5"/>
    <n v="2140.9849999999997"/>
    <n v="9802.1"/>
    <n v="1238.1600000000017"/>
  </r>
  <r>
    <s v="SO - 0002175"/>
    <s v="Distributor"/>
    <s v="WARE-PUJ1005"/>
    <d v="2018-10-27T00:00:00"/>
    <x v="240"/>
    <d v="2019-01-29T00:00:00"/>
    <x v="179"/>
    <n v="16"/>
    <s v="USD"/>
    <x v="2"/>
    <n v="21"/>
    <n v="38"/>
    <n v="274"/>
    <x v="1"/>
    <n v="14"/>
    <n v="0.05"/>
    <n v="3879.3"/>
    <n v="2987.0610000000001"/>
    <n v="22112.010000000002"/>
    <n v="4189.6440000000002"/>
  </r>
  <r>
    <s v="SO - 0002176"/>
    <s v="Wholesale"/>
    <s v="WARE-MKL1006"/>
    <d v="2018-10-27T00:00:00"/>
    <x v="240"/>
    <d v="2019-01-30T00:00:00"/>
    <x v="182"/>
    <n v="13"/>
    <s v="USD"/>
    <x v="21"/>
    <n v="26"/>
    <n v="44"/>
    <n v="333"/>
    <x v="0"/>
    <n v="42"/>
    <n v="0.3"/>
    <n v="2485.7000000000003"/>
    <n v="1242.8500000000001"/>
    <n v="10439.94"/>
    <n v="2982.84"/>
  </r>
  <r>
    <s v="SO - 0002177"/>
    <s v="Online"/>
    <s v="WARE-UHY1004"/>
    <d v="2018-10-27T00:00:00"/>
    <x v="240"/>
    <d v="2019-02-10T00:00:00"/>
    <x v="178"/>
    <n v="19"/>
    <s v="USD"/>
    <x v="1"/>
    <n v="14"/>
    <n v="42"/>
    <n v="227"/>
    <x v="3"/>
    <n v="47"/>
    <n v="0.2"/>
    <n v="931.30000000000007"/>
    <n v="707.78800000000001"/>
    <n v="4470.2400000000007"/>
    <n v="223.51200000000063"/>
  </r>
  <r>
    <s v="SO - 0002178"/>
    <s v="In-Store"/>
    <s v="WARE-PUJ1005"/>
    <d v="2018-10-27T00:00:00"/>
    <x v="240"/>
    <d v="2019-02-11T00:00:00"/>
    <x v="176"/>
    <n v="11"/>
    <s v="USD"/>
    <x v="13"/>
    <n v="2"/>
    <n v="27"/>
    <n v="310"/>
    <x v="2"/>
    <n v="8"/>
    <n v="0.05"/>
    <n v="1112.2"/>
    <n v="856.39400000000001"/>
    <n v="3169.77"/>
    <n v="600.58800000000019"/>
  </r>
  <r>
    <s v="SO - 0002179"/>
    <s v="Online"/>
    <s v="WARE-NMK1003"/>
    <d v="2018-10-27T00:00:00"/>
    <x v="240"/>
    <d v="2019-01-31T00:00:00"/>
    <x v="184"/>
    <n v="17"/>
    <s v="USD"/>
    <x v="18"/>
    <n v="13"/>
    <n v="20"/>
    <n v="98"/>
    <x v="1"/>
    <n v="31"/>
    <n v="7.4999999999999997E-2"/>
    <n v="1058.6000000000001"/>
    <n v="465.78400000000005"/>
    <n v="5875.2300000000005"/>
    <n v="3080.5260000000003"/>
  </r>
  <r>
    <s v="SO - 0002180"/>
    <s v="In-Store"/>
    <s v="WARE-XYS1001"/>
    <d v="2018-10-27T00:00:00"/>
    <x v="240"/>
    <d v="2019-02-14T00:00:00"/>
    <x v="181"/>
    <n v="12"/>
    <s v="USD"/>
    <x v="13"/>
    <n v="2"/>
    <n v="42"/>
    <n v="51"/>
    <x v="1"/>
    <n v="43"/>
    <n v="0.15"/>
    <n v="1018.4"/>
    <n v="824.904"/>
    <n v="6925.12"/>
    <n v="325.88799999999992"/>
  </r>
  <r>
    <s v="SO - 0002181"/>
    <s v="Online"/>
    <s v="WARE-PUJ1005"/>
    <d v="2018-10-27T00:00:00"/>
    <x v="241"/>
    <d v="2019-02-04T00:00:00"/>
    <x v="183"/>
    <n v="22"/>
    <s v="USD"/>
    <x v="5"/>
    <n v="12"/>
    <n v="33"/>
    <n v="284"/>
    <x v="0"/>
    <n v="42"/>
    <n v="0.05"/>
    <n v="1882.7"/>
    <n v="1091.9659999999999"/>
    <n v="5365.6949999999997"/>
    <n v="2089.797"/>
  </r>
  <r>
    <s v="SO - 0002182"/>
    <s v="Online"/>
    <s v="WARE-XYS1001"/>
    <d v="2018-10-27T00:00:00"/>
    <x v="241"/>
    <d v="2019-02-03T00:00:00"/>
    <x v="172"/>
    <n v="4"/>
    <s v="USD"/>
    <x v="18"/>
    <n v="13"/>
    <n v="12"/>
    <n v="22"/>
    <x v="1"/>
    <n v="39"/>
    <n v="0.1"/>
    <n v="1025.1000000000001"/>
    <n v="563.80500000000018"/>
    <n v="6458.130000000001"/>
    <n v="2511.4949999999999"/>
  </r>
  <r>
    <s v="SO - 0002183"/>
    <s v="In-Store"/>
    <s v="WARE-PUJ1005"/>
    <d v="2018-10-27T00:00:00"/>
    <x v="241"/>
    <d v="2019-02-11T00:00:00"/>
    <x v="179"/>
    <n v="15"/>
    <s v="USD"/>
    <x v="27"/>
    <n v="1"/>
    <n v="49"/>
    <n v="301"/>
    <x v="0"/>
    <n v="42"/>
    <n v="7.4999999999999997E-2"/>
    <n v="5882.6"/>
    <n v="4176.6459999999997"/>
    <n v="21765.620000000003"/>
    <n v="5059.0360000000037"/>
  </r>
  <r>
    <s v="SO - 0002184"/>
    <s v="Online"/>
    <s v="WARE-XYS1001"/>
    <d v="2018-10-27T00:00:00"/>
    <x v="241"/>
    <d v="2019-02-08T00:00:00"/>
    <x v="170"/>
    <n v="3"/>
    <s v="USD"/>
    <x v="24"/>
    <n v="16"/>
    <n v="17"/>
    <n v="48"/>
    <x v="1"/>
    <n v="39"/>
    <n v="0.15"/>
    <n v="1125.6000000000001"/>
    <n v="866.7120000000001"/>
    <n v="956.7600000000001"/>
    <n v="90.048000000000002"/>
  </r>
  <r>
    <s v="SO - 0002185"/>
    <s v="Online"/>
    <s v="WARE-XYS1001"/>
    <d v="2018-10-27T00:00:00"/>
    <x v="241"/>
    <d v="2019-02-19T00:00:00"/>
    <x v="179"/>
    <n v="15"/>
    <s v="USD"/>
    <x v="23"/>
    <n v="15"/>
    <n v="34"/>
    <n v="43"/>
    <x v="3"/>
    <n v="28"/>
    <n v="0.1"/>
    <n v="1165.8"/>
    <n v="920.98199999999997"/>
    <n v="5246.1"/>
    <n v="641.19000000000051"/>
  </r>
  <r>
    <s v="SO - 0002186"/>
    <s v="Online"/>
    <s v="WARE-NMK1003"/>
    <d v="2018-10-27T00:00:00"/>
    <x v="241"/>
    <d v="2019-01-29T00:00:00"/>
    <x v="182"/>
    <n v="12"/>
    <s v="USD"/>
    <x v="19"/>
    <n v="19"/>
    <n v="41"/>
    <n v="127"/>
    <x v="1"/>
    <n v="36"/>
    <n v="0.2"/>
    <n v="5353.3"/>
    <n v="3533.1780000000003"/>
    <n v="34261.120000000003"/>
    <n v="5995.6959999999999"/>
  </r>
  <r>
    <s v="SO - 0002187"/>
    <s v="Wholesale"/>
    <s v="WARE-NMK1003"/>
    <d v="2018-10-27T00:00:00"/>
    <x v="241"/>
    <d v="2019-02-14T00:00:00"/>
    <x v="165"/>
    <n v="2"/>
    <s v="USD"/>
    <x v="3"/>
    <n v="28"/>
    <n v="32"/>
    <n v="103"/>
    <x v="1"/>
    <n v="14"/>
    <n v="0.1"/>
    <n v="3979.8"/>
    <n v="1989.9"/>
    <n v="25072.74"/>
    <n v="11143.44"/>
  </r>
  <r>
    <s v="SO - 0002188"/>
    <s v="Wholesale"/>
    <s v="WARE-XYS1001"/>
    <d v="2018-10-27T00:00:00"/>
    <x v="241"/>
    <d v="2019-02-15T00:00:00"/>
    <x v="180"/>
    <n v="17"/>
    <s v="USD"/>
    <x v="21"/>
    <n v="26"/>
    <n v="13"/>
    <n v="21"/>
    <x v="2"/>
    <n v="16"/>
    <n v="7.4999999999999997E-2"/>
    <n v="194.3"/>
    <n v="126.29500000000002"/>
    <n v="1078.3650000000002"/>
    <n v="320.59500000000014"/>
  </r>
  <r>
    <s v="SO - 0002189"/>
    <s v="In-Store"/>
    <s v="WARE-UHY1004"/>
    <d v="2018-10-27T00:00:00"/>
    <x v="241"/>
    <d v="2019-02-23T00:00:00"/>
    <x v="180"/>
    <n v="17"/>
    <s v="USD"/>
    <x v="26"/>
    <n v="3"/>
    <n v="21"/>
    <n v="246"/>
    <x v="4"/>
    <n v="10"/>
    <n v="0.2"/>
    <n v="3852.5"/>
    <n v="2812.3249999999998"/>
    <n v="9246"/>
    <n v="809.02500000000146"/>
  </r>
  <r>
    <s v="SO - 0002190"/>
    <s v="Online"/>
    <s v="WARE-MKL1006"/>
    <d v="2018-10-27T00:00:00"/>
    <x v="241"/>
    <d v="2019-02-18T00:00:00"/>
    <x v="187"/>
    <n v="24"/>
    <s v="USD"/>
    <x v="5"/>
    <n v="12"/>
    <n v="19"/>
    <n v="344"/>
    <x v="1"/>
    <n v="30"/>
    <n v="7.4999999999999997E-2"/>
    <n v="6083.6"/>
    <n v="2555.1120000000001"/>
    <n v="5627.3300000000008"/>
    <n v="3072.2180000000008"/>
  </r>
  <r>
    <s v="SO - 0002191"/>
    <s v="Distributor"/>
    <s v="WARE-MKL1006"/>
    <d v="2018-10-27T00:00:00"/>
    <x v="241"/>
    <d v="2019-02-13T00:00:00"/>
    <x v="181"/>
    <n v="11"/>
    <s v="USD"/>
    <x v="2"/>
    <n v="21"/>
    <n v="37"/>
    <n v="365"/>
    <x v="3"/>
    <n v="28"/>
    <n v="0.05"/>
    <n v="6190.8"/>
    <n v="2538.2280000000001"/>
    <n v="11762.52"/>
    <n v="6686.0640000000003"/>
  </r>
  <r>
    <s v="SO - 0002192"/>
    <s v="Wholesale"/>
    <s v="WARE-UHY1004"/>
    <d v="2018-10-27T00:00:00"/>
    <x v="242"/>
    <d v="2019-02-22T00:00:00"/>
    <x v="178"/>
    <n v="17"/>
    <s v="USD"/>
    <x v="21"/>
    <n v="26"/>
    <n v="44"/>
    <n v="253"/>
    <x v="1"/>
    <n v="35"/>
    <n v="0.05"/>
    <n v="3852.5"/>
    <n v="2966.4250000000002"/>
    <n v="29279"/>
    <n v="5547.5999999999985"/>
  </r>
  <r>
    <s v="SO - 0002193"/>
    <s v="Online"/>
    <s v="WARE-UHY1004"/>
    <d v="2018-10-27T00:00:00"/>
    <x v="242"/>
    <d v="2019-02-24T00:00:00"/>
    <x v="182"/>
    <n v="11"/>
    <s v="USD"/>
    <x v="18"/>
    <n v="13"/>
    <n v="50"/>
    <n v="253"/>
    <x v="1"/>
    <n v="11"/>
    <n v="7.4999999999999997E-2"/>
    <n v="1735.3"/>
    <n v="850.29699999999991"/>
    <n v="11236.067500000001"/>
    <n v="5283.9885000000013"/>
  </r>
  <r>
    <s v="SO - 0002194"/>
    <s v="In-Store"/>
    <s v="WARE-NMK1003"/>
    <d v="2018-10-27T00:00:00"/>
    <x v="242"/>
    <d v="2019-02-17T00:00:00"/>
    <x v="191"/>
    <n v="31"/>
    <s v="USD"/>
    <x v="7"/>
    <n v="4"/>
    <n v="27"/>
    <n v="143"/>
    <x v="2"/>
    <n v="8"/>
    <n v="0.3"/>
    <n v="2680"/>
    <n v="1098.8"/>
    <n v="5628"/>
    <n v="2331.6000000000004"/>
  </r>
  <r>
    <s v="SO - 0002195"/>
    <s v="In-Store"/>
    <s v="WARE-NMK1003"/>
    <d v="2018-10-27T00:00:00"/>
    <x v="242"/>
    <d v="2019-02-22T00:00:00"/>
    <x v="177"/>
    <n v="18"/>
    <s v="USD"/>
    <x v="14"/>
    <n v="7"/>
    <n v="48"/>
    <n v="133"/>
    <x v="1"/>
    <n v="27"/>
    <n v="7.4999999999999997E-2"/>
    <n v="1675"/>
    <n v="686.75"/>
    <n v="4648.125"/>
    <n v="2587.875"/>
  </r>
  <r>
    <s v="SO - 0002196"/>
    <s v="Distributor"/>
    <s v="WARE-UHY1004"/>
    <d v="2018-10-27T00:00:00"/>
    <x v="242"/>
    <d v="2019-02-25T00:00:00"/>
    <x v="192"/>
    <n v="37"/>
    <s v="USD"/>
    <x v="15"/>
    <n v="24"/>
    <n v="23"/>
    <n v="240"/>
    <x v="2"/>
    <n v="16"/>
    <n v="7.4999999999999997E-2"/>
    <n v="1681.7"/>
    <n v="908.11800000000005"/>
    <n v="4666.7175000000007"/>
    <n v="1942.3635000000004"/>
  </r>
  <r>
    <s v="SO - 0002197"/>
    <s v="Distributor"/>
    <s v="WARE-PUJ1005"/>
    <d v="2018-10-27T00:00:00"/>
    <x v="242"/>
    <d v="2019-02-25T00:00:00"/>
    <x v="183"/>
    <n v="21"/>
    <s v="USD"/>
    <x v="12"/>
    <n v="25"/>
    <n v="38"/>
    <n v="313"/>
    <x v="1"/>
    <n v="3"/>
    <n v="0.1"/>
    <n v="3892.7000000000003"/>
    <n v="2374.547"/>
    <n v="28027.440000000002"/>
    <n v="9031.0640000000021"/>
  </r>
  <r>
    <s v="SO - 0002198"/>
    <s v="Distributor"/>
    <s v="WARE-MKL1006"/>
    <d v="2018-10-27T00:00:00"/>
    <x v="242"/>
    <d v="2019-02-14T00:00:00"/>
    <x v="185"/>
    <n v="24"/>
    <s v="USD"/>
    <x v="8"/>
    <n v="23"/>
    <n v="48"/>
    <n v="356"/>
    <x v="0"/>
    <n v="5"/>
    <n v="0.1"/>
    <n v="3979.8"/>
    <n v="1870.5060000000001"/>
    <n v="10745.460000000001"/>
    <n v="5133.9420000000009"/>
  </r>
  <r>
    <s v="SO - 0002199"/>
    <s v="Distributor"/>
    <s v="WARE-UHY1004"/>
    <d v="2018-10-27T00:00:00"/>
    <x v="242"/>
    <d v="2019-02-10T00:00:00"/>
    <x v="190"/>
    <n v="22"/>
    <s v="USD"/>
    <x v="15"/>
    <n v="24"/>
    <n v="41"/>
    <n v="239"/>
    <x v="1"/>
    <n v="36"/>
    <n v="7.4999999999999997E-2"/>
    <n v="1152.4000000000001"/>
    <n v="507.05600000000004"/>
    <n v="1065.97"/>
    <n v="558.91399999999999"/>
  </r>
  <r>
    <s v="SO - 0002200"/>
    <s v="Online"/>
    <s v="WARE-MKL1006"/>
    <d v="2018-10-27T00:00:00"/>
    <x v="242"/>
    <d v="2019-01-31T00:00:00"/>
    <x v="182"/>
    <n v="11"/>
    <s v="USD"/>
    <x v="23"/>
    <n v="15"/>
    <n v="38"/>
    <n v="348"/>
    <x v="3"/>
    <n v="6"/>
    <n v="0.1"/>
    <n v="3819"/>
    <n v="1565.79"/>
    <n v="3437.1"/>
    <n v="1871.31"/>
  </r>
  <r>
    <s v="SO - 0002201"/>
    <s v="In-Store"/>
    <s v="WARE-PUJ1005"/>
    <d v="2018-10-27T00:00:00"/>
    <x v="242"/>
    <d v="2019-02-19T00:00:00"/>
    <x v="175"/>
    <n v="7"/>
    <s v="USD"/>
    <x v="6"/>
    <n v="10"/>
    <n v="24"/>
    <n v="268"/>
    <x v="3"/>
    <n v="47"/>
    <n v="7.4999999999999997E-2"/>
    <n v="2385.2000000000003"/>
    <n v="1955.864"/>
    <n v="11031.550000000003"/>
    <n v="1252.2300000000032"/>
  </r>
  <r>
    <s v="SO - 0002202"/>
    <s v="Distributor"/>
    <s v="WARE-NMK1003"/>
    <d v="2018-10-27T00:00:00"/>
    <x v="242"/>
    <d v="2019-02-06T00:00:00"/>
    <x v="178"/>
    <n v="17"/>
    <s v="USD"/>
    <x v="15"/>
    <n v="24"/>
    <n v="8"/>
    <n v="106"/>
    <x v="1"/>
    <n v="29"/>
    <n v="7.4999999999999997E-2"/>
    <n v="3879.3"/>
    <n v="2056.029"/>
    <n v="10765.057500000003"/>
    <n v="4596.9705000000031"/>
  </r>
  <r>
    <s v="SO - 0002203"/>
    <s v="Online"/>
    <s v="WARE-XYS1001"/>
    <d v="2018-10-27T00:00:00"/>
    <x v="242"/>
    <d v="2019-02-22T00:00:00"/>
    <x v="175"/>
    <n v="7"/>
    <s v="USD"/>
    <x v="23"/>
    <n v="15"/>
    <n v="18"/>
    <n v="32"/>
    <x v="0"/>
    <n v="20"/>
    <n v="7.4999999999999997E-2"/>
    <n v="3819"/>
    <n v="2405.9699999999998"/>
    <n v="28260.600000000002"/>
    <n v="9012.8400000000038"/>
  </r>
  <r>
    <s v="SO - 0002204"/>
    <s v="In-Store"/>
    <s v="WARE-PUJ1005"/>
    <d v="2018-10-27T00:00:00"/>
    <x v="242"/>
    <d v="2019-02-20T00:00:00"/>
    <x v="184"/>
    <n v="15"/>
    <s v="USD"/>
    <x v="9"/>
    <n v="8"/>
    <n v="49"/>
    <n v="261"/>
    <x v="1"/>
    <n v="36"/>
    <n v="7.4999999999999997E-2"/>
    <n v="207.70000000000002"/>
    <n v="141.23600000000002"/>
    <n v="1344.8575000000001"/>
    <n v="356.20549999999992"/>
  </r>
  <r>
    <s v="SO - 0002205"/>
    <s v="In-Store"/>
    <s v="WARE-NMK1003"/>
    <d v="2018-10-27T00:00:00"/>
    <x v="242"/>
    <d v="2019-02-20T00:00:00"/>
    <x v="193"/>
    <n v="29"/>
    <s v="USD"/>
    <x v="27"/>
    <n v="1"/>
    <n v="33"/>
    <n v="175"/>
    <x v="4"/>
    <n v="18"/>
    <n v="7.4999999999999997E-2"/>
    <n v="1105.5"/>
    <n v="884.40000000000009"/>
    <n v="4090.3500000000004"/>
    <n v="552.75"/>
  </r>
  <r>
    <s v="SO - 0002206"/>
    <s v="In-Store"/>
    <s v="WARE-NBV1002"/>
    <d v="2018-10-27T00:00:00"/>
    <x v="242"/>
    <d v="2019-02-01T00:00:00"/>
    <x v="180"/>
    <n v="16"/>
    <s v="USD"/>
    <x v="5"/>
    <n v="12"/>
    <n v="25"/>
    <n v="73"/>
    <x v="1"/>
    <n v="41"/>
    <n v="0.1"/>
    <n v="174.20000000000002"/>
    <n v="109.74600000000001"/>
    <n v="470.34000000000003"/>
    <n v="141.10199999999998"/>
  </r>
  <r>
    <s v="SO - 0002207"/>
    <s v="In-Store"/>
    <s v="WARE-NBV1002"/>
    <d v="2018-10-27T00:00:00"/>
    <x v="242"/>
    <d v="2019-02-24T00:00:00"/>
    <x v="176"/>
    <n v="9"/>
    <s v="USD"/>
    <x v="0"/>
    <n v="6"/>
    <n v="5"/>
    <n v="65"/>
    <x v="1"/>
    <n v="44"/>
    <n v="7.4999999999999997E-2"/>
    <n v="1018.4"/>
    <n v="773.98400000000004"/>
    <n v="942.02"/>
    <n v="168.03599999999994"/>
  </r>
  <r>
    <s v="SO - 0002208"/>
    <s v="In-Store"/>
    <s v="WARE-NBV1002"/>
    <d v="2018-10-27T00:00:00"/>
    <x v="243"/>
    <d v="2019-02-22T00:00:00"/>
    <x v="186"/>
    <n v="27"/>
    <s v="USD"/>
    <x v="22"/>
    <n v="11"/>
    <n v="43"/>
    <n v="86"/>
    <x v="0"/>
    <n v="38"/>
    <n v="7.4999999999999997E-2"/>
    <n v="2525.9"/>
    <n v="1161.914"/>
    <n v="18691.66"/>
    <n v="9396.348"/>
  </r>
  <r>
    <s v="SO - 0002209"/>
    <s v="Online"/>
    <s v="WARE-PUJ1005"/>
    <d v="2018-10-27T00:00:00"/>
    <x v="243"/>
    <d v="2019-02-03T00:00:00"/>
    <x v="181"/>
    <n v="9"/>
    <s v="USD"/>
    <x v="17"/>
    <n v="20"/>
    <n v="3"/>
    <n v="287"/>
    <x v="1"/>
    <n v="40"/>
    <n v="0.3"/>
    <n v="3859.2000000000003"/>
    <n v="2354.1120000000001"/>
    <n v="18910.079999999998"/>
    <n v="2431.2959999999985"/>
  </r>
  <r>
    <s v="SO - 0002210"/>
    <s v="Distributor"/>
    <s v="WARE-MKL1006"/>
    <d v="2018-10-27T00:00:00"/>
    <x v="243"/>
    <d v="2019-02-11T00:00:00"/>
    <x v="176"/>
    <n v="8"/>
    <s v="USD"/>
    <x v="4"/>
    <n v="22"/>
    <n v="20"/>
    <n v="341"/>
    <x v="0"/>
    <n v="38"/>
    <n v="7.4999999999999997E-2"/>
    <n v="2378.5"/>
    <n v="1522.24"/>
    <n v="2200.1125000000002"/>
    <n v="677.87250000000017"/>
  </r>
  <r>
    <s v="SO - 0002211"/>
    <s v="In-Store"/>
    <s v="WARE-NMK1003"/>
    <d v="2018-10-27T00:00:00"/>
    <x v="243"/>
    <d v="2019-02-07T00:00:00"/>
    <x v="186"/>
    <n v="27"/>
    <s v="USD"/>
    <x v="6"/>
    <n v="10"/>
    <n v="11"/>
    <n v="107"/>
    <x v="2"/>
    <n v="7"/>
    <n v="0.2"/>
    <n v="2010"/>
    <n v="1386.8999999999999"/>
    <n v="4824"/>
    <n v="663.30000000000018"/>
  </r>
  <r>
    <s v="SO - 0002212"/>
    <s v="In-Store"/>
    <s v="WARE-NBV1002"/>
    <d v="2018-10-27T00:00:00"/>
    <x v="243"/>
    <d v="2019-02-13T00:00:00"/>
    <x v="182"/>
    <n v="10"/>
    <s v="USD"/>
    <x v="5"/>
    <n v="12"/>
    <n v="6"/>
    <n v="80"/>
    <x v="3"/>
    <n v="6"/>
    <n v="0.05"/>
    <n v="3865.9"/>
    <n v="1585.019"/>
    <n v="7345.21"/>
    <n v="4175.1720000000005"/>
  </r>
  <r>
    <s v="SO - 0002213"/>
    <s v="Online"/>
    <s v="WARE-XYS1001"/>
    <d v="2018-10-27T00:00:00"/>
    <x v="243"/>
    <d v="2019-02-03T00:00:00"/>
    <x v="179"/>
    <n v="13"/>
    <s v="USD"/>
    <x v="18"/>
    <n v="13"/>
    <n v="30"/>
    <n v="31"/>
    <x v="4"/>
    <n v="9"/>
    <n v="0.05"/>
    <n v="1701.8"/>
    <n v="1242.3139999999999"/>
    <n v="4850.1299999999992"/>
    <n v="1123.1879999999996"/>
  </r>
  <r>
    <s v="SO - 0002214"/>
    <s v="In-Store"/>
    <s v="WARE-NMK1003"/>
    <d v="2018-10-27T00:00:00"/>
    <x v="243"/>
    <d v="2019-02-20T00:00:00"/>
    <x v="187"/>
    <n v="22"/>
    <s v="USD"/>
    <x v="13"/>
    <n v="2"/>
    <n v="49"/>
    <n v="178"/>
    <x v="2"/>
    <n v="16"/>
    <n v="0.1"/>
    <n v="1889.4"/>
    <n v="944.7"/>
    <n v="1700.46"/>
    <n v="755.76"/>
  </r>
  <r>
    <s v="SO - 0002215"/>
    <s v="Wholesale"/>
    <s v="WARE-NMK1003"/>
    <d v="2018-10-27T00:00:00"/>
    <x v="243"/>
    <d v="2019-02-18T00:00:00"/>
    <x v="180"/>
    <n v="15"/>
    <s v="USD"/>
    <x v="25"/>
    <n v="27"/>
    <n v="3"/>
    <n v="178"/>
    <x v="2"/>
    <n v="16"/>
    <n v="0.1"/>
    <n v="221.1"/>
    <n v="114.97199999999999"/>
    <n v="1193.94"/>
    <n v="504.10800000000006"/>
  </r>
  <r>
    <s v="SO - 0002216"/>
    <s v="Online"/>
    <s v="WARE-NMK1003"/>
    <d v="2018-10-27T00:00:00"/>
    <x v="243"/>
    <d v="2019-02-09T00:00:00"/>
    <x v="182"/>
    <n v="10"/>
    <s v="USD"/>
    <x v="18"/>
    <n v="13"/>
    <n v="4"/>
    <n v="115"/>
    <x v="1"/>
    <n v="27"/>
    <n v="0.1"/>
    <n v="984.9"/>
    <n v="492.45"/>
    <n v="2659.23"/>
    <n v="1181.8800000000001"/>
  </r>
  <r>
    <s v="SO - 0002217"/>
    <s v="Wholesale"/>
    <s v="WARE-XYS1001"/>
    <d v="2018-10-27T00:00:00"/>
    <x v="243"/>
    <d v="2019-02-14T00:00:00"/>
    <x v="176"/>
    <n v="8"/>
    <s v="USD"/>
    <x v="21"/>
    <n v="26"/>
    <n v="21"/>
    <n v="7"/>
    <x v="2"/>
    <n v="1"/>
    <n v="7.4999999999999997E-2"/>
    <n v="1098.8"/>
    <n v="483.47199999999998"/>
    <n v="1016.39"/>
    <n v="532.91800000000001"/>
  </r>
  <r>
    <s v="SO - 0002218"/>
    <s v="In-Store"/>
    <s v="WARE-NMK1003"/>
    <d v="2018-10-27T00:00:00"/>
    <x v="244"/>
    <d v="2019-02-18T00:00:00"/>
    <x v="179"/>
    <n v="12"/>
    <s v="USD"/>
    <x v="11"/>
    <n v="5"/>
    <n v="34"/>
    <n v="101"/>
    <x v="1"/>
    <n v="24"/>
    <n v="0.1"/>
    <n v="931.30000000000007"/>
    <n v="577.40600000000006"/>
    <n v="5867.1900000000005"/>
    <n v="1825.348"/>
  </r>
  <r>
    <s v="SO - 0002219"/>
    <s v="Online"/>
    <s v="WARE-UHY1004"/>
    <d v="2018-10-27T00:00:00"/>
    <x v="244"/>
    <d v="2019-02-24T00:00:00"/>
    <x v="185"/>
    <n v="22"/>
    <s v="USD"/>
    <x v="16"/>
    <n v="18"/>
    <n v="41"/>
    <n v="214"/>
    <x v="1"/>
    <n v="3"/>
    <n v="7.4999999999999997E-2"/>
    <n v="5641.4000000000005"/>
    <n v="4456.706000000001"/>
    <n v="5218.295000000001"/>
    <n v="761.58899999999994"/>
  </r>
  <r>
    <s v="SO - 0002220"/>
    <s v="Distributor"/>
    <s v="WARE-PUJ1005"/>
    <d v="2018-10-27T00:00:00"/>
    <x v="244"/>
    <d v="2019-02-22T00:00:00"/>
    <x v="178"/>
    <n v="15"/>
    <s v="USD"/>
    <x v="2"/>
    <n v="21"/>
    <n v="28"/>
    <n v="316"/>
    <x v="1"/>
    <n v="2"/>
    <n v="0.15"/>
    <n v="1065.3"/>
    <n v="788.322"/>
    <n v="905.50499999999988"/>
    <n v="117.18299999999988"/>
  </r>
  <r>
    <s v="SO - 0002221"/>
    <s v="In-Store"/>
    <s v="WARE-XYS1001"/>
    <d v="2018-10-27T00:00:00"/>
    <x v="244"/>
    <d v="2019-02-08T00:00:00"/>
    <x v="193"/>
    <n v="27"/>
    <s v="USD"/>
    <x v="9"/>
    <n v="8"/>
    <n v="7"/>
    <n v="42"/>
    <x v="2"/>
    <n v="4"/>
    <n v="0.1"/>
    <n v="1058.6000000000001"/>
    <n v="857.46600000000012"/>
    <n v="4763.7000000000007"/>
    <n v="476.36999999999989"/>
  </r>
  <r>
    <s v="SO - 0002222"/>
    <s v="Wholesale"/>
    <s v="WARE-XYS1001"/>
    <d v="2018-10-27T00:00:00"/>
    <x v="244"/>
    <d v="2019-02-19T00:00:00"/>
    <x v="190"/>
    <n v="20"/>
    <s v="USD"/>
    <x v="25"/>
    <n v="27"/>
    <n v="19"/>
    <n v="7"/>
    <x v="4"/>
    <n v="9"/>
    <n v="0.1"/>
    <n v="1842.5"/>
    <n v="902.82499999999993"/>
    <n v="9949.5"/>
    <n v="4532.55"/>
  </r>
  <r>
    <s v="SO - 0002223"/>
    <s v="In-Store"/>
    <s v="WARE-NMK1003"/>
    <d v="2018-10-27T00:00:00"/>
    <x v="245"/>
    <d v="2019-02-19T00:00:00"/>
    <x v="192"/>
    <n v="34"/>
    <s v="USD"/>
    <x v="13"/>
    <n v="2"/>
    <n v="21"/>
    <n v="183"/>
    <x v="0"/>
    <n v="22"/>
    <n v="7.4999999999999997E-2"/>
    <n v="2840.8"/>
    <n v="1619.2559999999999"/>
    <n v="18394.180000000004"/>
    <n v="7059.3880000000045"/>
  </r>
  <r>
    <s v="SO - 0002224"/>
    <s v="In-Store"/>
    <s v="WARE-MKL1006"/>
    <d v="2018-10-27T00:00:00"/>
    <x v="245"/>
    <d v="2019-02-25T00:00:00"/>
    <x v="185"/>
    <n v="21"/>
    <s v="USD"/>
    <x v="6"/>
    <n v="10"/>
    <n v="48"/>
    <n v="338"/>
    <x v="3"/>
    <n v="25"/>
    <n v="7.4999999999999997E-2"/>
    <n v="3886"/>
    <n v="2020.72"/>
    <n v="14378.2"/>
    <n v="6295.3200000000006"/>
  </r>
  <r>
    <s v="SO - 0002225"/>
    <s v="Wholesale"/>
    <s v="WARE-PUJ1005"/>
    <d v="2018-10-27T00:00:00"/>
    <x v="245"/>
    <d v="2019-02-13T00:00:00"/>
    <x v="180"/>
    <n v="13"/>
    <s v="USD"/>
    <x v="21"/>
    <n v="26"/>
    <n v="26"/>
    <n v="279"/>
    <x v="3"/>
    <n v="28"/>
    <n v="7.4999999999999997E-2"/>
    <n v="1869.3"/>
    <n v="1084.194"/>
    <n v="10374.615"/>
    <n v="3869.451"/>
  </r>
  <r>
    <s v="SO - 0002226"/>
    <s v="Distributor"/>
    <s v="WARE-PUJ1005"/>
    <d v="2018-10-27T00:00:00"/>
    <x v="245"/>
    <d v="2019-02-21T00:00:00"/>
    <x v="180"/>
    <n v="13"/>
    <s v="USD"/>
    <x v="2"/>
    <n v="21"/>
    <n v="30"/>
    <n v="320"/>
    <x v="1"/>
    <n v="44"/>
    <n v="7.4999999999999997E-2"/>
    <n v="1072"/>
    <n v="825.44"/>
    <n v="6941.2000000000007"/>
    <n v="1163.1200000000008"/>
  </r>
  <r>
    <s v="SO - 0002227"/>
    <s v="Online"/>
    <s v="WARE-PUJ1005"/>
    <d v="2018-10-27T00:00:00"/>
    <x v="245"/>
    <d v="2019-02-24T00:00:00"/>
    <x v="178"/>
    <n v="14"/>
    <s v="USD"/>
    <x v="24"/>
    <n v="16"/>
    <n v="41"/>
    <n v="304"/>
    <x v="0"/>
    <n v="42"/>
    <n v="0.15"/>
    <n v="1319.9"/>
    <n v="857.93500000000006"/>
    <n v="4487.66"/>
    <n v="1055.9199999999996"/>
  </r>
  <r>
    <s v="SO - 0002228"/>
    <s v="Online"/>
    <s v="WARE-NMK1003"/>
    <d v="2018-10-27T00:00:00"/>
    <x v="245"/>
    <d v="2019-02-22T00:00:00"/>
    <x v="187"/>
    <n v="20"/>
    <s v="USD"/>
    <x v="18"/>
    <n v="13"/>
    <n v="39"/>
    <n v="195"/>
    <x v="1"/>
    <n v="36"/>
    <n v="0.15"/>
    <n v="3832.4"/>
    <n v="1762.9040000000002"/>
    <n v="16287.699999999999"/>
    <n v="7473.1799999999985"/>
  </r>
  <r>
    <s v="SO - 0002229"/>
    <s v="In-Store"/>
    <s v="WARE-NMK1003"/>
    <d v="2018-10-27T00:00:00"/>
    <x v="245"/>
    <d v="2019-02-24T00:00:00"/>
    <x v="190"/>
    <n v="19"/>
    <s v="USD"/>
    <x v="14"/>
    <n v="7"/>
    <n v="14"/>
    <n v="145"/>
    <x v="2"/>
    <n v="37"/>
    <n v="0.3"/>
    <n v="2653.2000000000003"/>
    <n v="2069.4960000000001"/>
    <n v="9286.2000000000007"/>
    <n v="-1061.2799999999988"/>
  </r>
  <r>
    <s v="SO - 0002230"/>
    <s v="In-Store"/>
    <s v="WARE-PUJ1005"/>
    <d v="2018-10-27T00:00:00"/>
    <x v="246"/>
    <d v="2019-03-01T00:00:00"/>
    <x v="188"/>
    <n v="31"/>
    <s v="USD"/>
    <x v="13"/>
    <n v="2"/>
    <n v="4"/>
    <n v="302"/>
    <x v="0"/>
    <n v="42"/>
    <n v="0.4"/>
    <n v="1715.2"/>
    <n v="1149.1840000000002"/>
    <n v="1029.1199999999999"/>
    <n v="-120.06400000000031"/>
  </r>
  <r>
    <s v="SO - 0002231"/>
    <s v="Wholesale"/>
    <s v="WARE-UHY1004"/>
    <d v="2018-10-27T00:00:00"/>
    <x v="246"/>
    <d v="2019-02-10T00:00:00"/>
    <x v="190"/>
    <n v="18"/>
    <s v="USD"/>
    <x v="21"/>
    <n v="26"/>
    <n v="22"/>
    <n v="242"/>
    <x v="0"/>
    <n v="22"/>
    <n v="0.1"/>
    <n v="3437.1"/>
    <n v="1615.4369999999999"/>
    <n v="18560.34"/>
    <n v="8867.7180000000008"/>
  </r>
  <r>
    <s v="SO - 0002232"/>
    <s v="Online"/>
    <s v="WARE-NBV1002"/>
    <d v="2018-10-27T00:00:00"/>
    <x v="246"/>
    <d v="2019-02-10T00:00:00"/>
    <x v="178"/>
    <n v="13"/>
    <s v="USD"/>
    <x v="24"/>
    <n v="16"/>
    <n v="4"/>
    <n v="84"/>
    <x v="1"/>
    <n v="35"/>
    <n v="0.3"/>
    <n v="3852.5"/>
    <n v="2581.1750000000002"/>
    <n v="2696.75"/>
    <n v="115.57499999999982"/>
  </r>
  <r>
    <s v="SO - 0002233"/>
    <s v="Online"/>
    <s v="WARE-MKL1006"/>
    <d v="2018-10-27T00:00:00"/>
    <x v="246"/>
    <d v="2019-02-21T00:00:00"/>
    <x v="194"/>
    <n v="26"/>
    <s v="USD"/>
    <x v="24"/>
    <n v="16"/>
    <n v="6"/>
    <n v="355"/>
    <x v="1"/>
    <n v="46"/>
    <n v="0.05"/>
    <n v="1989.9"/>
    <n v="1552.1220000000001"/>
    <n v="9452.0249999999996"/>
    <n v="1691.4149999999991"/>
  </r>
  <r>
    <s v="SO - 0002234"/>
    <s v="Online"/>
    <s v="WARE-NMK1003"/>
    <d v="2018-10-27T00:00:00"/>
    <x v="246"/>
    <d v="2019-02-28T00:00:00"/>
    <x v="194"/>
    <n v="26"/>
    <s v="USD"/>
    <x v="1"/>
    <n v="14"/>
    <n v="23"/>
    <n v="124"/>
    <x v="1"/>
    <n v="17"/>
    <n v="0.05"/>
    <n v="1118.9000000000001"/>
    <n v="827.9860000000001"/>
    <n v="3188.8650000000002"/>
    <n v="704.9069999999997"/>
  </r>
  <r>
    <s v="SO - 0002235"/>
    <s v="Distributor"/>
    <s v="WARE-UHY1004"/>
    <d v="2018-10-27T00:00:00"/>
    <x v="247"/>
    <d v="2019-02-07T00:00:00"/>
    <x v="195"/>
    <n v="27"/>
    <s v="USD"/>
    <x v="2"/>
    <n v="21"/>
    <n v="40"/>
    <n v="243"/>
    <x v="0"/>
    <n v="15"/>
    <n v="7.4999999999999997E-2"/>
    <n v="1092.1000000000001"/>
    <n v="709.86500000000012"/>
    <n v="2020.3850000000004"/>
    <n v="600.6550000000002"/>
  </r>
  <r>
    <s v="SO - 0002236"/>
    <s v="In-Store"/>
    <s v="WARE-PUJ1005"/>
    <d v="2018-10-27T00:00:00"/>
    <x v="247"/>
    <d v="2019-02-12T00:00:00"/>
    <x v="178"/>
    <n v="12"/>
    <s v="USD"/>
    <x v="13"/>
    <n v="2"/>
    <n v="29"/>
    <n v="301"/>
    <x v="1"/>
    <n v="35"/>
    <n v="0.05"/>
    <n v="2405.3000000000002"/>
    <n v="1154.5440000000001"/>
    <n v="15995.245000000001"/>
    <n v="7913.4369999999999"/>
  </r>
  <r>
    <s v="SO - 0002237"/>
    <s v="Online"/>
    <s v="WARE-UHY1004"/>
    <d v="2018-10-27T00:00:00"/>
    <x v="247"/>
    <d v="2019-02-11T00:00:00"/>
    <x v="194"/>
    <n v="25"/>
    <s v="USD"/>
    <x v="5"/>
    <n v="12"/>
    <n v="4"/>
    <n v="235"/>
    <x v="3"/>
    <n v="25"/>
    <n v="0.4"/>
    <n v="1038.5"/>
    <n v="446.55500000000001"/>
    <n v="1246.2"/>
    <n v="353.09000000000003"/>
  </r>
  <r>
    <s v="SO - 0002238"/>
    <s v="Wholesale"/>
    <s v="WARE-NMK1003"/>
    <d v="2018-10-27T00:00:00"/>
    <x v="247"/>
    <d v="2019-02-10T00:00:00"/>
    <x v="187"/>
    <n v="18"/>
    <s v="USD"/>
    <x v="21"/>
    <n v="26"/>
    <n v="21"/>
    <n v="90"/>
    <x v="2"/>
    <n v="8"/>
    <n v="0.1"/>
    <n v="1031.8"/>
    <n v="546.85400000000004"/>
    <n v="5571.7199999999993"/>
    <n v="2290.5959999999991"/>
  </r>
  <r>
    <s v="SO - 0002239"/>
    <s v="Online"/>
    <s v="WARE-NMK1003"/>
    <d v="2018-10-27T00:00:00"/>
    <x v="247"/>
    <d v="2019-02-18T00:00:00"/>
    <x v="194"/>
    <n v="25"/>
    <s v="USD"/>
    <x v="16"/>
    <n v="18"/>
    <n v="29"/>
    <n v="154"/>
    <x v="1"/>
    <n v="32"/>
    <n v="0.05"/>
    <n v="2532.6"/>
    <n v="1443.5819999999999"/>
    <n v="12029.849999999999"/>
    <n v="4811.9399999999987"/>
  </r>
  <r>
    <s v="SO - 0002240"/>
    <s v="In-Store"/>
    <s v="WARE-NMK1003"/>
    <d v="2018-10-27T00:00:00"/>
    <x v="248"/>
    <d v="2019-02-26T00:00:00"/>
    <x v="186"/>
    <n v="22"/>
    <s v="USD"/>
    <x v="11"/>
    <n v="5"/>
    <n v="31"/>
    <n v="139"/>
    <x v="1"/>
    <n v="27"/>
    <n v="0.1"/>
    <n v="2552.7000000000003"/>
    <n v="1557.1470000000002"/>
    <n v="4594.8600000000006"/>
    <n v="1480.5660000000003"/>
  </r>
  <r>
    <s v="SO - 0002241"/>
    <s v="In-Store"/>
    <s v="WARE-PUJ1005"/>
    <d v="2018-10-27T00:00:00"/>
    <x v="248"/>
    <d v="2019-02-05T00:00:00"/>
    <x v="194"/>
    <n v="24"/>
    <s v="USD"/>
    <x v="7"/>
    <n v="4"/>
    <n v="9"/>
    <n v="272"/>
    <x v="0"/>
    <n v="19"/>
    <n v="0.05"/>
    <n v="1802.3"/>
    <n v="829.05799999999999"/>
    <n v="5136.5549999999994"/>
    <n v="2649.3809999999994"/>
  </r>
  <r>
    <s v="SO - 0002242"/>
    <s v="In-Store"/>
    <s v="WARE-PUJ1005"/>
    <d v="2018-10-27T00:00:00"/>
    <x v="248"/>
    <d v="2019-02-19T00:00:00"/>
    <x v="187"/>
    <n v="17"/>
    <s v="USD"/>
    <x v="27"/>
    <n v="1"/>
    <n v="40"/>
    <n v="321"/>
    <x v="3"/>
    <n v="28"/>
    <n v="0.1"/>
    <n v="1085.4000000000001"/>
    <n v="694.65600000000006"/>
    <n v="6838.0200000000013"/>
    <n v="1975.4280000000008"/>
  </r>
  <r>
    <s v="SO - 0002243"/>
    <s v="Wholesale"/>
    <s v="WARE-MKL1006"/>
    <d v="2018-10-27T00:00:00"/>
    <x v="248"/>
    <d v="2019-02-26T00:00:00"/>
    <x v="177"/>
    <n v="12"/>
    <s v="USD"/>
    <x v="21"/>
    <n v="26"/>
    <n v="35"/>
    <n v="363"/>
    <x v="1"/>
    <n v="24"/>
    <n v="0.15"/>
    <n v="3363.4"/>
    <n v="2354.38"/>
    <n v="11435.56"/>
    <n v="2018.0399999999991"/>
  </r>
  <r>
    <s v="SO - 0002244"/>
    <s v="Distributor"/>
    <s v="WARE-NMK1003"/>
    <d v="2018-10-27T00:00:00"/>
    <x v="248"/>
    <d v="2019-02-23T00:00:00"/>
    <x v="188"/>
    <n v="29"/>
    <s v="USD"/>
    <x v="15"/>
    <n v="24"/>
    <n v="32"/>
    <n v="193"/>
    <x v="3"/>
    <n v="47"/>
    <n v="0.05"/>
    <n v="5701.7"/>
    <n v="2280.6799999999998"/>
    <n v="27083.074999999997"/>
    <n v="15679.674999999997"/>
  </r>
  <r>
    <s v="SO - 0002245"/>
    <s v="Online"/>
    <s v="WARE-MKL1006"/>
    <d v="2018-10-27T00:00:00"/>
    <x v="248"/>
    <d v="2019-02-24T00:00:00"/>
    <x v="178"/>
    <n v="11"/>
    <s v="USD"/>
    <x v="23"/>
    <n v="15"/>
    <n v="6"/>
    <n v="353"/>
    <x v="1"/>
    <n v="32"/>
    <n v="0.2"/>
    <n v="174.20000000000002"/>
    <n v="125.42400000000001"/>
    <n v="557.44000000000005"/>
    <n v="55.744000000000028"/>
  </r>
  <r>
    <s v="SO - 0002246"/>
    <s v="Distributor"/>
    <s v="WARE-NMK1003"/>
    <d v="2018-10-27T00:00:00"/>
    <x v="248"/>
    <d v="2019-03-03T00:00:00"/>
    <x v="194"/>
    <n v="24"/>
    <s v="USD"/>
    <x v="15"/>
    <n v="24"/>
    <n v="11"/>
    <n v="168"/>
    <x v="1"/>
    <n v="21"/>
    <n v="0.1"/>
    <n v="1065.3"/>
    <n v="671.13900000000001"/>
    <n v="1917.54"/>
    <n v="575.26199999999994"/>
  </r>
  <r>
    <s v="SO - 0002247"/>
    <s v="Online"/>
    <s v="WARE-PUJ1005"/>
    <d v="2018-10-27T00:00:00"/>
    <x v="248"/>
    <d v="2019-02-15T00:00:00"/>
    <x v="184"/>
    <n v="9"/>
    <s v="USD"/>
    <x v="16"/>
    <n v="18"/>
    <n v="46"/>
    <n v="276"/>
    <x v="4"/>
    <n v="9"/>
    <n v="0.1"/>
    <n v="1105.5"/>
    <n v="928.62"/>
    <n v="5969.7"/>
    <n v="397.97999999999956"/>
  </r>
  <r>
    <s v="SO - 0002248"/>
    <s v="In-Store"/>
    <s v="WARE-MKL1006"/>
    <d v="2018-10-27T00:00:00"/>
    <x v="248"/>
    <d v="2019-02-16T00:00:00"/>
    <x v="180"/>
    <n v="10"/>
    <s v="USD"/>
    <x v="14"/>
    <n v="7"/>
    <n v="40"/>
    <n v="348"/>
    <x v="0"/>
    <n v="19"/>
    <n v="0.15"/>
    <n v="167.5"/>
    <n v="108.875"/>
    <n v="711.875"/>
    <n v="167.5"/>
  </r>
  <r>
    <s v="SO - 0002249"/>
    <s v="Wholesale"/>
    <s v="WARE-PUJ1005"/>
    <d v="2018-10-27T00:00:00"/>
    <x v="249"/>
    <d v="2019-02-16T00:00:00"/>
    <x v="189"/>
    <n v="18"/>
    <s v="USD"/>
    <x v="21"/>
    <n v="26"/>
    <n v="24"/>
    <n v="300"/>
    <x v="0"/>
    <n v="22"/>
    <n v="0.1"/>
    <n v="3752"/>
    <n v="3001.6000000000004"/>
    <n v="23637.600000000002"/>
    <n v="2626.3999999999978"/>
  </r>
  <r>
    <s v="SO - 0002250"/>
    <s v="Wholesale"/>
    <s v="WARE-PUJ1005"/>
    <d v="2018-10-27T00:00:00"/>
    <x v="249"/>
    <d v="2019-02-18T00:00:00"/>
    <x v="185"/>
    <n v="17"/>
    <s v="USD"/>
    <x v="3"/>
    <n v="28"/>
    <n v="41"/>
    <n v="279"/>
    <x v="0"/>
    <n v="19"/>
    <n v="7.4999999999999997E-2"/>
    <n v="703.5"/>
    <n v="576.87"/>
    <n v="3904.4250000000002"/>
    <n v="443.20499999999993"/>
  </r>
  <r>
    <s v="SO - 0002251"/>
    <s v="Online"/>
    <s v="WARE-NMK1003"/>
    <d v="2018-10-27T00:00:00"/>
    <x v="249"/>
    <d v="2019-02-18T00:00:00"/>
    <x v="183"/>
    <n v="14"/>
    <s v="USD"/>
    <x v="18"/>
    <n v="13"/>
    <n v="19"/>
    <n v="174"/>
    <x v="1"/>
    <n v="27"/>
    <n v="0.05"/>
    <n v="1795.6000000000001"/>
    <n v="772.10800000000006"/>
    <n v="6823.28"/>
    <n v="3734.8479999999995"/>
  </r>
  <r>
    <s v="SO - 0002252"/>
    <s v="In-Store"/>
    <s v="WARE-XYS1001"/>
    <d v="2018-10-27T00:00:00"/>
    <x v="249"/>
    <d v="2019-02-13T00:00:00"/>
    <x v="189"/>
    <n v="18"/>
    <s v="USD"/>
    <x v="10"/>
    <n v="9"/>
    <n v="45"/>
    <n v="56"/>
    <x v="1"/>
    <n v="36"/>
    <n v="0.05"/>
    <n v="3899.4"/>
    <n v="2300.6459999999997"/>
    <n v="3704.43"/>
    <n v="1403.7840000000001"/>
  </r>
  <r>
    <s v="SO - 0002253"/>
    <s v="Online"/>
    <s v="WARE-NMK1003"/>
    <d v="2018-10-27T00:00:00"/>
    <x v="249"/>
    <d v="2019-03-04T00:00:00"/>
    <x v="191"/>
    <n v="24"/>
    <s v="USD"/>
    <x v="1"/>
    <n v="14"/>
    <n v="48"/>
    <n v="130"/>
    <x v="3"/>
    <n v="6"/>
    <n v="7.4999999999999997E-2"/>
    <n v="991.6"/>
    <n v="803.19600000000003"/>
    <n v="917.23"/>
    <n v="114.03399999999999"/>
  </r>
  <r>
    <s v="SO - 0002254"/>
    <s v="Online"/>
    <s v="WARE-MKL1006"/>
    <d v="2018-10-27T00:00:00"/>
    <x v="249"/>
    <d v="2019-02-23T00:00:00"/>
    <x v="190"/>
    <n v="15"/>
    <s v="USD"/>
    <x v="24"/>
    <n v="16"/>
    <n v="13"/>
    <n v="357"/>
    <x v="3"/>
    <n v="25"/>
    <n v="0.15"/>
    <n v="2539.3000000000002"/>
    <n v="1193.471"/>
    <n v="2158.4050000000002"/>
    <n v="964.9340000000002"/>
  </r>
  <r>
    <s v="SO - 0002255"/>
    <s v="In-Store"/>
    <s v="WARE-UHY1004"/>
    <d v="2018-10-27T00:00:00"/>
    <x v="249"/>
    <d v="2019-02-21T00:00:00"/>
    <x v="187"/>
    <n v="16"/>
    <s v="USD"/>
    <x v="9"/>
    <n v="8"/>
    <n v="34"/>
    <n v="236"/>
    <x v="0"/>
    <n v="12"/>
    <n v="7.4999999999999997E-2"/>
    <n v="1051.9000000000001"/>
    <n v="704.77300000000014"/>
    <n v="973.00750000000016"/>
    <n v="268.23450000000003"/>
  </r>
  <r>
    <s v="SO - 0002256"/>
    <s v="In-Store"/>
    <s v="WARE-NMK1003"/>
    <d v="2018-10-27T00:00:00"/>
    <x v="250"/>
    <d v="2019-03-01T00:00:00"/>
    <x v="178"/>
    <n v="9"/>
    <s v="USD"/>
    <x v="5"/>
    <n v="12"/>
    <n v="24"/>
    <n v="178"/>
    <x v="1"/>
    <n v="41"/>
    <n v="0.2"/>
    <n v="911.2"/>
    <n v="501.16000000000008"/>
    <n v="2186.8800000000006"/>
    <n v="683.40000000000032"/>
  </r>
  <r>
    <s v="SO - 0002257"/>
    <s v="Online"/>
    <s v="WARE-XYS1001"/>
    <d v="2018-10-27T00:00:00"/>
    <x v="250"/>
    <d v="2019-02-19T00:00:00"/>
    <x v="183"/>
    <n v="13"/>
    <s v="USD"/>
    <x v="16"/>
    <n v="18"/>
    <n v="2"/>
    <n v="30"/>
    <x v="3"/>
    <n v="25"/>
    <n v="7.4999999999999997E-2"/>
    <n v="3912.8"/>
    <n v="3325.88"/>
    <n v="10858.020000000002"/>
    <n v="880.38000000000284"/>
  </r>
  <r>
    <s v="SO - 0002258"/>
    <s v="Distributor"/>
    <s v="WARE-PUJ1005"/>
    <d v="2018-10-27T00:00:00"/>
    <x v="250"/>
    <d v="2019-03-03T00:00:00"/>
    <x v="196"/>
    <n v="31"/>
    <s v="USD"/>
    <x v="8"/>
    <n v="23"/>
    <n v="48"/>
    <n v="312"/>
    <x v="2"/>
    <n v="7"/>
    <n v="7.4999999999999997E-2"/>
    <n v="998.30000000000007"/>
    <n v="708.79300000000001"/>
    <n v="4617.1374999999998"/>
    <n v="1073.1724999999997"/>
  </r>
  <r>
    <s v="SO - 0002259"/>
    <s v="Distributor"/>
    <s v="WARE-XYS1001"/>
    <d v="2018-10-27T00:00:00"/>
    <x v="250"/>
    <d v="2019-02-08T00:00:00"/>
    <x v="179"/>
    <n v="6"/>
    <s v="USD"/>
    <x v="2"/>
    <n v="21"/>
    <n v="2"/>
    <n v="17"/>
    <x v="1"/>
    <n v="3"/>
    <n v="0.05"/>
    <n v="1031.8"/>
    <n v="433.35599999999994"/>
    <n v="5881.2599999999993"/>
    <n v="3281.1239999999998"/>
  </r>
  <r>
    <s v="SO - 0002260"/>
    <s v="Distributor"/>
    <s v="WARE-NMK1003"/>
    <d v="2018-10-27T00:00:00"/>
    <x v="250"/>
    <d v="2019-02-19T00:00:00"/>
    <x v="194"/>
    <n v="22"/>
    <s v="USD"/>
    <x v="2"/>
    <n v="21"/>
    <n v="10"/>
    <n v="147"/>
    <x v="1"/>
    <n v="39"/>
    <n v="0.1"/>
    <n v="2753.7000000000003"/>
    <n v="1459.4610000000002"/>
    <n v="9913.3200000000015"/>
    <n v="4075.4760000000006"/>
  </r>
  <r>
    <s v="SO - 0002261"/>
    <s v="Wholesale"/>
    <s v="WARE-NBV1002"/>
    <d v="2018-10-27T00:00:00"/>
    <x v="250"/>
    <d v="2019-02-08T00:00:00"/>
    <x v="180"/>
    <n v="8"/>
    <s v="USD"/>
    <x v="21"/>
    <n v="26"/>
    <n v="36"/>
    <n v="76"/>
    <x v="1"/>
    <n v="41"/>
    <n v="0.4"/>
    <n v="234.5"/>
    <n v="143.04499999999999"/>
    <n v="984.9"/>
    <n v="-16.414999999999964"/>
  </r>
  <r>
    <s v="SO - 0002262"/>
    <s v="Online"/>
    <s v="WARE-XYS1001"/>
    <d v="2018-10-27T00:00:00"/>
    <x v="250"/>
    <d v="2019-02-14T00:00:00"/>
    <x v="177"/>
    <n v="10"/>
    <s v="USD"/>
    <x v="17"/>
    <n v="20"/>
    <n v="35"/>
    <n v="42"/>
    <x v="0"/>
    <n v="42"/>
    <n v="0.05"/>
    <n v="1132.3"/>
    <n v="702.02599999999995"/>
    <n v="2151.37"/>
    <n v="747.31799999999998"/>
  </r>
  <r>
    <s v="SO - 0002263"/>
    <s v="In-Store"/>
    <s v="WARE-UHY1004"/>
    <d v="2018-10-27T00:00:00"/>
    <x v="250"/>
    <d v="2019-02-27T00:00:00"/>
    <x v="190"/>
    <n v="14"/>
    <s v="USD"/>
    <x v="11"/>
    <n v="5"/>
    <n v="37"/>
    <n v="219"/>
    <x v="1"/>
    <n v="39"/>
    <n v="0.1"/>
    <n v="978.2"/>
    <n v="449.97200000000004"/>
    <n v="1760.7600000000002"/>
    <n v="860.81600000000014"/>
  </r>
  <r>
    <s v="SO - 0002264"/>
    <s v="In-Store"/>
    <s v="WARE-MKL1006"/>
    <d v="2018-10-27T00:00:00"/>
    <x v="250"/>
    <d v="2019-02-08T00:00:00"/>
    <x v="189"/>
    <n v="17"/>
    <s v="USD"/>
    <x v="9"/>
    <n v="8"/>
    <n v="26"/>
    <n v="359"/>
    <x v="1"/>
    <n v="29"/>
    <n v="7.4999999999999997E-2"/>
    <n v="2619.7000000000003"/>
    <n v="1938.5780000000002"/>
    <n v="14539.335000000001"/>
    <n v="2907.8670000000002"/>
  </r>
  <r>
    <s v="SO - 0002265"/>
    <s v="Wholesale"/>
    <s v="WARE-XYS1001"/>
    <d v="2018-10-27T00:00:00"/>
    <x v="250"/>
    <d v="2019-02-21T00:00:00"/>
    <x v="195"/>
    <n v="24"/>
    <s v="USD"/>
    <x v="21"/>
    <n v="26"/>
    <n v="33"/>
    <n v="21"/>
    <x v="2"/>
    <n v="16"/>
    <n v="0.15"/>
    <n v="1078.7"/>
    <n v="528.56299999999999"/>
    <n v="6418.2650000000003"/>
    <n v="2718.3240000000005"/>
  </r>
  <r>
    <s v="SO - 0002266"/>
    <s v="Wholesale"/>
    <s v="WARE-XYS1001"/>
    <d v="2018-10-27T00:00:00"/>
    <x v="250"/>
    <d v="2019-03-01T00:00:00"/>
    <x v="183"/>
    <n v="13"/>
    <s v="USD"/>
    <x v="3"/>
    <n v="28"/>
    <n v="16"/>
    <n v="29"/>
    <x v="0"/>
    <n v="5"/>
    <n v="0.05"/>
    <n v="1829.1000000000001"/>
    <n v="804.80400000000009"/>
    <n v="3475.29"/>
    <n v="1865.6819999999998"/>
  </r>
  <r>
    <s v="SO - 0002267"/>
    <s v="Distributor"/>
    <s v="WARE-NMK1003"/>
    <d v="2018-10-27T00:00:00"/>
    <x v="251"/>
    <d v="2019-03-05T00:00:00"/>
    <x v="191"/>
    <n v="22"/>
    <s v="USD"/>
    <x v="2"/>
    <n v="21"/>
    <n v="42"/>
    <n v="149"/>
    <x v="0"/>
    <n v="22"/>
    <n v="0.05"/>
    <n v="1038.5"/>
    <n v="508.86500000000001"/>
    <n v="986.57499999999993"/>
    <n v="477.70999999999992"/>
  </r>
  <r>
    <s v="SO - 0002268"/>
    <s v="Online"/>
    <s v="WARE-UHY1004"/>
    <d v="2018-10-27T00:00:00"/>
    <x v="251"/>
    <d v="2019-02-26T00:00:00"/>
    <x v="183"/>
    <n v="12"/>
    <s v="USD"/>
    <x v="19"/>
    <n v="19"/>
    <n v="31"/>
    <n v="249"/>
    <x v="4"/>
    <n v="9"/>
    <n v="0.05"/>
    <n v="3946.3"/>
    <n v="1894.2239999999999"/>
    <n v="18744.924999999999"/>
    <n v="9273.8050000000003"/>
  </r>
  <r>
    <s v="SO - 0002269"/>
    <s v="Online"/>
    <s v="WARE-PUJ1005"/>
    <d v="2018-10-27T00:00:00"/>
    <x v="251"/>
    <d v="2019-03-04T00:00:00"/>
    <x v="177"/>
    <n v="9"/>
    <s v="USD"/>
    <x v="16"/>
    <n v="18"/>
    <n v="24"/>
    <n v="295"/>
    <x v="1"/>
    <n v="23"/>
    <n v="0.05"/>
    <n v="5299.7"/>
    <n v="2596.8530000000001"/>
    <n v="5034.7149999999992"/>
    <n v="2437.8619999999992"/>
  </r>
  <r>
    <s v="SO - 0002270"/>
    <s v="In-Store"/>
    <s v="WARE-NMK1003"/>
    <d v="2018-10-27T00:00:00"/>
    <x v="251"/>
    <d v="2019-03-02T00:00:00"/>
    <x v="184"/>
    <n v="6"/>
    <s v="USD"/>
    <x v="9"/>
    <n v="8"/>
    <n v="37"/>
    <n v="202"/>
    <x v="0"/>
    <n v="15"/>
    <n v="0.15"/>
    <n v="2365.1"/>
    <n v="1442.711"/>
    <n v="12062.009999999998"/>
    <n v="3405.7439999999988"/>
  </r>
  <r>
    <s v="SO - 0002271"/>
    <s v="Distributor"/>
    <s v="WARE-XYS1001"/>
    <d v="2018-10-27T00:00:00"/>
    <x v="251"/>
    <d v="2019-02-08T00:00:00"/>
    <x v="188"/>
    <n v="26"/>
    <s v="USD"/>
    <x v="8"/>
    <n v="23"/>
    <n v="6"/>
    <n v="47"/>
    <x v="0"/>
    <n v="5"/>
    <n v="0.15"/>
    <n v="268"/>
    <n v="120.60000000000001"/>
    <n v="683.4"/>
    <n v="321.59999999999997"/>
  </r>
  <r>
    <s v="SO - 0002272"/>
    <s v="Wholesale"/>
    <s v="WARE-NMK1003"/>
    <d v="2018-10-27T00:00:00"/>
    <x v="251"/>
    <d v="2019-02-09T00:00:00"/>
    <x v="190"/>
    <n v="13"/>
    <s v="USD"/>
    <x v="25"/>
    <n v="27"/>
    <n v="22"/>
    <n v="136"/>
    <x v="3"/>
    <n v="28"/>
    <n v="7.4999999999999997E-2"/>
    <n v="1139"/>
    <n v="785.91"/>
    <n v="8428.6"/>
    <n v="2141.3200000000006"/>
  </r>
  <r>
    <s v="SO - 0002273"/>
    <s v="Distributor"/>
    <s v="WARE-NMK1003"/>
    <d v="2018-10-27T00:00:00"/>
    <x v="251"/>
    <d v="2019-02-14T00:00:00"/>
    <x v="193"/>
    <n v="20"/>
    <s v="USD"/>
    <x v="12"/>
    <n v="25"/>
    <n v="19"/>
    <n v="148"/>
    <x v="1"/>
    <n v="21"/>
    <n v="0.05"/>
    <n v="1139"/>
    <n v="751.74"/>
    <n v="6492.2999999999993"/>
    <n v="1981.8599999999988"/>
  </r>
  <r>
    <s v="SO - 0002274"/>
    <s v="Online"/>
    <s v="WARE-MKL1006"/>
    <d v="2018-10-27T00:00:00"/>
    <x v="251"/>
    <d v="2019-02-20T00:00:00"/>
    <x v="194"/>
    <n v="21"/>
    <s v="USD"/>
    <x v="16"/>
    <n v="18"/>
    <n v="13"/>
    <n v="352"/>
    <x v="2"/>
    <n v="7"/>
    <n v="0.3"/>
    <n v="247.9"/>
    <n v="148.74"/>
    <n v="347.06"/>
    <n v="49.579999999999984"/>
  </r>
  <r>
    <s v="SO - 0002275"/>
    <s v="Online"/>
    <s v="WARE-NMK1003"/>
    <d v="2018-10-27T00:00:00"/>
    <x v="251"/>
    <d v="2019-02-28T00:00:00"/>
    <x v="193"/>
    <n v="20"/>
    <s v="USD"/>
    <x v="23"/>
    <n v="15"/>
    <n v="14"/>
    <n v="190"/>
    <x v="1"/>
    <n v="36"/>
    <n v="0.4"/>
    <n v="3926.2000000000003"/>
    <n v="1806.0520000000001"/>
    <n v="11778.6"/>
    <n v="2748.34"/>
  </r>
  <r>
    <s v="SO - 0002276"/>
    <s v="Online"/>
    <s v="WARE-UHY1004"/>
    <d v="2018-10-27T00:00:00"/>
    <x v="251"/>
    <d v="2019-02-25T00:00:00"/>
    <x v="196"/>
    <n v="30"/>
    <s v="USD"/>
    <x v="1"/>
    <n v="14"/>
    <n v="8"/>
    <n v="218"/>
    <x v="0"/>
    <n v="22"/>
    <n v="0.05"/>
    <n v="938"/>
    <n v="712.88"/>
    <n v="7128.7999999999993"/>
    <n v="1425.7599999999993"/>
  </r>
  <r>
    <s v="SO - 0002277"/>
    <s v="In-Store"/>
    <s v="WARE-PUJ1005"/>
    <d v="2018-10-27T00:00:00"/>
    <x v="252"/>
    <d v="2019-02-24T00:00:00"/>
    <x v="185"/>
    <n v="14"/>
    <s v="USD"/>
    <x v="11"/>
    <n v="5"/>
    <n v="44"/>
    <n v="297"/>
    <x v="1"/>
    <n v="31"/>
    <n v="7.4999999999999997E-2"/>
    <n v="3718.5"/>
    <n v="2417.0250000000001"/>
    <n v="20637.674999999999"/>
    <n v="6135.5249999999978"/>
  </r>
  <r>
    <s v="SO - 0002278"/>
    <s v="In-Store"/>
    <s v="WARE-PUJ1005"/>
    <d v="2018-10-27T00:00:00"/>
    <x v="252"/>
    <d v="2019-02-22T00:00:00"/>
    <x v="196"/>
    <n v="29"/>
    <s v="USD"/>
    <x v="0"/>
    <n v="6"/>
    <n v="50"/>
    <n v="281"/>
    <x v="1"/>
    <n v="17"/>
    <n v="0.05"/>
    <n v="2472.3000000000002"/>
    <n v="1335.0420000000001"/>
    <n v="9394.74"/>
    <n v="4054.5719999999992"/>
  </r>
  <r>
    <s v="SO - 0002279"/>
    <s v="Wholesale"/>
    <s v="WARE-NMK1003"/>
    <d v="2018-10-27T00:00:00"/>
    <x v="252"/>
    <d v="2019-03-02T00:00:00"/>
    <x v="193"/>
    <n v="19"/>
    <s v="USD"/>
    <x v="21"/>
    <n v="26"/>
    <n v="21"/>
    <n v="100"/>
    <x v="1"/>
    <n v="45"/>
    <n v="0.05"/>
    <n v="5601.2"/>
    <n v="3080.6600000000003"/>
    <n v="26605.699999999997"/>
    <n v="11202.399999999996"/>
  </r>
  <r>
    <s v="SO - 0002280"/>
    <s v="Online"/>
    <s v="WARE-XYS1001"/>
    <d v="2018-10-27T00:00:00"/>
    <x v="252"/>
    <d v="2019-02-16T00:00:00"/>
    <x v="186"/>
    <n v="18"/>
    <s v="USD"/>
    <x v="24"/>
    <n v="16"/>
    <n v="39"/>
    <n v="24"/>
    <x v="1"/>
    <n v="33"/>
    <n v="0.3"/>
    <n v="3959.7000000000003"/>
    <n v="1861.059"/>
    <n v="8315.369999999999"/>
    <n v="2732.1929999999993"/>
  </r>
  <r>
    <s v="SO - 0002281"/>
    <s v="Online"/>
    <s v="WARE-NMK1003"/>
    <d v="2018-10-27T00:00:00"/>
    <x v="252"/>
    <d v="2019-02-19T00:00:00"/>
    <x v="197"/>
    <n v="28"/>
    <s v="USD"/>
    <x v="16"/>
    <n v="18"/>
    <n v="1"/>
    <n v="155"/>
    <x v="0"/>
    <n v="34"/>
    <n v="0.15"/>
    <n v="1802.3"/>
    <n v="720.92000000000007"/>
    <n v="7659.7749999999996"/>
    <n v="4055.1749999999993"/>
  </r>
  <r>
    <s v="SO - 0002282"/>
    <s v="In-Store"/>
    <s v="WARE-XYS1001"/>
    <d v="2018-10-27T00:00:00"/>
    <x v="252"/>
    <d v="2019-02-27T00:00:00"/>
    <x v="185"/>
    <n v="14"/>
    <s v="USD"/>
    <x v="26"/>
    <n v="3"/>
    <n v="39"/>
    <n v="30"/>
    <x v="2"/>
    <n v="7"/>
    <n v="0.05"/>
    <n v="2418.7000000000003"/>
    <n v="1596.3420000000003"/>
    <n v="6893.2950000000001"/>
    <n v="2104.2689999999993"/>
  </r>
  <r>
    <s v="SO - 0002283"/>
    <s v="Distributor"/>
    <s v="WARE-XYS1001"/>
    <d v="2018-10-27T00:00:00"/>
    <x v="252"/>
    <d v="2019-02-10T00:00:00"/>
    <x v="177"/>
    <n v="8"/>
    <s v="USD"/>
    <x v="2"/>
    <n v="21"/>
    <n v="37"/>
    <n v="40"/>
    <x v="1"/>
    <n v="41"/>
    <n v="0.05"/>
    <n v="1299.8"/>
    <n v="1065.836"/>
    <n v="7408.8599999999988"/>
    <n v="1013.8439999999991"/>
  </r>
  <r>
    <s v="SO - 0002284"/>
    <s v="Distributor"/>
    <s v="WARE-NMK1003"/>
    <d v="2018-10-27T00:00:00"/>
    <x v="252"/>
    <d v="2019-02-18T00:00:00"/>
    <x v="198"/>
    <n v="32"/>
    <s v="USD"/>
    <x v="2"/>
    <n v="21"/>
    <n v="4"/>
    <n v="169"/>
    <x v="0"/>
    <n v="20"/>
    <n v="0.1"/>
    <n v="1118.9000000000001"/>
    <n v="682.529"/>
    <n v="6042.06"/>
    <n v="1946.8860000000004"/>
  </r>
  <r>
    <s v="SO - 0002285"/>
    <s v="In-Store"/>
    <s v="WARE-PUJ1005"/>
    <d v="2018-10-27T00:00:00"/>
    <x v="252"/>
    <d v="2019-02-14T00:00:00"/>
    <x v="194"/>
    <n v="20"/>
    <s v="USD"/>
    <x v="9"/>
    <n v="8"/>
    <n v="29"/>
    <n v="290"/>
    <x v="1"/>
    <n v="27"/>
    <n v="0.1"/>
    <n v="3932.9"/>
    <n v="1573.16"/>
    <n v="21237.660000000003"/>
    <n v="11798.700000000003"/>
  </r>
  <r>
    <s v="SO - 0002286"/>
    <s v="Distributor"/>
    <s v="WARE-UHY1004"/>
    <d v="2018-10-27T00:00:00"/>
    <x v="252"/>
    <d v="2019-02-28T00:00:00"/>
    <x v="177"/>
    <n v="8"/>
    <s v="USD"/>
    <x v="2"/>
    <n v="21"/>
    <n v="2"/>
    <n v="212"/>
    <x v="0"/>
    <n v="38"/>
    <n v="7.4999999999999997E-2"/>
    <n v="221.1"/>
    <n v="95.072999999999993"/>
    <n v="204.51750000000001"/>
    <n v="109.44450000000002"/>
  </r>
  <r>
    <s v="SO - 0002287"/>
    <s v="In-Store"/>
    <s v="WARE-XYS1001"/>
    <d v="2018-10-27T00:00:00"/>
    <x v="252"/>
    <d v="2019-03-06T00:00:00"/>
    <x v="180"/>
    <n v="6"/>
    <s v="USD"/>
    <x v="7"/>
    <n v="4"/>
    <n v="24"/>
    <n v="30"/>
    <x v="0"/>
    <n v="22"/>
    <n v="0.1"/>
    <n v="187.6"/>
    <n v="93.8"/>
    <n v="337.68"/>
    <n v="150.08000000000001"/>
  </r>
  <r>
    <s v="SO - 0002288"/>
    <s v="Distributor"/>
    <s v="WARE-NMK1003"/>
    <d v="2018-10-27T00:00:00"/>
    <x v="253"/>
    <d v="2019-03-08T00:00:00"/>
    <x v="196"/>
    <n v="28"/>
    <s v="USD"/>
    <x v="8"/>
    <n v="23"/>
    <n v="34"/>
    <n v="152"/>
    <x v="2"/>
    <n v="8"/>
    <n v="0.05"/>
    <n v="2244.5"/>
    <n v="1324.2549999999999"/>
    <n v="14925.924999999999"/>
    <n v="5656.1399999999994"/>
  </r>
  <r>
    <s v="SO - 0002289"/>
    <s v="Online"/>
    <s v="WARE-UHY1004"/>
    <d v="2018-10-27T00:00:00"/>
    <x v="253"/>
    <d v="2019-03-08T00:00:00"/>
    <x v="184"/>
    <n v="4"/>
    <s v="USD"/>
    <x v="16"/>
    <n v="18"/>
    <n v="35"/>
    <n v="206"/>
    <x v="1"/>
    <n v="41"/>
    <n v="0.3"/>
    <n v="2432.1"/>
    <n v="1799.7539999999999"/>
    <n v="11917.289999999999"/>
    <n v="-680.98799999999937"/>
  </r>
  <r>
    <s v="SO - 0002290"/>
    <s v="In-Store"/>
    <s v="WARE-UHY1004"/>
    <d v="2018-10-27T00:00:00"/>
    <x v="253"/>
    <d v="2019-02-19T00:00:00"/>
    <x v="186"/>
    <n v="17"/>
    <s v="USD"/>
    <x v="14"/>
    <n v="7"/>
    <n v="7"/>
    <n v="225"/>
    <x v="0"/>
    <n v="22"/>
    <n v="0.05"/>
    <n v="6298"/>
    <n v="3337.94"/>
    <n v="29915.5"/>
    <n v="13225.8"/>
  </r>
  <r>
    <s v="SO - 0002291"/>
    <s v="In-Store"/>
    <s v="WARE-NBV1002"/>
    <d v="2018-10-27T00:00:00"/>
    <x v="253"/>
    <d v="2019-02-13T00:00:00"/>
    <x v="183"/>
    <n v="10"/>
    <s v="USD"/>
    <x v="26"/>
    <n v="3"/>
    <n v="3"/>
    <n v="63"/>
    <x v="3"/>
    <n v="6"/>
    <n v="0.05"/>
    <n v="2271.3000000000002"/>
    <n v="1476.3450000000003"/>
    <n v="17261.88"/>
    <n v="5451.119999999999"/>
  </r>
  <r>
    <s v="SO - 0002292"/>
    <s v="Distributor"/>
    <s v="WARE-PUJ1005"/>
    <d v="2018-10-27T00:00:00"/>
    <x v="253"/>
    <d v="2019-03-03T00:00:00"/>
    <x v="199"/>
    <n v="25"/>
    <s v="USD"/>
    <x v="8"/>
    <n v="23"/>
    <n v="25"/>
    <n v="292"/>
    <x v="0"/>
    <n v="20"/>
    <n v="0.05"/>
    <n v="3979.8"/>
    <n v="2785.86"/>
    <n v="30246.48"/>
    <n v="7959.5999999999985"/>
  </r>
  <r>
    <s v="SO - 0002293"/>
    <s v="In-Store"/>
    <s v="WARE-UHY1004"/>
    <d v="2018-10-27T00:00:00"/>
    <x v="253"/>
    <d v="2019-02-20T00:00:00"/>
    <x v="180"/>
    <n v="5"/>
    <s v="USD"/>
    <x v="22"/>
    <n v="11"/>
    <n v="36"/>
    <n v="255"/>
    <x v="1"/>
    <n v="27"/>
    <n v="0.4"/>
    <n v="241.20000000000002"/>
    <n v="166.428"/>
    <n v="578.88"/>
    <n v="-86.831999999999994"/>
  </r>
  <r>
    <s v="SO - 0002294"/>
    <s v="In-Store"/>
    <s v="WARE-UHY1004"/>
    <d v="2018-10-27T00:00:00"/>
    <x v="253"/>
    <d v="2019-02-18T00:00:00"/>
    <x v="191"/>
    <n v="20"/>
    <s v="USD"/>
    <x v="26"/>
    <n v="3"/>
    <n v="44"/>
    <n v="231"/>
    <x v="1"/>
    <n v="11"/>
    <n v="0.2"/>
    <n v="1098.8"/>
    <n v="439.52"/>
    <n v="879.04"/>
    <n v="439.52"/>
  </r>
  <r>
    <s v="SO - 0002295"/>
    <s v="In-Store"/>
    <s v="WARE-XYS1001"/>
    <d v="2018-10-27T00:00:00"/>
    <x v="253"/>
    <d v="2019-02-19T00:00:00"/>
    <x v="194"/>
    <n v="19"/>
    <s v="USD"/>
    <x v="5"/>
    <n v="12"/>
    <n v="34"/>
    <n v="43"/>
    <x v="4"/>
    <n v="18"/>
    <n v="0.15"/>
    <n v="2331.6"/>
    <n v="1468.9079999999999"/>
    <n v="13873.019999999999"/>
    <n v="3590.6639999999989"/>
  </r>
  <r>
    <s v="SO - 0002296"/>
    <s v="In-Store"/>
    <s v="WARE-NBV1002"/>
    <d v="2018-10-27T00:00:00"/>
    <x v="253"/>
    <d v="2019-02-16T00:00:00"/>
    <x v="187"/>
    <n v="12"/>
    <s v="USD"/>
    <x v="6"/>
    <n v="10"/>
    <n v="18"/>
    <n v="81"/>
    <x v="4"/>
    <n v="9"/>
    <n v="0.05"/>
    <n v="2934.6"/>
    <n v="2406.3719999999998"/>
    <n v="13939.349999999999"/>
    <n v="1907.4899999999998"/>
  </r>
  <r>
    <s v="SO - 0002297"/>
    <s v="Online"/>
    <s v="WARE-MKL1006"/>
    <d v="2018-10-27T00:00:00"/>
    <x v="254"/>
    <d v="2019-03-09T00:00:00"/>
    <x v="190"/>
    <n v="10"/>
    <s v="USD"/>
    <x v="5"/>
    <n v="12"/>
    <n v="12"/>
    <n v="332"/>
    <x v="1"/>
    <n v="44"/>
    <n v="0.1"/>
    <n v="1788.9"/>
    <n v="1377.4530000000002"/>
    <n v="6440.0400000000009"/>
    <n v="930.22800000000007"/>
  </r>
  <r>
    <s v="SO - 0002298"/>
    <s v="In-Store"/>
    <s v="WARE-PUJ1005"/>
    <d v="2018-10-27T00:00:00"/>
    <x v="254"/>
    <d v="2019-02-12T00:00:00"/>
    <x v="189"/>
    <n v="13"/>
    <s v="USD"/>
    <x v="11"/>
    <n v="5"/>
    <n v="13"/>
    <n v="293"/>
    <x v="1"/>
    <n v="23"/>
    <n v="0.05"/>
    <n v="3075.3"/>
    <n v="2583.252"/>
    <n v="20450.745000000003"/>
    <n v="2367.9810000000034"/>
  </r>
  <r>
    <s v="SO - 0002299"/>
    <s v="Distributor"/>
    <s v="WARE-NMK1003"/>
    <d v="2018-10-27T00:00:00"/>
    <x v="254"/>
    <d v="2019-02-12T00:00:00"/>
    <x v="198"/>
    <n v="30"/>
    <s v="USD"/>
    <x v="15"/>
    <n v="24"/>
    <n v="45"/>
    <n v="173"/>
    <x v="0"/>
    <n v="42"/>
    <n v="0.05"/>
    <n v="2257.9"/>
    <n v="1422.4770000000001"/>
    <n v="4290.01"/>
    <n v="1445.056"/>
  </r>
  <r>
    <s v="SO - 0002300"/>
    <s v="In-Store"/>
    <s v="WARE-PUJ1005"/>
    <d v="2018-10-27T00:00:00"/>
    <x v="254"/>
    <d v="2019-02-24T00:00:00"/>
    <x v="192"/>
    <n v="25"/>
    <s v="USD"/>
    <x v="9"/>
    <n v="8"/>
    <n v="44"/>
    <n v="300"/>
    <x v="1"/>
    <n v="2"/>
    <n v="0.15"/>
    <n v="971.5"/>
    <n v="612.04499999999996"/>
    <n v="6606.2"/>
    <n v="1709.8400000000001"/>
  </r>
  <r>
    <s v="SO - 0002301"/>
    <s v="In-Store"/>
    <s v="WARE-NMK1003"/>
    <d v="2018-10-27T00:00:00"/>
    <x v="254"/>
    <d v="2019-03-02T00:00:00"/>
    <x v="188"/>
    <n v="23"/>
    <s v="USD"/>
    <x v="7"/>
    <n v="4"/>
    <n v="24"/>
    <n v="135"/>
    <x v="3"/>
    <n v="25"/>
    <n v="7.4999999999999997E-2"/>
    <n v="3705.1"/>
    <n v="2482.4169999999999"/>
    <n v="3427.2175000000002"/>
    <n v="944.80050000000028"/>
  </r>
  <r>
    <s v="SO - 0002302"/>
    <s v="Distributor"/>
    <s v="WARE-MKL1006"/>
    <d v="2018-10-27T00:00:00"/>
    <x v="254"/>
    <d v="2019-03-08T00:00:00"/>
    <x v="194"/>
    <n v="18"/>
    <s v="USD"/>
    <x v="12"/>
    <n v="25"/>
    <n v="25"/>
    <n v="330"/>
    <x v="1"/>
    <n v="23"/>
    <n v="7.4999999999999997E-2"/>
    <n v="241.20000000000002"/>
    <n v="110.95200000000001"/>
    <n v="1338.66"/>
    <n v="672.94799999999998"/>
  </r>
  <r>
    <s v="SO - 0002303"/>
    <s v="Online"/>
    <s v="WARE-MKL1006"/>
    <d v="2018-10-27T00:00:00"/>
    <x v="254"/>
    <d v="2019-02-21T00:00:00"/>
    <x v="191"/>
    <n v="19"/>
    <s v="USD"/>
    <x v="23"/>
    <n v="15"/>
    <n v="31"/>
    <n v="352"/>
    <x v="1"/>
    <n v="35"/>
    <n v="0.15"/>
    <n v="3953"/>
    <n v="2529.92"/>
    <n v="13440.199999999999"/>
    <n v="3320.5199999999986"/>
  </r>
  <r>
    <s v="SO - 0002304"/>
    <s v="In-Store"/>
    <s v="WARE-NMK1003"/>
    <d v="2018-10-27T00:00:00"/>
    <x v="255"/>
    <d v="2019-03-03T00:00:00"/>
    <x v="196"/>
    <n v="26"/>
    <s v="USD"/>
    <x v="6"/>
    <n v="10"/>
    <n v="30"/>
    <n v="90"/>
    <x v="2"/>
    <n v="13"/>
    <n v="7.4999999999999997E-2"/>
    <n v="844.2"/>
    <n v="337.68000000000006"/>
    <n v="3904.4250000000002"/>
    <n v="2216.0249999999996"/>
  </r>
  <r>
    <s v="SO - 0002305"/>
    <s v="Wholesale"/>
    <s v="WARE-UHY1004"/>
    <d v="2018-10-27T00:00:00"/>
    <x v="255"/>
    <d v="2019-02-13T00:00:00"/>
    <x v="180"/>
    <n v="3"/>
    <s v="USD"/>
    <x v="21"/>
    <n v="26"/>
    <n v="39"/>
    <n v="248"/>
    <x v="1"/>
    <n v="36"/>
    <n v="7.4999999999999997E-2"/>
    <n v="2633.1"/>
    <n v="1737.846"/>
    <n v="7306.8525"/>
    <n v="2093.3144999999995"/>
  </r>
  <r>
    <s v="SO - 0002306"/>
    <s v="Online"/>
    <s v="WARE-NMK1003"/>
    <d v="2018-10-27T00:00:00"/>
    <x v="255"/>
    <d v="2019-02-23T00:00:00"/>
    <x v="199"/>
    <n v="23"/>
    <s v="USD"/>
    <x v="20"/>
    <n v="17"/>
    <n v="15"/>
    <n v="171"/>
    <x v="2"/>
    <n v="7"/>
    <n v="0.05"/>
    <n v="1701.8"/>
    <n v="1412.4939999999999"/>
    <n v="1616.7099999999998"/>
    <n v="204.21599999999989"/>
  </r>
  <r>
    <s v="SO - 0002307"/>
    <s v="Online"/>
    <s v="WARE-XYS1001"/>
    <d v="2018-10-27T00:00:00"/>
    <x v="255"/>
    <d v="2019-02-22T00:00:00"/>
    <x v="189"/>
    <n v="12"/>
    <s v="USD"/>
    <x v="5"/>
    <n v="12"/>
    <n v="17"/>
    <n v="12"/>
    <x v="1"/>
    <n v="44"/>
    <n v="7.4999999999999997E-2"/>
    <n v="167.5"/>
    <n v="78.724999999999994"/>
    <n v="619.75"/>
    <n v="304.85000000000002"/>
  </r>
  <r>
    <s v="SO - 0002308"/>
    <s v="Online"/>
    <s v="WARE-MKL1006"/>
    <d v="2018-10-27T00:00:00"/>
    <x v="255"/>
    <d v="2019-03-05T00:00:00"/>
    <x v="188"/>
    <n v="22"/>
    <s v="USD"/>
    <x v="23"/>
    <n v="15"/>
    <n v="23"/>
    <n v="349"/>
    <x v="0"/>
    <n v="20"/>
    <n v="0.15"/>
    <n v="2378.5"/>
    <n v="1236.82"/>
    <n v="8086.9"/>
    <n v="3139.62"/>
  </r>
  <r>
    <s v="SO - 0002309"/>
    <s v="Wholesale"/>
    <s v="WARE-XYS1001"/>
    <d v="2018-10-27T00:00:00"/>
    <x v="255"/>
    <d v="2019-02-19T00:00:00"/>
    <x v="198"/>
    <n v="29"/>
    <s v="USD"/>
    <x v="12"/>
    <n v="25"/>
    <n v="27"/>
    <n v="14"/>
    <x v="0"/>
    <n v="19"/>
    <n v="0.05"/>
    <n v="1078.7"/>
    <n v="733.51600000000008"/>
    <n v="7173.3550000000005"/>
    <n v="2038.7429999999995"/>
  </r>
  <r>
    <s v="SO - 0002310"/>
    <s v="Online"/>
    <s v="WARE-NBV1002"/>
    <d v="2018-10-27T00:00:00"/>
    <x v="255"/>
    <d v="2019-02-17T00:00:00"/>
    <x v="183"/>
    <n v="8"/>
    <s v="USD"/>
    <x v="1"/>
    <n v="14"/>
    <n v="17"/>
    <n v="67"/>
    <x v="4"/>
    <n v="9"/>
    <n v="0.05"/>
    <n v="2452.2000000000003"/>
    <n v="1888.1940000000002"/>
    <n v="2329.59"/>
    <n v="441.39599999999996"/>
  </r>
  <r>
    <s v="SO - 0002311"/>
    <s v="Online"/>
    <s v="WARE-UHY1004"/>
    <d v="2018-10-27T00:00:00"/>
    <x v="255"/>
    <d v="2019-03-04T00:00:00"/>
    <x v="177"/>
    <n v="5"/>
    <s v="USD"/>
    <x v="23"/>
    <n v="15"/>
    <n v="25"/>
    <n v="259"/>
    <x v="4"/>
    <n v="9"/>
    <n v="7.4999999999999997E-2"/>
    <n v="1922.9"/>
    <n v="1519.0910000000001"/>
    <n v="8893.4125000000004"/>
    <n v="1297.9574999999995"/>
  </r>
  <r>
    <s v="SO - 0002312"/>
    <s v="In-Store"/>
    <s v="WARE-UHY1004"/>
    <d v="2018-10-27T00:00:00"/>
    <x v="255"/>
    <d v="2019-03-10T00:00:00"/>
    <x v="199"/>
    <n v="23"/>
    <s v="USD"/>
    <x v="13"/>
    <n v="2"/>
    <n v="15"/>
    <n v="255"/>
    <x v="0"/>
    <n v="42"/>
    <n v="0.4"/>
    <n v="6224.3"/>
    <n v="3859.0660000000003"/>
    <n v="3734.58"/>
    <n v="-124.48600000000033"/>
  </r>
  <r>
    <s v="SO - 0002313"/>
    <s v="Wholesale"/>
    <s v="WARE-PUJ1005"/>
    <d v="2018-10-27T00:00:00"/>
    <x v="256"/>
    <d v="2019-02-25T00:00:00"/>
    <x v="178"/>
    <n v="3"/>
    <s v="USD"/>
    <x v="3"/>
    <n v="28"/>
    <n v="10"/>
    <n v="271"/>
    <x v="1"/>
    <n v="27"/>
    <n v="0.15"/>
    <n v="1876"/>
    <n v="994.28000000000009"/>
    <n v="6378.4"/>
    <n v="2401.2799999999993"/>
  </r>
  <r>
    <s v="SO - 0002314"/>
    <s v="In-Store"/>
    <s v="WARE-NMK1003"/>
    <d v="2018-10-27T00:00:00"/>
    <x v="256"/>
    <d v="2019-02-27T00:00:00"/>
    <x v="200"/>
    <n v="30"/>
    <s v="USD"/>
    <x v="6"/>
    <n v="10"/>
    <n v="4"/>
    <n v="190"/>
    <x v="1"/>
    <n v="17"/>
    <n v="0.05"/>
    <n v="6304.7"/>
    <n v="2774.0679999999998"/>
    <n v="29947.324999999997"/>
    <n v="16076.984999999999"/>
  </r>
  <r>
    <s v="SO - 0002315"/>
    <s v="Distributor"/>
    <s v="WARE-UHY1004"/>
    <d v="2018-10-27T00:00:00"/>
    <x v="256"/>
    <d v="2019-02-27T00:00:00"/>
    <x v="187"/>
    <n v="9"/>
    <s v="USD"/>
    <x v="2"/>
    <n v="21"/>
    <n v="17"/>
    <n v="236"/>
    <x v="1"/>
    <n v="45"/>
    <n v="0.1"/>
    <n v="964.80000000000007"/>
    <n v="569.23199999999997"/>
    <n v="3473.28"/>
    <n v="1196.3520000000003"/>
  </r>
  <r>
    <s v="SO - 0002316"/>
    <s v="In-Store"/>
    <s v="WARE-NMK1003"/>
    <d v="2018-10-27T00:00:00"/>
    <x v="256"/>
    <d v="2019-02-26T00:00:00"/>
    <x v="188"/>
    <n v="21"/>
    <s v="USD"/>
    <x v="14"/>
    <n v="7"/>
    <n v="43"/>
    <n v="116"/>
    <x v="1"/>
    <n v="43"/>
    <n v="0.15"/>
    <n v="3611.3"/>
    <n v="2780.701"/>
    <n v="6139.21"/>
    <n v="577.80799999999999"/>
  </r>
  <r>
    <s v="SO - 0002317"/>
    <s v="In-Store"/>
    <s v="WARE-PUJ1005"/>
    <d v="2018-10-27T00:00:00"/>
    <x v="256"/>
    <d v="2019-02-13T00:00:00"/>
    <x v="194"/>
    <n v="16"/>
    <s v="USD"/>
    <x v="11"/>
    <n v="5"/>
    <n v="31"/>
    <n v="306"/>
    <x v="1"/>
    <n v="36"/>
    <n v="7.4999999999999997E-2"/>
    <n v="1005"/>
    <n v="633.15"/>
    <n v="2788.875"/>
    <n v="889.42500000000018"/>
  </r>
  <r>
    <s v="SO - 0002318"/>
    <s v="Distributor"/>
    <s v="WARE-UHY1004"/>
    <d v="2018-10-27T00:00:00"/>
    <x v="256"/>
    <d v="2019-03-02T00:00:00"/>
    <x v="201"/>
    <n v="38"/>
    <s v="USD"/>
    <x v="15"/>
    <n v="24"/>
    <n v="38"/>
    <n v="225"/>
    <x v="2"/>
    <n v="8"/>
    <n v="0.15"/>
    <n v="2793.9"/>
    <n v="1201.377"/>
    <n v="4749.63"/>
    <n v="2346.8760000000002"/>
  </r>
  <r>
    <s v="SO - 0002319"/>
    <s v="In-Store"/>
    <s v="WARE-NMK1003"/>
    <d v="2018-10-27T00:00:00"/>
    <x v="256"/>
    <d v="2019-03-01T00:00:00"/>
    <x v="188"/>
    <n v="21"/>
    <s v="USD"/>
    <x v="5"/>
    <n v="12"/>
    <n v="34"/>
    <n v="173"/>
    <x v="1"/>
    <n v="30"/>
    <n v="0.05"/>
    <n v="850.9"/>
    <n v="646.68399999999997"/>
    <n v="2425.0649999999996"/>
    <n v="485.01299999999969"/>
  </r>
  <r>
    <s v="SO - 0002320"/>
    <s v="In-Store"/>
    <s v="WARE-PUJ1005"/>
    <d v="2018-10-27T00:00:00"/>
    <x v="256"/>
    <d v="2019-03-07T00:00:00"/>
    <x v="187"/>
    <n v="9"/>
    <s v="USD"/>
    <x v="11"/>
    <n v="5"/>
    <n v="44"/>
    <n v="272"/>
    <x v="1"/>
    <n v="40"/>
    <n v="7.4999999999999997E-2"/>
    <n v="2278"/>
    <n v="1913.52"/>
    <n v="10535.75"/>
    <n v="968.14999999999964"/>
  </r>
  <r>
    <s v="SO - 0002321"/>
    <s v="Wholesale"/>
    <s v="WARE-XYS1001"/>
    <d v="2018-10-27T00:00:00"/>
    <x v="256"/>
    <d v="2019-02-19T00:00:00"/>
    <x v="189"/>
    <n v="11"/>
    <s v="USD"/>
    <x v="3"/>
    <n v="28"/>
    <n v="33"/>
    <n v="38"/>
    <x v="1"/>
    <n v="17"/>
    <n v="0.15"/>
    <n v="1092.1000000000001"/>
    <n v="655.2600000000001"/>
    <n v="6497.9950000000008"/>
    <n v="1911.1750000000002"/>
  </r>
  <r>
    <s v="SO - 0002322"/>
    <s v="Wholesale"/>
    <s v="WARE-NMK1003"/>
    <d v="2018-10-27T00:00:00"/>
    <x v="256"/>
    <d v="2019-02-24T00:00:00"/>
    <x v="185"/>
    <n v="10"/>
    <s v="USD"/>
    <x v="25"/>
    <n v="27"/>
    <n v="33"/>
    <n v="159"/>
    <x v="1"/>
    <n v="26"/>
    <n v="0.05"/>
    <n v="6505.7"/>
    <n v="3578.1350000000002"/>
    <n v="24721.66"/>
    <n v="10409.119999999999"/>
  </r>
  <r>
    <s v="SO - 0002323"/>
    <s v="Distributor"/>
    <s v="WARE-NMK1003"/>
    <d v="2018-10-27T00:00:00"/>
    <x v="257"/>
    <d v="2019-02-15T00:00:00"/>
    <x v="202"/>
    <n v="36"/>
    <s v="USD"/>
    <x v="15"/>
    <n v="24"/>
    <n v="13"/>
    <n v="134"/>
    <x v="2"/>
    <n v="7"/>
    <n v="0.05"/>
    <n v="1125.6000000000001"/>
    <n v="495.26400000000007"/>
    <n v="5346.6"/>
    <n v="2870.28"/>
  </r>
  <r>
    <s v="SO - 0002324"/>
    <s v="Distributor"/>
    <s v="WARE-NMK1003"/>
    <d v="2018-10-27T00:00:00"/>
    <x v="257"/>
    <d v="2019-03-09T00:00:00"/>
    <x v="185"/>
    <n v="9"/>
    <s v="USD"/>
    <x v="15"/>
    <n v="24"/>
    <n v="25"/>
    <n v="91"/>
    <x v="0"/>
    <n v="22"/>
    <n v="0.15"/>
    <n v="1165.8"/>
    <n v="559.58399999999995"/>
    <n v="7927.44"/>
    <n v="3450.768"/>
  </r>
  <r>
    <s v="SO - 0002325"/>
    <s v="In-Store"/>
    <s v="WARE-NMK1003"/>
    <d v="2018-10-27T00:00:00"/>
    <x v="257"/>
    <d v="2019-03-06T00:00:00"/>
    <x v="193"/>
    <n v="14"/>
    <s v="USD"/>
    <x v="14"/>
    <n v="7"/>
    <n v="47"/>
    <n v="97"/>
    <x v="4"/>
    <n v="9"/>
    <n v="0.05"/>
    <n v="978.2"/>
    <n v="674.95799999999997"/>
    <n v="4646.45"/>
    <n v="1271.6599999999999"/>
  </r>
  <r>
    <s v="SO - 0002326"/>
    <s v="Online"/>
    <s v="WARE-XYS1001"/>
    <d v="2018-10-27T00:00:00"/>
    <x v="257"/>
    <d v="2019-02-21T00:00:00"/>
    <x v="183"/>
    <n v="6"/>
    <s v="USD"/>
    <x v="19"/>
    <n v="19"/>
    <n v="31"/>
    <n v="54"/>
    <x v="2"/>
    <n v="4"/>
    <n v="7.4999999999999997E-2"/>
    <n v="3035.1"/>
    <n v="1578.252"/>
    <n v="22459.74"/>
    <n v="9833.724000000002"/>
  </r>
  <r>
    <s v="SO - 0002327"/>
    <s v="In-Store"/>
    <s v="WARE-PUJ1005"/>
    <d v="2018-10-27T00:00:00"/>
    <x v="257"/>
    <d v="2019-03-09T00:00:00"/>
    <x v="183"/>
    <n v="6"/>
    <s v="USD"/>
    <x v="22"/>
    <n v="11"/>
    <n v="7"/>
    <n v="322"/>
    <x v="1"/>
    <n v="31"/>
    <n v="7.4999999999999997E-2"/>
    <n v="214.4"/>
    <n v="167.232"/>
    <n v="793.28000000000009"/>
    <n v="124.35200000000009"/>
  </r>
  <r>
    <s v="SO - 0002328"/>
    <s v="Online"/>
    <s v="WARE-MKL1006"/>
    <d v="2018-10-27T00:00:00"/>
    <x v="257"/>
    <d v="2019-03-05T00:00:00"/>
    <x v="197"/>
    <n v="23"/>
    <s v="USD"/>
    <x v="5"/>
    <n v="12"/>
    <n v="44"/>
    <n v="365"/>
    <x v="1"/>
    <n v="40"/>
    <n v="7.4999999999999997E-2"/>
    <n v="1125.6000000000001"/>
    <n v="709.12800000000004"/>
    <n v="3123.5400000000004"/>
    <n v="996.1560000000004"/>
  </r>
  <r>
    <s v="SO - 0002329"/>
    <s v="In-Store"/>
    <s v="WARE-NMK1003"/>
    <d v="2018-10-27T00:00:00"/>
    <x v="257"/>
    <d v="2019-02-24T00:00:00"/>
    <x v="185"/>
    <n v="9"/>
    <s v="USD"/>
    <x v="11"/>
    <n v="5"/>
    <n v="3"/>
    <n v="153"/>
    <x v="1"/>
    <n v="23"/>
    <n v="0.1"/>
    <n v="5567.7"/>
    <n v="3284.9429999999998"/>
    <n v="10021.86"/>
    <n v="3451.9740000000011"/>
  </r>
  <r>
    <s v="SO - 0002330"/>
    <s v="Wholesale"/>
    <s v="WARE-PUJ1005"/>
    <d v="2018-10-27T00:00:00"/>
    <x v="257"/>
    <d v="2019-03-10T00:00:00"/>
    <x v="186"/>
    <n v="13"/>
    <s v="USD"/>
    <x v="3"/>
    <n v="28"/>
    <n v="40"/>
    <n v="284"/>
    <x v="4"/>
    <n v="10"/>
    <n v="7.4999999999999997E-2"/>
    <n v="167.5"/>
    <n v="70.349999999999994"/>
    <n v="1084.5625"/>
    <n v="592.11250000000007"/>
  </r>
  <r>
    <s v="SO - 0002331"/>
    <s v="In-Store"/>
    <s v="WARE-XYS1001"/>
    <d v="2018-10-27T00:00:00"/>
    <x v="257"/>
    <d v="2019-03-09T00:00:00"/>
    <x v="191"/>
    <n v="16"/>
    <s v="USD"/>
    <x v="6"/>
    <n v="10"/>
    <n v="18"/>
    <n v="6"/>
    <x v="1"/>
    <n v="30"/>
    <n v="0.2"/>
    <n v="1822.4"/>
    <n v="1111.664"/>
    <n v="1457.92"/>
    <n v="346.25600000000009"/>
  </r>
  <r>
    <s v="SO - 0002332"/>
    <s v="Wholesale"/>
    <s v="WARE-PUJ1005"/>
    <d v="2018-10-27T00:00:00"/>
    <x v="257"/>
    <d v="2019-03-11T00:00:00"/>
    <x v="193"/>
    <n v="14"/>
    <s v="USD"/>
    <x v="3"/>
    <n v="28"/>
    <n v="6"/>
    <n v="284"/>
    <x v="4"/>
    <n v="9"/>
    <n v="0.4"/>
    <n v="5983.1"/>
    <n v="2632.5640000000003"/>
    <n v="7179.72"/>
    <n v="1914.5919999999996"/>
  </r>
  <r>
    <s v="SO - 0002333"/>
    <s v="Online"/>
    <s v="WARE-PUJ1005"/>
    <d v="2018-10-27T00:00:00"/>
    <x v="257"/>
    <d v="2019-03-06T00:00:00"/>
    <x v="189"/>
    <n v="10"/>
    <s v="USD"/>
    <x v="24"/>
    <n v="16"/>
    <n v="37"/>
    <n v="271"/>
    <x v="1"/>
    <n v="43"/>
    <n v="0.1"/>
    <n v="1802.3"/>
    <n v="1135.4490000000001"/>
    <n v="3244.14"/>
    <n v="973.24199999999973"/>
  </r>
  <r>
    <s v="SO - 0002334"/>
    <s v="In-Store"/>
    <s v="WARE-XYS1001"/>
    <d v="2018-10-27T00:00:00"/>
    <x v="257"/>
    <d v="2019-03-06T00:00:00"/>
    <x v="189"/>
    <n v="10"/>
    <s v="USD"/>
    <x v="26"/>
    <n v="3"/>
    <n v="36"/>
    <n v="26"/>
    <x v="1"/>
    <n v="40"/>
    <n v="7.4999999999999997E-2"/>
    <n v="3939.6"/>
    <n v="2481.9479999999999"/>
    <n v="25508.910000000003"/>
    <n v="8135.2740000000049"/>
  </r>
  <r>
    <s v="SO - 0002335"/>
    <s v="Online"/>
    <s v="WARE-UHY1004"/>
    <d v="2018-10-27T00:00:00"/>
    <x v="258"/>
    <d v="2019-02-19T00:00:00"/>
    <x v="186"/>
    <n v="12"/>
    <s v="USD"/>
    <x v="23"/>
    <n v="15"/>
    <n v="50"/>
    <n v="210"/>
    <x v="2"/>
    <n v="4"/>
    <n v="7.4999999999999997E-2"/>
    <n v="676.7"/>
    <n v="311.28200000000004"/>
    <n v="625.9475000000001"/>
    <n v="314.66550000000007"/>
  </r>
  <r>
    <s v="SO - 0002336"/>
    <s v="In-Store"/>
    <s v="WARE-XYS1001"/>
    <d v="2018-10-27T00:00:00"/>
    <x v="258"/>
    <d v="2019-02-18T00:00:00"/>
    <x v="195"/>
    <n v="16"/>
    <s v="USD"/>
    <x v="26"/>
    <n v="3"/>
    <n v="20"/>
    <n v="11"/>
    <x v="1"/>
    <n v="2"/>
    <n v="7.4999999999999997E-2"/>
    <n v="3457.2000000000003"/>
    <n v="1452.0240000000001"/>
    <n v="22385.370000000003"/>
    <n v="12221.202000000001"/>
  </r>
  <r>
    <s v="SO - 0002337"/>
    <s v="In-Store"/>
    <s v="WARE-NMK1003"/>
    <d v="2018-10-27T00:00:00"/>
    <x v="259"/>
    <d v="2019-03-06T00:00:00"/>
    <x v="197"/>
    <n v="21"/>
    <s v="USD"/>
    <x v="10"/>
    <n v="9"/>
    <n v="29"/>
    <n v="170"/>
    <x v="3"/>
    <n v="6"/>
    <n v="0.15"/>
    <n v="5681.6"/>
    <n v="4658.9120000000003"/>
    <n v="24146.799999999999"/>
    <n v="852.23999999999796"/>
  </r>
  <r>
    <s v="SO - 0002338"/>
    <s v="Distributor"/>
    <s v="WARE-UHY1004"/>
    <d v="2018-10-27T00:00:00"/>
    <x v="259"/>
    <d v="2019-03-03T00:00:00"/>
    <x v="192"/>
    <n v="20"/>
    <s v="USD"/>
    <x v="4"/>
    <n v="22"/>
    <n v="23"/>
    <n v="248"/>
    <x v="0"/>
    <n v="12"/>
    <n v="7.4999999999999997E-2"/>
    <n v="254.6"/>
    <n v="178.22"/>
    <n v="706.51499999999999"/>
    <n v="171.85500000000002"/>
  </r>
  <r>
    <s v="SO - 0002339"/>
    <s v="Wholesale"/>
    <s v="WARE-UHY1004"/>
    <d v="2018-10-27T00:00:00"/>
    <x v="259"/>
    <d v="2019-03-05T00:00:00"/>
    <x v="186"/>
    <n v="11"/>
    <s v="USD"/>
    <x v="12"/>
    <n v="25"/>
    <n v="14"/>
    <n v="253"/>
    <x v="1"/>
    <n v="2"/>
    <n v="0.05"/>
    <n v="3879.3"/>
    <n v="2831.8890000000001"/>
    <n v="22112.010000000002"/>
    <n v="5120.6759999999995"/>
  </r>
  <r>
    <s v="SO - 0002340"/>
    <s v="In-Store"/>
    <s v="WARE-XYS1001"/>
    <d v="2018-10-27T00:00:00"/>
    <x v="259"/>
    <d v="2019-03-04T00:00:00"/>
    <x v="188"/>
    <n v="18"/>
    <s v="USD"/>
    <x v="26"/>
    <n v="3"/>
    <n v="16"/>
    <n v="47"/>
    <x v="2"/>
    <n v="37"/>
    <n v="0.05"/>
    <n v="3289.7000000000003"/>
    <n v="1776.4380000000003"/>
    <n v="3125.2150000000001"/>
    <n v="1348.7769999999998"/>
  </r>
  <r>
    <s v="SO - 0002341"/>
    <s v="In-Store"/>
    <s v="WARE-XYS1001"/>
    <d v="2018-10-27T00:00:00"/>
    <x v="259"/>
    <d v="2019-02-23T00:00:00"/>
    <x v="186"/>
    <n v="11"/>
    <s v="USD"/>
    <x v="14"/>
    <n v="7"/>
    <n v="38"/>
    <n v="19"/>
    <x v="4"/>
    <n v="10"/>
    <n v="0.05"/>
    <n v="227.8"/>
    <n v="104.78800000000001"/>
    <n v="1514.8700000000001"/>
    <n v="781.35400000000004"/>
  </r>
  <r>
    <s v="SO - 0002342"/>
    <s v="In-Store"/>
    <s v="WARE-NMK1003"/>
    <d v="2018-10-27T00:00:00"/>
    <x v="259"/>
    <d v="2019-02-24T00:00:00"/>
    <x v="203"/>
    <n v="40"/>
    <s v="USD"/>
    <x v="11"/>
    <n v="5"/>
    <n v="13"/>
    <n v="182"/>
    <x v="0"/>
    <n v="5"/>
    <n v="7.4999999999999997E-2"/>
    <n v="3685"/>
    <n v="1731.9499999999998"/>
    <n v="10225.875"/>
    <n v="5030.0250000000005"/>
  </r>
  <r>
    <s v="SO - 0002343"/>
    <s v="In-Store"/>
    <s v="WARE-UHY1004"/>
    <d v="2018-10-27T00:00:00"/>
    <x v="259"/>
    <d v="2019-03-14T00:00:00"/>
    <x v="200"/>
    <n v="27"/>
    <s v="USD"/>
    <x v="10"/>
    <n v="9"/>
    <n v="3"/>
    <n v="260"/>
    <x v="0"/>
    <n v="19"/>
    <n v="0.05"/>
    <n v="3832.4"/>
    <n v="1724.5800000000002"/>
    <n v="21844.68"/>
    <n v="11497.199999999999"/>
  </r>
  <r>
    <s v="SO - 0002344"/>
    <s v="In-Store"/>
    <s v="WARE-PUJ1005"/>
    <d v="2018-10-27T00:00:00"/>
    <x v="259"/>
    <d v="2019-03-06T00:00:00"/>
    <x v="194"/>
    <n v="13"/>
    <s v="USD"/>
    <x v="5"/>
    <n v="12"/>
    <n v="31"/>
    <n v="319"/>
    <x v="4"/>
    <n v="18"/>
    <n v="0.1"/>
    <n v="221.1"/>
    <n v="181.30199999999999"/>
    <n v="596.97"/>
    <n v="53.064000000000078"/>
  </r>
  <r>
    <s v="SO - 0002345"/>
    <s v="In-Store"/>
    <s v="WARE-UHY1004"/>
    <d v="2018-10-27T00:00:00"/>
    <x v="259"/>
    <d v="2019-03-10T00:00:00"/>
    <x v="204"/>
    <n v="28"/>
    <s v="USD"/>
    <x v="26"/>
    <n v="3"/>
    <n v="9"/>
    <n v="247"/>
    <x v="2"/>
    <n v="37"/>
    <n v="0.05"/>
    <n v="1922.9"/>
    <n v="1172.9690000000001"/>
    <n v="14614.04"/>
    <n v="5230.2880000000005"/>
  </r>
  <r>
    <s v="SO - 0002346"/>
    <s v="Online"/>
    <s v="WARE-NMK1003"/>
    <d v="2018-10-27T00:00:00"/>
    <x v="259"/>
    <d v="2019-03-09T00:00:00"/>
    <x v="204"/>
    <n v="28"/>
    <s v="USD"/>
    <x v="17"/>
    <n v="20"/>
    <n v="13"/>
    <n v="129"/>
    <x v="0"/>
    <n v="34"/>
    <n v="0.05"/>
    <n v="984.9"/>
    <n v="453.05400000000003"/>
    <n v="935.65499999999997"/>
    <n v="482.60099999999994"/>
  </r>
  <r>
    <s v="SO - 0002347"/>
    <s v="Distributor"/>
    <s v="WARE-NBV1002"/>
    <d v="2018-10-27T00:00:00"/>
    <x v="260"/>
    <d v="2019-03-05T00:00:00"/>
    <x v="185"/>
    <n v="6"/>
    <s v="USD"/>
    <x v="4"/>
    <n v="22"/>
    <n v="27"/>
    <n v="87"/>
    <x v="1"/>
    <n v="41"/>
    <n v="0.05"/>
    <n v="1159.1000000000001"/>
    <n v="776.59700000000009"/>
    <n v="3303.4349999999999"/>
    <n v="973.64399999999978"/>
  </r>
  <r>
    <s v="SO - 0002348"/>
    <s v="Wholesale"/>
    <s v="WARE-NMK1003"/>
    <d v="2018-10-27T00:00:00"/>
    <x v="260"/>
    <d v="2019-03-05T00:00:00"/>
    <x v="186"/>
    <n v="10"/>
    <s v="USD"/>
    <x v="25"/>
    <n v="27"/>
    <n v="1"/>
    <n v="93"/>
    <x v="4"/>
    <n v="9"/>
    <n v="0.2"/>
    <n v="261.3"/>
    <n v="143.71500000000003"/>
    <n v="627.12000000000012"/>
    <n v="195.97500000000002"/>
  </r>
  <r>
    <s v="SO - 0002349"/>
    <s v="Online"/>
    <s v="WARE-PUJ1005"/>
    <d v="2018-10-27T00:00:00"/>
    <x v="260"/>
    <d v="2019-03-06T00:00:00"/>
    <x v="188"/>
    <n v="17"/>
    <s v="USD"/>
    <x v="17"/>
    <n v="20"/>
    <n v="38"/>
    <n v="326"/>
    <x v="1"/>
    <n v="44"/>
    <n v="0.1"/>
    <n v="1688.4"/>
    <n v="1181.8799999999999"/>
    <n v="12156.480000000001"/>
    <n v="2701.4400000000023"/>
  </r>
  <r>
    <s v="SO - 0002350"/>
    <s v="In-Store"/>
    <s v="WARE-PUJ1005"/>
    <d v="2018-10-27T00:00:00"/>
    <x v="260"/>
    <d v="2019-03-13T00:00:00"/>
    <x v="205"/>
    <n v="38"/>
    <s v="USD"/>
    <x v="10"/>
    <n v="9"/>
    <n v="23"/>
    <n v="318"/>
    <x v="2"/>
    <n v="37"/>
    <n v="0.1"/>
    <n v="884.4"/>
    <n v="486.42"/>
    <n v="4775.76"/>
    <n v="1857.2400000000002"/>
  </r>
  <r>
    <s v="SO - 0002351"/>
    <s v="Distributor"/>
    <s v="WARE-NMK1003"/>
    <d v="2018-10-27T00:00:00"/>
    <x v="261"/>
    <d v="2019-03-16T00:00:00"/>
    <x v="200"/>
    <n v="25"/>
    <s v="USD"/>
    <x v="12"/>
    <n v="25"/>
    <n v="11"/>
    <n v="172"/>
    <x v="1"/>
    <n v="14"/>
    <n v="0.2"/>
    <n v="797.30000000000007"/>
    <n v="621.89400000000012"/>
    <n v="3827.0400000000004"/>
    <n v="95.675999999999931"/>
  </r>
  <r>
    <s v="SO - 0002352"/>
    <s v="In-Store"/>
    <s v="WARE-NMK1003"/>
    <d v="2018-10-27T00:00:00"/>
    <x v="261"/>
    <d v="2019-03-03T00:00:00"/>
    <x v="194"/>
    <n v="11"/>
    <s v="USD"/>
    <x v="11"/>
    <n v="5"/>
    <n v="17"/>
    <n v="181"/>
    <x v="2"/>
    <n v="13"/>
    <n v="0.15"/>
    <n v="1139"/>
    <n v="626.45000000000005"/>
    <n v="968.15"/>
    <n v="341.69999999999993"/>
  </r>
  <r>
    <s v="SO - 0002353"/>
    <s v="Online"/>
    <s v="WARE-UHY1004"/>
    <d v="2018-10-27T00:00:00"/>
    <x v="261"/>
    <d v="2019-03-05T00:00:00"/>
    <x v="201"/>
    <n v="33"/>
    <s v="USD"/>
    <x v="19"/>
    <n v="19"/>
    <n v="3"/>
    <n v="225"/>
    <x v="2"/>
    <n v="37"/>
    <n v="7.4999999999999997E-2"/>
    <n v="1822.4"/>
    <n v="1457.92"/>
    <n v="10114.320000000002"/>
    <n v="1366.8000000000011"/>
  </r>
  <r>
    <s v="SO - 0002354"/>
    <s v="Distributor"/>
    <s v="WARE-UHY1004"/>
    <d v="2018-10-27T00:00:00"/>
    <x v="261"/>
    <d v="2019-03-01T00:00:00"/>
    <x v="186"/>
    <n v="9"/>
    <s v="USD"/>
    <x v="15"/>
    <n v="24"/>
    <n v="4"/>
    <n v="220"/>
    <x v="2"/>
    <n v="4"/>
    <n v="0.1"/>
    <n v="2278"/>
    <n v="1344.02"/>
    <n v="16401.600000000002"/>
    <n v="5649.4400000000023"/>
  </r>
  <r>
    <s v="SO - 0002355"/>
    <s v="In-Store"/>
    <s v="WARE-PUJ1005"/>
    <d v="2018-10-27T00:00:00"/>
    <x v="261"/>
    <d v="2019-02-24T00:00:00"/>
    <x v="206"/>
    <n v="24"/>
    <s v="USD"/>
    <x v="6"/>
    <n v="10"/>
    <n v="3"/>
    <n v="285"/>
    <x v="3"/>
    <n v="6"/>
    <n v="0.1"/>
    <n v="167.5"/>
    <n v="120.6"/>
    <n v="753.75"/>
    <n v="150.75"/>
  </r>
  <r>
    <s v="SO - 0002356"/>
    <s v="Wholesale"/>
    <s v="WARE-NMK1003"/>
    <d v="2018-10-27T00:00:00"/>
    <x v="261"/>
    <d v="2019-03-05T00:00:00"/>
    <x v="185"/>
    <n v="5"/>
    <s v="USD"/>
    <x v="3"/>
    <n v="28"/>
    <n v="47"/>
    <n v="105"/>
    <x v="1"/>
    <n v="41"/>
    <n v="0.15"/>
    <n v="683.4"/>
    <n v="512.54999999999995"/>
    <n v="3485.3399999999997"/>
    <n v="410.03999999999996"/>
  </r>
  <r>
    <s v="SO - 0002357"/>
    <s v="Wholesale"/>
    <s v="WARE-NMK1003"/>
    <d v="2018-10-27T00:00:00"/>
    <x v="261"/>
    <d v="2019-03-01T00:00:00"/>
    <x v="196"/>
    <n v="20"/>
    <s v="USD"/>
    <x v="3"/>
    <n v="28"/>
    <n v="3"/>
    <n v="119"/>
    <x v="2"/>
    <n v="1"/>
    <n v="7.4999999999999997E-2"/>
    <n v="1011.7"/>
    <n v="748.65800000000002"/>
    <n v="7486.5800000000008"/>
    <n v="1497.3160000000007"/>
  </r>
  <r>
    <s v="SO - 0002358"/>
    <s v="Distributor"/>
    <s v="WARE-NMK1003"/>
    <d v="2018-10-27T00:00:00"/>
    <x v="261"/>
    <d v="2019-03-04T00:00:00"/>
    <x v="196"/>
    <n v="20"/>
    <s v="USD"/>
    <x v="8"/>
    <n v="23"/>
    <n v="49"/>
    <n v="165"/>
    <x v="1"/>
    <n v="29"/>
    <n v="7.4999999999999997E-2"/>
    <n v="2479"/>
    <n v="1512.19"/>
    <n v="2293.0750000000003"/>
    <n v="780.88500000000022"/>
  </r>
  <r>
    <s v="SO - 0002359"/>
    <s v="Distributor"/>
    <s v="WARE-NMK1003"/>
    <d v="2018-10-27T00:00:00"/>
    <x v="261"/>
    <d v="2019-03-04T00:00:00"/>
    <x v="207"/>
    <n v="30"/>
    <s v="USD"/>
    <x v="12"/>
    <n v="25"/>
    <n v="1"/>
    <n v="196"/>
    <x v="4"/>
    <n v="9"/>
    <n v="0.3"/>
    <n v="2726.9"/>
    <n v="1881.5609999999999"/>
    <n v="7635.32"/>
    <n v="109.07600000000002"/>
  </r>
  <r>
    <s v="SO - 0002360"/>
    <s v="In-Store"/>
    <s v="WARE-NMK1003"/>
    <d v="2018-10-27T00:00:00"/>
    <x v="262"/>
    <d v="2019-02-26T00:00:00"/>
    <x v="194"/>
    <n v="10"/>
    <s v="USD"/>
    <x v="0"/>
    <n v="6"/>
    <n v="17"/>
    <n v="120"/>
    <x v="2"/>
    <n v="1"/>
    <n v="0.05"/>
    <n v="1118.9000000000001"/>
    <n v="906.30900000000008"/>
    <n v="2125.91"/>
    <n v="313.29199999999969"/>
  </r>
  <r>
    <s v="SO - 0002361"/>
    <s v="In-Store"/>
    <s v="WARE-NMK1003"/>
    <d v="2018-10-27T00:00:00"/>
    <x v="262"/>
    <d v="2019-02-27T00:00:00"/>
    <x v="207"/>
    <n v="29"/>
    <s v="USD"/>
    <x v="7"/>
    <n v="4"/>
    <n v="11"/>
    <n v="183"/>
    <x v="0"/>
    <n v="38"/>
    <n v="0.05"/>
    <n v="1279.7"/>
    <n v="1010.9630000000001"/>
    <n v="1215.7149999999999"/>
    <n v="204.75199999999984"/>
  </r>
  <r>
    <s v="SO - 0002362"/>
    <s v="In-Store"/>
    <s v="WARE-NMK1003"/>
    <d v="2018-10-27T00:00:00"/>
    <x v="262"/>
    <d v="2019-03-08T00:00:00"/>
    <x v="188"/>
    <n v="15"/>
    <s v="USD"/>
    <x v="6"/>
    <n v="10"/>
    <n v="25"/>
    <n v="106"/>
    <x v="1"/>
    <n v="41"/>
    <n v="0.1"/>
    <n v="3919.5"/>
    <n v="3292.3799999999997"/>
    <n v="7055.1"/>
    <n v="470.34000000000106"/>
  </r>
  <r>
    <s v="SO - 0002363"/>
    <s v="Online"/>
    <s v="WARE-NBV1002"/>
    <d v="2018-10-27T00:00:00"/>
    <x v="262"/>
    <d v="2019-03-12T00:00:00"/>
    <x v="186"/>
    <n v="8"/>
    <s v="USD"/>
    <x v="1"/>
    <n v="14"/>
    <n v="33"/>
    <n v="72"/>
    <x v="1"/>
    <n v="35"/>
    <n v="7.4999999999999997E-2"/>
    <n v="1855.9"/>
    <n v="835.15500000000009"/>
    <n v="6866.8300000000008"/>
    <n v="3526.2100000000005"/>
  </r>
  <r>
    <s v="SO - 0002364"/>
    <s v="Wholesale"/>
    <s v="WARE-XYS1001"/>
    <d v="2018-10-27T00:00:00"/>
    <x v="262"/>
    <d v="2019-03-10T00:00:00"/>
    <x v="187"/>
    <n v="3"/>
    <s v="USD"/>
    <x v="25"/>
    <n v="27"/>
    <n v="7"/>
    <n v="26"/>
    <x v="3"/>
    <n v="25"/>
    <n v="0.05"/>
    <n v="1849.2"/>
    <n v="1423.884"/>
    <n v="3513.48"/>
    <n v="665.71199999999999"/>
  </r>
  <r>
    <s v="SO - 0002365"/>
    <s v="In-Store"/>
    <s v="WARE-NMK1003"/>
    <d v="2018-10-27T00:00:00"/>
    <x v="262"/>
    <d v="2019-02-22T00:00:00"/>
    <x v="191"/>
    <n v="11"/>
    <s v="USD"/>
    <x v="6"/>
    <n v="10"/>
    <n v="46"/>
    <n v="120"/>
    <x v="1"/>
    <n v="45"/>
    <n v="0.2"/>
    <n v="5272.9000000000005"/>
    <n v="2636.4500000000003"/>
    <n v="4218.3200000000006"/>
    <n v="1581.8700000000003"/>
  </r>
  <r>
    <s v="SO - 0002366"/>
    <s v="In-Store"/>
    <s v="WARE-PUJ1005"/>
    <d v="2018-10-27T00:00:00"/>
    <x v="262"/>
    <d v="2019-02-21T00:00:00"/>
    <x v="197"/>
    <n v="18"/>
    <s v="USD"/>
    <x v="22"/>
    <n v="11"/>
    <n v="21"/>
    <n v="311"/>
    <x v="3"/>
    <n v="25"/>
    <n v="0.05"/>
    <n v="194.3"/>
    <n v="141.839"/>
    <n v="922.92499999999995"/>
    <n v="213.73000000000002"/>
  </r>
  <r>
    <s v="SO - 0002367"/>
    <s v="Online"/>
    <s v="WARE-UHY1004"/>
    <d v="2018-10-27T00:00:00"/>
    <x v="262"/>
    <d v="2019-02-27T00:00:00"/>
    <x v="198"/>
    <n v="22"/>
    <s v="USD"/>
    <x v="19"/>
    <n v="19"/>
    <n v="9"/>
    <n v="227"/>
    <x v="1"/>
    <n v="33"/>
    <n v="0.05"/>
    <n v="1038.5"/>
    <n v="643.87"/>
    <n v="4932.875"/>
    <n v="1713.5250000000001"/>
  </r>
  <r>
    <s v="SO - 0002368"/>
    <s v="Distributor"/>
    <s v="WARE-PUJ1005"/>
    <d v="2018-10-27T00:00:00"/>
    <x v="262"/>
    <d v="2019-03-17T00:00:00"/>
    <x v="208"/>
    <n v="39"/>
    <s v="USD"/>
    <x v="4"/>
    <n v="22"/>
    <n v="5"/>
    <n v="278"/>
    <x v="0"/>
    <n v="12"/>
    <n v="0.05"/>
    <n v="5279.6"/>
    <n v="2375.8200000000002"/>
    <n v="10031.24"/>
    <n v="5279.5999999999995"/>
  </r>
  <r>
    <s v="SO - 0002369"/>
    <s v="In-Store"/>
    <s v="WARE-UHY1004"/>
    <d v="2018-10-27T00:00:00"/>
    <x v="262"/>
    <d v="2019-03-07T00:00:00"/>
    <x v="198"/>
    <n v="22"/>
    <s v="USD"/>
    <x v="13"/>
    <n v="2"/>
    <n v="45"/>
    <n v="247"/>
    <x v="0"/>
    <n v="15"/>
    <n v="0.2"/>
    <n v="3705.1"/>
    <n v="2111.9069999999997"/>
    <n v="23712.639999999999"/>
    <n v="6817.3840000000018"/>
  </r>
  <r>
    <s v="SO - 0002370"/>
    <s v="In-Store"/>
    <s v="WARE-PUJ1005"/>
    <d v="2018-10-27T00:00:00"/>
    <x v="262"/>
    <d v="2019-02-26T00:00:00"/>
    <x v="196"/>
    <n v="19"/>
    <s v="USD"/>
    <x v="26"/>
    <n v="3"/>
    <n v="13"/>
    <n v="318"/>
    <x v="3"/>
    <n v="6"/>
    <n v="0.15"/>
    <n v="194.3"/>
    <n v="101.03600000000002"/>
    <n v="825.77499999999998"/>
    <n v="320.59499999999991"/>
  </r>
  <r>
    <s v="SO - 0002371"/>
    <s v="In-Store"/>
    <s v="WARE-UHY1004"/>
    <d v="2018-10-27T00:00:00"/>
    <x v="262"/>
    <d v="2019-03-02T00:00:00"/>
    <x v="207"/>
    <n v="29"/>
    <s v="USD"/>
    <x v="0"/>
    <n v="6"/>
    <n v="27"/>
    <n v="237"/>
    <x v="2"/>
    <n v="7"/>
    <n v="0.05"/>
    <n v="1098.8"/>
    <n v="879.04"/>
    <n v="1043.8599999999999"/>
    <n v="164.81999999999994"/>
  </r>
  <r>
    <s v="SO - 0002372"/>
    <s v="In-Store"/>
    <s v="WARE-UHY1004"/>
    <d v="2018-10-27T00:00:00"/>
    <x v="262"/>
    <d v="2019-03-10T00:00:00"/>
    <x v="188"/>
    <n v="15"/>
    <s v="USD"/>
    <x v="22"/>
    <n v="11"/>
    <n v="27"/>
    <n v="242"/>
    <x v="1"/>
    <n v="21"/>
    <n v="7.4999999999999997E-2"/>
    <n v="1762.1000000000001"/>
    <n v="1409.6800000000003"/>
    <n v="11409.597500000002"/>
    <n v="1541.8374999999996"/>
  </r>
  <r>
    <s v="SO - 0002373"/>
    <s v="Distributor"/>
    <s v="WARE-NMK1003"/>
    <d v="2018-10-27T00:00:00"/>
    <x v="262"/>
    <d v="2019-03-16T00:00:00"/>
    <x v="199"/>
    <n v="16"/>
    <s v="USD"/>
    <x v="4"/>
    <n v="22"/>
    <n v="9"/>
    <n v="94"/>
    <x v="1"/>
    <n v="17"/>
    <n v="0.05"/>
    <n v="174.20000000000002"/>
    <n v="101.036"/>
    <n v="827.45"/>
    <n v="322.27000000000004"/>
  </r>
  <r>
    <s v="SO - 0002374"/>
    <s v="Online"/>
    <s v="WARE-NMK1003"/>
    <d v="2018-10-27T00:00:00"/>
    <x v="262"/>
    <d v="2019-02-27T00:00:00"/>
    <x v="207"/>
    <n v="29"/>
    <s v="USD"/>
    <x v="16"/>
    <n v="18"/>
    <n v="40"/>
    <n v="177"/>
    <x v="0"/>
    <n v="12"/>
    <n v="0.05"/>
    <n v="2525.9"/>
    <n v="1591.317"/>
    <n v="11998.025"/>
    <n v="4041.4399999999996"/>
  </r>
  <r>
    <s v="SO - 0002375"/>
    <s v="Wholesale"/>
    <s v="WARE-MKL1006"/>
    <d v="2018-10-27T00:00:00"/>
    <x v="263"/>
    <d v="2019-03-16T00:00:00"/>
    <x v="198"/>
    <n v="21"/>
    <s v="USD"/>
    <x v="3"/>
    <n v="28"/>
    <n v="50"/>
    <n v="344"/>
    <x v="3"/>
    <n v="6"/>
    <n v="0.05"/>
    <n v="1876"/>
    <n v="1256.92"/>
    <n v="5346.5999999999995"/>
    <n v="1575.8399999999992"/>
  </r>
  <r>
    <s v="SO - 0002376"/>
    <s v="In-Store"/>
    <s v="WARE-UHY1004"/>
    <d v="2018-10-27T00:00:00"/>
    <x v="263"/>
    <d v="2019-03-12T00:00:00"/>
    <x v="193"/>
    <n v="8"/>
    <s v="USD"/>
    <x v="14"/>
    <n v="7"/>
    <n v="3"/>
    <n v="227"/>
    <x v="1"/>
    <n v="26"/>
    <n v="0.15"/>
    <n v="897.80000000000007"/>
    <n v="718.24000000000012"/>
    <n v="3815.65"/>
    <n v="224.44999999999936"/>
  </r>
  <r>
    <s v="SO - 0002377"/>
    <s v="Wholesale"/>
    <s v="WARE-XYS1001"/>
    <d v="2018-10-27T00:00:00"/>
    <x v="263"/>
    <d v="2019-02-27T00:00:00"/>
    <x v="191"/>
    <n v="10"/>
    <s v="USD"/>
    <x v="25"/>
    <n v="27"/>
    <n v="5"/>
    <n v="48"/>
    <x v="2"/>
    <n v="7"/>
    <n v="7.4999999999999997E-2"/>
    <n v="844.2"/>
    <n v="455.86800000000005"/>
    <n v="3123.5400000000004"/>
    <n v="1300.0680000000002"/>
  </r>
  <r>
    <s v="SO - 0002378"/>
    <s v="In-Store"/>
    <s v="WARE-PUJ1005"/>
    <d v="2018-10-27T00:00:00"/>
    <x v="263"/>
    <d v="2019-03-12T00:00:00"/>
    <x v="209"/>
    <n v="25"/>
    <s v="USD"/>
    <x v="27"/>
    <n v="1"/>
    <n v="42"/>
    <n v="318"/>
    <x v="1"/>
    <n v="41"/>
    <n v="0.1"/>
    <n v="3932.9"/>
    <n v="2202.4240000000004"/>
    <n v="24777.27"/>
    <n v="9360.3019999999979"/>
  </r>
  <r>
    <s v="SO - 0002379"/>
    <s v="In-Store"/>
    <s v="WARE-XYS1001"/>
    <d v="2018-10-27T00:00:00"/>
    <x v="263"/>
    <d v="2019-02-27T00:00:00"/>
    <x v="195"/>
    <n v="11"/>
    <s v="USD"/>
    <x v="26"/>
    <n v="3"/>
    <n v="39"/>
    <n v="15"/>
    <x v="1"/>
    <n v="31"/>
    <n v="7.4999999999999997E-2"/>
    <n v="3999.9"/>
    <n v="2519.9369999999999"/>
    <n v="3699.9075000000003"/>
    <n v="1179.9705000000004"/>
  </r>
  <r>
    <s v="SO - 0002380"/>
    <s v="In-Store"/>
    <s v="WARE-PUJ1005"/>
    <d v="2018-10-27T00:00:00"/>
    <x v="263"/>
    <d v="2019-03-05T00:00:00"/>
    <x v="204"/>
    <n v="24"/>
    <s v="USD"/>
    <x v="27"/>
    <n v="1"/>
    <n v="17"/>
    <n v="293"/>
    <x v="2"/>
    <n v="4"/>
    <n v="0.05"/>
    <n v="964.80000000000007"/>
    <n v="820.08"/>
    <n v="2749.68"/>
    <n v="289.4399999999996"/>
  </r>
  <r>
    <s v="SO - 0002381"/>
    <s v="In-Store"/>
    <s v="WARE-NMK1003"/>
    <d v="2018-10-27T00:00:00"/>
    <x v="263"/>
    <d v="2019-03-03T00:00:00"/>
    <x v="203"/>
    <n v="36"/>
    <s v="USD"/>
    <x v="22"/>
    <n v="11"/>
    <n v="33"/>
    <n v="132"/>
    <x v="0"/>
    <n v="19"/>
    <n v="0.1"/>
    <n v="1976.5"/>
    <n v="1462.61"/>
    <n v="7115.4000000000005"/>
    <n v="1264.9600000000009"/>
  </r>
  <r>
    <s v="SO - 0002382"/>
    <s v="Online"/>
    <s v="WARE-XYS1001"/>
    <d v="2018-10-27T00:00:00"/>
    <x v="264"/>
    <d v="2019-03-02T00:00:00"/>
    <x v="188"/>
    <n v="13"/>
    <s v="USD"/>
    <x v="23"/>
    <n v="15"/>
    <n v="9"/>
    <n v="41"/>
    <x v="1"/>
    <n v="39"/>
    <n v="7.4999999999999997E-2"/>
    <n v="978.2"/>
    <n v="401.06200000000001"/>
    <n v="7238.68"/>
    <n v="4030.1840000000002"/>
  </r>
  <r>
    <s v="SO - 0002383"/>
    <s v="In-Store"/>
    <s v="WARE-PUJ1005"/>
    <d v="2018-10-27T00:00:00"/>
    <x v="264"/>
    <d v="2019-03-05T00:00:00"/>
    <x v="188"/>
    <n v="13"/>
    <s v="USD"/>
    <x v="6"/>
    <n v="10"/>
    <n v="50"/>
    <n v="268"/>
    <x v="1"/>
    <n v="46"/>
    <n v="0.15"/>
    <n v="3778.8"/>
    <n v="3023.0400000000004"/>
    <n v="9635.94"/>
    <n v="566.81999999999971"/>
  </r>
  <r>
    <s v="SO - 0002384"/>
    <s v="Online"/>
    <s v="WARE-UHY1004"/>
    <d v="2018-10-27T00:00:00"/>
    <x v="264"/>
    <d v="2019-03-16T00:00:00"/>
    <x v="210"/>
    <n v="28"/>
    <s v="USD"/>
    <x v="18"/>
    <n v="13"/>
    <n v="17"/>
    <n v="258"/>
    <x v="0"/>
    <n v="42"/>
    <n v="7.4999999999999997E-2"/>
    <n v="1165.8"/>
    <n v="967.61399999999992"/>
    <n v="1078.365"/>
    <n v="110.75100000000009"/>
  </r>
  <r>
    <s v="SO - 0002385"/>
    <s v="Distributor"/>
    <s v="WARE-MKL1006"/>
    <d v="2018-10-27T00:00:00"/>
    <x v="264"/>
    <d v="2019-02-23T00:00:00"/>
    <x v="194"/>
    <n v="8"/>
    <s v="USD"/>
    <x v="2"/>
    <n v="21"/>
    <n v="4"/>
    <n v="367"/>
    <x v="1"/>
    <n v="44"/>
    <n v="0.1"/>
    <n v="1152.4000000000001"/>
    <n v="887.34800000000007"/>
    <n v="8297.2800000000007"/>
    <n v="1198.4960000000001"/>
  </r>
  <r>
    <s v="SO - 0002386"/>
    <s v="Distributor"/>
    <s v="WARE-NMK1003"/>
    <d v="2018-10-27T00:00:00"/>
    <x v="264"/>
    <d v="2019-03-05T00:00:00"/>
    <x v="198"/>
    <n v="20"/>
    <s v="USD"/>
    <x v="8"/>
    <n v="23"/>
    <n v="46"/>
    <n v="143"/>
    <x v="1"/>
    <n v="33"/>
    <n v="0.1"/>
    <n v="1045.2"/>
    <n v="522.6"/>
    <n v="7525.4400000000005"/>
    <n v="3344.6400000000003"/>
  </r>
  <r>
    <s v="SO - 0002387"/>
    <s v="Distributor"/>
    <s v="WARE-UHY1004"/>
    <d v="2018-10-27T00:00:00"/>
    <x v="264"/>
    <d v="2019-03-19T00:00:00"/>
    <x v="193"/>
    <n v="7"/>
    <s v="USD"/>
    <x v="8"/>
    <n v="23"/>
    <n v="44"/>
    <n v="208"/>
    <x v="0"/>
    <n v="5"/>
    <n v="0.15"/>
    <n v="6385.1"/>
    <n v="3767.2089999999998"/>
    <n v="16282.005000000003"/>
    <n v="4980.3780000000024"/>
  </r>
  <r>
    <s v="SO - 0002388"/>
    <s v="Online"/>
    <s v="WARE-NMK1003"/>
    <d v="2018-10-27T00:00:00"/>
    <x v="264"/>
    <d v="2019-02-24T00:00:00"/>
    <x v="201"/>
    <n v="30"/>
    <s v="USD"/>
    <x v="5"/>
    <n v="12"/>
    <n v="31"/>
    <n v="162"/>
    <x v="3"/>
    <n v="25"/>
    <n v="7.4999999999999997E-2"/>
    <n v="2686.7000000000003"/>
    <n v="1423.9510000000002"/>
    <n v="2485.1975000000002"/>
    <n v="1061.2465"/>
  </r>
  <r>
    <s v="SO - 0002389"/>
    <s v="In-Store"/>
    <s v="WARE-NMK1003"/>
    <d v="2018-10-27T00:00:00"/>
    <x v="265"/>
    <d v="2019-02-26T00:00:00"/>
    <x v="206"/>
    <n v="20"/>
    <s v="USD"/>
    <x v="7"/>
    <n v="4"/>
    <n v="35"/>
    <n v="102"/>
    <x v="1"/>
    <n v="14"/>
    <n v="0.05"/>
    <n v="6277.9000000000005"/>
    <n v="3201.7290000000003"/>
    <n v="29820.025000000001"/>
    <n v="13811.380000000001"/>
  </r>
  <r>
    <s v="SO - 0002390"/>
    <s v="Wholesale"/>
    <s v="WARE-NMK1003"/>
    <d v="2018-10-27T00:00:00"/>
    <x v="265"/>
    <d v="2019-03-04T00:00:00"/>
    <x v="194"/>
    <n v="7"/>
    <s v="USD"/>
    <x v="21"/>
    <n v="26"/>
    <n v="49"/>
    <n v="117"/>
    <x v="1"/>
    <n v="45"/>
    <n v="7.4999999999999997E-2"/>
    <n v="1159.1000000000001"/>
    <n v="857.73400000000004"/>
    <n v="8577.340000000002"/>
    <n v="1715.4680000000017"/>
  </r>
  <r>
    <s v="SO - 0002391"/>
    <s v="Online"/>
    <s v="WARE-PUJ1005"/>
    <d v="2018-10-27T00:00:00"/>
    <x v="265"/>
    <d v="2019-03-03T00:00:00"/>
    <x v="199"/>
    <n v="13"/>
    <s v="USD"/>
    <x v="19"/>
    <n v="19"/>
    <n v="12"/>
    <n v="274"/>
    <x v="1"/>
    <n v="24"/>
    <n v="0.15"/>
    <n v="1118.9000000000001"/>
    <n v="671.34"/>
    <n v="7608.52"/>
    <n v="2237.8000000000002"/>
  </r>
  <r>
    <s v="SO - 0002392"/>
    <s v="In-Store"/>
    <s v="WARE-NMK1003"/>
    <d v="2018-10-27T00:00:00"/>
    <x v="265"/>
    <d v="2019-03-10T00:00:00"/>
    <x v="196"/>
    <n v="16"/>
    <s v="USD"/>
    <x v="9"/>
    <n v="8"/>
    <n v="3"/>
    <n v="92"/>
    <x v="1"/>
    <n v="3"/>
    <n v="0.05"/>
    <n v="1340"/>
    <n v="844.2"/>
    <n v="1273"/>
    <n v="428.79999999999995"/>
  </r>
  <r>
    <s v="SO - 0002393"/>
    <s v="In-Store"/>
    <s v="WARE-XYS1001"/>
    <d v="2018-10-27T00:00:00"/>
    <x v="265"/>
    <d v="2019-03-13T00:00:00"/>
    <x v="188"/>
    <n v="12"/>
    <s v="USD"/>
    <x v="22"/>
    <n v="11"/>
    <n v="46"/>
    <n v="21"/>
    <x v="1"/>
    <n v="31"/>
    <n v="0.05"/>
    <n v="2331.6"/>
    <n v="1841.9639999999999"/>
    <n v="15505.139999999998"/>
    <n v="2611.391999999998"/>
  </r>
  <r>
    <s v="SO - 0002394"/>
    <s v="In-Store"/>
    <s v="WARE-UHY1004"/>
    <d v="2018-10-27T00:00:00"/>
    <x v="265"/>
    <d v="2019-03-08T00:00:00"/>
    <x v="201"/>
    <n v="29"/>
    <s v="USD"/>
    <x v="7"/>
    <n v="4"/>
    <n v="43"/>
    <n v="228"/>
    <x v="2"/>
    <n v="8"/>
    <n v="0.05"/>
    <n v="2425.4"/>
    <n v="1406.732"/>
    <n v="9216.52"/>
    <n v="3589.5920000000006"/>
  </r>
  <r>
    <s v="SO - 0002395"/>
    <s v="Online"/>
    <s v="WARE-NBV1002"/>
    <d v="2018-10-27T00:00:00"/>
    <x v="265"/>
    <d v="2019-02-22T00:00:00"/>
    <x v="206"/>
    <n v="20"/>
    <s v="USD"/>
    <x v="24"/>
    <n v="16"/>
    <n v="10"/>
    <n v="61"/>
    <x v="1"/>
    <n v="11"/>
    <n v="7.4999999999999997E-2"/>
    <n v="1092.1000000000001"/>
    <n v="688.02300000000014"/>
    <n v="8081.5400000000018"/>
    <n v="2577.3560000000007"/>
  </r>
  <r>
    <s v="SO - 0002396"/>
    <s v="In-Store"/>
    <s v="WARE-NMK1003"/>
    <d v="2018-10-27T00:00:00"/>
    <x v="265"/>
    <d v="2019-03-15T00:00:00"/>
    <x v="193"/>
    <n v="6"/>
    <s v="USD"/>
    <x v="22"/>
    <n v="11"/>
    <n v="36"/>
    <n v="91"/>
    <x v="1"/>
    <n v="46"/>
    <n v="0.15"/>
    <n v="917.9"/>
    <n v="614.99300000000005"/>
    <n v="6241.7199999999993"/>
    <n v="1321.7759999999989"/>
  </r>
  <r>
    <s v="SO - 0002397"/>
    <s v="In-Store"/>
    <s v="WARE-NMK1003"/>
    <d v="2018-10-27T00:00:00"/>
    <x v="265"/>
    <d v="2019-03-12T00:00:00"/>
    <x v="206"/>
    <n v="20"/>
    <s v="USD"/>
    <x v="13"/>
    <n v="2"/>
    <n v="34"/>
    <n v="197"/>
    <x v="1"/>
    <n v="43"/>
    <n v="0.1"/>
    <n v="207.70000000000002"/>
    <n v="85.156999999999996"/>
    <n v="1308.5100000000002"/>
    <n v="712.41100000000029"/>
  </r>
  <r>
    <s v="SO - 0002398"/>
    <s v="In-Store"/>
    <s v="WARE-XYS1001"/>
    <d v="2018-10-27T00:00:00"/>
    <x v="265"/>
    <d v="2019-03-20T00:00:00"/>
    <x v="209"/>
    <n v="23"/>
    <s v="USD"/>
    <x v="7"/>
    <n v="4"/>
    <n v="32"/>
    <n v="4"/>
    <x v="1"/>
    <n v="33"/>
    <n v="0.05"/>
    <n v="1996.6000000000001"/>
    <n v="1637.212"/>
    <n v="15174.16"/>
    <n v="2076.4639999999999"/>
  </r>
  <r>
    <s v="SO - 0002399"/>
    <s v="Online"/>
    <s v="WARE-PUJ1005"/>
    <d v="2018-10-27T00:00:00"/>
    <x v="265"/>
    <d v="2019-03-13T00:00:00"/>
    <x v="193"/>
    <n v="6"/>
    <s v="USD"/>
    <x v="19"/>
    <n v="19"/>
    <n v="2"/>
    <n v="278"/>
    <x v="0"/>
    <n v="5"/>
    <n v="0.1"/>
    <n v="234.5"/>
    <n v="103.18"/>
    <n v="1477.3500000000001"/>
    <n v="755.09000000000015"/>
  </r>
  <r>
    <s v="SO - 0002400"/>
    <s v="In-Store"/>
    <s v="WARE-NMK1003"/>
    <d v="2018-10-27T00:00:00"/>
    <x v="266"/>
    <d v="2019-02-24T00:00:00"/>
    <x v="200"/>
    <n v="20"/>
    <s v="USD"/>
    <x v="13"/>
    <n v="2"/>
    <n v="49"/>
    <n v="168"/>
    <x v="1"/>
    <n v="17"/>
    <n v="0.1"/>
    <n v="1005"/>
    <n v="693.44999999999993"/>
    <n v="904.5"/>
    <n v="211.05000000000007"/>
  </r>
  <r>
    <s v="SO - 0002401"/>
    <s v="In-Store"/>
    <s v="WARE-NBV1002"/>
    <d v="2018-10-27T00:00:00"/>
    <x v="266"/>
    <d v="2019-03-08T00:00:00"/>
    <x v="199"/>
    <n v="12"/>
    <s v="USD"/>
    <x v="0"/>
    <n v="6"/>
    <n v="46"/>
    <n v="77"/>
    <x v="3"/>
    <n v="6"/>
    <n v="7.4999999999999997E-2"/>
    <n v="5487.3"/>
    <n v="4060.6019999999999"/>
    <n v="30454.515000000003"/>
    <n v="6090.9030000000021"/>
  </r>
  <r>
    <s v="SO - 0002402"/>
    <s v="Online"/>
    <s v="WARE-NMK1003"/>
    <d v="2018-10-27T00:00:00"/>
    <x v="266"/>
    <d v="2019-03-10T00:00:00"/>
    <x v="203"/>
    <n v="33"/>
    <s v="USD"/>
    <x v="18"/>
    <n v="13"/>
    <n v="12"/>
    <n v="119"/>
    <x v="0"/>
    <n v="19"/>
    <n v="0.05"/>
    <n v="5976.4000000000005"/>
    <n v="3585.84"/>
    <n v="34065.480000000003"/>
    <n v="12550.440000000002"/>
  </r>
  <r>
    <s v="SO - 0002403"/>
    <s v="Online"/>
    <s v="WARE-XYS1001"/>
    <d v="2018-10-27T00:00:00"/>
    <x v="266"/>
    <d v="2019-02-26T00:00:00"/>
    <x v="195"/>
    <n v="8"/>
    <s v="USD"/>
    <x v="19"/>
    <n v="19"/>
    <n v="25"/>
    <n v="21"/>
    <x v="0"/>
    <n v="12"/>
    <n v="0.2"/>
    <n v="884.4"/>
    <n v="619.07999999999993"/>
    <n v="5660.16"/>
    <n v="707.52000000000044"/>
  </r>
  <r>
    <s v="SO - 0002404"/>
    <s v="Online"/>
    <s v="WARE-XYS1001"/>
    <d v="2018-10-27T00:00:00"/>
    <x v="266"/>
    <d v="2019-03-01T00:00:00"/>
    <x v="201"/>
    <n v="28"/>
    <s v="USD"/>
    <x v="23"/>
    <n v="15"/>
    <n v="44"/>
    <n v="27"/>
    <x v="2"/>
    <n v="16"/>
    <n v="0.15"/>
    <n v="6157.3"/>
    <n v="4802.6940000000004"/>
    <n v="36635.934999999998"/>
    <n v="3017.0769999999975"/>
  </r>
  <r>
    <s v="SO - 0002405"/>
    <s v="Wholesale"/>
    <s v="WARE-XYS1001"/>
    <d v="2018-10-27T00:00:00"/>
    <x v="267"/>
    <d v="2019-03-14T00:00:00"/>
    <x v="195"/>
    <n v="7"/>
    <s v="USD"/>
    <x v="25"/>
    <n v="27"/>
    <n v="23"/>
    <n v="22"/>
    <x v="3"/>
    <n v="6"/>
    <n v="0.3"/>
    <n v="964.80000000000007"/>
    <n v="694.65600000000006"/>
    <n v="675.36"/>
    <n v="-19.296000000000049"/>
  </r>
  <r>
    <s v="SO - 0002406"/>
    <s v="In-Store"/>
    <s v="WARE-MKL1006"/>
    <d v="2018-10-27T00:00:00"/>
    <x v="267"/>
    <d v="2019-03-16T00:00:00"/>
    <x v="209"/>
    <n v="21"/>
    <s v="USD"/>
    <x v="9"/>
    <n v="8"/>
    <n v="50"/>
    <n v="340"/>
    <x v="1"/>
    <n v="39"/>
    <n v="0.1"/>
    <n v="3892.7000000000003"/>
    <n v="1557.0800000000002"/>
    <n v="28027.440000000002"/>
    <n v="15570.800000000001"/>
  </r>
  <r>
    <s v="SO - 0002407"/>
    <s v="In-Store"/>
    <s v="WARE-XYS1001"/>
    <d v="2018-10-27T00:00:00"/>
    <x v="267"/>
    <d v="2019-03-19T00:00:00"/>
    <x v="207"/>
    <n v="24"/>
    <s v="USD"/>
    <x v="6"/>
    <n v="10"/>
    <n v="12"/>
    <n v="17"/>
    <x v="0"/>
    <n v="42"/>
    <n v="7.4999999999999997E-2"/>
    <n v="227.8"/>
    <n v="179.96200000000002"/>
    <n v="842.86000000000013"/>
    <n v="123.01200000000006"/>
  </r>
  <r>
    <s v="SO - 0002408"/>
    <s v="In-Store"/>
    <s v="WARE-MKL1006"/>
    <d v="2018-10-27T00:00:00"/>
    <x v="267"/>
    <d v="2019-03-17T00:00:00"/>
    <x v="196"/>
    <n v="14"/>
    <s v="USD"/>
    <x v="14"/>
    <n v="7"/>
    <n v="44"/>
    <n v="358"/>
    <x v="1"/>
    <n v="40"/>
    <n v="0.05"/>
    <n v="1340"/>
    <n v="991.6"/>
    <n v="6365"/>
    <n v="1407"/>
  </r>
  <r>
    <s v="SO - 0002409"/>
    <s v="Online"/>
    <s v="WARE-XYS1001"/>
    <d v="2018-10-27T00:00:00"/>
    <x v="267"/>
    <d v="2019-03-10T00:00:00"/>
    <x v="196"/>
    <n v="14"/>
    <s v="USD"/>
    <x v="20"/>
    <n v="17"/>
    <n v="6"/>
    <n v="6"/>
    <x v="1"/>
    <n v="21"/>
    <n v="7.4999999999999997E-2"/>
    <n v="1105.5"/>
    <n v="773.84999999999991"/>
    <n v="4090.3500000000004"/>
    <n v="994.95000000000073"/>
  </r>
  <r>
    <s v="SO - 0002410"/>
    <s v="In-Store"/>
    <s v="WARE-NMK1003"/>
    <d v="2018-10-27T00:00:00"/>
    <x v="267"/>
    <d v="2019-02-26T00:00:00"/>
    <x v="192"/>
    <n v="12"/>
    <s v="USD"/>
    <x v="9"/>
    <n v="8"/>
    <n v="18"/>
    <n v="124"/>
    <x v="1"/>
    <n v="23"/>
    <n v="0.05"/>
    <n v="1058.6000000000001"/>
    <n v="624.57400000000007"/>
    <n v="5028.3500000000004"/>
    <n v="1905.48"/>
  </r>
  <r>
    <s v="SO - 0002411"/>
    <s v="Wholesale"/>
    <s v="WARE-NBV1002"/>
    <d v="2018-10-27T00:00:00"/>
    <x v="267"/>
    <d v="2019-03-11T00:00:00"/>
    <x v="204"/>
    <n v="20"/>
    <s v="USD"/>
    <x v="3"/>
    <n v="28"/>
    <n v="23"/>
    <n v="80"/>
    <x v="2"/>
    <n v="16"/>
    <n v="0.05"/>
    <n v="5695"/>
    <n v="2619.7000000000003"/>
    <n v="16230.75"/>
    <n v="8371.65"/>
  </r>
  <r>
    <s v="SO - 0002412"/>
    <s v="Online"/>
    <s v="WARE-NMK1003"/>
    <d v="2018-10-27T00:00:00"/>
    <x v="267"/>
    <d v="2019-03-18T00:00:00"/>
    <x v="209"/>
    <n v="21"/>
    <s v="USD"/>
    <x v="20"/>
    <n v="17"/>
    <n v="31"/>
    <n v="179"/>
    <x v="1"/>
    <n v="27"/>
    <n v="0.15"/>
    <n v="1058.6000000000001"/>
    <n v="719.84800000000018"/>
    <n v="1799.6200000000001"/>
    <n v="359.92399999999975"/>
  </r>
  <r>
    <s v="SO - 0002413"/>
    <s v="Distributor"/>
    <s v="WARE-UHY1004"/>
    <d v="2018-10-27T00:00:00"/>
    <x v="267"/>
    <d v="2019-03-18T00:00:00"/>
    <x v="202"/>
    <n v="26"/>
    <s v="USD"/>
    <x v="4"/>
    <n v="22"/>
    <n v="47"/>
    <n v="242"/>
    <x v="0"/>
    <n v="20"/>
    <n v="7.4999999999999997E-2"/>
    <n v="1105.5"/>
    <n v="475.36500000000001"/>
    <n v="6135.5250000000005"/>
    <n v="3283.3350000000005"/>
  </r>
  <r>
    <s v="SO - 0002414"/>
    <s v="Distributor"/>
    <s v="WARE-XYS1001"/>
    <d v="2018-10-27T00:00:00"/>
    <x v="268"/>
    <d v="2019-03-13T00:00:00"/>
    <x v="201"/>
    <n v="26"/>
    <s v="USD"/>
    <x v="12"/>
    <n v="25"/>
    <n v="46"/>
    <n v="50"/>
    <x v="0"/>
    <n v="19"/>
    <n v="0.15"/>
    <n v="1045.2"/>
    <n v="553.95600000000002"/>
    <n v="7107.36"/>
    <n v="2675.7119999999995"/>
  </r>
  <r>
    <s v="SO - 0002415"/>
    <s v="Online"/>
    <s v="WARE-MKL1006"/>
    <d v="2018-10-27T00:00:00"/>
    <x v="268"/>
    <d v="2019-02-25T00:00:00"/>
    <x v="197"/>
    <n v="12"/>
    <s v="USD"/>
    <x v="20"/>
    <n v="17"/>
    <n v="45"/>
    <n v="334"/>
    <x v="1"/>
    <n v="11"/>
    <n v="7.4999999999999997E-2"/>
    <n v="1768.8"/>
    <n v="1061.28"/>
    <n v="4908.42"/>
    <n v="1724.58"/>
  </r>
  <r>
    <s v="SO - 0002416"/>
    <s v="Online"/>
    <s v="WARE-NMK1003"/>
    <d v="2018-10-27T00:00:00"/>
    <x v="268"/>
    <d v="2019-03-02T00:00:00"/>
    <x v="211"/>
    <n v="39"/>
    <s v="USD"/>
    <x v="19"/>
    <n v="19"/>
    <n v="8"/>
    <n v="148"/>
    <x v="2"/>
    <n v="4"/>
    <n v="0.05"/>
    <n v="804"/>
    <n v="393.96"/>
    <n v="5346.5999999999995"/>
    <n v="2588.8799999999997"/>
  </r>
  <r>
    <s v="SO - 0002417"/>
    <s v="In-Store"/>
    <s v="WARE-NBV1002"/>
    <d v="2018-10-27T00:00:00"/>
    <x v="268"/>
    <d v="2019-03-08T00:00:00"/>
    <x v="200"/>
    <n v="18"/>
    <s v="USD"/>
    <x v="14"/>
    <n v="7"/>
    <n v="44"/>
    <n v="62"/>
    <x v="3"/>
    <n v="28"/>
    <n v="0.05"/>
    <n v="241.20000000000002"/>
    <n v="101.304"/>
    <n v="1374.84"/>
    <n v="767.01599999999985"/>
  </r>
  <r>
    <s v="SO - 0002418"/>
    <s v="Distributor"/>
    <s v="WARE-XYS1001"/>
    <d v="2018-10-27T00:00:00"/>
    <x v="268"/>
    <d v="2019-03-10T00:00:00"/>
    <x v="204"/>
    <n v="19"/>
    <s v="USD"/>
    <x v="4"/>
    <n v="22"/>
    <n v="35"/>
    <n v="31"/>
    <x v="1"/>
    <n v="2"/>
    <n v="7.4999999999999997E-2"/>
    <n v="3953"/>
    <n v="2292.7399999999998"/>
    <n v="7313.05"/>
    <n v="2727.5700000000006"/>
  </r>
  <r>
    <s v="SO - 0002419"/>
    <s v="Online"/>
    <s v="WARE-PUJ1005"/>
    <d v="2018-10-27T00:00:00"/>
    <x v="268"/>
    <d v="2019-03-06T00:00:00"/>
    <x v="197"/>
    <n v="12"/>
    <s v="USD"/>
    <x v="24"/>
    <n v="16"/>
    <n v="5"/>
    <n v="326"/>
    <x v="0"/>
    <n v="5"/>
    <n v="0.05"/>
    <n v="6036.7"/>
    <n v="3078.7170000000001"/>
    <n v="34409.189999999995"/>
    <n v="15936.887999999995"/>
  </r>
  <r>
    <s v="SO - 0002420"/>
    <s v="In-Store"/>
    <s v="WARE-NMK1003"/>
    <d v="2018-10-27T00:00:00"/>
    <x v="268"/>
    <d v="2019-03-16T00:00:00"/>
    <x v="197"/>
    <n v="12"/>
    <s v="USD"/>
    <x v="9"/>
    <n v="8"/>
    <n v="16"/>
    <n v="91"/>
    <x v="2"/>
    <n v="16"/>
    <n v="0.15"/>
    <n v="6197.5"/>
    <n v="4338.25"/>
    <n v="5267.875"/>
    <n v="929.625"/>
  </r>
  <r>
    <s v="SO - 0002421"/>
    <s v="In-Store"/>
    <s v="WARE-NMK1003"/>
    <d v="2018-10-27T00:00:00"/>
    <x v="268"/>
    <d v="2019-02-26T00:00:00"/>
    <x v="205"/>
    <n v="30"/>
    <s v="USD"/>
    <x v="9"/>
    <n v="8"/>
    <n v="27"/>
    <n v="195"/>
    <x v="1"/>
    <n v="17"/>
    <n v="0.1"/>
    <n v="6472.2"/>
    <n v="3818.5979999999995"/>
    <n v="17474.939999999999"/>
    <n v="6019.1460000000006"/>
  </r>
  <r>
    <s v="SO - 0002422"/>
    <s v="Online"/>
    <s v="WARE-NMK1003"/>
    <d v="2018-10-27T00:00:00"/>
    <x v="268"/>
    <d v="2019-03-01T00:00:00"/>
    <x v="212"/>
    <n v="41"/>
    <s v="USD"/>
    <x v="18"/>
    <n v="13"/>
    <n v="32"/>
    <n v="195"/>
    <x v="2"/>
    <n v="13"/>
    <n v="0.3"/>
    <n v="2814"/>
    <n v="1463.28"/>
    <n v="9849"/>
    <n v="2532.6000000000004"/>
  </r>
  <r>
    <s v="SO - 0002423"/>
    <s v="Online"/>
    <s v="WARE-NBV1002"/>
    <d v="2018-10-27T00:00:00"/>
    <x v="268"/>
    <d v="2019-03-10T00:00:00"/>
    <x v="206"/>
    <n v="17"/>
    <s v="USD"/>
    <x v="20"/>
    <n v="17"/>
    <n v="36"/>
    <n v="61"/>
    <x v="3"/>
    <n v="6"/>
    <n v="7.4999999999999997E-2"/>
    <n v="221.1"/>
    <n v="168.036"/>
    <n v="204.51750000000001"/>
    <n v="36.481500000000011"/>
  </r>
  <r>
    <s v="SO - 0002424"/>
    <s v="In-Store"/>
    <s v="WARE-PUJ1005"/>
    <d v="2018-10-27T00:00:00"/>
    <x v="268"/>
    <d v="2019-03-23T00:00:00"/>
    <x v="188"/>
    <n v="9"/>
    <s v="USD"/>
    <x v="6"/>
    <n v="10"/>
    <n v="15"/>
    <n v="292"/>
    <x v="1"/>
    <n v="21"/>
    <n v="7.4999999999999997E-2"/>
    <n v="2257.9"/>
    <n v="1670.846"/>
    <n v="6265.6725000000006"/>
    <n v="1253.1345000000001"/>
  </r>
  <r>
    <s v="SO - 0002425"/>
    <s v="Wholesale"/>
    <s v="WARE-MKL1006"/>
    <d v="2018-10-27T00:00:00"/>
    <x v="269"/>
    <d v="2019-02-28T00:00:00"/>
    <x v="203"/>
    <n v="30"/>
    <s v="USD"/>
    <x v="21"/>
    <n v="26"/>
    <n v="15"/>
    <n v="366"/>
    <x v="1"/>
    <n v="40"/>
    <n v="0.05"/>
    <n v="3946.3"/>
    <n v="1973.15"/>
    <n v="22493.910000000003"/>
    <n v="10655.010000000002"/>
  </r>
  <r>
    <s v="SO - 0002426"/>
    <s v="In-Store"/>
    <s v="WARE-XYS1001"/>
    <d v="2018-10-27T00:00:00"/>
    <x v="269"/>
    <d v="2019-03-05T00:00:00"/>
    <x v="196"/>
    <n v="12"/>
    <s v="USD"/>
    <x v="9"/>
    <n v="8"/>
    <n v="21"/>
    <n v="20"/>
    <x v="1"/>
    <n v="35"/>
    <n v="0.3"/>
    <n v="268"/>
    <n v="227.79999999999998"/>
    <n v="1125.5999999999999"/>
    <n v="-241.20000000000005"/>
  </r>
  <r>
    <s v="SO - 0002427"/>
    <s v="Distributor"/>
    <s v="WARE-XYS1001"/>
    <d v="2018-10-27T00:00:00"/>
    <x v="269"/>
    <d v="2019-03-13T00:00:00"/>
    <x v="197"/>
    <n v="11"/>
    <s v="USD"/>
    <x v="15"/>
    <n v="24"/>
    <n v="18"/>
    <n v="31"/>
    <x v="0"/>
    <n v="5"/>
    <n v="0.05"/>
    <n v="6499"/>
    <n v="4549.2999999999993"/>
    <n v="12348.099999999999"/>
    <n v="3249.5"/>
  </r>
  <r>
    <s v="SO - 0002428"/>
    <s v="Online"/>
    <s v="WARE-PUJ1005"/>
    <d v="2018-10-27T00:00:00"/>
    <x v="269"/>
    <d v="2019-03-20T00:00:00"/>
    <x v="195"/>
    <n v="5"/>
    <s v="USD"/>
    <x v="5"/>
    <n v="12"/>
    <n v="32"/>
    <n v="305"/>
    <x v="1"/>
    <n v="21"/>
    <n v="0.3"/>
    <n v="938"/>
    <n v="515.90000000000009"/>
    <n v="3283"/>
    <n v="703.49999999999955"/>
  </r>
  <r>
    <s v="SO - 0002429"/>
    <s v="In-Store"/>
    <s v="WARE-PUJ1005"/>
    <d v="2018-10-27T00:00:00"/>
    <x v="269"/>
    <d v="2019-03-07T00:00:00"/>
    <x v="199"/>
    <n v="9"/>
    <s v="USD"/>
    <x v="9"/>
    <n v="8"/>
    <n v="33"/>
    <n v="284"/>
    <x v="1"/>
    <n v="3"/>
    <n v="0.15"/>
    <n v="938"/>
    <n v="450.24"/>
    <n v="2391.9"/>
    <n v="1041.18"/>
  </r>
  <r>
    <s v="SO - 0002430"/>
    <s v="Distributor"/>
    <s v="WARE-NMK1003"/>
    <d v="2018-10-27T00:00:00"/>
    <x v="270"/>
    <d v="2019-03-05T00:00:00"/>
    <x v="204"/>
    <n v="17"/>
    <s v="USD"/>
    <x v="2"/>
    <n v="21"/>
    <n v="20"/>
    <n v="125"/>
    <x v="1"/>
    <n v="24"/>
    <n v="0.15"/>
    <n v="1145.7"/>
    <n v="595.76400000000001"/>
    <n v="4869.2249999999995"/>
    <n v="1890.4049999999993"/>
  </r>
  <r>
    <s v="SO - 0002431"/>
    <s v="In-Store"/>
    <s v="WARE-UHY1004"/>
    <d v="2018-10-27T00:00:00"/>
    <x v="270"/>
    <d v="2019-03-22T00:00:00"/>
    <x v="210"/>
    <n v="22"/>
    <s v="USD"/>
    <x v="6"/>
    <n v="10"/>
    <n v="24"/>
    <n v="237"/>
    <x v="0"/>
    <n v="38"/>
    <n v="0.05"/>
    <n v="1065.3"/>
    <n v="671.13900000000001"/>
    <n v="2024.0699999999997"/>
    <n v="681.79199999999969"/>
  </r>
  <r>
    <s v="SO - 0002432"/>
    <s v="Online"/>
    <s v="WARE-NBV1002"/>
    <d v="2018-10-27T00:00:00"/>
    <x v="270"/>
    <d v="2019-03-05T00:00:00"/>
    <x v="199"/>
    <n v="8"/>
    <s v="USD"/>
    <x v="16"/>
    <n v="18"/>
    <n v="16"/>
    <n v="60"/>
    <x v="1"/>
    <n v="35"/>
    <n v="0.1"/>
    <n v="3906.1"/>
    <n v="1562.44"/>
    <n v="3515.49"/>
    <n v="1953.0499999999997"/>
  </r>
  <r>
    <s v="SO - 0002433"/>
    <s v="Distributor"/>
    <s v="WARE-MKL1006"/>
    <d v="2018-10-27T00:00:00"/>
    <x v="270"/>
    <d v="2019-03-18T00:00:00"/>
    <x v="197"/>
    <n v="10"/>
    <s v="USD"/>
    <x v="8"/>
    <n v="23"/>
    <n v="38"/>
    <n v="361"/>
    <x v="0"/>
    <n v="15"/>
    <n v="0.05"/>
    <n v="3845.8"/>
    <n v="2922.808"/>
    <n v="14614.04"/>
    <n v="2922.8080000000009"/>
  </r>
  <r>
    <s v="SO - 0002434"/>
    <s v="Distributor"/>
    <s v="WARE-NMK1003"/>
    <d v="2018-10-27T00:00:00"/>
    <x v="270"/>
    <d v="2019-03-10T00:00:00"/>
    <x v="197"/>
    <n v="10"/>
    <s v="USD"/>
    <x v="2"/>
    <n v="21"/>
    <n v="47"/>
    <n v="120"/>
    <x v="1"/>
    <n v="35"/>
    <n v="0.1"/>
    <n v="3845.8"/>
    <n v="2922.808"/>
    <n v="13844.880000000001"/>
    <n v="2153.648000000001"/>
  </r>
  <r>
    <s v="SO - 0002435"/>
    <s v="Online"/>
    <s v="WARE-XYS1001"/>
    <d v="2018-10-27T00:00:00"/>
    <x v="270"/>
    <d v="2019-03-12T00:00:00"/>
    <x v="210"/>
    <n v="22"/>
    <s v="USD"/>
    <x v="23"/>
    <n v="15"/>
    <n v="29"/>
    <n v="30"/>
    <x v="0"/>
    <n v="19"/>
    <n v="0.1"/>
    <n v="1031.8"/>
    <n v="443.67399999999998"/>
    <n v="2785.8599999999997"/>
    <n v="1454.8379999999997"/>
  </r>
  <r>
    <s v="SO - 0002436"/>
    <s v="Online"/>
    <s v="WARE-MKL1006"/>
    <d v="2018-10-27T00:00:00"/>
    <x v="270"/>
    <d v="2019-02-28T00:00:00"/>
    <x v="213"/>
    <n v="30"/>
    <s v="USD"/>
    <x v="19"/>
    <n v="19"/>
    <n v="7"/>
    <n v="332"/>
    <x v="0"/>
    <n v="15"/>
    <n v="0.15"/>
    <n v="3859.2000000000003"/>
    <n v="1736.64"/>
    <n v="3280.32"/>
    <n v="1543.68"/>
  </r>
  <r>
    <s v="SO - 0002437"/>
    <s v="In-Store"/>
    <s v="WARE-PUJ1005"/>
    <d v="2018-10-27T00:00:00"/>
    <x v="270"/>
    <d v="2019-03-05T00:00:00"/>
    <x v="214"/>
    <n v="35"/>
    <s v="USD"/>
    <x v="22"/>
    <n v="11"/>
    <n v="13"/>
    <n v="319"/>
    <x v="2"/>
    <n v="37"/>
    <n v="0.05"/>
    <n v="1092.1000000000001"/>
    <n v="589.73400000000015"/>
    <n v="1037.4950000000001"/>
    <n v="447.76099999999997"/>
  </r>
  <r>
    <s v="SO - 0002438"/>
    <s v="Online"/>
    <s v="WARE-UHY1004"/>
    <d v="2018-10-27T00:00:00"/>
    <x v="270"/>
    <d v="2019-03-06T00:00:00"/>
    <x v="210"/>
    <n v="22"/>
    <s v="USD"/>
    <x v="1"/>
    <n v="14"/>
    <n v="44"/>
    <n v="223"/>
    <x v="1"/>
    <n v="45"/>
    <n v="0.05"/>
    <n v="877.7"/>
    <n v="684.60600000000011"/>
    <n v="6670.52"/>
    <n v="1193.6719999999996"/>
  </r>
  <r>
    <s v="SO - 0002439"/>
    <s v="In-Store"/>
    <s v="WARE-UHY1004"/>
    <d v="2018-10-27T00:00:00"/>
    <x v="271"/>
    <d v="2019-03-06T00:00:00"/>
    <x v="210"/>
    <n v="21"/>
    <s v="USD"/>
    <x v="0"/>
    <n v="6"/>
    <n v="33"/>
    <n v="254"/>
    <x v="0"/>
    <n v="12"/>
    <n v="0.2"/>
    <n v="1775.5"/>
    <n v="1047.5449999999998"/>
    <n v="4261.2"/>
    <n v="1118.5650000000005"/>
  </r>
  <r>
    <s v="SO - 0002440"/>
    <s v="In-Store"/>
    <s v="WARE-MKL1006"/>
    <d v="2018-10-27T00:00:00"/>
    <x v="271"/>
    <d v="2019-03-03T00:00:00"/>
    <x v="205"/>
    <n v="27"/>
    <s v="USD"/>
    <x v="27"/>
    <n v="1"/>
    <n v="18"/>
    <n v="356"/>
    <x v="1"/>
    <n v="31"/>
    <n v="0.05"/>
    <n v="3859.2000000000003"/>
    <n v="3241.7280000000001"/>
    <n v="18331.2"/>
    <n v="2122.5600000000013"/>
  </r>
  <r>
    <s v="SO - 0002441"/>
    <s v="In-Store"/>
    <s v="WARE-NMK1003"/>
    <d v="2018-10-27T00:00:00"/>
    <x v="271"/>
    <d v="2019-03-14T00:00:00"/>
    <x v="203"/>
    <n v="28"/>
    <s v="USD"/>
    <x v="27"/>
    <n v="1"/>
    <n v="20"/>
    <n v="88"/>
    <x v="0"/>
    <n v="22"/>
    <n v="0.15"/>
    <n v="2539.3000000000002"/>
    <n v="1295.0430000000001"/>
    <n v="4316.8100000000004"/>
    <n v="1726.7240000000002"/>
  </r>
  <r>
    <s v="SO - 0002442"/>
    <s v="In-Store"/>
    <s v="WARE-XYS1001"/>
    <d v="2018-10-27T00:00:00"/>
    <x v="271"/>
    <d v="2019-03-22T00:00:00"/>
    <x v="197"/>
    <n v="9"/>
    <s v="USD"/>
    <x v="9"/>
    <n v="8"/>
    <n v="18"/>
    <n v="20"/>
    <x v="4"/>
    <n v="9"/>
    <n v="0.2"/>
    <n v="2304.8000000000002"/>
    <n v="1936.0320000000002"/>
    <n v="12906.880000000003"/>
    <n v="-645.34399999999914"/>
  </r>
  <r>
    <s v="SO - 0002443"/>
    <s v="Distributor"/>
    <s v="WARE-MKL1006"/>
    <d v="2018-10-27T00:00:00"/>
    <x v="271"/>
    <d v="2019-03-11T00:00:00"/>
    <x v="201"/>
    <n v="23"/>
    <s v="USD"/>
    <x v="2"/>
    <n v="21"/>
    <n v="48"/>
    <n v="337"/>
    <x v="1"/>
    <n v="44"/>
    <n v="7.4999999999999997E-2"/>
    <n v="254.6"/>
    <n v="168.036"/>
    <n v="1413.03"/>
    <n v="404.81399999999996"/>
  </r>
  <r>
    <s v="SO - 0002444"/>
    <s v="Distributor"/>
    <s v="WARE-PUJ1005"/>
    <d v="2018-10-27T00:00:00"/>
    <x v="272"/>
    <d v="2019-03-06T00:00:00"/>
    <x v="198"/>
    <n v="12"/>
    <s v="USD"/>
    <x v="12"/>
    <n v="25"/>
    <n v="32"/>
    <n v="311"/>
    <x v="1"/>
    <n v="24"/>
    <n v="0.05"/>
    <n v="917.9"/>
    <n v="440.59199999999998"/>
    <n v="6104.0349999999999"/>
    <n v="3019.8910000000001"/>
  </r>
  <r>
    <s v="SO - 0002445"/>
    <s v="In-Store"/>
    <s v="WARE-NBV1002"/>
    <d v="2018-10-27T00:00:00"/>
    <x v="272"/>
    <d v="2019-03-11T00:00:00"/>
    <x v="204"/>
    <n v="15"/>
    <s v="USD"/>
    <x v="5"/>
    <n v="12"/>
    <n v="15"/>
    <n v="68"/>
    <x v="2"/>
    <n v="13"/>
    <n v="7.4999999999999997E-2"/>
    <n v="1005"/>
    <n v="814.05000000000007"/>
    <n v="4648.125"/>
    <n v="577.87499999999955"/>
  </r>
  <r>
    <s v="SO - 0002446"/>
    <s v="Distributor"/>
    <s v="WARE-PUJ1005"/>
    <d v="2018-10-27T00:00:00"/>
    <x v="272"/>
    <d v="2019-03-03T00:00:00"/>
    <x v="207"/>
    <n v="19"/>
    <s v="USD"/>
    <x v="8"/>
    <n v="23"/>
    <n v="36"/>
    <n v="263"/>
    <x v="0"/>
    <n v="34"/>
    <n v="0.05"/>
    <n v="1715.2"/>
    <n v="891.90400000000011"/>
    <n v="4888.32"/>
    <n v="2212.6079999999993"/>
  </r>
  <r>
    <s v="SO - 0002447"/>
    <s v="In-Store"/>
    <s v="WARE-UHY1004"/>
    <d v="2018-10-27T00:00:00"/>
    <x v="272"/>
    <d v="2019-03-27T00:00:00"/>
    <x v="196"/>
    <n v="9"/>
    <s v="USD"/>
    <x v="22"/>
    <n v="11"/>
    <n v="43"/>
    <n v="245"/>
    <x v="1"/>
    <n v="26"/>
    <n v="7.4999999999999997E-2"/>
    <n v="241.20000000000002"/>
    <n v="106.12800000000001"/>
    <n v="223.11"/>
    <n v="116.982"/>
  </r>
  <r>
    <s v="SO - 0002448"/>
    <s v="Online"/>
    <s v="WARE-UHY1004"/>
    <d v="2018-10-27T00:00:00"/>
    <x v="272"/>
    <d v="2019-03-14T00:00:00"/>
    <x v="199"/>
    <n v="6"/>
    <s v="USD"/>
    <x v="23"/>
    <n v="15"/>
    <n v="5"/>
    <n v="229"/>
    <x v="0"/>
    <n v="12"/>
    <n v="0.15"/>
    <n v="3953"/>
    <n v="2569.4500000000003"/>
    <n v="26880.399999999998"/>
    <n v="6324.7999999999956"/>
  </r>
  <r>
    <s v="SO - 0002449"/>
    <s v="In-Store"/>
    <s v="WARE-XYS1001"/>
    <d v="2018-10-27T00:00:00"/>
    <x v="272"/>
    <d v="2019-03-15T00:00:00"/>
    <x v="206"/>
    <n v="13"/>
    <s v="USD"/>
    <x v="0"/>
    <n v="6"/>
    <n v="30"/>
    <n v="8"/>
    <x v="3"/>
    <n v="25"/>
    <n v="7.4999999999999997E-2"/>
    <n v="1145.7"/>
    <n v="641.5920000000001"/>
    <n v="5298.8625000000002"/>
    <n v="2090.9024999999997"/>
  </r>
  <r>
    <s v="SO - 0002450"/>
    <s v="Online"/>
    <s v="WARE-MKL1006"/>
    <d v="2018-10-27T00:00:00"/>
    <x v="272"/>
    <d v="2019-03-12T00:00:00"/>
    <x v="200"/>
    <n v="14"/>
    <s v="USD"/>
    <x v="16"/>
    <n v="18"/>
    <n v="47"/>
    <n v="354"/>
    <x v="0"/>
    <n v="38"/>
    <n v="0.1"/>
    <n v="991.6"/>
    <n v="664.37200000000007"/>
    <n v="3569.76"/>
    <n v="912.27199999999993"/>
  </r>
  <r>
    <s v="SO - 0002451"/>
    <s v="Distributor"/>
    <s v="WARE-MKL1006"/>
    <d v="2018-10-27T00:00:00"/>
    <x v="272"/>
    <d v="2019-03-14T00:00:00"/>
    <x v="205"/>
    <n v="26"/>
    <s v="USD"/>
    <x v="15"/>
    <n v="24"/>
    <n v="6"/>
    <n v="331"/>
    <x v="2"/>
    <n v="8"/>
    <n v="0.05"/>
    <n v="3946.3"/>
    <n v="2012.6130000000001"/>
    <n v="3748.9850000000001"/>
    <n v="1736.3720000000001"/>
  </r>
  <r>
    <s v="SO - 0002452"/>
    <s v="Distributor"/>
    <s v="WARE-NBV1002"/>
    <d v="2018-10-27T00:00:00"/>
    <x v="272"/>
    <d v="2019-03-10T00:00:00"/>
    <x v="209"/>
    <n v="16"/>
    <s v="USD"/>
    <x v="2"/>
    <n v="21"/>
    <n v="41"/>
    <n v="87"/>
    <x v="1"/>
    <n v="11"/>
    <n v="7.4999999999999997E-2"/>
    <n v="1132.3"/>
    <n v="871.87099999999998"/>
    <n v="8379.02"/>
    <n v="1404.0520000000006"/>
  </r>
  <r>
    <s v="SO - 0002453"/>
    <s v="Distributor"/>
    <s v="WARE-NMK1003"/>
    <d v="2018-10-27T00:00:00"/>
    <x v="272"/>
    <d v="2019-03-06T00:00:00"/>
    <x v="196"/>
    <n v="9"/>
    <s v="USD"/>
    <x v="12"/>
    <n v="25"/>
    <n v="11"/>
    <n v="181"/>
    <x v="1"/>
    <n v="21"/>
    <n v="0.15"/>
    <n v="1072"/>
    <n v="696.80000000000007"/>
    <n v="1822.3999999999999"/>
    <n v="428.79999999999973"/>
  </r>
  <r>
    <s v="SO - 0002454"/>
    <s v="Distributor"/>
    <s v="WARE-PUJ1005"/>
    <d v="2018-10-27T00:00:00"/>
    <x v="272"/>
    <d v="2019-03-17T00:00:00"/>
    <x v="215"/>
    <n v="23"/>
    <s v="USD"/>
    <x v="2"/>
    <n v="21"/>
    <n v="50"/>
    <n v="321"/>
    <x v="0"/>
    <n v="34"/>
    <n v="7.4999999999999997E-2"/>
    <n v="938"/>
    <n v="450.24"/>
    <n v="3470.6000000000004"/>
    <n v="1669.6400000000003"/>
  </r>
  <r>
    <s v="SO - 0002455"/>
    <s v="In-Store"/>
    <s v="WARE-NMK1003"/>
    <d v="2018-10-27T00:00:00"/>
    <x v="273"/>
    <d v="2019-03-09T00:00:00"/>
    <x v="200"/>
    <n v="13"/>
    <s v="USD"/>
    <x v="6"/>
    <n v="10"/>
    <n v="16"/>
    <n v="166"/>
    <x v="3"/>
    <n v="28"/>
    <n v="0.05"/>
    <n v="1058.6000000000001"/>
    <n v="529.30000000000007"/>
    <n v="8045.3600000000006"/>
    <n v="3810.96"/>
  </r>
  <r>
    <s v="SO - 0002456"/>
    <s v="In-Store"/>
    <s v="WARE-MKL1006"/>
    <d v="2018-10-27T00:00:00"/>
    <x v="273"/>
    <d v="2019-03-03T00:00:00"/>
    <x v="206"/>
    <n v="12"/>
    <s v="USD"/>
    <x v="13"/>
    <n v="2"/>
    <n v="17"/>
    <n v="366"/>
    <x v="3"/>
    <n v="25"/>
    <n v="7.4999999999999997E-2"/>
    <n v="5406.9000000000005"/>
    <n v="2216.8290000000002"/>
    <n v="15004.147500000001"/>
    <n v="8353.6605"/>
  </r>
  <r>
    <s v="SO - 0002457"/>
    <s v="Distributor"/>
    <s v="WARE-NBV1002"/>
    <d v="2018-10-27T00:00:00"/>
    <x v="273"/>
    <d v="2019-03-27T00:00:00"/>
    <x v="202"/>
    <n v="20"/>
    <s v="USD"/>
    <x v="8"/>
    <n v="23"/>
    <n v="26"/>
    <n v="84"/>
    <x v="3"/>
    <n v="6"/>
    <n v="0.15"/>
    <n v="5514.1"/>
    <n v="4025.2930000000001"/>
    <n v="4686.9850000000006"/>
    <n v="661.69200000000046"/>
  </r>
  <r>
    <s v="SO - 0002458"/>
    <s v="Online"/>
    <s v="WARE-PUJ1005"/>
    <d v="2018-10-27T00:00:00"/>
    <x v="273"/>
    <d v="2019-03-03T00:00:00"/>
    <x v="212"/>
    <n v="36"/>
    <s v="USD"/>
    <x v="19"/>
    <n v="19"/>
    <n v="36"/>
    <n v="320"/>
    <x v="0"/>
    <n v="12"/>
    <n v="0.4"/>
    <n v="2452.2000000000003"/>
    <n v="1422.2760000000001"/>
    <n v="5885.2800000000007"/>
    <n v="196.17600000000039"/>
  </r>
  <r>
    <s v="SO - 0002459"/>
    <s v="Online"/>
    <s v="WARE-XYS1001"/>
    <d v="2018-10-27T00:00:00"/>
    <x v="273"/>
    <d v="2019-03-15T00:00:00"/>
    <x v="198"/>
    <n v="11"/>
    <s v="USD"/>
    <x v="16"/>
    <n v="18"/>
    <n v="28"/>
    <n v="39"/>
    <x v="1"/>
    <n v="21"/>
    <n v="0.05"/>
    <n v="3979.8"/>
    <n v="2706.2640000000001"/>
    <n v="30246.48"/>
    <n v="8596.3679999999986"/>
  </r>
  <r>
    <s v="SO - 0002460"/>
    <s v="In-Store"/>
    <s v="WARE-NMK1003"/>
    <d v="2018-10-27T00:00:00"/>
    <x v="273"/>
    <d v="2019-03-24T00:00:00"/>
    <x v="201"/>
    <n v="21"/>
    <s v="USD"/>
    <x v="0"/>
    <n v="6"/>
    <n v="34"/>
    <n v="129"/>
    <x v="1"/>
    <n v="40"/>
    <n v="0.3"/>
    <n v="6371.7"/>
    <n v="5288.5109999999995"/>
    <n v="35681.519999999997"/>
    <n v="-6626.5679999999993"/>
  </r>
  <r>
    <s v="SO - 0002461"/>
    <s v="Online"/>
    <s v="WARE-NMK1003"/>
    <d v="2018-10-27T00:00:00"/>
    <x v="273"/>
    <d v="2019-03-12T00:00:00"/>
    <x v="198"/>
    <n v="11"/>
    <s v="USD"/>
    <x v="18"/>
    <n v="13"/>
    <n v="27"/>
    <n v="163"/>
    <x v="0"/>
    <n v="34"/>
    <n v="0.1"/>
    <n v="3852.5"/>
    <n v="1541"/>
    <n v="13869"/>
    <n v="7705"/>
  </r>
  <r>
    <s v="SO - 0002462"/>
    <s v="Online"/>
    <s v="WARE-UHY1004"/>
    <d v="2018-10-27T00:00:00"/>
    <x v="274"/>
    <d v="2019-03-22T00:00:00"/>
    <x v="205"/>
    <n v="24"/>
    <s v="USD"/>
    <x v="20"/>
    <n v="17"/>
    <n v="38"/>
    <n v="227"/>
    <x v="0"/>
    <n v="5"/>
    <n v="0.15"/>
    <n v="2968.1"/>
    <n v="2433.8419999999996"/>
    <n v="10091.539999999999"/>
    <n v="356.17200000000048"/>
  </r>
  <r>
    <s v="SO - 0002463"/>
    <s v="Online"/>
    <s v="WARE-MKL1006"/>
    <d v="2018-10-27T00:00:00"/>
    <x v="274"/>
    <d v="2019-03-22T00:00:00"/>
    <x v="204"/>
    <n v="13"/>
    <s v="USD"/>
    <x v="18"/>
    <n v="13"/>
    <n v="21"/>
    <n v="344"/>
    <x v="4"/>
    <n v="18"/>
    <n v="0.1"/>
    <n v="6378.4000000000005"/>
    <n v="3252.9840000000004"/>
    <n v="34443.360000000001"/>
    <n v="14925.455999999998"/>
  </r>
  <r>
    <s v="SO - 0002464"/>
    <s v="In-Store"/>
    <s v="WARE-MKL1006"/>
    <d v="2018-10-27T00:00:00"/>
    <x v="274"/>
    <d v="2019-03-16T00:00:00"/>
    <x v="204"/>
    <n v="13"/>
    <s v="USD"/>
    <x v="7"/>
    <n v="4"/>
    <n v="21"/>
    <n v="333"/>
    <x v="0"/>
    <n v="38"/>
    <n v="0.1"/>
    <n v="1165.8"/>
    <n v="804.40199999999993"/>
    <n v="7344.54"/>
    <n v="1713.7260000000006"/>
  </r>
  <r>
    <s v="SO - 0002465"/>
    <s v="Distributor"/>
    <s v="WARE-MKL1006"/>
    <d v="2018-10-27T00:00:00"/>
    <x v="274"/>
    <d v="2019-03-28T00:00:00"/>
    <x v="206"/>
    <n v="11"/>
    <s v="USD"/>
    <x v="12"/>
    <n v="25"/>
    <n v="31"/>
    <n v="329"/>
    <x v="1"/>
    <n v="33"/>
    <n v="0.05"/>
    <n v="1085.4000000000001"/>
    <n v="586.1160000000001"/>
    <n v="3093.3900000000003"/>
    <n v="1335.0419999999999"/>
  </r>
  <r>
    <s v="SO - 0002466"/>
    <s v="Wholesale"/>
    <s v="WARE-XYS1001"/>
    <d v="2018-10-27T00:00:00"/>
    <x v="274"/>
    <d v="2019-03-19T00:00:00"/>
    <x v="196"/>
    <n v="7"/>
    <s v="USD"/>
    <x v="21"/>
    <n v="26"/>
    <n v="44"/>
    <n v="58"/>
    <x v="0"/>
    <n v="38"/>
    <n v="7.4999999999999997E-2"/>
    <n v="2485.7000000000003"/>
    <n v="994.2800000000002"/>
    <n v="13795.635000000002"/>
    <n v="7829.9550000000008"/>
  </r>
  <r>
    <s v="SO - 0002467"/>
    <s v="In-Store"/>
    <s v="WARE-PUJ1005"/>
    <d v="2018-10-27T00:00:00"/>
    <x v="274"/>
    <d v="2019-03-22T00:00:00"/>
    <x v="198"/>
    <n v="10"/>
    <s v="USD"/>
    <x v="13"/>
    <n v="2"/>
    <n v="9"/>
    <n v="320"/>
    <x v="1"/>
    <n v="30"/>
    <n v="0.05"/>
    <n v="2472.3000000000002"/>
    <n v="1161.981"/>
    <n v="11743.424999999999"/>
    <n v="5933.5199999999995"/>
  </r>
  <r>
    <s v="SO - 0002468"/>
    <s v="Wholesale"/>
    <s v="WARE-UHY1004"/>
    <d v="2018-10-27T00:00:00"/>
    <x v="274"/>
    <d v="2019-03-15T00:00:00"/>
    <x v="209"/>
    <n v="14"/>
    <s v="USD"/>
    <x v="25"/>
    <n v="27"/>
    <n v="4"/>
    <n v="250"/>
    <x v="2"/>
    <n v="16"/>
    <n v="0.1"/>
    <n v="1983.2"/>
    <n v="1348.576"/>
    <n v="7139.52"/>
    <n v="1745.2160000000003"/>
  </r>
  <r>
    <s v="SO - 0002469"/>
    <s v="Online"/>
    <s v="WARE-XYS1001"/>
    <d v="2018-10-27T00:00:00"/>
    <x v="274"/>
    <d v="2019-03-10T00:00:00"/>
    <x v="210"/>
    <n v="18"/>
    <s v="USD"/>
    <x v="24"/>
    <n v="16"/>
    <n v="13"/>
    <n v="32"/>
    <x v="1"/>
    <n v="29"/>
    <n v="7.4999999999999997E-2"/>
    <n v="1031.8"/>
    <n v="660.35199999999998"/>
    <n v="4772.0749999999998"/>
    <n v="1470.3150000000001"/>
  </r>
  <r>
    <s v="SO - 0002470"/>
    <s v="Distributor"/>
    <s v="WARE-NMK1003"/>
    <d v="2018-10-27T00:00:00"/>
    <x v="274"/>
    <d v="2019-03-25T00:00:00"/>
    <x v="214"/>
    <n v="31"/>
    <s v="USD"/>
    <x v="17"/>
    <n v="20"/>
    <n v="24"/>
    <n v="113"/>
    <x v="2"/>
    <n v="37"/>
    <n v="0.15"/>
    <n v="1748.7"/>
    <n v="786.91500000000008"/>
    <n v="8918.3700000000008"/>
    <n v="4196.88"/>
  </r>
  <r>
    <s v="SO - 0002471"/>
    <s v="In-Store"/>
    <s v="WARE-NMK1003"/>
    <d v="2018-10-27T00:00:00"/>
    <x v="274"/>
    <d v="2019-03-24T00:00:00"/>
    <x v="216"/>
    <n v="28"/>
    <s v="USD"/>
    <x v="6"/>
    <n v="10"/>
    <n v="10"/>
    <n v="195"/>
    <x v="0"/>
    <n v="34"/>
    <n v="0.05"/>
    <n v="2680"/>
    <n v="2090.4"/>
    <n v="2546"/>
    <n v="455.59999999999991"/>
  </r>
  <r>
    <s v="SO - 0002472"/>
    <s v="In-Store"/>
    <s v="WARE-UHY1004"/>
    <d v="2018-10-27T00:00:00"/>
    <x v="274"/>
    <d v="2019-03-17T00:00:00"/>
    <x v="202"/>
    <n v="19"/>
    <s v="USD"/>
    <x v="10"/>
    <n v="9"/>
    <n v="39"/>
    <n v="232"/>
    <x v="1"/>
    <n v="17"/>
    <n v="0.05"/>
    <n v="5179.1000000000004"/>
    <n v="4246.8620000000001"/>
    <n v="14760.434999999999"/>
    <n v="2019.8490000000002"/>
  </r>
  <r>
    <s v="SO - 0002473"/>
    <s v="In-Store"/>
    <s v="WARE-UHY1004"/>
    <d v="2018-10-27T00:00:00"/>
    <x v="275"/>
    <d v="2019-03-16T00:00:00"/>
    <x v="196"/>
    <n v="6"/>
    <s v="USD"/>
    <x v="6"/>
    <n v="10"/>
    <n v="5"/>
    <n v="259"/>
    <x v="1"/>
    <n v="45"/>
    <n v="0.05"/>
    <n v="2398.6"/>
    <n v="1918.88"/>
    <n v="6836.0099999999993"/>
    <n v="1079.369999999999"/>
  </r>
  <r>
    <s v="SO - 0002474"/>
    <s v="In-Store"/>
    <s v="WARE-NMK1003"/>
    <d v="2018-10-27T00:00:00"/>
    <x v="275"/>
    <d v="2019-03-21T00:00:00"/>
    <x v="192"/>
    <n v="4"/>
    <s v="USD"/>
    <x v="27"/>
    <n v="1"/>
    <n v="17"/>
    <n v="107"/>
    <x v="1"/>
    <n v="31"/>
    <n v="0.2"/>
    <n v="1762.1000000000001"/>
    <n v="1215.8489999999999"/>
    <n v="8458.08"/>
    <n v="1162.9860000000008"/>
  </r>
  <r>
    <s v="SO - 0002475"/>
    <s v="Online"/>
    <s v="WARE-NMK1003"/>
    <d v="2018-10-27T00:00:00"/>
    <x v="275"/>
    <d v="2019-03-15T00:00:00"/>
    <x v="199"/>
    <n v="3"/>
    <s v="USD"/>
    <x v="19"/>
    <n v="19"/>
    <n v="36"/>
    <n v="110"/>
    <x v="1"/>
    <n v="24"/>
    <n v="0.05"/>
    <n v="5628"/>
    <n v="4333.5600000000004"/>
    <n v="37426.199999999997"/>
    <n v="7091.2799999999952"/>
  </r>
  <r>
    <s v="SO - 0002476"/>
    <s v="Wholesale"/>
    <s v="WARE-NMK1003"/>
    <d v="2018-10-27T00:00:00"/>
    <x v="276"/>
    <d v="2019-03-09T00:00:00"/>
    <x v="202"/>
    <n v="17"/>
    <s v="USD"/>
    <x v="25"/>
    <n v="27"/>
    <n v="8"/>
    <n v="152"/>
    <x v="1"/>
    <n v="39"/>
    <n v="0.1"/>
    <n v="5272.9000000000005"/>
    <n v="3480.1140000000005"/>
    <n v="14236.830000000002"/>
    <n v="3796.4880000000012"/>
  </r>
  <r>
    <s v="SO - 0002477"/>
    <s v="Distributor"/>
    <s v="WARE-NMK1003"/>
    <d v="2018-10-27T00:00:00"/>
    <x v="276"/>
    <d v="2019-03-24T00:00:00"/>
    <x v="217"/>
    <n v="32"/>
    <s v="USD"/>
    <x v="4"/>
    <n v="22"/>
    <n v="18"/>
    <n v="129"/>
    <x v="2"/>
    <n v="13"/>
    <n v="0.1"/>
    <n v="3758.7000000000003"/>
    <n v="2367.9810000000002"/>
    <n v="6765.6600000000008"/>
    <n v="2029.6980000000003"/>
  </r>
  <r>
    <s v="SO - 0002478"/>
    <s v="Distributor"/>
    <s v="WARE-UHY1004"/>
    <d v="2018-10-27T00:00:00"/>
    <x v="276"/>
    <d v="2019-03-15T00:00:00"/>
    <x v="206"/>
    <n v="9"/>
    <s v="USD"/>
    <x v="2"/>
    <n v="21"/>
    <n v="32"/>
    <n v="234"/>
    <x v="1"/>
    <n v="43"/>
    <n v="0.05"/>
    <n v="1011.7"/>
    <n v="465.38200000000006"/>
    <n v="961.11500000000001"/>
    <n v="495.73299999999995"/>
  </r>
  <r>
    <s v="SO - 0002479"/>
    <s v="Online"/>
    <s v="WARE-UHY1004"/>
    <d v="2018-10-27T00:00:00"/>
    <x v="276"/>
    <d v="2019-03-28T00:00:00"/>
    <x v="206"/>
    <n v="9"/>
    <s v="USD"/>
    <x v="1"/>
    <n v="14"/>
    <n v="39"/>
    <n v="242"/>
    <x v="1"/>
    <n v="24"/>
    <n v="0.15"/>
    <n v="3155.7000000000003"/>
    <n v="1704.0780000000002"/>
    <n v="10729.380000000001"/>
    <n v="3913.0680000000002"/>
  </r>
  <r>
    <s v="SO - 0002480"/>
    <s v="Online"/>
    <s v="WARE-NMK1003"/>
    <d v="2018-10-27T00:00:00"/>
    <x v="276"/>
    <d v="2019-03-28T00:00:00"/>
    <x v="210"/>
    <n v="16"/>
    <s v="USD"/>
    <x v="20"/>
    <n v="17"/>
    <n v="22"/>
    <n v="145"/>
    <x v="1"/>
    <n v="39"/>
    <n v="0.15"/>
    <n v="5922.8"/>
    <n v="3257.5400000000004"/>
    <n v="5034.38"/>
    <n v="1776.8399999999997"/>
  </r>
  <r>
    <s v="SO - 0002481"/>
    <s v="Online"/>
    <s v="WARE-NMK1003"/>
    <d v="2018-10-27T00:00:00"/>
    <x v="276"/>
    <d v="2019-03-07T00:00:00"/>
    <x v="213"/>
    <n v="24"/>
    <s v="USD"/>
    <x v="16"/>
    <n v="18"/>
    <n v="20"/>
    <n v="173"/>
    <x v="3"/>
    <n v="25"/>
    <n v="7.4999999999999997E-2"/>
    <n v="2646.5"/>
    <n v="1667.2950000000001"/>
    <n v="19584.100000000002"/>
    <n v="6245.7400000000016"/>
  </r>
  <r>
    <s v="SO - 0002482"/>
    <s v="In-Store"/>
    <s v="WARE-NMK1003"/>
    <d v="2018-10-27T00:00:00"/>
    <x v="276"/>
    <d v="2019-03-28T00:00:00"/>
    <x v="204"/>
    <n v="11"/>
    <s v="USD"/>
    <x v="10"/>
    <n v="9"/>
    <n v="10"/>
    <n v="116"/>
    <x v="3"/>
    <n v="28"/>
    <n v="0.1"/>
    <n v="911.2"/>
    <n v="564.94400000000007"/>
    <n v="3280.32"/>
    <n v="1020.5439999999999"/>
  </r>
  <r>
    <s v="SO - 0002483"/>
    <s v="Wholesale"/>
    <s v="WARE-PUJ1005"/>
    <d v="2018-10-27T00:00:00"/>
    <x v="276"/>
    <d v="2019-03-30T00:00:00"/>
    <x v="201"/>
    <n v="18"/>
    <s v="USD"/>
    <x v="3"/>
    <n v="28"/>
    <n v="19"/>
    <n v="279"/>
    <x v="0"/>
    <n v="15"/>
    <n v="7.4999999999999997E-2"/>
    <n v="837.5"/>
    <n v="502.5"/>
    <n v="3098.75"/>
    <n v="1088.75"/>
  </r>
  <r>
    <s v="SO - 0002484"/>
    <s v="Wholesale"/>
    <s v="WARE-MKL1006"/>
    <d v="2018-10-27T00:00:00"/>
    <x v="277"/>
    <d v="2019-03-31T00:00:00"/>
    <x v="209"/>
    <n v="11"/>
    <s v="USD"/>
    <x v="25"/>
    <n v="27"/>
    <n v="45"/>
    <n v="343"/>
    <x v="0"/>
    <n v="5"/>
    <n v="0.1"/>
    <n v="1340"/>
    <n v="924.59999999999991"/>
    <n v="6030"/>
    <n v="1407"/>
  </r>
  <r>
    <s v="SO - 0002485"/>
    <s v="Online"/>
    <s v="WARE-UHY1004"/>
    <d v="2018-10-27T00:00:00"/>
    <x v="277"/>
    <d v="2019-03-31T00:00:00"/>
    <x v="210"/>
    <n v="15"/>
    <s v="USD"/>
    <x v="1"/>
    <n v="14"/>
    <n v="21"/>
    <n v="209"/>
    <x v="1"/>
    <n v="40"/>
    <n v="0.15"/>
    <n v="2914.5"/>
    <n v="2389.89"/>
    <n v="17341.274999999998"/>
    <n v="612.04499999999825"/>
  </r>
  <r>
    <s v="SO - 0002486"/>
    <s v="In-Store"/>
    <s v="WARE-XYS1001"/>
    <d v="2018-10-27T00:00:00"/>
    <x v="277"/>
    <d v="2019-04-01T00:00:00"/>
    <x v="206"/>
    <n v="8"/>
    <s v="USD"/>
    <x v="14"/>
    <n v="7"/>
    <n v="5"/>
    <n v="47"/>
    <x v="1"/>
    <n v="23"/>
    <n v="0.1"/>
    <n v="1045.2"/>
    <n v="721.18799999999999"/>
    <n v="5644.0800000000008"/>
    <n v="1316.9520000000011"/>
  </r>
  <r>
    <s v="SO - 0002487"/>
    <s v="Distributor"/>
    <s v="WARE-NMK1003"/>
    <d v="2018-10-27T00:00:00"/>
    <x v="277"/>
    <d v="2019-03-12T00:00:00"/>
    <x v="200"/>
    <n v="9"/>
    <s v="USD"/>
    <x v="4"/>
    <n v="22"/>
    <n v="50"/>
    <n v="95"/>
    <x v="0"/>
    <n v="20"/>
    <n v="0.05"/>
    <n v="3859.2000000000003"/>
    <n v="1968.1920000000002"/>
    <n v="25663.68"/>
    <n v="11886.335999999999"/>
  </r>
  <r>
    <s v="SO - 0002488"/>
    <s v="In-Store"/>
    <s v="WARE-PUJ1005"/>
    <d v="2018-10-27T00:00:00"/>
    <x v="278"/>
    <d v="2019-03-22T00:00:00"/>
    <x v="218"/>
    <n v="28"/>
    <s v="USD"/>
    <x v="13"/>
    <n v="2"/>
    <n v="23"/>
    <n v="323"/>
    <x v="0"/>
    <n v="34"/>
    <n v="0.4"/>
    <n v="6070.2"/>
    <n v="4552.6499999999996"/>
    <n v="25494.84"/>
    <n v="-6373.7099999999955"/>
  </r>
  <r>
    <s v="SO - 0002489"/>
    <s v="In-Store"/>
    <s v="WARE-UHY1004"/>
    <d v="2018-10-27T00:00:00"/>
    <x v="278"/>
    <d v="2019-03-17T00:00:00"/>
    <x v="197"/>
    <n v="2"/>
    <s v="USD"/>
    <x v="27"/>
    <n v="1"/>
    <n v="37"/>
    <n v="241"/>
    <x v="1"/>
    <n v="14"/>
    <n v="0.15"/>
    <n v="1031.8"/>
    <n v="484.94599999999997"/>
    <n v="3508.12"/>
    <n v="1568.336"/>
  </r>
  <r>
    <s v="SO - 0002490"/>
    <s v="In-Store"/>
    <s v="WARE-NMK1003"/>
    <d v="2018-10-27T00:00:00"/>
    <x v="278"/>
    <d v="2019-03-12T00:00:00"/>
    <x v="203"/>
    <n v="21"/>
    <s v="USD"/>
    <x v="0"/>
    <n v="6"/>
    <n v="15"/>
    <n v="129"/>
    <x v="1"/>
    <n v="17"/>
    <n v="7.4999999999999997E-2"/>
    <n v="1279.7"/>
    <n v="678.2410000000001"/>
    <n v="5918.6125000000002"/>
    <n v="2527.4074999999998"/>
  </r>
  <r>
    <s v="SO - 0002491"/>
    <s v="In-Store"/>
    <s v="WARE-NMK1003"/>
    <d v="2018-10-27T00:00:00"/>
    <x v="279"/>
    <d v="2019-03-25T00:00:00"/>
    <x v="219"/>
    <n v="34"/>
    <s v="USD"/>
    <x v="0"/>
    <n v="6"/>
    <n v="11"/>
    <n v="143"/>
    <x v="0"/>
    <n v="12"/>
    <n v="0.15"/>
    <n v="1051.9000000000001"/>
    <n v="610.10199999999998"/>
    <n v="6258.8050000000012"/>
    <n v="1988.0910000000013"/>
  </r>
  <r>
    <s v="SO - 0002492"/>
    <s v="Wholesale"/>
    <s v="WARE-NMK1003"/>
    <d v="2018-10-27T00:00:00"/>
    <x v="279"/>
    <d v="2019-03-08T00:00:00"/>
    <x v="203"/>
    <n v="20"/>
    <s v="USD"/>
    <x v="12"/>
    <n v="25"/>
    <n v="31"/>
    <n v="126"/>
    <x v="1"/>
    <n v="3"/>
    <n v="0.05"/>
    <n v="2224.4"/>
    <n v="1201.1760000000002"/>
    <n v="8452.7199999999993"/>
    <n v="3648.0159999999987"/>
  </r>
  <r>
    <s v="SO - 0002493"/>
    <s v="In-Store"/>
    <s v="WARE-MKL1006"/>
    <d v="2018-10-27T00:00:00"/>
    <x v="279"/>
    <d v="2019-03-28T00:00:00"/>
    <x v="214"/>
    <n v="26"/>
    <s v="USD"/>
    <x v="7"/>
    <n v="4"/>
    <n v="49"/>
    <n v="351"/>
    <x v="3"/>
    <n v="6"/>
    <n v="0.05"/>
    <n v="911.2"/>
    <n v="674.28800000000001"/>
    <n v="1731.28"/>
    <n v="382.70399999999995"/>
  </r>
  <r>
    <s v="SO - 0002494"/>
    <s v="In-Store"/>
    <s v="WARE-UHY1004"/>
    <d v="2018-10-27T00:00:00"/>
    <x v="280"/>
    <d v="2019-03-10T00:00:00"/>
    <x v="208"/>
    <n v="21"/>
    <s v="USD"/>
    <x v="11"/>
    <n v="5"/>
    <n v="37"/>
    <n v="230"/>
    <x v="1"/>
    <n v="32"/>
    <n v="7.4999999999999997E-2"/>
    <n v="1072"/>
    <n v="450.24"/>
    <n v="7932.8"/>
    <n v="4330.88"/>
  </r>
  <r>
    <s v="SO - 0002495"/>
    <s v="Distributor"/>
    <s v="WARE-NMK1003"/>
    <d v="2018-10-27T00:00:00"/>
    <x v="280"/>
    <d v="2019-04-03T00:00:00"/>
    <x v="198"/>
    <n v="4"/>
    <s v="USD"/>
    <x v="4"/>
    <n v="22"/>
    <n v="39"/>
    <n v="106"/>
    <x v="2"/>
    <n v="16"/>
    <n v="0.05"/>
    <n v="1748.7"/>
    <n v="1381.4730000000002"/>
    <n v="9967.59"/>
    <n v="1678.7519999999986"/>
  </r>
  <r>
    <s v="SO - 0002496"/>
    <s v="In-Store"/>
    <s v="WARE-PUJ1005"/>
    <d v="2018-10-27T00:00:00"/>
    <x v="280"/>
    <d v="2019-03-27T00:00:00"/>
    <x v="202"/>
    <n v="13"/>
    <s v="USD"/>
    <x v="14"/>
    <n v="7"/>
    <n v="28"/>
    <n v="264"/>
    <x v="1"/>
    <n v="46"/>
    <n v="0.1"/>
    <n v="2532.6"/>
    <n v="2102.058"/>
    <n v="11396.7"/>
    <n v="886.40999999999985"/>
  </r>
  <r>
    <s v="SO - 0002497"/>
    <s v="Online"/>
    <s v="WARE-PUJ1005"/>
    <d v="2018-10-27T00:00:00"/>
    <x v="280"/>
    <d v="2019-03-13T00:00:00"/>
    <x v="220"/>
    <n v="36"/>
    <s v="USD"/>
    <x v="5"/>
    <n v="12"/>
    <n v="32"/>
    <n v="315"/>
    <x v="2"/>
    <n v="1"/>
    <n v="0.3"/>
    <n v="1976.5"/>
    <n v="849.89499999999998"/>
    <n v="11068.4"/>
    <n v="4269.24"/>
  </r>
  <r>
    <s v="SO - 0002498"/>
    <s v="Distributor"/>
    <s v="WARE-XYS1001"/>
    <d v="2018-10-27T00:00:00"/>
    <x v="280"/>
    <d v="2019-03-24T00:00:00"/>
    <x v="217"/>
    <n v="28"/>
    <s v="USD"/>
    <x v="8"/>
    <n v="23"/>
    <n v="30"/>
    <n v="36"/>
    <x v="0"/>
    <n v="12"/>
    <n v="0.05"/>
    <n v="1909.5"/>
    <n v="1413.03"/>
    <n v="1814.0249999999999"/>
    <n v="400.99499999999989"/>
  </r>
  <r>
    <s v="SO - 0002499"/>
    <s v="Online"/>
    <s v="WARE-UHY1004"/>
    <d v="2018-10-27T00:00:00"/>
    <x v="281"/>
    <d v="2019-03-28T00:00:00"/>
    <x v="209"/>
    <n v="7"/>
    <s v="USD"/>
    <x v="20"/>
    <n v="17"/>
    <n v="35"/>
    <n v="215"/>
    <x v="1"/>
    <n v="46"/>
    <n v="7.4999999999999997E-2"/>
    <n v="1092.1000000000001"/>
    <n v="917.36400000000003"/>
    <n v="5050.9625000000015"/>
    <n v="464.14250000000175"/>
  </r>
  <r>
    <s v="SO - 0002500"/>
    <s v="Online"/>
    <s v="WARE-MKL1006"/>
    <d v="2018-10-27T00:00:00"/>
    <x v="281"/>
    <d v="2019-03-21T00:00:00"/>
    <x v="209"/>
    <n v="7"/>
    <s v="USD"/>
    <x v="20"/>
    <n v="17"/>
    <n v="25"/>
    <n v="344"/>
    <x v="2"/>
    <n v="13"/>
    <n v="0.1"/>
    <n v="1018.4"/>
    <n v="519.38400000000001"/>
    <n v="1833.12"/>
    <n v="794.35199999999986"/>
  </r>
  <r>
    <s v="SO - 0002501"/>
    <s v="Wholesale"/>
    <s v="WARE-XYS1001"/>
    <d v="2018-10-27T00:00:00"/>
    <x v="281"/>
    <d v="2019-03-25T00:00:00"/>
    <x v="208"/>
    <n v="20"/>
    <s v="USD"/>
    <x v="3"/>
    <n v="28"/>
    <n v="4"/>
    <n v="44"/>
    <x v="1"/>
    <n v="43"/>
    <n v="0.1"/>
    <n v="844.2"/>
    <n v="574.05600000000004"/>
    <n v="3798.9"/>
    <n v="928.61999999999989"/>
  </r>
  <r>
    <s v="SO - 0002502"/>
    <s v="In-Store"/>
    <s v="WARE-PUJ1005"/>
    <d v="2018-10-27T00:00:00"/>
    <x v="281"/>
    <d v="2019-03-31T00:00:00"/>
    <x v="209"/>
    <n v="7"/>
    <s v="USD"/>
    <x v="6"/>
    <n v="10"/>
    <n v="42"/>
    <n v="297"/>
    <x v="1"/>
    <n v="23"/>
    <n v="0.1"/>
    <n v="6432"/>
    <n v="2637.12"/>
    <n v="28944"/>
    <n v="15758.400000000001"/>
  </r>
  <r>
    <s v="SO - 0002503"/>
    <s v="Online"/>
    <s v="WARE-NBV1002"/>
    <d v="2018-10-27T00:00:00"/>
    <x v="281"/>
    <d v="2019-03-13T00:00:00"/>
    <x v="200"/>
    <n v="5"/>
    <s v="USD"/>
    <x v="1"/>
    <n v="14"/>
    <n v="37"/>
    <n v="81"/>
    <x v="1"/>
    <n v="39"/>
    <n v="0.3"/>
    <n v="1125.6000000000001"/>
    <n v="765.40800000000013"/>
    <n v="5515.4400000000005"/>
    <n v="157.58399999999983"/>
  </r>
  <r>
    <s v="SO - 0002504"/>
    <s v="Online"/>
    <s v="WARE-MKL1006"/>
    <d v="2018-10-27T00:00:00"/>
    <x v="281"/>
    <d v="2019-03-23T00:00:00"/>
    <x v="220"/>
    <n v="35"/>
    <s v="USD"/>
    <x v="17"/>
    <n v="20"/>
    <n v="22"/>
    <n v="365"/>
    <x v="0"/>
    <n v="19"/>
    <n v="0.15"/>
    <n v="1976.5"/>
    <n v="790.6"/>
    <n v="5040.0749999999998"/>
    <n v="2668.2749999999996"/>
  </r>
  <r>
    <s v="SO - 0002505"/>
    <s v="Online"/>
    <s v="WARE-NMK1003"/>
    <d v="2018-10-27T00:00:00"/>
    <x v="281"/>
    <d v="2019-03-21T00:00:00"/>
    <x v="211"/>
    <n v="26"/>
    <s v="USD"/>
    <x v="23"/>
    <n v="15"/>
    <n v="18"/>
    <n v="117"/>
    <x v="1"/>
    <n v="35"/>
    <n v="0.05"/>
    <n v="1125.6000000000001"/>
    <n v="607.82400000000007"/>
    <n v="1069.3200000000002"/>
    <n v="461.49600000000009"/>
  </r>
  <r>
    <s v="SO - 0002506"/>
    <s v="In-Store"/>
    <s v="WARE-NMK1003"/>
    <d v="2018-10-27T00:00:00"/>
    <x v="281"/>
    <d v="2019-03-26T00:00:00"/>
    <x v="216"/>
    <n v="21"/>
    <s v="USD"/>
    <x v="6"/>
    <n v="10"/>
    <n v="44"/>
    <n v="122"/>
    <x v="1"/>
    <n v="27"/>
    <n v="0.05"/>
    <n v="1949.7"/>
    <n v="896.86200000000008"/>
    <n v="12965.504999999999"/>
    <n v="6687.4709999999986"/>
  </r>
  <r>
    <s v="SO - 0002507"/>
    <s v="Wholesale"/>
    <s v="WARE-NMK1003"/>
    <d v="2018-10-27T00:00:00"/>
    <x v="281"/>
    <d v="2019-03-19T00:00:00"/>
    <x v="201"/>
    <n v="13"/>
    <s v="USD"/>
    <x v="3"/>
    <n v="28"/>
    <n v="7"/>
    <n v="191"/>
    <x v="1"/>
    <n v="3"/>
    <n v="0.05"/>
    <n v="2345"/>
    <n v="1876"/>
    <n v="6683.25"/>
    <n v="1055.25"/>
  </r>
  <r>
    <s v="SO - 0002508"/>
    <s v="In-Store"/>
    <s v="WARE-PUJ1005"/>
    <d v="2018-10-27T00:00:00"/>
    <x v="281"/>
    <d v="2019-04-02T00:00:00"/>
    <x v="214"/>
    <n v="24"/>
    <s v="USD"/>
    <x v="27"/>
    <n v="1"/>
    <n v="48"/>
    <n v="262"/>
    <x v="0"/>
    <n v="20"/>
    <n v="7.4999999999999997E-2"/>
    <n v="1802.3"/>
    <n v="1279.6329999999998"/>
    <n v="11669.892500000002"/>
    <n v="2712.4615000000031"/>
  </r>
  <r>
    <s v="SO - 0002509"/>
    <s v="Online"/>
    <s v="WARE-UHY1004"/>
    <d v="2018-10-27T00:00:00"/>
    <x v="281"/>
    <d v="2019-03-12T00:00:00"/>
    <x v="200"/>
    <n v="5"/>
    <s v="USD"/>
    <x v="18"/>
    <n v="13"/>
    <n v="41"/>
    <n v="206"/>
    <x v="1"/>
    <n v="31"/>
    <n v="0.05"/>
    <n v="214.4"/>
    <n v="105.056"/>
    <n v="407.36"/>
    <n v="197.24800000000002"/>
  </r>
  <r>
    <s v="SO - 0002510"/>
    <s v="In-Store"/>
    <s v="WARE-UHY1004"/>
    <d v="2018-10-27T00:00:00"/>
    <x v="281"/>
    <d v="2019-03-19T00:00:00"/>
    <x v="217"/>
    <n v="27"/>
    <s v="USD"/>
    <x v="27"/>
    <n v="1"/>
    <n v="34"/>
    <n v="249"/>
    <x v="2"/>
    <n v="7"/>
    <n v="0.05"/>
    <n v="3008.3"/>
    <n v="1263.4860000000001"/>
    <n v="17147.310000000001"/>
    <n v="9566.3940000000002"/>
  </r>
  <r>
    <s v="SO - 0002511"/>
    <s v="Distributor"/>
    <s v="WARE-NMK1003"/>
    <d v="2018-10-27T00:00:00"/>
    <x v="282"/>
    <d v="2019-03-15T00:00:00"/>
    <x v="205"/>
    <n v="16"/>
    <s v="USD"/>
    <x v="2"/>
    <n v="21"/>
    <n v="28"/>
    <n v="197"/>
    <x v="1"/>
    <n v="29"/>
    <n v="0.05"/>
    <n v="1165.8"/>
    <n v="827.71799999999996"/>
    <n v="8860.08"/>
    <n v="2238.3360000000002"/>
  </r>
  <r>
    <s v="SO - 0002512"/>
    <s v="Online"/>
    <s v="WARE-PUJ1005"/>
    <d v="2018-10-27T00:00:00"/>
    <x v="282"/>
    <d v="2019-03-15T00:00:00"/>
    <x v="213"/>
    <n v="18"/>
    <s v="USD"/>
    <x v="20"/>
    <n v="17"/>
    <n v="22"/>
    <n v="276"/>
    <x v="4"/>
    <n v="10"/>
    <n v="0.05"/>
    <n v="1031.8"/>
    <n v="412.72"/>
    <n v="4901.05"/>
    <n v="2837.45"/>
  </r>
  <r>
    <s v="SO - 0002513"/>
    <s v="Online"/>
    <s v="WARE-NMK1003"/>
    <d v="2018-10-27T00:00:00"/>
    <x v="282"/>
    <d v="2019-04-05T00:00:00"/>
    <x v="215"/>
    <n v="13"/>
    <s v="USD"/>
    <x v="24"/>
    <n v="16"/>
    <n v="21"/>
    <n v="155"/>
    <x v="4"/>
    <n v="18"/>
    <n v="7.4999999999999997E-2"/>
    <n v="1882.7"/>
    <n v="1016.6580000000001"/>
    <n v="3482.9950000000003"/>
    <n v="1449.6790000000001"/>
  </r>
  <r>
    <s v="SO - 0002514"/>
    <s v="Online"/>
    <s v="WARE-NMK1003"/>
    <d v="2018-10-27T00:00:00"/>
    <x v="282"/>
    <d v="2019-03-23T00:00:00"/>
    <x v="221"/>
    <n v="39"/>
    <s v="USD"/>
    <x v="19"/>
    <n v="19"/>
    <n v="1"/>
    <n v="152"/>
    <x v="0"/>
    <n v="5"/>
    <n v="7.4999999999999997E-2"/>
    <n v="1018.4"/>
    <n v="743.43200000000002"/>
    <n v="942.02"/>
    <n v="198.58799999999997"/>
  </r>
  <r>
    <s v="SO - 0002515"/>
    <s v="In-Store"/>
    <s v="WARE-UHY1004"/>
    <d v="2018-10-27T00:00:00"/>
    <x v="282"/>
    <d v="2019-03-13T00:00:00"/>
    <x v="204"/>
    <n v="5"/>
    <s v="USD"/>
    <x v="14"/>
    <n v="7"/>
    <n v="14"/>
    <n v="228"/>
    <x v="3"/>
    <n v="28"/>
    <n v="0.1"/>
    <n v="3832.4"/>
    <n v="3027.596"/>
    <n v="6898.3200000000006"/>
    <n v="843.12800000000061"/>
  </r>
  <r>
    <s v="SO - 0002516"/>
    <s v="In-Store"/>
    <s v="WARE-PUJ1005"/>
    <d v="2018-10-27T00:00:00"/>
    <x v="282"/>
    <d v="2019-04-05T00:00:00"/>
    <x v="203"/>
    <n v="17"/>
    <s v="USD"/>
    <x v="27"/>
    <n v="1"/>
    <n v="17"/>
    <n v="322"/>
    <x v="1"/>
    <n v="40"/>
    <n v="7.4999999999999997E-2"/>
    <n v="5299.7"/>
    <n v="2172.877"/>
    <n v="39217.78"/>
    <n v="21834.763999999999"/>
  </r>
  <r>
    <s v="SO - 0002517"/>
    <s v="Online"/>
    <s v="WARE-NBV1002"/>
    <d v="2018-10-27T00:00:00"/>
    <x v="282"/>
    <d v="2019-03-30T00:00:00"/>
    <x v="215"/>
    <n v="13"/>
    <s v="USD"/>
    <x v="19"/>
    <n v="19"/>
    <n v="39"/>
    <n v="60"/>
    <x v="1"/>
    <n v="40"/>
    <n v="0.2"/>
    <n v="3839.1"/>
    <n v="2917.7159999999999"/>
    <n v="12285.12"/>
    <n v="614.25600000000122"/>
  </r>
  <r>
    <s v="SO - 0002518"/>
    <s v="In-Store"/>
    <s v="WARE-XYS1001"/>
    <d v="2018-10-27T00:00:00"/>
    <x v="283"/>
    <d v="2019-03-19T00:00:00"/>
    <x v="201"/>
    <n v="11"/>
    <s v="USD"/>
    <x v="6"/>
    <n v="10"/>
    <n v="48"/>
    <n v="26"/>
    <x v="1"/>
    <n v="32"/>
    <n v="0.15"/>
    <n v="991.6"/>
    <n v="763.53200000000004"/>
    <n v="5057.16"/>
    <n v="475.96799999999985"/>
  </r>
  <r>
    <s v="SO - 0002519"/>
    <s v="Online"/>
    <s v="WARE-NMK1003"/>
    <d v="2018-10-27T00:00:00"/>
    <x v="283"/>
    <d v="2019-03-13T00:00:00"/>
    <x v="207"/>
    <n v="8"/>
    <s v="USD"/>
    <x v="20"/>
    <n v="17"/>
    <n v="31"/>
    <n v="90"/>
    <x v="4"/>
    <n v="9"/>
    <n v="7.4999999999999997E-2"/>
    <n v="234.5"/>
    <n v="136.01"/>
    <n v="1518.3875"/>
    <n v="566.31750000000011"/>
  </r>
  <r>
    <s v="SO - 0002520"/>
    <s v="Wholesale"/>
    <s v="WARE-NMK1003"/>
    <d v="2018-10-27T00:00:00"/>
    <x v="283"/>
    <d v="2019-03-14T00:00:00"/>
    <x v="222"/>
    <n v="29"/>
    <s v="USD"/>
    <x v="3"/>
    <n v="28"/>
    <n v="48"/>
    <n v="177"/>
    <x v="0"/>
    <n v="22"/>
    <n v="0.05"/>
    <n v="1098.8"/>
    <n v="604.34"/>
    <n v="3131.5799999999995"/>
    <n v="1318.5599999999995"/>
  </r>
  <r>
    <s v="SO - 0002521"/>
    <s v="Online"/>
    <s v="WARE-NBV1002"/>
    <d v="2018-10-27T00:00:00"/>
    <x v="283"/>
    <d v="2019-03-16T00:00:00"/>
    <x v="210"/>
    <n v="9"/>
    <s v="USD"/>
    <x v="19"/>
    <n v="19"/>
    <n v="5"/>
    <n v="68"/>
    <x v="2"/>
    <n v="7"/>
    <n v="0.1"/>
    <n v="221.1"/>
    <n v="117.18300000000001"/>
    <n v="397.98"/>
    <n v="163.614"/>
  </r>
  <r>
    <s v="SO - 0002522"/>
    <s v="Distributor"/>
    <s v="WARE-PUJ1005"/>
    <d v="2018-10-27T00:00:00"/>
    <x v="283"/>
    <d v="2019-03-25T00:00:00"/>
    <x v="204"/>
    <n v="4"/>
    <s v="USD"/>
    <x v="8"/>
    <n v="23"/>
    <n v="33"/>
    <n v="284"/>
    <x v="0"/>
    <n v="34"/>
    <n v="0.3"/>
    <n v="207.70000000000002"/>
    <n v="110.08100000000002"/>
    <n v="1017.73"/>
    <n v="247.1629999999999"/>
  </r>
  <r>
    <s v="SO - 0002523"/>
    <s v="Distributor"/>
    <s v="WARE-XYS1001"/>
    <d v="2018-10-27T00:00:00"/>
    <x v="284"/>
    <d v="2019-04-06T00:00:00"/>
    <x v="207"/>
    <n v="7"/>
    <s v="USD"/>
    <x v="15"/>
    <n v="24"/>
    <n v="37"/>
    <n v="32"/>
    <x v="1"/>
    <n v="27"/>
    <n v="7.4999999999999997E-2"/>
    <n v="3999.9"/>
    <n v="1639.9589999999998"/>
    <n v="18499.537500000002"/>
    <n v="10299.742500000004"/>
  </r>
  <r>
    <s v="SO - 0002524"/>
    <s v="Online"/>
    <s v="WARE-NMK1003"/>
    <d v="2018-10-27T00:00:00"/>
    <x v="284"/>
    <d v="2019-03-23T00:00:00"/>
    <x v="223"/>
    <n v="31"/>
    <s v="USD"/>
    <x v="16"/>
    <n v="18"/>
    <n v="13"/>
    <n v="124"/>
    <x v="2"/>
    <n v="1"/>
    <n v="0.1"/>
    <n v="2552.7000000000003"/>
    <n v="1455.039"/>
    <n v="13784.580000000002"/>
    <n v="5054.3460000000014"/>
  </r>
  <r>
    <s v="SO - 0002525"/>
    <s v="Wholesale"/>
    <s v="WARE-PUJ1005"/>
    <d v="2018-10-27T00:00:00"/>
    <x v="284"/>
    <d v="2019-04-03T00:00:00"/>
    <x v="202"/>
    <n v="9"/>
    <s v="USD"/>
    <x v="21"/>
    <n v="26"/>
    <n v="30"/>
    <n v="262"/>
    <x v="1"/>
    <n v="27"/>
    <n v="0.2"/>
    <n v="3966.4"/>
    <n v="2816.1439999999998"/>
    <n v="6346.2400000000007"/>
    <n v="713.95200000000114"/>
  </r>
  <r>
    <s v="SO - 0002526"/>
    <s v="Distributor"/>
    <s v="WARE-XYS1001"/>
    <d v="2019-02-04T00:00:00"/>
    <x v="284"/>
    <d v="2019-03-15T00:00:00"/>
    <x v="201"/>
    <n v="10"/>
    <s v="USD"/>
    <x v="4"/>
    <n v="22"/>
    <n v="17"/>
    <n v="53"/>
    <x v="1"/>
    <n v="17"/>
    <n v="0.1"/>
    <n v="1118.9000000000001"/>
    <n v="850.36400000000003"/>
    <n v="3021.03"/>
    <n v="469.9380000000001"/>
  </r>
  <r>
    <s v="SO - 0002527"/>
    <s v="In-Store"/>
    <s v="WARE-NMK1003"/>
    <d v="2018-10-27T00:00:00"/>
    <x v="284"/>
    <d v="2019-04-08T00:00:00"/>
    <x v="211"/>
    <n v="23"/>
    <s v="USD"/>
    <x v="26"/>
    <n v="3"/>
    <n v="23"/>
    <n v="132"/>
    <x v="1"/>
    <n v="11"/>
    <n v="0.15"/>
    <n v="1145.7"/>
    <n v="905.10300000000007"/>
    <n v="973.84500000000003"/>
    <n v="68.741999999999962"/>
  </r>
  <r>
    <s v="SO - 0002528"/>
    <s v="Online"/>
    <s v="WARE-UHY1004"/>
    <d v="2018-10-27T00:00:00"/>
    <x v="284"/>
    <d v="2019-03-30T00:00:00"/>
    <x v="211"/>
    <n v="23"/>
    <s v="USD"/>
    <x v="24"/>
    <n v="16"/>
    <n v="50"/>
    <n v="230"/>
    <x v="1"/>
    <n v="31"/>
    <n v="7.4999999999999997E-2"/>
    <n v="2606.3000000000002"/>
    <n v="1407.4020000000003"/>
    <n v="4821.6550000000007"/>
    <n v="2006.8510000000001"/>
  </r>
  <r>
    <s v="SO - 0002529"/>
    <s v="Online"/>
    <s v="WARE-PUJ1005"/>
    <d v="2018-10-27T00:00:00"/>
    <x v="284"/>
    <d v="2019-03-13T00:00:00"/>
    <x v="210"/>
    <n v="8"/>
    <s v="USD"/>
    <x v="23"/>
    <n v="15"/>
    <n v="49"/>
    <n v="284"/>
    <x v="2"/>
    <n v="4"/>
    <n v="0.1"/>
    <n v="2820.7000000000003"/>
    <n v="2228.3530000000005"/>
    <n v="15231.78"/>
    <n v="1861.6619999999984"/>
  </r>
  <r>
    <s v="SO - 0002530"/>
    <s v="In-Store"/>
    <s v="WARE-NMK1003"/>
    <d v="2018-10-27T00:00:00"/>
    <x v="284"/>
    <d v="2019-03-27T00:00:00"/>
    <x v="217"/>
    <n v="24"/>
    <s v="USD"/>
    <x v="22"/>
    <n v="11"/>
    <n v="31"/>
    <n v="157"/>
    <x v="1"/>
    <n v="35"/>
    <n v="0.05"/>
    <n v="1755.4"/>
    <n v="1228.78"/>
    <n v="6670.52"/>
    <n v="1755.4000000000005"/>
  </r>
  <r>
    <s v="SO - 0002531"/>
    <s v="In-Store"/>
    <s v="WARE-NMK1003"/>
    <d v="2018-10-27T00:00:00"/>
    <x v="284"/>
    <d v="2019-03-29T00:00:00"/>
    <x v="218"/>
    <n v="22"/>
    <s v="USD"/>
    <x v="22"/>
    <n v="11"/>
    <n v="27"/>
    <n v="140"/>
    <x v="1"/>
    <n v="21"/>
    <n v="7.4999999999999997E-2"/>
    <n v="1139"/>
    <n v="706.18"/>
    <n v="7375.0250000000005"/>
    <n v="2431.7650000000012"/>
  </r>
  <r>
    <s v="SO - 0002532"/>
    <s v="Online"/>
    <s v="WARE-NBV1002"/>
    <d v="2018-10-27T00:00:00"/>
    <x v="284"/>
    <d v="2019-03-15T00:00:00"/>
    <x v="210"/>
    <n v="8"/>
    <s v="USD"/>
    <x v="17"/>
    <n v="20"/>
    <n v="8"/>
    <n v="74"/>
    <x v="1"/>
    <n v="3"/>
    <n v="0.2"/>
    <n v="5152.3"/>
    <n v="4173.3630000000003"/>
    <n v="12365.520000000002"/>
    <n v="-154.56899999999769"/>
  </r>
  <r>
    <s v="SO - 0002533"/>
    <s v="In-Store"/>
    <s v="WARE-NMK1003"/>
    <d v="2018-10-27T00:00:00"/>
    <x v="284"/>
    <d v="2019-04-05T00:00:00"/>
    <x v="205"/>
    <n v="14"/>
    <s v="USD"/>
    <x v="9"/>
    <n v="8"/>
    <n v="19"/>
    <n v="139"/>
    <x v="1"/>
    <n v="45"/>
    <n v="0.2"/>
    <n v="3832.4"/>
    <n v="3027.596"/>
    <n v="18395.52"/>
    <n v="229.94399999999951"/>
  </r>
  <r>
    <s v="SO - 0002534"/>
    <s v="Distributor"/>
    <s v="WARE-PUJ1005"/>
    <d v="2018-10-27T00:00:00"/>
    <x v="285"/>
    <d v="2019-04-04T00:00:00"/>
    <x v="215"/>
    <n v="10"/>
    <s v="USD"/>
    <x v="4"/>
    <n v="22"/>
    <n v="48"/>
    <n v="326"/>
    <x v="4"/>
    <n v="10"/>
    <n v="7.4999999999999997E-2"/>
    <n v="1815.7"/>
    <n v="1325.461"/>
    <n v="11756.657499999999"/>
    <n v="2478.4304999999986"/>
  </r>
  <r>
    <s v="SO - 0002535"/>
    <s v="Online"/>
    <s v="WARE-NMK1003"/>
    <d v="2018-10-27T00:00:00"/>
    <x v="285"/>
    <d v="2019-03-17T00:00:00"/>
    <x v="207"/>
    <n v="6"/>
    <s v="USD"/>
    <x v="1"/>
    <n v="14"/>
    <n v="9"/>
    <n v="153"/>
    <x v="0"/>
    <n v="5"/>
    <n v="0.05"/>
    <n v="5360"/>
    <n v="2840.8"/>
    <n v="30552"/>
    <n v="13507.199999999997"/>
  </r>
  <r>
    <s v="SO - 0002536"/>
    <s v="Distributor"/>
    <s v="WARE-XYS1001"/>
    <d v="2018-10-27T00:00:00"/>
    <x v="286"/>
    <d v="2019-04-02T00:00:00"/>
    <x v="213"/>
    <n v="14"/>
    <s v="USD"/>
    <x v="12"/>
    <n v="25"/>
    <n v="30"/>
    <n v="33"/>
    <x v="4"/>
    <n v="9"/>
    <n v="0.1"/>
    <n v="1118.9000000000001"/>
    <n v="783.23"/>
    <n v="8056.0800000000008"/>
    <n v="1790.2400000000007"/>
  </r>
  <r>
    <s v="SO - 0002537"/>
    <s v="Online"/>
    <s v="WARE-MKL1006"/>
    <d v="2018-10-27T00:00:00"/>
    <x v="286"/>
    <d v="2019-03-19T00:00:00"/>
    <x v="207"/>
    <n v="5"/>
    <s v="USD"/>
    <x v="16"/>
    <n v="18"/>
    <n v="18"/>
    <n v="363"/>
    <x v="3"/>
    <n v="28"/>
    <n v="7.4999999999999997E-2"/>
    <n v="3577.8"/>
    <n v="2003.5680000000002"/>
    <n v="26475.72"/>
    <n v="10447.175999999999"/>
  </r>
  <r>
    <s v="SO - 0002538"/>
    <s v="In-Store"/>
    <s v="WARE-NMK1003"/>
    <d v="2019-02-04T00:00:00"/>
    <x v="286"/>
    <d v="2019-04-05T00:00:00"/>
    <x v="216"/>
    <n v="16"/>
    <s v="USD"/>
    <x v="0"/>
    <n v="6"/>
    <n v="23"/>
    <n v="169"/>
    <x v="3"/>
    <n v="25"/>
    <n v="0.3"/>
    <n v="3832.4"/>
    <n v="1686.2560000000001"/>
    <n v="2682.68"/>
    <n v="996.42399999999975"/>
  </r>
  <r>
    <s v="SO - 0002539"/>
    <s v="Wholesale"/>
    <s v="WARE-PUJ1005"/>
    <d v="2018-10-27T00:00:00"/>
    <x v="286"/>
    <d v="2019-04-09T00:00:00"/>
    <x v="203"/>
    <n v="13"/>
    <s v="USD"/>
    <x v="3"/>
    <n v="28"/>
    <n v="30"/>
    <n v="270"/>
    <x v="1"/>
    <n v="30"/>
    <n v="7.4999999999999997E-2"/>
    <n v="1112.2"/>
    <n v="867.51600000000008"/>
    <n v="1028.7850000000001"/>
    <n v="161.26900000000001"/>
  </r>
  <r>
    <s v="SO - 0002540"/>
    <s v="In-Store"/>
    <s v="WARE-NMK1003"/>
    <d v="2018-10-27T00:00:00"/>
    <x v="286"/>
    <d v="2019-03-21T00:00:00"/>
    <x v="205"/>
    <n v="12"/>
    <s v="USD"/>
    <x v="14"/>
    <n v="7"/>
    <n v="42"/>
    <n v="103"/>
    <x v="4"/>
    <n v="10"/>
    <n v="0.1"/>
    <n v="3852.5"/>
    <n v="2272.9749999999999"/>
    <n v="10401.75"/>
    <n v="3582.8250000000007"/>
  </r>
  <r>
    <s v="SO - 0002541"/>
    <s v="Wholesale"/>
    <s v="WARE-NBV1002"/>
    <d v="2018-10-27T00:00:00"/>
    <x v="286"/>
    <d v="2019-03-15T00:00:00"/>
    <x v="218"/>
    <n v="20"/>
    <s v="USD"/>
    <x v="25"/>
    <n v="27"/>
    <n v="14"/>
    <n v="80"/>
    <x v="1"/>
    <n v="35"/>
    <n v="7.4999999999999997E-2"/>
    <n v="180.9"/>
    <n v="92.259"/>
    <n v="836.66250000000002"/>
    <n v="375.36750000000001"/>
  </r>
  <r>
    <s v="SO - 0002542"/>
    <s v="In-Store"/>
    <s v="WARE-UHY1004"/>
    <d v="2018-10-27T00:00:00"/>
    <x v="287"/>
    <d v="2019-03-17T00:00:00"/>
    <x v="201"/>
    <n v="7"/>
    <s v="USD"/>
    <x v="26"/>
    <n v="3"/>
    <n v="44"/>
    <n v="228"/>
    <x v="1"/>
    <n v="26"/>
    <n v="0.2"/>
    <n v="5594.5"/>
    <n v="2629.415"/>
    <n v="13426.800000000001"/>
    <n v="5538.5550000000012"/>
  </r>
  <r>
    <s v="SO - 0002543"/>
    <s v="Distributor"/>
    <s v="WARE-MKL1006"/>
    <d v="2018-10-27T00:00:00"/>
    <x v="287"/>
    <d v="2019-03-21T00:00:00"/>
    <x v="216"/>
    <n v="15"/>
    <s v="USD"/>
    <x v="15"/>
    <n v="24"/>
    <n v="5"/>
    <n v="353"/>
    <x v="4"/>
    <n v="18"/>
    <n v="0.15"/>
    <n v="3644.8"/>
    <n v="2587.808"/>
    <n v="9294.2400000000016"/>
    <n v="1530.8160000000016"/>
  </r>
  <r>
    <s v="SO - 0002544"/>
    <s v="In-Store"/>
    <s v="WARE-PUJ1005"/>
    <d v="2018-10-27T00:00:00"/>
    <x v="287"/>
    <d v="2019-03-26T00:00:00"/>
    <x v="224"/>
    <n v="27"/>
    <s v="USD"/>
    <x v="11"/>
    <n v="5"/>
    <n v="19"/>
    <n v="265"/>
    <x v="2"/>
    <n v="37"/>
    <n v="0.15"/>
    <n v="1239.5"/>
    <n v="1028.7849999999999"/>
    <n v="1053.575"/>
    <n v="24.790000000000191"/>
  </r>
  <r>
    <s v="SO - 0002545"/>
    <s v="In-Store"/>
    <s v="WARE-PUJ1005"/>
    <d v="2018-10-27T00:00:00"/>
    <x v="287"/>
    <d v="2019-04-07T00:00:00"/>
    <x v="217"/>
    <n v="21"/>
    <s v="USD"/>
    <x v="13"/>
    <n v="2"/>
    <n v="42"/>
    <n v="285"/>
    <x v="1"/>
    <n v="41"/>
    <n v="7.4999999999999997E-2"/>
    <n v="690.1"/>
    <n v="441.66400000000004"/>
    <n v="3830.0550000000007"/>
    <n v="1180.0710000000004"/>
  </r>
  <r>
    <s v="SO - 0002546"/>
    <s v="Online"/>
    <s v="WARE-NMK1003"/>
    <d v="2018-10-27T00:00:00"/>
    <x v="287"/>
    <d v="2019-03-27T00:00:00"/>
    <x v="208"/>
    <n v="14"/>
    <s v="USD"/>
    <x v="19"/>
    <n v="19"/>
    <n v="44"/>
    <n v="200"/>
    <x v="1"/>
    <n v="46"/>
    <n v="0.15"/>
    <n v="837.5"/>
    <n v="703.5"/>
    <n v="1423.75"/>
    <n v="16.75"/>
  </r>
  <r>
    <s v="SO - 0002547"/>
    <s v="Distributor"/>
    <s v="WARE-UHY1004"/>
    <d v="2018-10-27T00:00:00"/>
    <x v="287"/>
    <d v="2019-03-17T00:00:00"/>
    <x v="212"/>
    <n v="22"/>
    <s v="USD"/>
    <x v="12"/>
    <n v="25"/>
    <n v="10"/>
    <n v="235"/>
    <x v="2"/>
    <n v="1"/>
    <n v="0.05"/>
    <n v="2458.9"/>
    <n v="1549.107"/>
    <n v="2335.9549999999999"/>
    <n v="786.84799999999996"/>
  </r>
  <r>
    <s v="SO - 0002548"/>
    <s v="In-Store"/>
    <s v="WARE-UHY1004"/>
    <d v="2019-02-04T00:00:00"/>
    <x v="287"/>
    <d v="2019-03-21T00:00:00"/>
    <x v="225"/>
    <n v="35"/>
    <s v="USD"/>
    <x v="0"/>
    <n v="6"/>
    <n v="46"/>
    <n v="219"/>
    <x v="0"/>
    <n v="19"/>
    <n v="0.05"/>
    <n v="1922.9"/>
    <n v="1576.778"/>
    <n v="3653.51"/>
    <n v="499.95400000000018"/>
  </r>
  <r>
    <s v="SO - 0002549"/>
    <s v="Wholesale"/>
    <s v="WARE-UHY1004"/>
    <d v="2018-10-27T00:00:00"/>
    <x v="287"/>
    <d v="2019-03-19T00:00:00"/>
    <x v="201"/>
    <n v="7"/>
    <s v="USD"/>
    <x v="21"/>
    <n v="26"/>
    <n v="48"/>
    <n v="252"/>
    <x v="1"/>
    <n v="35"/>
    <n v="0.05"/>
    <n v="3872.6"/>
    <n v="2323.56"/>
    <n v="22073.819999999996"/>
    <n v="8132.4599999999955"/>
  </r>
  <r>
    <s v="SO - 0002550"/>
    <s v="Online"/>
    <s v="WARE-NMK1003"/>
    <d v="2018-10-27T00:00:00"/>
    <x v="287"/>
    <d v="2019-04-02T00:00:00"/>
    <x v="211"/>
    <n v="20"/>
    <s v="USD"/>
    <x v="18"/>
    <n v="13"/>
    <n v="31"/>
    <n v="178"/>
    <x v="0"/>
    <n v="22"/>
    <n v="0.1"/>
    <n v="1715.2"/>
    <n v="1337.856"/>
    <n v="9262.0800000000017"/>
    <n v="1234.9440000000013"/>
  </r>
  <r>
    <s v="SO - 0002551"/>
    <s v="Online"/>
    <s v="WARE-XYS1001"/>
    <d v="2018-10-27T00:00:00"/>
    <x v="288"/>
    <d v="2019-03-23T00:00:00"/>
    <x v="201"/>
    <n v="6"/>
    <s v="USD"/>
    <x v="19"/>
    <n v="19"/>
    <n v="6"/>
    <n v="24"/>
    <x v="4"/>
    <n v="18"/>
    <n v="0.4"/>
    <n v="3859.2000000000003"/>
    <n v="1929.6000000000001"/>
    <n v="18524.16"/>
    <n v="3087.3599999999988"/>
  </r>
  <r>
    <s v="SO - 0002552"/>
    <s v="Online"/>
    <s v="WARE-PUJ1005"/>
    <d v="2018-10-27T00:00:00"/>
    <x v="288"/>
    <d v="2019-03-20T00:00:00"/>
    <x v="219"/>
    <n v="25"/>
    <s v="USD"/>
    <x v="24"/>
    <n v="16"/>
    <n v="5"/>
    <n v="304"/>
    <x v="3"/>
    <n v="6"/>
    <n v="7.4999999999999997E-2"/>
    <n v="3892.7000000000003"/>
    <n v="1829.569"/>
    <n v="10802.2425"/>
    <n v="5313.5355"/>
  </r>
  <r>
    <s v="SO - 0002553"/>
    <s v="Distributor"/>
    <s v="WARE-PUJ1005"/>
    <d v="2018-10-27T00:00:00"/>
    <x v="288"/>
    <d v="2019-03-30T00:00:00"/>
    <x v="201"/>
    <n v="6"/>
    <s v="USD"/>
    <x v="2"/>
    <n v="21"/>
    <n v="39"/>
    <n v="265"/>
    <x v="1"/>
    <n v="21"/>
    <n v="0.05"/>
    <n v="1085.4000000000001"/>
    <n v="890.02800000000002"/>
    <n v="6186.7800000000007"/>
    <n v="846.61200000000099"/>
  </r>
  <r>
    <s v="SO - 0002554"/>
    <s v="In-Store"/>
    <s v="WARE-NMK1003"/>
    <d v="2018-10-27T00:00:00"/>
    <x v="288"/>
    <d v="2019-03-29T00:00:00"/>
    <x v="226"/>
    <n v="31"/>
    <s v="USD"/>
    <x v="22"/>
    <n v="11"/>
    <n v="18"/>
    <n v="156"/>
    <x v="1"/>
    <n v="46"/>
    <n v="0.3"/>
    <n v="931.30000000000007"/>
    <n v="409.77200000000005"/>
    <n v="651.91"/>
    <n v="242.13799999999992"/>
  </r>
  <r>
    <s v="SO - 0002555"/>
    <s v="Distributor"/>
    <s v="WARE-NMK1003"/>
    <d v="2018-10-27T00:00:00"/>
    <x v="288"/>
    <d v="2019-03-28T00:00:00"/>
    <x v="221"/>
    <n v="33"/>
    <s v="USD"/>
    <x v="8"/>
    <n v="23"/>
    <n v="26"/>
    <n v="132"/>
    <x v="0"/>
    <n v="20"/>
    <n v="7.4999999999999997E-2"/>
    <n v="1145.7"/>
    <n v="733.24800000000005"/>
    <n v="5298.8625000000002"/>
    <n v="1632.6224999999999"/>
  </r>
  <r>
    <s v="SO - 0002556"/>
    <s v="Online"/>
    <s v="WARE-PUJ1005"/>
    <d v="2018-10-27T00:00:00"/>
    <x v="288"/>
    <d v="2019-03-20T00:00:00"/>
    <x v="213"/>
    <n v="12"/>
    <s v="USD"/>
    <x v="16"/>
    <n v="18"/>
    <n v="17"/>
    <n v="317"/>
    <x v="1"/>
    <n v="29"/>
    <n v="0.4"/>
    <n v="2405.3000000000002"/>
    <n v="986.173"/>
    <n v="1443.18"/>
    <n v="457.00700000000006"/>
  </r>
  <r>
    <s v="SO - 0002557"/>
    <s v="In-Store"/>
    <s v="WARE-XYS1001"/>
    <d v="2018-10-27T00:00:00"/>
    <x v="288"/>
    <d v="2019-03-20T00:00:00"/>
    <x v="201"/>
    <n v="6"/>
    <s v="USD"/>
    <x v="9"/>
    <n v="8"/>
    <n v="4"/>
    <n v="45"/>
    <x v="1"/>
    <n v="17"/>
    <n v="0.1"/>
    <n v="4006.6"/>
    <n v="1843.0360000000001"/>
    <n v="21635.64"/>
    <n v="10577.423999999999"/>
  </r>
  <r>
    <s v="SO - 0002558"/>
    <s v="Wholesale"/>
    <s v="WARE-MKL1006"/>
    <d v="2018-10-27T00:00:00"/>
    <x v="288"/>
    <d v="2019-03-17T00:00:00"/>
    <x v="214"/>
    <n v="17"/>
    <s v="USD"/>
    <x v="21"/>
    <n v="26"/>
    <n v="32"/>
    <n v="351"/>
    <x v="1"/>
    <n v="14"/>
    <n v="0.15"/>
    <n v="201"/>
    <n v="106.53"/>
    <n v="1366.8"/>
    <n v="514.55999999999995"/>
  </r>
  <r>
    <s v="SO - 0002559"/>
    <s v="In-Store"/>
    <s v="WARE-PUJ1005"/>
    <d v="2018-10-27T00:00:00"/>
    <x v="288"/>
    <d v="2019-03-17T00:00:00"/>
    <x v="208"/>
    <n v="13"/>
    <s v="USD"/>
    <x v="0"/>
    <n v="6"/>
    <n v="17"/>
    <n v="295"/>
    <x v="1"/>
    <n v="26"/>
    <n v="0.4"/>
    <n v="227.8"/>
    <n v="170.85000000000002"/>
    <n v="273.36"/>
    <n v="-68.340000000000032"/>
  </r>
  <r>
    <s v="SO - 0002560"/>
    <s v="Distributor"/>
    <s v="WARE-UHY1004"/>
    <d v="2019-02-04T00:00:00"/>
    <x v="288"/>
    <d v="2019-03-17T00:00:00"/>
    <x v="224"/>
    <n v="26"/>
    <s v="USD"/>
    <x v="4"/>
    <n v="22"/>
    <n v="1"/>
    <n v="245"/>
    <x v="0"/>
    <n v="12"/>
    <n v="0.15"/>
    <n v="3845.8"/>
    <n v="1845.9839999999999"/>
    <n v="3268.9300000000003"/>
    <n v="1422.9460000000004"/>
  </r>
  <r>
    <s v="SO - 0002561"/>
    <s v="In-Store"/>
    <s v="WARE-NMK1003"/>
    <d v="2018-10-27T00:00:00"/>
    <x v="288"/>
    <d v="2019-03-29T00:00:00"/>
    <x v="223"/>
    <n v="27"/>
    <s v="USD"/>
    <x v="11"/>
    <n v="5"/>
    <n v="39"/>
    <n v="201"/>
    <x v="1"/>
    <n v="32"/>
    <n v="0.2"/>
    <n v="3825.7000000000003"/>
    <n v="2295.42"/>
    <n v="24484.480000000003"/>
    <n v="6121.1200000000026"/>
  </r>
  <r>
    <s v="SO - 0002562"/>
    <s v="Online"/>
    <s v="WARE-NMK1003"/>
    <d v="2019-02-04T00:00:00"/>
    <x v="289"/>
    <d v="2019-04-07T00:00:00"/>
    <x v="211"/>
    <n v="18"/>
    <s v="USD"/>
    <x v="23"/>
    <n v="15"/>
    <n v="24"/>
    <n v="157"/>
    <x v="1"/>
    <n v="43"/>
    <n v="7.4999999999999997E-2"/>
    <n v="4013.3"/>
    <n v="2287.5810000000001"/>
    <n v="18561.512500000001"/>
    <n v="7123.6075000000001"/>
  </r>
  <r>
    <s v="SO - 0002563"/>
    <s v="Distributor"/>
    <s v="WARE-NMK1003"/>
    <d v="2018-10-27T00:00:00"/>
    <x v="289"/>
    <d v="2019-03-24T00:00:00"/>
    <x v="219"/>
    <n v="24"/>
    <s v="USD"/>
    <x v="17"/>
    <n v="20"/>
    <n v="7"/>
    <n v="152"/>
    <x v="2"/>
    <n v="4"/>
    <n v="0.15"/>
    <n v="261.3"/>
    <n v="201.20100000000002"/>
    <n v="222.10499999999999"/>
    <n v="20.903999999999968"/>
  </r>
  <r>
    <s v="SO - 0002564"/>
    <s v="Online"/>
    <s v="WARE-XYS1001"/>
    <d v="2018-10-27T00:00:00"/>
    <x v="289"/>
    <d v="2019-04-01T00:00:00"/>
    <x v="217"/>
    <n v="19"/>
    <s v="USD"/>
    <x v="5"/>
    <n v="12"/>
    <n v="43"/>
    <n v="2"/>
    <x v="3"/>
    <n v="28"/>
    <n v="0.15"/>
    <n v="167.5"/>
    <n v="103.85"/>
    <n v="854.25"/>
    <n v="231.15000000000009"/>
  </r>
  <r>
    <s v="SO - 0002565"/>
    <s v="Distributor"/>
    <s v="WARE-NMK1003"/>
    <d v="2018-10-27T00:00:00"/>
    <x v="289"/>
    <d v="2019-04-10T00:00:00"/>
    <x v="205"/>
    <n v="9"/>
    <s v="USD"/>
    <x v="12"/>
    <n v="25"/>
    <n v="42"/>
    <n v="97"/>
    <x v="2"/>
    <n v="1"/>
    <n v="7.4999999999999997E-2"/>
    <n v="1125.6000000000001"/>
    <n v="709.12800000000004"/>
    <n v="1041.18"/>
    <n v="332.05200000000002"/>
  </r>
  <r>
    <s v="SO - 0002566"/>
    <s v="Online"/>
    <s v="WARE-NMK1003"/>
    <d v="2018-10-27T00:00:00"/>
    <x v="289"/>
    <d v="2019-04-07T00:00:00"/>
    <x v="201"/>
    <n v="5"/>
    <s v="USD"/>
    <x v="5"/>
    <n v="12"/>
    <n v="45"/>
    <n v="122"/>
    <x v="3"/>
    <n v="6"/>
    <n v="7.4999999999999997E-2"/>
    <n v="3819"/>
    <n v="2176.83"/>
    <n v="21195.45"/>
    <n v="8134.4700000000012"/>
  </r>
  <r>
    <s v="SO - 0002567"/>
    <s v="In-Store"/>
    <s v="WARE-PUJ1005"/>
    <d v="2018-10-27T00:00:00"/>
    <x v="289"/>
    <d v="2019-04-07T00:00:00"/>
    <x v="208"/>
    <n v="12"/>
    <s v="USD"/>
    <x v="13"/>
    <n v="2"/>
    <n v="23"/>
    <n v="284"/>
    <x v="2"/>
    <n v="4"/>
    <n v="0.1"/>
    <n v="5453.8"/>
    <n v="3163.2039999999997"/>
    <n v="39267.360000000001"/>
    <n v="13961.728000000003"/>
  </r>
  <r>
    <s v="SO - 0002568"/>
    <s v="Online"/>
    <s v="WARE-MKL1006"/>
    <d v="2018-10-27T00:00:00"/>
    <x v="289"/>
    <d v="2019-04-05T00:00:00"/>
    <x v="213"/>
    <n v="11"/>
    <s v="USD"/>
    <x v="1"/>
    <n v="14"/>
    <n v="27"/>
    <n v="348"/>
    <x v="0"/>
    <n v="5"/>
    <n v="0.1"/>
    <n v="2291.4"/>
    <n v="1191.528"/>
    <n v="16498.080000000002"/>
    <n v="6965.8560000000016"/>
  </r>
  <r>
    <s v="SO - 0002569"/>
    <s v="Online"/>
    <s v="WARE-UHY1004"/>
    <d v="2018-10-27T00:00:00"/>
    <x v="289"/>
    <d v="2019-04-02T00:00:00"/>
    <x v="216"/>
    <n v="13"/>
    <s v="USD"/>
    <x v="19"/>
    <n v="19"/>
    <n v="13"/>
    <n v="227"/>
    <x v="2"/>
    <n v="13"/>
    <n v="0.1"/>
    <n v="1762.1000000000001"/>
    <n v="1321.575"/>
    <n v="3171.78"/>
    <n v="528.63000000000011"/>
  </r>
  <r>
    <s v="SO - 0002570"/>
    <s v="Online"/>
    <s v="WARE-MKL1006"/>
    <d v="2019-02-04T00:00:00"/>
    <x v="290"/>
    <d v="2019-04-08T00:00:00"/>
    <x v="208"/>
    <n v="11"/>
    <s v="USD"/>
    <x v="18"/>
    <n v="13"/>
    <n v="32"/>
    <n v="350"/>
    <x v="1"/>
    <n v="11"/>
    <n v="0.05"/>
    <n v="911.2"/>
    <n v="428.26400000000001"/>
    <n v="865.64"/>
    <n v="437.37599999999998"/>
  </r>
  <r>
    <s v="SO - 0002571"/>
    <s v="Wholesale"/>
    <s v="WARE-XYS1001"/>
    <d v="2018-10-27T00:00:00"/>
    <x v="290"/>
    <d v="2019-04-02T00:00:00"/>
    <x v="223"/>
    <n v="25"/>
    <s v="USD"/>
    <x v="3"/>
    <n v="28"/>
    <n v="27"/>
    <n v="37"/>
    <x v="2"/>
    <n v="13"/>
    <n v="0.15"/>
    <n v="2311.5"/>
    <n v="1641.165"/>
    <n v="7859.0999999999995"/>
    <n v="1294.4399999999996"/>
  </r>
  <r>
    <s v="SO - 0002572"/>
    <s v="Distributor"/>
    <s v="WARE-UHY1004"/>
    <d v="2019-02-04T00:00:00"/>
    <x v="290"/>
    <d v="2019-03-20T00:00:00"/>
    <x v="227"/>
    <n v="36"/>
    <s v="USD"/>
    <x v="4"/>
    <n v="22"/>
    <n v="29"/>
    <n v="238"/>
    <x v="0"/>
    <n v="5"/>
    <n v="0.15"/>
    <n v="6210.9000000000005"/>
    <n v="4471.848"/>
    <n v="31675.59"/>
    <n v="4844.5020000000004"/>
  </r>
  <r>
    <s v="SO - 0002573"/>
    <s v="Distributor"/>
    <s v="WARE-PUJ1005"/>
    <d v="2018-10-27T00:00:00"/>
    <x v="290"/>
    <d v="2019-04-08T00:00:00"/>
    <x v="222"/>
    <n v="22"/>
    <s v="USD"/>
    <x v="8"/>
    <n v="23"/>
    <n v="22"/>
    <n v="268"/>
    <x v="2"/>
    <n v="37"/>
    <n v="0.05"/>
    <n v="5306.4000000000005"/>
    <n v="4351.2480000000005"/>
    <n v="15123.24"/>
    <n v="2069.4959999999974"/>
  </r>
  <r>
    <s v="SO - 0002574"/>
    <s v="In-Store"/>
    <s v="WARE-NMK1003"/>
    <d v="2018-10-27T00:00:00"/>
    <x v="290"/>
    <d v="2019-04-03T00:00:00"/>
    <x v="202"/>
    <n v="3"/>
    <s v="USD"/>
    <x v="22"/>
    <n v="11"/>
    <n v="14"/>
    <n v="91"/>
    <x v="0"/>
    <n v="15"/>
    <n v="0.1"/>
    <n v="2740.3"/>
    <n v="1863.4040000000002"/>
    <n v="4932.5400000000009"/>
    <n v="1205.7320000000004"/>
  </r>
  <r>
    <s v="SO - 0002575"/>
    <s v="Online"/>
    <s v="WARE-UHY1004"/>
    <d v="2018-10-27T00:00:00"/>
    <x v="290"/>
    <d v="2019-04-04T00:00:00"/>
    <x v="217"/>
    <n v="18"/>
    <s v="USD"/>
    <x v="19"/>
    <n v="19"/>
    <n v="15"/>
    <n v="216"/>
    <x v="4"/>
    <n v="18"/>
    <n v="7.4999999999999997E-2"/>
    <n v="1118.9000000000001"/>
    <n v="906.30900000000008"/>
    <n v="1034.9825000000001"/>
    <n v="128.67349999999999"/>
  </r>
  <r>
    <s v="SO - 0002576"/>
    <s v="Wholesale"/>
    <s v="WARE-NMK1003"/>
    <d v="2019-02-04T00:00:00"/>
    <x v="290"/>
    <d v="2019-03-31T00:00:00"/>
    <x v="224"/>
    <n v="24"/>
    <s v="USD"/>
    <x v="25"/>
    <n v="27"/>
    <n v="29"/>
    <n v="125"/>
    <x v="1"/>
    <n v="46"/>
    <n v="7.4999999999999997E-2"/>
    <n v="1098.8"/>
    <n v="725.20799999999997"/>
    <n v="2032.78"/>
    <n v="582.36400000000003"/>
  </r>
  <r>
    <s v="SO - 0002577"/>
    <s v="In-Store"/>
    <s v="WARE-NMK1003"/>
    <d v="2018-10-27T00:00:00"/>
    <x v="291"/>
    <d v="2019-03-29T00:00:00"/>
    <x v="223"/>
    <n v="24"/>
    <s v="USD"/>
    <x v="26"/>
    <n v="3"/>
    <n v="41"/>
    <n v="164"/>
    <x v="1"/>
    <n v="35"/>
    <n v="0.15"/>
    <n v="958.1"/>
    <n v="795.22299999999996"/>
    <n v="6515.08"/>
    <n v="153.29600000000028"/>
  </r>
  <r>
    <s v="SO - 0002578"/>
    <s v="In-Store"/>
    <s v="WARE-MKL1006"/>
    <d v="2018-10-27T00:00:00"/>
    <x v="291"/>
    <d v="2019-04-06T00:00:00"/>
    <x v="203"/>
    <n v="8"/>
    <s v="USD"/>
    <x v="0"/>
    <n v="6"/>
    <n v="18"/>
    <n v="362"/>
    <x v="0"/>
    <n v="42"/>
    <n v="0.4"/>
    <n v="6217.6"/>
    <n v="4911.9040000000005"/>
    <n v="11191.680000000002"/>
    <n v="-3544.0319999999992"/>
  </r>
  <r>
    <s v="SO - 0002579"/>
    <s v="In-Store"/>
    <s v="WARE-MKL1006"/>
    <d v="2019-02-04T00:00:00"/>
    <x v="291"/>
    <d v="2019-04-03T00:00:00"/>
    <x v="205"/>
    <n v="7"/>
    <s v="USD"/>
    <x v="0"/>
    <n v="6"/>
    <n v="28"/>
    <n v="358"/>
    <x v="1"/>
    <n v="30"/>
    <n v="7.4999999999999997E-2"/>
    <n v="917.9"/>
    <n v="559.91899999999998"/>
    <n v="5943.4025000000001"/>
    <n v="2023.9695000000002"/>
  </r>
  <r>
    <s v="SO - 0002580"/>
    <s v="Online"/>
    <s v="WARE-UHY1004"/>
    <d v="2018-10-27T00:00:00"/>
    <x v="291"/>
    <d v="2019-04-06T00:00:00"/>
    <x v="211"/>
    <n v="16"/>
    <s v="USD"/>
    <x v="24"/>
    <n v="16"/>
    <n v="22"/>
    <n v="227"/>
    <x v="1"/>
    <n v="30"/>
    <n v="7.4999999999999997E-2"/>
    <n v="1132.3"/>
    <n v="554.827"/>
    <n v="3142.1324999999997"/>
    <n v="1477.6514999999997"/>
  </r>
  <r>
    <s v="SO - 0002581"/>
    <s v="Distributor"/>
    <s v="WARE-NMK1003"/>
    <d v="2018-10-27T00:00:00"/>
    <x v="291"/>
    <d v="2019-03-21T00:00:00"/>
    <x v="205"/>
    <n v="7"/>
    <s v="USD"/>
    <x v="4"/>
    <n v="22"/>
    <n v="30"/>
    <n v="198"/>
    <x v="0"/>
    <n v="38"/>
    <n v="0.15"/>
    <n v="1695.1000000000001"/>
    <n v="830.59900000000005"/>
    <n v="8645.01"/>
    <n v="3661.4160000000002"/>
  </r>
  <r>
    <s v="SO - 0002582"/>
    <s v="Wholesale"/>
    <s v="WARE-XYS1001"/>
    <d v="2018-10-27T00:00:00"/>
    <x v="291"/>
    <d v="2019-04-08T00:00:00"/>
    <x v="217"/>
    <n v="17"/>
    <s v="USD"/>
    <x v="3"/>
    <n v="28"/>
    <n v="4"/>
    <n v="57"/>
    <x v="1"/>
    <n v="2"/>
    <n v="0.1"/>
    <n v="998.30000000000007"/>
    <n v="798.6400000000001"/>
    <n v="7187.76"/>
    <n v="798.63999999999942"/>
  </r>
  <r>
    <s v="SO - 0002583"/>
    <s v="Distributor"/>
    <s v="WARE-NMK1003"/>
    <d v="2018-10-27T00:00:00"/>
    <x v="291"/>
    <d v="2019-04-12T00:00:00"/>
    <x v="211"/>
    <n v="16"/>
    <s v="USD"/>
    <x v="2"/>
    <n v="21"/>
    <n v="20"/>
    <n v="138"/>
    <x v="3"/>
    <n v="25"/>
    <n v="0.05"/>
    <n v="1701.8"/>
    <n v="867.91800000000001"/>
    <n v="8083.5499999999993"/>
    <n v="3743.9599999999991"/>
  </r>
  <r>
    <s v="SO - 0002584"/>
    <s v="In-Store"/>
    <s v="WARE-MKL1006"/>
    <d v="2018-10-27T00:00:00"/>
    <x v="291"/>
    <d v="2019-03-29T00:00:00"/>
    <x v="228"/>
    <n v="36"/>
    <s v="USD"/>
    <x v="22"/>
    <n v="11"/>
    <n v="9"/>
    <n v="351"/>
    <x v="2"/>
    <n v="7"/>
    <n v="0.1"/>
    <n v="1025.1000000000001"/>
    <n v="707.31900000000007"/>
    <n v="2767.7700000000004"/>
    <n v="645.8130000000001"/>
  </r>
  <r>
    <s v="SO - 0002585"/>
    <s v="In-Store"/>
    <s v="WARE-NBV1002"/>
    <d v="2019-02-04T00:00:00"/>
    <x v="291"/>
    <d v="2019-03-30T00:00:00"/>
    <x v="201"/>
    <n v="3"/>
    <s v="USD"/>
    <x v="9"/>
    <n v="8"/>
    <n v="46"/>
    <n v="63"/>
    <x v="1"/>
    <n v="45"/>
    <n v="0.05"/>
    <n v="261.3"/>
    <n v="203.81400000000002"/>
    <n v="744.70500000000004"/>
    <n v="133.26300000000003"/>
  </r>
  <r>
    <s v="SO - 0002586"/>
    <s v="Distributor"/>
    <s v="WARE-UHY1004"/>
    <d v="2018-10-27T00:00:00"/>
    <x v="291"/>
    <d v="2019-04-03T00:00:00"/>
    <x v="203"/>
    <n v="8"/>
    <s v="USD"/>
    <x v="15"/>
    <n v="24"/>
    <n v="45"/>
    <n v="214"/>
    <x v="2"/>
    <n v="37"/>
    <n v="7.4999999999999997E-2"/>
    <n v="1092.1000000000001"/>
    <n v="611.57600000000014"/>
    <n v="1010.1925000000002"/>
    <n v="398.61650000000009"/>
  </r>
  <r>
    <s v="SO - 0002587"/>
    <s v="Online"/>
    <s v="WARE-NMK1003"/>
    <d v="2018-10-27T00:00:00"/>
    <x v="292"/>
    <d v="2019-04-12T00:00:00"/>
    <x v="214"/>
    <n v="13"/>
    <s v="USD"/>
    <x v="5"/>
    <n v="12"/>
    <n v="48"/>
    <n v="131"/>
    <x v="1"/>
    <n v="39"/>
    <n v="7.4999999999999997E-2"/>
    <n v="268"/>
    <n v="227.79999999999998"/>
    <n v="1735.3000000000002"/>
    <n v="140.70000000000027"/>
  </r>
  <r>
    <s v="SO - 0002588"/>
    <s v="Wholesale"/>
    <s v="WARE-NMK1003"/>
    <d v="2018-10-27T00:00:00"/>
    <x v="292"/>
    <d v="2019-04-14T00:00:00"/>
    <x v="212"/>
    <n v="17"/>
    <s v="USD"/>
    <x v="3"/>
    <n v="28"/>
    <n v="34"/>
    <n v="166"/>
    <x v="1"/>
    <n v="36"/>
    <n v="0.05"/>
    <n v="2271.3000000000002"/>
    <n v="1067.511"/>
    <n v="6473.2049999999999"/>
    <n v="3270.672"/>
  </r>
  <r>
    <s v="SO - 0002589"/>
    <s v="Distributor"/>
    <s v="WARE-UHY1004"/>
    <d v="2018-10-27T00:00:00"/>
    <x v="292"/>
    <d v="2019-03-25T00:00:00"/>
    <x v="205"/>
    <n v="6"/>
    <s v="USD"/>
    <x v="2"/>
    <n v="21"/>
    <n v="4"/>
    <n v="217"/>
    <x v="1"/>
    <n v="35"/>
    <n v="0.1"/>
    <n v="723.6"/>
    <n v="405.21600000000007"/>
    <n v="2604.96"/>
    <n v="984.09599999999978"/>
  </r>
  <r>
    <s v="SO - 0002590"/>
    <s v="Wholesale"/>
    <s v="WARE-PUJ1005"/>
    <d v="2018-10-27T00:00:00"/>
    <x v="292"/>
    <d v="2019-04-12T00:00:00"/>
    <x v="203"/>
    <n v="7"/>
    <s v="USD"/>
    <x v="21"/>
    <n v="26"/>
    <n v="32"/>
    <n v="309"/>
    <x v="1"/>
    <n v="31"/>
    <n v="0.05"/>
    <n v="5634.7"/>
    <n v="4169.6779999999999"/>
    <n v="5352.9649999999992"/>
    <n v="1183.2869999999994"/>
  </r>
  <r>
    <s v="SO - 0002591"/>
    <s v="Wholesale"/>
    <s v="WARE-NMK1003"/>
    <d v="2018-10-27T00:00:00"/>
    <x v="292"/>
    <d v="2019-04-01T00:00:00"/>
    <x v="211"/>
    <n v="15"/>
    <s v="USD"/>
    <x v="12"/>
    <n v="25"/>
    <n v="18"/>
    <n v="101"/>
    <x v="1"/>
    <n v="40"/>
    <n v="0.05"/>
    <n v="1715.2"/>
    <n v="788.99200000000008"/>
    <n v="1629.44"/>
    <n v="840.44799999999998"/>
  </r>
  <r>
    <s v="SO - 0002592"/>
    <s v="Online"/>
    <s v="WARE-PUJ1005"/>
    <d v="2019-02-04T00:00:00"/>
    <x v="292"/>
    <d v="2019-04-16T00:00:00"/>
    <x v="211"/>
    <n v="15"/>
    <s v="USD"/>
    <x v="23"/>
    <n v="15"/>
    <n v="47"/>
    <n v="319"/>
    <x v="2"/>
    <n v="8"/>
    <n v="7.4999999999999997E-2"/>
    <n v="944.7"/>
    <n v="774.654"/>
    <n v="5243.0850000000009"/>
    <n v="595.16100000000097"/>
  </r>
  <r>
    <s v="SO - 0002593"/>
    <s v="In-Store"/>
    <s v="WARE-XYS1001"/>
    <d v="2019-02-04T00:00:00"/>
    <x v="292"/>
    <d v="2019-03-28T00:00:00"/>
    <x v="205"/>
    <n v="6"/>
    <s v="USD"/>
    <x v="22"/>
    <n v="11"/>
    <n v="11"/>
    <n v="32"/>
    <x v="1"/>
    <n v="27"/>
    <n v="7.4999999999999997E-2"/>
    <n v="2391.9"/>
    <n v="1626.4920000000002"/>
    <n v="2212.5075000000002"/>
    <n v="586.01549999999997"/>
  </r>
  <r>
    <s v="SO - 0002594"/>
    <s v="In-Store"/>
    <s v="WARE-NMK1003"/>
    <d v="2018-10-27T00:00:00"/>
    <x v="292"/>
    <d v="2019-04-02T00:00:00"/>
    <x v="213"/>
    <n v="8"/>
    <s v="USD"/>
    <x v="11"/>
    <n v="5"/>
    <n v="36"/>
    <n v="139"/>
    <x v="1"/>
    <n v="21"/>
    <n v="0.05"/>
    <n v="1701.8"/>
    <n v="1140.2060000000001"/>
    <n v="3233.4199999999996"/>
    <n v="953.00799999999936"/>
  </r>
  <r>
    <s v="SO - 0002595"/>
    <s v="Distributor"/>
    <s v="WARE-PUJ1005"/>
    <d v="2018-10-27T00:00:00"/>
    <x v="293"/>
    <d v="2019-04-04T00:00:00"/>
    <x v="224"/>
    <n v="21"/>
    <s v="USD"/>
    <x v="15"/>
    <n v="24"/>
    <n v="44"/>
    <n v="308"/>
    <x v="1"/>
    <n v="44"/>
    <n v="0.1"/>
    <n v="3470.6"/>
    <n v="2845.8919999999998"/>
    <n v="24988.32"/>
    <n v="2221.1840000000011"/>
  </r>
  <r>
    <s v="SO - 0002596"/>
    <s v="Wholesale"/>
    <s v="WARE-PUJ1005"/>
    <d v="2018-10-27T00:00:00"/>
    <x v="293"/>
    <d v="2019-04-01T00:00:00"/>
    <x v="220"/>
    <n v="23"/>
    <s v="USD"/>
    <x v="25"/>
    <n v="27"/>
    <n v="19"/>
    <n v="323"/>
    <x v="1"/>
    <n v="36"/>
    <n v="0.1"/>
    <n v="844.2"/>
    <n v="692.24400000000003"/>
    <n v="3039.1200000000003"/>
    <n v="270.14400000000023"/>
  </r>
  <r>
    <s v="SO - 0002597"/>
    <s v="In-Store"/>
    <s v="WARE-NBV1002"/>
    <d v="2018-10-27T00:00:00"/>
    <x v="293"/>
    <d v="2019-03-30T00:00:00"/>
    <x v="222"/>
    <n v="19"/>
    <s v="USD"/>
    <x v="22"/>
    <n v="11"/>
    <n v="5"/>
    <n v="68"/>
    <x v="4"/>
    <n v="18"/>
    <n v="7.4999999999999997E-2"/>
    <n v="1326.6000000000001"/>
    <n v="1074.5460000000003"/>
    <n v="7362.630000000001"/>
    <n v="915.35399999999936"/>
  </r>
  <r>
    <s v="SO - 0002598"/>
    <s v="Online"/>
    <s v="WARE-MKL1006"/>
    <d v="2019-02-04T00:00:00"/>
    <x v="293"/>
    <d v="2019-04-03T00:00:00"/>
    <x v="219"/>
    <n v="20"/>
    <s v="USD"/>
    <x v="17"/>
    <n v="20"/>
    <n v="34"/>
    <n v="338"/>
    <x v="1"/>
    <n v="17"/>
    <n v="7.4999999999999997E-2"/>
    <n v="4006.6"/>
    <n v="1762.904"/>
    <n v="14824.42"/>
    <n v="7772.8040000000001"/>
  </r>
  <r>
    <s v="SO - 0002599"/>
    <s v="In-Store"/>
    <s v="WARE-MKL1006"/>
    <d v="2018-10-27T00:00:00"/>
    <x v="294"/>
    <d v="2019-04-17T00:00:00"/>
    <x v="213"/>
    <n v="6"/>
    <s v="USD"/>
    <x v="27"/>
    <n v="1"/>
    <n v="23"/>
    <n v="349"/>
    <x v="1"/>
    <n v="14"/>
    <n v="7.4999999999999997E-2"/>
    <n v="1045.2"/>
    <n v="637.572"/>
    <n v="5800.8600000000006"/>
    <n v="1975.4280000000008"/>
  </r>
  <r>
    <s v="SO - 0002600"/>
    <s v="In-Store"/>
    <s v="WARE-UHY1004"/>
    <d v="2019-02-04T00:00:00"/>
    <x v="294"/>
    <d v="2019-04-03T00:00:00"/>
    <x v="222"/>
    <n v="18"/>
    <s v="USD"/>
    <x v="0"/>
    <n v="6"/>
    <n v="28"/>
    <n v="221"/>
    <x v="1"/>
    <n v="26"/>
    <n v="7.4999999999999997E-2"/>
    <n v="2653.2000000000003"/>
    <n v="1326.6000000000001"/>
    <n v="12271.050000000003"/>
    <n v="5638.050000000002"/>
  </r>
  <r>
    <s v="SO - 0002601"/>
    <s v="Online"/>
    <s v="WARE-XYS1001"/>
    <d v="2018-10-27T00:00:00"/>
    <x v="294"/>
    <d v="2019-04-18T00:00:00"/>
    <x v="212"/>
    <n v="15"/>
    <s v="USD"/>
    <x v="19"/>
    <n v="19"/>
    <n v="9"/>
    <n v="43"/>
    <x v="1"/>
    <n v="27"/>
    <n v="7.4999999999999997E-2"/>
    <n v="6137.2"/>
    <n v="3375.46"/>
    <n v="17030.73"/>
    <n v="6904.3499999999985"/>
  </r>
  <r>
    <s v="SO - 0002602"/>
    <s v="In-Store"/>
    <s v="WARE-XYS1001"/>
    <d v="2019-02-04T00:00:00"/>
    <x v="294"/>
    <d v="2019-04-18T00:00:00"/>
    <x v="225"/>
    <n v="28"/>
    <s v="USD"/>
    <x v="13"/>
    <n v="2"/>
    <n v="48"/>
    <n v="35"/>
    <x v="2"/>
    <n v="16"/>
    <n v="7.4999999999999997E-2"/>
    <n v="3785.5"/>
    <n v="1514.2"/>
    <n v="21009.525000000001"/>
    <n v="11924.325000000001"/>
  </r>
  <r>
    <s v="SO - 0002603"/>
    <s v="In-Store"/>
    <s v="WARE-PUJ1005"/>
    <d v="2018-10-27T00:00:00"/>
    <x v="294"/>
    <d v="2019-03-27T00:00:00"/>
    <x v="224"/>
    <n v="20"/>
    <s v="USD"/>
    <x v="9"/>
    <n v="8"/>
    <n v="17"/>
    <n v="284"/>
    <x v="1"/>
    <n v="46"/>
    <n v="0.05"/>
    <n v="3557.7000000000003"/>
    <n v="2170.1970000000001"/>
    <n v="10139.445"/>
    <n v="3628.8539999999994"/>
  </r>
  <r>
    <s v="SO - 0002604"/>
    <s v="Distributor"/>
    <s v="WARE-NMK1003"/>
    <d v="2018-10-27T00:00:00"/>
    <x v="295"/>
    <d v="2019-03-31T00:00:00"/>
    <x v="220"/>
    <n v="21"/>
    <s v="USD"/>
    <x v="2"/>
    <n v="21"/>
    <n v="48"/>
    <n v="126"/>
    <x v="1"/>
    <n v="46"/>
    <n v="0.05"/>
    <n v="5688.3"/>
    <n v="3356.0969999999998"/>
    <n v="5403.8850000000002"/>
    <n v="2047.7880000000005"/>
  </r>
  <r>
    <s v="SO - 0002605"/>
    <s v="Online"/>
    <s v="WARE-NMK1003"/>
    <d v="2018-10-27T00:00:00"/>
    <x v="295"/>
    <d v="2019-04-05T00:00:00"/>
    <x v="229"/>
    <n v="28"/>
    <s v="USD"/>
    <x v="23"/>
    <n v="15"/>
    <n v="47"/>
    <n v="186"/>
    <x v="2"/>
    <n v="4"/>
    <n v="0.3"/>
    <n v="247.9"/>
    <n v="153.69800000000001"/>
    <n v="520.59"/>
    <n v="59.495999999999981"/>
  </r>
  <r>
    <s v="SO - 0002606"/>
    <s v="In-Store"/>
    <s v="WARE-NMK1003"/>
    <d v="2019-02-04T00:00:00"/>
    <x v="295"/>
    <d v="2019-04-08T00:00:00"/>
    <x v="219"/>
    <n v="18"/>
    <s v="USD"/>
    <x v="14"/>
    <n v="7"/>
    <n v="44"/>
    <n v="123"/>
    <x v="3"/>
    <n v="28"/>
    <n v="0.05"/>
    <n v="187.6"/>
    <n v="125.69200000000001"/>
    <n v="1247.54"/>
    <n v="367.69599999999991"/>
  </r>
  <r>
    <s v="SO - 0002607"/>
    <s v="Wholesale"/>
    <s v="WARE-XYS1001"/>
    <d v="2018-10-27T00:00:00"/>
    <x v="295"/>
    <d v="2019-04-13T00:00:00"/>
    <x v="217"/>
    <n v="13"/>
    <s v="USD"/>
    <x v="21"/>
    <n v="26"/>
    <n v="5"/>
    <n v="26"/>
    <x v="3"/>
    <n v="6"/>
    <n v="0.05"/>
    <n v="1728.6000000000001"/>
    <n v="1331.0220000000002"/>
    <n v="3284.34"/>
    <n v="622.29599999999982"/>
  </r>
  <r>
    <s v="SO - 0002608"/>
    <s v="Online"/>
    <s v="WARE-UHY1004"/>
    <d v="2018-10-27T00:00:00"/>
    <x v="295"/>
    <d v="2019-03-27T00:00:00"/>
    <x v="222"/>
    <n v="17"/>
    <s v="USD"/>
    <x v="16"/>
    <n v="18"/>
    <n v="14"/>
    <n v="232"/>
    <x v="4"/>
    <n v="10"/>
    <n v="7.4999999999999997E-2"/>
    <n v="1333.3"/>
    <n v="706.649"/>
    <n v="2466.605"/>
    <n v="1053.307"/>
  </r>
  <r>
    <s v="SO - 0002609"/>
    <s v="Distributor"/>
    <s v="WARE-NMK1003"/>
    <d v="2018-10-27T00:00:00"/>
    <x v="295"/>
    <d v="2019-03-27T00:00:00"/>
    <x v="208"/>
    <n v="6"/>
    <s v="USD"/>
    <x v="4"/>
    <n v="22"/>
    <n v="25"/>
    <n v="122"/>
    <x v="1"/>
    <n v="39"/>
    <n v="0.05"/>
    <n v="857.6"/>
    <n v="471.68000000000006"/>
    <n v="2444.16"/>
    <n v="1029.1199999999997"/>
  </r>
  <r>
    <s v="SO - 0002610"/>
    <s v="In-Store"/>
    <s v="WARE-XYS1001"/>
    <d v="2018-10-27T00:00:00"/>
    <x v="296"/>
    <d v="2019-04-17T00:00:00"/>
    <x v="222"/>
    <n v="16"/>
    <s v="USD"/>
    <x v="7"/>
    <n v="4"/>
    <n v="49"/>
    <n v="7"/>
    <x v="0"/>
    <n v="22"/>
    <n v="0.2"/>
    <n v="1788.9"/>
    <n v="751.33799999999997"/>
    <n v="5724.4800000000005"/>
    <n v="2719.1280000000006"/>
  </r>
  <r>
    <s v="SO - 0002611"/>
    <s v="Online"/>
    <s v="WARE-PUJ1005"/>
    <d v="2018-10-27T00:00:00"/>
    <x v="296"/>
    <d v="2019-04-01T00:00:00"/>
    <x v="224"/>
    <n v="18"/>
    <s v="USD"/>
    <x v="1"/>
    <n v="14"/>
    <n v="39"/>
    <n v="286"/>
    <x v="0"/>
    <n v="22"/>
    <n v="0.15"/>
    <n v="1246.2"/>
    <n v="922.18799999999999"/>
    <n v="8474.16"/>
    <n v="1096.6559999999999"/>
  </r>
  <r>
    <s v="SO - 0002612"/>
    <s v="In-Store"/>
    <s v="WARE-NMK1003"/>
    <d v="2018-10-27T00:00:00"/>
    <x v="296"/>
    <d v="2019-04-03T00:00:00"/>
    <x v="212"/>
    <n v="13"/>
    <s v="USD"/>
    <x v="10"/>
    <n v="9"/>
    <n v="33"/>
    <n v="176"/>
    <x v="0"/>
    <n v="22"/>
    <n v="0.05"/>
    <n v="1139"/>
    <n v="854.25"/>
    <n v="3246.1499999999996"/>
    <n v="683.39999999999964"/>
  </r>
  <r>
    <s v="SO - 0002613"/>
    <s v="Distributor"/>
    <s v="WARE-XYS1001"/>
    <d v="2018-10-27T00:00:00"/>
    <x v="296"/>
    <d v="2019-04-01T00:00:00"/>
    <x v="217"/>
    <n v="12"/>
    <s v="USD"/>
    <x v="4"/>
    <n v="22"/>
    <n v="20"/>
    <n v="48"/>
    <x v="1"/>
    <n v="14"/>
    <n v="0.2"/>
    <n v="2566.1"/>
    <n v="1385.694"/>
    <n v="6158.6399999999994"/>
    <n v="2001.5579999999991"/>
  </r>
  <r>
    <s v="SO - 0002614"/>
    <s v="In-Store"/>
    <s v="WARE-PUJ1005"/>
    <d v="2018-10-27T00:00:00"/>
    <x v="296"/>
    <d v="2019-04-03T00:00:00"/>
    <x v="224"/>
    <n v="18"/>
    <s v="USD"/>
    <x v="6"/>
    <n v="10"/>
    <n v="21"/>
    <n v="314"/>
    <x v="1"/>
    <n v="24"/>
    <n v="7.4999999999999997E-2"/>
    <n v="1112.2"/>
    <n v="489.36799999999999"/>
    <n v="7201.4950000000008"/>
    <n v="3775.9190000000008"/>
  </r>
  <r>
    <s v="SO - 0002615"/>
    <s v="Online"/>
    <s v="WARE-PUJ1005"/>
    <d v="2018-10-27T00:00:00"/>
    <x v="296"/>
    <d v="2019-04-07T00:00:00"/>
    <x v="223"/>
    <n v="19"/>
    <s v="USD"/>
    <x v="24"/>
    <n v="16"/>
    <n v="17"/>
    <n v="305"/>
    <x v="4"/>
    <n v="9"/>
    <n v="0.1"/>
    <n v="1025.1000000000001"/>
    <n v="871.33500000000004"/>
    <n v="5535.5400000000009"/>
    <n v="307.53000000000065"/>
  </r>
  <r>
    <s v="SO - 0002616"/>
    <s v="In-Store"/>
    <s v="WARE-PUJ1005"/>
    <d v="2019-02-04T00:00:00"/>
    <x v="296"/>
    <d v="2019-04-15T00:00:00"/>
    <x v="223"/>
    <n v="19"/>
    <s v="USD"/>
    <x v="7"/>
    <n v="4"/>
    <n v="23"/>
    <n v="327"/>
    <x v="0"/>
    <n v="42"/>
    <n v="0.1"/>
    <n v="187.6"/>
    <n v="91.923999999999992"/>
    <n v="1350.72"/>
    <n v="615.32800000000009"/>
  </r>
  <r>
    <s v="SO - 0002617"/>
    <s v="In-Store"/>
    <s v="WARE-NMK1003"/>
    <d v="2019-02-04T00:00:00"/>
    <x v="296"/>
    <d v="2019-03-29T00:00:00"/>
    <x v="208"/>
    <n v="5"/>
    <s v="USD"/>
    <x v="9"/>
    <n v="8"/>
    <n v="34"/>
    <n v="163"/>
    <x v="1"/>
    <n v="23"/>
    <n v="0.2"/>
    <n v="6264.5"/>
    <n v="4698.375"/>
    <n v="25058"/>
    <n v="1566.125"/>
  </r>
  <r>
    <s v="SO - 0002618"/>
    <s v="In-Store"/>
    <s v="WARE-NMK1003"/>
    <d v="2018-10-27T00:00:00"/>
    <x v="296"/>
    <d v="2019-03-30T00:00:00"/>
    <x v="230"/>
    <n v="32"/>
    <s v="USD"/>
    <x v="13"/>
    <n v="2"/>
    <n v="43"/>
    <n v="194"/>
    <x v="1"/>
    <n v="39"/>
    <n v="0.05"/>
    <n v="174.20000000000002"/>
    <n v="125.42400000000001"/>
    <n v="827.45"/>
    <n v="200.33000000000004"/>
  </r>
  <r>
    <s v="SO - 0002619"/>
    <s v="Wholesale"/>
    <s v="WARE-NMK1003"/>
    <d v="2018-10-27T00:00:00"/>
    <x v="296"/>
    <d v="2019-04-14T00:00:00"/>
    <x v="219"/>
    <n v="17"/>
    <s v="USD"/>
    <x v="21"/>
    <n v="26"/>
    <n v="24"/>
    <n v="89"/>
    <x v="1"/>
    <n v="40"/>
    <n v="7.4999999999999997E-2"/>
    <n v="3825.7000000000003"/>
    <n v="2180.6489999999999"/>
    <n v="21232.635000000002"/>
    <n v="8148.7410000000018"/>
  </r>
  <r>
    <s v="SO - 0002620"/>
    <s v="Distributor"/>
    <s v="WARE-UHY1004"/>
    <d v="2019-02-04T00:00:00"/>
    <x v="296"/>
    <d v="2019-04-10T00:00:00"/>
    <x v="222"/>
    <n v="16"/>
    <s v="USD"/>
    <x v="15"/>
    <n v="24"/>
    <n v="2"/>
    <n v="234"/>
    <x v="1"/>
    <n v="17"/>
    <n v="0.15"/>
    <n v="1025.1000000000001"/>
    <n v="738.07200000000012"/>
    <n v="4356.6750000000011"/>
    <n v="666.31500000000051"/>
  </r>
  <r>
    <s v="SO - 0002621"/>
    <s v="Distributor"/>
    <s v="WARE-NMK1003"/>
    <d v="2018-10-27T00:00:00"/>
    <x v="297"/>
    <d v="2019-04-19T00:00:00"/>
    <x v="216"/>
    <n v="5"/>
    <s v="USD"/>
    <x v="15"/>
    <n v="24"/>
    <n v="12"/>
    <n v="193"/>
    <x v="2"/>
    <n v="1"/>
    <n v="0.4"/>
    <n v="978.2"/>
    <n v="665.17600000000004"/>
    <n v="1760.7600000000002"/>
    <n v="-234.76800000000003"/>
  </r>
  <r>
    <s v="SO - 0002622"/>
    <s v="In-Store"/>
    <s v="WARE-UHY1004"/>
    <d v="2018-10-27T00:00:00"/>
    <x v="297"/>
    <d v="2019-04-01T00:00:00"/>
    <x v="227"/>
    <n v="29"/>
    <s v="USD"/>
    <x v="14"/>
    <n v="7"/>
    <n v="19"/>
    <n v="213"/>
    <x v="1"/>
    <n v="29"/>
    <n v="0.1"/>
    <n v="5319.8"/>
    <n v="2766.2960000000003"/>
    <n v="38302.560000000005"/>
    <n v="16172.192000000003"/>
  </r>
  <r>
    <s v="SO - 0002623"/>
    <s v="Wholesale"/>
    <s v="WARE-NMK1003"/>
    <d v="2018-10-27T00:00:00"/>
    <x v="297"/>
    <d v="2019-03-29T00:00:00"/>
    <x v="218"/>
    <n v="9"/>
    <s v="USD"/>
    <x v="21"/>
    <n v="26"/>
    <n v="20"/>
    <n v="159"/>
    <x v="1"/>
    <n v="30"/>
    <n v="0.15"/>
    <n v="1869.3"/>
    <n v="1177.6589999999999"/>
    <n v="12711.24"/>
    <n v="3289.9680000000008"/>
  </r>
  <r>
    <s v="SO - 0002624"/>
    <s v="Online"/>
    <s v="WARE-NMK1003"/>
    <d v="2018-10-27T00:00:00"/>
    <x v="297"/>
    <d v="2019-04-20T00:00:00"/>
    <x v="225"/>
    <n v="25"/>
    <s v="USD"/>
    <x v="23"/>
    <n v="15"/>
    <n v="50"/>
    <n v="96"/>
    <x v="2"/>
    <n v="37"/>
    <n v="0.05"/>
    <n v="1085.4000000000001"/>
    <n v="911.73599999999999"/>
    <n v="5155.6499999999996"/>
    <n v="596.96999999999935"/>
  </r>
  <r>
    <s v="SO - 0002625"/>
    <s v="In-Store"/>
    <s v="WARE-NMK1003"/>
    <d v="2019-02-04T00:00:00"/>
    <x v="297"/>
    <d v="2019-04-09T00:00:00"/>
    <x v="211"/>
    <n v="10"/>
    <s v="USD"/>
    <x v="14"/>
    <n v="7"/>
    <n v="22"/>
    <n v="110"/>
    <x v="3"/>
    <n v="25"/>
    <n v="0.05"/>
    <n v="1072"/>
    <n v="503.84"/>
    <n v="4073.6"/>
    <n v="2058.2399999999998"/>
  </r>
  <r>
    <s v="SO - 0002626"/>
    <s v="In-Store"/>
    <s v="WARE-UHY1004"/>
    <d v="2019-02-04T00:00:00"/>
    <x v="297"/>
    <d v="2019-03-29T00:00:00"/>
    <x v="211"/>
    <n v="10"/>
    <s v="USD"/>
    <x v="11"/>
    <n v="5"/>
    <n v="42"/>
    <n v="208"/>
    <x v="1"/>
    <n v="46"/>
    <n v="0.2"/>
    <n v="261.3"/>
    <n v="216.87899999999999"/>
    <n v="418.08000000000004"/>
    <n v="-15.67799999999994"/>
  </r>
  <r>
    <s v="SO - 0002627"/>
    <s v="In-Store"/>
    <s v="WARE-PUJ1005"/>
    <d v="2018-10-27T00:00:00"/>
    <x v="297"/>
    <d v="2019-04-18T00:00:00"/>
    <x v="231"/>
    <n v="23"/>
    <s v="USD"/>
    <x v="26"/>
    <n v="3"/>
    <n v="8"/>
    <n v="299"/>
    <x v="3"/>
    <n v="47"/>
    <n v="0.15"/>
    <n v="3912.8"/>
    <n v="3091.1120000000001"/>
    <n v="3325.88"/>
    <n v="234.76800000000003"/>
  </r>
  <r>
    <s v="SO - 0002628"/>
    <s v="Online"/>
    <s v="WARE-NMK1003"/>
    <d v="2019-02-04T00:00:00"/>
    <x v="297"/>
    <d v="2019-04-16T00:00:00"/>
    <x v="221"/>
    <n v="24"/>
    <s v="USD"/>
    <x v="18"/>
    <n v="13"/>
    <n v="25"/>
    <n v="132"/>
    <x v="1"/>
    <n v="23"/>
    <n v="0.15"/>
    <n v="2673.3"/>
    <n v="1176.2520000000002"/>
    <n v="13633.83"/>
    <n v="6576.3179999999993"/>
  </r>
  <r>
    <s v="SO - 0002629"/>
    <s v="In-Store"/>
    <s v="WARE-NMK1003"/>
    <d v="2018-10-27T00:00:00"/>
    <x v="297"/>
    <d v="2019-03-30T00:00:00"/>
    <x v="208"/>
    <n v="4"/>
    <s v="USD"/>
    <x v="9"/>
    <n v="8"/>
    <n v="41"/>
    <n v="202"/>
    <x v="2"/>
    <n v="16"/>
    <n v="0.05"/>
    <n v="1045.2"/>
    <n v="553.95600000000002"/>
    <n v="1985.8799999999999"/>
    <n v="877.96799999999985"/>
  </r>
  <r>
    <s v="SO - 0002630"/>
    <s v="Wholesale"/>
    <s v="WARE-NMK1003"/>
    <d v="2019-02-04T00:00:00"/>
    <x v="297"/>
    <d v="2019-04-01T00:00:00"/>
    <x v="214"/>
    <n v="8"/>
    <s v="USD"/>
    <x v="3"/>
    <n v="28"/>
    <n v="16"/>
    <n v="159"/>
    <x v="0"/>
    <n v="5"/>
    <n v="0.4"/>
    <n v="2412"/>
    <n v="1061.28"/>
    <n v="4341.5999999999995"/>
    <n v="1157.7599999999993"/>
  </r>
  <r>
    <s v="SO - 0002631"/>
    <s v="In-Store"/>
    <s v="WARE-UHY1004"/>
    <d v="2018-10-27T00:00:00"/>
    <x v="298"/>
    <d v="2019-04-01T00:00:00"/>
    <x v="231"/>
    <n v="22"/>
    <s v="USD"/>
    <x v="11"/>
    <n v="5"/>
    <n v="4"/>
    <n v="221"/>
    <x v="1"/>
    <n v="14"/>
    <n v="0.05"/>
    <n v="1018.4"/>
    <n v="417.54399999999998"/>
    <n v="967.4799999999999"/>
    <n v="549.93599999999992"/>
  </r>
  <r>
    <s v="SO - 0002632"/>
    <s v="Online"/>
    <s v="WARE-XYS1001"/>
    <d v="2018-10-27T00:00:00"/>
    <x v="298"/>
    <d v="2019-04-02T00:00:00"/>
    <x v="223"/>
    <n v="17"/>
    <s v="USD"/>
    <x v="16"/>
    <n v="18"/>
    <n v="46"/>
    <n v="29"/>
    <x v="1"/>
    <n v="45"/>
    <n v="0.2"/>
    <n v="2257.9"/>
    <n v="1896.636"/>
    <n v="9031.6"/>
    <n v="-451.57999999999993"/>
  </r>
  <r>
    <s v="SO - 0002633"/>
    <s v="Online"/>
    <s v="WARE-NMK1003"/>
    <d v="2018-10-27T00:00:00"/>
    <x v="298"/>
    <d v="2019-04-18T00:00:00"/>
    <x v="211"/>
    <n v="9"/>
    <s v="USD"/>
    <x v="17"/>
    <n v="20"/>
    <n v="15"/>
    <n v="143"/>
    <x v="2"/>
    <n v="13"/>
    <n v="0.1"/>
    <n v="2907.8"/>
    <n v="2297.1620000000003"/>
    <n v="18319.140000000003"/>
    <n v="2239.0060000000012"/>
  </r>
  <r>
    <s v="SO - 0002634"/>
    <s v="Wholesale"/>
    <s v="WARE-NBV1002"/>
    <d v="2018-10-27T00:00:00"/>
    <x v="298"/>
    <d v="2019-03-29T00:00:00"/>
    <x v="221"/>
    <n v="23"/>
    <s v="USD"/>
    <x v="21"/>
    <n v="26"/>
    <n v="46"/>
    <n v="61"/>
    <x v="0"/>
    <n v="22"/>
    <n v="7.4999999999999997E-2"/>
    <n v="1125.6000000000001"/>
    <n v="585.31200000000013"/>
    <n v="6247.0800000000008"/>
    <n v="2735.2080000000001"/>
  </r>
  <r>
    <s v="SO - 0002635"/>
    <s v="In-Store"/>
    <s v="WARE-MKL1006"/>
    <d v="2018-10-27T00:00:00"/>
    <x v="298"/>
    <d v="2019-03-28T00:00:00"/>
    <x v="232"/>
    <n v="32"/>
    <s v="USD"/>
    <x v="26"/>
    <n v="3"/>
    <n v="21"/>
    <n v="334"/>
    <x v="0"/>
    <n v="38"/>
    <n v="7.4999999999999997E-2"/>
    <n v="1072"/>
    <n v="525.28"/>
    <n v="1983.2"/>
    <n v="932.6400000000001"/>
  </r>
  <r>
    <s v="SO - 0002636"/>
    <s v="In-Store"/>
    <s v="WARE-MKL1006"/>
    <d v="2018-10-27T00:00:00"/>
    <x v="298"/>
    <d v="2019-04-06T00:00:00"/>
    <x v="218"/>
    <n v="8"/>
    <s v="USD"/>
    <x v="6"/>
    <n v="10"/>
    <n v="38"/>
    <n v="330"/>
    <x v="2"/>
    <n v="37"/>
    <n v="0.1"/>
    <n v="1809"/>
    <n v="1139.67"/>
    <n v="8140.5"/>
    <n v="2442.1499999999996"/>
  </r>
  <r>
    <s v="SO - 0002637"/>
    <s v="Online"/>
    <s v="WARE-MKL1006"/>
    <d v="2019-02-04T00:00:00"/>
    <x v="298"/>
    <d v="2019-04-13T00:00:00"/>
    <x v="231"/>
    <n v="22"/>
    <s v="USD"/>
    <x v="19"/>
    <n v="19"/>
    <n v="22"/>
    <n v="349"/>
    <x v="1"/>
    <n v="43"/>
    <n v="0.1"/>
    <n v="1025.1000000000001"/>
    <n v="533.05200000000013"/>
    <n v="2767.7700000000004"/>
    <n v="1168.614"/>
  </r>
  <r>
    <s v="SO - 0002638"/>
    <s v="In-Store"/>
    <s v="WARE-UHY1004"/>
    <d v="2018-10-27T00:00:00"/>
    <x v="299"/>
    <d v="2019-04-14T00:00:00"/>
    <x v="214"/>
    <n v="6"/>
    <s v="USD"/>
    <x v="26"/>
    <n v="3"/>
    <n v="38"/>
    <n v="246"/>
    <x v="1"/>
    <n v="24"/>
    <n v="0.3"/>
    <n v="3953"/>
    <n v="1976.5"/>
    <n v="8301.2999999999993"/>
    <n v="2371.7999999999993"/>
  </r>
  <r>
    <s v="SO - 0002639"/>
    <s v="In-Store"/>
    <s v="WARE-XYS1001"/>
    <d v="2018-10-27T00:00:00"/>
    <x v="299"/>
    <d v="2019-04-16T00:00:00"/>
    <x v="214"/>
    <n v="6"/>
    <s v="USD"/>
    <x v="5"/>
    <n v="12"/>
    <n v="19"/>
    <n v="26"/>
    <x v="3"/>
    <n v="6"/>
    <n v="7.4999999999999997E-2"/>
    <n v="2371.8000000000002"/>
    <n v="2016.0300000000002"/>
    <n v="17551.320000000003"/>
    <n v="1423.0800000000017"/>
  </r>
  <r>
    <s v="SO - 0002640"/>
    <s v="Distributor"/>
    <s v="WARE-UHY1004"/>
    <d v="2018-10-27T00:00:00"/>
    <x v="299"/>
    <d v="2019-04-20T00:00:00"/>
    <x v="217"/>
    <n v="9"/>
    <s v="USD"/>
    <x v="15"/>
    <n v="24"/>
    <n v="39"/>
    <n v="233"/>
    <x v="1"/>
    <n v="40"/>
    <n v="0.05"/>
    <n v="2358.4"/>
    <n v="1462.2080000000001"/>
    <n v="17923.84"/>
    <n v="6226.1759999999995"/>
  </r>
  <r>
    <s v="SO - 0002641"/>
    <s v="In-Store"/>
    <s v="WARE-NMK1003"/>
    <d v="2019-02-04T00:00:00"/>
    <x v="299"/>
    <d v="2019-04-12T00:00:00"/>
    <x v="225"/>
    <n v="23"/>
    <s v="USD"/>
    <x v="26"/>
    <n v="3"/>
    <n v="2"/>
    <n v="127"/>
    <x v="0"/>
    <n v="42"/>
    <n v="0.1"/>
    <n v="2613"/>
    <n v="1620.06"/>
    <n v="4703.4000000000005"/>
    <n v="1463.2800000000007"/>
  </r>
  <r>
    <s v="SO - 0002642"/>
    <s v="Online"/>
    <s v="WARE-MKL1006"/>
    <d v="2019-02-04T00:00:00"/>
    <x v="299"/>
    <d v="2019-03-28T00:00:00"/>
    <x v="229"/>
    <n v="24"/>
    <s v="USD"/>
    <x v="5"/>
    <n v="12"/>
    <n v="13"/>
    <n v="341"/>
    <x v="1"/>
    <n v="17"/>
    <n v="0.1"/>
    <n v="904.5"/>
    <n v="452.25"/>
    <n v="2442.15"/>
    <n v="1085.4000000000001"/>
  </r>
  <r>
    <s v="SO - 0002643"/>
    <s v="In-Store"/>
    <s v="WARE-NBV1002"/>
    <d v="2018-10-27T00:00:00"/>
    <x v="299"/>
    <d v="2019-04-23T00:00:00"/>
    <x v="216"/>
    <n v="3"/>
    <s v="USD"/>
    <x v="27"/>
    <n v="1"/>
    <n v="12"/>
    <n v="78"/>
    <x v="1"/>
    <n v="26"/>
    <n v="0.15"/>
    <n v="1025.1000000000001"/>
    <n v="584.30700000000002"/>
    <n v="2614.0050000000001"/>
    <n v="861.08400000000006"/>
  </r>
  <r>
    <s v="SO - 0002644"/>
    <s v="Online"/>
    <s v="WARE-UHY1004"/>
    <d v="2018-10-27T00:00:00"/>
    <x v="299"/>
    <d v="2019-03-31T00:00:00"/>
    <x v="225"/>
    <n v="23"/>
    <s v="USD"/>
    <x v="24"/>
    <n v="16"/>
    <n v="18"/>
    <n v="260"/>
    <x v="0"/>
    <n v="38"/>
    <n v="0.1"/>
    <n v="3852.5"/>
    <n v="2504.125"/>
    <n v="6934.5"/>
    <n v="1926.25"/>
  </r>
  <r>
    <s v="SO - 0002645"/>
    <s v="Online"/>
    <s v="WARE-PUJ1005"/>
    <d v="2018-10-27T00:00:00"/>
    <x v="299"/>
    <d v="2019-04-08T00:00:00"/>
    <x v="219"/>
    <n v="14"/>
    <s v="USD"/>
    <x v="18"/>
    <n v="13"/>
    <n v="48"/>
    <n v="319"/>
    <x v="3"/>
    <n v="25"/>
    <n v="0.15"/>
    <n v="227.8"/>
    <n v="95.676000000000002"/>
    <n v="580.8900000000001"/>
    <n v="293.86200000000008"/>
  </r>
  <r>
    <s v="SO - 0002646"/>
    <s v="Wholesale"/>
    <s v="WARE-NMK1003"/>
    <d v="2019-02-04T00:00:00"/>
    <x v="299"/>
    <d v="2019-03-29T00:00:00"/>
    <x v="224"/>
    <n v="15"/>
    <s v="USD"/>
    <x v="25"/>
    <n v="27"/>
    <n v="32"/>
    <n v="138"/>
    <x v="1"/>
    <n v="3"/>
    <n v="0.05"/>
    <n v="2345"/>
    <n v="1618.05"/>
    <n v="8911"/>
    <n v="2438.8000000000002"/>
  </r>
  <r>
    <s v="SO - 0002647"/>
    <s v="Wholesale"/>
    <s v="WARE-XYS1001"/>
    <d v="2019-02-04T00:00:00"/>
    <x v="299"/>
    <d v="2019-03-29T00:00:00"/>
    <x v="214"/>
    <n v="6"/>
    <s v="USD"/>
    <x v="25"/>
    <n v="27"/>
    <n v="44"/>
    <n v="34"/>
    <x v="0"/>
    <n v="42"/>
    <n v="0.1"/>
    <n v="1969.8"/>
    <n v="787.92000000000007"/>
    <n v="8864.1"/>
    <n v="4924.5"/>
  </r>
  <r>
    <s v="SO - 0002648"/>
    <s v="Online"/>
    <s v="WARE-UHY1004"/>
    <d v="2018-10-27T00:00:00"/>
    <x v="300"/>
    <d v="2019-04-01T00:00:00"/>
    <x v="219"/>
    <n v="13"/>
    <s v="USD"/>
    <x v="18"/>
    <n v="13"/>
    <n v="11"/>
    <n v="245"/>
    <x v="0"/>
    <n v="38"/>
    <n v="0.05"/>
    <n v="2586.2000000000003"/>
    <n v="1293.1000000000001"/>
    <n v="12284.45"/>
    <n v="5818.95"/>
  </r>
  <r>
    <s v="SO - 0002649"/>
    <s v="Distributor"/>
    <s v="WARE-NMK1003"/>
    <d v="2019-02-04T00:00:00"/>
    <x v="300"/>
    <d v="2019-04-16T00:00:00"/>
    <x v="222"/>
    <n v="12"/>
    <s v="USD"/>
    <x v="8"/>
    <n v="23"/>
    <n v="10"/>
    <n v="162"/>
    <x v="0"/>
    <n v="38"/>
    <n v="0.05"/>
    <n v="5748.6"/>
    <n v="3736.59"/>
    <n v="38228.19"/>
    <n v="12072.060000000001"/>
  </r>
  <r>
    <s v="SO - 0002650"/>
    <s v="Wholesale"/>
    <s v="WARE-NMK1003"/>
    <d v="2019-02-04T00:00:00"/>
    <x v="300"/>
    <d v="2019-04-14T00:00:00"/>
    <x v="225"/>
    <n v="22"/>
    <s v="USD"/>
    <x v="3"/>
    <n v="28"/>
    <n v="36"/>
    <n v="199"/>
    <x v="1"/>
    <n v="35"/>
    <n v="7.4999999999999997E-2"/>
    <n v="221.1"/>
    <n v="170.24699999999999"/>
    <n v="613.55250000000001"/>
    <n v="102.81150000000002"/>
  </r>
  <r>
    <s v="SO - 0002651"/>
    <s v="Online"/>
    <s v="WARE-NBV1002"/>
    <d v="2019-02-04T00:00:00"/>
    <x v="300"/>
    <d v="2019-04-14T00:00:00"/>
    <x v="217"/>
    <n v="8"/>
    <s v="USD"/>
    <x v="16"/>
    <n v="18"/>
    <n v="24"/>
    <n v="62"/>
    <x v="1"/>
    <n v="23"/>
    <n v="7.4999999999999997E-2"/>
    <n v="3832.4"/>
    <n v="2835.9760000000001"/>
    <n v="3544.9700000000003"/>
    <n v="708.99400000000014"/>
  </r>
  <r>
    <s v="SO - 0002652"/>
    <s v="Online"/>
    <s v="WARE-MKL1006"/>
    <d v="2019-02-04T00:00:00"/>
    <x v="300"/>
    <d v="2019-04-23T00:00:00"/>
    <x v="219"/>
    <n v="13"/>
    <s v="USD"/>
    <x v="18"/>
    <n v="13"/>
    <n v="11"/>
    <n v="347"/>
    <x v="0"/>
    <n v="15"/>
    <n v="0.3"/>
    <n v="6411.9000000000005"/>
    <n v="4167.7350000000006"/>
    <n v="35906.639999999999"/>
    <n v="2564.7599999999948"/>
  </r>
  <r>
    <s v="SO - 0002653"/>
    <s v="In-Store"/>
    <s v="WARE-NMK1003"/>
    <d v="2019-02-04T00:00:00"/>
    <x v="301"/>
    <d v="2019-03-30T00:00:00"/>
    <x v="220"/>
    <n v="15"/>
    <s v="USD"/>
    <x v="11"/>
    <n v="5"/>
    <n v="12"/>
    <n v="122"/>
    <x v="0"/>
    <n v="22"/>
    <n v="0.05"/>
    <n v="1031.8"/>
    <n v="515.9"/>
    <n v="2940.6299999999997"/>
    <n v="1392.9299999999998"/>
  </r>
  <r>
    <s v="SO - 0002654"/>
    <s v="In-Store"/>
    <s v="WARE-MKL1006"/>
    <d v="2019-02-04T00:00:00"/>
    <x v="302"/>
    <d v="2019-04-21T00:00:00"/>
    <x v="225"/>
    <n v="20"/>
    <s v="USD"/>
    <x v="9"/>
    <n v="8"/>
    <n v="45"/>
    <n v="351"/>
    <x v="1"/>
    <n v="14"/>
    <n v="0.1"/>
    <n v="3819"/>
    <n v="1603.98"/>
    <n v="24059.7"/>
    <n v="12831.84"/>
  </r>
  <r>
    <s v="SO - 0002655"/>
    <s v="In-Store"/>
    <s v="WARE-MKL1006"/>
    <d v="2019-02-04T00:00:00"/>
    <x v="302"/>
    <d v="2019-04-11T00:00:00"/>
    <x v="230"/>
    <n v="26"/>
    <s v="USD"/>
    <x v="13"/>
    <n v="2"/>
    <n v="19"/>
    <n v="343"/>
    <x v="1"/>
    <n v="23"/>
    <n v="0.05"/>
    <n v="1728.6000000000001"/>
    <n v="985.30200000000002"/>
    <n v="13137.36"/>
    <n v="5254.9440000000004"/>
  </r>
  <r>
    <s v="SO - 0002656"/>
    <s v="In-Store"/>
    <s v="WARE-PUJ1005"/>
    <d v="2018-10-27T00:00:00"/>
    <x v="302"/>
    <d v="2019-04-03T00:00:00"/>
    <x v="217"/>
    <n v="6"/>
    <s v="USD"/>
    <x v="22"/>
    <n v="11"/>
    <n v="25"/>
    <n v="323"/>
    <x v="1"/>
    <n v="26"/>
    <n v="0.1"/>
    <n v="2291.4"/>
    <n v="1649.808"/>
    <n v="8249.0400000000009"/>
    <n v="1649.8080000000009"/>
  </r>
  <r>
    <s v="SO - 0002657"/>
    <s v="Distributor"/>
    <s v="WARE-XYS1001"/>
    <d v="2018-10-27T00:00:00"/>
    <x v="302"/>
    <d v="2019-04-03T00:00:00"/>
    <x v="226"/>
    <n v="17"/>
    <s v="USD"/>
    <x v="4"/>
    <n v="22"/>
    <n v="30"/>
    <n v="33"/>
    <x v="1"/>
    <n v="17"/>
    <n v="7.4999999999999997E-2"/>
    <n v="4006.6"/>
    <n v="3205.28"/>
    <n v="18530.525000000001"/>
    <n v="2504.125"/>
  </r>
  <r>
    <s v="SO - 0002658"/>
    <s v="Online"/>
    <s v="WARE-NMK1003"/>
    <d v="2018-10-27T00:00:00"/>
    <x v="302"/>
    <d v="2019-04-09T00:00:00"/>
    <x v="212"/>
    <n v="7"/>
    <s v="USD"/>
    <x v="18"/>
    <n v="13"/>
    <n v="20"/>
    <n v="98"/>
    <x v="4"/>
    <n v="9"/>
    <n v="0.05"/>
    <n v="3946.3"/>
    <n v="1736.3720000000001"/>
    <n v="11246.955000000002"/>
    <n v="6037.8390000000018"/>
  </r>
  <r>
    <s v="SO - 0002659"/>
    <s v="Distributor"/>
    <s v="WARE-NMK1003"/>
    <d v="2019-02-04T00:00:00"/>
    <x v="302"/>
    <d v="2019-04-09T00:00:00"/>
    <x v="233"/>
    <n v="33"/>
    <s v="USD"/>
    <x v="2"/>
    <n v="21"/>
    <n v="20"/>
    <n v="181"/>
    <x v="2"/>
    <n v="16"/>
    <n v="0.05"/>
    <n v="5896"/>
    <n v="4127.2"/>
    <n v="5601.2"/>
    <n v="1474"/>
  </r>
  <r>
    <s v="SO - 0002660"/>
    <s v="In-Store"/>
    <s v="WARE-MKL1006"/>
    <d v="2019-02-04T00:00:00"/>
    <x v="303"/>
    <d v="2019-04-24T00:00:00"/>
    <x v="221"/>
    <n v="18"/>
    <s v="USD"/>
    <x v="27"/>
    <n v="1"/>
    <n v="50"/>
    <n v="357"/>
    <x v="1"/>
    <n v="32"/>
    <n v="7.4999999999999997E-2"/>
    <n v="2425.4"/>
    <n v="2013.0819999999999"/>
    <n v="6730.4850000000006"/>
    <n v="691.2390000000014"/>
  </r>
  <r>
    <s v="SO - 0002661"/>
    <s v="In-Store"/>
    <s v="WARE-PUJ1005"/>
    <d v="2019-02-04T00:00:00"/>
    <x v="303"/>
    <d v="2019-04-23T00:00:00"/>
    <x v="221"/>
    <n v="18"/>
    <s v="USD"/>
    <x v="26"/>
    <n v="3"/>
    <n v="33"/>
    <n v="279"/>
    <x v="2"/>
    <n v="7"/>
    <n v="7.4999999999999997E-2"/>
    <n v="1145.7"/>
    <n v="962.38800000000003"/>
    <n v="6358.6350000000011"/>
    <n v="584.3070000000007"/>
  </r>
  <r>
    <s v="SO - 0002662"/>
    <s v="Distributor"/>
    <s v="WARE-UHY1004"/>
    <d v="2018-10-27T00:00:00"/>
    <x v="303"/>
    <d v="2019-04-04T00:00:00"/>
    <x v="220"/>
    <n v="13"/>
    <s v="USD"/>
    <x v="2"/>
    <n v="21"/>
    <n v="44"/>
    <n v="240"/>
    <x v="1"/>
    <n v="24"/>
    <n v="7.4999999999999997E-2"/>
    <n v="3604.6"/>
    <n v="2234.8519999999999"/>
    <n v="23339.785000000003"/>
    <n v="7695.8210000000036"/>
  </r>
  <r>
    <s v="SO - 0002663"/>
    <s v="In-Store"/>
    <s v="WARE-NMK1003"/>
    <d v="2019-02-04T00:00:00"/>
    <x v="303"/>
    <d v="2019-04-02T00:00:00"/>
    <x v="219"/>
    <n v="10"/>
    <s v="USD"/>
    <x v="9"/>
    <n v="8"/>
    <n v="13"/>
    <n v="141"/>
    <x v="1"/>
    <n v="27"/>
    <n v="0.4"/>
    <n v="1031.8"/>
    <n v="701.62400000000002"/>
    <n v="1238.1599999999999"/>
    <n v="-165.08800000000019"/>
  </r>
  <r>
    <s v="SO - 0002664"/>
    <s v="Online"/>
    <s v="WARE-NMK1003"/>
    <d v="2018-10-27T00:00:00"/>
    <x v="303"/>
    <d v="2019-04-03T00:00:00"/>
    <x v="234"/>
    <n v="39"/>
    <s v="USD"/>
    <x v="1"/>
    <n v="14"/>
    <n v="46"/>
    <n v="152"/>
    <x v="0"/>
    <n v="34"/>
    <n v="0.15"/>
    <n v="2633.1"/>
    <n v="2106.48"/>
    <n v="11190.674999999999"/>
    <n v="658.27499999999964"/>
  </r>
  <r>
    <s v="SO - 0002665"/>
    <s v="Distributor"/>
    <s v="WARE-NMK1003"/>
    <d v="2019-02-04T00:00:00"/>
    <x v="303"/>
    <d v="2019-04-05T00:00:00"/>
    <x v="235"/>
    <n v="31"/>
    <s v="USD"/>
    <x v="2"/>
    <n v="21"/>
    <n v="39"/>
    <n v="125"/>
    <x v="2"/>
    <n v="8"/>
    <n v="0.1"/>
    <n v="2954.7000000000003"/>
    <n v="1300.0680000000002"/>
    <n v="21273.840000000004"/>
    <n v="10873.296000000002"/>
  </r>
  <r>
    <s v="SO - 0002666"/>
    <s v="Distributor"/>
    <s v="WARE-NMK1003"/>
    <d v="2019-02-04T00:00:00"/>
    <x v="303"/>
    <d v="2019-04-20T00:00:00"/>
    <x v="236"/>
    <n v="30"/>
    <s v="USD"/>
    <x v="12"/>
    <n v="25"/>
    <n v="4"/>
    <n v="163"/>
    <x v="0"/>
    <n v="15"/>
    <n v="0.15"/>
    <n v="1051.9000000000001"/>
    <n v="715.29200000000014"/>
    <n v="6258.8050000000012"/>
    <n v="1251.7610000000004"/>
  </r>
  <r>
    <s v="SO - 0002667"/>
    <s v="Distributor"/>
    <s v="WARE-UHY1004"/>
    <d v="2018-10-27T00:00:00"/>
    <x v="303"/>
    <d v="2019-04-13T00:00:00"/>
    <x v="217"/>
    <n v="5"/>
    <s v="USD"/>
    <x v="2"/>
    <n v="21"/>
    <n v="9"/>
    <n v="244"/>
    <x v="2"/>
    <n v="37"/>
    <n v="0.15"/>
    <n v="864.30000000000007"/>
    <n v="726.01200000000006"/>
    <n v="5142.585"/>
    <n v="60.500999999999294"/>
  </r>
  <r>
    <s v="SO - 0002668"/>
    <s v="Online"/>
    <s v="WARE-PUJ1005"/>
    <d v="2018-10-27T00:00:00"/>
    <x v="304"/>
    <d v="2019-04-22T00:00:00"/>
    <x v="228"/>
    <n v="23"/>
    <s v="USD"/>
    <x v="17"/>
    <n v="20"/>
    <n v="37"/>
    <n v="311"/>
    <x v="4"/>
    <n v="18"/>
    <n v="0.05"/>
    <n v="1996.6000000000001"/>
    <n v="1557.3480000000002"/>
    <n v="1896.77"/>
    <n v="339.4219999999998"/>
  </r>
  <r>
    <s v="SO - 0002669"/>
    <s v="Distributor"/>
    <s v="WARE-NMK1003"/>
    <d v="2018-10-27T00:00:00"/>
    <x v="304"/>
    <d v="2019-04-20T00:00:00"/>
    <x v="236"/>
    <n v="29"/>
    <s v="USD"/>
    <x v="2"/>
    <n v="21"/>
    <n v="30"/>
    <n v="172"/>
    <x v="1"/>
    <n v="27"/>
    <n v="7.4999999999999997E-2"/>
    <n v="3953"/>
    <n v="2529.92"/>
    <n v="14626.1"/>
    <n v="4506.42"/>
  </r>
  <r>
    <s v="SO - 0002670"/>
    <s v="In-Store"/>
    <s v="WARE-XYS1001"/>
    <d v="2018-10-27T00:00:00"/>
    <x v="304"/>
    <d v="2019-04-17T00:00:00"/>
    <x v="212"/>
    <n v="5"/>
    <s v="USD"/>
    <x v="22"/>
    <n v="11"/>
    <n v="46"/>
    <n v="12"/>
    <x v="1"/>
    <n v="11"/>
    <n v="7.4999999999999997E-2"/>
    <n v="3959.7000000000003"/>
    <n v="2811.3870000000002"/>
    <n v="29301.780000000002"/>
    <n v="6810.6840000000011"/>
  </r>
  <r>
    <s v="SO - 0002671"/>
    <s v="Wholesale"/>
    <s v="WARE-NBV1002"/>
    <d v="2019-02-04T00:00:00"/>
    <x v="304"/>
    <d v="2019-04-04T00:00:00"/>
    <x v="222"/>
    <n v="8"/>
    <s v="USD"/>
    <x v="21"/>
    <n v="26"/>
    <n v="2"/>
    <n v="87"/>
    <x v="1"/>
    <n v="44"/>
    <n v="0.1"/>
    <n v="234.5"/>
    <n v="194.63499999999999"/>
    <n v="633.15"/>
    <n v="49.245000000000005"/>
  </r>
  <r>
    <s v="SO - 0002672"/>
    <s v="In-Store"/>
    <s v="WARE-NMK1003"/>
    <d v="2018-10-27T00:00:00"/>
    <x v="304"/>
    <d v="2019-04-15T00:00:00"/>
    <x v="232"/>
    <n v="26"/>
    <s v="USD"/>
    <x v="14"/>
    <n v="7"/>
    <n v="17"/>
    <n v="138"/>
    <x v="0"/>
    <n v="15"/>
    <n v="0.05"/>
    <n v="2211"/>
    <n v="1503.48"/>
    <n v="12602.699999999999"/>
    <n v="3581.8199999999979"/>
  </r>
  <r>
    <s v="SO - 0002673"/>
    <s v="In-Store"/>
    <s v="WARE-NMK1003"/>
    <d v="2018-10-27T00:00:00"/>
    <x v="304"/>
    <d v="2019-04-05T00:00:00"/>
    <x v="226"/>
    <n v="15"/>
    <s v="USD"/>
    <x v="13"/>
    <n v="2"/>
    <n v="30"/>
    <n v="143"/>
    <x v="1"/>
    <n v="33"/>
    <n v="7.4999999999999997E-2"/>
    <n v="1172.5"/>
    <n v="562.79999999999995"/>
    <n v="8676.5"/>
    <n v="4174.1000000000004"/>
  </r>
  <r>
    <s v="SO - 0002674"/>
    <s v="Wholesale"/>
    <s v="WARE-MKL1006"/>
    <d v="2018-10-27T00:00:00"/>
    <x v="304"/>
    <d v="2019-04-07T00:00:00"/>
    <x v="237"/>
    <n v="25"/>
    <s v="USD"/>
    <x v="25"/>
    <n v="27"/>
    <n v="37"/>
    <n v="364"/>
    <x v="2"/>
    <n v="13"/>
    <n v="7.4999999999999997E-2"/>
    <n v="227.8"/>
    <n v="91.12"/>
    <n v="1053.575"/>
    <n v="597.97500000000002"/>
  </r>
  <r>
    <s v="SO - 0002675"/>
    <s v="In-Store"/>
    <s v="WARE-NMK1003"/>
    <d v="2018-10-27T00:00:00"/>
    <x v="305"/>
    <d v="2019-04-10T00:00:00"/>
    <x v="221"/>
    <n v="16"/>
    <s v="USD"/>
    <x v="13"/>
    <n v="2"/>
    <n v="18"/>
    <n v="157"/>
    <x v="1"/>
    <n v="43"/>
    <n v="0.1"/>
    <n v="1795.6000000000001"/>
    <n v="1023.492"/>
    <n v="4848.12"/>
    <n v="1777.6440000000002"/>
  </r>
  <r>
    <s v="SO - 0002676"/>
    <s v="Online"/>
    <s v="WARE-PUJ1005"/>
    <d v="2018-10-27T00:00:00"/>
    <x v="305"/>
    <d v="2019-04-18T00:00:00"/>
    <x v="230"/>
    <n v="23"/>
    <s v="USD"/>
    <x v="23"/>
    <n v="15"/>
    <n v="17"/>
    <n v="307"/>
    <x v="1"/>
    <n v="27"/>
    <n v="7.4999999999999997E-2"/>
    <n v="1922.9"/>
    <n v="1134.511"/>
    <n v="1778.6825000000001"/>
    <n v="644.17150000000015"/>
  </r>
  <r>
    <s v="SO - 0002677"/>
    <s v="In-Store"/>
    <s v="WARE-XYS1001"/>
    <d v="2018-10-27T00:00:00"/>
    <x v="305"/>
    <d v="2019-04-29T00:00:00"/>
    <x v="222"/>
    <n v="7"/>
    <s v="USD"/>
    <x v="10"/>
    <n v="9"/>
    <n v="49"/>
    <n v="57"/>
    <x v="1"/>
    <n v="36"/>
    <n v="7.4999999999999997E-2"/>
    <n v="2572.8000000000002"/>
    <n v="1878.144"/>
    <n v="14279.04"/>
    <n v="3010.1760000000013"/>
  </r>
  <r>
    <s v="SO - 0002678"/>
    <s v="In-Store"/>
    <s v="WARE-NMK1003"/>
    <d v="2018-10-27T00:00:00"/>
    <x v="305"/>
    <d v="2019-04-26T00:00:00"/>
    <x v="221"/>
    <n v="16"/>
    <s v="USD"/>
    <x v="11"/>
    <n v="5"/>
    <n v="39"/>
    <n v="180"/>
    <x v="1"/>
    <n v="39"/>
    <n v="0.4"/>
    <n v="830.80000000000007"/>
    <n v="581.56000000000006"/>
    <n v="1495.44"/>
    <n v="-249.24000000000024"/>
  </r>
  <r>
    <s v="SO - 0002679"/>
    <s v="Online"/>
    <s v="WARE-PUJ1005"/>
    <d v="2019-02-04T00:00:00"/>
    <x v="305"/>
    <d v="2019-04-24T00:00:00"/>
    <x v="235"/>
    <n v="29"/>
    <s v="USD"/>
    <x v="17"/>
    <n v="20"/>
    <n v="46"/>
    <n v="297"/>
    <x v="2"/>
    <n v="7"/>
    <n v="0.1"/>
    <n v="924.6"/>
    <n v="711.94200000000001"/>
    <n v="2496.42"/>
    <n v="360.59400000000005"/>
  </r>
  <r>
    <s v="SO - 0002680"/>
    <s v="Wholesale"/>
    <s v="WARE-NMK1003"/>
    <d v="2018-10-27T00:00:00"/>
    <x v="305"/>
    <d v="2019-04-29T00:00:00"/>
    <x v="238"/>
    <n v="31"/>
    <s v="USD"/>
    <x v="3"/>
    <n v="28"/>
    <n v="38"/>
    <n v="117"/>
    <x v="0"/>
    <n v="12"/>
    <n v="0.05"/>
    <n v="5266.2"/>
    <n v="2369.79"/>
    <n v="35020.230000000003"/>
    <n v="18431.700000000004"/>
  </r>
  <r>
    <s v="SO - 0002681"/>
    <s v="Wholesale"/>
    <s v="WARE-XYS1001"/>
    <d v="2018-10-27T00:00:00"/>
    <x v="305"/>
    <d v="2019-04-06T00:00:00"/>
    <x v="212"/>
    <n v="4"/>
    <s v="USD"/>
    <x v="12"/>
    <n v="25"/>
    <n v="33"/>
    <n v="27"/>
    <x v="1"/>
    <n v="33"/>
    <n v="0.2"/>
    <n v="3852.5"/>
    <n v="3197.5749999999998"/>
    <n v="12328"/>
    <n v="-462.29999999999927"/>
  </r>
  <r>
    <s v="SO - 0002682"/>
    <s v="Online"/>
    <s v="WARE-MKL1006"/>
    <d v="2019-02-04T00:00:00"/>
    <x v="305"/>
    <d v="2019-04-20T00:00:00"/>
    <x v="233"/>
    <n v="30"/>
    <s v="USD"/>
    <x v="1"/>
    <n v="14"/>
    <n v="3"/>
    <n v="333"/>
    <x v="2"/>
    <n v="8"/>
    <n v="0.05"/>
    <n v="951.4"/>
    <n v="513.75599999999997"/>
    <n v="903.82999999999993"/>
    <n v="390.07399999999996"/>
  </r>
  <r>
    <s v="SO - 0002683"/>
    <s v="Distributor"/>
    <s v="WARE-NMK1003"/>
    <d v="2018-10-27T00:00:00"/>
    <x v="305"/>
    <d v="2019-04-17T00:00:00"/>
    <x v="219"/>
    <n v="8"/>
    <s v="USD"/>
    <x v="4"/>
    <n v="22"/>
    <n v="18"/>
    <n v="107"/>
    <x v="0"/>
    <n v="38"/>
    <n v="0.05"/>
    <n v="2914.5"/>
    <n v="1311.5250000000001"/>
    <n v="11075.1"/>
    <n v="5829"/>
  </r>
  <r>
    <s v="SO - 0002684"/>
    <s v="Distributor"/>
    <s v="WARE-MKL1006"/>
    <d v="2019-02-04T00:00:00"/>
    <x v="305"/>
    <d v="2019-04-18T00:00:00"/>
    <x v="230"/>
    <n v="23"/>
    <s v="USD"/>
    <x v="15"/>
    <n v="24"/>
    <n v="48"/>
    <n v="336"/>
    <x v="1"/>
    <n v="26"/>
    <n v="0.2"/>
    <n v="2418.7000000000003"/>
    <n v="1620.5290000000002"/>
    <n v="7739.8400000000011"/>
    <n v="1257.7240000000002"/>
  </r>
  <r>
    <s v="SO - 0002685"/>
    <s v="In-Store"/>
    <s v="WARE-NMK1003"/>
    <d v="2018-10-27T00:00:00"/>
    <x v="306"/>
    <d v="2019-04-16T00:00:00"/>
    <x v="238"/>
    <n v="30"/>
    <s v="USD"/>
    <x v="11"/>
    <n v="5"/>
    <n v="36"/>
    <n v="152"/>
    <x v="1"/>
    <n v="17"/>
    <n v="0.15"/>
    <n v="2539.3000000000002"/>
    <n v="1523.5800000000002"/>
    <n v="4316.8100000000004"/>
    <n v="1269.6500000000001"/>
  </r>
  <r>
    <s v="SO - 0002686"/>
    <s v="In-Store"/>
    <s v="WARE-PUJ1005"/>
    <d v="2018-10-27T00:00:00"/>
    <x v="306"/>
    <d v="2019-04-15T00:00:00"/>
    <x v="220"/>
    <n v="10"/>
    <s v="USD"/>
    <x v="5"/>
    <n v="12"/>
    <n v="10"/>
    <n v="275"/>
    <x v="1"/>
    <n v="41"/>
    <n v="7.4999999999999997E-2"/>
    <n v="2251.2000000000003"/>
    <n v="1148.1120000000001"/>
    <n v="2082.36"/>
    <n v="934.24800000000005"/>
  </r>
  <r>
    <s v="SO - 0002687"/>
    <s v="In-Store"/>
    <s v="WARE-NMK1003"/>
    <d v="2018-10-27T00:00:00"/>
    <x v="306"/>
    <d v="2019-04-25T00:00:00"/>
    <x v="238"/>
    <n v="30"/>
    <s v="USD"/>
    <x v="7"/>
    <n v="4"/>
    <n v="10"/>
    <n v="159"/>
    <x v="1"/>
    <n v="43"/>
    <n v="0.1"/>
    <n v="5246.1"/>
    <n v="2780.4330000000004"/>
    <n v="14164.470000000001"/>
    <n v="5823.1710000000003"/>
  </r>
  <r>
    <s v="SO - 0002688"/>
    <s v="Distributor"/>
    <s v="WARE-PUJ1005"/>
    <d v="2018-10-27T00:00:00"/>
    <x v="306"/>
    <d v="2019-04-23T00:00:00"/>
    <x v="231"/>
    <n v="14"/>
    <s v="USD"/>
    <x v="2"/>
    <n v="21"/>
    <n v="36"/>
    <n v="276"/>
    <x v="1"/>
    <n v="40"/>
    <n v="0.3"/>
    <n v="924.6"/>
    <n v="591.74400000000003"/>
    <n v="3236.1"/>
    <n v="277.37999999999965"/>
  </r>
  <r>
    <s v="SO - 0002689"/>
    <s v="Wholesale"/>
    <s v="WARE-NMK1003"/>
    <d v="2019-02-04T00:00:00"/>
    <x v="306"/>
    <d v="2019-04-07T00:00:00"/>
    <x v="222"/>
    <n v="6"/>
    <s v="USD"/>
    <x v="25"/>
    <n v="27"/>
    <n v="42"/>
    <n v="134"/>
    <x v="1"/>
    <n v="39"/>
    <n v="0.4"/>
    <n v="1031.8"/>
    <n v="650.03399999999999"/>
    <n v="4952.6399999999994"/>
    <n v="-247.63200000000052"/>
  </r>
  <r>
    <s v="SO - 0002690"/>
    <s v="Wholesale"/>
    <s v="WARE-PUJ1005"/>
    <d v="2019-02-04T00:00:00"/>
    <x v="306"/>
    <d v="2019-04-25T00:00:00"/>
    <x v="225"/>
    <n v="16"/>
    <s v="USD"/>
    <x v="25"/>
    <n v="27"/>
    <n v="46"/>
    <n v="281"/>
    <x v="1"/>
    <n v="33"/>
    <n v="0.1"/>
    <n v="1855.9"/>
    <n v="1317.6890000000001"/>
    <n v="5010.9300000000012"/>
    <n v="1057.8630000000012"/>
  </r>
  <r>
    <s v="SO - 0002691"/>
    <s v="In-Store"/>
    <s v="WARE-XYS1001"/>
    <d v="2019-02-04T00:00:00"/>
    <x v="306"/>
    <d v="2019-04-05T00:00:00"/>
    <x v="220"/>
    <n v="10"/>
    <s v="USD"/>
    <x v="27"/>
    <n v="1"/>
    <n v="1"/>
    <n v="12"/>
    <x v="1"/>
    <n v="46"/>
    <n v="0.15"/>
    <n v="1031.8"/>
    <n v="588.12599999999998"/>
    <n v="6139.2099999999991"/>
    <n v="2022.3279999999995"/>
  </r>
  <r>
    <s v="SO - 0002692"/>
    <s v="Distributor"/>
    <s v="WARE-NMK1003"/>
    <d v="2019-02-04T00:00:00"/>
    <x v="306"/>
    <d v="2019-04-11T00:00:00"/>
    <x v="223"/>
    <n v="9"/>
    <s v="USD"/>
    <x v="12"/>
    <n v="25"/>
    <n v="32"/>
    <n v="91"/>
    <x v="1"/>
    <n v="11"/>
    <n v="0.15"/>
    <n v="1293.1000000000001"/>
    <n v="724.13600000000019"/>
    <n v="4396.54"/>
    <n v="1499.9959999999992"/>
  </r>
  <r>
    <s v="SO - 0002693"/>
    <s v="In-Store"/>
    <s v="WARE-NBV1002"/>
    <d v="2018-10-27T00:00:00"/>
    <x v="307"/>
    <d v="2019-04-10T00:00:00"/>
    <x v="223"/>
    <n v="8"/>
    <s v="USD"/>
    <x v="5"/>
    <n v="12"/>
    <n v="13"/>
    <n v="83"/>
    <x v="3"/>
    <n v="6"/>
    <n v="0.1"/>
    <n v="1038.5"/>
    <n v="508.86500000000001"/>
    <n v="7477.2"/>
    <n v="3406.2799999999997"/>
  </r>
  <r>
    <s v="SO - 0002694"/>
    <s v="In-Store"/>
    <s v="WARE-NMK1003"/>
    <d v="2018-10-27T00:00:00"/>
    <x v="307"/>
    <d v="2019-04-06T00:00:00"/>
    <x v="223"/>
    <n v="8"/>
    <s v="USD"/>
    <x v="10"/>
    <n v="9"/>
    <n v="18"/>
    <n v="132"/>
    <x v="1"/>
    <n v="33"/>
    <n v="7.4999999999999997E-2"/>
    <n v="1728.6000000000001"/>
    <n v="1037.1600000000001"/>
    <n v="1598.9550000000002"/>
    <n v="561.79500000000007"/>
  </r>
  <r>
    <s v="SO - 0002695"/>
    <s v="In-Store"/>
    <s v="WARE-MKL1006"/>
    <d v="2019-02-04T00:00:00"/>
    <x v="307"/>
    <d v="2019-04-09T00:00:00"/>
    <x v="229"/>
    <n v="16"/>
    <s v="USD"/>
    <x v="26"/>
    <n v="3"/>
    <n v="43"/>
    <n v="350"/>
    <x v="1"/>
    <n v="32"/>
    <n v="0.1"/>
    <n v="234.5"/>
    <n v="173.53"/>
    <n v="633.15"/>
    <n v="112.55999999999995"/>
  </r>
  <r>
    <s v="SO - 0002696"/>
    <s v="In-Store"/>
    <s v="WARE-UHY1004"/>
    <d v="2018-10-27T00:00:00"/>
    <x v="307"/>
    <d v="2019-04-19T00:00:00"/>
    <x v="237"/>
    <n v="22"/>
    <s v="USD"/>
    <x v="5"/>
    <n v="12"/>
    <n v="41"/>
    <n v="234"/>
    <x v="1"/>
    <n v="11"/>
    <n v="0.2"/>
    <n v="3953"/>
    <n v="2253.2099999999996"/>
    <n v="22136.800000000003"/>
    <n v="6364.3300000000054"/>
  </r>
  <r>
    <s v="SO - 0002697"/>
    <s v="Distributor"/>
    <s v="WARE-PUJ1005"/>
    <d v="2019-02-04T00:00:00"/>
    <x v="307"/>
    <d v="2019-04-09T00:00:00"/>
    <x v="224"/>
    <n v="7"/>
    <s v="USD"/>
    <x v="12"/>
    <n v="25"/>
    <n v="38"/>
    <n v="322"/>
    <x v="2"/>
    <n v="1"/>
    <n v="7.4999999999999997E-2"/>
    <n v="710.2"/>
    <n v="553.95600000000002"/>
    <n v="1313.8700000000001"/>
    <n v="205.95800000000008"/>
  </r>
  <r>
    <s v="SO - 0002698"/>
    <s v="Wholesale"/>
    <s v="WARE-NBV1002"/>
    <d v="2019-02-04T00:00:00"/>
    <x v="308"/>
    <d v="2019-04-08T00:00:00"/>
    <x v="229"/>
    <n v="15"/>
    <s v="USD"/>
    <x v="21"/>
    <n v="26"/>
    <n v="48"/>
    <n v="80"/>
    <x v="1"/>
    <n v="24"/>
    <n v="0.1"/>
    <n v="1762.1000000000001"/>
    <n v="1286.3330000000001"/>
    <n v="12687.12"/>
    <n v="2396.4560000000001"/>
  </r>
  <r>
    <s v="SO - 0002699"/>
    <s v="Online"/>
    <s v="WARE-NBV1002"/>
    <d v="2018-10-27T00:00:00"/>
    <x v="308"/>
    <d v="2019-04-12T00:00:00"/>
    <x v="225"/>
    <n v="14"/>
    <s v="USD"/>
    <x v="1"/>
    <n v="14"/>
    <n v="2"/>
    <n v="72"/>
    <x v="1"/>
    <n v="44"/>
    <n v="0.1"/>
    <n v="1829.1000000000001"/>
    <n v="1335.2430000000002"/>
    <n v="11523.330000000002"/>
    <n v="2176.6290000000008"/>
  </r>
  <r>
    <s v="SO - 0002700"/>
    <s v="Wholesale"/>
    <s v="WARE-PUJ1005"/>
    <d v="2019-02-04T00:00:00"/>
    <x v="308"/>
    <d v="2019-04-18T00:00:00"/>
    <x v="228"/>
    <n v="19"/>
    <s v="USD"/>
    <x v="25"/>
    <n v="27"/>
    <n v="36"/>
    <n v="263"/>
    <x v="1"/>
    <n v="33"/>
    <n v="7.4999999999999997E-2"/>
    <n v="2345"/>
    <n v="1289.75"/>
    <n v="15183.875"/>
    <n v="6155.625"/>
  </r>
  <r>
    <s v="SO - 0002701"/>
    <s v="In-Store"/>
    <s v="WARE-NMK1003"/>
    <d v="2018-10-27T00:00:00"/>
    <x v="308"/>
    <d v="2019-04-23T00:00:00"/>
    <x v="223"/>
    <n v="7"/>
    <s v="USD"/>
    <x v="10"/>
    <n v="9"/>
    <n v="3"/>
    <n v="172"/>
    <x v="1"/>
    <n v="14"/>
    <n v="0.1"/>
    <n v="5755.3"/>
    <n v="3683.3920000000003"/>
    <n v="20719.080000000002"/>
    <n v="5985.5120000000006"/>
  </r>
  <r>
    <s v="SO - 0002702"/>
    <s v="Online"/>
    <s v="WARE-NBV1002"/>
    <d v="2018-10-27T00:00:00"/>
    <x v="308"/>
    <d v="2019-05-01T00:00:00"/>
    <x v="219"/>
    <n v="5"/>
    <s v="USD"/>
    <x v="1"/>
    <n v="14"/>
    <n v="20"/>
    <n v="74"/>
    <x v="1"/>
    <n v="45"/>
    <n v="0.05"/>
    <n v="1092.1000000000001"/>
    <n v="491.44500000000005"/>
    <n v="1037.4950000000001"/>
    <n v="546.05000000000007"/>
  </r>
  <r>
    <s v="SO - 0002703"/>
    <s v="In-Store"/>
    <s v="WARE-NBV1002"/>
    <d v="2019-02-04T00:00:00"/>
    <x v="308"/>
    <d v="2019-04-14T00:00:00"/>
    <x v="235"/>
    <n v="26"/>
    <s v="USD"/>
    <x v="14"/>
    <n v="7"/>
    <n v="50"/>
    <n v="85"/>
    <x v="0"/>
    <n v="5"/>
    <n v="7.4999999999999997E-2"/>
    <n v="2854.2000000000003"/>
    <n v="1427.1000000000001"/>
    <n v="13200.675000000003"/>
    <n v="6065.175000000002"/>
  </r>
  <r>
    <s v="SO - 0002704"/>
    <s v="Online"/>
    <s v="WARE-PUJ1005"/>
    <d v="2019-02-04T00:00:00"/>
    <x v="308"/>
    <d v="2019-04-11T00:00:00"/>
    <x v="226"/>
    <n v="11"/>
    <s v="USD"/>
    <x v="1"/>
    <n v="14"/>
    <n v="14"/>
    <n v="326"/>
    <x v="1"/>
    <n v="2"/>
    <n v="0.05"/>
    <n v="1031.8"/>
    <n v="423.03799999999995"/>
    <n v="980.20999999999992"/>
    <n v="557.17200000000003"/>
  </r>
  <r>
    <s v="SO - 0002705"/>
    <s v="Distributor"/>
    <s v="WARE-NMK1003"/>
    <d v="2019-02-04T00:00:00"/>
    <x v="308"/>
    <d v="2019-05-01T00:00:00"/>
    <x v="236"/>
    <n v="25"/>
    <s v="USD"/>
    <x v="2"/>
    <n v="21"/>
    <n v="17"/>
    <n v="137"/>
    <x v="2"/>
    <n v="1"/>
    <n v="7.4999999999999997E-2"/>
    <n v="1112.2"/>
    <n v="544.97800000000007"/>
    <n v="1028.7850000000001"/>
    <n v="483.80700000000002"/>
  </r>
  <r>
    <s v="SO - 0002706"/>
    <s v="Online"/>
    <s v="WARE-NMK1003"/>
    <d v="2018-10-27T00:00:00"/>
    <x v="308"/>
    <d v="2019-04-15T00:00:00"/>
    <x v="230"/>
    <n v="20"/>
    <s v="USD"/>
    <x v="16"/>
    <n v="18"/>
    <n v="47"/>
    <n v="181"/>
    <x v="0"/>
    <n v="38"/>
    <n v="0.15"/>
    <n v="3731.9"/>
    <n v="1604.7170000000001"/>
    <n v="6344.23"/>
    <n v="3134.7959999999994"/>
  </r>
  <r>
    <s v="SO - 0002707"/>
    <s v="Wholesale"/>
    <s v="WARE-UHY1004"/>
    <d v="2019-02-04T00:00:00"/>
    <x v="308"/>
    <d v="2019-04-27T00:00:00"/>
    <x v="221"/>
    <n v="13"/>
    <s v="USD"/>
    <x v="21"/>
    <n v="26"/>
    <n v="28"/>
    <n v="214"/>
    <x v="1"/>
    <n v="27"/>
    <n v="0.05"/>
    <n v="2572.8000000000002"/>
    <n v="1955.3280000000002"/>
    <n v="17109.120000000003"/>
    <n v="3421.8240000000005"/>
  </r>
  <r>
    <s v="SO - 0002708"/>
    <s v="In-Store"/>
    <s v="WARE-NMK1003"/>
    <d v="2019-02-04T00:00:00"/>
    <x v="308"/>
    <d v="2019-04-09T00:00:00"/>
    <x v="230"/>
    <n v="20"/>
    <s v="USD"/>
    <x v="9"/>
    <n v="8"/>
    <n v="18"/>
    <n v="146"/>
    <x v="1"/>
    <n v="31"/>
    <n v="7.4999999999999997E-2"/>
    <n v="261.3"/>
    <n v="143.71500000000003"/>
    <n v="1933.6200000000001"/>
    <n v="783.89999999999986"/>
  </r>
  <r>
    <s v="SO - 0002709"/>
    <s v="Wholesale"/>
    <s v="WARE-NMK1003"/>
    <d v="2018-10-27T00:00:00"/>
    <x v="308"/>
    <d v="2019-04-20T00:00:00"/>
    <x v="234"/>
    <n v="34"/>
    <s v="USD"/>
    <x v="21"/>
    <n v="26"/>
    <n v="4"/>
    <n v="147"/>
    <x v="2"/>
    <n v="13"/>
    <n v="0.05"/>
    <n v="227.8"/>
    <n v="152.626"/>
    <n v="649.23"/>
    <n v="191.35199999999998"/>
  </r>
  <r>
    <s v="SO - 0002710"/>
    <s v="Online"/>
    <s v="WARE-MKL1006"/>
    <d v="2018-10-27T00:00:00"/>
    <x v="308"/>
    <d v="2019-04-12T00:00:00"/>
    <x v="221"/>
    <n v="13"/>
    <s v="USD"/>
    <x v="18"/>
    <n v="13"/>
    <n v="44"/>
    <n v="361"/>
    <x v="3"/>
    <n v="47"/>
    <n v="0.3"/>
    <n v="1983.2"/>
    <n v="1110.5920000000001"/>
    <n v="6941.2"/>
    <n v="1388.2399999999989"/>
  </r>
  <r>
    <s v="SO - 0002711"/>
    <s v="Online"/>
    <s v="WARE-UHY1004"/>
    <d v="2018-10-27T00:00:00"/>
    <x v="308"/>
    <d v="2019-04-21T00:00:00"/>
    <x v="233"/>
    <n v="27"/>
    <s v="USD"/>
    <x v="24"/>
    <n v="16"/>
    <n v="17"/>
    <n v="237"/>
    <x v="1"/>
    <n v="23"/>
    <n v="0.05"/>
    <n v="268"/>
    <n v="219.76"/>
    <n v="254.6"/>
    <n v="34.840000000000003"/>
  </r>
  <r>
    <s v="SO - 0002712"/>
    <s v="Online"/>
    <s v="WARE-PUJ1005"/>
    <d v="2019-02-04T00:00:00"/>
    <x v="308"/>
    <d v="2019-04-08T00:00:00"/>
    <x v="227"/>
    <n v="18"/>
    <s v="USD"/>
    <x v="18"/>
    <n v="13"/>
    <n v="18"/>
    <n v="320"/>
    <x v="1"/>
    <n v="33"/>
    <n v="0.05"/>
    <n v="3932.9"/>
    <n v="2123.7660000000001"/>
    <n v="7472.51"/>
    <n v="3224.9780000000001"/>
  </r>
  <r>
    <s v="SO - 0002713"/>
    <s v="Online"/>
    <s v="WARE-NMK1003"/>
    <d v="2019-02-04T00:00:00"/>
    <x v="308"/>
    <d v="2019-04-13T00:00:00"/>
    <x v="228"/>
    <n v="19"/>
    <s v="USD"/>
    <x v="24"/>
    <n v="16"/>
    <n v="11"/>
    <n v="90"/>
    <x v="1"/>
    <n v="45"/>
    <n v="7.4999999999999997E-2"/>
    <n v="2291.4"/>
    <n v="1672.722"/>
    <n v="16956.36"/>
    <n v="3574.5840000000007"/>
  </r>
  <r>
    <s v="SO - 0002714"/>
    <s v="Online"/>
    <s v="WARE-MKL1006"/>
    <d v="2019-02-04T00:00:00"/>
    <x v="308"/>
    <d v="2019-04-13T00:00:00"/>
    <x v="235"/>
    <n v="26"/>
    <s v="USD"/>
    <x v="1"/>
    <n v="14"/>
    <n v="18"/>
    <n v="333"/>
    <x v="0"/>
    <n v="38"/>
    <n v="7.4999999999999997E-2"/>
    <n v="6197.5"/>
    <n v="5019.9750000000004"/>
    <n v="40128.8125"/>
    <n v="4988.9874999999956"/>
  </r>
  <r>
    <s v="SO - 0002715"/>
    <s v="Online"/>
    <s v="WARE-PUJ1005"/>
    <d v="2019-02-04T00:00:00"/>
    <x v="308"/>
    <d v="2019-05-01T00:00:00"/>
    <x v="239"/>
    <n v="35"/>
    <s v="USD"/>
    <x v="17"/>
    <n v="20"/>
    <n v="27"/>
    <n v="282"/>
    <x v="0"/>
    <n v="38"/>
    <n v="0.1"/>
    <n v="3839.1"/>
    <n v="2495.415"/>
    <n v="13820.76"/>
    <n v="3839.1000000000004"/>
  </r>
  <r>
    <s v="SO - 0002716"/>
    <s v="In-Store"/>
    <s v="WARE-XYS1001"/>
    <d v="2018-10-27T00:00:00"/>
    <x v="309"/>
    <d v="2019-04-07T00:00:00"/>
    <x v="229"/>
    <n v="14"/>
    <s v="USD"/>
    <x v="9"/>
    <n v="8"/>
    <n v="5"/>
    <n v="26"/>
    <x v="1"/>
    <n v="44"/>
    <n v="0.3"/>
    <n v="1058.6000000000001"/>
    <n v="793.95"/>
    <n v="741.0200000000001"/>
    <n v="-52.92999999999995"/>
  </r>
  <r>
    <s v="SO - 0002717"/>
    <s v="Online"/>
    <s v="WARE-NBV1002"/>
    <d v="2019-02-04T00:00:00"/>
    <x v="309"/>
    <d v="2019-04-17T00:00:00"/>
    <x v="225"/>
    <n v="13"/>
    <s v="USD"/>
    <x v="5"/>
    <n v="12"/>
    <n v="17"/>
    <n v="66"/>
    <x v="3"/>
    <n v="47"/>
    <n v="7.4999999999999997E-2"/>
    <n v="877.7"/>
    <n v="579.28200000000004"/>
    <n v="6494.9800000000005"/>
    <n v="1860.7240000000002"/>
  </r>
  <r>
    <s v="SO - 0002718"/>
    <s v="In-Store"/>
    <s v="WARE-PUJ1005"/>
    <d v="2019-02-04T00:00:00"/>
    <x v="309"/>
    <d v="2019-04-17T00:00:00"/>
    <x v="231"/>
    <n v="11"/>
    <s v="USD"/>
    <x v="13"/>
    <n v="2"/>
    <n v="18"/>
    <n v="271"/>
    <x v="1"/>
    <n v="23"/>
    <n v="0.4"/>
    <n v="6083.6"/>
    <n v="5171.0600000000004"/>
    <n v="29201.280000000002"/>
    <n v="-12167.2"/>
  </r>
  <r>
    <s v="SO - 0002719"/>
    <s v="Wholesale"/>
    <s v="WARE-UHY1004"/>
    <d v="2018-10-27T00:00:00"/>
    <x v="309"/>
    <d v="2019-04-14T00:00:00"/>
    <x v="240"/>
    <n v="32"/>
    <s v="USD"/>
    <x v="12"/>
    <n v="25"/>
    <n v="39"/>
    <n v="215"/>
    <x v="0"/>
    <n v="20"/>
    <n v="0.2"/>
    <n v="3979.8"/>
    <n v="3024.6480000000001"/>
    <n v="3183.84"/>
    <n v="159.19200000000001"/>
  </r>
  <r>
    <s v="SO - 0002720"/>
    <s v="In-Store"/>
    <s v="WARE-MKL1006"/>
    <d v="2019-02-04T00:00:00"/>
    <x v="309"/>
    <d v="2019-04-25T00:00:00"/>
    <x v="241"/>
    <n v="35"/>
    <s v="USD"/>
    <x v="9"/>
    <n v="8"/>
    <n v="47"/>
    <n v="334"/>
    <x v="2"/>
    <n v="4"/>
    <n v="0.1"/>
    <n v="3906.1"/>
    <n v="3163.9410000000003"/>
    <n v="17577.45"/>
    <n v="1757.744999999999"/>
  </r>
  <r>
    <s v="SO - 0002721"/>
    <s v="Distributor"/>
    <s v="WARE-XYS1001"/>
    <d v="2018-10-27T00:00:00"/>
    <x v="309"/>
    <d v="2019-04-15T00:00:00"/>
    <x v="227"/>
    <n v="17"/>
    <s v="USD"/>
    <x v="12"/>
    <n v="25"/>
    <n v="17"/>
    <n v="11"/>
    <x v="1"/>
    <n v="35"/>
    <n v="7.4999999999999997E-2"/>
    <n v="6311.4000000000005"/>
    <n v="4986.0060000000003"/>
    <n v="35028.270000000004"/>
    <n v="5112.234000000004"/>
  </r>
  <r>
    <s v="SO - 0002722"/>
    <s v="Online"/>
    <s v="WARE-NMK1003"/>
    <d v="2018-10-27T00:00:00"/>
    <x v="309"/>
    <d v="2019-04-14T00:00:00"/>
    <x v="236"/>
    <n v="24"/>
    <s v="USD"/>
    <x v="23"/>
    <n v="15"/>
    <n v="47"/>
    <n v="125"/>
    <x v="4"/>
    <n v="9"/>
    <n v="0.1"/>
    <n v="2619.7000000000003"/>
    <n v="1493.229"/>
    <n v="18861.840000000004"/>
    <n v="6916.0080000000034"/>
  </r>
  <r>
    <s v="SO - 0002723"/>
    <s v="In-Store"/>
    <s v="WARE-UHY1004"/>
    <d v="2019-02-04T00:00:00"/>
    <x v="309"/>
    <d v="2019-04-29T00:00:00"/>
    <x v="236"/>
    <n v="24"/>
    <s v="USD"/>
    <x v="9"/>
    <n v="8"/>
    <n v="20"/>
    <n v="217"/>
    <x v="1"/>
    <n v="44"/>
    <n v="7.4999999999999997E-2"/>
    <n v="3490.7000000000003"/>
    <n v="1396.2800000000002"/>
    <n v="19373.385000000002"/>
    <n v="10995.705000000002"/>
  </r>
  <r>
    <s v="SO - 0002724"/>
    <s v="In-Store"/>
    <s v="WARE-PUJ1005"/>
    <d v="2018-10-27T00:00:00"/>
    <x v="310"/>
    <d v="2019-04-14T00:00:00"/>
    <x v="219"/>
    <n v="3"/>
    <s v="USD"/>
    <x v="7"/>
    <n v="4"/>
    <n v="12"/>
    <n v="266"/>
    <x v="1"/>
    <n v="3"/>
    <n v="0.05"/>
    <n v="234.5"/>
    <n v="117.25"/>
    <n v="222.77499999999998"/>
    <n v="105.52499999999998"/>
  </r>
  <r>
    <s v="SO - 0002725"/>
    <s v="Online"/>
    <s v="WARE-NMK1003"/>
    <d v="2019-02-04T00:00:00"/>
    <x v="310"/>
    <d v="2019-04-16T00:00:00"/>
    <x v="226"/>
    <n v="9"/>
    <s v="USD"/>
    <x v="17"/>
    <n v="20"/>
    <n v="15"/>
    <n v="130"/>
    <x v="1"/>
    <n v="24"/>
    <n v="0.3"/>
    <n v="1125.6000000000001"/>
    <n v="585.31200000000013"/>
    <n v="6303.3600000000006"/>
    <n v="1620.8639999999996"/>
  </r>
  <r>
    <s v="SO - 0002726"/>
    <s v="In-Store"/>
    <s v="WARE-NMK1003"/>
    <d v="2019-02-04T00:00:00"/>
    <x v="310"/>
    <d v="2019-04-11T00:00:00"/>
    <x v="221"/>
    <n v="11"/>
    <s v="USD"/>
    <x v="7"/>
    <n v="4"/>
    <n v="41"/>
    <n v="123"/>
    <x v="1"/>
    <n v="41"/>
    <n v="0.1"/>
    <n v="2633.1"/>
    <n v="1211.2260000000001"/>
    <n v="7109.37"/>
    <n v="3475.6919999999996"/>
  </r>
  <r>
    <s v="SO - 0002727"/>
    <s v="Online"/>
    <s v="WARE-MKL1006"/>
    <d v="2018-10-27T00:00:00"/>
    <x v="310"/>
    <d v="2019-04-19T00:00:00"/>
    <x v="240"/>
    <n v="31"/>
    <s v="USD"/>
    <x v="5"/>
    <n v="12"/>
    <n v="42"/>
    <n v="355"/>
    <x v="2"/>
    <n v="7"/>
    <n v="7.4999999999999997E-2"/>
    <n v="1005"/>
    <n v="854.25"/>
    <n v="4648.125"/>
    <n v="376.875"/>
  </r>
  <r>
    <s v="SO - 0002728"/>
    <s v="In-Store"/>
    <s v="WARE-PUJ1005"/>
    <d v="2018-10-27T00:00:00"/>
    <x v="310"/>
    <d v="2019-05-03T00:00:00"/>
    <x v="237"/>
    <n v="19"/>
    <s v="USD"/>
    <x v="13"/>
    <n v="2"/>
    <n v="47"/>
    <n v="286"/>
    <x v="1"/>
    <n v="44"/>
    <n v="0.05"/>
    <n v="1112.2"/>
    <n v="878.63800000000003"/>
    <n v="8452.7199999999993"/>
    <n v="1423.6159999999991"/>
  </r>
  <r>
    <s v="SO - 0002729"/>
    <s v="In-Store"/>
    <s v="WARE-MKL1006"/>
    <d v="2018-10-27T00:00:00"/>
    <x v="310"/>
    <d v="2019-04-24T00:00:00"/>
    <x v="229"/>
    <n v="13"/>
    <s v="USD"/>
    <x v="26"/>
    <n v="3"/>
    <n v="21"/>
    <n v="333"/>
    <x v="1"/>
    <n v="29"/>
    <n v="0.05"/>
    <n v="2525.9"/>
    <n v="1995.4610000000002"/>
    <n v="19196.84"/>
    <n v="3233.1519999999982"/>
  </r>
  <r>
    <s v="SO - 0002730"/>
    <s v="Distributor"/>
    <s v="WARE-PUJ1005"/>
    <d v="2018-10-27T00:00:00"/>
    <x v="310"/>
    <d v="2019-04-24T00:00:00"/>
    <x v="242"/>
    <n v="40"/>
    <s v="USD"/>
    <x v="12"/>
    <n v="25"/>
    <n v="4"/>
    <n v="279"/>
    <x v="0"/>
    <n v="34"/>
    <n v="0.05"/>
    <n v="187.6"/>
    <n v="91.923999999999992"/>
    <n v="1247.54"/>
    <n v="604.072"/>
  </r>
  <r>
    <s v="SO - 0002731"/>
    <s v="Online"/>
    <s v="WARE-UHY1004"/>
    <d v="2019-02-04T00:00:00"/>
    <x v="310"/>
    <d v="2019-04-30T00:00:00"/>
    <x v="228"/>
    <n v="17"/>
    <s v="USD"/>
    <x v="16"/>
    <n v="18"/>
    <n v="20"/>
    <n v="241"/>
    <x v="2"/>
    <n v="13"/>
    <n v="7.4999999999999997E-2"/>
    <n v="1996.6000000000001"/>
    <n v="1317.7560000000001"/>
    <n v="12927.985000000001"/>
    <n v="3703.6929999999993"/>
  </r>
  <r>
    <s v="SO - 0002732"/>
    <s v="In-Store"/>
    <s v="WARE-XYS1001"/>
    <d v="2019-02-04T00:00:00"/>
    <x v="310"/>
    <d v="2019-04-20T00:00:00"/>
    <x v="223"/>
    <n v="5"/>
    <s v="USD"/>
    <x v="10"/>
    <n v="9"/>
    <n v="23"/>
    <n v="16"/>
    <x v="1"/>
    <n v="30"/>
    <n v="0.4"/>
    <n v="2546"/>
    <n v="2062.2600000000002"/>
    <n v="7638"/>
    <n v="-2673.3000000000011"/>
  </r>
  <r>
    <s v="SO - 0002733"/>
    <s v="Wholesale"/>
    <s v="WARE-NMK1003"/>
    <d v="2018-10-27T00:00:00"/>
    <x v="310"/>
    <d v="2019-04-10T00:00:00"/>
    <x v="232"/>
    <n v="20"/>
    <s v="USD"/>
    <x v="12"/>
    <n v="25"/>
    <n v="25"/>
    <n v="130"/>
    <x v="0"/>
    <n v="19"/>
    <n v="7.4999999999999997E-2"/>
    <n v="1125.6000000000001"/>
    <n v="754.15200000000016"/>
    <n v="2082.36"/>
    <n v="574.05599999999981"/>
  </r>
  <r>
    <s v="SO - 0002734"/>
    <s v="Distributor"/>
    <s v="WARE-MKL1006"/>
    <d v="2018-10-27T00:00:00"/>
    <x v="310"/>
    <d v="2019-04-27T00:00:00"/>
    <x v="221"/>
    <n v="11"/>
    <s v="USD"/>
    <x v="8"/>
    <n v="23"/>
    <n v="11"/>
    <n v="352"/>
    <x v="2"/>
    <n v="37"/>
    <n v="0.15"/>
    <n v="2539.3000000000002"/>
    <n v="1828.296"/>
    <n v="17267.240000000002"/>
    <n v="2640.8720000000012"/>
  </r>
  <r>
    <s v="SO - 0002735"/>
    <s v="In-Store"/>
    <s v="WARE-UHY1004"/>
    <d v="2018-10-27T00:00:00"/>
    <x v="311"/>
    <d v="2019-04-27T00:00:00"/>
    <x v="219"/>
    <n v="2"/>
    <s v="USD"/>
    <x v="7"/>
    <n v="4"/>
    <n v="8"/>
    <n v="260"/>
    <x v="3"/>
    <n v="6"/>
    <n v="0.15"/>
    <n v="2318.2000000000003"/>
    <n v="1275.0100000000002"/>
    <n v="13793.29"/>
    <n v="4868.2199999999993"/>
  </r>
  <r>
    <s v="SO - 0002736"/>
    <s v="In-Store"/>
    <s v="WARE-NBV1002"/>
    <d v="2018-10-27T00:00:00"/>
    <x v="311"/>
    <d v="2019-04-30T00:00:00"/>
    <x v="225"/>
    <n v="11"/>
    <s v="USD"/>
    <x v="14"/>
    <n v="7"/>
    <n v="43"/>
    <n v="74"/>
    <x v="4"/>
    <n v="18"/>
    <n v="0.2"/>
    <n v="3999.9"/>
    <n v="1919.952"/>
    <n v="19199.52"/>
    <n v="7679.8080000000009"/>
  </r>
  <r>
    <s v="SO - 0002737"/>
    <s v="In-Store"/>
    <s v="WARE-NBV1002"/>
    <d v="2019-02-04T00:00:00"/>
    <x v="311"/>
    <d v="2019-05-03T00:00:00"/>
    <x v="221"/>
    <n v="10"/>
    <s v="USD"/>
    <x v="7"/>
    <n v="4"/>
    <n v="20"/>
    <n v="73"/>
    <x v="1"/>
    <n v="32"/>
    <n v="0.05"/>
    <n v="1232.8"/>
    <n v="678.04000000000008"/>
    <n v="9369.2799999999988"/>
    <n v="3944.9599999999982"/>
  </r>
  <r>
    <s v="SO - 0002738"/>
    <s v="In-Store"/>
    <s v="WARE-PUJ1005"/>
    <d v="2019-02-04T00:00:00"/>
    <x v="311"/>
    <d v="2019-05-01T00:00:00"/>
    <x v="227"/>
    <n v="15"/>
    <s v="USD"/>
    <x v="22"/>
    <n v="11"/>
    <n v="20"/>
    <n v="262"/>
    <x v="1"/>
    <n v="31"/>
    <n v="0.05"/>
    <n v="864.30000000000007"/>
    <n v="371.649"/>
    <n v="5747.5950000000003"/>
    <n v="3146.0520000000001"/>
  </r>
  <r>
    <s v="SO - 0002739"/>
    <s v="Distributor"/>
    <s v="WARE-PUJ1005"/>
    <d v="2019-02-04T00:00:00"/>
    <x v="311"/>
    <d v="2019-04-15T00:00:00"/>
    <x v="236"/>
    <n v="22"/>
    <s v="USD"/>
    <x v="15"/>
    <n v="24"/>
    <n v="11"/>
    <n v="306"/>
    <x v="1"/>
    <n v="27"/>
    <n v="0.3"/>
    <n v="3356.7000000000003"/>
    <n v="2316.123"/>
    <n v="7049.07"/>
    <n v="100.70099999999911"/>
  </r>
  <r>
    <s v="SO - 0002740"/>
    <s v="In-Store"/>
    <s v="WARE-MKL1006"/>
    <d v="2019-02-04T00:00:00"/>
    <x v="311"/>
    <d v="2019-04-16T00:00:00"/>
    <x v="226"/>
    <n v="8"/>
    <s v="USD"/>
    <x v="13"/>
    <n v="2"/>
    <n v="11"/>
    <n v="337"/>
    <x v="1"/>
    <n v="45"/>
    <n v="7.4999999999999997E-2"/>
    <n v="3999.9"/>
    <n v="1879.953"/>
    <n v="25899.352500000001"/>
    <n v="12739.681500000001"/>
  </r>
  <r>
    <s v="SO - 0002741"/>
    <s v="Distributor"/>
    <s v="WARE-XYS1001"/>
    <d v="2019-02-04T00:00:00"/>
    <x v="311"/>
    <d v="2019-04-25T00:00:00"/>
    <x v="237"/>
    <n v="18"/>
    <s v="USD"/>
    <x v="8"/>
    <n v="23"/>
    <n v="48"/>
    <n v="3"/>
    <x v="1"/>
    <n v="17"/>
    <n v="0.15"/>
    <n v="1775.5"/>
    <n v="1473.665"/>
    <n v="3018.35"/>
    <n v="71.019999999999982"/>
  </r>
  <r>
    <s v="SO - 0002742"/>
    <s v="In-Store"/>
    <s v="WARE-UHY1004"/>
    <d v="2019-02-04T00:00:00"/>
    <x v="311"/>
    <d v="2019-04-17T00:00:00"/>
    <x v="238"/>
    <n v="25"/>
    <s v="USD"/>
    <x v="11"/>
    <n v="5"/>
    <n v="48"/>
    <n v="233"/>
    <x v="1"/>
    <n v="33"/>
    <n v="0.15"/>
    <n v="1018.4"/>
    <n v="784.16800000000001"/>
    <n v="3462.56"/>
    <n v="325.88799999999992"/>
  </r>
  <r>
    <s v="SO - 0002743"/>
    <s v="In-Store"/>
    <s v="WARE-NMK1003"/>
    <d v="2018-10-27T00:00:00"/>
    <x v="311"/>
    <d v="2019-04-25T00:00:00"/>
    <x v="238"/>
    <n v="25"/>
    <s v="USD"/>
    <x v="10"/>
    <n v="9"/>
    <n v="4"/>
    <n v="92"/>
    <x v="0"/>
    <n v="22"/>
    <n v="0.05"/>
    <n v="3879.3"/>
    <n v="3142.2330000000002"/>
    <n v="3685.335"/>
    <n v="543.10199999999986"/>
  </r>
  <r>
    <s v="SO - 0002744"/>
    <s v="Online"/>
    <s v="WARE-NMK1003"/>
    <d v="2018-10-27T00:00:00"/>
    <x v="312"/>
    <d v="2019-04-23T00:00:00"/>
    <x v="227"/>
    <n v="14"/>
    <s v="USD"/>
    <x v="5"/>
    <n v="12"/>
    <n v="15"/>
    <n v="132"/>
    <x v="1"/>
    <n v="23"/>
    <n v="0.05"/>
    <n v="2753.7000000000003"/>
    <n v="1349.3130000000001"/>
    <n v="7848.0450000000001"/>
    <n v="3800.1059999999998"/>
  </r>
  <r>
    <s v="SO - 0002745"/>
    <s v="Distributor"/>
    <s v="WARE-PUJ1005"/>
    <d v="2019-02-04T00:00:00"/>
    <x v="312"/>
    <d v="2019-04-19T00:00:00"/>
    <x v="239"/>
    <n v="31"/>
    <s v="USD"/>
    <x v="15"/>
    <n v="24"/>
    <n v="1"/>
    <n v="316"/>
    <x v="2"/>
    <n v="16"/>
    <n v="0.1"/>
    <n v="1098.8"/>
    <n v="780.14799999999991"/>
    <n v="4944.6000000000004"/>
    <n v="1043.8600000000006"/>
  </r>
  <r>
    <s v="SO - 0002746"/>
    <s v="Wholesale"/>
    <s v="WARE-PUJ1005"/>
    <d v="2019-02-04T00:00:00"/>
    <x v="312"/>
    <d v="2019-04-26T00:00:00"/>
    <x v="243"/>
    <n v="42"/>
    <s v="USD"/>
    <x v="21"/>
    <n v="26"/>
    <n v="9"/>
    <n v="300"/>
    <x v="0"/>
    <n v="12"/>
    <n v="0.05"/>
    <n v="167.5"/>
    <n v="82.075000000000003"/>
    <n v="159.125"/>
    <n v="77.05"/>
  </r>
  <r>
    <s v="SO - 0002747"/>
    <s v="Online"/>
    <s v="WARE-PUJ1005"/>
    <d v="2018-10-27T00:00:00"/>
    <x v="312"/>
    <d v="2019-05-01T00:00:00"/>
    <x v="220"/>
    <n v="4"/>
    <s v="USD"/>
    <x v="16"/>
    <n v="18"/>
    <n v="21"/>
    <n v="277"/>
    <x v="1"/>
    <n v="24"/>
    <n v="0.1"/>
    <n v="1045.2"/>
    <n v="438.98399999999998"/>
    <n v="7525.4400000000005"/>
    <n v="4013.5680000000007"/>
  </r>
  <r>
    <s v="SO - 0002748"/>
    <s v="Distributor"/>
    <s v="WARE-MKL1006"/>
    <d v="2018-10-27T00:00:00"/>
    <x v="312"/>
    <d v="2019-04-29T00:00:00"/>
    <x v="235"/>
    <n v="22"/>
    <s v="USD"/>
    <x v="15"/>
    <n v="24"/>
    <n v="19"/>
    <n v="348"/>
    <x v="0"/>
    <n v="20"/>
    <n v="7.4999999999999997E-2"/>
    <n v="174.20000000000002"/>
    <n v="146.328"/>
    <n v="1127.9450000000002"/>
    <n v="103.64900000000011"/>
  </r>
  <r>
    <s v="SO - 0002749"/>
    <s v="Online"/>
    <s v="WARE-XYS1001"/>
    <d v="2018-10-27T00:00:00"/>
    <x v="312"/>
    <d v="2019-04-25T00:00:00"/>
    <x v="229"/>
    <n v="11"/>
    <s v="USD"/>
    <x v="18"/>
    <n v="13"/>
    <n v="37"/>
    <n v="14"/>
    <x v="1"/>
    <n v="31"/>
    <n v="0.05"/>
    <n v="1098.8"/>
    <n v="879.04"/>
    <n v="5219.3"/>
    <n v="824.10000000000036"/>
  </r>
  <r>
    <s v="SO - 0002750"/>
    <s v="Online"/>
    <s v="WARE-UHY1004"/>
    <d v="2018-10-27T00:00:00"/>
    <x v="312"/>
    <d v="2019-05-05T00:00:00"/>
    <x v="224"/>
    <n v="2"/>
    <s v="USD"/>
    <x v="16"/>
    <n v="18"/>
    <n v="18"/>
    <n v="261"/>
    <x v="2"/>
    <n v="16"/>
    <n v="7.4999999999999997E-2"/>
    <n v="2231.1"/>
    <n v="1316.3489999999999"/>
    <n v="10318.8375"/>
    <n v="3737.0924999999997"/>
  </r>
  <r>
    <s v="SO - 0002751"/>
    <s v="In-Store"/>
    <s v="WARE-XYS1001"/>
    <d v="2018-10-27T00:00:00"/>
    <x v="312"/>
    <d v="2019-04-24T00:00:00"/>
    <x v="221"/>
    <n v="9"/>
    <s v="USD"/>
    <x v="7"/>
    <n v="4"/>
    <n v="1"/>
    <n v="19"/>
    <x v="3"/>
    <n v="28"/>
    <n v="0.05"/>
    <n v="944.7"/>
    <n v="547.92600000000004"/>
    <n v="3589.86"/>
    <n v="1398.1559999999999"/>
  </r>
  <r>
    <s v="SO - 0002752"/>
    <s v="Online"/>
    <s v="WARE-NMK1003"/>
    <d v="2019-02-04T00:00:00"/>
    <x v="312"/>
    <d v="2019-04-26T00:00:00"/>
    <x v="228"/>
    <n v="15"/>
    <s v="USD"/>
    <x v="19"/>
    <n v="19"/>
    <n v="22"/>
    <n v="142"/>
    <x v="1"/>
    <n v="31"/>
    <n v="7.4999999999999997E-2"/>
    <n v="1025.1000000000001"/>
    <n v="481.79700000000003"/>
    <n v="948.2175000000002"/>
    <n v="466.42050000000017"/>
  </r>
  <r>
    <s v="SO - 0002753"/>
    <s v="Online"/>
    <s v="WARE-MKL1006"/>
    <d v="2018-10-27T00:00:00"/>
    <x v="313"/>
    <d v="2019-04-20T00:00:00"/>
    <x v="221"/>
    <n v="8"/>
    <s v="USD"/>
    <x v="23"/>
    <n v="15"/>
    <n v="13"/>
    <n v="364"/>
    <x v="1"/>
    <n v="40"/>
    <n v="0.1"/>
    <n v="3939.6"/>
    <n v="2836.5119999999997"/>
    <n v="14182.56"/>
    <n v="2836.5120000000006"/>
  </r>
  <r>
    <s v="SO - 0002754"/>
    <s v="In-Store"/>
    <s v="WARE-NMK1003"/>
    <d v="2019-02-04T00:00:00"/>
    <x v="313"/>
    <d v="2019-05-03T00:00:00"/>
    <x v="227"/>
    <n v="13"/>
    <s v="USD"/>
    <x v="7"/>
    <n v="4"/>
    <n v="49"/>
    <n v="100"/>
    <x v="0"/>
    <n v="15"/>
    <n v="0.4"/>
    <n v="6371.7"/>
    <n v="5033.643"/>
    <n v="3823.0199999999995"/>
    <n v="-1210.6230000000005"/>
  </r>
  <r>
    <s v="SO - 0002755"/>
    <s v="Distributor"/>
    <s v="WARE-NMK1003"/>
    <d v="2018-10-27T00:00:00"/>
    <x v="313"/>
    <d v="2019-05-01T00:00:00"/>
    <x v="221"/>
    <n v="8"/>
    <s v="USD"/>
    <x v="2"/>
    <n v="21"/>
    <n v="48"/>
    <n v="119"/>
    <x v="0"/>
    <n v="12"/>
    <n v="0.05"/>
    <n v="904.5"/>
    <n v="606.01499999999999"/>
    <n v="4296.375"/>
    <n v="1266.3000000000002"/>
  </r>
  <r>
    <s v="SO - 0002756"/>
    <s v="Wholesale"/>
    <s v="WARE-MKL1006"/>
    <d v="2019-02-04T00:00:00"/>
    <x v="313"/>
    <d v="2019-04-22T00:00:00"/>
    <x v="231"/>
    <n v="7"/>
    <s v="USD"/>
    <x v="3"/>
    <n v="28"/>
    <n v="28"/>
    <n v="340"/>
    <x v="2"/>
    <n v="4"/>
    <n v="0.05"/>
    <n v="6358.3"/>
    <n v="3942.1460000000002"/>
    <n v="12080.77"/>
    <n v="4196.4780000000001"/>
  </r>
  <r>
    <s v="SO - 0002757"/>
    <s v="Online"/>
    <s v="WARE-NMK1003"/>
    <d v="2018-10-27T00:00:00"/>
    <x v="313"/>
    <d v="2019-04-25T00:00:00"/>
    <x v="226"/>
    <n v="6"/>
    <s v="USD"/>
    <x v="24"/>
    <n v="16"/>
    <n v="21"/>
    <n v="200"/>
    <x v="1"/>
    <n v="29"/>
    <n v="7.4999999999999997E-2"/>
    <n v="167.5"/>
    <n v="103.85"/>
    <n v="774.6875"/>
    <n v="255.4375"/>
  </r>
  <r>
    <s v="SO - 0002758"/>
    <s v="Online"/>
    <s v="WARE-NMK1003"/>
    <d v="2019-02-04T00:00:00"/>
    <x v="313"/>
    <d v="2019-04-19T00:00:00"/>
    <x v="226"/>
    <n v="6"/>
    <s v="USD"/>
    <x v="20"/>
    <n v="17"/>
    <n v="14"/>
    <n v="132"/>
    <x v="2"/>
    <n v="7"/>
    <n v="0.05"/>
    <n v="904.5"/>
    <n v="642.19499999999994"/>
    <n v="6874.2"/>
    <n v="1736.6400000000003"/>
  </r>
  <r>
    <s v="SO - 0002759"/>
    <s v="In-Store"/>
    <s v="WARE-XYS1001"/>
    <d v="2019-02-04T00:00:00"/>
    <x v="313"/>
    <d v="2019-04-22T00:00:00"/>
    <x v="230"/>
    <n v="15"/>
    <s v="USD"/>
    <x v="13"/>
    <n v="2"/>
    <n v="3"/>
    <n v="29"/>
    <x v="3"/>
    <n v="25"/>
    <n v="7.4999999999999997E-2"/>
    <n v="3939.6"/>
    <n v="3072.8879999999999"/>
    <n v="3644.13"/>
    <n v="571.24200000000019"/>
  </r>
  <r>
    <s v="SO - 0002760"/>
    <s v="In-Store"/>
    <s v="WARE-PUJ1005"/>
    <d v="2018-10-27T00:00:00"/>
    <x v="313"/>
    <d v="2019-05-01T00:00:00"/>
    <x v="230"/>
    <n v="15"/>
    <s v="USD"/>
    <x v="13"/>
    <n v="2"/>
    <n v="26"/>
    <n v="319"/>
    <x v="4"/>
    <n v="9"/>
    <n v="0.4"/>
    <n v="3738.6"/>
    <n v="2766.5639999999999"/>
    <n v="11215.8"/>
    <n v="-2617.0200000000004"/>
  </r>
  <r>
    <s v="SO - 0002761"/>
    <s v="Online"/>
    <s v="WARE-NMK1003"/>
    <d v="2018-10-27T00:00:00"/>
    <x v="314"/>
    <d v="2019-04-24T00:00:00"/>
    <x v="225"/>
    <n v="8"/>
    <s v="USD"/>
    <x v="18"/>
    <n v="13"/>
    <n v="45"/>
    <n v="124"/>
    <x v="1"/>
    <n v="35"/>
    <n v="0.4"/>
    <n v="971.5"/>
    <n v="806.34499999999991"/>
    <n v="2914.5"/>
    <n v="-1117.2249999999995"/>
  </r>
  <r>
    <s v="SO - 0002762"/>
    <s v="Distributor"/>
    <s v="WARE-NMK1003"/>
    <d v="2019-02-04T00:00:00"/>
    <x v="314"/>
    <d v="2019-04-24T00:00:00"/>
    <x v="232"/>
    <n v="16"/>
    <s v="USD"/>
    <x v="17"/>
    <n v="20"/>
    <n v="50"/>
    <n v="132"/>
    <x v="1"/>
    <n v="29"/>
    <n v="0.4"/>
    <n v="1098.8"/>
    <n v="813.11199999999997"/>
    <n v="1977.8399999999997"/>
    <n v="-461.49600000000009"/>
  </r>
  <r>
    <s v="SO - 0002763"/>
    <s v="Online"/>
    <s v="WARE-NBV1002"/>
    <d v="2019-02-04T00:00:00"/>
    <x v="314"/>
    <d v="2019-04-24T00:00:00"/>
    <x v="226"/>
    <n v="5"/>
    <s v="USD"/>
    <x v="5"/>
    <n v="12"/>
    <n v="33"/>
    <n v="76"/>
    <x v="1"/>
    <n v="41"/>
    <n v="0.1"/>
    <n v="247.9"/>
    <n v="156.17699999999999"/>
    <n v="1115.55"/>
    <n v="334.66499999999996"/>
  </r>
  <r>
    <s v="SO - 0002764"/>
    <s v="Wholesale"/>
    <s v="WARE-NMK1003"/>
    <d v="2019-02-04T00:00:00"/>
    <x v="314"/>
    <d v="2019-05-05T00:00:00"/>
    <x v="228"/>
    <n v="13"/>
    <s v="USD"/>
    <x v="21"/>
    <n v="26"/>
    <n v="36"/>
    <n v="130"/>
    <x v="3"/>
    <n v="6"/>
    <n v="0.05"/>
    <n v="2418.7000000000003"/>
    <n v="1451.22"/>
    <n v="9191.0600000000013"/>
    <n v="3386.1800000000012"/>
  </r>
  <r>
    <s v="SO - 0002765"/>
    <s v="In-Store"/>
    <s v="WARE-NMK1003"/>
    <d v="2019-02-04T00:00:00"/>
    <x v="314"/>
    <d v="2019-05-06T00:00:00"/>
    <x v="243"/>
    <n v="40"/>
    <s v="USD"/>
    <x v="27"/>
    <n v="1"/>
    <n v="27"/>
    <n v="196"/>
    <x v="2"/>
    <n v="8"/>
    <n v="0.1"/>
    <n v="167.5"/>
    <n v="139.02500000000001"/>
    <n v="1055.25"/>
    <n v="82.074999999999932"/>
  </r>
  <r>
    <s v="SO - 0002766"/>
    <s v="Distributor"/>
    <s v="WARE-XYS1001"/>
    <d v="2019-02-04T00:00:00"/>
    <x v="314"/>
    <d v="2019-04-17T00:00:00"/>
    <x v="228"/>
    <n v="13"/>
    <s v="USD"/>
    <x v="2"/>
    <n v="21"/>
    <n v="21"/>
    <n v="33"/>
    <x v="0"/>
    <n v="42"/>
    <n v="0.1"/>
    <n v="2284.7000000000003"/>
    <n v="1485.0550000000003"/>
    <n v="14393.610000000002"/>
    <n v="3998.2250000000004"/>
  </r>
  <r>
    <s v="SO - 0002767"/>
    <s v="In-Store"/>
    <s v="WARE-NMK1003"/>
    <d v="2019-02-04T00:00:00"/>
    <x v="314"/>
    <d v="2019-04-23T00:00:00"/>
    <x v="238"/>
    <n v="22"/>
    <s v="USD"/>
    <x v="22"/>
    <n v="11"/>
    <n v="22"/>
    <n v="119"/>
    <x v="3"/>
    <n v="25"/>
    <n v="7.4999999999999997E-2"/>
    <n v="1909.5"/>
    <n v="1489.41"/>
    <n v="5298.8625000000002"/>
    <n v="830.63249999999971"/>
  </r>
  <r>
    <s v="SO - 0002768"/>
    <s v="In-Store"/>
    <s v="WARE-NMK1003"/>
    <d v="2019-02-04T00:00:00"/>
    <x v="314"/>
    <d v="2019-05-02T00:00:00"/>
    <x v="239"/>
    <n v="29"/>
    <s v="USD"/>
    <x v="11"/>
    <n v="5"/>
    <n v="18"/>
    <n v="128"/>
    <x v="0"/>
    <n v="38"/>
    <n v="0.05"/>
    <n v="5494"/>
    <n v="3296.4"/>
    <n v="41754.400000000001"/>
    <n v="15383.2"/>
  </r>
  <r>
    <s v="SO - 0002769"/>
    <s v="In-Store"/>
    <s v="WARE-PUJ1005"/>
    <d v="2018-10-27T00:00:00"/>
    <x v="314"/>
    <d v="2019-05-05T00:00:00"/>
    <x v="228"/>
    <n v="13"/>
    <s v="USD"/>
    <x v="10"/>
    <n v="9"/>
    <n v="47"/>
    <n v="284"/>
    <x v="1"/>
    <n v="21"/>
    <n v="7.4999999999999997E-2"/>
    <n v="3886"/>
    <n v="2137.3000000000002"/>
    <n v="28756.400000000001"/>
    <n v="11658"/>
  </r>
  <r>
    <s v="SO - 0002770"/>
    <s v="In-Store"/>
    <s v="WARE-MKL1006"/>
    <d v="2018-10-27T00:00:00"/>
    <x v="314"/>
    <d v="2019-04-17T00:00:00"/>
    <x v="228"/>
    <n v="13"/>
    <s v="USD"/>
    <x v="13"/>
    <n v="2"/>
    <n v="32"/>
    <n v="342"/>
    <x v="0"/>
    <n v="22"/>
    <n v="0.1"/>
    <n v="234.5"/>
    <n v="166.495"/>
    <n v="633.15"/>
    <n v="133.66499999999996"/>
  </r>
  <r>
    <s v="SO - 0002771"/>
    <s v="In-Store"/>
    <s v="WARE-NMK1003"/>
    <d v="2018-10-27T00:00:00"/>
    <x v="315"/>
    <d v="2019-05-07T00:00:00"/>
    <x v="225"/>
    <n v="7"/>
    <s v="USD"/>
    <x v="11"/>
    <n v="5"/>
    <n v="38"/>
    <n v="124"/>
    <x v="1"/>
    <n v="45"/>
    <n v="0.05"/>
    <n v="5205.9000000000005"/>
    <n v="4372.9560000000001"/>
    <n v="24728.025000000001"/>
    <n v="2863.2450000000026"/>
  </r>
  <r>
    <s v="SO - 0002772"/>
    <s v="Wholesale"/>
    <s v="WARE-MKL1006"/>
    <d v="2018-10-27T00:00:00"/>
    <x v="315"/>
    <d v="2019-05-08T00:00:00"/>
    <x v="242"/>
    <n v="35"/>
    <s v="USD"/>
    <x v="3"/>
    <n v="28"/>
    <n v="35"/>
    <n v="343"/>
    <x v="0"/>
    <n v="19"/>
    <n v="0.05"/>
    <n v="1735.3"/>
    <n v="1336.181"/>
    <n v="11539.744999999999"/>
    <n v="2186.4779999999992"/>
  </r>
  <r>
    <s v="SO - 0002773"/>
    <s v="Online"/>
    <s v="WARE-NMK1003"/>
    <d v="2018-10-27T00:00:00"/>
    <x v="315"/>
    <d v="2019-04-13T00:00:00"/>
    <x v="237"/>
    <n v="14"/>
    <s v="USD"/>
    <x v="1"/>
    <n v="14"/>
    <n v="12"/>
    <n v="142"/>
    <x v="1"/>
    <n v="14"/>
    <n v="0.2"/>
    <n v="1025.1000000000001"/>
    <n v="430.54200000000003"/>
    <n v="820.08000000000015"/>
    <n v="389.53800000000012"/>
  </r>
  <r>
    <s v="SO - 0002774"/>
    <s v="Distributor"/>
    <s v="WARE-NBV1002"/>
    <d v="2019-02-04T00:00:00"/>
    <x v="315"/>
    <d v="2019-04-17T00:00:00"/>
    <x v="244"/>
    <n v="25"/>
    <s v="USD"/>
    <x v="2"/>
    <n v="21"/>
    <n v="2"/>
    <n v="84"/>
    <x v="0"/>
    <n v="5"/>
    <n v="0.3"/>
    <n v="3886"/>
    <n v="1981.8600000000001"/>
    <n v="8160.5999999999995"/>
    <n v="2215.0199999999995"/>
  </r>
  <r>
    <s v="SO - 0002775"/>
    <s v="Distributor"/>
    <s v="WARE-NMK1003"/>
    <d v="2018-10-27T00:00:00"/>
    <x v="315"/>
    <d v="2019-05-01T00:00:00"/>
    <x v="227"/>
    <n v="11"/>
    <s v="USD"/>
    <x v="2"/>
    <n v="21"/>
    <n v="1"/>
    <n v="105"/>
    <x v="1"/>
    <n v="29"/>
    <n v="7.4999999999999997E-2"/>
    <n v="984.9"/>
    <n v="502.29899999999998"/>
    <n v="3644.13"/>
    <n v="1634.9340000000002"/>
  </r>
  <r>
    <s v="SO - 0002776"/>
    <s v="Online"/>
    <s v="WARE-PUJ1005"/>
    <d v="2019-02-04T00:00:00"/>
    <x v="316"/>
    <d v="2019-04-19T00:00:00"/>
    <x v="235"/>
    <n v="18"/>
    <s v="USD"/>
    <x v="16"/>
    <n v="18"/>
    <n v="43"/>
    <n v="299"/>
    <x v="1"/>
    <n v="3"/>
    <n v="0.15"/>
    <n v="1065.3"/>
    <n v="511.34399999999994"/>
    <n v="4527.5249999999996"/>
    <n v="1970.8049999999998"/>
  </r>
  <r>
    <s v="SO - 0002777"/>
    <s v="Distributor"/>
    <s v="WARE-PUJ1005"/>
    <d v="2019-02-04T00:00:00"/>
    <x v="316"/>
    <d v="2019-05-06T00:00:00"/>
    <x v="230"/>
    <n v="12"/>
    <s v="USD"/>
    <x v="4"/>
    <n v="22"/>
    <n v="10"/>
    <n v="304"/>
    <x v="1"/>
    <n v="31"/>
    <n v="0.3"/>
    <n v="5078.6000000000004"/>
    <n v="3402.6620000000003"/>
    <n v="24885.140000000003"/>
    <n v="1066.5060000000012"/>
  </r>
  <r>
    <s v="SO - 0002778"/>
    <s v="Online"/>
    <s v="WARE-MKL1006"/>
    <d v="2018-10-27T00:00:00"/>
    <x v="316"/>
    <d v="2019-04-27T00:00:00"/>
    <x v="235"/>
    <n v="18"/>
    <s v="USD"/>
    <x v="16"/>
    <n v="18"/>
    <n v="3"/>
    <n v="339"/>
    <x v="1"/>
    <n v="11"/>
    <n v="0.1"/>
    <n v="207.70000000000002"/>
    <n v="168.23700000000002"/>
    <n v="1308.5100000000002"/>
    <n v="130.85100000000011"/>
  </r>
  <r>
    <s v="SO - 0002779"/>
    <s v="Wholesale"/>
    <s v="WARE-NMK1003"/>
    <d v="2018-10-27T00:00:00"/>
    <x v="316"/>
    <d v="2019-04-23T00:00:00"/>
    <x v="238"/>
    <n v="20"/>
    <s v="USD"/>
    <x v="12"/>
    <n v="25"/>
    <n v="20"/>
    <n v="150"/>
    <x v="3"/>
    <n v="47"/>
    <n v="0.05"/>
    <n v="2264.6"/>
    <n v="1585.2199999999998"/>
    <n v="6454.1099999999988"/>
    <n v="1698.4499999999989"/>
  </r>
  <r>
    <s v="SO - 0002780"/>
    <s v="Distributor"/>
    <s v="WARE-XYS1001"/>
    <d v="2019-02-04T00:00:00"/>
    <x v="316"/>
    <d v="2019-04-20T00:00:00"/>
    <x v="228"/>
    <n v="11"/>
    <s v="USD"/>
    <x v="4"/>
    <n v="22"/>
    <n v="30"/>
    <n v="28"/>
    <x v="1"/>
    <n v="41"/>
    <n v="7.4999999999999997E-2"/>
    <n v="1909.5"/>
    <n v="840.18"/>
    <n v="10597.725"/>
    <n v="5556.6450000000004"/>
  </r>
  <r>
    <s v="SO - 0002781"/>
    <s v="Distributor"/>
    <s v="WARE-NMK1003"/>
    <d v="2018-10-27T00:00:00"/>
    <x v="316"/>
    <d v="2019-05-10T00:00:00"/>
    <x v="230"/>
    <n v="12"/>
    <s v="USD"/>
    <x v="4"/>
    <n v="22"/>
    <n v="30"/>
    <n v="143"/>
    <x v="3"/>
    <n v="28"/>
    <n v="0.05"/>
    <n v="1125.6000000000001"/>
    <n v="765.40800000000013"/>
    <n v="8554.5600000000013"/>
    <n v="2431.2960000000003"/>
  </r>
  <r>
    <s v="SO - 0002782"/>
    <s v="Online"/>
    <s v="WARE-NMK1003"/>
    <d v="2019-02-04T00:00:00"/>
    <x v="316"/>
    <d v="2019-04-17T00:00:00"/>
    <x v="241"/>
    <n v="28"/>
    <s v="USD"/>
    <x v="24"/>
    <n v="16"/>
    <n v="14"/>
    <n v="162"/>
    <x v="3"/>
    <n v="25"/>
    <n v="0.15"/>
    <n v="5688.3"/>
    <n v="4209.3419999999996"/>
    <n v="19340.22"/>
    <n v="2502.8520000000026"/>
  </r>
  <r>
    <s v="SO - 0002783"/>
    <s v="Online"/>
    <s v="WARE-NMK1003"/>
    <d v="2018-10-27T00:00:00"/>
    <x v="317"/>
    <d v="2019-05-02T00:00:00"/>
    <x v="238"/>
    <n v="19"/>
    <s v="USD"/>
    <x v="20"/>
    <n v="17"/>
    <n v="41"/>
    <n v="177"/>
    <x v="1"/>
    <n v="43"/>
    <n v="0.1"/>
    <n v="167.5"/>
    <n v="117.24999999999999"/>
    <n v="753.75"/>
    <n v="167.50000000000011"/>
  </r>
  <r>
    <s v="SO - 0002784"/>
    <s v="Online"/>
    <s v="WARE-NBV1002"/>
    <d v="2019-02-04T00:00:00"/>
    <x v="317"/>
    <d v="2019-04-23T00:00:00"/>
    <x v="229"/>
    <n v="6"/>
    <s v="USD"/>
    <x v="24"/>
    <n v="16"/>
    <n v="25"/>
    <n v="78"/>
    <x v="3"/>
    <n v="47"/>
    <n v="7.4999999999999997E-2"/>
    <n v="2224.4"/>
    <n v="1668.3000000000002"/>
    <n v="10287.85"/>
    <n v="1946.3500000000004"/>
  </r>
  <r>
    <s v="SO - 0002785"/>
    <s v="Wholesale"/>
    <s v="WARE-XYS1001"/>
    <d v="2018-10-27T00:00:00"/>
    <x v="317"/>
    <d v="2019-04-16T00:00:00"/>
    <x v="233"/>
    <n v="18"/>
    <s v="USD"/>
    <x v="3"/>
    <n v="28"/>
    <n v="37"/>
    <n v="58"/>
    <x v="1"/>
    <n v="44"/>
    <n v="0.05"/>
    <n v="891.1"/>
    <n v="686.14700000000005"/>
    <n v="3386.18"/>
    <n v="641.59199999999964"/>
  </r>
  <r>
    <s v="SO - 0002786"/>
    <s v="Online"/>
    <s v="WARE-PUJ1005"/>
    <d v="2018-10-27T00:00:00"/>
    <x v="317"/>
    <d v="2019-04-23T00:00:00"/>
    <x v="245"/>
    <n v="30"/>
    <s v="USD"/>
    <x v="16"/>
    <n v="18"/>
    <n v="29"/>
    <n v="311"/>
    <x v="0"/>
    <n v="34"/>
    <n v="0.15"/>
    <n v="3685"/>
    <n v="2726.9"/>
    <n v="12529"/>
    <n v="1621.3999999999996"/>
  </r>
  <r>
    <s v="SO - 0002787"/>
    <s v="Online"/>
    <s v="WARE-NMK1003"/>
    <d v="2019-02-04T00:00:00"/>
    <x v="317"/>
    <d v="2019-04-23T00:00:00"/>
    <x v="244"/>
    <n v="23"/>
    <s v="USD"/>
    <x v="17"/>
    <n v="20"/>
    <n v="4"/>
    <n v="143"/>
    <x v="1"/>
    <n v="45"/>
    <n v="0.1"/>
    <n v="1005"/>
    <n v="472.34999999999997"/>
    <n v="7236"/>
    <n v="3457.2000000000003"/>
  </r>
  <r>
    <s v="SO - 0002788"/>
    <s v="Online"/>
    <s v="WARE-NMK1003"/>
    <d v="2018-10-27T00:00:00"/>
    <x v="317"/>
    <d v="2019-04-24T00:00:00"/>
    <x v="227"/>
    <n v="9"/>
    <s v="USD"/>
    <x v="23"/>
    <n v="15"/>
    <n v="19"/>
    <n v="142"/>
    <x v="2"/>
    <n v="8"/>
    <n v="7.4999999999999997E-2"/>
    <n v="1956.4"/>
    <n v="782.56000000000006"/>
    <n v="14477.36"/>
    <n v="8216.880000000001"/>
  </r>
  <r>
    <s v="SO - 0002789"/>
    <s v="Online"/>
    <s v="WARE-NBV1002"/>
    <d v="2019-02-04T00:00:00"/>
    <x v="317"/>
    <d v="2019-04-17T00:00:00"/>
    <x v="241"/>
    <n v="27"/>
    <s v="USD"/>
    <x v="18"/>
    <n v="13"/>
    <n v="14"/>
    <n v="78"/>
    <x v="0"/>
    <n v="34"/>
    <n v="7.4999999999999997E-2"/>
    <n v="3839.1"/>
    <n v="1650.8129999999999"/>
    <n v="24858.172500000001"/>
    <n v="13302.481500000002"/>
  </r>
  <r>
    <s v="SO - 0002790"/>
    <s v="In-Store"/>
    <s v="WARE-NBV1002"/>
    <d v="2019-02-04T00:00:00"/>
    <x v="317"/>
    <d v="2019-05-05T00:00:00"/>
    <x v="235"/>
    <n v="17"/>
    <s v="USD"/>
    <x v="7"/>
    <n v="4"/>
    <n v="38"/>
    <n v="80"/>
    <x v="1"/>
    <n v="33"/>
    <n v="0.05"/>
    <n v="1788.9"/>
    <n v="948.11700000000008"/>
    <n v="1699.4549999999999"/>
    <n v="751.33799999999985"/>
  </r>
  <r>
    <s v="SO - 0002791"/>
    <s v="Distributor"/>
    <s v="WARE-MKL1006"/>
    <d v="2019-02-04T00:00:00"/>
    <x v="317"/>
    <d v="2019-04-17T00:00:00"/>
    <x v="229"/>
    <n v="6"/>
    <s v="USD"/>
    <x v="2"/>
    <n v="21"/>
    <n v="23"/>
    <n v="348"/>
    <x v="0"/>
    <n v="15"/>
    <n v="0.1"/>
    <n v="1092.1000000000001"/>
    <n v="851.83800000000008"/>
    <n v="982.8900000000001"/>
    <n v="131.05200000000002"/>
  </r>
  <r>
    <s v="SO - 0002792"/>
    <s v="In-Store"/>
    <s v="WARE-MKL1006"/>
    <d v="2019-02-04T00:00:00"/>
    <x v="318"/>
    <d v="2019-05-12T00:00:00"/>
    <x v="227"/>
    <n v="8"/>
    <s v="USD"/>
    <x v="26"/>
    <n v="3"/>
    <n v="43"/>
    <n v="346"/>
    <x v="1"/>
    <n v="21"/>
    <n v="7.4999999999999997E-2"/>
    <n v="1681.7"/>
    <n v="992.20299999999997"/>
    <n v="3111.1450000000004"/>
    <n v="1126.7390000000005"/>
  </r>
  <r>
    <s v="SO - 0002793"/>
    <s v="Wholesale"/>
    <s v="WARE-XYS1001"/>
    <d v="2018-10-27T00:00:00"/>
    <x v="318"/>
    <d v="2019-05-03T00:00:00"/>
    <x v="241"/>
    <n v="26"/>
    <s v="USD"/>
    <x v="25"/>
    <n v="27"/>
    <n v="17"/>
    <n v="26"/>
    <x v="2"/>
    <n v="8"/>
    <n v="7.4999999999999997E-2"/>
    <n v="1051.9000000000001"/>
    <n v="841.5200000000001"/>
    <n v="4865.0375000000004"/>
    <n v="657.4375"/>
  </r>
  <r>
    <s v="SO - 0002794"/>
    <s v="In-Store"/>
    <s v="WARE-NMK1003"/>
    <d v="2019-02-04T00:00:00"/>
    <x v="318"/>
    <d v="2019-04-17T00:00:00"/>
    <x v="231"/>
    <n v="2"/>
    <s v="USD"/>
    <x v="10"/>
    <n v="9"/>
    <n v="11"/>
    <n v="108"/>
    <x v="1"/>
    <n v="39"/>
    <n v="7.4999999999999997E-2"/>
    <n v="247.9"/>
    <n v="99.160000000000011"/>
    <n v="1834.46"/>
    <n v="1041.1799999999998"/>
  </r>
  <r>
    <s v="SO - 0002795"/>
    <s v="In-Store"/>
    <s v="WARE-XYS1001"/>
    <d v="2019-02-04T00:00:00"/>
    <x v="318"/>
    <d v="2019-05-10T00:00:00"/>
    <x v="227"/>
    <n v="8"/>
    <s v="USD"/>
    <x v="0"/>
    <n v="6"/>
    <n v="11"/>
    <n v="1"/>
    <x v="1"/>
    <n v="35"/>
    <n v="0.05"/>
    <n v="3872.6"/>
    <n v="2517.19"/>
    <n v="22073.819999999996"/>
    <n v="6970.6799999999967"/>
  </r>
  <r>
    <s v="SO - 0002796"/>
    <s v="Wholesale"/>
    <s v="WARE-NBV1002"/>
    <d v="2018-10-27T00:00:00"/>
    <x v="318"/>
    <d v="2019-04-26T00:00:00"/>
    <x v="235"/>
    <n v="16"/>
    <s v="USD"/>
    <x v="21"/>
    <n v="26"/>
    <n v="16"/>
    <n v="66"/>
    <x v="1"/>
    <n v="2"/>
    <n v="0.05"/>
    <n v="2559.4"/>
    <n v="2047.5200000000002"/>
    <n v="14588.58"/>
    <n v="2303.4599999999991"/>
  </r>
  <r>
    <s v="SO - 0002797"/>
    <s v="In-Store"/>
    <s v="WARE-NMK1003"/>
    <d v="2018-10-27T00:00:00"/>
    <x v="318"/>
    <d v="2019-05-04T00:00:00"/>
    <x v="244"/>
    <n v="22"/>
    <s v="USD"/>
    <x v="0"/>
    <n v="6"/>
    <n v="44"/>
    <n v="151"/>
    <x v="1"/>
    <n v="41"/>
    <n v="0.15"/>
    <n v="1782.2"/>
    <n v="1461.404"/>
    <n v="1514.87"/>
    <n v="53.465999999999894"/>
  </r>
  <r>
    <s v="SO - 0002798"/>
    <s v="Distributor"/>
    <s v="WARE-NMK1003"/>
    <d v="2018-10-27T00:00:00"/>
    <x v="318"/>
    <d v="2019-04-25T00:00:00"/>
    <x v="225"/>
    <n v="4"/>
    <s v="USD"/>
    <x v="2"/>
    <n v="21"/>
    <n v="2"/>
    <n v="135"/>
    <x v="0"/>
    <n v="22"/>
    <n v="7.4999999999999997E-2"/>
    <n v="5440.4000000000005"/>
    <n v="4352.3200000000006"/>
    <n v="40258.960000000006"/>
    <n v="5440.4000000000015"/>
  </r>
  <r>
    <s v="SO - 0002799"/>
    <s v="Distributor"/>
    <s v="WARE-PUJ1005"/>
    <d v="2018-10-27T00:00:00"/>
    <x v="318"/>
    <d v="2019-04-23T00:00:00"/>
    <x v="239"/>
    <n v="25"/>
    <s v="USD"/>
    <x v="4"/>
    <n v="22"/>
    <n v="37"/>
    <n v="270"/>
    <x v="0"/>
    <n v="42"/>
    <n v="0.2"/>
    <n v="1286.4000000000001"/>
    <n v="643.20000000000005"/>
    <n v="1029.1200000000001"/>
    <n v="385.92000000000007"/>
  </r>
  <r>
    <s v="SO - 0002800"/>
    <s v="Wholesale"/>
    <s v="WARE-NMK1003"/>
    <d v="2018-10-27T00:00:00"/>
    <x v="318"/>
    <d v="2019-05-08T00:00:00"/>
    <x v="232"/>
    <n v="12"/>
    <s v="USD"/>
    <x v="12"/>
    <n v="25"/>
    <n v="2"/>
    <n v="132"/>
    <x v="1"/>
    <n v="31"/>
    <n v="0.05"/>
    <n v="1098.8"/>
    <n v="549.4"/>
    <n v="4175.4399999999996"/>
    <n v="1977.8399999999997"/>
  </r>
  <r>
    <s v="SO - 0002801"/>
    <s v="In-Store"/>
    <s v="WARE-XYS1001"/>
    <d v="2018-10-27T00:00:00"/>
    <x v="319"/>
    <d v="2019-04-25T00:00:00"/>
    <x v="246"/>
    <n v="18"/>
    <s v="USD"/>
    <x v="9"/>
    <n v="8"/>
    <n v="7"/>
    <n v="3"/>
    <x v="1"/>
    <n v="3"/>
    <n v="0.1"/>
    <n v="1031.8"/>
    <n v="412.72"/>
    <n v="3714.48"/>
    <n v="2063.6"/>
  </r>
  <r>
    <s v="SO - 0002802"/>
    <s v="Online"/>
    <s v="WARE-NMK1003"/>
    <d v="2018-10-27T00:00:00"/>
    <x v="319"/>
    <d v="2019-04-29T00:00:00"/>
    <x v="241"/>
    <n v="25"/>
    <s v="USD"/>
    <x v="16"/>
    <n v="18"/>
    <n v="11"/>
    <n v="158"/>
    <x v="0"/>
    <n v="42"/>
    <n v="0.2"/>
    <n v="2559.4"/>
    <n v="1612.422"/>
    <n v="8190.0800000000008"/>
    <n v="1740.3920000000007"/>
  </r>
  <r>
    <s v="SO - 0002803"/>
    <s v="In-Store"/>
    <s v="WARE-NMK1003"/>
    <d v="2019-02-04T00:00:00"/>
    <x v="319"/>
    <d v="2019-05-06T00:00:00"/>
    <x v="229"/>
    <n v="4"/>
    <s v="USD"/>
    <x v="7"/>
    <n v="4"/>
    <n v="30"/>
    <n v="91"/>
    <x v="1"/>
    <n v="35"/>
    <n v="0.3"/>
    <n v="1862.6000000000001"/>
    <n v="1434.2020000000002"/>
    <n v="2607.64"/>
    <n v="-260.76400000000058"/>
  </r>
  <r>
    <s v="SO - 0002804"/>
    <s v="In-Store"/>
    <s v="WARE-MKL1006"/>
    <d v="2019-02-04T00:00:00"/>
    <x v="319"/>
    <d v="2019-05-13T00:00:00"/>
    <x v="229"/>
    <n v="4"/>
    <s v="USD"/>
    <x v="14"/>
    <n v="7"/>
    <n v="28"/>
    <n v="357"/>
    <x v="1"/>
    <n v="41"/>
    <n v="0.05"/>
    <n v="1085.4000000000001"/>
    <n v="520.99200000000008"/>
    <n v="7217.9100000000008"/>
    <n v="3570.9660000000003"/>
  </r>
  <r>
    <s v="SO - 0002805"/>
    <s v="Online"/>
    <s v="WARE-MKL1006"/>
    <d v="2019-02-04T00:00:00"/>
    <x v="319"/>
    <d v="2019-04-22T00:00:00"/>
    <x v="235"/>
    <n v="15"/>
    <s v="USD"/>
    <x v="1"/>
    <n v="14"/>
    <n v="29"/>
    <n v="346"/>
    <x v="4"/>
    <n v="18"/>
    <n v="7.4999999999999997E-2"/>
    <n v="1802.3"/>
    <n v="901.15"/>
    <n v="1667.1275000000001"/>
    <n v="765.97750000000008"/>
  </r>
  <r>
    <s v="SO - 0002806"/>
    <s v="Online"/>
    <s v="WARE-NMK1003"/>
    <d v="2019-02-04T00:00:00"/>
    <x v="319"/>
    <d v="2019-05-06T00:00:00"/>
    <x v="244"/>
    <n v="21"/>
    <s v="USD"/>
    <x v="24"/>
    <n v="16"/>
    <n v="9"/>
    <n v="200"/>
    <x v="1"/>
    <n v="17"/>
    <n v="0.3"/>
    <n v="1882.7"/>
    <n v="1430.8520000000001"/>
    <n v="3953.67"/>
    <n v="-338.88600000000042"/>
  </r>
  <r>
    <s v="SO - 0002807"/>
    <s v="Online"/>
    <s v="WARE-NMK1003"/>
    <d v="2018-10-27T00:00:00"/>
    <x v="319"/>
    <d v="2019-05-11T00:00:00"/>
    <x v="235"/>
    <n v="15"/>
    <s v="USD"/>
    <x v="16"/>
    <n v="18"/>
    <n v="4"/>
    <n v="148"/>
    <x v="1"/>
    <n v="21"/>
    <n v="7.4999999999999997E-2"/>
    <n v="1916.2"/>
    <n v="1226.3680000000002"/>
    <n v="3544.9700000000003"/>
    <n v="1092.2339999999999"/>
  </r>
  <r>
    <s v="SO - 0002808"/>
    <s v="Online"/>
    <s v="WARE-NMK1003"/>
    <d v="2019-02-04T00:00:00"/>
    <x v="319"/>
    <d v="2019-05-12T00:00:00"/>
    <x v="225"/>
    <n v="3"/>
    <s v="USD"/>
    <x v="19"/>
    <n v="19"/>
    <n v="15"/>
    <n v="97"/>
    <x v="1"/>
    <n v="39"/>
    <n v="0.2"/>
    <n v="991.6"/>
    <n v="694.12"/>
    <n v="4759.68"/>
    <n v="594.96"/>
  </r>
  <r>
    <s v="SO - 0002809"/>
    <s v="In-Store"/>
    <s v="WARE-XYS1001"/>
    <d v="2018-10-27T00:00:00"/>
    <x v="319"/>
    <d v="2019-05-05T00:00:00"/>
    <x v="232"/>
    <n v="11"/>
    <s v="USD"/>
    <x v="22"/>
    <n v="11"/>
    <n v="48"/>
    <n v="20"/>
    <x v="1"/>
    <n v="31"/>
    <n v="0.05"/>
    <n v="1809"/>
    <n v="922.59"/>
    <n v="1718.55"/>
    <n v="795.95999999999992"/>
  </r>
  <r>
    <s v="SO - 0002810"/>
    <s v="Online"/>
    <s v="WARE-NMK1003"/>
    <d v="2019-02-04T00:00:00"/>
    <x v="320"/>
    <d v="2019-05-08T00:00:00"/>
    <x v="247"/>
    <n v="42"/>
    <s v="USD"/>
    <x v="20"/>
    <n v="17"/>
    <n v="26"/>
    <n v="185"/>
    <x v="2"/>
    <n v="16"/>
    <n v="0.1"/>
    <n v="891.1"/>
    <n v="614.85899999999992"/>
    <n v="4811.9400000000005"/>
    <n v="1122.786000000001"/>
  </r>
  <r>
    <s v="SO - 0002811"/>
    <s v="Distributor"/>
    <s v="WARE-PUJ1005"/>
    <d v="2019-02-04T00:00:00"/>
    <x v="320"/>
    <d v="2019-04-29T00:00:00"/>
    <x v="242"/>
    <n v="30"/>
    <s v="USD"/>
    <x v="2"/>
    <n v="21"/>
    <n v="45"/>
    <n v="325"/>
    <x v="0"/>
    <n v="12"/>
    <n v="0.05"/>
    <n v="254.6"/>
    <n v="150.214"/>
    <n v="967.4799999999999"/>
    <n v="366.62399999999991"/>
  </r>
  <r>
    <s v="SO - 0002812"/>
    <s v="In-Store"/>
    <s v="WARE-MKL1006"/>
    <d v="2019-02-04T00:00:00"/>
    <x v="320"/>
    <d v="2019-04-21T00:00:00"/>
    <x v="232"/>
    <n v="10"/>
    <s v="USD"/>
    <x v="7"/>
    <n v="4"/>
    <n v="26"/>
    <n v="362"/>
    <x v="1"/>
    <n v="11"/>
    <n v="0.1"/>
    <n v="3149"/>
    <n v="1322.58"/>
    <n v="19838.7"/>
    <n v="10580.640000000001"/>
  </r>
  <r>
    <s v="SO - 0002813"/>
    <s v="Wholesale"/>
    <s v="WARE-UHY1004"/>
    <d v="2018-10-27T00:00:00"/>
    <x v="320"/>
    <d v="2019-05-02T00:00:00"/>
    <x v="237"/>
    <n v="9"/>
    <s v="USD"/>
    <x v="25"/>
    <n v="27"/>
    <n v="29"/>
    <n v="237"/>
    <x v="3"/>
    <n v="6"/>
    <n v="7.4999999999999997E-2"/>
    <n v="3946.3"/>
    <n v="1775.835"/>
    <n v="25552.292500000003"/>
    <n v="13121.447500000002"/>
  </r>
  <r>
    <s v="SO - 0002814"/>
    <s v="In-Store"/>
    <s v="WARE-PUJ1005"/>
    <d v="2019-02-04T00:00:00"/>
    <x v="320"/>
    <d v="2019-05-01T00:00:00"/>
    <x v="232"/>
    <n v="10"/>
    <s v="USD"/>
    <x v="0"/>
    <n v="6"/>
    <n v="5"/>
    <n v="263"/>
    <x v="1"/>
    <n v="11"/>
    <n v="0.05"/>
    <n v="1701.8"/>
    <n v="748.79200000000003"/>
    <n v="11316.97"/>
    <n v="6075.4259999999995"/>
  </r>
  <r>
    <s v="SO - 0002815"/>
    <s v="In-Store"/>
    <s v="WARE-NMK1003"/>
    <d v="2018-10-27T00:00:00"/>
    <x v="320"/>
    <d v="2019-05-07T00:00:00"/>
    <x v="237"/>
    <n v="9"/>
    <s v="USD"/>
    <x v="7"/>
    <n v="4"/>
    <n v="4"/>
    <n v="197"/>
    <x v="1"/>
    <n v="44"/>
    <n v="0.05"/>
    <n v="1011.7"/>
    <n v="445.14800000000002"/>
    <n v="4805.5749999999998"/>
    <n v="2579.8349999999996"/>
  </r>
  <r>
    <s v="SO - 0002816"/>
    <s v="Online"/>
    <s v="WARE-NMK1003"/>
    <d v="2018-10-27T00:00:00"/>
    <x v="320"/>
    <d v="2019-05-09T00:00:00"/>
    <x v="228"/>
    <n v="7"/>
    <s v="USD"/>
    <x v="24"/>
    <n v="16"/>
    <n v="20"/>
    <n v="153"/>
    <x v="1"/>
    <n v="23"/>
    <n v="0.4"/>
    <n v="871"/>
    <n v="383.24"/>
    <n v="2613"/>
    <n v="696.8"/>
  </r>
  <r>
    <s v="SO - 0002817"/>
    <s v="In-Store"/>
    <s v="WARE-NMK1003"/>
    <d v="2018-10-27T00:00:00"/>
    <x v="321"/>
    <d v="2019-04-24T00:00:00"/>
    <x v="245"/>
    <n v="26"/>
    <s v="USD"/>
    <x v="14"/>
    <n v="7"/>
    <n v="47"/>
    <n v="160"/>
    <x v="0"/>
    <n v="38"/>
    <n v="7.4999999999999997E-2"/>
    <n v="1105.5"/>
    <n v="442.20000000000005"/>
    <n v="3067.7625000000003"/>
    <n v="1741.1625000000001"/>
  </r>
  <r>
    <s v="SO - 0002818"/>
    <s v="Wholesale"/>
    <s v="WARE-NMK1003"/>
    <d v="2019-02-04T00:00:00"/>
    <x v="321"/>
    <d v="2019-04-21T00:00:00"/>
    <x v="232"/>
    <n v="9"/>
    <s v="USD"/>
    <x v="3"/>
    <n v="28"/>
    <n v="13"/>
    <n v="125"/>
    <x v="2"/>
    <n v="4"/>
    <n v="0.05"/>
    <n v="6405.2"/>
    <n v="4611.7439999999997"/>
    <n v="42594.58"/>
    <n v="10312.372000000003"/>
  </r>
  <r>
    <s v="SO - 0002819"/>
    <s v="Online"/>
    <s v="WARE-MKL1006"/>
    <d v="2018-10-27T00:00:00"/>
    <x v="321"/>
    <d v="2019-05-08T00:00:00"/>
    <x v="248"/>
    <n v="34"/>
    <s v="USD"/>
    <x v="18"/>
    <n v="13"/>
    <n v="11"/>
    <n v="344"/>
    <x v="2"/>
    <n v="4"/>
    <n v="0.3"/>
    <n v="2398.6"/>
    <n v="1798.9499999999998"/>
    <n v="6716.079999999999"/>
    <n v="-479.72000000000025"/>
  </r>
  <r>
    <s v="SO - 0002820"/>
    <s v="Wholesale"/>
    <s v="WARE-UHY1004"/>
    <d v="2019-02-04T00:00:00"/>
    <x v="321"/>
    <d v="2019-04-27T00:00:00"/>
    <x v="249"/>
    <n v="36"/>
    <s v="USD"/>
    <x v="3"/>
    <n v="28"/>
    <n v="24"/>
    <n v="234"/>
    <x v="0"/>
    <n v="12"/>
    <n v="0.15"/>
    <n v="1112.2"/>
    <n v="811.90600000000006"/>
    <n v="2836.11"/>
    <n v="400.39199999999983"/>
  </r>
  <r>
    <s v="SO - 0002821"/>
    <s v="Wholesale"/>
    <s v="WARE-PUJ1005"/>
    <d v="2019-02-04T00:00:00"/>
    <x v="321"/>
    <d v="2019-05-13T00:00:00"/>
    <x v="239"/>
    <n v="22"/>
    <s v="USD"/>
    <x v="25"/>
    <n v="27"/>
    <n v="26"/>
    <n v="277"/>
    <x v="2"/>
    <n v="4"/>
    <n v="0.15"/>
    <n v="1936.3"/>
    <n v="1103.6909999999998"/>
    <n v="6583.42"/>
    <n v="2168.6560000000009"/>
  </r>
  <r>
    <s v="SO - 0002822"/>
    <s v="In-Store"/>
    <s v="WARE-UHY1004"/>
    <d v="2019-02-04T00:00:00"/>
    <x v="321"/>
    <d v="2019-04-26T00:00:00"/>
    <x v="227"/>
    <n v="5"/>
    <s v="USD"/>
    <x v="7"/>
    <n v="4"/>
    <n v="15"/>
    <n v="252"/>
    <x v="1"/>
    <n v="33"/>
    <n v="7.4999999999999997E-2"/>
    <n v="1051.9000000000001"/>
    <n v="452.31700000000001"/>
    <n v="1946.0150000000003"/>
    <n v="1041.3810000000003"/>
  </r>
  <r>
    <s v="SO - 0002823"/>
    <s v="In-Store"/>
    <s v="WARE-NBV1002"/>
    <d v="2019-02-04T00:00:00"/>
    <x v="321"/>
    <d v="2019-05-06T00:00:00"/>
    <x v="227"/>
    <n v="5"/>
    <s v="USD"/>
    <x v="10"/>
    <n v="9"/>
    <n v="46"/>
    <n v="85"/>
    <x v="1"/>
    <n v="3"/>
    <n v="0.3"/>
    <n v="1051.9000000000001"/>
    <n v="662.69700000000012"/>
    <n v="3681.6499999999996"/>
    <n v="368.16499999999905"/>
  </r>
  <r>
    <s v="SO - 0002824"/>
    <s v="Distributor"/>
    <s v="WARE-XYS1001"/>
    <d v="2019-02-04T00:00:00"/>
    <x v="321"/>
    <d v="2019-04-21T00:00:00"/>
    <x v="228"/>
    <n v="6"/>
    <s v="USD"/>
    <x v="8"/>
    <n v="23"/>
    <n v="11"/>
    <n v="11"/>
    <x v="1"/>
    <n v="3"/>
    <n v="7.4999999999999997E-2"/>
    <n v="1092.1000000000001"/>
    <n v="589.73400000000015"/>
    <n v="3030.5775000000003"/>
    <n v="1261.3754999999999"/>
  </r>
  <r>
    <s v="SO - 0002825"/>
    <s v="Online"/>
    <s v="WARE-XYS1001"/>
    <d v="2019-02-04T00:00:00"/>
    <x v="321"/>
    <d v="2019-05-03T00:00:00"/>
    <x v="238"/>
    <n v="15"/>
    <s v="USD"/>
    <x v="19"/>
    <n v="19"/>
    <n v="47"/>
    <n v="6"/>
    <x v="1"/>
    <n v="33"/>
    <n v="0.2"/>
    <n v="3175.8"/>
    <n v="1905.48"/>
    <n v="5081.2800000000007"/>
    <n v="1270.3200000000006"/>
  </r>
  <r>
    <s v="SO - 0002826"/>
    <s v="Online"/>
    <s v="WARE-PUJ1005"/>
    <d v="2018-10-27T00:00:00"/>
    <x v="322"/>
    <d v="2019-04-30T00:00:00"/>
    <x v="248"/>
    <n v="33"/>
    <s v="USD"/>
    <x v="20"/>
    <n v="17"/>
    <n v="14"/>
    <n v="309"/>
    <x v="2"/>
    <n v="1"/>
    <n v="0.1"/>
    <n v="2659.9"/>
    <n v="1808.7320000000002"/>
    <n v="16757.37"/>
    <n v="4096.2459999999974"/>
  </r>
  <r>
    <s v="SO - 0002827"/>
    <s v="In-Store"/>
    <s v="WARE-NBV1002"/>
    <d v="2019-02-04T00:00:00"/>
    <x v="322"/>
    <d v="2019-04-28T00:00:00"/>
    <x v="232"/>
    <n v="8"/>
    <s v="USD"/>
    <x v="0"/>
    <n v="6"/>
    <n v="25"/>
    <n v="73"/>
    <x v="1"/>
    <n v="43"/>
    <n v="7.4999999999999997E-2"/>
    <n v="1038.5"/>
    <n v="768.49"/>
    <n v="6724.2875000000004"/>
    <n v="1344.8575000000001"/>
  </r>
  <r>
    <s v="SO - 0002828"/>
    <s v="Online"/>
    <s v="WARE-XYS1001"/>
    <d v="2019-02-04T00:00:00"/>
    <x v="322"/>
    <d v="2019-05-09T00:00:00"/>
    <x v="235"/>
    <n v="12"/>
    <s v="USD"/>
    <x v="18"/>
    <n v="13"/>
    <n v="1"/>
    <n v="21"/>
    <x v="1"/>
    <n v="14"/>
    <n v="0.05"/>
    <n v="1956.4"/>
    <n v="860.81600000000003"/>
    <n v="1858.58"/>
    <n v="997.7639999999999"/>
  </r>
  <r>
    <s v="SO - 0002829"/>
    <s v="Wholesale"/>
    <s v="WARE-NMK1003"/>
    <d v="2018-10-27T00:00:00"/>
    <x v="322"/>
    <d v="2019-05-13T00:00:00"/>
    <x v="232"/>
    <n v="8"/>
    <s v="USD"/>
    <x v="3"/>
    <n v="28"/>
    <n v="7"/>
    <n v="145"/>
    <x v="2"/>
    <n v="37"/>
    <n v="0.15"/>
    <n v="1125.6000000000001"/>
    <n v="844.2"/>
    <n v="6697.3200000000006"/>
    <n v="787.92000000000007"/>
  </r>
  <r>
    <s v="SO - 0002830"/>
    <s v="In-Store"/>
    <s v="WARE-UHY1004"/>
    <d v="2018-10-27T00:00:00"/>
    <x v="322"/>
    <d v="2019-05-03T00:00:00"/>
    <x v="242"/>
    <n v="28"/>
    <s v="USD"/>
    <x v="11"/>
    <n v="5"/>
    <n v="5"/>
    <n v="214"/>
    <x v="1"/>
    <n v="29"/>
    <n v="0.1"/>
    <n v="1762.1000000000001"/>
    <n v="1339.1960000000001"/>
    <n v="9515.34"/>
    <n v="1480.1639999999989"/>
  </r>
  <r>
    <s v="SO - 0002831"/>
    <s v="In-Store"/>
    <s v="WARE-UHY1004"/>
    <d v="2019-02-04T00:00:00"/>
    <x v="322"/>
    <d v="2019-04-27T00:00:00"/>
    <x v="246"/>
    <n v="15"/>
    <s v="USD"/>
    <x v="26"/>
    <n v="3"/>
    <n v="47"/>
    <n v="219"/>
    <x v="1"/>
    <n v="33"/>
    <n v="0.05"/>
    <n v="777.2"/>
    <n v="334.19600000000003"/>
    <n v="2953.36"/>
    <n v="1616.576"/>
  </r>
  <r>
    <s v="SO - 0002832"/>
    <s v="In-Store"/>
    <s v="WARE-NMK1003"/>
    <d v="2018-10-27T00:00:00"/>
    <x v="322"/>
    <d v="2019-04-20T00:00:00"/>
    <x v="236"/>
    <n v="11"/>
    <s v="USD"/>
    <x v="26"/>
    <n v="3"/>
    <n v="11"/>
    <n v="98"/>
    <x v="0"/>
    <n v="19"/>
    <n v="0.05"/>
    <n v="1762.1000000000001"/>
    <n v="1462.5430000000001"/>
    <n v="11717.965"/>
    <n v="1480.1639999999989"/>
  </r>
  <r>
    <s v="SO - 0002833"/>
    <s v="In-Store"/>
    <s v="WARE-PUJ1005"/>
    <d v="2018-10-27T00:00:00"/>
    <x v="322"/>
    <d v="2019-05-06T00:00:00"/>
    <x v="238"/>
    <n v="14"/>
    <s v="USD"/>
    <x v="13"/>
    <n v="2"/>
    <n v="7"/>
    <n v="295"/>
    <x v="1"/>
    <n v="17"/>
    <n v="0.1"/>
    <n v="1112.2"/>
    <n v="511.61200000000002"/>
    <n v="8007.84"/>
    <n v="3914.944"/>
  </r>
  <r>
    <s v="SO - 0002834"/>
    <s v="Wholesale"/>
    <s v="WARE-NMK1003"/>
    <d v="2019-02-04T00:00:00"/>
    <x v="323"/>
    <d v="2019-05-16T00:00:00"/>
    <x v="240"/>
    <n v="18"/>
    <s v="USD"/>
    <x v="25"/>
    <n v="27"/>
    <n v="32"/>
    <n v="180"/>
    <x v="3"/>
    <n v="28"/>
    <n v="0.05"/>
    <n v="2512.5"/>
    <n v="1306.5"/>
    <n v="19095"/>
    <n v="8643"/>
  </r>
  <r>
    <s v="SO - 0002835"/>
    <s v="Wholesale"/>
    <s v="WARE-PUJ1005"/>
    <d v="2019-02-04T00:00:00"/>
    <x v="323"/>
    <d v="2019-04-29T00:00:00"/>
    <x v="232"/>
    <n v="7"/>
    <s v="USD"/>
    <x v="3"/>
    <n v="28"/>
    <n v="6"/>
    <n v="266"/>
    <x v="1"/>
    <n v="45"/>
    <n v="0.15"/>
    <n v="897.80000000000007"/>
    <n v="430.94400000000002"/>
    <n v="6105.04"/>
    <n v="2657.4879999999998"/>
  </r>
  <r>
    <s v="SO - 0002836"/>
    <s v="Wholesale"/>
    <s v="WARE-UHY1004"/>
    <d v="2019-02-04T00:00:00"/>
    <x v="323"/>
    <d v="2019-05-05T00:00:00"/>
    <x v="233"/>
    <n v="12"/>
    <s v="USD"/>
    <x v="21"/>
    <n v="26"/>
    <n v="30"/>
    <n v="209"/>
    <x v="1"/>
    <n v="14"/>
    <n v="0.15"/>
    <n v="6472.2"/>
    <n v="3236.1"/>
    <n v="44010.96"/>
    <n v="18122.16"/>
  </r>
  <r>
    <s v="SO - 0002837"/>
    <s v="In-Store"/>
    <s v="WARE-XYS1001"/>
    <d v="2019-02-04T00:00:00"/>
    <x v="323"/>
    <d v="2019-04-27T00:00:00"/>
    <x v="244"/>
    <n v="17"/>
    <s v="USD"/>
    <x v="6"/>
    <n v="10"/>
    <n v="33"/>
    <n v="29"/>
    <x v="1"/>
    <n v="41"/>
    <n v="0.1"/>
    <n v="1038.5"/>
    <n v="747.72"/>
    <n v="7477.2"/>
    <n v="1495.4399999999996"/>
  </r>
  <r>
    <s v="SO - 0002838"/>
    <s v="In-Store"/>
    <s v="WARE-NMK1003"/>
    <d v="2019-02-04T00:00:00"/>
    <x v="323"/>
    <d v="2019-05-08T00:00:00"/>
    <x v="250"/>
    <n v="26"/>
    <s v="USD"/>
    <x v="26"/>
    <n v="3"/>
    <n v="19"/>
    <n v="133"/>
    <x v="1"/>
    <n v="29"/>
    <n v="7.4999999999999997E-2"/>
    <n v="5949.6"/>
    <n v="4045.7280000000005"/>
    <n v="5503.380000000001"/>
    <n v="1457.6520000000005"/>
  </r>
  <r>
    <s v="SO - 0002839"/>
    <s v="Distributor"/>
    <s v="WARE-NMK1003"/>
    <d v="2019-02-04T00:00:00"/>
    <x v="323"/>
    <d v="2019-04-26T00:00:00"/>
    <x v="234"/>
    <n v="19"/>
    <s v="USD"/>
    <x v="8"/>
    <n v="23"/>
    <n v="9"/>
    <n v="96"/>
    <x v="1"/>
    <n v="23"/>
    <n v="7.4999999999999997E-2"/>
    <n v="931.30000000000007"/>
    <n v="474.96300000000002"/>
    <n v="5168.7150000000001"/>
    <n v="2318.9369999999999"/>
  </r>
  <r>
    <s v="SO - 0002840"/>
    <s v="In-Store"/>
    <s v="WARE-PUJ1005"/>
    <d v="2019-02-04T00:00:00"/>
    <x v="323"/>
    <d v="2019-05-09T00:00:00"/>
    <x v="228"/>
    <n v="4"/>
    <s v="USD"/>
    <x v="14"/>
    <n v="7"/>
    <n v="46"/>
    <n v="273"/>
    <x v="4"/>
    <n v="9"/>
    <n v="0.05"/>
    <n v="2438.8000000000002"/>
    <n v="1024.296"/>
    <n v="18534.88"/>
    <n v="10340.512000000001"/>
  </r>
  <r>
    <s v="SO - 0002841"/>
    <s v="Online"/>
    <s v="WARE-NMK1003"/>
    <d v="2018-10-27T00:00:00"/>
    <x v="323"/>
    <d v="2019-05-13T00:00:00"/>
    <x v="238"/>
    <n v="13"/>
    <s v="USD"/>
    <x v="17"/>
    <n v="20"/>
    <n v="21"/>
    <n v="163"/>
    <x v="3"/>
    <n v="6"/>
    <n v="0.3"/>
    <n v="710.2"/>
    <n v="419.01800000000003"/>
    <n v="3479.98"/>
    <n v="546.85399999999981"/>
  </r>
  <r>
    <s v="SO - 0002842"/>
    <s v="Online"/>
    <s v="WARE-PUJ1005"/>
    <d v="2019-02-04T00:00:00"/>
    <x v="324"/>
    <d v="2019-05-15T00:00:00"/>
    <x v="238"/>
    <n v="12"/>
    <s v="USD"/>
    <x v="19"/>
    <n v="19"/>
    <n v="4"/>
    <n v="310"/>
    <x v="2"/>
    <n v="13"/>
    <n v="0.05"/>
    <n v="1018.4"/>
    <n v="427.72799999999995"/>
    <n v="4837.3999999999996"/>
    <n v="2698.7599999999998"/>
  </r>
  <r>
    <s v="SO - 0002843"/>
    <s v="Online"/>
    <s v="WARE-NMK1003"/>
    <d v="2019-02-04T00:00:00"/>
    <x v="324"/>
    <d v="2019-05-16T00:00:00"/>
    <x v="237"/>
    <n v="5"/>
    <s v="USD"/>
    <x v="18"/>
    <n v="13"/>
    <n v="16"/>
    <n v="125"/>
    <x v="2"/>
    <n v="16"/>
    <n v="0.1"/>
    <n v="3839.1"/>
    <n v="2111.5050000000001"/>
    <n v="27641.52"/>
    <n v="10749.48"/>
  </r>
  <r>
    <s v="SO - 0002844"/>
    <s v="In-Store"/>
    <s v="WARE-NBV1002"/>
    <d v="2019-02-04T00:00:00"/>
    <x v="324"/>
    <d v="2019-04-23T00:00:00"/>
    <x v="246"/>
    <n v="13"/>
    <s v="USD"/>
    <x v="7"/>
    <n v="4"/>
    <n v="47"/>
    <n v="77"/>
    <x v="4"/>
    <n v="18"/>
    <n v="0.4"/>
    <n v="1098.8"/>
    <n v="824.09999999999991"/>
    <n v="1318.56"/>
    <n v="-329.63999999999987"/>
  </r>
  <r>
    <s v="SO - 0002845"/>
    <s v="Online"/>
    <s v="WARE-NBV1002"/>
    <d v="2019-02-04T00:00:00"/>
    <x v="324"/>
    <d v="2019-04-24T00:00:00"/>
    <x v="237"/>
    <n v="5"/>
    <s v="USD"/>
    <x v="1"/>
    <n v="14"/>
    <n v="15"/>
    <n v="77"/>
    <x v="1"/>
    <n v="24"/>
    <n v="0.05"/>
    <n v="1051.9000000000001"/>
    <n v="725.81100000000004"/>
    <n v="1998.6100000000001"/>
    <n v="546.98800000000006"/>
  </r>
  <r>
    <s v="SO - 0002846"/>
    <s v="In-Store"/>
    <s v="WARE-NMK1003"/>
    <d v="2019-02-04T00:00:00"/>
    <x v="324"/>
    <d v="2019-04-22T00:00:00"/>
    <x v="251"/>
    <n v="24"/>
    <s v="USD"/>
    <x v="27"/>
    <n v="1"/>
    <n v="45"/>
    <n v="115"/>
    <x v="1"/>
    <n v="29"/>
    <n v="0.05"/>
    <n v="3865.9"/>
    <n v="2628.8120000000004"/>
    <n v="25708.234999999997"/>
    <n v="7306.5509999999958"/>
  </r>
  <r>
    <s v="SO - 0002847"/>
    <s v="Online"/>
    <s v="WARE-PUJ1005"/>
    <d v="2019-02-04T00:00:00"/>
    <x v="324"/>
    <d v="2019-04-25T00:00:00"/>
    <x v="250"/>
    <n v="25"/>
    <s v="USD"/>
    <x v="18"/>
    <n v="13"/>
    <n v="36"/>
    <n v="320"/>
    <x v="2"/>
    <n v="8"/>
    <n v="0.1"/>
    <n v="1118.9000000000001"/>
    <n v="559.45000000000005"/>
    <n v="6042.06"/>
    <n v="2685.36"/>
  </r>
  <r>
    <s v="SO - 0002848"/>
    <s v="In-Store"/>
    <s v="WARE-XYS1001"/>
    <d v="2018-10-27T00:00:00"/>
    <x v="324"/>
    <d v="2019-05-03T00:00:00"/>
    <x v="232"/>
    <n v="6"/>
    <s v="USD"/>
    <x v="22"/>
    <n v="11"/>
    <n v="22"/>
    <n v="13"/>
    <x v="1"/>
    <n v="26"/>
    <n v="0.05"/>
    <n v="5078.6000000000004"/>
    <n v="3351.8760000000002"/>
    <n v="24123.35"/>
    <n v="7363.9699999999975"/>
  </r>
  <r>
    <s v="SO - 0002849"/>
    <s v="In-Store"/>
    <s v="WARE-PUJ1005"/>
    <d v="2018-10-27T00:00:00"/>
    <x v="324"/>
    <d v="2019-05-12T00:00:00"/>
    <x v="228"/>
    <n v="3"/>
    <s v="USD"/>
    <x v="10"/>
    <n v="9"/>
    <n v="50"/>
    <n v="267"/>
    <x v="4"/>
    <n v="10"/>
    <n v="0.05"/>
    <n v="2646.5"/>
    <n v="1085.0649999999998"/>
    <n v="7542.5249999999996"/>
    <n v="4287.33"/>
  </r>
  <r>
    <s v="SO - 0002850"/>
    <s v="In-Store"/>
    <s v="WARE-XYS1001"/>
    <d v="2019-02-04T00:00:00"/>
    <x v="324"/>
    <d v="2019-05-12T00:00:00"/>
    <x v="244"/>
    <n v="16"/>
    <s v="USD"/>
    <x v="27"/>
    <n v="1"/>
    <n v="28"/>
    <n v="14"/>
    <x v="2"/>
    <n v="1"/>
    <n v="0.4"/>
    <n v="3899.4"/>
    <n v="2261.652"/>
    <n v="18717.12"/>
    <n v="623.90399999999863"/>
  </r>
  <r>
    <s v="SO - 0002851"/>
    <s v="In-Store"/>
    <s v="WARE-XYS1001"/>
    <d v="2019-02-04T00:00:00"/>
    <x v="324"/>
    <d v="2019-05-01T00:00:00"/>
    <x v="233"/>
    <n v="11"/>
    <s v="USD"/>
    <x v="9"/>
    <n v="8"/>
    <n v="37"/>
    <n v="48"/>
    <x v="1"/>
    <n v="31"/>
    <n v="0.3"/>
    <n v="2485.7000000000003"/>
    <n v="1466.5630000000001"/>
    <n v="13919.92"/>
    <n v="2187.4159999999993"/>
  </r>
  <r>
    <s v="SO - 0002852"/>
    <s v="Online"/>
    <s v="WARE-NBV1002"/>
    <d v="2019-02-04T00:00:00"/>
    <x v="324"/>
    <d v="2019-05-12T00:00:00"/>
    <x v="250"/>
    <n v="25"/>
    <s v="USD"/>
    <x v="18"/>
    <n v="13"/>
    <n v="32"/>
    <n v="77"/>
    <x v="0"/>
    <n v="12"/>
    <n v="0.05"/>
    <n v="2398.6"/>
    <n v="1535.104"/>
    <n v="6836.0099999999993"/>
    <n v="2230.6979999999994"/>
  </r>
  <r>
    <s v="SO - 0002853"/>
    <s v="Online"/>
    <s v="WARE-UHY1004"/>
    <d v="2019-02-04T00:00:00"/>
    <x v="325"/>
    <d v="2019-04-27T00:00:00"/>
    <x v="241"/>
    <n v="19"/>
    <s v="USD"/>
    <x v="24"/>
    <n v="16"/>
    <n v="42"/>
    <n v="215"/>
    <x v="3"/>
    <n v="47"/>
    <n v="0.4"/>
    <n v="2653.2000000000003"/>
    <n v="1830.7080000000001"/>
    <n v="6367.68"/>
    <n v="-955.15200000000004"/>
  </r>
  <r>
    <s v="SO - 0002854"/>
    <s v="Wholesale"/>
    <s v="WARE-NMK1003"/>
    <d v="2019-02-04T00:00:00"/>
    <x v="325"/>
    <d v="2019-05-04T00:00:00"/>
    <x v="245"/>
    <n v="22"/>
    <s v="USD"/>
    <x v="3"/>
    <n v="28"/>
    <n v="46"/>
    <n v="202"/>
    <x v="2"/>
    <n v="13"/>
    <n v="0.05"/>
    <n v="2264.6"/>
    <n v="1109.654"/>
    <n v="8605.48"/>
    <n v="4166.8639999999996"/>
  </r>
  <r>
    <s v="SO - 0002855"/>
    <s v="Online"/>
    <s v="WARE-UHY1004"/>
    <d v="2019-02-04T00:00:00"/>
    <x v="325"/>
    <d v="2019-05-11T00:00:00"/>
    <x v="238"/>
    <n v="11"/>
    <s v="USD"/>
    <x v="1"/>
    <n v="14"/>
    <n v="18"/>
    <n v="213"/>
    <x v="2"/>
    <n v="13"/>
    <n v="0.05"/>
    <n v="5165.7"/>
    <n v="2996.1059999999998"/>
    <n v="34351.904999999999"/>
    <n v="13379.163"/>
  </r>
  <r>
    <s v="SO - 0002856"/>
    <s v="Distributor"/>
    <s v="WARE-NBV1002"/>
    <d v="2019-02-04T00:00:00"/>
    <x v="325"/>
    <d v="2019-05-15T00:00:00"/>
    <x v="237"/>
    <n v="4"/>
    <s v="USD"/>
    <x v="12"/>
    <n v="25"/>
    <n v="46"/>
    <n v="59"/>
    <x v="1"/>
    <n v="23"/>
    <n v="0.05"/>
    <n v="1145.7"/>
    <n v="882.18900000000008"/>
    <n v="4353.66"/>
    <n v="824.90399999999954"/>
  </r>
  <r>
    <s v="SO - 0002857"/>
    <s v="Online"/>
    <s v="WARE-XYS1001"/>
    <d v="2018-10-27T00:00:00"/>
    <x v="325"/>
    <d v="2019-04-24T00:00:00"/>
    <x v="243"/>
    <n v="29"/>
    <s v="USD"/>
    <x v="20"/>
    <n v="17"/>
    <n v="41"/>
    <n v="29"/>
    <x v="2"/>
    <n v="4"/>
    <n v="0.05"/>
    <n v="5433.7"/>
    <n v="3205.8829999999998"/>
    <n v="5162.0149999999994"/>
    <n v="1956.1319999999996"/>
  </r>
  <r>
    <s v="SO - 0002858"/>
    <s v="Online"/>
    <s v="WARE-NMK1003"/>
    <d v="2019-02-04T00:00:00"/>
    <x v="326"/>
    <d v="2019-05-18T00:00:00"/>
    <x v="232"/>
    <n v="4"/>
    <s v="USD"/>
    <x v="18"/>
    <n v="13"/>
    <n v="37"/>
    <n v="107"/>
    <x v="1"/>
    <n v="40"/>
    <n v="7.4999999999999997E-2"/>
    <n v="201"/>
    <n v="104.52000000000001"/>
    <n v="743.7"/>
    <n v="325.62"/>
  </r>
  <r>
    <s v="SO - 0002859"/>
    <s v="Online"/>
    <s v="WARE-MKL1006"/>
    <d v="2019-02-04T00:00:00"/>
    <x v="326"/>
    <d v="2019-05-13T00:00:00"/>
    <x v="238"/>
    <n v="10"/>
    <s v="USD"/>
    <x v="17"/>
    <n v="20"/>
    <n v="45"/>
    <n v="349"/>
    <x v="0"/>
    <n v="20"/>
    <n v="0.1"/>
    <n v="1688.4"/>
    <n v="776.6640000000001"/>
    <n v="7597.8"/>
    <n v="3714.4799999999996"/>
  </r>
  <r>
    <s v="SO - 0002860"/>
    <s v="Online"/>
    <s v="WARE-NMK1003"/>
    <d v="2019-02-04T00:00:00"/>
    <x v="326"/>
    <d v="2019-05-02T00:00:00"/>
    <x v="252"/>
    <n v="42"/>
    <s v="USD"/>
    <x v="19"/>
    <n v="19"/>
    <n v="31"/>
    <n v="188"/>
    <x v="0"/>
    <n v="38"/>
    <n v="0.1"/>
    <n v="1005"/>
    <n v="402"/>
    <n v="5427"/>
    <n v="3015"/>
  </r>
  <r>
    <s v="SO - 0002861"/>
    <s v="Wholesale"/>
    <s v="WARE-PUJ1005"/>
    <d v="2018-10-27T00:00:00"/>
    <x v="326"/>
    <d v="2019-05-06T00:00:00"/>
    <x v="253"/>
    <n v="25"/>
    <s v="USD"/>
    <x v="21"/>
    <n v="26"/>
    <n v="1"/>
    <n v="327"/>
    <x v="4"/>
    <n v="10"/>
    <n v="0.3"/>
    <n v="1695.1000000000001"/>
    <n v="1288.2760000000001"/>
    <n v="1186.57"/>
    <n v="-101.70600000000013"/>
  </r>
  <r>
    <s v="SO - 0002862"/>
    <s v="Online"/>
    <s v="WARE-NMK1003"/>
    <d v="2019-02-04T00:00:00"/>
    <x v="326"/>
    <d v="2019-04-26T00:00:00"/>
    <x v="243"/>
    <n v="28"/>
    <s v="USD"/>
    <x v="18"/>
    <n v="13"/>
    <n v="32"/>
    <n v="187"/>
    <x v="1"/>
    <n v="24"/>
    <n v="0.15"/>
    <n v="1058.6000000000001"/>
    <n v="645.74600000000009"/>
    <n v="2699.4300000000003"/>
    <n v="762.19200000000001"/>
  </r>
  <r>
    <s v="SO - 0002863"/>
    <s v="In-Store"/>
    <s v="WARE-UHY1004"/>
    <d v="2019-02-04T00:00:00"/>
    <x v="326"/>
    <d v="2019-05-20T00:00:00"/>
    <x v="234"/>
    <n v="16"/>
    <s v="USD"/>
    <x v="7"/>
    <n v="4"/>
    <n v="50"/>
    <n v="208"/>
    <x v="1"/>
    <n v="24"/>
    <n v="0.05"/>
    <n v="6097"/>
    <n v="4877.6000000000004"/>
    <n v="23168.6"/>
    <n v="3658.1999999999971"/>
  </r>
  <r>
    <s v="SO - 0002864"/>
    <s v="Online"/>
    <s v="WARE-XYS1001"/>
    <d v="2019-02-04T00:00:00"/>
    <x v="326"/>
    <d v="2019-05-13T00:00:00"/>
    <x v="250"/>
    <n v="23"/>
    <s v="USD"/>
    <x v="18"/>
    <n v="13"/>
    <n v="9"/>
    <n v="37"/>
    <x v="0"/>
    <n v="19"/>
    <n v="0.2"/>
    <n v="1782.2"/>
    <n v="712.88000000000011"/>
    <n v="5703.0400000000009"/>
    <n v="2851.5200000000004"/>
  </r>
  <r>
    <s v="SO - 0002865"/>
    <s v="Distributor"/>
    <s v="WARE-XYS1001"/>
    <d v="2019-02-04T00:00:00"/>
    <x v="326"/>
    <d v="2019-05-13T00:00:00"/>
    <x v="232"/>
    <n v="4"/>
    <s v="USD"/>
    <x v="17"/>
    <n v="20"/>
    <n v="4"/>
    <n v="25"/>
    <x v="2"/>
    <n v="4"/>
    <n v="0.05"/>
    <n v="2324.9"/>
    <n v="1441.4380000000001"/>
    <n v="13251.93"/>
    <n v="4603.3019999999997"/>
  </r>
  <r>
    <s v="SO - 0002866"/>
    <s v="Wholesale"/>
    <s v="WARE-NMK1003"/>
    <d v="2019-02-04T00:00:00"/>
    <x v="327"/>
    <d v="2019-05-20T00:00:00"/>
    <x v="233"/>
    <n v="8"/>
    <s v="USD"/>
    <x v="25"/>
    <n v="27"/>
    <n v="23"/>
    <n v="145"/>
    <x v="4"/>
    <n v="10"/>
    <n v="0.1"/>
    <n v="3939.6"/>
    <n v="2600.136"/>
    <n v="21273.84"/>
    <n v="5673.0240000000013"/>
  </r>
  <r>
    <s v="SO - 0002867"/>
    <s v="In-Store"/>
    <s v="WARE-MKL1006"/>
    <d v="2019-02-04T00:00:00"/>
    <x v="327"/>
    <d v="2019-05-03T00:00:00"/>
    <x v="234"/>
    <n v="15"/>
    <s v="USD"/>
    <x v="26"/>
    <n v="3"/>
    <n v="37"/>
    <n v="339"/>
    <x v="1"/>
    <n v="30"/>
    <n v="0.2"/>
    <n v="187.6"/>
    <n v="84.42"/>
    <n v="450.24"/>
    <n v="196.98000000000002"/>
  </r>
  <r>
    <s v="SO - 0002868"/>
    <s v="In-Store"/>
    <s v="WARE-NMK1003"/>
    <d v="2019-02-04T00:00:00"/>
    <x v="327"/>
    <d v="2019-05-01T00:00:00"/>
    <x v="233"/>
    <n v="8"/>
    <s v="USD"/>
    <x v="14"/>
    <n v="7"/>
    <n v="30"/>
    <n v="93"/>
    <x v="1"/>
    <n v="27"/>
    <n v="0.05"/>
    <n v="2351.7000000000003"/>
    <n v="1787.2920000000001"/>
    <n v="4468.2300000000005"/>
    <n v="893.64600000000019"/>
  </r>
  <r>
    <s v="SO - 0002869"/>
    <s v="Online"/>
    <s v="WARE-NBV1002"/>
    <d v="2019-02-04T00:00:00"/>
    <x v="327"/>
    <d v="2019-04-26T00:00:00"/>
    <x v="240"/>
    <n v="14"/>
    <s v="USD"/>
    <x v="16"/>
    <n v="18"/>
    <n v="6"/>
    <n v="75"/>
    <x v="1"/>
    <n v="2"/>
    <n v="7.4999999999999997E-2"/>
    <n v="268"/>
    <n v="206.36"/>
    <n v="1239.5"/>
    <n v="207.69999999999982"/>
  </r>
  <r>
    <s v="SO - 0002870"/>
    <s v="Online"/>
    <s v="WARE-NMK1003"/>
    <d v="2019-02-04T00:00:00"/>
    <x v="327"/>
    <d v="2019-04-29T00:00:00"/>
    <x v="236"/>
    <n v="6"/>
    <s v="USD"/>
    <x v="19"/>
    <n v="19"/>
    <n v="34"/>
    <n v="171"/>
    <x v="1"/>
    <n v="2"/>
    <n v="0.15"/>
    <n v="3242.8"/>
    <n v="2529.384"/>
    <n v="11025.52"/>
    <n v="907.98400000000038"/>
  </r>
  <r>
    <s v="SO - 0002871"/>
    <s v="Wholesale"/>
    <s v="WARE-NMK1003"/>
    <d v="2019-02-04T00:00:00"/>
    <x v="327"/>
    <d v="2019-05-14T00:00:00"/>
    <x v="245"/>
    <n v="20"/>
    <s v="USD"/>
    <x v="25"/>
    <n v="27"/>
    <n v="9"/>
    <n v="190"/>
    <x v="2"/>
    <n v="13"/>
    <n v="0.1"/>
    <n v="971.5"/>
    <n v="806.34499999999991"/>
    <n v="874.35"/>
    <n v="68.005000000000109"/>
  </r>
  <r>
    <s v="SO - 0002872"/>
    <s v="Wholesale"/>
    <s v="WARE-NMK1003"/>
    <d v="2019-02-04T00:00:00"/>
    <x v="328"/>
    <d v="2019-05-15T00:00:00"/>
    <x v="246"/>
    <n v="9"/>
    <s v="USD"/>
    <x v="25"/>
    <n v="27"/>
    <n v="1"/>
    <n v="104"/>
    <x v="3"/>
    <n v="25"/>
    <n v="7.4999999999999997E-2"/>
    <n v="3691.7000000000003"/>
    <n v="2768.7750000000001"/>
    <n v="3414.8225000000002"/>
    <n v="646.04750000000013"/>
  </r>
  <r>
    <s v="SO - 0002873"/>
    <s v="Distributor"/>
    <s v="WARE-MKL1006"/>
    <d v="2019-02-04T00:00:00"/>
    <x v="328"/>
    <d v="2019-04-29T00:00:00"/>
    <x v="246"/>
    <n v="9"/>
    <s v="USD"/>
    <x v="2"/>
    <n v="21"/>
    <n v="38"/>
    <n v="332"/>
    <x v="1"/>
    <n v="41"/>
    <n v="0.3"/>
    <n v="194.3"/>
    <n v="157.38300000000001"/>
    <n v="408.03000000000003"/>
    <n v="-64.118999999999971"/>
  </r>
  <r>
    <s v="SO - 0002874"/>
    <s v="Distributor"/>
    <s v="WARE-NBV1002"/>
    <d v="2019-02-04T00:00:00"/>
    <x v="328"/>
    <d v="2019-05-17T00:00:00"/>
    <x v="234"/>
    <n v="14"/>
    <s v="USD"/>
    <x v="4"/>
    <n v="22"/>
    <n v="15"/>
    <n v="81"/>
    <x v="1"/>
    <n v="32"/>
    <n v="7.4999999999999997E-2"/>
    <n v="1179.2"/>
    <n v="919.77600000000007"/>
    <n v="2181.52"/>
    <n v="341.96799999999985"/>
  </r>
  <r>
    <s v="SO - 0002875"/>
    <s v="In-Store"/>
    <s v="WARE-MKL1006"/>
    <d v="2019-02-04T00:00:00"/>
    <x v="328"/>
    <d v="2019-05-15T00:00:00"/>
    <x v="244"/>
    <n v="12"/>
    <s v="USD"/>
    <x v="6"/>
    <n v="10"/>
    <n v="3"/>
    <n v="341"/>
    <x v="2"/>
    <n v="13"/>
    <n v="0.05"/>
    <n v="174.20000000000002"/>
    <n v="104.52000000000001"/>
    <n v="661.96"/>
    <n v="243.88"/>
  </r>
  <r>
    <s v="SO - 0002876"/>
    <s v="Wholesale"/>
    <s v="WARE-NMK1003"/>
    <d v="2018-10-27T00:00:00"/>
    <x v="328"/>
    <d v="2019-05-02T00:00:00"/>
    <x v="234"/>
    <n v="14"/>
    <s v="USD"/>
    <x v="21"/>
    <n v="26"/>
    <n v="32"/>
    <n v="102"/>
    <x v="1"/>
    <n v="11"/>
    <n v="0.15"/>
    <n v="1092.1000000000001"/>
    <n v="491.44500000000005"/>
    <n v="7426.2800000000007"/>
    <n v="3494.7200000000003"/>
  </r>
  <r>
    <s v="SO - 0002877"/>
    <s v="Wholesale"/>
    <s v="WARE-NMK1003"/>
    <d v="2019-02-04T00:00:00"/>
    <x v="328"/>
    <d v="2019-05-19T00:00:00"/>
    <x v="254"/>
    <n v="28"/>
    <s v="USD"/>
    <x v="25"/>
    <n v="27"/>
    <n v="23"/>
    <n v="180"/>
    <x v="1"/>
    <n v="2"/>
    <n v="0.1"/>
    <n v="5406.9000000000005"/>
    <n v="3352.2780000000002"/>
    <n v="4866.2100000000009"/>
    <n v="1513.9320000000007"/>
  </r>
  <r>
    <s v="SO - 0002878"/>
    <s v="In-Store"/>
    <s v="WARE-XYS1001"/>
    <d v="2018-10-27T00:00:00"/>
    <x v="328"/>
    <d v="2019-05-04T00:00:00"/>
    <x v="238"/>
    <n v="8"/>
    <s v="USD"/>
    <x v="22"/>
    <n v="11"/>
    <n v="34"/>
    <n v="6"/>
    <x v="1"/>
    <n v="39"/>
    <n v="0.05"/>
    <n v="1025.1000000000001"/>
    <n v="635.56200000000013"/>
    <n v="6816.915"/>
    <n v="2367.9809999999989"/>
  </r>
  <r>
    <s v="SO - 0002879"/>
    <s v="In-Store"/>
    <s v="WARE-XYS1001"/>
    <d v="2019-02-04T00:00:00"/>
    <x v="328"/>
    <d v="2019-05-09T00:00:00"/>
    <x v="245"/>
    <n v="19"/>
    <s v="USD"/>
    <x v="22"/>
    <n v="11"/>
    <n v="32"/>
    <n v="52"/>
    <x v="2"/>
    <n v="8"/>
    <n v="0.4"/>
    <n v="3102.1"/>
    <n v="2078.4070000000002"/>
    <n v="14890.079999999998"/>
    <n v="-1737.1760000000031"/>
  </r>
  <r>
    <s v="SO - 0002880"/>
    <s v="Online"/>
    <s v="WARE-XYS1001"/>
    <d v="2019-02-04T00:00:00"/>
    <x v="328"/>
    <d v="2019-04-26T00:00:00"/>
    <x v="240"/>
    <n v="13"/>
    <s v="USD"/>
    <x v="19"/>
    <n v="19"/>
    <n v="43"/>
    <n v="35"/>
    <x v="3"/>
    <n v="28"/>
    <n v="0.15"/>
    <n v="2231.1"/>
    <n v="1472.5260000000001"/>
    <n v="3792.87"/>
    <n v="847.81799999999976"/>
  </r>
  <r>
    <s v="SO - 0002881"/>
    <s v="In-Store"/>
    <s v="WARE-MKL1006"/>
    <d v="2019-02-04T00:00:00"/>
    <x v="328"/>
    <d v="2019-05-20T00:00:00"/>
    <x v="235"/>
    <n v="6"/>
    <s v="USD"/>
    <x v="9"/>
    <n v="8"/>
    <n v="6"/>
    <n v="345"/>
    <x v="1"/>
    <n v="45"/>
    <n v="7.4999999999999997E-2"/>
    <n v="1159.1000000000001"/>
    <n v="811.37"/>
    <n v="7505.1725000000006"/>
    <n v="1825.5825000000004"/>
  </r>
  <r>
    <s v="SO - 0002882"/>
    <s v="Distributor"/>
    <s v="WARE-NBV1002"/>
    <d v="2019-02-04T00:00:00"/>
    <x v="328"/>
    <d v="2019-05-13T00:00:00"/>
    <x v="244"/>
    <n v="12"/>
    <s v="USD"/>
    <x v="2"/>
    <n v="21"/>
    <n v="1"/>
    <n v="80"/>
    <x v="1"/>
    <n v="11"/>
    <n v="7.4999999999999997E-2"/>
    <n v="1876"/>
    <n v="1163.1199999999999"/>
    <n v="8676.5"/>
    <n v="2860.9000000000005"/>
  </r>
  <r>
    <s v="SO - 0002883"/>
    <s v="Online"/>
    <s v="WARE-XYS1001"/>
    <d v="2019-02-04T00:00:00"/>
    <x v="328"/>
    <d v="2019-05-09T00:00:00"/>
    <x v="244"/>
    <n v="12"/>
    <s v="USD"/>
    <x v="18"/>
    <n v="13"/>
    <n v="3"/>
    <n v="45"/>
    <x v="1"/>
    <n v="33"/>
    <n v="7.4999999999999997E-2"/>
    <n v="2599.6"/>
    <n v="1221.8119999999999"/>
    <n v="19237.04"/>
    <n v="9462.5440000000017"/>
  </r>
  <r>
    <s v="SO - 0002884"/>
    <s v="In-Store"/>
    <s v="WARE-UHY1004"/>
    <d v="2019-02-04T00:00:00"/>
    <x v="328"/>
    <d v="2019-05-19T00:00:00"/>
    <x v="250"/>
    <n v="21"/>
    <s v="USD"/>
    <x v="11"/>
    <n v="5"/>
    <n v="33"/>
    <n v="234"/>
    <x v="1"/>
    <n v="2"/>
    <n v="0.05"/>
    <n v="1092.1000000000001"/>
    <n v="611.57600000000014"/>
    <n v="8299.9600000000009"/>
    <n v="3407.3519999999999"/>
  </r>
  <r>
    <s v="SO - 0002885"/>
    <s v="Distributor"/>
    <s v="WARE-XYS1001"/>
    <d v="2019-02-04T00:00:00"/>
    <x v="328"/>
    <d v="2019-05-09T00:00:00"/>
    <x v="238"/>
    <n v="8"/>
    <s v="USD"/>
    <x v="15"/>
    <n v="24"/>
    <n v="43"/>
    <n v="40"/>
    <x v="1"/>
    <n v="36"/>
    <n v="0.3"/>
    <n v="2492.4"/>
    <n v="1146.5040000000001"/>
    <n v="12212.759999999998"/>
    <n v="4187.2319999999972"/>
  </r>
  <r>
    <s v="SO - 0002886"/>
    <s v="In-Store"/>
    <s v="WARE-UHY1004"/>
    <d v="2019-02-04T00:00:00"/>
    <x v="329"/>
    <d v="2019-05-17T00:00:00"/>
    <x v="254"/>
    <n v="27"/>
    <s v="USD"/>
    <x v="7"/>
    <n v="4"/>
    <n v="34"/>
    <n v="215"/>
    <x v="3"/>
    <n v="28"/>
    <n v="7.4999999999999997E-2"/>
    <n v="2760.4"/>
    <n v="2153.1120000000001"/>
    <n v="5106.7400000000007"/>
    <n v="800.51600000000053"/>
  </r>
  <r>
    <s v="SO - 0002887"/>
    <s v="In-Store"/>
    <s v="WARE-UHY1004"/>
    <d v="2019-02-04T00:00:00"/>
    <x v="329"/>
    <d v="2019-05-17T00:00:00"/>
    <x v="234"/>
    <n v="13"/>
    <s v="USD"/>
    <x v="26"/>
    <n v="3"/>
    <n v="34"/>
    <n v="241"/>
    <x v="3"/>
    <n v="25"/>
    <n v="0.05"/>
    <n v="167.5"/>
    <n v="68.674999999999997"/>
    <n v="1273"/>
    <n v="723.6"/>
  </r>
  <r>
    <s v="SO - 0002888"/>
    <s v="Wholesale"/>
    <s v="WARE-NMK1003"/>
    <d v="2018-10-27T00:00:00"/>
    <x v="329"/>
    <d v="2019-05-03T00:00:00"/>
    <x v="241"/>
    <n v="15"/>
    <s v="USD"/>
    <x v="21"/>
    <n v="26"/>
    <n v="11"/>
    <n v="135"/>
    <x v="3"/>
    <n v="6"/>
    <n v="0.05"/>
    <n v="3832.4"/>
    <n v="2107.8200000000002"/>
    <n v="7281.5599999999995"/>
    <n v="3065.9199999999992"/>
  </r>
  <r>
    <s v="SO - 0002889"/>
    <s v="Distributor"/>
    <s v="WARE-NBV1002"/>
    <d v="2019-02-04T00:00:00"/>
    <x v="329"/>
    <d v="2019-05-20T00:00:00"/>
    <x v="233"/>
    <n v="6"/>
    <s v="USD"/>
    <x v="4"/>
    <n v="22"/>
    <n v="7"/>
    <n v="60"/>
    <x v="3"/>
    <n v="6"/>
    <n v="0.05"/>
    <n v="1742"/>
    <n v="1167.1400000000001"/>
    <n v="6619.5999999999995"/>
    <n v="1951.0399999999991"/>
  </r>
  <r>
    <s v="SO - 0002890"/>
    <s v="Distributor"/>
    <s v="WARE-MKL1006"/>
    <d v="2019-02-04T00:00:00"/>
    <x v="329"/>
    <d v="2019-05-19T00:00:00"/>
    <x v="246"/>
    <n v="8"/>
    <s v="USD"/>
    <x v="4"/>
    <n v="22"/>
    <n v="4"/>
    <n v="337"/>
    <x v="1"/>
    <n v="46"/>
    <n v="0.05"/>
    <n v="1031.8"/>
    <n v="680.98800000000006"/>
    <n v="5881.2599999999993"/>
    <n v="1795.331999999999"/>
  </r>
  <r>
    <s v="SO - 0002891"/>
    <s v="In-Store"/>
    <s v="WARE-NMK1003"/>
    <d v="2019-02-04T00:00:00"/>
    <x v="329"/>
    <d v="2019-05-15T00:00:00"/>
    <x v="244"/>
    <n v="11"/>
    <s v="USD"/>
    <x v="27"/>
    <n v="1"/>
    <n v="41"/>
    <n v="153"/>
    <x v="1"/>
    <n v="14"/>
    <n v="0.05"/>
    <n v="6385.1"/>
    <n v="4724.9740000000002"/>
    <n v="36395.070000000007"/>
    <n v="8045.226000000006"/>
  </r>
  <r>
    <s v="SO - 0002892"/>
    <s v="Distributor"/>
    <s v="WARE-XYS1001"/>
    <d v="2019-02-04T00:00:00"/>
    <x v="329"/>
    <d v="2019-05-16T00:00:00"/>
    <x v="238"/>
    <n v="7"/>
    <s v="USD"/>
    <x v="4"/>
    <n v="22"/>
    <n v="43"/>
    <n v="28"/>
    <x v="0"/>
    <n v="22"/>
    <n v="0.1"/>
    <n v="1072"/>
    <n v="686.08"/>
    <n v="5788.8"/>
    <n v="1672.3199999999997"/>
  </r>
  <r>
    <s v="SO - 0002893"/>
    <s v="Online"/>
    <s v="WARE-NMK1003"/>
    <d v="2019-02-04T00:00:00"/>
    <x v="329"/>
    <d v="2019-05-18T00:00:00"/>
    <x v="248"/>
    <n v="26"/>
    <s v="USD"/>
    <x v="23"/>
    <n v="15"/>
    <n v="6"/>
    <n v="112"/>
    <x v="0"/>
    <n v="19"/>
    <n v="7.4999999999999997E-2"/>
    <n v="1688.4"/>
    <n v="861.08400000000006"/>
    <n v="9370.6200000000026"/>
    <n v="4204.1160000000018"/>
  </r>
  <r>
    <s v="SO - 0002894"/>
    <s v="Wholesale"/>
    <s v="WARE-MKL1006"/>
    <d v="2019-02-04T00:00:00"/>
    <x v="329"/>
    <d v="2019-05-10T00:00:00"/>
    <x v="254"/>
    <n v="27"/>
    <s v="USD"/>
    <x v="25"/>
    <n v="27"/>
    <n v="34"/>
    <n v="342"/>
    <x v="2"/>
    <n v="16"/>
    <n v="7.4999999999999997E-2"/>
    <n v="1306.5"/>
    <n v="548.73"/>
    <n v="2417.0250000000001"/>
    <n v="1319.5650000000001"/>
  </r>
  <r>
    <s v="SO - 0002895"/>
    <s v="Online"/>
    <s v="WARE-NMK1003"/>
    <d v="2019-02-04T00:00:00"/>
    <x v="329"/>
    <d v="2019-05-18T00:00:00"/>
    <x v="233"/>
    <n v="6"/>
    <s v="USD"/>
    <x v="19"/>
    <n v="19"/>
    <n v="38"/>
    <n v="110"/>
    <x v="1"/>
    <n v="40"/>
    <n v="0.1"/>
    <n v="241.20000000000002"/>
    <n v="115.77600000000001"/>
    <n v="434.16"/>
    <n v="202.608"/>
  </r>
  <r>
    <s v="SO - 0002896"/>
    <s v="Online"/>
    <s v="WARE-PUJ1005"/>
    <d v="2019-02-04T00:00:00"/>
    <x v="329"/>
    <d v="2019-05-09T00:00:00"/>
    <x v="239"/>
    <n v="14"/>
    <s v="USD"/>
    <x v="20"/>
    <n v="17"/>
    <n v="8"/>
    <n v="328"/>
    <x v="1"/>
    <n v="3"/>
    <n v="0.1"/>
    <n v="2264.6"/>
    <n v="1743.742"/>
    <n v="14266.98"/>
    <n v="2060.7860000000001"/>
  </r>
  <r>
    <s v="SO - 0002897"/>
    <s v="In-Store"/>
    <s v="WARE-UHY1004"/>
    <d v="2018-10-27T00:00:00"/>
    <x v="329"/>
    <d v="2019-05-23T00:00:00"/>
    <x v="238"/>
    <n v="7"/>
    <s v="USD"/>
    <x v="14"/>
    <n v="7"/>
    <n v="7"/>
    <n v="260"/>
    <x v="1"/>
    <n v="2"/>
    <n v="7.4999999999999997E-2"/>
    <n v="180.9"/>
    <n v="142.911"/>
    <n v="501.99750000000006"/>
    <n v="73.264500000000055"/>
  </r>
  <r>
    <s v="SO - 0002898"/>
    <s v="Online"/>
    <s v="WARE-NMK1003"/>
    <d v="2019-02-04T00:00:00"/>
    <x v="329"/>
    <d v="2019-05-20T00:00:00"/>
    <x v="255"/>
    <n v="40"/>
    <s v="USD"/>
    <x v="24"/>
    <n v="16"/>
    <n v="9"/>
    <n v="155"/>
    <x v="0"/>
    <n v="20"/>
    <n v="0.05"/>
    <n v="3765.4"/>
    <n v="1656.7760000000001"/>
    <n v="10731.39"/>
    <n v="5761.061999999999"/>
  </r>
  <r>
    <s v="SO - 0002899"/>
    <s v="Online"/>
    <s v="WARE-MKL1006"/>
    <d v="2019-02-04T00:00:00"/>
    <x v="330"/>
    <d v="2019-05-17T00:00:00"/>
    <x v="240"/>
    <n v="11"/>
    <s v="USD"/>
    <x v="19"/>
    <n v="19"/>
    <n v="43"/>
    <n v="366"/>
    <x v="1"/>
    <n v="39"/>
    <n v="0.3"/>
    <n v="4020"/>
    <n v="2814"/>
    <n v="2814"/>
    <n v="0"/>
  </r>
  <r>
    <s v="SO - 0002900"/>
    <s v="In-Store"/>
    <s v="WARE-NMK1003"/>
    <d v="2018-10-27T00:00:00"/>
    <x v="330"/>
    <d v="2019-05-01T00:00:00"/>
    <x v="251"/>
    <n v="18"/>
    <s v="USD"/>
    <x v="6"/>
    <n v="10"/>
    <n v="16"/>
    <n v="203"/>
    <x v="1"/>
    <n v="29"/>
    <n v="0.2"/>
    <n v="904.5"/>
    <n v="696.46500000000003"/>
    <n v="4341.6000000000004"/>
    <n v="162.8100000000004"/>
  </r>
  <r>
    <s v="SO - 0002901"/>
    <s v="Distributor"/>
    <s v="WARE-PUJ1005"/>
    <d v="2019-02-04T00:00:00"/>
    <x v="330"/>
    <d v="2019-05-19T00:00:00"/>
    <x v="238"/>
    <n v="6"/>
    <s v="USD"/>
    <x v="8"/>
    <n v="23"/>
    <n v="31"/>
    <n v="266"/>
    <x v="4"/>
    <n v="9"/>
    <n v="7.4999999999999997E-2"/>
    <n v="261.3"/>
    <n v="198.58800000000002"/>
    <n v="1933.6200000000001"/>
    <n v="344.91599999999994"/>
  </r>
  <r>
    <s v="SO - 0002902"/>
    <s v="Distributor"/>
    <s v="WARE-UHY1004"/>
    <d v="2019-02-04T00:00:00"/>
    <x v="330"/>
    <d v="2019-05-11T00:00:00"/>
    <x v="248"/>
    <n v="25"/>
    <s v="USD"/>
    <x v="2"/>
    <n v="21"/>
    <n v="7"/>
    <n v="233"/>
    <x v="0"/>
    <n v="38"/>
    <n v="0.1"/>
    <n v="1902.8"/>
    <n v="1331.9599999999998"/>
    <n v="1712.52"/>
    <n v="380.56000000000017"/>
  </r>
  <r>
    <s v="SO - 0002903"/>
    <s v="Wholesale"/>
    <s v="WARE-PUJ1005"/>
    <d v="2019-02-04T00:00:00"/>
    <x v="330"/>
    <d v="2019-05-10T00:00:00"/>
    <x v="253"/>
    <n v="21"/>
    <s v="USD"/>
    <x v="25"/>
    <n v="27"/>
    <n v="2"/>
    <n v="303"/>
    <x v="1"/>
    <n v="17"/>
    <n v="0.2"/>
    <n v="2425.4"/>
    <n v="1115.6840000000002"/>
    <n v="5820.9600000000009"/>
    <n v="2473.9080000000004"/>
  </r>
  <r>
    <s v="SO - 0002904"/>
    <s v="Online"/>
    <s v="WARE-MKL1006"/>
    <d v="2019-02-04T00:00:00"/>
    <x v="330"/>
    <d v="2019-05-06T00:00:00"/>
    <x v="245"/>
    <n v="17"/>
    <s v="USD"/>
    <x v="23"/>
    <n v="15"/>
    <n v="42"/>
    <n v="336"/>
    <x v="1"/>
    <n v="14"/>
    <n v="0.1"/>
    <n v="1105.5"/>
    <n v="541.69499999999994"/>
    <n v="4974.75"/>
    <n v="2266.2750000000005"/>
  </r>
  <r>
    <s v="SO - 0002905"/>
    <s v="Online"/>
    <s v="WARE-NMK1003"/>
    <d v="2019-02-04T00:00:00"/>
    <x v="330"/>
    <d v="2019-04-28T00:00:00"/>
    <x v="238"/>
    <n v="6"/>
    <s v="USD"/>
    <x v="24"/>
    <n v="16"/>
    <n v="6"/>
    <n v="126"/>
    <x v="1"/>
    <n v="31"/>
    <n v="0.15"/>
    <n v="2753.7000000000003"/>
    <n v="1679.7570000000001"/>
    <n v="2340.645"/>
    <n v="660.88799999999992"/>
  </r>
  <r>
    <s v="SO - 0002906"/>
    <s v="Distributor"/>
    <s v="WARE-MKL1006"/>
    <d v="2018-10-27T00:00:00"/>
    <x v="330"/>
    <d v="2019-04-28T00:00:00"/>
    <x v="250"/>
    <n v="19"/>
    <s v="USD"/>
    <x v="8"/>
    <n v="23"/>
    <n v="34"/>
    <n v="337"/>
    <x v="4"/>
    <n v="9"/>
    <n v="7.4999999999999997E-2"/>
    <n v="174.20000000000002"/>
    <n v="116.71400000000001"/>
    <n v="483.40500000000003"/>
    <n v="133.26299999999998"/>
  </r>
  <r>
    <s v="SO - 0002907"/>
    <s v="Online"/>
    <s v="WARE-PUJ1005"/>
    <d v="2019-02-04T00:00:00"/>
    <x v="330"/>
    <d v="2019-05-23T00:00:00"/>
    <x v="250"/>
    <n v="19"/>
    <s v="USD"/>
    <x v="19"/>
    <n v="19"/>
    <n v="26"/>
    <n v="297"/>
    <x v="2"/>
    <n v="4"/>
    <n v="0.3"/>
    <n v="3832.4"/>
    <n v="2912.6240000000003"/>
    <n v="13413.4"/>
    <n v="-1149.7200000000012"/>
  </r>
  <r>
    <s v="SO - 0002908"/>
    <s v="Online"/>
    <s v="WARE-PUJ1005"/>
    <d v="2019-02-04T00:00:00"/>
    <x v="330"/>
    <d v="2019-04-30T00:00:00"/>
    <x v="245"/>
    <n v="17"/>
    <s v="USD"/>
    <x v="16"/>
    <n v="18"/>
    <n v="20"/>
    <n v="266"/>
    <x v="1"/>
    <n v="32"/>
    <n v="7.4999999999999997E-2"/>
    <n v="1072"/>
    <n v="428.8"/>
    <n v="7932.8"/>
    <n v="4502.3999999999996"/>
  </r>
  <r>
    <s v="SO - 0002909"/>
    <s v="Distributor"/>
    <s v="WARE-PUJ1005"/>
    <d v="2018-10-27T00:00:00"/>
    <x v="331"/>
    <d v="2019-05-24T00:00:00"/>
    <x v="238"/>
    <n v="5"/>
    <s v="USD"/>
    <x v="8"/>
    <n v="23"/>
    <n v="35"/>
    <n v="327"/>
    <x v="1"/>
    <n v="46"/>
    <n v="0.05"/>
    <n v="227.8"/>
    <n v="182.24"/>
    <n v="432.82"/>
    <n v="68.339999999999975"/>
  </r>
  <r>
    <s v="SO - 0002910"/>
    <s v="Online"/>
    <s v="WARE-UHY1004"/>
    <d v="2019-02-04T00:00:00"/>
    <x v="331"/>
    <d v="2019-05-12T00:00:00"/>
    <x v="249"/>
    <n v="26"/>
    <s v="USD"/>
    <x v="19"/>
    <n v="19"/>
    <n v="24"/>
    <n v="222"/>
    <x v="1"/>
    <n v="2"/>
    <n v="0.05"/>
    <n v="1018.4"/>
    <n v="794.35199999999998"/>
    <n v="1934.9599999999998"/>
    <n v="346.25599999999986"/>
  </r>
  <r>
    <s v="SO - 0002911"/>
    <s v="Online"/>
    <s v="WARE-XYS1001"/>
    <d v="2019-02-04T00:00:00"/>
    <x v="331"/>
    <d v="2019-05-24T00:00:00"/>
    <x v="256"/>
    <n v="27"/>
    <s v="USD"/>
    <x v="19"/>
    <n v="19"/>
    <n v="37"/>
    <n v="1"/>
    <x v="0"/>
    <n v="22"/>
    <n v="7.4999999999999997E-2"/>
    <n v="911.2"/>
    <n v="665.17600000000004"/>
    <n v="5057.1600000000008"/>
    <n v="1066.1040000000003"/>
  </r>
  <r>
    <s v="SO - 0002912"/>
    <s v="In-Store"/>
    <s v="WARE-UHY1004"/>
    <d v="2019-02-04T00:00:00"/>
    <x v="331"/>
    <d v="2019-05-01T00:00:00"/>
    <x v="238"/>
    <n v="5"/>
    <s v="USD"/>
    <x v="13"/>
    <n v="2"/>
    <n v="49"/>
    <n v="230"/>
    <x v="3"/>
    <n v="47"/>
    <n v="7.4999999999999997E-2"/>
    <n v="5661.5"/>
    <n v="3623.36"/>
    <n v="36658.212500000001"/>
    <n v="11294.692500000001"/>
  </r>
  <r>
    <s v="SO - 0002913"/>
    <s v="In-Store"/>
    <s v="WARE-MKL1006"/>
    <d v="2019-02-04T00:00:00"/>
    <x v="331"/>
    <d v="2019-05-12T00:00:00"/>
    <x v="256"/>
    <n v="27"/>
    <s v="USD"/>
    <x v="7"/>
    <n v="4"/>
    <n v="21"/>
    <n v="361"/>
    <x v="0"/>
    <n v="38"/>
    <n v="7.4999999999999997E-2"/>
    <n v="857.6"/>
    <n v="617.47199999999998"/>
    <n v="2379.84"/>
    <n v="527.42400000000021"/>
  </r>
  <r>
    <s v="SO - 0002914"/>
    <s v="Wholesale"/>
    <s v="WARE-NBV1002"/>
    <d v="2019-02-04T00:00:00"/>
    <x v="331"/>
    <d v="2019-05-25T00:00:00"/>
    <x v="250"/>
    <n v="18"/>
    <s v="USD"/>
    <x v="25"/>
    <n v="27"/>
    <n v="7"/>
    <n v="60"/>
    <x v="1"/>
    <n v="17"/>
    <n v="7.4999999999999997E-2"/>
    <n v="3551"/>
    <n v="2414.6800000000003"/>
    <n v="19708.05"/>
    <n v="5219.9699999999975"/>
  </r>
  <r>
    <s v="SO - 0002915"/>
    <s v="In-Store"/>
    <s v="WARE-XYS1001"/>
    <d v="2018-10-27T00:00:00"/>
    <x v="331"/>
    <d v="2019-05-05T00:00:00"/>
    <x v="240"/>
    <n v="10"/>
    <s v="USD"/>
    <x v="9"/>
    <n v="8"/>
    <n v="29"/>
    <n v="25"/>
    <x v="2"/>
    <n v="13"/>
    <n v="0.1"/>
    <n v="917.9"/>
    <n v="367.16"/>
    <n v="1652.22"/>
    <n v="917.9"/>
  </r>
  <r>
    <s v="SO - 0002916"/>
    <s v="In-Store"/>
    <s v="WARE-NMK1003"/>
    <d v="2019-02-04T00:00:00"/>
    <x v="331"/>
    <d v="2019-05-21T00:00:00"/>
    <x v="243"/>
    <n v="23"/>
    <s v="USD"/>
    <x v="0"/>
    <n v="6"/>
    <n v="15"/>
    <n v="164"/>
    <x v="1"/>
    <n v="26"/>
    <n v="0.4"/>
    <n v="3865.9"/>
    <n v="1662.337"/>
    <n v="4639.08"/>
    <n v="1314.4059999999999"/>
  </r>
  <r>
    <s v="SO - 0002917"/>
    <s v="In-Store"/>
    <s v="WARE-PUJ1005"/>
    <d v="2018-10-27T00:00:00"/>
    <x v="331"/>
    <d v="2019-05-09T00:00:00"/>
    <x v="240"/>
    <n v="10"/>
    <s v="USD"/>
    <x v="10"/>
    <n v="9"/>
    <n v="12"/>
    <n v="267"/>
    <x v="1"/>
    <n v="30"/>
    <n v="0.3"/>
    <n v="5038.4000000000005"/>
    <n v="2418.4320000000002"/>
    <n v="7053.76"/>
    <n v="2216.8959999999997"/>
  </r>
  <r>
    <s v="SO - 0002918"/>
    <s v="Wholesale"/>
    <s v="WARE-UHY1004"/>
    <d v="2019-02-04T00:00:00"/>
    <x v="331"/>
    <d v="2019-05-01T00:00:00"/>
    <x v="257"/>
    <n v="32"/>
    <s v="USD"/>
    <x v="25"/>
    <n v="27"/>
    <n v="29"/>
    <n v="213"/>
    <x v="1"/>
    <n v="39"/>
    <n v="0.3"/>
    <n v="3859.2000000000003"/>
    <n v="1736.64"/>
    <n v="13507.199999999999"/>
    <n v="4823.9999999999982"/>
  </r>
  <r>
    <s v="SO - 0002919"/>
    <s v="Wholesale"/>
    <s v="WARE-XYS1001"/>
    <d v="2019-02-04T00:00:00"/>
    <x v="331"/>
    <d v="2019-04-29T00:00:00"/>
    <x v="248"/>
    <n v="24"/>
    <s v="USD"/>
    <x v="12"/>
    <n v="25"/>
    <n v="39"/>
    <n v="41"/>
    <x v="0"/>
    <n v="15"/>
    <n v="0.3"/>
    <n v="971.5"/>
    <n v="806.34499999999991"/>
    <n v="680.05"/>
    <n v="-126.29499999999996"/>
  </r>
  <r>
    <s v="SO - 0002920"/>
    <s v="Online"/>
    <s v="WARE-UHY1004"/>
    <d v="2019-02-04T00:00:00"/>
    <x v="331"/>
    <d v="2019-05-14T00:00:00"/>
    <x v="250"/>
    <n v="18"/>
    <s v="USD"/>
    <x v="16"/>
    <n v="18"/>
    <n v="20"/>
    <n v="250"/>
    <x v="2"/>
    <n v="16"/>
    <n v="0.15"/>
    <n v="1058.6000000000001"/>
    <n v="550.47200000000009"/>
    <n v="899.81000000000006"/>
    <n v="349.33799999999997"/>
  </r>
  <r>
    <s v="SO - 0002921"/>
    <s v="In-Store"/>
    <s v="WARE-NBV1002"/>
    <d v="2018-10-27T00:00:00"/>
    <x v="331"/>
    <d v="2019-05-18T00:00:00"/>
    <x v="242"/>
    <n v="19"/>
    <s v="USD"/>
    <x v="14"/>
    <n v="7"/>
    <n v="4"/>
    <n v="66"/>
    <x v="3"/>
    <n v="28"/>
    <n v="7.4999999999999997E-2"/>
    <n v="5875.9000000000005"/>
    <n v="4289.4070000000002"/>
    <n v="32611.245000000003"/>
    <n v="6874.8029999999999"/>
  </r>
  <r>
    <s v="SO - 0002922"/>
    <s v="Online"/>
    <s v="WARE-XYS1001"/>
    <d v="2019-02-04T00:00:00"/>
    <x v="331"/>
    <d v="2019-05-23T00:00:00"/>
    <x v="254"/>
    <n v="25"/>
    <s v="USD"/>
    <x v="23"/>
    <n v="15"/>
    <n v="44"/>
    <n v="2"/>
    <x v="1"/>
    <n v="2"/>
    <n v="0.05"/>
    <n v="247.9"/>
    <n v="123.95"/>
    <n v="942.02"/>
    <n v="446.21999999999997"/>
  </r>
  <r>
    <s v="SO - 0002923"/>
    <s v="In-Store"/>
    <s v="WARE-PUJ1005"/>
    <d v="2019-02-04T00:00:00"/>
    <x v="331"/>
    <d v="2019-05-18T00:00:00"/>
    <x v="233"/>
    <n v="4"/>
    <s v="USD"/>
    <x v="5"/>
    <n v="12"/>
    <n v="35"/>
    <n v="276"/>
    <x v="1"/>
    <n v="26"/>
    <n v="0.2"/>
    <n v="5520.8"/>
    <n v="3698.9360000000001"/>
    <n v="26499.840000000004"/>
    <n v="4306.224000000002"/>
  </r>
  <r>
    <s v="SO - 0002924"/>
    <s v="Wholesale"/>
    <s v="WARE-NMK1003"/>
    <d v="2019-02-04T00:00:00"/>
    <x v="332"/>
    <d v="2019-05-14T00:00:00"/>
    <x v="238"/>
    <n v="4"/>
    <s v="USD"/>
    <x v="21"/>
    <n v="26"/>
    <n v="29"/>
    <n v="104"/>
    <x v="4"/>
    <n v="10"/>
    <n v="0.15"/>
    <n v="5855.8"/>
    <n v="3806.2700000000004"/>
    <n v="39819.440000000002"/>
    <n v="9369.2799999999988"/>
  </r>
  <r>
    <s v="SO - 0002925"/>
    <s v="In-Store"/>
    <s v="WARE-XYS1001"/>
    <d v="2019-02-04T00:00:00"/>
    <x v="332"/>
    <d v="2019-05-17T00:00:00"/>
    <x v="242"/>
    <n v="18"/>
    <s v="USD"/>
    <x v="10"/>
    <n v="9"/>
    <n v="7"/>
    <n v="17"/>
    <x v="1"/>
    <n v="31"/>
    <n v="0.05"/>
    <n v="5172.4000000000005"/>
    <n v="3103.44"/>
    <n v="24568.9"/>
    <n v="9051.7000000000007"/>
  </r>
  <r>
    <s v="SO - 0002926"/>
    <s v="In-Store"/>
    <s v="WARE-UHY1004"/>
    <d v="2019-02-04T00:00:00"/>
    <x v="332"/>
    <d v="2019-05-13T00:00:00"/>
    <x v="238"/>
    <n v="4"/>
    <s v="USD"/>
    <x v="11"/>
    <n v="5"/>
    <n v="13"/>
    <n v="232"/>
    <x v="4"/>
    <n v="10"/>
    <n v="0.05"/>
    <n v="1708.5"/>
    <n v="1247.2049999999999"/>
    <n v="4869.2249999999995"/>
    <n v="1127.6099999999997"/>
  </r>
  <r>
    <s v="SO - 0002927"/>
    <s v="Online"/>
    <s v="WARE-NMK1003"/>
    <d v="2019-02-04T00:00:00"/>
    <x v="332"/>
    <d v="2019-05-01T00:00:00"/>
    <x v="248"/>
    <n v="23"/>
    <s v="USD"/>
    <x v="18"/>
    <n v="13"/>
    <n v="9"/>
    <n v="167"/>
    <x v="1"/>
    <n v="11"/>
    <n v="7.4999999999999997E-2"/>
    <n v="1869.3"/>
    <n v="1196.3520000000001"/>
    <n v="12103.717500000001"/>
    <n v="3729.2535000000007"/>
  </r>
  <r>
    <s v="SO - 0002928"/>
    <s v="In-Store"/>
    <s v="WARE-UHY1004"/>
    <d v="2018-10-27T00:00:00"/>
    <x v="332"/>
    <d v="2019-05-07T00:00:00"/>
    <x v="246"/>
    <n v="5"/>
    <s v="USD"/>
    <x v="11"/>
    <n v="5"/>
    <n v="24"/>
    <n v="248"/>
    <x v="1"/>
    <n v="39"/>
    <n v="0.1"/>
    <n v="254.6"/>
    <n v="190.95"/>
    <n v="1145.7"/>
    <n v="190.95000000000005"/>
  </r>
  <r>
    <s v="SO - 0002929"/>
    <s v="Online"/>
    <s v="WARE-UHY1004"/>
    <d v="2018-10-27T00:00:00"/>
    <x v="332"/>
    <d v="2019-05-19T00:00:00"/>
    <x v="243"/>
    <n v="22"/>
    <s v="USD"/>
    <x v="17"/>
    <n v="20"/>
    <n v="23"/>
    <n v="231"/>
    <x v="3"/>
    <n v="47"/>
    <n v="0.15"/>
    <n v="3986.5"/>
    <n v="1594.6000000000001"/>
    <n v="3388.5250000000001"/>
    <n v="1793.925"/>
  </r>
  <r>
    <s v="SO - 0002930"/>
    <s v="Online"/>
    <s v="WARE-PUJ1005"/>
    <d v="2019-02-04T00:00:00"/>
    <x v="332"/>
    <d v="2019-05-15T00:00:00"/>
    <x v="244"/>
    <n v="8"/>
    <s v="USD"/>
    <x v="19"/>
    <n v="19"/>
    <n v="18"/>
    <n v="314"/>
    <x v="1"/>
    <n v="41"/>
    <n v="0.1"/>
    <n v="2512.5"/>
    <n v="1582.875"/>
    <n v="13567.5"/>
    <n v="4070.25"/>
  </r>
  <r>
    <s v="SO - 0002931"/>
    <s v="In-Store"/>
    <s v="WARE-XYS1001"/>
    <d v="2019-02-04T00:00:00"/>
    <x v="332"/>
    <d v="2019-05-10T00:00:00"/>
    <x v="239"/>
    <n v="11"/>
    <s v="USD"/>
    <x v="27"/>
    <n v="1"/>
    <n v="45"/>
    <n v="39"/>
    <x v="3"/>
    <n v="25"/>
    <n v="0.4"/>
    <n v="234.5"/>
    <n v="182.91"/>
    <n v="984.9"/>
    <n v="-295.46999999999991"/>
  </r>
  <r>
    <s v="SO - 0002932"/>
    <s v="In-Store"/>
    <s v="WARE-XYS1001"/>
    <d v="2019-02-04T00:00:00"/>
    <x v="332"/>
    <d v="2019-05-18T00:00:00"/>
    <x v="242"/>
    <n v="18"/>
    <s v="USD"/>
    <x v="22"/>
    <n v="11"/>
    <n v="29"/>
    <n v="2"/>
    <x v="0"/>
    <n v="15"/>
    <n v="0.15"/>
    <n v="1112.2"/>
    <n v="544.97800000000007"/>
    <n v="2836.11"/>
    <n v="1201.1759999999999"/>
  </r>
  <r>
    <s v="SO - 0002933"/>
    <s v="Online"/>
    <s v="WARE-XYS1001"/>
    <d v="2019-02-04T00:00:00"/>
    <x v="332"/>
    <d v="2019-05-11T00:00:00"/>
    <x v="246"/>
    <n v="5"/>
    <s v="USD"/>
    <x v="18"/>
    <n v="13"/>
    <n v="40"/>
    <n v="17"/>
    <x v="1"/>
    <n v="29"/>
    <n v="0.05"/>
    <n v="180.9"/>
    <n v="151.95599999999999"/>
    <n v="1374.84"/>
    <n v="159.19200000000001"/>
  </r>
  <r>
    <s v="SO - 0002934"/>
    <s v="Online"/>
    <s v="WARE-UHY1004"/>
    <d v="2019-02-04T00:00:00"/>
    <x v="332"/>
    <d v="2019-05-06T00:00:00"/>
    <x v="258"/>
    <n v="29"/>
    <s v="USD"/>
    <x v="19"/>
    <n v="19"/>
    <n v="38"/>
    <n v="239"/>
    <x v="1"/>
    <n v="2"/>
    <n v="0.1"/>
    <n v="1762.1000000000001"/>
    <n v="863.42900000000009"/>
    <n v="12687.12"/>
    <n v="5779.6880000000001"/>
  </r>
  <r>
    <s v="SO - 0002935"/>
    <s v="Online"/>
    <s v="WARE-PUJ1005"/>
    <d v="2019-02-04T00:00:00"/>
    <x v="333"/>
    <d v="2019-05-13T00:00:00"/>
    <x v="257"/>
    <n v="30"/>
    <s v="USD"/>
    <x v="23"/>
    <n v="15"/>
    <n v="32"/>
    <n v="310"/>
    <x v="0"/>
    <n v="12"/>
    <n v="0.05"/>
    <n v="3926.2000000000003"/>
    <n v="2237.9339999999997"/>
    <n v="22379.34"/>
    <n v="8951.7360000000008"/>
  </r>
  <r>
    <s v="SO - 0002936"/>
    <s v="Online"/>
    <s v="WARE-UHY1004"/>
    <d v="2018-10-27T00:00:00"/>
    <x v="333"/>
    <d v="2019-05-06T00:00:00"/>
    <x v="251"/>
    <n v="15"/>
    <s v="USD"/>
    <x v="24"/>
    <n v="16"/>
    <n v="35"/>
    <n v="245"/>
    <x v="1"/>
    <n v="40"/>
    <n v="7.4999999999999997E-2"/>
    <n v="5447.1"/>
    <n v="4030.8540000000003"/>
    <n v="40308.540000000008"/>
    <n v="8061.708000000006"/>
  </r>
  <r>
    <s v="SO - 0002937"/>
    <s v="In-Store"/>
    <s v="WARE-UHY1004"/>
    <d v="2019-02-04T00:00:00"/>
    <x v="333"/>
    <d v="2019-05-17T00:00:00"/>
    <x v="248"/>
    <n v="22"/>
    <s v="USD"/>
    <x v="0"/>
    <n v="6"/>
    <n v="33"/>
    <n v="244"/>
    <x v="2"/>
    <n v="13"/>
    <n v="0.05"/>
    <n v="850.9"/>
    <n v="680.72"/>
    <n v="4041.7749999999996"/>
    <n v="638.17499999999927"/>
  </r>
  <r>
    <s v="SO - 0002938"/>
    <s v="Distributor"/>
    <s v="WARE-NBV1002"/>
    <d v="2019-02-04T00:00:00"/>
    <x v="333"/>
    <d v="2019-05-20T00:00:00"/>
    <x v="253"/>
    <n v="18"/>
    <s v="USD"/>
    <x v="17"/>
    <n v="20"/>
    <n v="38"/>
    <n v="79"/>
    <x v="1"/>
    <n v="23"/>
    <n v="0.05"/>
    <n v="2572.8000000000002"/>
    <n v="1080.576"/>
    <n v="14664.960000000001"/>
    <n v="8181.5040000000008"/>
  </r>
  <r>
    <s v="SO - 0002939"/>
    <s v="Online"/>
    <s v="WARE-XYS1001"/>
    <d v="2019-02-04T00:00:00"/>
    <x v="333"/>
    <d v="2019-05-25T00:00:00"/>
    <x v="241"/>
    <n v="11"/>
    <s v="USD"/>
    <x v="17"/>
    <n v="20"/>
    <n v="7"/>
    <n v="51"/>
    <x v="0"/>
    <n v="38"/>
    <n v="0.15"/>
    <n v="1045.2"/>
    <n v="606.21600000000001"/>
    <n v="7107.36"/>
    <n v="2257.6319999999996"/>
  </r>
  <r>
    <s v="SO - 0002940"/>
    <s v="Online"/>
    <s v="WARE-XYS1001"/>
    <d v="2019-02-04T00:00:00"/>
    <x v="333"/>
    <d v="2019-05-26T00:00:00"/>
    <x v="234"/>
    <n v="9"/>
    <s v="USD"/>
    <x v="5"/>
    <n v="12"/>
    <n v="50"/>
    <n v="28"/>
    <x v="1"/>
    <n v="31"/>
    <n v="0.05"/>
    <n v="2465.6"/>
    <n v="1405.3919999999998"/>
    <n v="4684.6399999999994"/>
    <n v="1873.8559999999998"/>
  </r>
  <r>
    <s v="SO - 0002941"/>
    <s v="Online"/>
    <s v="WARE-PUJ1005"/>
    <d v="2019-02-04T00:00:00"/>
    <x v="334"/>
    <d v="2019-05-24T00:00:00"/>
    <x v="249"/>
    <n v="23"/>
    <s v="USD"/>
    <x v="16"/>
    <n v="18"/>
    <n v="33"/>
    <n v="301"/>
    <x v="1"/>
    <n v="29"/>
    <n v="7.4999999999999997E-2"/>
    <n v="1065.3"/>
    <n v="500.69099999999997"/>
    <n v="4927.0124999999998"/>
    <n v="2423.5574999999999"/>
  </r>
  <r>
    <s v="SO - 0002942"/>
    <s v="In-Store"/>
    <s v="WARE-PUJ1005"/>
    <d v="2019-02-04T00:00:00"/>
    <x v="334"/>
    <d v="2019-05-23T00:00:00"/>
    <x v="242"/>
    <n v="16"/>
    <s v="USD"/>
    <x v="6"/>
    <n v="10"/>
    <n v="17"/>
    <n v="316"/>
    <x v="4"/>
    <n v="18"/>
    <n v="7.4999999999999997E-2"/>
    <n v="1788.9"/>
    <n v="1413.2310000000002"/>
    <n v="1654.7325000000001"/>
    <n v="241.50149999999985"/>
  </r>
  <r>
    <s v="SO - 0002943"/>
    <s v="In-Store"/>
    <s v="WARE-XYS1001"/>
    <d v="2019-02-04T00:00:00"/>
    <x v="334"/>
    <d v="2019-05-27T00:00:00"/>
    <x v="239"/>
    <n v="9"/>
    <s v="USD"/>
    <x v="11"/>
    <n v="5"/>
    <n v="47"/>
    <n v="41"/>
    <x v="3"/>
    <n v="28"/>
    <n v="0.05"/>
    <n v="5661.5"/>
    <n v="2660.9049999999997"/>
    <n v="43027.4"/>
    <n v="21740.160000000003"/>
  </r>
  <r>
    <s v="SO - 0002944"/>
    <s v="In-Store"/>
    <s v="WARE-UHY1004"/>
    <d v="2019-02-04T00:00:00"/>
    <x v="334"/>
    <d v="2019-05-26T00:00:00"/>
    <x v="246"/>
    <n v="3"/>
    <s v="USD"/>
    <x v="14"/>
    <n v="7"/>
    <n v="4"/>
    <n v="245"/>
    <x v="4"/>
    <n v="10"/>
    <n v="0.4"/>
    <n v="2968.1"/>
    <n v="2344.799"/>
    <n v="1780.86"/>
    <n v="-563.93900000000008"/>
  </r>
  <r>
    <s v="SO - 0002945"/>
    <s v="Wholesale"/>
    <s v="WARE-PUJ1005"/>
    <d v="2018-10-27T00:00:00"/>
    <x v="334"/>
    <d v="2019-05-09T00:00:00"/>
    <x v="256"/>
    <n v="24"/>
    <s v="USD"/>
    <x v="25"/>
    <n v="27"/>
    <n v="3"/>
    <n v="279"/>
    <x v="1"/>
    <n v="26"/>
    <n v="0.2"/>
    <n v="2472.3000000000002"/>
    <n v="2027.2860000000001"/>
    <n v="3955.6800000000003"/>
    <n v="-98.891999999999825"/>
  </r>
  <r>
    <s v="SO - 0002946"/>
    <s v="Online"/>
    <s v="WARE-XYS1001"/>
    <d v="2019-02-04T00:00:00"/>
    <x v="335"/>
    <d v="2019-05-16T00:00:00"/>
    <x v="243"/>
    <n v="19"/>
    <s v="USD"/>
    <x v="16"/>
    <n v="18"/>
    <n v="24"/>
    <n v="57"/>
    <x v="1"/>
    <n v="2"/>
    <n v="0.4"/>
    <n v="2211"/>
    <n v="1348.71"/>
    <n v="9286.1999999999989"/>
    <n v="-154.77000000000226"/>
  </r>
  <r>
    <s v="SO - 0002947"/>
    <s v="Wholesale"/>
    <s v="WARE-XYS1001"/>
    <d v="2019-02-04T00:00:00"/>
    <x v="335"/>
    <d v="2019-05-24T00:00:00"/>
    <x v="240"/>
    <n v="6"/>
    <s v="USD"/>
    <x v="3"/>
    <n v="28"/>
    <n v="36"/>
    <n v="47"/>
    <x v="4"/>
    <n v="18"/>
    <n v="0.05"/>
    <n v="2432.1"/>
    <n v="972.84"/>
    <n v="4620.99"/>
    <n v="2675.3099999999995"/>
  </r>
  <r>
    <s v="SO - 0002948"/>
    <s v="Distributor"/>
    <s v="WARE-NBV1002"/>
    <d v="2019-02-04T00:00:00"/>
    <x v="335"/>
    <d v="2019-05-19T00:00:00"/>
    <x v="244"/>
    <n v="5"/>
    <s v="USD"/>
    <x v="2"/>
    <n v="21"/>
    <n v="18"/>
    <n v="63"/>
    <x v="1"/>
    <n v="31"/>
    <n v="0.15"/>
    <n v="3966.4"/>
    <n v="2657.4880000000003"/>
    <n v="6742.88"/>
    <n v="1427.9039999999995"/>
  </r>
  <r>
    <s v="SO - 0002949"/>
    <s v="Online"/>
    <s v="WARE-PUJ1005"/>
    <d v="2019-02-04T00:00:00"/>
    <x v="335"/>
    <d v="2019-05-19T00:00:00"/>
    <x v="248"/>
    <n v="20"/>
    <s v="USD"/>
    <x v="1"/>
    <n v="14"/>
    <n v="32"/>
    <n v="313"/>
    <x v="1"/>
    <n v="43"/>
    <n v="0.05"/>
    <n v="3906.1"/>
    <n v="1601.501"/>
    <n v="25975.564999999999"/>
    <n v="14765.057999999999"/>
  </r>
  <r>
    <s v="SO - 0002950"/>
    <s v="Distributor"/>
    <s v="WARE-NMK1003"/>
    <d v="2019-02-04T00:00:00"/>
    <x v="335"/>
    <d v="2019-05-13T00:00:00"/>
    <x v="245"/>
    <n v="12"/>
    <s v="USD"/>
    <x v="12"/>
    <n v="25"/>
    <n v="34"/>
    <n v="115"/>
    <x v="0"/>
    <n v="5"/>
    <n v="0.05"/>
    <n v="3865.9"/>
    <n v="1932.95"/>
    <n v="3672.605"/>
    <n v="1739.655"/>
  </r>
  <r>
    <s v="SO - 0002951"/>
    <s v="Online"/>
    <s v="WARE-UHY1004"/>
    <d v="2019-02-04T00:00:00"/>
    <x v="335"/>
    <d v="2019-05-20T00:00:00"/>
    <x v="240"/>
    <n v="6"/>
    <s v="USD"/>
    <x v="19"/>
    <n v="19"/>
    <n v="29"/>
    <n v="222"/>
    <x v="4"/>
    <n v="9"/>
    <n v="0.1"/>
    <n v="1849.2"/>
    <n v="1294.44"/>
    <n v="8321.4"/>
    <n v="1849.1999999999989"/>
  </r>
  <r>
    <s v="SO - 0002952"/>
    <s v="Online"/>
    <s v="WARE-XYS1001"/>
    <d v="2019-02-04T00:00:00"/>
    <x v="335"/>
    <d v="2019-05-13T00:00:00"/>
    <x v="253"/>
    <n v="16"/>
    <s v="USD"/>
    <x v="19"/>
    <n v="19"/>
    <n v="37"/>
    <n v="48"/>
    <x v="3"/>
    <n v="28"/>
    <n v="0.15"/>
    <n v="1025.1000000000001"/>
    <n v="430.54200000000003"/>
    <n v="4356.6750000000011"/>
    <n v="2203.9650000000011"/>
  </r>
  <r>
    <s v="SO - 0002953"/>
    <s v="In-Store"/>
    <s v="WARE-XYS1001"/>
    <d v="2019-02-04T00:00:00"/>
    <x v="336"/>
    <d v="2019-05-09T00:00:00"/>
    <x v="242"/>
    <n v="14"/>
    <s v="USD"/>
    <x v="13"/>
    <n v="2"/>
    <n v="39"/>
    <n v="12"/>
    <x v="1"/>
    <n v="14"/>
    <n v="0.05"/>
    <n v="1025.1000000000001"/>
    <n v="697.0680000000001"/>
    <n v="2921.5349999999999"/>
    <n v="830.33099999999968"/>
  </r>
  <r>
    <s v="SO - 0002954"/>
    <s v="Online"/>
    <s v="WARE-PUJ1005"/>
    <d v="2019-02-04T00:00:00"/>
    <x v="336"/>
    <d v="2019-05-24T00:00:00"/>
    <x v="259"/>
    <n v="35"/>
    <s v="USD"/>
    <x v="23"/>
    <n v="15"/>
    <n v="32"/>
    <n v="306"/>
    <x v="0"/>
    <n v="34"/>
    <n v="0.05"/>
    <n v="3899.4"/>
    <n v="3119.5200000000004"/>
    <n v="11113.29"/>
    <n v="1754.7299999999996"/>
  </r>
  <r>
    <s v="SO - 0002955"/>
    <s v="In-Store"/>
    <s v="WARE-XYS1001"/>
    <d v="2019-02-04T00:00:00"/>
    <x v="336"/>
    <d v="2019-05-16T00:00:00"/>
    <x v="248"/>
    <n v="19"/>
    <s v="USD"/>
    <x v="11"/>
    <n v="5"/>
    <n v="45"/>
    <n v="42"/>
    <x v="1"/>
    <n v="11"/>
    <n v="7.4999999999999997E-2"/>
    <n v="1051.9000000000001"/>
    <n v="767.88700000000006"/>
    <n v="2919.0225000000005"/>
    <n v="615.36150000000043"/>
  </r>
  <r>
    <s v="SO - 0002956"/>
    <s v="In-Store"/>
    <s v="WARE-UHY1004"/>
    <d v="2019-02-04T00:00:00"/>
    <x v="336"/>
    <d v="2019-05-21T00:00:00"/>
    <x v="250"/>
    <n v="13"/>
    <s v="USD"/>
    <x v="0"/>
    <n v="6"/>
    <n v="25"/>
    <n v="244"/>
    <x v="1"/>
    <n v="43"/>
    <n v="0.05"/>
    <n v="3015"/>
    <n v="2562.75"/>
    <n v="14321.25"/>
    <n v="1507.5"/>
  </r>
  <r>
    <s v="SO - 0002957"/>
    <s v="Distributor"/>
    <s v="WARE-NMK1003"/>
    <d v="2019-02-04T00:00:00"/>
    <x v="336"/>
    <d v="2019-05-18T00:00:00"/>
    <x v="245"/>
    <n v="11"/>
    <s v="USD"/>
    <x v="8"/>
    <n v="23"/>
    <n v="36"/>
    <n v="189"/>
    <x v="2"/>
    <n v="13"/>
    <n v="0.1"/>
    <n v="1835.8"/>
    <n v="1248.3440000000001"/>
    <n v="9913.32"/>
    <n v="2423.2559999999994"/>
  </r>
  <r>
    <s v="SO - 0002958"/>
    <s v="In-Store"/>
    <s v="WARE-NMK1003"/>
    <d v="2019-02-04T00:00:00"/>
    <x v="336"/>
    <d v="2019-05-26T00:00:00"/>
    <x v="243"/>
    <n v="18"/>
    <s v="USD"/>
    <x v="5"/>
    <n v="12"/>
    <n v="20"/>
    <n v="143"/>
    <x v="0"/>
    <n v="15"/>
    <n v="0.05"/>
    <n v="2291.4"/>
    <n v="1558.1520000000003"/>
    <n v="4353.66"/>
    <n v="1237.3559999999993"/>
  </r>
  <r>
    <s v="SO - 0002959"/>
    <s v="In-Store"/>
    <s v="WARE-UHY1004"/>
    <d v="2019-02-04T00:00:00"/>
    <x v="336"/>
    <d v="2019-05-06T00:00:00"/>
    <x v="241"/>
    <n v="8"/>
    <s v="USD"/>
    <x v="9"/>
    <n v="8"/>
    <n v="8"/>
    <n v="251"/>
    <x v="4"/>
    <n v="10"/>
    <n v="0.05"/>
    <n v="3048.5"/>
    <n v="1798.615"/>
    <n v="17376.45"/>
    <n v="6584.76"/>
  </r>
  <r>
    <s v="SO - 0002960"/>
    <s v="Distributor"/>
    <s v="WARE-NMK1003"/>
    <d v="2019-02-04T00:00:00"/>
    <x v="336"/>
    <d v="2019-05-18T00:00:00"/>
    <x v="260"/>
    <n v="39"/>
    <s v="USD"/>
    <x v="15"/>
    <n v="24"/>
    <n v="21"/>
    <n v="176"/>
    <x v="2"/>
    <n v="4"/>
    <n v="0.05"/>
    <n v="1232.8"/>
    <n v="653.38400000000001"/>
    <n v="3513.4799999999996"/>
    <n v="1553.3279999999995"/>
  </r>
  <r>
    <s v="SO - 0002961"/>
    <s v="In-Store"/>
    <s v="WARE-PUJ1005"/>
    <d v="2019-02-04T00:00:00"/>
    <x v="336"/>
    <d v="2019-05-23T00:00:00"/>
    <x v="240"/>
    <n v="5"/>
    <s v="USD"/>
    <x v="26"/>
    <n v="3"/>
    <n v="11"/>
    <n v="271"/>
    <x v="1"/>
    <n v="35"/>
    <n v="0.05"/>
    <n v="2418.7000000000003"/>
    <n v="1789.8380000000002"/>
    <n v="6893.2950000000001"/>
    <n v="1523.780999999999"/>
  </r>
  <r>
    <s v="SO - 0002962"/>
    <s v="In-Store"/>
    <s v="WARE-MKL1006"/>
    <d v="2019-02-04T00:00:00"/>
    <x v="336"/>
    <d v="2019-05-30T00:00:00"/>
    <x v="251"/>
    <n v="12"/>
    <s v="USD"/>
    <x v="11"/>
    <n v="5"/>
    <n v="25"/>
    <n v="358"/>
    <x v="4"/>
    <n v="10"/>
    <n v="0.05"/>
    <n v="5380.1"/>
    <n v="3228.06"/>
    <n v="30666.57"/>
    <n v="11298.21"/>
  </r>
  <r>
    <s v="SO - 0002963"/>
    <s v="Online"/>
    <s v="WARE-NMK1003"/>
    <d v="2019-02-04T00:00:00"/>
    <x v="336"/>
    <d v="2019-05-11T00:00:00"/>
    <x v="260"/>
    <n v="39"/>
    <s v="USD"/>
    <x v="18"/>
    <n v="13"/>
    <n v="12"/>
    <n v="148"/>
    <x v="0"/>
    <n v="38"/>
    <n v="0.2"/>
    <n v="3919.5"/>
    <n v="2743.6499999999996"/>
    <n v="9406.8000000000011"/>
    <n v="1175.8500000000022"/>
  </r>
  <r>
    <s v="SO - 0002964"/>
    <s v="Online"/>
    <s v="WARE-XYS1001"/>
    <d v="2019-02-04T00:00:00"/>
    <x v="337"/>
    <d v="2019-05-26T00:00:00"/>
    <x v="248"/>
    <n v="18"/>
    <s v="USD"/>
    <x v="1"/>
    <n v="14"/>
    <n v="6"/>
    <n v="50"/>
    <x v="1"/>
    <n v="27"/>
    <n v="7.4999999999999997E-2"/>
    <n v="1165.8"/>
    <n v="920.98199999999997"/>
    <n v="2156.73"/>
    <n v="314.76600000000008"/>
  </r>
  <r>
    <s v="SO - 0002965"/>
    <s v="In-Store"/>
    <s v="WARE-UHY1004"/>
    <d v="2019-02-04T00:00:00"/>
    <x v="337"/>
    <d v="2019-05-22T00:00:00"/>
    <x v="242"/>
    <n v="13"/>
    <s v="USD"/>
    <x v="13"/>
    <n v="2"/>
    <n v="17"/>
    <n v="210"/>
    <x v="1"/>
    <n v="27"/>
    <n v="7.4999999999999997E-2"/>
    <n v="167.5"/>
    <n v="110.55000000000001"/>
    <n v="619.75"/>
    <n v="177.54999999999995"/>
  </r>
  <r>
    <s v="SO - 0002966"/>
    <s v="Wholesale"/>
    <s v="WARE-NMK1003"/>
    <d v="2019-02-04T00:00:00"/>
    <x v="337"/>
    <d v="2019-05-15T00:00:00"/>
    <x v="241"/>
    <n v="7"/>
    <s v="USD"/>
    <x v="21"/>
    <n v="26"/>
    <n v="29"/>
    <n v="108"/>
    <x v="0"/>
    <n v="42"/>
    <n v="0.05"/>
    <n v="1078.7"/>
    <n v="755.09"/>
    <n v="5123.8249999999998"/>
    <n v="1348.3749999999995"/>
  </r>
  <r>
    <s v="SO - 0002967"/>
    <s v="Online"/>
    <s v="WARE-NBV1002"/>
    <d v="2019-02-04T00:00:00"/>
    <x v="337"/>
    <d v="2019-05-11T00:00:00"/>
    <x v="254"/>
    <n v="19"/>
    <s v="USD"/>
    <x v="18"/>
    <n v="13"/>
    <n v="44"/>
    <n v="84"/>
    <x v="1"/>
    <n v="23"/>
    <n v="0.05"/>
    <n v="6525.8"/>
    <n v="3197.6419999999998"/>
    <n v="18598.53"/>
    <n v="9005.6039999999994"/>
  </r>
  <r>
    <s v="SO - 0002968"/>
    <s v="Distributor"/>
    <s v="WARE-UHY1004"/>
    <d v="2019-02-04T00:00:00"/>
    <x v="337"/>
    <d v="2019-05-19T00:00:00"/>
    <x v="247"/>
    <n v="25"/>
    <s v="USD"/>
    <x v="2"/>
    <n v="21"/>
    <n v="42"/>
    <n v="211"/>
    <x v="1"/>
    <n v="29"/>
    <n v="7.4999999999999997E-2"/>
    <n v="3912.8"/>
    <n v="3091.1120000000001"/>
    <n v="21716.040000000005"/>
    <n v="3169.3680000000058"/>
  </r>
  <r>
    <s v="SO - 0002969"/>
    <s v="Online"/>
    <s v="WARE-PUJ1005"/>
    <d v="2019-02-04T00:00:00"/>
    <x v="337"/>
    <d v="2019-05-27T00:00:00"/>
    <x v="243"/>
    <n v="17"/>
    <s v="USD"/>
    <x v="19"/>
    <n v="19"/>
    <n v="27"/>
    <n v="284"/>
    <x v="1"/>
    <n v="23"/>
    <n v="7.4999999999999997E-2"/>
    <n v="2485.7000000000003"/>
    <n v="2063.1310000000003"/>
    <n v="18394.180000000004"/>
    <n v="1889.1320000000014"/>
  </r>
  <r>
    <s v="SO - 0002970"/>
    <s v="In-Store"/>
    <s v="WARE-NMK1003"/>
    <d v="2019-02-04T00:00:00"/>
    <x v="337"/>
    <d v="2019-05-10T00:00:00"/>
    <x v="249"/>
    <n v="20"/>
    <s v="USD"/>
    <x v="6"/>
    <n v="10"/>
    <n v="4"/>
    <n v="145"/>
    <x v="1"/>
    <n v="11"/>
    <n v="0.1"/>
    <n v="2244.5"/>
    <n v="1705.82"/>
    <n v="6060.1500000000005"/>
    <n v="942.69000000000051"/>
  </r>
  <r>
    <s v="SO - 0002971"/>
    <s v="Distributor"/>
    <s v="WARE-XYS1001"/>
    <d v="2019-02-04T00:00:00"/>
    <x v="337"/>
    <d v="2019-05-08T00:00:00"/>
    <x v="234"/>
    <n v="5"/>
    <s v="USD"/>
    <x v="17"/>
    <n v="20"/>
    <n v="14"/>
    <n v="26"/>
    <x v="0"/>
    <n v="22"/>
    <n v="7.4999999999999997E-2"/>
    <n v="167.5"/>
    <n v="90.45"/>
    <n v="464.8125"/>
    <n v="193.46249999999998"/>
  </r>
  <r>
    <s v="SO - 0002972"/>
    <s v="Online"/>
    <s v="WARE-PUJ1005"/>
    <d v="2019-02-04T00:00:00"/>
    <x v="338"/>
    <d v="2019-05-14T00:00:00"/>
    <x v="249"/>
    <n v="19"/>
    <s v="USD"/>
    <x v="1"/>
    <n v="14"/>
    <n v="11"/>
    <n v="318"/>
    <x v="1"/>
    <n v="3"/>
    <n v="7.4999999999999997E-2"/>
    <n v="844.2"/>
    <n v="379.89000000000004"/>
    <n v="6247.0800000000008"/>
    <n v="3207.9600000000005"/>
  </r>
  <r>
    <s v="SO - 0002973"/>
    <s v="Wholesale"/>
    <s v="WARE-UHY1004"/>
    <d v="2019-02-04T00:00:00"/>
    <x v="338"/>
    <d v="2019-05-15T00:00:00"/>
    <x v="253"/>
    <n v="13"/>
    <s v="USD"/>
    <x v="3"/>
    <n v="28"/>
    <n v="50"/>
    <n v="250"/>
    <x v="0"/>
    <n v="12"/>
    <n v="0.2"/>
    <n v="1118.9000000000001"/>
    <n v="749.66300000000012"/>
    <n v="895.12000000000012"/>
    <n v="145.45699999999999"/>
  </r>
  <r>
    <s v="SO - 0002974"/>
    <s v="Distributor"/>
    <s v="WARE-UHY1004"/>
    <d v="2019-02-04T00:00:00"/>
    <x v="338"/>
    <d v="2019-05-29T00:00:00"/>
    <x v="258"/>
    <n v="23"/>
    <s v="USD"/>
    <x v="4"/>
    <n v="22"/>
    <n v="14"/>
    <n v="207"/>
    <x v="2"/>
    <n v="1"/>
    <n v="7.4999999999999997E-2"/>
    <n v="1695.1000000000001"/>
    <n v="1186.57"/>
    <n v="10975.772500000001"/>
    <n v="2669.7825000000012"/>
  </r>
  <r>
    <s v="SO - 0002975"/>
    <s v="Online"/>
    <s v="WARE-XYS1001"/>
    <d v="2019-02-04T00:00:00"/>
    <x v="338"/>
    <d v="2019-05-16T00:00:00"/>
    <x v="250"/>
    <n v="11"/>
    <s v="USD"/>
    <x v="24"/>
    <n v="16"/>
    <n v="8"/>
    <n v="47"/>
    <x v="1"/>
    <n v="3"/>
    <n v="0.15"/>
    <n v="2324.9"/>
    <n v="1371.691"/>
    <n v="15809.32"/>
    <n v="4835.7919999999995"/>
  </r>
  <r>
    <s v="SO - 0002976"/>
    <s v="Distributor"/>
    <s v="WARE-NMK1003"/>
    <d v="2019-02-04T00:00:00"/>
    <x v="338"/>
    <d v="2019-05-24T00:00:00"/>
    <x v="251"/>
    <n v="10"/>
    <s v="USD"/>
    <x v="15"/>
    <n v="24"/>
    <n v="20"/>
    <n v="89"/>
    <x v="3"/>
    <n v="28"/>
    <n v="0.05"/>
    <n v="891.1"/>
    <n v="730.702"/>
    <n v="4232.7249999999995"/>
    <n v="579.21499999999924"/>
  </r>
  <r>
    <s v="SO - 0002977"/>
    <s v="Online"/>
    <s v="WARE-NBV1002"/>
    <d v="2018-10-27T00:00:00"/>
    <x v="338"/>
    <d v="2019-05-16T00:00:00"/>
    <x v="251"/>
    <n v="10"/>
    <s v="USD"/>
    <x v="17"/>
    <n v="20"/>
    <n v="10"/>
    <n v="65"/>
    <x v="1"/>
    <n v="46"/>
    <n v="0.1"/>
    <n v="1092.1000000000001"/>
    <n v="491.44500000000005"/>
    <n v="6880.2300000000005"/>
    <n v="3440.1150000000002"/>
  </r>
  <r>
    <s v="SO - 0002978"/>
    <s v="Online"/>
    <s v="WARE-NMK1003"/>
    <d v="2019-02-04T00:00:00"/>
    <x v="338"/>
    <d v="2019-05-06T00:00:00"/>
    <x v="255"/>
    <n v="31"/>
    <s v="USD"/>
    <x v="19"/>
    <n v="19"/>
    <n v="29"/>
    <n v="174"/>
    <x v="1"/>
    <n v="45"/>
    <n v="0.05"/>
    <n v="1078.7"/>
    <n v="744.303"/>
    <n v="8198.1200000000008"/>
    <n v="2243.6960000000008"/>
  </r>
  <r>
    <s v="SO - 0002979"/>
    <s v="Wholesale"/>
    <s v="WARE-NMK1003"/>
    <d v="2019-02-04T00:00:00"/>
    <x v="338"/>
    <d v="2019-05-25T00:00:00"/>
    <x v="258"/>
    <n v="23"/>
    <s v="USD"/>
    <x v="21"/>
    <n v="26"/>
    <n v="44"/>
    <n v="167"/>
    <x v="1"/>
    <n v="3"/>
    <n v="0.2"/>
    <n v="3892.7000000000003"/>
    <n v="1868.4960000000001"/>
    <n v="18684.960000000003"/>
    <n v="7473.9840000000022"/>
  </r>
  <r>
    <s v="SO - 0002980"/>
    <s v="Wholesale"/>
    <s v="WARE-NMK1003"/>
    <d v="2019-02-04T00:00:00"/>
    <x v="338"/>
    <d v="2019-05-11T00:00:00"/>
    <x v="261"/>
    <n v="32"/>
    <s v="USD"/>
    <x v="25"/>
    <n v="27"/>
    <n v="30"/>
    <n v="126"/>
    <x v="0"/>
    <n v="15"/>
    <n v="0.15"/>
    <n v="984.9"/>
    <n v="778.07100000000003"/>
    <n v="837.16499999999996"/>
    <n v="59.093999999999937"/>
  </r>
  <r>
    <s v="SO - 0002981"/>
    <s v="Wholesale"/>
    <s v="WARE-PUJ1005"/>
    <d v="2019-02-04T00:00:00"/>
    <x v="338"/>
    <d v="2019-05-25T00:00:00"/>
    <x v="250"/>
    <n v="11"/>
    <s v="USD"/>
    <x v="25"/>
    <n v="27"/>
    <n v="36"/>
    <n v="325"/>
    <x v="1"/>
    <n v="40"/>
    <n v="7.4999999999999997E-2"/>
    <n v="3839.1"/>
    <n v="3263.2349999999997"/>
    <n v="10653.502500000001"/>
    <n v="863.7975000000024"/>
  </r>
  <r>
    <s v="SO - 0002982"/>
    <s v="In-Store"/>
    <s v="WARE-UHY1004"/>
    <d v="2019-02-04T00:00:00"/>
    <x v="338"/>
    <d v="2019-05-12T00:00:00"/>
    <x v="254"/>
    <n v="18"/>
    <s v="USD"/>
    <x v="10"/>
    <n v="9"/>
    <n v="49"/>
    <n v="207"/>
    <x v="3"/>
    <n v="28"/>
    <n v="0.3"/>
    <n v="1085.4000000000001"/>
    <n v="575.26200000000006"/>
    <n v="5318.46"/>
    <n v="1291.6259999999997"/>
  </r>
  <r>
    <s v="SO - 0002983"/>
    <s v="In-Store"/>
    <s v="WARE-PUJ1005"/>
    <d v="2019-02-04T00:00:00"/>
    <x v="338"/>
    <d v="2019-05-16T00:00:00"/>
    <x v="243"/>
    <n v="16"/>
    <s v="USD"/>
    <x v="14"/>
    <n v="7"/>
    <n v="50"/>
    <n v="291"/>
    <x v="1"/>
    <n v="32"/>
    <n v="0.1"/>
    <n v="227.8"/>
    <n v="164.01599999999999"/>
    <n v="615.06000000000006"/>
    <n v="123.01200000000006"/>
  </r>
  <r>
    <s v="SO - 0002984"/>
    <s v="Online"/>
    <s v="WARE-PUJ1005"/>
    <d v="2019-02-04T00:00:00"/>
    <x v="338"/>
    <d v="2019-05-11T00:00:00"/>
    <x v="243"/>
    <n v="16"/>
    <s v="USD"/>
    <x v="19"/>
    <n v="19"/>
    <n v="27"/>
    <n v="276"/>
    <x v="0"/>
    <n v="12"/>
    <n v="0.05"/>
    <n v="1018.4"/>
    <n v="437.91199999999998"/>
    <n v="1934.9599999999998"/>
    <n v="1059.136"/>
  </r>
  <r>
    <s v="SO - 0002985"/>
    <s v="In-Store"/>
    <s v="WARE-UHY1004"/>
    <d v="2019-02-04T00:00:00"/>
    <x v="338"/>
    <d v="2019-05-09T00:00:00"/>
    <x v="251"/>
    <n v="10"/>
    <s v="USD"/>
    <x v="11"/>
    <n v="5"/>
    <n v="19"/>
    <n v="230"/>
    <x v="1"/>
    <n v="46"/>
    <n v="0.1"/>
    <n v="2445.5"/>
    <n v="1027.1099999999999"/>
    <n v="13205.7"/>
    <n v="7043.0400000000009"/>
  </r>
  <r>
    <s v="SO - 0002986"/>
    <s v="Distributor"/>
    <s v="WARE-UHY1004"/>
    <d v="2019-02-04T00:00:00"/>
    <x v="338"/>
    <d v="2019-05-10T00:00:00"/>
    <x v="243"/>
    <n v="16"/>
    <s v="USD"/>
    <x v="4"/>
    <n v="22"/>
    <n v="45"/>
    <n v="251"/>
    <x v="1"/>
    <n v="32"/>
    <n v="0.4"/>
    <n v="187.6"/>
    <n v="88.171999999999997"/>
    <n v="225.11999999999998"/>
    <n v="48.775999999999982"/>
  </r>
  <r>
    <s v="SO - 0002987"/>
    <s v="Online"/>
    <s v="WARE-UHY1004"/>
    <d v="2019-02-04T00:00:00"/>
    <x v="338"/>
    <d v="2019-05-26T00:00:00"/>
    <x v="242"/>
    <n v="12"/>
    <s v="USD"/>
    <x v="23"/>
    <n v="15"/>
    <n v="42"/>
    <n v="241"/>
    <x v="4"/>
    <n v="18"/>
    <n v="0.05"/>
    <n v="710.2"/>
    <n v="333.79399999999998"/>
    <n v="2024.0700000000002"/>
    <n v="1022.6880000000002"/>
  </r>
  <r>
    <s v="SO - 0002988"/>
    <s v="Distributor"/>
    <s v="WARE-PUJ1005"/>
    <d v="2019-02-04T00:00:00"/>
    <x v="338"/>
    <d v="2019-05-16T00:00:00"/>
    <x v="256"/>
    <n v="20"/>
    <s v="USD"/>
    <x v="15"/>
    <n v="24"/>
    <n v="23"/>
    <n v="275"/>
    <x v="0"/>
    <n v="22"/>
    <n v="0.15"/>
    <n v="1782.2"/>
    <n v="1318.828"/>
    <n v="7574.3499999999995"/>
    <n v="980.21"/>
  </r>
  <r>
    <s v="SO - 0002989"/>
    <s v="Online"/>
    <s v="WARE-XYS1001"/>
    <d v="2019-02-04T00:00:00"/>
    <x v="338"/>
    <d v="2019-05-08T00:00:00"/>
    <x v="250"/>
    <n v="11"/>
    <s v="USD"/>
    <x v="20"/>
    <n v="17"/>
    <n v="25"/>
    <n v="45"/>
    <x v="1"/>
    <n v="23"/>
    <n v="0.1"/>
    <n v="951.4"/>
    <n v="418.61599999999999"/>
    <n v="5993.8200000000006"/>
    <n v="3063.5080000000007"/>
  </r>
  <r>
    <s v="SO - 0002990"/>
    <s v="In-Store"/>
    <s v="WARE-MKL1006"/>
    <d v="2019-02-04T00:00:00"/>
    <x v="338"/>
    <d v="2019-05-12T00:00:00"/>
    <x v="245"/>
    <n v="9"/>
    <s v="USD"/>
    <x v="7"/>
    <n v="4"/>
    <n v="7"/>
    <n v="362"/>
    <x v="2"/>
    <n v="37"/>
    <n v="7.4999999999999997E-2"/>
    <n v="5628"/>
    <n v="4558.68"/>
    <n v="10411.800000000001"/>
    <n v="1294.4400000000005"/>
  </r>
  <r>
    <s v="SO - 0002991"/>
    <s v="Wholesale"/>
    <s v="WARE-UHY1004"/>
    <d v="2019-02-04T00:00:00"/>
    <x v="338"/>
    <d v="2019-05-19T00:00:00"/>
    <x v="250"/>
    <n v="11"/>
    <s v="USD"/>
    <x v="25"/>
    <n v="27"/>
    <n v="28"/>
    <n v="238"/>
    <x v="0"/>
    <n v="15"/>
    <n v="0.1"/>
    <n v="1078.7"/>
    <n v="647.22"/>
    <n v="6795.81"/>
    <n v="2265.2700000000004"/>
  </r>
  <r>
    <s v="SO - 0002992"/>
    <s v="In-Store"/>
    <s v="WARE-NMK1003"/>
    <d v="2019-02-04T00:00:00"/>
    <x v="339"/>
    <d v="2019-05-28T00:00:00"/>
    <x v="249"/>
    <n v="18"/>
    <s v="USD"/>
    <x v="9"/>
    <n v="8"/>
    <n v="11"/>
    <n v="122"/>
    <x v="4"/>
    <n v="10"/>
    <n v="0.1"/>
    <n v="3872.6"/>
    <n v="2904.45"/>
    <n v="13941.36"/>
    <n v="2323.5600000000013"/>
  </r>
  <r>
    <s v="SO - 0002993"/>
    <s v="Online"/>
    <s v="WARE-MKL1006"/>
    <d v="2019-02-04T00:00:00"/>
    <x v="339"/>
    <d v="2019-05-27T00:00:00"/>
    <x v="250"/>
    <n v="10"/>
    <s v="USD"/>
    <x v="1"/>
    <n v="14"/>
    <n v="27"/>
    <n v="345"/>
    <x v="1"/>
    <n v="2"/>
    <n v="0.2"/>
    <n v="871"/>
    <n v="679.38"/>
    <n v="4180.8"/>
    <n v="104.52000000000044"/>
  </r>
  <r>
    <s v="SO - 0002994"/>
    <s v="Wholesale"/>
    <s v="WARE-XYS1001"/>
    <d v="2019-02-04T00:00:00"/>
    <x v="339"/>
    <d v="2019-05-14T00:00:00"/>
    <x v="245"/>
    <n v="8"/>
    <s v="USD"/>
    <x v="25"/>
    <n v="27"/>
    <n v="8"/>
    <n v="23"/>
    <x v="3"/>
    <n v="6"/>
    <n v="0.05"/>
    <n v="1132.3"/>
    <n v="735.995"/>
    <n v="8605.48"/>
    <n v="2717.5199999999995"/>
  </r>
  <r>
    <s v="SO - 0002995"/>
    <s v="In-Store"/>
    <s v="WARE-XYS1001"/>
    <d v="2019-02-04T00:00:00"/>
    <x v="339"/>
    <d v="2019-05-24T00:00:00"/>
    <x v="245"/>
    <n v="8"/>
    <s v="USD"/>
    <x v="0"/>
    <n v="6"/>
    <n v="16"/>
    <n v="17"/>
    <x v="1"/>
    <n v="32"/>
    <n v="0.1"/>
    <n v="1936.3"/>
    <n v="929.42399999999998"/>
    <n v="1742.67"/>
    <n v="813.24600000000009"/>
  </r>
  <r>
    <s v="SO - 0002996"/>
    <s v="Distributor"/>
    <s v="WARE-NMK1003"/>
    <d v="2019-02-04T00:00:00"/>
    <x v="339"/>
    <d v="2019-05-27T00:00:00"/>
    <x v="262"/>
    <n v="37"/>
    <s v="USD"/>
    <x v="15"/>
    <n v="24"/>
    <n v="38"/>
    <n v="176"/>
    <x v="2"/>
    <n v="16"/>
    <n v="0.05"/>
    <n v="5078.6000000000004"/>
    <n v="3605.806"/>
    <n v="19298.68"/>
    <n v="4875.4560000000001"/>
  </r>
  <r>
    <s v="SO - 0002997"/>
    <s v="In-Store"/>
    <s v="WARE-PUJ1005"/>
    <d v="2019-02-04T00:00:00"/>
    <x v="339"/>
    <d v="2019-05-28T00:00:00"/>
    <x v="250"/>
    <n v="10"/>
    <s v="USD"/>
    <x v="0"/>
    <n v="6"/>
    <n v="44"/>
    <n v="262"/>
    <x v="2"/>
    <n v="16"/>
    <n v="0.4"/>
    <n v="1956.4"/>
    <n v="1604.248"/>
    <n v="4695.3599999999997"/>
    <n v="-1721.6320000000005"/>
  </r>
  <r>
    <s v="SO - 0002998"/>
    <s v="Distributor"/>
    <s v="WARE-NMK1003"/>
    <d v="2019-02-04T00:00:00"/>
    <x v="339"/>
    <d v="2019-05-27T00:00:00"/>
    <x v="239"/>
    <n v="4"/>
    <s v="USD"/>
    <x v="15"/>
    <n v="24"/>
    <n v="32"/>
    <n v="127"/>
    <x v="1"/>
    <n v="26"/>
    <n v="7.4999999999999997E-2"/>
    <n v="254.6"/>
    <n v="117.116"/>
    <n v="235.505"/>
    <n v="118.389"/>
  </r>
  <r>
    <s v="SO - 0002999"/>
    <s v="Online"/>
    <s v="WARE-UHY1004"/>
    <d v="2019-02-04T00:00:00"/>
    <x v="339"/>
    <d v="2019-05-20T00:00:00"/>
    <x v="249"/>
    <n v="18"/>
    <s v="USD"/>
    <x v="24"/>
    <n v="16"/>
    <n v="34"/>
    <n v="232"/>
    <x v="3"/>
    <n v="28"/>
    <n v="0.05"/>
    <n v="1333.3"/>
    <n v="599.98500000000001"/>
    <n v="5066.54"/>
    <n v="2666.6"/>
  </r>
  <r>
    <s v="SO - 0003000"/>
    <s v="Online"/>
    <s v="WARE-UHY1004"/>
    <d v="2019-02-04T00:00:00"/>
    <x v="340"/>
    <d v="2019-05-25T00:00:00"/>
    <x v="247"/>
    <n v="22"/>
    <s v="USD"/>
    <x v="17"/>
    <n v="20"/>
    <n v="29"/>
    <n v="245"/>
    <x v="2"/>
    <n v="1"/>
    <n v="0.1"/>
    <n v="1259.6000000000001"/>
    <n v="1020.2760000000002"/>
    <n v="3400.92"/>
    <n v="340.09199999999964"/>
  </r>
  <r>
    <s v="SO - 0003001"/>
    <s v="Wholesale"/>
    <s v="WARE-UHY1004"/>
    <d v="2019-02-04T00:00:00"/>
    <x v="340"/>
    <d v="2019-05-08T00:00:00"/>
    <x v="245"/>
    <n v="7"/>
    <s v="USD"/>
    <x v="3"/>
    <n v="28"/>
    <n v="46"/>
    <n v="213"/>
    <x v="2"/>
    <n v="4"/>
    <n v="0.2"/>
    <n v="2418.7000000000003"/>
    <n v="1427.0330000000001"/>
    <n v="15479.680000000002"/>
    <n v="4063.4160000000011"/>
  </r>
  <r>
    <s v="SO - 0003002"/>
    <s v="Online"/>
    <s v="WARE-PUJ1005"/>
    <d v="2019-02-04T00:00:00"/>
    <x v="340"/>
    <d v="2019-06-03T00:00:00"/>
    <x v="239"/>
    <n v="3"/>
    <s v="USD"/>
    <x v="16"/>
    <n v="18"/>
    <n v="8"/>
    <n v="270"/>
    <x v="1"/>
    <n v="2"/>
    <n v="0.3"/>
    <n v="2740.3"/>
    <n v="1753.7920000000001"/>
    <n v="13427.470000000001"/>
    <n v="1150.9259999999995"/>
  </r>
  <r>
    <s v="SO - 0003003"/>
    <s v="In-Store"/>
    <s v="WARE-PUJ1005"/>
    <d v="2019-02-04T00:00:00"/>
    <x v="340"/>
    <d v="2019-05-16T00:00:00"/>
    <x v="261"/>
    <n v="30"/>
    <s v="USD"/>
    <x v="27"/>
    <n v="1"/>
    <n v="19"/>
    <n v="280"/>
    <x v="0"/>
    <n v="5"/>
    <n v="0.05"/>
    <n v="2425.4"/>
    <n v="1576.5100000000002"/>
    <n v="6912.39"/>
    <n v="2182.8599999999997"/>
  </r>
  <r>
    <s v="SO - 0003004"/>
    <s v="Wholesale"/>
    <s v="WARE-UHY1004"/>
    <d v="2019-02-04T00:00:00"/>
    <x v="340"/>
    <d v="2019-05-14T00:00:00"/>
    <x v="247"/>
    <n v="22"/>
    <s v="USD"/>
    <x v="3"/>
    <n v="28"/>
    <n v="41"/>
    <n v="231"/>
    <x v="2"/>
    <n v="37"/>
    <n v="0.05"/>
    <n v="1742"/>
    <n v="801.32"/>
    <n v="13239.199999999999"/>
    <n v="6828.6399999999985"/>
  </r>
  <r>
    <s v="SO - 0003005"/>
    <s v="In-Store"/>
    <s v="WARE-PUJ1005"/>
    <d v="2019-02-04T00:00:00"/>
    <x v="340"/>
    <d v="2019-05-29T00:00:00"/>
    <x v="255"/>
    <n v="29"/>
    <s v="USD"/>
    <x v="10"/>
    <n v="9"/>
    <n v="20"/>
    <n v="325"/>
    <x v="2"/>
    <n v="7"/>
    <n v="0.1"/>
    <n v="1125.6000000000001"/>
    <n v="675.36"/>
    <n v="5065.2000000000007"/>
    <n v="1688.4000000000005"/>
  </r>
  <r>
    <s v="SO - 0003006"/>
    <s v="In-Store"/>
    <s v="WARE-NMK1003"/>
    <d v="2019-02-04T00:00:00"/>
    <x v="340"/>
    <d v="2019-05-30T00:00:00"/>
    <x v="255"/>
    <n v="29"/>
    <s v="USD"/>
    <x v="5"/>
    <n v="12"/>
    <n v="17"/>
    <n v="183"/>
    <x v="3"/>
    <n v="6"/>
    <n v="0.1"/>
    <n v="2472.3000000000002"/>
    <n v="1483.38"/>
    <n v="13350.420000000002"/>
    <n v="4450.1400000000012"/>
  </r>
  <r>
    <s v="SO - 0003007"/>
    <s v="Online"/>
    <s v="WARE-UHY1004"/>
    <d v="2019-02-04T00:00:00"/>
    <x v="341"/>
    <d v="2019-05-10T00:00:00"/>
    <x v="239"/>
    <n v="2"/>
    <s v="USD"/>
    <x v="19"/>
    <n v="19"/>
    <n v="13"/>
    <n v="258"/>
    <x v="0"/>
    <n v="19"/>
    <n v="0.1"/>
    <n v="2673.3"/>
    <n v="1096.0530000000001"/>
    <n v="16841.79"/>
    <n v="9169.4189999999999"/>
  </r>
  <r>
    <s v="SO - 0003008"/>
    <s v="Online"/>
    <s v="WARE-NMK1003"/>
    <d v="2019-02-04T00:00:00"/>
    <x v="341"/>
    <d v="2019-05-09T00:00:00"/>
    <x v="242"/>
    <n v="9"/>
    <s v="USD"/>
    <x v="23"/>
    <n v="15"/>
    <n v="14"/>
    <n v="141"/>
    <x v="3"/>
    <n v="28"/>
    <n v="0.3"/>
    <n v="857.6"/>
    <n v="403.072"/>
    <n v="3601.92"/>
    <n v="1183.4880000000003"/>
  </r>
  <r>
    <s v="SO - 0003009"/>
    <s v="Online"/>
    <s v="WARE-XYS1001"/>
    <d v="2019-02-04T00:00:00"/>
    <x v="341"/>
    <d v="2019-06-02T00:00:00"/>
    <x v="258"/>
    <n v="20"/>
    <s v="USD"/>
    <x v="18"/>
    <n v="13"/>
    <n v="50"/>
    <n v="52"/>
    <x v="1"/>
    <n v="41"/>
    <n v="0.05"/>
    <n v="2485.7000000000003"/>
    <n v="1019.1370000000001"/>
    <n v="11807.075000000001"/>
    <n v="6711.39"/>
  </r>
  <r>
    <s v="SO - 0003010"/>
    <s v="Wholesale"/>
    <s v="WARE-NMK1003"/>
    <d v="2019-02-04T00:00:00"/>
    <x v="341"/>
    <d v="2019-05-27T00:00:00"/>
    <x v="258"/>
    <n v="20"/>
    <s v="USD"/>
    <x v="25"/>
    <n v="27"/>
    <n v="47"/>
    <n v="148"/>
    <x v="1"/>
    <n v="36"/>
    <n v="0.05"/>
    <n v="2519.2000000000003"/>
    <n v="1990.1680000000003"/>
    <n v="16752.68"/>
    <n v="2821.5039999999972"/>
  </r>
  <r>
    <s v="SO - 0003011"/>
    <s v="In-Store"/>
    <s v="WARE-NBV1002"/>
    <d v="2019-02-04T00:00:00"/>
    <x v="341"/>
    <d v="2019-05-29T00:00:00"/>
    <x v="245"/>
    <n v="6"/>
    <s v="USD"/>
    <x v="10"/>
    <n v="9"/>
    <n v="24"/>
    <n v="75"/>
    <x v="1"/>
    <n v="17"/>
    <n v="0.2"/>
    <n v="951.4"/>
    <n v="618.41"/>
    <n v="3044.48"/>
    <n v="570.84000000000015"/>
  </r>
  <r>
    <s v="SO - 0003012"/>
    <s v="Wholesale"/>
    <s v="WARE-NMK1003"/>
    <d v="2019-02-04T00:00:00"/>
    <x v="341"/>
    <d v="2019-05-30T00:00:00"/>
    <x v="252"/>
    <n v="27"/>
    <s v="USD"/>
    <x v="3"/>
    <n v="28"/>
    <n v="41"/>
    <n v="181"/>
    <x v="4"/>
    <n v="18"/>
    <n v="7.4999999999999997E-2"/>
    <n v="3463.9"/>
    <n v="2528.6469999999999"/>
    <n v="16020.5375"/>
    <n v="3377.3024999999998"/>
  </r>
  <r>
    <s v="SO - 0003013"/>
    <s v="In-Store"/>
    <s v="WARE-NBV1002"/>
    <d v="2019-02-04T00:00:00"/>
    <x v="341"/>
    <d v="2019-05-23T00:00:00"/>
    <x v="248"/>
    <n v="14"/>
    <s v="USD"/>
    <x v="11"/>
    <n v="5"/>
    <n v="7"/>
    <n v="87"/>
    <x v="1"/>
    <n v="36"/>
    <n v="7.4999999999999997E-2"/>
    <n v="944.7"/>
    <n v="500.69100000000003"/>
    <n v="5243.0850000000009"/>
    <n v="2238.9390000000008"/>
  </r>
  <r>
    <s v="SO - 0003014"/>
    <s v="Online"/>
    <s v="WARE-XYS1001"/>
    <d v="2019-02-04T00:00:00"/>
    <x v="341"/>
    <d v="2019-05-19T00:00:00"/>
    <x v="248"/>
    <n v="14"/>
    <s v="USD"/>
    <x v="16"/>
    <n v="18"/>
    <n v="27"/>
    <n v="42"/>
    <x v="1"/>
    <n v="21"/>
    <n v="7.4999999999999997E-2"/>
    <n v="3289.7000000000003"/>
    <n v="2039.6140000000003"/>
    <n v="6085.9450000000006"/>
    <n v="2006.7170000000001"/>
  </r>
  <r>
    <s v="SO - 0003015"/>
    <s v="In-Store"/>
    <s v="WARE-NMK1003"/>
    <d v="2019-02-04T00:00:00"/>
    <x v="341"/>
    <d v="2019-06-01T00:00:00"/>
    <x v="252"/>
    <n v="27"/>
    <s v="USD"/>
    <x v="10"/>
    <n v="9"/>
    <n v="46"/>
    <n v="121"/>
    <x v="1"/>
    <n v="14"/>
    <n v="0.05"/>
    <n v="2613"/>
    <n v="1802.9699999999998"/>
    <n v="12411.75"/>
    <n v="3396.9000000000015"/>
  </r>
  <r>
    <s v="SO - 0003016"/>
    <s v="In-Store"/>
    <s v="WARE-UHY1004"/>
    <d v="2019-02-04T00:00:00"/>
    <x v="342"/>
    <d v="2019-05-30T00:00:00"/>
    <x v="258"/>
    <n v="19"/>
    <s v="USD"/>
    <x v="9"/>
    <n v="8"/>
    <n v="2"/>
    <n v="210"/>
    <x v="1"/>
    <n v="35"/>
    <n v="7.4999999999999997E-2"/>
    <n v="3993.2000000000003"/>
    <n v="2954.9680000000003"/>
    <n v="14774.840000000002"/>
    <n v="2954.9680000000008"/>
  </r>
  <r>
    <s v="SO - 0003017"/>
    <s v="Online"/>
    <s v="WARE-PUJ1005"/>
    <d v="2019-02-04T00:00:00"/>
    <x v="342"/>
    <d v="2019-06-03T00:00:00"/>
    <x v="258"/>
    <n v="19"/>
    <s v="USD"/>
    <x v="17"/>
    <n v="20"/>
    <n v="3"/>
    <n v="319"/>
    <x v="0"/>
    <n v="20"/>
    <n v="0.05"/>
    <n v="3343.3"/>
    <n v="2540.9080000000004"/>
    <n v="9528.4050000000007"/>
    <n v="1905.6809999999996"/>
  </r>
  <r>
    <s v="SO - 0003018"/>
    <s v="In-Store"/>
    <s v="WARE-PUJ1005"/>
    <d v="2019-02-04T00:00:00"/>
    <x v="342"/>
    <d v="2019-05-18T00:00:00"/>
    <x v="254"/>
    <n v="14"/>
    <s v="USD"/>
    <x v="26"/>
    <n v="3"/>
    <n v="10"/>
    <n v="308"/>
    <x v="1"/>
    <n v="26"/>
    <n v="7.4999999999999997E-2"/>
    <n v="1025.1000000000001"/>
    <n v="758.57400000000007"/>
    <n v="7585.7400000000016"/>
    <n v="1517.148000000001"/>
  </r>
  <r>
    <s v="SO - 0003019"/>
    <s v="Distributor"/>
    <s v="WARE-NMK1003"/>
    <d v="2019-02-04T00:00:00"/>
    <x v="342"/>
    <d v="2019-05-28T00:00:00"/>
    <x v="247"/>
    <n v="20"/>
    <s v="USD"/>
    <x v="15"/>
    <n v="24"/>
    <n v="47"/>
    <n v="197"/>
    <x v="2"/>
    <n v="1"/>
    <n v="7.4999999999999997E-2"/>
    <n v="254.6"/>
    <n v="211.31799999999998"/>
    <n v="706.51499999999999"/>
    <n v="72.561000000000035"/>
  </r>
  <r>
    <s v="SO - 0003020"/>
    <s v="Wholesale"/>
    <s v="WARE-XYS1001"/>
    <d v="2019-02-04T00:00:00"/>
    <x v="342"/>
    <d v="2019-05-28T00:00:00"/>
    <x v="256"/>
    <n v="16"/>
    <s v="USD"/>
    <x v="25"/>
    <n v="27"/>
    <n v="9"/>
    <n v="26"/>
    <x v="1"/>
    <n v="39"/>
    <n v="7.4999999999999997E-2"/>
    <n v="1078.7"/>
    <n v="798.23800000000006"/>
    <n v="7982.380000000001"/>
    <n v="1596.4760000000006"/>
  </r>
  <r>
    <s v="SO - 0003021"/>
    <s v="In-Store"/>
    <s v="WARE-NMK1003"/>
    <d v="2019-02-04T00:00:00"/>
    <x v="342"/>
    <d v="2019-05-22T00:00:00"/>
    <x v="251"/>
    <n v="6"/>
    <s v="USD"/>
    <x v="7"/>
    <n v="4"/>
    <n v="9"/>
    <n v="100"/>
    <x v="1"/>
    <n v="29"/>
    <n v="0.1"/>
    <n v="897.80000000000007"/>
    <n v="421.96600000000001"/>
    <n v="6464.1600000000008"/>
    <n v="3088.4320000000007"/>
  </r>
  <r>
    <s v="SO - 0003022"/>
    <s v="Distributor"/>
    <s v="WARE-NBV1002"/>
    <d v="2019-02-04T00:00:00"/>
    <x v="342"/>
    <d v="2019-05-28T00:00:00"/>
    <x v="254"/>
    <n v="14"/>
    <s v="USD"/>
    <x v="2"/>
    <n v="21"/>
    <n v="25"/>
    <n v="74"/>
    <x v="0"/>
    <n v="38"/>
    <n v="0.05"/>
    <n v="2680"/>
    <n v="1956.3999999999999"/>
    <n v="7638"/>
    <n v="1768.8000000000002"/>
  </r>
  <r>
    <s v="SO - 0003023"/>
    <s v="In-Store"/>
    <s v="WARE-MKL1006"/>
    <d v="2019-02-04T00:00:00"/>
    <x v="342"/>
    <d v="2019-05-14T00:00:00"/>
    <x v="251"/>
    <n v="6"/>
    <s v="USD"/>
    <x v="14"/>
    <n v="7"/>
    <n v="17"/>
    <n v="367"/>
    <x v="1"/>
    <n v="2"/>
    <n v="0.15"/>
    <n v="5326.5"/>
    <n v="2237.13"/>
    <n v="18110.099999999999"/>
    <n v="9161.5799999999981"/>
  </r>
  <r>
    <s v="SO - 0003024"/>
    <s v="In-Store"/>
    <s v="WARE-NMK1003"/>
    <d v="2019-02-04T00:00:00"/>
    <x v="343"/>
    <d v="2019-05-13T00:00:00"/>
    <x v="258"/>
    <n v="18"/>
    <s v="USD"/>
    <x v="7"/>
    <n v="4"/>
    <n v="11"/>
    <n v="100"/>
    <x v="1"/>
    <n v="31"/>
    <n v="0.05"/>
    <n v="214.4"/>
    <n v="147.93599999999998"/>
    <n v="814.72"/>
    <n v="222.97600000000011"/>
  </r>
  <r>
    <s v="SO - 0003025"/>
    <s v="Wholesale"/>
    <s v="WARE-XYS1001"/>
    <d v="2019-02-04T00:00:00"/>
    <x v="343"/>
    <d v="2019-05-12T00:00:00"/>
    <x v="248"/>
    <n v="12"/>
    <s v="USD"/>
    <x v="12"/>
    <n v="25"/>
    <n v="31"/>
    <n v="53"/>
    <x v="1"/>
    <n v="33"/>
    <n v="0.05"/>
    <n v="1098.8"/>
    <n v="461.49599999999998"/>
    <n v="3131.5799999999995"/>
    <n v="1747.0919999999996"/>
  </r>
  <r>
    <s v="SO - 0003026"/>
    <s v="Wholesale"/>
    <s v="WARE-NMK1003"/>
    <d v="2019-02-04T00:00:00"/>
    <x v="343"/>
    <d v="2019-05-13T00:00:00"/>
    <x v="263"/>
    <n v="21"/>
    <s v="USD"/>
    <x v="25"/>
    <n v="27"/>
    <n v="43"/>
    <n v="147"/>
    <x v="1"/>
    <n v="11"/>
    <n v="0.05"/>
    <n v="1949.7"/>
    <n v="1228.3110000000001"/>
    <n v="3704.43"/>
    <n v="1247.8079999999995"/>
  </r>
  <r>
    <s v="SO - 0003027"/>
    <s v="Online"/>
    <s v="WARE-NBV1002"/>
    <d v="2019-02-04T00:00:00"/>
    <x v="343"/>
    <d v="2019-05-24T00:00:00"/>
    <x v="259"/>
    <n v="28"/>
    <s v="USD"/>
    <x v="24"/>
    <n v="16"/>
    <n v="26"/>
    <n v="71"/>
    <x v="2"/>
    <n v="7"/>
    <n v="0.2"/>
    <n v="1085.4000000000001"/>
    <n v="640.38599999999997"/>
    <n v="6078.2400000000016"/>
    <n v="1595.5380000000023"/>
  </r>
  <r>
    <s v="SO - 0003028"/>
    <s v="Online"/>
    <s v="WARE-UHY1004"/>
    <d v="2019-02-04T00:00:00"/>
    <x v="343"/>
    <d v="2019-05-18T00:00:00"/>
    <x v="252"/>
    <n v="25"/>
    <s v="USD"/>
    <x v="20"/>
    <n v="17"/>
    <n v="13"/>
    <n v="209"/>
    <x v="0"/>
    <n v="22"/>
    <n v="0.15"/>
    <n v="1755.4"/>
    <n v="1176.1180000000002"/>
    <n v="11936.720000000001"/>
    <n v="2527.7759999999998"/>
  </r>
  <r>
    <s v="SO - 0003029"/>
    <s v="In-Store"/>
    <s v="WARE-PUJ1005"/>
    <d v="2019-02-04T00:00:00"/>
    <x v="343"/>
    <d v="2019-05-31T00:00:00"/>
    <x v="261"/>
    <n v="27"/>
    <s v="USD"/>
    <x v="22"/>
    <n v="11"/>
    <n v="4"/>
    <n v="322"/>
    <x v="4"/>
    <n v="10"/>
    <n v="0.05"/>
    <n v="1929.6000000000001"/>
    <n v="1022.6880000000001"/>
    <n v="12831.84"/>
    <n v="5673.0239999999994"/>
  </r>
  <r>
    <s v="SO - 0003030"/>
    <s v="Wholesale"/>
    <s v="WARE-UHY1004"/>
    <d v="2019-02-04T00:00:00"/>
    <x v="343"/>
    <d v="2019-06-03T00:00:00"/>
    <x v="257"/>
    <n v="20"/>
    <s v="USD"/>
    <x v="21"/>
    <n v="26"/>
    <n v="47"/>
    <n v="217"/>
    <x v="2"/>
    <n v="8"/>
    <n v="0.1"/>
    <n v="194.3"/>
    <n v="153.49700000000001"/>
    <n v="1049.2200000000003"/>
    <n v="128.23800000000017"/>
  </r>
  <r>
    <s v="SO - 0003031"/>
    <s v="Online"/>
    <s v="WARE-PUJ1005"/>
    <d v="2019-02-04T00:00:00"/>
    <x v="343"/>
    <d v="2019-05-29T00:00:00"/>
    <x v="248"/>
    <n v="12"/>
    <s v="USD"/>
    <x v="20"/>
    <n v="17"/>
    <n v="47"/>
    <n v="263"/>
    <x v="3"/>
    <n v="6"/>
    <n v="0.15"/>
    <n v="254.6"/>
    <n v="180.76599999999999"/>
    <n v="432.82"/>
    <n v="71.288000000000011"/>
  </r>
  <r>
    <s v="SO - 0003032"/>
    <s v="In-Store"/>
    <s v="WARE-MKL1006"/>
    <d v="2019-02-04T00:00:00"/>
    <x v="343"/>
    <d v="2019-05-21T00:00:00"/>
    <x v="247"/>
    <n v="19"/>
    <s v="USD"/>
    <x v="7"/>
    <n v="4"/>
    <n v="10"/>
    <n v="357"/>
    <x v="1"/>
    <n v="21"/>
    <n v="0.15"/>
    <n v="1788.9"/>
    <n v="948.11700000000008"/>
    <n v="6082.26"/>
    <n v="2289.7919999999999"/>
  </r>
  <r>
    <s v="SO - 0003033"/>
    <s v="In-Store"/>
    <s v="WARE-MKL1006"/>
    <d v="2019-02-04T00:00:00"/>
    <x v="344"/>
    <d v="2019-06-03T00:00:00"/>
    <x v="250"/>
    <n v="5"/>
    <s v="USD"/>
    <x v="0"/>
    <n v="6"/>
    <n v="47"/>
    <n v="362"/>
    <x v="1"/>
    <n v="40"/>
    <n v="0.1"/>
    <n v="2499.1"/>
    <n v="1124.595"/>
    <n v="13495.14"/>
    <n v="6747.57"/>
  </r>
  <r>
    <s v="SO - 0003034"/>
    <s v="Online"/>
    <s v="WARE-NMK1003"/>
    <d v="2019-02-04T00:00:00"/>
    <x v="344"/>
    <d v="2019-06-05T00:00:00"/>
    <x v="256"/>
    <n v="14"/>
    <s v="USD"/>
    <x v="1"/>
    <n v="14"/>
    <n v="28"/>
    <n v="192"/>
    <x v="1"/>
    <n v="29"/>
    <n v="0.05"/>
    <n v="3195.9"/>
    <n v="2588.6790000000001"/>
    <n v="21252.734999999997"/>
    <n v="3131.9819999999963"/>
  </r>
  <r>
    <s v="SO - 0003035"/>
    <s v="Wholesale"/>
    <s v="WARE-NMK1003"/>
    <d v="2019-02-04T00:00:00"/>
    <x v="344"/>
    <d v="2019-05-12T00:00:00"/>
    <x v="257"/>
    <n v="19"/>
    <s v="USD"/>
    <x v="21"/>
    <n v="26"/>
    <n v="42"/>
    <n v="136"/>
    <x v="1"/>
    <n v="36"/>
    <n v="7.4999999999999997E-2"/>
    <n v="4006.6"/>
    <n v="1843.0360000000001"/>
    <n v="18530.525000000001"/>
    <n v="9315.3450000000012"/>
  </r>
  <r>
    <s v="SO - 0003036"/>
    <s v="In-Store"/>
    <s v="WARE-PUJ1005"/>
    <d v="2019-02-04T00:00:00"/>
    <x v="344"/>
    <d v="2019-05-14T00:00:00"/>
    <x v="255"/>
    <n v="25"/>
    <s v="USD"/>
    <x v="27"/>
    <n v="1"/>
    <n v="31"/>
    <n v="327"/>
    <x v="1"/>
    <n v="35"/>
    <n v="0.15"/>
    <n v="194.3"/>
    <n v="104.92200000000001"/>
    <n v="825.77499999999998"/>
    <n v="301.16499999999996"/>
  </r>
  <r>
    <s v="SO - 0003037"/>
    <s v="In-Store"/>
    <s v="WARE-PUJ1005"/>
    <d v="2019-02-04T00:00:00"/>
    <x v="344"/>
    <d v="2019-05-17T00:00:00"/>
    <x v="248"/>
    <n v="11"/>
    <s v="USD"/>
    <x v="14"/>
    <n v="7"/>
    <n v="25"/>
    <n v="306"/>
    <x v="3"/>
    <n v="28"/>
    <n v="0.3"/>
    <n v="1018.4"/>
    <n v="407.36"/>
    <n v="712.88"/>
    <n v="305.52"/>
  </r>
  <r>
    <s v="SO - 0003038"/>
    <s v="Online"/>
    <s v="WARE-NMK1003"/>
    <d v="2019-02-04T00:00:00"/>
    <x v="344"/>
    <d v="2019-05-31T00:00:00"/>
    <x v="256"/>
    <n v="14"/>
    <s v="USD"/>
    <x v="20"/>
    <n v="17"/>
    <n v="27"/>
    <n v="163"/>
    <x v="1"/>
    <n v="39"/>
    <n v="0.15"/>
    <n v="174.20000000000002"/>
    <n v="97.552000000000021"/>
    <n v="148.07000000000002"/>
    <n v="50.518000000000001"/>
  </r>
  <r>
    <s v="SO - 0003039"/>
    <s v="In-Store"/>
    <s v="WARE-NMK1003"/>
    <d v="2019-02-04T00:00:00"/>
    <x v="344"/>
    <d v="2019-05-19T00:00:00"/>
    <x v="264"/>
    <n v="33"/>
    <s v="USD"/>
    <x v="10"/>
    <n v="9"/>
    <n v="9"/>
    <n v="182"/>
    <x v="2"/>
    <n v="8"/>
    <n v="0.05"/>
    <n v="1125.6000000000001"/>
    <n v="731.6400000000001"/>
    <n v="5346.6"/>
    <n v="1688.3999999999996"/>
  </r>
  <r>
    <s v="SO - 0003040"/>
    <s v="Wholesale"/>
    <s v="WARE-XYS1001"/>
    <d v="2019-02-04T00:00:00"/>
    <x v="345"/>
    <d v="2019-06-05T00:00:00"/>
    <x v="254"/>
    <n v="11"/>
    <s v="USD"/>
    <x v="21"/>
    <n v="26"/>
    <n v="48"/>
    <n v="46"/>
    <x v="3"/>
    <n v="28"/>
    <n v="0.2"/>
    <n v="2854.2000000000003"/>
    <n v="2426.0700000000002"/>
    <n v="2283.36"/>
    <n v="-142.71000000000004"/>
  </r>
  <r>
    <s v="SO - 0003041"/>
    <s v="In-Store"/>
    <s v="WARE-UHY1004"/>
    <d v="2019-02-04T00:00:00"/>
    <x v="345"/>
    <d v="2019-05-22T00:00:00"/>
    <x v="248"/>
    <n v="10"/>
    <s v="USD"/>
    <x v="9"/>
    <n v="8"/>
    <n v="31"/>
    <n v="206"/>
    <x v="1"/>
    <n v="46"/>
    <n v="7.4999999999999997E-2"/>
    <n v="3383.5"/>
    <n v="2131.605"/>
    <n v="3129.7375000000002"/>
    <n v="998.13250000000016"/>
  </r>
  <r>
    <s v="SO - 0003042"/>
    <s v="In-Store"/>
    <s v="WARE-NBV1002"/>
    <d v="2019-02-04T00:00:00"/>
    <x v="345"/>
    <d v="2019-05-15T00:00:00"/>
    <x v="259"/>
    <n v="26"/>
    <s v="USD"/>
    <x v="5"/>
    <n v="12"/>
    <n v="5"/>
    <n v="81"/>
    <x v="2"/>
    <n v="4"/>
    <n v="0.15"/>
    <n v="3035.1"/>
    <n v="2215.623"/>
    <n v="2579.835"/>
    <n v="364.21199999999999"/>
  </r>
  <r>
    <s v="SO - 0003043"/>
    <s v="Online"/>
    <s v="WARE-NMK1003"/>
    <d v="2019-02-04T00:00:00"/>
    <x v="345"/>
    <d v="2019-06-01T00:00:00"/>
    <x v="252"/>
    <n v="23"/>
    <s v="USD"/>
    <x v="18"/>
    <n v="13"/>
    <n v="45"/>
    <n v="196"/>
    <x v="1"/>
    <n v="14"/>
    <n v="0.4"/>
    <n v="3939.6"/>
    <n v="1891.0079999999998"/>
    <n v="18910.079999999998"/>
    <n v="3782.0159999999996"/>
  </r>
  <r>
    <s v="SO - 0003044"/>
    <s v="In-Store"/>
    <s v="WARE-XYS1001"/>
    <d v="2019-02-04T00:00:00"/>
    <x v="345"/>
    <d v="2019-05-23T00:00:00"/>
    <x v="256"/>
    <n v="13"/>
    <s v="USD"/>
    <x v="27"/>
    <n v="1"/>
    <n v="39"/>
    <n v="55"/>
    <x v="2"/>
    <n v="37"/>
    <n v="0.4"/>
    <n v="6023.3"/>
    <n v="2770.7180000000003"/>
    <n v="28911.84"/>
    <n v="6746.0959999999977"/>
  </r>
  <r>
    <s v="SO - 0003045"/>
    <s v="Online"/>
    <s v="WARE-NMK1003"/>
    <d v="2019-02-04T00:00:00"/>
    <x v="345"/>
    <d v="2019-05-23T00:00:00"/>
    <x v="242"/>
    <n v="5"/>
    <s v="USD"/>
    <x v="17"/>
    <n v="20"/>
    <n v="27"/>
    <n v="114"/>
    <x v="1"/>
    <n v="43"/>
    <n v="0.05"/>
    <n v="194.3"/>
    <n v="101.03600000000002"/>
    <n v="1476.68"/>
    <n v="668.39199999999994"/>
  </r>
  <r>
    <s v="SO - 0003046"/>
    <s v="In-Store"/>
    <s v="WARE-PUJ1005"/>
    <d v="2019-02-04T00:00:00"/>
    <x v="345"/>
    <d v="2019-05-16T00:00:00"/>
    <x v="254"/>
    <n v="11"/>
    <s v="USD"/>
    <x v="14"/>
    <n v="7"/>
    <n v="19"/>
    <n v="274"/>
    <x v="1"/>
    <n v="40"/>
    <n v="0.05"/>
    <n v="5540.9000000000005"/>
    <n v="4709.7650000000003"/>
    <n v="21055.420000000002"/>
    <n v="2216.3600000000006"/>
  </r>
  <r>
    <s v="SO - 0003047"/>
    <s v="Distributor"/>
    <s v="WARE-PUJ1005"/>
    <d v="2019-02-04T00:00:00"/>
    <x v="345"/>
    <d v="2019-05-14T00:00:00"/>
    <x v="256"/>
    <n v="13"/>
    <s v="USD"/>
    <x v="17"/>
    <n v="20"/>
    <n v="12"/>
    <n v="320"/>
    <x v="3"/>
    <n v="28"/>
    <n v="0.05"/>
    <n v="3336.6"/>
    <n v="2769.3779999999997"/>
    <n v="12679.08"/>
    <n v="1601.5680000000011"/>
  </r>
  <r>
    <s v="SO - 0003048"/>
    <s v="In-Store"/>
    <s v="WARE-UHY1004"/>
    <d v="2019-02-04T00:00:00"/>
    <x v="345"/>
    <d v="2019-05-26T00:00:00"/>
    <x v="254"/>
    <n v="11"/>
    <s v="USD"/>
    <x v="11"/>
    <n v="5"/>
    <n v="28"/>
    <n v="229"/>
    <x v="1"/>
    <n v="21"/>
    <n v="7.4999999999999997E-2"/>
    <n v="1775.5"/>
    <n v="1065.3"/>
    <n v="1642.3375000000001"/>
    <n v="577.03750000000014"/>
  </r>
  <r>
    <s v="SO - 0003049"/>
    <s v="Online"/>
    <s v="WARE-UHY1004"/>
    <d v="2019-02-04T00:00:00"/>
    <x v="345"/>
    <d v="2019-06-08T00:00:00"/>
    <x v="247"/>
    <n v="17"/>
    <s v="USD"/>
    <x v="16"/>
    <n v="18"/>
    <n v="49"/>
    <n v="245"/>
    <x v="1"/>
    <n v="21"/>
    <n v="0.1"/>
    <n v="737"/>
    <n v="501.16"/>
    <n v="2653.2000000000003"/>
    <n v="648.56000000000017"/>
  </r>
  <r>
    <s v="SO - 0003050"/>
    <s v="Online"/>
    <s v="WARE-UHY1004"/>
    <d v="2019-02-04T00:00:00"/>
    <x v="345"/>
    <d v="2019-06-01T00:00:00"/>
    <x v="265"/>
    <n v="20"/>
    <s v="USD"/>
    <x v="18"/>
    <n v="13"/>
    <n v="3"/>
    <n v="212"/>
    <x v="3"/>
    <n v="47"/>
    <n v="0.3"/>
    <n v="227.8"/>
    <n v="123.01200000000001"/>
    <n v="159.46"/>
    <n v="36.447999999999993"/>
  </r>
  <r>
    <s v="SO - 0003051"/>
    <s v="In-Store"/>
    <s v="WARE-MKL1006"/>
    <d v="2019-02-04T00:00:00"/>
    <x v="345"/>
    <d v="2019-06-02T00:00:00"/>
    <x v="261"/>
    <n v="25"/>
    <s v="USD"/>
    <x v="6"/>
    <n v="10"/>
    <n v="30"/>
    <n v="335"/>
    <x v="4"/>
    <n v="9"/>
    <n v="0.1"/>
    <n v="5440.4000000000005"/>
    <n v="2393.7760000000003"/>
    <n v="34274.520000000004"/>
    <n v="17518.088000000003"/>
  </r>
  <r>
    <s v="SO - 0003052"/>
    <s v="Online"/>
    <s v="WARE-XYS1001"/>
    <d v="2019-02-04T00:00:00"/>
    <x v="345"/>
    <d v="2019-05-18T00:00:00"/>
    <x v="243"/>
    <n v="9"/>
    <s v="USD"/>
    <x v="17"/>
    <n v="20"/>
    <n v="25"/>
    <n v="58"/>
    <x v="1"/>
    <n v="41"/>
    <n v="0.05"/>
    <n v="958.1"/>
    <n v="756.899"/>
    <n v="6371.3649999999998"/>
    <n v="1073.0720000000001"/>
  </r>
  <r>
    <s v="SO - 0003053"/>
    <s v="In-Store"/>
    <s v="WARE-NMK1003"/>
    <d v="2019-02-04T00:00:00"/>
    <x v="345"/>
    <d v="2019-05-21T00:00:00"/>
    <x v="261"/>
    <n v="25"/>
    <s v="USD"/>
    <x v="27"/>
    <n v="1"/>
    <n v="18"/>
    <n v="136"/>
    <x v="1"/>
    <n v="44"/>
    <n v="0.15"/>
    <n v="844.2"/>
    <n v="354.56400000000002"/>
    <n v="717.57"/>
    <n v="363.00600000000003"/>
  </r>
  <r>
    <s v="SO - 0003054"/>
    <s v="Online"/>
    <s v="WARE-PUJ1005"/>
    <d v="2019-02-04T00:00:00"/>
    <x v="346"/>
    <d v="2019-06-02T00:00:00"/>
    <x v="243"/>
    <n v="8"/>
    <s v="USD"/>
    <x v="16"/>
    <n v="18"/>
    <n v="27"/>
    <n v="301"/>
    <x v="1"/>
    <n v="24"/>
    <n v="0.05"/>
    <n v="2318.2000000000003"/>
    <n v="1182.2820000000002"/>
    <n v="2202.29"/>
    <n v="1020.0079999999998"/>
  </r>
  <r>
    <s v="SO - 0003055"/>
    <s v="Wholesale"/>
    <s v="WARE-NMK1003"/>
    <d v="2019-02-04T00:00:00"/>
    <x v="346"/>
    <d v="2019-05-14T00:00:00"/>
    <x v="254"/>
    <n v="10"/>
    <s v="USD"/>
    <x v="21"/>
    <n v="26"/>
    <n v="20"/>
    <n v="146"/>
    <x v="1"/>
    <n v="46"/>
    <n v="0.1"/>
    <n v="2499.1"/>
    <n v="1949.298"/>
    <n v="11245.95"/>
    <n v="1499.4600000000009"/>
  </r>
  <r>
    <s v="SO - 0003056"/>
    <s v="In-Store"/>
    <s v="WARE-NMK1003"/>
    <d v="2019-02-04T00:00:00"/>
    <x v="346"/>
    <d v="2019-05-31T00:00:00"/>
    <x v="255"/>
    <n v="23"/>
    <s v="USD"/>
    <x v="27"/>
    <n v="1"/>
    <n v="33"/>
    <n v="119"/>
    <x v="0"/>
    <n v="38"/>
    <n v="0.05"/>
    <n v="3932.9"/>
    <n v="2045.1080000000002"/>
    <n v="29890.04"/>
    <n v="13529.175999999999"/>
  </r>
  <r>
    <s v="SO - 0003057"/>
    <s v="In-Store"/>
    <s v="WARE-NMK1003"/>
    <d v="2019-02-04T00:00:00"/>
    <x v="346"/>
    <d v="2019-05-22T00:00:00"/>
    <x v="252"/>
    <n v="22"/>
    <s v="USD"/>
    <x v="6"/>
    <n v="10"/>
    <n v="29"/>
    <n v="93"/>
    <x v="0"/>
    <n v="22"/>
    <n v="0.15"/>
    <n v="3510.8"/>
    <n v="1720.2920000000001"/>
    <n v="20889.260000000002"/>
    <n v="8847.2160000000003"/>
  </r>
  <r>
    <s v="SO - 0003058"/>
    <s v="In-Store"/>
    <s v="WARE-NMK1003"/>
    <d v="2019-02-04T00:00:00"/>
    <x v="346"/>
    <d v="2019-05-24T00:00:00"/>
    <x v="250"/>
    <n v="3"/>
    <s v="USD"/>
    <x v="26"/>
    <n v="3"/>
    <n v="6"/>
    <n v="99"/>
    <x v="4"/>
    <n v="9"/>
    <n v="7.4999999999999997E-2"/>
    <n v="194.3"/>
    <n v="163.21200000000002"/>
    <n v="718.91000000000008"/>
    <n v="66.062000000000012"/>
  </r>
  <r>
    <s v="SO - 0003059"/>
    <s v="Distributor"/>
    <s v="WARE-MKL1006"/>
    <d v="2019-02-04T00:00:00"/>
    <x v="346"/>
    <d v="2019-05-29T00:00:00"/>
    <x v="253"/>
    <n v="5"/>
    <s v="USD"/>
    <x v="8"/>
    <n v="23"/>
    <n v="13"/>
    <n v="366"/>
    <x v="1"/>
    <n v="14"/>
    <n v="0.15"/>
    <n v="3946.3"/>
    <n v="2328.317"/>
    <n v="6708.71"/>
    <n v="2052.076"/>
  </r>
  <r>
    <s v="SO - 0003060"/>
    <s v="Wholesale"/>
    <s v="WARE-MKL1006"/>
    <d v="2019-02-04T00:00:00"/>
    <x v="346"/>
    <d v="2019-06-04T00:00:00"/>
    <x v="263"/>
    <n v="18"/>
    <s v="USD"/>
    <x v="21"/>
    <n v="26"/>
    <n v="19"/>
    <n v="341"/>
    <x v="1"/>
    <n v="41"/>
    <n v="0.05"/>
    <n v="1118.9000000000001"/>
    <n v="693.71800000000007"/>
    <n v="6377.7300000000005"/>
    <n v="2215.4219999999996"/>
  </r>
  <r>
    <s v="SO - 0003061"/>
    <s v="In-Store"/>
    <s v="WARE-NMK1003"/>
    <d v="2019-02-04T00:00:00"/>
    <x v="346"/>
    <d v="2019-06-05T00:00:00"/>
    <x v="261"/>
    <n v="24"/>
    <s v="USD"/>
    <x v="11"/>
    <n v="5"/>
    <n v="31"/>
    <n v="170"/>
    <x v="0"/>
    <n v="22"/>
    <n v="0.2"/>
    <n v="1688.4"/>
    <n v="1401.3720000000001"/>
    <n v="4052.1600000000008"/>
    <n v="-151.95599999999922"/>
  </r>
  <r>
    <s v="SO - 0003062"/>
    <s v="Online"/>
    <s v="WARE-PUJ1005"/>
    <d v="2019-02-04T00:00:00"/>
    <x v="346"/>
    <d v="2019-05-19T00:00:00"/>
    <x v="249"/>
    <n v="11"/>
    <s v="USD"/>
    <x v="18"/>
    <n v="13"/>
    <n v="28"/>
    <n v="296"/>
    <x v="1"/>
    <n v="41"/>
    <n v="0.2"/>
    <n v="2291.4"/>
    <n v="1856.0340000000001"/>
    <n v="14664.960000000001"/>
    <n v="-183.3119999999999"/>
  </r>
  <r>
    <s v="SO - 0003063"/>
    <s v="In-Store"/>
    <s v="WARE-XYS1001"/>
    <d v="2019-02-04T00:00:00"/>
    <x v="347"/>
    <d v="2019-05-22T00:00:00"/>
    <x v="257"/>
    <n v="16"/>
    <s v="USD"/>
    <x v="10"/>
    <n v="9"/>
    <n v="28"/>
    <n v="49"/>
    <x v="1"/>
    <n v="27"/>
    <n v="0.05"/>
    <n v="1936.3"/>
    <n v="1123.0539999999999"/>
    <n v="11036.909999999998"/>
    <n v="4298.5859999999993"/>
  </r>
  <r>
    <s v="SO - 0003064"/>
    <s v="Online"/>
    <s v="WARE-NMK1003"/>
    <d v="2019-02-04T00:00:00"/>
    <x v="347"/>
    <d v="2019-05-16T00:00:00"/>
    <x v="263"/>
    <n v="17"/>
    <s v="USD"/>
    <x v="19"/>
    <n v="19"/>
    <n v="47"/>
    <n v="194"/>
    <x v="1"/>
    <n v="14"/>
    <n v="0.1"/>
    <n v="1876"/>
    <n v="1106.8399999999999"/>
    <n v="8442"/>
    <n v="2907.8"/>
  </r>
  <r>
    <s v="SO - 0003065"/>
    <s v="In-Store"/>
    <s v="WARE-MKL1006"/>
    <d v="2019-02-04T00:00:00"/>
    <x v="347"/>
    <d v="2019-06-06T00:00:00"/>
    <x v="252"/>
    <n v="21"/>
    <s v="USD"/>
    <x v="6"/>
    <n v="10"/>
    <n v="39"/>
    <n v="331"/>
    <x v="1"/>
    <n v="27"/>
    <n v="7.4999999999999997E-2"/>
    <n v="3658.2000000000003"/>
    <n v="2780.2320000000004"/>
    <n v="23686.845000000001"/>
    <n v="4225.2209999999977"/>
  </r>
  <r>
    <s v="SO - 0003066"/>
    <s v="Distributor"/>
    <s v="WARE-XYS1001"/>
    <d v="2019-02-04T00:00:00"/>
    <x v="347"/>
    <d v="2019-05-26T00:00:00"/>
    <x v="265"/>
    <n v="18"/>
    <s v="USD"/>
    <x v="15"/>
    <n v="24"/>
    <n v="38"/>
    <n v="14"/>
    <x v="3"/>
    <n v="28"/>
    <n v="0.4"/>
    <n v="180.9"/>
    <n v="117.58500000000001"/>
    <n v="434.16"/>
    <n v="-36.180000000000007"/>
  </r>
  <r>
    <s v="SO - 0003067"/>
    <s v="Online"/>
    <s v="WARE-XYS1001"/>
    <d v="2019-02-04T00:00:00"/>
    <x v="347"/>
    <d v="2019-05-19T00:00:00"/>
    <x v="247"/>
    <n v="15"/>
    <s v="USD"/>
    <x v="16"/>
    <n v="18"/>
    <n v="3"/>
    <n v="19"/>
    <x v="1"/>
    <n v="21"/>
    <n v="0.1"/>
    <n v="1038.5"/>
    <n v="467.32499999999999"/>
    <n v="5607.9000000000005"/>
    <n v="2803.9500000000007"/>
  </r>
  <r>
    <s v="SO - 0003068"/>
    <s v="Distributor"/>
    <s v="WARE-NBV1002"/>
    <d v="2019-02-04T00:00:00"/>
    <x v="347"/>
    <d v="2019-05-28T00:00:00"/>
    <x v="265"/>
    <n v="18"/>
    <s v="USD"/>
    <x v="4"/>
    <n v="22"/>
    <n v="20"/>
    <n v="68"/>
    <x v="1"/>
    <n v="40"/>
    <n v="0.15"/>
    <n v="227.8"/>
    <n v="152.626"/>
    <n v="968.15"/>
    <n v="205.01999999999998"/>
  </r>
  <r>
    <s v="SO - 0003069"/>
    <s v="In-Store"/>
    <s v="WARE-MKL1006"/>
    <d v="2019-02-04T00:00:00"/>
    <x v="347"/>
    <d v="2019-05-15T00:00:00"/>
    <x v="248"/>
    <n v="8"/>
    <s v="USD"/>
    <x v="14"/>
    <n v="7"/>
    <n v="48"/>
    <n v="343"/>
    <x v="1"/>
    <n v="40"/>
    <n v="0.15"/>
    <n v="1252.9000000000001"/>
    <n v="826.9140000000001"/>
    <n v="4259.8600000000006"/>
    <n v="952.20400000000018"/>
  </r>
  <r>
    <s v="SO - 0003070"/>
    <s v="Distributor"/>
    <s v="WARE-NBV1002"/>
    <d v="2019-02-04T00:00:00"/>
    <x v="348"/>
    <d v="2019-05-19T00:00:00"/>
    <x v="257"/>
    <n v="15"/>
    <s v="USD"/>
    <x v="4"/>
    <n v="22"/>
    <n v="45"/>
    <n v="66"/>
    <x v="0"/>
    <n v="15"/>
    <n v="7.4999999999999997E-2"/>
    <n v="1246.2"/>
    <n v="797.5680000000001"/>
    <n v="1152.7350000000001"/>
    <n v="355.16700000000003"/>
  </r>
  <r>
    <s v="SO - 0003071"/>
    <s v="In-Store"/>
    <s v="WARE-NBV1002"/>
    <d v="2019-02-04T00:00:00"/>
    <x v="348"/>
    <d v="2019-06-02T00:00:00"/>
    <x v="262"/>
    <n v="28"/>
    <s v="USD"/>
    <x v="14"/>
    <n v="7"/>
    <n v="41"/>
    <n v="59"/>
    <x v="0"/>
    <n v="42"/>
    <n v="0.2"/>
    <n v="2271.3000000000002"/>
    <n v="1408.2060000000001"/>
    <n v="9085.2000000000007"/>
    <n v="2044.17"/>
  </r>
  <r>
    <s v="SO - 0003072"/>
    <s v="Distributor"/>
    <s v="WARE-NMK1003"/>
    <d v="2019-02-04T00:00:00"/>
    <x v="348"/>
    <d v="2019-05-24T00:00:00"/>
    <x v="258"/>
    <n v="13"/>
    <s v="USD"/>
    <x v="2"/>
    <n v="21"/>
    <n v="37"/>
    <n v="182"/>
    <x v="3"/>
    <n v="47"/>
    <n v="0.2"/>
    <n v="1721.9"/>
    <n v="1308.644"/>
    <n v="2755.0400000000004"/>
    <n v="137.75200000000041"/>
  </r>
  <r>
    <s v="SO - 0003073"/>
    <s v="In-Store"/>
    <s v="WARE-NMK1003"/>
    <d v="2019-02-04T00:00:00"/>
    <x v="348"/>
    <d v="2019-06-08T00:00:00"/>
    <x v="255"/>
    <n v="21"/>
    <s v="USD"/>
    <x v="7"/>
    <n v="4"/>
    <n v="11"/>
    <n v="124"/>
    <x v="3"/>
    <n v="6"/>
    <n v="0.1"/>
    <n v="5045.1000000000004"/>
    <n v="2623.4520000000002"/>
    <n v="18162.36"/>
    <n v="7668.5519999999997"/>
  </r>
  <r>
    <s v="SO - 0003074"/>
    <s v="Wholesale"/>
    <s v="WARE-NBV1002"/>
    <d v="2019-02-04T00:00:00"/>
    <x v="348"/>
    <d v="2019-06-03T00:00:00"/>
    <x v="248"/>
    <n v="7"/>
    <s v="USD"/>
    <x v="25"/>
    <n v="27"/>
    <n v="31"/>
    <n v="77"/>
    <x v="1"/>
    <n v="29"/>
    <n v="0.05"/>
    <n v="3839.1"/>
    <n v="3148.0619999999999"/>
    <n v="21882.87"/>
    <n v="2994.4979999999996"/>
  </r>
  <r>
    <s v="SO - 0003075"/>
    <s v="Online"/>
    <s v="WARE-UHY1004"/>
    <d v="2019-02-04T00:00:00"/>
    <x v="348"/>
    <d v="2019-06-01T00:00:00"/>
    <x v="266"/>
    <n v="31"/>
    <s v="USD"/>
    <x v="16"/>
    <n v="18"/>
    <n v="28"/>
    <n v="221"/>
    <x v="0"/>
    <n v="42"/>
    <n v="0.05"/>
    <n v="1058.6000000000001"/>
    <n v="455.19800000000004"/>
    <n v="7039.6900000000005"/>
    <n v="3853.3040000000001"/>
  </r>
  <r>
    <s v="SO - 0003076"/>
    <s v="In-Store"/>
    <s v="WARE-PUJ1005"/>
    <d v="2019-02-04T00:00:00"/>
    <x v="348"/>
    <d v="2019-05-28T00:00:00"/>
    <x v="265"/>
    <n v="17"/>
    <s v="USD"/>
    <x v="11"/>
    <n v="5"/>
    <n v="14"/>
    <n v="312"/>
    <x v="1"/>
    <n v="21"/>
    <n v="0.1"/>
    <n v="3946.3"/>
    <n v="3354.355"/>
    <n v="7103.34"/>
    <n v="394.63000000000011"/>
  </r>
  <r>
    <s v="SO - 0003077"/>
    <s v="In-Store"/>
    <s v="WARE-NMK1003"/>
    <d v="2019-02-04T00:00:00"/>
    <x v="348"/>
    <d v="2019-05-31T00:00:00"/>
    <x v="252"/>
    <n v="20"/>
    <s v="USD"/>
    <x v="26"/>
    <n v="3"/>
    <n v="30"/>
    <n v="188"/>
    <x v="3"/>
    <n v="28"/>
    <n v="7.4999999999999997E-2"/>
    <n v="824.1"/>
    <n v="395.56799999999998"/>
    <n v="5336.0474999999997"/>
    <n v="2567.0715"/>
  </r>
  <r>
    <s v="SO - 0003078"/>
    <s v="Online"/>
    <s v="WARE-NMK1003"/>
    <d v="2019-02-04T00:00:00"/>
    <x v="348"/>
    <d v="2019-06-05T00:00:00"/>
    <x v="254"/>
    <n v="8"/>
    <s v="USD"/>
    <x v="20"/>
    <n v="17"/>
    <n v="26"/>
    <n v="89"/>
    <x v="1"/>
    <n v="43"/>
    <n v="0.05"/>
    <n v="797.30000000000007"/>
    <n v="645.8130000000001"/>
    <n v="4544.6099999999997"/>
    <n v="669.73199999999906"/>
  </r>
  <r>
    <s v="SO - 0003079"/>
    <s v="In-Store"/>
    <s v="WARE-XYS1001"/>
    <d v="2019-02-04T00:00:00"/>
    <x v="349"/>
    <d v="2019-06-12T00:00:00"/>
    <x v="262"/>
    <n v="27"/>
    <s v="USD"/>
    <x v="14"/>
    <n v="7"/>
    <n v="45"/>
    <n v="29"/>
    <x v="0"/>
    <n v="5"/>
    <n v="0.1"/>
    <n v="1688.4"/>
    <n v="827.31600000000003"/>
    <n v="4558.6800000000012"/>
    <n v="2076.7320000000009"/>
  </r>
  <r>
    <s v="SO - 0003080"/>
    <s v="In-Store"/>
    <s v="WARE-MKL1006"/>
    <d v="2019-02-04T00:00:00"/>
    <x v="349"/>
    <d v="2019-05-25T00:00:00"/>
    <x v="254"/>
    <n v="7"/>
    <s v="USD"/>
    <x v="27"/>
    <n v="1"/>
    <n v="19"/>
    <n v="345"/>
    <x v="0"/>
    <n v="38"/>
    <n v="0.05"/>
    <n v="1728.6000000000001"/>
    <n v="1175.4480000000001"/>
    <n v="4926.51"/>
    <n v="1400.1660000000002"/>
  </r>
  <r>
    <s v="SO - 0003081"/>
    <s v="Wholesale"/>
    <s v="WARE-MKL1006"/>
    <d v="2019-02-04T00:00:00"/>
    <x v="349"/>
    <d v="2019-05-17T00:00:00"/>
    <x v="267"/>
    <n v="23"/>
    <s v="USD"/>
    <x v="3"/>
    <n v="28"/>
    <n v="13"/>
    <n v="341"/>
    <x v="0"/>
    <n v="38"/>
    <n v="7.4999999999999997E-2"/>
    <n v="931.30000000000007"/>
    <n v="512.21500000000003"/>
    <n v="4307.2624999999998"/>
    <n v="1746.1874999999995"/>
  </r>
  <r>
    <s v="SO - 0003082"/>
    <s v="Distributor"/>
    <s v="WARE-NBV1002"/>
    <d v="2019-02-04T00:00:00"/>
    <x v="349"/>
    <d v="2019-05-29T00:00:00"/>
    <x v="258"/>
    <n v="12"/>
    <s v="USD"/>
    <x v="2"/>
    <n v="21"/>
    <n v="50"/>
    <n v="68"/>
    <x v="1"/>
    <n v="32"/>
    <n v="0.05"/>
    <n v="2492.4"/>
    <n v="1520.364"/>
    <n v="14206.68"/>
    <n v="5084.4959999999992"/>
  </r>
  <r>
    <s v="SO - 0003083"/>
    <s v="In-Store"/>
    <s v="WARE-MKL1006"/>
    <d v="2019-02-04T00:00:00"/>
    <x v="349"/>
    <d v="2019-06-12T00:00:00"/>
    <x v="249"/>
    <n v="8"/>
    <s v="USD"/>
    <x v="6"/>
    <n v="10"/>
    <n v="11"/>
    <n v="344"/>
    <x v="0"/>
    <n v="42"/>
    <n v="7.4999999999999997E-2"/>
    <n v="1862.6000000000001"/>
    <n v="1303.82"/>
    <n v="8614.5249999999996"/>
    <n v="2095.4250000000002"/>
  </r>
  <r>
    <s v="SO - 0003084"/>
    <s v="In-Store"/>
    <s v="WARE-NMK1003"/>
    <d v="2019-02-04T00:00:00"/>
    <x v="349"/>
    <d v="2019-05-19T00:00:00"/>
    <x v="259"/>
    <n v="22"/>
    <s v="USD"/>
    <x v="14"/>
    <n v="7"/>
    <n v="8"/>
    <n v="199"/>
    <x v="1"/>
    <n v="24"/>
    <n v="0.05"/>
    <n v="2003.3"/>
    <n v="821.35299999999995"/>
    <n v="3806.2699999999995"/>
    <n v="2163.5639999999994"/>
  </r>
  <r>
    <s v="SO - 0003085"/>
    <s v="Distributor"/>
    <s v="WARE-PUJ1005"/>
    <d v="2019-02-04T00:00:00"/>
    <x v="349"/>
    <d v="2019-05-28T00:00:00"/>
    <x v="264"/>
    <n v="28"/>
    <s v="USD"/>
    <x v="4"/>
    <n v="22"/>
    <n v="37"/>
    <n v="303"/>
    <x v="0"/>
    <n v="34"/>
    <n v="0.05"/>
    <n v="3852.5"/>
    <n v="1695.1"/>
    <n v="29279"/>
    <n v="15718.2"/>
  </r>
  <r>
    <s v="SO - 0003086"/>
    <s v="In-Store"/>
    <s v="WARE-UHY1004"/>
    <d v="2019-02-04T00:00:00"/>
    <x v="350"/>
    <d v="2019-05-26T00:00:00"/>
    <x v="249"/>
    <n v="7"/>
    <s v="USD"/>
    <x v="14"/>
    <n v="7"/>
    <n v="13"/>
    <n v="228"/>
    <x v="1"/>
    <n v="2"/>
    <n v="0.15"/>
    <n v="201"/>
    <n v="136.68"/>
    <n v="1025.0999999999999"/>
    <n v="205.01999999999987"/>
  </r>
  <r>
    <s v="SO - 0003087"/>
    <s v="Distributor"/>
    <s v="WARE-NMK1003"/>
    <d v="2019-02-04T00:00:00"/>
    <x v="350"/>
    <d v="2019-05-31T00:00:00"/>
    <x v="268"/>
    <n v="28"/>
    <s v="USD"/>
    <x v="4"/>
    <n v="22"/>
    <n v="30"/>
    <n v="182"/>
    <x v="1"/>
    <n v="29"/>
    <n v="0.2"/>
    <n v="1695.1000000000001"/>
    <n v="915.35400000000016"/>
    <n v="5424.3200000000006"/>
    <n v="1762.904"/>
  </r>
  <r>
    <s v="SO - 0003088"/>
    <s v="Online"/>
    <s v="WARE-NMK1003"/>
    <d v="2019-02-04T00:00:00"/>
    <x v="350"/>
    <d v="2019-06-01T00:00:00"/>
    <x v="255"/>
    <n v="19"/>
    <s v="USD"/>
    <x v="19"/>
    <n v="19"/>
    <n v="42"/>
    <n v="192"/>
    <x v="1"/>
    <n v="3"/>
    <n v="7.4999999999999997E-2"/>
    <n v="6445.4000000000005"/>
    <n v="2835.9760000000001"/>
    <n v="29809.975000000006"/>
    <n v="15630.095000000005"/>
  </r>
  <r>
    <s v="SO - 0003089"/>
    <s v="Distributor"/>
    <s v="WARE-NBV1002"/>
    <d v="2019-02-04T00:00:00"/>
    <x v="350"/>
    <d v="2019-05-19T00:00:00"/>
    <x v="257"/>
    <n v="13"/>
    <s v="USD"/>
    <x v="15"/>
    <n v="24"/>
    <n v="29"/>
    <n v="65"/>
    <x v="2"/>
    <n v="8"/>
    <n v="7.4999999999999997E-2"/>
    <n v="1085.4000000000001"/>
    <n v="445.01400000000001"/>
    <n v="5019.9750000000004"/>
    <n v="2794.9050000000002"/>
  </r>
  <r>
    <s v="SO - 0003090"/>
    <s v="In-Store"/>
    <s v="WARE-MKL1006"/>
    <d v="2019-02-04T00:00:00"/>
    <x v="350"/>
    <d v="2019-06-09T00:00:00"/>
    <x v="258"/>
    <n v="11"/>
    <s v="USD"/>
    <x v="14"/>
    <n v="7"/>
    <n v="25"/>
    <n v="348"/>
    <x v="1"/>
    <n v="33"/>
    <n v="0.15"/>
    <n v="1085.4000000000001"/>
    <n v="716.36400000000015"/>
    <n v="2767.77"/>
    <n v="618.67799999999943"/>
  </r>
  <r>
    <s v="SO - 0003091"/>
    <s v="In-Store"/>
    <s v="WARE-UHY1004"/>
    <d v="2019-02-04T00:00:00"/>
    <x v="351"/>
    <d v="2019-05-29T00:00:00"/>
    <x v="269"/>
    <n v="31"/>
    <s v="USD"/>
    <x v="14"/>
    <n v="7"/>
    <n v="47"/>
    <n v="226"/>
    <x v="0"/>
    <n v="5"/>
    <n v="0.05"/>
    <n v="6083.6"/>
    <n v="3041.8"/>
    <n v="46235.360000000001"/>
    <n v="21900.959999999999"/>
  </r>
  <r>
    <s v="SO - 0003092"/>
    <s v="Wholesale"/>
    <s v="WARE-XYS1001"/>
    <d v="2019-02-04T00:00:00"/>
    <x v="351"/>
    <d v="2019-06-14T00:00:00"/>
    <x v="265"/>
    <n v="14"/>
    <s v="USD"/>
    <x v="25"/>
    <n v="27"/>
    <n v="48"/>
    <n v="36"/>
    <x v="1"/>
    <n v="23"/>
    <n v="0.05"/>
    <n v="676.7"/>
    <n v="345.11700000000002"/>
    <n v="5142.92"/>
    <n v="2381.9839999999999"/>
  </r>
  <r>
    <s v="SO - 0003093"/>
    <s v="In-Store"/>
    <s v="WARE-PUJ1005"/>
    <d v="2019-02-04T00:00:00"/>
    <x v="351"/>
    <d v="2019-05-26T00:00:00"/>
    <x v="261"/>
    <n v="19"/>
    <s v="USD"/>
    <x v="27"/>
    <n v="1"/>
    <n v="6"/>
    <n v="324"/>
    <x v="4"/>
    <n v="18"/>
    <n v="7.4999999999999997E-2"/>
    <n v="2010"/>
    <n v="964.8"/>
    <n v="1859.25"/>
    <n v="894.45"/>
  </r>
  <r>
    <s v="SO - 0003094"/>
    <s v="Wholesale"/>
    <s v="WARE-PUJ1005"/>
    <d v="2019-02-04T00:00:00"/>
    <x v="351"/>
    <d v="2019-05-25T00:00:00"/>
    <x v="255"/>
    <n v="18"/>
    <s v="USD"/>
    <x v="25"/>
    <n v="27"/>
    <n v="25"/>
    <n v="285"/>
    <x v="1"/>
    <n v="40"/>
    <n v="0.15"/>
    <n v="2586.2000000000003"/>
    <n v="1603.4440000000002"/>
    <n v="17586.16"/>
    <n v="4758.6079999999984"/>
  </r>
  <r>
    <s v="SO - 0003095"/>
    <s v="Online"/>
    <s v="WARE-NMK1003"/>
    <d v="2019-02-04T00:00:00"/>
    <x v="351"/>
    <d v="2019-06-07T00:00:00"/>
    <x v="268"/>
    <n v="27"/>
    <s v="USD"/>
    <x v="24"/>
    <n v="16"/>
    <n v="23"/>
    <n v="199"/>
    <x v="1"/>
    <n v="24"/>
    <n v="0.1"/>
    <n v="850.9"/>
    <n v="655.19299999999998"/>
    <n v="765.81"/>
    <n v="110.61699999999996"/>
  </r>
  <r>
    <s v="SO - 0003096"/>
    <s v="Wholesale"/>
    <s v="WARE-NMK1003"/>
    <d v="2019-02-04T00:00:00"/>
    <x v="351"/>
    <d v="2019-06-13T00:00:00"/>
    <x v="264"/>
    <n v="26"/>
    <s v="USD"/>
    <x v="25"/>
    <n v="27"/>
    <n v="7"/>
    <n v="133"/>
    <x v="3"/>
    <n v="47"/>
    <n v="0.3"/>
    <n v="1976.5"/>
    <n v="1442.845"/>
    <n v="2767.1"/>
    <n v="-118.59000000000015"/>
  </r>
  <r>
    <s v="SO - 0003097"/>
    <s v="Online"/>
    <s v="WARE-NBV1002"/>
    <d v="2019-02-04T00:00:00"/>
    <x v="351"/>
    <d v="2019-05-21T00:00:00"/>
    <x v="268"/>
    <n v="27"/>
    <s v="USD"/>
    <x v="18"/>
    <n v="13"/>
    <n v="29"/>
    <n v="85"/>
    <x v="2"/>
    <n v="1"/>
    <n v="0.05"/>
    <n v="1179.2"/>
    <n v="601.39200000000005"/>
    <n v="5601.2"/>
    <n v="2594.2399999999998"/>
  </r>
  <r>
    <s v="SO - 0003098"/>
    <s v="Online"/>
    <s v="WARE-UHY1004"/>
    <d v="2019-02-04T00:00:00"/>
    <x v="351"/>
    <d v="2019-06-10T00:00:00"/>
    <x v="267"/>
    <n v="21"/>
    <s v="USD"/>
    <x v="23"/>
    <n v="15"/>
    <n v="17"/>
    <n v="205"/>
    <x v="1"/>
    <n v="30"/>
    <n v="0.2"/>
    <n v="207.70000000000002"/>
    <n v="95.542000000000016"/>
    <n v="332.32000000000005"/>
    <n v="141.23600000000002"/>
  </r>
  <r>
    <s v="SO - 0003099"/>
    <s v="Online"/>
    <s v="WARE-MKL1006"/>
    <d v="2019-02-04T00:00:00"/>
    <x v="352"/>
    <d v="2019-06-01T00:00:00"/>
    <x v="259"/>
    <n v="19"/>
    <s v="USD"/>
    <x v="18"/>
    <n v="13"/>
    <n v="22"/>
    <n v="353"/>
    <x v="4"/>
    <n v="9"/>
    <n v="0.05"/>
    <n v="1943"/>
    <n v="1224.0899999999999"/>
    <n v="9229.25"/>
    <n v="3108.8"/>
  </r>
  <r>
    <s v="SO - 0003100"/>
    <s v="In-Store"/>
    <s v="WARE-XYS1001"/>
    <d v="2019-02-04T00:00:00"/>
    <x v="352"/>
    <d v="2019-05-24T00:00:00"/>
    <x v="247"/>
    <n v="10"/>
    <s v="USD"/>
    <x v="5"/>
    <n v="12"/>
    <n v="45"/>
    <n v="17"/>
    <x v="3"/>
    <n v="47"/>
    <n v="0.05"/>
    <n v="3886"/>
    <n v="3108.8"/>
    <n v="3691.7"/>
    <n v="582.89999999999964"/>
  </r>
  <r>
    <s v="SO - 0003101"/>
    <s v="Distributor"/>
    <s v="WARE-UHY1004"/>
    <d v="2019-02-04T00:00:00"/>
    <x v="353"/>
    <d v="2019-06-16T00:00:00"/>
    <x v="270"/>
    <n v="31"/>
    <s v="USD"/>
    <x v="15"/>
    <n v="24"/>
    <n v="22"/>
    <n v="218"/>
    <x v="1"/>
    <n v="11"/>
    <n v="7.4999999999999997E-2"/>
    <n v="884.4"/>
    <n v="512.952"/>
    <n v="4090.3500000000004"/>
    <n v="1525.5900000000001"/>
  </r>
  <r>
    <s v="SO - 0003102"/>
    <s v="In-Store"/>
    <s v="WARE-NMK1003"/>
    <d v="2019-02-04T00:00:00"/>
    <x v="353"/>
    <d v="2019-05-21T00:00:00"/>
    <x v="258"/>
    <n v="8"/>
    <s v="USD"/>
    <x v="22"/>
    <n v="11"/>
    <n v="25"/>
    <n v="180"/>
    <x v="0"/>
    <n v="34"/>
    <n v="0.2"/>
    <n v="2599.6"/>
    <n v="1195.816"/>
    <n v="16637.439999999999"/>
    <n v="7070.9119999999984"/>
  </r>
  <r>
    <s v="SO - 0003103"/>
    <s v="In-Store"/>
    <s v="WARE-NMK1003"/>
    <d v="2019-02-04T00:00:00"/>
    <x v="353"/>
    <d v="2019-06-06T00:00:00"/>
    <x v="261"/>
    <n v="17"/>
    <s v="USD"/>
    <x v="0"/>
    <n v="6"/>
    <n v="5"/>
    <n v="131"/>
    <x v="2"/>
    <n v="4"/>
    <n v="0.4"/>
    <n v="1695.1000000000001"/>
    <n v="966.20699999999999"/>
    <n v="8136.4800000000005"/>
    <n v="406.82400000000052"/>
  </r>
  <r>
    <s v="SO - 0003104"/>
    <s v="Online"/>
    <s v="WARE-NMK1003"/>
    <d v="2019-02-04T00:00:00"/>
    <x v="353"/>
    <d v="2019-06-15T00:00:00"/>
    <x v="262"/>
    <n v="23"/>
    <s v="USD"/>
    <x v="16"/>
    <n v="18"/>
    <n v="44"/>
    <n v="195"/>
    <x v="4"/>
    <n v="10"/>
    <n v="0.1"/>
    <n v="1112.2"/>
    <n v="934.24800000000005"/>
    <n v="5004.9000000000005"/>
    <n v="333.66000000000076"/>
  </r>
  <r>
    <s v="SO - 0003105"/>
    <s v="In-Store"/>
    <s v="WARE-NMK1003"/>
    <d v="2019-02-04T00:00:00"/>
    <x v="353"/>
    <d v="2019-05-31T00:00:00"/>
    <x v="252"/>
    <n v="15"/>
    <s v="USD"/>
    <x v="13"/>
    <n v="2"/>
    <n v="47"/>
    <n v="140"/>
    <x v="1"/>
    <n v="3"/>
    <n v="0.15"/>
    <n v="5038.4000000000005"/>
    <n v="2267.2800000000002"/>
    <n v="12847.92"/>
    <n v="6046.08"/>
  </r>
  <r>
    <s v="SO - 0003106"/>
    <s v="Online"/>
    <s v="WARE-UHY1004"/>
    <d v="2019-02-04T00:00:00"/>
    <x v="353"/>
    <d v="2019-05-28T00:00:00"/>
    <x v="259"/>
    <n v="18"/>
    <s v="USD"/>
    <x v="18"/>
    <n v="13"/>
    <n v="49"/>
    <n v="238"/>
    <x v="3"/>
    <n v="47"/>
    <n v="0.05"/>
    <n v="1943"/>
    <n v="874.35"/>
    <n v="3691.7"/>
    <n v="1942.9999999999998"/>
  </r>
  <r>
    <s v="SO - 0003107"/>
    <s v="In-Store"/>
    <s v="WARE-UHY1004"/>
    <d v="2019-02-04T00:00:00"/>
    <x v="353"/>
    <d v="2019-06-02T00:00:00"/>
    <x v="252"/>
    <n v="15"/>
    <s v="USD"/>
    <x v="11"/>
    <n v="5"/>
    <n v="43"/>
    <n v="206"/>
    <x v="4"/>
    <n v="9"/>
    <n v="0.05"/>
    <n v="1688.4"/>
    <n v="861.08400000000006"/>
    <n v="12831.84"/>
    <n v="5943.1679999999997"/>
  </r>
  <r>
    <s v="SO - 0003108"/>
    <s v="Online"/>
    <s v="WARE-XYS1001"/>
    <d v="2019-02-04T00:00:00"/>
    <x v="353"/>
    <d v="2019-06-12T00:00:00"/>
    <x v="254"/>
    <n v="3"/>
    <s v="USD"/>
    <x v="20"/>
    <n v="17"/>
    <n v="5"/>
    <n v="44"/>
    <x v="0"/>
    <n v="12"/>
    <n v="0.15"/>
    <n v="1125.6000000000001"/>
    <n v="529.03200000000004"/>
    <n v="2870.28"/>
    <n v="1283.1840000000002"/>
  </r>
  <r>
    <s v="SO - 0003109"/>
    <s v="Distributor"/>
    <s v="WARE-NMK1003"/>
    <d v="2019-02-04T00:00:00"/>
    <x v="353"/>
    <d v="2019-06-05T00:00:00"/>
    <x v="269"/>
    <n v="29"/>
    <s v="USD"/>
    <x v="15"/>
    <n v="24"/>
    <n v="48"/>
    <n v="92"/>
    <x v="2"/>
    <n v="4"/>
    <n v="0.1"/>
    <n v="1065.3"/>
    <n v="575.26200000000006"/>
    <n v="2876.31"/>
    <n v="1150.5239999999999"/>
  </r>
  <r>
    <s v="SO - 0003110"/>
    <s v="In-Store"/>
    <s v="WARE-NMK1003"/>
    <d v="2019-02-04T00:00:00"/>
    <x v="354"/>
    <d v="2019-05-27T00:00:00"/>
    <x v="264"/>
    <n v="23"/>
    <s v="USD"/>
    <x v="13"/>
    <n v="2"/>
    <n v="50"/>
    <n v="140"/>
    <x v="1"/>
    <n v="39"/>
    <n v="0.05"/>
    <n v="964.80000000000007"/>
    <n v="569.23199999999997"/>
    <n v="3666.2400000000002"/>
    <n v="1389.3120000000004"/>
  </r>
  <r>
    <s v="SO - 0003111"/>
    <s v="Online"/>
    <s v="WARE-UHY1004"/>
    <d v="2019-02-04T00:00:00"/>
    <x v="354"/>
    <d v="2019-06-05T00:00:00"/>
    <x v="271"/>
    <n v="35"/>
    <s v="USD"/>
    <x v="16"/>
    <n v="18"/>
    <n v="38"/>
    <n v="221"/>
    <x v="2"/>
    <n v="16"/>
    <n v="0.3"/>
    <n v="1065.3"/>
    <n v="873.54599999999994"/>
    <n v="745.70999999999992"/>
    <n v="-127.83600000000001"/>
  </r>
  <r>
    <s v="SO - 0003112"/>
    <s v="Online"/>
    <s v="WARE-NMK1003"/>
    <d v="2019-02-04T00:00:00"/>
    <x v="354"/>
    <d v="2019-06-08T00:00:00"/>
    <x v="247"/>
    <n v="8"/>
    <s v="USD"/>
    <x v="18"/>
    <n v="13"/>
    <n v="38"/>
    <n v="202"/>
    <x v="4"/>
    <n v="9"/>
    <n v="7.4999999999999997E-2"/>
    <n v="1098.8"/>
    <n v="769.16"/>
    <n v="8131.12"/>
    <n v="1977.8400000000001"/>
  </r>
  <r>
    <s v="SO - 0003113"/>
    <s v="Distributor"/>
    <s v="WARE-UHY1004"/>
    <d v="2019-02-04T00:00:00"/>
    <x v="354"/>
    <d v="2019-06-12T00:00:00"/>
    <x v="265"/>
    <n v="11"/>
    <s v="USD"/>
    <x v="15"/>
    <n v="24"/>
    <n v="5"/>
    <n v="204"/>
    <x v="1"/>
    <n v="14"/>
    <n v="7.4999999999999997E-2"/>
    <n v="1802.3"/>
    <n v="1297.6559999999999"/>
    <n v="13337.02"/>
    <n v="2955.7720000000008"/>
  </r>
  <r>
    <s v="SO - 0003114"/>
    <s v="Distributor"/>
    <s v="WARE-MKL1006"/>
    <d v="2019-02-04T00:00:00"/>
    <x v="354"/>
    <d v="2019-06-17T00:00:00"/>
    <x v="265"/>
    <n v="11"/>
    <s v="USD"/>
    <x v="15"/>
    <n v="24"/>
    <n v="29"/>
    <n v="345"/>
    <x v="1"/>
    <n v="11"/>
    <n v="7.4999999999999997E-2"/>
    <n v="254.6"/>
    <n v="206.226"/>
    <n v="706.51499999999999"/>
    <n v="87.836999999999989"/>
  </r>
  <r>
    <s v="SO - 0003115"/>
    <s v="In-Store"/>
    <s v="WARE-PUJ1005"/>
    <d v="2019-02-04T00:00:00"/>
    <x v="354"/>
    <d v="2019-06-15T00:00:00"/>
    <x v="270"/>
    <n v="30"/>
    <s v="USD"/>
    <x v="26"/>
    <n v="3"/>
    <n v="11"/>
    <n v="283"/>
    <x v="4"/>
    <n v="9"/>
    <n v="0.1"/>
    <n v="1996.6000000000001"/>
    <n v="1397.6200000000001"/>
    <n v="3593.88"/>
    <n v="798.63999999999987"/>
  </r>
  <r>
    <s v="SO - 0003116"/>
    <s v="Distributor"/>
    <s v="WARE-PUJ1005"/>
    <d v="2019-02-04T00:00:00"/>
    <x v="354"/>
    <d v="2019-06-10T00:00:00"/>
    <x v="268"/>
    <n v="24"/>
    <s v="USD"/>
    <x v="4"/>
    <n v="22"/>
    <n v="48"/>
    <n v="278"/>
    <x v="1"/>
    <n v="30"/>
    <n v="0.1"/>
    <n v="1058.6000000000001"/>
    <n v="476.37000000000006"/>
    <n v="952.74000000000012"/>
    <n v="476.37000000000006"/>
  </r>
  <r>
    <s v="SO - 0003117"/>
    <s v="Wholesale"/>
    <s v="WARE-XYS1001"/>
    <d v="2019-02-04T00:00:00"/>
    <x v="354"/>
    <d v="2019-06-17T00:00:00"/>
    <x v="265"/>
    <n v="11"/>
    <s v="USD"/>
    <x v="12"/>
    <n v="25"/>
    <n v="49"/>
    <n v="16"/>
    <x v="2"/>
    <n v="13"/>
    <n v="0.1"/>
    <n v="6438.7"/>
    <n v="4120.768"/>
    <n v="23179.32"/>
    <n v="6696.2479999999996"/>
  </r>
  <r>
    <s v="SO - 0003118"/>
    <s v="Wholesale"/>
    <s v="WARE-NMK1003"/>
    <d v="2019-02-04T00:00:00"/>
    <x v="354"/>
    <d v="2019-06-15T00:00:00"/>
    <x v="262"/>
    <n v="22"/>
    <s v="USD"/>
    <x v="21"/>
    <n v="26"/>
    <n v="36"/>
    <n v="142"/>
    <x v="3"/>
    <n v="28"/>
    <n v="0.1"/>
    <n v="3946.3"/>
    <n v="3354.355"/>
    <n v="10655.010000000002"/>
    <n v="591.94500000000153"/>
  </r>
  <r>
    <s v="SO - 0003119"/>
    <s v="Online"/>
    <s v="WARE-MKL1006"/>
    <d v="2019-02-04T00:00:00"/>
    <x v="354"/>
    <d v="2019-05-31T00:00:00"/>
    <x v="264"/>
    <n v="23"/>
    <s v="USD"/>
    <x v="24"/>
    <n v="16"/>
    <n v="45"/>
    <n v="349"/>
    <x v="1"/>
    <n v="23"/>
    <n v="0.15"/>
    <n v="1112.2"/>
    <n v="444.88000000000005"/>
    <n v="1890.74"/>
    <n v="1000.9799999999999"/>
  </r>
  <r>
    <s v="SO - 0003120"/>
    <s v="Online"/>
    <s v="WARE-MKL1006"/>
    <d v="2019-02-04T00:00:00"/>
    <x v="354"/>
    <d v="2019-05-29T00:00:00"/>
    <x v="265"/>
    <n v="11"/>
    <s v="USD"/>
    <x v="17"/>
    <n v="20"/>
    <n v="1"/>
    <n v="330"/>
    <x v="1"/>
    <n v="40"/>
    <n v="0.05"/>
    <n v="1165.8"/>
    <n v="722.79599999999994"/>
    <n v="6645.0599999999986"/>
    <n v="2308.2839999999987"/>
  </r>
  <r>
    <s v="SO - 0003121"/>
    <s v="Online"/>
    <s v="WARE-PUJ1005"/>
    <d v="2019-02-04T00:00:00"/>
    <x v="354"/>
    <d v="2019-06-11T00:00:00"/>
    <x v="272"/>
    <n v="31"/>
    <s v="USD"/>
    <x v="1"/>
    <n v="14"/>
    <n v="40"/>
    <n v="300"/>
    <x v="1"/>
    <n v="26"/>
    <n v="0.1"/>
    <n v="1172.5"/>
    <n v="656.6"/>
    <n v="7386.75"/>
    <n v="2790.55"/>
  </r>
  <r>
    <s v="SO - 0003122"/>
    <s v="In-Store"/>
    <s v="WARE-PUJ1005"/>
    <d v="2019-02-04T00:00:00"/>
    <x v="355"/>
    <d v="2019-06-09T00:00:00"/>
    <x v="256"/>
    <n v="3"/>
    <s v="USD"/>
    <x v="10"/>
    <n v="9"/>
    <n v="25"/>
    <n v="265"/>
    <x v="1"/>
    <n v="17"/>
    <n v="0.1"/>
    <n v="1983.2"/>
    <n v="1685.72"/>
    <n v="8924.4"/>
    <n v="495.79999999999927"/>
  </r>
  <r>
    <s v="SO - 0003123"/>
    <s v="In-Store"/>
    <s v="WARE-NBV1002"/>
    <d v="2019-02-04T00:00:00"/>
    <x v="355"/>
    <d v="2019-06-11T00:00:00"/>
    <x v="259"/>
    <n v="16"/>
    <s v="USD"/>
    <x v="11"/>
    <n v="5"/>
    <n v="48"/>
    <n v="76"/>
    <x v="1"/>
    <n v="31"/>
    <n v="0.4"/>
    <n v="5313.1"/>
    <n v="4091.0870000000004"/>
    <n v="15939.3"/>
    <n v="-4516.135000000002"/>
  </r>
  <r>
    <s v="SO - 0003124"/>
    <s v="Distributor"/>
    <s v="WARE-UHY1004"/>
    <d v="2019-02-04T00:00:00"/>
    <x v="355"/>
    <d v="2019-05-27T00:00:00"/>
    <x v="268"/>
    <n v="23"/>
    <s v="USD"/>
    <x v="15"/>
    <n v="24"/>
    <n v="36"/>
    <n v="221"/>
    <x v="4"/>
    <n v="10"/>
    <n v="7.4999999999999997E-2"/>
    <n v="3832.4"/>
    <n v="2989.2720000000004"/>
    <n v="14179.880000000001"/>
    <n v="2222.7919999999995"/>
  </r>
  <r>
    <s v="SO - 0003125"/>
    <s v="Online"/>
    <s v="WARE-NMK1003"/>
    <d v="2019-02-04T00:00:00"/>
    <x v="355"/>
    <d v="2019-05-28T00:00:00"/>
    <x v="269"/>
    <n v="27"/>
    <s v="USD"/>
    <x v="24"/>
    <n v="16"/>
    <n v="12"/>
    <n v="199"/>
    <x v="1"/>
    <n v="11"/>
    <n v="0.05"/>
    <n v="2592.9"/>
    <n v="1348.308"/>
    <n v="19706.04"/>
    <n v="8919.5760000000009"/>
  </r>
  <r>
    <s v="SO - 0003126"/>
    <s v="Distributor"/>
    <s v="WARE-NMK1003"/>
    <d v="2019-02-04T00:00:00"/>
    <x v="355"/>
    <d v="2019-06-07T00:00:00"/>
    <x v="267"/>
    <n v="17"/>
    <s v="USD"/>
    <x v="2"/>
    <n v="21"/>
    <n v="39"/>
    <n v="102"/>
    <x v="1"/>
    <n v="11"/>
    <n v="0.2"/>
    <n v="2941.3"/>
    <n v="2176.5619999999999"/>
    <n v="2353.0400000000004"/>
    <n v="176.47800000000052"/>
  </r>
  <r>
    <s v="SO - 0003127"/>
    <s v="In-Store"/>
    <s v="WARE-UHY1004"/>
    <d v="2019-02-04T00:00:00"/>
    <x v="355"/>
    <d v="2019-06-04T00:00:00"/>
    <x v="263"/>
    <n v="9"/>
    <s v="USD"/>
    <x v="13"/>
    <n v="2"/>
    <n v="27"/>
    <n v="219"/>
    <x v="1"/>
    <n v="21"/>
    <n v="0.3"/>
    <n v="4006.6"/>
    <n v="2444.0259999999998"/>
    <n v="11218.48"/>
    <n v="1442.3760000000002"/>
  </r>
  <r>
    <s v="SO - 0003128"/>
    <s v="Online"/>
    <s v="WARE-NMK1003"/>
    <d v="2019-02-04T00:00:00"/>
    <x v="355"/>
    <d v="2019-05-27T00:00:00"/>
    <x v="255"/>
    <n v="14"/>
    <s v="USD"/>
    <x v="19"/>
    <n v="19"/>
    <n v="1"/>
    <n v="186"/>
    <x v="1"/>
    <n v="45"/>
    <n v="7.4999999999999997E-2"/>
    <n v="991.6"/>
    <n v="664.37200000000007"/>
    <n v="7337.84"/>
    <n v="2022.8639999999996"/>
  </r>
  <r>
    <s v="SO - 0003129"/>
    <s v="Online"/>
    <s v="WARE-PUJ1005"/>
    <d v="2019-02-04T00:00:00"/>
    <x v="356"/>
    <d v="2019-06-10T00:00:00"/>
    <x v="266"/>
    <n v="23"/>
    <s v="USD"/>
    <x v="24"/>
    <n v="16"/>
    <n v="25"/>
    <n v="324"/>
    <x v="1"/>
    <n v="46"/>
    <n v="7.4999999999999997E-2"/>
    <n v="857.6"/>
    <n v="428.8"/>
    <n v="2379.84"/>
    <n v="1093.44"/>
  </r>
  <r>
    <s v="SO - 0003130"/>
    <s v="Online"/>
    <s v="WARE-NMK1003"/>
    <d v="2019-02-04T00:00:00"/>
    <x v="356"/>
    <d v="2019-06-15T00:00:00"/>
    <x v="261"/>
    <n v="14"/>
    <s v="USD"/>
    <x v="23"/>
    <n v="15"/>
    <n v="40"/>
    <n v="134"/>
    <x v="0"/>
    <n v="19"/>
    <n v="0.1"/>
    <n v="1835.8"/>
    <n v="1009.69"/>
    <n v="13217.76"/>
    <n v="5140.24"/>
  </r>
  <r>
    <s v="SO - 0003131"/>
    <s v="Online"/>
    <s v="WARE-NMK1003"/>
    <d v="2019-02-04T00:00:00"/>
    <x v="356"/>
    <d v="2019-06-13T00:00:00"/>
    <x v="259"/>
    <n v="15"/>
    <s v="USD"/>
    <x v="17"/>
    <n v="20"/>
    <n v="20"/>
    <n v="94"/>
    <x v="1"/>
    <n v="2"/>
    <n v="7.4999999999999997E-2"/>
    <n v="1916.2"/>
    <n v="1073.0720000000001"/>
    <n v="8862.4250000000011"/>
    <n v="3497.0650000000005"/>
  </r>
  <r>
    <s v="SO - 0003132"/>
    <s v="In-Store"/>
    <s v="WARE-MKL1006"/>
    <d v="2019-02-04T00:00:00"/>
    <x v="356"/>
    <d v="2019-05-24T00:00:00"/>
    <x v="273"/>
    <n v="41"/>
    <s v="USD"/>
    <x v="26"/>
    <n v="3"/>
    <n v="47"/>
    <n v="367"/>
    <x v="2"/>
    <n v="4"/>
    <n v="7.4999999999999997E-2"/>
    <n v="1112.2"/>
    <n v="456.00200000000001"/>
    <n v="1028.7850000000001"/>
    <n v="572.78300000000013"/>
  </r>
  <r>
    <s v="SO - 0003133"/>
    <s v="Online"/>
    <s v="WARE-NBV1002"/>
    <d v="2019-02-04T00:00:00"/>
    <x v="356"/>
    <d v="2019-06-09T00:00:00"/>
    <x v="260"/>
    <n v="19"/>
    <s v="USD"/>
    <x v="20"/>
    <n v="17"/>
    <n v="29"/>
    <n v="81"/>
    <x v="3"/>
    <n v="47"/>
    <n v="0.05"/>
    <n v="3946.3"/>
    <n v="2999.1880000000001"/>
    <n v="11246.955000000002"/>
    <n v="2249.3910000000014"/>
  </r>
  <r>
    <s v="SO - 0003134"/>
    <s v="Distributor"/>
    <s v="WARE-XYS1001"/>
    <d v="2019-02-04T00:00:00"/>
    <x v="356"/>
    <d v="2019-06-12T00:00:00"/>
    <x v="252"/>
    <n v="12"/>
    <s v="USD"/>
    <x v="2"/>
    <n v="21"/>
    <n v="16"/>
    <n v="57"/>
    <x v="4"/>
    <n v="9"/>
    <n v="0.15"/>
    <n v="2311.5"/>
    <n v="1271.325"/>
    <n v="3929.5499999999997"/>
    <n v="1386.8999999999996"/>
  </r>
  <r>
    <s v="SO - 0003135"/>
    <s v="In-Store"/>
    <s v="WARE-PUJ1005"/>
    <d v="2019-02-04T00:00:00"/>
    <x v="356"/>
    <d v="2019-06-17T00:00:00"/>
    <x v="267"/>
    <n v="16"/>
    <s v="USD"/>
    <x v="27"/>
    <n v="1"/>
    <n v="45"/>
    <n v="271"/>
    <x v="2"/>
    <n v="13"/>
    <n v="0.4"/>
    <n v="6405.2"/>
    <n v="4803.8999999999996"/>
    <n v="23058.719999999998"/>
    <n v="-5764.68"/>
  </r>
  <r>
    <s v="SO - 0003136"/>
    <s v="In-Store"/>
    <s v="WARE-NMK1003"/>
    <d v="2019-02-04T00:00:00"/>
    <x v="356"/>
    <d v="2019-06-12T00:00:00"/>
    <x v="261"/>
    <n v="14"/>
    <s v="USD"/>
    <x v="0"/>
    <n v="6"/>
    <n v="34"/>
    <n v="94"/>
    <x v="1"/>
    <n v="31"/>
    <n v="0.05"/>
    <n v="1876"/>
    <n v="1557.08"/>
    <n v="10693.199999999999"/>
    <n v="1350.7199999999993"/>
  </r>
  <r>
    <s v="SO - 0003137"/>
    <s v="In-Store"/>
    <s v="WARE-UHY1004"/>
    <d v="2019-02-04T00:00:00"/>
    <x v="356"/>
    <d v="2019-06-02T00:00:00"/>
    <x v="252"/>
    <n v="12"/>
    <s v="USD"/>
    <x v="7"/>
    <n v="4"/>
    <n v="47"/>
    <n v="220"/>
    <x v="1"/>
    <n v="27"/>
    <n v="7.4999999999999997E-2"/>
    <n v="3993.2000000000003"/>
    <n v="3154.6280000000002"/>
    <n v="25855.97"/>
    <n v="3773.5740000000005"/>
  </r>
  <r>
    <s v="SO - 0003138"/>
    <s v="Distributor"/>
    <s v="WARE-PUJ1005"/>
    <d v="2019-02-04T00:00:00"/>
    <x v="356"/>
    <d v="2019-05-24T00:00:00"/>
    <x v="259"/>
    <n v="15"/>
    <s v="USD"/>
    <x v="8"/>
    <n v="23"/>
    <n v="38"/>
    <n v="303"/>
    <x v="1"/>
    <n v="41"/>
    <n v="0.05"/>
    <n v="917.9"/>
    <n v="761.85699999999997"/>
    <n v="5232.03"/>
    <n v="660.88799999999992"/>
  </r>
  <r>
    <s v="SO - 0003139"/>
    <s v="In-Store"/>
    <s v="WARE-UHY1004"/>
    <d v="2019-02-04T00:00:00"/>
    <x v="356"/>
    <d v="2019-05-28T00:00:00"/>
    <x v="257"/>
    <n v="7"/>
    <s v="USD"/>
    <x v="9"/>
    <n v="8"/>
    <n v="10"/>
    <n v="210"/>
    <x v="1"/>
    <n v="11"/>
    <n v="0.05"/>
    <n v="3591.2000000000003"/>
    <n v="2729.3120000000004"/>
    <n v="23881.48"/>
    <n v="4776.2959999999985"/>
  </r>
  <r>
    <s v="SO - 0003140"/>
    <s v="Online"/>
    <s v="WARE-NMK1003"/>
    <d v="2019-02-04T00:00:00"/>
    <x v="356"/>
    <d v="2019-06-03T00:00:00"/>
    <x v="262"/>
    <n v="20"/>
    <s v="USD"/>
    <x v="1"/>
    <n v="14"/>
    <n v="1"/>
    <n v="181"/>
    <x v="0"/>
    <n v="5"/>
    <n v="0.1"/>
    <n v="2492.4"/>
    <n v="1694.8320000000001"/>
    <n v="8972.6400000000012"/>
    <n v="2193.3120000000008"/>
  </r>
  <r>
    <s v="SO - 0003141"/>
    <s v="Online"/>
    <s v="WARE-MKL1006"/>
    <d v="2019-02-04T00:00:00"/>
    <x v="357"/>
    <d v="2019-06-02T00:00:00"/>
    <x v="265"/>
    <n v="8"/>
    <s v="USD"/>
    <x v="23"/>
    <n v="15"/>
    <n v="14"/>
    <n v="342"/>
    <x v="1"/>
    <n v="30"/>
    <n v="0.05"/>
    <n v="1025.1000000000001"/>
    <n v="850.83300000000008"/>
    <n v="3895.38"/>
    <n v="492.04799999999977"/>
  </r>
  <r>
    <s v="SO - 0003142"/>
    <s v="In-Store"/>
    <s v="WARE-MKL1006"/>
    <d v="2019-02-04T00:00:00"/>
    <x v="357"/>
    <d v="2019-06-01T00:00:00"/>
    <x v="260"/>
    <n v="18"/>
    <s v="USD"/>
    <x v="13"/>
    <n v="2"/>
    <n v="43"/>
    <n v="346"/>
    <x v="0"/>
    <n v="34"/>
    <n v="7.4999999999999997E-2"/>
    <n v="2271.3000000000002"/>
    <n v="1635.336"/>
    <n v="16807.620000000003"/>
    <n v="3724.9320000000025"/>
  </r>
  <r>
    <s v="SO - 0003143"/>
    <s v="Online"/>
    <s v="WARE-XYS1001"/>
    <d v="2019-02-04T00:00:00"/>
    <x v="357"/>
    <d v="2019-05-25T00:00:00"/>
    <x v="265"/>
    <n v="8"/>
    <s v="USD"/>
    <x v="17"/>
    <n v="20"/>
    <n v="39"/>
    <n v="37"/>
    <x v="1"/>
    <n v="40"/>
    <n v="0.1"/>
    <n v="174.20000000000002"/>
    <n v="118.45600000000002"/>
    <n v="1254.2400000000002"/>
    <n v="306.5920000000001"/>
  </r>
  <r>
    <s v="SO - 0003144"/>
    <s v="In-Store"/>
    <s v="WARE-NMK1003"/>
    <d v="2019-02-04T00:00:00"/>
    <x v="357"/>
    <d v="2019-05-27T00:00:00"/>
    <x v="267"/>
    <n v="15"/>
    <s v="USD"/>
    <x v="26"/>
    <n v="3"/>
    <n v="49"/>
    <n v="178"/>
    <x v="1"/>
    <n v="2"/>
    <n v="0.1"/>
    <n v="750.4"/>
    <n v="630.33600000000001"/>
    <n v="2701.44"/>
    <n v="180.096"/>
  </r>
  <r>
    <s v="SO - 0003145"/>
    <s v="In-Store"/>
    <s v="WARE-NMK1003"/>
    <d v="2019-02-04T00:00:00"/>
    <x v="357"/>
    <d v="2019-05-25T00:00:00"/>
    <x v="265"/>
    <n v="8"/>
    <s v="USD"/>
    <x v="0"/>
    <n v="6"/>
    <n v="32"/>
    <n v="167"/>
    <x v="1"/>
    <n v="32"/>
    <n v="0.05"/>
    <n v="1889.4"/>
    <n v="1209.2160000000001"/>
    <n v="3589.86"/>
    <n v="1171.4279999999999"/>
  </r>
  <r>
    <s v="SO - 0003146"/>
    <s v="Online"/>
    <s v="WARE-XYS1001"/>
    <d v="2019-02-04T00:00:00"/>
    <x v="357"/>
    <d v="2019-06-02T00:00:00"/>
    <x v="274"/>
    <n v="26"/>
    <s v="USD"/>
    <x v="19"/>
    <n v="19"/>
    <n v="16"/>
    <n v="45"/>
    <x v="2"/>
    <n v="16"/>
    <n v="7.4999999999999997E-2"/>
    <n v="5983.1"/>
    <n v="3111.2120000000004"/>
    <n v="44274.94"/>
    <n v="19385.243999999999"/>
  </r>
  <r>
    <s v="SO - 0003147"/>
    <s v="Wholesale"/>
    <s v="WARE-UHY1004"/>
    <d v="2019-02-04T00:00:00"/>
    <x v="357"/>
    <d v="2019-06-05T00:00:00"/>
    <x v="261"/>
    <n v="13"/>
    <s v="USD"/>
    <x v="21"/>
    <n v="26"/>
    <n v="50"/>
    <n v="208"/>
    <x v="0"/>
    <n v="5"/>
    <n v="7.4999999999999997E-2"/>
    <n v="241.20000000000002"/>
    <n v="108.54"/>
    <n v="892.44"/>
    <n v="458.28000000000003"/>
  </r>
  <r>
    <s v="SO - 0003148"/>
    <s v="In-Store"/>
    <s v="WARE-NMK1003"/>
    <d v="2019-02-04T00:00:00"/>
    <x v="357"/>
    <d v="2019-06-01T00:00:00"/>
    <x v="255"/>
    <n v="12"/>
    <s v="USD"/>
    <x v="22"/>
    <n v="11"/>
    <n v="34"/>
    <n v="122"/>
    <x v="4"/>
    <n v="9"/>
    <n v="0.05"/>
    <n v="2512.5"/>
    <n v="1080.375"/>
    <n v="11934.375"/>
    <n v="6532.5"/>
  </r>
  <r>
    <s v="SO - 0003149"/>
    <s v="Wholesale"/>
    <s v="WARE-NMK1003"/>
    <d v="2019-02-04T00:00:00"/>
    <x v="358"/>
    <d v="2019-06-05T00:00:00"/>
    <x v="265"/>
    <n v="7"/>
    <s v="USD"/>
    <x v="21"/>
    <n v="26"/>
    <n v="35"/>
    <n v="157"/>
    <x v="1"/>
    <n v="39"/>
    <n v="0.15"/>
    <n v="984.9"/>
    <n v="699.279"/>
    <n v="5022.99"/>
    <n v="827.3159999999998"/>
  </r>
  <r>
    <s v="SO - 0003150"/>
    <s v="In-Store"/>
    <s v="WARE-MKL1006"/>
    <d v="2019-02-04T00:00:00"/>
    <x v="358"/>
    <d v="2019-05-31T00:00:00"/>
    <x v="261"/>
    <n v="12"/>
    <s v="USD"/>
    <x v="26"/>
    <n v="3"/>
    <n v="46"/>
    <n v="329"/>
    <x v="1"/>
    <n v="14"/>
    <n v="0.05"/>
    <n v="2847.5"/>
    <n v="1822.4"/>
    <n v="10820.5"/>
    <n v="3530.8999999999996"/>
  </r>
  <r>
    <s v="SO - 0003151"/>
    <s v="In-Store"/>
    <s v="WARE-NMK1003"/>
    <d v="2019-02-04T00:00:00"/>
    <x v="358"/>
    <d v="2019-06-18T00:00:00"/>
    <x v="275"/>
    <n v="34"/>
    <s v="USD"/>
    <x v="26"/>
    <n v="3"/>
    <n v="9"/>
    <n v="155"/>
    <x v="2"/>
    <n v="7"/>
    <n v="0.15"/>
    <n v="1005"/>
    <n v="603"/>
    <n v="854.25"/>
    <n v="251.25"/>
  </r>
  <r>
    <s v="SO - 0003152"/>
    <s v="Distributor"/>
    <s v="WARE-NMK1003"/>
    <d v="2019-02-04T00:00:00"/>
    <x v="358"/>
    <d v="2019-05-27T00:00:00"/>
    <x v="274"/>
    <n v="25"/>
    <s v="USD"/>
    <x v="2"/>
    <n v="21"/>
    <n v="25"/>
    <n v="177"/>
    <x v="1"/>
    <n v="26"/>
    <n v="0.1"/>
    <n v="2338.3000000000002"/>
    <n v="1894.0230000000004"/>
    <n v="14731.290000000003"/>
    <n v="1473.1290000000008"/>
  </r>
  <r>
    <s v="SO - 0003153"/>
    <s v="In-Store"/>
    <s v="WARE-XYS1001"/>
    <d v="2019-02-04T00:00:00"/>
    <x v="358"/>
    <d v="2019-06-06T00:00:00"/>
    <x v="260"/>
    <n v="17"/>
    <s v="USD"/>
    <x v="14"/>
    <n v="7"/>
    <n v="19"/>
    <n v="31"/>
    <x v="0"/>
    <n v="19"/>
    <n v="0.05"/>
    <n v="6170.7"/>
    <n v="5121.6809999999996"/>
    <n v="11724.33"/>
    <n v="1480.9680000000008"/>
  </r>
  <r>
    <s v="SO - 0003154"/>
    <s v="In-Store"/>
    <s v="WARE-PUJ1005"/>
    <d v="2019-02-04T00:00:00"/>
    <x v="358"/>
    <d v="2019-06-09T00:00:00"/>
    <x v="261"/>
    <n v="12"/>
    <s v="USD"/>
    <x v="0"/>
    <n v="6"/>
    <n v="34"/>
    <n v="319"/>
    <x v="1"/>
    <n v="41"/>
    <n v="0.1"/>
    <n v="2465.6"/>
    <n v="1972.48"/>
    <n v="2219.04"/>
    <n v="246.55999999999995"/>
  </r>
  <r>
    <s v="SO - 0003155"/>
    <s v="Distributor"/>
    <s v="WARE-MKL1006"/>
    <d v="2019-02-04T00:00:00"/>
    <x v="358"/>
    <d v="2019-05-27T00:00:00"/>
    <x v="260"/>
    <n v="17"/>
    <s v="USD"/>
    <x v="4"/>
    <n v="22"/>
    <n v="38"/>
    <n v="339"/>
    <x v="1"/>
    <n v="44"/>
    <n v="0.05"/>
    <n v="2385.2000000000003"/>
    <n v="1240.3040000000001"/>
    <n v="15861.58"/>
    <n v="7179.4519999999993"/>
  </r>
  <r>
    <s v="SO - 0003156"/>
    <s v="Distributor"/>
    <s v="WARE-MKL1006"/>
    <d v="2019-02-04T00:00:00"/>
    <x v="358"/>
    <d v="2019-06-09T00:00:00"/>
    <x v="268"/>
    <n v="20"/>
    <s v="USD"/>
    <x v="4"/>
    <n v="22"/>
    <n v="24"/>
    <n v="359"/>
    <x v="1"/>
    <n v="44"/>
    <n v="0.05"/>
    <n v="1045.2"/>
    <n v="470.34000000000003"/>
    <n v="3971.7599999999998"/>
    <n v="2090.3999999999996"/>
  </r>
  <r>
    <s v="SO - 0003157"/>
    <s v="In-Store"/>
    <s v="WARE-PUJ1005"/>
    <d v="2019-02-04T00:00:00"/>
    <x v="358"/>
    <d v="2019-06-20T00:00:00"/>
    <x v="276"/>
    <n v="32"/>
    <s v="USD"/>
    <x v="14"/>
    <n v="7"/>
    <n v="33"/>
    <n v="310"/>
    <x v="0"/>
    <n v="15"/>
    <n v="0.05"/>
    <n v="2566.1"/>
    <n v="1616.643"/>
    <n v="14626.769999999999"/>
    <n v="4926.9119999999984"/>
  </r>
  <r>
    <s v="SO - 0003158"/>
    <s v="In-Store"/>
    <s v="WARE-XYS1001"/>
    <d v="2019-02-04T00:00:00"/>
    <x v="358"/>
    <d v="2019-06-16T00:00:00"/>
    <x v="259"/>
    <n v="13"/>
    <s v="USD"/>
    <x v="9"/>
    <n v="8"/>
    <n v="23"/>
    <n v="36"/>
    <x v="4"/>
    <n v="9"/>
    <n v="0.1"/>
    <n v="2559.4"/>
    <n v="1970.7380000000001"/>
    <n v="9213.84"/>
    <n v="1330.8879999999999"/>
  </r>
  <r>
    <s v="SO - 0003159"/>
    <s v="Online"/>
    <s v="WARE-MKL1006"/>
    <d v="2019-02-04T00:00:00"/>
    <x v="359"/>
    <d v="2019-05-28T00:00:00"/>
    <x v="252"/>
    <n v="9"/>
    <s v="USD"/>
    <x v="16"/>
    <n v="18"/>
    <n v="36"/>
    <n v="350"/>
    <x v="0"/>
    <n v="42"/>
    <n v="0.05"/>
    <n v="3363.4"/>
    <n v="2657.0860000000002"/>
    <n v="6390.46"/>
    <n v="1076.2879999999996"/>
  </r>
  <r>
    <s v="SO - 0003160"/>
    <s v="Online"/>
    <s v="WARE-MKL1006"/>
    <d v="2019-02-04T00:00:00"/>
    <x v="359"/>
    <d v="2019-06-13T00:00:00"/>
    <x v="265"/>
    <n v="6"/>
    <s v="USD"/>
    <x v="18"/>
    <n v="13"/>
    <n v="46"/>
    <n v="363"/>
    <x v="1"/>
    <n v="26"/>
    <n v="0.05"/>
    <n v="1078.7"/>
    <n v="647.22"/>
    <n v="2049.5300000000002"/>
    <n v="755.09000000000015"/>
  </r>
  <r>
    <s v="SO - 0003161"/>
    <s v="Online"/>
    <s v="WARE-PUJ1005"/>
    <d v="2019-02-04T00:00:00"/>
    <x v="359"/>
    <d v="2019-05-29T00:00:00"/>
    <x v="276"/>
    <n v="31"/>
    <s v="USD"/>
    <x v="19"/>
    <n v="19"/>
    <n v="34"/>
    <n v="279"/>
    <x v="1"/>
    <n v="11"/>
    <n v="0.1"/>
    <n v="5929.5"/>
    <n v="3913.4700000000003"/>
    <n v="32019.3"/>
    <n v="8538.48"/>
  </r>
  <r>
    <s v="SO - 0003162"/>
    <s v="Online"/>
    <s v="WARE-PUJ1005"/>
    <d v="2019-02-04T00:00:00"/>
    <x v="359"/>
    <d v="2019-06-06T00:00:00"/>
    <x v="262"/>
    <n v="17"/>
    <s v="USD"/>
    <x v="17"/>
    <n v="20"/>
    <n v="35"/>
    <n v="273"/>
    <x v="3"/>
    <n v="25"/>
    <n v="7.4999999999999997E-2"/>
    <n v="1909.5"/>
    <n v="1451.22"/>
    <n v="7065.1500000000005"/>
    <n v="1260.2700000000004"/>
  </r>
  <r>
    <s v="SO - 0003163"/>
    <s v="Online"/>
    <s v="WARE-XYS1001"/>
    <d v="2019-02-04T00:00:00"/>
    <x v="359"/>
    <d v="2019-05-30T00:00:00"/>
    <x v="252"/>
    <n v="9"/>
    <s v="USD"/>
    <x v="16"/>
    <n v="18"/>
    <n v="17"/>
    <n v="34"/>
    <x v="3"/>
    <n v="47"/>
    <n v="0.3"/>
    <n v="1098.8"/>
    <n v="780.14799999999991"/>
    <n v="3076.64"/>
    <n v="-43.951999999999771"/>
  </r>
  <r>
    <s v="SO - 0003164"/>
    <s v="Wholesale"/>
    <s v="WARE-UHY1004"/>
    <d v="2019-02-04T00:00:00"/>
    <x v="359"/>
    <d v="2019-06-22T00:00:00"/>
    <x v="263"/>
    <n v="5"/>
    <s v="USD"/>
    <x v="25"/>
    <n v="27"/>
    <n v="14"/>
    <n v="212"/>
    <x v="1"/>
    <n v="3"/>
    <n v="7.4999999999999997E-2"/>
    <n v="884.4"/>
    <n v="353.76"/>
    <n v="4090.3500000000004"/>
    <n v="2321.5500000000002"/>
  </r>
  <r>
    <s v="SO - 0003165"/>
    <s v="In-Store"/>
    <s v="WARE-NBV1002"/>
    <d v="2019-02-04T00:00:00"/>
    <x v="359"/>
    <d v="2019-06-11T00:00:00"/>
    <x v="264"/>
    <n v="18"/>
    <s v="USD"/>
    <x v="13"/>
    <n v="2"/>
    <n v="2"/>
    <n v="79"/>
    <x v="1"/>
    <n v="21"/>
    <n v="0.15"/>
    <n v="1051.9000000000001"/>
    <n v="420.76000000000005"/>
    <n v="4470.5749999999998"/>
    <n v="2366.7749999999996"/>
  </r>
  <r>
    <s v="SO - 0003166"/>
    <s v="In-Store"/>
    <s v="WARE-MKL1006"/>
    <d v="2019-02-04T00:00:00"/>
    <x v="359"/>
    <d v="2019-06-09T00:00:00"/>
    <x v="255"/>
    <n v="10"/>
    <s v="USD"/>
    <x v="6"/>
    <n v="10"/>
    <n v="20"/>
    <n v="351"/>
    <x v="1"/>
    <n v="43"/>
    <n v="0.15"/>
    <n v="864.30000000000007"/>
    <n v="449.43600000000004"/>
    <n v="5877.2400000000007"/>
    <n v="2281.7520000000004"/>
  </r>
  <r>
    <s v="SO - 0003167"/>
    <s v="Online"/>
    <s v="WARE-MKL1006"/>
    <d v="2019-02-04T00:00:00"/>
    <x v="359"/>
    <d v="2019-06-03T00:00:00"/>
    <x v="264"/>
    <n v="18"/>
    <s v="USD"/>
    <x v="1"/>
    <n v="14"/>
    <n v="6"/>
    <n v="353"/>
    <x v="2"/>
    <n v="1"/>
    <n v="0.05"/>
    <n v="2619.7000000000003"/>
    <n v="1231.259"/>
    <n v="4977.43"/>
    <n v="2514.9120000000003"/>
  </r>
  <r>
    <s v="SO - 0003168"/>
    <s v="In-Store"/>
    <s v="WARE-UHY1004"/>
    <d v="2019-02-04T00:00:00"/>
    <x v="359"/>
    <d v="2019-06-12T00:00:00"/>
    <x v="255"/>
    <n v="10"/>
    <s v="USD"/>
    <x v="7"/>
    <n v="4"/>
    <n v="21"/>
    <n v="259"/>
    <x v="1"/>
    <n v="35"/>
    <n v="0.15"/>
    <n v="6123.8"/>
    <n v="2816.9480000000003"/>
    <n v="15615.69"/>
    <n v="7164.8459999999995"/>
  </r>
  <r>
    <s v="SO - 0003169"/>
    <s v="In-Store"/>
    <s v="WARE-PUJ1005"/>
    <d v="2019-02-04T00:00:00"/>
    <x v="360"/>
    <d v="2019-06-11T00:00:00"/>
    <x v="252"/>
    <n v="8"/>
    <s v="USD"/>
    <x v="6"/>
    <n v="10"/>
    <n v="19"/>
    <n v="328"/>
    <x v="0"/>
    <n v="22"/>
    <n v="0.05"/>
    <n v="247.9"/>
    <n v="123.95"/>
    <n v="1413.03"/>
    <n v="669.32999999999993"/>
  </r>
  <r>
    <s v="SO - 0003170"/>
    <s v="Wholesale"/>
    <s v="WARE-XYS1001"/>
    <d v="2019-02-04T00:00:00"/>
    <x v="360"/>
    <d v="2019-05-28T00:00:00"/>
    <x v="274"/>
    <n v="23"/>
    <s v="USD"/>
    <x v="3"/>
    <n v="28"/>
    <n v="23"/>
    <n v="5"/>
    <x v="1"/>
    <n v="44"/>
    <n v="0.4"/>
    <n v="1969.8"/>
    <n v="827.31599999999992"/>
    <n v="7091.28"/>
    <n v="2127.384"/>
  </r>
  <r>
    <s v="SO - 0003171"/>
    <s v="In-Store"/>
    <s v="WARE-PUJ1005"/>
    <d v="2019-02-04T00:00:00"/>
    <x v="360"/>
    <d v="2019-06-18T00:00:00"/>
    <x v="262"/>
    <n v="16"/>
    <s v="USD"/>
    <x v="9"/>
    <n v="8"/>
    <n v="1"/>
    <n v="288"/>
    <x v="2"/>
    <n v="1"/>
    <n v="0.3"/>
    <n v="3966.4"/>
    <n v="2816.1439999999998"/>
    <n v="2776.48"/>
    <n v="-39.66399999999976"/>
  </r>
  <r>
    <s v="SO - 0003172"/>
    <s v="Wholesale"/>
    <s v="WARE-NMK1003"/>
    <d v="2019-02-04T00:00:00"/>
    <x v="360"/>
    <d v="2019-06-18T00:00:00"/>
    <x v="262"/>
    <n v="16"/>
    <s v="USD"/>
    <x v="3"/>
    <n v="28"/>
    <n v="41"/>
    <n v="183"/>
    <x v="1"/>
    <n v="43"/>
    <n v="7.4999999999999997E-2"/>
    <n v="2472.3000000000002"/>
    <n v="1211.4270000000001"/>
    <n v="6860.6325000000006"/>
    <n v="3226.3515000000002"/>
  </r>
  <r>
    <s v="SO - 0003173"/>
    <s v="Online"/>
    <s v="WARE-MKL1006"/>
    <d v="2019-02-04T00:00:00"/>
    <x v="360"/>
    <d v="2019-06-13T00:00:00"/>
    <x v="255"/>
    <n v="9"/>
    <s v="USD"/>
    <x v="20"/>
    <n v="17"/>
    <n v="11"/>
    <n v="352"/>
    <x v="1"/>
    <n v="27"/>
    <n v="0.1"/>
    <n v="3470.6"/>
    <n v="1943.5360000000001"/>
    <n v="21864.780000000002"/>
    <n v="8260.0280000000021"/>
  </r>
  <r>
    <s v="SO - 0003174"/>
    <s v="Wholesale"/>
    <s v="WARE-PUJ1005"/>
    <d v="2019-02-04T00:00:00"/>
    <x v="360"/>
    <d v="2019-06-11T00:00:00"/>
    <x v="261"/>
    <n v="10"/>
    <s v="USD"/>
    <x v="25"/>
    <n v="27"/>
    <n v="6"/>
    <n v="262"/>
    <x v="2"/>
    <n v="37"/>
    <n v="0.05"/>
    <n v="6150.6"/>
    <n v="4920.4800000000005"/>
    <n v="17529.210000000003"/>
    <n v="2767.7700000000004"/>
  </r>
  <r>
    <s v="SO - 0003175"/>
    <s v="In-Store"/>
    <s v="WARE-NBV1002"/>
    <d v="2019-02-04T00:00:00"/>
    <x v="360"/>
    <d v="2019-06-16T00:00:00"/>
    <x v="264"/>
    <n v="17"/>
    <s v="USD"/>
    <x v="0"/>
    <n v="6"/>
    <n v="41"/>
    <n v="85"/>
    <x v="2"/>
    <n v="7"/>
    <n v="0.05"/>
    <n v="2284.7000000000003"/>
    <n v="1804.9130000000002"/>
    <n v="4340.93"/>
    <n v="731.10399999999981"/>
  </r>
  <r>
    <s v="SO - 0003176"/>
    <s v="Online"/>
    <s v="WARE-PUJ1005"/>
    <d v="2019-02-04T00:00:00"/>
    <x v="360"/>
    <d v="2019-06-02T00:00:00"/>
    <x v="260"/>
    <n v="15"/>
    <s v="USD"/>
    <x v="17"/>
    <n v="20"/>
    <n v="17"/>
    <n v="285"/>
    <x v="1"/>
    <n v="35"/>
    <n v="0.2"/>
    <n v="3530.9"/>
    <n v="2930.6469999999999"/>
    <n v="5649.4400000000005"/>
    <n v="-211.85399999999936"/>
  </r>
  <r>
    <s v="SO - 0003177"/>
    <s v="In-Store"/>
    <s v="WARE-NMK1003"/>
    <d v="2019-02-04T00:00:00"/>
    <x v="361"/>
    <d v="2019-06-14T00:00:00"/>
    <x v="274"/>
    <n v="22"/>
    <s v="USD"/>
    <x v="26"/>
    <n v="3"/>
    <n v="1"/>
    <n v="197"/>
    <x v="0"/>
    <n v="34"/>
    <n v="7.4999999999999997E-2"/>
    <n v="194.3"/>
    <n v="128.238"/>
    <n v="1078.3650000000002"/>
    <n v="308.93700000000024"/>
  </r>
  <r>
    <s v="SO - 0003178"/>
    <s v="In-Store"/>
    <s v="WARE-XYS1001"/>
    <d v="2019-02-04T00:00:00"/>
    <x v="361"/>
    <d v="2019-06-11T00:00:00"/>
    <x v="260"/>
    <n v="14"/>
    <s v="USD"/>
    <x v="11"/>
    <n v="5"/>
    <n v="38"/>
    <n v="6"/>
    <x v="1"/>
    <n v="31"/>
    <n v="0.1"/>
    <n v="737"/>
    <n v="368.5"/>
    <n v="1326.6000000000001"/>
    <n v="589.60000000000014"/>
  </r>
  <r>
    <s v="SO - 0003179"/>
    <s v="In-Store"/>
    <s v="WARE-NMK1003"/>
    <d v="2019-02-04T00:00:00"/>
    <x v="361"/>
    <d v="2019-06-18T00:00:00"/>
    <x v="262"/>
    <n v="15"/>
    <s v="USD"/>
    <x v="13"/>
    <n v="2"/>
    <n v="48"/>
    <n v="177"/>
    <x v="1"/>
    <n v="31"/>
    <n v="7.4999999999999997E-2"/>
    <n v="1708.5"/>
    <n v="734.65499999999997"/>
    <n v="12642.900000000001"/>
    <n v="6765.6600000000017"/>
  </r>
  <r>
    <s v="SO - 0003180"/>
    <s v="In-Store"/>
    <s v="WARE-PUJ1005"/>
    <d v="2019-02-04T00:00:00"/>
    <x v="361"/>
    <d v="2019-06-11T00:00:00"/>
    <x v="261"/>
    <n v="9"/>
    <s v="USD"/>
    <x v="9"/>
    <n v="8"/>
    <n v="5"/>
    <n v="294"/>
    <x v="1"/>
    <n v="2"/>
    <n v="0.2"/>
    <n v="2673.3"/>
    <n v="2031.7080000000001"/>
    <n v="10693.2"/>
    <n v="534.65999999999985"/>
  </r>
  <r>
    <s v="SO - 0003181"/>
    <s v="In-Store"/>
    <s v="WARE-NMK1003"/>
    <d v="2019-02-04T00:00:00"/>
    <x v="361"/>
    <d v="2019-06-05T00:00:00"/>
    <x v="269"/>
    <n v="21"/>
    <s v="USD"/>
    <x v="5"/>
    <n v="12"/>
    <n v="28"/>
    <n v="142"/>
    <x v="0"/>
    <n v="34"/>
    <n v="7.4999999999999997E-2"/>
    <n v="2251.2000000000003"/>
    <n v="1710.9120000000003"/>
    <n v="6247.0800000000008"/>
    <n v="1114.3440000000001"/>
  </r>
  <r>
    <s v="SO - 0003182"/>
    <s v="In-Store"/>
    <s v="WARE-MKL1006"/>
    <d v="2019-02-04T00:00:00"/>
    <x v="361"/>
    <d v="2019-05-31T00:00:00"/>
    <x v="262"/>
    <n v="15"/>
    <s v="USD"/>
    <x v="0"/>
    <n v="6"/>
    <n v="45"/>
    <n v="343"/>
    <x v="0"/>
    <n v="15"/>
    <n v="0.15"/>
    <n v="2499.1"/>
    <n v="1449.4779999999998"/>
    <n v="4248.4699999999993"/>
    <n v="1349.5139999999997"/>
  </r>
  <r>
    <s v="SO - 0003183"/>
    <s v="In-Store"/>
    <s v="WARE-UHY1004"/>
    <d v="2019-02-04T00:00:00"/>
    <x v="361"/>
    <d v="2019-06-07T00:00:00"/>
    <x v="252"/>
    <n v="7"/>
    <s v="USD"/>
    <x v="11"/>
    <n v="5"/>
    <n v="17"/>
    <n v="207"/>
    <x v="0"/>
    <n v="5"/>
    <n v="0.05"/>
    <n v="1011.7"/>
    <n v="485.61599999999999"/>
    <n v="961.11500000000001"/>
    <n v="475.49900000000002"/>
  </r>
  <r>
    <s v="SO - 0003184"/>
    <s v="Online"/>
    <s v="WARE-NMK1003"/>
    <d v="2019-02-04T00:00:00"/>
    <x v="361"/>
    <d v="2019-05-29T00:00:00"/>
    <x v="262"/>
    <n v="15"/>
    <s v="USD"/>
    <x v="1"/>
    <n v="14"/>
    <n v="29"/>
    <n v="112"/>
    <x v="3"/>
    <n v="28"/>
    <n v="0.4"/>
    <n v="1943"/>
    <n v="1398.96"/>
    <n v="6994.8"/>
    <n v="-1398.96"/>
  </r>
  <r>
    <s v="SO - 0003185"/>
    <s v="In-Store"/>
    <s v="WARE-PUJ1005"/>
    <d v="2019-02-04T00:00:00"/>
    <x v="361"/>
    <d v="2019-05-30T00:00:00"/>
    <x v="277"/>
    <n v="25"/>
    <s v="USD"/>
    <x v="11"/>
    <n v="5"/>
    <n v="23"/>
    <n v="324"/>
    <x v="1"/>
    <n v="24"/>
    <n v="0.2"/>
    <n v="5346.6"/>
    <n v="3475.2900000000004"/>
    <n v="29940.960000000006"/>
    <n v="5613.9300000000039"/>
  </r>
  <r>
    <s v="SO - 0003186"/>
    <s v="Distributor"/>
    <s v="WARE-UHY1004"/>
    <d v="2019-02-04T00:00:00"/>
    <x v="361"/>
    <d v="2019-06-11T00:00:00"/>
    <x v="264"/>
    <n v="16"/>
    <s v="USD"/>
    <x v="12"/>
    <n v="25"/>
    <n v="27"/>
    <n v="246"/>
    <x v="1"/>
    <n v="41"/>
    <n v="0.05"/>
    <n v="1159.1000000000001"/>
    <n v="938.87100000000021"/>
    <n v="5505.7250000000004"/>
    <n v="811.36999999999898"/>
  </r>
  <r>
    <s v="SO - 0003187"/>
    <s v="Online"/>
    <s v="WARE-MKL1006"/>
    <d v="2019-02-04T00:00:00"/>
    <x v="361"/>
    <d v="2019-06-15T00:00:00"/>
    <x v="269"/>
    <n v="21"/>
    <s v="USD"/>
    <x v="18"/>
    <n v="13"/>
    <n v="35"/>
    <n v="340"/>
    <x v="3"/>
    <n v="47"/>
    <n v="7.4999999999999997E-2"/>
    <n v="1835.8"/>
    <n v="1248.3440000000001"/>
    <n v="5094.3450000000003"/>
    <n v="1349.3130000000001"/>
  </r>
  <r>
    <s v="SO - 0003188"/>
    <s v="Distributor"/>
    <s v="WARE-PUJ1005"/>
    <d v="2019-02-04T00:00:00"/>
    <x v="361"/>
    <d v="2019-06-16T00:00:00"/>
    <x v="268"/>
    <n v="17"/>
    <s v="USD"/>
    <x v="15"/>
    <n v="24"/>
    <n v="50"/>
    <n v="275"/>
    <x v="1"/>
    <n v="27"/>
    <n v="0.05"/>
    <n v="2619.7000000000003"/>
    <n v="1047.8800000000001"/>
    <n v="19909.72"/>
    <n v="11526.68"/>
  </r>
  <r>
    <s v="SO - 0003189"/>
    <s v="Online"/>
    <s v="WARE-NBV1002"/>
    <d v="2019-02-04T00:00:00"/>
    <x v="361"/>
    <d v="2019-06-17T00:00:00"/>
    <x v="263"/>
    <n v="3"/>
    <s v="USD"/>
    <x v="19"/>
    <n v="19"/>
    <n v="1"/>
    <n v="73"/>
    <x v="1"/>
    <n v="43"/>
    <n v="0.05"/>
    <n v="864.30000000000007"/>
    <n v="406.221"/>
    <n v="2463.2550000000001"/>
    <n v="1244.5920000000001"/>
  </r>
  <r>
    <s v="SO - 0003190"/>
    <s v="Wholesale"/>
    <s v="WARE-XYS1001"/>
    <d v="2019-02-04T00:00:00"/>
    <x v="362"/>
    <d v="2019-06-15T00:00:00"/>
    <x v="252"/>
    <n v="6"/>
    <s v="USD"/>
    <x v="25"/>
    <n v="27"/>
    <n v="28"/>
    <n v="5"/>
    <x v="1"/>
    <n v="41"/>
    <n v="0.15"/>
    <n v="201"/>
    <n v="160.80000000000001"/>
    <n v="854.25"/>
    <n v="50.25"/>
  </r>
  <r>
    <s v="SO - 0003191"/>
    <s v="In-Store"/>
    <s v="WARE-NMK1003"/>
    <d v="2019-02-04T00:00:00"/>
    <x v="362"/>
    <d v="2019-06-15T00:00:00"/>
    <x v="264"/>
    <n v="15"/>
    <s v="USD"/>
    <x v="13"/>
    <n v="2"/>
    <n v="43"/>
    <n v="99"/>
    <x v="0"/>
    <n v="20"/>
    <n v="0.05"/>
    <n v="964.80000000000007"/>
    <n v="627.12000000000012"/>
    <n v="1833.1200000000001"/>
    <n v="578.87999999999988"/>
  </r>
  <r>
    <s v="SO - 0003192"/>
    <s v="Wholesale"/>
    <s v="WARE-PUJ1005"/>
    <d v="2019-02-04T00:00:00"/>
    <x v="362"/>
    <d v="2019-06-05T00:00:00"/>
    <x v="252"/>
    <n v="6"/>
    <s v="USD"/>
    <x v="3"/>
    <n v="28"/>
    <n v="3"/>
    <n v="311"/>
    <x v="4"/>
    <n v="10"/>
    <n v="0.1"/>
    <n v="214.4"/>
    <n v="150.07999999999998"/>
    <n v="964.80000000000007"/>
    <n v="214.4000000000002"/>
  </r>
  <r>
    <s v="SO - 0003193"/>
    <s v="Distributor"/>
    <s v="WARE-PUJ1005"/>
    <d v="2019-02-04T00:00:00"/>
    <x v="362"/>
    <d v="2019-06-20T00:00:00"/>
    <x v="252"/>
    <n v="6"/>
    <s v="USD"/>
    <x v="15"/>
    <n v="24"/>
    <n v="15"/>
    <n v="283"/>
    <x v="1"/>
    <n v="26"/>
    <n v="0.1"/>
    <n v="1152.4000000000001"/>
    <n v="460.96000000000004"/>
    <n v="7260.1200000000008"/>
    <n v="4033.4000000000005"/>
  </r>
  <r>
    <s v="SO - 0003194"/>
    <s v="Wholesale"/>
    <s v="WARE-MKL1006"/>
    <d v="2019-02-04T00:00:00"/>
    <x v="362"/>
    <d v="2019-05-31T00:00:00"/>
    <x v="268"/>
    <n v="16"/>
    <s v="USD"/>
    <x v="25"/>
    <n v="27"/>
    <n v="27"/>
    <n v="357"/>
    <x v="1"/>
    <n v="33"/>
    <n v="0.05"/>
    <n v="3872.6"/>
    <n v="1820.1219999999998"/>
    <n v="18394.849999999999"/>
    <n v="9294.24"/>
  </r>
  <r>
    <s v="SO - 0003195"/>
    <s v="Online"/>
    <s v="WARE-UHY1004"/>
    <d v="2019-02-04T00:00:00"/>
    <x v="362"/>
    <d v="2019-06-07T00:00:00"/>
    <x v="259"/>
    <n v="9"/>
    <s v="USD"/>
    <x v="23"/>
    <n v="15"/>
    <n v="33"/>
    <n v="230"/>
    <x v="2"/>
    <n v="7"/>
    <n v="0.15"/>
    <n v="1105.5"/>
    <n v="707.52"/>
    <n v="7517.4"/>
    <n v="1857.2399999999998"/>
  </r>
  <r>
    <s v="SO - 0003196"/>
    <s v="In-Store"/>
    <s v="WARE-NMK1003"/>
    <d v="2019-02-04T00:00:00"/>
    <x v="362"/>
    <d v="2019-06-10T00:00:00"/>
    <x v="271"/>
    <n v="27"/>
    <s v="USD"/>
    <x v="7"/>
    <n v="4"/>
    <n v="36"/>
    <n v="116"/>
    <x v="2"/>
    <n v="37"/>
    <n v="0.05"/>
    <n v="3959.7000000000003"/>
    <n v="2811.3870000000002"/>
    <n v="26332.005000000001"/>
    <n v="6652.2959999999985"/>
  </r>
  <r>
    <s v="SO - 0003197"/>
    <s v="Online"/>
    <s v="WARE-MKL1006"/>
    <d v="2019-02-04T00:00:00"/>
    <x v="362"/>
    <d v="2019-06-09T00:00:00"/>
    <x v="259"/>
    <n v="9"/>
    <s v="USD"/>
    <x v="17"/>
    <n v="20"/>
    <n v="24"/>
    <n v="364"/>
    <x v="1"/>
    <n v="39"/>
    <n v="0.1"/>
    <n v="1735.3"/>
    <n v="954.41500000000008"/>
    <n v="6247.08"/>
    <n v="2429.4199999999996"/>
  </r>
  <r>
    <s v="SO - 0003198"/>
    <s v="Online"/>
    <s v="WARE-UHY1004"/>
    <d v="2019-02-04T00:00:00"/>
    <x v="362"/>
    <d v="2019-06-09T00:00:00"/>
    <x v="269"/>
    <n v="20"/>
    <s v="USD"/>
    <x v="24"/>
    <n v="16"/>
    <n v="40"/>
    <n v="248"/>
    <x v="1"/>
    <n v="2"/>
    <n v="0.05"/>
    <n v="3423.7000000000003"/>
    <n v="1540.6650000000002"/>
    <n v="16262.574999999999"/>
    <n v="8559.2499999999982"/>
  </r>
  <r>
    <s v="SO - 0003199"/>
    <s v="In-Store"/>
    <s v="WARE-UHY1004"/>
    <d v="2019-02-04T00:00:00"/>
    <x v="362"/>
    <d v="2019-06-22T00:00:00"/>
    <x v="269"/>
    <n v="20"/>
    <s v="USD"/>
    <x v="6"/>
    <n v="10"/>
    <n v="35"/>
    <n v="251"/>
    <x v="1"/>
    <n v="40"/>
    <n v="0.05"/>
    <n v="3865.9"/>
    <n v="1700.9960000000001"/>
    <n v="11017.815000000001"/>
    <n v="5914.8270000000002"/>
  </r>
  <r>
    <s v="SO - 0003200"/>
    <s v="In-Store"/>
    <s v="WARE-MKL1006"/>
    <d v="2019-02-04T00:00:00"/>
    <x v="362"/>
    <d v="2019-06-10T00:00:00"/>
    <x v="255"/>
    <n v="7"/>
    <s v="USD"/>
    <x v="26"/>
    <n v="3"/>
    <n v="19"/>
    <n v="334"/>
    <x v="1"/>
    <n v="40"/>
    <n v="0.15"/>
    <n v="1058.6000000000001"/>
    <n v="868.05200000000002"/>
    <n v="5398.8600000000006"/>
    <n v="190.54800000000068"/>
  </r>
  <r>
    <s v="SO - 0003201"/>
    <s v="Distributor"/>
    <s v="WARE-NBV1002"/>
    <d v="2019-02-04T00:00:00"/>
    <x v="362"/>
    <d v="2019-06-13T00:00:00"/>
    <x v="261"/>
    <n v="8"/>
    <s v="USD"/>
    <x v="2"/>
    <n v="21"/>
    <n v="21"/>
    <n v="63"/>
    <x v="1"/>
    <n v="23"/>
    <n v="0.1"/>
    <n v="2257.9"/>
    <n v="925.73900000000003"/>
    <n v="4064.2200000000003"/>
    <n v="2212.7420000000002"/>
  </r>
  <r>
    <s v="SO - 0003202"/>
    <s v="Distributor"/>
    <s v="WARE-NMK1003"/>
    <d v="2019-02-04T00:00:00"/>
    <x v="362"/>
    <d v="2019-06-08T00:00:00"/>
    <x v="278"/>
    <n v="42"/>
    <s v="USD"/>
    <x v="15"/>
    <n v="24"/>
    <n v="31"/>
    <n v="183"/>
    <x v="2"/>
    <n v="37"/>
    <n v="0.1"/>
    <n v="5849.1"/>
    <n v="2632.0950000000003"/>
    <n v="5264.1900000000005"/>
    <n v="2632.0950000000003"/>
  </r>
  <r>
    <s v="SO - 0003203"/>
    <s v="In-Store"/>
    <s v="WARE-NMK1003"/>
    <d v="2019-02-04T00:00:00"/>
    <x v="363"/>
    <d v="2019-06-26T00:00:00"/>
    <x v="264"/>
    <n v="14"/>
    <s v="USD"/>
    <x v="5"/>
    <n v="12"/>
    <n v="35"/>
    <n v="133"/>
    <x v="1"/>
    <n v="29"/>
    <n v="0.05"/>
    <n v="2338.3000000000002"/>
    <n v="1964.172"/>
    <n v="8885.5400000000009"/>
    <n v="1028.8520000000008"/>
  </r>
  <r>
    <s v="SO - 0003204"/>
    <s v="In-Store"/>
    <s v="WARE-UHY1004"/>
    <d v="2019-02-04T00:00:00"/>
    <x v="363"/>
    <d v="2019-05-31T00:00:00"/>
    <x v="261"/>
    <n v="7"/>
    <s v="USD"/>
    <x v="14"/>
    <n v="7"/>
    <n v="14"/>
    <n v="246"/>
    <x v="1"/>
    <n v="29"/>
    <n v="0.1"/>
    <n v="1025.1000000000001"/>
    <n v="809.82900000000018"/>
    <n v="2767.7700000000004"/>
    <n v="338.2829999999999"/>
  </r>
  <r>
    <s v="SO - 0003205"/>
    <s v="Online"/>
    <s v="WARE-PUJ1005"/>
    <d v="2019-02-04T00:00:00"/>
    <x v="363"/>
    <d v="2019-06-22T00:00:00"/>
    <x v="265"/>
    <n v="2"/>
    <s v="USD"/>
    <x v="17"/>
    <n v="20"/>
    <n v="21"/>
    <n v="272"/>
    <x v="2"/>
    <n v="7"/>
    <n v="0.1"/>
    <n v="2291.4"/>
    <n v="1764.3780000000002"/>
    <n v="12373.560000000001"/>
    <n v="1787.2920000000013"/>
  </r>
  <r>
    <s v="SO - 0003206"/>
    <s v="In-Store"/>
    <s v="WARE-NMK1003"/>
    <d v="2019-02-04T00:00:00"/>
    <x v="363"/>
    <d v="2019-06-07T00:00:00"/>
    <x v="262"/>
    <n v="13"/>
    <s v="USD"/>
    <x v="14"/>
    <n v="7"/>
    <n v="41"/>
    <n v="173"/>
    <x v="3"/>
    <n v="6"/>
    <n v="0.1"/>
    <n v="1058.6000000000001"/>
    <n v="476.37000000000006"/>
    <n v="952.74000000000012"/>
    <n v="476.37000000000006"/>
  </r>
  <r>
    <s v="SO - 0003207"/>
    <s v="Wholesale"/>
    <s v="WARE-UHY1004"/>
    <d v="2019-02-04T00:00:00"/>
    <x v="363"/>
    <d v="2019-06-15T00:00:00"/>
    <x v="272"/>
    <n v="22"/>
    <s v="USD"/>
    <x v="25"/>
    <n v="27"/>
    <n v="41"/>
    <n v="238"/>
    <x v="2"/>
    <n v="37"/>
    <n v="0.2"/>
    <n v="1139"/>
    <n v="523.94000000000005"/>
    <n v="6378.4000000000005"/>
    <n v="2710.82"/>
  </r>
  <r>
    <s v="SO - 0003208"/>
    <s v="Distributor"/>
    <s v="WARE-NMK1003"/>
    <d v="2019-02-04T00:00:00"/>
    <x v="363"/>
    <d v="2019-06-13T00:00:00"/>
    <x v="264"/>
    <n v="14"/>
    <s v="USD"/>
    <x v="8"/>
    <n v="23"/>
    <n v="6"/>
    <n v="167"/>
    <x v="1"/>
    <n v="33"/>
    <n v="0.15"/>
    <n v="1139"/>
    <n v="455.6"/>
    <n v="6777.05"/>
    <n v="3587.85"/>
  </r>
  <r>
    <s v="SO - 0003209"/>
    <s v="Online"/>
    <s v="WARE-UHY1004"/>
    <d v="2019-02-04T00:00:00"/>
    <x v="363"/>
    <d v="2019-06-03T00:00:00"/>
    <x v="264"/>
    <n v="14"/>
    <s v="USD"/>
    <x v="23"/>
    <n v="15"/>
    <n v="21"/>
    <n v="258"/>
    <x v="0"/>
    <n v="12"/>
    <n v="0.1"/>
    <n v="3410.3"/>
    <n v="2319.0040000000004"/>
    <n v="21484.890000000003"/>
    <n v="5251.862000000001"/>
  </r>
  <r>
    <s v="SO - 0003210"/>
    <s v="In-Store"/>
    <s v="WARE-MKL1006"/>
    <d v="2019-02-04T00:00:00"/>
    <x v="363"/>
    <d v="2019-05-31T00:00:00"/>
    <x v="276"/>
    <n v="27"/>
    <s v="USD"/>
    <x v="0"/>
    <n v="6"/>
    <n v="20"/>
    <n v="331"/>
    <x v="1"/>
    <n v="39"/>
    <n v="0.1"/>
    <n v="1085.4000000000001"/>
    <n v="640.38599999999997"/>
    <n v="6838.0200000000013"/>
    <n v="2355.318000000002"/>
  </r>
  <r>
    <s v="SO - 0003211"/>
    <s v="Distributor"/>
    <s v="WARE-UHY1004"/>
    <d v="2019-02-04T00:00:00"/>
    <x v="364"/>
    <d v="2019-06-27T00:00:00"/>
    <x v="264"/>
    <n v="13"/>
    <s v="USD"/>
    <x v="4"/>
    <n v="22"/>
    <n v="25"/>
    <n v="247"/>
    <x v="1"/>
    <n v="41"/>
    <n v="0.2"/>
    <n v="2385.2000000000003"/>
    <n v="1550.3800000000003"/>
    <n v="5724.4800000000005"/>
    <n v="1073.3399999999992"/>
  </r>
  <r>
    <s v="SO - 0003212"/>
    <s v="Online"/>
    <s v="WARE-UHY1004"/>
    <d v="2019-02-04T00:00:00"/>
    <x v="364"/>
    <d v="2019-06-17T00:00:00"/>
    <x v="269"/>
    <n v="18"/>
    <s v="USD"/>
    <x v="20"/>
    <n v="17"/>
    <n v="50"/>
    <n v="254"/>
    <x v="3"/>
    <n v="6"/>
    <n v="0.05"/>
    <n v="227.8"/>
    <n v="109.34400000000001"/>
    <n v="432.82"/>
    <n v="214.13199999999998"/>
  </r>
  <r>
    <s v="SO - 0003213"/>
    <s v="Distributor"/>
    <s v="WARE-NMK1003"/>
    <d v="2019-02-04T00:00:00"/>
    <x v="364"/>
    <d v="2019-06-13T00:00:00"/>
    <x v="271"/>
    <n v="25"/>
    <s v="USD"/>
    <x v="12"/>
    <n v="25"/>
    <n v="13"/>
    <n v="120"/>
    <x v="4"/>
    <n v="9"/>
    <n v="0.05"/>
    <n v="690.1"/>
    <n v="324.34699999999998"/>
    <n v="2622.38"/>
    <n v="1324.9920000000002"/>
  </r>
  <r>
    <s v="SO - 0003214"/>
    <s v="Online"/>
    <s v="WARE-NMK1003"/>
    <d v="2019-02-04T00:00:00"/>
    <x v="364"/>
    <d v="2019-06-08T00:00:00"/>
    <x v="262"/>
    <n v="12"/>
    <s v="USD"/>
    <x v="20"/>
    <n v="17"/>
    <n v="36"/>
    <n v="102"/>
    <x v="0"/>
    <n v="38"/>
    <n v="7.4999999999999997E-2"/>
    <n v="6271.2"/>
    <n v="4640.6880000000001"/>
    <n v="46406.879999999997"/>
    <n v="9281.3759999999966"/>
  </r>
  <r>
    <s v="SO - 0003215"/>
    <s v="Online"/>
    <s v="WARE-XYS1001"/>
    <d v="2019-02-04T00:00:00"/>
    <x v="364"/>
    <d v="2019-06-01T00:00:00"/>
    <x v="266"/>
    <n v="15"/>
    <s v="USD"/>
    <x v="23"/>
    <n v="15"/>
    <n v="16"/>
    <n v="11"/>
    <x v="1"/>
    <n v="43"/>
    <n v="0.1"/>
    <n v="174.20000000000002"/>
    <n v="127.16600000000001"/>
    <n v="783.90000000000009"/>
    <n v="148.07000000000005"/>
  </r>
  <r>
    <s v="SO - 0003216"/>
    <s v="Online"/>
    <s v="WARE-NMK1003"/>
    <d v="2019-02-04T00:00:00"/>
    <x v="364"/>
    <d v="2019-06-13T00:00:00"/>
    <x v="266"/>
    <n v="15"/>
    <s v="USD"/>
    <x v="20"/>
    <n v="17"/>
    <n v="25"/>
    <n v="146"/>
    <x v="4"/>
    <n v="18"/>
    <n v="0.2"/>
    <n v="221.1"/>
    <n v="119.39400000000001"/>
    <n v="884.40000000000009"/>
    <n v="287.43000000000006"/>
  </r>
  <r>
    <s v="SO - 0003217"/>
    <s v="In-Store"/>
    <s v="WARE-XYS1001"/>
    <d v="2019-02-04T00:00:00"/>
    <x v="365"/>
    <d v="2019-06-14T00:00:00"/>
    <x v="262"/>
    <n v="11"/>
    <s v="USD"/>
    <x v="10"/>
    <n v="9"/>
    <n v="12"/>
    <n v="44"/>
    <x v="1"/>
    <n v="30"/>
    <n v="0.05"/>
    <n v="234.5"/>
    <n v="93.800000000000011"/>
    <n v="891.09999999999991"/>
    <n v="515.89999999999986"/>
  </r>
  <r>
    <s v="SO - 0003218"/>
    <s v="In-Store"/>
    <s v="WARE-NMK1003"/>
    <d v="2019-02-04T00:00:00"/>
    <x v="365"/>
    <d v="2019-06-02T00:00:00"/>
    <x v="278"/>
    <n v="39"/>
    <s v="USD"/>
    <x v="11"/>
    <n v="5"/>
    <n v="32"/>
    <n v="151"/>
    <x v="2"/>
    <n v="1"/>
    <n v="0.4"/>
    <n v="1909.5"/>
    <n v="1355.7449999999999"/>
    <n v="8019.9"/>
    <n v="-1470.3150000000005"/>
  </r>
  <r>
    <s v="SO - 0003219"/>
    <s v="Online"/>
    <s v="WARE-NMK1003"/>
    <d v="2019-02-04T00:00:00"/>
    <x v="365"/>
    <d v="2019-06-14T00:00:00"/>
    <x v="270"/>
    <n v="19"/>
    <s v="USD"/>
    <x v="5"/>
    <n v="12"/>
    <n v="10"/>
    <n v="134"/>
    <x v="1"/>
    <n v="41"/>
    <n v="0.15"/>
    <n v="1112.2"/>
    <n v="878.63800000000003"/>
    <n v="5672.22"/>
    <n v="400.39199999999983"/>
  </r>
  <r>
    <s v="SO - 0003220"/>
    <s v="In-Store"/>
    <s v="WARE-NMK1003"/>
    <d v="2019-02-04T00:00:00"/>
    <x v="365"/>
    <d v="2019-06-04T00:00:00"/>
    <x v="270"/>
    <n v="19"/>
    <s v="USD"/>
    <x v="10"/>
    <n v="9"/>
    <n v="4"/>
    <n v="167"/>
    <x v="2"/>
    <n v="1"/>
    <n v="7.4999999999999997E-2"/>
    <n v="857.6"/>
    <n v="497.40799999999996"/>
    <n v="6346.2400000000007"/>
    <n v="2366.976000000001"/>
  </r>
  <r>
    <s v="SO - 0003221"/>
    <s v="In-Store"/>
    <s v="WARE-XYS1001"/>
    <d v="2019-02-04T00:00:00"/>
    <x v="365"/>
    <d v="2019-06-12T00:00:00"/>
    <x v="266"/>
    <n v="14"/>
    <s v="USD"/>
    <x v="9"/>
    <n v="8"/>
    <n v="49"/>
    <n v="4"/>
    <x v="1"/>
    <n v="14"/>
    <n v="0.3"/>
    <n v="2237.8000000000002"/>
    <n v="1409.8140000000001"/>
    <n v="9398.76"/>
    <n v="939.8760000000002"/>
  </r>
  <r>
    <s v="SO - 0003222"/>
    <s v="In-Store"/>
    <s v="WARE-PUJ1005"/>
    <d v="2019-02-04T00:00:00"/>
    <x v="365"/>
    <d v="2019-06-03T00:00:00"/>
    <x v="274"/>
    <n v="18"/>
    <s v="USD"/>
    <x v="11"/>
    <n v="5"/>
    <n v="6"/>
    <n v="297"/>
    <x v="1"/>
    <n v="21"/>
    <n v="0.1"/>
    <n v="2345"/>
    <n v="1031.8"/>
    <n v="8442"/>
    <n v="4314.8"/>
  </r>
  <r>
    <s v="SO - 0003223"/>
    <s v="In-Store"/>
    <s v="WARE-NBV1002"/>
    <d v="2019-02-04T00:00:00"/>
    <x v="365"/>
    <d v="2019-06-02T00:00:00"/>
    <x v="259"/>
    <n v="6"/>
    <s v="USD"/>
    <x v="13"/>
    <n v="2"/>
    <n v="46"/>
    <n v="74"/>
    <x v="1"/>
    <n v="26"/>
    <n v="0.15"/>
    <n v="3202.6"/>
    <n v="1377.1179999999999"/>
    <n v="19055.47"/>
    <n v="9415.6440000000021"/>
  </r>
  <r>
    <s v="SO - 0003224"/>
    <s v="Wholesale"/>
    <s v="WARE-XYS1001"/>
    <d v="2019-02-04T00:00:00"/>
    <x v="365"/>
    <d v="2019-06-18T00:00:00"/>
    <x v="279"/>
    <n v="31"/>
    <s v="USD"/>
    <x v="21"/>
    <n v="26"/>
    <n v="39"/>
    <n v="39"/>
    <x v="0"/>
    <n v="15"/>
    <n v="0.15"/>
    <n v="1051.9000000000001"/>
    <n v="736.33"/>
    <n v="5364.6900000000005"/>
    <n v="946.71"/>
  </r>
  <r>
    <s v="SO - 0003225"/>
    <s v="In-Store"/>
    <s v="WARE-PUJ1005"/>
    <d v="2019-02-04T00:00:00"/>
    <x v="366"/>
    <d v="2019-06-11T00:00:00"/>
    <x v="264"/>
    <n v="11"/>
    <s v="USD"/>
    <x v="26"/>
    <n v="3"/>
    <n v="26"/>
    <n v="301"/>
    <x v="0"/>
    <n v="34"/>
    <n v="0.4"/>
    <n v="1031.8"/>
    <n v="567.49"/>
    <n v="1857.2399999999998"/>
    <n v="154.76999999999975"/>
  </r>
  <r>
    <s v="SO - 0003226"/>
    <s v="In-Store"/>
    <s v="WARE-NMK1003"/>
    <d v="2019-02-04T00:00:00"/>
    <x v="366"/>
    <d v="2019-06-17T00:00:00"/>
    <x v="270"/>
    <n v="18"/>
    <s v="USD"/>
    <x v="14"/>
    <n v="7"/>
    <n v="44"/>
    <n v="123"/>
    <x v="3"/>
    <n v="25"/>
    <n v="0.15"/>
    <n v="3912.8"/>
    <n v="1721.6320000000001"/>
    <n v="3325.88"/>
    <n v="1604.248"/>
  </r>
  <r>
    <s v="SO - 0003227"/>
    <s v="Online"/>
    <s v="WARE-XYS1001"/>
    <d v="2019-02-04T00:00:00"/>
    <x v="366"/>
    <d v="2019-06-26T00:00:00"/>
    <x v="266"/>
    <n v="13"/>
    <s v="USD"/>
    <x v="17"/>
    <n v="20"/>
    <n v="39"/>
    <n v="5"/>
    <x v="1"/>
    <n v="23"/>
    <n v="0.2"/>
    <n v="1065.3"/>
    <n v="862.89300000000003"/>
    <n v="4261.2"/>
    <n v="-53.265000000000327"/>
  </r>
  <r>
    <s v="SO - 0003228"/>
    <s v="Distributor"/>
    <s v="WARE-PUJ1005"/>
    <d v="2019-02-04T00:00:00"/>
    <x v="366"/>
    <d v="2019-06-03T00:00:00"/>
    <x v="270"/>
    <n v="18"/>
    <s v="USD"/>
    <x v="15"/>
    <n v="24"/>
    <n v="1"/>
    <n v="272"/>
    <x v="4"/>
    <n v="9"/>
    <n v="0.05"/>
    <n v="3959.7000000000003"/>
    <n v="3365.7450000000003"/>
    <n v="18808.575000000001"/>
    <n v="1979.8499999999985"/>
  </r>
  <r>
    <s v="SO - 0003229"/>
    <s v="In-Store"/>
    <s v="WARE-MKL1006"/>
    <d v="2019-02-04T00:00:00"/>
    <x v="366"/>
    <d v="2019-06-25T00:00:00"/>
    <x v="261"/>
    <n v="4"/>
    <s v="USD"/>
    <x v="26"/>
    <n v="3"/>
    <n v="29"/>
    <n v="348"/>
    <x v="1"/>
    <n v="21"/>
    <n v="0.4"/>
    <n v="3973.1"/>
    <n v="1708.433"/>
    <n v="11919.3"/>
    <n v="3377.1349999999984"/>
  </r>
  <r>
    <s v="SO - 0003230"/>
    <s v="Distributor"/>
    <s v="WARE-XYS1001"/>
    <d v="2019-02-04T00:00:00"/>
    <x v="366"/>
    <d v="2019-06-27T00:00:00"/>
    <x v="269"/>
    <n v="16"/>
    <s v="USD"/>
    <x v="4"/>
    <n v="22"/>
    <n v="27"/>
    <n v="34"/>
    <x v="1"/>
    <n v="33"/>
    <n v="0.15"/>
    <n v="1072"/>
    <n v="428.8"/>
    <n v="1822.3999999999999"/>
    <n v="964.79999999999984"/>
  </r>
  <r>
    <s v="SO - 0003231"/>
    <s v="In-Store"/>
    <s v="WARE-UHY1004"/>
    <d v="2019-02-04T00:00:00"/>
    <x v="366"/>
    <d v="2019-06-21T00:00:00"/>
    <x v="276"/>
    <n v="24"/>
    <s v="USD"/>
    <x v="5"/>
    <n v="12"/>
    <n v="27"/>
    <n v="205"/>
    <x v="0"/>
    <n v="12"/>
    <n v="7.4999999999999997E-2"/>
    <n v="2800.6"/>
    <n v="1260.27"/>
    <n v="12952.775000000001"/>
    <n v="6651.4250000000011"/>
  </r>
  <r>
    <s v="SO - 0003232"/>
    <s v="Distributor"/>
    <s v="WARE-MKL1006"/>
    <d v="2019-02-04T00:00:00"/>
    <x v="366"/>
    <d v="2019-06-28T00:00:00"/>
    <x v="274"/>
    <n v="17"/>
    <s v="USD"/>
    <x v="4"/>
    <n v="22"/>
    <n v="42"/>
    <n v="331"/>
    <x v="0"/>
    <n v="19"/>
    <n v="0.1"/>
    <n v="6545.9000000000005"/>
    <n v="4713.0479999999998"/>
    <n v="29456.550000000003"/>
    <n v="5891.3100000000049"/>
  </r>
  <r>
    <s v="SO - 0003233"/>
    <s v="In-Store"/>
    <s v="WARE-NMK1003"/>
    <d v="2019-02-04T00:00:00"/>
    <x v="366"/>
    <d v="2019-06-11T00:00:00"/>
    <x v="268"/>
    <n v="12"/>
    <s v="USD"/>
    <x v="22"/>
    <n v="11"/>
    <n v="10"/>
    <n v="125"/>
    <x v="1"/>
    <n v="21"/>
    <n v="0.1"/>
    <n v="2365.1"/>
    <n v="1016.9929999999999"/>
    <n v="12771.539999999999"/>
    <n v="6669.5819999999994"/>
  </r>
  <r>
    <s v="SO - 0003234"/>
    <s v="In-Store"/>
    <s v="WARE-UHY1004"/>
    <d v="2019-02-04T00:00:00"/>
    <x v="366"/>
    <d v="2019-06-13T00:00:00"/>
    <x v="260"/>
    <n v="9"/>
    <s v="USD"/>
    <x v="6"/>
    <n v="10"/>
    <n v="39"/>
    <n v="207"/>
    <x v="3"/>
    <n v="6"/>
    <n v="0.05"/>
    <n v="1092.1000000000001"/>
    <n v="829.99600000000009"/>
    <n v="6224.97"/>
    <n v="1244.9939999999997"/>
  </r>
  <r>
    <s v="SO - 0003235"/>
    <s v="In-Store"/>
    <s v="WARE-NMK1003"/>
    <d v="2019-02-04T00:00:00"/>
    <x v="366"/>
    <d v="2019-06-18T00:00:00"/>
    <x v="275"/>
    <n v="26"/>
    <s v="USD"/>
    <x v="27"/>
    <n v="1"/>
    <n v="32"/>
    <n v="167"/>
    <x v="2"/>
    <n v="1"/>
    <n v="0.05"/>
    <n v="3403.6"/>
    <n v="2416.556"/>
    <n v="16167.099999999999"/>
    <n v="4084.3199999999979"/>
  </r>
  <r>
    <s v="SO - 0003236"/>
    <s v="Online"/>
    <s v="WARE-NMK1003"/>
    <d v="2019-02-04T00:00:00"/>
    <x v="366"/>
    <d v="2019-06-25T00:00:00"/>
    <x v="273"/>
    <n v="31"/>
    <s v="USD"/>
    <x v="5"/>
    <n v="12"/>
    <n v="8"/>
    <n v="198"/>
    <x v="1"/>
    <n v="3"/>
    <n v="7.4999999999999997E-2"/>
    <n v="194.3"/>
    <n v="120.46600000000001"/>
    <n v="539.18250000000012"/>
    <n v="177.78450000000009"/>
  </r>
  <r>
    <s v="SO - 0003237"/>
    <s v="In-Store"/>
    <s v="WARE-UHY1004"/>
    <d v="2019-02-04T00:00:00"/>
    <x v="367"/>
    <d v="2019-06-30T00:00:00"/>
    <x v="269"/>
    <n v="15"/>
    <s v="USD"/>
    <x v="9"/>
    <n v="8"/>
    <n v="27"/>
    <n v="251"/>
    <x v="1"/>
    <n v="31"/>
    <n v="0.05"/>
    <n v="2646.5"/>
    <n v="1826.0849999999998"/>
    <n v="15085.05"/>
    <n v="4128.5400000000009"/>
  </r>
  <r>
    <s v="SO - 0003238"/>
    <s v="In-Store"/>
    <s v="WARE-MKL1006"/>
    <d v="2019-02-04T00:00:00"/>
    <x v="367"/>
    <d v="2019-06-11T00:00:00"/>
    <x v="270"/>
    <n v="17"/>
    <s v="USD"/>
    <x v="14"/>
    <n v="7"/>
    <n v="49"/>
    <n v="366"/>
    <x v="1"/>
    <n v="45"/>
    <n v="0.2"/>
    <n v="1058.6000000000001"/>
    <n v="709.26200000000017"/>
    <n v="2540.6400000000003"/>
    <n v="412.85399999999981"/>
  </r>
  <r>
    <s v="SO - 0003239"/>
    <s v="Distributor"/>
    <s v="WARE-XYS1001"/>
    <d v="2019-02-04T00:00:00"/>
    <x v="367"/>
    <d v="2019-06-26T00:00:00"/>
    <x v="269"/>
    <n v="15"/>
    <s v="USD"/>
    <x v="2"/>
    <n v="21"/>
    <n v="34"/>
    <n v="4"/>
    <x v="2"/>
    <n v="13"/>
    <n v="0.05"/>
    <n v="3966.4"/>
    <n v="1586.5600000000002"/>
    <n v="3768.08"/>
    <n v="2181.5199999999995"/>
  </r>
  <r>
    <s v="SO - 0003240"/>
    <s v="In-Store"/>
    <s v="WARE-UHY1004"/>
    <d v="2019-02-04T00:00:00"/>
    <x v="367"/>
    <d v="2019-06-08T00:00:00"/>
    <x v="266"/>
    <n v="12"/>
    <s v="USD"/>
    <x v="11"/>
    <n v="5"/>
    <n v="29"/>
    <n v="203"/>
    <x v="2"/>
    <n v="16"/>
    <n v="0.05"/>
    <n v="2941.3"/>
    <n v="1911.8450000000003"/>
    <n v="22353.88"/>
    <n v="7059.119999999999"/>
  </r>
  <r>
    <s v="SO - 0003241"/>
    <s v="Online"/>
    <s v="WARE-PUJ1005"/>
    <d v="2019-02-04T00:00:00"/>
    <x v="367"/>
    <d v="2019-06-11T00:00:00"/>
    <x v="267"/>
    <n v="5"/>
    <s v="USD"/>
    <x v="20"/>
    <n v="17"/>
    <n v="49"/>
    <n v="316"/>
    <x v="1"/>
    <n v="2"/>
    <n v="0.1"/>
    <n v="1125.6000000000001"/>
    <n v="675.36"/>
    <n v="7091.2800000000007"/>
    <n v="2363.7600000000002"/>
  </r>
  <r>
    <s v="SO - 0003242"/>
    <s v="Online"/>
    <s v="WARE-XYS1001"/>
    <d v="2019-02-04T00:00:00"/>
    <x v="367"/>
    <d v="2019-06-09T00:00:00"/>
    <x v="261"/>
    <n v="3"/>
    <s v="USD"/>
    <x v="19"/>
    <n v="19"/>
    <n v="40"/>
    <n v="22"/>
    <x v="1"/>
    <n v="24"/>
    <n v="0.15"/>
    <n v="2827.4"/>
    <n v="1781.2620000000002"/>
    <n v="16823.03"/>
    <n v="4354.1959999999981"/>
  </r>
  <r>
    <s v="SO - 0003243"/>
    <s v="In-Store"/>
    <s v="WARE-NMK1003"/>
    <d v="2019-02-04T00:00:00"/>
    <x v="367"/>
    <d v="2019-06-22T00:00:00"/>
    <x v="268"/>
    <n v="11"/>
    <s v="USD"/>
    <x v="5"/>
    <n v="12"/>
    <n v="2"/>
    <n v="108"/>
    <x v="1"/>
    <n v="39"/>
    <n v="7.4999999999999997E-2"/>
    <n v="1105.5"/>
    <n v="740.68500000000006"/>
    <n v="2045.1750000000002"/>
    <n v="563.80500000000006"/>
  </r>
  <r>
    <s v="SO - 0003244"/>
    <s v="Online"/>
    <s v="WARE-NMK1003"/>
    <d v="2019-02-04T00:00:00"/>
    <x v="367"/>
    <d v="2019-06-27T00:00:00"/>
    <x v="274"/>
    <n v="16"/>
    <s v="USD"/>
    <x v="1"/>
    <n v="14"/>
    <n v="8"/>
    <n v="197"/>
    <x v="0"/>
    <n v="15"/>
    <n v="0.05"/>
    <n v="4020"/>
    <n v="1809"/>
    <n v="15276"/>
    <n v="8040"/>
  </r>
  <r>
    <s v="SO - 0003245"/>
    <s v="Distributor"/>
    <s v="WARE-UHY1004"/>
    <d v="2019-02-04T00:00:00"/>
    <x v="367"/>
    <d v="2019-06-16T00:00:00"/>
    <x v="269"/>
    <n v="15"/>
    <s v="USD"/>
    <x v="15"/>
    <n v="24"/>
    <n v="20"/>
    <n v="240"/>
    <x v="3"/>
    <n v="25"/>
    <n v="0.1"/>
    <n v="3269.6"/>
    <n v="1405.9279999999999"/>
    <n v="23541.119999999999"/>
    <n v="12293.696"/>
  </r>
  <r>
    <s v="SO - 0003246"/>
    <s v="Distributor"/>
    <s v="WARE-PUJ1005"/>
    <d v="2019-02-04T00:00:00"/>
    <x v="367"/>
    <d v="2019-06-28T00:00:00"/>
    <x v="264"/>
    <n v="10"/>
    <s v="USD"/>
    <x v="2"/>
    <n v="21"/>
    <n v="19"/>
    <n v="262"/>
    <x v="1"/>
    <n v="44"/>
    <n v="0.05"/>
    <n v="5246.1"/>
    <n v="3882.114"/>
    <n v="34886.565000000002"/>
    <n v="7711.7670000000035"/>
  </r>
  <r>
    <s v="SO - 0003247"/>
    <s v="Wholesale"/>
    <s v="WARE-NMK1003"/>
    <d v="2019-02-04T00:00:00"/>
    <x v="368"/>
    <d v="2019-06-20T00:00:00"/>
    <x v="276"/>
    <n v="22"/>
    <s v="USD"/>
    <x v="3"/>
    <n v="28"/>
    <n v="49"/>
    <n v="176"/>
    <x v="2"/>
    <n v="4"/>
    <n v="0.05"/>
    <n v="2405.3000000000002"/>
    <n v="1611.5510000000002"/>
    <n v="9140.14"/>
    <n v="2693.9359999999988"/>
  </r>
  <r>
    <s v="SO - 0003248"/>
    <s v="Online"/>
    <s v="WARE-PUJ1005"/>
    <d v="2019-02-04T00:00:00"/>
    <x v="368"/>
    <d v="2019-06-14T00:00:00"/>
    <x v="264"/>
    <n v="9"/>
    <s v="USD"/>
    <x v="17"/>
    <n v="20"/>
    <n v="28"/>
    <n v="292"/>
    <x v="1"/>
    <n v="14"/>
    <n v="0.05"/>
    <n v="6137.2"/>
    <n v="2823.1120000000001"/>
    <n v="11660.679999999998"/>
    <n v="6014.4559999999983"/>
  </r>
  <r>
    <s v="SO - 0003249"/>
    <s v="Online"/>
    <s v="WARE-UHY1004"/>
    <d v="2019-02-04T00:00:00"/>
    <x v="368"/>
    <d v="2019-06-15T00:00:00"/>
    <x v="262"/>
    <n v="8"/>
    <s v="USD"/>
    <x v="19"/>
    <n v="19"/>
    <n v="42"/>
    <n v="257"/>
    <x v="3"/>
    <n v="28"/>
    <n v="7.4999999999999997E-2"/>
    <n v="2365.1"/>
    <n v="993.34199999999987"/>
    <n v="4375.4350000000004"/>
    <n v="2388.7510000000007"/>
  </r>
  <r>
    <s v="SO - 0003250"/>
    <s v="In-Store"/>
    <s v="WARE-NMK1003"/>
    <d v="2019-02-04T00:00:00"/>
    <x v="368"/>
    <d v="2019-06-18T00:00:00"/>
    <x v="275"/>
    <n v="24"/>
    <s v="USD"/>
    <x v="13"/>
    <n v="2"/>
    <n v="25"/>
    <n v="135"/>
    <x v="1"/>
    <n v="45"/>
    <n v="0.05"/>
    <n v="1159.1000000000001"/>
    <n v="950.4620000000001"/>
    <n v="6606.87"/>
    <n v="904.09799999999905"/>
  </r>
  <r>
    <s v="SO - 0003251"/>
    <s v="Wholesale"/>
    <s v="WARE-NMK1003"/>
    <d v="2019-02-04T00:00:00"/>
    <x v="368"/>
    <d v="2019-06-15T00:00:00"/>
    <x v="277"/>
    <n v="18"/>
    <s v="USD"/>
    <x v="3"/>
    <n v="28"/>
    <n v="34"/>
    <n v="148"/>
    <x v="3"/>
    <n v="28"/>
    <n v="0.05"/>
    <n v="1072"/>
    <n v="450.24"/>
    <n v="7128.7999999999993"/>
    <n v="3977.119999999999"/>
  </r>
  <r>
    <s v="SO - 0003252"/>
    <s v="In-Store"/>
    <s v="WARE-UHY1004"/>
    <d v="2019-02-04T00:00:00"/>
    <x v="368"/>
    <d v="2019-06-19T00:00:00"/>
    <x v="262"/>
    <n v="8"/>
    <s v="USD"/>
    <x v="14"/>
    <n v="7"/>
    <n v="24"/>
    <n v="228"/>
    <x v="4"/>
    <n v="10"/>
    <n v="0.1"/>
    <n v="3845.8"/>
    <n v="1922.9"/>
    <n v="10383.660000000002"/>
    <n v="4614.9600000000009"/>
  </r>
  <r>
    <s v="SO - 0003253"/>
    <s v="Online"/>
    <s v="WARE-UHY1004"/>
    <d v="2019-02-04T00:00:00"/>
    <x v="368"/>
    <d v="2019-06-22T00:00:00"/>
    <x v="260"/>
    <n v="7"/>
    <s v="USD"/>
    <x v="19"/>
    <n v="19"/>
    <n v="10"/>
    <n v="252"/>
    <x v="1"/>
    <n v="36"/>
    <n v="0.05"/>
    <n v="3886"/>
    <n v="3069.94"/>
    <n v="25841.899999999998"/>
    <n v="4352.3199999999961"/>
  </r>
  <r>
    <s v="SO - 0003254"/>
    <s v="In-Store"/>
    <s v="WARE-NMK1003"/>
    <d v="2019-02-04T00:00:00"/>
    <x v="368"/>
    <d v="2019-06-18T00:00:00"/>
    <x v="259"/>
    <n v="3"/>
    <s v="USD"/>
    <x v="10"/>
    <n v="9"/>
    <n v="7"/>
    <n v="96"/>
    <x v="1"/>
    <n v="3"/>
    <n v="0.2"/>
    <n v="777.2"/>
    <n v="528.49600000000009"/>
    <n v="3108.8"/>
    <n v="466.31999999999971"/>
  </r>
  <r>
    <s v="SO - 0003255"/>
    <s v="Online"/>
    <s v="WARE-NMK1003"/>
    <d v="2019-02-04T00:00:00"/>
    <x v="368"/>
    <d v="2019-06-26T00:00:00"/>
    <x v="280"/>
    <n v="38"/>
    <s v="USD"/>
    <x v="1"/>
    <n v="14"/>
    <n v="40"/>
    <n v="149"/>
    <x v="2"/>
    <n v="37"/>
    <n v="0.1"/>
    <n v="911.2"/>
    <n v="756.29600000000005"/>
    <n v="820.08"/>
    <n v="63.783999999999992"/>
  </r>
  <r>
    <s v="SO - 0003256"/>
    <s v="Distributor"/>
    <s v="WARE-PUJ1005"/>
    <d v="2019-02-04T00:00:00"/>
    <x v="368"/>
    <d v="2019-06-16T00:00:00"/>
    <x v="264"/>
    <n v="9"/>
    <s v="USD"/>
    <x v="15"/>
    <n v="24"/>
    <n v="16"/>
    <n v="294"/>
    <x v="0"/>
    <n v="15"/>
    <n v="0.05"/>
    <n v="3932.9"/>
    <n v="3106.991"/>
    <n v="29890.04"/>
    <n v="5034.112000000001"/>
  </r>
  <r>
    <s v="SO - 0003257"/>
    <s v="Online"/>
    <s v="WARE-PUJ1005"/>
    <d v="2019-02-04T00:00:00"/>
    <x v="368"/>
    <d v="2019-06-20T00:00:00"/>
    <x v="281"/>
    <n v="25"/>
    <s v="USD"/>
    <x v="18"/>
    <n v="13"/>
    <n v="23"/>
    <n v="299"/>
    <x v="3"/>
    <n v="25"/>
    <n v="7.4999999999999997E-2"/>
    <n v="2566.1"/>
    <n v="1437.0160000000001"/>
    <n v="11868.212500000001"/>
    <n v="4683.1325000000015"/>
  </r>
  <r>
    <s v="SO - 0003258"/>
    <s v="In-Store"/>
    <s v="WARE-XYS1001"/>
    <d v="2019-02-04T00:00:00"/>
    <x v="368"/>
    <d v="2019-06-10T00:00:00"/>
    <x v="282"/>
    <n v="23"/>
    <s v="USD"/>
    <x v="22"/>
    <n v="11"/>
    <n v="11"/>
    <n v="40"/>
    <x v="0"/>
    <n v="34"/>
    <n v="7.4999999999999997E-2"/>
    <n v="5788.8"/>
    <n v="2952.288"/>
    <n v="32127.840000000004"/>
    <n v="14414.112000000005"/>
  </r>
  <r>
    <s v="SO - 0003259"/>
    <s v="In-Store"/>
    <s v="WARE-NMK1003"/>
    <d v="2019-02-04T00:00:00"/>
    <x v="368"/>
    <d v="2019-06-15T00:00:00"/>
    <x v="262"/>
    <n v="8"/>
    <s v="USD"/>
    <x v="22"/>
    <n v="11"/>
    <n v="5"/>
    <n v="151"/>
    <x v="1"/>
    <n v="2"/>
    <n v="0.05"/>
    <n v="6358.3"/>
    <n v="5023.0570000000007"/>
    <n v="6040.3850000000002"/>
    <n v="1017.3279999999995"/>
  </r>
  <r>
    <s v="SO - 0003260"/>
    <s v="In-Store"/>
    <s v="WARE-NMK1003"/>
    <d v="2019-02-04T00:00:00"/>
    <x v="368"/>
    <d v="2019-06-13T00:00:00"/>
    <x v="271"/>
    <n v="21"/>
    <s v="USD"/>
    <x v="0"/>
    <n v="6"/>
    <n v="49"/>
    <n v="143"/>
    <x v="2"/>
    <n v="8"/>
    <n v="7.4999999999999997E-2"/>
    <n v="924.6"/>
    <n v="711.94200000000001"/>
    <n v="855.25500000000011"/>
    <n v="143.3130000000001"/>
  </r>
  <r>
    <s v="SO - 0003261"/>
    <s v="Distributor"/>
    <s v="WARE-NMK1003"/>
    <d v="2019-02-04T00:00:00"/>
    <x v="368"/>
    <d v="2019-06-07T00:00:00"/>
    <x v="268"/>
    <n v="10"/>
    <s v="USD"/>
    <x v="4"/>
    <n v="22"/>
    <n v="48"/>
    <n v="182"/>
    <x v="3"/>
    <n v="28"/>
    <n v="0.2"/>
    <n v="1031.8"/>
    <n v="639.71600000000001"/>
    <n v="825.44"/>
    <n v="185.72400000000005"/>
  </r>
  <r>
    <s v="SO - 0003262"/>
    <s v="Online"/>
    <s v="WARE-MKL1006"/>
    <d v="2019-02-04T00:00:00"/>
    <x v="368"/>
    <d v="2019-06-08T00:00:00"/>
    <x v="274"/>
    <n v="15"/>
    <s v="USD"/>
    <x v="5"/>
    <n v="12"/>
    <n v="31"/>
    <n v="363"/>
    <x v="1"/>
    <n v="3"/>
    <n v="0.15"/>
    <n v="3845.8"/>
    <n v="1730.6100000000001"/>
    <n v="9806.7900000000009"/>
    <n v="4614.9600000000009"/>
  </r>
  <r>
    <s v="SO - 0003263"/>
    <s v="Online"/>
    <s v="WARE-NMK1003"/>
    <d v="2019-02-04T00:00:00"/>
    <x v="368"/>
    <d v="2019-06-23T00:00:00"/>
    <x v="274"/>
    <n v="15"/>
    <s v="USD"/>
    <x v="18"/>
    <n v="13"/>
    <n v="26"/>
    <n v="90"/>
    <x v="0"/>
    <n v="38"/>
    <n v="0.05"/>
    <n v="904.5"/>
    <n v="669.33"/>
    <n v="6014.9249999999993"/>
    <n v="1329.6149999999989"/>
  </r>
  <r>
    <s v="SO - 0003264"/>
    <s v="Distributor"/>
    <s v="WARE-UHY1004"/>
    <d v="2019-02-04T00:00:00"/>
    <x v="369"/>
    <d v="2019-06-17T00:00:00"/>
    <x v="277"/>
    <n v="17"/>
    <s v="USD"/>
    <x v="2"/>
    <n v="21"/>
    <n v="3"/>
    <n v="260"/>
    <x v="2"/>
    <n v="37"/>
    <n v="0.05"/>
    <n v="234.5"/>
    <n v="192.29"/>
    <n v="668.32499999999993"/>
    <n v="91.454999999999927"/>
  </r>
  <r>
    <s v="SO - 0003265"/>
    <s v="In-Store"/>
    <s v="WARE-NMK1003"/>
    <d v="2019-02-04T00:00:00"/>
    <x v="369"/>
    <d v="2019-06-06T00:00:00"/>
    <x v="262"/>
    <n v="7"/>
    <s v="USD"/>
    <x v="14"/>
    <n v="7"/>
    <n v="45"/>
    <n v="113"/>
    <x v="2"/>
    <n v="4"/>
    <n v="0.15"/>
    <n v="3973.1"/>
    <n v="1708.433"/>
    <n v="16885.674999999999"/>
    <n v="8343.5099999999984"/>
  </r>
  <r>
    <s v="SO - 0003266"/>
    <s v="In-Store"/>
    <s v="WARE-NMK1003"/>
    <d v="2019-02-04T00:00:00"/>
    <x v="369"/>
    <d v="2019-06-27T00:00:00"/>
    <x v="275"/>
    <n v="23"/>
    <s v="USD"/>
    <x v="10"/>
    <n v="9"/>
    <n v="24"/>
    <n v="178"/>
    <x v="3"/>
    <n v="28"/>
    <n v="0.1"/>
    <n v="207.70000000000002"/>
    <n v="153.69800000000001"/>
    <n v="373.86"/>
    <n v="66.463999999999999"/>
  </r>
  <r>
    <s v="SO - 0003267"/>
    <s v="In-Store"/>
    <s v="WARE-NBV1002"/>
    <d v="2019-02-04T00:00:00"/>
    <x v="369"/>
    <d v="2019-06-17T00:00:00"/>
    <x v="277"/>
    <n v="17"/>
    <s v="USD"/>
    <x v="6"/>
    <n v="10"/>
    <n v="13"/>
    <n v="82"/>
    <x v="1"/>
    <n v="14"/>
    <n v="0.1"/>
    <n v="1005"/>
    <n v="783.9"/>
    <n v="1809"/>
    <n v="241.20000000000005"/>
  </r>
  <r>
    <s v="SO - 0003268"/>
    <s v="Online"/>
    <s v="WARE-UHY1004"/>
    <d v="2019-02-04T00:00:00"/>
    <x v="369"/>
    <d v="2019-06-09T00:00:00"/>
    <x v="260"/>
    <n v="6"/>
    <s v="USD"/>
    <x v="19"/>
    <n v="19"/>
    <n v="14"/>
    <n v="234"/>
    <x v="4"/>
    <n v="10"/>
    <n v="0.15"/>
    <n v="221.1"/>
    <n v="187.935"/>
    <n v="563.80499999999995"/>
    <n v="0"/>
  </r>
  <r>
    <s v="SO - 0003269"/>
    <s v="Distributor"/>
    <s v="WARE-NBV1002"/>
    <d v="2019-02-04T00:00:00"/>
    <x v="369"/>
    <d v="2019-06-19T00:00:00"/>
    <x v="271"/>
    <n v="20"/>
    <s v="USD"/>
    <x v="12"/>
    <n v="25"/>
    <n v="13"/>
    <n v="71"/>
    <x v="4"/>
    <n v="18"/>
    <n v="0.1"/>
    <n v="3852.5"/>
    <n v="1656.575"/>
    <n v="24270.75"/>
    <n v="12674.725"/>
  </r>
  <r>
    <s v="SO - 0003270"/>
    <s v="In-Store"/>
    <s v="WARE-XYS1001"/>
    <d v="2019-02-04T00:00:00"/>
    <x v="369"/>
    <d v="2019-06-30T00:00:00"/>
    <x v="260"/>
    <n v="6"/>
    <s v="USD"/>
    <x v="5"/>
    <n v="12"/>
    <n v="31"/>
    <n v="27"/>
    <x v="0"/>
    <n v="19"/>
    <n v="0.05"/>
    <n v="268"/>
    <n v="160.79999999999998"/>
    <n v="1018.4"/>
    <n v="375.20000000000005"/>
  </r>
  <r>
    <s v="SO - 0003271"/>
    <s v="In-Store"/>
    <s v="WARE-MKL1006"/>
    <d v="2019-02-04T00:00:00"/>
    <x v="369"/>
    <d v="2019-06-16T00:00:00"/>
    <x v="283"/>
    <n v="34"/>
    <s v="USD"/>
    <x v="9"/>
    <n v="8"/>
    <n v="14"/>
    <n v="356"/>
    <x v="2"/>
    <n v="8"/>
    <n v="7.4999999999999997E-2"/>
    <n v="3497.4"/>
    <n v="1398.96"/>
    <n v="3235.0950000000003"/>
    <n v="1836.1350000000002"/>
  </r>
  <r>
    <s v="SO - 0003272"/>
    <s v="In-Store"/>
    <s v="WARE-XYS1001"/>
    <d v="2019-02-04T00:00:00"/>
    <x v="370"/>
    <d v="2019-06-11T00:00:00"/>
    <x v="271"/>
    <n v="19"/>
    <s v="USD"/>
    <x v="5"/>
    <n v="12"/>
    <n v="2"/>
    <n v="38"/>
    <x v="1"/>
    <n v="2"/>
    <n v="0.4"/>
    <n v="6438.7"/>
    <n v="2575.48"/>
    <n v="30905.759999999998"/>
    <n v="10301.919999999998"/>
  </r>
  <r>
    <s v="SO - 0003273"/>
    <s v="In-Store"/>
    <s v="WARE-MKL1006"/>
    <d v="2019-02-04T00:00:00"/>
    <x v="370"/>
    <d v="2019-07-03T00:00:00"/>
    <x v="279"/>
    <n v="26"/>
    <s v="USD"/>
    <x v="9"/>
    <n v="8"/>
    <n v="43"/>
    <n v="337"/>
    <x v="1"/>
    <n v="39"/>
    <n v="0.4"/>
    <n v="871"/>
    <n v="679.38"/>
    <n v="1567.8"/>
    <n v="-470.33999999999992"/>
  </r>
  <r>
    <s v="SO - 0003274"/>
    <s v="Online"/>
    <s v="WARE-PUJ1005"/>
    <d v="2019-02-04T00:00:00"/>
    <x v="370"/>
    <d v="2019-07-02T00:00:00"/>
    <x v="268"/>
    <n v="8"/>
    <s v="USD"/>
    <x v="23"/>
    <n v="15"/>
    <n v="24"/>
    <n v="283"/>
    <x v="4"/>
    <n v="18"/>
    <n v="0.3"/>
    <n v="3912.8"/>
    <n v="1799.8880000000001"/>
    <n v="16433.760000000002"/>
    <n v="5634.4320000000007"/>
  </r>
  <r>
    <s v="SO - 0003275"/>
    <s v="In-Store"/>
    <s v="WARE-NMK1003"/>
    <d v="2019-02-04T00:00:00"/>
    <x v="370"/>
    <d v="2019-06-19T00:00:00"/>
    <x v="276"/>
    <n v="20"/>
    <s v="USD"/>
    <x v="0"/>
    <n v="6"/>
    <n v="50"/>
    <n v="186"/>
    <x v="1"/>
    <n v="23"/>
    <n v="0.3"/>
    <n v="998.30000000000007"/>
    <n v="499.15000000000003"/>
    <n v="2096.4299999999998"/>
    <n v="598.97999999999979"/>
  </r>
  <r>
    <s v="SO - 0003276"/>
    <s v="In-Store"/>
    <s v="WARE-PUJ1005"/>
    <d v="2019-02-04T00:00:00"/>
    <x v="371"/>
    <d v="2019-06-25T00:00:00"/>
    <x v="268"/>
    <n v="7"/>
    <s v="USD"/>
    <x v="26"/>
    <n v="3"/>
    <n v="18"/>
    <n v="318"/>
    <x v="1"/>
    <n v="26"/>
    <n v="0.05"/>
    <n v="6170.7"/>
    <n v="4010.9549999999999"/>
    <n v="17586.494999999999"/>
    <n v="5553.6299999999992"/>
  </r>
  <r>
    <s v="SO - 0003277"/>
    <s v="Distributor"/>
    <s v="WARE-PUJ1005"/>
    <d v="2019-02-04T00:00:00"/>
    <x v="371"/>
    <d v="2019-06-24T00:00:00"/>
    <x v="266"/>
    <n v="8"/>
    <s v="USD"/>
    <x v="15"/>
    <n v="24"/>
    <n v="34"/>
    <n v="284"/>
    <x v="1"/>
    <n v="2"/>
    <n v="7.4999999999999997E-2"/>
    <n v="3999.9"/>
    <n v="3079.9230000000002"/>
    <n v="22199.445000000003"/>
    <n v="3719.9070000000029"/>
  </r>
  <r>
    <s v="SO - 0003278"/>
    <s v="Wholesale"/>
    <s v="WARE-XYS1001"/>
    <d v="2019-02-04T00:00:00"/>
    <x v="371"/>
    <d v="2019-06-22T00:00:00"/>
    <x v="266"/>
    <n v="8"/>
    <s v="USD"/>
    <x v="3"/>
    <n v="28"/>
    <n v="46"/>
    <n v="7"/>
    <x v="1"/>
    <n v="39"/>
    <n v="0.2"/>
    <n v="3819"/>
    <n v="2405.9699999999998"/>
    <n v="9165.6"/>
    <n v="1947.6900000000005"/>
  </r>
  <r>
    <s v="SO - 0003279"/>
    <s v="In-Store"/>
    <s v="WARE-UHY1004"/>
    <d v="2019-02-04T00:00:00"/>
    <x v="371"/>
    <d v="2019-06-30T00:00:00"/>
    <x v="273"/>
    <n v="26"/>
    <s v="USD"/>
    <x v="9"/>
    <n v="8"/>
    <n v="13"/>
    <n v="208"/>
    <x v="2"/>
    <n v="7"/>
    <n v="0.1"/>
    <n v="5433.7"/>
    <n v="3097.2089999999998"/>
    <n v="4890.33"/>
    <n v="1793.1210000000001"/>
  </r>
  <r>
    <s v="SO - 0003280"/>
    <s v="Online"/>
    <s v="WARE-NMK1003"/>
    <d v="2019-02-04T00:00:00"/>
    <x v="372"/>
    <d v="2019-06-24T00:00:00"/>
    <x v="275"/>
    <n v="20"/>
    <s v="USD"/>
    <x v="18"/>
    <n v="13"/>
    <n v="2"/>
    <n v="192"/>
    <x v="2"/>
    <n v="37"/>
    <n v="7.4999999999999997E-2"/>
    <n v="6009.9000000000005"/>
    <n v="4026.6330000000007"/>
    <n v="44473.260000000009"/>
    <n v="12260.196000000004"/>
  </r>
  <r>
    <s v="SO - 0003281"/>
    <s v="In-Store"/>
    <s v="WARE-NMK1003"/>
    <d v="2019-02-04T00:00:00"/>
    <x v="372"/>
    <d v="2019-06-23T00:00:00"/>
    <x v="284"/>
    <n v="35"/>
    <s v="USD"/>
    <x v="10"/>
    <n v="9"/>
    <n v="21"/>
    <n v="194"/>
    <x v="2"/>
    <n v="7"/>
    <n v="0.2"/>
    <n v="5775.4000000000005"/>
    <n v="3580.7480000000005"/>
    <n v="23101.600000000006"/>
    <n v="5197.8600000000042"/>
  </r>
  <r>
    <s v="SO - 0003282"/>
    <s v="In-Store"/>
    <s v="WARE-PUJ1005"/>
    <d v="2019-02-04T00:00:00"/>
    <x v="372"/>
    <d v="2019-06-21T00:00:00"/>
    <x v="277"/>
    <n v="14"/>
    <s v="USD"/>
    <x v="22"/>
    <n v="11"/>
    <n v="32"/>
    <n v="302"/>
    <x v="1"/>
    <n v="17"/>
    <n v="0.2"/>
    <n v="3825.7000000000003"/>
    <n v="1912.8500000000001"/>
    <n v="21423.920000000002"/>
    <n v="8033.9700000000012"/>
  </r>
  <r>
    <s v="SO - 0003283"/>
    <s v="In-Store"/>
    <s v="WARE-NBV1002"/>
    <d v="2019-02-04T00:00:00"/>
    <x v="372"/>
    <d v="2019-06-24T00:00:00"/>
    <x v="281"/>
    <n v="21"/>
    <s v="USD"/>
    <x v="22"/>
    <n v="11"/>
    <n v="27"/>
    <n v="70"/>
    <x v="2"/>
    <n v="8"/>
    <n v="7.4999999999999997E-2"/>
    <n v="6418.6"/>
    <n v="3145.114"/>
    <n v="47497.640000000007"/>
    <n v="22336.728000000006"/>
  </r>
  <r>
    <s v="SO - 0003284"/>
    <s v="Distributor"/>
    <s v="WARE-PUJ1005"/>
    <d v="2019-02-04T00:00:00"/>
    <x v="372"/>
    <d v="2019-07-03T00:00:00"/>
    <x v="266"/>
    <n v="7"/>
    <s v="USD"/>
    <x v="15"/>
    <n v="24"/>
    <n v="50"/>
    <n v="286"/>
    <x v="1"/>
    <n v="2"/>
    <n v="7.4999999999999997E-2"/>
    <n v="2378.5"/>
    <n v="1379.53"/>
    <n v="8800.4500000000007"/>
    <n v="3282.3300000000008"/>
  </r>
  <r>
    <s v="SO - 0003285"/>
    <s v="In-Store"/>
    <s v="WARE-UHY1004"/>
    <d v="2019-02-04T00:00:00"/>
    <x v="372"/>
    <d v="2019-07-02T00:00:00"/>
    <x v="271"/>
    <n v="17"/>
    <s v="USD"/>
    <x v="22"/>
    <n v="11"/>
    <n v="16"/>
    <n v="232"/>
    <x v="1"/>
    <n v="26"/>
    <n v="7.4999999999999997E-2"/>
    <n v="4006.6"/>
    <n v="2444.0259999999998"/>
    <n v="18530.525000000001"/>
    <n v="6310.3950000000023"/>
  </r>
  <r>
    <s v="SO - 0003286"/>
    <s v="Distributor"/>
    <s v="WARE-XYS1001"/>
    <d v="2019-02-04T00:00:00"/>
    <x v="372"/>
    <d v="2019-06-11T00:00:00"/>
    <x v="264"/>
    <n v="5"/>
    <s v="USD"/>
    <x v="15"/>
    <n v="24"/>
    <n v="34"/>
    <n v="57"/>
    <x v="1"/>
    <n v="41"/>
    <n v="0.2"/>
    <n v="2331.6"/>
    <n v="1538.856"/>
    <n v="3730.56"/>
    <n v="652.84799999999996"/>
  </r>
  <r>
    <s v="SO - 0003287"/>
    <s v="In-Store"/>
    <s v="WARE-NMK1003"/>
    <d v="2019-02-04T00:00:00"/>
    <x v="372"/>
    <d v="2019-06-24T00:00:00"/>
    <x v="285"/>
    <n v="26"/>
    <s v="USD"/>
    <x v="7"/>
    <n v="4"/>
    <n v="18"/>
    <n v="197"/>
    <x v="1"/>
    <n v="33"/>
    <n v="7.4999999999999997E-2"/>
    <n v="6210.9000000000005"/>
    <n v="4409.7390000000005"/>
    <n v="11490.165000000001"/>
    <n v="2670.6869999999999"/>
  </r>
  <r>
    <s v="SO - 0003288"/>
    <s v="Online"/>
    <s v="WARE-MKL1006"/>
    <d v="2019-02-04T00:00:00"/>
    <x v="372"/>
    <d v="2019-06-23T00:00:00"/>
    <x v="286"/>
    <n v="27"/>
    <s v="USD"/>
    <x v="23"/>
    <n v="15"/>
    <n v="49"/>
    <n v="353"/>
    <x v="3"/>
    <n v="28"/>
    <n v="0.2"/>
    <n v="1045.2"/>
    <n v="731.64"/>
    <n v="5853.1200000000008"/>
    <n v="731.64000000000124"/>
  </r>
  <r>
    <s v="SO - 0003289"/>
    <s v="Wholesale"/>
    <s v="WARE-UHY1004"/>
    <d v="2019-02-04T00:00:00"/>
    <x v="372"/>
    <d v="2019-06-17T00:00:00"/>
    <x v="276"/>
    <n v="18"/>
    <s v="USD"/>
    <x v="25"/>
    <n v="27"/>
    <n v="16"/>
    <n v="243"/>
    <x v="1"/>
    <n v="36"/>
    <n v="0.1"/>
    <n v="1916.2"/>
    <n v="1475.4740000000002"/>
    <n v="13796.640000000001"/>
    <n v="1992.848"/>
  </r>
  <r>
    <s v="SO - 0003290"/>
    <s v="In-Store"/>
    <s v="WARE-UHY1004"/>
    <d v="2019-02-04T00:00:00"/>
    <x v="372"/>
    <d v="2019-06-25T00:00:00"/>
    <x v="282"/>
    <n v="19"/>
    <s v="USD"/>
    <x v="22"/>
    <n v="11"/>
    <n v="6"/>
    <n v="212"/>
    <x v="1"/>
    <n v="43"/>
    <n v="7.4999999999999997E-2"/>
    <n v="1058.6000000000001"/>
    <n v="561.05800000000011"/>
    <n v="1958.4100000000003"/>
    <n v="836.2940000000001"/>
  </r>
  <r>
    <s v="SO - 0003291"/>
    <s v="Distributor"/>
    <s v="WARE-MKL1006"/>
    <d v="2019-02-04T00:00:00"/>
    <x v="373"/>
    <d v="2019-06-15T00:00:00"/>
    <x v="271"/>
    <n v="16"/>
    <s v="USD"/>
    <x v="15"/>
    <n v="24"/>
    <n v="1"/>
    <n v="358"/>
    <x v="1"/>
    <n v="40"/>
    <n v="0.05"/>
    <n v="1038.5"/>
    <n v="612.71499999999992"/>
    <n v="1973.1499999999999"/>
    <n v="747.72"/>
  </r>
  <r>
    <s v="SO - 0003292"/>
    <s v="In-Store"/>
    <s v="WARE-PUJ1005"/>
    <d v="2019-02-04T00:00:00"/>
    <x v="373"/>
    <d v="2019-06-23T00:00:00"/>
    <x v="270"/>
    <n v="11"/>
    <s v="USD"/>
    <x v="5"/>
    <n v="12"/>
    <n v="19"/>
    <n v="288"/>
    <x v="1"/>
    <n v="29"/>
    <n v="0.1"/>
    <n v="2680"/>
    <n v="1152.4000000000001"/>
    <n v="4824"/>
    <n v="2519.1999999999998"/>
  </r>
  <r>
    <s v="SO - 0003293"/>
    <s v="In-Store"/>
    <s v="WARE-XYS1001"/>
    <d v="2019-02-04T00:00:00"/>
    <x v="373"/>
    <d v="2019-06-19T00:00:00"/>
    <x v="276"/>
    <n v="17"/>
    <s v="USD"/>
    <x v="9"/>
    <n v="8"/>
    <n v="15"/>
    <n v="15"/>
    <x v="3"/>
    <n v="25"/>
    <n v="7.4999999999999997E-2"/>
    <n v="3618"/>
    <n v="2858.2200000000003"/>
    <n v="23426.550000000003"/>
    <n v="3419.010000000002"/>
  </r>
  <r>
    <s v="SO - 0003294"/>
    <s v="Wholesale"/>
    <s v="WARE-XYS1001"/>
    <d v="2019-02-04T00:00:00"/>
    <x v="373"/>
    <d v="2019-06-14T00:00:00"/>
    <x v="282"/>
    <n v="18"/>
    <s v="USD"/>
    <x v="21"/>
    <n v="26"/>
    <n v="6"/>
    <n v="54"/>
    <x v="1"/>
    <n v="14"/>
    <n v="0.4"/>
    <n v="1098.8"/>
    <n v="736.19600000000003"/>
    <n v="659.28"/>
    <n v="-76.916000000000054"/>
  </r>
  <r>
    <s v="SO - 0003295"/>
    <s v="In-Store"/>
    <s v="WARE-NMK1003"/>
    <d v="2019-02-04T00:00:00"/>
    <x v="373"/>
    <d v="2019-06-28T00:00:00"/>
    <x v="280"/>
    <n v="33"/>
    <s v="USD"/>
    <x v="14"/>
    <n v="7"/>
    <n v="29"/>
    <n v="147"/>
    <x v="2"/>
    <n v="1"/>
    <n v="0.1"/>
    <n v="3872.6"/>
    <n v="2478.4639999999999"/>
    <n v="10456.02"/>
    <n v="3020.6280000000006"/>
  </r>
  <r>
    <s v="SO - 0003296"/>
    <s v="Online"/>
    <s v="WARE-NMK1003"/>
    <d v="2019-02-04T00:00:00"/>
    <x v="373"/>
    <d v="2019-06-16T00:00:00"/>
    <x v="282"/>
    <n v="18"/>
    <s v="USD"/>
    <x v="17"/>
    <n v="20"/>
    <n v="18"/>
    <n v="135"/>
    <x v="1"/>
    <n v="21"/>
    <n v="0.05"/>
    <n v="2512.5"/>
    <n v="2110.5"/>
    <n v="11934.375"/>
    <n v="1381.875"/>
  </r>
  <r>
    <s v="SO - 0003297"/>
    <s v="In-Store"/>
    <s v="WARE-MKL1006"/>
    <d v="2019-02-04T00:00:00"/>
    <x v="373"/>
    <d v="2019-06-30T00:00:00"/>
    <x v="275"/>
    <n v="19"/>
    <s v="USD"/>
    <x v="22"/>
    <n v="11"/>
    <n v="33"/>
    <n v="359"/>
    <x v="1"/>
    <n v="11"/>
    <n v="0.1"/>
    <n v="3946.3"/>
    <n v="3157.0400000000004"/>
    <n v="10655.010000000002"/>
    <n v="1183.8900000000012"/>
  </r>
  <r>
    <s v="SO - 0003298"/>
    <s v="Online"/>
    <s v="WARE-NMK1003"/>
    <d v="2019-02-04T00:00:00"/>
    <x v="374"/>
    <d v="2019-06-28T00:00:00"/>
    <x v="279"/>
    <n v="22"/>
    <s v="USD"/>
    <x v="17"/>
    <n v="20"/>
    <n v="11"/>
    <n v="200"/>
    <x v="1"/>
    <n v="40"/>
    <n v="0.05"/>
    <n v="5152.3"/>
    <n v="3452.0410000000002"/>
    <n v="19578.739999999998"/>
    <n v="5770.5759999999973"/>
  </r>
  <r>
    <s v="SO - 0003299"/>
    <s v="Online"/>
    <s v="WARE-PUJ1005"/>
    <d v="2019-02-04T00:00:00"/>
    <x v="374"/>
    <d v="2019-06-13T00:00:00"/>
    <x v="272"/>
    <n v="11"/>
    <s v="USD"/>
    <x v="19"/>
    <n v="19"/>
    <n v="48"/>
    <n v="302"/>
    <x v="0"/>
    <n v="22"/>
    <n v="7.4999999999999997E-2"/>
    <n v="241.20000000000002"/>
    <n v="151.95600000000002"/>
    <n v="1561.7700000000002"/>
    <n v="498.0780000000002"/>
  </r>
  <r>
    <s v="SO - 0003300"/>
    <s v="In-Store"/>
    <s v="WARE-NMK1003"/>
    <d v="2019-02-04T00:00:00"/>
    <x v="374"/>
    <d v="2019-06-25T00:00:00"/>
    <x v="274"/>
    <n v="9"/>
    <s v="USD"/>
    <x v="7"/>
    <n v="4"/>
    <n v="20"/>
    <n v="181"/>
    <x v="1"/>
    <n v="44"/>
    <n v="7.4999999999999997E-2"/>
    <n v="1018.4"/>
    <n v="539.75200000000007"/>
    <n v="2826.06"/>
    <n v="1206.8039999999996"/>
  </r>
  <r>
    <s v="SO - 0003301"/>
    <s v="In-Store"/>
    <s v="WARE-UHY1004"/>
    <d v="2019-02-04T00:00:00"/>
    <x v="374"/>
    <d v="2019-07-02T00:00:00"/>
    <x v="264"/>
    <n v="3"/>
    <s v="USD"/>
    <x v="27"/>
    <n v="1"/>
    <n v="11"/>
    <n v="248"/>
    <x v="3"/>
    <n v="28"/>
    <n v="0.15"/>
    <n v="1742"/>
    <n v="1027.78"/>
    <n v="1480.7"/>
    <n v="452.92000000000007"/>
  </r>
  <r>
    <s v="SO - 0003302"/>
    <s v="In-Store"/>
    <s v="WARE-NMK1003"/>
    <d v="2019-02-04T00:00:00"/>
    <x v="374"/>
    <d v="2019-07-02T00:00:00"/>
    <x v="273"/>
    <n v="23"/>
    <s v="USD"/>
    <x v="7"/>
    <n v="4"/>
    <n v="41"/>
    <n v="176"/>
    <x v="1"/>
    <n v="29"/>
    <n v="0.05"/>
    <n v="3899.4"/>
    <n v="3002.538"/>
    <n v="18522.149999999998"/>
    <n v="3509.4599999999973"/>
  </r>
  <r>
    <s v="SO - 0003303"/>
    <s v="In-Store"/>
    <s v="WARE-NBV1002"/>
    <d v="2019-02-04T00:00:00"/>
    <x v="374"/>
    <d v="2019-06-11T00:00:00"/>
    <x v="282"/>
    <n v="17"/>
    <s v="USD"/>
    <x v="22"/>
    <n v="11"/>
    <n v="27"/>
    <n v="69"/>
    <x v="1"/>
    <n v="46"/>
    <n v="0.05"/>
    <n v="877.7"/>
    <n v="614.39"/>
    <n v="833.81500000000005"/>
    <n v="219.42500000000007"/>
  </r>
  <r>
    <s v="SO - 0003304"/>
    <s v="In-Store"/>
    <s v="WARE-XYS1001"/>
    <d v="2019-02-04T00:00:00"/>
    <x v="375"/>
    <d v="2019-06-25T00:00:00"/>
    <x v="274"/>
    <n v="8"/>
    <s v="USD"/>
    <x v="11"/>
    <n v="5"/>
    <n v="37"/>
    <n v="49"/>
    <x v="1"/>
    <n v="11"/>
    <n v="0.15"/>
    <n v="1051.9000000000001"/>
    <n v="778.40600000000006"/>
    <n v="3576.46"/>
    <n v="462.83599999999979"/>
  </r>
  <r>
    <s v="SO - 0003305"/>
    <s v="Online"/>
    <s v="WARE-PUJ1005"/>
    <d v="2019-02-04T00:00:00"/>
    <x v="375"/>
    <d v="2019-07-02T00:00:00"/>
    <x v="286"/>
    <n v="24"/>
    <s v="USD"/>
    <x v="16"/>
    <n v="18"/>
    <n v="12"/>
    <n v="287"/>
    <x v="1"/>
    <n v="21"/>
    <n v="7.4999999999999997E-2"/>
    <n v="2572.8000000000002"/>
    <n v="1698.0480000000002"/>
    <n v="11899.2"/>
    <n v="3408.9599999999991"/>
  </r>
  <r>
    <s v="SO - 0003306"/>
    <s v="Online"/>
    <s v="WARE-NMK1003"/>
    <d v="2019-02-04T00:00:00"/>
    <x v="375"/>
    <d v="2019-07-08T00:00:00"/>
    <x v="269"/>
    <n v="7"/>
    <s v="USD"/>
    <x v="16"/>
    <n v="18"/>
    <n v="48"/>
    <n v="117"/>
    <x v="1"/>
    <n v="3"/>
    <n v="0.05"/>
    <n v="3899.4"/>
    <n v="3314.49"/>
    <n v="14817.72"/>
    <n v="1559.7600000000002"/>
  </r>
  <r>
    <s v="SO - 0003307"/>
    <s v="Online"/>
    <s v="WARE-NMK1003"/>
    <d v="2019-02-04T00:00:00"/>
    <x v="375"/>
    <d v="2019-07-01T00:00:00"/>
    <x v="283"/>
    <n v="28"/>
    <s v="USD"/>
    <x v="18"/>
    <n v="13"/>
    <n v="38"/>
    <n v="169"/>
    <x v="1"/>
    <n v="45"/>
    <n v="7.4999999999999997E-2"/>
    <n v="2606.3000000000002"/>
    <n v="1615.9060000000002"/>
    <n v="4821.6550000000007"/>
    <n v="1589.8430000000003"/>
  </r>
  <r>
    <s v="SO - 0003308"/>
    <s v="Online"/>
    <s v="WARE-NBV1002"/>
    <d v="2019-02-04T00:00:00"/>
    <x v="375"/>
    <d v="2019-07-01T00:00:00"/>
    <x v="271"/>
    <n v="14"/>
    <s v="USD"/>
    <x v="16"/>
    <n v="18"/>
    <n v="19"/>
    <n v="78"/>
    <x v="0"/>
    <n v="34"/>
    <n v="7.4999999999999997E-2"/>
    <n v="167.5"/>
    <n v="93.800000000000011"/>
    <n v="1239.5"/>
    <n v="489.09999999999991"/>
  </r>
  <r>
    <s v="SO - 0003309"/>
    <s v="Online"/>
    <s v="WARE-XYS1001"/>
    <d v="2019-02-04T00:00:00"/>
    <x v="375"/>
    <d v="2019-06-28T00:00:00"/>
    <x v="268"/>
    <n v="3"/>
    <s v="USD"/>
    <x v="18"/>
    <n v="13"/>
    <n v="37"/>
    <n v="35"/>
    <x v="1"/>
    <n v="46"/>
    <n v="7.4999999999999997E-2"/>
    <n v="2351.7000000000003"/>
    <n v="1622.673"/>
    <n v="10876.612500000003"/>
    <n v="2763.2475000000031"/>
  </r>
  <r>
    <s v="SO - 0003310"/>
    <s v="Distributor"/>
    <s v="WARE-MKL1006"/>
    <d v="2019-02-04T00:00:00"/>
    <x v="375"/>
    <d v="2019-06-24T00:00:00"/>
    <x v="281"/>
    <n v="18"/>
    <s v="USD"/>
    <x v="8"/>
    <n v="23"/>
    <n v="18"/>
    <n v="358"/>
    <x v="1"/>
    <n v="32"/>
    <n v="0.3"/>
    <n v="1038.5"/>
    <n v="529.63499999999999"/>
    <n v="4361.7"/>
    <n v="1183.8899999999999"/>
  </r>
  <r>
    <s v="SO - 0003311"/>
    <s v="In-Store"/>
    <s v="WARE-MKL1006"/>
    <d v="2019-02-04T00:00:00"/>
    <x v="375"/>
    <d v="2019-06-13T00:00:00"/>
    <x v="279"/>
    <n v="21"/>
    <s v="USD"/>
    <x v="14"/>
    <n v="7"/>
    <n v="3"/>
    <n v="349"/>
    <x v="1"/>
    <n v="30"/>
    <n v="0.05"/>
    <n v="1976.5"/>
    <n v="1264.96"/>
    <n v="9388.375"/>
    <n v="3063.5749999999998"/>
  </r>
  <r>
    <s v="SO - 0003312"/>
    <s v="Online"/>
    <s v="WARE-UHY1004"/>
    <d v="2019-02-04T00:00:00"/>
    <x v="375"/>
    <d v="2019-06-22T00:00:00"/>
    <x v="272"/>
    <n v="10"/>
    <s v="USD"/>
    <x v="24"/>
    <n v="16"/>
    <n v="11"/>
    <n v="227"/>
    <x v="4"/>
    <n v="10"/>
    <n v="0.1"/>
    <n v="1849.2"/>
    <n v="795.15600000000006"/>
    <n v="8321.4"/>
    <n v="4345.619999999999"/>
  </r>
  <r>
    <s v="SO - 0003313"/>
    <s v="In-Store"/>
    <s v="WARE-NMK1003"/>
    <d v="2019-02-04T00:00:00"/>
    <x v="375"/>
    <d v="2019-06-26T00:00:00"/>
    <x v="282"/>
    <n v="16"/>
    <s v="USD"/>
    <x v="14"/>
    <n v="7"/>
    <n v="7"/>
    <n v="190"/>
    <x v="2"/>
    <n v="4"/>
    <n v="0.2"/>
    <n v="1051.9000000000001"/>
    <n v="462.83600000000007"/>
    <n v="841.5200000000001"/>
    <n v="378.68400000000003"/>
  </r>
  <r>
    <s v="SO - 0003314"/>
    <s v="In-Store"/>
    <s v="WARE-XYS1001"/>
    <d v="2019-02-04T00:00:00"/>
    <x v="376"/>
    <d v="2019-07-03T00:00:00"/>
    <x v="287"/>
    <n v="24"/>
    <s v="USD"/>
    <x v="13"/>
    <n v="2"/>
    <n v="31"/>
    <n v="22"/>
    <x v="0"/>
    <n v="42"/>
    <n v="0.05"/>
    <n v="4006.6"/>
    <n v="2123.498"/>
    <n v="7612.5399999999991"/>
    <n v="3365.543999999999"/>
  </r>
  <r>
    <s v="SO - 0003315"/>
    <s v="Wholesale"/>
    <s v="WARE-PUJ1005"/>
    <d v="2019-02-04T00:00:00"/>
    <x v="376"/>
    <d v="2019-06-21T00:00:00"/>
    <x v="281"/>
    <n v="17"/>
    <s v="USD"/>
    <x v="25"/>
    <n v="27"/>
    <n v="10"/>
    <n v="326"/>
    <x v="1"/>
    <n v="31"/>
    <n v="0.1"/>
    <n v="2740.3"/>
    <n v="1561.971"/>
    <n v="2466.2700000000004"/>
    <n v="904.29900000000043"/>
  </r>
  <r>
    <s v="SO - 0003316"/>
    <s v="In-Store"/>
    <s v="WARE-NMK1003"/>
    <d v="2019-02-04T00:00:00"/>
    <x v="376"/>
    <d v="2019-06-28T00:00:00"/>
    <x v="288"/>
    <n v="29"/>
    <s v="USD"/>
    <x v="14"/>
    <n v="7"/>
    <n v="21"/>
    <n v="170"/>
    <x v="4"/>
    <n v="18"/>
    <n v="0.05"/>
    <n v="6478.9000000000005"/>
    <n v="4923.9640000000009"/>
    <n v="49239.64"/>
    <n v="9847.9279999999926"/>
  </r>
  <r>
    <s v="SO - 0003317"/>
    <s v="Wholesale"/>
    <s v="WARE-NMK1003"/>
    <d v="2019-02-04T00:00:00"/>
    <x v="376"/>
    <d v="2019-06-30T00:00:00"/>
    <x v="274"/>
    <n v="7"/>
    <s v="USD"/>
    <x v="21"/>
    <n v="26"/>
    <n v="1"/>
    <n v="92"/>
    <x v="3"/>
    <n v="47"/>
    <n v="7.4999999999999997E-2"/>
    <n v="2807.3"/>
    <n v="1908.9640000000002"/>
    <n v="15580.515000000003"/>
    <n v="4126.7310000000016"/>
  </r>
  <r>
    <s v="SO - 0003318"/>
    <s v="In-Store"/>
    <s v="WARE-NMK1003"/>
    <d v="2019-02-04T00:00:00"/>
    <x v="376"/>
    <d v="2019-07-09T00:00:00"/>
    <x v="282"/>
    <n v="15"/>
    <s v="USD"/>
    <x v="26"/>
    <n v="3"/>
    <n v="39"/>
    <n v="100"/>
    <x v="1"/>
    <n v="2"/>
    <n v="7.4999999999999997E-2"/>
    <n v="6251.1"/>
    <n v="2938.0169999999998"/>
    <n v="28911.337500000001"/>
    <n v="14221.252500000002"/>
  </r>
  <r>
    <s v="SO - 0003319"/>
    <s v="Online"/>
    <s v="WARE-NMK1003"/>
    <d v="2019-02-04T00:00:00"/>
    <x v="376"/>
    <d v="2019-07-03T00:00:00"/>
    <x v="281"/>
    <n v="17"/>
    <s v="USD"/>
    <x v="17"/>
    <n v="20"/>
    <n v="28"/>
    <n v="93"/>
    <x v="2"/>
    <n v="37"/>
    <n v="0.05"/>
    <n v="3015"/>
    <n v="2381.85"/>
    <n v="5728.5"/>
    <n v="964.80000000000018"/>
  </r>
  <r>
    <s v="SO - 0003320"/>
    <s v="Online"/>
    <s v="WARE-UHY1004"/>
    <d v="2019-02-04T00:00:00"/>
    <x v="377"/>
    <d v="2019-06-18T00:00:00"/>
    <x v="282"/>
    <n v="14"/>
    <s v="USD"/>
    <x v="23"/>
    <n v="15"/>
    <n v="3"/>
    <n v="228"/>
    <x v="3"/>
    <n v="25"/>
    <n v="7.4999999999999997E-2"/>
    <n v="1949.7"/>
    <n v="1169.82"/>
    <n v="1803.4725000000001"/>
    <n v="633.65250000000015"/>
  </r>
  <r>
    <s v="SO - 0003321"/>
    <s v="Online"/>
    <s v="WARE-NMK1003"/>
    <d v="2019-02-04T00:00:00"/>
    <x v="377"/>
    <d v="2019-06-27T00:00:00"/>
    <x v="271"/>
    <n v="12"/>
    <s v="USD"/>
    <x v="19"/>
    <n v="19"/>
    <n v="12"/>
    <n v="98"/>
    <x v="4"/>
    <n v="9"/>
    <n v="0.05"/>
    <n v="1078.7"/>
    <n v="690.36800000000005"/>
    <n v="6148.59"/>
    <n v="2006.3819999999996"/>
  </r>
  <r>
    <s v="SO - 0003322"/>
    <s v="In-Store"/>
    <s v="WARE-XYS1001"/>
    <d v="2019-02-04T00:00:00"/>
    <x v="377"/>
    <d v="2019-06-24T00:00:00"/>
    <x v="269"/>
    <n v="5"/>
    <s v="USD"/>
    <x v="26"/>
    <n v="3"/>
    <n v="5"/>
    <n v="9"/>
    <x v="1"/>
    <n v="36"/>
    <n v="0.05"/>
    <n v="5272.9000000000005"/>
    <n v="4165.5910000000003"/>
    <n v="15027.764999999999"/>
    <n v="2530.9919999999984"/>
  </r>
  <r>
    <s v="SO - 0003323"/>
    <s v="Online"/>
    <s v="WARE-PUJ1005"/>
    <d v="2019-02-04T00:00:00"/>
    <x v="377"/>
    <d v="2019-06-30T00:00:00"/>
    <x v="270"/>
    <n v="7"/>
    <s v="USD"/>
    <x v="18"/>
    <n v="13"/>
    <n v="48"/>
    <n v="316"/>
    <x v="1"/>
    <n v="44"/>
    <n v="7.4999999999999997E-2"/>
    <n v="3999.9"/>
    <n v="2759.931"/>
    <n v="14799.630000000001"/>
    <n v="3759.9060000000009"/>
  </r>
  <r>
    <s v="SO - 0003324"/>
    <s v="Online"/>
    <s v="WARE-NMK1003"/>
    <d v="2019-02-04T00:00:00"/>
    <x v="377"/>
    <d v="2019-06-19T00:00:00"/>
    <x v="271"/>
    <n v="12"/>
    <s v="USD"/>
    <x v="24"/>
    <n v="16"/>
    <n v="49"/>
    <n v="171"/>
    <x v="0"/>
    <n v="22"/>
    <n v="0.05"/>
    <n v="247.9"/>
    <n v="173.53"/>
    <n v="235.505"/>
    <n v="61.974999999999994"/>
  </r>
  <r>
    <s v="SO - 0003325"/>
    <s v="In-Store"/>
    <s v="WARE-MKL1006"/>
    <d v="2019-02-04T00:00:00"/>
    <x v="377"/>
    <d v="2019-06-19T00:00:00"/>
    <x v="276"/>
    <n v="13"/>
    <s v="USD"/>
    <x v="26"/>
    <n v="3"/>
    <n v="12"/>
    <n v="363"/>
    <x v="3"/>
    <n v="25"/>
    <n v="0.2"/>
    <n v="6056.8"/>
    <n v="3694.6480000000001"/>
    <n v="24227.200000000001"/>
    <n v="5753.9599999999991"/>
  </r>
  <r>
    <s v="SO - 0003326"/>
    <s v="Online"/>
    <s v="WARE-NMK1003"/>
    <d v="2019-02-04T00:00:00"/>
    <x v="377"/>
    <d v="2019-07-08T00:00:00"/>
    <x v="278"/>
    <n v="27"/>
    <s v="USD"/>
    <x v="16"/>
    <n v="18"/>
    <n v="2"/>
    <n v="127"/>
    <x v="3"/>
    <n v="25"/>
    <n v="0.15"/>
    <n v="241.20000000000002"/>
    <n v="161.60400000000001"/>
    <n v="1230.1200000000001"/>
    <n v="260.49600000000009"/>
  </r>
  <r>
    <s v="SO - 0003327"/>
    <s v="Online"/>
    <s v="WARE-UHY1004"/>
    <d v="2019-02-04T00:00:00"/>
    <x v="377"/>
    <d v="2019-06-14T00:00:00"/>
    <x v="270"/>
    <n v="7"/>
    <s v="USD"/>
    <x v="24"/>
    <n v="16"/>
    <n v="30"/>
    <n v="248"/>
    <x v="0"/>
    <n v="20"/>
    <n v="7.4999999999999997E-2"/>
    <n v="241.20000000000002"/>
    <n v="202.608"/>
    <n v="669.33"/>
    <n v="61.505999999999972"/>
  </r>
  <r>
    <s v="SO - 0003328"/>
    <s v="In-Store"/>
    <s v="WARE-MKL1006"/>
    <d v="2019-02-04T00:00:00"/>
    <x v="377"/>
    <d v="2019-06-21T00:00:00"/>
    <x v="281"/>
    <n v="16"/>
    <s v="USD"/>
    <x v="10"/>
    <n v="9"/>
    <n v="1"/>
    <n v="332"/>
    <x v="1"/>
    <n v="36"/>
    <n v="7.4999999999999997E-2"/>
    <n v="1031.8"/>
    <n v="526.21799999999996"/>
    <n v="6680.9049999999997"/>
    <n v="2997.3789999999999"/>
  </r>
  <r>
    <s v="SO - 0003329"/>
    <s v="Distributor"/>
    <s v="WARE-NMK1003"/>
    <d v="2019-02-04T00:00:00"/>
    <x v="377"/>
    <d v="2019-06-21T00:00:00"/>
    <x v="282"/>
    <n v="14"/>
    <s v="USD"/>
    <x v="15"/>
    <n v="24"/>
    <n v="32"/>
    <n v="95"/>
    <x v="1"/>
    <n v="31"/>
    <n v="0.2"/>
    <n v="1118.9000000000001"/>
    <n v="559.45000000000005"/>
    <n v="2685.3600000000006"/>
    <n v="1007.0100000000004"/>
  </r>
  <r>
    <s v="SO - 0003330"/>
    <s v="In-Store"/>
    <s v="WARE-XYS1001"/>
    <d v="2019-02-04T00:00:00"/>
    <x v="377"/>
    <d v="2019-06-29T00:00:00"/>
    <x v="275"/>
    <n v="15"/>
    <s v="USD"/>
    <x v="5"/>
    <n v="12"/>
    <n v="27"/>
    <n v="11"/>
    <x v="1"/>
    <n v="26"/>
    <n v="7.4999999999999997E-2"/>
    <n v="1306.5"/>
    <n v="535.66499999999996"/>
    <n v="2417.0250000000001"/>
    <n v="1345.6950000000002"/>
  </r>
  <r>
    <s v="SO - 0003331"/>
    <s v="In-Store"/>
    <s v="WARE-NMK1003"/>
    <d v="2019-02-04T00:00:00"/>
    <x v="377"/>
    <d v="2019-06-23T00:00:00"/>
    <x v="276"/>
    <n v="13"/>
    <s v="USD"/>
    <x v="10"/>
    <n v="9"/>
    <n v="8"/>
    <n v="149"/>
    <x v="1"/>
    <n v="26"/>
    <n v="7.4999999999999997E-2"/>
    <n v="167.5"/>
    <n v="118.925"/>
    <n v="154.9375"/>
    <n v="36.012500000000003"/>
  </r>
  <r>
    <s v="SO - 0003332"/>
    <s v="Wholesale"/>
    <s v="WARE-UHY1004"/>
    <d v="2019-02-04T00:00:00"/>
    <x v="377"/>
    <d v="2019-07-05T00:00:00"/>
    <x v="275"/>
    <n v="15"/>
    <s v="USD"/>
    <x v="3"/>
    <n v="28"/>
    <n v="15"/>
    <n v="234"/>
    <x v="2"/>
    <n v="7"/>
    <n v="0.1"/>
    <n v="1072"/>
    <n v="546.72"/>
    <n v="3859.2000000000003"/>
    <n v="1672.3200000000002"/>
  </r>
  <r>
    <s v="SO - 0003333"/>
    <s v="In-Store"/>
    <s v="WARE-NMK1003"/>
    <d v="2019-02-04T00:00:00"/>
    <x v="377"/>
    <d v="2019-07-10T00:00:00"/>
    <x v="279"/>
    <n v="19"/>
    <s v="USD"/>
    <x v="10"/>
    <n v="9"/>
    <n v="4"/>
    <n v="197"/>
    <x v="1"/>
    <n v="27"/>
    <n v="0.05"/>
    <n v="5406.9000000000005"/>
    <n v="4487.7269999999999"/>
    <n v="10273.11"/>
    <n v="1297.6560000000009"/>
  </r>
  <r>
    <s v="SO - 0003334"/>
    <s v="Distributor"/>
    <s v="WARE-MKL1006"/>
    <d v="2019-02-04T00:00:00"/>
    <x v="378"/>
    <d v="2019-06-29T00:00:00"/>
    <x v="270"/>
    <n v="6"/>
    <s v="USD"/>
    <x v="8"/>
    <n v="23"/>
    <n v="28"/>
    <n v="367"/>
    <x v="1"/>
    <n v="36"/>
    <n v="0.05"/>
    <n v="1969.8"/>
    <n v="1575.8400000000001"/>
    <n v="3742.62"/>
    <n v="590.9399999999996"/>
  </r>
  <r>
    <s v="SO - 0003335"/>
    <s v="Distributor"/>
    <s v="WARE-NMK1003"/>
    <d v="2019-02-04T00:00:00"/>
    <x v="378"/>
    <d v="2019-06-23T00:00:00"/>
    <x v="279"/>
    <n v="18"/>
    <s v="USD"/>
    <x v="12"/>
    <n v="25"/>
    <n v="19"/>
    <n v="116"/>
    <x v="1"/>
    <n v="11"/>
    <n v="7.4999999999999997E-2"/>
    <n v="194.3"/>
    <n v="118.52300000000001"/>
    <n v="359.45500000000004"/>
    <n v="122.40900000000002"/>
  </r>
  <r>
    <s v="SO - 0003336"/>
    <s v="In-Store"/>
    <s v="WARE-UHY1004"/>
    <d v="2019-02-04T00:00:00"/>
    <x v="378"/>
    <d v="2019-06-29T00:00:00"/>
    <x v="276"/>
    <n v="12"/>
    <s v="USD"/>
    <x v="26"/>
    <n v="3"/>
    <n v="49"/>
    <n v="249"/>
    <x v="1"/>
    <n v="14"/>
    <n v="7.4999999999999997E-2"/>
    <n v="6190.8"/>
    <n v="3033.4920000000002"/>
    <n v="45811.920000000006"/>
    <n v="21543.984000000004"/>
  </r>
  <r>
    <s v="SO - 0003337"/>
    <s v="Online"/>
    <s v="WARE-NMK1003"/>
    <d v="2019-02-04T00:00:00"/>
    <x v="378"/>
    <d v="2019-06-18T00:00:00"/>
    <x v="275"/>
    <n v="14"/>
    <s v="USD"/>
    <x v="19"/>
    <n v="19"/>
    <n v="12"/>
    <n v="130"/>
    <x v="1"/>
    <n v="30"/>
    <n v="0.1"/>
    <n v="1092.1000000000001"/>
    <n v="644.33900000000006"/>
    <n v="982.8900000000001"/>
    <n v="338.55100000000004"/>
  </r>
  <r>
    <s v="SO - 0003338"/>
    <s v="Wholesale"/>
    <s v="WARE-MKL1006"/>
    <d v="2019-02-04T00:00:00"/>
    <x v="378"/>
    <d v="2019-06-18T00:00:00"/>
    <x v="273"/>
    <n v="19"/>
    <s v="USD"/>
    <x v="12"/>
    <n v="25"/>
    <n v="40"/>
    <n v="360"/>
    <x v="4"/>
    <n v="10"/>
    <n v="0.1"/>
    <n v="2881"/>
    <n v="2074.3199999999997"/>
    <n v="18150.3"/>
    <n v="3630.0600000000013"/>
  </r>
  <r>
    <s v="SO - 0003339"/>
    <s v="Online"/>
    <s v="WARE-NMK1003"/>
    <d v="2019-02-04T00:00:00"/>
    <x v="378"/>
    <d v="2019-06-18T00:00:00"/>
    <x v="288"/>
    <n v="27"/>
    <s v="USD"/>
    <x v="18"/>
    <n v="13"/>
    <n v="36"/>
    <n v="116"/>
    <x v="4"/>
    <n v="9"/>
    <n v="0.4"/>
    <n v="2237.8000000000002"/>
    <n v="1297.924"/>
    <n v="8056.08"/>
    <n v="268.53600000000006"/>
  </r>
  <r>
    <s v="SO - 0003340"/>
    <s v="In-Store"/>
    <s v="WARE-XYS1001"/>
    <d v="2019-02-04T00:00:00"/>
    <x v="378"/>
    <d v="2019-07-06T00:00:00"/>
    <x v="279"/>
    <n v="18"/>
    <s v="USD"/>
    <x v="0"/>
    <n v="6"/>
    <n v="50"/>
    <n v="40"/>
    <x v="1"/>
    <n v="35"/>
    <n v="7.4999999999999997E-2"/>
    <n v="891.1"/>
    <n v="543.57100000000003"/>
    <n v="2472.8025000000002"/>
    <n v="842.08950000000004"/>
  </r>
  <r>
    <s v="SO - 0003341"/>
    <s v="In-Store"/>
    <s v="WARE-XYS1001"/>
    <d v="2019-02-04T00:00:00"/>
    <x v="378"/>
    <d v="2019-07-09T00:00:00"/>
    <x v="282"/>
    <n v="13"/>
    <s v="USD"/>
    <x v="7"/>
    <n v="4"/>
    <n v="12"/>
    <n v="8"/>
    <x v="1"/>
    <n v="30"/>
    <n v="0.2"/>
    <n v="2224.4"/>
    <n v="1757.2760000000001"/>
    <n v="7118.0800000000008"/>
    <n v="88.976000000000568"/>
  </r>
  <r>
    <s v="SO - 0003342"/>
    <s v="Online"/>
    <s v="WARE-NMK1003"/>
    <d v="2019-02-04T00:00:00"/>
    <x v="379"/>
    <d v="2019-07-09T00:00:00"/>
    <x v="278"/>
    <n v="25"/>
    <s v="USD"/>
    <x v="24"/>
    <n v="16"/>
    <n v="38"/>
    <n v="133"/>
    <x v="1"/>
    <n v="29"/>
    <n v="0.3"/>
    <n v="2452.2000000000003"/>
    <n v="1054.4460000000001"/>
    <n v="1716.5400000000002"/>
    <n v="662.09400000000005"/>
  </r>
  <r>
    <s v="SO - 0003343"/>
    <s v="Online"/>
    <s v="WARE-NMK1003"/>
    <d v="2019-02-04T00:00:00"/>
    <x v="379"/>
    <d v="2019-06-30T00:00:00"/>
    <x v="279"/>
    <n v="17"/>
    <s v="USD"/>
    <x v="20"/>
    <n v="17"/>
    <n v="14"/>
    <n v="105"/>
    <x v="0"/>
    <n v="5"/>
    <n v="0.05"/>
    <n v="5835.7"/>
    <n v="4026.6329999999994"/>
    <n v="5543.915"/>
    <n v="1517.2820000000006"/>
  </r>
  <r>
    <s v="SO - 0003344"/>
    <s v="Online"/>
    <s v="WARE-XYS1001"/>
    <d v="2019-02-04T00:00:00"/>
    <x v="379"/>
    <d v="2019-07-05T00:00:00"/>
    <x v="286"/>
    <n v="20"/>
    <s v="USD"/>
    <x v="20"/>
    <n v="17"/>
    <n v="20"/>
    <n v="39"/>
    <x v="3"/>
    <n v="47"/>
    <n v="7.4999999999999997E-2"/>
    <n v="1098.8"/>
    <n v="933.9799999999999"/>
    <n v="3049.1699999999996"/>
    <n v="247.23000000000002"/>
  </r>
  <r>
    <s v="SO - 0003345"/>
    <s v="Online"/>
    <s v="WARE-UHY1004"/>
    <d v="2019-02-04T00:00:00"/>
    <x v="379"/>
    <d v="2019-07-10T00:00:00"/>
    <x v="284"/>
    <n v="28"/>
    <s v="USD"/>
    <x v="18"/>
    <n v="13"/>
    <n v="8"/>
    <n v="208"/>
    <x v="2"/>
    <n v="8"/>
    <n v="0.05"/>
    <n v="911.2"/>
    <n v="628.72799999999995"/>
    <n v="6925.12"/>
    <n v="1895.2960000000003"/>
  </r>
  <r>
    <s v="SO - 0003346"/>
    <s v="In-Store"/>
    <s v="WARE-NMK1003"/>
    <d v="2019-02-04T00:00:00"/>
    <x v="379"/>
    <d v="2019-06-18T00:00:00"/>
    <x v="285"/>
    <n v="19"/>
    <s v="USD"/>
    <x v="27"/>
    <n v="1"/>
    <n v="47"/>
    <n v="132"/>
    <x v="4"/>
    <n v="9"/>
    <n v="0.15"/>
    <n v="1869.3"/>
    <n v="1401.9749999999999"/>
    <n v="4766.7149999999992"/>
    <n v="560.79"/>
  </r>
  <r>
    <s v="SO - 0003347"/>
    <s v="Wholesale"/>
    <s v="WARE-UHY1004"/>
    <d v="2019-02-04T00:00:00"/>
    <x v="379"/>
    <d v="2019-07-10T00:00:00"/>
    <x v="271"/>
    <n v="10"/>
    <s v="USD"/>
    <x v="25"/>
    <n v="27"/>
    <n v="1"/>
    <n v="238"/>
    <x v="2"/>
    <n v="4"/>
    <n v="0.1"/>
    <n v="3604.6"/>
    <n v="2379.0360000000001"/>
    <n v="22708.98"/>
    <n v="6055.7279999999992"/>
  </r>
  <r>
    <s v="SO - 0003348"/>
    <s v="Online"/>
    <s v="WARE-NBV1002"/>
    <d v="2019-02-04T00:00:00"/>
    <x v="379"/>
    <d v="2019-07-08T00:00:00"/>
    <x v="273"/>
    <n v="18"/>
    <s v="USD"/>
    <x v="20"/>
    <n v="17"/>
    <n v="26"/>
    <n v="75"/>
    <x v="4"/>
    <n v="9"/>
    <n v="0.1"/>
    <n v="884.4"/>
    <n v="477.57600000000002"/>
    <n v="1591.92"/>
    <n v="636.76800000000003"/>
  </r>
  <r>
    <s v="SO - 0003349"/>
    <s v="Distributor"/>
    <s v="WARE-MKL1006"/>
    <d v="2019-02-04T00:00:00"/>
    <x v="379"/>
    <d v="2019-07-11T00:00:00"/>
    <x v="275"/>
    <n v="13"/>
    <s v="USD"/>
    <x v="8"/>
    <n v="23"/>
    <n v="47"/>
    <n v="350"/>
    <x v="2"/>
    <n v="16"/>
    <n v="0.1"/>
    <n v="2814"/>
    <n v="1885.38"/>
    <n v="7597.8"/>
    <n v="1941.6599999999999"/>
  </r>
  <r>
    <s v="SO - 0003350"/>
    <s v="Online"/>
    <s v="WARE-NMK1003"/>
    <d v="2019-02-04T00:00:00"/>
    <x v="379"/>
    <d v="2019-07-02T00:00:00"/>
    <x v="271"/>
    <n v="10"/>
    <s v="USD"/>
    <x v="24"/>
    <n v="16"/>
    <n v="22"/>
    <n v="144"/>
    <x v="0"/>
    <n v="34"/>
    <n v="0.1"/>
    <n v="1688.4"/>
    <n v="1063.692"/>
    <n v="12156.480000000001"/>
    <n v="3646.9440000000013"/>
  </r>
  <r>
    <s v="SO - 0003351"/>
    <s v="In-Store"/>
    <s v="WARE-NBV1002"/>
    <d v="2019-02-04T00:00:00"/>
    <x v="379"/>
    <d v="2019-06-27T00:00:00"/>
    <x v="277"/>
    <n v="7"/>
    <s v="USD"/>
    <x v="27"/>
    <n v="1"/>
    <n v="14"/>
    <n v="77"/>
    <x v="1"/>
    <n v="29"/>
    <n v="7.4999999999999997E-2"/>
    <n v="958.1"/>
    <n v="804.80399999999997"/>
    <n v="4431.2125000000005"/>
    <n v="407.19250000000056"/>
  </r>
  <r>
    <s v="SO - 0003352"/>
    <s v="Online"/>
    <s v="WARE-PUJ1005"/>
    <d v="2019-02-04T00:00:00"/>
    <x v="379"/>
    <d v="2019-06-20T00:00:00"/>
    <x v="277"/>
    <n v="7"/>
    <s v="USD"/>
    <x v="24"/>
    <n v="16"/>
    <n v="40"/>
    <n v="297"/>
    <x v="3"/>
    <n v="28"/>
    <n v="0.2"/>
    <n v="1795.6000000000001"/>
    <n v="1256.92"/>
    <n v="11491.840000000002"/>
    <n v="1436.4800000000014"/>
  </r>
  <r>
    <s v="SO - 0003353"/>
    <s v="Online"/>
    <s v="WARE-NMK1003"/>
    <d v="2019-02-04T00:00:00"/>
    <x v="380"/>
    <d v="2019-06-29T00:00:00"/>
    <x v="286"/>
    <n v="19"/>
    <s v="USD"/>
    <x v="24"/>
    <n v="16"/>
    <n v="18"/>
    <n v="197"/>
    <x v="3"/>
    <n v="28"/>
    <n v="0.2"/>
    <n v="2217.7000000000003"/>
    <n v="1131.0270000000003"/>
    <n v="8870.8000000000011"/>
    <n v="3215.665"/>
  </r>
  <r>
    <s v="SO - 0003354"/>
    <s v="In-Store"/>
    <s v="WARE-PUJ1005"/>
    <d v="2019-02-04T00:00:00"/>
    <x v="380"/>
    <d v="2019-06-21T00:00:00"/>
    <x v="282"/>
    <n v="11"/>
    <s v="USD"/>
    <x v="5"/>
    <n v="12"/>
    <n v="34"/>
    <n v="266"/>
    <x v="1"/>
    <n v="43"/>
    <n v="7.4999999999999997E-2"/>
    <n v="5467.2"/>
    <n v="3772.3679999999995"/>
    <n v="5057.16"/>
    <n v="1284.7920000000004"/>
  </r>
  <r>
    <s v="SO - 0003355"/>
    <s v="In-Store"/>
    <s v="WARE-NBV1002"/>
    <d v="2019-02-04T00:00:00"/>
    <x v="380"/>
    <d v="2019-07-07T00:00:00"/>
    <x v="271"/>
    <n v="9"/>
    <s v="USD"/>
    <x v="5"/>
    <n v="12"/>
    <n v="16"/>
    <n v="83"/>
    <x v="1"/>
    <n v="17"/>
    <n v="7.4999999999999997E-2"/>
    <n v="3819"/>
    <n v="2405.9699999999998"/>
    <n v="14130.300000000001"/>
    <n v="4506.4200000000019"/>
  </r>
  <r>
    <s v="SO - 0003356"/>
    <s v="Distributor"/>
    <s v="WARE-MKL1006"/>
    <d v="2019-02-04T00:00:00"/>
    <x v="380"/>
    <d v="2019-06-20T00:00:00"/>
    <x v="277"/>
    <n v="6"/>
    <s v="USD"/>
    <x v="15"/>
    <n v="24"/>
    <n v="29"/>
    <n v="352"/>
    <x v="1"/>
    <n v="29"/>
    <n v="0.15"/>
    <n v="1011.7"/>
    <n v="627.25400000000002"/>
    <n v="5159.67"/>
    <n v="1396.1459999999997"/>
  </r>
  <r>
    <s v="SO - 0003357"/>
    <s v="Distributor"/>
    <s v="WARE-PUJ1005"/>
    <d v="2019-02-04T00:00:00"/>
    <x v="380"/>
    <d v="2019-07-02T00:00:00"/>
    <x v="285"/>
    <n v="18"/>
    <s v="USD"/>
    <x v="4"/>
    <n v="22"/>
    <n v="22"/>
    <n v="273"/>
    <x v="1"/>
    <n v="43"/>
    <n v="7.4999999999999997E-2"/>
    <n v="1018.4"/>
    <n v="682.32799999999997"/>
    <n v="2826.06"/>
    <n v="779.07600000000002"/>
  </r>
  <r>
    <s v="SO - 0003358"/>
    <s v="Wholesale"/>
    <s v="WARE-NMK1003"/>
    <d v="2019-05-15T00:00:00"/>
    <x v="380"/>
    <d v="2019-07-08T00:00:00"/>
    <x v="287"/>
    <n v="20"/>
    <s v="USD"/>
    <x v="3"/>
    <n v="28"/>
    <n v="20"/>
    <n v="136"/>
    <x v="1"/>
    <n v="45"/>
    <n v="0.15"/>
    <n v="1018.4"/>
    <n v="539.75200000000007"/>
    <n v="4328.2"/>
    <n v="1629.4399999999996"/>
  </r>
  <r>
    <s v="SO - 0003359"/>
    <s v="In-Store"/>
    <s v="WARE-PUJ1005"/>
    <d v="2019-02-04T00:00:00"/>
    <x v="380"/>
    <d v="2019-07-06T00:00:00"/>
    <x v="277"/>
    <n v="6"/>
    <s v="USD"/>
    <x v="11"/>
    <n v="5"/>
    <n v="24"/>
    <n v="269"/>
    <x v="1"/>
    <n v="27"/>
    <n v="0.05"/>
    <n v="3812.3"/>
    <n v="2592.3640000000005"/>
    <n v="25351.795000000002"/>
    <n v="7205.2469999999994"/>
  </r>
  <r>
    <s v="SO - 0003360"/>
    <s v="In-Store"/>
    <s v="WARE-NMK1003"/>
    <d v="2019-02-04T00:00:00"/>
    <x v="380"/>
    <d v="2019-07-12T00:00:00"/>
    <x v="273"/>
    <n v="17"/>
    <s v="USD"/>
    <x v="14"/>
    <n v="7"/>
    <n v="14"/>
    <n v="130"/>
    <x v="2"/>
    <n v="7"/>
    <n v="0.2"/>
    <n v="3953"/>
    <n v="1818.38"/>
    <n v="15812"/>
    <n v="6720.0999999999985"/>
  </r>
  <r>
    <s v="SO - 0003361"/>
    <s v="Online"/>
    <s v="WARE-XYS1001"/>
    <d v="2019-02-04T00:00:00"/>
    <x v="381"/>
    <d v="2019-06-23T00:00:00"/>
    <x v="277"/>
    <n v="5"/>
    <s v="USD"/>
    <x v="16"/>
    <n v="18"/>
    <n v="50"/>
    <n v="20"/>
    <x v="0"/>
    <n v="5"/>
    <n v="0.05"/>
    <n v="3953"/>
    <n v="3241.4599999999996"/>
    <n v="3755.35"/>
    <n v="513.89000000000033"/>
  </r>
  <r>
    <s v="SO - 0003362"/>
    <s v="In-Store"/>
    <s v="WARE-NBV1002"/>
    <d v="2019-02-04T00:00:00"/>
    <x v="381"/>
    <d v="2019-07-01T00:00:00"/>
    <x v="276"/>
    <n v="9"/>
    <s v="USD"/>
    <x v="6"/>
    <n v="10"/>
    <n v="49"/>
    <n v="79"/>
    <x v="1"/>
    <n v="17"/>
    <n v="0.2"/>
    <n v="2318.2000000000003"/>
    <n v="1669.104"/>
    <n v="5563.68"/>
    <n v="556.36800000000039"/>
  </r>
  <r>
    <s v="SO - 0003363"/>
    <s v="Online"/>
    <s v="WARE-XYS1001"/>
    <d v="2019-02-04T00:00:00"/>
    <x v="382"/>
    <d v="2019-06-30T00:00:00"/>
    <x v="286"/>
    <n v="17"/>
    <s v="USD"/>
    <x v="1"/>
    <n v="14"/>
    <n v="12"/>
    <n v="49"/>
    <x v="1"/>
    <n v="27"/>
    <n v="0.1"/>
    <n v="864.30000000000007"/>
    <n v="509.93700000000001"/>
    <n v="5445.09"/>
    <n v="1875.5309999999999"/>
  </r>
  <r>
    <s v="SO - 0003364"/>
    <s v="In-Store"/>
    <s v="WARE-UHY1004"/>
    <d v="2019-02-04T00:00:00"/>
    <x v="382"/>
    <d v="2019-06-29T00:00:00"/>
    <x v="280"/>
    <n v="24"/>
    <s v="USD"/>
    <x v="22"/>
    <n v="11"/>
    <n v="39"/>
    <n v="222"/>
    <x v="1"/>
    <n v="36"/>
    <n v="0.05"/>
    <n v="1105.5"/>
    <n v="851.23500000000001"/>
    <n v="7351.5749999999998"/>
    <n v="1392.9299999999994"/>
  </r>
  <r>
    <s v="SO - 0003365"/>
    <s v="In-Store"/>
    <s v="WARE-NBV1002"/>
    <d v="2019-02-04T00:00:00"/>
    <x v="382"/>
    <d v="2019-06-25T00:00:00"/>
    <x v="281"/>
    <n v="11"/>
    <s v="USD"/>
    <x v="0"/>
    <n v="6"/>
    <n v="24"/>
    <n v="67"/>
    <x v="3"/>
    <n v="28"/>
    <n v="7.4999999999999997E-2"/>
    <n v="1031.8"/>
    <n v="856.39399999999989"/>
    <n v="1908.83"/>
    <n v="196.04200000000014"/>
  </r>
  <r>
    <s v="SO - 0003366"/>
    <s v="Distributor"/>
    <s v="WARE-NMK1003"/>
    <d v="2019-02-04T00:00:00"/>
    <x v="382"/>
    <d v="2019-07-09T00:00:00"/>
    <x v="282"/>
    <n v="9"/>
    <s v="USD"/>
    <x v="12"/>
    <n v="25"/>
    <n v="45"/>
    <n v="152"/>
    <x v="3"/>
    <n v="47"/>
    <n v="0.3"/>
    <n v="2539.3000000000002"/>
    <n v="1929.8680000000002"/>
    <n v="7110.04"/>
    <n v="-609.4320000000007"/>
  </r>
  <r>
    <s v="SO - 0003367"/>
    <s v="Online"/>
    <s v="WARE-XYS1001"/>
    <d v="2019-02-04T00:00:00"/>
    <x v="383"/>
    <d v="2019-07-06T00:00:00"/>
    <x v="282"/>
    <n v="8"/>
    <s v="USD"/>
    <x v="1"/>
    <n v="14"/>
    <n v="35"/>
    <n v="6"/>
    <x v="1"/>
    <n v="23"/>
    <n v="0.05"/>
    <n v="2968.1"/>
    <n v="1187.24"/>
    <n v="11278.779999999999"/>
    <n v="6529.8199999999988"/>
  </r>
  <r>
    <s v="SO - 0003368"/>
    <s v="Wholesale"/>
    <s v="WARE-PUJ1005"/>
    <d v="2019-02-04T00:00:00"/>
    <x v="383"/>
    <d v="2019-07-10T00:00:00"/>
    <x v="289"/>
    <n v="28"/>
    <s v="USD"/>
    <x v="12"/>
    <n v="25"/>
    <n v="2"/>
    <n v="281"/>
    <x v="1"/>
    <n v="32"/>
    <n v="0.1"/>
    <n v="1018.4"/>
    <n v="763.8"/>
    <n v="916.56"/>
    <n v="152.76"/>
  </r>
  <r>
    <s v="SO - 0003369"/>
    <s v="Online"/>
    <s v="WARE-NMK1003"/>
    <d v="2019-02-04T00:00:00"/>
    <x v="383"/>
    <d v="2019-07-10T00:00:00"/>
    <x v="281"/>
    <n v="10"/>
    <s v="USD"/>
    <x v="5"/>
    <n v="12"/>
    <n v="1"/>
    <n v="201"/>
    <x v="4"/>
    <n v="9"/>
    <n v="0.05"/>
    <n v="696.80000000000007"/>
    <n v="341.43200000000002"/>
    <n v="1323.92"/>
    <n v="641.05600000000004"/>
  </r>
  <r>
    <s v="SO - 0003370"/>
    <s v="In-Store"/>
    <s v="WARE-XYS1001"/>
    <d v="2019-02-04T00:00:00"/>
    <x v="383"/>
    <d v="2019-06-30T00:00:00"/>
    <x v="282"/>
    <n v="8"/>
    <s v="USD"/>
    <x v="14"/>
    <n v="7"/>
    <n v="26"/>
    <n v="15"/>
    <x v="3"/>
    <n v="25"/>
    <n v="0.05"/>
    <n v="1835.8"/>
    <n v="1523.7139999999999"/>
    <n v="6976.0399999999991"/>
    <n v="881.18399999999929"/>
  </r>
  <r>
    <s v="SO - 0003371"/>
    <s v="Online"/>
    <s v="WARE-NBV1002"/>
    <d v="2019-02-04T00:00:00"/>
    <x v="383"/>
    <d v="2019-06-28T00:00:00"/>
    <x v="271"/>
    <n v="6"/>
    <s v="USD"/>
    <x v="18"/>
    <n v="13"/>
    <n v="16"/>
    <n v="84"/>
    <x v="2"/>
    <n v="13"/>
    <n v="0.05"/>
    <n v="3899.4"/>
    <n v="3314.49"/>
    <n v="11113.29"/>
    <n v="1169.8200000000015"/>
  </r>
  <r>
    <s v="SO - 0003372"/>
    <s v="Wholesale"/>
    <s v="WARE-XYS1001"/>
    <d v="2019-02-04T00:00:00"/>
    <x v="383"/>
    <d v="2019-07-08T00:00:00"/>
    <x v="279"/>
    <n v="13"/>
    <s v="USD"/>
    <x v="3"/>
    <n v="28"/>
    <n v="1"/>
    <n v="30"/>
    <x v="1"/>
    <n v="24"/>
    <n v="0.05"/>
    <n v="2941.3"/>
    <n v="2176.5619999999999"/>
    <n v="8382.7050000000017"/>
    <n v="1853.0190000000021"/>
  </r>
  <r>
    <s v="SO - 0003373"/>
    <s v="Online"/>
    <s v="WARE-MKL1006"/>
    <d v="2019-02-04T00:00:00"/>
    <x v="383"/>
    <d v="2019-06-20T00:00:00"/>
    <x v="290"/>
    <n v="30"/>
    <s v="USD"/>
    <x v="18"/>
    <n v="13"/>
    <n v="41"/>
    <n v="352"/>
    <x v="2"/>
    <n v="13"/>
    <n v="0.2"/>
    <n v="5534.2"/>
    <n v="4095.308"/>
    <n v="13282.08"/>
    <n v="996.15600000000086"/>
  </r>
  <r>
    <s v="SO - 0003374"/>
    <s v="Online"/>
    <s v="WARE-MKL1006"/>
    <d v="2019-02-04T00:00:00"/>
    <x v="383"/>
    <d v="2019-07-14T00:00:00"/>
    <x v="291"/>
    <n v="27"/>
    <s v="USD"/>
    <x v="16"/>
    <n v="18"/>
    <n v="6"/>
    <n v="355"/>
    <x v="0"/>
    <n v="38"/>
    <n v="7.4999999999999997E-2"/>
    <n v="1132.3"/>
    <n v="532.18099999999993"/>
    <n v="7331.6424999999999"/>
    <n v="3606.3755000000006"/>
  </r>
  <r>
    <s v="SO - 0003375"/>
    <s v="In-Store"/>
    <s v="WARE-NBV1002"/>
    <d v="2019-05-15T00:00:00"/>
    <x v="383"/>
    <d v="2019-06-25T00:00:00"/>
    <x v="283"/>
    <n v="20"/>
    <s v="USD"/>
    <x v="0"/>
    <n v="6"/>
    <n v="41"/>
    <n v="84"/>
    <x v="1"/>
    <n v="2"/>
    <n v="0.05"/>
    <n v="1822.4"/>
    <n v="911.2"/>
    <n v="10387.68"/>
    <n v="4920.4799999999996"/>
  </r>
  <r>
    <s v="SO - 0003376"/>
    <s v="In-Store"/>
    <s v="WARE-XYS1001"/>
    <d v="2019-02-04T00:00:00"/>
    <x v="383"/>
    <d v="2019-07-06T00:00:00"/>
    <x v="282"/>
    <n v="8"/>
    <s v="USD"/>
    <x v="10"/>
    <n v="9"/>
    <n v="41"/>
    <n v="8"/>
    <x v="1"/>
    <n v="27"/>
    <n v="0.2"/>
    <n v="187.6"/>
    <n v="138.82399999999998"/>
    <n v="1200.6400000000001"/>
    <n v="90.048000000000229"/>
  </r>
  <r>
    <s v="SO - 0003377"/>
    <s v="In-Store"/>
    <s v="WARE-UHY1004"/>
    <d v="2019-02-04T00:00:00"/>
    <x v="383"/>
    <d v="2019-06-20T00:00:00"/>
    <x v="291"/>
    <n v="27"/>
    <s v="USD"/>
    <x v="13"/>
    <n v="2"/>
    <n v="33"/>
    <n v="214"/>
    <x v="4"/>
    <n v="9"/>
    <n v="0.05"/>
    <n v="1045.2"/>
    <n v="857.06399999999996"/>
    <n v="5957.64"/>
    <n v="815.25600000000031"/>
  </r>
  <r>
    <s v="SO - 0003378"/>
    <s v="In-Store"/>
    <s v="WARE-XYS1001"/>
    <d v="2019-02-04T00:00:00"/>
    <x v="383"/>
    <d v="2019-06-28T00:00:00"/>
    <x v="276"/>
    <n v="7"/>
    <s v="USD"/>
    <x v="11"/>
    <n v="5"/>
    <n v="7"/>
    <n v="1"/>
    <x v="1"/>
    <n v="43"/>
    <n v="0.3"/>
    <n v="2351.7000000000003"/>
    <n v="1269.9180000000001"/>
    <n v="3292.38"/>
    <n v="752.54399999999987"/>
  </r>
  <r>
    <s v="SO - 0003379"/>
    <s v="Online"/>
    <s v="WARE-UHY1004"/>
    <d v="2019-02-04T00:00:00"/>
    <x v="383"/>
    <d v="2019-07-16T00:00:00"/>
    <x v="271"/>
    <n v="6"/>
    <s v="USD"/>
    <x v="19"/>
    <n v="19"/>
    <n v="23"/>
    <n v="232"/>
    <x v="1"/>
    <n v="23"/>
    <n v="0.05"/>
    <n v="3517.5"/>
    <n v="2778.8250000000003"/>
    <n v="20049.75"/>
    <n v="3376.7999999999993"/>
  </r>
  <r>
    <s v="SO - 0003380"/>
    <s v="In-Store"/>
    <s v="WARE-NMK1003"/>
    <d v="2019-02-04T00:00:00"/>
    <x v="383"/>
    <d v="2019-06-24T00:00:00"/>
    <x v="282"/>
    <n v="8"/>
    <s v="USD"/>
    <x v="13"/>
    <n v="2"/>
    <n v="3"/>
    <n v="195"/>
    <x v="1"/>
    <n v="17"/>
    <n v="0.1"/>
    <n v="5380.1"/>
    <n v="4357.8810000000003"/>
    <n v="4842.09"/>
    <n v="484.20899999999983"/>
  </r>
  <r>
    <s v="SO - 0003381"/>
    <s v="Online"/>
    <s v="WARE-XYS1001"/>
    <d v="2019-02-04T00:00:00"/>
    <x v="384"/>
    <d v="2019-06-28T00:00:00"/>
    <x v="279"/>
    <n v="12"/>
    <s v="USD"/>
    <x v="24"/>
    <n v="16"/>
    <n v="38"/>
    <n v="54"/>
    <x v="0"/>
    <n v="42"/>
    <n v="0.05"/>
    <n v="1025.1000000000001"/>
    <n v="727.82100000000003"/>
    <n v="1947.69"/>
    <n v="492.048"/>
  </r>
  <r>
    <s v="SO - 0003382"/>
    <s v="Online"/>
    <s v="WARE-NMK1003"/>
    <d v="2019-02-04T00:00:00"/>
    <x v="384"/>
    <d v="2019-07-14T00:00:00"/>
    <x v="275"/>
    <n v="8"/>
    <s v="USD"/>
    <x v="20"/>
    <n v="17"/>
    <n v="35"/>
    <n v="108"/>
    <x v="1"/>
    <n v="3"/>
    <n v="7.4999999999999997E-2"/>
    <n v="1038.5"/>
    <n v="778.875"/>
    <n v="4803.0625"/>
    <n v="908.6875"/>
  </r>
  <r>
    <s v="SO - 0003383"/>
    <s v="Distributor"/>
    <s v="WARE-XYS1001"/>
    <d v="2019-02-04T00:00:00"/>
    <x v="384"/>
    <d v="2019-07-14T00:00:00"/>
    <x v="278"/>
    <n v="20"/>
    <s v="USD"/>
    <x v="12"/>
    <n v="25"/>
    <n v="21"/>
    <n v="23"/>
    <x v="1"/>
    <n v="32"/>
    <n v="7.4999999999999997E-2"/>
    <n v="4006.6"/>
    <n v="2604.29"/>
    <n v="3706.105"/>
    <n v="1101.8150000000001"/>
  </r>
  <r>
    <s v="SO - 0003384"/>
    <s v="In-Store"/>
    <s v="WARE-UHY1004"/>
    <d v="2019-05-15T00:00:00"/>
    <x v="384"/>
    <d v="2019-07-10T00:00:00"/>
    <x v="281"/>
    <n v="9"/>
    <s v="USD"/>
    <x v="9"/>
    <n v="8"/>
    <n v="25"/>
    <n v="204"/>
    <x v="3"/>
    <n v="6"/>
    <n v="0.15"/>
    <n v="5313.1"/>
    <n v="3772.3009999999999"/>
    <n v="13548.405000000001"/>
    <n v="2231.5020000000004"/>
  </r>
  <r>
    <s v="SO - 0003385"/>
    <s v="Online"/>
    <s v="WARE-NMK1003"/>
    <d v="2019-02-04T00:00:00"/>
    <x v="385"/>
    <d v="2019-07-12T00:00:00"/>
    <x v="287"/>
    <n v="15"/>
    <s v="USD"/>
    <x v="19"/>
    <n v="19"/>
    <n v="43"/>
    <n v="138"/>
    <x v="1"/>
    <n v="36"/>
    <n v="0.05"/>
    <n v="1246.2"/>
    <n v="934.65000000000009"/>
    <n v="5919.45"/>
    <n v="1246.1999999999998"/>
  </r>
  <r>
    <s v="SO - 0003386"/>
    <s v="In-Store"/>
    <s v="WARE-MKL1006"/>
    <d v="2019-02-04T00:00:00"/>
    <x v="385"/>
    <d v="2019-07-05T00:00:00"/>
    <x v="282"/>
    <n v="6"/>
    <s v="USD"/>
    <x v="9"/>
    <n v="8"/>
    <n v="20"/>
    <n v="354"/>
    <x v="2"/>
    <n v="1"/>
    <n v="0.1"/>
    <n v="850.9"/>
    <n v="433.959"/>
    <n v="6126.48"/>
    <n v="2654.8079999999995"/>
  </r>
  <r>
    <s v="SO - 0003387"/>
    <s v="In-Store"/>
    <s v="WARE-NBV1002"/>
    <d v="2019-02-04T00:00:00"/>
    <x v="385"/>
    <d v="2019-07-10T00:00:00"/>
    <x v="279"/>
    <n v="11"/>
    <s v="USD"/>
    <x v="27"/>
    <n v="1"/>
    <n v="25"/>
    <n v="83"/>
    <x v="3"/>
    <n v="6"/>
    <n v="0.05"/>
    <n v="6411.9000000000005"/>
    <n v="2821.2360000000003"/>
    <n v="6091.3050000000003"/>
    <n v="3270.069"/>
  </r>
  <r>
    <s v="SO - 0003388"/>
    <s v="In-Store"/>
    <s v="WARE-PUJ1005"/>
    <d v="2019-05-15T00:00:00"/>
    <x v="385"/>
    <d v="2019-07-04T00:00:00"/>
    <x v="278"/>
    <n v="19"/>
    <s v="USD"/>
    <x v="22"/>
    <n v="11"/>
    <n v="47"/>
    <n v="293"/>
    <x v="1"/>
    <n v="46"/>
    <n v="0.05"/>
    <n v="268"/>
    <n v="163.47999999999999"/>
    <n v="254.6"/>
    <n v="91.12"/>
  </r>
  <r>
    <s v="SO - 0003389"/>
    <s v="Distributor"/>
    <s v="WARE-PUJ1005"/>
    <d v="2019-05-15T00:00:00"/>
    <x v="385"/>
    <d v="2019-06-26T00:00:00"/>
    <x v="287"/>
    <n v="15"/>
    <s v="USD"/>
    <x v="15"/>
    <n v="24"/>
    <n v="29"/>
    <n v="262"/>
    <x v="1"/>
    <n v="43"/>
    <n v="0.05"/>
    <n v="2485.7000000000003"/>
    <n v="1615.7050000000002"/>
    <n v="2361.415"/>
    <n v="745.70999999999981"/>
  </r>
  <r>
    <s v="SO - 0003390"/>
    <s v="In-Store"/>
    <s v="WARE-MKL1006"/>
    <d v="2019-02-04T00:00:00"/>
    <x v="385"/>
    <d v="2019-06-27T00:00:00"/>
    <x v="281"/>
    <n v="8"/>
    <s v="USD"/>
    <x v="5"/>
    <n v="12"/>
    <n v="14"/>
    <n v="366"/>
    <x v="1"/>
    <n v="33"/>
    <n v="7.4999999999999997E-2"/>
    <n v="1782.2"/>
    <n v="1372.2940000000001"/>
    <n v="1648.5350000000001"/>
    <n v="276.24099999999999"/>
  </r>
  <r>
    <s v="SO - 0003391"/>
    <s v="Wholesale"/>
    <s v="WARE-NBV1002"/>
    <d v="2019-02-04T00:00:00"/>
    <x v="385"/>
    <d v="2019-06-29T00:00:00"/>
    <x v="287"/>
    <n v="15"/>
    <s v="USD"/>
    <x v="21"/>
    <n v="26"/>
    <n v="8"/>
    <n v="83"/>
    <x v="1"/>
    <n v="46"/>
    <n v="0.15"/>
    <n v="1273"/>
    <n v="509.20000000000005"/>
    <n v="1082.05"/>
    <n v="572.84999999999991"/>
  </r>
  <r>
    <s v="SO - 0003392"/>
    <s v="In-Store"/>
    <s v="WARE-PUJ1005"/>
    <d v="2019-02-04T00:00:00"/>
    <x v="386"/>
    <d v="2019-06-24T00:00:00"/>
    <x v="278"/>
    <n v="18"/>
    <s v="USD"/>
    <x v="7"/>
    <n v="4"/>
    <n v="22"/>
    <n v="273"/>
    <x v="3"/>
    <n v="47"/>
    <n v="0.05"/>
    <n v="3859.2000000000003"/>
    <n v="1698.0480000000002"/>
    <n v="14664.960000000001"/>
    <n v="7872.768"/>
  </r>
  <r>
    <s v="SO - 0003393"/>
    <s v="Distributor"/>
    <s v="WARE-NMK1003"/>
    <d v="2019-02-04T00:00:00"/>
    <x v="386"/>
    <d v="2019-06-28T00:00:00"/>
    <x v="289"/>
    <n v="25"/>
    <s v="USD"/>
    <x v="8"/>
    <n v="23"/>
    <n v="45"/>
    <n v="100"/>
    <x v="0"/>
    <n v="19"/>
    <n v="7.4999999999999997E-2"/>
    <n v="5534.2"/>
    <n v="4095.308"/>
    <n v="30714.809999999998"/>
    <n v="6142.9619999999995"/>
  </r>
  <r>
    <s v="SO - 0003394"/>
    <s v="Online"/>
    <s v="WARE-NMK1003"/>
    <d v="2019-05-15T00:00:00"/>
    <x v="386"/>
    <d v="2019-07-05T00:00:00"/>
    <x v="273"/>
    <n v="11"/>
    <s v="USD"/>
    <x v="5"/>
    <n v="12"/>
    <n v="4"/>
    <n v="141"/>
    <x v="1"/>
    <n v="43"/>
    <n v="7.4999999999999997E-2"/>
    <n v="797.30000000000007"/>
    <n v="414.59600000000006"/>
    <n v="2950.01"/>
    <n v="1291.626"/>
  </r>
  <r>
    <s v="SO - 0003395"/>
    <s v="Online"/>
    <s v="WARE-NBV1002"/>
    <d v="2019-02-04T00:00:00"/>
    <x v="386"/>
    <d v="2019-07-17T00:00:00"/>
    <x v="278"/>
    <n v="18"/>
    <s v="USD"/>
    <x v="23"/>
    <n v="15"/>
    <n v="31"/>
    <n v="59"/>
    <x v="1"/>
    <n v="27"/>
    <n v="0.4"/>
    <n v="1748.7"/>
    <n v="1294.038"/>
    <n v="4196.88"/>
    <n v="-979.27199999999993"/>
  </r>
  <r>
    <s v="SO - 0003396"/>
    <s v="Online"/>
    <s v="WARE-MKL1006"/>
    <d v="2019-02-04T00:00:00"/>
    <x v="386"/>
    <d v="2019-06-27T00:00:00"/>
    <x v="291"/>
    <n v="24"/>
    <s v="USD"/>
    <x v="1"/>
    <n v="14"/>
    <n v="29"/>
    <n v="340"/>
    <x v="1"/>
    <n v="32"/>
    <n v="0.05"/>
    <n v="3919.5"/>
    <n v="3135.6000000000004"/>
    <n v="7447.0499999999993"/>
    <n v="1175.8499999999985"/>
  </r>
  <r>
    <s v="SO - 0003397"/>
    <s v="In-Store"/>
    <s v="WARE-XYS1001"/>
    <d v="2019-02-04T00:00:00"/>
    <x v="386"/>
    <d v="2019-07-09T00:00:00"/>
    <x v="286"/>
    <n v="13"/>
    <s v="USD"/>
    <x v="14"/>
    <n v="7"/>
    <n v="5"/>
    <n v="8"/>
    <x v="1"/>
    <n v="46"/>
    <n v="0.05"/>
    <n v="201"/>
    <n v="142.70999999999998"/>
    <n v="190.95"/>
    <n v="48.240000000000009"/>
  </r>
  <r>
    <s v="SO - 0003398"/>
    <s v="Distributor"/>
    <s v="WARE-NMK1003"/>
    <d v="2019-02-04T00:00:00"/>
    <x v="386"/>
    <d v="2019-06-25T00:00:00"/>
    <x v="273"/>
    <n v="11"/>
    <s v="USD"/>
    <x v="17"/>
    <n v="20"/>
    <n v="43"/>
    <n v="185"/>
    <x v="1"/>
    <n v="23"/>
    <n v="0.3"/>
    <n v="864.30000000000007"/>
    <n v="622.29600000000005"/>
    <n v="3630.06"/>
    <n v="-103.71600000000035"/>
  </r>
  <r>
    <s v="SO - 0003399"/>
    <s v="In-Store"/>
    <s v="WARE-MKL1006"/>
    <d v="2019-02-04T00:00:00"/>
    <x v="386"/>
    <d v="2019-06-26T00:00:00"/>
    <x v="292"/>
    <n v="32"/>
    <s v="USD"/>
    <x v="27"/>
    <n v="1"/>
    <n v="20"/>
    <n v="344"/>
    <x v="0"/>
    <n v="12"/>
    <n v="7.4999999999999997E-2"/>
    <n v="1072"/>
    <n v="814.72"/>
    <n v="991.6"/>
    <n v="176.88"/>
  </r>
  <r>
    <s v="SO - 0003400"/>
    <s v="In-Store"/>
    <s v="WARE-NMK1003"/>
    <d v="2019-02-04T00:00:00"/>
    <x v="386"/>
    <d v="2019-07-09T00:00:00"/>
    <x v="292"/>
    <n v="32"/>
    <s v="USD"/>
    <x v="11"/>
    <n v="5"/>
    <n v="10"/>
    <n v="157"/>
    <x v="1"/>
    <n v="35"/>
    <n v="7.4999999999999997E-2"/>
    <n v="817.4"/>
    <n v="645.74599999999998"/>
    <n v="1512.19"/>
    <n v="220.69800000000009"/>
  </r>
  <r>
    <s v="SO - 0003401"/>
    <s v="Wholesale"/>
    <s v="WARE-NMK1003"/>
    <d v="2019-02-04T00:00:00"/>
    <x v="387"/>
    <d v="2019-07-09T00:00:00"/>
    <x v="287"/>
    <n v="13"/>
    <s v="USD"/>
    <x v="25"/>
    <n v="27"/>
    <n v="38"/>
    <n v="96"/>
    <x v="1"/>
    <n v="43"/>
    <n v="0.1"/>
    <n v="3946.3"/>
    <n v="2801.873"/>
    <n v="14206.68"/>
    <n v="2999.1880000000001"/>
  </r>
  <r>
    <s v="SO - 0003402"/>
    <s v="Online"/>
    <s v="WARE-PUJ1005"/>
    <d v="2019-02-04T00:00:00"/>
    <x v="387"/>
    <d v="2019-06-27T00:00:00"/>
    <x v="288"/>
    <n v="18"/>
    <s v="USD"/>
    <x v="20"/>
    <n v="17"/>
    <n v="32"/>
    <n v="287"/>
    <x v="1"/>
    <n v="29"/>
    <n v="0.15"/>
    <n v="737"/>
    <n v="412.72"/>
    <n v="1879.35"/>
    <n v="641.18999999999983"/>
  </r>
  <r>
    <s v="SO - 0003403"/>
    <s v="Distributor"/>
    <s v="WARE-NMK1003"/>
    <d v="2019-02-04T00:00:00"/>
    <x v="387"/>
    <d v="2019-07-06T00:00:00"/>
    <x v="290"/>
    <n v="26"/>
    <s v="USD"/>
    <x v="2"/>
    <n v="21"/>
    <n v="47"/>
    <n v="131"/>
    <x v="1"/>
    <n v="11"/>
    <n v="0.05"/>
    <n v="2559.4"/>
    <n v="1356.4820000000002"/>
    <n v="14588.58"/>
    <n v="6449.6879999999983"/>
  </r>
  <r>
    <s v="SO - 0003404"/>
    <s v="In-Store"/>
    <s v="WARE-UHY1004"/>
    <d v="2019-02-04T00:00:00"/>
    <x v="387"/>
    <d v="2019-07-09T00:00:00"/>
    <x v="288"/>
    <n v="18"/>
    <s v="USD"/>
    <x v="7"/>
    <n v="4"/>
    <n v="10"/>
    <n v="245"/>
    <x v="1"/>
    <n v="43"/>
    <n v="0.05"/>
    <n v="6351.6"/>
    <n v="2921.7360000000003"/>
    <n v="18102.060000000001"/>
    <n v="9336.8520000000008"/>
  </r>
  <r>
    <s v="SO - 0003405"/>
    <s v="Wholesale"/>
    <s v="WARE-NMK1003"/>
    <d v="2019-05-15T00:00:00"/>
    <x v="387"/>
    <d v="2019-06-24T00:00:00"/>
    <x v="284"/>
    <n v="20"/>
    <s v="USD"/>
    <x v="21"/>
    <n v="26"/>
    <n v="8"/>
    <n v="115"/>
    <x v="4"/>
    <n v="10"/>
    <n v="0.15"/>
    <n v="5721.8"/>
    <n v="3719.17"/>
    <n v="4863.53"/>
    <n v="1144.3599999999997"/>
  </r>
  <r>
    <s v="SO - 0003406"/>
    <s v="Online"/>
    <s v="WARE-UHY1004"/>
    <d v="2019-02-04T00:00:00"/>
    <x v="387"/>
    <d v="2019-07-17T00:00:00"/>
    <x v="286"/>
    <n v="12"/>
    <s v="USD"/>
    <x v="1"/>
    <n v="14"/>
    <n v="24"/>
    <n v="207"/>
    <x v="0"/>
    <n v="19"/>
    <n v="0.15"/>
    <n v="6137.2"/>
    <n v="4296.04"/>
    <n v="10433.24"/>
    <n v="1841.1599999999999"/>
  </r>
  <r>
    <s v="SO - 0003407"/>
    <s v="Distributor"/>
    <s v="WARE-NMK1003"/>
    <d v="2019-02-04T00:00:00"/>
    <x v="387"/>
    <d v="2019-07-05T00:00:00"/>
    <x v="293"/>
    <n v="25"/>
    <s v="USD"/>
    <x v="4"/>
    <n v="22"/>
    <n v="30"/>
    <n v="160"/>
    <x v="2"/>
    <n v="1"/>
    <n v="0.1"/>
    <n v="261.3"/>
    <n v="198.58800000000002"/>
    <n v="1175.8500000000001"/>
    <n v="182.91000000000008"/>
  </r>
  <r>
    <s v="SO - 0003408"/>
    <s v="In-Store"/>
    <s v="WARE-NMK1003"/>
    <d v="2019-02-04T00:00:00"/>
    <x v="388"/>
    <d v="2019-07-07T00:00:00"/>
    <x v="275"/>
    <n v="4"/>
    <s v="USD"/>
    <x v="9"/>
    <n v="8"/>
    <n v="40"/>
    <n v="146"/>
    <x v="0"/>
    <n v="15"/>
    <n v="7.4999999999999997E-2"/>
    <n v="3919.5"/>
    <n v="2900.43"/>
    <n v="29004.300000000003"/>
    <n v="5800.8600000000042"/>
  </r>
  <r>
    <s v="SO - 0003409"/>
    <s v="In-Store"/>
    <s v="WARE-NMK1003"/>
    <d v="2019-02-04T00:00:00"/>
    <x v="388"/>
    <d v="2019-07-14T00:00:00"/>
    <x v="291"/>
    <n v="22"/>
    <s v="USD"/>
    <x v="13"/>
    <n v="2"/>
    <n v="37"/>
    <n v="175"/>
    <x v="1"/>
    <n v="45"/>
    <n v="0.3"/>
    <n v="1259.6000000000001"/>
    <n v="919.50800000000004"/>
    <n v="6172.04"/>
    <n v="-264.51600000000053"/>
  </r>
  <r>
    <s v="SO - 0003410"/>
    <s v="In-Store"/>
    <s v="WARE-NMK1003"/>
    <d v="2019-02-04T00:00:00"/>
    <x v="388"/>
    <d v="2019-07-05T00:00:00"/>
    <x v="287"/>
    <n v="12"/>
    <s v="USD"/>
    <x v="22"/>
    <n v="11"/>
    <n v="38"/>
    <n v="98"/>
    <x v="0"/>
    <n v="34"/>
    <n v="0.1"/>
    <n v="2358.4"/>
    <n v="1532.96"/>
    <n v="10612.800000000001"/>
    <n v="2948.0000000000009"/>
  </r>
  <r>
    <s v="SO - 0003411"/>
    <s v="In-Store"/>
    <s v="WARE-MKL1006"/>
    <d v="2019-02-04T00:00:00"/>
    <x v="388"/>
    <d v="2019-07-21T00:00:00"/>
    <x v="285"/>
    <n v="10"/>
    <s v="USD"/>
    <x v="6"/>
    <n v="10"/>
    <n v="45"/>
    <n v="364"/>
    <x v="1"/>
    <n v="41"/>
    <n v="0.05"/>
    <n v="2887.7000000000003"/>
    <n v="1443.8500000000001"/>
    <n v="10973.26"/>
    <n v="5197.8599999999997"/>
  </r>
  <r>
    <s v="SO - 0003412"/>
    <s v="Distributor"/>
    <s v="WARE-MKL1006"/>
    <d v="2019-05-15T00:00:00"/>
    <x v="388"/>
    <d v="2019-06-30T00:00:00"/>
    <x v="285"/>
    <n v="10"/>
    <s v="USD"/>
    <x v="8"/>
    <n v="23"/>
    <n v="42"/>
    <n v="359"/>
    <x v="1"/>
    <n v="36"/>
    <n v="0.05"/>
    <n v="1065.3"/>
    <n v="628.52699999999993"/>
    <n v="5060.1750000000002"/>
    <n v="1917.5400000000004"/>
  </r>
  <r>
    <s v="SO - 0003413"/>
    <s v="Distributor"/>
    <s v="WARE-NBV1002"/>
    <d v="2019-02-04T00:00:00"/>
    <x v="388"/>
    <d v="2019-06-28T00:00:00"/>
    <x v="286"/>
    <n v="11"/>
    <s v="USD"/>
    <x v="4"/>
    <n v="22"/>
    <n v="5"/>
    <n v="86"/>
    <x v="1"/>
    <n v="43"/>
    <n v="0.3"/>
    <n v="5326.5"/>
    <n v="2503.4549999999999"/>
    <n v="11185.65"/>
    <n v="3675.2849999999999"/>
  </r>
  <r>
    <s v="SO - 0003414"/>
    <s v="Online"/>
    <s v="WARE-PUJ1005"/>
    <d v="2019-02-04T00:00:00"/>
    <x v="388"/>
    <d v="2019-06-28T00:00:00"/>
    <x v="284"/>
    <n v="19"/>
    <s v="USD"/>
    <x v="20"/>
    <n v="17"/>
    <n v="31"/>
    <n v="280"/>
    <x v="4"/>
    <n v="10"/>
    <n v="0.05"/>
    <n v="3423.7000000000003"/>
    <n v="1540.6650000000002"/>
    <n v="26020.120000000003"/>
    <n v="13694.800000000001"/>
  </r>
  <r>
    <s v="SO - 0003415"/>
    <s v="In-Store"/>
    <s v="WARE-NMK1003"/>
    <d v="2019-02-04T00:00:00"/>
    <x v="389"/>
    <d v="2019-07-08T00:00:00"/>
    <x v="291"/>
    <n v="21"/>
    <s v="USD"/>
    <x v="27"/>
    <n v="1"/>
    <n v="45"/>
    <n v="172"/>
    <x v="3"/>
    <n v="25"/>
    <n v="0.4"/>
    <n v="3879.3"/>
    <n v="1823.271"/>
    <n v="4655.16"/>
    <n v="1008.6179999999999"/>
  </r>
  <r>
    <s v="SO - 0003416"/>
    <s v="In-Store"/>
    <s v="WARE-PUJ1005"/>
    <d v="2019-02-04T00:00:00"/>
    <x v="389"/>
    <d v="2019-07-05T00:00:00"/>
    <x v="288"/>
    <n v="16"/>
    <s v="USD"/>
    <x v="10"/>
    <n v="9"/>
    <n v="22"/>
    <n v="328"/>
    <x v="1"/>
    <n v="27"/>
    <n v="0.3"/>
    <n v="3926.2000000000003"/>
    <n v="3258.7460000000001"/>
    <n v="8245.02"/>
    <n v="-1531.2180000000008"/>
  </r>
  <r>
    <s v="SO - 0003417"/>
    <s v="In-Store"/>
    <s v="WARE-UHY1004"/>
    <d v="2019-02-04T00:00:00"/>
    <x v="389"/>
    <d v="2019-06-26T00:00:00"/>
    <x v="280"/>
    <n v="17"/>
    <s v="USD"/>
    <x v="26"/>
    <n v="3"/>
    <n v="44"/>
    <n v="254"/>
    <x v="1"/>
    <n v="23"/>
    <n v="0.2"/>
    <n v="998.30000000000007"/>
    <n v="798.6400000000001"/>
    <n v="3194.5600000000004"/>
    <n v="0"/>
  </r>
  <r>
    <s v="SO - 0003418"/>
    <s v="Online"/>
    <s v="WARE-XYS1001"/>
    <d v="2019-02-04T00:00:00"/>
    <x v="389"/>
    <d v="2019-07-01T00:00:00"/>
    <x v="273"/>
    <n v="8"/>
    <s v="USD"/>
    <x v="24"/>
    <n v="16"/>
    <n v="40"/>
    <n v="9"/>
    <x v="1"/>
    <n v="36"/>
    <n v="0.05"/>
    <n v="917.9"/>
    <n v="523.20299999999997"/>
    <n v="6976.0399999999991"/>
    <n v="2790.4159999999993"/>
  </r>
  <r>
    <s v="SO - 0003419"/>
    <s v="Online"/>
    <s v="WARE-XYS1001"/>
    <d v="2019-02-04T00:00:00"/>
    <x v="390"/>
    <d v="2019-06-29T00:00:00"/>
    <x v="291"/>
    <n v="20"/>
    <s v="USD"/>
    <x v="24"/>
    <n v="16"/>
    <n v="46"/>
    <n v="6"/>
    <x v="0"/>
    <n v="12"/>
    <n v="7.4999999999999997E-2"/>
    <n v="1098.8"/>
    <n v="637.30399999999997"/>
    <n v="6098.3399999999992"/>
    <n v="2274.5159999999996"/>
  </r>
  <r>
    <s v="SO - 0003420"/>
    <s v="In-Store"/>
    <s v="WARE-NMK1003"/>
    <d v="2019-02-04T00:00:00"/>
    <x v="390"/>
    <d v="2019-07-06T00:00:00"/>
    <x v="283"/>
    <n v="13"/>
    <s v="USD"/>
    <x v="5"/>
    <n v="12"/>
    <n v="44"/>
    <n v="188"/>
    <x v="1"/>
    <n v="21"/>
    <n v="0.4"/>
    <n v="3993.2000000000003"/>
    <n v="2515.7160000000003"/>
    <n v="4791.84"/>
    <n v="-239.59200000000055"/>
  </r>
  <r>
    <s v="SO - 0003421"/>
    <s v="Distributor"/>
    <s v="WARE-NMK1003"/>
    <d v="2019-02-04T00:00:00"/>
    <x v="390"/>
    <d v="2019-07-10T00:00:00"/>
    <x v="273"/>
    <n v="7"/>
    <s v="USD"/>
    <x v="12"/>
    <n v="25"/>
    <n v="14"/>
    <n v="113"/>
    <x v="1"/>
    <n v="40"/>
    <n v="0.05"/>
    <n v="2485.7000000000003"/>
    <n v="1640.5620000000004"/>
    <n v="11807.075000000001"/>
    <n v="3604.2649999999994"/>
  </r>
  <r>
    <s v="SO - 0003422"/>
    <s v="In-Store"/>
    <s v="WARE-XYS1001"/>
    <d v="2019-02-04T00:00:00"/>
    <x v="390"/>
    <d v="2019-06-29T00:00:00"/>
    <x v="284"/>
    <n v="17"/>
    <s v="USD"/>
    <x v="9"/>
    <n v="8"/>
    <n v="33"/>
    <n v="5"/>
    <x v="1"/>
    <n v="44"/>
    <n v="7.4999999999999997E-2"/>
    <n v="221.1"/>
    <n v="121.605"/>
    <n v="409.03500000000003"/>
    <n v="165.82500000000002"/>
  </r>
  <r>
    <s v="SO - 0003423"/>
    <s v="Online"/>
    <s v="WARE-PUJ1005"/>
    <d v="2019-02-04T00:00:00"/>
    <x v="390"/>
    <d v="2019-07-12T00:00:00"/>
    <x v="284"/>
    <n v="17"/>
    <s v="USD"/>
    <x v="23"/>
    <n v="15"/>
    <n v="26"/>
    <n v="298"/>
    <x v="2"/>
    <n v="8"/>
    <n v="0.05"/>
    <n v="2237.8000000000002"/>
    <n v="1566.46"/>
    <n v="4251.82"/>
    <n v="1118.8999999999996"/>
  </r>
  <r>
    <s v="SO - 0003424"/>
    <s v="Online"/>
    <s v="WARE-XYS1001"/>
    <d v="2019-02-04T00:00:00"/>
    <x v="390"/>
    <d v="2019-07-13T00:00:00"/>
    <x v="289"/>
    <n v="21"/>
    <s v="USD"/>
    <x v="16"/>
    <n v="18"/>
    <n v="40"/>
    <n v="40"/>
    <x v="0"/>
    <n v="34"/>
    <n v="0.3"/>
    <n v="2244.5"/>
    <n v="1391.59"/>
    <n v="10998.05"/>
    <n v="1256.92"/>
  </r>
  <r>
    <s v="SO - 0003425"/>
    <s v="In-Store"/>
    <s v="WARE-PUJ1005"/>
    <d v="2019-02-04T00:00:00"/>
    <x v="390"/>
    <d v="2019-07-05T00:00:00"/>
    <x v="286"/>
    <n v="9"/>
    <s v="USD"/>
    <x v="22"/>
    <n v="11"/>
    <n v="24"/>
    <n v="300"/>
    <x v="0"/>
    <n v="15"/>
    <n v="0.15"/>
    <n v="737"/>
    <n v="449.57"/>
    <n v="5011.5999999999995"/>
    <n v="1415.0399999999995"/>
  </r>
  <r>
    <s v="SO - 0003426"/>
    <s v="Online"/>
    <s v="WARE-PUJ1005"/>
    <d v="2019-02-04T00:00:00"/>
    <x v="391"/>
    <d v="2019-06-28T00:00:00"/>
    <x v="283"/>
    <n v="12"/>
    <s v="USD"/>
    <x v="23"/>
    <n v="15"/>
    <n v="18"/>
    <n v="300"/>
    <x v="0"/>
    <n v="42"/>
    <n v="0.2"/>
    <n v="2244.5"/>
    <n v="1279.3649999999998"/>
    <n v="7182.4000000000005"/>
    <n v="2064.9400000000014"/>
  </r>
  <r>
    <s v="SO - 0003427"/>
    <s v="Online"/>
    <s v="WARE-UHY1004"/>
    <d v="2019-05-15T00:00:00"/>
    <x v="391"/>
    <d v="2019-07-14T00:00:00"/>
    <x v="293"/>
    <n v="21"/>
    <s v="USD"/>
    <x v="17"/>
    <n v="20"/>
    <n v="36"/>
    <n v="236"/>
    <x v="1"/>
    <n v="29"/>
    <n v="0.05"/>
    <n v="3953"/>
    <n v="2767.1"/>
    <n v="30042.799999999999"/>
    <n v="7906"/>
  </r>
  <r>
    <s v="SO - 0003428"/>
    <s v="Online"/>
    <s v="WARE-XYS1001"/>
    <d v="2019-05-15T00:00:00"/>
    <x v="391"/>
    <d v="2019-06-29T00:00:00"/>
    <x v="278"/>
    <n v="13"/>
    <s v="USD"/>
    <x v="18"/>
    <n v="13"/>
    <n v="27"/>
    <n v="48"/>
    <x v="1"/>
    <n v="39"/>
    <n v="0.4"/>
    <n v="4020"/>
    <n v="2251.2000000000003"/>
    <n v="16884"/>
    <n v="1125.5999999999985"/>
  </r>
  <r>
    <s v="SO - 0003429"/>
    <s v="Wholesale"/>
    <s v="WARE-NMK1003"/>
    <d v="2019-02-04T00:00:00"/>
    <x v="391"/>
    <d v="2019-07-13T00:00:00"/>
    <x v="289"/>
    <n v="20"/>
    <s v="USD"/>
    <x v="3"/>
    <n v="28"/>
    <n v="29"/>
    <n v="168"/>
    <x v="1"/>
    <n v="45"/>
    <n v="7.4999999999999997E-2"/>
    <n v="6411.9000000000005"/>
    <n v="3911.2590000000005"/>
    <n v="23724.030000000002"/>
    <n v="8078.9940000000006"/>
  </r>
  <r>
    <s v="SO - 0003430"/>
    <s v="Distributor"/>
    <s v="WARE-XYS1001"/>
    <d v="2019-02-04T00:00:00"/>
    <x v="391"/>
    <d v="2019-07-15T00:00:00"/>
    <x v="288"/>
    <n v="14"/>
    <s v="USD"/>
    <x v="2"/>
    <n v="21"/>
    <n v="24"/>
    <n v="18"/>
    <x v="4"/>
    <n v="18"/>
    <n v="0.1"/>
    <n v="1782.2"/>
    <n v="1354.472"/>
    <n v="1603.98"/>
    <n v="249.50800000000004"/>
  </r>
  <r>
    <s v="SO - 0003431"/>
    <s v="In-Store"/>
    <s v="WARE-PUJ1005"/>
    <d v="2019-02-04T00:00:00"/>
    <x v="391"/>
    <d v="2019-06-28T00:00:00"/>
    <x v="287"/>
    <n v="9"/>
    <s v="USD"/>
    <x v="14"/>
    <n v="7"/>
    <n v="19"/>
    <n v="272"/>
    <x v="1"/>
    <n v="3"/>
    <n v="0.1"/>
    <n v="998.30000000000007"/>
    <n v="549.06500000000005"/>
    <n v="2695.4100000000003"/>
    <n v="1048.2150000000001"/>
  </r>
  <r>
    <s v="SO - 0003432"/>
    <s v="Online"/>
    <s v="WARE-UHY1004"/>
    <d v="2019-05-15T00:00:00"/>
    <x v="391"/>
    <d v="2019-07-02T00:00:00"/>
    <x v="279"/>
    <n v="5"/>
    <s v="USD"/>
    <x v="16"/>
    <n v="18"/>
    <n v="37"/>
    <n v="257"/>
    <x v="1"/>
    <n v="43"/>
    <n v="0.05"/>
    <n v="710.2"/>
    <n v="568.16000000000008"/>
    <n v="5397.52"/>
    <n v="852.23999999999978"/>
  </r>
  <r>
    <s v="SO - 0003433"/>
    <s v="In-Store"/>
    <s v="WARE-NMK1003"/>
    <d v="2019-02-04T00:00:00"/>
    <x v="391"/>
    <d v="2019-07-20T00:00:00"/>
    <x v="287"/>
    <n v="9"/>
    <s v="USD"/>
    <x v="14"/>
    <n v="7"/>
    <n v="30"/>
    <n v="149"/>
    <x v="1"/>
    <n v="27"/>
    <n v="0.15"/>
    <n v="227.8"/>
    <n v="154.90400000000002"/>
    <n v="1549.04"/>
    <n v="309.80799999999977"/>
  </r>
  <r>
    <s v="SO - 0003434"/>
    <s v="Distributor"/>
    <s v="WARE-NMK1003"/>
    <d v="2019-05-15T00:00:00"/>
    <x v="391"/>
    <d v="2019-07-19T00:00:00"/>
    <x v="294"/>
    <n v="41"/>
    <s v="USD"/>
    <x v="8"/>
    <n v="23"/>
    <n v="35"/>
    <n v="177"/>
    <x v="2"/>
    <n v="8"/>
    <n v="0.15"/>
    <n v="1065.3"/>
    <n v="724.404"/>
    <n v="905.50499999999988"/>
    <n v="181.10099999999989"/>
  </r>
  <r>
    <s v="SO - 0003435"/>
    <s v="Online"/>
    <s v="WARE-PUJ1005"/>
    <d v="2019-02-04T00:00:00"/>
    <x v="391"/>
    <d v="2019-06-30T00:00:00"/>
    <x v="273"/>
    <n v="6"/>
    <s v="USD"/>
    <x v="16"/>
    <n v="18"/>
    <n v="49"/>
    <n v="312"/>
    <x v="2"/>
    <n v="4"/>
    <n v="0.1"/>
    <n v="214.4"/>
    <n v="120.06400000000002"/>
    <n v="1157.7600000000002"/>
    <n v="437.37600000000009"/>
  </r>
  <r>
    <s v="SO - 0003436"/>
    <s v="Distributor"/>
    <s v="WARE-NMK1003"/>
    <d v="2019-02-04T00:00:00"/>
    <x v="391"/>
    <d v="2019-06-30T00:00:00"/>
    <x v="295"/>
    <n v="23"/>
    <s v="USD"/>
    <x v="4"/>
    <n v="22"/>
    <n v="17"/>
    <n v="145"/>
    <x v="1"/>
    <n v="43"/>
    <n v="7.4999999999999997E-2"/>
    <n v="1286.4000000000001"/>
    <n v="836.16000000000008"/>
    <n v="1189.92"/>
    <n v="353.76"/>
  </r>
  <r>
    <s v="SO - 0003437"/>
    <s v="In-Store"/>
    <s v="WARE-NMK1003"/>
    <d v="2019-02-04T00:00:00"/>
    <x v="391"/>
    <d v="2019-07-15T00:00:00"/>
    <x v="280"/>
    <n v="15"/>
    <s v="USD"/>
    <x v="26"/>
    <n v="3"/>
    <n v="44"/>
    <n v="182"/>
    <x v="0"/>
    <n v="34"/>
    <n v="7.4999999999999997E-2"/>
    <n v="1051.9000000000001"/>
    <n v="715.29200000000014"/>
    <n v="4865.0375000000004"/>
    <n v="1288.5774999999994"/>
  </r>
  <r>
    <s v="SO - 0003438"/>
    <s v="Online"/>
    <s v="WARE-MKL1006"/>
    <d v="2019-02-04T00:00:00"/>
    <x v="392"/>
    <d v="2019-07-05T00:00:00"/>
    <x v="280"/>
    <n v="14"/>
    <s v="USD"/>
    <x v="1"/>
    <n v="14"/>
    <n v="45"/>
    <n v="345"/>
    <x v="1"/>
    <n v="27"/>
    <n v="0.1"/>
    <n v="5272.9000000000005"/>
    <n v="3849.2170000000001"/>
    <n v="18982.440000000002"/>
    <n v="3585.5720000000019"/>
  </r>
  <r>
    <s v="SO - 0003439"/>
    <s v="In-Store"/>
    <s v="WARE-UHY1004"/>
    <d v="2019-02-04T00:00:00"/>
    <x v="392"/>
    <d v="2019-07-16T00:00:00"/>
    <x v="291"/>
    <n v="18"/>
    <s v="USD"/>
    <x v="26"/>
    <n v="3"/>
    <n v="26"/>
    <n v="206"/>
    <x v="1"/>
    <n v="26"/>
    <n v="0.1"/>
    <n v="1018.4"/>
    <n v="835.08799999999997"/>
    <n v="7332.48"/>
    <n v="651.77599999999984"/>
  </r>
  <r>
    <s v="SO - 0003440"/>
    <s v="In-Store"/>
    <s v="WARE-NMK1003"/>
    <d v="2019-02-04T00:00:00"/>
    <x v="392"/>
    <d v="2019-07-02T00:00:00"/>
    <x v="280"/>
    <n v="14"/>
    <s v="USD"/>
    <x v="0"/>
    <n v="6"/>
    <n v="31"/>
    <n v="96"/>
    <x v="1"/>
    <n v="30"/>
    <n v="0.4"/>
    <n v="3651.5"/>
    <n v="2117.87"/>
    <n v="13145.4"/>
    <n v="438.18000000000029"/>
  </r>
  <r>
    <s v="SO - 0003441"/>
    <s v="Online"/>
    <s v="WARE-XYS1001"/>
    <d v="2019-02-04T00:00:00"/>
    <x v="392"/>
    <d v="2019-07-14T00:00:00"/>
    <x v="280"/>
    <n v="14"/>
    <s v="USD"/>
    <x v="1"/>
    <n v="14"/>
    <n v="30"/>
    <n v="56"/>
    <x v="4"/>
    <n v="10"/>
    <n v="0.2"/>
    <n v="2284.7000000000003"/>
    <n v="1759.2190000000003"/>
    <n v="7311.0400000000009"/>
    <n v="274.16399999999976"/>
  </r>
  <r>
    <s v="SO - 0003442"/>
    <s v="Online"/>
    <s v="WARE-NMK1003"/>
    <d v="2019-02-04T00:00:00"/>
    <x v="392"/>
    <d v="2019-07-08T00:00:00"/>
    <x v="278"/>
    <n v="12"/>
    <s v="USD"/>
    <x v="20"/>
    <n v="17"/>
    <n v="16"/>
    <n v="161"/>
    <x v="0"/>
    <n v="12"/>
    <n v="0.05"/>
    <n v="6378.4000000000005"/>
    <n v="3061.6320000000001"/>
    <n v="12118.960000000001"/>
    <n v="5995.6960000000008"/>
  </r>
  <r>
    <s v="SO - 0003443"/>
    <s v="In-Store"/>
    <s v="WARE-PUJ1005"/>
    <d v="2019-05-15T00:00:00"/>
    <x v="393"/>
    <d v="2019-07-06T00:00:00"/>
    <x v="293"/>
    <n v="19"/>
    <s v="USD"/>
    <x v="6"/>
    <n v="10"/>
    <n v="38"/>
    <n v="325"/>
    <x v="1"/>
    <n v="14"/>
    <n v="0.15"/>
    <n v="6385.1"/>
    <n v="4661.1230000000005"/>
    <n v="32564.010000000006"/>
    <n v="4597.2720000000008"/>
  </r>
  <r>
    <s v="SO - 0003444"/>
    <s v="Wholesale"/>
    <s v="WARE-XYS1001"/>
    <d v="2019-02-04T00:00:00"/>
    <x v="393"/>
    <d v="2019-07-19T00:00:00"/>
    <x v="292"/>
    <n v="25"/>
    <s v="USD"/>
    <x v="3"/>
    <n v="28"/>
    <n v="32"/>
    <n v="27"/>
    <x v="2"/>
    <n v="16"/>
    <n v="0.1"/>
    <n v="5065.2"/>
    <n v="3900.2039999999997"/>
    <n v="31910.760000000002"/>
    <n v="4609.3320000000022"/>
  </r>
  <r>
    <s v="SO - 0003445"/>
    <s v="Wholesale"/>
    <s v="WARE-UHY1004"/>
    <d v="2019-02-04T00:00:00"/>
    <x v="393"/>
    <d v="2019-07-20T00:00:00"/>
    <x v="285"/>
    <n v="5"/>
    <s v="USD"/>
    <x v="25"/>
    <n v="27"/>
    <n v="31"/>
    <n v="228"/>
    <x v="1"/>
    <n v="32"/>
    <n v="7.4999999999999997E-2"/>
    <n v="1085.4000000000001"/>
    <n v="586.1160000000001"/>
    <n v="6023.9700000000012"/>
    <n v="2507.2740000000003"/>
  </r>
  <r>
    <s v="SO - 0003446"/>
    <s v="Wholesale"/>
    <s v="WARE-UHY1004"/>
    <d v="2019-02-04T00:00:00"/>
    <x v="393"/>
    <d v="2019-07-07T00:00:00"/>
    <x v="293"/>
    <n v="19"/>
    <s v="USD"/>
    <x v="3"/>
    <n v="28"/>
    <n v="10"/>
    <n v="213"/>
    <x v="1"/>
    <n v="17"/>
    <n v="7.4999999999999997E-2"/>
    <n v="2445.5"/>
    <n v="1760.76"/>
    <n v="2262.0875000000001"/>
    <n v="501.3275000000001"/>
  </r>
  <r>
    <s v="SO - 0003447"/>
    <s v="In-Store"/>
    <s v="WARE-XYS1001"/>
    <d v="2019-02-04T00:00:00"/>
    <x v="393"/>
    <d v="2019-07-19T00:00:00"/>
    <x v="289"/>
    <n v="18"/>
    <s v="USD"/>
    <x v="9"/>
    <n v="8"/>
    <n v="31"/>
    <n v="31"/>
    <x v="1"/>
    <n v="32"/>
    <n v="0.05"/>
    <n v="247.9"/>
    <n v="131.387"/>
    <n v="1648.5349999999999"/>
    <n v="728.82599999999979"/>
  </r>
  <r>
    <s v="SO - 0003448"/>
    <s v="In-Store"/>
    <s v="WARE-PUJ1005"/>
    <d v="2019-02-04T00:00:00"/>
    <x v="393"/>
    <d v="2019-07-02T00:00:00"/>
    <x v="291"/>
    <n v="17"/>
    <s v="USD"/>
    <x v="10"/>
    <n v="9"/>
    <n v="45"/>
    <n v="313"/>
    <x v="0"/>
    <n v="15"/>
    <n v="0.05"/>
    <n v="1072"/>
    <n v="825.44"/>
    <n v="7128.7999999999993"/>
    <n v="1350.7199999999993"/>
  </r>
  <r>
    <s v="SO - 0003449"/>
    <s v="Distributor"/>
    <s v="WARE-NMK1003"/>
    <d v="2019-02-04T00:00:00"/>
    <x v="393"/>
    <d v="2019-07-07T00:00:00"/>
    <x v="295"/>
    <n v="21"/>
    <s v="USD"/>
    <x v="8"/>
    <n v="23"/>
    <n v="29"/>
    <n v="144"/>
    <x v="1"/>
    <n v="24"/>
    <n v="7.4999999999999997E-2"/>
    <n v="2599.6"/>
    <n v="1429.78"/>
    <n v="9618.52"/>
    <n v="3899.4000000000005"/>
  </r>
  <r>
    <s v="SO - 0003450"/>
    <s v="In-Store"/>
    <s v="WARE-NBV1002"/>
    <d v="2019-02-04T00:00:00"/>
    <x v="393"/>
    <d v="2019-07-13T00:00:00"/>
    <x v="296"/>
    <n v="28"/>
    <s v="USD"/>
    <x v="0"/>
    <n v="6"/>
    <n v="20"/>
    <n v="68"/>
    <x v="2"/>
    <n v="37"/>
    <n v="0.15"/>
    <n v="254.6"/>
    <n v="178.22"/>
    <n v="1298.4599999999998"/>
    <n v="229.13999999999987"/>
  </r>
  <r>
    <s v="SO - 0003451"/>
    <s v="In-Store"/>
    <s v="WARE-PUJ1005"/>
    <d v="2019-02-04T00:00:00"/>
    <x v="393"/>
    <d v="2019-07-22T00:00:00"/>
    <x v="288"/>
    <n v="12"/>
    <s v="USD"/>
    <x v="6"/>
    <n v="10"/>
    <n v="48"/>
    <n v="277"/>
    <x v="0"/>
    <n v="38"/>
    <n v="7.4999999999999997E-2"/>
    <n v="6378.4000000000005"/>
    <n v="3890.8240000000001"/>
    <n v="11800.04"/>
    <n v="4018.3920000000007"/>
  </r>
  <r>
    <s v="SO - 0003452"/>
    <s v="Wholesale"/>
    <s v="WARE-UHY1004"/>
    <d v="2019-05-15T00:00:00"/>
    <x v="393"/>
    <d v="2019-07-26T00:00:00"/>
    <x v="289"/>
    <n v="18"/>
    <s v="USD"/>
    <x v="3"/>
    <n v="28"/>
    <n v="8"/>
    <n v="233"/>
    <x v="1"/>
    <n v="43"/>
    <n v="7.4999999999999997E-2"/>
    <n v="261.3"/>
    <n v="164.619"/>
    <n v="483.40500000000003"/>
    <n v="154.16700000000003"/>
  </r>
  <r>
    <s v="SO - 0003453"/>
    <s v="In-Store"/>
    <s v="WARE-MKL1006"/>
    <d v="2019-02-04T00:00:00"/>
    <x v="394"/>
    <d v="2019-07-15T00:00:00"/>
    <x v="292"/>
    <n v="24"/>
    <s v="USD"/>
    <x v="6"/>
    <n v="10"/>
    <n v="10"/>
    <n v="340"/>
    <x v="1"/>
    <n v="46"/>
    <n v="0.1"/>
    <n v="2345"/>
    <n v="1969.8"/>
    <n v="14773.5"/>
    <n v="984.89999999999964"/>
  </r>
  <r>
    <s v="SO - 0003454"/>
    <s v="In-Store"/>
    <s v="WARE-NBV1002"/>
    <d v="2019-05-15T00:00:00"/>
    <x v="394"/>
    <d v="2019-07-09T00:00:00"/>
    <x v="286"/>
    <n v="5"/>
    <s v="USD"/>
    <x v="27"/>
    <n v="1"/>
    <n v="30"/>
    <n v="71"/>
    <x v="1"/>
    <n v="39"/>
    <n v="0.05"/>
    <n v="1675"/>
    <n v="670"/>
    <n v="6365"/>
    <n v="3685"/>
  </r>
  <r>
    <s v="SO - 0003455"/>
    <s v="Distributor"/>
    <s v="WARE-XYS1001"/>
    <d v="2019-05-15T00:00:00"/>
    <x v="394"/>
    <d v="2019-07-15T00:00:00"/>
    <x v="288"/>
    <n v="11"/>
    <s v="USD"/>
    <x v="4"/>
    <n v="22"/>
    <n v="24"/>
    <n v="53"/>
    <x v="1"/>
    <n v="32"/>
    <n v="0.05"/>
    <n v="2512.5"/>
    <n v="1130.625"/>
    <n v="7160.625"/>
    <n v="3768.75"/>
  </r>
  <r>
    <s v="SO - 0003456"/>
    <s v="In-Store"/>
    <s v="WARE-NMK1003"/>
    <d v="2019-02-04T00:00:00"/>
    <x v="394"/>
    <d v="2019-07-24T00:00:00"/>
    <x v="288"/>
    <n v="11"/>
    <s v="USD"/>
    <x v="22"/>
    <n v="11"/>
    <n v="32"/>
    <n v="176"/>
    <x v="1"/>
    <n v="35"/>
    <n v="0.05"/>
    <n v="3926.2000000000003"/>
    <n v="2905.3880000000004"/>
    <n v="14919.56"/>
    <n v="3298.007999999998"/>
  </r>
  <r>
    <s v="SO - 0003457"/>
    <s v="In-Store"/>
    <s v="WARE-UHY1004"/>
    <d v="2019-02-04T00:00:00"/>
    <x v="394"/>
    <d v="2019-07-26T00:00:00"/>
    <x v="292"/>
    <n v="24"/>
    <s v="USD"/>
    <x v="22"/>
    <n v="11"/>
    <n v="45"/>
    <n v="220"/>
    <x v="1"/>
    <n v="29"/>
    <n v="7.4999999999999997E-2"/>
    <n v="5366.7"/>
    <n v="4239.6930000000002"/>
    <n v="39713.58"/>
    <n v="5796.0360000000001"/>
  </r>
  <r>
    <s v="SO - 0003458"/>
    <s v="Online"/>
    <s v="WARE-PUJ1005"/>
    <d v="2019-05-15T00:00:00"/>
    <x v="394"/>
    <d v="2019-07-25T00:00:00"/>
    <x v="289"/>
    <n v="17"/>
    <s v="USD"/>
    <x v="20"/>
    <n v="17"/>
    <n v="17"/>
    <n v="292"/>
    <x v="1"/>
    <n v="43"/>
    <n v="0.1"/>
    <n v="877.7"/>
    <n v="623.16700000000003"/>
    <n v="789.93000000000006"/>
    <n v="166.76300000000003"/>
  </r>
  <r>
    <s v="SO - 0003459"/>
    <s v="In-Store"/>
    <s v="WARE-PUJ1005"/>
    <d v="2019-02-04T00:00:00"/>
    <x v="394"/>
    <d v="2019-07-03T00:00:00"/>
    <x v="278"/>
    <n v="10"/>
    <s v="USD"/>
    <x v="9"/>
    <n v="8"/>
    <n v="47"/>
    <n v="270"/>
    <x v="1"/>
    <n v="32"/>
    <n v="7.4999999999999997E-2"/>
    <n v="1058.6000000000001"/>
    <n v="539.88600000000008"/>
    <n v="5875.2300000000005"/>
    <n v="2635.9139999999998"/>
  </r>
  <r>
    <s v="SO - 0003460"/>
    <s v="In-Store"/>
    <s v="WARE-PUJ1005"/>
    <d v="2019-02-04T00:00:00"/>
    <x v="394"/>
    <d v="2019-07-19T00:00:00"/>
    <x v="285"/>
    <n v="4"/>
    <s v="USD"/>
    <x v="22"/>
    <n v="11"/>
    <n v="19"/>
    <n v="275"/>
    <x v="1"/>
    <n v="3"/>
    <n v="7.4999999999999997E-2"/>
    <n v="1072"/>
    <n v="493.12"/>
    <n v="5949.6"/>
    <n v="2990.88"/>
  </r>
  <r>
    <s v="SO - 0003461"/>
    <s v="Wholesale"/>
    <s v="WARE-MKL1006"/>
    <d v="2019-02-04T00:00:00"/>
    <x v="395"/>
    <d v="2019-07-03T00:00:00"/>
    <x v="292"/>
    <n v="23"/>
    <s v="USD"/>
    <x v="25"/>
    <n v="27"/>
    <n v="29"/>
    <n v="329"/>
    <x v="1"/>
    <n v="40"/>
    <n v="7.4999999999999997E-2"/>
    <n v="3912.8"/>
    <n v="2543.3200000000002"/>
    <n v="18096.7"/>
    <n v="5380.1"/>
  </r>
  <r>
    <s v="SO - 0003462"/>
    <s v="In-Store"/>
    <s v="WARE-PUJ1005"/>
    <d v="2019-02-04T00:00:00"/>
    <x v="395"/>
    <d v="2019-07-25T00:00:00"/>
    <x v="297"/>
    <n v="30"/>
    <s v="USD"/>
    <x v="6"/>
    <n v="10"/>
    <n v="39"/>
    <n v="305"/>
    <x v="0"/>
    <n v="38"/>
    <n v="0.1"/>
    <n v="227.8"/>
    <n v="107.066"/>
    <n v="205.02"/>
    <n v="97.954000000000008"/>
  </r>
  <r>
    <s v="SO - 0003463"/>
    <s v="Wholesale"/>
    <s v="WARE-XYS1001"/>
    <d v="2019-02-04T00:00:00"/>
    <x v="395"/>
    <d v="2019-07-08T00:00:00"/>
    <x v="278"/>
    <n v="9"/>
    <s v="USD"/>
    <x v="25"/>
    <n v="27"/>
    <n v="29"/>
    <n v="30"/>
    <x v="1"/>
    <n v="21"/>
    <n v="7.4999999999999997E-2"/>
    <n v="1139"/>
    <n v="558.11"/>
    <n v="2107.15"/>
    <n v="990.93000000000006"/>
  </r>
  <r>
    <s v="SO - 0003464"/>
    <s v="Distributor"/>
    <s v="WARE-UHY1004"/>
    <d v="2019-02-04T00:00:00"/>
    <x v="395"/>
    <d v="2019-07-07T00:00:00"/>
    <x v="280"/>
    <n v="11"/>
    <s v="USD"/>
    <x v="12"/>
    <n v="25"/>
    <n v="47"/>
    <n v="223"/>
    <x v="3"/>
    <n v="28"/>
    <n v="0.05"/>
    <n v="201"/>
    <n v="98.49"/>
    <n v="1145.7"/>
    <n v="554.7600000000001"/>
  </r>
  <r>
    <s v="SO - 0003465"/>
    <s v="In-Store"/>
    <s v="WARE-PUJ1005"/>
    <d v="2019-05-15T00:00:00"/>
    <x v="395"/>
    <d v="2019-07-27T00:00:00"/>
    <x v="284"/>
    <n v="12"/>
    <s v="USD"/>
    <x v="22"/>
    <n v="11"/>
    <n v="35"/>
    <n v="326"/>
    <x v="1"/>
    <n v="44"/>
    <n v="7.4999999999999997E-2"/>
    <n v="1038.5"/>
    <n v="799.64499999999998"/>
    <n v="3842.4500000000003"/>
    <n v="643.87000000000035"/>
  </r>
  <r>
    <s v="SO - 0003466"/>
    <s v="Distributor"/>
    <s v="WARE-NMK1003"/>
    <d v="2019-02-04T00:00:00"/>
    <x v="395"/>
    <d v="2019-07-10T00:00:00"/>
    <x v="298"/>
    <n v="31"/>
    <s v="USD"/>
    <x v="15"/>
    <n v="24"/>
    <n v="12"/>
    <n v="155"/>
    <x v="1"/>
    <n v="39"/>
    <n v="0.3"/>
    <n v="254.6"/>
    <n v="142.57600000000002"/>
    <n v="891.09999999999991"/>
    <n v="178.2199999999998"/>
  </r>
  <r>
    <s v="SO - 0003467"/>
    <s v="In-Store"/>
    <s v="WARE-PUJ1005"/>
    <d v="2019-02-04T00:00:00"/>
    <x v="395"/>
    <d v="2019-07-18T00:00:00"/>
    <x v="284"/>
    <n v="12"/>
    <s v="USD"/>
    <x v="22"/>
    <n v="11"/>
    <n v="44"/>
    <n v="320"/>
    <x v="1"/>
    <n v="40"/>
    <n v="0.1"/>
    <n v="1058.6000000000001"/>
    <n v="518.71400000000006"/>
    <n v="5716.4400000000005"/>
    <n v="2604.1559999999999"/>
  </r>
  <r>
    <s v="SO - 0003468"/>
    <s v="In-Store"/>
    <s v="WARE-PUJ1005"/>
    <d v="2019-05-15T00:00:00"/>
    <x v="396"/>
    <d v="2019-07-27T00:00:00"/>
    <x v="293"/>
    <n v="16"/>
    <s v="USD"/>
    <x v="26"/>
    <n v="3"/>
    <n v="10"/>
    <n v="292"/>
    <x v="1"/>
    <n v="17"/>
    <n v="0.1"/>
    <n v="247.9"/>
    <n v="198.32000000000002"/>
    <n v="1115.55"/>
    <n v="123.94999999999982"/>
  </r>
  <r>
    <s v="SO - 0003469"/>
    <s v="Online"/>
    <s v="WARE-MKL1006"/>
    <d v="2019-02-04T00:00:00"/>
    <x v="396"/>
    <d v="2019-07-03T00:00:00"/>
    <x v="284"/>
    <n v="11"/>
    <s v="USD"/>
    <x v="23"/>
    <n v="15"/>
    <n v="34"/>
    <n v="332"/>
    <x v="1"/>
    <n v="3"/>
    <n v="0.05"/>
    <n v="1025.1000000000001"/>
    <n v="481.79700000000003"/>
    <n v="6816.915"/>
    <n v="3444.3359999999998"/>
  </r>
  <r>
    <s v="SO - 0003470"/>
    <s v="In-Store"/>
    <s v="WARE-PUJ1005"/>
    <d v="2019-02-04T00:00:00"/>
    <x v="396"/>
    <d v="2019-07-22T00:00:00"/>
    <x v="293"/>
    <n v="16"/>
    <s v="USD"/>
    <x v="13"/>
    <n v="2"/>
    <n v="19"/>
    <n v="320"/>
    <x v="0"/>
    <n v="22"/>
    <n v="7.4999999999999997E-2"/>
    <n v="5782.1"/>
    <n v="3700.5440000000003"/>
    <n v="5348.442500000001"/>
    <n v="1647.8985000000007"/>
  </r>
  <r>
    <s v="SO - 0003471"/>
    <s v="Wholesale"/>
    <s v="WARE-NMK1003"/>
    <d v="2019-05-15T00:00:00"/>
    <x v="396"/>
    <d v="2019-07-12T00:00:00"/>
    <x v="278"/>
    <n v="8"/>
    <s v="USD"/>
    <x v="3"/>
    <n v="28"/>
    <n v="25"/>
    <n v="97"/>
    <x v="4"/>
    <n v="9"/>
    <n v="0.2"/>
    <n v="1051.9000000000001"/>
    <n v="462.83600000000007"/>
    <n v="6732.1600000000008"/>
    <n v="3029.4720000000002"/>
  </r>
  <r>
    <s v="SO - 0003472"/>
    <s v="Distributor"/>
    <s v="WARE-UHY1004"/>
    <d v="2019-02-04T00:00:00"/>
    <x v="396"/>
    <d v="2019-07-22T00:00:00"/>
    <x v="296"/>
    <n v="25"/>
    <s v="USD"/>
    <x v="2"/>
    <n v="21"/>
    <n v="26"/>
    <n v="237"/>
    <x v="1"/>
    <n v="45"/>
    <n v="7.4999999999999997E-2"/>
    <n v="844.2"/>
    <n v="379.89000000000004"/>
    <n v="6247.0800000000008"/>
    <n v="3207.9600000000005"/>
  </r>
  <r>
    <s v="SO - 0003473"/>
    <s v="In-Store"/>
    <s v="WARE-NMK1003"/>
    <d v="2019-02-04T00:00:00"/>
    <x v="396"/>
    <d v="2019-07-09T00:00:00"/>
    <x v="299"/>
    <n v="28"/>
    <s v="USD"/>
    <x v="6"/>
    <n v="10"/>
    <n v="20"/>
    <n v="189"/>
    <x v="1"/>
    <n v="35"/>
    <n v="0.1"/>
    <n v="2412"/>
    <n v="2026.08"/>
    <n v="4341.6000000000004"/>
    <n v="289.44000000000051"/>
  </r>
  <r>
    <s v="SO - 0003474"/>
    <s v="Distributor"/>
    <s v="WARE-PUJ1005"/>
    <d v="2019-05-15T00:00:00"/>
    <x v="397"/>
    <d v="2019-07-20T00:00:00"/>
    <x v="283"/>
    <n v="6"/>
    <s v="USD"/>
    <x v="2"/>
    <n v="21"/>
    <n v="18"/>
    <n v="293"/>
    <x v="4"/>
    <n v="10"/>
    <n v="0.05"/>
    <n v="1031.8"/>
    <n v="804.80399999999997"/>
    <n v="6861.4699999999993"/>
    <n v="1227.8419999999996"/>
  </r>
  <r>
    <s v="SO - 0003475"/>
    <s v="Distributor"/>
    <s v="WARE-NMK1003"/>
    <d v="2019-02-04T00:00:00"/>
    <x v="397"/>
    <d v="2019-07-28T00:00:00"/>
    <x v="283"/>
    <n v="6"/>
    <s v="USD"/>
    <x v="15"/>
    <n v="24"/>
    <n v="21"/>
    <n v="172"/>
    <x v="1"/>
    <n v="36"/>
    <n v="0.1"/>
    <n v="5983.1"/>
    <n v="3410.3669999999997"/>
    <n v="5384.7900000000009"/>
    <n v="1974.4230000000011"/>
  </r>
  <r>
    <s v="SO - 0003476"/>
    <s v="Distributor"/>
    <s v="WARE-NMK1003"/>
    <d v="2019-02-04T00:00:00"/>
    <x v="397"/>
    <d v="2019-07-25T00:00:00"/>
    <x v="284"/>
    <n v="10"/>
    <s v="USD"/>
    <x v="4"/>
    <n v="22"/>
    <n v="12"/>
    <n v="128"/>
    <x v="3"/>
    <n v="47"/>
    <n v="0.05"/>
    <n v="830.80000000000007"/>
    <n v="697.87200000000007"/>
    <n v="5524.82"/>
    <n v="639.71599999999944"/>
  </r>
  <r>
    <s v="SO - 0003477"/>
    <s v="Online"/>
    <s v="WARE-PUJ1005"/>
    <d v="2019-02-04T00:00:00"/>
    <x v="397"/>
    <d v="2019-07-05T00:00:00"/>
    <x v="280"/>
    <n v="9"/>
    <s v="USD"/>
    <x v="20"/>
    <n v="17"/>
    <n v="1"/>
    <n v="262"/>
    <x v="1"/>
    <n v="23"/>
    <n v="0.1"/>
    <n v="1092.1000000000001"/>
    <n v="633.41800000000001"/>
    <n v="7863.1200000000008"/>
    <n v="2795.7760000000007"/>
  </r>
  <r>
    <s v="SO - 0003478"/>
    <s v="In-Store"/>
    <s v="WARE-NMK1003"/>
    <d v="2019-02-04T00:00:00"/>
    <x v="397"/>
    <d v="2019-07-17T00:00:00"/>
    <x v="300"/>
    <n v="23"/>
    <s v="USD"/>
    <x v="11"/>
    <n v="5"/>
    <n v="24"/>
    <n v="193"/>
    <x v="1"/>
    <n v="30"/>
    <n v="0.2"/>
    <n v="1011.7"/>
    <n v="718.30700000000002"/>
    <n v="2428.0800000000004"/>
    <n v="273.15900000000011"/>
  </r>
  <r>
    <s v="SO - 0003479"/>
    <s v="In-Store"/>
    <s v="WARE-UHY1004"/>
    <d v="2019-05-15T00:00:00"/>
    <x v="397"/>
    <d v="2019-07-06T00:00:00"/>
    <x v="291"/>
    <n v="13"/>
    <s v="USD"/>
    <x v="22"/>
    <n v="11"/>
    <n v="25"/>
    <n v="208"/>
    <x v="1"/>
    <n v="33"/>
    <n v="7.4999999999999997E-2"/>
    <n v="1882.7"/>
    <n v="1186.1010000000001"/>
    <n v="5224.4925000000003"/>
    <n v="1666.1895"/>
  </r>
  <r>
    <s v="SO - 0003480"/>
    <s v="Wholesale"/>
    <s v="WARE-NMK1003"/>
    <d v="2019-02-04T00:00:00"/>
    <x v="397"/>
    <d v="2019-07-26T00:00:00"/>
    <x v="301"/>
    <n v="36"/>
    <s v="USD"/>
    <x v="25"/>
    <n v="27"/>
    <n v="8"/>
    <n v="171"/>
    <x v="2"/>
    <n v="37"/>
    <n v="7.4999999999999997E-2"/>
    <n v="1252.9000000000001"/>
    <n v="914.61700000000008"/>
    <n v="2317.8650000000002"/>
    <n v="488.63100000000009"/>
  </r>
  <r>
    <s v="SO - 0003481"/>
    <s v="Distributor"/>
    <s v="WARE-NMK1003"/>
    <d v="2019-02-04T00:00:00"/>
    <x v="397"/>
    <d v="2019-07-09T00:00:00"/>
    <x v="293"/>
    <n v="15"/>
    <s v="USD"/>
    <x v="15"/>
    <n v="24"/>
    <n v="6"/>
    <n v="140"/>
    <x v="1"/>
    <n v="31"/>
    <n v="0.2"/>
    <n v="1708.5"/>
    <n v="1435.1399999999999"/>
    <n v="10934.400000000001"/>
    <n v="-546.71999999999753"/>
  </r>
  <r>
    <s v="SO - 0003482"/>
    <s v="In-Store"/>
    <s v="WARE-PUJ1005"/>
    <d v="2019-05-15T00:00:00"/>
    <x v="397"/>
    <d v="2019-07-21T00:00:00"/>
    <x v="280"/>
    <n v="9"/>
    <s v="USD"/>
    <x v="26"/>
    <n v="3"/>
    <n v="37"/>
    <n v="268"/>
    <x v="1"/>
    <n v="35"/>
    <n v="0.1"/>
    <n v="1273"/>
    <n v="954.75"/>
    <n v="1145.7"/>
    <n v="190.95000000000005"/>
  </r>
  <r>
    <s v="SO - 0003483"/>
    <s v="Online"/>
    <s v="WARE-UHY1004"/>
    <d v="2019-02-04T00:00:00"/>
    <x v="397"/>
    <d v="2019-07-22T00:00:00"/>
    <x v="301"/>
    <n v="36"/>
    <s v="USD"/>
    <x v="20"/>
    <n v="17"/>
    <n v="3"/>
    <n v="219"/>
    <x v="0"/>
    <n v="38"/>
    <n v="0.15"/>
    <n v="2438.8000000000002"/>
    <n v="1341.3400000000001"/>
    <n v="4145.96"/>
    <n v="1463.2799999999997"/>
  </r>
  <r>
    <s v="SO - 0003484"/>
    <s v="In-Store"/>
    <s v="WARE-UHY1004"/>
    <d v="2019-02-04T00:00:00"/>
    <x v="397"/>
    <d v="2019-07-19T00:00:00"/>
    <x v="302"/>
    <n v="22"/>
    <s v="USD"/>
    <x v="6"/>
    <n v="10"/>
    <n v="27"/>
    <n v="255"/>
    <x v="0"/>
    <n v="15"/>
    <n v="0.1"/>
    <n v="3061.9"/>
    <n v="1745.2829999999999"/>
    <n v="2755.71"/>
    <n v="1010.4270000000001"/>
  </r>
  <r>
    <s v="SO - 0003485"/>
    <s v="Distributor"/>
    <s v="WARE-MKL1006"/>
    <d v="2019-02-04T00:00:00"/>
    <x v="397"/>
    <d v="2019-07-28T00:00:00"/>
    <x v="295"/>
    <n v="17"/>
    <s v="USD"/>
    <x v="8"/>
    <n v="23"/>
    <n v="2"/>
    <n v="360"/>
    <x v="3"/>
    <n v="28"/>
    <n v="0.15"/>
    <n v="3061.9"/>
    <n v="1224.76"/>
    <n v="15615.69"/>
    <n v="8267.130000000001"/>
  </r>
  <r>
    <s v="SO - 0003486"/>
    <s v="In-Store"/>
    <s v="WARE-NMK1003"/>
    <d v="2019-05-15T00:00:00"/>
    <x v="397"/>
    <d v="2019-07-16T00:00:00"/>
    <x v="290"/>
    <n v="16"/>
    <s v="USD"/>
    <x v="27"/>
    <n v="1"/>
    <n v="6"/>
    <n v="119"/>
    <x v="1"/>
    <n v="24"/>
    <n v="0.05"/>
    <n v="167.5"/>
    <n v="142.375"/>
    <n v="159.125"/>
    <n v="16.75"/>
  </r>
  <r>
    <s v="SO - 0003487"/>
    <s v="Online"/>
    <s v="WARE-PUJ1005"/>
    <d v="2019-02-04T00:00:00"/>
    <x v="397"/>
    <d v="2019-07-16T00:00:00"/>
    <x v="289"/>
    <n v="14"/>
    <s v="USD"/>
    <x v="1"/>
    <n v="14"/>
    <n v="47"/>
    <n v="323"/>
    <x v="1"/>
    <n v="2"/>
    <n v="0.15"/>
    <n v="3993.2000000000003"/>
    <n v="3234.4920000000006"/>
    <n v="20365.32"/>
    <n v="958.36799999999494"/>
  </r>
  <r>
    <s v="SO - 0003488"/>
    <s v="In-Store"/>
    <s v="WARE-PUJ1005"/>
    <d v="2019-02-04T00:00:00"/>
    <x v="397"/>
    <d v="2019-07-23T00:00:00"/>
    <x v="283"/>
    <n v="6"/>
    <s v="USD"/>
    <x v="26"/>
    <n v="3"/>
    <n v="10"/>
    <n v="326"/>
    <x v="1"/>
    <n v="21"/>
    <n v="0.1"/>
    <n v="1125.6000000000001"/>
    <n v="585.31200000000013"/>
    <n v="5065.2000000000007"/>
    <n v="2138.6400000000003"/>
  </r>
  <r>
    <s v="SO - 0003489"/>
    <s v="Distributor"/>
    <s v="WARE-NMK1003"/>
    <d v="2019-02-04T00:00:00"/>
    <x v="397"/>
    <d v="2019-07-18T00:00:00"/>
    <x v="303"/>
    <n v="30"/>
    <s v="USD"/>
    <x v="15"/>
    <n v="24"/>
    <n v="17"/>
    <n v="191"/>
    <x v="2"/>
    <n v="4"/>
    <n v="7.4999999999999997E-2"/>
    <n v="1159.1000000000001"/>
    <n v="846.14300000000003"/>
    <n v="3216.5025000000005"/>
    <n v="678.07350000000042"/>
  </r>
  <r>
    <s v="SO - 0003490"/>
    <s v="Online"/>
    <s v="WARE-UHY1004"/>
    <d v="2019-02-04T00:00:00"/>
    <x v="397"/>
    <d v="2019-07-18T00:00:00"/>
    <x v="283"/>
    <n v="6"/>
    <s v="USD"/>
    <x v="1"/>
    <n v="14"/>
    <n v="29"/>
    <n v="222"/>
    <x v="1"/>
    <n v="32"/>
    <n v="7.4999999999999997E-2"/>
    <n v="1038.5"/>
    <n v="810.03"/>
    <n v="960.61250000000007"/>
    <n v="150.5825000000001"/>
  </r>
  <r>
    <s v="SO - 0003491"/>
    <s v="Online"/>
    <s v="WARE-UHY1004"/>
    <d v="2019-02-04T00:00:00"/>
    <x v="398"/>
    <d v="2019-07-16T00:00:00"/>
    <x v="304"/>
    <n v="19"/>
    <s v="USD"/>
    <x v="24"/>
    <n v="16"/>
    <n v="33"/>
    <n v="220"/>
    <x v="1"/>
    <n v="39"/>
    <n v="0.1"/>
    <n v="214.4"/>
    <n v="135.072"/>
    <n v="771.84"/>
    <n v="231.55200000000002"/>
  </r>
  <r>
    <s v="SO - 0003492"/>
    <s v="Online"/>
    <s v="WARE-NMK1003"/>
    <d v="2019-02-04T00:00:00"/>
    <x v="398"/>
    <d v="2019-07-26T00:00:00"/>
    <x v="296"/>
    <n v="23"/>
    <s v="USD"/>
    <x v="23"/>
    <n v="15"/>
    <n v="47"/>
    <n v="116"/>
    <x v="2"/>
    <n v="16"/>
    <n v="0.15"/>
    <n v="1748.7"/>
    <n v="804.40200000000004"/>
    <n v="10404.764999999999"/>
    <n v="4773.9509999999991"/>
  </r>
  <r>
    <s v="SO - 0003493"/>
    <s v="Online"/>
    <s v="WARE-PUJ1005"/>
    <d v="2019-02-04T00:00:00"/>
    <x v="398"/>
    <d v="2019-07-31T00:00:00"/>
    <x v="288"/>
    <n v="7"/>
    <s v="USD"/>
    <x v="19"/>
    <n v="19"/>
    <n v="38"/>
    <n v="275"/>
    <x v="1"/>
    <n v="43"/>
    <n v="0.05"/>
    <n v="2834.1"/>
    <n v="1445.3910000000001"/>
    <n v="2692.395"/>
    <n v="1247.0039999999999"/>
  </r>
  <r>
    <s v="SO - 0003494"/>
    <s v="Wholesale"/>
    <s v="WARE-UHY1004"/>
    <d v="2019-05-15T00:00:00"/>
    <x v="398"/>
    <d v="2019-07-08T00:00:00"/>
    <x v="291"/>
    <n v="12"/>
    <s v="USD"/>
    <x v="25"/>
    <n v="27"/>
    <n v="39"/>
    <n v="232"/>
    <x v="1"/>
    <n v="46"/>
    <n v="7.4999999999999997E-2"/>
    <n v="2324.9"/>
    <n v="953.20899999999995"/>
    <n v="15053.727500000001"/>
    <n v="8381.2645000000011"/>
  </r>
  <r>
    <s v="SO - 0003495"/>
    <s v="Wholesale"/>
    <s v="WARE-UHY1004"/>
    <d v="2019-02-04T00:00:00"/>
    <x v="398"/>
    <d v="2019-07-13T00:00:00"/>
    <x v="289"/>
    <n v="13"/>
    <s v="USD"/>
    <x v="21"/>
    <n v="26"/>
    <n v="43"/>
    <n v="227"/>
    <x v="1"/>
    <n v="45"/>
    <n v="0.3"/>
    <n v="1815.7"/>
    <n v="1470.7170000000001"/>
    <n v="1270.99"/>
    <n v="-199.72700000000009"/>
  </r>
  <r>
    <s v="SO - 0003496"/>
    <s v="Online"/>
    <s v="WARE-NBV1002"/>
    <d v="2019-05-15T00:00:00"/>
    <x v="398"/>
    <d v="2019-07-10T00:00:00"/>
    <x v="292"/>
    <n v="20"/>
    <s v="USD"/>
    <x v="20"/>
    <n v="17"/>
    <n v="5"/>
    <n v="68"/>
    <x v="4"/>
    <n v="9"/>
    <n v="0.1"/>
    <n v="187.6"/>
    <n v="99.427999999999997"/>
    <n v="506.52"/>
    <n v="208.23599999999999"/>
  </r>
  <r>
    <s v="SO - 0003497"/>
    <s v="In-Store"/>
    <s v="WARE-UHY1004"/>
    <d v="2019-02-04T00:00:00"/>
    <x v="398"/>
    <d v="2019-07-09T00:00:00"/>
    <x v="278"/>
    <n v="6"/>
    <s v="USD"/>
    <x v="6"/>
    <n v="10"/>
    <n v="11"/>
    <n v="224"/>
    <x v="2"/>
    <n v="37"/>
    <n v="0.2"/>
    <n v="1232.8"/>
    <n v="505.44799999999998"/>
    <n v="1972.48"/>
    <n v="961.58400000000006"/>
  </r>
  <r>
    <s v="SO - 0003498"/>
    <s v="Online"/>
    <s v="WARE-PUJ1005"/>
    <d v="2019-05-15T00:00:00"/>
    <x v="398"/>
    <d v="2019-07-11T00:00:00"/>
    <x v="298"/>
    <n v="28"/>
    <s v="USD"/>
    <x v="20"/>
    <n v="17"/>
    <n v="38"/>
    <n v="326"/>
    <x v="0"/>
    <n v="12"/>
    <n v="7.4999999999999997E-2"/>
    <n v="978.2"/>
    <n v="498.88200000000001"/>
    <n v="4524.1750000000002"/>
    <n v="2029.7650000000003"/>
  </r>
  <r>
    <s v="SO - 0003499"/>
    <s v="In-Store"/>
    <s v="WARE-UHY1004"/>
    <d v="2019-02-04T00:00:00"/>
    <x v="399"/>
    <d v="2019-07-13T00:00:00"/>
    <x v="299"/>
    <n v="25"/>
    <s v="USD"/>
    <x v="14"/>
    <n v="7"/>
    <n v="1"/>
    <n v="211"/>
    <x v="1"/>
    <n v="27"/>
    <n v="0.05"/>
    <n v="1172.5"/>
    <n v="914.55000000000007"/>
    <n v="4455.5"/>
    <n v="797.29999999999973"/>
  </r>
  <r>
    <s v="SO - 0003500"/>
    <s v="In-Store"/>
    <s v="WARE-NMK1003"/>
    <d v="2019-02-04T00:00:00"/>
    <x v="399"/>
    <d v="2019-07-11T00:00:00"/>
    <x v="305"/>
    <n v="32"/>
    <s v="USD"/>
    <x v="9"/>
    <n v="8"/>
    <n v="28"/>
    <n v="147"/>
    <x v="4"/>
    <n v="9"/>
    <n v="0.15"/>
    <n v="1105.5"/>
    <n v="442.20000000000005"/>
    <n v="939.67499999999995"/>
    <n v="497.47499999999991"/>
  </r>
  <r>
    <s v="SO - 0003501"/>
    <s v="Online"/>
    <s v="WARE-MKL1006"/>
    <d v="2019-05-15T00:00:00"/>
    <x v="399"/>
    <d v="2019-07-21T00:00:00"/>
    <x v="297"/>
    <n v="26"/>
    <s v="USD"/>
    <x v="17"/>
    <n v="20"/>
    <n v="10"/>
    <n v="350"/>
    <x v="3"/>
    <n v="25"/>
    <n v="7.4999999999999997E-2"/>
    <n v="2760.4"/>
    <n v="1739.0520000000001"/>
    <n v="12766.85"/>
    <n v="4071.59"/>
  </r>
  <r>
    <s v="SO - 0003502"/>
    <s v="Online"/>
    <s v="WARE-XYS1001"/>
    <d v="2019-05-15T00:00:00"/>
    <x v="399"/>
    <d v="2019-07-14T00:00:00"/>
    <x v="288"/>
    <n v="6"/>
    <s v="USD"/>
    <x v="20"/>
    <n v="17"/>
    <n v="47"/>
    <n v="53"/>
    <x v="4"/>
    <n v="10"/>
    <n v="0.05"/>
    <n v="268"/>
    <n v="134"/>
    <n v="254.6"/>
    <n v="120.6"/>
  </r>
  <r>
    <s v="SO - 0003503"/>
    <s v="In-Store"/>
    <s v="WARE-NBV1002"/>
    <d v="2019-02-04T00:00:00"/>
    <x v="399"/>
    <d v="2019-07-29T00:00:00"/>
    <x v="298"/>
    <n v="27"/>
    <s v="USD"/>
    <x v="0"/>
    <n v="6"/>
    <n v="21"/>
    <n v="74"/>
    <x v="0"/>
    <n v="20"/>
    <n v="0.1"/>
    <n v="1246.2"/>
    <n v="984.49800000000005"/>
    <n v="7851.0599999999995"/>
    <n v="959.5739999999987"/>
  </r>
  <r>
    <s v="SO - 0003504"/>
    <s v="Online"/>
    <s v="WARE-UHY1004"/>
    <d v="2019-05-15T00:00:00"/>
    <x v="400"/>
    <d v="2019-07-09T00:00:00"/>
    <x v="297"/>
    <n v="25"/>
    <s v="USD"/>
    <x v="23"/>
    <n v="15"/>
    <n v="42"/>
    <n v="214"/>
    <x v="1"/>
    <n v="31"/>
    <n v="0.05"/>
    <n v="2720.2000000000003"/>
    <n v="1441.7060000000001"/>
    <n v="2584.19"/>
    <n v="1142.4839999999999"/>
  </r>
  <r>
    <s v="SO - 0003505"/>
    <s v="Online"/>
    <s v="WARE-NMK1003"/>
    <d v="2019-02-04T00:00:00"/>
    <x v="400"/>
    <d v="2019-07-23T00:00:00"/>
    <x v="299"/>
    <n v="24"/>
    <s v="USD"/>
    <x v="19"/>
    <n v="19"/>
    <n v="13"/>
    <n v="174"/>
    <x v="1"/>
    <n v="17"/>
    <n v="0.4"/>
    <n v="1132.3"/>
    <n v="962.45499999999993"/>
    <n v="2717.52"/>
    <n v="-1132.2999999999997"/>
  </r>
  <r>
    <s v="SO - 0003506"/>
    <s v="Online"/>
    <s v="WARE-UHY1004"/>
    <d v="2019-02-04T00:00:00"/>
    <x v="400"/>
    <d v="2019-07-12T00:00:00"/>
    <x v="304"/>
    <n v="17"/>
    <s v="USD"/>
    <x v="19"/>
    <n v="19"/>
    <n v="21"/>
    <n v="229"/>
    <x v="4"/>
    <n v="9"/>
    <n v="0.15"/>
    <n v="1051.9000000000001"/>
    <n v="494.39300000000003"/>
    <n v="1788.23"/>
    <n v="799.44399999999996"/>
  </r>
  <r>
    <s v="SO - 0003507"/>
    <s v="In-Store"/>
    <s v="WARE-MKL1006"/>
    <d v="2019-05-15T00:00:00"/>
    <x v="400"/>
    <d v="2019-07-21T00:00:00"/>
    <x v="299"/>
    <n v="24"/>
    <s v="USD"/>
    <x v="0"/>
    <n v="6"/>
    <n v="16"/>
    <n v="329"/>
    <x v="2"/>
    <n v="16"/>
    <n v="0.2"/>
    <n v="1112.2"/>
    <n v="556.1"/>
    <n v="2669.2800000000007"/>
    <n v="1000.9800000000005"/>
  </r>
  <r>
    <s v="SO - 0003508"/>
    <s v="In-Store"/>
    <s v="WARE-NMK1003"/>
    <d v="2019-02-04T00:00:00"/>
    <x v="400"/>
    <d v="2019-07-08T00:00:00"/>
    <x v="303"/>
    <n v="27"/>
    <s v="USD"/>
    <x v="10"/>
    <n v="9"/>
    <n v="21"/>
    <n v="124"/>
    <x v="1"/>
    <n v="29"/>
    <n v="0.05"/>
    <n v="3886"/>
    <n v="2953.36"/>
    <n v="18458.5"/>
    <n v="3691.6999999999989"/>
  </r>
  <r>
    <s v="SO - 0003509"/>
    <s v="In-Store"/>
    <s v="WARE-MKL1006"/>
    <d v="2019-02-04T00:00:00"/>
    <x v="400"/>
    <d v="2019-08-02T00:00:00"/>
    <x v="289"/>
    <n v="11"/>
    <s v="USD"/>
    <x v="14"/>
    <n v="7"/>
    <n v="45"/>
    <n v="339"/>
    <x v="1"/>
    <n v="30"/>
    <n v="0.1"/>
    <n v="2479"/>
    <n v="1834.46"/>
    <n v="4462.2"/>
    <n v="793.27999999999975"/>
  </r>
  <r>
    <s v="SO - 0003510"/>
    <s v="Online"/>
    <s v="WARE-NMK1003"/>
    <d v="2019-02-04T00:00:00"/>
    <x v="400"/>
    <d v="2019-07-24T00:00:00"/>
    <x v="299"/>
    <n v="24"/>
    <s v="USD"/>
    <x v="23"/>
    <n v="15"/>
    <n v="24"/>
    <n v="139"/>
    <x v="4"/>
    <n v="10"/>
    <n v="0.15"/>
    <n v="1085.4000000000001"/>
    <n v="542.70000000000005"/>
    <n v="922.59"/>
    <n v="379.89"/>
  </r>
  <r>
    <s v="SO - 0003511"/>
    <s v="In-Store"/>
    <s v="WARE-UHY1004"/>
    <d v="2019-02-04T00:00:00"/>
    <x v="400"/>
    <d v="2019-07-22T00:00:00"/>
    <x v="295"/>
    <n v="14"/>
    <s v="USD"/>
    <x v="11"/>
    <n v="5"/>
    <n v="21"/>
    <n v="209"/>
    <x v="1"/>
    <n v="3"/>
    <n v="7.4999999999999997E-2"/>
    <n v="683.4"/>
    <n v="369.036"/>
    <n v="3792.87"/>
    <n v="1578.654"/>
  </r>
  <r>
    <s v="SO - 0003512"/>
    <s v="Wholesale"/>
    <s v="WARE-PUJ1005"/>
    <d v="2019-02-04T00:00:00"/>
    <x v="400"/>
    <d v="2019-07-21T00:00:00"/>
    <x v="303"/>
    <n v="27"/>
    <s v="USD"/>
    <x v="21"/>
    <n v="26"/>
    <n v="26"/>
    <n v="281"/>
    <x v="4"/>
    <n v="18"/>
    <n v="0.05"/>
    <n v="944.7"/>
    <n v="415.66800000000001"/>
    <n v="897.46500000000003"/>
    <n v="481.79700000000003"/>
  </r>
  <r>
    <s v="SO - 0003513"/>
    <s v="In-Store"/>
    <s v="WARE-UHY1004"/>
    <d v="2019-02-04T00:00:00"/>
    <x v="401"/>
    <d v="2019-07-15T00:00:00"/>
    <x v="289"/>
    <n v="10"/>
    <s v="USD"/>
    <x v="14"/>
    <n v="7"/>
    <n v="33"/>
    <n v="208"/>
    <x v="1"/>
    <n v="32"/>
    <n v="7.4999999999999997E-2"/>
    <n v="1045.2"/>
    <n v="648.024"/>
    <n v="3867.2400000000002"/>
    <n v="1275.1440000000002"/>
  </r>
  <r>
    <s v="SO - 0003514"/>
    <s v="In-Store"/>
    <s v="WARE-MKL1006"/>
    <d v="2019-05-15T00:00:00"/>
    <x v="401"/>
    <d v="2019-08-03T00:00:00"/>
    <x v="299"/>
    <n v="23"/>
    <s v="USD"/>
    <x v="11"/>
    <n v="5"/>
    <n v="18"/>
    <n v="343"/>
    <x v="1"/>
    <n v="14"/>
    <n v="0.2"/>
    <n v="1118.9000000000001"/>
    <n v="626.58400000000006"/>
    <n v="6265.8400000000011"/>
    <n v="1879.7520000000004"/>
  </r>
  <r>
    <s v="SO - 0003515"/>
    <s v="Online"/>
    <s v="WARE-UHY1004"/>
    <d v="2019-05-15T00:00:00"/>
    <x v="401"/>
    <d v="2019-07-24T00:00:00"/>
    <x v="299"/>
    <n v="23"/>
    <s v="USD"/>
    <x v="19"/>
    <n v="19"/>
    <n v="30"/>
    <n v="257"/>
    <x v="2"/>
    <n v="13"/>
    <n v="0.1"/>
    <n v="1956.4"/>
    <n v="782.56000000000006"/>
    <n v="5282.2800000000007"/>
    <n v="2934.6000000000004"/>
  </r>
  <r>
    <s v="SO - 0003516"/>
    <s v="Online"/>
    <s v="WARE-NBV1002"/>
    <d v="2019-05-15T00:00:00"/>
    <x v="401"/>
    <d v="2019-08-02T00:00:00"/>
    <x v="302"/>
    <n v="18"/>
    <s v="USD"/>
    <x v="20"/>
    <n v="17"/>
    <n v="42"/>
    <n v="83"/>
    <x v="1"/>
    <n v="26"/>
    <n v="0.4"/>
    <n v="1085.4000000000001"/>
    <n v="434.16000000000008"/>
    <n v="5209.92"/>
    <n v="1736.6399999999994"/>
  </r>
  <r>
    <s v="SO - 0003517"/>
    <s v="Distributor"/>
    <s v="WARE-PUJ1005"/>
    <d v="2019-05-15T00:00:00"/>
    <x v="401"/>
    <d v="2019-07-22T00:00:00"/>
    <x v="284"/>
    <n v="6"/>
    <s v="USD"/>
    <x v="8"/>
    <n v="23"/>
    <n v="20"/>
    <n v="321"/>
    <x v="1"/>
    <n v="46"/>
    <n v="0.1"/>
    <n v="1112.2"/>
    <n v="934.24800000000005"/>
    <n v="1000.98"/>
    <n v="66.731999999999971"/>
  </r>
  <r>
    <s v="SO - 0003518"/>
    <s v="Distributor"/>
    <s v="WARE-NBV1002"/>
    <d v="2019-02-04T00:00:00"/>
    <x v="401"/>
    <d v="2019-07-29T00:00:00"/>
    <x v="284"/>
    <n v="6"/>
    <s v="USD"/>
    <x v="17"/>
    <n v="20"/>
    <n v="12"/>
    <n v="67"/>
    <x v="3"/>
    <n v="6"/>
    <n v="0.05"/>
    <n v="247.9"/>
    <n v="146.261"/>
    <n v="706.51499999999999"/>
    <n v="267.73199999999997"/>
  </r>
  <r>
    <s v="SO - 0003519"/>
    <s v="In-Store"/>
    <s v="WARE-UHY1004"/>
    <d v="2019-02-04T00:00:00"/>
    <x v="402"/>
    <d v="2019-07-11T00:00:00"/>
    <x v="303"/>
    <n v="25"/>
    <s v="USD"/>
    <x v="5"/>
    <n v="12"/>
    <n v="40"/>
    <n v="249"/>
    <x v="2"/>
    <n v="37"/>
    <n v="0.05"/>
    <n v="1139"/>
    <n v="728.96"/>
    <n v="4328.2"/>
    <n v="1412.3599999999997"/>
  </r>
  <r>
    <s v="SO - 0003520"/>
    <s v="In-Store"/>
    <s v="WARE-NMK1003"/>
    <d v="2019-05-15T00:00:00"/>
    <x v="402"/>
    <d v="2019-08-04T00:00:00"/>
    <x v="299"/>
    <n v="22"/>
    <s v="USD"/>
    <x v="6"/>
    <n v="10"/>
    <n v="41"/>
    <n v="133"/>
    <x v="0"/>
    <n v="12"/>
    <n v="0.4"/>
    <n v="1038.5"/>
    <n v="633.48500000000001"/>
    <n v="623.1"/>
    <n v="-10.384999999999991"/>
  </r>
  <r>
    <s v="SO - 0003521"/>
    <s v="Distributor"/>
    <s v="WARE-NMK1003"/>
    <d v="2019-02-04T00:00:00"/>
    <x v="402"/>
    <d v="2019-07-15T00:00:00"/>
    <x v="303"/>
    <n v="25"/>
    <s v="USD"/>
    <x v="8"/>
    <n v="23"/>
    <n v="46"/>
    <n v="179"/>
    <x v="3"/>
    <n v="25"/>
    <n v="0.05"/>
    <n v="1078.7"/>
    <n v="841.38600000000008"/>
    <n v="3074.2950000000001"/>
    <n v="550.13699999999972"/>
  </r>
  <r>
    <s v="SO - 0003522"/>
    <s v="In-Store"/>
    <s v="WARE-NMK1003"/>
    <d v="2019-05-15T00:00:00"/>
    <x v="402"/>
    <d v="2019-07-14T00:00:00"/>
    <x v="291"/>
    <n v="8"/>
    <s v="USD"/>
    <x v="11"/>
    <n v="5"/>
    <n v="29"/>
    <n v="191"/>
    <x v="1"/>
    <n v="39"/>
    <n v="7.4999999999999997E-2"/>
    <n v="3604.6"/>
    <n v="2270.8980000000001"/>
    <n v="10002.764999999999"/>
    <n v="3190.070999999999"/>
  </r>
  <r>
    <s v="SO - 0003523"/>
    <s v="Distributor"/>
    <s v="WARE-NMK1003"/>
    <d v="2019-05-15T00:00:00"/>
    <x v="402"/>
    <d v="2019-07-15T00:00:00"/>
    <x v="284"/>
    <n v="5"/>
    <s v="USD"/>
    <x v="8"/>
    <n v="23"/>
    <n v="16"/>
    <n v="141"/>
    <x v="1"/>
    <n v="3"/>
    <n v="7.4999999999999997E-2"/>
    <n v="871"/>
    <n v="531.30999999999995"/>
    <n v="5639.7250000000004"/>
    <n v="1920.5550000000007"/>
  </r>
  <r>
    <s v="SO - 0003524"/>
    <s v="Wholesale"/>
    <s v="WARE-NMK1003"/>
    <d v="2019-02-04T00:00:00"/>
    <x v="402"/>
    <d v="2019-07-18T00:00:00"/>
    <x v="292"/>
    <n v="16"/>
    <s v="USD"/>
    <x v="3"/>
    <n v="28"/>
    <n v="47"/>
    <n v="132"/>
    <x v="1"/>
    <n v="26"/>
    <n v="0.05"/>
    <n v="984.9"/>
    <n v="512.14800000000002"/>
    <n v="2806.9649999999997"/>
    <n v="1270.5209999999997"/>
  </r>
  <r>
    <s v="SO - 0003525"/>
    <s v="Online"/>
    <s v="WARE-NMK1003"/>
    <d v="2019-02-04T00:00:00"/>
    <x v="402"/>
    <d v="2019-07-29T00:00:00"/>
    <x v="303"/>
    <n v="25"/>
    <s v="USD"/>
    <x v="16"/>
    <n v="18"/>
    <n v="39"/>
    <n v="153"/>
    <x v="1"/>
    <n v="21"/>
    <n v="0.2"/>
    <n v="5989.8"/>
    <n v="4552.2480000000005"/>
    <n v="38334.720000000001"/>
    <n v="1916.7359999999971"/>
  </r>
  <r>
    <s v="SO - 0003526"/>
    <s v="Wholesale"/>
    <s v="WARE-NBV1002"/>
    <d v="2019-05-15T00:00:00"/>
    <x v="402"/>
    <d v="2019-07-21T00:00:00"/>
    <x v="295"/>
    <n v="12"/>
    <s v="USD"/>
    <x v="25"/>
    <n v="27"/>
    <n v="28"/>
    <n v="86"/>
    <x v="3"/>
    <n v="47"/>
    <n v="0.1"/>
    <n v="978.2"/>
    <n v="616.26600000000008"/>
    <n v="4401.9000000000005"/>
    <n v="1320.5700000000002"/>
  </r>
  <r>
    <s v="SO - 0003527"/>
    <s v="Wholesale"/>
    <s v="WARE-XYS1001"/>
    <d v="2019-05-15T00:00:00"/>
    <x v="402"/>
    <d v="2019-07-23T00:00:00"/>
    <x v="295"/>
    <n v="12"/>
    <s v="USD"/>
    <x v="25"/>
    <n v="27"/>
    <n v="8"/>
    <n v="1"/>
    <x v="0"/>
    <n v="5"/>
    <n v="0.1"/>
    <n v="1701.8"/>
    <n v="1429.5119999999999"/>
    <n v="10721.34"/>
    <n v="714.75600000000122"/>
  </r>
  <r>
    <s v="SO - 0003528"/>
    <s v="Online"/>
    <s v="WARE-NMK1003"/>
    <d v="2019-02-04T00:00:00"/>
    <x v="402"/>
    <d v="2019-07-10T00:00:00"/>
    <x v="292"/>
    <n v="16"/>
    <s v="USD"/>
    <x v="5"/>
    <n v="12"/>
    <n v="24"/>
    <n v="170"/>
    <x v="3"/>
    <n v="6"/>
    <n v="0.15"/>
    <n v="1688.4"/>
    <n v="1080.576"/>
    <n v="11481.12"/>
    <n v="2836.5120000000006"/>
  </r>
  <r>
    <s v="SO - 0003529"/>
    <s v="In-Store"/>
    <s v="WARE-NMK1003"/>
    <d v="2019-05-15T00:00:00"/>
    <x v="403"/>
    <d v="2019-07-18T00:00:00"/>
    <x v="303"/>
    <n v="24"/>
    <s v="USD"/>
    <x v="0"/>
    <n v="6"/>
    <n v="16"/>
    <n v="177"/>
    <x v="1"/>
    <n v="44"/>
    <n v="0.05"/>
    <n v="2479"/>
    <n v="1065.97"/>
    <n v="11775.25"/>
    <n v="6445.4"/>
  </r>
  <r>
    <s v="SO - 0003530"/>
    <s v="Wholesale"/>
    <s v="WARE-XYS1001"/>
    <d v="2019-05-15T00:00:00"/>
    <x v="403"/>
    <d v="2019-07-19T00:00:00"/>
    <x v="291"/>
    <n v="7"/>
    <s v="USD"/>
    <x v="21"/>
    <n v="26"/>
    <n v="42"/>
    <n v="57"/>
    <x v="2"/>
    <n v="4"/>
    <n v="0.05"/>
    <n v="214.4"/>
    <n v="175.80799999999999"/>
    <n v="1222.08"/>
    <n v="167.23199999999997"/>
  </r>
  <r>
    <s v="SO - 0003531"/>
    <s v="Online"/>
    <s v="WARE-XYS1001"/>
    <d v="2019-02-04T00:00:00"/>
    <x v="403"/>
    <d v="2019-08-01T00:00:00"/>
    <x v="304"/>
    <n v="14"/>
    <s v="USD"/>
    <x v="23"/>
    <n v="15"/>
    <n v="41"/>
    <n v="43"/>
    <x v="1"/>
    <n v="14"/>
    <n v="0.3"/>
    <n v="1902.8"/>
    <n v="1046.54"/>
    <n v="7991.7599999999993"/>
    <n v="1712.5199999999995"/>
  </r>
  <r>
    <s v="SO - 0003532"/>
    <s v="In-Store"/>
    <s v="WARE-PUJ1005"/>
    <d v="2019-02-04T00:00:00"/>
    <x v="403"/>
    <d v="2019-07-28T00:00:00"/>
    <x v="295"/>
    <n v="11"/>
    <s v="USD"/>
    <x v="5"/>
    <n v="12"/>
    <n v="11"/>
    <n v="272"/>
    <x v="1"/>
    <n v="14"/>
    <n v="0.05"/>
    <n v="268"/>
    <n v="214.4"/>
    <n v="1018.4"/>
    <n v="160.79999999999995"/>
  </r>
  <r>
    <s v="SO - 0003533"/>
    <s v="In-Store"/>
    <s v="WARE-XYS1001"/>
    <d v="2019-02-04T00:00:00"/>
    <x v="403"/>
    <d v="2019-07-23T00:00:00"/>
    <x v="305"/>
    <n v="28"/>
    <s v="USD"/>
    <x v="7"/>
    <n v="4"/>
    <n v="5"/>
    <n v="16"/>
    <x v="0"/>
    <n v="19"/>
    <n v="0.15"/>
    <n v="884.4"/>
    <n v="725.20799999999997"/>
    <n v="6013.92"/>
    <n v="212.25600000000031"/>
  </r>
  <r>
    <s v="SO - 0003534"/>
    <s v="Online"/>
    <s v="WARE-NMK1003"/>
    <d v="2019-02-04T00:00:00"/>
    <x v="403"/>
    <d v="2019-07-26T00:00:00"/>
    <x v="306"/>
    <n v="42"/>
    <s v="USD"/>
    <x v="23"/>
    <n v="15"/>
    <n v="32"/>
    <n v="197"/>
    <x v="2"/>
    <n v="1"/>
    <n v="0.1"/>
    <n v="1118.9000000000001"/>
    <n v="939.87600000000009"/>
    <n v="7049.0700000000015"/>
    <n v="469.93800000000101"/>
  </r>
  <r>
    <s v="SO - 0003535"/>
    <s v="Online"/>
    <s v="WARE-XYS1001"/>
    <d v="2019-02-04T00:00:00"/>
    <x v="403"/>
    <d v="2019-07-30T00:00:00"/>
    <x v="297"/>
    <n v="22"/>
    <s v="USD"/>
    <x v="24"/>
    <n v="16"/>
    <n v="10"/>
    <n v="9"/>
    <x v="0"/>
    <n v="38"/>
    <n v="7.4999999999999997E-2"/>
    <n v="1976.5"/>
    <n v="1462.61"/>
    <n v="7313.05"/>
    <n v="1462.6100000000006"/>
  </r>
  <r>
    <s v="SO - 0003536"/>
    <s v="In-Store"/>
    <s v="WARE-XYS1001"/>
    <d v="2019-05-15T00:00:00"/>
    <x v="404"/>
    <d v="2019-07-27T00:00:00"/>
    <x v="305"/>
    <n v="27"/>
    <s v="USD"/>
    <x v="0"/>
    <n v="6"/>
    <n v="41"/>
    <n v="38"/>
    <x v="2"/>
    <n v="8"/>
    <n v="0.1"/>
    <n v="6411.9000000000005"/>
    <n v="3526.5450000000005"/>
    <n v="28853.550000000003"/>
    <n v="11220.825000000001"/>
  </r>
  <r>
    <s v="SO - 0003537"/>
    <s v="Online"/>
    <s v="WARE-MKL1006"/>
    <d v="2019-02-04T00:00:00"/>
    <x v="404"/>
    <d v="2019-07-26T00:00:00"/>
    <x v="303"/>
    <n v="23"/>
    <s v="USD"/>
    <x v="23"/>
    <n v="15"/>
    <n v="18"/>
    <n v="341"/>
    <x v="0"/>
    <n v="38"/>
    <n v="7.4999999999999997E-2"/>
    <n v="1279.7"/>
    <n v="870.19600000000014"/>
    <n v="5918.6125000000002"/>
    <n v="1567.6324999999997"/>
  </r>
  <r>
    <s v="SO - 0003538"/>
    <s v="In-Store"/>
    <s v="WARE-NBV1002"/>
    <d v="2019-02-04T00:00:00"/>
    <x v="404"/>
    <d v="2019-07-25T00:00:00"/>
    <x v="299"/>
    <n v="20"/>
    <s v="USD"/>
    <x v="10"/>
    <n v="9"/>
    <n v="1"/>
    <n v="73"/>
    <x v="1"/>
    <n v="43"/>
    <n v="0.05"/>
    <n v="1051.9000000000001"/>
    <n v="831.00100000000009"/>
    <n v="1998.6100000000001"/>
    <n v="336.60799999999995"/>
  </r>
  <r>
    <s v="SO - 0003539"/>
    <s v="Online"/>
    <s v="WARE-NMK1003"/>
    <d v="2019-02-04T00:00:00"/>
    <x v="404"/>
    <d v="2019-07-31T00:00:00"/>
    <x v="298"/>
    <n v="22"/>
    <s v="USD"/>
    <x v="17"/>
    <n v="20"/>
    <n v="42"/>
    <n v="120"/>
    <x v="2"/>
    <n v="1"/>
    <n v="0.05"/>
    <n v="1889.4"/>
    <n v="1020.2760000000001"/>
    <n v="1794.93"/>
    <n v="774.654"/>
  </r>
  <r>
    <s v="SO - 0003540"/>
    <s v="Online"/>
    <s v="WARE-UHY1004"/>
    <d v="2019-02-04T00:00:00"/>
    <x v="404"/>
    <d v="2019-07-28T00:00:00"/>
    <x v="284"/>
    <n v="3"/>
    <s v="USD"/>
    <x v="17"/>
    <n v="20"/>
    <n v="49"/>
    <n v="209"/>
    <x v="3"/>
    <n v="6"/>
    <n v="0.05"/>
    <n v="1078.7"/>
    <n v="528.56299999999999"/>
    <n v="2049.5300000000002"/>
    <n v="992.40400000000022"/>
  </r>
  <r>
    <s v="SO - 0003541"/>
    <s v="Online"/>
    <s v="WARE-UHY1004"/>
    <d v="2019-02-04T00:00:00"/>
    <x v="404"/>
    <d v="2019-07-11T00:00:00"/>
    <x v="300"/>
    <n v="16"/>
    <s v="USD"/>
    <x v="18"/>
    <n v="13"/>
    <n v="48"/>
    <n v="239"/>
    <x v="1"/>
    <n v="17"/>
    <n v="0.15"/>
    <n v="2505.8000000000002"/>
    <n v="1678.8860000000002"/>
    <n v="4259.8600000000006"/>
    <n v="902.08800000000019"/>
  </r>
  <r>
    <s v="SO - 0003542"/>
    <s v="Online"/>
    <s v="WARE-MKL1006"/>
    <d v="2019-05-15T00:00:00"/>
    <x v="405"/>
    <d v="2019-07-29T00:00:00"/>
    <x v="299"/>
    <n v="19"/>
    <s v="USD"/>
    <x v="23"/>
    <n v="15"/>
    <n v="13"/>
    <n v="339"/>
    <x v="4"/>
    <n v="10"/>
    <n v="0.15"/>
    <n v="2847.5"/>
    <n v="1708.5"/>
    <n v="12101.875"/>
    <n v="3559.375"/>
  </r>
  <r>
    <s v="SO - 0003543"/>
    <s v="In-Store"/>
    <s v="WARE-PUJ1005"/>
    <d v="2019-05-15T00:00:00"/>
    <x v="405"/>
    <d v="2019-07-16T00:00:00"/>
    <x v="292"/>
    <n v="13"/>
    <s v="USD"/>
    <x v="6"/>
    <n v="10"/>
    <n v="15"/>
    <n v="275"/>
    <x v="1"/>
    <n v="17"/>
    <n v="0.05"/>
    <n v="2780.5"/>
    <n v="1445.8600000000001"/>
    <n v="5282.95"/>
    <n v="2391.2299999999996"/>
  </r>
  <r>
    <s v="SO - 0003544"/>
    <s v="Distributor"/>
    <s v="WARE-PUJ1005"/>
    <d v="2019-02-04T00:00:00"/>
    <x v="405"/>
    <d v="2019-07-29T00:00:00"/>
    <x v="292"/>
    <n v="13"/>
    <s v="USD"/>
    <x v="8"/>
    <n v="23"/>
    <n v="12"/>
    <n v="286"/>
    <x v="1"/>
    <n v="23"/>
    <n v="0.05"/>
    <n v="2358.4"/>
    <n v="1249.952"/>
    <n v="15683.359999999999"/>
    <n v="6933.6959999999981"/>
  </r>
  <r>
    <s v="SO - 0003545"/>
    <s v="In-Store"/>
    <s v="WARE-PUJ1005"/>
    <d v="2019-05-15T00:00:00"/>
    <x v="405"/>
    <d v="2019-08-02T00:00:00"/>
    <x v="300"/>
    <n v="15"/>
    <s v="USD"/>
    <x v="13"/>
    <n v="2"/>
    <n v="17"/>
    <n v="313"/>
    <x v="4"/>
    <n v="18"/>
    <n v="0.05"/>
    <n v="6411.9000000000005"/>
    <n v="4680.6869999999999"/>
    <n v="18273.915000000001"/>
    <n v="4231.8540000000012"/>
  </r>
  <r>
    <s v="SO - 0003546"/>
    <s v="In-Store"/>
    <s v="WARE-XYS1001"/>
    <d v="2019-02-04T00:00:00"/>
    <x v="405"/>
    <d v="2019-07-20T00:00:00"/>
    <x v="298"/>
    <n v="21"/>
    <s v="USD"/>
    <x v="9"/>
    <n v="8"/>
    <n v="38"/>
    <n v="31"/>
    <x v="2"/>
    <n v="4"/>
    <n v="7.4999999999999997E-2"/>
    <n v="1118.9000000000001"/>
    <n v="469.93800000000005"/>
    <n v="6209.8950000000004"/>
    <n v="3390.2670000000003"/>
  </r>
  <r>
    <s v="SO - 0003547"/>
    <s v="Distributor"/>
    <s v="WARE-NBV1002"/>
    <d v="2019-05-15T00:00:00"/>
    <x v="405"/>
    <d v="2019-08-05T00:00:00"/>
    <x v="301"/>
    <n v="28"/>
    <s v="USD"/>
    <x v="4"/>
    <n v="22"/>
    <n v="50"/>
    <n v="80"/>
    <x v="0"/>
    <n v="12"/>
    <n v="0.1"/>
    <n v="5279.6"/>
    <n v="3431.7400000000002"/>
    <n v="9503.2800000000007"/>
    <n v="2639.8"/>
  </r>
  <r>
    <s v="SO - 0003548"/>
    <s v="Wholesale"/>
    <s v="WARE-PUJ1005"/>
    <d v="2019-05-15T00:00:00"/>
    <x v="405"/>
    <d v="2019-07-16T00:00:00"/>
    <x v="301"/>
    <n v="28"/>
    <s v="USD"/>
    <x v="21"/>
    <n v="26"/>
    <n v="41"/>
    <n v="278"/>
    <x v="1"/>
    <n v="24"/>
    <n v="0.15"/>
    <n v="1172.5"/>
    <n v="644.875"/>
    <n v="5979.75"/>
    <n v="2110.5"/>
  </r>
  <r>
    <s v="SO - 0003549"/>
    <s v="Distributor"/>
    <s v="WARE-XYS1001"/>
    <d v="2019-05-15T00:00:00"/>
    <x v="405"/>
    <d v="2019-07-16T00:00:00"/>
    <x v="294"/>
    <n v="27"/>
    <s v="USD"/>
    <x v="12"/>
    <n v="25"/>
    <n v="49"/>
    <n v="5"/>
    <x v="0"/>
    <n v="20"/>
    <n v="0.1"/>
    <n v="1045.2"/>
    <n v="480.79200000000003"/>
    <n v="7525.4400000000005"/>
    <n v="3679.1040000000003"/>
  </r>
  <r>
    <s v="SO - 0003550"/>
    <s v="Online"/>
    <s v="WARE-UHY1004"/>
    <d v="2019-05-15T00:00:00"/>
    <x v="405"/>
    <d v="2019-08-07T00:00:00"/>
    <x v="304"/>
    <n v="12"/>
    <s v="USD"/>
    <x v="1"/>
    <n v="14"/>
    <n v="1"/>
    <n v="203"/>
    <x v="1"/>
    <n v="41"/>
    <n v="0.05"/>
    <n v="1025.1000000000001"/>
    <n v="635.56200000000013"/>
    <n v="4869.2250000000004"/>
    <n v="1691.415"/>
  </r>
  <r>
    <s v="SO - 0003551"/>
    <s v="In-Store"/>
    <s v="WARE-NBV1002"/>
    <d v="2019-02-04T00:00:00"/>
    <x v="405"/>
    <d v="2019-08-04T00:00:00"/>
    <x v="300"/>
    <n v="15"/>
    <s v="USD"/>
    <x v="6"/>
    <n v="10"/>
    <n v="49"/>
    <n v="71"/>
    <x v="1"/>
    <n v="21"/>
    <n v="0.1"/>
    <n v="5420.3"/>
    <n v="3577.3980000000001"/>
    <n v="29269.620000000003"/>
    <n v="7805.2320000000036"/>
  </r>
  <r>
    <s v="SO - 0003552"/>
    <s v="Distributor"/>
    <s v="WARE-MKL1006"/>
    <d v="2019-02-04T00:00:00"/>
    <x v="406"/>
    <d v="2019-07-26T00:00:00"/>
    <x v="294"/>
    <n v="26"/>
    <s v="USD"/>
    <x v="12"/>
    <n v="25"/>
    <n v="37"/>
    <n v="343"/>
    <x v="1"/>
    <n v="27"/>
    <n v="0.05"/>
    <n v="844.2"/>
    <n v="616.26599999999996"/>
    <n v="1603.98"/>
    <n v="371.44800000000009"/>
  </r>
  <r>
    <s v="SO - 0003553"/>
    <s v="In-Store"/>
    <s v="WARE-NMK1003"/>
    <d v="2019-02-04T00:00:00"/>
    <x v="406"/>
    <d v="2019-07-17T00:00:00"/>
    <x v="301"/>
    <n v="27"/>
    <s v="USD"/>
    <x v="10"/>
    <n v="9"/>
    <n v="42"/>
    <n v="151"/>
    <x v="1"/>
    <n v="32"/>
    <n v="0.15"/>
    <n v="3859.2000000000003"/>
    <n v="3241.7280000000001"/>
    <n v="13121.28"/>
    <n v="154.36800000000039"/>
  </r>
  <r>
    <s v="SO - 0003554"/>
    <s v="Online"/>
    <s v="WARE-PUJ1005"/>
    <d v="2019-05-15T00:00:00"/>
    <x v="406"/>
    <d v="2019-08-01T00:00:00"/>
    <x v="293"/>
    <n v="6"/>
    <s v="USD"/>
    <x v="1"/>
    <n v="14"/>
    <n v="45"/>
    <n v="303"/>
    <x v="3"/>
    <n v="47"/>
    <n v="0.1"/>
    <n v="3986.5"/>
    <n v="2232.44"/>
    <n v="17939.25"/>
    <n v="6777.0499999999993"/>
  </r>
  <r>
    <s v="SO - 0003555"/>
    <s v="In-Store"/>
    <s v="WARE-NMK1003"/>
    <d v="2019-05-15T00:00:00"/>
    <x v="407"/>
    <d v="2019-08-07T00:00:00"/>
    <x v="303"/>
    <n v="20"/>
    <s v="USD"/>
    <x v="6"/>
    <n v="10"/>
    <n v="15"/>
    <n v="92"/>
    <x v="0"/>
    <n v="22"/>
    <n v="0.15"/>
    <n v="1829.1000000000001"/>
    <n v="859.67700000000002"/>
    <n v="7773.6750000000002"/>
    <n v="3475.29"/>
  </r>
  <r>
    <s v="SO - 0003556"/>
    <s v="Wholesale"/>
    <s v="WARE-NMK1003"/>
    <d v="2019-02-04T00:00:00"/>
    <x v="407"/>
    <d v="2019-07-25T00:00:00"/>
    <x v="307"/>
    <n v="32"/>
    <s v="USD"/>
    <x v="21"/>
    <n v="26"/>
    <n v="11"/>
    <n v="151"/>
    <x v="3"/>
    <n v="28"/>
    <n v="0.3"/>
    <n v="2425.4"/>
    <n v="1455.24"/>
    <n v="13582.24"/>
    <n v="1940.3199999999997"/>
  </r>
  <r>
    <s v="SO - 0003557"/>
    <s v="Online"/>
    <s v="WARE-NMK1003"/>
    <d v="2019-02-04T00:00:00"/>
    <x v="407"/>
    <d v="2019-07-17T00:00:00"/>
    <x v="299"/>
    <n v="17"/>
    <s v="USD"/>
    <x v="18"/>
    <n v="13"/>
    <n v="14"/>
    <n v="112"/>
    <x v="1"/>
    <n v="33"/>
    <n v="0.15"/>
    <n v="1078.7"/>
    <n v="679.58100000000002"/>
    <n v="1833.79"/>
    <n v="474.62799999999993"/>
  </r>
  <r>
    <s v="SO - 0003558"/>
    <s v="Distributor"/>
    <s v="WARE-NMK1003"/>
    <d v="2019-02-04T00:00:00"/>
    <x v="407"/>
    <d v="2019-08-03T00:00:00"/>
    <x v="294"/>
    <n v="25"/>
    <s v="USD"/>
    <x v="4"/>
    <n v="22"/>
    <n v="5"/>
    <n v="153"/>
    <x v="1"/>
    <n v="2"/>
    <n v="0.1"/>
    <n v="3189.2000000000003"/>
    <n v="2423.7920000000004"/>
    <n v="20091.960000000003"/>
    <n v="3125.4160000000011"/>
  </r>
  <r>
    <s v="SO - 0003559"/>
    <s v="Distributor"/>
    <s v="WARE-PUJ1005"/>
    <d v="2019-05-15T00:00:00"/>
    <x v="407"/>
    <d v="2019-08-01T00:00:00"/>
    <x v="307"/>
    <n v="32"/>
    <s v="USD"/>
    <x v="4"/>
    <n v="22"/>
    <n v="18"/>
    <n v="328"/>
    <x v="0"/>
    <n v="20"/>
    <n v="0.05"/>
    <n v="810.7"/>
    <n v="664.774"/>
    <n v="5391.1550000000007"/>
    <n v="737.73700000000099"/>
  </r>
  <r>
    <s v="SO - 0003560"/>
    <s v="In-Store"/>
    <s v="WARE-NMK1003"/>
    <d v="2019-02-04T00:00:00"/>
    <x v="407"/>
    <d v="2019-07-24T00:00:00"/>
    <x v="308"/>
    <n v="31"/>
    <s v="USD"/>
    <x v="27"/>
    <n v="1"/>
    <n v="18"/>
    <n v="173"/>
    <x v="2"/>
    <n v="37"/>
    <n v="0.05"/>
    <n v="3819"/>
    <n v="2062.2600000000002"/>
    <n v="14512.199999999999"/>
    <n v="6263.159999999998"/>
  </r>
  <r>
    <s v="SO - 0003561"/>
    <s v="Wholesale"/>
    <s v="WARE-NMK1003"/>
    <d v="2019-02-04T00:00:00"/>
    <x v="408"/>
    <d v="2019-07-28T00:00:00"/>
    <x v="303"/>
    <n v="19"/>
    <s v="USD"/>
    <x v="25"/>
    <n v="27"/>
    <n v="7"/>
    <n v="151"/>
    <x v="3"/>
    <n v="6"/>
    <n v="7.4999999999999997E-2"/>
    <n v="3564.4"/>
    <n v="2566.3679999999999"/>
    <n v="26376.560000000001"/>
    <n v="5845.6160000000018"/>
  </r>
  <r>
    <s v="SO - 0003562"/>
    <s v="Distributor"/>
    <s v="WARE-NMK1003"/>
    <d v="2019-05-15T00:00:00"/>
    <x v="408"/>
    <d v="2019-07-29T00:00:00"/>
    <x v="309"/>
    <n v="26"/>
    <s v="USD"/>
    <x v="4"/>
    <n v="22"/>
    <n v="48"/>
    <n v="187"/>
    <x v="3"/>
    <n v="47"/>
    <n v="0.05"/>
    <n v="2351.7000000000003"/>
    <n v="1011.2310000000001"/>
    <n v="2234.1150000000002"/>
    <n v="1222.884"/>
  </r>
  <r>
    <s v="SO - 0003563"/>
    <s v="Online"/>
    <s v="WARE-UHY1004"/>
    <d v="2019-02-04T00:00:00"/>
    <x v="408"/>
    <d v="2019-07-28T00:00:00"/>
    <x v="309"/>
    <n v="26"/>
    <s v="USD"/>
    <x v="23"/>
    <n v="15"/>
    <n v="33"/>
    <n v="239"/>
    <x v="1"/>
    <n v="2"/>
    <n v="0.3"/>
    <n v="1165.8"/>
    <n v="827.71799999999996"/>
    <n v="816.06"/>
    <n v="-11.658000000000015"/>
  </r>
  <r>
    <s v="SO - 0003564"/>
    <s v="Online"/>
    <s v="WARE-NMK1003"/>
    <d v="2019-02-04T00:00:00"/>
    <x v="408"/>
    <d v="2019-07-30T00:00:00"/>
    <x v="298"/>
    <n v="18"/>
    <s v="USD"/>
    <x v="17"/>
    <n v="20"/>
    <n v="48"/>
    <n v="127"/>
    <x v="3"/>
    <n v="28"/>
    <n v="0.05"/>
    <n v="1112.2"/>
    <n v="633.95399999999995"/>
    <n v="7396.13"/>
    <n v="2958.4520000000002"/>
  </r>
  <r>
    <s v="SO - 0003565"/>
    <s v="Online"/>
    <s v="WARE-UHY1004"/>
    <d v="2019-05-15T00:00:00"/>
    <x v="408"/>
    <d v="2019-08-07T00:00:00"/>
    <x v="297"/>
    <n v="17"/>
    <s v="USD"/>
    <x v="5"/>
    <n v="12"/>
    <n v="50"/>
    <n v="215"/>
    <x v="1"/>
    <n v="45"/>
    <n v="0.1"/>
    <n v="877.7"/>
    <n v="623.16700000000003"/>
    <n v="3949.65"/>
    <n v="833.81500000000005"/>
  </r>
  <r>
    <s v="SO - 0003566"/>
    <s v="In-Store"/>
    <s v="WARE-PUJ1005"/>
    <d v="2019-05-15T00:00:00"/>
    <x v="409"/>
    <d v="2019-08-05T00:00:00"/>
    <x v="302"/>
    <n v="10"/>
    <s v="USD"/>
    <x v="14"/>
    <n v="7"/>
    <n v="26"/>
    <n v="305"/>
    <x v="3"/>
    <n v="47"/>
    <n v="0.15"/>
    <n v="1788.9"/>
    <n v="1431.1200000000001"/>
    <n v="9123.3900000000012"/>
    <n v="536.67000000000007"/>
  </r>
  <r>
    <s v="SO - 0003567"/>
    <s v="Distributor"/>
    <s v="WARE-NMK1003"/>
    <d v="2019-02-04T00:00:00"/>
    <x v="409"/>
    <d v="2019-08-07T00:00:00"/>
    <x v="303"/>
    <n v="18"/>
    <s v="USD"/>
    <x v="4"/>
    <n v="22"/>
    <n v="37"/>
    <n v="145"/>
    <x v="1"/>
    <n v="41"/>
    <n v="7.4999999999999997E-2"/>
    <n v="2546"/>
    <n v="1374.8400000000001"/>
    <n v="7065.1500000000005"/>
    <n v="2940.63"/>
  </r>
  <r>
    <s v="SO - 0003568"/>
    <s v="Online"/>
    <s v="WARE-NBV1002"/>
    <d v="2019-05-15T00:00:00"/>
    <x v="409"/>
    <d v="2019-08-07T00:00:00"/>
    <x v="308"/>
    <n v="29"/>
    <s v="USD"/>
    <x v="18"/>
    <n v="13"/>
    <n v="37"/>
    <n v="87"/>
    <x v="0"/>
    <n v="42"/>
    <n v="0.05"/>
    <n v="2465.6"/>
    <n v="1725.9199999999998"/>
    <n v="4684.6399999999994"/>
    <n v="1232.7999999999997"/>
  </r>
  <r>
    <s v="SO - 0003569"/>
    <s v="Wholesale"/>
    <s v="WARE-PUJ1005"/>
    <d v="2019-05-15T00:00:00"/>
    <x v="409"/>
    <d v="2019-07-17T00:00:00"/>
    <x v="297"/>
    <n v="16"/>
    <s v="USD"/>
    <x v="25"/>
    <n v="27"/>
    <n v="43"/>
    <n v="291"/>
    <x v="0"/>
    <n v="42"/>
    <n v="0.15"/>
    <n v="5956.3"/>
    <n v="4228.973"/>
    <n v="5062.8550000000005"/>
    <n v="833.88200000000052"/>
  </r>
  <r>
    <s v="SO - 0003570"/>
    <s v="Online"/>
    <s v="WARE-PUJ1005"/>
    <d v="2019-05-15T00:00:00"/>
    <x v="409"/>
    <d v="2019-08-08T00:00:00"/>
    <x v="296"/>
    <n v="12"/>
    <s v="USD"/>
    <x v="24"/>
    <n v="16"/>
    <n v="34"/>
    <n v="296"/>
    <x v="1"/>
    <n v="46"/>
    <n v="0.05"/>
    <n v="1072"/>
    <n v="686.08"/>
    <n v="5092"/>
    <n v="1661.6"/>
  </r>
  <r>
    <s v="SO - 0003571"/>
    <s v="Online"/>
    <s v="WARE-MKL1006"/>
    <d v="2019-05-15T00:00:00"/>
    <x v="409"/>
    <d v="2019-07-17T00:00:00"/>
    <x v="299"/>
    <n v="15"/>
    <s v="USD"/>
    <x v="24"/>
    <n v="16"/>
    <n v="19"/>
    <n v="337"/>
    <x v="1"/>
    <n v="41"/>
    <n v="0.1"/>
    <n v="978.2"/>
    <n v="674.95799999999997"/>
    <n v="7043.0400000000009"/>
    <n v="1643.3760000000011"/>
  </r>
  <r>
    <s v="SO - 0003572"/>
    <s v="In-Store"/>
    <s v="WARE-UHY1004"/>
    <d v="2019-05-15T00:00:00"/>
    <x v="409"/>
    <d v="2019-07-26T00:00:00"/>
    <x v="295"/>
    <n v="5"/>
    <s v="USD"/>
    <x v="0"/>
    <n v="6"/>
    <n v="33"/>
    <n v="212"/>
    <x v="0"/>
    <n v="20"/>
    <n v="0.2"/>
    <n v="180.9"/>
    <n v="79.596000000000004"/>
    <n v="723.6"/>
    <n v="325.62"/>
  </r>
  <r>
    <s v="SO - 0003573"/>
    <s v="Distributor"/>
    <s v="WARE-NMK1003"/>
    <d v="2019-02-04T00:00:00"/>
    <x v="409"/>
    <d v="2019-07-20T00:00:00"/>
    <x v="296"/>
    <n v="12"/>
    <s v="USD"/>
    <x v="2"/>
    <n v="21"/>
    <n v="41"/>
    <n v="112"/>
    <x v="1"/>
    <n v="46"/>
    <n v="0.05"/>
    <n v="857.6"/>
    <n v="428.8"/>
    <n v="814.72"/>
    <n v="385.92"/>
  </r>
  <r>
    <s v="SO - 0003574"/>
    <s v="Online"/>
    <s v="WARE-MKL1006"/>
    <d v="2019-02-04T00:00:00"/>
    <x v="409"/>
    <d v="2019-08-01T00:00:00"/>
    <x v="295"/>
    <n v="5"/>
    <s v="USD"/>
    <x v="23"/>
    <n v="15"/>
    <n v="41"/>
    <n v="345"/>
    <x v="1"/>
    <n v="40"/>
    <n v="7.4999999999999997E-2"/>
    <n v="5755.3"/>
    <n v="3740.9450000000002"/>
    <n v="5323.6525000000001"/>
    <n v="1582.7075"/>
  </r>
  <r>
    <s v="SO - 0003575"/>
    <s v="Distributor"/>
    <s v="WARE-PUJ1005"/>
    <d v="2019-02-04T00:00:00"/>
    <x v="409"/>
    <d v="2019-07-24T00:00:00"/>
    <x v="310"/>
    <n v="26"/>
    <s v="USD"/>
    <x v="4"/>
    <n v="22"/>
    <n v="3"/>
    <n v="281"/>
    <x v="2"/>
    <n v="4"/>
    <n v="7.4999999999999997E-2"/>
    <n v="2485.7000000000003"/>
    <n v="1988.5600000000004"/>
    <n v="18394.180000000004"/>
    <n v="2485.7000000000007"/>
  </r>
  <r>
    <s v="SO - 0003576"/>
    <s v="In-Store"/>
    <s v="WARE-NMK1003"/>
    <d v="2019-05-15T00:00:00"/>
    <x v="410"/>
    <d v="2019-07-28T00:00:00"/>
    <x v="295"/>
    <n v="4"/>
    <s v="USD"/>
    <x v="10"/>
    <n v="9"/>
    <n v="30"/>
    <n v="199"/>
    <x v="3"/>
    <n v="25"/>
    <n v="0.1"/>
    <n v="864.30000000000007"/>
    <n v="639.58199999999999"/>
    <n v="777.87000000000012"/>
    <n v="138.28800000000012"/>
  </r>
  <r>
    <s v="SO - 0003577"/>
    <s v="In-Store"/>
    <s v="WARE-XYS1001"/>
    <d v="2019-02-04T00:00:00"/>
    <x v="410"/>
    <d v="2019-07-18T00:00:00"/>
    <x v="296"/>
    <n v="11"/>
    <s v="USD"/>
    <x v="9"/>
    <n v="8"/>
    <n v="17"/>
    <n v="54"/>
    <x v="1"/>
    <n v="24"/>
    <n v="7.4999999999999997E-2"/>
    <n v="817.4"/>
    <n v="498.61399999999998"/>
    <n v="6048.76"/>
    <n v="2059.8480000000004"/>
  </r>
  <r>
    <s v="SO - 0003578"/>
    <s v="In-Store"/>
    <s v="WARE-NMK1003"/>
    <d v="2019-02-04T00:00:00"/>
    <x v="410"/>
    <d v="2019-07-19T00:00:00"/>
    <x v="311"/>
    <n v="42"/>
    <s v="USD"/>
    <x v="6"/>
    <n v="10"/>
    <n v="25"/>
    <n v="170"/>
    <x v="2"/>
    <n v="37"/>
    <n v="7.4999999999999997E-2"/>
    <n v="1038.5"/>
    <n v="675.02499999999998"/>
    <n v="4803.0625"/>
    <n v="1427.9375"/>
  </r>
  <r>
    <s v="SO - 0003579"/>
    <s v="In-Store"/>
    <s v="WARE-NMK1003"/>
    <d v="2019-02-04T00:00:00"/>
    <x v="410"/>
    <d v="2019-07-17T00:00:00"/>
    <x v="292"/>
    <n v="8"/>
    <s v="USD"/>
    <x v="14"/>
    <n v="7"/>
    <n v="32"/>
    <n v="114"/>
    <x v="1"/>
    <n v="36"/>
    <n v="0.15"/>
    <n v="1092.1000000000001"/>
    <n v="928.28500000000008"/>
    <n v="3713.1400000000003"/>
    <n v="0"/>
  </r>
  <r>
    <s v="SO - 0003580"/>
    <s v="Online"/>
    <s v="WARE-PUJ1005"/>
    <d v="2019-02-04T00:00:00"/>
    <x v="410"/>
    <d v="2019-07-27T00:00:00"/>
    <x v="300"/>
    <n v="10"/>
    <s v="USD"/>
    <x v="1"/>
    <n v="14"/>
    <n v="13"/>
    <n v="302"/>
    <x v="3"/>
    <n v="6"/>
    <n v="7.4999999999999997E-2"/>
    <n v="3825.7000000000003"/>
    <n v="1912.8500000000001"/>
    <n v="10616.317500000001"/>
    <n v="4877.7675000000008"/>
  </r>
  <r>
    <s v="SO - 0003581"/>
    <s v="Online"/>
    <s v="WARE-PUJ1005"/>
    <d v="2019-02-04T00:00:00"/>
    <x v="410"/>
    <d v="2019-07-21T00:00:00"/>
    <x v="312"/>
    <n v="18"/>
    <s v="USD"/>
    <x v="23"/>
    <n v="15"/>
    <n v="20"/>
    <n v="296"/>
    <x v="2"/>
    <n v="8"/>
    <n v="0.1"/>
    <n v="167.5"/>
    <n v="128.97499999999999"/>
    <n v="301.5"/>
    <n v="43.550000000000011"/>
  </r>
  <r>
    <s v="SO - 0003582"/>
    <s v="Distributor"/>
    <s v="WARE-NBV1002"/>
    <d v="2019-05-15T00:00:00"/>
    <x v="410"/>
    <d v="2019-08-09T00:00:00"/>
    <x v="290"/>
    <n v="3"/>
    <s v="USD"/>
    <x v="2"/>
    <n v="21"/>
    <n v="24"/>
    <n v="80"/>
    <x v="0"/>
    <n v="42"/>
    <n v="7.4999999999999997E-2"/>
    <n v="3939.6"/>
    <n v="2127.384"/>
    <n v="25508.910000000003"/>
    <n v="10617.222000000003"/>
  </r>
  <r>
    <s v="SO - 0003583"/>
    <s v="In-Store"/>
    <s v="WARE-XYS1001"/>
    <d v="2019-02-04T00:00:00"/>
    <x v="410"/>
    <d v="2019-08-05T00:00:00"/>
    <x v="295"/>
    <n v="4"/>
    <s v="USD"/>
    <x v="13"/>
    <n v="2"/>
    <n v="19"/>
    <n v="30"/>
    <x v="1"/>
    <n v="26"/>
    <n v="0.15"/>
    <n v="261.3"/>
    <n v="167.232"/>
    <n v="1110.5249999999999"/>
    <n v="274.3649999999999"/>
  </r>
  <r>
    <s v="SO - 0003584"/>
    <s v="In-Store"/>
    <s v="WARE-UHY1004"/>
    <d v="2019-05-15T00:00:00"/>
    <x v="410"/>
    <d v="2019-07-22T00:00:00"/>
    <x v="304"/>
    <n v="7"/>
    <s v="USD"/>
    <x v="10"/>
    <n v="9"/>
    <n v="12"/>
    <n v="235"/>
    <x v="2"/>
    <n v="37"/>
    <n v="0.15"/>
    <n v="2385.2000000000003"/>
    <n v="1454.9720000000002"/>
    <n v="10137.100000000002"/>
    <n v="2862.2400000000016"/>
  </r>
  <r>
    <s v="SO - 0003585"/>
    <s v="In-Store"/>
    <s v="WARE-NBV1002"/>
    <d v="2019-05-15T00:00:00"/>
    <x v="410"/>
    <d v="2019-08-02T00:00:00"/>
    <x v="290"/>
    <n v="3"/>
    <s v="USD"/>
    <x v="22"/>
    <n v="11"/>
    <n v="10"/>
    <n v="71"/>
    <x v="4"/>
    <n v="18"/>
    <n v="0.4"/>
    <n v="3865.9"/>
    <n v="3131.3790000000004"/>
    <n v="2319.54"/>
    <n v="-811.8390000000004"/>
  </r>
  <r>
    <s v="SO - 0003586"/>
    <s v="In-Store"/>
    <s v="WARE-PUJ1005"/>
    <d v="2019-05-15T00:00:00"/>
    <x v="411"/>
    <d v="2019-08-02T00:00:00"/>
    <x v="307"/>
    <n v="28"/>
    <s v="USD"/>
    <x v="5"/>
    <n v="12"/>
    <n v="2"/>
    <n v="294"/>
    <x v="0"/>
    <n v="42"/>
    <n v="0.05"/>
    <n v="3832.4"/>
    <n v="1571.2839999999999"/>
    <n v="18203.899999999998"/>
    <n v="10347.48"/>
  </r>
  <r>
    <s v="SO - 0003587"/>
    <s v="In-Store"/>
    <s v="WARE-NMK1003"/>
    <d v="2019-02-04T00:00:00"/>
    <x v="411"/>
    <d v="2019-07-29T00:00:00"/>
    <x v="310"/>
    <n v="24"/>
    <s v="USD"/>
    <x v="22"/>
    <n v="11"/>
    <n v="1"/>
    <n v="129"/>
    <x v="2"/>
    <n v="1"/>
    <n v="0.1"/>
    <n v="3852.5"/>
    <n v="2658.2249999999999"/>
    <n v="6934.5"/>
    <n v="1618.0500000000002"/>
  </r>
  <r>
    <s v="SO - 0003588"/>
    <s v="Online"/>
    <s v="WARE-XYS1001"/>
    <d v="2019-02-04T00:00:00"/>
    <x v="411"/>
    <d v="2019-07-22T00:00:00"/>
    <x v="302"/>
    <n v="8"/>
    <s v="USD"/>
    <x v="18"/>
    <n v="13"/>
    <n v="26"/>
    <n v="2"/>
    <x v="1"/>
    <n v="17"/>
    <n v="7.4999999999999997E-2"/>
    <n v="214.4"/>
    <n v="137.21600000000001"/>
    <n v="198.32000000000002"/>
    <n v="61.104000000000013"/>
  </r>
  <r>
    <s v="SO - 0003589"/>
    <s v="Online"/>
    <s v="WARE-PUJ1005"/>
    <d v="2019-02-04T00:00:00"/>
    <x v="411"/>
    <d v="2019-07-25T00:00:00"/>
    <x v="309"/>
    <n v="23"/>
    <s v="USD"/>
    <x v="20"/>
    <n v="17"/>
    <n v="47"/>
    <n v="303"/>
    <x v="3"/>
    <n v="47"/>
    <n v="0.2"/>
    <n v="254.6"/>
    <n v="178.22"/>
    <n v="1018.4000000000001"/>
    <n v="127.30000000000007"/>
  </r>
  <r>
    <s v="SO - 0003590"/>
    <s v="Distributor"/>
    <s v="WARE-MKL1006"/>
    <d v="2019-02-04T00:00:00"/>
    <x v="411"/>
    <d v="2019-08-01T00:00:00"/>
    <x v="292"/>
    <n v="7"/>
    <s v="USD"/>
    <x v="8"/>
    <n v="23"/>
    <n v="22"/>
    <n v="353"/>
    <x v="2"/>
    <n v="13"/>
    <n v="0.3"/>
    <n v="1092.1000000000001"/>
    <n v="436.84000000000009"/>
    <n v="3822.3500000000004"/>
    <n v="1638.15"/>
  </r>
  <r>
    <s v="SO - 0003591"/>
    <s v="In-Store"/>
    <s v="WARE-MKL1006"/>
    <d v="2019-02-04T00:00:00"/>
    <x v="412"/>
    <d v="2019-08-02T00:00:00"/>
    <x v="294"/>
    <n v="20"/>
    <s v="USD"/>
    <x v="0"/>
    <n v="6"/>
    <n v="20"/>
    <n v="347"/>
    <x v="1"/>
    <n v="21"/>
    <n v="0.1"/>
    <n v="1688.4"/>
    <n v="911.7360000000001"/>
    <n v="3039.1200000000003"/>
    <n v="1215.6480000000001"/>
  </r>
  <r>
    <s v="SO - 0003592"/>
    <s v="In-Store"/>
    <s v="WARE-NMK1003"/>
    <d v="2019-05-15T00:00:00"/>
    <x v="412"/>
    <d v="2019-08-04T00:00:00"/>
    <x v="303"/>
    <n v="15"/>
    <s v="USD"/>
    <x v="26"/>
    <n v="3"/>
    <n v="1"/>
    <n v="89"/>
    <x v="1"/>
    <n v="27"/>
    <n v="0.15"/>
    <n v="3021.7000000000003"/>
    <n v="1269.114"/>
    <n v="5136.8900000000003"/>
    <n v="2598.6620000000003"/>
  </r>
  <r>
    <s v="SO - 0003593"/>
    <s v="Online"/>
    <s v="WARE-NMK1003"/>
    <d v="2019-02-04T00:00:00"/>
    <x v="412"/>
    <d v="2019-07-25T00:00:00"/>
    <x v="296"/>
    <n v="9"/>
    <s v="USD"/>
    <x v="19"/>
    <n v="19"/>
    <n v="42"/>
    <n v="110"/>
    <x v="2"/>
    <n v="8"/>
    <n v="0.4"/>
    <n v="3926.2000000000003"/>
    <n v="2866.1260000000002"/>
    <n v="18845.760000000002"/>
    <n v="-4083.2479999999996"/>
  </r>
  <r>
    <s v="SO - 0003594"/>
    <s v="In-Store"/>
    <s v="WARE-NBV1002"/>
    <d v="2019-02-04T00:00:00"/>
    <x v="412"/>
    <d v="2019-07-27T00:00:00"/>
    <x v="312"/>
    <n v="16"/>
    <s v="USD"/>
    <x v="13"/>
    <n v="2"/>
    <n v="34"/>
    <n v="84"/>
    <x v="1"/>
    <n v="31"/>
    <n v="0.15"/>
    <n v="2257.9"/>
    <n v="1241.8450000000003"/>
    <n v="1919.2149999999999"/>
    <n v="677.36999999999966"/>
  </r>
  <r>
    <s v="SO - 0003595"/>
    <s v="Online"/>
    <s v="WARE-NMK1003"/>
    <d v="2019-02-04T00:00:00"/>
    <x v="412"/>
    <d v="2019-08-12T00:00:00"/>
    <x v="299"/>
    <n v="12"/>
    <s v="USD"/>
    <x v="23"/>
    <n v="15"/>
    <n v="49"/>
    <n v="124"/>
    <x v="1"/>
    <n v="39"/>
    <n v="0.05"/>
    <n v="2586.2000000000003"/>
    <n v="2172.4080000000004"/>
    <n v="4913.7800000000007"/>
    <n v="568.96399999999994"/>
  </r>
  <r>
    <s v="SO - 0003596"/>
    <s v="In-Store"/>
    <s v="WARE-PUJ1005"/>
    <d v="2019-02-04T00:00:00"/>
    <x v="412"/>
    <d v="2019-07-26T00:00:00"/>
    <x v="299"/>
    <n v="12"/>
    <s v="USD"/>
    <x v="9"/>
    <n v="8"/>
    <n v="28"/>
    <n v="276"/>
    <x v="1"/>
    <n v="46"/>
    <n v="0.05"/>
    <n v="1065.3"/>
    <n v="617.87399999999991"/>
    <n v="1012.0349999999999"/>
    <n v="394.16099999999994"/>
  </r>
  <r>
    <s v="SO - 0003597"/>
    <s v="In-Store"/>
    <s v="WARE-MKL1006"/>
    <d v="2019-02-04T00:00:00"/>
    <x v="412"/>
    <d v="2019-07-31T00:00:00"/>
    <x v="300"/>
    <n v="8"/>
    <s v="USD"/>
    <x v="13"/>
    <n v="2"/>
    <n v="31"/>
    <n v="360"/>
    <x v="1"/>
    <n v="23"/>
    <n v="7.4999999999999997E-2"/>
    <n v="3075.3"/>
    <n v="1322.3790000000001"/>
    <n v="14223.262500000001"/>
    <n v="7611.3675000000003"/>
  </r>
  <r>
    <s v="SO - 0003598"/>
    <s v="In-Store"/>
    <s v="WARE-PUJ1005"/>
    <d v="2019-05-15T00:00:00"/>
    <x v="412"/>
    <d v="2019-07-19T00:00:00"/>
    <x v="305"/>
    <n v="19"/>
    <s v="USD"/>
    <x v="7"/>
    <n v="4"/>
    <n v="29"/>
    <n v="297"/>
    <x v="2"/>
    <n v="16"/>
    <n v="0.05"/>
    <n v="1165.8"/>
    <n v="547.92599999999993"/>
    <n v="7752.5699999999988"/>
    <n v="3917.0879999999993"/>
  </r>
  <r>
    <s v="SO - 0003599"/>
    <s v="Online"/>
    <s v="WARE-MKL1006"/>
    <d v="2019-05-15T00:00:00"/>
    <x v="412"/>
    <d v="2019-08-05T00:00:00"/>
    <x v="313"/>
    <n v="28"/>
    <s v="USD"/>
    <x v="19"/>
    <n v="19"/>
    <n v="48"/>
    <n v="355"/>
    <x v="2"/>
    <n v="7"/>
    <n v="7.4999999999999997E-2"/>
    <n v="5875.9000000000005"/>
    <n v="2467.8780000000002"/>
    <n v="16305.622500000001"/>
    <n v="8901.9885000000013"/>
  </r>
  <r>
    <s v="SO - 0003600"/>
    <s v="Wholesale"/>
    <s v="WARE-XYS1001"/>
    <d v="2019-02-04T00:00:00"/>
    <x v="413"/>
    <d v="2019-07-26T00:00:00"/>
    <x v="305"/>
    <n v="18"/>
    <s v="USD"/>
    <x v="25"/>
    <n v="27"/>
    <n v="45"/>
    <n v="7"/>
    <x v="4"/>
    <n v="10"/>
    <n v="7.4999999999999997E-2"/>
    <n v="207.70000000000002"/>
    <n v="145.39000000000001"/>
    <n v="576.36750000000006"/>
    <n v="140.19749999999999"/>
  </r>
  <r>
    <s v="SO - 0003601"/>
    <s v="Wholesale"/>
    <s v="WARE-MKL1006"/>
    <d v="2019-02-04T00:00:00"/>
    <x v="413"/>
    <d v="2019-08-05T00:00:00"/>
    <x v="294"/>
    <n v="19"/>
    <s v="USD"/>
    <x v="21"/>
    <n v="26"/>
    <n v="45"/>
    <n v="356"/>
    <x v="4"/>
    <n v="18"/>
    <n v="0.1"/>
    <n v="1038.5"/>
    <n v="872.33999999999992"/>
    <n v="1869.3"/>
    <n v="124.62000000000012"/>
  </r>
  <r>
    <s v="SO - 0003602"/>
    <s v="In-Store"/>
    <s v="WARE-PUJ1005"/>
    <d v="2019-02-04T00:00:00"/>
    <x v="413"/>
    <d v="2019-08-13T00:00:00"/>
    <x v="299"/>
    <n v="11"/>
    <s v="USD"/>
    <x v="10"/>
    <n v="9"/>
    <n v="47"/>
    <n v="266"/>
    <x v="1"/>
    <n v="3"/>
    <n v="0.4"/>
    <n v="6023.3"/>
    <n v="4758.4070000000002"/>
    <n v="3613.98"/>
    <n v="-1144.4270000000001"/>
  </r>
  <r>
    <s v="SO - 0003603"/>
    <s v="In-Store"/>
    <s v="WARE-PUJ1005"/>
    <d v="2019-05-15T00:00:00"/>
    <x v="413"/>
    <d v="2019-07-24T00:00:00"/>
    <x v="299"/>
    <n v="11"/>
    <s v="USD"/>
    <x v="7"/>
    <n v="4"/>
    <n v="19"/>
    <n v="302"/>
    <x v="0"/>
    <n v="42"/>
    <n v="0.05"/>
    <n v="964.80000000000007"/>
    <n v="501.69600000000003"/>
    <n v="4582.8"/>
    <n v="2074.3200000000002"/>
  </r>
  <r>
    <s v="SO - 0003604"/>
    <s v="Distributor"/>
    <s v="WARE-PUJ1005"/>
    <d v="2019-05-15T00:00:00"/>
    <x v="413"/>
    <d v="2019-08-02T00:00:00"/>
    <x v="307"/>
    <n v="26"/>
    <s v="USD"/>
    <x v="12"/>
    <n v="25"/>
    <n v="14"/>
    <n v="326"/>
    <x v="0"/>
    <n v="20"/>
    <n v="0.4"/>
    <n v="2371.8000000000002"/>
    <n v="1351.9259999999999"/>
    <n v="9961.5600000000013"/>
    <n v="498.07800000000134"/>
  </r>
  <r>
    <s v="SO - 0003605"/>
    <s v="Online"/>
    <s v="WARE-NMK1003"/>
    <d v="2019-02-04T00:00:00"/>
    <x v="413"/>
    <d v="2019-08-07T00:00:00"/>
    <x v="304"/>
    <n v="4"/>
    <s v="USD"/>
    <x v="16"/>
    <n v="18"/>
    <n v="9"/>
    <n v="107"/>
    <x v="1"/>
    <n v="36"/>
    <n v="0.2"/>
    <n v="884.4"/>
    <n v="742.89599999999996"/>
    <n v="3537.6000000000004"/>
    <n v="-176.8799999999992"/>
  </r>
  <r>
    <s v="SO - 0003606"/>
    <s v="Wholesale"/>
    <s v="WARE-NBV1002"/>
    <d v="2019-05-15T00:00:00"/>
    <x v="413"/>
    <d v="2019-08-08T00:00:00"/>
    <x v="294"/>
    <n v="19"/>
    <s v="USD"/>
    <x v="25"/>
    <n v="27"/>
    <n v="11"/>
    <n v="77"/>
    <x v="4"/>
    <n v="10"/>
    <n v="0.05"/>
    <n v="2941.3"/>
    <n v="2058.91"/>
    <n v="19559.645"/>
    <n v="5147.2750000000015"/>
  </r>
  <r>
    <s v="SO - 0003607"/>
    <s v="In-Store"/>
    <s v="WARE-NMK1003"/>
    <d v="2019-02-04T00:00:00"/>
    <x v="413"/>
    <d v="2019-08-04T00:00:00"/>
    <x v="302"/>
    <n v="6"/>
    <s v="USD"/>
    <x v="0"/>
    <n v="6"/>
    <n v="30"/>
    <n v="99"/>
    <x v="2"/>
    <n v="37"/>
    <n v="0.05"/>
    <n v="1762.1000000000001"/>
    <n v="1251.0910000000001"/>
    <n v="1673.9950000000001"/>
    <n v="422.904"/>
  </r>
  <r>
    <s v="SO - 0003608"/>
    <s v="In-Store"/>
    <s v="WARE-XYS1001"/>
    <d v="2019-02-04T00:00:00"/>
    <x v="413"/>
    <d v="2019-08-12T00:00:00"/>
    <x v="302"/>
    <n v="6"/>
    <s v="USD"/>
    <x v="26"/>
    <n v="3"/>
    <n v="45"/>
    <n v="30"/>
    <x v="1"/>
    <n v="44"/>
    <n v="0.05"/>
    <n v="6398.5"/>
    <n v="5118.8"/>
    <n v="18235.724999999999"/>
    <n v="2879.3249999999971"/>
  </r>
  <r>
    <s v="SO - 0003609"/>
    <s v="Wholesale"/>
    <s v="WARE-NMK1003"/>
    <d v="2019-02-04T00:00:00"/>
    <x v="414"/>
    <d v="2019-08-11T00:00:00"/>
    <x v="296"/>
    <n v="7"/>
    <s v="USD"/>
    <x v="25"/>
    <n v="27"/>
    <n v="40"/>
    <n v="130"/>
    <x v="0"/>
    <n v="42"/>
    <n v="0.2"/>
    <n v="1963.1000000000001"/>
    <n v="1197.491"/>
    <n v="10993.36"/>
    <n v="2610.9230000000007"/>
  </r>
  <r>
    <s v="SO - 0003610"/>
    <s v="In-Store"/>
    <s v="WARE-NMK1003"/>
    <d v="2019-02-04T00:00:00"/>
    <x v="414"/>
    <d v="2019-08-01T00:00:00"/>
    <x v="308"/>
    <n v="24"/>
    <s v="USD"/>
    <x v="10"/>
    <n v="9"/>
    <n v="4"/>
    <n v="127"/>
    <x v="1"/>
    <n v="3"/>
    <n v="0.1"/>
    <n v="1038.5"/>
    <n v="654.255"/>
    <n v="934.65"/>
    <n v="280.39499999999998"/>
  </r>
  <r>
    <s v="SO - 0003611"/>
    <s v="In-Store"/>
    <s v="WARE-XYS1001"/>
    <d v="2019-05-15T00:00:00"/>
    <x v="414"/>
    <d v="2019-08-12T00:00:00"/>
    <x v="299"/>
    <n v="10"/>
    <s v="USD"/>
    <x v="10"/>
    <n v="9"/>
    <n v="49"/>
    <n v="47"/>
    <x v="1"/>
    <n v="40"/>
    <n v="0.05"/>
    <n v="1226.1000000000001"/>
    <n v="674.35500000000013"/>
    <n v="8153.5650000000005"/>
    <n v="3433.08"/>
  </r>
  <r>
    <s v="SO - 0003612"/>
    <s v="In-Store"/>
    <s v="WARE-MKL1006"/>
    <d v="2019-05-15T00:00:00"/>
    <x v="414"/>
    <d v="2019-07-22T00:00:00"/>
    <x v="294"/>
    <n v="18"/>
    <s v="USD"/>
    <x v="5"/>
    <n v="12"/>
    <n v="47"/>
    <n v="349"/>
    <x v="2"/>
    <n v="13"/>
    <n v="0.15"/>
    <n v="1219.4000000000001"/>
    <n v="841.38599999999997"/>
    <n v="1036.49"/>
    <n v="195.10400000000004"/>
  </r>
  <r>
    <s v="SO - 0003613"/>
    <s v="In-Store"/>
    <s v="WARE-UHY1004"/>
    <d v="2019-05-15T00:00:00"/>
    <x v="414"/>
    <d v="2019-07-21T00:00:00"/>
    <x v="299"/>
    <n v="10"/>
    <s v="USD"/>
    <x v="9"/>
    <n v="8"/>
    <n v="17"/>
    <n v="242"/>
    <x v="3"/>
    <n v="25"/>
    <n v="0.3"/>
    <n v="5748.6"/>
    <n v="2989.2720000000004"/>
    <n v="24144.120000000003"/>
    <n v="6208.4880000000012"/>
  </r>
  <r>
    <s v="SO - 0003614"/>
    <s v="Distributor"/>
    <s v="WARE-MKL1006"/>
    <d v="2019-05-15T00:00:00"/>
    <x v="414"/>
    <d v="2019-07-31T00:00:00"/>
    <x v="309"/>
    <n v="20"/>
    <s v="USD"/>
    <x v="12"/>
    <n v="25"/>
    <n v="33"/>
    <n v="350"/>
    <x v="2"/>
    <n v="16"/>
    <n v="0.2"/>
    <n v="777.2"/>
    <n v="334.19600000000003"/>
    <n v="3730.5600000000009"/>
    <n v="1725.3840000000007"/>
  </r>
  <r>
    <s v="SO - 0003615"/>
    <s v="In-Store"/>
    <s v="WARE-MKL1006"/>
    <d v="2019-02-04T00:00:00"/>
    <x v="414"/>
    <d v="2019-07-26T00:00:00"/>
    <x v="301"/>
    <n v="19"/>
    <s v="USD"/>
    <x v="6"/>
    <n v="10"/>
    <n v="45"/>
    <n v="367"/>
    <x v="1"/>
    <n v="30"/>
    <n v="0.15"/>
    <n v="917.9"/>
    <n v="761.85699999999997"/>
    <n v="2340.645"/>
    <n v="55.074000000000069"/>
  </r>
  <r>
    <s v="SO - 0003616"/>
    <s v="In-Store"/>
    <s v="WARE-NMK1003"/>
    <d v="2019-05-15T00:00:00"/>
    <x v="414"/>
    <d v="2019-08-15T00:00:00"/>
    <x v="314"/>
    <n v="34"/>
    <s v="USD"/>
    <x v="9"/>
    <n v="8"/>
    <n v="31"/>
    <n v="185"/>
    <x v="2"/>
    <n v="16"/>
    <n v="0.15"/>
    <n v="1051.9000000000001"/>
    <n v="462.83600000000007"/>
    <n v="5364.6900000000005"/>
    <n v="2587.674"/>
  </r>
  <r>
    <s v="SO - 0003617"/>
    <s v="In-Store"/>
    <s v="WARE-PUJ1005"/>
    <d v="2019-02-04T00:00:00"/>
    <x v="414"/>
    <d v="2019-08-11T00:00:00"/>
    <x v="299"/>
    <n v="10"/>
    <s v="USD"/>
    <x v="27"/>
    <n v="1"/>
    <n v="10"/>
    <n v="272"/>
    <x v="1"/>
    <n v="17"/>
    <n v="0.1"/>
    <n v="1132.3"/>
    <n v="679.38"/>
    <n v="5095.3500000000004"/>
    <n v="1698.4500000000003"/>
  </r>
  <r>
    <s v="SO - 0003618"/>
    <s v="Distributor"/>
    <s v="WARE-PUJ1005"/>
    <d v="2019-05-15T00:00:00"/>
    <x v="414"/>
    <d v="2019-07-24T00:00:00"/>
    <x v="309"/>
    <n v="20"/>
    <s v="USD"/>
    <x v="4"/>
    <n v="22"/>
    <n v="28"/>
    <n v="269"/>
    <x v="0"/>
    <n v="5"/>
    <n v="0.15"/>
    <n v="6164"/>
    <n v="3020.36"/>
    <n v="5239.3999999999996"/>
    <n v="2219.0399999999995"/>
  </r>
  <r>
    <s v="SO - 0003619"/>
    <s v="In-Store"/>
    <s v="WARE-PUJ1005"/>
    <d v="2019-02-04T00:00:00"/>
    <x v="414"/>
    <d v="2019-07-22T00:00:00"/>
    <x v="305"/>
    <n v="17"/>
    <s v="USD"/>
    <x v="9"/>
    <n v="8"/>
    <n v="45"/>
    <n v="311"/>
    <x v="1"/>
    <n v="36"/>
    <n v="0.05"/>
    <n v="2539.3000000000002"/>
    <n v="2082.2260000000001"/>
    <n v="9649.34"/>
    <n v="1320.4359999999997"/>
  </r>
  <r>
    <s v="SO - 0003620"/>
    <s v="Distributor"/>
    <s v="WARE-UHY1004"/>
    <d v="2019-05-15T00:00:00"/>
    <x v="415"/>
    <d v="2019-08-09T00:00:00"/>
    <x v="315"/>
    <n v="26"/>
    <s v="USD"/>
    <x v="8"/>
    <n v="23"/>
    <n v="32"/>
    <n v="246"/>
    <x v="0"/>
    <n v="38"/>
    <n v="0.15"/>
    <n v="6117.1"/>
    <n v="3792.6020000000003"/>
    <n v="25997.674999999999"/>
    <n v="7034.6649999999972"/>
  </r>
  <r>
    <s v="SO - 0003621"/>
    <s v="Online"/>
    <s v="WARE-NMK1003"/>
    <d v="2019-02-04T00:00:00"/>
    <x v="415"/>
    <d v="2019-07-28T00:00:00"/>
    <x v="310"/>
    <n v="20"/>
    <s v="USD"/>
    <x v="16"/>
    <n v="18"/>
    <n v="19"/>
    <n v="139"/>
    <x v="1"/>
    <n v="27"/>
    <n v="7.4999999999999997E-2"/>
    <n v="3852.5"/>
    <n v="2465.6"/>
    <n v="3563.5625"/>
    <n v="1097.9625000000001"/>
  </r>
  <r>
    <s v="SO - 0003622"/>
    <s v="Online"/>
    <s v="WARE-UHY1004"/>
    <d v="2019-05-15T00:00:00"/>
    <x v="415"/>
    <d v="2019-08-02T00:00:00"/>
    <x v="294"/>
    <n v="17"/>
    <s v="USD"/>
    <x v="1"/>
    <n v="14"/>
    <n v="32"/>
    <n v="239"/>
    <x v="1"/>
    <n v="39"/>
    <n v="0.05"/>
    <n v="3832.4"/>
    <n v="2069.4960000000001"/>
    <n v="10922.34"/>
    <n v="4713.8519999999999"/>
  </r>
  <r>
    <s v="SO - 0003623"/>
    <s v="In-Store"/>
    <s v="WARE-PUJ1005"/>
    <d v="2019-05-15T00:00:00"/>
    <x v="415"/>
    <d v="2019-08-03T00:00:00"/>
    <x v="309"/>
    <n v="19"/>
    <s v="USD"/>
    <x v="27"/>
    <n v="1"/>
    <n v="7"/>
    <n v="300"/>
    <x v="1"/>
    <n v="33"/>
    <n v="0.1"/>
    <n v="1125.6000000000001"/>
    <n v="799.17600000000004"/>
    <n v="8104.3200000000015"/>
    <n v="1710.9120000000012"/>
  </r>
  <r>
    <s v="SO - 0003624"/>
    <s v="In-Store"/>
    <s v="WARE-PUJ1005"/>
    <d v="2019-05-15T00:00:00"/>
    <x v="415"/>
    <d v="2019-07-24T00:00:00"/>
    <x v="299"/>
    <n v="9"/>
    <s v="USD"/>
    <x v="14"/>
    <n v="7"/>
    <n v="38"/>
    <n v="297"/>
    <x v="1"/>
    <n v="43"/>
    <n v="0.05"/>
    <n v="3088.7000000000003"/>
    <n v="1420.8020000000001"/>
    <n v="17605.59"/>
    <n v="9080.7779999999984"/>
  </r>
  <r>
    <s v="SO - 0003625"/>
    <s v="In-Store"/>
    <s v="WARE-XYS1001"/>
    <d v="2019-05-15T00:00:00"/>
    <x v="415"/>
    <d v="2019-08-05T00:00:00"/>
    <x v="296"/>
    <n v="6"/>
    <s v="USD"/>
    <x v="6"/>
    <n v="10"/>
    <n v="29"/>
    <n v="20"/>
    <x v="0"/>
    <n v="38"/>
    <n v="0.05"/>
    <n v="1038.5"/>
    <n v="841.18500000000006"/>
    <n v="5919.45"/>
    <n v="872.33999999999924"/>
  </r>
  <r>
    <s v="SO - 0003626"/>
    <s v="Online"/>
    <s v="WARE-UHY1004"/>
    <d v="2019-05-15T00:00:00"/>
    <x v="415"/>
    <d v="2019-08-02T00:00:00"/>
    <x v="313"/>
    <n v="25"/>
    <s v="USD"/>
    <x v="19"/>
    <n v="19"/>
    <n v="27"/>
    <n v="219"/>
    <x v="1"/>
    <n v="33"/>
    <n v="0.1"/>
    <n v="757.1"/>
    <n v="431.54699999999997"/>
    <n v="4769.7299999999996"/>
    <n v="1748.9009999999998"/>
  </r>
  <r>
    <s v="SO - 0003627"/>
    <s v="Distributor"/>
    <s v="WARE-NMK1003"/>
    <d v="2019-05-15T00:00:00"/>
    <x v="415"/>
    <d v="2019-07-25T00:00:00"/>
    <x v="309"/>
    <n v="19"/>
    <s v="USD"/>
    <x v="4"/>
    <n v="22"/>
    <n v="9"/>
    <n v="121"/>
    <x v="1"/>
    <n v="33"/>
    <n v="0.05"/>
    <n v="214.4"/>
    <n v="100.768"/>
    <n v="1425.76"/>
    <n v="720.38400000000001"/>
  </r>
  <r>
    <s v="SO - 0003628"/>
    <s v="In-Store"/>
    <s v="WARE-NMK1003"/>
    <d v="2019-05-15T00:00:00"/>
    <x v="416"/>
    <d v="2019-08-14T00:00:00"/>
    <x v="316"/>
    <n v="26"/>
    <s v="USD"/>
    <x v="6"/>
    <n v="10"/>
    <n v="39"/>
    <n v="178"/>
    <x v="1"/>
    <n v="17"/>
    <n v="0.05"/>
    <n v="750.4"/>
    <n v="607.82400000000007"/>
    <n v="2851.52"/>
    <n v="420.22399999999971"/>
  </r>
  <r>
    <s v="SO - 0003629"/>
    <s v="Online"/>
    <s v="WARE-UHY1004"/>
    <d v="2019-05-15T00:00:00"/>
    <x v="416"/>
    <d v="2019-08-17T00:00:00"/>
    <x v="316"/>
    <n v="26"/>
    <s v="USD"/>
    <x v="24"/>
    <n v="16"/>
    <n v="28"/>
    <n v="235"/>
    <x v="0"/>
    <n v="12"/>
    <n v="0.2"/>
    <n v="1045.2"/>
    <n v="606.21600000000001"/>
    <n v="5016.9600000000009"/>
    <n v="1379.6640000000007"/>
  </r>
  <r>
    <s v="SO - 0003630"/>
    <s v="Online"/>
    <s v="WARE-NMK1003"/>
    <d v="2019-02-04T00:00:00"/>
    <x v="416"/>
    <d v="2019-08-03T00:00:00"/>
    <x v="301"/>
    <n v="17"/>
    <s v="USD"/>
    <x v="16"/>
    <n v="18"/>
    <n v="43"/>
    <n v="91"/>
    <x v="2"/>
    <n v="8"/>
    <n v="0.05"/>
    <n v="194.3"/>
    <n v="163.21200000000002"/>
    <n v="1107.5100000000002"/>
    <n v="128.23800000000006"/>
  </r>
  <r>
    <s v="SO - 0003631"/>
    <s v="In-Store"/>
    <s v="WARE-NMK1003"/>
    <d v="2019-05-15T00:00:00"/>
    <x v="416"/>
    <d v="2019-08-13T00:00:00"/>
    <x v="310"/>
    <n v="19"/>
    <s v="USD"/>
    <x v="27"/>
    <n v="1"/>
    <n v="38"/>
    <n v="145"/>
    <x v="4"/>
    <n v="9"/>
    <n v="7.4999999999999997E-2"/>
    <n v="234.5"/>
    <n v="147.73500000000001"/>
    <n v="1518.3875"/>
    <n v="484.24250000000006"/>
  </r>
  <r>
    <s v="SO - 0003632"/>
    <s v="In-Store"/>
    <s v="WARE-NMK1003"/>
    <d v="2019-05-15T00:00:00"/>
    <x v="416"/>
    <d v="2019-08-02T00:00:00"/>
    <x v="303"/>
    <n v="11"/>
    <s v="USD"/>
    <x v="10"/>
    <n v="9"/>
    <n v="29"/>
    <n v="175"/>
    <x v="1"/>
    <n v="27"/>
    <n v="7.4999999999999997E-2"/>
    <n v="3597.9"/>
    <n v="2698.4250000000002"/>
    <n v="13312.230000000001"/>
    <n v="2518.5300000000007"/>
  </r>
  <r>
    <s v="SO - 0003633"/>
    <s v="Online"/>
    <s v="WARE-NMK1003"/>
    <d v="2019-05-15T00:00:00"/>
    <x v="416"/>
    <d v="2019-07-31T00:00:00"/>
    <x v="309"/>
    <n v="18"/>
    <s v="USD"/>
    <x v="1"/>
    <n v="14"/>
    <n v="32"/>
    <n v="134"/>
    <x v="1"/>
    <n v="3"/>
    <n v="0.1"/>
    <n v="790.6"/>
    <n v="387.39400000000001"/>
    <n v="2846.1600000000003"/>
    <n v="1296.5840000000003"/>
  </r>
  <r>
    <s v="SO - 0003634"/>
    <s v="Online"/>
    <s v="WARE-NBV1002"/>
    <d v="2019-05-15T00:00:00"/>
    <x v="416"/>
    <d v="2019-07-30T00:00:00"/>
    <x v="309"/>
    <n v="18"/>
    <s v="USD"/>
    <x v="23"/>
    <n v="15"/>
    <n v="17"/>
    <n v="86"/>
    <x v="1"/>
    <n v="39"/>
    <n v="0.1"/>
    <n v="6177.4000000000005"/>
    <n v="3891.7620000000002"/>
    <n v="27798.300000000003"/>
    <n v="8339.4900000000016"/>
  </r>
  <r>
    <s v="SO - 0003635"/>
    <s v="Online"/>
    <s v="WARE-NBV1002"/>
    <d v="2019-02-04T00:00:00"/>
    <x v="416"/>
    <d v="2019-08-18T00:00:00"/>
    <x v="303"/>
    <n v="11"/>
    <s v="USD"/>
    <x v="16"/>
    <n v="18"/>
    <n v="11"/>
    <n v="72"/>
    <x v="2"/>
    <n v="7"/>
    <n v="7.4999999999999997E-2"/>
    <n v="1112.2"/>
    <n v="544.97800000000007"/>
    <n v="6172.7100000000009"/>
    <n v="2902.8420000000006"/>
  </r>
  <r>
    <s v="SO - 0003636"/>
    <s v="Wholesale"/>
    <s v="WARE-XYS1001"/>
    <d v="2019-02-04T00:00:00"/>
    <x v="416"/>
    <d v="2019-07-29T00:00:00"/>
    <x v="312"/>
    <n v="12"/>
    <s v="USD"/>
    <x v="21"/>
    <n v="26"/>
    <n v="30"/>
    <n v="14"/>
    <x v="2"/>
    <n v="1"/>
    <n v="0.1"/>
    <n v="1822.4"/>
    <n v="1530.816"/>
    <n v="1640.16"/>
    <n v="109.34400000000005"/>
  </r>
  <r>
    <s v="SO - 0003637"/>
    <s v="Online"/>
    <s v="WARE-XYS1001"/>
    <d v="2019-02-04T00:00:00"/>
    <x v="416"/>
    <d v="2019-07-28T00:00:00"/>
    <x v="302"/>
    <n v="3"/>
    <s v="USD"/>
    <x v="19"/>
    <n v="19"/>
    <n v="33"/>
    <n v="6"/>
    <x v="1"/>
    <n v="46"/>
    <n v="0.05"/>
    <n v="737"/>
    <n v="302.16999999999996"/>
    <n v="3500.75"/>
    <n v="1989.9"/>
  </r>
  <r>
    <s v="SO - 0003638"/>
    <s v="In-Store"/>
    <s v="WARE-NMK1003"/>
    <d v="2019-05-15T00:00:00"/>
    <x v="416"/>
    <d v="2019-07-31T00:00:00"/>
    <x v="313"/>
    <n v="24"/>
    <s v="USD"/>
    <x v="0"/>
    <n v="6"/>
    <n v="23"/>
    <n v="189"/>
    <x v="1"/>
    <n v="24"/>
    <n v="0.1"/>
    <n v="790.6"/>
    <n v="656.19799999999998"/>
    <n v="711.54000000000008"/>
    <n v="55.342000000000098"/>
  </r>
  <r>
    <s v="SO - 0003639"/>
    <s v="In-Store"/>
    <s v="WARE-MKL1006"/>
    <d v="2019-05-15T00:00:00"/>
    <x v="416"/>
    <d v="2019-08-11T00:00:00"/>
    <x v="310"/>
    <n v="19"/>
    <s v="USD"/>
    <x v="22"/>
    <n v="11"/>
    <n v="40"/>
    <n v="338"/>
    <x v="3"/>
    <n v="47"/>
    <n v="0.05"/>
    <n v="1011.7"/>
    <n v="505.85"/>
    <n v="6727.8050000000003"/>
    <n v="3186.855"/>
  </r>
  <r>
    <s v="SO - 0003640"/>
    <s v="Distributor"/>
    <s v="WARE-NMK1003"/>
    <d v="2019-05-15T00:00:00"/>
    <x v="417"/>
    <d v="2019-08-17T00:00:00"/>
    <x v="303"/>
    <n v="10"/>
    <s v="USD"/>
    <x v="4"/>
    <n v="22"/>
    <n v="20"/>
    <n v="159"/>
    <x v="1"/>
    <n v="3"/>
    <n v="0.05"/>
    <n v="1165.8"/>
    <n v="489.63599999999997"/>
    <n v="2215.02"/>
    <n v="1235.748"/>
  </r>
  <r>
    <s v="SO - 0003641"/>
    <s v="In-Store"/>
    <s v="WARE-NMK1003"/>
    <d v="2019-02-04T00:00:00"/>
    <x v="417"/>
    <d v="2019-07-29T00:00:00"/>
    <x v="316"/>
    <n v="25"/>
    <s v="USD"/>
    <x v="7"/>
    <n v="4"/>
    <n v="44"/>
    <n v="141"/>
    <x v="2"/>
    <n v="13"/>
    <n v="7.4999999999999997E-2"/>
    <n v="2211"/>
    <n v="1392.93"/>
    <n v="4090.3500000000004"/>
    <n v="1304.4900000000002"/>
  </r>
  <r>
    <s v="SO - 0003642"/>
    <s v="In-Store"/>
    <s v="WARE-XYS1001"/>
    <d v="2019-02-04T00:00:00"/>
    <x v="417"/>
    <d v="2019-07-31T00:00:00"/>
    <x v="301"/>
    <n v="16"/>
    <s v="USD"/>
    <x v="13"/>
    <n v="2"/>
    <n v="4"/>
    <n v="7"/>
    <x v="3"/>
    <n v="25"/>
    <n v="7.4999999999999997E-2"/>
    <n v="750.4"/>
    <n v="487.76"/>
    <n v="1388.24"/>
    <n v="412.72"/>
  </r>
  <r>
    <s v="SO - 0003643"/>
    <s v="In-Store"/>
    <s v="WARE-PUJ1005"/>
    <d v="2019-02-04T00:00:00"/>
    <x v="417"/>
    <d v="2019-07-27T00:00:00"/>
    <x v="294"/>
    <n v="15"/>
    <s v="USD"/>
    <x v="9"/>
    <n v="8"/>
    <n v="19"/>
    <n v="306"/>
    <x v="3"/>
    <n v="25"/>
    <n v="7.4999999999999997E-2"/>
    <n v="1051.9000000000001"/>
    <n v="725.81100000000004"/>
    <n v="7784.0600000000013"/>
    <n v="1977.572000000001"/>
  </r>
  <r>
    <s v="SO - 0003644"/>
    <s v="Distributor"/>
    <s v="WARE-UHY1004"/>
    <d v="2019-02-04T00:00:00"/>
    <x v="417"/>
    <d v="2019-08-07T00:00:00"/>
    <x v="299"/>
    <n v="7"/>
    <s v="USD"/>
    <x v="15"/>
    <n v="24"/>
    <n v="33"/>
    <n v="247"/>
    <x v="1"/>
    <n v="41"/>
    <n v="0.1"/>
    <n v="5427"/>
    <n v="3201.93"/>
    <n v="34190.1"/>
    <n v="11776.59"/>
  </r>
  <r>
    <s v="SO - 0003645"/>
    <s v="Online"/>
    <s v="WARE-MKL1006"/>
    <d v="2019-02-04T00:00:00"/>
    <x v="417"/>
    <d v="2019-08-14T00:00:00"/>
    <x v="296"/>
    <n v="4"/>
    <s v="USD"/>
    <x v="19"/>
    <n v="19"/>
    <n v="23"/>
    <n v="358"/>
    <x v="2"/>
    <n v="37"/>
    <n v="0.1"/>
    <n v="2505.8000000000002"/>
    <n v="1854.2920000000001"/>
    <n v="6765.6600000000008"/>
    <n v="1202.7840000000006"/>
  </r>
  <r>
    <s v="SO - 0003646"/>
    <s v="In-Store"/>
    <s v="WARE-NMK1003"/>
    <d v="2019-05-15T00:00:00"/>
    <x v="417"/>
    <d v="2019-07-30T00:00:00"/>
    <x v="307"/>
    <n v="22"/>
    <s v="USD"/>
    <x v="6"/>
    <n v="10"/>
    <n v="28"/>
    <n v="200"/>
    <x v="1"/>
    <n v="17"/>
    <n v="7.4999999999999997E-2"/>
    <n v="3162.4"/>
    <n v="2624.7919999999999"/>
    <n v="8775.6600000000017"/>
    <n v="901.28400000000147"/>
  </r>
  <r>
    <s v="SO - 0003647"/>
    <s v="Wholesale"/>
    <s v="WARE-UHY1004"/>
    <d v="2019-05-15T00:00:00"/>
    <x v="417"/>
    <d v="2019-07-29T00:00:00"/>
    <x v="303"/>
    <n v="10"/>
    <s v="USD"/>
    <x v="25"/>
    <n v="27"/>
    <n v="22"/>
    <n v="222"/>
    <x v="1"/>
    <n v="11"/>
    <n v="0.05"/>
    <n v="3122.2000000000003"/>
    <n v="1717.2100000000003"/>
    <n v="2966.09"/>
    <n v="1248.8799999999999"/>
  </r>
  <r>
    <s v="SO - 0003648"/>
    <s v="Online"/>
    <s v="WARE-UHY1004"/>
    <d v="2019-05-15T00:00:00"/>
    <x v="417"/>
    <d v="2019-08-14T00:00:00"/>
    <x v="299"/>
    <n v="7"/>
    <s v="USD"/>
    <x v="18"/>
    <n v="13"/>
    <n v="8"/>
    <n v="206"/>
    <x v="3"/>
    <n v="28"/>
    <n v="0.15"/>
    <n v="1125.6000000000001"/>
    <n v="450.24000000000007"/>
    <n v="1913.5200000000002"/>
    <n v="1013.0400000000001"/>
  </r>
  <r>
    <s v="SO - 0003649"/>
    <s v="In-Store"/>
    <s v="WARE-MKL1006"/>
    <d v="2019-05-15T00:00:00"/>
    <x v="417"/>
    <d v="2019-08-01T00:00:00"/>
    <x v="305"/>
    <n v="14"/>
    <s v="USD"/>
    <x v="10"/>
    <n v="9"/>
    <n v="50"/>
    <n v="352"/>
    <x v="1"/>
    <n v="21"/>
    <n v="0.05"/>
    <n v="2385.2000000000003"/>
    <n v="1311.8600000000004"/>
    <n v="6797.82"/>
    <n v="2862.2399999999989"/>
  </r>
  <r>
    <s v="SO - 0003650"/>
    <s v="Online"/>
    <s v="WARE-PUJ1005"/>
    <d v="2019-05-15T00:00:00"/>
    <x v="417"/>
    <d v="2019-08-17T00:00:00"/>
    <x v="299"/>
    <n v="7"/>
    <s v="USD"/>
    <x v="24"/>
    <n v="16"/>
    <n v="49"/>
    <n v="328"/>
    <x v="2"/>
    <n v="16"/>
    <n v="0.15"/>
    <n v="3832.4"/>
    <n v="2376.0880000000002"/>
    <n v="26060.32"/>
    <n v="7051.6159999999982"/>
  </r>
  <r>
    <s v="SO - 0003651"/>
    <s v="In-Store"/>
    <s v="WARE-PUJ1005"/>
    <d v="2019-02-04T00:00:00"/>
    <x v="417"/>
    <d v="2019-08-12T00:00:00"/>
    <x v="301"/>
    <n v="16"/>
    <s v="USD"/>
    <x v="14"/>
    <n v="7"/>
    <n v="16"/>
    <n v="327"/>
    <x v="1"/>
    <n v="36"/>
    <n v="0.15"/>
    <n v="1762.1000000000001"/>
    <n v="722.46100000000001"/>
    <n v="1497.7850000000001"/>
    <n v="775.32400000000007"/>
  </r>
  <r>
    <s v="SO - 0003652"/>
    <s v="In-Store"/>
    <s v="WARE-MKL1006"/>
    <d v="2019-02-04T00:00:00"/>
    <x v="418"/>
    <d v="2019-07-31T00:00:00"/>
    <x v="311"/>
    <n v="34"/>
    <s v="USD"/>
    <x v="7"/>
    <n v="4"/>
    <n v="18"/>
    <n v="344"/>
    <x v="2"/>
    <n v="37"/>
    <n v="7.4999999999999997E-2"/>
    <n v="978.2"/>
    <n v="469.536"/>
    <n v="3619.34"/>
    <n v="1741.1960000000001"/>
  </r>
  <r>
    <s v="SO - 0003653"/>
    <s v="In-Store"/>
    <s v="WARE-NMK1003"/>
    <d v="2019-05-15T00:00:00"/>
    <x v="418"/>
    <d v="2019-08-15T00:00:00"/>
    <x v="298"/>
    <n v="8"/>
    <s v="USD"/>
    <x v="13"/>
    <n v="2"/>
    <n v="15"/>
    <n v="138"/>
    <x v="1"/>
    <n v="36"/>
    <n v="0.1"/>
    <n v="3825.7000000000003"/>
    <n v="2218.9059999999999"/>
    <n v="20658.780000000002"/>
    <n v="7345.3440000000028"/>
  </r>
  <r>
    <s v="SO - 0003654"/>
    <s v="In-Store"/>
    <s v="WARE-NMK1003"/>
    <d v="2019-02-04T00:00:00"/>
    <x v="418"/>
    <d v="2019-08-10T00:00:00"/>
    <x v="316"/>
    <n v="24"/>
    <s v="USD"/>
    <x v="11"/>
    <n v="5"/>
    <n v="35"/>
    <n v="98"/>
    <x v="0"/>
    <n v="42"/>
    <n v="0.05"/>
    <n v="737"/>
    <n v="582.23"/>
    <n v="2100.4499999999998"/>
    <n v="353.75999999999976"/>
  </r>
  <r>
    <s v="SO - 0003655"/>
    <s v="In-Store"/>
    <s v="WARE-NBV1002"/>
    <d v="2019-05-15T00:00:00"/>
    <x v="418"/>
    <d v="2019-08-15T00:00:00"/>
    <x v="294"/>
    <n v="14"/>
    <s v="USD"/>
    <x v="27"/>
    <n v="1"/>
    <n v="27"/>
    <n v="60"/>
    <x v="0"/>
    <n v="34"/>
    <n v="7.4999999999999997E-2"/>
    <n v="1969.8"/>
    <n v="1260.672"/>
    <n v="5466.1949999999997"/>
    <n v="1684.1789999999996"/>
  </r>
  <r>
    <s v="SO - 0003656"/>
    <s v="In-Store"/>
    <s v="WARE-NBV1002"/>
    <d v="2019-05-15T00:00:00"/>
    <x v="418"/>
    <d v="2019-08-12T00:00:00"/>
    <x v="294"/>
    <n v="14"/>
    <s v="USD"/>
    <x v="7"/>
    <n v="4"/>
    <n v="43"/>
    <n v="74"/>
    <x v="4"/>
    <n v="9"/>
    <n v="0.05"/>
    <n v="1058.6000000000001"/>
    <n v="423.44000000000005"/>
    <n v="4022.6800000000003"/>
    <n v="2328.92"/>
  </r>
  <r>
    <s v="SO - 0003657"/>
    <s v="In-Store"/>
    <s v="WARE-UHY1004"/>
    <d v="2019-05-15T00:00:00"/>
    <x v="418"/>
    <d v="2019-07-29T00:00:00"/>
    <x v="313"/>
    <n v="22"/>
    <s v="USD"/>
    <x v="27"/>
    <n v="1"/>
    <n v="27"/>
    <n v="214"/>
    <x v="1"/>
    <n v="41"/>
    <n v="7.4999999999999997E-2"/>
    <n v="180.9"/>
    <n v="72.36"/>
    <n v="1171.3275000000001"/>
    <n v="664.80750000000012"/>
  </r>
  <r>
    <s v="SO - 0003658"/>
    <s v="Online"/>
    <s v="WARE-PUJ1005"/>
    <d v="2019-05-15T00:00:00"/>
    <x v="418"/>
    <d v="2019-07-26T00:00:00"/>
    <x v="307"/>
    <n v="21"/>
    <s v="USD"/>
    <x v="23"/>
    <n v="15"/>
    <n v="2"/>
    <n v="328"/>
    <x v="2"/>
    <n v="37"/>
    <n v="0.3"/>
    <n v="2519.2000000000003"/>
    <n v="1964.9760000000003"/>
    <n v="14107.52"/>
    <n v="-1612.2880000000023"/>
  </r>
  <r>
    <s v="SO - 0003659"/>
    <s v="Online"/>
    <s v="WARE-PUJ1005"/>
    <d v="2019-05-15T00:00:00"/>
    <x v="418"/>
    <d v="2019-08-12T00:00:00"/>
    <x v="294"/>
    <n v="14"/>
    <s v="USD"/>
    <x v="24"/>
    <n v="16"/>
    <n v="32"/>
    <n v="288"/>
    <x v="1"/>
    <n v="33"/>
    <n v="7.4999999999999997E-2"/>
    <n v="3839.1"/>
    <n v="2073.114"/>
    <n v="10653.502500000001"/>
    <n v="4434.1605"/>
  </r>
  <r>
    <s v="SO - 0003660"/>
    <s v="Wholesale"/>
    <s v="WARE-XYS1001"/>
    <d v="2019-05-15T00:00:00"/>
    <x v="419"/>
    <d v="2019-08-14T00:00:00"/>
    <x v="305"/>
    <n v="12"/>
    <s v="USD"/>
    <x v="3"/>
    <n v="28"/>
    <n v="21"/>
    <n v="30"/>
    <x v="1"/>
    <n v="31"/>
    <n v="7.4999999999999997E-2"/>
    <n v="5226"/>
    <n v="3814.98"/>
    <n v="33838.35"/>
    <n v="7133.489999999998"/>
  </r>
  <r>
    <s v="SO - 0003661"/>
    <s v="Online"/>
    <s v="WARE-MKL1006"/>
    <d v="2019-05-15T00:00:00"/>
    <x v="419"/>
    <d v="2019-08-16T00:00:00"/>
    <x v="315"/>
    <n v="22"/>
    <s v="USD"/>
    <x v="23"/>
    <n v="15"/>
    <n v="25"/>
    <n v="355"/>
    <x v="1"/>
    <n v="26"/>
    <n v="7.4999999999999997E-2"/>
    <n v="268"/>
    <n v="217.08"/>
    <n v="247.9"/>
    <n v="30.819999999999993"/>
  </r>
  <r>
    <s v="SO - 0003662"/>
    <s v="In-Store"/>
    <s v="WARE-MKL1006"/>
    <d v="2019-05-15T00:00:00"/>
    <x v="419"/>
    <d v="2019-08-02T00:00:00"/>
    <x v="313"/>
    <n v="21"/>
    <s v="USD"/>
    <x v="7"/>
    <n v="4"/>
    <n v="19"/>
    <n v="343"/>
    <x v="1"/>
    <n v="31"/>
    <n v="7.4999999999999997E-2"/>
    <n v="1742"/>
    <n v="1027.78"/>
    <n v="4834.05"/>
    <n v="1750.71"/>
  </r>
  <r>
    <s v="SO - 0003663"/>
    <s v="Online"/>
    <s v="WARE-NMK1003"/>
    <d v="2019-05-15T00:00:00"/>
    <x v="419"/>
    <d v="2019-08-16T00:00:00"/>
    <x v="303"/>
    <n v="8"/>
    <s v="USD"/>
    <x v="16"/>
    <n v="18"/>
    <n v="2"/>
    <n v="124"/>
    <x v="1"/>
    <n v="23"/>
    <n v="0.05"/>
    <n v="871"/>
    <n v="435.5"/>
    <n v="5792.15"/>
    <n v="2743.6499999999996"/>
  </r>
  <r>
    <s v="SO - 0003664"/>
    <s v="In-Store"/>
    <s v="WARE-UHY1004"/>
    <d v="2019-05-15T00:00:00"/>
    <x v="419"/>
    <d v="2019-08-09T00:00:00"/>
    <x v="310"/>
    <n v="16"/>
    <s v="USD"/>
    <x v="0"/>
    <n v="6"/>
    <n v="3"/>
    <n v="235"/>
    <x v="2"/>
    <n v="16"/>
    <n v="0.2"/>
    <n v="247.9"/>
    <n v="138.82400000000001"/>
    <n v="198.32000000000002"/>
    <n v="59.496000000000009"/>
  </r>
  <r>
    <s v="SO - 0003665"/>
    <s v="Distributor"/>
    <s v="WARE-PUJ1005"/>
    <d v="2019-02-04T00:00:00"/>
    <x v="419"/>
    <d v="2019-08-08T00:00:00"/>
    <x v="308"/>
    <n v="19"/>
    <s v="USD"/>
    <x v="17"/>
    <n v="20"/>
    <n v="13"/>
    <n v="325"/>
    <x v="0"/>
    <n v="34"/>
    <n v="7.4999999999999997E-2"/>
    <n v="1869.3"/>
    <n v="915.95699999999999"/>
    <n v="3458.2049999999999"/>
    <n v="1626.2909999999999"/>
  </r>
  <r>
    <s v="SO - 0003666"/>
    <s v="In-Store"/>
    <s v="WARE-UHY1004"/>
    <d v="2019-05-15T00:00:00"/>
    <x v="419"/>
    <d v="2019-07-30T00:00:00"/>
    <x v="299"/>
    <n v="5"/>
    <s v="USD"/>
    <x v="13"/>
    <n v="2"/>
    <n v="21"/>
    <n v="228"/>
    <x v="1"/>
    <n v="44"/>
    <n v="0.05"/>
    <n v="2579.5"/>
    <n v="1160.7750000000001"/>
    <n v="14703.15"/>
    <n v="7738.4999999999991"/>
  </r>
  <r>
    <s v="SO - 0003667"/>
    <s v="In-Store"/>
    <s v="WARE-NBV1002"/>
    <d v="2019-05-15T00:00:00"/>
    <x v="419"/>
    <d v="2019-07-27T00:00:00"/>
    <x v="297"/>
    <n v="6"/>
    <s v="USD"/>
    <x v="22"/>
    <n v="11"/>
    <n v="16"/>
    <n v="73"/>
    <x v="1"/>
    <n v="30"/>
    <n v="7.4999999999999997E-2"/>
    <n v="1956.4"/>
    <n v="1212.9680000000001"/>
    <n v="14477.36"/>
    <n v="4773.616"/>
  </r>
  <r>
    <s v="SO - 0003668"/>
    <s v="Online"/>
    <s v="WARE-UHY1004"/>
    <d v="2019-05-15T00:00:00"/>
    <x v="419"/>
    <d v="2019-08-07T00:00:00"/>
    <x v="312"/>
    <n v="9"/>
    <s v="USD"/>
    <x v="23"/>
    <n v="15"/>
    <n v="20"/>
    <n v="205"/>
    <x v="0"/>
    <n v="5"/>
    <n v="0.05"/>
    <n v="2519.2000000000003"/>
    <n v="1864.2080000000001"/>
    <n v="2393.2400000000002"/>
    <n v="529.03200000000015"/>
  </r>
  <r>
    <s v="SO - 0003669"/>
    <s v="In-Store"/>
    <s v="WARE-PUJ1005"/>
    <d v="2019-05-15T00:00:00"/>
    <x v="420"/>
    <d v="2019-08-02T00:00:00"/>
    <x v="317"/>
    <n v="27"/>
    <s v="USD"/>
    <x v="22"/>
    <n v="11"/>
    <n v="46"/>
    <n v="325"/>
    <x v="1"/>
    <n v="44"/>
    <n v="0.4"/>
    <n v="797.30000000000007"/>
    <n v="597.97500000000002"/>
    <n v="478.38"/>
    <n v="-119.59500000000003"/>
  </r>
  <r>
    <s v="SO - 0003670"/>
    <s v="Online"/>
    <s v="WARE-UHY1004"/>
    <d v="2019-02-04T00:00:00"/>
    <x v="420"/>
    <d v="2019-08-04T00:00:00"/>
    <x v="318"/>
    <n v="34"/>
    <s v="USD"/>
    <x v="19"/>
    <n v="19"/>
    <n v="30"/>
    <n v="233"/>
    <x v="0"/>
    <n v="42"/>
    <n v="7.4999999999999997E-2"/>
    <n v="5366.7"/>
    <n v="3542.0219999999999"/>
    <n v="14892.592499999999"/>
    <n v="4266.5264999999999"/>
  </r>
  <r>
    <s v="SO - 0003671"/>
    <s v="In-Store"/>
    <s v="WARE-NMK1003"/>
    <d v="2019-05-15T00:00:00"/>
    <x v="420"/>
    <d v="2019-08-06T00:00:00"/>
    <x v="306"/>
    <n v="25"/>
    <s v="USD"/>
    <x v="7"/>
    <n v="4"/>
    <n v="30"/>
    <n v="138"/>
    <x v="1"/>
    <n v="11"/>
    <n v="0.2"/>
    <n v="3343.3"/>
    <n v="1370.7529999999999"/>
    <n v="8023.9200000000019"/>
    <n v="3911.6610000000019"/>
  </r>
  <r>
    <s v="SO - 0003672"/>
    <s v="In-Store"/>
    <s v="WARE-UHY1004"/>
    <d v="2019-05-15T00:00:00"/>
    <x v="420"/>
    <d v="2019-08-08T00:00:00"/>
    <x v="317"/>
    <n v="27"/>
    <s v="USD"/>
    <x v="27"/>
    <n v="1"/>
    <n v="20"/>
    <n v="229"/>
    <x v="1"/>
    <n v="17"/>
    <n v="0.2"/>
    <n v="3939.6"/>
    <n v="2836.5119999999997"/>
    <n v="6303.3600000000006"/>
    <n v="630.33600000000115"/>
  </r>
  <r>
    <s v="SO - 0003673"/>
    <s v="Distributor"/>
    <s v="WARE-XYS1001"/>
    <d v="2019-05-15T00:00:00"/>
    <x v="420"/>
    <d v="2019-08-17T00:00:00"/>
    <x v="308"/>
    <n v="18"/>
    <s v="USD"/>
    <x v="15"/>
    <n v="24"/>
    <n v="36"/>
    <n v="52"/>
    <x v="1"/>
    <n v="21"/>
    <n v="7.4999999999999997E-2"/>
    <n v="2659.9"/>
    <n v="1542.742"/>
    <n v="12302.0375"/>
    <n v="4588.3275000000003"/>
  </r>
  <r>
    <s v="SO - 0003674"/>
    <s v="Online"/>
    <s v="WARE-PUJ1005"/>
    <d v="2019-02-04T00:00:00"/>
    <x v="421"/>
    <d v="2019-08-04T00:00:00"/>
    <x v="316"/>
    <n v="21"/>
    <s v="USD"/>
    <x v="18"/>
    <n v="13"/>
    <n v="49"/>
    <n v="279"/>
    <x v="0"/>
    <n v="42"/>
    <n v="0.1"/>
    <n v="737"/>
    <n v="405.35"/>
    <n v="2653.2000000000003"/>
    <n v="1031.8000000000002"/>
  </r>
  <r>
    <s v="SO - 0003675"/>
    <s v="Online"/>
    <s v="WARE-UHY1004"/>
    <d v="2019-05-15T00:00:00"/>
    <x v="421"/>
    <d v="2019-08-01T00:00:00"/>
    <x v="308"/>
    <n v="17"/>
    <s v="USD"/>
    <x v="18"/>
    <n v="13"/>
    <n v="13"/>
    <n v="213"/>
    <x v="1"/>
    <n v="39"/>
    <n v="7.4999999999999997E-2"/>
    <n v="3108.8"/>
    <n v="2549.2159999999999"/>
    <n v="11502.560000000001"/>
    <n v="1305.6960000000017"/>
  </r>
  <r>
    <s v="SO - 0003676"/>
    <s v="Wholesale"/>
    <s v="WARE-NMK1003"/>
    <d v="2019-05-15T00:00:00"/>
    <x v="421"/>
    <d v="2019-08-12T00:00:00"/>
    <x v="294"/>
    <n v="11"/>
    <s v="USD"/>
    <x v="3"/>
    <n v="28"/>
    <n v="9"/>
    <n v="192"/>
    <x v="1"/>
    <n v="40"/>
    <n v="0.3"/>
    <n v="3423.7000000000003"/>
    <n v="2191.1680000000001"/>
    <n v="11982.949999999999"/>
    <n v="1027.1099999999988"/>
  </r>
  <r>
    <s v="SO - 0003677"/>
    <s v="In-Store"/>
    <s v="WARE-NBV1002"/>
    <d v="2019-02-04T00:00:00"/>
    <x v="421"/>
    <d v="2019-08-06T00:00:00"/>
    <x v="303"/>
    <n v="6"/>
    <s v="USD"/>
    <x v="9"/>
    <n v="8"/>
    <n v="20"/>
    <n v="60"/>
    <x v="4"/>
    <n v="10"/>
    <n v="0.05"/>
    <n v="180.9"/>
    <n v="121.20300000000002"/>
    <n v="171.85499999999999"/>
    <n v="50.651999999999973"/>
  </r>
  <r>
    <s v="SO - 0003678"/>
    <s v="Online"/>
    <s v="WARE-PUJ1005"/>
    <d v="2019-05-15T00:00:00"/>
    <x v="421"/>
    <d v="2019-08-14T00:00:00"/>
    <x v="311"/>
    <n v="31"/>
    <s v="USD"/>
    <x v="1"/>
    <n v="14"/>
    <n v="12"/>
    <n v="283"/>
    <x v="0"/>
    <n v="5"/>
    <n v="0.05"/>
    <n v="1232.8"/>
    <n v="505.44799999999998"/>
    <n v="9369.2799999999988"/>
    <n v="5325.695999999999"/>
  </r>
  <r>
    <s v="SO - 0003679"/>
    <s v="Distributor"/>
    <s v="WARE-NMK1003"/>
    <d v="2019-05-15T00:00:00"/>
    <x v="421"/>
    <d v="2019-08-03T00:00:00"/>
    <x v="315"/>
    <n v="20"/>
    <s v="USD"/>
    <x v="2"/>
    <n v="21"/>
    <n v="47"/>
    <n v="202"/>
    <x v="1"/>
    <n v="41"/>
    <n v="7.4999999999999997E-2"/>
    <n v="6311.4000000000005"/>
    <n v="3218.8140000000003"/>
    <n v="40866.315000000002"/>
    <n v="18334.616999999998"/>
  </r>
  <r>
    <s v="SO - 0003680"/>
    <s v="Online"/>
    <s v="WARE-PUJ1005"/>
    <d v="2019-05-15T00:00:00"/>
    <x v="421"/>
    <d v="2019-08-01T00:00:00"/>
    <x v="306"/>
    <n v="24"/>
    <s v="USD"/>
    <x v="1"/>
    <n v="14"/>
    <n v="7"/>
    <n v="310"/>
    <x v="1"/>
    <n v="46"/>
    <n v="0.15"/>
    <n v="1072"/>
    <n v="728.96"/>
    <n v="3644.7999999999997"/>
    <n v="728.95999999999958"/>
  </r>
  <r>
    <s v="SO - 0003681"/>
    <s v="In-Store"/>
    <s v="WARE-PUJ1005"/>
    <d v="2019-05-15T00:00:00"/>
    <x v="421"/>
    <d v="2019-08-19T00:00:00"/>
    <x v="294"/>
    <n v="11"/>
    <s v="USD"/>
    <x v="14"/>
    <n v="7"/>
    <n v="36"/>
    <n v="278"/>
    <x v="1"/>
    <n v="17"/>
    <n v="7.4999999999999997E-2"/>
    <n v="268"/>
    <n v="155.44"/>
    <n v="1735.3000000000002"/>
    <n v="647.22000000000025"/>
  </r>
  <r>
    <s v="SO - 0003682"/>
    <s v="Online"/>
    <s v="WARE-UHY1004"/>
    <d v="2019-05-15T00:00:00"/>
    <x v="422"/>
    <d v="2019-08-01T00:00:00"/>
    <x v="298"/>
    <n v="4"/>
    <s v="USD"/>
    <x v="20"/>
    <n v="17"/>
    <n v="42"/>
    <n v="210"/>
    <x v="1"/>
    <n v="11"/>
    <n v="0.05"/>
    <n v="951.4"/>
    <n v="627.92399999999998"/>
    <n v="6326.8099999999995"/>
    <n v="1931.3419999999996"/>
  </r>
  <r>
    <s v="SO - 0003683"/>
    <s v="Online"/>
    <s v="WARE-UHY1004"/>
    <d v="2019-05-15T00:00:00"/>
    <x v="422"/>
    <d v="2019-08-07T00:00:00"/>
    <x v="317"/>
    <n v="25"/>
    <s v="USD"/>
    <x v="20"/>
    <n v="17"/>
    <n v="35"/>
    <n v="235"/>
    <x v="2"/>
    <n v="1"/>
    <n v="0.1"/>
    <n v="2592.9"/>
    <n v="2203.9650000000001"/>
    <n v="11668.050000000001"/>
    <n v="648.22500000000036"/>
  </r>
  <r>
    <s v="SO - 0003684"/>
    <s v="Online"/>
    <s v="WARE-NMK1003"/>
    <d v="2019-05-15T00:00:00"/>
    <x v="422"/>
    <d v="2019-08-12T00:00:00"/>
    <x v="305"/>
    <n v="9"/>
    <s v="USD"/>
    <x v="23"/>
    <n v="15"/>
    <n v="23"/>
    <n v="124"/>
    <x v="1"/>
    <n v="11"/>
    <n v="7.4999999999999997E-2"/>
    <n v="1159.1000000000001"/>
    <n v="741.82400000000007"/>
    <n v="6433.005000000001"/>
    <n v="1982.0610000000006"/>
  </r>
  <r>
    <s v="SO - 0003685"/>
    <s v="Online"/>
    <s v="WARE-NBV1002"/>
    <d v="2019-05-15T00:00:00"/>
    <x v="422"/>
    <d v="2019-08-21T00:00:00"/>
    <x v="316"/>
    <n v="20"/>
    <s v="USD"/>
    <x v="18"/>
    <n v="13"/>
    <n v="17"/>
    <n v="81"/>
    <x v="0"/>
    <n v="38"/>
    <n v="7.4999999999999997E-2"/>
    <n v="2532.6"/>
    <n v="1646.19"/>
    <n v="2342.6550000000002"/>
    <n v="696.46500000000015"/>
  </r>
  <r>
    <s v="SO - 0003686"/>
    <s v="In-Store"/>
    <s v="WARE-UHY1004"/>
    <d v="2019-05-15T00:00:00"/>
    <x v="422"/>
    <d v="2019-08-20T00:00:00"/>
    <x v="303"/>
    <n v="5"/>
    <s v="USD"/>
    <x v="9"/>
    <n v="8"/>
    <n v="33"/>
    <n v="216"/>
    <x v="1"/>
    <n v="29"/>
    <n v="0.2"/>
    <n v="1996.6000000000001"/>
    <n v="1557.3480000000002"/>
    <n v="9583.68"/>
    <n v="239.59199999999873"/>
  </r>
  <r>
    <s v="SO - 0003687"/>
    <s v="Wholesale"/>
    <s v="WARE-UHY1004"/>
    <d v="2019-05-15T00:00:00"/>
    <x v="422"/>
    <d v="2019-08-16T00:00:00"/>
    <x v="316"/>
    <n v="20"/>
    <s v="USD"/>
    <x v="3"/>
    <n v="28"/>
    <n v="23"/>
    <n v="236"/>
    <x v="1"/>
    <n v="2"/>
    <n v="7.4999999999999997E-2"/>
    <n v="1051.9000000000001"/>
    <n v="610.10199999999998"/>
    <n v="4865.0375000000004"/>
    <n v="1814.5275000000006"/>
  </r>
  <r>
    <s v="SO - 0003688"/>
    <s v="Online"/>
    <s v="WARE-NMK1003"/>
    <d v="2019-05-15T00:00:00"/>
    <x v="422"/>
    <d v="2019-08-05T00:00:00"/>
    <x v="313"/>
    <n v="18"/>
    <s v="USD"/>
    <x v="18"/>
    <n v="13"/>
    <n v="29"/>
    <n v="165"/>
    <x v="1"/>
    <n v="40"/>
    <n v="0.15"/>
    <n v="1842.5"/>
    <n v="773.85"/>
    <n v="3132.25"/>
    <n v="1584.55"/>
  </r>
  <r>
    <s v="SO - 0003689"/>
    <s v="Distributor"/>
    <s v="WARE-PUJ1005"/>
    <d v="2019-05-15T00:00:00"/>
    <x v="422"/>
    <d v="2019-08-12T00:00:00"/>
    <x v="307"/>
    <n v="17"/>
    <s v="USD"/>
    <x v="2"/>
    <n v="21"/>
    <n v="42"/>
    <n v="291"/>
    <x v="0"/>
    <n v="5"/>
    <n v="0.1"/>
    <n v="2438.8000000000002"/>
    <n v="1926.6520000000003"/>
    <n v="10974.6"/>
    <n v="1341.3399999999983"/>
  </r>
  <r>
    <s v="SO - 0003690"/>
    <s v="Online"/>
    <s v="WARE-NMK1003"/>
    <d v="2019-02-04T00:00:00"/>
    <x v="423"/>
    <d v="2019-08-03T00:00:00"/>
    <x v="294"/>
    <n v="9"/>
    <s v="USD"/>
    <x v="1"/>
    <n v="14"/>
    <n v="37"/>
    <n v="147"/>
    <x v="1"/>
    <n v="27"/>
    <n v="0.15"/>
    <n v="3999.9"/>
    <n v="2279.9429999999998"/>
    <n v="6799.83"/>
    <n v="2239.9440000000004"/>
  </r>
  <r>
    <s v="SO - 0003691"/>
    <s v="In-Store"/>
    <s v="WARE-PUJ1005"/>
    <d v="2019-05-15T00:00:00"/>
    <x v="423"/>
    <d v="2019-08-25T00:00:00"/>
    <x v="306"/>
    <n v="22"/>
    <s v="USD"/>
    <x v="11"/>
    <n v="5"/>
    <n v="39"/>
    <n v="316"/>
    <x v="1"/>
    <n v="39"/>
    <n v="7.4999999999999997E-2"/>
    <n v="3892.7000000000003"/>
    <n v="2413.4740000000002"/>
    <n v="21604.485000000001"/>
    <n v="7123.6409999999996"/>
  </r>
  <r>
    <s v="SO - 0003692"/>
    <s v="In-Store"/>
    <s v="WARE-XYS1001"/>
    <d v="2019-02-04T00:00:00"/>
    <x v="423"/>
    <d v="2019-08-15T00:00:00"/>
    <x v="311"/>
    <n v="29"/>
    <s v="USD"/>
    <x v="5"/>
    <n v="12"/>
    <n v="13"/>
    <n v="25"/>
    <x v="2"/>
    <n v="37"/>
    <n v="0.1"/>
    <n v="3959.7000000000003"/>
    <n v="3048.9690000000005"/>
    <n v="10691.19"/>
    <n v="1544.2829999999994"/>
  </r>
  <r>
    <s v="SO - 0003693"/>
    <s v="In-Store"/>
    <s v="WARE-NMK1003"/>
    <d v="2019-02-04T00:00:00"/>
    <x v="423"/>
    <d v="2019-08-12T00:00:00"/>
    <x v="314"/>
    <n v="25"/>
    <s v="USD"/>
    <x v="22"/>
    <n v="11"/>
    <n v="5"/>
    <n v="135"/>
    <x v="1"/>
    <n v="32"/>
    <n v="0.05"/>
    <n v="6204.2"/>
    <n v="4963.3600000000006"/>
    <n v="23575.96"/>
    <n v="3722.5199999999968"/>
  </r>
  <r>
    <s v="SO - 0003694"/>
    <s v="In-Store"/>
    <s v="WARE-UHY1004"/>
    <d v="2019-05-15T00:00:00"/>
    <x v="423"/>
    <d v="2019-08-07T00:00:00"/>
    <x v="319"/>
    <n v="23"/>
    <s v="USD"/>
    <x v="13"/>
    <n v="2"/>
    <n v="11"/>
    <n v="238"/>
    <x v="1"/>
    <n v="45"/>
    <n v="7.4999999999999997E-2"/>
    <n v="1098.8"/>
    <n v="791.13599999999997"/>
    <n v="2032.78"/>
    <n v="450.50800000000004"/>
  </r>
  <r>
    <s v="SO - 0003695"/>
    <s v="In-Store"/>
    <s v="WARE-NMK1003"/>
    <d v="2019-05-15T00:00:00"/>
    <x v="423"/>
    <d v="2019-08-12T00:00:00"/>
    <x v="313"/>
    <n v="17"/>
    <s v="USD"/>
    <x v="14"/>
    <n v="7"/>
    <n v="36"/>
    <n v="165"/>
    <x v="3"/>
    <n v="28"/>
    <n v="0.2"/>
    <n v="1916.2"/>
    <n v="1398.826"/>
    <n v="6131.84"/>
    <n v="536.53600000000006"/>
  </r>
  <r>
    <s v="SO - 0003696"/>
    <s v="In-Store"/>
    <s v="WARE-NMK1003"/>
    <d v="2019-05-15T00:00:00"/>
    <x v="423"/>
    <d v="2019-08-20T00:00:00"/>
    <x v="307"/>
    <n v="16"/>
    <s v="USD"/>
    <x v="10"/>
    <n v="9"/>
    <n v="30"/>
    <n v="201"/>
    <x v="1"/>
    <n v="45"/>
    <n v="0.1"/>
    <n v="3986.5"/>
    <n v="3149.335"/>
    <n v="28702.799999999999"/>
    <n v="3508.119999999999"/>
  </r>
  <r>
    <s v="SO - 0003697"/>
    <s v="Online"/>
    <s v="WARE-NMK1003"/>
    <d v="2019-05-15T00:00:00"/>
    <x v="424"/>
    <d v="2019-08-01T00:00:00"/>
    <x v="308"/>
    <n v="14"/>
    <s v="USD"/>
    <x v="20"/>
    <n v="17"/>
    <n v="45"/>
    <n v="161"/>
    <x v="3"/>
    <n v="6"/>
    <n v="0.15"/>
    <n v="2532.6"/>
    <n v="1874.124"/>
    <n v="15068.97"/>
    <n v="1950.101999999999"/>
  </r>
  <r>
    <s v="SO - 0003698"/>
    <s v="Distributor"/>
    <s v="WARE-NBV1002"/>
    <d v="2019-05-15T00:00:00"/>
    <x v="424"/>
    <d v="2019-08-24T00:00:00"/>
    <x v="308"/>
    <n v="14"/>
    <s v="USD"/>
    <x v="15"/>
    <n v="24"/>
    <n v="34"/>
    <n v="59"/>
    <x v="1"/>
    <n v="2"/>
    <n v="7.4999999999999997E-2"/>
    <n v="1011.7"/>
    <n v="566.55200000000013"/>
    <n v="3743.2900000000004"/>
    <n v="1477.0819999999999"/>
  </r>
  <r>
    <s v="SO - 0003699"/>
    <s v="Online"/>
    <s v="WARE-MKL1006"/>
    <d v="2019-02-04T00:00:00"/>
    <x v="424"/>
    <d v="2019-08-07T00:00:00"/>
    <x v="317"/>
    <n v="23"/>
    <s v="USD"/>
    <x v="19"/>
    <n v="19"/>
    <n v="4"/>
    <n v="362"/>
    <x v="0"/>
    <n v="19"/>
    <n v="0.05"/>
    <n v="6331.5"/>
    <n v="2975.8049999999998"/>
    <n v="48119.399999999994"/>
    <n v="24312.959999999995"/>
  </r>
  <r>
    <s v="SO - 0003700"/>
    <s v="Distributor"/>
    <s v="WARE-MKL1006"/>
    <d v="2019-02-04T00:00:00"/>
    <x v="424"/>
    <d v="2019-08-24T00:00:00"/>
    <x v="316"/>
    <n v="18"/>
    <s v="USD"/>
    <x v="4"/>
    <n v="22"/>
    <n v="24"/>
    <n v="358"/>
    <x v="1"/>
    <n v="30"/>
    <n v="0.3"/>
    <n v="5413.6"/>
    <n v="3735.384"/>
    <n v="7579.04"/>
    <n v="108.27199999999993"/>
  </r>
  <r>
    <s v="SO - 0003701"/>
    <s v="In-Store"/>
    <s v="WARE-NMK1003"/>
    <d v="2019-05-15T00:00:00"/>
    <x v="424"/>
    <d v="2019-08-16T00:00:00"/>
    <x v="301"/>
    <n v="9"/>
    <s v="USD"/>
    <x v="10"/>
    <n v="9"/>
    <n v="31"/>
    <n v="112"/>
    <x v="0"/>
    <n v="42"/>
    <n v="0.1"/>
    <n v="234.5"/>
    <n v="136.01"/>
    <n v="1688.4"/>
    <n v="600.32000000000016"/>
  </r>
  <r>
    <s v="SO - 0003702"/>
    <s v="Distributor"/>
    <s v="WARE-NMK1003"/>
    <d v="2019-05-15T00:00:00"/>
    <x v="424"/>
    <d v="2019-08-03T00:00:00"/>
    <x v="315"/>
    <n v="17"/>
    <s v="USD"/>
    <x v="4"/>
    <n v="22"/>
    <n v="33"/>
    <n v="129"/>
    <x v="1"/>
    <n v="23"/>
    <n v="0.2"/>
    <n v="241.20000000000002"/>
    <n v="168.84"/>
    <n v="964.80000000000007"/>
    <n v="120.60000000000002"/>
  </r>
  <r>
    <s v="SO - 0003703"/>
    <s v="In-Store"/>
    <s v="WARE-NMK1003"/>
    <d v="2019-05-15T00:00:00"/>
    <x v="424"/>
    <d v="2019-08-17T00:00:00"/>
    <x v="314"/>
    <n v="24"/>
    <s v="USD"/>
    <x v="0"/>
    <n v="6"/>
    <n v="44"/>
    <n v="107"/>
    <x v="2"/>
    <n v="1"/>
    <n v="7.4999999999999997E-2"/>
    <n v="247.9"/>
    <n v="168.572"/>
    <n v="1146.5375000000001"/>
    <n v="303.67750000000012"/>
  </r>
  <r>
    <s v="SO - 0003704"/>
    <s v="Online"/>
    <s v="WARE-UHY1004"/>
    <d v="2019-02-04T00:00:00"/>
    <x v="424"/>
    <d v="2019-08-18T00:00:00"/>
    <x v="316"/>
    <n v="18"/>
    <s v="USD"/>
    <x v="23"/>
    <n v="15"/>
    <n v="9"/>
    <n v="252"/>
    <x v="4"/>
    <n v="10"/>
    <n v="0.3"/>
    <n v="6559.3"/>
    <n v="3345.2429999999999"/>
    <n v="27549.06"/>
    <n v="7477.6020000000026"/>
  </r>
  <r>
    <s v="SO - 0003705"/>
    <s v="In-Store"/>
    <s v="WARE-NMK1003"/>
    <d v="2019-05-15T00:00:00"/>
    <x v="424"/>
    <d v="2019-08-07T00:00:00"/>
    <x v="316"/>
    <n v="18"/>
    <s v="USD"/>
    <x v="26"/>
    <n v="3"/>
    <n v="25"/>
    <n v="194"/>
    <x v="4"/>
    <n v="9"/>
    <n v="0.15"/>
    <n v="1989.9"/>
    <n v="1591.92"/>
    <n v="5074.2450000000008"/>
    <n v="298.48500000000058"/>
  </r>
  <r>
    <s v="SO - 0003706"/>
    <s v="Online"/>
    <s v="WARE-PUJ1005"/>
    <d v="2019-05-15T00:00:00"/>
    <x v="424"/>
    <d v="2019-08-15T00:00:00"/>
    <x v="307"/>
    <n v="15"/>
    <s v="USD"/>
    <x v="1"/>
    <n v="14"/>
    <n v="18"/>
    <n v="313"/>
    <x v="1"/>
    <n v="36"/>
    <n v="0.05"/>
    <n v="964.80000000000007"/>
    <n v="627.12000000000012"/>
    <n v="7332.4800000000005"/>
    <n v="2315.5199999999995"/>
  </r>
  <r>
    <s v="SO - 0003707"/>
    <s v="In-Store"/>
    <s v="WARE-NMK1003"/>
    <d v="2019-05-15T00:00:00"/>
    <x v="425"/>
    <d v="2019-08-05T00:00:00"/>
    <x v="310"/>
    <n v="10"/>
    <s v="USD"/>
    <x v="26"/>
    <n v="3"/>
    <n v="1"/>
    <n v="192"/>
    <x v="0"/>
    <n v="38"/>
    <n v="7.4999999999999997E-2"/>
    <n v="1072"/>
    <n v="536"/>
    <n v="7932.8"/>
    <n v="3644.8"/>
  </r>
  <r>
    <s v="SO - 0003708"/>
    <s v="Wholesale"/>
    <s v="WARE-XYS1001"/>
    <d v="2019-05-15T00:00:00"/>
    <x v="425"/>
    <d v="2019-08-13T00:00:00"/>
    <x v="310"/>
    <n v="10"/>
    <s v="USD"/>
    <x v="3"/>
    <n v="28"/>
    <n v="14"/>
    <n v="11"/>
    <x v="2"/>
    <n v="4"/>
    <n v="0.05"/>
    <n v="187.6"/>
    <n v="146.328"/>
    <n v="712.88"/>
    <n v="127.56799999999998"/>
  </r>
  <r>
    <s v="SO - 0003709"/>
    <s v="Online"/>
    <s v="WARE-UHY1004"/>
    <d v="2019-05-15T00:00:00"/>
    <x v="426"/>
    <d v="2019-08-08T00:00:00"/>
    <x v="313"/>
    <n v="14"/>
    <s v="USD"/>
    <x v="24"/>
    <n v="16"/>
    <n v="41"/>
    <n v="231"/>
    <x v="0"/>
    <n v="5"/>
    <n v="0.05"/>
    <n v="3919.5"/>
    <n v="1606.9949999999999"/>
    <n v="22341.149999999998"/>
    <n v="12699.179999999998"/>
  </r>
  <r>
    <s v="SO - 0003710"/>
    <s v="Distributor"/>
    <s v="WARE-NMK1003"/>
    <d v="2019-05-15T00:00:00"/>
    <x v="426"/>
    <d v="2019-08-27T00:00:00"/>
    <x v="317"/>
    <n v="21"/>
    <s v="USD"/>
    <x v="4"/>
    <n v="22"/>
    <n v="35"/>
    <n v="152"/>
    <x v="1"/>
    <n v="35"/>
    <n v="0.05"/>
    <n v="2418.7000000000003"/>
    <n v="1547.9680000000003"/>
    <n v="16084.355000000001"/>
    <n v="5248.5789999999997"/>
  </r>
  <r>
    <s v="SO - 0003711"/>
    <s v="In-Store"/>
    <s v="WARE-NMK1003"/>
    <d v="2019-05-15T00:00:00"/>
    <x v="426"/>
    <d v="2019-08-09T00:00:00"/>
    <x v="320"/>
    <n v="42"/>
    <s v="USD"/>
    <x v="22"/>
    <n v="11"/>
    <n v="14"/>
    <n v="182"/>
    <x v="2"/>
    <n v="4"/>
    <n v="0.4"/>
    <n v="3350"/>
    <n v="1641.5"/>
    <n v="16080"/>
    <n v="2948"/>
  </r>
  <r>
    <s v="SO - 0003712"/>
    <s v="In-Store"/>
    <s v="WARE-NMK1003"/>
    <d v="2019-05-15T00:00:00"/>
    <x v="426"/>
    <d v="2019-08-08T00:00:00"/>
    <x v="319"/>
    <n v="20"/>
    <s v="USD"/>
    <x v="13"/>
    <n v="2"/>
    <n v="42"/>
    <n v="140"/>
    <x v="1"/>
    <n v="43"/>
    <n v="7.4999999999999997E-2"/>
    <n v="3966.4"/>
    <n v="2221.1840000000002"/>
    <n v="7337.84"/>
    <n v="2895.4719999999998"/>
  </r>
  <r>
    <s v="SO - 0003713"/>
    <s v="Distributor"/>
    <s v="WARE-XYS1001"/>
    <d v="2019-05-15T00:00:00"/>
    <x v="426"/>
    <d v="2019-08-06T00:00:00"/>
    <x v="294"/>
    <n v="6"/>
    <s v="USD"/>
    <x v="15"/>
    <n v="24"/>
    <n v="27"/>
    <n v="15"/>
    <x v="1"/>
    <n v="44"/>
    <n v="0.2"/>
    <n v="3999.9"/>
    <n v="2279.9429999999998"/>
    <n v="15999.6"/>
    <n v="4599.885000000002"/>
  </r>
  <r>
    <s v="SO - 0003714"/>
    <s v="Distributor"/>
    <s v="WARE-XYS1001"/>
    <d v="2019-02-04T00:00:00"/>
    <x v="426"/>
    <d v="2019-08-11T00:00:00"/>
    <x v="315"/>
    <n v="15"/>
    <s v="USD"/>
    <x v="15"/>
    <n v="24"/>
    <n v="32"/>
    <n v="17"/>
    <x v="1"/>
    <n v="21"/>
    <n v="0.2"/>
    <n v="1192.6000000000001"/>
    <n v="536.67000000000007"/>
    <n v="5724.4800000000005"/>
    <n v="2504.46"/>
  </r>
  <r>
    <s v="SO - 0003715"/>
    <s v="Online"/>
    <s v="WARE-NMK1003"/>
    <d v="2019-05-15T00:00:00"/>
    <x v="426"/>
    <d v="2019-08-12T00:00:00"/>
    <x v="307"/>
    <n v="13"/>
    <s v="USD"/>
    <x v="20"/>
    <n v="17"/>
    <n v="22"/>
    <n v="93"/>
    <x v="1"/>
    <n v="27"/>
    <n v="0.15"/>
    <n v="1085.4000000000001"/>
    <n v="857.46600000000012"/>
    <n v="5535.54"/>
    <n v="390.74399999999969"/>
  </r>
  <r>
    <s v="SO - 0003716"/>
    <s v="In-Store"/>
    <s v="WARE-NMK1003"/>
    <d v="2019-05-15T00:00:00"/>
    <x v="426"/>
    <d v="2019-08-10T00:00:00"/>
    <x v="314"/>
    <n v="22"/>
    <s v="USD"/>
    <x v="0"/>
    <n v="6"/>
    <n v="35"/>
    <n v="149"/>
    <x v="1"/>
    <n v="2"/>
    <n v="0.05"/>
    <n v="5728.5"/>
    <n v="3437.1"/>
    <n v="21768.3"/>
    <n v="8019.9"/>
  </r>
  <r>
    <s v="SO - 0003717"/>
    <s v="In-Store"/>
    <s v="WARE-NMK1003"/>
    <d v="2019-05-15T00:00:00"/>
    <x v="426"/>
    <d v="2019-08-02T00:00:00"/>
    <x v="309"/>
    <n v="8"/>
    <s v="USD"/>
    <x v="9"/>
    <n v="8"/>
    <n v="7"/>
    <n v="117"/>
    <x v="3"/>
    <n v="47"/>
    <n v="7.4999999999999997E-2"/>
    <n v="1045.2"/>
    <n v="533.05200000000002"/>
    <n v="3867.2400000000002"/>
    <n v="1735.0320000000002"/>
  </r>
  <r>
    <s v="SO - 0003718"/>
    <s v="In-Store"/>
    <s v="WARE-NMK1003"/>
    <d v="2019-05-15T00:00:00"/>
    <x v="426"/>
    <d v="2019-08-19T00:00:00"/>
    <x v="309"/>
    <n v="8"/>
    <s v="USD"/>
    <x v="14"/>
    <n v="7"/>
    <n v="28"/>
    <n v="145"/>
    <x v="3"/>
    <n v="6"/>
    <n v="0.05"/>
    <n v="2633.1"/>
    <n v="1474.5360000000001"/>
    <n v="20011.559999999998"/>
    <n v="8215.2719999999972"/>
  </r>
  <r>
    <s v="SO - 0003719"/>
    <s v="Online"/>
    <s v="WARE-MKL1006"/>
    <d v="2019-05-15T00:00:00"/>
    <x v="426"/>
    <d v="2019-08-13T00:00:00"/>
    <x v="321"/>
    <n v="23"/>
    <s v="USD"/>
    <x v="19"/>
    <n v="19"/>
    <n v="42"/>
    <n v="333"/>
    <x v="4"/>
    <n v="10"/>
    <n v="0.05"/>
    <n v="1855.9"/>
    <n v="1447.6020000000001"/>
    <n v="12341.735000000001"/>
    <n v="2208.5210000000006"/>
  </r>
  <r>
    <s v="SO - 0003720"/>
    <s v="Distributor"/>
    <s v="WARE-UHY1004"/>
    <d v="2019-05-15T00:00:00"/>
    <x v="426"/>
    <d v="2019-08-20T00:00:00"/>
    <x v="322"/>
    <n v="41"/>
    <s v="USD"/>
    <x v="8"/>
    <n v="23"/>
    <n v="11"/>
    <n v="215"/>
    <x v="0"/>
    <n v="12"/>
    <n v="7.4999999999999997E-2"/>
    <n v="2345"/>
    <n v="1664.9499999999998"/>
    <n v="4338.25"/>
    <n v="1008.3500000000004"/>
  </r>
  <r>
    <s v="SO - 0003721"/>
    <s v="Online"/>
    <s v="WARE-UHY1004"/>
    <d v="2019-05-15T00:00:00"/>
    <x v="427"/>
    <d v="2019-08-07T00:00:00"/>
    <x v="308"/>
    <n v="11"/>
    <s v="USD"/>
    <x v="23"/>
    <n v="15"/>
    <n v="32"/>
    <n v="216"/>
    <x v="0"/>
    <n v="15"/>
    <n v="7.4999999999999997E-2"/>
    <n v="5735.2"/>
    <n v="2810.248"/>
    <n v="21220.240000000002"/>
    <n v="9979.2480000000014"/>
  </r>
  <r>
    <s v="SO - 0003722"/>
    <s v="Online"/>
    <s v="WARE-NMK1003"/>
    <d v="2019-05-15T00:00:00"/>
    <x v="427"/>
    <d v="2019-08-29T00:00:00"/>
    <x v="301"/>
    <n v="6"/>
    <s v="USD"/>
    <x v="23"/>
    <n v="15"/>
    <n v="8"/>
    <n v="146"/>
    <x v="0"/>
    <n v="34"/>
    <n v="0.05"/>
    <n v="2271.3000000000002"/>
    <n v="1612.623"/>
    <n v="8630.94"/>
    <n v="2180.4480000000003"/>
  </r>
  <r>
    <s v="SO - 0003723"/>
    <s v="Wholesale"/>
    <s v="WARE-PUJ1005"/>
    <d v="2019-05-15T00:00:00"/>
    <x v="427"/>
    <d v="2019-08-09T00:00:00"/>
    <x v="314"/>
    <n v="21"/>
    <s v="USD"/>
    <x v="21"/>
    <n v="26"/>
    <n v="1"/>
    <n v="261"/>
    <x v="2"/>
    <n v="7"/>
    <n v="0.05"/>
    <n v="1849.2"/>
    <n v="1312.932"/>
    <n v="7026.96"/>
    <n v="1775.232"/>
  </r>
  <r>
    <s v="SO - 0003724"/>
    <s v="Distributor"/>
    <s v="WARE-MKL1006"/>
    <d v="2019-05-15T00:00:00"/>
    <x v="427"/>
    <d v="2019-08-21T00:00:00"/>
    <x v="308"/>
    <n v="11"/>
    <s v="USD"/>
    <x v="4"/>
    <n v="22"/>
    <n v="4"/>
    <n v="359"/>
    <x v="1"/>
    <n v="29"/>
    <n v="0.1"/>
    <n v="3832.4"/>
    <n v="1647.932"/>
    <n v="24144.12"/>
    <n v="12608.596"/>
  </r>
  <r>
    <s v="SO - 0003725"/>
    <s v="Distributor"/>
    <s v="WARE-NMK1003"/>
    <d v="2019-05-15T00:00:00"/>
    <x v="427"/>
    <d v="2019-08-20T00:00:00"/>
    <x v="321"/>
    <n v="22"/>
    <s v="USD"/>
    <x v="2"/>
    <n v="21"/>
    <n v="1"/>
    <n v="92"/>
    <x v="0"/>
    <n v="42"/>
    <n v="0.05"/>
    <n v="2613"/>
    <n v="1776.8400000000001"/>
    <n v="14894.099999999999"/>
    <n v="4233.0599999999977"/>
  </r>
  <r>
    <s v="SO - 0003726"/>
    <s v="Distributor"/>
    <s v="WARE-NBV1002"/>
    <d v="2019-05-15T00:00:00"/>
    <x v="427"/>
    <d v="2019-08-26T00:00:00"/>
    <x v="313"/>
    <n v="13"/>
    <s v="USD"/>
    <x v="4"/>
    <n v="22"/>
    <n v="18"/>
    <n v="62"/>
    <x v="1"/>
    <n v="11"/>
    <n v="0.15"/>
    <n v="187.6"/>
    <n v="157.584"/>
    <n v="797.3"/>
    <n v="9.3799999999998818"/>
  </r>
  <r>
    <s v="SO - 0003727"/>
    <s v="Online"/>
    <s v="WARE-NMK1003"/>
    <d v="2019-05-15T00:00:00"/>
    <x v="427"/>
    <d v="2019-08-11T00:00:00"/>
    <x v="315"/>
    <n v="14"/>
    <s v="USD"/>
    <x v="19"/>
    <n v="19"/>
    <n v="35"/>
    <n v="143"/>
    <x v="1"/>
    <n v="2"/>
    <n v="0.3"/>
    <n v="180.9"/>
    <n v="115.77600000000001"/>
    <n v="126.63"/>
    <n v="10.853999999999985"/>
  </r>
  <r>
    <s v="SO - 0003728"/>
    <s v="In-Store"/>
    <s v="WARE-NBV1002"/>
    <d v="2019-05-15T00:00:00"/>
    <x v="427"/>
    <d v="2019-08-18T00:00:00"/>
    <x v="315"/>
    <n v="14"/>
    <s v="USD"/>
    <x v="9"/>
    <n v="8"/>
    <n v="26"/>
    <n v="82"/>
    <x v="2"/>
    <n v="37"/>
    <n v="7.4999999999999997E-2"/>
    <n v="5138.9000000000005"/>
    <n v="3597.23"/>
    <n v="14260.447500000002"/>
    <n v="3468.7575000000015"/>
  </r>
  <r>
    <s v="SO - 0003729"/>
    <s v="In-Store"/>
    <s v="WARE-MKL1006"/>
    <d v="2019-05-15T00:00:00"/>
    <x v="427"/>
    <d v="2019-08-21T00:00:00"/>
    <x v="321"/>
    <n v="22"/>
    <s v="USD"/>
    <x v="0"/>
    <n v="6"/>
    <n v="35"/>
    <n v="341"/>
    <x v="1"/>
    <n v="3"/>
    <n v="0.05"/>
    <n v="6210.9000000000005"/>
    <n v="4223.4120000000003"/>
    <n v="41302.485000000001"/>
    <n v="11738.600999999999"/>
  </r>
  <r>
    <s v="SO - 0003730"/>
    <s v="Distributor"/>
    <s v="WARE-XYS1001"/>
    <d v="2019-05-15T00:00:00"/>
    <x v="427"/>
    <d v="2019-08-21T00:00:00"/>
    <x v="307"/>
    <n v="12"/>
    <s v="USD"/>
    <x v="8"/>
    <n v="23"/>
    <n v="33"/>
    <n v="51"/>
    <x v="2"/>
    <n v="37"/>
    <n v="7.4999999999999997E-2"/>
    <n v="254.6"/>
    <n v="201.13400000000001"/>
    <n v="706.51499999999999"/>
    <n v="103.11299999999994"/>
  </r>
  <r>
    <s v="SO - 0003731"/>
    <s v="Distributor"/>
    <s v="WARE-UHY1004"/>
    <d v="2019-02-04T00:00:00"/>
    <x v="427"/>
    <d v="2019-08-22T00:00:00"/>
    <x v="316"/>
    <n v="15"/>
    <s v="USD"/>
    <x v="2"/>
    <n v="21"/>
    <n v="46"/>
    <n v="261"/>
    <x v="1"/>
    <n v="23"/>
    <n v="0.1"/>
    <n v="1005"/>
    <n v="502.5"/>
    <n v="2713.5"/>
    <n v="1206"/>
  </r>
  <r>
    <s v="SO - 0003732"/>
    <s v="Distributor"/>
    <s v="WARE-PUJ1005"/>
    <d v="2019-05-15T00:00:00"/>
    <x v="427"/>
    <d v="2019-08-19T00:00:00"/>
    <x v="311"/>
    <n v="25"/>
    <s v="USD"/>
    <x v="12"/>
    <n v="25"/>
    <n v="30"/>
    <n v="302"/>
    <x v="0"/>
    <n v="22"/>
    <n v="0.05"/>
    <n v="2432.1"/>
    <n v="1580.865"/>
    <n v="4620.99"/>
    <n v="1459.2599999999998"/>
  </r>
  <r>
    <s v="SO - 0003733"/>
    <s v="Wholesale"/>
    <s v="WARE-UHY1004"/>
    <d v="2019-05-15T00:00:00"/>
    <x v="427"/>
    <d v="2019-08-19T00:00:00"/>
    <x v="323"/>
    <n v="29"/>
    <s v="USD"/>
    <x v="25"/>
    <n v="27"/>
    <n v="22"/>
    <n v="251"/>
    <x v="2"/>
    <n v="7"/>
    <n v="7.4999999999999997E-2"/>
    <n v="247.9"/>
    <n v="126.429"/>
    <n v="458.61500000000001"/>
    <n v="205.75700000000001"/>
  </r>
  <r>
    <s v="SO - 0003734"/>
    <s v="Wholesale"/>
    <s v="WARE-NMK1003"/>
    <d v="2019-05-15T00:00:00"/>
    <x v="427"/>
    <d v="2019-08-22T00:00:00"/>
    <x v="324"/>
    <n v="32"/>
    <s v="USD"/>
    <x v="21"/>
    <n v="26"/>
    <n v="33"/>
    <n v="163"/>
    <x v="0"/>
    <n v="22"/>
    <n v="0.1"/>
    <n v="1132.3"/>
    <n v="668.0569999999999"/>
    <n v="2038.1399999999999"/>
    <n v="702.02600000000007"/>
  </r>
  <r>
    <s v="SO - 0003735"/>
    <s v="In-Store"/>
    <s v="WARE-NMK1003"/>
    <d v="2019-02-04T00:00:00"/>
    <x v="428"/>
    <d v="2019-08-13T00:00:00"/>
    <x v="315"/>
    <n v="13"/>
    <s v="USD"/>
    <x v="5"/>
    <n v="12"/>
    <n v="29"/>
    <n v="118"/>
    <x v="1"/>
    <n v="43"/>
    <n v="7.4999999999999997E-2"/>
    <n v="1038.5"/>
    <n v="664.64"/>
    <n v="7684.9000000000005"/>
    <n v="2367.7800000000007"/>
  </r>
  <r>
    <s v="SO - 0003736"/>
    <s v="Wholesale"/>
    <s v="WARE-UHY1004"/>
    <d v="2019-05-15T00:00:00"/>
    <x v="428"/>
    <d v="2019-08-04T00:00:00"/>
    <x v="310"/>
    <n v="7"/>
    <s v="USD"/>
    <x v="21"/>
    <n v="26"/>
    <n v="50"/>
    <n v="240"/>
    <x v="2"/>
    <n v="1"/>
    <n v="0.05"/>
    <n v="207.70000000000002"/>
    <n v="89.311000000000007"/>
    <n v="789.26"/>
    <n v="432.01599999999996"/>
  </r>
  <r>
    <s v="SO - 0003737"/>
    <s v="Wholesale"/>
    <s v="WARE-NMK1003"/>
    <d v="2019-05-15T00:00:00"/>
    <x v="428"/>
    <d v="2019-08-16T00:00:00"/>
    <x v="317"/>
    <n v="19"/>
    <s v="USD"/>
    <x v="21"/>
    <n v="26"/>
    <n v="19"/>
    <n v="168"/>
    <x v="1"/>
    <n v="14"/>
    <n v="0.05"/>
    <n v="2311.5"/>
    <n v="1733.625"/>
    <n v="15371.474999999999"/>
    <n v="3236.0999999999985"/>
  </r>
  <r>
    <s v="SO - 0003738"/>
    <s v="In-Store"/>
    <s v="WARE-UHY1004"/>
    <d v="2019-05-15T00:00:00"/>
    <x v="428"/>
    <d v="2019-08-29T00:00:00"/>
    <x v="321"/>
    <n v="21"/>
    <s v="USD"/>
    <x v="27"/>
    <n v="1"/>
    <n v="35"/>
    <n v="211"/>
    <x v="1"/>
    <n v="40"/>
    <n v="7.4999999999999997E-2"/>
    <n v="3001.6"/>
    <n v="2341.248"/>
    <n v="5552.96"/>
    <n v="870.46399999999994"/>
  </r>
  <r>
    <s v="SO - 0003739"/>
    <s v="Online"/>
    <s v="WARE-PUJ1005"/>
    <d v="2019-05-15T00:00:00"/>
    <x v="428"/>
    <d v="2019-08-28T00:00:00"/>
    <x v="325"/>
    <n v="32"/>
    <s v="USD"/>
    <x v="1"/>
    <n v="14"/>
    <n v="4"/>
    <n v="301"/>
    <x v="0"/>
    <n v="22"/>
    <n v="0.05"/>
    <n v="167.5"/>
    <n v="110.55000000000001"/>
    <n v="318.25"/>
    <n v="97.149999999999977"/>
  </r>
  <r>
    <s v="SO - 0003740"/>
    <s v="Wholesale"/>
    <s v="WARE-PUJ1005"/>
    <d v="2019-05-15T00:00:00"/>
    <x v="428"/>
    <d v="2019-08-22T00:00:00"/>
    <x v="309"/>
    <n v="6"/>
    <s v="USD"/>
    <x v="3"/>
    <n v="28"/>
    <n v="38"/>
    <n v="266"/>
    <x v="1"/>
    <n v="23"/>
    <n v="7.4999999999999997E-2"/>
    <n v="3859.2000000000003"/>
    <n v="2006.7840000000001"/>
    <n v="14279.04"/>
    <n v="6251.9040000000005"/>
  </r>
  <r>
    <s v="SO - 0003741"/>
    <s v="In-Store"/>
    <s v="WARE-PUJ1005"/>
    <d v="2019-05-15T00:00:00"/>
    <x v="428"/>
    <d v="2019-08-28T00:00:00"/>
    <x v="318"/>
    <n v="26"/>
    <s v="USD"/>
    <x v="26"/>
    <n v="3"/>
    <n v="19"/>
    <n v="286"/>
    <x v="1"/>
    <n v="33"/>
    <n v="0.05"/>
    <n v="234.5"/>
    <n v="133.66499999999999"/>
    <n v="668.32499999999993"/>
    <n v="267.32999999999993"/>
  </r>
  <r>
    <s v="SO - 0003742"/>
    <s v="Online"/>
    <s v="WARE-NMK1003"/>
    <d v="2019-05-15T00:00:00"/>
    <x v="428"/>
    <d v="2019-08-23T00:00:00"/>
    <x v="313"/>
    <n v="12"/>
    <s v="USD"/>
    <x v="24"/>
    <n v="16"/>
    <n v="1"/>
    <n v="95"/>
    <x v="1"/>
    <n v="21"/>
    <n v="0.15"/>
    <n v="1031.8"/>
    <n v="691.30600000000004"/>
    <n v="3508.12"/>
    <n v="742.89599999999973"/>
  </r>
  <r>
    <s v="SO - 0003743"/>
    <s v="Distributor"/>
    <s v="WARE-XYS1001"/>
    <d v="2019-05-15T00:00:00"/>
    <x v="428"/>
    <d v="2019-08-30T00:00:00"/>
    <x v="319"/>
    <n v="18"/>
    <s v="USD"/>
    <x v="2"/>
    <n v="21"/>
    <n v="18"/>
    <n v="34"/>
    <x v="4"/>
    <n v="18"/>
    <n v="0.05"/>
    <n v="3819"/>
    <n v="2826.06"/>
    <n v="18140.25"/>
    <n v="4009.9500000000007"/>
  </r>
  <r>
    <s v="SO - 0003744"/>
    <s v="Distributor"/>
    <s v="WARE-NBV1002"/>
    <d v="2019-05-15T00:00:00"/>
    <x v="428"/>
    <d v="2019-08-06T00:00:00"/>
    <x v="309"/>
    <n v="6"/>
    <s v="USD"/>
    <x v="8"/>
    <n v="23"/>
    <n v="27"/>
    <n v="75"/>
    <x v="2"/>
    <n v="37"/>
    <n v="7.4999999999999997E-2"/>
    <n v="3678.3"/>
    <n v="2464.4610000000002"/>
    <n v="23816.992500000004"/>
    <n v="6565.7655000000013"/>
  </r>
  <r>
    <s v="SO - 0003745"/>
    <s v="In-Store"/>
    <s v="WARE-PUJ1005"/>
    <d v="2019-05-15T00:00:00"/>
    <x v="428"/>
    <d v="2019-08-17T00:00:00"/>
    <x v="319"/>
    <n v="18"/>
    <s v="USD"/>
    <x v="11"/>
    <n v="5"/>
    <n v="31"/>
    <n v="262"/>
    <x v="1"/>
    <n v="44"/>
    <n v="7.4999999999999997E-2"/>
    <n v="971.5"/>
    <n v="417.745"/>
    <n v="5391.8249999999998"/>
    <n v="2885.3549999999996"/>
  </r>
  <r>
    <s v="SO - 0003746"/>
    <s v="In-Store"/>
    <s v="WARE-UHY1004"/>
    <d v="2019-05-15T00:00:00"/>
    <x v="428"/>
    <d v="2019-08-06T00:00:00"/>
    <x v="317"/>
    <n v="19"/>
    <s v="USD"/>
    <x v="0"/>
    <n v="6"/>
    <n v="47"/>
    <n v="219"/>
    <x v="1"/>
    <n v="30"/>
    <n v="0.4"/>
    <n v="6009.9000000000005"/>
    <n v="4507.4250000000002"/>
    <n v="7211.88"/>
    <n v="-1802.9700000000003"/>
  </r>
  <r>
    <s v="SO - 0003747"/>
    <s v="Online"/>
    <s v="WARE-PUJ1005"/>
    <d v="2019-02-04T00:00:00"/>
    <x v="428"/>
    <d v="2019-08-27T00:00:00"/>
    <x v="319"/>
    <n v="18"/>
    <s v="USD"/>
    <x v="24"/>
    <n v="16"/>
    <n v="47"/>
    <n v="323"/>
    <x v="1"/>
    <n v="21"/>
    <n v="0.4"/>
    <n v="1118.9000000000001"/>
    <n v="783.23"/>
    <n v="671.34"/>
    <n v="-111.88999999999999"/>
  </r>
  <r>
    <s v="SO - 0003748"/>
    <s v="In-Store"/>
    <s v="WARE-UHY1004"/>
    <d v="2019-05-15T00:00:00"/>
    <x v="428"/>
    <d v="2019-08-05T00:00:00"/>
    <x v="317"/>
    <n v="19"/>
    <s v="USD"/>
    <x v="9"/>
    <n v="8"/>
    <n v="45"/>
    <n v="246"/>
    <x v="3"/>
    <n v="6"/>
    <n v="0.05"/>
    <n v="2693.4"/>
    <n v="2073.9180000000001"/>
    <n v="17911.109999999997"/>
    <n v="3393.6839999999956"/>
  </r>
  <r>
    <s v="SO - 0003749"/>
    <s v="In-Store"/>
    <s v="WARE-XYS1001"/>
    <d v="2019-05-15T00:00:00"/>
    <x v="429"/>
    <d v="2019-08-25T00:00:00"/>
    <x v="301"/>
    <n v="4"/>
    <s v="USD"/>
    <x v="7"/>
    <n v="4"/>
    <n v="18"/>
    <n v="29"/>
    <x v="1"/>
    <n v="29"/>
    <n v="0.05"/>
    <n v="1748.7"/>
    <n v="1346.499"/>
    <n v="6645.0599999999995"/>
    <n v="1259.0639999999994"/>
  </r>
  <r>
    <s v="SO - 0003750"/>
    <s v="Online"/>
    <s v="WARE-NMK1003"/>
    <d v="2019-05-15T00:00:00"/>
    <x v="429"/>
    <d v="2019-08-08T00:00:00"/>
    <x v="306"/>
    <n v="16"/>
    <s v="USD"/>
    <x v="5"/>
    <n v="12"/>
    <n v="22"/>
    <n v="173"/>
    <x v="1"/>
    <n v="29"/>
    <n v="7.4999999999999997E-2"/>
    <n v="1728.6000000000001"/>
    <n v="1175.4480000000001"/>
    <n v="3197.9100000000003"/>
    <n v="847.01400000000012"/>
  </r>
  <r>
    <s v="SO - 0003751"/>
    <s v="Distributor"/>
    <s v="WARE-UHY1004"/>
    <d v="2019-05-15T00:00:00"/>
    <x v="429"/>
    <d v="2019-08-07T00:00:00"/>
    <x v="324"/>
    <n v="30"/>
    <s v="USD"/>
    <x v="15"/>
    <n v="24"/>
    <n v="28"/>
    <n v="226"/>
    <x v="0"/>
    <n v="34"/>
    <n v="0.4"/>
    <n v="3959.7000000000003"/>
    <n v="2217.4320000000002"/>
    <n v="2375.8200000000002"/>
    <n v="158.38799999999992"/>
  </r>
  <r>
    <s v="SO - 0003752"/>
    <s v="Distributor"/>
    <s v="WARE-UHY1004"/>
    <d v="2019-05-15T00:00:00"/>
    <x v="429"/>
    <d v="2019-08-25T00:00:00"/>
    <x v="321"/>
    <n v="20"/>
    <s v="USD"/>
    <x v="12"/>
    <n v="25"/>
    <n v="3"/>
    <n v="236"/>
    <x v="0"/>
    <n v="38"/>
    <n v="0.05"/>
    <n v="783.9"/>
    <n v="423.30600000000004"/>
    <n v="1489.4099999999999"/>
    <n v="642.79799999999977"/>
  </r>
  <r>
    <s v="SO - 0003753"/>
    <s v="In-Store"/>
    <s v="WARE-PUJ1005"/>
    <d v="2019-05-15T00:00:00"/>
    <x v="429"/>
    <d v="2019-08-08T00:00:00"/>
    <x v="318"/>
    <n v="25"/>
    <s v="USD"/>
    <x v="5"/>
    <n v="12"/>
    <n v="6"/>
    <n v="322"/>
    <x v="0"/>
    <n v="12"/>
    <n v="7.4999999999999997E-2"/>
    <n v="1795.6000000000001"/>
    <n v="1400.5680000000002"/>
    <n v="11626.510000000002"/>
    <n v="1822.5339999999997"/>
  </r>
  <r>
    <s v="SO - 0003754"/>
    <s v="Online"/>
    <s v="WARE-NBV1002"/>
    <d v="2019-05-15T00:00:00"/>
    <x v="429"/>
    <d v="2019-08-31T00:00:00"/>
    <x v="309"/>
    <n v="5"/>
    <s v="USD"/>
    <x v="23"/>
    <n v="15"/>
    <n v="41"/>
    <n v="62"/>
    <x v="1"/>
    <n v="41"/>
    <n v="0.15"/>
    <n v="5969.7"/>
    <n v="3343.0320000000002"/>
    <n v="20296.98"/>
    <n v="6924.851999999999"/>
  </r>
  <r>
    <s v="SO - 0003755"/>
    <s v="In-Store"/>
    <s v="WARE-NMK1003"/>
    <d v="2019-05-15T00:00:00"/>
    <x v="429"/>
    <d v="2019-08-11T00:00:00"/>
    <x v="314"/>
    <n v="19"/>
    <s v="USD"/>
    <x v="27"/>
    <n v="1"/>
    <n v="38"/>
    <n v="182"/>
    <x v="1"/>
    <n v="31"/>
    <n v="7.4999999999999997E-2"/>
    <n v="2579.5"/>
    <n v="2115.19"/>
    <n v="4772.0749999999998"/>
    <n v="541.69499999999971"/>
  </r>
  <r>
    <s v="SO - 0003756"/>
    <s v="In-Store"/>
    <s v="WARE-NMK1003"/>
    <d v="2019-05-15T00:00:00"/>
    <x v="430"/>
    <d v="2019-08-29T00:00:00"/>
    <x v="326"/>
    <n v="25"/>
    <s v="USD"/>
    <x v="0"/>
    <n v="6"/>
    <n v="34"/>
    <n v="125"/>
    <x v="1"/>
    <n v="3"/>
    <n v="0.3"/>
    <n v="221.1"/>
    <n v="128.238"/>
    <n v="773.84999999999991"/>
    <n v="132.65999999999985"/>
  </r>
  <r>
    <s v="SO - 0003757"/>
    <s v="In-Store"/>
    <s v="WARE-XYS1001"/>
    <d v="2019-02-04T00:00:00"/>
    <x v="430"/>
    <d v="2019-08-21T00:00:00"/>
    <x v="314"/>
    <n v="18"/>
    <s v="USD"/>
    <x v="26"/>
    <n v="3"/>
    <n v="44"/>
    <n v="7"/>
    <x v="0"/>
    <n v="22"/>
    <n v="0.1"/>
    <n v="2445.5"/>
    <n v="1393.9349999999999"/>
    <n v="15406.65"/>
    <n v="5649.1049999999996"/>
  </r>
  <r>
    <s v="SO - 0003758"/>
    <s v="Distributor"/>
    <s v="WARE-NMK1003"/>
    <d v="2019-05-15T00:00:00"/>
    <x v="430"/>
    <d v="2019-08-15T00:00:00"/>
    <x v="308"/>
    <n v="8"/>
    <s v="USD"/>
    <x v="2"/>
    <n v="21"/>
    <n v="42"/>
    <n v="103"/>
    <x v="1"/>
    <n v="30"/>
    <n v="0.3"/>
    <n v="1118.9000000000001"/>
    <n v="626.58400000000006"/>
    <n v="4699.38"/>
    <n v="939.87599999999975"/>
  </r>
  <r>
    <s v="SO - 0003759"/>
    <s v="Online"/>
    <s v="WARE-PUJ1005"/>
    <d v="2019-02-04T00:00:00"/>
    <x v="430"/>
    <d v="2019-08-16T00:00:00"/>
    <x v="326"/>
    <n v="25"/>
    <s v="USD"/>
    <x v="19"/>
    <n v="19"/>
    <n v="43"/>
    <n v="298"/>
    <x v="2"/>
    <n v="16"/>
    <n v="0.15"/>
    <n v="1246.2"/>
    <n v="598.17600000000004"/>
    <n v="6355.6200000000008"/>
    <n v="2766.5640000000003"/>
  </r>
  <r>
    <s v="SO - 0003760"/>
    <s v="Distributor"/>
    <s v="WARE-UHY1004"/>
    <d v="2019-05-15T00:00:00"/>
    <x v="430"/>
    <d v="2019-08-11T00:00:00"/>
    <x v="321"/>
    <n v="19"/>
    <s v="USD"/>
    <x v="17"/>
    <n v="20"/>
    <n v="3"/>
    <n v="257"/>
    <x v="2"/>
    <n v="13"/>
    <n v="0.05"/>
    <n v="1199.3"/>
    <n v="575.66399999999999"/>
    <n v="9114.6799999999985"/>
    <n v="4509.3679999999986"/>
  </r>
  <r>
    <s v="SO - 0003761"/>
    <s v="Online"/>
    <s v="WARE-NMK1003"/>
    <d v="2019-05-15T00:00:00"/>
    <x v="430"/>
    <d v="2019-08-14T00:00:00"/>
    <x v="309"/>
    <n v="4"/>
    <s v="USD"/>
    <x v="23"/>
    <n v="15"/>
    <n v="41"/>
    <n v="96"/>
    <x v="0"/>
    <n v="15"/>
    <n v="7.4999999999999997E-2"/>
    <n v="174.20000000000002"/>
    <n v="116.71400000000001"/>
    <n v="805.67500000000018"/>
    <n v="222.10500000000013"/>
  </r>
  <r>
    <s v="SO - 0003762"/>
    <s v="Distributor"/>
    <s v="WARE-PUJ1005"/>
    <d v="2019-05-15T00:00:00"/>
    <x v="431"/>
    <d v="2019-08-10T00:00:00"/>
    <x v="307"/>
    <n v="8"/>
    <s v="USD"/>
    <x v="4"/>
    <n v="22"/>
    <n v="46"/>
    <n v="306"/>
    <x v="1"/>
    <n v="39"/>
    <n v="7.4999999999999997E-2"/>
    <n v="5976.4000000000005"/>
    <n v="3227.2560000000003"/>
    <n v="16584.510000000002"/>
    <n v="6902.742000000002"/>
  </r>
  <r>
    <s v="SO - 0003763"/>
    <s v="Wholesale"/>
    <s v="WARE-NMK1003"/>
    <d v="2019-05-15T00:00:00"/>
    <x v="431"/>
    <d v="2019-08-12T00:00:00"/>
    <x v="315"/>
    <n v="10"/>
    <s v="USD"/>
    <x v="21"/>
    <n v="26"/>
    <n v="11"/>
    <n v="195"/>
    <x v="1"/>
    <n v="43"/>
    <n v="7.4999999999999997E-2"/>
    <n v="3423.7000000000003"/>
    <n v="2533.538"/>
    <n v="22168.457500000004"/>
    <n v="4433.6915000000045"/>
  </r>
  <r>
    <s v="SO - 0003764"/>
    <s v="Wholesale"/>
    <s v="WARE-UHY1004"/>
    <d v="2019-05-15T00:00:00"/>
    <x v="431"/>
    <d v="2019-08-17T00:00:00"/>
    <x v="315"/>
    <n v="10"/>
    <s v="USD"/>
    <x v="3"/>
    <n v="28"/>
    <n v="28"/>
    <n v="233"/>
    <x v="3"/>
    <n v="25"/>
    <n v="0.2"/>
    <n v="1025.1000000000001"/>
    <n v="584.30700000000002"/>
    <n v="1640.1600000000003"/>
    <n v="471.54600000000028"/>
  </r>
  <r>
    <s v="SO - 0003765"/>
    <s v="Distributor"/>
    <s v="WARE-NMK1003"/>
    <d v="2019-05-15T00:00:00"/>
    <x v="431"/>
    <d v="2019-08-14T00:00:00"/>
    <x v="324"/>
    <n v="28"/>
    <s v="USD"/>
    <x v="12"/>
    <n v="25"/>
    <n v="50"/>
    <n v="156"/>
    <x v="1"/>
    <n v="45"/>
    <n v="0.05"/>
    <n v="3979.8"/>
    <n v="2626.6680000000001"/>
    <n v="18904.05"/>
    <n v="5770.7099999999991"/>
  </r>
  <r>
    <s v="SO - 0003766"/>
    <s v="Online"/>
    <s v="WARE-UHY1004"/>
    <d v="2019-05-15T00:00:00"/>
    <x v="431"/>
    <d v="2019-08-28T00:00:00"/>
    <x v="313"/>
    <n v="9"/>
    <s v="USD"/>
    <x v="23"/>
    <n v="15"/>
    <n v="32"/>
    <n v="257"/>
    <x v="1"/>
    <n v="46"/>
    <n v="0.05"/>
    <n v="3825.7000000000003"/>
    <n v="3213.5880000000002"/>
    <n v="18172.075000000001"/>
    <n v="2104.1350000000002"/>
  </r>
  <r>
    <s v="SO - 0003767"/>
    <s v="Online"/>
    <s v="WARE-XYS1001"/>
    <d v="2019-05-15T00:00:00"/>
    <x v="431"/>
    <d v="2019-08-16T00:00:00"/>
    <x v="318"/>
    <n v="23"/>
    <s v="USD"/>
    <x v="23"/>
    <n v="15"/>
    <n v="28"/>
    <n v="45"/>
    <x v="0"/>
    <n v="20"/>
    <n v="0.05"/>
    <n v="3892.7000000000003"/>
    <n v="2063.1310000000003"/>
    <n v="18490.325000000001"/>
    <n v="8174.6699999999983"/>
  </r>
  <r>
    <s v="SO - 0003768"/>
    <s v="Distributor"/>
    <s v="WARE-UHY1004"/>
    <d v="2019-05-15T00:00:00"/>
    <x v="431"/>
    <d v="2019-08-26T00:00:00"/>
    <x v="326"/>
    <n v="24"/>
    <s v="USD"/>
    <x v="15"/>
    <n v="24"/>
    <n v="8"/>
    <n v="204"/>
    <x v="4"/>
    <n v="9"/>
    <n v="0.05"/>
    <n v="1018.4"/>
    <n v="672.14400000000001"/>
    <n v="6772.36"/>
    <n v="2067.3519999999999"/>
  </r>
  <r>
    <s v="SO - 0003769"/>
    <s v="In-Store"/>
    <s v="WARE-PUJ1005"/>
    <d v="2019-05-15T00:00:00"/>
    <x v="432"/>
    <d v="2019-08-27T00:00:00"/>
    <x v="324"/>
    <n v="27"/>
    <s v="USD"/>
    <x v="22"/>
    <n v="11"/>
    <n v="25"/>
    <n v="305"/>
    <x v="3"/>
    <n v="25"/>
    <n v="0.2"/>
    <n v="1005"/>
    <n v="783.9"/>
    <n v="4824"/>
    <n v="120.60000000000036"/>
  </r>
  <r>
    <s v="SO - 0003770"/>
    <s v="Wholesale"/>
    <s v="WARE-NBV1002"/>
    <d v="2019-05-15T00:00:00"/>
    <x v="432"/>
    <d v="2019-08-31T00:00:00"/>
    <x v="314"/>
    <n v="16"/>
    <s v="USD"/>
    <x v="21"/>
    <n v="26"/>
    <n v="28"/>
    <n v="78"/>
    <x v="1"/>
    <n v="36"/>
    <n v="0.05"/>
    <n v="5333.2"/>
    <n v="4159.8959999999997"/>
    <n v="5066.54"/>
    <n v="906.64400000000023"/>
  </r>
  <r>
    <s v="SO - 0003771"/>
    <s v="Wholesale"/>
    <s v="WARE-UHY1004"/>
    <d v="2019-05-15T00:00:00"/>
    <x v="432"/>
    <d v="2019-08-23T00:00:00"/>
    <x v="319"/>
    <n v="14"/>
    <s v="USD"/>
    <x v="21"/>
    <n v="26"/>
    <n v="43"/>
    <n v="231"/>
    <x v="1"/>
    <n v="40"/>
    <n v="7.4999999999999997E-2"/>
    <n v="2378.5"/>
    <n v="2021.7249999999999"/>
    <n v="17600.900000000001"/>
    <n v="1427.1000000000022"/>
  </r>
  <r>
    <s v="SO - 0003772"/>
    <s v="In-Store"/>
    <s v="WARE-XYS1001"/>
    <d v="2019-05-15T00:00:00"/>
    <x v="432"/>
    <d v="2019-08-28T00:00:00"/>
    <x v="310"/>
    <n v="3"/>
    <s v="USD"/>
    <x v="7"/>
    <n v="4"/>
    <n v="20"/>
    <n v="52"/>
    <x v="1"/>
    <n v="45"/>
    <n v="0.05"/>
    <n v="1989.9"/>
    <n v="1452.627"/>
    <n v="9452.0249999999996"/>
    <n v="2188.8899999999994"/>
  </r>
  <r>
    <s v="SO - 0003773"/>
    <s v="Online"/>
    <s v="WARE-XYS1001"/>
    <d v="2019-02-04T00:00:00"/>
    <x v="432"/>
    <d v="2019-08-09T00:00:00"/>
    <x v="308"/>
    <n v="6"/>
    <s v="USD"/>
    <x v="5"/>
    <n v="12"/>
    <n v="37"/>
    <n v="7"/>
    <x v="2"/>
    <n v="16"/>
    <n v="0.05"/>
    <n v="2479"/>
    <n v="2007.9900000000002"/>
    <n v="14130.3"/>
    <n v="2082.3599999999969"/>
  </r>
  <r>
    <s v="SO - 0003774"/>
    <s v="In-Store"/>
    <s v="WARE-XYS1001"/>
    <d v="2019-05-15T00:00:00"/>
    <x v="432"/>
    <d v="2019-08-16T00:00:00"/>
    <x v="315"/>
    <n v="9"/>
    <s v="USD"/>
    <x v="9"/>
    <n v="8"/>
    <n v="10"/>
    <n v="30"/>
    <x v="1"/>
    <n v="17"/>
    <n v="7.4999999999999997E-2"/>
    <n v="984.9"/>
    <n v="551.5440000000001"/>
    <n v="6377.2275000000009"/>
    <n v="2516.4195"/>
  </r>
  <r>
    <s v="SO - 0003775"/>
    <s v="Online"/>
    <s v="WARE-XYS1001"/>
    <d v="2019-05-15T00:00:00"/>
    <x v="432"/>
    <d v="2019-09-03T00:00:00"/>
    <x v="311"/>
    <n v="20"/>
    <s v="USD"/>
    <x v="20"/>
    <n v="17"/>
    <n v="5"/>
    <n v="1"/>
    <x v="2"/>
    <n v="16"/>
    <n v="0.05"/>
    <n v="891.1"/>
    <n v="516.83799999999997"/>
    <n v="5925.8149999999996"/>
    <n v="2307.9489999999996"/>
  </r>
  <r>
    <s v="SO - 0003776"/>
    <s v="In-Store"/>
    <s v="WARE-NMK1003"/>
    <d v="2019-05-15T00:00:00"/>
    <x v="432"/>
    <d v="2019-08-23T00:00:00"/>
    <x v="327"/>
    <n v="21"/>
    <s v="USD"/>
    <x v="22"/>
    <n v="11"/>
    <n v="26"/>
    <n v="126"/>
    <x v="3"/>
    <n v="47"/>
    <n v="0.1"/>
    <n v="4013.3"/>
    <n v="2969.8420000000001"/>
    <n v="25283.79"/>
    <n v="4494.8960000000006"/>
  </r>
  <r>
    <s v="SO - 0003777"/>
    <s v="In-Store"/>
    <s v="WARE-UHY1004"/>
    <d v="2019-05-15T00:00:00"/>
    <x v="432"/>
    <d v="2019-08-23T00:00:00"/>
    <x v="328"/>
    <n v="29"/>
    <s v="USD"/>
    <x v="14"/>
    <n v="7"/>
    <n v="5"/>
    <n v="252"/>
    <x v="2"/>
    <n v="7"/>
    <n v="7.4999999999999997E-2"/>
    <n v="6331.5"/>
    <n v="3292.38"/>
    <n v="40996.462500000001"/>
    <n v="17949.802500000002"/>
  </r>
  <r>
    <s v="SO - 0003778"/>
    <s v="Online"/>
    <s v="WARE-NMK1003"/>
    <d v="2019-05-15T00:00:00"/>
    <x v="432"/>
    <d v="2019-09-01T00:00:00"/>
    <x v="324"/>
    <n v="27"/>
    <s v="USD"/>
    <x v="24"/>
    <n v="16"/>
    <n v="14"/>
    <n v="186"/>
    <x v="1"/>
    <n v="21"/>
    <n v="7.4999999999999997E-2"/>
    <n v="5286.3"/>
    <n v="2537.424"/>
    <n v="9779.6550000000007"/>
    <n v="4704.8070000000007"/>
  </r>
  <r>
    <s v="SO - 0003779"/>
    <s v="Distributor"/>
    <s v="WARE-UHY1004"/>
    <d v="2019-05-15T00:00:00"/>
    <x v="432"/>
    <d v="2019-08-15T00:00:00"/>
    <x v="316"/>
    <n v="10"/>
    <s v="USD"/>
    <x v="4"/>
    <n v="22"/>
    <n v="32"/>
    <n v="251"/>
    <x v="1"/>
    <n v="31"/>
    <n v="0.05"/>
    <n v="1715.2"/>
    <n v="1011.968"/>
    <n v="4888.32"/>
    <n v="1852.4159999999997"/>
  </r>
  <r>
    <s v="SO - 0003780"/>
    <s v="Wholesale"/>
    <s v="WARE-UHY1004"/>
    <d v="2019-05-15T00:00:00"/>
    <x v="432"/>
    <d v="2019-08-15T00:00:00"/>
    <x v="307"/>
    <n v="7"/>
    <s v="USD"/>
    <x v="21"/>
    <n v="26"/>
    <n v="41"/>
    <n v="242"/>
    <x v="0"/>
    <n v="19"/>
    <n v="7.4999999999999997E-2"/>
    <n v="1065.3"/>
    <n v="703.09799999999996"/>
    <n v="4927.0124999999998"/>
    <n v="1411.5225"/>
  </r>
  <r>
    <s v="SO - 0003781"/>
    <s v="Online"/>
    <s v="WARE-MKL1006"/>
    <d v="2019-02-04T00:00:00"/>
    <x v="433"/>
    <d v="2019-08-12T00:00:00"/>
    <x v="317"/>
    <n v="14"/>
    <s v="USD"/>
    <x v="1"/>
    <n v="14"/>
    <n v="34"/>
    <n v="332"/>
    <x v="1"/>
    <n v="45"/>
    <n v="7.4999999999999997E-2"/>
    <n v="2505.8000000000002"/>
    <n v="1553.596"/>
    <n v="2317.8650000000002"/>
    <n v="764.26900000000023"/>
  </r>
  <r>
    <s v="SO - 0003782"/>
    <s v="In-Store"/>
    <s v="WARE-UHY1004"/>
    <d v="2019-05-15T00:00:00"/>
    <x v="433"/>
    <d v="2019-08-20T00:00:00"/>
    <x v="311"/>
    <n v="19"/>
    <s v="USD"/>
    <x v="9"/>
    <n v="8"/>
    <n v="15"/>
    <n v="220"/>
    <x v="4"/>
    <n v="10"/>
    <n v="7.4999999999999997E-2"/>
    <n v="1005"/>
    <n v="743.7"/>
    <n v="5577.75"/>
    <n v="1115.5499999999993"/>
  </r>
  <r>
    <s v="SO - 0003783"/>
    <s v="In-Store"/>
    <s v="WARE-NMK1003"/>
    <d v="2019-05-15T00:00:00"/>
    <x v="433"/>
    <d v="2019-08-19T00:00:00"/>
    <x v="314"/>
    <n v="15"/>
    <s v="USD"/>
    <x v="10"/>
    <n v="9"/>
    <n v="28"/>
    <n v="156"/>
    <x v="3"/>
    <n v="6"/>
    <n v="7.4999999999999997E-2"/>
    <n v="1005"/>
    <n v="623.1"/>
    <n v="5577.75"/>
    <n v="1839.1499999999996"/>
  </r>
  <r>
    <s v="SO - 0003784"/>
    <s v="In-Store"/>
    <s v="WARE-UHY1004"/>
    <d v="2019-02-04T00:00:00"/>
    <x v="433"/>
    <d v="2019-08-15T00:00:00"/>
    <x v="313"/>
    <n v="7"/>
    <s v="USD"/>
    <x v="6"/>
    <n v="10"/>
    <n v="18"/>
    <n v="238"/>
    <x v="1"/>
    <n v="45"/>
    <n v="0.15"/>
    <n v="1755.4"/>
    <n v="947.91600000000017"/>
    <n v="7460.45"/>
    <n v="2720.869999999999"/>
  </r>
  <r>
    <s v="SO - 0003785"/>
    <s v="Online"/>
    <s v="WARE-UHY1004"/>
    <d v="2019-02-04T00:00:00"/>
    <x v="434"/>
    <d v="2019-08-20T00:00:00"/>
    <x v="324"/>
    <n v="25"/>
    <s v="USD"/>
    <x v="5"/>
    <n v="12"/>
    <n v="20"/>
    <n v="207"/>
    <x v="0"/>
    <n v="34"/>
    <n v="7.4999999999999997E-2"/>
    <n v="1815.7"/>
    <n v="1143.8910000000001"/>
    <n v="1679.5225"/>
    <n v="535.63149999999996"/>
  </r>
  <r>
    <s v="SO - 0003786"/>
    <s v="In-Store"/>
    <s v="WARE-MKL1006"/>
    <d v="2019-05-15T00:00:00"/>
    <x v="434"/>
    <d v="2019-08-11T00:00:00"/>
    <x v="323"/>
    <n v="22"/>
    <s v="USD"/>
    <x v="22"/>
    <n v="11"/>
    <n v="13"/>
    <n v="365"/>
    <x v="1"/>
    <n v="33"/>
    <n v="0.05"/>
    <n v="2479"/>
    <n v="1090.76"/>
    <n v="18840.399999999998"/>
    <n v="10114.319999999998"/>
  </r>
  <r>
    <s v="SO - 0003787"/>
    <s v="Distributor"/>
    <s v="WARE-NMK1003"/>
    <d v="2019-05-15T00:00:00"/>
    <x v="434"/>
    <d v="2019-08-20T00:00:00"/>
    <x v="328"/>
    <n v="27"/>
    <s v="USD"/>
    <x v="8"/>
    <n v="23"/>
    <n v="20"/>
    <n v="134"/>
    <x v="0"/>
    <n v="20"/>
    <n v="7.4999999999999997E-2"/>
    <n v="2405.3000000000002"/>
    <n v="1250.7560000000001"/>
    <n v="11124.512500000001"/>
    <n v="4870.7325000000001"/>
  </r>
  <r>
    <s v="SO - 0003788"/>
    <s v="Distributor"/>
    <s v="WARE-UHY1004"/>
    <d v="2019-05-15T00:00:00"/>
    <x v="434"/>
    <d v="2019-08-20T00:00:00"/>
    <x v="318"/>
    <n v="20"/>
    <s v="USD"/>
    <x v="15"/>
    <n v="24"/>
    <n v="40"/>
    <n v="254"/>
    <x v="1"/>
    <n v="2"/>
    <n v="0.15"/>
    <n v="5480.6"/>
    <n v="3946.0320000000002"/>
    <n v="18634.04"/>
    <n v="2849.9120000000003"/>
  </r>
  <r>
    <s v="SO - 0003789"/>
    <s v="In-Store"/>
    <s v="WARE-XYS1001"/>
    <d v="2019-05-15T00:00:00"/>
    <x v="434"/>
    <d v="2019-09-01T00:00:00"/>
    <x v="311"/>
    <n v="18"/>
    <s v="USD"/>
    <x v="27"/>
    <n v="1"/>
    <n v="19"/>
    <n v="29"/>
    <x v="0"/>
    <n v="34"/>
    <n v="0.1"/>
    <n v="268"/>
    <n v="166.16"/>
    <n v="1206"/>
    <n v="375.20000000000005"/>
  </r>
  <r>
    <s v="SO - 0003790"/>
    <s v="In-Store"/>
    <s v="WARE-PUJ1005"/>
    <d v="2019-05-15T00:00:00"/>
    <x v="434"/>
    <d v="2019-08-22T00:00:00"/>
    <x v="323"/>
    <n v="22"/>
    <s v="USD"/>
    <x v="10"/>
    <n v="9"/>
    <n v="36"/>
    <n v="279"/>
    <x v="2"/>
    <n v="16"/>
    <n v="7.4999999999999997E-2"/>
    <n v="6331.5"/>
    <n v="2595.915"/>
    <n v="35139.825000000004"/>
    <n v="19564.335000000006"/>
  </r>
  <r>
    <s v="SO - 0003791"/>
    <s v="In-Store"/>
    <s v="WARE-NMK1003"/>
    <d v="2019-05-15T00:00:00"/>
    <x v="434"/>
    <d v="2019-08-21T00:00:00"/>
    <x v="306"/>
    <n v="11"/>
    <s v="USD"/>
    <x v="27"/>
    <n v="1"/>
    <n v="8"/>
    <n v="137"/>
    <x v="1"/>
    <n v="3"/>
    <n v="0.2"/>
    <n v="730.30000000000007"/>
    <n v="365.15000000000003"/>
    <n v="2336.9600000000005"/>
    <n v="876.36000000000035"/>
  </r>
  <r>
    <s v="SO - 0003792"/>
    <s v="In-Store"/>
    <s v="WARE-XYS1001"/>
    <d v="2019-05-15T00:00:00"/>
    <x v="434"/>
    <d v="2019-08-12T00:00:00"/>
    <x v="321"/>
    <n v="15"/>
    <s v="USD"/>
    <x v="6"/>
    <n v="10"/>
    <n v="27"/>
    <n v="4"/>
    <x v="1"/>
    <n v="39"/>
    <n v="7.4999999999999997E-2"/>
    <n v="187.6"/>
    <n v="146.328"/>
    <n v="520.59"/>
    <n v="81.605999999999995"/>
  </r>
  <r>
    <s v="SO - 0003793"/>
    <s v="Online"/>
    <s v="WARE-NMK1003"/>
    <d v="2019-05-15T00:00:00"/>
    <x v="434"/>
    <d v="2019-08-13T00:00:00"/>
    <x v="324"/>
    <n v="25"/>
    <s v="USD"/>
    <x v="20"/>
    <n v="17"/>
    <n v="22"/>
    <n v="127"/>
    <x v="1"/>
    <n v="32"/>
    <n v="0.3"/>
    <n v="3819"/>
    <n v="2329.59"/>
    <n v="10693.199999999999"/>
    <n v="1374.8399999999983"/>
  </r>
  <r>
    <s v="SO - 0003794"/>
    <s v="Distributor"/>
    <s v="WARE-NMK1003"/>
    <d v="2019-05-15T00:00:00"/>
    <x v="434"/>
    <d v="2019-08-28T00:00:00"/>
    <x v="328"/>
    <n v="27"/>
    <s v="USD"/>
    <x v="2"/>
    <n v="21"/>
    <n v="48"/>
    <n v="194"/>
    <x v="1"/>
    <n v="39"/>
    <n v="0.1"/>
    <n v="241.20000000000002"/>
    <n v="135.07200000000003"/>
    <n v="434.16"/>
    <n v="164.01599999999996"/>
  </r>
  <r>
    <s v="SO - 0003795"/>
    <s v="Online"/>
    <s v="WARE-UHY1004"/>
    <d v="2019-05-15T00:00:00"/>
    <x v="434"/>
    <d v="2019-08-13T00:00:00"/>
    <x v="321"/>
    <n v="15"/>
    <s v="USD"/>
    <x v="18"/>
    <n v="13"/>
    <n v="19"/>
    <n v="223"/>
    <x v="1"/>
    <n v="33"/>
    <n v="0.2"/>
    <n v="1299.8"/>
    <n v="961.85199999999998"/>
    <n v="8318.7199999999993"/>
    <n v="623.90399999999954"/>
  </r>
  <r>
    <s v="SO - 0003796"/>
    <s v="In-Store"/>
    <s v="WARE-MKL1006"/>
    <d v="2019-05-15T00:00:00"/>
    <x v="434"/>
    <d v="2019-09-05T00:00:00"/>
    <x v="328"/>
    <n v="27"/>
    <s v="USD"/>
    <x v="14"/>
    <n v="7"/>
    <n v="7"/>
    <n v="344"/>
    <x v="0"/>
    <n v="34"/>
    <n v="0.1"/>
    <n v="1112.2"/>
    <n v="456.00200000000001"/>
    <n v="3002.9400000000005"/>
    <n v="1634.9340000000004"/>
  </r>
  <r>
    <s v="SO - 0003797"/>
    <s v="Online"/>
    <s v="WARE-MKL1006"/>
    <d v="2019-05-15T00:00:00"/>
    <x v="434"/>
    <d v="2019-08-26T00:00:00"/>
    <x v="315"/>
    <n v="7"/>
    <s v="USD"/>
    <x v="20"/>
    <n v="17"/>
    <n v="49"/>
    <n v="344"/>
    <x v="1"/>
    <n v="29"/>
    <n v="7.4999999999999997E-2"/>
    <n v="4006.6"/>
    <n v="2844.6859999999997"/>
    <n v="29648.84"/>
    <n v="6891.3520000000026"/>
  </r>
  <r>
    <s v="SO - 0003798"/>
    <s v="Wholesale"/>
    <s v="WARE-PUJ1005"/>
    <d v="2019-05-15T00:00:00"/>
    <x v="435"/>
    <d v="2019-08-24T00:00:00"/>
    <x v="325"/>
    <n v="25"/>
    <s v="USD"/>
    <x v="3"/>
    <n v="28"/>
    <n v="32"/>
    <n v="328"/>
    <x v="4"/>
    <n v="10"/>
    <n v="0.05"/>
    <n v="978.2"/>
    <n v="596.702"/>
    <n v="7434.32"/>
    <n v="2660.7039999999997"/>
  </r>
  <r>
    <s v="SO - 0003799"/>
    <s v="In-Store"/>
    <s v="WARE-NMK1003"/>
    <d v="2019-05-15T00:00:00"/>
    <x v="435"/>
    <d v="2019-08-13T00:00:00"/>
    <x v="329"/>
    <n v="35"/>
    <s v="USD"/>
    <x v="10"/>
    <n v="9"/>
    <n v="38"/>
    <n v="129"/>
    <x v="0"/>
    <n v="5"/>
    <n v="0.05"/>
    <n v="1045.2"/>
    <n v="616.66800000000001"/>
    <n v="3971.7599999999998"/>
    <n v="1505.0879999999997"/>
  </r>
  <r>
    <s v="SO - 0003800"/>
    <s v="Wholesale"/>
    <s v="WARE-NMK1003"/>
    <d v="2019-05-15T00:00:00"/>
    <x v="435"/>
    <d v="2019-08-12T00:00:00"/>
    <x v="330"/>
    <n v="41"/>
    <s v="USD"/>
    <x v="3"/>
    <n v="28"/>
    <n v="47"/>
    <n v="156"/>
    <x v="2"/>
    <n v="8"/>
    <n v="0.15"/>
    <n v="5621.3"/>
    <n v="2754.4369999999999"/>
    <n v="14334.315000000001"/>
    <n v="6071.0040000000008"/>
  </r>
  <r>
    <s v="SO - 0003801"/>
    <s v="Online"/>
    <s v="WARE-UHY1004"/>
    <d v="2019-05-15T00:00:00"/>
    <x v="435"/>
    <d v="2019-08-24T00:00:00"/>
    <x v="326"/>
    <n v="20"/>
    <s v="USD"/>
    <x v="18"/>
    <n v="13"/>
    <n v="50"/>
    <n v="205"/>
    <x v="1"/>
    <n v="33"/>
    <n v="0.3"/>
    <n v="1092.1000000000001"/>
    <n v="862.75900000000013"/>
    <n v="764.47"/>
    <n v="-98.289000000000101"/>
  </r>
  <r>
    <s v="SO - 0003802"/>
    <s v="In-Store"/>
    <s v="WARE-XYS1001"/>
    <d v="2019-05-15T00:00:00"/>
    <x v="435"/>
    <d v="2019-08-12T00:00:00"/>
    <x v="331"/>
    <n v="31"/>
    <s v="USD"/>
    <x v="11"/>
    <n v="5"/>
    <n v="24"/>
    <n v="17"/>
    <x v="2"/>
    <n v="8"/>
    <n v="7.4999999999999997E-2"/>
    <n v="877.7"/>
    <n v="438.85"/>
    <n v="3247.4900000000002"/>
    <n v="1492.0900000000001"/>
  </r>
  <r>
    <s v="SO - 0003803"/>
    <s v="Online"/>
    <s v="WARE-XYS1001"/>
    <d v="2019-05-15T00:00:00"/>
    <x v="435"/>
    <d v="2019-08-30T00:00:00"/>
    <x v="319"/>
    <n v="11"/>
    <s v="USD"/>
    <x v="16"/>
    <n v="18"/>
    <n v="36"/>
    <n v="38"/>
    <x v="3"/>
    <n v="47"/>
    <n v="7.4999999999999997E-2"/>
    <n v="1889.4"/>
    <n v="1190.3220000000001"/>
    <n v="8738.4750000000004"/>
    <n v="2786.8649999999998"/>
  </r>
  <r>
    <s v="SO - 0003804"/>
    <s v="Online"/>
    <s v="WARE-PUJ1005"/>
    <d v="2019-05-15T00:00:00"/>
    <x v="436"/>
    <d v="2019-08-19T00:00:00"/>
    <x v="316"/>
    <n v="6"/>
    <s v="USD"/>
    <x v="20"/>
    <n v="17"/>
    <n v="48"/>
    <n v="297"/>
    <x v="0"/>
    <n v="20"/>
    <n v="7.4999999999999997E-2"/>
    <n v="1078.7"/>
    <n v="485.41500000000002"/>
    <n v="7982.380000000001"/>
    <n v="4099.0600000000013"/>
  </r>
  <r>
    <s v="SO - 0003805"/>
    <s v="In-Store"/>
    <s v="WARE-PUJ1005"/>
    <d v="2019-05-15T00:00:00"/>
    <x v="436"/>
    <d v="2019-08-21T00:00:00"/>
    <x v="316"/>
    <n v="6"/>
    <s v="USD"/>
    <x v="13"/>
    <n v="2"/>
    <n v="27"/>
    <n v="277"/>
    <x v="0"/>
    <n v="12"/>
    <n v="7.4999999999999997E-2"/>
    <n v="1145.7"/>
    <n v="928.01700000000005"/>
    <n v="6358.6350000000011"/>
    <n v="790.53300000000036"/>
  </r>
  <r>
    <s v="SO - 0003806"/>
    <s v="In-Store"/>
    <s v="WARE-UHY1004"/>
    <d v="2019-05-15T00:00:00"/>
    <x v="436"/>
    <d v="2019-09-03T00:00:00"/>
    <x v="314"/>
    <n v="12"/>
    <s v="USD"/>
    <x v="10"/>
    <n v="9"/>
    <n v="13"/>
    <n v="244"/>
    <x v="1"/>
    <n v="29"/>
    <n v="0.1"/>
    <n v="924.6"/>
    <n v="369.84000000000003"/>
    <n v="3328.56"/>
    <n v="1849.1999999999998"/>
  </r>
  <r>
    <s v="SO - 0003807"/>
    <s v="Online"/>
    <s v="WARE-PUJ1005"/>
    <d v="2019-05-15T00:00:00"/>
    <x v="436"/>
    <d v="2019-09-06T00:00:00"/>
    <x v="306"/>
    <n v="9"/>
    <s v="USD"/>
    <x v="19"/>
    <n v="19"/>
    <n v="20"/>
    <n v="323"/>
    <x v="1"/>
    <n v="21"/>
    <n v="0.1"/>
    <n v="1105.5"/>
    <n v="795.95999999999992"/>
    <n v="5969.7"/>
    <n v="1193.9400000000005"/>
  </r>
  <r>
    <s v="SO - 0003808"/>
    <s v="Online"/>
    <s v="WARE-PUJ1005"/>
    <d v="2019-05-15T00:00:00"/>
    <x v="436"/>
    <d v="2019-09-04T00:00:00"/>
    <x v="321"/>
    <n v="13"/>
    <s v="USD"/>
    <x v="18"/>
    <n v="13"/>
    <n v="3"/>
    <n v="306"/>
    <x v="1"/>
    <n v="45"/>
    <n v="0.15"/>
    <n v="991.6"/>
    <n v="495.8"/>
    <n v="5900.0199999999995"/>
    <n v="2429.4199999999996"/>
  </r>
  <r>
    <s v="SO - 0003809"/>
    <s v="In-Store"/>
    <s v="WARE-PUJ1005"/>
    <d v="2019-05-15T00:00:00"/>
    <x v="436"/>
    <d v="2019-08-24T00:00:00"/>
    <x v="317"/>
    <n v="11"/>
    <s v="USD"/>
    <x v="26"/>
    <n v="3"/>
    <n v="7"/>
    <n v="315"/>
    <x v="2"/>
    <n v="16"/>
    <n v="0.15"/>
    <n v="897.80000000000007"/>
    <n v="664.37200000000007"/>
    <n v="2289.39"/>
    <n v="296.27399999999966"/>
  </r>
  <r>
    <s v="SO - 0003810"/>
    <s v="Distributor"/>
    <s v="WARE-XYS1001"/>
    <d v="2019-05-15T00:00:00"/>
    <x v="436"/>
    <d v="2019-09-01T00:00:00"/>
    <x v="319"/>
    <n v="10"/>
    <s v="USD"/>
    <x v="8"/>
    <n v="23"/>
    <n v="8"/>
    <n v="21"/>
    <x v="1"/>
    <n v="26"/>
    <n v="7.4999999999999997E-2"/>
    <n v="3946.3"/>
    <n v="1617.9829999999999"/>
    <n v="10950.982500000002"/>
    <n v="6097.0335000000023"/>
  </r>
  <r>
    <s v="SO - 0003811"/>
    <s v="Online"/>
    <s v="WARE-PUJ1005"/>
    <d v="2019-05-15T00:00:00"/>
    <x v="436"/>
    <d v="2019-08-12T00:00:00"/>
    <x v="316"/>
    <n v="6"/>
    <s v="USD"/>
    <x v="18"/>
    <n v="13"/>
    <n v="45"/>
    <n v="300"/>
    <x v="2"/>
    <n v="13"/>
    <n v="0.05"/>
    <n v="6150.6"/>
    <n v="2890.7820000000002"/>
    <n v="11686.14"/>
    <n v="5904.5759999999991"/>
  </r>
  <r>
    <s v="SO - 0003812"/>
    <s v="In-Store"/>
    <s v="WARE-MKL1006"/>
    <d v="2019-05-15T00:00:00"/>
    <x v="436"/>
    <d v="2019-08-16T00:00:00"/>
    <x v="327"/>
    <n v="17"/>
    <s v="USD"/>
    <x v="10"/>
    <n v="9"/>
    <n v="12"/>
    <n v="334"/>
    <x v="1"/>
    <n v="36"/>
    <n v="7.4999999999999997E-2"/>
    <n v="214.4"/>
    <n v="145.792"/>
    <n v="1586.5600000000002"/>
    <n v="420.22400000000016"/>
  </r>
  <r>
    <s v="SO - 0003813"/>
    <s v="Wholesale"/>
    <s v="WARE-NBV1002"/>
    <d v="2019-05-15T00:00:00"/>
    <x v="437"/>
    <d v="2019-08-14T00:00:00"/>
    <x v="332"/>
    <n v="25"/>
    <s v="USD"/>
    <x v="25"/>
    <n v="27"/>
    <n v="36"/>
    <n v="74"/>
    <x v="2"/>
    <n v="13"/>
    <n v="0.15"/>
    <n v="247.9"/>
    <n v="163.614"/>
    <n v="632.14499999999998"/>
    <n v="141.303"/>
  </r>
  <r>
    <s v="SO - 0003814"/>
    <s v="In-Store"/>
    <s v="WARE-UHY1004"/>
    <d v="2019-05-15T00:00:00"/>
    <x v="437"/>
    <d v="2019-08-25T00:00:00"/>
    <x v="317"/>
    <n v="10"/>
    <s v="USD"/>
    <x v="0"/>
    <n v="6"/>
    <n v="10"/>
    <n v="205"/>
    <x v="0"/>
    <n v="5"/>
    <n v="0.1"/>
    <n v="3959.7000000000003"/>
    <n v="3207.3570000000004"/>
    <n v="28509.840000000004"/>
    <n v="2850.9840000000004"/>
  </r>
  <r>
    <s v="SO - 0003815"/>
    <s v="Distributor"/>
    <s v="WARE-MKL1006"/>
    <d v="2019-05-15T00:00:00"/>
    <x v="437"/>
    <d v="2019-08-17T00:00:00"/>
    <x v="326"/>
    <n v="18"/>
    <s v="USD"/>
    <x v="15"/>
    <n v="24"/>
    <n v="35"/>
    <n v="363"/>
    <x v="1"/>
    <n v="45"/>
    <n v="7.4999999999999997E-2"/>
    <n v="3798.9"/>
    <n v="2887.1640000000002"/>
    <n v="21083.895000000004"/>
    <n v="3760.9110000000037"/>
  </r>
  <r>
    <s v="SO - 0003816"/>
    <s v="Distributor"/>
    <s v="WARE-UHY1004"/>
    <d v="2019-05-15T00:00:00"/>
    <x v="437"/>
    <d v="2019-08-23T00:00:00"/>
    <x v="323"/>
    <n v="19"/>
    <s v="USD"/>
    <x v="8"/>
    <n v="23"/>
    <n v="21"/>
    <n v="234"/>
    <x v="2"/>
    <n v="4"/>
    <n v="0.2"/>
    <n v="3912.8"/>
    <n v="1799.8880000000001"/>
    <n v="3130.2400000000002"/>
    <n v="1330.3520000000001"/>
  </r>
  <r>
    <s v="SO - 0003817"/>
    <s v="Online"/>
    <s v="WARE-UHY1004"/>
    <d v="2019-05-15T00:00:00"/>
    <x v="437"/>
    <d v="2019-08-14T00:00:00"/>
    <x v="315"/>
    <n v="4"/>
    <s v="USD"/>
    <x v="20"/>
    <n v="17"/>
    <n v="34"/>
    <n v="204"/>
    <x v="1"/>
    <n v="24"/>
    <n v="0.05"/>
    <n v="261.3"/>
    <n v="109.746"/>
    <n v="1489.41"/>
    <n v="830.93400000000008"/>
  </r>
  <r>
    <s v="SO - 0003818"/>
    <s v="Wholesale"/>
    <s v="WARE-XYS1001"/>
    <d v="2019-05-15T00:00:00"/>
    <x v="437"/>
    <d v="2019-09-05T00:00:00"/>
    <x v="326"/>
    <n v="18"/>
    <s v="USD"/>
    <x v="3"/>
    <n v="28"/>
    <n v="1"/>
    <n v="57"/>
    <x v="1"/>
    <n v="40"/>
    <n v="0.05"/>
    <n v="2331.6"/>
    <n v="1515.54"/>
    <n v="15505.139999999998"/>
    <n v="4896.3599999999988"/>
  </r>
  <r>
    <s v="SO - 0003819"/>
    <s v="Online"/>
    <s v="WARE-NMK1003"/>
    <d v="2019-05-15T00:00:00"/>
    <x v="438"/>
    <d v="2019-08-18T00:00:00"/>
    <x v="332"/>
    <n v="24"/>
    <s v="USD"/>
    <x v="24"/>
    <n v="16"/>
    <n v="17"/>
    <n v="177"/>
    <x v="0"/>
    <n v="22"/>
    <n v="0.2"/>
    <n v="1098.8"/>
    <n v="802.12399999999991"/>
    <n v="2637.12"/>
    <n v="230.74800000000005"/>
  </r>
  <r>
    <s v="SO - 0003820"/>
    <s v="Wholesale"/>
    <s v="WARE-UHY1004"/>
    <d v="2019-05-15T00:00:00"/>
    <x v="438"/>
    <d v="2019-09-03T00:00:00"/>
    <x v="325"/>
    <n v="22"/>
    <s v="USD"/>
    <x v="21"/>
    <n v="26"/>
    <n v="12"/>
    <n v="205"/>
    <x v="0"/>
    <n v="22"/>
    <n v="7.4999999999999997E-2"/>
    <n v="3946.3"/>
    <n v="3196.5030000000002"/>
    <n v="14601.310000000001"/>
    <n v="1815.2980000000007"/>
  </r>
  <r>
    <s v="SO - 0003821"/>
    <s v="Wholesale"/>
    <s v="WARE-PUJ1005"/>
    <d v="2019-05-15T00:00:00"/>
    <x v="438"/>
    <d v="2019-09-02T00:00:00"/>
    <x v="323"/>
    <n v="18"/>
    <s v="USD"/>
    <x v="3"/>
    <n v="28"/>
    <n v="8"/>
    <n v="309"/>
    <x v="0"/>
    <n v="42"/>
    <n v="0.1"/>
    <n v="1855.9"/>
    <n v="890.83199999999999"/>
    <n v="1670.3100000000002"/>
    <n v="779.47800000000018"/>
  </r>
  <r>
    <s v="SO - 0003822"/>
    <s v="Wholesale"/>
    <s v="WARE-NMK1003"/>
    <d v="2019-05-15T00:00:00"/>
    <x v="438"/>
    <d v="2019-08-20T00:00:00"/>
    <x v="314"/>
    <n v="10"/>
    <s v="USD"/>
    <x v="21"/>
    <n v="26"/>
    <n v="50"/>
    <n v="144"/>
    <x v="0"/>
    <n v="22"/>
    <n v="0.15"/>
    <n v="5768.7"/>
    <n v="2711.2889999999998"/>
    <n v="9806.7899999999991"/>
    <n v="4384.2119999999995"/>
  </r>
  <r>
    <s v="SO - 0003823"/>
    <s v="Online"/>
    <s v="WARE-PUJ1005"/>
    <d v="2019-05-15T00:00:00"/>
    <x v="438"/>
    <d v="2019-08-15T00:00:00"/>
    <x v="326"/>
    <n v="17"/>
    <s v="USD"/>
    <x v="23"/>
    <n v="15"/>
    <n v="23"/>
    <n v="268"/>
    <x v="1"/>
    <n v="33"/>
    <n v="0.1"/>
    <n v="737"/>
    <n v="346.39"/>
    <n v="3316.5"/>
    <n v="1584.5500000000002"/>
  </r>
  <r>
    <s v="SO - 0003824"/>
    <s v="Distributor"/>
    <s v="WARE-NBV1002"/>
    <d v="2019-05-15T00:00:00"/>
    <x v="438"/>
    <d v="2019-08-28T00:00:00"/>
    <x v="316"/>
    <n v="4"/>
    <s v="USD"/>
    <x v="4"/>
    <n v="22"/>
    <n v="11"/>
    <n v="69"/>
    <x v="1"/>
    <n v="39"/>
    <n v="0.05"/>
    <n v="5996.5"/>
    <n v="2398.6"/>
    <n v="45573.4"/>
    <n v="26384.600000000002"/>
  </r>
  <r>
    <s v="SO - 0003825"/>
    <s v="Online"/>
    <s v="WARE-XYS1001"/>
    <d v="2019-05-15T00:00:00"/>
    <x v="438"/>
    <d v="2019-08-24T00:00:00"/>
    <x v="323"/>
    <n v="18"/>
    <s v="USD"/>
    <x v="1"/>
    <n v="14"/>
    <n v="35"/>
    <n v="32"/>
    <x v="1"/>
    <n v="43"/>
    <n v="0.1"/>
    <n v="1058.6000000000001"/>
    <n v="899.81000000000006"/>
    <n v="6669.1800000000012"/>
    <n v="370.51000000000113"/>
  </r>
  <r>
    <s v="SO - 0003826"/>
    <s v="Online"/>
    <s v="WARE-NMK1003"/>
    <d v="2019-05-15T00:00:00"/>
    <x v="438"/>
    <d v="2019-08-30T00:00:00"/>
    <x v="317"/>
    <n v="9"/>
    <s v="USD"/>
    <x v="24"/>
    <n v="16"/>
    <n v="16"/>
    <n v="185"/>
    <x v="1"/>
    <n v="21"/>
    <n v="7.4999999999999997E-2"/>
    <n v="897.80000000000007"/>
    <n v="619.48199999999997"/>
    <n v="4982.79"/>
    <n v="1265.8980000000001"/>
  </r>
  <r>
    <s v="SO - 0003827"/>
    <s v="Online"/>
    <s v="WARE-XYS1001"/>
    <d v="2019-05-15T00:00:00"/>
    <x v="439"/>
    <d v="2019-08-21T00:00:00"/>
    <x v="311"/>
    <n v="13"/>
    <s v="USD"/>
    <x v="16"/>
    <n v="18"/>
    <n v="43"/>
    <n v="33"/>
    <x v="0"/>
    <n v="42"/>
    <n v="7.4999999999999997E-2"/>
    <n v="2613"/>
    <n v="1332.63"/>
    <n v="12085.125"/>
    <n v="5421.9749999999995"/>
  </r>
  <r>
    <s v="SO - 0003828"/>
    <s v="Distributor"/>
    <s v="WARE-NMK1003"/>
    <d v="2019-05-15T00:00:00"/>
    <x v="439"/>
    <d v="2019-09-02T00:00:00"/>
    <x v="323"/>
    <n v="17"/>
    <s v="USD"/>
    <x v="4"/>
    <n v="22"/>
    <n v="5"/>
    <n v="98"/>
    <x v="1"/>
    <n v="46"/>
    <n v="0.1"/>
    <n v="5621.3"/>
    <n v="3316.567"/>
    <n v="25295.850000000002"/>
    <n v="8713.0150000000031"/>
  </r>
  <r>
    <s v="SO - 0003829"/>
    <s v="Online"/>
    <s v="WARE-UHY1004"/>
    <d v="2019-05-15T00:00:00"/>
    <x v="439"/>
    <d v="2019-08-25T00:00:00"/>
    <x v="328"/>
    <n v="22"/>
    <s v="USD"/>
    <x v="16"/>
    <n v="18"/>
    <n v="1"/>
    <n v="229"/>
    <x v="0"/>
    <n v="20"/>
    <n v="0.05"/>
    <n v="951.4"/>
    <n v="732.57799999999997"/>
    <n v="3615.3199999999997"/>
    <n v="685.00799999999981"/>
  </r>
  <r>
    <s v="SO - 0003830"/>
    <s v="Online"/>
    <s v="WARE-PUJ1005"/>
    <d v="2019-05-15T00:00:00"/>
    <x v="439"/>
    <d v="2019-08-23T00:00:00"/>
    <x v="333"/>
    <n v="24"/>
    <s v="USD"/>
    <x v="17"/>
    <n v="20"/>
    <n v="35"/>
    <n v="298"/>
    <x v="2"/>
    <n v="13"/>
    <n v="0.05"/>
    <n v="187.6"/>
    <n v="80.667999999999992"/>
    <n v="891.09999999999991"/>
    <n v="487.75999999999993"/>
  </r>
  <r>
    <s v="SO - 0003831"/>
    <s v="Online"/>
    <s v="WARE-UHY1004"/>
    <d v="2019-05-15T00:00:00"/>
    <x v="439"/>
    <d v="2019-08-16T00:00:00"/>
    <x v="331"/>
    <n v="27"/>
    <s v="USD"/>
    <x v="24"/>
    <n v="16"/>
    <n v="4"/>
    <n v="244"/>
    <x v="0"/>
    <n v="22"/>
    <n v="0.15"/>
    <n v="3886"/>
    <n v="2409.3200000000002"/>
    <n v="23121.7"/>
    <n v="6256.4599999999991"/>
  </r>
  <r>
    <s v="SO - 0003832"/>
    <s v="Wholesale"/>
    <s v="WARE-NMK1003"/>
    <d v="2019-05-15T00:00:00"/>
    <x v="439"/>
    <d v="2019-08-20T00:00:00"/>
    <x v="316"/>
    <n v="3"/>
    <s v="USD"/>
    <x v="3"/>
    <n v="28"/>
    <n v="31"/>
    <n v="106"/>
    <x v="0"/>
    <n v="15"/>
    <n v="0.05"/>
    <n v="1815.7"/>
    <n v="980.47800000000007"/>
    <n v="10349.49"/>
    <n v="4466.6219999999994"/>
  </r>
  <r>
    <s v="SO - 0003833"/>
    <s v="In-Store"/>
    <s v="WARE-NMK1003"/>
    <d v="2019-05-15T00:00:00"/>
    <x v="439"/>
    <d v="2019-08-23T00:00:00"/>
    <x v="306"/>
    <n v="6"/>
    <s v="USD"/>
    <x v="14"/>
    <n v="7"/>
    <n v="4"/>
    <n v="199"/>
    <x v="1"/>
    <n v="26"/>
    <n v="0.2"/>
    <n v="2834.1"/>
    <n v="1927.1880000000001"/>
    <n v="9069.1200000000008"/>
    <n v="1360.3680000000004"/>
  </r>
  <r>
    <s v="SO - 0003834"/>
    <s v="Online"/>
    <s v="WARE-NMK1003"/>
    <d v="2019-05-15T00:00:00"/>
    <x v="440"/>
    <d v="2019-09-05T00:00:00"/>
    <x v="322"/>
    <n v="27"/>
    <s v="USD"/>
    <x v="16"/>
    <n v="18"/>
    <n v="49"/>
    <n v="130"/>
    <x v="0"/>
    <n v="34"/>
    <n v="0.05"/>
    <n v="971.5"/>
    <n v="670.33499999999992"/>
    <n v="6460.4749999999995"/>
    <n v="1768.13"/>
  </r>
  <r>
    <s v="SO - 0003835"/>
    <s v="Wholesale"/>
    <s v="WARE-NMK1003"/>
    <d v="2019-05-15T00:00:00"/>
    <x v="440"/>
    <d v="2019-09-11T00:00:00"/>
    <x v="325"/>
    <n v="20"/>
    <s v="USD"/>
    <x v="25"/>
    <n v="27"/>
    <n v="5"/>
    <n v="146"/>
    <x v="1"/>
    <n v="44"/>
    <n v="0.1"/>
    <n v="180.9"/>
    <n v="86.831999999999994"/>
    <n v="1139.67"/>
    <n v="531.84600000000012"/>
  </r>
  <r>
    <s v="SO - 0003836"/>
    <s v="Online"/>
    <s v="WARE-NMK1003"/>
    <d v="2019-05-15T00:00:00"/>
    <x v="440"/>
    <d v="2019-09-06T00:00:00"/>
    <x v="331"/>
    <n v="26"/>
    <s v="USD"/>
    <x v="24"/>
    <n v="16"/>
    <n v="12"/>
    <n v="95"/>
    <x v="2"/>
    <n v="37"/>
    <n v="0.15"/>
    <n v="207.70000000000002"/>
    <n v="114.23500000000001"/>
    <n v="882.72500000000002"/>
    <n v="311.54999999999995"/>
  </r>
  <r>
    <s v="SO - 0003837"/>
    <s v="Online"/>
    <s v="WARE-NMK1003"/>
    <d v="2019-05-15T00:00:00"/>
    <x v="440"/>
    <d v="2019-08-25T00:00:00"/>
    <x v="325"/>
    <n v="20"/>
    <s v="USD"/>
    <x v="23"/>
    <n v="15"/>
    <n v="23"/>
    <n v="144"/>
    <x v="1"/>
    <n v="36"/>
    <n v="0.05"/>
    <n v="3979.8"/>
    <n v="2706.2640000000001"/>
    <n v="11342.43"/>
    <n v="3223.6379999999999"/>
  </r>
  <r>
    <s v="SO - 0003838"/>
    <s v="In-Store"/>
    <s v="WARE-PUJ1005"/>
    <d v="2019-05-15T00:00:00"/>
    <x v="440"/>
    <d v="2019-08-24T00:00:00"/>
    <x v="323"/>
    <n v="16"/>
    <s v="USD"/>
    <x v="26"/>
    <n v="3"/>
    <n v="13"/>
    <n v="290"/>
    <x v="0"/>
    <n v="19"/>
    <n v="0.3"/>
    <n v="221.1"/>
    <n v="154.76999999999998"/>
    <n v="619.07999999999993"/>
    <n v="0"/>
  </r>
  <r>
    <s v="SO - 0003839"/>
    <s v="Distributor"/>
    <s v="WARE-NMK1003"/>
    <d v="2019-05-15T00:00:00"/>
    <x v="440"/>
    <d v="2019-08-25T00:00:00"/>
    <x v="311"/>
    <n v="12"/>
    <s v="USD"/>
    <x v="4"/>
    <n v="22"/>
    <n v="9"/>
    <n v="139"/>
    <x v="0"/>
    <n v="12"/>
    <n v="0.2"/>
    <n v="1058.6000000000001"/>
    <n v="497.54200000000003"/>
    <n v="4234.4000000000005"/>
    <n v="1746.6900000000005"/>
  </r>
  <r>
    <s v="SO - 0003840"/>
    <s v="Online"/>
    <s v="WARE-UHY1004"/>
    <d v="2019-05-15T00:00:00"/>
    <x v="440"/>
    <d v="2019-08-24T00:00:00"/>
    <x v="316"/>
    <n v="2"/>
    <s v="USD"/>
    <x v="19"/>
    <n v="19"/>
    <n v="22"/>
    <n v="258"/>
    <x v="2"/>
    <n v="4"/>
    <n v="0.15"/>
    <n v="5929.5"/>
    <n v="3557.7"/>
    <n v="15120.225"/>
    <n v="4447.1250000000018"/>
  </r>
  <r>
    <s v="SO - 0003841"/>
    <s v="Distributor"/>
    <s v="WARE-XYS1001"/>
    <d v="2019-05-15T00:00:00"/>
    <x v="440"/>
    <d v="2019-09-06T00:00:00"/>
    <x v="306"/>
    <n v="5"/>
    <s v="USD"/>
    <x v="4"/>
    <n v="22"/>
    <n v="46"/>
    <n v="53"/>
    <x v="0"/>
    <n v="15"/>
    <n v="0.4"/>
    <n v="904.5"/>
    <n v="479.38500000000005"/>
    <n v="2170.7999999999997"/>
    <n v="253.25999999999954"/>
  </r>
  <r>
    <s v="SO - 0003842"/>
    <s v="Wholesale"/>
    <s v="WARE-NMK1003"/>
    <d v="2019-05-15T00:00:00"/>
    <x v="440"/>
    <d v="2019-08-27T00:00:00"/>
    <x v="326"/>
    <n v="15"/>
    <s v="USD"/>
    <x v="21"/>
    <n v="26"/>
    <n v="7"/>
    <n v="194"/>
    <x v="3"/>
    <n v="28"/>
    <n v="0.05"/>
    <n v="2331.6"/>
    <n v="1911.9119999999998"/>
    <n v="11075.1"/>
    <n v="1515.5400000000009"/>
  </r>
  <r>
    <s v="SO - 0003843"/>
    <s v="Wholesale"/>
    <s v="WARE-NMK1003"/>
    <d v="2019-05-15T00:00:00"/>
    <x v="440"/>
    <d v="2019-08-26T00:00:00"/>
    <x v="318"/>
    <n v="14"/>
    <s v="USD"/>
    <x v="25"/>
    <n v="27"/>
    <n v="8"/>
    <n v="161"/>
    <x v="0"/>
    <n v="15"/>
    <n v="0.3"/>
    <n v="1976.5"/>
    <n v="1620.7299999999998"/>
    <n v="2767.1"/>
    <n v="-474.35999999999967"/>
  </r>
  <r>
    <s v="SO - 0003844"/>
    <s v="Online"/>
    <s v="WARE-MKL1006"/>
    <d v="2019-05-15T00:00:00"/>
    <x v="440"/>
    <d v="2019-09-05T00:00:00"/>
    <x v="322"/>
    <n v="27"/>
    <s v="USD"/>
    <x v="24"/>
    <n v="16"/>
    <n v="47"/>
    <n v="349"/>
    <x v="0"/>
    <n v="5"/>
    <n v="0.05"/>
    <n v="5748.6"/>
    <n v="4483.9080000000004"/>
    <n v="43689.36"/>
    <n v="7818.0959999999977"/>
  </r>
  <r>
    <s v="SO - 0003845"/>
    <s v="Wholesale"/>
    <s v="WARE-NMK1003"/>
    <d v="2019-05-15T00:00:00"/>
    <x v="440"/>
    <d v="2019-09-07T00:00:00"/>
    <x v="319"/>
    <n v="6"/>
    <s v="USD"/>
    <x v="3"/>
    <n v="28"/>
    <n v="9"/>
    <n v="139"/>
    <x v="1"/>
    <n v="41"/>
    <n v="0.15"/>
    <n v="1319.9"/>
    <n v="725.94500000000016"/>
    <n v="8975.32"/>
    <n v="3167.7599999999984"/>
  </r>
  <r>
    <s v="SO - 0003846"/>
    <s v="Online"/>
    <s v="WARE-XYS1001"/>
    <d v="2019-05-15T00:00:00"/>
    <x v="441"/>
    <d v="2019-08-28T00:00:00"/>
    <x v="321"/>
    <n v="8"/>
    <s v="USD"/>
    <x v="24"/>
    <n v="16"/>
    <n v="7"/>
    <n v="47"/>
    <x v="0"/>
    <n v="19"/>
    <n v="0.05"/>
    <n v="958.1"/>
    <n v="488.63100000000003"/>
    <n v="7281.5599999999995"/>
    <n v="3372.5119999999993"/>
  </r>
  <r>
    <s v="SO - 0003847"/>
    <s v="In-Store"/>
    <s v="WARE-MKL1006"/>
    <d v="2019-05-15T00:00:00"/>
    <x v="441"/>
    <d v="2019-09-06T00:00:00"/>
    <x v="334"/>
    <n v="32"/>
    <s v="USD"/>
    <x v="9"/>
    <n v="8"/>
    <n v="46"/>
    <n v="355"/>
    <x v="0"/>
    <n v="34"/>
    <n v="0.05"/>
    <n v="5641.4000000000005"/>
    <n v="4174.6360000000004"/>
    <n v="16077.99"/>
    <n v="3554.0819999999985"/>
  </r>
  <r>
    <s v="SO - 0003848"/>
    <s v="Wholesale"/>
    <s v="WARE-UHY1004"/>
    <d v="2019-05-15T00:00:00"/>
    <x v="441"/>
    <d v="2019-08-23T00:00:00"/>
    <x v="328"/>
    <n v="20"/>
    <s v="USD"/>
    <x v="3"/>
    <n v="28"/>
    <n v="27"/>
    <n v="234"/>
    <x v="1"/>
    <n v="29"/>
    <n v="7.4999999999999997E-2"/>
    <n v="743.7"/>
    <n v="349.53899999999999"/>
    <n v="5503.380000000001"/>
    <n v="2707.0680000000011"/>
  </r>
  <r>
    <s v="SO - 0003849"/>
    <s v="Wholesale"/>
    <s v="WARE-PUJ1005"/>
    <d v="2019-05-15T00:00:00"/>
    <x v="441"/>
    <d v="2019-08-17T00:00:00"/>
    <x v="329"/>
    <n v="29"/>
    <s v="USD"/>
    <x v="25"/>
    <n v="27"/>
    <n v="5"/>
    <n v="278"/>
    <x v="4"/>
    <n v="18"/>
    <n v="0.15"/>
    <n v="3819"/>
    <n v="1909.5"/>
    <n v="3246.15"/>
    <n v="1336.65"/>
  </r>
  <r>
    <s v="SO - 0003850"/>
    <s v="In-Store"/>
    <s v="WARE-MKL1006"/>
    <d v="2019-05-15T00:00:00"/>
    <x v="441"/>
    <d v="2019-09-04T00:00:00"/>
    <x v="314"/>
    <n v="7"/>
    <s v="USD"/>
    <x v="9"/>
    <n v="8"/>
    <n v="32"/>
    <n v="342"/>
    <x v="3"/>
    <n v="47"/>
    <n v="0.15"/>
    <n v="2653.2000000000003"/>
    <n v="1485.7920000000004"/>
    <n v="13531.32"/>
    <n v="4616.5679999999975"/>
  </r>
  <r>
    <s v="SO - 0003851"/>
    <s v="Online"/>
    <s v="WARE-MKL1006"/>
    <d v="2019-05-15T00:00:00"/>
    <x v="441"/>
    <d v="2019-09-09T00:00:00"/>
    <x v="327"/>
    <n v="12"/>
    <s v="USD"/>
    <x v="23"/>
    <n v="15"/>
    <n v="1"/>
    <n v="366"/>
    <x v="2"/>
    <n v="37"/>
    <n v="0.1"/>
    <n v="1943"/>
    <n v="1088.0800000000002"/>
    <n v="3497.4"/>
    <n v="1321.2399999999998"/>
  </r>
  <r>
    <s v="SO - 0003852"/>
    <s v="Online"/>
    <s v="WARE-NMK1003"/>
    <d v="2019-05-15T00:00:00"/>
    <x v="441"/>
    <d v="2019-08-18T00:00:00"/>
    <x v="320"/>
    <n v="27"/>
    <s v="USD"/>
    <x v="23"/>
    <n v="15"/>
    <n v="40"/>
    <n v="174"/>
    <x v="1"/>
    <n v="11"/>
    <n v="0.05"/>
    <n v="1929.6000000000001"/>
    <n v="1543.6800000000003"/>
    <n v="12831.84"/>
    <n v="2026.0799999999981"/>
  </r>
  <r>
    <s v="SO - 0003853"/>
    <s v="Online"/>
    <s v="WARE-UHY1004"/>
    <d v="2019-05-15T00:00:00"/>
    <x v="441"/>
    <d v="2019-09-07T00:00:00"/>
    <x v="328"/>
    <n v="20"/>
    <s v="USD"/>
    <x v="24"/>
    <n v="16"/>
    <n v="44"/>
    <n v="260"/>
    <x v="2"/>
    <n v="13"/>
    <n v="7.4999999999999997E-2"/>
    <n v="1809"/>
    <n v="1338.66"/>
    <n v="3346.65"/>
    <n v="669.32999999999993"/>
  </r>
  <r>
    <s v="SO - 0003854"/>
    <s v="Wholesale"/>
    <s v="WARE-MKL1006"/>
    <d v="2019-05-15T00:00:00"/>
    <x v="441"/>
    <d v="2019-09-09T00:00:00"/>
    <x v="328"/>
    <n v="20"/>
    <s v="USD"/>
    <x v="3"/>
    <n v="28"/>
    <n v="36"/>
    <n v="351"/>
    <x v="4"/>
    <n v="9"/>
    <n v="7.4999999999999997E-2"/>
    <n v="1005"/>
    <n v="814.05000000000007"/>
    <n v="1859.25"/>
    <n v="231.14999999999986"/>
  </r>
  <r>
    <s v="SO - 0003855"/>
    <s v="Wholesale"/>
    <s v="WARE-NMK1003"/>
    <d v="2019-05-15T00:00:00"/>
    <x v="441"/>
    <d v="2019-09-04T00:00:00"/>
    <x v="335"/>
    <n v="42"/>
    <s v="USD"/>
    <x v="25"/>
    <n v="27"/>
    <n v="34"/>
    <n v="197"/>
    <x v="0"/>
    <n v="38"/>
    <n v="7.4999999999999997E-2"/>
    <n v="1721.9"/>
    <n v="1102.0160000000001"/>
    <n v="3185.5150000000003"/>
    <n v="981.48300000000017"/>
  </r>
  <r>
    <s v="SO - 0003856"/>
    <s v="Online"/>
    <s v="WARE-NMK1003"/>
    <d v="2019-05-15T00:00:00"/>
    <x v="442"/>
    <d v="2019-09-06T00:00:00"/>
    <x v="321"/>
    <n v="7"/>
    <s v="USD"/>
    <x v="19"/>
    <n v="19"/>
    <n v="18"/>
    <n v="95"/>
    <x v="1"/>
    <n v="32"/>
    <n v="0.2"/>
    <n v="837.5"/>
    <n v="368.5"/>
    <n v="1340"/>
    <n v="603"/>
  </r>
  <r>
    <s v="SO - 0003857"/>
    <s v="In-Store"/>
    <s v="WARE-NMK1003"/>
    <d v="2019-05-15T00:00:00"/>
    <x v="442"/>
    <d v="2019-08-22T00:00:00"/>
    <x v="329"/>
    <n v="28"/>
    <s v="USD"/>
    <x v="0"/>
    <n v="6"/>
    <n v="39"/>
    <n v="143"/>
    <x v="2"/>
    <n v="37"/>
    <n v="0.05"/>
    <n v="3852.5"/>
    <n v="3236.1"/>
    <n v="7319.75"/>
    <n v="847.55000000000018"/>
  </r>
  <r>
    <s v="SO - 0003858"/>
    <s v="In-Store"/>
    <s v="WARE-XYS1001"/>
    <d v="2019-05-15T00:00:00"/>
    <x v="442"/>
    <d v="2019-08-19T00:00:00"/>
    <x v="325"/>
    <n v="18"/>
    <s v="USD"/>
    <x v="7"/>
    <n v="4"/>
    <n v="27"/>
    <n v="15"/>
    <x v="2"/>
    <n v="16"/>
    <n v="7.4999999999999997E-2"/>
    <n v="3644.8"/>
    <n v="2842.9440000000004"/>
    <n v="16857.2"/>
    <n v="2642.4799999999996"/>
  </r>
  <r>
    <s v="SO - 0003859"/>
    <s v="Distributor"/>
    <s v="WARE-XYS1001"/>
    <d v="2019-05-15T00:00:00"/>
    <x v="442"/>
    <d v="2019-08-28T00:00:00"/>
    <x v="332"/>
    <n v="20"/>
    <s v="USD"/>
    <x v="2"/>
    <n v="21"/>
    <n v="50"/>
    <n v="50"/>
    <x v="3"/>
    <n v="25"/>
    <n v="7.4999999999999997E-2"/>
    <n v="227.8"/>
    <n v="120.73400000000001"/>
    <n v="421.43000000000006"/>
    <n v="179.96200000000005"/>
  </r>
  <r>
    <s v="SO - 0003860"/>
    <s v="Distributor"/>
    <s v="WARE-XYS1001"/>
    <d v="2019-05-15T00:00:00"/>
    <x v="442"/>
    <d v="2019-08-27T00:00:00"/>
    <x v="314"/>
    <n v="6"/>
    <s v="USD"/>
    <x v="8"/>
    <n v="23"/>
    <n v="12"/>
    <n v="56"/>
    <x v="2"/>
    <n v="7"/>
    <n v="7.4999999999999997E-2"/>
    <n v="3370.1"/>
    <n v="2055.761"/>
    <n v="21821.397500000003"/>
    <n v="7431.0705000000034"/>
  </r>
  <r>
    <s v="SO - 0003861"/>
    <s v="Online"/>
    <s v="WARE-PUJ1005"/>
    <d v="2019-05-15T00:00:00"/>
    <x v="442"/>
    <d v="2019-08-24T00:00:00"/>
    <x v="322"/>
    <n v="25"/>
    <s v="USD"/>
    <x v="24"/>
    <n v="16"/>
    <n v="40"/>
    <n v="328"/>
    <x v="1"/>
    <n v="30"/>
    <n v="0.05"/>
    <n v="1051.9000000000001"/>
    <n v="557.50700000000006"/>
    <n v="6995.1350000000011"/>
    <n v="3092.5860000000007"/>
  </r>
  <r>
    <s v="SO - 0003862"/>
    <s v="In-Store"/>
    <s v="WARE-NBV1002"/>
    <d v="2019-05-15T00:00:00"/>
    <x v="442"/>
    <d v="2019-09-05T00:00:00"/>
    <x v="318"/>
    <n v="12"/>
    <s v="USD"/>
    <x v="26"/>
    <n v="3"/>
    <n v="41"/>
    <n v="85"/>
    <x v="1"/>
    <n v="17"/>
    <n v="0.05"/>
    <n v="3966.4"/>
    <n v="3331.7759999999998"/>
    <n v="22608.48"/>
    <n v="2617.8240000000005"/>
  </r>
  <r>
    <s v="SO - 0003863"/>
    <s v="In-Store"/>
    <s v="WARE-PUJ1005"/>
    <d v="2019-05-15T00:00:00"/>
    <x v="443"/>
    <d v="2019-09-04T00:00:00"/>
    <x v="314"/>
    <n v="5"/>
    <s v="USD"/>
    <x v="13"/>
    <n v="2"/>
    <n v="22"/>
    <n v="264"/>
    <x v="1"/>
    <n v="2"/>
    <n v="7.4999999999999997E-2"/>
    <n v="241.20000000000002"/>
    <n v="96.480000000000018"/>
    <n v="1561.7700000000002"/>
    <n v="886.41000000000008"/>
  </r>
  <r>
    <s v="SO - 0003864"/>
    <s v="Online"/>
    <s v="WARE-NBV1002"/>
    <d v="2019-05-15T00:00:00"/>
    <x v="443"/>
    <d v="2019-09-05T00:00:00"/>
    <x v="327"/>
    <n v="10"/>
    <s v="USD"/>
    <x v="1"/>
    <n v="14"/>
    <n v="23"/>
    <n v="67"/>
    <x v="1"/>
    <n v="2"/>
    <n v="7.4999999999999997E-2"/>
    <n v="3149"/>
    <n v="1731.95"/>
    <n v="8738.4750000000004"/>
    <n v="3542.625"/>
  </r>
  <r>
    <s v="SO - 0003865"/>
    <s v="Online"/>
    <s v="WARE-UHY1004"/>
    <d v="2019-05-15T00:00:00"/>
    <x v="443"/>
    <d v="2019-09-01T00:00:00"/>
    <x v="332"/>
    <n v="19"/>
    <s v="USD"/>
    <x v="17"/>
    <n v="20"/>
    <n v="43"/>
    <n v="253"/>
    <x v="1"/>
    <n v="41"/>
    <n v="7.4999999999999997E-2"/>
    <n v="911.2"/>
    <n v="728.96"/>
    <n v="2528.5800000000004"/>
    <n v="341.70000000000027"/>
  </r>
  <r>
    <s v="SO - 0003866"/>
    <s v="In-Store"/>
    <s v="WARE-NMK1003"/>
    <d v="2019-05-15T00:00:00"/>
    <x v="443"/>
    <d v="2019-08-19T00:00:00"/>
    <x v="329"/>
    <n v="27"/>
    <s v="USD"/>
    <x v="0"/>
    <n v="6"/>
    <n v="29"/>
    <n v="154"/>
    <x v="0"/>
    <n v="5"/>
    <n v="0.15"/>
    <n v="2345"/>
    <n v="1758.75"/>
    <n v="5979.75"/>
    <n v="703.5"/>
  </r>
  <r>
    <s v="SO - 0003867"/>
    <s v="In-Store"/>
    <s v="WARE-UHY1004"/>
    <d v="2019-05-15T00:00:00"/>
    <x v="443"/>
    <d v="2019-08-23T00:00:00"/>
    <x v="323"/>
    <n v="13"/>
    <s v="USD"/>
    <x v="11"/>
    <n v="5"/>
    <n v="20"/>
    <n v="247"/>
    <x v="1"/>
    <n v="32"/>
    <n v="0.05"/>
    <n v="5313.1"/>
    <n v="2125.2400000000002"/>
    <n v="25237.224999999999"/>
    <n v="14611.024999999998"/>
  </r>
  <r>
    <s v="SO - 0003868"/>
    <s v="In-Store"/>
    <s v="WARE-XYS1001"/>
    <d v="2019-05-15T00:00:00"/>
    <x v="443"/>
    <d v="2019-09-10T00:00:00"/>
    <x v="314"/>
    <n v="5"/>
    <s v="USD"/>
    <x v="26"/>
    <n v="3"/>
    <n v="1"/>
    <n v="8"/>
    <x v="1"/>
    <n v="44"/>
    <n v="7.4999999999999997E-2"/>
    <n v="2512.5"/>
    <n v="1331.625"/>
    <n v="6972.1875"/>
    <n v="2977.3125"/>
  </r>
  <r>
    <s v="SO - 0003869"/>
    <s v="In-Store"/>
    <s v="WARE-NMK1003"/>
    <d v="2019-05-15T00:00:00"/>
    <x v="443"/>
    <d v="2019-08-27T00:00:00"/>
    <x v="318"/>
    <n v="11"/>
    <s v="USD"/>
    <x v="6"/>
    <n v="10"/>
    <n v="7"/>
    <n v="125"/>
    <x v="3"/>
    <n v="6"/>
    <n v="0.05"/>
    <n v="4020"/>
    <n v="2291.3999999999996"/>
    <n v="19095"/>
    <n v="7638.0000000000018"/>
  </r>
  <r>
    <s v="SO - 0003870"/>
    <s v="In-Store"/>
    <s v="WARE-NMK1003"/>
    <d v="2019-05-15T00:00:00"/>
    <x v="443"/>
    <d v="2019-08-26T00:00:00"/>
    <x v="311"/>
    <n v="9"/>
    <s v="USD"/>
    <x v="27"/>
    <n v="1"/>
    <n v="11"/>
    <n v="88"/>
    <x v="1"/>
    <n v="40"/>
    <n v="0.4"/>
    <n v="194.3"/>
    <n v="122.40900000000001"/>
    <n v="233.16"/>
    <n v="-11.658000000000015"/>
  </r>
  <r>
    <s v="SO - 0003871"/>
    <s v="Online"/>
    <s v="WARE-XYS1001"/>
    <d v="2019-05-15T00:00:00"/>
    <x v="444"/>
    <d v="2019-09-14T00:00:00"/>
    <x v="334"/>
    <n v="29"/>
    <s v="USD"/>
    <x v="17"/>
    <n v="20"/>
    <n v="16"/>
    <n v="58"/>
    <x v="2"/>
    <n v="13"/>
    <n v="7.4999999999999997E-2"/>
    <n v="790.6"/>
    <n v="434.83000000000004"/>
    <n v="2925.2200000000003"/>
    <n v="1185.9000000000001"/>
  </r>
  <r>
    <s v="SO - 0003872"/>
    <s v="Online"/>
    <s v="WARE-MKL1006"/>
    <d v="2019-05-15T00:00:00"/>
    <x v="444"/>
    <d v="2019-08-29T00:00:00"/>
    <x v="328"/>
    <n v="17"/>
    <s v="USD"/>
    <x v="19"/>
    <n v="19"/>
    <n v="47"/>
    <n v="361"/>
    <x v="2"/>
    <n v="37"/>
    <n v="7.4999999999999997E-2"/>
    <n v="3242.8"/>
    <n v="2464.5280000000002"/>
    <n v="23996.720000000001"/>
    <n v="4280.4959999999992"/>
  </r>
  <r>
    <s v="SO - 0003873"/>
    <s v="In-Store"/>
    <s v="WARE-NMK1003"/>
    <d v="2019-05-15T00:00:00"/>
    <x v="444"/>
    <d v="2019-08-21T00:00:00"/>
    <x v="322"/>
    <n v="23"/>
    <s v="USD"/>
    <x v="9"/>
    <n v="8"/>
    <n v="28"/>
    <n v="163"/>
    <x v="1"/>
    <n v="39"/>
    <n v="0.15"/>
    <n v="234.5"/>
    <n v="164.14999999999998"/>
    <n v="1395.2749999999999"/>
    <n v="246.22500000000014"/>
  </r>
  <r>
    <s v="SO - 0003874"/>
    <s v="Distributor"/>
    <s v="WARE-NBV1002"/>
    <d v="2019-05-15T00:00:00"/>
    <x v="444"/>
    <d v="2019-08-24T00:00:00"/>
    <x v="331"/>
    <n v="22"/>
    <s v="USD"/>
    <x v="2"/>
    <n v="21"/>
    <n v="36"/>
    <n v="74"/>
    <x v="0"/>
    <n v="12"/>
    <n v="0.05"/>
    <n v="5494"/>
    <n v="3626.04"/>
    <n v="26096.5"/>
    <n v="7966.2999999999993"/>
  </r>
  <r>
    <s v="SO - 0003875"/>
    <s v="Online"/>
    <s v="WARE-UHY1004"/>
    <d v="2019-05-15T00:00:00"/>
    <x v="444"/>
    <d v="2019-09-09T00:00:00"/>
    <x v="325"/>
    <n v="16"/>
    <s v="USD"/>
    <x v="1"/>
    <n v="14"/>
    <n v="41"/>
    <n v="257"/>
    <x v="0"/>
    <n v="38"/>
    <n v="7.4999999999999997E-2"/>
    <n v="2613"/>
    <n v="1907.49"/>
    <n v="2417.0250000000001"/>
    <n v="509.53500000000008"/>
  </r>
  <r>
    <s v="SO - 0003876"/>
    <s v="Distributor"/>
    <s v="WARE-NMK1003"/>
    <d v="2019-05-15T00:00:00"/>
    <x v="444"/>
    <d v="2019-08-26T00:00:00"/>
    <x v="325"/>
    <n v="16"/>
    <s v="USD"/>
    <x v="12"/>
    <n v="25"/>
    <n v="36"/>
    <n v="115"/>
    <x v="2"/>
    <n v="16"/>
    <n v="0.05"/>
    <n v="1159.1000000000001"/>
    <n v="544.77700000000004"/>
    <n v="5505.7250000000004"/>
    <n v="2781.84"/>
  </r>
  <r>
    <s v="SO - 0003877"/>
    <s v="In-Store"/>
    <s v="WARE-PUJ1005"/>
    <d v="2019-05-15T00:00:00"/>
    <x v="444"/>
    <d v="2019-09-11T00:00:00"/>
    <x v="325"/>
    <n v="16"/>
    <s v="USD"/>
    <x v="7"/>
    <n v="4"/>
    <n v="34"/>
    <n v="309"/>
    <x v="2"/>
    <n v="1"/>
    <n v="7.4999999999999997E-2"/>
    <n v="1809"/>
    <n v="777.87"/>
    <n v="1673.325"/>
    <n v="895.45500000000004"/>
  </r>
  <r>
    <s v="SO - 0003878"/>
    <s v="Distributor"/>
    <s v="WARE-XYS1001"/>
    <d v="2019-05-15T00:00:00"/>
    <x v="444"/>
    <d v="2019-08-24T00:00:00"/>
    <x v="318"/>
    <n v="10"/>
    <s v="USD"/>
    <x v="8"/>
    <n v="23"/>
    <n v="10"/>
    <n v="34"/>
    <x v="1"/>
    <n v="14"/>
    <n v="0.05"/>
    <n v="1018.4"/>
    <n v="855.4559999999999"/>
    <n v="1934.9599999999998"/>
    <n v="224.048"/>
  </r>
  <r>
    <s v="SO - 0003879"/>
    <s v="In-Store"/>
    <s v="WARE-XYS1001"/>
    <d v="2019-05-15T00:00:00"/>
    <x v="444"/>
    <d v="2019-09-15T00:00:00"/>
    <x v="322"/>
    <n v="23"/>
    <s v="USD"/>
    <x v="10"/>
    <n v="9"/>
    <n v="6"/>
    <n v="4"/>
    <x v="3"/>
    <n v="47"/>
    <n v="0.05"/>
    <n v="1273"/>
    <n v="1043.8599999999999"/>
    <n v="6046.75"/>
    <n v="827.45000000000073"/>
  </r>
  <r>
    <s v="SO - 0003880"/>
    <s v="Online"/>
    <s v="WARE-UHY1004"/>
    <d v="2019-05-15T00:00:00"/>
    <x v="444"/>
    <d v="2019-09-09T00:00:00"/>
    <x v="323"/>
    <n v="12"/>
    <s v="USD"/>
    <x v="1"/>
    <n v="14"/>
    <n v="48"/>
    <n v="250"/>
    <x v="1"/>
    <n v="43"/>
    <n v="0.2"/>
    <n v="207.70000000000002"/>
    <n v="157.852"/>
    <n v="1163.1200000000001"/>
    <n v="58.156000000000176"/>
  </r>
  <r>
    <s v="SO - 0003881"/>
    <s v="Online"/>
    <s v="WARE-XYS1001"/>
    <d v="2019-05-15T00:00:00"/>
    <x v="445"/>
    <d v="2019-08-29T00:00:00"/>
    <x v="325"/>
    <n v="15"/>
    <s v="USD"/>
    <x v="24"/>
    <n v="16"/>
    <n v="40"/>
    <n v="29"/>
    <x v="3"/>
    <n v="6"/>
    <n v="7.4999999999999997E-2"/>
    <n v="857.6"/>
    <n v="651.77600000000007"/>
    <n v="3173.1200000000003"/>
    <n v="566.01600000000008"/>
  </r>
  <r>
    <s v="SO - 0003882"/>
    <s v="In-Store"/>
    <s v="WARE-UHY1004"/>
    <d v="2019-05-15T00:00:00"/>
    <x v="445"/>
    <d v="2019-09-10T00:00:00"/>
    <x v="333"/>
    <n v="18"/>
    <s v="USD"/>
    <x v="7"/>
    <n v="4"/>
    <n v="31"/>
    <n v="222"/>
    <x v="1"/>
    <n v="36"/>
    <n v="0.4"/>
    <n v="1246.2"/>
    <n v="610.63800000000003"/>
    <n v="2990.88"/>
    <n v="548.32799999999997"/>
  </r>
  <r>
    <s v="SO - 0003883"/>
    <s v="In-Store"/>
    <s v="WARE-XYS1001"/>
    <d v="2019-05-15T00:00:00"/>
    <x v="445"/>
    <d v="2019-08-27T00:00:00"/>
    <x v="332"/>
    <n v="17"/>
    <s v="USD"/>
    <x v="27"/>
    <n v="1"/>
    <n v="40"/>
    <n v="26"/>
    <x v="0"/>
    <n v="22"/>
    <n v="0.15"/>
    <n v="1681.7"/>
    <n v="790.399"/>
    <n v="7147.2249999999995"/>
    <n v="3195.2299999999996"/>
  </r>
  <r>
    <s v="SO - 0003884"/>
    <s v="Distributor"/>
    <s v="WARE-MKL1006"/>
    <d v="2019-05-15T00:00:00"/>
    <x v="445"/>
    <d v="2019-09-01T00:00:00"/>
    <x v="332"/>
    <n v="17"/>
    <s v="USD"/>
    <x v="15"/>
    <n v="24"/>
    <n v="12"/>
    <n v="355"/>
    <x v="0"/>
    <n v="12"/>
    <n v="7.4999999999999997E-2"/>
    <n v="3953"/>
    <n v="2569.4500000000003"/>
    <n v="10969.575000000001"/>
    <n v="3261.2250000000004"/>
  </r>
  <r>
    <s v="SO - 0003885"/>
    <s v="In-Store"/>
    <s v="WARE-XYS1001"/>
    <d v="2019-05-15T00:00:00"/>
    <x v="446"/>
    <d v="2019-09-11T00:00:00"/>
    <x v="322"/>
    <n v="21"/>
    <s v="USD"/>
    <x v="9"/>
    <n v="8"/>
    <n v="10"/>
    <n v="32"/>
    <x v="2"/>
    <n v="8"/>
    <n v="7.4999999999999997E-2"/>
    <n v="3765.4"/>
    <n v="2372.2020000000002"/>
    <n v="20897.97"/>
    <n v="6664.7579999999998"/>
  </r>
  <r>
    <s v="SO - 0003886"/>
    <s v="Wholesale"/>
    <s v="WARE-NBV1002"/>
    <d v="2019-05-15T00:00:00"/>
    <x v="446"/>
    <d v="2019-09-03T00:00:00"/>
    <x v="327"/>
    <n v="7"/>
    <s v="USD"/>
    <x v="21"/>
    <n v="26"/>
    <n v="46"/>
    <n v="86"/>
    <x v="1"/>
    <n v="31"/>
    <n v="0.05"/>
    <n v="1072"/>
    <n v="621.76"/>
    <n v="8147.2"/>
    <n v="3173.12"/>
  </r>
  <r>
    <s v="SO - 0003887"/>
    <s v="In-Store"/>
    <s v="WARE-NMK1003"/>
    <d v="2019-05-15T00:00:00"/>
    <x v="446"/>
    <d v="2019-09-06T00:00:00"/>
    <x v="336"/>
    <n v="41"/>
    <s v="USD"/>
    <x v="13"/>
    <n v="2"/>
    <n v="36"/>
    <n v="166"/>
    <x v="0"/>
    <n v="42"/>
    <n v="0.1"/>
    <n v="1822.4"/>
    <n v="1457.92"/>
    <n v="6560.64"/>
    <n v="728.96"/>
  </r>
  <r>
    <s v="SO - 0003888"/>
    <s v="Distributor"/>
    <s v="WARE-NMK1003"/>
    <d v="2019-05-15T00:00:00"/>
    <x v="446"/>
    <d v="2019-09-13T00:00:00"/>
    <x v="327"/>
    <n v="7"/>
    <s v="USD"/>
    <x v="17"/>
    <n v="20"/>
    <n v="15"/>
    <n v="94"/>
    <x v="1"/>
    <n v="39"/>
    <n v="0.1"/>
    <n v="951.4"/>
    <n v="618.41"/>
    <n v="5993.8200000000006"/>
    <n v="1664.9500000000007"/>
  </r>
  <r>
    <s v="SO - 0003889"/>
    <s v="Distributor"/>
    <s v="WARE-NBV1002"/>
    <d v="2019-05-15T00:00:00"/>
    <x v="446"/>
    <d v="2019-09-06T00:00:00"/>
    <x v="327"/>
    <n v="7"/>
    <s v="USD"/>
    <x v="2"/>
    <n v="21"/>
    <n v="39"/>
    <n v="60"/>
    <x v="3"/>
    <n v="6"/>
    <n v="0.4"/>
    <n v="1882.7"/>
    <n v="903.69600000000003"/>
    <n v="7907.3399999999992"/>
    <n v="1581.4679999999989"/>
  </r>
  <r>
    <s v="SO - 0003890"/>
    <s v="In-Store"/>
    <s v="WARE-NMK1003"/>
    <d v="2019-05-15T00:00:00"/>
    <x v="446"/>
    <d v="2019-09-03T00:00:00"/>
    <x v="336"/>
    <n v="41"/>
    <s v="USD"/>
    <x v="5"/>
    <n v="12"/>
    <n v="7"/>
    <n v="155"/>
    <x v="2"/>
    <n v="8"/>
    <n v="0.1"/>
    <n v="917.9"/>
    <n v="614.99300000000005"/>
    <n v="4130.55"/>
    <n v="1055.585"/>
  </r>
  <r>
    <s v="SO - 0003891"/>
    <s v="In-Store"/>
    <s v="WARE-MKL1006"/>
    <d v="2019-05-15T00:00:00"/>
    <x v="446"/>
    <d v="2019-09-05T00:00:00"/>
    <x v="334"/>
    <n v="27"/>
    <s v="USD"/>
    <x v="13"/>
    <n v="2"/>
    <n v="13"/>
    <n v="332"/>
    <x v="1"/>
    <n v="30"/>
    <n v="7.4999999999999997E-2"/>
    <n v="5648.1"/>
    <n v="4574.9610000000002"/>
    <n v="26122.462500000001"/>
    <n v="3247.6575000000012"/>
  </r>
  <r>
    <s v="SO - 0003892"/>
    <s v="Online"/>
    <s v="WARE-XYS1001"/>
    <d v="2019-05-15T00:00:00"/>
    <x v="446"/>
    <d v="2019-08-27T00:00:00"/>
    <x v="326"/>
    <n v="9"/>
    <s v="USD"/>
    <x v="18"/>
    <n v="13"/>
    <n v="17"/>
    <n v="46"/>
    <x v="4"/>
    <n v="9"/>
    <n v="0.15"/>
    <n v="1916.2"/>
    <n v="804.80399999999997"/>
    <n v="4886.3100000000004"/>
    <n v="2471.8980000000006"/>
  </r>
  <r>
    <s v="SO - 0003893"/>
    <s v="Distributor"/>
    <s v="WARE-XYS1001"/>
    <d v="2019-05-15T00:00:00"/>
    <x v="446"/>
    <d v="2019-08-24T00:00:00"/>
    <x v="323"/>
    <n v="10"/>
    <s v="USD"/>
    <x v="15"/>
    <n v="24"/>
    <n v="47"/>
    <n v="56"/>
    <x v="3"/>
    <n v="25"/>
    <n v="0.05"/>
    <n v="1876"/>
    <n v="1050.5600000000002"/>
    <n v="14257.599999999999"/>
    <n v="5853.1199999999972"/>
  </r>
  <r>
    <s v="SO - 0003894"/>
    <s v="Online"/>
    <s v="WARE-MKL1006"/>
    <d v="2019-05-15T00:00:00"/>
    <x v="446"/>
    <d v="2019-08-28T00:00:00"/>
    <x v="325"/>
    <n v="14"/>
    <s v="USD"/>
    <x v="24"/>
    <n v="16"/>
    <n v="2"/>
    <n v="343"/>
    <x v="1"/>
    <n v="29"/>
    <n v="7.4999999999999997E-2"/>
    <n v="797.30000000000007"/>
    <n v="414.59600000000006"/>
    <n v="3687.5125000000007"/>
    <n v="1614.5325000000003"/>
  </r>
  <r>
    <s v="SO - 0003895"/>
    <s v="Online"/>
    <s v="WARE-NBV1002"/>
    <d v="2019-05-15T00:00:00"/>
    <x v="446"/>
    <d v="2019-08-31T00:00:00"/>
    <x v="326"/>
    <n v="9"/>
    <s v="USD"/>
    <x v="20"/>
    <n v="17"/>
    <n v="35"/>
    <n v="63"/>
    <x v="4"/>
    <n v="18"/>
    <n v="7.4999999999999997E-2"/>
    <n v="1058.6000000000001"/>
    <n v="656.33200000000011"/>
    <n v="5875.2300000000005"/>
    <n v="1937.2379999999998"/>
  </r>
  <r>
    <s v="SO - 0003896"/>
    <s v="In-Store"/>
    <s v="WARE-XYS1001"/>
    <d v="2019-05-15T00:00:00"/>
    <x v="446"/>
    <d v="2019-09-02T00:00:00"/>
    <x v="323"/>
    <n v="10"/>
    <s v="USD"/>
    <x v="11"/>
    <n v="5"/>
    <n v="39"/>
    <n v="51"/>
    <x v="1"/>
    <n v="36"/>
    <n v="0.2"/>
    <n v="3725.2000000000003"/>
    <n v="2644.8920000000003"/>
    <n v="17880.960000000003"/>
    <n v="2011.6080000000002"/>
  </r>
  <r>
    <s v="SO - 0003897"/>
    <s v="Wholesale"/>
    <s v="WARE-MKL1006"/>
    <d v="2019-05-15T00:00:00"/>
    <x v="447"/>
    <d v="2019-09-05T00:00:00"/>
    <x v="320"/>
    <n v="21"/>
    <s v="USD"/>
    <x v="21"/>
    <n v="26"/>
    <n v="26"/>
    <n v="334"/>
    <x v="0"/>
    <n v="22"/>
    <n v="0.05"/>
    <n v="1098.8"/>
    <n v="670.26799999999992"/>
    <n v="8350.8799999999992"/>
    <n v="2988.7359999999999"/>
  </r>
  <r>
    <s v="SO - 0003898"/>
    <s v="Distributor"/>
    <s v="WARE-NMK1003"/>
    <d v="2019-05-15T00:00:00"/>
    <x v="447"/>
    <d v="2019-09-07T00:00:00"/>
    <x v="326"/>
    <n v="8"/>
    <s v="USD"/>
    <x v="15"/>
    <n v="24"/>
    <n v="41"/>
    <n v="192"/>
    <x v="1"/>
    <n v="44"/>
    <n v="0.05"/>
    <n v="3825.7000000000003"/>
    <n v="1912.8500000000001"/>
    <n v="18172.075000000001"/>
    <n v="8607.8250000000007"/>
  </r>
  <r>
    <s v="SO - 0003899"/>
    <s v="Online"/>
    <s v="WARE-XYS1001"/>
    <d v="2019-05-15T00:00:00"/>
    <x v="447"/>
    <d v="2019-09-04T00:00:00"/>
    <x v="324"/>
    <n v="12"/>
    <s v="USD"/>
    <x v="23"/>
    <n v="15"/>
    <n v="1"/>
    <n v="31"/>
    <x v="2"/>
    <n v="13"/>
    <n v="0.05"/>
    <n v="6492.3"/>
    <n v="2661.8429999999998"/>
    <n v="12335.369999999999"/>
    <n v="7011.6839999999993"/>
  </r>
  <r>
    <s v="SO - 0003900"/>
    <s v="Online"/>
    <s v="WARE-UHY1004"/>
    <d v="2019-05-15T00:00:00"/>
    <x v="447"/>
    <d v="2019-08-25T00:00:00"/>
    <x v="331"/>
    <n v="19"/>
    <s v="USD"/>
    <x v="18"/>
    <n v="13"/>
    <n v="3"/>
    <n v="231"/>
    <x v="0"/>
    <n v="38"/>
    <n v="7.4999999999999997E-2"/>
    <n v="1085.4000000000001"/>
    <n v="879.17400000000009"/>
    <n v="4015.9800000000005"/>
    <n v="499.28400000000011"/>
  </r>
  <r>
    <s v="SO - 0003901"/>
    <s v="In-Store"/>
    <s v="WARE-XYS1001"/>
    <d v="2019-05-15T00:00:00"/>
    <x v="447"/>
    <d v="2019-09-03T00:00:00"/>
    <x v="332"/>
    <n v="15"/>
    <s v="USD"/>
    <x v="26"/>
    <n v="3"/>
    <n v="12"/>
    <n v="1"/>
    <x v="1"/>
    <n v="29"/>
    <n v="0.4"/>
    <n v="1728.6000000000001"/>
    <n v="1019.874"/>
    <n v="1037.1600000000001"/>
    <n v="17.286000000000058"/>
  </r>
  <r>
    <s v="SO - 0003902"/>
    <s v="Online"/>
    <s v="WARE-PUJ1005"/>
    <d v="2019-05-15T00:00:00"/>
    <x v="447"/>
    <d v="2019-08-28T00:00:00"/>
    <x v="337"/>
    <n v="28"/>
    <s v="USD"/>
    <x v="23"/>
    <n v="15"/>
    <n v="8"/>
    <n v="291"/>
    <x v="2"/>
    <n v="7"/>
    <n v="0.05"/>
    <n v="1916.2"/>
    <n v="1379.664"/>
    <n v="14563.119999999999"/>
    <n v="3525.8079999999991"/>
  </r>
  <r>
    <s v="SO - 0003903"/>
    <s v="In-Store"/>
    <s v="WARE-PUJ1005"/>
    <d v="2019-05-15T00:00:00"/>
    <x v="447"/>
    <d v="2019-08-29T00:00:00"/>
    <x v="322"/>
    <n v="20"/>
    <s v="USD"/>
    <x v="14"/>
    <n v="7"/>
    <n v="37"/>
    <n v="321"/>
    <x v="2"/>
    <n v="4"/>
    <n v="0.1"/>
    <n v="3336.6"/>
    <n v="2469.0839999999998"/>
    <n v="18017.64"/>
    <n v="3203.1360000000004"/>
  </r>
  <r>
    <s v="SO - 0003904"/>
    <s v="In-Store"/>
    <s v="WARE-UHY1004"/>
    <d v="2019-05-15T00:00:00"/>
    <x v="447"/>
    <d v="2019-09-03T00:00:00"/>
    <x v="334"/>
    <n v="26"/>
    <s v="USD"/>
    <x v="7"/>
    <n v="4"/>
    <n v="42"/>
    <n v="260"/>
    <x v="0"/>
    <n v="22"/>
    <n v="0.05"/>
    <n v="227.8"/>
    <n v="161.738"/>
    <n v="1731.28"/>
    <n v="437.37599999999998"/>
  </r>
  <r>
    <s v="SO - 0003905"/>
    <s v="Online"/>
    <s v="WARE-UHY1004"/>
    <d v="2019-05-15T00:00:00"/>
    <x v="447"/>
    <d v="2019-09-08T00:00:00"/>
    <x v="328"/>
    <n v="14"/>
    <s v="USD"/>
    <x v="16"/>
    <n v="18"/>
    <n v="12"/>
    <n v="244"/>
    <x v="1"/>
    <n v="32"/>
    <n v="0.2"/>
    <n v="2666.6"/>
    <n v="1839.9539999999997"/>
    <n v="12799.68"/>
    <n v="1759.9560000000019"/>
  </r>
  <r>
    <s v="SO - 0003906"/>
    <s v="In-Store"/>
    <s v="WARE-NMK1003"/>
    <d v="2019-05-15T00:00:00"/>
    <x v="447"/>
    <d v="2019-09-14T00:00:00"/>
    <x v="326"/>
    <n v="8"/>
    <s v="USD"/>
    <x v="0"/>
    <n v="6"/>
    <n v="23"/>
    <n v="132"/>
    <x v="2"/>
    <n v="7"/>
    <n v="0.1"/>
    <n v="167.5"/>
    <n v="112.22500000000001"/>
    <n v="150.75"/>
    <n v="38.524999999999991"/>
  </r>
  <r>
    <s v="SO - 0003907"/>
    <s v="In-Store"/>
    <s v="WARE-PUJ1005"/>
    <d v="2019-05-15T00:00:00"/>
    <x v="448"/>
    <d v="2019-09-06T00:00:00"/>
    <x v="337"/>
    <n v="27"/>
    <s v="USD"/>
    <x v="5"/>
    <n v="12"/>
    <n v="13"/>
    <n v="280"/>
    <x v="1"/>
    <n v="36"/>
    <n v="7.4999999999999997E-2"/>
    <n v="3812.3"/>
    <n v="2630.4870000000001"/>
    <n v="17631.887500000001"/>
    <n v="4479.4524999999994"/>
  </r>
  <r>
    <s v="SO - 0003908"/>
    <s v="In-Store"/>
    <s v="WARE-NMK1003"/>
    <d v="2019-05-15T00:00:00"/>
    <x v="448"/>
    <d v="2019-09-04T00:00:00"/>
    <x v="338"/>
    <n v="32"/>
    <s v="USD"/>
    <x v="22"/>
    <n v="11"/>
    <n v="17"/>
    <n v="194"/>
    <x v="0"/>
    <n v="19"/>
    <n v="0.1"/>
    <n v="3149"/>
    <n v="1952.3799999999999"/>
    <n v="22672.799999999999"/>
    <n v="7053.76"/>
  </r>
  <r>
    <s v="SO - 0003909"/>
    <s v="Wholesale"/>
    <s v="WARE-MKL1006"/>
    <d v="2019-05-15T00:00:00"/>
    <x v="448"/>
    <d v="2019-09-11T00:00:00"/>
    <x v="332"/>
    <n v="14"/>
    <s v="USD"/>
    <x v="25"/>
    <n v="27"/>
    <n v="45"/>
    <n v="366"/>
    <x v="3"/>
    <n v="47"/>
    <n v="0.05"/>
    <n v="3886"/>
    <n v="1632.12"/>
    <n v="11075.1"/>
    <n v="6178.7400000000007"/>
  </r>
  <r>
    <s v="SO - 0003910"/>
    <s v="In-Store"/>
    <s v="WARE-NBV1002"/>
    <d v="2019-05-15T00:00:00"/>
    <x v="448"/>
    <d v="2019-09-14T00:00:00"/>
    <x v="324"/>
    <n v="11"/>
    <s v="USD"/>
    <x v="6"/>
    <n v="10"/>
    <n v="18"/>
    <n v="85"/>
    <x v="1"/>
    <n v="45"/>
    <n v="0.15"/>
    <n v="5293"/>
    <n v="2487.71"/>
    <n v="35992.400000000001"/>
    <n v="16090.720000000001"/>
  </r>
  <r>
    <s v="SO - 0003911"/>
    <s v="Distributor"/>
    <s v="WARE-PUJ1005"/>
    <d v="2019-05-15T00:00:00"/>
    <x v="448"/>
    <d v="2019-09-14T00:00:00"/>
    <x v="339"/>
    <n v="33"/>
    <s v="USD"/>
    <x v="4"/>
    <n v="22"/>
    <n v="10"/>
    <n v="287"/>
    <x v="2"/>
    <n v="13"/>
    <n v="0.1"/>
    <n v="1045.2"/>
    <n v="825.70800000000008"/>
    <n v="6584.76"/>
    <n v="804.80400000000009"/>
  </r>
  <r>
    <s v="SO - 0003912"/>
    <s v="Wholesale"/>
    <s v="WARE-PUJ1005"/>
    <d v="2019-05-15T00:00:00"/>
    <x v="448"/>
    <d v="2019-08-29T00:00:00"/>
    <x v="324"/>
    <n v="11"/>
    <s v="USD"/>
    <x v="3"/>
    <n v="28"/>
    <n v="49"/>
    <n v="295"/>
    <x v="0"/>
    <n v="20"/>
    <n v="7.4999999999999997E-2"/>
    <n v="3376.8"/>
    <n v="2026.08"/>
    <n v="12494.160000000002"/>
    <n v="4389.840000000002"/>
  </r>
  <r>
    <s v="SO - 0003913"/>
    <s v="In-Store"/>
    <s v="WARE-NMK1003"/>
    <d v="2019-05-15T00:00:00"/>
    <x v="448"/>
    <d v="2019-09-03T00:00:00"/>
    <x v="325"/>
    <n v="12"/>
    <s v="USD"/>
    <x v="5"/>
    <n v="12"/>
    <n v="47"/>
    <n v="155"/>
    <x v="3"/>
    <n v="25"/>
    <n v="7.4999999999999997E-2"/>
    <n v="1768.8"/>
    <n v="1167.4080000000001"/>
    <n v="6544.56"/>
    <n v="1874.9279999999999"/>
  </r>
  <r>
    <s v="SO - 0003914"/>
    <s v="Online"/>
    <s v="WARE-NMK1003"/>
    <d v="2019-05-15T00:00:00"/>
    <x v="449"/>
    <d v="2019-09-01T00:00:00"/>
    <x v="333"/>
    <n v="14"/>
    <s v="USD"/>
    <x v="18"/>
    <n v="13"/>
    <n v="26"/>
    <n v="168"/>
    <x v="1"/>
    <n v="39"/>
    <n v="0.2"/>
    <n v="2331.6"/>
    <n v="1678.752"/>
    <n v="13056.96"/>
    <n v="1305.6959999999999"/>
  </r>
  <r>
    <s v="SO - 0003915"/>
    <s v="In-Store"/>
    <s v="WARE-PUJ1005"/>
    <d v="2019-05-15T00:00:00"/>
    <x v="449"/>
    <d v="2019-09-10T00:00:00"/>
    <x v="332"/>
    <n v="13"/>
    <s v="USD"/>
    <x v="10"/>
    <n v="9"/>
    <n v="5"/>
    <n v="314"/>
    <x v="1"/>
    <n v="23"/>
    <n v="0.05"/>
    <n v="1092.1000000000001"/>
    <n v="513.28700000000003"/>
    <n v="4149.9800000000005"/>
    <n v="2096.8320000000003"/>
  </r>
  <r>
    <s v="SO - 0003916"/>
    <s v="Wholesale"/>
    <s v="WARE-UHY1004"/>
    <d v="2019-05-15T00:00:00"/>
    <x v="449"/>
    <d v="2019-08-29T00:00:00"/>
    <x v="322"/>
    <n v="18"/>
    <s v="USD"/>
    <x v="3"/>
    <n v="28"/>
    <n v="17"/>
    <n v="210"/>
    <x v="0"/>
    <n v="20"/>
    <n v="0.05"/>
    <n v="2432.1"/>
    <n v="1897.038"/>
    <n v="4620.99"/>
    <n v="826.91399999999976"/>
  </r>
  <r>
    <s v="SO - 0003917"/>
    <s v="Online"/>
    <s v="WARE-NMK1003"/>
    <d v="2019-05-15T00:00:00"/>
    <x v="449"/>
    <d v="2019-09-13T00:00:00"/>
    <x v="334"/>
    <n v="24"/>
    <s v="USD"/>
    <x v="19"/>
    <n v="19"/>
    <n v="37"/>
    <n v="141"/>
    <x v="1"/>
    <n v="40"/>
    <n v="0.1"/>
    <n v="737"/>
    <n v="523.27"/>
    <n v="3316.5"/>
    <n v="700.15000000000009"/>
  </r>
  <r>
    <s v="SO - 0003918"/>
    <s v="In-Store"/>
    <s v="WARE-XYS1001"/>
    <d v="2019-05-15T00:00:00"/>
    <x v="449"/>
    <d v="2019-09-18T00:00:00"/>
    <x v="324"/>
    <n v="10"/>
    <s v="USD"/>
    <x v="13"/>
    <n v="2"/>
    <n v="31"/>
    <n v="4"/>
    <x v="1"/>
    <n v="2"/>
    <n v="7.4999999999999997E-2"/>
    <n v="1105.5"/>
    <n v="851.23500000000001"/>
    <n v="1022.5875000000001"/>
    <n v="171.35250000000008"/>
  </r>
  <r>
    <s v="SO - 0003919"/>
    <s v="Online"/>
    <s v="WARE-XYS1001"/>
    <d v="2019-05-15T00:00:00"/>
    <x v="449"/>
    <d v="2019-08-30T00:00:00"/>
    <x v="333"/>
    <n v="14"/>
    <s v="USD"/>
    <x v="17"/>
    <n v="20"/>
    <n v="25"/>
    <n v="48"/>
    <x v="1"/>
    <n v="24"/>
    <n v="0.1"/>
    <n v="2807.3"/>
    <n v="2049.3290000000002"/>
    <n v="12632.85"/>
    <n v="2386.2049999999999"/>
  </r>
  <r>
    <s v="SO - 0003920"/>
    <s v="Online"/>
    <s v="WARE-NBV1002"/>
    <d v="2019-05-15T00:00:00"/>
    <x v="450"/>
    <d v="2019-09-15T00:00:00"/>
    <x v="326"/>
    <n v="5"/>
    <s v="USD"/>
    <x v="24"/>
    <n v="16"/>
    <n v="13"/>
    <n v="78"/>
    <x v="1"/>
    <n v="30"/>
    <n v="0.05"/>
    <n v="2284.7000000000003"/>
    <n v="1690.6780000000001"/>
    <n v="6511.3950000000004"/>
    <n v="1439.3609999999999"/>
  </r>
  <r>
    <s v="SO - 0003921"/>
    <s v="In-Store"/>
    <s v="WARE-NMK1003"/>
    <d v="2019-05-15T00:00:00"/>
    <x v="450"/>
    <d v="2019-08-29T00:00:00"/>
    <x v="326"/>
    <n v="5"/>
    <s v="USD"/>
    <x v="0"/>
    <n v="6"/>
    <n v="46"/>
    <n v="114"/>
    <x v="1"/>
    <n v="32"/>
    <n v="0.2"/>
    <n v="1118.9000000000001"/>
    <n v="648.96199999999999"/>
    <n v="2685.3600000000006"/>
    <n v="738.47400000000061"/>
  </r>
  <r>
    <s v="SO - 0003922"/>
    <s v="In-Store"/>
    <s v="WARE-MKL1006"/>
    <d v="2019-05-15T00:00:00"/>
    <x v="450"/>
    <d v="2019-09-12T00:00:00"/>
    <x v="333"/>
    <n v="13"/>
    <s v="USD"/>
    <x v="9"/>
    <n v="8"/>
    <n v="32"/>
    <n v="340"/>
    <x v="1"/>
    <n v="26"/>
    <n v="0.1"/>
    <n v="2224.4"/>
    <n v="1468.104"/>
    <n v="10009.800000000001"/>
    <n v="2669.2800000000007"/>
  </r>
  <r>
    <s v="SO - 0003923"/>
    <s v="Distributor"/>
    <s v="WARE-NMK1003"/>
    <d v="2019-05-15T00:00:00"/>
    <x v="450"/>
    <d v="2019-09-15T00:00:00"/>
    <x v="340"/>
    <n v="19"/>
    <s v="USD"/>
    <x v="15"/>
    <n v="24"/>
    <n v="1"/>
    <n v="201"/>
    <x v="1"/>
    <n v="11"/>
    <n v="0.1"/>
    <n v="1983.2"/>
    <n v="872.60800000000006"/>
    <n v="5354.64"/>
    <n v="2736.8160000000003"/>
  </r>
  <r>
    <s v="SO - 0003924"/>
    <s v="Distributor"/>
    <s v="WARE-PUJ1005"/>
    <d v="2019-05-15T00:00:00"/>
    <x v="450"/>
    <d v="2019-09-10T00:00:00"/>
    <x v="323"/>
    <n v="6"/>
    <s v="USD"/>
    <x v="15"/>
    <n v="24"/>
    <n v="9"/>
    <n v="262"/>
    <x v="1"/>
    <n v="46"/>
    <n v="0.05"/>
    <n v="1132.3"/>
    <n v="486.88899999999995"/>
    <n v="8605.48"/>
    <n v="4710.3680000000004"/>
  </r>
  <r>
    <s v="SO - 0003925"/>
    <s v="In-Store"/>
    <s v="WARE-PUJ1005"/>
    <d v="2019-05-15T00:00:00"/>
    <x v="450"/>
    <d v="2019-09-08T00:00:00"/>
    <x v="323"/>
    <n v="6"/>
    <s v="USD"/>
    <x v="13"/>
    <n v="2"/>
    <n v="7"/>
    <n v="295"/>
    <x v="0"/>
    <n v="20"/>
    <n v="0.05"/>
    <n v="1929.6000000000001"/>
    <n v="1041.9840000000002"/>
    <n v="12831.84"/>
    <n v="5537.9519999999993"/>
  </r>
  <r>
    <s v="SO - 0003926"/>
    <s v="Online"/>
    <s v="WARE-UHY1004"/>
    <d v="2019-05-15T00:00:00"/>
    <x v="450"/>
    <d v="2019-09-13T00:00:00"/>
    <x v="322"/>
    <n v="17"/>
    <s v="USD"/>
    <x v="23"/>
    <n v="15"/>
    <n v="20"/>
    <n v="259"/>
    <x v="4"/>
    <n v="9"/>
    <n v="0.05"/>
    <n v="3993.2000000000003"/>
    <n v="1836.8720000000003"/>
    <n v="18967.7"/>
    <n v="9783.34"/>
  </r>
  <r>
    <s v="SO - 0003927"/>
    <s v="Wholesale"/>
    <s v="WARE-UHY1004"/>
    <d v="2019-05-15T00:00:00"/>
    <x v="450"/>
    <d v="2019-08-26T00:00:00"/>
    <x v="325"/>
    <n v="10"/>
    <s v="USD"/>
    <x v="21"/>
    <n v="26"/>
    <n v="41"/>
    <n v="248"/>
    <x v="3"/>
    <n v="47"/>
    <n v="0.05"/>
    <n v="207.70000000000002"/>
    <n v="128.774"/>
    <n v="986.57499999999993"/>
    <n v="342.70499999999993"/>
  </r>
  <r>
    <s v="SO - 0003928"/>
    <s v="Online"/>
    <s v="WARE-NBV1002"/>
    <d v="2019-05-15T00:00:00"/>
    <x v="451"/>
    <d v="2019-09-15T00:00:00"/>
    <x v="320"/>
    <n v="17"/>
    <s v="USD"/>
    <x v="19"/>
    <n v="19"/>
    <n v="42"/>
    <n v="67"/>
    <x v="1"/>
    <n v="43"/>
    <n v="0.05"/>
    <n v="1072"/>
    <n v="793.28"/>
    <n v="4073.6"/>
    <n v="900.48"/>
  </r>
  <r>
    <s v="SO - 0003929"/>
    <s v="Wholesale"/>
    <s v="WARE-XYS1001"/>
    <d v="2019-05-15T00:00:00"/>
    <x v="451"/>
    <d v="2019-09-06T00:00:00"/>
    <x v="324"/>
    <n v="8"/>
    <s v="USD"/>
    <x v="21"/>
    <n v="26"/>
    <n v="10"/>
    <n v="38"/>
    <x v="0"/>
    <n v="5"/>
    <n v="7.4999999999999997E-2"/>
    <n v="6532.5"/>
    <n v="2939.625"/>
    <n v="42297.9375"/>
    <n v="21720.5625"/>
  </r>
  <r>
    <s v="SO - 0003930"/>
    <s v="In-Store"/>
    <s v="WARE-MKL1006"/>
    <d v="2019-05-15T00:00:00"/>
    <x v="451"/>
    <d v="2019-09-08T00:00:00"/>
    <x v="325"/>
    <n v="9"/>
    <s v="USD"/>
    <x v="22"/>
    <n v="11"/>
    <n v="12"/>
    <n v="347"/>
    <x v="1"/>
    <n v="43"/>
    <n v="0.3"/>
    <n v="1983.2"/>
    <n v="1427.904"/>
    <n v="4164.72"/>
    <n v="-118.99199999999928"/>
  </r>
  <r>
    <s v="SO - 0003931"/>
    <s v="In-Store"/>
    <s v="WARE-PUJ1005"/>
    <d v="2019-05-15T00:00:00"/>
    <x v="451"/>
    <d v="2019-08-29T00:00:00"/>
    <x v="324"/>
    <n v="8"/>
    <s v="USD"/>
    <x v="10"/>
    <n v="9"/>
    <n v="18"/>
    <n v="288"/>
    <x v="1"/>
    <n v="35"/>
    <n v="0.05"/>
    <n v="1916.2"/>
    <n v="1015.5860000000001"/>
    <n v="7281.5599999999995"/>
    <n v="3219.215999999999"/>
  </r>
  <r>
    <s v="SO - 0003932"/>
    <s v="Distributor"/>
    <s v="WARE-UHY1004"/>
    <d v="2019-05-15T00:00:00"/>
    <x v="451"/>
    <d v="2019-09-08T00:00:00"/>
    <x v="333"/>
    <n v="12"/>
    <s v="USD"/>
    <x v="2"/>
    <n v="21"/>
    <n v="9"/>
    <n v="225"/>
    <x v="2"/>
    <n v="13"/>
    <n v="7.4999999999999997E-2"/>
    <n v="3919.5"/>
    <n v="1685.385"/>
    <n v="25378.762500000001"/>
    <n v="13581.067500000001"/>
  </r>
  <r>
    <s v="SO - 0003933"/>
    <s v="In-Store"/>
    <s v="WARE-PUJ1005"/>
    <d v="2019-05-15T00:00:00"/>
    <x v="451"/>
    <d v="2019-09-01T00:00:00"/>
    <x v="333"/>
    <n v="12"/>
    <s v="USD"/>
    <x v="14"/>
    <n v="7"/>
    <n v="21"/>
    <n v="288"/>
    <x v="3"/>
    <n v="25"/>
    <n v="0.1"/>
    <n v="6277.9000000000005"/>
    <n v="2636.7180000000003"/>
    <n v="45200.880000000005"/>
    <n v="24107.136000000002"/>
  </r>
  <r>
    <s v="SO - 0003934"/>
    <s v="Wholesale"/>
    <s v="WARE-NBV1002"/>
    <d v="2019-05-15T00:00:00"/>
    <x v="451"/>
    <d v="2019-09-22T00:00:00"/>
    <x v="322"/>
    <n v="16"/>
    <s v="USD"/>
    <x v="25"/>
    <n v="27"/>
    <n v="7"/>
    <n v="85"/>
    <x v="0"/>
    <n v="19"/>
    <n v="0.05"/>
    <n v="1031.8"/>
    <n v="588.12599999999998"/>
    <n v="980.20999999999992"/>
    <n v="392.08399999999995"/>
  </r>
  <r>
    <s v="SO - 0003935"/>
    <s v="In-Store"/>
    <s v="WARE-NBV1002"/>
    <d v="2019-05-15T00:00:00"/>
    <x v="451"/>
    <d v="2019-09-04T00:00:00"/>
    <x v="326"/>
    <n v="4"/>
    <s v="USD"/>
    <x v="7"/>
    <n v="4"/>
    <n v="18"/>
    <n v="67"/>
    <x v="2"/>
    <n v="8"/>
    <n v="0.15"/>
    <n v="2606.3000000000002"/>
    <n v="2137.1660000000002"/>
    <n v="4430.71"/>
    <n v="156.3779999999997"/>
  </r>
  <r>
    <s v="SO - 0003936"/>
    <s v="Distributor"/>
    <s v="WARE-MKL1006"/>
    <d v="2019-05-15T00:00:00"/>
    <x v="451"/>
    <d v="2019-09-08T00:00:00"/>
    <x v="334"/>
    <n v="22"/>
    <s v="USD"/>
    <x v="2"/>
    <n v="21"/>
    <n v="22"/>
    <n v="332"/>
    <x v="1"/>
    <n v="24"/>
    <n v="0.05"/>
    <n v="2003.3"/>
    <n v="1282.1120000000001"/>
    <n v="3806.2699999999995"/>
    <n v="1242.0459999999994"/>
  </r>
  <r>
    <s v="SO - 0003937"/>
    <s v="Wholesale"/>
    <s v="WARE-PUJ1005"/>
    <d v="2019-05-15T00:00:00"/>
    <x v="451"/>
    <d v="2019-09-14T00:00:00"/>
    <x v="328"/>
    <n v="10"/>
    <s v="USD"/>
    <x v="21"/>
    <n v="26"/>
    <n v="5"/>
    <n v="262"/>
    <x v="1"/>
    <n v="30"/>
    <n v="0.15"/>
    <n v="5601.2"/>
    <n v="2296.4919999999997"/>
    <n v="23805.1"/>
    <n v="12322.64"/>
  </r>
  <r>
    <s v="SO - 0003938"/>
    <s v="In-Store"/>
    <s v="WARE-NMK1003"/>
    <d v="2019-05-15T00:00:00"/>
    <x v="452"/>
    <d v="2019-09-19T00:00:00"/>
    <x v="318"/>
    <n v="2"/>
    <s v="USD"/>
    <x v="11"/>
    <n v="5"/>
    <n v="44"/>
    <n v="103"/>
    <x v="1"/>
    <n v="46"/>
    <n v="0.15"/>
    <n v="2525.9"/>
    <n v="1793.3889999999999"/>
    <n v="2147.0149999999999"/>
    <n v="353.62599999999998"/>
  </r>
  <r>
    <s v="SO - 0003939"/>
    <s v="Wholesale"/>
    <s v="WARE-PUJ1005"/>
    <d v="2019-05-15T00:00:00"/>
    <x v="452"/>
    <d v="2019-09-01T00:00:00"/>
    <x v="329"/>
    <n v="18"/>
    <s v="USD"/>
    <x v="25"/>
    <n v="27"/>
    <n v="46"/>
    <n v="286"/>
    <x v="0"/>
    <n v="12"/>
    <n v="0.05"/>
    <n v="2304.8000000000002"/>
    <n v="1590.3119999999999"/>
    <n v="4379.12"/>
    <n v="1198.4960000000001"/>
  </r>
  <r>
    <s v="SO - 0003940"/>
    <s v="In-Store"/>
    <s v="WARE-XYS1001"/>
    <d v="2019-05-15T00:00:00"/>
    <x v="452"/>
    <d v="2019-09-14T00:00:00"/>
    <x v="329"/>
    <n v="18"/>
    <s v="USD"/>
    <x v="14"/>
    <n v="7"/>
    <n v="29"/>
    <n v="46"/>
    <x v="2"/>
    <n v="8"/>
    <n v="0.15"/>
    <n v="2010"/>
    <n v="1447.2"/>
    <n v="11959.5"/>
    <n v="1829.1000000000004"/>
  </r>
  <r>
    <s v="SO - 0003941"/>
    <s v="Wholesale"/>
    <s v="WARE-NMK1003"/>
    <d v="2019-05-15T00:00:00"/>
    <x v="452"/>
    <d v="2019-09-03T00:00:00"/>
    <x v="320"/>
    <n v="16"/>
    <s v="USD"/>
    <x v="25"/>
    <n v="27"/>
    <n v="24"/>
    <n v="92"/>
    <x v="0"/>
    <n v="5"/>
    <n v="0.1"/>
    <n v="167.5"/>
    <n v="110.55000000000001"/>
    <n v="1055.25"/>
    <n v="281.39999999999986"/>
  </r>
  <r>
    <s v="SO - 0003942"/>
    <s v="Online"/>
    <s v="WARE-NMK1003"/>
    <d v="2019-05-15T00:00:00"/>
    <x v="452"/>
    <d v="2019-09-16T00:00:00"/>
    <x v="331"/>
    <n v="14"/>
    <s v="USD"/>
    <x v="24"/>
    <n v="16"/>
    <n v="34"/>
    <n v="121"/>
    <x v="1"/>
    <n v="23"/>
    <n v="0.1"/>
    <n v="2525.9"/>
    <n v="1010.3600000000001"/>
    <n v="6819.9300000000012"/>
    <n v="3788.8500000000008"/>
  </r>
  <r>
    <s v="SO - 0003943"/>
    <s v="In-Store"/>
    <s v="WARE-MKL1006"/>
    <d v="2019-05-15T00:00:00"/>
    <x v="453"/>
    <d v="2019-09-02T00:00:00"/>
    <x v="341"/>
    <n v="21"/>
    <s v="USD"/>
    <x v="5"/>
    <n v="12"/>
    <n v="3"/>
    <n v="343"/>
    <x v="0"/>
    <n v="5"/>
    <n v="7.4999999999999997E-2"/>
    <n v="1192.6000000000001"/>
    <n v="500.89200000000005"/>
    <n v="1103.1550000000002"/>
    <n v="602.26300000000015"/>
  </r>
  <r>
    <s v="SO - 0003944"/>
    <s v="In-Store"/>
    <s v="WARE-XYS1001"/>
    <d v="2019-05-15T00:00:00"/>
    <x v="453"/>
    <d v="2019-09-17T00:00:00"/>
    <x v="322"/>
    <n v="14"/>
    <s v="USD"/>
    <x v="11"/>
    <n v="5"/>
    <n v="44"/>
    <n v="11"/>
    <x v="3"/>
    <n v="25"/>
    <n v="0.1"/>
    <n v="268"/>
    <n v="171.52"/>
    <n v="241.20000000000002"/>
    <n v="69.680000000000007"/>
  </r>
  <r>
    <s v="SO - 0003945"/>
    <s v="Online"/>
    <s v="WARE-UHY1004"/>
    <d v="2019-05-15T00:00:00"/>
    <x v="453"/>
    <d v="2019-09-22T00:00:00"/>
    <x v="341"/>
    <n v="21"/>
    <s v="USD"/>
    <x v="24"/>
    <n v="16"/>
    <n v="35"/>
    <n v="255"/>
    <x v="2"/>
    <n v="16"/>
    <n v="0.15"/>
    <n v="1132.3"/>
    <n v="611.44200000000001"/>
    <n v="3849.8199999999997"/>
    <n v="1404.0519999999997"/>
  </r>
  <r>
    <s v="SO - 0003946"/>
    <s v="In-Store"/>
    <s v="WARE-PUJ1005"/>
    <d v="2019-05-15T00:00:00"/>
    <x v="453"/>
    <d v="2019-09-08T00:00:00"/>
    <x v="330"/>
    <n v="23"/>
    <s v="USD"/>
    <x v="0"/>
    <n v="6"/>
    <n v="42"/>
    <n v="283"/>
    <x v="1"/>
    <n v="40"/>
    <n v="0.1"/>
    <n v="1809"/>
    <n v="1175.8500000000001"/>
    <n v="8140.5"/>
    <n v="2261.2499999999991"/>
  </r>
  <r>
    <s v="SO - 0003947"/>
    <s v="Online"/>
    <s v="WARE-NMK1003"/>
    <d v="2019-05-15T00:00:00"/>
    <x v="453"/>
    <d v="2019-09-05T00:00:00"/>
    <x v="329"/>
    <n v="17"/>
    <s v="USD"/>
    <x v="19"/>
    <n v="19"/>
    <n v="18"/>
    <n v="188"/>
    <x v="1"/>
    <n v="43"/>
    <n v="7.4999999999999997E-2"/>
    <n v="1118.9000000000001"/>
    <n v="671.34"/>
    <n v="2069.9650000000001"/>
    <n v="727.28500000000008"/>
  </r>
  <r>
    <s v="SO - 0003948"/>
    <s v="In-Store"/>
    <s v="WARE-PUJ1005"/>
    <d v="2019-05-15T00:00:00"/>
    <x v="453"/>
    <d v="2019-09-21T00:00:00"/>
    <x v="329"/>
    <n v="17"/>
    <s v="USD"/>
    <x v="0"/>
    <n v="6"/>
    <n v="45"/>
    <n v="300"/>
    <x v="1"/>
    <n v="31"/>
    <n v="0.05"/>
    <n v="1025.1000000000001"/>
    <n v="697.0680000000001"/>
    <n v="3895.38"/>
    <n v="1107.1079999999997"/>
  </r>
  <r>
    <s v="SO - 0003949"/>
    <s v="In-Store"/>
    <s v="WARE-XYS1001"/>
    <d v="2019-05-15T00:00:00"/>
    <x v="454"/>
    <d v="2019-09-15T00:00:00"/>
    <x v="320"/>
    <n v="14"/>
    <s v="USD"/>
    <x v="14"/>
    <n v="7"/>
    <n v="10"/>
    <n v="2"/>
    <x v="3"/>
    <n v="28"/>
    <n v="7.4999999999999997E-2"/>
    <n v="3088.7000000000003"/>
    <n v="2069.4290000000001"/>
    <n v="17142.285"/>
    <n v="4725.7109999999993"/>
  </r>
  <r>
    <s v="SO - 0003950"/>
    <s v="Distributor"/>
    <s v="WARE-XYS1001"/>
    <d v="2019-05-15T00:00:00"/>
    <x v="454"/>
    <d v="2019-09-04T00:00:00"/>
    <x v="329"/>
    <n v="16"/>
    <s v="USD"/>
    <x v="12"/>
    <n v="25"/>
    <n v="43"/>
    <n v="22"/>
    <x v="1"/>
    <n v="23"/>
    <n v="7.4999999999999997E-2"/>
    <n v="978.2"/>
    <n v="528.22800000000007"/>
    <n v="3619.34"/>
    <n v="1506.4279999999999"/>
  </r>
  <r>
    <s v="SO - 0003951"/>
    <s v="Online"/>
    <s v="WARE-NBV1002"/>
    <d v="2019-05-15T00:00:00"/>
    <x v="454"/>
    <d v="2019-09-25T00:00:00"/>
    <x v="340"/>
    <n v="15"/>
    <s v="USD"/>
    <x v="20"/>
    <n v="17"/>
    <n v="47"/>
    <n v="85"/>
    <x v="4"/>
    <n v="9"/>
    <n v="0.15"/>
    <n v="261.3"/>
    <n v="177.68400000000003"/>
    <n v="1110.5249999999999"/>
    <n v="222.10499999999979"/>
  </r>
  <r>
    <s v="SO - 0003952"/>
    <s v="Distributor"/>
    <s v="WARE-NBV1002"/>
    <d v="2019-05-15T00:00:00"/>
    <x v="454"/>
    <d v="2019-08-31T00:00:00"/>
    <x v="331"/>
    <n v="12"/>
    <s v="USD"/>
    <x v="8"/>
    <n v="23"/>
    <n v="28"/>
    <n v="59"/>
    <x v="1"/>
    <n v="24"/>
    <n v="0.05"/>
    <n v="1159.1000000000001"/>
    <n v="498.41300000000007"/>
    <n v="2202.29"/>
    <n v="1205.4639999999999"/>
  </r>
  <r>
    <s v="SO - 0003953"/>
    <s v="Online"/>
    <s v="WARE-PUJ1005"/>
    <d v="2019-05-15T00:00:00"/>
    <x v="454"/>
    <d v="2019-09-16T00:00:00"/>
    <x v="320"/>
    <n v="14"/>
    <s v="USD"/>
    <x v="24"/>
    <n v="16"/>
    <n v="16"/>
    <n v="272"/>
    <x v="1"/>
    <n v="11"/>
    <n v="0.1"/>
    <n v="6197.5"/>
    <n v="3594.5499999999997"/>
    <n v="44622"/>
    <n v="15865.600000000002"/>
  </r>
  <r>
    <s v="SO - 0003954"/>
    <s v="Online"/>
    <s v="WARE-PUJ1005"/>
    <d v="2019-05-15T00:00:00"/>
    <x v="454"/>
    <d v="2019-09-09T00:00:00"/>
    <x v="334"/>
    <n v="19"/>
    <s v="USD"/>
    <x v="16"/>
    <n v="18"/>
    <n v="30"/>
    <n v="307"/>
    <x v="4"/>
    <n v="10"/>
    <n v="0.2"/>
    <n v="5581.1"/>
    <n v="3237.038"/>
    <n v="13394.640000000003"/>
    <n v="3683.5260000000035"/>
  </r>
  <r>
    <s v="SO - 0003955"/>
    <s v="Online"/>
    <s v="WARE-NBV1002"/>
    <d v="2019-05-15T00:00:00"/>
    <x v="454"/>
    <d v="2019-09-16T00:00:00"/>
    <x v="340"/>
    <n v="15"/>
    <s v="USD"/>
    <x v="18"/>
    <n v="13"/>
    <n v="34"/>
    <n v="83"/>
    <x v="1"/>
    <n v="17"/>
    <n v="0.1"/>
    <n v="1051.9000000000001"/>
    <n v="862.55799999999999"/>
    <n v="946.71000000000015"/>
    <n v="84.152000000000157"/>
  </r>
  <r>
    <s v="SO - 0003956"/>
    <s v="In-Store"/>
    <s v="WARE-NMK1003"/>
    <d v="2019-05-15T00:00:00"/>
    <x v="454"/>
    <d v="2019-09-06T00:00:00"/>
    <x v="342"/>
    <n v="37"/>
    <s v="USD"/>
    <x v="0"/>
    <n v="6"/>
    <n v="26"/>
    <n v="167"/>
    <x v="0"/>
    <n v="20"/>
    <n v="0.05"/>
    <n v="221.1"/>
    <n v="137.08199999999999"/>
    <n v="1260.2699999999998"/>
    <n v="437.77799999999979"/>
  </r>
  <r>
    <s v="SO - 0003957"/>
    <s v="Distributor"/>
    <s v="WARE-NMK1003"/>
    <d v="2019-05-15T00:00:00"/>
    <x v="454"/>
    <d v="2019-09-13T00:00:00"/>
    <x v="331"/>
    <n v="12"/>
    <s v="USD"/>
    <x v="2"/>
    <n v="21"/>
    <n v="1"/>
    <n v="95"/>
    <x v="1"/>
    <n v="27"/>
    <n v="0.05"/>
    <n v="3879.3"/>
    <n v="2366.373"/>
    <n v="11056.005000000001"/>
    <n v="3956.8860000000004"/>
  </r>
  <r>
    <s v="SO - 0003958"/>
    <s v="In-Store"/>
    <s v="WARE-NMK1003"/>
    <d v="2019-05-15T00:00:00"/>
    <x v="454"/>
    <d v="2019-09-19T00:00:00"/>
    <x v="343"/>
    <n v="30"/>
    <s v="USD"/>
    <x v="6"/>
    <n v="10"/>
    <n v="47"/>
    <n v="119"/>
    <x v="0"/>
    <n v="12"/>
    <n v="0.15"/>
    <n v="1139"/>
    <n v="854.25"/>
    <n v="7745.2"/>
    <n v="911.19999999999982"/>
  </r>
  <r>
    <s v="SO - 0003959"/>
    <s v="Distributor"/>
    <s v="WARE-PUJ1005"/>
    <d v="2019-05-15T00:00:00"/>
    <x v="454"/>
    <d v="2019-09-08T00:00:00"/>
    <x v="344"/>
    <n v="35"/>
    <s v="USD"/>
    <x v="15"/>
    <n v="24"/>
    <n v="33"/>
    <n v="326"/>
    <x v="0"/>
    <n v="20"/>
    <n v="0.05"/>
    <n v="938"/>
    <n v="590.94000000000005"/>
    <n v="4455.5"/>
    <n v="1500.7999999999997"/>
  </r>
  <r>
    <s v="SO - 0003960"/>
    <s v="Online"/>
    <s v="WARE-NMK1003"/>
    <d v="2019-05-15T00:00:00"/>
    <x v="455"/>
    <d v="2019-09-22T00:00:00"/>
    <x v="329"/>
    <n v="15"/>
    <s v="USD"/>
    <x v="19"/>
    <n v="19"/>
    <n v="46"/>
    <n v="128"/>
    <x v="1"/>
    <n v="40"/>
    <n v="0.2"/>
    <n v="201"/>
    <n v="166.82999999999998"/>
    <n v="160.80000000000001"/>
    <n v="-6.0299999999999727"/>
  </r>
  <r>
    <s v="SO - 0003961"/>
    <s v="Online"/>
    <s v="WARE-NBV1002"/>
    <d v="2019-05-15T00:00:00"/>
    <x v="455"/>
    <d v="2019-09-20T00:00:00"/>
    <x v="340"/>
    <n v="14"/>
    <s v="USD"/>
    <x v="17"/>
    <n v="20"/>
    <n v="3"/>
    <n v="67"/>
    <x v="1"/>
    <n v="27"/>
    <n v="7.4999999999999997E-2"/>
    <n v="1768.8"/>
    <n v="1220.472"/>
    <n v="6544.56"/>
    <n v="1662.6720000000005"/>
  </r>
  <r>
    <s v="SO - 0003962"/>
    <s v="Distributor"/>
    <s v="WARE-MKL1006"/>
    <d v="2019-05-15T00:00:00"/>
    <x v="455"/>
    <d v="2019-09-03T00:00:00"/>
    <x v="345"/>
    <n v="22"/>
    <s v="USD"/>
    <x v="4"/>
    <n v="22"/>
    <n v="19"/>
    <n v="356"/>
    <x v="1"/>
    <n v="31"/>
    <n v="0.1"/>
    <n v="1715.2"/>
    <n v="1337.856"/>
    <n v="6174.72"/>
    <n v="823.29600000000028"/>
  </r>
  <r>
    <s v="SO - 0003963"/>
    <s v="Distributor"/>
    <s v="WARE-MKL1006"/>
    <d v="2019-05-15T00:00:00"/>
    <x v="455"/>
    <d v="2019-09-21T00:00:00"/>
    <x v="338"/>
    <n v="25"/>
    <s v="USD"/>
    <x v="8"/>
    <n v="23"/>
    <n v="43"/>
    <n v="343"/>
    <x v="3"/>
    <n v="6"/>
    <n v="0.05"/>
    <n v="1145.7"/>
    <n v="893.64600000000007"/>
    <n v="1088.415"/>
    <n v="194.76899999999989"/>
  </r>
  <r>
    <s v="SO - 0003964"/>
    <s v="In-Store"/>
    <s v="WARE-NMK1003"/>
    <d v="2019-05-15T00:00:00"/>
    <x v="456"/>
    <d v="2019-09-17T00:00:00"/>
    <x v="332"/>
    <n v="6"/>
    <s v="USD"/>
    <x v="7"/>
    <n v="4"/>
    <n v="6"/>
    <n v="185"/>
    <x v="0"/>
    <n v="12"/>
    <n v="0.05"/>
    <n v="3932.9"/>
    <n v="2792.3589999999999"/>
    <n v="18681.274999999998"/>
    <n v="4719.4799999999977"/>
  </r>
  <r>
    <s v="SO - 0003965"/>
    <s v="In-Store"/>
    <s v="WARE-XYS1001"/>
    <d v="2019-05-15T00:00:00"/>
    <x v="456"/>
    <d v="2019-09-05T00:00:00"/>
    <x v="345"/>
    <n v="21"/>
    <s v="USD"/>
    <x v="6"/>
    <n v="10"/>
    <n v="16"/>
    <n v="36"/>
    <x v="2"/>
    <n v="8"/>
    <n v="7.4999999999999997E-2"/>
    <n v="2599.6"/>
    <n v="1715.7360000000001"/>
    <n v="2404.63"/>
    <n v="688.89400000000001"/>
  </r>
  <r>
    <s v="SO - 0003966"/>
    <s v="Distributor"/>
    <s v="WARE-NMK1003"/>
    <d v="2019-05-15T00:00:00"/>
    <x v="456"/>
    <d v="2019-09-23T00:00:00"/>
    <x v="338"/>
    <n v="24"/>
    <s v="USD"/>
    <x v="4"/>
    <n v="22"/>
    <n v="8"/>
    <n v="125"/>
    <x v="1"/>
    <n v="39"/>
    <n v="7.4999999999999997E-2"/>
    <n v="6478.9000000000005"/>
    <n v="4664.808"/>
    <n v="35957.895000000004"/>
    <n v="7969.0470000000059"/>
  </r>
  <r>
    <s v="SO - 0003967"/>
    <s v="In-Store"/>
    <s v="WARE-PUJ1005"/>
    <d v="2019-05-15T00:00:00"/>
    <x v="456"/>
    <d v="2019-09-05T00:00:00"/>
    <x v="333"/>
    <n v="7"/>
    <s v="USD"/>
    <x v="0"/>
    <n v="6"/>
    <n v="4"/>
    <n v="270"/>
    <x v="1"/>
    <n v="3"/>
    <n v="7.4999999999999997E-2"/>
    <n v="1715.2"/>
    <n v="977.66399999999999"/>
    <n v="4759.68"/>
    <n v="1826.6880000000001"/>
  </r>
  <r>
    <s v="SO - 0003968"/>
    <s v="In-Store"/>
    <s v="WARE-UHY1004"/>
    <d v="2019-05-15T00:00:00"/>
    <x v="456"/>
    <d v="2019-09-14T00:00:00"/>
    <x v="334"/>
    <n v="17"/>
    <s v="USD"/>
    <x v="26"/>
    <n v="3"/>
    <n v="50"/>
    <n v="223"/>
    <x v="2"/>
    <n v="16"/>
    <n v="0.05"/>
    <n v="6512.4000000000005"/>
    <n v="4754.0520000000006"/>
    <n v="6186.7800000000007"/>
    <n v="1432.7280000000001"/>
  </r>
  <r>
    <s v="SO - 0003969"/>
    <s v="In-Store"/>
    <s v="WARE-NMK1003"/>
    <d v="2019-05-15T00:00:00"/>
    <x v="456"/>
    <d v="2019-09-16T00:00:00"/>
    <x v="333"/>
    <n v="7"/>
    <s v="USD"/>
    <x v="7"/>
    <n v="4"/>
    <n v="16"/>
    <n v="183"/>
    <x v="1"/>
    <n v="23"/>
    <n v="7.4999999999999997E-2"/>
    <n v="884.4"/>
    <n v="601.39200000000005"/>
    <n v="5726.4900000000007"/>
    <n v="1516.7460000000001"/>
  </r>
  <r>
    <s v="SO - 0003970"/>
    <s v="Online"/>
    <s v="WARE-NMK1003"/>
    <d v="2019-05-15T00:00:00"/>
    <x v="456"/>
    <d v="2019-09-08T00:00:00"/>
    <x v="340"/>
    <n v="13"/>
    <s v="USD"/>
    <x v="20"/>
    <n v="17"/>
    <n v="26"/>
    <n v="92"/>
    <x v="1"/>
    <n v="17"/>
    <n v="7.4999999999999997E-2"/>
    <n v="1005"/>
    <n v="613.04999999999995"/>
    <n v="929.625"/>
    <n v="316.57500000000005"/>
  </r>
  <r>
    <s v="SO - 0003971"/>
    <s v="In-Store"/>
    <s v="WARE-MKL1006"/>
    <d v="2019-05-15T00:00:00"/>
    <x v="456"/>
    <d v="2019-09-27T00:00:00"/>
    <x v="338"/>
    <n v="24"/>
    <s v="USD"/>
    <x v="22"/>
    <n v="11"/>
    <n v="10"/>
    <n v="333"/>
    <x v="2"/>
    <n v="13"/>
    <n v="0.05"/>
    <n v="174.20000000000002"/>
    <n v="134.13400000000001"/>
    <n v="992.93999999999994"/>
    <n v="188.13599999999985"/>
  </r>
  <r>
    <s v="SO - 0003972"/>
    <s v="Online"/>
    <s v="WARE-UHY1004"/>
    <d v="2019-05-15T00:00:00"/>
    <x v="456"/>
    <d v="2019-09-25T00:00:00"/>
    <x v="346"/>
    <n v="26"/>
    <s v="USD"/>
    <x v="16"/>
    <n v="18"/>
    <n v="12"/>
    <n v="235"/>
    <x v="3"/>
    <n v="25"/>
    <n v="0.4"/>
    <n v="1005"/>
    <n v="743.7"/>
    <n v="3015"/>
    <n v="-703.5"/>
  </r>
  <r>
    <s v="SO - 0003973"/>
    <s v="Online"/>
    <s v="WARE-XYS1001"/>
    <d v="2019-05-15T00:00:00"/>
    <x v="456"/>
    <d v="2019-09-19T00:00:00"/>
    <x v="339"/>
    <n v="25"/>
    <s v="USD"/>
    <x v="17"/>
    <n v="20"/>
    <n v="4"/>
    <n v="2"/>
    <x v="3"/>
    <n v="28"/>
    <n v="7.4999999999999997E-2"/>
    <n v="6170.7"/>
    <n v="4998.2669999999998"/>
    <n v="17123.692500000001"/>
    <n v="2128.8915000000015"/>
  </r>
  <r>
    <s v="SO - 0003974"/>
    <s v="Distributor"/>
    <s v="WARE-NBV1002"/>
    <d v="2019-05-15T00:00:00"/>
    <x v="456"/>
    <d v="2019-09-03T00:00:00"/>
    <x v="336"/>
    <n v="31"/>
    <s v="USD"/>
    <x v="12"/>
    <n v="25"/>
    <n v="9"/>
    <n v="60"/>
    <x v="2"/>
    <n v="4"/>
    <n v="0.05"/>
    <n v="187.6"/>
    <n v="133.196"/>
    <n v="1247.54"/>
    <n v="315.16800000000001"/>
  </r>
  <r>
    <s v="SO - 0003975"/>
    <s v="In-Store"/>
    <s v="WARE-XYS1001"/>
    <d v="2019-05-15T00:00:00"/>
    <x v="457"/>
    <d v="2019-09-06T00:00:00"/>
    <x v="346"/>
    <n v="25"/>
    <s v="USD"/>
    <x v="13"/>
    <n v="2"/>
    <n v="31"/>
    <n v="45"/>
    <x v="2"/>
    <n v="1"/>
    <n v="0.05"/>
    <n v="234.5"/>
    <n v="98.49"/>
    <n v="1113.875"/>
    <n v="621.42499999999995"/>
  </r>
  <r>
    <s v="SO - 0003976"/>
    <s v="Online"/>
    <s v="WARE-NMK1003"/>
    <d v="2019-05-15T00:00:00"/>
    <x v="457"/>
    <d v="2019-09-20T00:00:00"/>
    <x v="338"/>
    <n v="23"/>
    <s v="USD"/>
    <x v="16"/>
    <n v="18"/>
    <n v="48"/>
    <n v="145"/>
    <x v="1"/>
    <n v="31"/>
    <n v="0.05"/>
    <n v="1092.1000000000001"/>
    <n v="655.2600000000001"/>
    <n v="3112.4850000000001"/>
    <n v="1146.7049999999999"/>
  </r>
  <r>
    <s v="SO - 0003977"/>
    <s v="Wholesale"/>
    <s v="WARE-PUJ1005"/>
    <d v="2019-05-15T00:00:00"/>
    <x v="457"/>
    <d v="2019-09-10T00:00:00"/>
    <x v="334"/>
    <n v="16"/>
    <s v="USD"/>
    <x v="3"/>
    <n v="28"/>
    <n v="10"/>
    <n v="296"/>
    <x v="4"/>
    <n v="18"/>
    <n v="0.4"/>
    <n v="1031.8"/>
    <n v="784.16800000000001"/>
    <n v="3714.4799999999996"/>
    <n v="-990.52800000000025"/>
  </r>
  <r>
    <s v="SO - 0003978"/>
    <s v="In-Store"/>
    <s v="WARE-PUJ1005"/>
    <d v="2019-05-15T00:00:00"/>
    <x v="457"/>
    <d v="2019-09-21T00:00:00"/>
    <x v="334"/>
    <n v="16"/>
    <s v="USD"/>
    <x v="14"/>
    <n v="7"/>
    <n v="7"/>
    <n v="303"/>
    <x v="1"/>
    <n v="23"/>
    <n v="0.3"/>
    <n v="221.1"/>
    <n v="128.238"/>
    <n v="773.84999999999991"/>
    <n v="132.65999999999985"/>
  </r>
  <r>
    <s v="SO - 0003979"/>
    <s v="In-Store"/>
    <s v="WARE-NBV1002"/>
    <d v="2019-05-15T00:00:00"/>
    <x v="457"/>
    <d v="2019-09-25T00:00:00"/>
    <x v="330"/>
    <n v="19"/>
    <s v="USD"/>
    <x v="22"/>
    <n v="11"/>
    <n v="47"/>
    <n v="71"/>
    <x v="1"/>
    <n v="36"/>
    <n v="0.3"/>
    <n v="268"/>
    <n v="227.79999999999998"/>
    <n v="937.99999999999989"/>
    <n v="-201.00000000000011"/>
  </r>
  <r>
    <s v="SO - 0003980"/>
    <s v="Online"/>
    <s v="WARE-NBV1002"/>
    <d v="2019-05-15T00:00:00"/>
    <x v="457"/>
    <d v="2019-09-17T00:00:00"/>
    <x v="328"/>
    <n v="4"/>
    <s v="USD"/>
    <x v="24"/>
    <n v="16"/>
    <n v="34"/>
    <n v="87"/>
    <x v="1"/>
    <n v="41"/>
    <n v="0.05"/>
    <n v="214.4"/>
    <n v="165.08800000000002"/>
    <n v="1629.44"/>
    <n v="308.73599999999988"/>
  </r>
  <r>
    <s v="SO - 0003981"/>
    <s v="Online"/>
    <s v="WARE-NMK1003"/>
    <d v="2019-05-15T00:00:00"/>
    <x v="457"/>
    <d v="2019-09-17T00:00:00"/>
    <x v="331"/>
    <n v="9"/>
    <s v="USD"/>
    <x v="24"/>
    <n v="16"/>
    <n v="11"/>
    <n v="132"/>
    <x v="1"/>
    <n v="31"/>
    <n v="7.4999999999999997E-2"/>
    <n v="174.20000000000002"/>
    <n v="109.74600000000001"/>
    <n v="161.13500000000002"/>
    <n v="51.38900000000001"/>
  </r>
  <r>
    <s v="SO - 0003982"/>
    <s v="Distributor"/>
    <s v="WARE-NBV1002"/>
    <d v="2019-05-15T00:00:00"/>
    <x v="458"/>
    <d v="2019-09-27T00:00:00"/>
    <x v="337"/>
    <n v="17"/>
    <s v="USD"/>
    <x v="4"/>
    <n v="22"/>
    <n v="33"/>
    <n v="62"/>
    <x v="2"/>
    <n v="8"/>
    <n v="0.05"/>
    <n v="5105.4000000000005"/>
    <n v="2042.1600000000003"/>
    <n v="24250.65"/>
    <n v="14039.85"/>
  </r>
  <r>
    <s v="SO - 0003983"/>
    <s v="Online"/>
    <s v="WARE-NMK1003"/>
    <d v="2019-05-15T00:00:00"/>
    <x v="458"/>
    <d v="2019-09-27T00:00:00"/>
    <x v="343"/>
    <n v="26"/>
    <s v="USD"/>
    <x v="23"/>
    <n v="15"/>
    <n v="45"/>
    <n v="149"/>
    <x v="0"/>
    <n v="22"/>
    <n v="0.15"/>
    <n v="3209.3"/>
    <n v="1347.9059999999999"/>
    <n v="19095.335000000003"/>
    <n v="9659.9930000000022"/>
  </r>
  <r>
    <s v="SO - 0003984"/>
    <s v="In-Store"/>
    <s v="WARE-XYS1001"/>
    <d v="2019-05-15T00:00:00"/>
    <x v="458"/>
    <d v="2019-09-26T00:00:00"/>
    <x v="322"/>
    <n v="9"/>
    <s v="USD"/>
    <x v="0"/>
    <n v="6"/>
    <n v="23"/>
    <n v="47"/>
    <x v="0"/>
    <n v="42"/>
    <n v="7.4999999999999997E-2"/>
    <n v="1996.6000000000001"/>
    <n v="1697.1100000000001"/>
    <n v="14774.840000000002"/>
    <n v="1197.9600000000009"/>
  </r>
  <r>
    <s v="SO - 0003985"/>
    <s v="Distributor"/>
    <s v="WARE-NMK1003"/>
    <d v="2019-05-15T00:00:00"/>
    <x v="458"/>
    <d v="2019-09-06T00:00:00"/>
    <x v="333"/>
    <n v="5"/>
    <s v="USD"/>
    <x v="12"/>
    <n v="25"/>
    <n v="7"/>
    <n v="131"/>
    <x v="1"/>
    <n v="27"/>
    <n v="0.1"/>
    <n v="3470.6"/>
    <n v="2950.0099999999998"/>
    <n v="6247.08"/>
    <n v="347.0600000000004"/>
  </r>
  <r>
    <s v="SO - 0003986"/>
    <s v="In-Store"/>
    <s v="WARE-NMK1003"/>
    <d v="2019-05-15T00:00:00"/>
    <x v="458"/>
    <d v="2019-09-20T00:00:00"/>
    <x v="344"/>
    <n v="31"/>
    <s v="USD"/>
    <x v="22"/>
    <n v="11"/>
    <n v="27"/>
    <n v="159"/>
    <x v="1"/>
    <n v="35"/>
    <n v="0.05"/>
    <n v="5768.7"/>
    <n v="4384.2119999999995"/>
    <n v="32881.589999999997"/>
    <n v="6576.3179999999993"/>
  </r>
  <r>
    <s v="SO - 0003987"/>
    <s v="In-Store"/>
    <s v="WARE-XYS1001"/>
    <d v="2019-05-15T00:00:00"/>
    <x v="458"/>
    <d v="2019-09-17T00:00:00"/>
    <x v="337"/>
    <n v="17"/>
    <s v="USD"/>
    <x v="26"/>
    <n v="3"/>
    <n v="33"/>
    <n v="35"/>
    <x v="1"/>
    <n v="2"/>
    <n v="7.4999999999999997E-2"/>
    <n v="4020"/>
    <n v="2371.7999999999997"/>
    <n v="14874"/>
    <n v="5386.8000000000011"/>
  </r>
  <r>
    <s v="SO - 0003988"/>
    <s v="Online"/>
    <s v="WARE-PUJ1005"/>
    <d v="2019-05-15T00:00:00"/>
    <x v="458"/>
    <d v="2019-09-20T00:00:00"/>
    <x v="342"/>
    <n v="33"/>
    <s v="USD"/>
    <x v="16"/>
    <n v="18"/>
    <n v="9"/>
    <n v="321"/>
    <x v="0"/>
    <n v="22"/>
    <n v="0.15"/>
    <n v="2572.8000000000002"/>
    <n v="1183.4880000000001"/>
    <n v="15308.160000000002"/>
    <n v="7023.7440000000006"/>
  </r>
  <r>
    <s v="SO - 0003989"/>
    <s v="In-Store"/>
    <s v="WARE-MKL1006"/>
    <d v="2019-05-15T00:00:00"/>
    <x v="458"/>
    <d v="2019-09-26T00:00:00"/>
    <x v="320"/>
    <n v="10"/>
    <s v="USD"/>
    <x v="5"/>
    <n v="12"/>
    <n v="12"/>
    <n v="337"/>
    <x v="1"/>
    <n v="11"/>
    <n v="7.4999999999999997E-2"/>
    <n v="3169.1"/>
    <n v="1331.0219999999999"/>
    <n v="11725.67"/>
    <n v="6401.5820000000003"/>
  </r>
  <r>
    <s v="SO - 0003990"/>
    <s v="Online"/>
    <s v="WARE-UHY1004"/>
    <d v="2019-05-15T00:00:00"/>
    <x v="458"/>
    <d v="2019-09-04T00:00:00"/>
    <x v="325"/>
    <n v="2"/>
    <s v="USD"/>
    <x v="18"/>
    <n v="13"/>
    <n v="34"/>
    <n v="209"/>
    <x v="1"/>
    <n v="44"/>
    <n v="0.05"/>
    <n v="1112.2"/>
    <n v="589.46600000000001"/>
    <n v="1056.5899999999999"/>
    <n v="467.12399999999991"/>
  </r>
  <r>
    <s v="SO - 0003991"/>
    <s v="In-Store"/>
    <s v="WARE-NMK1003"/>
    <d v="2019-05-15T00:00:00"/>
    <x v="458"/>
    <d v="2019-09-26T00:00:00"/>
    <x v="338"/>
    <n v="22"/>
    <s v="USD"/>
    <x v="7"/>
    <n v="4"/>
    <n v="8"/>
    <n v="171"/>
    <x v="4"/>
    <n v="10"/>
    <n v="0.15"/>
    <n v="1072"/>
    <n v="482.40000000000003"/>
    <n v="6378.4"/>
    <n v="3001.5999999999995"/>
  </r>
  <r>
    <s v="SO - 0003992"/>
    <s v="Distributor"/>
    <s v="WARE-UHY1004"/>
    <d v="2019-05-15T00:00:00"/>
    <x v="458"/>
    <d v="2019-09-18T00:00:00"/>
    <x v="320"/>
    <n v="10"/>
    <s v="USD"/>
    <x v="4"/>
    <n v="22"/>
    <n v="15"/>
    <n v="246"/>
    <x v="2"/>
    <n v="1"/>
    <n v="0.05"/>
    <n v="2425.4"/>
    <n v="1722.0339999999999"/>
    <n v="4608.26"/>
    <n v="1164.1920000000005"/>
  </r>
  <r>
    <s v="SO - 0003993"/>
    <s v="In-Store"/>
    <s v="WARE-XYS1001"/>
    <d v="2019-05-15T00:00:00"/>
    <x v="459"/>
    <d v="2019-09-05T00:00:00"/>
    <x v="329"/>
    <n v="11"/>
    <s v="USD"/>
    <x v="10"/>
    <n v="9"/>
    <n v="13"/>
    <n v="19"/>
    <x v="1"/>
    <n v="30"/>
    <n v="0.1"/>
    <n v="3825.7000000000003"/>
    <n v="2907.5320000000002"/>
    <n v="3443.13"/>
    <n v="535.59799999999996"/>
  </r>
  <r>
    <s v="SO - 0003994"/>
    <s v="Wholesale"/>
    <s v="WARE-PUJ1005"/>
    <d v="2019-05-15T00:00:00"/>
    <x v="459"/>
    <d v="2019-09-27T00:00:00"/>
    <x v="330"/>
    <n v="17"/>
    <s v="USD"/>
    <x v="21"/>
    <n v="26"/>
    <n v="37"/>
    <n v="322"/>
    <x v="1"/>
    <n v="39"/>
    <n v="0.3"/>
    <n v="1139"/>
    <n v="603.67000000000007"/>
    <n v="3986.4999999999995"/>
    <n v="968.14999999999918"/>
  </r>
  <r>
    <s v="SO - 0003995"/>
    <s v="In-Store"/>
    <s v="WARE-UHY1004"/>
    <d v="2019-05-15T00:00:00"/>
    <x v="460"/>
    <d v="2019-09-29T00:00:00"/>
    <x v="344"/>
    <n v="29"/>
    <s v="USD"/>
    <x v="10"/>
    <n v="9"/>
    <n v="44"/>
    <n v="252"/>
    <x v="0"/>
    <n v="22"/>
    <n v="0.05"/>
    <n v="187.6"/>
    <n v="129.44399999999999"/>
    <n v="1069.32"/>
    <n v="292.65599999999995"/>
  </r>
  <r>
    <s v="SO - 0003996"/>
    <s v="Distributor"/>
    <s v="WARE-PUJ1005"/>
    <d v="2019-05-15T00:00:00"/>
    <x v="460"/>
    <d v="2019-10-01T00:00:00"/>
    <x v="340"/>
    <n v="9"/>
    <s v="USD"/>
    <x v="4"/>
    <n v="22"/>
    <n v="35"/>
    <n v="306"/>
    <x v="1"/>
    <n v="31"/>
    <n v="0.1"/>
    <n v="864.30000000000007"/>
    <n v="613.65300000000002"/>
    <n v="4667.22"/>
    <n v="985.30200000000013"/>
  </r>
  <r>
    <s v="SO - 0003997"/>
    <s v="Wholesale"/>
    <s v="WARE-NMK1003"/>
    <d v="2019-05-15T00:00:00"/>
    <x v="460"/>
    <d v="2019-09-13T00:00:00"/>
    <x v="338"/>
    <n v="20"/>
    <s v="USD"/>
    <x v="3"/>
    <n v="28"/>
    <n v="31"/>
    <n v="126"/>
    <x v="1"/>
    <n v="36"/>
    <n v="0.05"/>
    <n v="5701.7"/>
    <n v="2850.85"/>
    <n v="16249.844999999998"/>
    <n v="7697.2949999999983"/>
  </r>
  <r>
    <s v="SO - 0003998"/>
    <s v="In-Store"/>
    <s v="WARE-PUJ1005"/>
    <d v="2019-05-15T00:00:00"/>
    <x v="460"/>
    <d v="2019-09-21T00:00:00"/>
    <x v="346"/>
    <n v="22"/>
    <s v="USD"/>
    <x v="6"/>
    <n v="10"/>
    <n v="13"/>
    <n v="329"/>
    <x v="3"/>
    <n v="25"/>
    <n v="7.4999999999999997E-2"/>
    <n v="904.5"/>
    <n v="714.55500000000006"/>
    <n v="1673.325"/>
    <n v="244.21499999999992"/>
  </r>
  <r>
    <s v="SO - 0003999"/>
    <s v="In-Store"/>
    <s v="WARE-NBV1002"/>
    <d v="2019-05-15T00:00:00"/>
    <x v="460"/>
    <d v="2019-09-13T00:00:00"/>
    <x v="329"/>
    <n v="10"/>
    <s v="USD"/>
    <x v="0"/>
    <n v="6"/>
    <n v="39"/>
    <n v="72"/>
    <x v="0"/>
    <n v="15"/>
    <n v="0.4"/>
    <n v="1159.1000000000001"/>
    <n v="822.96100000000001"/>
    <n v="695.46"/>
    <n v="-127.50099999999998"/>
  </r>
  <r>
    <s v="SO - 0004000"/>
    <s v="Wholesale"/>
    <s v="WARE-PUJ1005"/>
    <d v="2019-05-15T00:00:00"/>
    <x v="460"/>
    <d v="2019-09-06T00:00:00"/>
    <x v="345"/>
    <n v="17"/>
    <s v="USD"/>
    <x v="12"/>
    <n v="25"/>
    <n v="41"/>
    <n v="311"/>
    <x v="1"/>
    <n v="17"/>
    <n v="0.15"/>
    <n v="247.9"/>
    <n v="176.00899999999999"/>
    <n v="210.715"/>
    <n v="34.706000000000017"/>
  </r>
  <r>
    <s v="SO - 0004001"/>
    <s v="In-Store"/>
    <s v="WARE-MKL1006"/>
    <d v="2019-05-15T00:00:00"/>
    <x v="460"/>
    <d v="2019-09-17T00:00:00"/>
    <x v="330"/>
    <n v="16"/>
    <s v="USD"/>
    <x v="10"/>
    <n v="9"/>
    <n v="2"/>
    <n v="339"/>
    <x v="3"/>
    <n v="47"/>
    <n v="0.05"/>
    <n v="3919.5"/>
    <n v="1802.97"/>
    <n v="26064.674999999999"/>
    <n v="13443.884999999998"/>
  </r>
  <r>
    <s v="SO - 0004002"/>
    <s v="In-Store"/>
    <s v="WARE-NMK1003"/>
    <d v="2019-05-15T00:00:00"/>
    <x v="460"/>
    <d v="2019-09-27T00:00:00"/>
    <x v="336"/>
    <n v="27"/>
    <s v="USD"/>
    <x v="5"/>
    <n v="12"/>
    <n v="45"/>
    <n v="200"/>
    <x v="1"/>
    <n v="45"/>
    <n v="0.2"/>
    <n v="2559.4"/>
    <n v="1714.7980000000002"/>
    <n v="2047.5200000000002"/>
    <n v="332.72199999999998"/>
  </r>
  <r>
    <s v="SO - 0004003"/>
    <s v="In-Store"/>
    <s v="WARE-NMK1003"/>
    <d v="2019-05-15T00:00:00"/>
    <x v="460"/>
    <d v="2019-09-13T00:00:00"/>
    <x v="320"/>
    <n v="8"/>
    <s v="USD"/>
    <x v="27"/>
    <n v="1"/>
    <n v="25"/>
    <n v="112"/>
    <x v="1"/>
    <n v="41"/>
    <n v="7.4999999999999997E-2"/>
    <n v="2572.8000000000002"/>
    <n v="1183.4880000000001"/>
    <n v="14279.04"/>
    <n v="7178.112000000001"/>
  </r>
  <r>
    <s v="SO - 0004004"/>
    <s v="Online"/>
    <s v="WARE-UHY1004"/>
    <d v="2019-05-15T00:00:00"/>
    <x v="460"/>
    <d v="2019-09-18T00:00:00"/>
    <x v="322"/>
    <n v="7"/>
    <s v="USD"/>
    <x v="19"/>
    <n v="19"/>
    <n v="4"/>
    <n v="221"/>
    <x v="1"/>
    <n v="21"/>
    <n v="7.4999999999999997E-2"/>
    <n v="2767.1"/>
    <n v="1743.2729999999999"/>
    <n v="2559.5675000000001"/>
    <n v="816.2945000000002"/>
  </r>
  <r>
    <s v="SO - 0004005"/>
    <s v="Online"/>
    <s v="WARE-UHY1004"/>
    <d v="2019-05-15T00:00:00"/>
    <x v="461"/>
    <d v="2019-09-22T00:00:00"/>
    <x v="329"/>
    <n v="9"/>
    <s v="USD"/>
    <x v="19"/>
    <n v="19"/>
    <n v="18"/>
    <n v="247"/>
    <x v="2"/>
    <n v="37"/>
    <n v="7.4999999999999997E-2"/>
    <n v="1916.2"/>
    <n v="1034.748"/>
    <n v="12407.395"/>
    <n v="5164.1589999999997"/>
  </r>
  <r>
    <s v="SO - 0004006"/>
    <s v="Online"/>
    <s v="WARE-NMK1003"/>
    <d v="2019-05-15T00:00:00"/>
    <x v="461"/>
    <d v="2019-09-21T00:00:00"/>
    <x v="347"/>
    <n v="27"/>
    <s v="USD"/>
    <x v="19"/>
    <n v="19"/>
    <n v="45"/>
    <n v="189"/>
    <x v="1"/>
    <n v="43"/>
    <n v="0.05"/>
    <n v="1715.2"/>
    <n v="943.36000000000013"/>
    <n v="8147.2"/>
    <n v="3430.3999999999987"/>
  </r>
  <r>
    <s v="SO - 0004007"/>
    <s v="Online"/>
    <s v="WARE-XYS1001"/>
    <d v="2019-05-15T00:00:00"/>
    <x v="461"/>
    <d v="2019-09-24T00:00:00"/>
    <x v="334"/>
    <n v="12"/>
    <s v="USD"/>
    <x v="18"/>
    <n v="13"/>
    <n v="39"/>
    <n v="2"/>
    <x v="1"/>
    <n v="26"/>
    <n v="7.4999999999999997E-2"/>
    <n v="1011.7"/>
    <n v="586.78599999999994"/>
    <n v="2807.4675000000007"/>
    <n v="1047.1095000000009"/>
  </r>
  <r>
    <s v="SO - 0004008"/>
    <s v="In-Store"/>
    <s v="WARE-MKL1006"/>
    <d v="2019-05-15T00:00:00"/>
    <x v="461"/>
    <d v="2019-09-12T00:00:00"/>
    <x v="336"/>
    <n v="26"/>
    <s v="USD"/>
    <x v="13"/>
    <n v="2"/>
    <n v="23"/>
    <n v="341"/>
    <x v="4"/>
    <n v="10"/>
    <n v="0.05"/>
    <n v="1025.1000000000001"/>
    <n v="676.56600000000014"/>
    <n v="5843.07"/>
    <n v="1783.6739999999991"/>
  </r>
  <r>
    <s v="SO - 0004009"/>
    <s v="Distributor"/>
    <s v="WARE-UHY1004"/>
    <d v="2019-05-15T00:00:00"/>
    <x v="462"/>
    <d v="2019-09-11T00:00:00"/>
    <x v="331"/>
    <n v="4"/>
    <s v="USD"/>
    <x v="8"/>
    <n v="23"/>
    <n v="32"/>
    <n v="241"/>
    <x v="0"/>
    <n v="20"/>
    <n v="0.1"/>
    <n v="1065.3"/>
    <n v="830.93399999999997"/>
    <n v="5752.62"/>
    <n v="767.01600000000053"/>
  </r>
  <r>
    <s v="SO - 0004010"/>
    <s v="Online"/>
    <s v="WARE-MKL1006"/>
    <d v="2019-05-15T00:00:00"/>
    <x v="462"/>
    <d v="2019-09-23T00:00:00"/>
    <x v="337"/>
    <n v="13"/>
    <s v="USD"/>
    <x v="18"/>
    <n v="13"/>
    <n v="47"/>
    <n v="332"/>
    <x v="4"/>
    <n v="18"/>
    <n v="0.05"/>
    <n v="1132.3"/>
    <n v="905.84"/>
    <n v="6454.1099999999988"/>
    <n v="1019.0699999999988"/>
  </r>
  <r>
    <s v="SO - 0004011"/>
    <s v="Distributor"/>
    <s v="WARE-XYS1001"/>
    <d v="2019-05-15T00:00:00"/>
    <x v="462"/>
    <d v="2019-09-20T00:00:00"/>
    <x v="342"/>
    <n v="29"/>
    <s v="USD"/>
    <x v="2"/>
    <n v="21"/>
    <n v="13"/>
    <n v="21"/>
    <x v="2"/>
    <n v="4"/>
    <n v="0.05"/>
    <n v="884.4"/>
    <n v="689.83199999999999"/>
    <n v="1680.36"/>
    <n v="300.69599999999991"/>
  </r>
  <r>
    <s v="SO - 0004012"/>
    <s v="In-Store"/>
    <s v="WARE-NMK1003"/>
    <d v="2019-05-15T00:00:00"/>
    <x v="462"/>
    <d v="2019-09-10T00:00:00"/>
    <x v="345"/>
    <n v="15"/>
    <s v="USD"/>
    <x v="9"/>
    <n v="8"/>
    <n v="24"/>
    <n v="133"/>
    <x v="1"/>
    <n v="45"/>
    <n v="0.1"/>
    <n v="971.5"/>
    <n v="524.61"/>
    <n v="6994.8"/>
    <n v="2797.92"/>
  </r>
  <r>
    <s v="SO - 0004013"/>
    <s v="In-Store"/>
    <s v="WARE-PUJ1005"/>
    <d v="2019-05-15T00:00:00"/>
    <x v="462"/>
    <d v="2019-09-17T00:00:00"/>
    <x v="338"/>
    <n v="18"/>
    <s v="USD"/>
    <x v="26"/>
    <n v="3"/>
    <n v="23"/>
    <n v="311"/>
    <x v="4"/>
    <n v="18"/>
    <n v="7.4999999999999997E-2"/>
    <n v="1782.2"/>
    <n v="1301.0060000000001"/>
    <n v="6594.14"/>
    <n v="1390.116"/>
  </r>
  <r>
    <s v="SO - 0004014"/>
    <s v="In-Store"/>
    <s v="WARE-XYS1001"/>
    <d v="2019-05-15T00:00:00"/>
    <x v="462"/>
    <d v="2019-09-17T00:00:00"/>
    <x v="329"/>
    <n v="8"/>
    <s v="USD"/>
    <x v="7"/>
    <n v="4"/>
    <n v="3"/>
    <n v="43"/>
    <x v="4"/>
    <n v="10"/>
    <n v="0.3"/>
    <n v="1112.2"/>
    <n v="500.49"/>
    <n v="4671.24"/>
    <n v="1668.2999999999997"/>
  </r>
  <r>
    <s v="SO - 0004015"/>
    <s v="In-Store"/>
    <s v="WARE-NMK1003"/>
    <d v="2019-05-15T00:00:00"/>
    <x v="462"/>
    <d v="2019-09-29T00:00:00"/>
    <x v="346"/>
    <n v="20"/>
    <s v="USD"/>
    <x v="9"/>
    <n v="8"/>
    <n v="17"/>
    <n v="116"/>
    <x v="1"/>
    <n v="40"/>
    <n v="0.15"/>
    <n v="2412"/>
    <n v="1616.0400000000002"/>
    <n v="4100.3999999999996"/>
    <n v="868.31999999999925"/>
  </r>
  <r>
    <s v="SO - 0004016"/>
    <s v="In-Store"/>
    <s v="WARE-XYS1001"/>
    <d v="2019-05-15T00:00:00"/>
    <x v="462"/>
    <d v="2019-09-29T00:00:00"/>
    <x v="347"/>
    <n v="26"/>
    <s v="USD"/>
    <x v="10"/>
    <n v="9"/>
    <n v="13"/>
    <n v="53"/>
    <x v="2"/>
    <n v="8"/>
    <n v="0.15"/>
    <n v="3899.4"/>
    <n v="3080.5260000000003"/>
    <n v="3314.49"/>
    <n v="233.96399999999949"/>
  </r>
  <r>
    <s v="SO - 0004017"/>
    <s v="In-Store"/>
    <s v="WARE-XYS1001"/>
    <d v="2019-05-15T00:00:00"/>
    <x v="462"/>
    <d v="2019-09-29T00:00:00"/>
    <x v="329"/>
    <n v="8"/>
    <s v="USD"/>
    <x v="0"/>
    <n v="6"/>
    <n v="27"/>
    <n v="25"/>
    <x v="1"/>
    <n v="23"/>
    <n v="0.1"/>
    <n v="3979.8"/>
    <n v="3263.4360000000001"/>
    <n v="10745.460000000001"/>
    <n v="955.15200000000004"/>
  </r>
  <r>
    <s v="SO - 0004018"/>
    <s v="Online"/>
    <s v="WARE-MKL1006"/>
    <d v="2019-05-15T00:00:00"/>
    <x v="463"/>
    <d v="2019-09-23T00:00:00"/>
    <x v="339"/>
    <n v="18"/>
    <s v="USD"/>
    <x v="5"/>
    <n v="12"/>
    <n v="50"/>
    <n v="366"/>
    <x v="1"/>
    <n v="40"/>
    <n v="0.1"/>
    <n v="2519.2000000000003"/>
    <n v="1410.7520000000002"/>
    <n v="4534.5600000000004"/>
    <n v="1713.056"/>
  </r>
  <r>
    <s v="SO - 0004019"/>
    <s v="In-Store"/>
    <s v="WARE-NMK1003"/>
    <d v="2019-05-15T00:00:00"/>
    <x v="463"/>
    <d v="2019-09-27T00:00:00"/>
    <x v="329"/>
    <n v="7"/>
    <s v="USD"/>
    <x v="13"/>
    <n v="2"/>
    <n v="19"/>
    <n v="113"/>
    <x v="0"/>
    <n v="15"/>
    <n v="0.05"/>
    <n v="850.9"/>
    <n v="570.10300000000007"/>
    <n v="808.3549999999999"/>
    <n v="238.25199999999984"/>
  </r>
  <r>
    <s v="SO - 0004020"/>
    <s v="In-Store"/>
    <s v="WARE-NMK1003"/>
    <d v="2019-05-15T00:00:00"/>
    <x v="463"/>
    <d v="2019-09-24T00:00:00"/>
    <x v="343"/>
    <n v="21"/>
    <s v="USD"/>
    <x v="10"/>
    <n v="9"/>
    <n v="45"/>
    <n v="187"/>
    <x v="1"/>
    <n v="45"/>
    <n v="7.4999999999999997E-2"/>
    <n v="1969.8"/>
    <n v="1654.6319999999998"/>
    <n v="3644.13"/>
    <n v="334.86600000000044"/>
  </r>
  <r>
    <s v="SO - 0004021"/>
    <s v="Online"/>
    <s v="WARE-NBV1002"/>
    <d v="2019-05-15T00:00:00"/>
    <x v="463"/>
    <d v="2019-09-27T00:00:00"/>
    <x v="341"/>
    <n v="11"/>
    <s v="USD"/>
    <x v="20"/>
    <n v="17"/>
    <n v="24"/>
    <n v="71"/>
    <x v="1"/>
    <n v="35"/>
    <n v="0.4"/>
    <n v="1078.7"/>
    <n v="614.85899999999992"/>
    <n v="5177.76"/>
    <n v="258.88800000000083"/>
  </r>
  <r>
    <s v="SO - 0004022"/>
    <s v="In-Store"/>
    <s v="WARE-NBV1002"/>
    <d v="2019-05-15T00:00:00"/>
    <x v="463"/>
    <d v="2019-10-04T00:00:00"/>
    <x v="345"/>
    <n v="14"/>
    <s v="USD"/>
    <x v="9"/>
    <n v="8"/>
    <n v="32"/>
    <n v="82"/>
    <x v="0"/>
    <n v="19"/>
    <n v="7.4999999999999997E-2"/>
    <n v="1876"/>
    <n v="1482.04"/>
    <n v="1735.3000000000002"/>
    <n v="253.26000000000022"/>
  </r>
  <r>
    <s v="SO - 0004023"/>
    <s v="Online"/>
    <s v="WARE-XYS1001"/>
    <d v="2019-05-15T00:00:00"/>
    <x v="463"/>
    <d v="2019-09-12T00:00:00"/>
    <x v="329"/>
    <n v="7"/>
    <s v="USD"/>
    <x v="24"/>
    <n v="16"/>
    <n v="11"/>
    <n v="25"/>
    <x v="1"/>
    <n v="41"/>
    <n v="7.4999999999999997E-2"/>
    <n v="1775.5"/>
    <n v="1384.89"/>
    <n v="6569.35"/>
    <n v="1029.79"/>
  </r>
  <r>
    <s v="SO - 0004024"/>
    <s v="Online"/>
    <s v="WARE-NBV1002"/>
    <d v="2019-05-15T00:00:00"/>
    <x v="464"/>
    <d v="2019-09-27T00:00:00"/>
    <x v="347"/>
    <n v="24"/>
    <s v="USD"/>
    <x v="17"/>
    <n v="20"/>
    <n v="13"/>
    <n v="65"/>
    <x v="2"/>
    <n v="37"/>
    <n v="7.4999999999999997E-2"/>
    <n v="844.2"/>
    <n v="464.31000000000006"/>
    <n v="780.8850000000001"/>
    <n v="316.57500000000005"/>
  </r>
  <r>
    <s v="SO - 0004025"/>
    <s v="Distributor"/>
    <s v="WARE-UHY1004"/>
    <d v="2019-05-15T00:00:00"/>
    <x v="464"/>
    <d v="2019-09-27T00:00:00"/>
    <x v="348"/>
    <n v="38"/>
    <s v="USD"/>
    <x v="8"/>
    <n v="23"/>
    <n v="48"/>
    <n v="225"/>
    <x v="2"/>
    <n v="4"/>
    <n v="0.1"/>
    <n v="167.5"/>
    <n v="95.474999999999994"/>
    <n v="150.75"/>
    <n v="55.275000000000006"/>
  </r>
  <r>
    <s v="SO - 0004026"/>
    <s v="Distributor"/>
    <s v="WARE-MKL1006"/>
    <d v="2019-05-15T00:00:00"/>
    <x v="464"/>
    <d v="2019-09-09T00:00:00"/>
    <x v="320"/>
    <n v="4"/>
    <s v="USD"/>
    <x v="2"/>
    <n v="21"/>
    <n v="43"/>
    <n v="347"/>
    <x v="0"/>
    <n v="5"/>
    <n v="0.05"/>
    <n v="1105.5"/>
    <n v="807.01499999999999"/>
    <n v="5251.125"/>
    <n v="1216.0500000000002"/>
  </r>
  <r>
    <s v="SO - 0004027"/>
    <s v="In-Store"/>
    <s v="WARE-NBV1002"/>
    <d v="2019-05-15T00:00:00"/>
    <x v="464"/>
    <d v="2019-09-15T00:00:00"/>
    <x v="335"/>
    <n v="19"/>
    <s v="USD"/>
    <x v="26"/>
    <n v="3"/>
    <n v="44"/>
    <n v="73"/>
    <x v="1"/>
    <n v="36"/>
    <n v="0.05"/>
    <n v="3082"/>
    <n v="2342.3200000000002"/>
    <n v="20495.3"/>
    <n v="4099.0599999999977"/>
  </r>
  <r>
    <s v="SO - 0004028"/>
    <s v="Distributor"/>
    <s v="WARE-XYS1001"/>
    <d v="2019-05-15T00:00:00"/>
    <x v="464"/>
    <d v="2019-09-22T00:00:00"/>
    <x v="339"/>
    <n v="17"/>
    <s v="USD"/>
    <x v="8"/>
    <n v="23"/>
    <n v="33"/>
    <n v="50"/>
    <x v="4"/>
    <n v="18"/>
    <n v="0.1"/>
    <n v="864.30000000000007"/>
    <n v="717.36900000000003"/>
    <n v="1555.7400000000002"/>
    <n v="121.00200000000018"/>
  </r>
  <r>
    <s v="SO - 0004029"/>
    <s v="Online"/>
    <s v="WARE-MKL1006"/>
    <d v="2019-05-15T00:00:00"/>
    <x v="464"/>
    <d v="2019-09-26T00:00:00"/>
    <x v="349"/>
    <n v="26"/>
    <s v="USD"/>
    <x v="16"/>
    <n v="18"/>
    <n v="48"/>
    <n v="340"/>
    <x v="1"/>
    <n v="30"/>
    <n v="0.05"/>
    <n v="2646.5"/>
    <n v="1402.645"/>
    <n v="15085.05"/>
    <n v="6669.18"/>
  </r>
  <r>
    <s v="SO - 0004030"/>
    <s v="In-Store"/>
    <s v="WARE-UHY1004"/>
    <d v="2019-05-15T00:00:00"/>
    <x v="465"/>
    <d v="2019-10-01T00:00:00"/>
    <x v="340"/>
    <n v="4"/>
    <s v="USD"/>
    <x v="26"/>
    <n v="3"/>
    <n v="24"/>
    <n v="250"/>
    <x v="1"/>
    <n v="33"/>
    <n v="0.15"/>
    <n v="1748.7"/>
    <n v="1451.421"/>
    <n v="10404.764999999999"/>
    <n v="244.8179999999993"/>
  </r>
  <r>
    <s v="SO - 0004031"/>
    <s v="Wholesale"/>
    <s v="WARE-NBV1002"/>
    <d v="2019-05-15T00:00:00"/>
    <x v="465"/>
    <d v="2019-10-06T00:00:00"/>
    <x v="330"/>
    <n v="11"/>
    <s v="USD"/>
    <x v="25"/>
    <n v="27"/>
    <n v="20"/>
    <n v="80"/>
    <x v="0"/>
    <n v="22"/>
    <n v="0.15"/>
    <n v="1755.4"/>
    <n v="983.02400000000011"/>
    <n v="8952.5400000000009"/>
    <n v="3054.3960000000006"/>
  </r>
  <r>
    <s v="SO - 0004032"/>
    <s v="Distributor"/>
    <s v="WARE-UHY1004"/>
    <d v="2019-05-15T00:00:00"/>
    <x v="465"/>
    <d v="2019-10-06T00:00:00"/>
    <x v="341"/>
    <n v="9"/>
    <s v="USD"/>
    <x v="4"/>
    <n v="22"/>
    <n v="8"/>
    <n v="240"/>
    <x v="3"/>
    <n v="47"/>
    <n v="0.2"/>
    <n v="1105.5"/>
    <n v="851.23500000000001"/>
    <n v="5306.4000000000005"/>
    <n v="198.99000000000069"/>
  </r>
  <r>
    <s v="SO - 0004033"/>
    <s v="Online"/>
    <s v="WARE-MKL1006"/>
    <d v="2019-05-15T00:00:00"/>
    <x v="466"/>
    <d v="2019-09-13T00:00:00"/>
    <x v="330"/>
    <n v="10"/>
    <s v="USD"/>
    <x v="1"/>
    <n v="14"/>
    <n v="20"/>
    <n v="329"/>
    <x v="1"/>
    <n v="46"/>
    <n v="0.1"/>
    <n v="1105.5"/>
    <n v="652.245"/>
    <n v="994.95"/>
    <n v="342.70500000000004"/>
  </r>
  <r>
    <s v="SO - 0004034"/>
    <s v="Online"/>
    <s v="WARE-NMK1003"/>
    <d v="2019-05-15T00:00:00"/>
    <x v="466"/>
    <d v="2019-09-28T00:00:00"/>
    <x v="350"/>
    <n v="30"/>
    <s v="USD"/>
    <x v="18"/>
    <n v="13"/>
    <n v="27"/>
    <n v="165"/>
    <x v="0"/>
    <n v="22"/>
    <n v="0.4"/>
    <n v="3953"/>
    <n v="2925.22"/>
    <n v="14230.8"/>
    <n v="-3320.5200000000004"/>
  </r>
  <r>
    <s v="SO - 0004035"/>
    <s v="In-Store"/>
    <s v="WARE-XYS1001"/>
    <d v="2019-05-15T00:00:00"/>
    <x v="466"/>
    <d v="2019-09-14T00:00:00"/>
    <x v="334"/>
    <n v="7"/>
    <s v="USD"/>
    <x v="11"/>
    <n v="5"/>
    <n v="11"/>
    <n v="46"/>
    <x v="2"/>
    <n v="4"/>
    <n v="0.2"/>
    <n v="5815.6"/>
    <n v="4129.076"/>
    <n v="32567.360000000004"/>
    <n v="3663.828000000005"/>
  </r>
  <r>
    <s v="SO - 0004036"/>
    <s v="Online"/>
    <s v="WARE-NMK1003"/>
    <d v="2019-05-15T00:00:00"/>
    <x v="466"/>
    <d v="2019-09-28T00:00:00"/>
    <x v="335"/>
    <n v="17"/>
    <s v="USD"/>
    <x v="23"/>
    <n v="15"/>
    <n v="45"/>
    <n v="198"/>
    <x v="1"/>
    <n v="36"/>
    <n v="0.1"/>
    <n v="3209.3"/>
    <n v="2599.5330000000004"/>
    <n v="8665.1100000000024"/>
    <n v="866.51100000000133"/>
  </r>
  <r>
    <s v="SO - 0004037"/>
    <s v="Online"/>
    <s v="WARE-UHY1004"/>
    <d v="2019-05-15T00:00:00"/>
    <x v="466"/>
    <d v="2019-09-17T00:00:00"/>
    <x v="346"/>
    <n v="16"/>
    <s v="USD"/>
    <x v="18"/>
    <n v="13"/>
    <n v="48"/>
    <n v="241"/>
    <x v="1"/>
    <n v="43"/>
    <n v="0.2"/>
    <n v="2298.1"/>
    <n v="1034.145"/>
    <n v="5515.44"/>
    <n v="2413.0049999999997"/>
  </r>
  <r>
    <s v="SO - 0004038"/>
    <s v="In-Store"/>
    <s v="WARE-NBV1002"/>
    <d v="2019-05-15T00:00:00"/>
    <x v="466"/>
    <d v="2019-09-13T00:00:00"/>
    <x v="344"/>
    <n v="23"/>
    <s v="USD"/>
    <x v="22"/>
    <n v="11"/>
    <n v="44"/>
    <n v="61"/>
    <x v="2"/>
    <n v="4"/>
    <n v="0.4"/>
    <n v="3946.3"/>
    <n v="1736.3720000000001"/>
    <n v="16574.46"/>
    <n v="4419.8559999999979"/>
  </r>
  <r>
    <s v="SO - 0004039"/>
    <s v="In-Store"/>
    <s v="WARE-NBV1002"/>
    <d v="2019-05-15T00:00:00"/>
    <x v="466"/>
    <d v="2019-09-25T00:00:00"/>
    <x v="337"/>
    <n v="9"/>
    <s v="USD"/>
    <x v="22"/>
    <n v="11"/>
    <n v="23"/>
    <n v="87"/>
    <x v="4"/>
    <n v="10"/>
    <n v="0.05"/>
    <n v="3932.9"/>
    <n v="2674.3720000000003"/>
    <n v="22417.53"/>
    <n v="6371.297999999997"/>
  </r>
  <r>
    <s v="SO - 0004040"/>
    <s v="In-Store"/>
    <s v="WARE-UHY1004"/>
    <d v="2019-05-15T00:00:00"/>
    <x v="466"/>
    <d v="2019-09-29T00:00:00"/>
    <x v="320"/>
    <n v="2"/>
    <s v="USD"/>
    <x v="7"/>
    <n v="4"/>
    <n v="35"/>
    <n v="244"/>
    <x v="1"/>
    <n v="27"/>
    <n v="0.05"/>
    <n v="1005"/>
    <n v="572.84999999999991"/>
    <n v="6683.25"/>
    <n v="2673.3000000000006"/>
  </r>
  <r>
    <s v="SO - 0004041"/>
    <s v="Wholesale"/>
    <s v="WARE-XYS1001"/>
    <d v="2019-05-15T00:00:00"/>
    <x v="466"/>
    <d v="2019-09-25T00:00:00"/>
    <x v="329"/>
    <n v="4"/>
    <s v="USD"/>
    <x v="3"/>
    <n v="28"/>
    <n v="7"/>
    <n v="58"/>
    <x v="1"/>
    <n v="11"/>
    <n v="7.4999999999999997E-2"/>
    <n v="2592.9"/>
    <n v="1218.663"/>
    <n v="19187.460000000003"/>
    <n v="9438.1560000000027"/>
  </r>
  <r>
    <s v="SO - 0004042"/>
    <s v="Distributor"/>
    <s v="WARE-NMK1003"/>
    <d v="2019-05-15T00:00:00"/>
    <x v="466"/>
    <d v="2019-09-27T00:00:00"/>
    <x v="329"/>
    <n v="4"/>
    <s v="USD"/>
    <x v="8"/>
    <n v="23"/>
    <n v="39"/>
    <n v="105"/>
    <x v="4"/>
    <n v="9"/>
    <n v="0.05"/>
    <n v="1145.7"/>
    <n v="801.99"/>
    <n v="4353.66"/>
    <n v="1145.6999999999998"/>
  </r>
  <r>
    <s v="SO - 0004043"/>
    <s v="In-Store"/>
    <s v="WARE-NMK1003"/>
    <d v="2019-05-15T00:00:00"/>
    <x v="466"/>
    <d v="2019-10-07T00:00:00"/>
    <x v="330"/>
    <n v="10"/>
    <s v="USD"/>
    <x v="27"/>
    <n v="1"/>
    <n v="38"/>
    <n v="94"/>
    <x v="0"/>
    <n v="42"/>
    <n v="7.4999999999999997E-2"/>
    <n v="1159.1000000000001"/>
    <n v="475.23100000000005"/>
    <n v="7505.1725000000006"/>
    <n v="4178.5555000000004"/>
  </r>
  <r>
    <s v="SO - 0004044"/>
    <s v="Online"/>
    <s v="WARE-PUJ1005"/>
    <d v="2019-05-15T00:00:00"/>
    <x v="466"/>
    <d v="2019-09-27T00:00:00"/>
    <x v="334"/>
    <n v="7"/>
    <s v="USD"/>
    <x v="18"/>
    <n v="13"/>
    <n v="4"/>
    <n v="265"/>
    <x v="0"/>
    <n v="38"/>
    <n v="0.2"/>
    <n v="1092.1000000000001"/>
    <n v="469.60300000000007"/>
    <n v="1747.3600000000004"/>
    <n v="808.15400000000022"/>
  </r>
  <r>
    <s v="SO - 0004045"/>
    <s v="Online"/>
    <s v="WARE-PUJ1005"/>
    <d v="2019-05-15T00:00:00"/>
    <x v="466"/>
    <d v="2019-09-24T00:00:00"/>
    <x v="336"/>
    <n v="21"/>
    <s v="USD"/>
    <x v="18"/>
    <n v="13"/>
    <n v="29"/>
    <n v="323"/>
    <x v="1"/>
    <n v="46"/>
    <n v="7.4999999999999997E-2"/>
    <n v="917.9"/>
    <n v="578.27700000000004"/>
    <n v="5943.4025000000001"/>
    <n v="1895.4634999999998"/>
  </r>
  <r>
    <s v="SO - 0004046"/>
    <s v="In-Store"/>
    <s v="WARE-UHY1004"/>
    <d v="2019-05-15T00:00:00"/>
    <x v="466"/>
    <d v="2019-09-22T00:00:00"/>
    <x v="329"/>
    <n v="4"/>
    <s v="USD"/>
    <x v="22"/>
    <n v="11"/>
    <n v="5"/>
    <n v="251"/>
    <x v="2"/>
    <n v="37"/>
    <n v="0.05"/>
    <n v="261.3"/>
    <n v="193.36199999999999"/>
    <n v="248.23499999999999"/>
    <n v="54.87299999999999"/>
  </r>
  <r>
    <s v="SO - 0004047"/>
    <s v="Online"/>
    <s v="WARE-UHY1004"/>
    <d v="2019-05-15T00:00:00"/>
    <x v="466"/>
    <d v="2019-10-01T00:00:00"/>
    <x v="338"/>
    <n v="14"/>
    <s v="USD"/>
    <x v="19"/>
    <n v="19"/>
    <n v="6"/>
    <n v="225"/>
    <x v="1"/>
    <n v="41"/>
    <n v="0.05"/>
    <n v="1963.1000000000001"/>
    <n v="1472.325"/>
    <n v="1864.9449999999999"/>
    <n v="392.61999999999989"/>
  </r>
  <r>
    <s v="SO - 0004048"/>
    <s v="Distributor"/>
    <s v="WARE-NMK1003"/>
    <d v="2019-05-15T00:00:00"/>
    <x v="467"/>
    <d v="2019-09-18T00:00:00"/>
    <x v="329"/>
    <n v="3"/>
    <s v="USD"/>
    <x v="15"/>
    <n v="24"/>
    <n v="11"/>
    <n v="91"/>
    <x v="1"/>
    <n v="35"/>
    <n v="0.4"/>
    <n v="5969.7"/>
    <n v="2626.6680000000001"/>
    <n v="3581.8199999999997"/>
    <n v="955.15199999999959"/>
  </r>
  <r>
    <s v="SO - 0004049"/>
    <s v="Online"/>
    <s v="WARE-PUJ1005"/>
    <d v="2019-05-15T00:00:00"/>
    <x v="467"/>
    <d v="2019-09-25T00:00:00"/>
    <x v="345"/>
    <n v="10"/>
    <s v="USD"/>
    <x v="1"/>
    <n v="14"/>
    <n v="34"/>
    <n v="286"/>
    <x v="1"/>
    <n v="35"/>
    <n v="7.4999999999999997E-2"/>
    <n v="3048.5"/>
    <n v="1219.4000000000001"/>
    <n v="22558.9"/>
    <n v="12803.7"/>
  </r>
  <r>
    <s v="SO - 0004050"/>
    <s v="Online"/>
    <s v="WARE-PUJ1005"/>
    <d v="2019-05-15T00:00:00"/>
    <x v="467"/>
    <d v="2019-09-20T00:00:00"/>
    <x v="343"/>
    <n v="17"/>
    <s v="USD"/>
    <x v="17"/>
    <n v="20"/>
    <n v="24"/>
    <n v="298"/>
    <x v="2"/>
    <n v="7"/>
    <n v="7.4999999999999997E-2"/>
    <n v="877.7"/>
    <n v="649.49800000000005"/>
    <n v="6494.9800000000005"/>
    <n v="1298.9960000000001"/>
  </r>
  <r>
    <s v="SO - 0004051"/>
    <s v="Online"/>
    <s v="WARE-XYS1001"/>
    <d v="2019-05-15T00:00:00"/>
    <x v="467"/>
    <d v="2019-09-22T00:00:00"/>
    <x v="345"/>
    <n v="10"/>
    <s v="USD"/>
    <x v="16"/>
    <n v="18"/>
    <n v="10"/>
    <n v="9"/>
    <x v="4"/>
    <n v="10"/>
    <n v="0.1"/>
    <n v="1943"/>
    <n v="1224.0899999999999"/>
    <n v="12240.9"/>
    <n v="3672.2700000000004"/>
  </r>
  <r>
    <s v="SO - 0004052"/>
    <s v="In-Store"/>
    <s v="WARE-PUJ1005"/>
    <d v="2019-05-15T00:00:00"/>
    <x v="467"/>
    <d v="2019-09-12T00:00:00"/>
    <x v="330"/>
    <n v="9"/>
    <s v="USD"/>
    <x v="22"/>
    <n v="11"/>
    <n v="25"/>
    <n v="325"/>
    <x v="1"/>
    <n v="40"/>
    <n v="0.05"/>
    <n v="2257.9"/>
    <n v="1806.3200000000002"/>
    <n v="15015.035"/>
    <n v="2370.7949999999983"/>
  </r>
  <r>
    <s v="SO - 0004053"/>
    <s v="Distributor"/>
    <s v="WARE-NMK1003"/>
    <d v="2019-05-15T00:00:00"/>
    <x v="467"/>
    <d v="2019-09-18T00:00:00"/>
    <x v="341"/>
    <n v="7"/>
    <s v="USD"/>
    <x v="8"/>
    <n v="23"/>
    <n v="19"/>
    <n v="179"/>
    <x v="2"/>
    <n v="16"/>
    <n v="0.05"/>
    <n v="1105.5"/>
    <n v="795.95999999999992"/>
    <n v="6301.3499999999995"/>
    <n v="1525.5900000000001"/>
  </r>
  <r>
    <s v="SO - 0004054"/>
    <s v="In-Store"/>
    <s v="WARE-XYS1001"/>
    <d v="2019-05-15T00:00:00"/>
    <x v="467"/>
    <d v="2019-10-02T00:00:00"/>
    <x v="337"/>
    <n v="8"/>
    <s v="USD"/>
    <x v="0"/>
    <n v="6"/>
    <n v="43"/>
    <n v="25"/>
    <x v="1"/>
    <n v="39"/>
    <n v="0.05"/>
    <n v="1085.4000000000001"/>
    <n v="738.07200000000012"/>
    <n v="2062.2600000000002"/>
    <n v="586.11599999999999"/>
  </r>
  <r>
    <s v="SO - 0004055"/>
    <s v="Wholesale"/>
    <s v="WARE-NMK1003"/>
    <d v="2019-05-15T00:00:00"/>
    <x v="467"/>
    <d v="2019-09-21T00:00:00"/>
    <x v="334"/>
    <n v="6"/>
    <s v="USD"/>
    <x v="25"/>
    <n v="27"/>
    <n v="37"/>
    <n v="127"/>
    <x v="1"/>
    <n v="43"/>
    <n v="0.1"/>
    <n v="6472.2"/>
    <n v="3106.6559999999999"/>
    <n v="40774.86"/>
    <n v="19028.268"/>
  </r>
  <r>
    <s v="SO - 0004056"/>
    <s v="In-Store"/>
    <s v="WARE-MKL1006"/>
    <d v="2019-05-15T00:00:00"/>
    <x v="467"/>
    <d v="2019-10-07T00:00:00"/>
    <x v="338"/>
    <n v="13"/>
    <s v="USD"/>
    <x v="13"/>
    <n v="2"/>
    <n v="5"/>
    <n v="329"/>
    <x v="3"/>
    <n v="28"/>
    <n v="0.1"/>
    <n v="5835.7"/>
    <n v="3267.9920000000002"/>
    <n v="26260.65"/>
    <n v="9920.69"/>
  </r>
  <r>
    <s v="SO - 0004057"/>
    <s v="In-Store"/>
    <s v="WARE-PUJ1005"/>
    <d v="2019-05-15T00:00:00"/>
    <x v="468"/>
    <d v="2019-09-17T00:00:00"/>
    <x v="335"/>
    <n v="15"/>
    <s v="USD"/>
    <x v="0"/>
    <n v="6"/>
    <n v="15"/>
    <n v="286"/>
    <x v="1"/>
    <n v="33"/>
    <n v="0.05"/>
    <n v="4013.3"/>
    <n v="1886.251"/>
    <n v="3812.6350000000002"/>
    <n v="1926.3840000000002"/>
  </r>
  <r>
    <s v="SO - 0004058"/>
    <s v="In-Store"/>
    <s v="WARE-NMK1003"/>
    <d v="2019-05-15T00:00:00"/>
    <x v="468"/>
    <d v="2019-10-06T00:00:00"/>
    <x v="343"/>
    <n v="16"/>
    <s v="USD"/>
    <x v="26"/>
    <n v="3"/>
    <n v="14"/>
    <n v="169"/>
    <x v="3"/>
    <n v="6"/>
    <n v="0.05"/>
    <n v="3102.1"/>
    <n v="2357.596"/>
    <n v="8840.9849999999988"/>
    <n v="1768.1969999999983"/>
  </r>
  <r>
    <s v="SO - 0004059"/>
    <s v="Online"/>
    <s v="WARE-UHY1004"/>
    <d v="2019-05-15T00:00:00"/>
    <x v="468"/>
    <d v="2019-10-05T00:00:00"/>
    <x v="341"/>
    <n v="6"/>
    <s v="USD"/>
    <x v="18"/>
    <n v="13"/>
    <n v="10"/>
    <n v="230"/>
    <x v="1"/>
    <n v="3"/>
    <n v="0.1"/>
    <n v="1118.9000000000001"/>
    <n v="593.01700000000005"/>
    <n v="3021.03"/>
    <n v="1241.979"/>
  </r>
  <r>
    <s v="SO - 0004060"/>
    <s v="Online"/>
    <s v="WARE-MKL1006"/>
    <d v="2019-05-15T00:00:00"/>
    <x v="468"/>
    <d v="2019-10-09T00:00:00"/>
    <x v="338"/>
    <n v="12"/>
    <s v="USD"/>
    <x v="5"/>
    <n v="12"/>
    <n v="41"/>
    <n v="344"/>
    <x v="1"/>
    <n v="17"/>
    <n v="0.1"/>
    <n v="3906.1"/>
    <n v="2265.538"/>
    <n v="3515.49"/>
    <n v="1249.9519999999998"/>
  </r>
  <r>
    <s v="SO - 0004061"/>
    <s v="Distributor"/>
    <s v="WARE-NMK1003"/>
    <d v="2019-05-15T00:00:00"/>
    <x v="468"/>
    <d v="2019-10-03T00:00:00"/>
    <x v="330"/>
    <n v="8"/>
    <s v="USD"/>
    <x v="8"/>
    <n v="23"/>
    <n v="50"/>
    <n v="95"/>
    <x v="1"/>
    <n v="3"/>
    <n v="0.15"/>
    <n v="3993.2000000000003"/>
    <n v="1757.008"/>
    <n v="27153.760000000002"/>
    <n v="13097.696000000002"/>
  </r>
  <r>
    <s v="SO - 0004062"/>
    <s v="In-Store"/>
    <s v="WARE-NMK1003"/>
    <d v="2019-05-15T00:00:00"/>
    <x v="468"/>
    <d v="2019-10-07T00:00:00"/>
    <x v="350"/>
    <n v="28"/>
    <s v="USD"/>
    <x v="5"/>
    <n v="12"/>
    <n v="42"/>
    <n v="175"/>
    <x v="1"/>
    <n v="23"/>
    <n v="0.4"/>
    <n v="5447.1"/>
    <n v="2614.6080000000002"/>
    <n v="22877.820000000003"/>
    <n v="4575.5640000000021"/>
  </r>
  <r>
    <s v="SO - 0004063"/>
    <s v="In-Store"/>
    <s v="WARE-NMK1003"/>
    <d v="2019-05-15T00:00:00"/>
    <x v="468"/>
    <d v="2019-10-03T00:00:00"/>
    <x v="351"/>
    <n v="40"/>
    <s v="USD"/>
    <x v="11"/>
    <n v="5"/>
    <n v="42"/>
    <n v="167"/>
    <x v="2"/>
    <n v="1"/>
    <n v="0.05"/>
    <n v="1145.7"/>
    <n v="928.01700000000005"/>
    <n v="3265.2450000000003"/>
    <n v="481.19399999999996"/>
  </r>
  <r>
    <s v="SO - 0004064"/>
    <s v="In-Store"/>
    <s v="WARE-XYS1001"/>
    <d v="2019-05-15T00:00:00"/>
    <x v="469"/>
    <d v="2019-09-23T00:00:00"/>
    <x v="347"/>
    <n v="19"/>
    <s v="USD"/>
    <x v="22"/>
    <n v="11"/>
    <n v="16"/>
    <n v="22"/>
    <x v="1"/>
    <n v="29"/>
    <n v="0.05"/>
    <n v="6559.3"/>
    <n v="4132.3590000000004"/>
    <n v="31156.674999999999"/>
    <n v="10494.879999999997"/>
  </r>
  <r>
    <s v="SO - 0004065"/>
    <s v="Online"/>
    <s v="WARE-NMK1003"/>
    <d v="2019-05-15T00:00:00"/>
    <x v="469"/>
    <d v="2019-09-19T00:00:00"/>
    <x v="352"/>
    <n v="25"/>
    <s v="USD"/>
    <x v="17"/>
    <n v="20"/>
    <n v="30"/>
    <n v="119"/>
    <x v="4"/>
    <n v="10"/>
    <n v="0.1"/>
    <n v="850.9"/>
    <n v="433.959"/>
    <n v="6126.48"/>
    <n v="2654.8079999999995"/>
  </r>
  <r>
    <s v="SO - 0004066"/>
    <s v="Online"/>
    <s v="WARE-NMK1003"/>
    <d v="2019-05-15T00:00:00"/>
    <x v="469"/>
    <d v="2019-10-08T00:00:00"/>
    <x v="338"/>
    <n v="11"/>
    <s v="USD"/>
    <x v="19"/>
    <n v="19"/>
    <n v="50"/>
    <n v="89"/>
    <x v="1"/>
    <n v="23"/>
    <n v="0.15"/>
    <n v="1072"/>
    <n v="707.52"/>
    <n v="6378.4"/>
    <n v="1425.7600000000002"/>
  </r>
  <r>
    <s v="SO - 0004067"/>
    <s v="In-Store"/>
    <s v="WARE-NMK1003"/>
    <d v="2019-05-15T00:00:00"/>
    <x v="469"/>
    <d v="2019-09-16T00:00:00"/>
    <x v="337"/>
    <n v="6"/>
    <s v="USD"/>
    <x v="27"/>
    <n v="1"/>
    <n v="39"/>
    <n v="193"/>
    <x v="1"/>
    <n v="44"/>
    <n v="7.4999999999999997E-2"/>
    <n v="1025.1000000000001"/>
    <n v="625.31100000000004"/>
    <n v="5689.3050000000003"/>
    <n v="1937.4390000000003"/>
  </r>
  <r>
    <s v="SO - 0004068"/>
    <s v="In-Store"/>
    <s v="WARE-MKL1006"/>
    <d v="2019-05-15T00:00:00"/>
    <x v="469"/>
    <d v="2019-10-08T00:00:00"/>
    <x v="336"/>
    <n v="18"/>
    <s v="USD"/>
    <x v="6"/>
    <n v="10"/>
    <n v="23"/>
    <n v="362"/>
    <x v="1"/>
    <n v="21"/>
    <n v="0.1"/>
    <n v="3926.2000000000003"/>
    <n v="3023.1740000000004"/>
    <n v="10600.74"/>
    <n v="1531.2179999999989"/>
  </r>
  <r>
    <s v="SO - 0004069"/>
    <s v="Online"/>
    <s v="WARE-NMK1003"/>
    <d v="2019-05-15T00:00:00"/>
    <x v="469"/>
    <d v="2019-09-19T00:00:00"/>
    <x v="345"/>
    <n v="8"/>
    <s v="USD"/>
    <x v="23"/>
    <n v="15"/>
    <n v="29"/>
    <n v="133"/>
    <x v="1"/>
    <n v="14"/>
    <n v="0.05"/>
    <n v="207.70000000000002"/>
    <n v="137.08200000000002"/>
    <n v="789.26"/>
    <n v="240.9319999999999"/>
  </r>
  <r>
    <s v="SO - 0004070"/>
    <s v="In-Store"/>
    <s v="WARE-MKL1006"/>
    <d v="2019-05-15T00:00:00"/>
    <x v="469"/>
    <d v="2019-09-28T00:00:00"/>
    <x v="336"/>
    <n v="18"/>
    <s v="USD"/>
    <x v="22"/>
    <n v="11"/>
    <n v="6"/>
    <n v="331"/>
    <x v="0"/>
    <n v="38"/>
    <n v="0.05"/>
    <n v="2646.5"/>
    <n v="1243.855"/>
    <n v="20113.399999999998"/>
    <n v="10162.559999999998"/>
  </r>
  <r>
    <s v="SO - 0004071"/>
    <s v="Online"/>
    <s v="WARE-NMK1003"/>
    <d v="2019-05-15T00:00:00"/>
    <x v="470"/>
    <d v="2019-09-20T00:00:00"/>
    <x v="352"/>
    <n v="24"/>
    <s v="USD"/>
    <x v="16"/>
    <n v="18"/>
    <n v="27"/>
    <n v="175"/>
    <x v="1"/>
    <n v="26"/>
    <n v="0.05"/>
    <n v="723.6"/>
    <n v="361.8"/>
    <n v="4124.5200000000004"/>
    <n v="1953.7200000000003"/>
  </r>
  <r>
    <s v="SO - 0004072"/>
    <s v="Online"/>
    <s v="WARE-UHY1004"/>
    <d v="2019-05-15T00:00:00"/>
    <x v="470"/>
    <d v="2019-09-19T00:00:00"/>
    <x v="353"/>
    <n v="31"/>
    <s v="USD"/>
    <x v="18"/>
    <n v="13"/>
    <n v="48"/>
    <n v="231"/>
    <x v="2"/>
    <n v="8"/>
    <n v="0.15"/>
    <n v="1139"/>
    <n v="569.5"/>
    <n v="1936.3"/>
    <n v="797.3"/>
  </r>
  <r>
    <s v="SO - 0004073"/>
    <s v="Online"/>
    <s v="WARE-NBV1002"/>
    <d v="2019-05-15T00:00:00"/>
    <x v="470"/>
    <d v="2019-10-01T00:00:00"/>
    <x v="339"/>
    <n v="11"/>
    <s v="USD"/>
    <x v="20"/>
    <n v="17"/>
    <n v="43"/>
    <n v="79"/>
    <x v="1"/>
    <n v="29"/>
    <n v="0.3"/>
    <n v="5956.3"/>
    <n v="4050.2840000000006"/>
    <n v="25016.46"/>
    <n v="714.75599999999395"/>
  </r>
  <r>
    <s v="SO - 0004074"/>
    <s v="In-Store"/>
    <s v="WARE-NMK1003"/>
    <d v="2019-05-15T00:00:00"/>
    <x v="470"/>
    <d v="2019-10-01T00:00:00"/>
    <x v="339"/>
    <n v="11"/>
    <s v="USD"/>
    <x v="11"/>
    <n v="5"/>
    <n v="9"/>
    <n v="93"/>
    <x v="3"/>
    <n v="28"/>
    <n v="0.2"/>
    <n v="857.6"/>
    <n v="505.98399999999998"/>
    <n v="4116.4800000000005"/>
    <n v="1080.5760000000005"/>
  </r>
  <r>
    <s v="SO - 0004075"/>
    <s v="Online"/>
    <s v="WARE-MKL1006"/>
    <d v="2019-05-15T00:00:00"/>
    <x v="470"/>
    <d v="2019-10-05T00:00:00"/>
    <x v="345"/>
    <n v="7"/>
    <s v="USD"/>
    <x v="23"/>
    <n v="15"/>
    <n v="40"/>
    <n v="350"/>
    <x v="4"/>
    <n v="10"/>
    <n v="7.4999999999999997E-2"/>
    <n v="3899.4"/>
    <n v="2612.5980000000004"/>
    <n v="28855.56"/>
    <n v="7954.775999999998"/>
  </r>
  <r>
    <s v="SO - 0004076"/>
    <s v="In-Store"/>
    <s v="WARE-PUJ1005"/>
    <d v="2019-05-15T00:00:00"/>
    <x v="470"/>
    <d v="2019-09-30T00:00:00"/>
    <x v="354"/>
    <n v="25"/>
    <s v="USD"/>
    <x v="9"/>
    <n v="8"/>
    <n v="12"/>
    <n v="311"/>
    <x v="1"/>
    <n v="17"/>
    <n v="0.05"/>
    <n v="1842.5"/>
    <n v="1529.2749999999999"/>
    <n v="1750.375"/>
    <n v="221.10000000000014"/>
  </r>
  <r>
    <s v="SO - 0004077"/>
    <s v="In-Store"/>
    <s v="WARE-PUJ1005"/>
    <d v="2019-05-15T00:00:00"/>
    <x v="470"/>
    <d v="2019-10-09T00:00:00"/>
    <x v="352"/>
    <n v="24"/>
    <s v="USD"/>
    <x v="7"/>
    <n v="4"/>
    <n v="11"/>
    <n v="317"/>
    <x v="2"/>
    <n v="37"/>
    <n v="0.05"/>
    <n v="214.4"/>
    <n v="96.48"/>
    <n v="407.36"/>
    <n v="214.4"/>
  </r>
  <r>
    <s v="SO - 0004078"/>
    <s v="Wholesale"/>
    <s v="WARE-UHY1004"/>
    <d v="2019-05-15T00:00:00"/>
    <x v="471"/>
    <d v="2019-10-12T00:00:00"/>
    <x v="345"/>
    <n v="6"/>
    <s v="USD"/>
    <x v="12"/>
    <n v="25"/>
    <n v="40"/>
    <n v="240"/>
    <x v="1"/>
    <n v="3"/>
    <n v="0.15"/>
    <n v="1139"/>
    <n v="501.16"/>
    <n v="968.15"/>
    <n v="466.98999999999995"/>
  </r>
  <r>
    <s v="SO - 0004079"/>
    <s v="Online"/>
    <s v="WARE-MKL1006"/>
    <d v="2019-05-15T00:00:00"/>
    <x v="471"/>
    <d v="2019-09-21T00:00:00"/>
    <x v="353"/>
    <n v="30"/>
    <s v="USD"/>
    <x v="18"/>
    <n v="13"/>
    <n v="8"/>
    <n v="350"/>
    <x v="2"/>
    <n v="4"/>
    <n v="7.4999999999999997E-2"/>
    <n v="703.5"/>
    <n v="302.505"/>
    <n v="3253.6875"/>
    <n v="1741.1624999999999"/>
  </r>
  <r>
    <s v="SO - 0004080"/>
    <s v="Online"/>
    <s v="WARE-NMK1003"/>
    <d v="2019-05-15T00:00:00"/>
    <x v="471"/>
    <d v="2019-09-20T00:00:00"/>
    <x v="352"/>
    <n v="23"/>
    <s v="USD"/>
    <x v="18"/>
    <n v="13"/>
    <n v="32"/>
    <n v="170"/>
    <x v="2"/>
    <n v="1"/>
    <n v="0.15"/>
    <n v="6217.6"/>
    <n v="2797.92"/>
    <n v="31709.760000000006"/>
    <n v="14922.240000000005"/>
  </r>
  <r>
    <s v="SO - 0004081"/>
    <s v="Distributor"/>
    <s v="WARE-NMK1003"/>
    <d v="2019-05-15T00:00:00"/>
    <x v="471"/>
    <d v="2019-10-06T00:00:00"/>
    <x v="330"/>
    <n v="5"/>
    <s v="USD"/>
    <x v="15"/>
    <n v="24"/>
    <n v="35"/>
    <n v="145"/>
    <x v="3"/>
    <n v="6"/>
    <n v="7.4999999999999997E-2"/>
    <n v="3624.7000000000003"/>
    <n v="3080.9950000000003"/>
    <n v="10058.542500000001"/>
    <n v="815.5575000000008"/>
  </r>
  <r>
    <s v="SO - 0004082"/>
    <s v="In-Store"/>
    <s v="WARE-XYS1001"/>
    <d v="2019-05-15T00:00:00"/>
    <x v="471"/>
    <d v="2019-10-05T00:00:00"/>
    <x v="344"/>
    <n v="18"/>
    <s v="USD"/>
    <x v="13"/>
    <n v="2"/>
    <n v="27"/>
    <n v="57"/>
    <x v="0"/>
    <n v="15"/>
    <n v="0.05"/>
    <n v="1721.9"/>
    <n v="1205.33"/>
    <n v="6543.22"/>
    <n v="1721.9000000000005"/>
  </r>
  <r>
    <s v="SO - 0004083"/>
    <s v="In-Store"/>
    <s v="WARE-NMK1003"/>
    <d v="2019-05-15T00:00:00"/>
    <x v="471"/>
    <d v="2019-10-08T00:00:00"/>
    <x v="354"/>
    <n v="24"/>
    <s v="USD"/>
    <x v="7"/>
    <n v="4"/>
    <n v="29"/>
    <n v="147"/>
    <x v="1"/>
    <n v="36"/>
    <n v="7.4999999999999997E-2"/>
    <n v="1829.1000000000001"/>
    <n v="877.96800000000007"/>
    <n v="3383.8350000000005"/>
    <n v="1627.8990000000003"/>
  </r>
  <r>
    <s v="SO - 0004084"/>
    <s v="In-Store"/>
    <s v="WARE-NMK1003"/>
    <d v="2019-05-15T00:00:00"/>
    <x v="471"/>
    <d v="2019-10-03T00:00:00"/>
    <x v="355"/>
    <n v="26"/>
    <s v="USD"/>
    <x v="27"/>
    <n v="1"/>
    <n v="37"/>
    <n v="197"/>
    <x v="2"/>
    <n v="1"/>
    <n v="7.4999999999999997E-2"/>
    <n v="6110.4000000000005"/>
    <n v="4643.9040000000005"/>
    <n v="39564.840000000004"/>
    <n v="7057.5120000000024"/>
  </r>
  <r>
    <s v="SO - 0004085"/>
    <s v="Online"/>
    <s v="WARE-NBV1002"/>
    <d v="2019-05-15T00:00:00"/>
    <x v="471"/>
    <d v="2019-10-04T00:00:00"/>
    <x v="355"/>
    <n v="26"/>
    <s v="USD"/>
    <x v="16"/>
    <n v="18"/>
    <n v="30"/>
    <n v="77"/>
    <x v="0"/>
    <n v="15"/>
    <n v="0.05"/>
    <n v="3886"/>
    <n v="2137.3000000000002"/>
    <n v="25841.899999999998"/>
    <n v="10880.799999999996"/>
  </r>
  <r>
    <s v="SO - 0004086"/>
    <s v="Online"/>
    <s v="WARE-PUJ1005"/>
    <d v="2019-05-15T00:00:00"/>
    <x v="471"/>
    <d v="2019-09-22T00:00:00"/>
    <x v="339"/>
    <n v="10"/>
    <s v="USD"/>
    <x v="19"/>
    <n v="19"/>
    <n v="20"/>
    <n v="325"/>
    <x v="1"/>
    <n v="17"/>
    <n v="0.05"/>
    <n v="5058.5"/>
    <n v="3743.29"/>
    <n v="38444.6"/>
    <n v="8498.2799999999988"/>
  </r>
  <r>
    <s v="SO - 0004087"/>
    <s v="In-Store"/>
    <s v="WARE-MKL1006"/>
    <d v="2019-05-15T00:00:00"/>
    <x v="471"/>
    <d v="2019-10-04T00:00:00"/>
    <x v="344"/>
    <n v="18"/>
    <s v="USD"/>
    <x v="13"/>
    <n v="2"/>
    <n v="31"/>
    <n v="352"/>
    <x v="1"/>
    <n v="43"/>
    <n v="0.1"/>
    <n v="1092.1000000000001"/>
    <n v="775.39100000000008"/>
    <n v="6880.2300000000005"/>
    <n v="1452.4929999999995"/>
  </r>
  <r>
    <s v="SO - 0004088"/>
    <s v="Online"/>
    <s v="WARE-PUJ1005"/>
    <d v="2019-05-15T00:00:00"/>
    <x v="471"/>
    <d v="2019-10-10T00:00:00"/>
    <x v="344"/>
    <n v="18"/>
    <s v="USD"/>
    <x v="23"/>
    <n v="15"/>
    <n v="4"/>
    <n v="318"/>
    <x v="1"/>
    <n v="40"/>
    <n v="7.4999999999999997E-2"/>
    <n v="1949.7"/>
    <n v="896.86200000000008"/>
    <n v="14427.78"/>
    <n v="7252.884"/>
  </r>
  <r>
    <s v="SO - 0004089"/>
    <s v="Online"/>
    <s v="WARE-NMK1003"/>
    <d v="2019-05-15T00:00:00"/>
    <x v="471"/>
    <d v="2019-10-03T00:00:00"/>
    <x v="335"/>
    <n v="12"/>
    <s v="USD"/>
    <x v="23"/>
    <n v="15"/>
    <n v="23"/>
    <n v="166"/>
    <x v="2"/>
    <n v="13"/>
    <n v="0.15"/>
    <n v="3886"/>
    <n v="3225.3799999999997"/>
    <n v="6606.2"/>
    <n v="155.44000000000051"/>
  </r>
  <r>
    <s v="SO - 0004090"/>
    <s v="Wholesale"/>
    <s v="WARE-UHY1004"/>
    <d v="2019-05-15T00:00:00"/>
    <x v="472"/>
    <d v="2019-09-28T00:00:00"/>
    <x v="349"/>
    <n v="18"/>
    <s v="USD"/>
    <x v="21"/>
    <n v="26"/>
    <n v="27"/>
    <n v="257"/>
    <x v="1"/>
    <n v="26"/>
    <n v="0.05"/>
    <n v="3376.8"/>
    <n v="1553.3280000000002"/>
    <n v="12831.84"/>
    <n v="6618.5279999999993"/>
  </r>
  <r>
    <s v="SO - 0004091"/>
    <s v="Online"/>
    <s v="WARE-XYS1001"/>
    <d v="2019-05-15T00:00:00"/>
    <x v="472"/>
    <d v="2019-09-21T00:00:00"/>
    <x v="354"/>
    <n v="23"/>
    <s v="USD"/>
    <x v="16"/>
    <n v="18"/>
    <n v="15"/>
    <n v="47"/>
    <x v="0"/>
    <n v="20"/>
    <n v="0.05"/>
    <n v="180.9"/>
    <n v="86.831999999999994"/>
    <n v="1031.1300000000001"/>
    <n v="510.13800000000015"/>
  </r>
  <r>
    <s v="SO - 0004092"/>
    <s v="Distributor"/>
    <s v="WARE-PUJ1005"/>
    <d v="2019-05-15T00:00:00"/>
    <x v="472"/>
    <d v="2019-09-26T00:00:00"/>
    <x v="356"/>
    <n v="40"/>
    <s v="USD"/>
    <x v="2"/>
    <n v="21"/>
    <n v="47"/>
    <n v="283"/>
    <x v="0"/>
    <n v="22"/>
    <n v="0.1"/>
    <n v="247.9"/>
    <n v="205.75700000000001"/>
    <n v="1115.55"/>
    <n v="86.764999999999873"/>
  </r>
  <r>
    <s v="SO - 0004093"/>
    <s v="In-Store"/>
    <s v="WARE-PUJ1005"/>
    <d v="2019-05-15T00:00:00"/>
    <x v="472"/>
    <d v="2019-10-07T00:00:00"/>
    <x v="345"/>
    <n v="5"/>
    <s v="USD"/>
    <x v="26"/>
    <n v="3"/>
    <n v="20"/>
    <n v="273"/>
    <x v="1"/>
    <n v="14"/>
    <n v="0.05"/>
    <n v="3135.6"/>
    <n v="2508.48"/>
    <n v="2978.8199999999997"/>
    <n v="470.33999999999969"/>
  </r>
  <r>
    <s v="SO - 0004094"/>
    <s v="Distributor"/>
    <s v="WARE-XYS1001"/>
    <d v="2019-05-15T00:00:00"/>
    <x v="472"/>
    <d v="2019-09-21T00:00:00"/>
    <x v="337"/>
    <n v="3"/>
    <s v="USD"/>
    <x v="2"/>
    <n v="21"/>
    <n v="19"/>
    <n v="24"/>
    <x v="1"/>
    <n v="2"/>
    <n v="0.1"/>
    <n v="2485.7000000000003"/>
    <n v="1739.99"/>
    <n v="11185.650000000001"/>
    <n v="2485.7000000000007"/>
  </r>
  <r>
    <s v="SO - 0004095"/>
    <s v="Online"/>
    <s v="WARE-UHY1004"/>
    <d v="2019-05-15T00:00:00"/>
    <x v="472"/>
    <d v="2019-09-29T00:00:00"/>
    <x v="344"/>
    <n v="17"/>
    <s v="USD"/>
    <x v="17"/>
    <n v="20"/>
    <n v="49"/>
    <n v="208"/>
    <x v="3"/>
    <n v="25"/>
    <n v="0.15"/>
    <n v="4013.3"/>
    <n v="3210.6400000000003"/>
    <n v="6822.6100000000006"/>
    <n v="401.32999999999993"/>
  </r>
  <r>
    <s v="SO - 0004096"/>
    <s v="In-Store"/>
    <s v="WARE-XYS1001"/>
    <d v="2019-05-15T00:00:00"/>
    <x v="472"/>
    <d v="2019-10-11T00:00:00"/>
    <x v="337"/>
    <n v="3"/>
    <s v="USD"/>
    <x v="5"/>
    <n v="12"/>
    <n v="29"/>
    <n v="35"/>
    <x v="1"/>
    <n v="31"/>
    <n v="7.4999999999999997E-2"/>
    <n v="6351.6"/>
    <n v="3048.768"/>
    <n v="11750.460000000001"/>
    <n v="5652.9240000000009"/>
  </r>
  <r>
    <s v="SO - 0004097"/>
    <s v="Wholesale"/>
    <s v="WARE-XYS1001"/>
    <d v="2019-05-15T00:00:00"/>
    <x v="472"/>
    <d v="2019-09-28T00:00:00"/>
    <x v="347"/>
    <n v="16"/>
    <s v="USD"/>
    <x v="25"/>
    <n v="27"/>
    <n v="38"/>
    <n v="40"/>
    <x v="1"/>
    <n v="21"/>
    <n v="0.2"/>
    <n v="1152.4000000000001"/>
    <n v="645.34400000000016"/>
    <n v="5531.52"/>
    <n v="1659.4559999999992"/>
  </r>
  <r>
    <s v="SO - 0004098"/>
    <s v="Wholesale"/>
    <s v="WARE-NBV1002"/>
    <d v="2019-05-15T00:00:00"/>
    <x v="473"/>
    <d v="2019-10-10T00:00:00"/>
    <x v="338"/>
    <n v="7"/>
    <s v="USD"/>
    <x v="25"/>
    <n v="27"/>
    <n v="40"/>
    <n v="77"/>
    <x v="1"/>
    <n v="33"/>
    <n v="0.05"/>
    <n v="1005"/>
    <n v="723.6"/>
    <n v="1909.5"/>
    <n v="462.29999999999995"/>
  </r>
  <r>
    <s v="SO - 0004099"/>
    <s v="Wholesale"/>
    <s v="WARE-UHY1004"/>
    <d v="2019-05-15T00:00:00"/>
    <x v="473"/>
    <d v="2019-09-21T00:00:00"/>
    <x v="330"/>
    <n v="3"/>
    <s v="USD"/>
    <x v="25"/>
    <n v="27"/>
    <n v="28"/>
    <n v="244"/>
    <x v="1"/>
    <n v="21"/>
    <n v="0.05"/>
    <n v="3852.5"/>
    <n v="2465.6"/>
    <n v="3659.875"/>
    <n v="1194.2750000000001"/>
  </r>
  <r>
    <s v="SO - 0004100"/>
    <s v="In-Store"/>
    <s v="WARE-NMK1003"/>
    <d v="2019-05-15T00:00:00"/>
    <x v="473"/>
    <d v="2019-09-18T00:00:00"/>
    <x v="346"/>
    <n v="9"/>
    <s v="USD"/>
    <x v="10"/>
    <n v="9"/>
    <n v="28"/>
    <n v="174"/>
    <x v="1"/>
    <n v="17"/>
    <n v="0.2"/>
    <n v="1018.4"/>
    <n v="478.64799999999997"/>
    <n v="1629.44"/>
    <n v="672.14400000000012"/>
  </r>
  <r>
    <s v="SO - 0004101"/>
    <s v="Online"/>
    <s v="WARE-NBV1002"/>
    <d v="2019-05-15T00:00:00"/>
    <x v="474"/>
    <d v="2019-09-26T00:00:00"/>
    <x v="349"/>
    <n v="16"/>
    <s v="USD"/>
    <x v="18"/>
    <n v="13"/>
    <n v="41"/>
    <n v="73"/>
    <x v="4"/>
    <n v="9"/>
    <n v="0.3"/>
    <n v="1112.2"/>
    <n v="934.24800000000005"/>
    <n v="3114.16"/>
    <n v="-622.83200000000033"/>
  </r>
  <r>
    <s v="SO - 0004102"/>
    <s v="In-Store"/>
    <s v="WARE-NMK1003"/>
    <d v="2019-05-15T00:00:00"/>
    <x v="474"/>
    <d v="2019-10-08T00:00:00"/>
    <x v="347"/>
    <n v="14"/>
    <s v="USD"/>
    <x v="26"/>
    <n v="3"/>
    <n v="34"/>
    <n v="182"/>
    <x v="4"/>
    <n v="9"/>
    <n v="0.05"/>
    <n v="1775.5"/>
    <n v="1242.8499999999999"/>
    <n v="5060.1750000000002"/>
    <n v="1331.6250000000005"/>
  </r>
  <r>
    <s v="SO - 0004103"/>
    <s v="In-Store"/>
    <s v="WARE-NMK1003"/>
    <d v="2019-05-15T00:00:00"/>
    <x v="474"/>
    <d v="2019-10-06T00:00:00"/>
    <x v="352"/>
    <n v="20"/>
    <s v="USD"/>
    <x v="27"/>
    <n v="1"/>
    <n v="48"/>
    <n v="138"/>
    <x v="2"/>
    <n v="4"/>
    <n v="0.15"/>
    <n v="5507.4000000000005"/>
    <n v="4075.4760000000006"/>
    <n v="23406.45"/>
    <n v="3029.0699999999961"/>
  </r>
  <r>
    <s v="SO - 0004104"/>
    <s v="Distributor"/>
    <s v="WARE-PUJ1005"/>
    <d v="2019-05-15T00:00:00"/>
    <x v="474"/>
    <d v="2019-09-29T00:00:00"/>
    <x v="357"/>
    <n v="29"/>
    <s v="USD"/>
    <x v="2"/>
    <n v="21"/>
    <n v="25"/>
    <n v="315"/>
    <x v="0"/>
    <n v="19"/>
    <n v="0.05"/>
    <n v="3839.1"/>
    <n v="2457.0239999999999"/>
    <n v="10941.434999999999"/>
    <n v="3570.3629999999994"/>
  </r>
  <r>
    <s v="SO - 0004105"/>
    <s v="Online"/>
    <s v="WARE-PUJ1005"/>
    <d v="2019-05-15T00:00:00"/>
    <x v="474"/>
    <d v="2019-09-19T00:00:00"/>
    <x v="335"/>
    <n v="9"/>
    <s v="USD"/>
    <x v="16"/>
    <n v="18"/>
    <n v="49"/>
    <n v="269"/>
    <x v="0"/>
    <n v="15"/>
    <n v="0.4"/>
    <n v="2438.8000000000002"/>
    <n v="1999.816"/>
    <n v="4389.84"/>
    <n v="-1609.6080000000002"/>
  </r>
  <r>
    <s v="SO - 0004106"/>
    <s v="Online"/>
    <s v="WARE-XYS1001"/>
    <d v="2019-05-15T00:00:00"/>
    <x v="474"/>
    <d v="2019-10-04T00:00:00"/>
    <x v="339"/>
    <n v="7"/>
    <s v="USD"/>
    <x v="18"/>
    <n v="13"/>
    <n v="34"/>
    <n v="32"/>
    <x v="4"/>
    <n v="10"/>
    <n v="0.1"/>
    <n v="3765.4"/>
    <n v="2824.05"/>
    <n v="13555.44"/>
    <n v="2259.2399999999998"/>
  </r>
  <r>
    <s v="SO - 0004107"/>
    <s v="Online"/>
    <s v="WARE-NMK1003"/>
    <d v="2019-05-15T00:00:00"/>
    <x v="475"/>
    <d v="2019-10-01T00:00:00"/>
    <x v="346"/>
    <n v="7"/>
    <s v="USD"/>
    <x v="1"/>
    <n v="14"/>
    <n v="40"/>
    <n v="110"/>
    <x v="2"/>
    <n v="4"/>
    <n v="0.15"/>
    <n v="4020"/>
    <n v="2653.2000000000003"/>
    <n v="13668"/>
    <n v="3055.1999999999989"/>
  </r>
  <r>
    <s v="SO - 0004108"/>
    <s v="Wholesale"/>
    <s v="WARE-NMK1003"/>
    <d v="2019-05-15T00:00:00"/>
    <x v="475"/>
    <d v="2019-10-01T00:00:00"/>
    <x v="338"/>
    <n v="5"/>
    <s v="USD"/>
    <x v="12"/>
    <n v="25"/>
    <n v="38"/>
    <n v="100"/>
    <x v="1"/>
    <n v="24"/>
    <n v="0.3"/>
    <n v="884.4"/>
    <n v="698.67600000000004"/>
    <n v="1857.2399999999998"/>
    <n v="-238.78800000000047"/>
  </r>
  <r>
    <s v="SO - 0004109"/>
    <s v="Online"/>
    <s v="WARE-NBV1002"/>
    <d v="2019-05-15T00:00:00"/>
    <x v="475"/>
    <d v="2019-10-02T00:00:00"/>
    <x v="352"/>
    <n v="19"/>
    <s v="USD"/>
    <x v="19"/>
    <n v="19"/>
    <n v="2"/>
    <n v="74"/>
    <x v="1"/>
    <n v="2"/>
    <n v="0.05"/>
    <n v="1989.9"/>
    <n v="1591.92"/>
    <n v="5671.2150000000001"/>
    <n v="895.45499999999993"/>
  </r>
  <r>
    <s v="SO - 0004110"/>
    <s v="In-Store"/>
    <s v="WARE-PUJ1005"/>
    <d v="2019-05-15T00:00:00"/>
    <x v="475"/>
    <d v="2019-10-01T00:00:00"/>
    <x v="338"/>
    <n v="5"/>
    <s v="USD"/>
    <x v="7"/>
    <n v="4"/>
    <n v="9"/>
    <n v="296"/>
    <x v="4"/>
    <n v="9"/>
    <n v="0.2"/>
    <n v="3892.7000000000003"/>
    <n v="2063.1310000000003"/>
    <n v="24913.280000000002"/>
    <n v="8408.232"/>
  </r>
  <r>
    <s v="SO - 0004111"/>
    <s v="In-Store"/>
    <s v="WARE-MKL1006"/>
    <d v="2019-05-15T00:00:00"/>
    <x v="475"/>
    <d v="2019-09-21T00:00:00"/>
    <x v="358"/>
    <n v="23"/>
    <s v="USD"/>
    <x v="5"/>
    <n v="12"/>
    <n v="20"/>
    <n v="367"/>
    <x v="2"/>
    <n v="1"/>
    <n v="0.05"/>
    <n v="857.6"/>
    <n v="377.34399999999999"/>
    <n v="5703.04"/>
    <n v="3061.6320000000001"/>
  </r>
  <r>
    <s v="SO - 0004112"/>
    <s v="Distributor"/>
    <s v="WARE-PUJ1005"/>
    <d v="2019-05-15T00:00:00"/>
    <x v="475"/>
    <d v="2019-10-01T00:00:00"/>
    <x v="359"/>
    <n v="34"/>
    <s v="USD"/>
    <x v="8"/>
    <n v="23"/>
    <n v="39"/>
    <n v="303"/>
    <x v="0"/>
    <n v="20"/>
    <n v="0.05"/>
    <n v="1025.1000000000001"/>
    <n v="553.55400000000009"/>
    <n v="2921.5349999999999"/>
    <n v="1260.8729999999996"/>
  </r>
  <r>
    <s v="SO - 0004113"/>
    <s v="In-Store"/>
    <s v="WARE-PUJ1005"/>
    <d v="2019-05-15T00:00:00"/>
    <x v="475"/>
    <d v="2019-09-26T00:00:00"/>
    <x v="352"/>
    <n v="19"/>
    <s v="USD"/>
    <x v="9"/>
    <n v="8"/>
    <n v="39"/>
    <n v="303"/>
    <x v="0"/>
    <n v="19"/>
    <n v="7.4999999999999997E-2"/>
    <n v="5145.6000000000004"/>
    <n v="3653.3760000000002"/>
    <n v="33317.760000000002"/>
    <n v="7744.1280000000006"/>
  </r>
  <r>
    <s v="SO - 0004114"/>
    <s v="Online"/>
    <s v="WARE-NMK1003"/>
    <d v="2019-05-15T00:00:00"/>
    <x v="475"/>
    <d v="2019-10-12T00:00:00"/>
    <x v="358"/>
    <n v="23"/>
    <s v="USD"/>
    <x v="1"/>
    <n v="14"/>
    <n v="35"/>
    <n v="115"/>
    <x v="3"/>
    <n v="47"/>
    <n v="7.4999999999999997E-2"/>
    <n v="1319.9"/>
    <n v="950.32799999999997"/>
    <n v="7325.4450000000006"/>
    <n v="1623.4770000000008"/>
  </r>
  <r>
    <s v="SO - 0004115"/>
    <s v="Distributor"/>
    <s v="WARE-UHY1004"/>
    <d v="2019-05-15T00:00:00"/>
    <x v="475"/>
    <d v="2019-09-23T00:00:00"/>
    <x v="358"/>
    <n v="23"/>
    <s v="USD"/>
    <x v="8"/>
    <n v="23"/>
    <n v="45"/>
    <n v="216"/>
    <x v="3"/>
    <n v="47"/>
    <n v="0.2"/>
    <n v="884.4"/>
    <n v="610.23599999999999"/>
    <n v="4952.6400000000003"/>
    <n v="680.98800000000028"/>
  </r>
  <r>
    <s v="SO - 0004116"/>
    <s v="In-Store"/>
    <s v="WARE-MKL1006"/>
    <d v="2019-05-15T00:00:00"/>
    <x v="475"/>
    <d v="2019-10-10T00:00:00"/>
    <x v="335"/>
    <n v="8"/>
    <s v="USD"/>
    <x v="22"/>
    <n v="11"/>
    <n v="21"/>
    <n v="365"/>
    <x v="0"/>
    <n v="19"/>
    <n v="0.1"/>
    <n v="1152.4000000000001"/>
    <n v="760.58400000000006"/>
    <n v="1037.1600000000001"/>
    <n v="276.57600000000002"/>
  </r>
  <r>
    <s v="SO - 0004117"/>
    <s v="Online"/>
    <s v="WARE-PUJ1005"/>
    <d v="2019-05-15T00:00:00"/>
    <x v="476"/>
    <d v="2019-09-25T00:00:00"/>
    <x v="354"/>
    <n v="19"/>
    <s v="USD"/>
    <x v="23"/>
    <n v="15"/>
    <n v="40"/>
    <n v="279"/>
    <x v="1"/>
    <n v="45"/>
    <n v="0.15"/>
    <n v="3932.9"/>
    <n v="2556.3850000000002"/>
    <n v="3342.9650000000001"/>
    <n v="786.57999999999993"/>
  </r>
  <r>
    <s v="SO - 0004118"/>
    <s v="In-Store"/>
    <s v="WARE-NMK1003"/>
    <d v="2019-05-15T00:00:00"/>
    <x v="476"/>
    <d v="2019-09-24T00:00:00"/>
    <x v="335"/>
    <n v="7"/>
    <s v="USD"/>
    <x v="27"/>
    <n v="1"/>
    <n v="12"/>
    <n v="167"/>
    <x v="2"/>
    <n v="7"/>
    <n v="0.2"/>
    <n v="891.1"/>
    <n v="516.83799999999997"/>
    <n v="2851.5200000000004"/>
    <n v="784.16800000000057"/>
  </r>
  <r>
    <s v="SO - 0004119"/>
    <s v="Online"/>
    <s v="WARE-UHY1004"/>
    <d v="2019-05-15T00:00:00"/>
    <x v="476"/>
    <d v="2019-10-08T00:00:00"/>
    <x v="352"/>
    <n v="18"/>
    <s v="USD"/>
    <x v="16"/>
    <n v="18"/>
    <n v="39"/>
    <n v="206"/>
    <x v="4"/>
    <n v="18"/>
    <n v="0.15"/>
    <n v="3966.4"/>
    <n v="3173.1200000000003"/>
    <n v="23600.079999999998"/>
    <n v="1388.2399999999943"/>
  </r>
  <r>
    <s v="SO - 0004120"/>
    <s v="Distributor"/>
    <s v="WARE-XYS1001"/>
    <d v="2019-05-15T00:00:00"/>
    <x v="476"/>
    <d v="2019-09-23T00:00:00"/>
    <x v="344"/>
    <n v="13"/>
    <s v="USD"/>
    <x v="4"/>
    <n v="22"/>
    <n v="24"/>
    <n v="42"/>
    <x v="1"/>
    <n v="43"/>
    <n v="0.4"/>
    <n v="757.1"/>
    <n v="325.553"/>
    <n v="3179.8199999999997"/>
    <n v="900.94899999999961"/>
  </r>
  <r>
    <s v="SO - 0004121"/>
    <s v="Distributor"/>
    <s v="WARE-NMK1003"/>
    <d v="2019-05-15T00:00:00"/>
    <x v="476"/>
    <d v="2019-10-07T00:00:00"/>
    <x v="346"/>
    <n v="6"/>
    <s v="USD"/>
    <x v="4"/>
    <n v="22"/>
    <n v="29"/>
    <n v="198"/>
    <x v="1"/>
    <n v="27"/>
    <n v="0.05"/>
    <n v="180.9"/>
    <n v="113.967"/>
    <n v="171.85499999999999"/>
    <n v="57.887999999999991"/>
  </r>
  <r>
    <s v="SO - 0004122"/>
    <s v="In-Store"/>
    <s v="WARE-MKL1006"/>
    <d v="2019-05-15T00:00:00"/>
    <x v="476"/>
    <d v="2019-09-22T00:00:00"/>
    <x v="354"/>
    <n v="19"/>
    <s v="USD"/>
    <x v="7"/>
    <n v="4"/>
    <n v="7"/>
    <n v="347"/>
    <x v="1"/>
    <n v="2"/>
    <n v="0.15"/>
    <n v="1802.3"/>
    <n v="1063.357"/>
    <n v="10723.684999999999"/>
    <n v="3280.1859999999997"/>
  </r>
  <r>
    <s v="SO - 0004123"/>
    <s v="Wholesale"/>
    <s v="WARE-PUJ1005"/>
    <d v="2019-05-15T00:00:00"/>
    <x v="477"/>
    <d v="2019-10-08T00:00:00"/>
    <x v="348"/>
    <n v="25"/>
    <s v="USD"/>
    <x v="25"/>
    <n v="27"/>
    <n v="29"/>
    <n v="315"/>
    <x v="1"/>
    <n v="39"/>
    <n v="0.3"/>
    <n v="174.20000000000002"/>
    <n v="108.004"/>
    <n v="731.64"/>
    <n v="83.615999999999985"/>
  </r>
  <r>
    <s v="SO - 0004124"/>
    <s v="Wholesale"/>
    <s v="WARE-NBV1002"/>
    <d v="2019-05-15T00:00:00"/>
    <x v="477"/>
    <d v="2019-09-30T00:00:00"/>
    <x v="355"/>
    <n v="20"/>
    <s v="USD"/>
    <x v="25"/>
    <n v="27"/>
    <n v="40"/>
    <n v="62"/>
    <x v="1"/>
    <n v="29"/>
    <n v="7.4999999999999997E-2"/>
    <n v="221.1"/>
    <n v="134.87099999999998"/>
    <n v="818.07"/>
    <n v="278.58600000000013"/>
  </r>
  <r>
    <s v="SO - 0004125"/>
    <s v="Wholesale"/>
    <s v="WARE-PUJ1005"/>
    <d v="2019-05-15T00:00:00"/>
    <x v="477"/>
    <d v="2019-10-03T00:00:00"/>
    <x v="336"/>
    <n v="10"/>
    <s v="USD"/>
    <x v="3"/>
    <n v="28"/>
    <n v="41"/>
    <n v="289"/>
    <x v="1"/>
    <n v="31"/>
    <n v="0.4"/>
    <n v="2224.4"/>
    <n v="1846.252"/>
    <n v="9342.48"/>
    <n v="-3581.2839999999997"/>
  </r>
  <r>
    <s v="SO - 0004126"/>
    <s v="Online"/>
    <s v="WARE-NBV1002"/>
    <d v="2019-05-15T00:00:00"/>
    <x v="477"/>
    <d v="2019-09-30T00:00:00"/>
    <x v="352"/>
    <n v="17"/>
    <s v="USD"/>
    <x v="18"/>
    <n v="13"/>
    <n v="6"/>
    <n v="84"/>
    <x v="1"/>
    <n v="24"/>
    <n v="0.05"/>
    <n v="3041.8"/>
    <n v="2038.0060000000003"/>
    <n v="5779.42"/>
    <n v="1703.4079999999994"/>
  </r>
  <r>
    <s v="SO - 0004127"/>
    <s v="In-Store"/>
    <s v="WARE-NBV1002"/>
    <d v="2019-05-15T00:00:00"/>
    <x v="477"/>
    <d v="2019-09-29T00:00:00"/>
    <x v="346"/>
    <n v="5"/>
    <s v="USD"/>
    <x v="9"/>
    <n v="8"/>
    <n v="38"/>
    <n v="76"/>
    <x v="1"/>
    <n v="24"/>
    <n v="0.15"/>
    <n v="3953"/>
    <n v="3043.81"/>
    <n v="10080.15"/>
    <n v="948.71999999999935"/>
  </r>
  <r>
    <s v="SO - 0004128"/>
    <s v="Online"/>
    <s v="WARE-PUJ1005"/>
    <d v="2019-05-15T00:00:00"/>
    <x v="477"/>
    <d v="2019-09-24T00:00:00"/>
    <x v="344"/>
    <n v="12"/>
    <s v="USD"/>
    <x v="18"/>
    <n v="13"/>
    <n v="10"/>
    <n v="290"/>
    <x v="1"/>
    <n v="24"/>
    <n v="0.1"/>
    <n v="1078.7"/>
    <n v="560.92400000000009"/>
    <n v="1941.66"/>
    <n v="819.8119999999999"/>
  </r>
  <r>
    <s v="SO - 0004129"/>
    <s v="In-Store"/>
    <s v="WARE-NBV1002"/>
    <d v="2019-05-15T00:00:00"/>
    <x v="477"/>
    <d v="2019-09-24T00:00:00"/>
    <x v="349"/>
    <n v="13"/>
    <s v="USD"/>
    <x v="10"/>
    <n v="9"/>
    <n v="2"/>
    <n v="59"/>
    <x v="1"/>
    <n v="23"/>
    <n v="0.3"/>
    <n v="268"/>
    <n v="176.88"/>
    <n v="1313.1999999999998"/>
    <n v="75.039999999999964"/>
  </r>
  <r>
    <s v="SO - 0004130"/>
    <s v="In-Store"/>
    <s v="WARE-UHY1004"/>
    <d v="2019-05-15T00:00:00"/>
    <x v="477"/>
    <d v="2019-09-26T00:00:00"/>
    <x v="348"/>
    <n v="25"/>
    <s v="USD"/>
    <x v="0"/>
    <n v="6"/>
    <n v="23"/>
    <n v="230"/>
    <x v="2"/>
    <n v="37"/>
    <n v="0.1"/>
    <n v="1299.8"/>
    <n v="1013.8440000000001"/>
    <n v="7018.9199999999992"/>
    <n v="935.85599999999886"/>
  </r>
  <r>
    <s v="SO - 0004131"/>
    <s v="In-Store"/>
    <s v="WARE-UHY1004"/>
    <d v="2019-05-15T00:00:00"/>
    <x v="477"/>
    <d v="2019-10-15T00:00:00"/>
    <x v="354"/>
    <n v="18"/>
    <s v="USD"/>
    <x v="0"/>
    <n v="6"/>
    <n v="50"/>
    <n v="255"/>
    <x v="1"/>
    <n v="31"/>
    <n v="0.15"/>
    <n v="1085.4000000000001"/>
    <n v="868.32000000000016"/>
    <n v="5535.54"/>
    <n v="325.61999999999898"/>
  </r>
  <r>
    <s v="SO - 0004132"/>
    <s v="Online"/>
    <s v="WARE-NMK1003"/>
    <d v="2019-05-15T00:00:00"/>
    <x v="478"/>
    <d v="2019-09-27T00:00:00"/>
    <x v="349"/>
    <n v="12"/>
    <s v="USD"/>
    <x v="20"/>
    <n v="17"/>
    <n v="50"/>
    <n v="196"/>
    <x v="0"/>
    <n v="19"/>
    <n v="7.4999999999999997E-2"/>
    <n v="1105.5"/>
    <n v="873.34500000000003"/>
    <n v="1022.5875000000001"/>
    <n v="149.24250000000006"/>
  </r>
  <r>
    <s v="SO - 0004133"/>
    <s v="Distributor"/>
    <s v="WARE-UHY1004"/>
    <d v="2019-05-15T00:00:00"/>
    <x v="478"/>
    <d v="2019-10-10T00:00:00"/>
    <x v="350"/>
    <n v="18"/>
    <s v="USD"/>
    <x v="2"/>
    <n v="21"/>
    <n v="19"/>
    <n v="209"/>
    <x v="0"/>
    <n v="42"/>
    <n v="0.15"/>
    <n v="1728.6000000000001"/>
    <n v="1123.5900000000001"/>
    <n v="11754.480000000001"/>
    <n v="2765.76"/>
  </r>
  <r>
    <s v="SO - 0004134"/>
    <s v="Wholesale"/>
    <s v="WARE-PUJ1005"/>
    <d v="2019-05-15T00:00:00"/>
    <x v="478"/>
    <d v="2019-09-26T00:00:00"/>
    <x v="344"/>
    <n v="11"/>
    <s v="USD"/>
    <x v="25"/>
    <n v="27"/>
    <n v="29"/>
    <n v="270"/>
    <x v="0"/>
    <n v="20"/>
    <n v="0.1"/>
    <n v="2378.5"/>
    <n v="1760.09"/>
    <n v="2140.65"/>
    <n v="380.56000000000017"/>
  </r>
  <r>
    <s v="SO - 0004135"/>
    <s v="In-Store"/>
    <s v="WARE-UHY1004"/>
    <d v="2019-05-15T00:00:00"/>
    <x v="478"/>
    <d v="2019-09-28T00:00:00"/>
    <x v="360"/>
    <n v="32"/>
    <s v="USD"/>
    <x v="9"/>
    <n v="8"/>
    <n v="30"/>
    <n v="219"/>
    <x v="1"/>
    <n v="17"/>
    <n v="0.05"/>
    <n v="3195.9"/>
    <n v="2364.9659999999999"/>
    <n v="12144.42"/>
    <n v="2684.5560000000005"/>
  </r>
  <r>
    <s v="SO - 0004136"/>
    <s v="Online"/>
    <s v="WARE-NMK1003"/>
    <d v="2019-05-15T00:00:00"/>
    <x v="478"/>
    <d v="2019-09-25T00:00:00"/>
    <x v="354"/>
    <n v="17"/>
    <s v="USD"/>
    <x v="16"/>
    <n v="18"/>
    <n v="30"/>
    <n v="141"/>
    <x v="1"/>
    <n v="32"/>
    <n v="0.2"/>
    <n v="214.4"/>
    <n v="154.36799999999999"/>
    <n v="1029.1200000000001"/>
    <n v="102.91200000000015"/>
  </r>
  <r>
    <s v="SO - 0004137"/>
    <s v="In-Store"/>
    <s v="WARE-UHY1004"/>
    <d v="2019-05-15T00:00:00"/>
    <x v="478"/>
    <d v="2019-09-30T00:00:00"/>
    <x v="336"/>
    <n v="9"/>
    <s v="USD"/>
    <x v="7"/>
    <n v="4"/>
    <n v="32"/>
    <n v="226"/>
    <x v="2"/>
    <n v="7"/>
    <n v="0.05"/>
    <n v="984.9"/>
    <n v="797.76900000000001"/>
    <n v="3742.62"/>
    <n v="551.54399999999987"/>
  </r>
  <r>
    <s v="SO - 0004138"/>
    <s v="Online"/>
    <s v="WARE-XYS1001"/>
    <d v="2019-05-15T00:00:00"/>
    <x v="478"/>
    <d v="2019-10-11T00:00:00"/>
    <x v="353"/>
    <n v="23"/>
    <s v="USD"/>
    <x v="24"/>
    <n v="16"/>
    <n v="39"/>
    <n v="24"/>
    <x v="0"/>
    <n v="34"/>
    <n v="0.05"/>
    <n v="1889.4"/>
    <n v="1095.8520000000001"/>
    <n v="3589.86"/>
    <n v="1398.1559999999999"/>
  </r>
  <r>
    <s v="SO - 0004139"/>
    <s v="In-Store"/>
    <s v="WARE-NMK1003"/>
    <d v="2019-05-15T00:00:00"/>
    <x v="478"/>
    <d v="2019-10-02T00:00:00"/>
    <x v="350"/>
    <n v="18"/>
    <s v="USD"/>
    <x v="14"/>
    <n v="7"/>
    <n v="9"/>
    <n v="166"/>
    <x v="3"/>
    <n v="25"/>
    <n v="0.2"/>
    <n v="891.1"/>
    <n v="748.524"/>
    <n v="4990.16"/>
    <n v="-249.50799999999981"/>
  </r>
  <r>
    <s v="SO - 0004140"/>
    <s v="Online"/>
    <s v="WARE-NMK1003"/>
    <d v="2019-05-15T00:00:00"/>
    <x v="479"/>
    <d v="2019-10-11T00:00:00"/>
    <x v="353"/>
    <n v="22"/>
    <s v="USD"/>
    <x v="1"/>
    <n v="14"/>
    <n v="20"/>
    <n v="193"/>
    <x v="2"/>
    <n v="7"/>
    <n v="7.4999999999999997E-2"/>
    <n v="1125.6000000000001"/>
    <n v="821.6880000000001"/>
    <n v="1041.18"/>
    <n v="219.49199999999996"/>
  </r>
  <r>
    <s v="SO - 0004141"/>
    <s v="Online"/>
    <s v="WARE-NMK1003"/>
    <d v="2019-05-15T00:00:00"/>
    <x v="479"/>
    <d v="2019-10-16T00:00:00"/>
    <x v="336"/>
    <n v="8"/>
    <s v="USD"/>
    <x v="24"/>
    <n v="16"/>
    <n v="36"/>
    <n v="110"/>
    <x v="1"/>
    <n v="3"/>
    <n v="0.1"/>
    <n v="6485.6"/>
    <n v="2723.9520000000002"/>
    <n v="5837.0400000000009"/>
    <n v="3113.0880000000006"/>
  </r>
  <r>
    <s v="SO - 0004142"/>
    <s v="Online"/>
    <s v="WARE-MKL1006"/>
    <d v="2019-05-15T00:00:00"/>
    <x v="479"/>
    <d v="2019-09-27T00:00:00"/>
    <x v="357"/>
    <n v="24"/>
    <s v="USD"/>
    <x v="5"/>
    <n v="12"/>
    <n v="15"/>
    <n v="339"/>
    <x v="1"/>
    <n v="14"/>
    <n v="0.05"/>
    <n v="2284.7000000000003"/>
    <n v="1416.5140000000001"/>
    <n v="15193.255000000001"/>
    <n v="5277.6569999999992"/>
  </r>
  <r>
    <s v="SO - 0004143"/>
    <s v="In-Store"/>
    <s v="WARE-NMK1003"/>
    <d v="2019-05-15T00:00:00"/>
    <x v="479"/>
    <d v="2019-09-27T00:00:00"/>
    <x v="352"/>
    <n v="15"/>
    <s v="USD"/>
    <x v="10"/>
    <n v="9"/>
    <n v="35"/>
    <n v="147"/>
    <x v="4"/>
    <n v="9"/>
    <n v="7.4999999999999997E-2"/>
    <n v="6244.4000000000005"/>
    <n v="3434.4200000000005"/>
    <n v="40432.490000000005"/>
    <n v="16391.550000000003"/>
  </r>
  <r>
    <s v="SO - 0004144"/>
    <s v="Online"/>
    <s v="WARE-NMK1003"/>
    <d v="2019-05-15T00:00:00"/>
    <x v="479"/>
    <d v="2019-10-15T00:00:00"/>
    <x v="354"/>
    <n v="16"/>
    <s v="USD"/>
    <x v="23"/>
    <n v="15"/>
    <n v="48"/>
    <n v="134"/>
    <x v="2"/>
    <n v="16"/>
    <n v="0.1"/>
    <n v="5031.7"/>
    <n v="2213.9479999999999"/>
    <n v="18114.12"/>
    <n v="9258.3279999999995"/>
  </r>
  <r>
    <s v="SO - 0004145"/>
    <s v="Distributor"/>
    <s v="WARE-MKL1006"/>
    <d v="2019-05-15T00:00:00"/>
    <x v="479"/>
    <d v="2019-10-08T00:00:00"/>
    <x v="357"/>
    <n v="24"/>
    <s v="USD"/>
    <x v="15"/>
    <n v="24"/>
    <n v="3"/>
    <n v="358"/>
    <x v="0"/>
    <n v="19"/>
    <n v="0.05"/>
    <n v="5989.8"/>
    <n v="4731.942"/>
    <n v="5690.3099999999995"/>
    <n v="958.36799999999948"/>
  </r>
  <r>
    <s v="SO - 0004146"/>
    <s v="Distributor"/>
    <s v="WARE-UHY1004"/>
    <d v="2019-05-15T00:00:00"/>
    <x v="479"/>
    <d v="2019-10-09T00:00:00"/>
    <x v="347"/>
    <n v="9"/>
    <s v="USD"/>
    <x v="8"/>
    <n v="23"/>
    <n v="25"/>
    <n v="206"/>
    <x v="1"/>
    <n v="41"/>
    <n v="0.2"/>
    <n v="3725.2000000000003"/>
    <n v="2458.6320000000005"/>
    <n v="8940.4800000000014"/>
    <n v="1564.5839999999998"/>
  </r>
  <r>
    <s v="SO - 0004147"/>
    <s v="Wholesale"/>
    <s v="WARE-PUJ1005"/>
    <d v="2019-05-15T00:00:00"/>
    <x v="479"/>
    <d v="2019-09-30T00:00:00"/>
    <x v="343"/>
    <n v="5"/>
    <s v="USD"/>
    <x v="21"/>
    <n v="26"/>
    <n v="28"/>
    <n v="275"/>
    <x v="1"/>
    <n v="45"/>
    <n v="0.1"/>
    <n v="1085.4000000000001"/>
    <n v="879.17400000000009"/>
    <n v="2930.5800000000004"/>
    <n v="293.05799999999999"/>
  </r>
  <r>
    <s v="SO - 0004148"/>
    <s v="Online"/>
    <s v="WARE-PUJ1005"/>
    <d v="2019-05-15T00:00:00"/>
    <x v="480"/>
    <d v="2019-09-27T00:00:00"/>
    <x v="349"/>
    <n v="10"/>
    <s v="USD"/>
    <x v="20"/>
    <n v="17"/>
    <n v="14"/>
    <n v="289"/>
    <x v="1"/>
    <n v="41"/>
    <n v="0.15"/>
    <n v="5092"/>
    <n v="2393.2399999999998"/>
    <n v="30297.399999999998"/>
    <n v="13544.719999999998"/>
  </r>
  <r>
    <s v="SO - 0004149"/>
    <s v="In-Store"/>
    <s v="WARE-NMK1003"/>
    <d v="2019-05-15T00:00:00"/>
    <x v="480"/>
    <d v="2019-10-08T00:00:00"/>
    <x v="357"/>
    <n v="23"/>
    <s v="USD"/>
    <x v="26"/>
    <n v="3"/>
    <n v="31"/>
    <n v="203"/>
    <x v="1"/>
    <n v="26"/>
    <n v="7.4999999999999997E-2"/>
    <n v="6036.7"/>
    <n v="4104.9560000000001"/>
    <n v="16751.842499999999"/>
    <n v="4436.9744999999984"/>
  </r>
  <r>
    <s v="SO - 0004150"/>
    <s v="Online"/>
    <s v="WARE-UHY1004"/>
    <d v="2019-05-15T00:00:00"/>
    <x v="480"/>
    <d v="2019-10-21T00:00:00"/>
    <x v="350"/>
    <n v="16"/>
    <s v="USD"/>
    <x v="17"/>
    <n v="20"/>
    <n v="22"/>
    <n v="206"/>
    <x v="1"/>
    <n v="17"/>
    <n v="0.15"/>
    <n v="3872.6"/>
    <n v="2826.998"/>
    <n v="26333.68"/>
    <n v="3717.6959999999999"/>
  </r>
  <r>
    <s v="SO - 0004151"/>
    <s v="Online"/>
    <s v="WARE-PUJ1005"/>
    <d v="2019-05-15T00:00:00"/>
    <x v="480"/>
    <d v="2019-10-18T00:00:00"/>
    <x v="349"/>
    <n v="10"/>
    <s v="USD"/>
    <x v="1"/>
    <n v="14"/>
    <n v="6"/>
    <n v="298"/>
    <x v="1"/>
    <n v="40"/>
    <n v="0.1"/>
    <n v="2941.3"/>
    <n v="1588.3020000000001"/>
    <n v="18530.190000000002"/>
    <n v="7412.0760000000009"/>
  </r>
  <r>
    <s v="SO - 0004152"/>
    <s v="Online"/>
    <s v="WARE-UHY1004"/>
    <d v="2019-05-15T00:00:00"/>
    <x v="480"/>
    <d v="2019-10-01T00:00:00"/>
    <x v="349"/>
    <n v="10"/>
    <s v="USD"/>
    <x v="18"/>
    <n v="13"/>
    <n v="30"/>
    <n v="246"/>
    <x v="0"/>
    <n v="12"/>
    <n v="0.1"/>
    <n v="241.20000000000002"/>
    <n v="159.19200000000001"/>
    <n v="1519.5600000000002"/>
    <n v="405.21600000000012"/>
  </r>
  <r>
    <s v="SO - 0004153"/>
    <s v="In-Store"/>
    <s v="WARE-MKL1006"/>
    <d v="2019-05-15T00:00:00"/>
    <x v="480"/>
    <d v="2019-10-14T00:00:00"/>
    <x v="336"/>
    <n v="7"/>
    <s v="USD"/>
    <x v="27"/>
    <n v="1"/>
    <n v="41"/>
    <n v="348"/>
    <x v="4"/>
    <n v="18"/>
    <n v="0.05"/>
    <n v="268"/>
    <n v="179.56"/>
    <n v="254.6"/>
    <n v="75.039999999999992"/>
  </r>
  <r>
    <s v="SO - 0004154"/>
    <s v="Online"/>
    <s v="WARE-NMK1003"/>
    <d v="2019-05-15T00:00:00"/>
    <x v="480"/>
    <d v="2019-10-15T00:00:00"/>
    <x v="361"/>
    <n v="24"/>
    <s v="USD"/>
    <x v="16"/>
    <n v="18"/>
    <n v="33"/>
    <n v="177"/>
    <x v="1"/>
    <n v="11"/>
    <n v="7.4999999999999997E-2"/>
    <n v="167.5"/>
    <n v="90.45"/>
    <n v="309.875"/>
    <n v="128.97499999999999"/>
  </r>
  <r>
    <s v="SO - 0004155"/>
    <s v="Online"/>
    <s v="WARE-MKL1006"/>
    <d v="2019-05-15T00:00:00"/>
    <x v="480"/>
    <d v="2019-09-27T00:00:00"/>
    <x v="343"/>
    <n v="4"/>
    <s v="USD"/>
    <x v="17"/>
    <n v="20"/>
    <n v="21"/>
    <n v="357"/>
    <x v="2"/>
    <n v="16"/>
    <n v="7.4999999999999997E-2"/>
    <n v="1949.7"/>
    <n v="994.34700000000009"/>
    <n v="12624.307500000001"/>
    <n v="5663.8784999999998"/>
  </r>
  <r>
    <s v="SO - 0004156"/>
    <s v="In-Store"/>
    <s v="WARE-UHY1004"/>
    <d v="2019-05-15T00:00:00"/>
    <x v="480"/>
    <d v="2019-10-10T00:00:00"/>
    <x v="349"/>
    <n v="10"/>
    <s v="USD"/>
    <x v="0"/>
    <n v="6"/>
    <n v="9"/>
    <n v="243"/>
    <x v="0"/>
    <n v="34"/>
    <n v="0.1"/>
    <n v="2680"/>
    <n v="2144"/>
    <n v="16884"/>
    <n v="1876"/>
  </r>
  <r>
    <s v="SO - 0004157"/>
    <s v="In-Store"/>
    <s v="WARE-PUJ1005"/>
    <d v="2019-05-15T00:00:00"/>
    <x v="480"/>
    <d v="2019-10-03T00:00:00"/>
    <x v="348"/>
    <n v="22"/>
    <s v="USD"/>
    <x v="13"/>
    <n v="2"/>
    <n v="46"/>
    <n v="291"/>
    <x v="0"/>
    <n v="19"/>
    <n v="0.2"/>
    <n v="3986.5"/>
    <n v="2591.2249999999999"/>
    <n v="12756.800000000001"/>
    <n v="2391.9000000000015"/>
  </r>
  <r>
    <s v="SO - 0004158"/>
    <s v="Wholesale"/>
    <s v="WARE-PUJ1005"/>
    <d v="2019-05-15T00:00:00"/>
    <x v="480"/>
    <d v="2019-09-26T00:00:00"/>
    <x v="343"/>
    <n v="4"/>
    <s v="USD"/>
    <x v="25"/>
    <n v="27"/>
    <n v="5"/>
    <n v="273"/>
    <x v="1"/>
    <n v="3"/>
    <n v="0.05"/>
    <n v="167.5"/>
    <n v="75.375"/>
    <n v="318.25"/>
    <n v="167.5"/>
  </r>
  <r>
    <s v="SO - 0004159"/>
    <s v="Online"/>
    <s v="WARE-XYS1001"/>
    <d v="2019-05-15T00:00:00"/>
    <x v="480"/>
    <d v="2019-10-20T00:00:00"/>
    <x v="343"/>
    <n v="4"/>
    <s v="USD"/>
    <x v="17"/>
    <n v="20"/>
    <n v="3"/>
    <n v="12"/>
    <x v="1"/>
    <n v="23"/>
    <n v="0.1"/>
    <n v="194.3"/>
    <n v="97.15"/>
    <n v="1398.96"/>
    <n v="621.76"/>
  </r>
  <r>
    <s v="SO - 0004160"/>
    <s v="In-Store"/>
    <s v="WARE-NBV1002"/>
    <d v="2019-05-15T00:00:00"/>
    <x v="480"/>
    <d v="2019-10-15T00:00:00"/>
    <x v="342"/>
    <n v="11"/>
    <s v="USD"/>
    <x v="14"/>
    <n v="7"/>
    <n v="24"/>
    <n v="66"/>
    <x v="3"/>
    <n v="28"/>
    <n v="7.4999999999999997E-2"/>
    <n v="2385.2000000000003"/>
    <n v="1073.3400000000001"/>
    <n v="17650.480000000003"/>
    <n v="9063.760000000002"/>
  </r>
  <r>
    <s v="SO - 0004161"/>
    <s v="Distributor"/>
    <s v="WARE-NMK1003"/>
    <d v="2019-05-15T00:00:00"/>
    <x v="481"/>
    <d v="2019-10-04T00:00:00"/>
    <x v="350"/>
    <n v="15"/>
    <s v="USD"/>
    <x v="8"/>
    <n v="23"/>
    <n v="31"/>
    <n v="141"/>
    <x v="0"/>
    <n v="5"/>
    <n v="7.4999999999999997E-2"/>
    <n v="5219.3"/>
    <n v="3601.317"/>
    <n v="38622.82"/>
    <n v="9812.2839999999997"/>
  </r>
  <r>
    <s v="SO - 0004162"/>
    <s v="In-Store"/>
    <s v="WARE-PUJ1005"/>
    <d v="2019-05-15T00:00:00"/>
    <x v="481"/>
    <d v="2019-10-22T00:00:00"/>
    <x v="358"/>
    <n v="17"/>
    <s v="USD"/>
    <x v="6"/>
    <n v="10"/>
    <n v="26"/>
    <n v="285"/>
    <x v="1"/>
    <n v="17"/>
    <n v="0.1"/>
    <n v="2224.4"/>
    <n v="1512.5920000000001"/>
    <n v="16015.68"/>
    <n v="3914.9439999999995"/>
  </r>
  <r>
    <s v="SO - 0004163"/>
    <s v="In-Store"/>
    <s v="WARE-PUJ1005"/>
    <d v="2019-05-15T00:00:00"/>
    <x v="481"/>
    <d v="2019-10-09T00:00:00"/>
    <x v="358"/>
    <n v="17"/>
    <s v="USD"/>
    <x v="27"/>
    <n v="1"/>
    <n v="24"/>
    <n v="284"/>
    <x v="1"/>
    <n v="29"/>
    <n v="0.05"/>
    <n v="2231.1"/>
    <n v="1472.5260000000001"/>
    <n v="16956.359999999997"/>
    <n v="5176.1519999999964"/>
  </r>
  <r>
    <s v="SO - 0004164"/>
    <s v="In-Store"/>
    <s v="WARE-UHY1004"/>
    <d v="2019-05-15T00:00:00"/>
    <x v="481"/>
    <d v="2019-09-27T00:00:00"/>
    <x v="358"/>
    <n v="17"/>
    <s v="USD"/>
    <x v="10"/>
    <n v="9"/>
    <n v="25"/>
    <n v="255"/>
    <x v="3"/>
    <n v="25"/>
    <n v="0.15"/>
    <n v="5896"/>
    <n v="4539.92"/>
    <n v="30069.599999999999"/>
    <n v="2830.0799999999981"/>
  </r>
  <r>
    <s v="SO - 0004165"/>
    <s v="Wholesale"/>
    <s v="WARE-PUJ1005"/>
    <d v="2019-05-15T00:00:00"/>
    <x v="482"/>
    <d v="2019-10-17T00:00:00"/>
    <x v="350"/>
    <n v="14"/>
    <s v="USD"/>
    <x v="25"/>
    <n v="27"/>
    <n v="44"/>
    <n v="324"/>
    <x v="1"/>
    <n v="33"/>
    <n v="0.15"/>
    <n v="2639.8"/>
    <n v="1847.86"/>
    <n v="17950.64"/>
    <n v="3167.76"/>
  </r>
  <r>
    <s v="SO - 0004166"/>
    <s v="In-Store"/>
    <s v="WARE-NMK1003"/>
    <d v="2019-05-15T00:00:00"/>
    <x v="482"/>
    <d v="2019-10-15T00:00:00"/>
    <x v="362"/>
    <n v="33"/>
    <s v="USD"/>
    <x v="10"/>
    <n v="9"/>
    <n v="42"/>
    <n v="148"/>
    <x v="1"/>
    <n v="30"/>
    <n v="0.05"/>
    <n v="1045.2"/>
    <n v="700.28400000000011"/>
    <n v="3971.7599999999998"/>
    <n v="1170.6239999999993"/>
  </r>
  <r>
    <s v="SO - 0004167"/>
    <s v="In-Store"/>
    <s v="WARE-PUJ1005"/>
    <d v="2019-05-15T00:00:00"/>
    <x v="482"/>
    <d v="2019-09-28T00:00:00"/>
    <x v="358"/>
    <n v="16"/>
    <s v="USD"/>
    <x v="11"/>
    <n v="5"/>
    <n v="18"/>
    <n v="290"/>
    <x v="1"/>
    <n v="43"/>
    <n v="0.05"/>
    <n v="1286.4000000000001"/>
    <n v="951.93600000000004"/>
    <n v="4888.32"/>
    <n v="1080.5759999999996"/>
  </r>
  <r>
    <s v="SO - 0004168"/>
    <s v="Distributor"/>
    <s v="WARE-NBV1002"/>
    <d v="2019-05-15T00:00:00"/>
    <x v="482"/>
    <d v="2019-10-06T00:00:00"/>
    <x v="360"/>
    <n v="28"/>
    <s v="USD"/>
    <x v="2"/>
    <n v="21"/>
    <n v="28"/>
    <n v="85"/>
    <x v="0"/>
    <n v="19"/>
    <n v="0.15"/>
    <n v="3865.9"/>
    <n v="1778.3140000000001"/>
    <n v="23002.105"/>
    <n v="10553.906999999999"/>
  </r>
  <r>
    <s v="SO - 0004169"/>
    <s v="In-Store"/>
    <s v="WARE-PUJ1005"/>
    <d v="2019-05-15T00:00:00"/>
    <x v="482"/>
    <d v="2019-10-17T00:00:00"/>
    <x v="342"/>
    <n v="9"/>
    <s v="USD"/>
    <x v="7"/>
    <n v="4"/>
    <n v="50"/>
    <n v="284"/>
    <x v="1"/>
    <n v="41"/>
    <n v="0.05"/>
    <n v="6519.1"/>
    <n v="3520.3140000000003"/>
    <n v="24772.58"/>
    <n v="10691.324000000001"/>
  </r>
  <r>
    <s v="SO - 0004170"/>
    <s v="Online"/>
    <s v="WARE-NMK1003"/>
    <d v="2019-05-15T00:00:00"/>
    <x v="482"/>
    <d v="2019-10-14T00:00:00"/>
    <x v="344"/>
    <n v="7"/>
    <s v="USD"/>
    <x v="5"/>
    <n v="12"/>
    <n v="3"/>
    <n v="175"/>
    <x v="2"/>
    <n v="37"/>
    <n v="0.1"/>
    <n v="4006.6"/>
    <n v="3365.5439999999999"/>
    <n v="25241.58"/>
    <n v="1682.7720000000045"/>
  </r>
  <r>
    <s v="SO - 0004171"/>
    <s v="Wholesale"/>
    <s v="WARE-UHY1004"/>
    <d v="2019-05-15T00:00:00"/>
    <x v="482"/>
    <d v="2019-10-23T00:00:00"/>
    <x v="342"/>
    <n v="9"/>
    <s v="USD"/>
    <x v="3"/>
    <n v="28"/>
    <n v="17"/>
    <n v="209"/>
    <x v="1"/>
    <n v="29"/>
    <n v="7.4999999999999997E-2"/>
    <n v="1078.7"/>
    <n v="841.38600000000008"/>
    <n v="6984.5825000000004"/>
    <n v="1094.8805000000002"/>
  </r>
  <r>
    <s v="SO - 0004172"/>
    <s v="In-Store"/>
    <s v="WARE-XYS1001"/>
    <d v="2019-05-15T00:00:00"/>
    <x v="482"/>
    <d v="2019-10-03T00:00:00"/>
    <x v="355"/>
    <n v="15"/>
    <s v="USD"/>
    <x v="11"/>
    <n v="5"/>
    <n v="49"/>
    <n v="52"/>
    <x v="4"/>
    <n v="10"/>
    <n v="0.1"/>
    <n v="1125.6000000000001"/>
    <n v="675.36"/>
    <n v="4052.1600000000008"/>
    <n v="1350.7200000000007"/>
  </r>
  <r>
    <s v="SO - 0004173"/>
    <s v="In-Store"/>
    <s v="WARE-UHY1004"/>
    <d v="2019-05-15T00:00:00"/>
    <x v="482"/>
    <d v="2019-10-21T00:00:00"/>
    <x v="357"/>
    <n v="21"/>
    <s v="USD"/>
    <x v="5"/>
    <n v="12"/>
    <n v="44"/>
    <n v="209"/>
    <x v="0"/>
    <n v="5"/>
    <n v="0.1"/>
    <n v="247.9"/>
    <n v="203.27799999999999"/>
    <n v="1115.55"/>
    <n v="99.159999999999968"/>
  </r>
  <r>
    <s v="SO - 0004174"/>
    <s v="In-Store"/>
    <s v="WARE-PUJ1005"/>
    <d v="2019-05-15T00:00:00"/>
    <x v="483"/>
    <d v="2019-09-29T00:00:00"/>
    <x v="347"/>
    <n v="5"/>
    <s v="USD"/>
    <x v="14"/>
    <n v="7"/>
    <n v="9"/>
    <n v="289"/>
    <x v="1"/>
    <n v="27"/>
    <n v="0.05"/>
    <n v="2378.5"/>
    <n v="1879.0150000000001"/>
    <n v="2259.5749999999998"/>
    <n v="380.55999999999972"/>
  </r>
  <r>
    <s v="SO - 0004175"/>
    <s v="Wholesale"/>
    <s v="WARE-PUJ1005"/>
    <d v="2019-05-15T00:00:00"/>
    <x v="483"/>
    <d v="2019-10-02T00:00:00"/>
    <x v="342"/>
    <n v="8"/>
    <s v="USD"/>
    <x v="25"/>
    <n v="27"/>
    <n v="49"/>
    <n v="299"/>
    <x v="3"/>
    <n v="6"/>
    <n v="0.15"/>
    <n v="254.6"/>
    <n v="137.48400000000001"/>
    <n v="216.41"/>
    <n v="78.925999999999988"/>
  </r>
  <r>
    <s v="SO - 0004176"/>
    <s v="In-Store"/>
    <s v="WARE-XYS1001"/>
    <d v="2019-05-15T00:00:00"/>
    <x v="483"/>
    <d v="2019-10-13T00:00:00"/>
    <x v="342"/>
    <n v="8"/>
    <s v="USD"/>
    <x v="9"/>
    <n v="8"/>
    <n v="21"/>
    <n v="42"/>
    <x v="4"/>
    <n v="9"/>
    <n v="0.05"/>
    <n v="3309.8"/>
    <n v="2647.84"/>
    <n v="18865.86"/>
    <n v="2978.8199999999997"/>
  </r>
  <r>
    <s v="SO - 0004177"/>
    <s v="Online"/>
    <s v="WARE-PUJ1005"/>
    <d v="2019-05-15T00:00:00"/>
    <x v="483"/>
    <d v="2019-10-07T00:00:00"/>
    <x v="352"/>
    <n v="11"/>
    <s v="USD"/>
    <x v="1"/>
    <n v="14"/>
    <n v="36"/>
    <n v="275"/>
    <x v="1"/>
    <n v="40"/>
    <n v="0.05"/>
    <n v="1896.1000000000001"/>
    <n v="1004.9330000000001"/>
    <n v="3602.59"/>
    <n v="1592.7239999999999"/>
  </r>
  <r>
    <s v="SO - 0004178"/>
    <s v="Wholesale"/>
    <s v="WARE-NBV1002"/>
    <d v="2019-05-15T00:00:00"/>
    <x v="483"/>
    <d v="2019-10-24T00:00:00"/>
    <x v="347"/>
    <n v="5"/>
    <s v="USD"/>
    <x v="3"/>
    <n v="28"/>
    <n v="23"/>
    <n v="68"/>
    <x v="1"/>
    <n v="27"/>
    <n v="0.1"/>
    <n v="1172.5"/>
    <n v="949.72500000000002"/>
    <n v="2110.5"/>
    <n v="211.04999999999995"/>
  </r>
  <r>
    <s v="SO - 0004179"/>
    <s v="Distributor"/>
    <s v="WARE-XYS1001"/>
    <d v="2019-05-15T00:00:00"/>
    <x v="483"/>
    <d v="2019-10-07T00:00:00"/>
    <x v="347"/>
    <n v="5"/>
    <s v="USD"/>
    <x v="4"/>
    <n v="22"/>
    <n v="48"/>
    <n v="14"/>
    <x v="1"/>
    <n v="31"/>
    <n v="0.15"/>
    <n v="3289.7000000000003"/>
    <n v="1348.777"/>
    <n v="13981.225"/>
    <n v="7237.34"/>
  </r>
  <r>
    <s v="SO - 0004180"/>
    <s v="Distributor"/>
    <s v="WARE-NMK1003"/>
    <d v="2019-05-15T00:00:00"/>
    <x v="483"/>
    <d v="2019-10-13T00:00:00"/>
    <x v="356"/>
    <n v="29"/>
    <s v="USD"/>
    <x v="15"/>
    <n v="24"/>
    <n v="7"/>
    <n v="165"/>
    <x v="1"/>
    <n v="17"/>
    <n v="0.05"/>
    <n v="1038.5"/>
    <n v="623.1"/>
    <n v="986.57499999999993"/>
    <n v="363.47499999999991"/>
  </r>
  <r>
    <s v="SO - 0004181"/>
    <s v="Distributor"/>
    <s v="WARE-MKL1006"/>
    <d v="2019-05-15T00:00:00"/>
    <x v="483"/>
    <d v="2019-10-17T00:00:00"/>
    <x v="355"/>
    <n v="14"/>
    <s v="USD"/>
    <x v="8"/>
    <n v="23"/>
    <n v="37"/>
    <n v="363"/>
    <x v="1"/>
    <n v="17"/>
    <n v="7.4999999999999997E-2"/>
    <n v="1125.6000000000001"/>
    <n v="877.96800000000019"/>
    <n v="5205.9000000000015"/>
    <n v="816.0600000000004"/>
  </r>
  <r>
    <s v="SO - 0004182"/>
    <s v="In-Store"/>
    <s v="WARE-MKL1006"/>
    <d v="2019-05-15T00:00:00"/>
    <x v="483"/>
    <d v="2019-10-16T00:00:00"/>
    <x v="357"/>
    <n v="20"/>
    <s v="USD"/>
    <x v="7"/>
    <n v="4"/>
    <n v="2"/>
    <n v="360"/>
    <x v="2"/>
    <n v="7"/>
    <n v="7.4999999999999997E-2"/>
    <n v="1869.3"/>
    <n v="1495.44"/>
    <n v="13832.82"/>
    <n v="1869.2999999999993"/>
  </r>
  <r>
    <s v="SO - 0004183"/>
    <s v="In-Store"/>
    <s v="WARE-NMK1003"/>
    <d v="2019-05-15T00:00:00"/>
    <x v="484"/>
    <d v="2019-10-08T00:00:00"/>
    <x v="351"/>
    <n v="24"/>
    <s v="USD"/>
    <x v="5"/>
    <n v="12"/>
    <n v="27"/>
    <n v="134"/>
    <x v="1"/>
    <n v="40"/>
    <n v="0.1"/>
    <n v="1118.9000000000001"/>
    <n v="704.90700000000004"/>
    <n v="8056.0800000000008"/>
    <n v="2416.8240000000005"/>
  </r>
  <r>
    <s v="SO - 0004184"/>
    <s v="In-Store"/>
    <s v="WARE-UHY1004"/>
    <d v="2019-05-15T00:00:00"/>
    <x v="484"/>
    <d v="2019-09-29T00:00:00"/>
    <x v="354"/>
    <n v="11"/>
    <s v="USD"/>
    <x v="11"/>
    <n v="5"/>
    <n v="36"/>
    <n v="209"/>
    <x v="1"/>
    <n v="11"/>
    <n v="7.4999999999999997E-2"/>
    <n v="1969.8"/>
    <n v="827.31599999999992"/>
    <n v="7288.26"/>
    <n v="3978.9960000000005"/>
  </r>
  <r>
    <s v="SO - 0004185"/>
    <s v="In-Store"/>
    <s v="WARE-UHY1004"/>
    <d v="2019-05-15T00:00:00"/>
    <x v="484"/>
    <d v="2019-10-18T00:00:00"/>
    <x v="359"/>
    <n v="25"/>
    <s v="USD"/>
    <x v="10"/>
    <n v="9"/>
    <n v="16"/>
    <n v="214"/>
    <x v="1"/>
    <n v="23"/>
    <n v="0.3"/>
    <n v="3932.9"/>
    <n v="1612.489"/>
    <n v="11012.119999999999"/>
    <n v="4562.1639999999989"/>
  </r>
  <r>
    <s v="SO - 0004186"/>
    <s v="In-Store"/>
    <s v="WARE-UHY1004"/>
    <d v="2019-05-15T00:00:00"/>
    <x v="484"/>
    <d v="2019-10-08T00:00:00"/>
    <x v="358"/>
    <n v="14"/>
    <s v="USD"/>
    <x v="10"/>
    <n v="9"/>
    <n v="29"/>
    <n v="215"/>
    <x v="0"/>
    <n v="38"/>
    <n v="0.05"/>
    <n v="1185.9000000000001"/>
    <n v="723.399"/>
    <n v="3379.8150000000001"/>
    <n v="1209.6179999999999"/>
  </r>
  <r>
    <s v="SO - 0004187"/>
    <s v="In-Store"/>
    <s v="WARE-UHY1004"/>
    <d v="2019-05-15T00:00:00"/>
    <x v="484"/>
    <d v="2019-10-17T00:00:00"/>
    <x v="363"/>
    <n v="21"/>
    <s v="USD"/>
    <x v="26"/>
    <n v="3"/>
    <n v="12"/>
    <n v="231"/>
    <x v="1"/>
    <n v="46"/>
    <n v="0.05"/>
    <n v="1078.7"/>
    <n v="668.79399999999998"/>
    <n v="8198.1200000000008"/>
    <n v="2847.7680000000009"/>
  </r>
  <r>
    <s v="SO - 0004188"/>
    <s v="Online"/>
    <s v="WARE-PUJ1005"/>
    <d v="2019-05-15T00:00:00"/>
    <x v="484"/>
    <d v="2019-10-22T00:00:00"/>
    <x v="352"/>
    <n v="10"/>
    <s v="USD"/>
    <x v="16"/>
    <n v="18"/>
    <n v="44"/>
    <n v="286"/>
    <x v="1"/>
    <n v="33"/>
    <n v="0.05"/>
    <n v="971.5"/>
    <n v="437.17500000000001"/>
    <n v="6460.4749999999995"/>
    <n v="3400.2499999999995"/>
  </r>
  <r>
    <s v="SO - 0004189"/>
    <s v="Distributor"/>
    <s v="WARE-NBV1002"/>
    <d v="2019-05-15T00:00:00"/>
    <x v="485"/>
    <d v="2019-10-25T00:00:00"/>
    <x v="344"/>
    <n v="4"/>
    <s v="USD"/>
    <x v="4"/>
    <n v="22"/>
    <n v="16"/>
    <n v="64"/>
    <x v="0"/>
    <n v="38"/>
    <n v="0.2"/>
    <n v="167.5"/>
    <n v="142.375"/>
    <n v="536"/>
    <n v="-33.5"/>
  </r>
  <r>
    <s v="SO - 0004190"/>
    <s v="Online"/>
    <s v="WARE-NMK1003"/>
    <d v="2019-05-15T00:00:00"/>
    <x v="485"/>
    <d v="2019-10-13T00:00:00"/>
    <x v="361"/>
    <n v="19"/>
    <s v="USD"/>
    <x v="17"/>
    <n v="20"/>
    <n v="18"/>
    <n v="146"/>
    <x v="1"/>
    <n v="40"/>
    <n v="0.05"/>
    <n v="3946.3"/>
    <n v="2249.3910000000001"/>
    <n v="22493.910000000003"/>
    <n v="8997.5640000000021"/>
  </r>
  <r>
    <s v="SO - 0004191"/>
    <s v="Distributor"/>
    <s v="WARE-UHY1004"/>
    <d v="2019-05-15T00:00:00"/>
    <x v="485"/>
    <d v="2019-10-09T00:00:00"/>
    <x v="348"/>
    <n v="17"/>
    <s v="USD"/>
    <x v="4"/>
    <n v="22"/>
    <n v="40"/>
    <n v="258"/>
    <x v="2"/>
    <n v="1"/>
    <n v="0.2"/>
    <n v="1005"/>
    <n v="703.5"/>
    <n v="1608"/>
    <n v="201"/>
  </r>
  <r>
    <s v="SO - 0004192"/>
    <s v="In-Store"/>
    <s v="WARE-NMK1003"/>
    <d v="2019-05-15T00:00:00"/>
    <x v="485"/>
    <d v="2019-10-15T00:00:00"/>
    <x v="357"/>
    <n v="18"/>
    <s v="USD"/>
    <x v="22"/>
    <n v="11"/>
    <n v="34"/>
    <n v="108"/>
    <x v="1"/>
    <n v="14"/>
    <n v="7.4999999999999997E-2"/>
    <n v="1011.7"/>
    <n v="485.61599999999999"/>
    <n v="935.8225000000001"/>
    <n v="450.20650000000012"/>
  </r>
  <r>
    <s v="SO - 0004193"/>
    <s v="Online"/>
    <s v="WARE-UHY1004"/>
    <d v="2019-05-15T00:00:00"/>
    <x v="485"/>
    <d v="2019-10-16T00:00:00"/>
    <x v="354"/>
    <n v="10"/>
    <s v="USD"/>
    <x v="18"/>
    <n v="13"/>
    <n v="31"/>
    <n v="252"/>
    <x v="2"/>
    <n v="4"/>
    <n v="0.05"/>
    <n v="2941.3"/>
    <n v="1676.5409999999999"/>
    <n v="2794.2350000000001"/>
    <n v="1117.6940000000002"/>
  </r>
  <r>
    <s v="SO - 0004194"/>
    <s v="In-Store"/>
    <s v="WARE-MKL1006"/>
    <d v="2019-05-15T00:00:00"/>
    <x v="485"/>
    <d v="2019-10-04T00:00:00"/>
    <x v="348"/>
    <n v="17"/>
    <s v="USD"/>
    <x v="9"/>
    <n v="8"/>
    <n v="26"/>
    <n v="346"/>
    <x v="0"/>
    <n v="5"/>
    <n v="0.1"/>
    <n v="3832.4"/>
    <n v="2721.0039999999999"/>
    <n v="24144.12"/>
    <n v="5097.0920000000006"/>
  </r>
  <r>
    <s v="SO - 0004195"/>
    <s v="Distributor"/>
    <s v="WARE-XYS1001"/>
    <d v="2019-05-15T00:00:00"/>
    <x v="485"/>
    <d v="2019-10-21T00:00:00"/>
    <x v="358"/>
    <n v="13"/>
    <s v="USD"/>
    <x v="2"/>
    <n v="21"/>
    <n v="21"/>
    <n v="22"/>
    <x v="0"/>
    <n v="15"/>
    <n v="7.4999999999999997E-2"/>
    <n v="3986.5"/>
    <n v="2710.82"/>
    <n v="22125.075000000001"/>
    <n v="5860.1549999999988"/>
  </r>
  <r>
    <s v="SO - 0004196"/>
    <s v="Online"/>
    <s v="WARE-NMK1003"/>
    <d v="2019-05-15T00:00:00"/>
    <x v="485"/>
    <d v="2019-10-03T00:00:00"/>
    <x v="363"/>
    <n v="20"/>
    <s v="USD"/>
    <x v="20"/>
    <n v="17"/>
    <n v="45"/>
    <n v="181"/>
    <x v="3"/>
    <n v="28"/>
    <n v="0.05"/>
    <n v="1011.7"/>
    <n v="829.59399999999994"/>
    <n v="2883.3450000000003"/>
    <n v="394.56300000000056"/>
  </r>
  <r>
    <s v="SO - 0004197"/>
    <s v="Online"/>
    <s v="WARE-NMK1003"/>
    <d v="2019-05-15T00:00:00"/>
    <x v="485"/>
    <d v="2019-10-12T00:00:00"/>
    <x v="359"/>
    <n v="24"/>
    <s v="USD"/>
    <x v="20"/>
    <n v="17"/>
    <n v="1"/>
    <n v="200"/>
    <x v="1"/>
    <n v="40"/>
    <n v="0.2"/>
    <n v="2659.9"/>
    <n v="1728.9350000000002"/>
    <n v="8511.68"/>
    <n v="1595.9399999999996"/>
  </r>
  <r>
    <s v="SO - 0004198"/>
    <s v="Online"/>
    <s v="WARE-NMK1003"/>
    <d v="2019-08-23T00:00:00"/>
    <x v="485"/>
    <d v="2019-10-01T00:00:00"/>
    <x v="351"/>
    <n v="23"/>
    <s v="USD"/>
    <x v="16"/>
    <n v="18"/>
    <n v="26"/>
    <n v="100"/>
    <x v="2"/>
    <n v="1"/>
    <n v="0.05"/>
    <n v="1065.3"/>
    <n v="585.91500000000008"/>
    <n v="8096.2799999999988"/>
    <n v="3408.9599999999982"/>
  </r>
  <r>
    <s v="SO - 0004199"/>
    <s v="Online"/>
    <s v="WARE-UHY1004"/>
    <d v="2019-08-23T00:00:00"/>
    <x v="485"/>
    <d v="2019-10-20T00:00:00"/>
    <x v="364"/>
    <n v="26"/>
    <s v="USD"/>
    <x v="24"/>
    <n v="16"/>
    <n v="8"/>
    <n v="226"/>
    <x v="0"/>
    <n v="12"/>
    <n v="0.15"/>
    <n v="1936.3"/>
    <n v="1006.876"/>
    <n v="9875.1299999999992"/>
    <n v="3833.8739999999998"/>
  </r>
  <r>
    <s v="SO - 0004200"/>
    <s v="Distributor"/>
    <s v="WARE-NMK1003"/>
    <d v="2019-05-15T00:00:00"/>
    <x v="485"/>
    <d v="2019-10-03T00:00:00"/>
    <x v="364"/>
    <n v="26"/>
    <s v="USD"/>
    <x v="2"/>
    <n v="21"/>
    <n v="32"/>
    <n v="161"/>
    <x v="3"/>
    <n v="47"/>
    <n v="7.4999999999999997E-2"/>
    <n v="221.1"/>
    <n v="112.761"/>
    <n v="818.07"/>
    <n v="367.02600000000007"/>
  </r>
  <r>
    <s v="SO - 0004201"/>
    <s v="Online"/>
    <s v="WARE-XYS1001"/>
    <d v="2019-05-15T00:00:00"/>
    <x v="485"/>
    <d v="2019-10-12T00:00:00"/>
    <x v="358"/>
    <n v="13"/>
    <s v="USD"/>
    <x v="17"/>
    <n v="20"/>
    <n v="10"/>
    <n v="42"/>
    <x v="1"/>
    <n v="14"/>
    <n v="7.4999999999999997E-2"/>
    <n v="1293.1000000000001"/>
    <n v="1086.2040000000002"/>
    <n v="4784.4700000000012"/>
    <n v="439.65400000000045"/>
  </r>
  <r>
    <s v="SO - 0004202"/>
    <s v="Wholesale"/>
    <s v="WARE-UHY1004"/>
    <d v="2019-05-15T00:00:00"/>
    <x v="486"/>
    <d v="2019-10-19T00:00:00"/>
    <x v="361"/>
    <n v="18"/>
    <s v="USD"/>
    <x v="21"/>
    <n v="26"/>
    <n v="2"/>
    <n v="219"/>
    <x v="1"/>
    <n v="2"/>
    <n v="0.05"/>
    <n v="2659.9"/>
    <n v="1196.9550000000002"/>
    <n v="5053.8099999999995"/>
    <n v="2659.8999999999992"/>
  </r>
  <r>
    <s v="SO - 0004203"/>
    <s v="In-Store"/>
    <s v="WARE-PUJ1005"/>
    <d v="2019-05-15T00:00:00"/>
    <x v="486"/>
    <d v="2019-10-22T00:00:00"/>
    <x v="350"/>
    <n v="10"/>
    <s v="USD"/>
    <x v="26"/>
    <n v="3"/>
    <n v="34"/>
    <n v="295"/>
    <x v="2"/>
    <n v="16"/>
    <n v="0.05"/>
    <n v="1125.6000000000001"/>
    <n v="551.5440000000001"/>
    <n v="8554.5600000000013"/>
    <n v="4142.2080000000005"/>
  </r>
  <r>
    <s v="SO - 0004204"/>
    <s v="In-Store"/>
    <s v="WARE-UHY1004"/>
    <d v="2019-05-15T00:00:00"/>
    <x v="486"/>
    <d v="2019-10-23T00:00:00"/>
    <x v="361"/>
    <n v="18"/>
    <s v="USD"/>
    <x v="7"/>
    <n v="4"/>
    <n v="12"/>
    <n v="237"/>
    <x v="1"/>
    <n v="27"/>
    <n v="0.05"/>
    <n v="1065.3"/>
    <n v="862.89300000000003"/>
    <n v="3036.1049999999996"/>
    <n v="447.42599999999948"/>
  </r>
  <r>
    <s v="SO - 0004205"/>
    <s v="Online"/>
    <s v="WARE-NMK1003"/>
    <d v="2019-08-23T00:00:00"/>
    <x v="486"/>
    <d v="2019-10-25T00:00:00"/>
    <x v="351"/>
    <n v="22"/>
    <s v="USD"/>
    <x v="19"/>
    <n v="19"/>
    <n v="10"/>
    <n v="151"/>
    <x v="1"/>
    <n v="21"/>
    <n v="0.05"/>
    <n v="6083.6"/>
    <n v="4562.7000000000007"/>
    <n v="23117.68"/>
    <n v="4866.8799999999974"/>
  </r>
  <r>
    <s v="SO - 0004206"/>
    <s v="Wholesale"/>
    <s v="WARE-NBV1002"/>
    <d v="2019-05-15T00:00:00"/>
    <x v="486"/>
    <d v="2019-10-23T00:00:00"/>
    <x v="361"/>
    <n v="18"/>
    <s v="USD"/>
    <x v="3"/>
    <n v="28"/>
    <n v="41"/>
    <n v="64"/>
    <x v="2"/>
    <n v="8"/>
    <n v="7.4999999999999997E-2"/>
    <n v="904.5"/>
    <n v="587.92500000000007"/>
    <n v="836.66250000000002"/>
    <n v="248.73749999999995"/>
  </r>
  <r>
    <s v="SO - 0004207"/>
    <s v="In-Store"/>
    <s v="WARE-MKL1006"/>
    <d v="2019-05-15T00:00:00"/>
    <x v="486"/>
    <d v="2019-10-01T00:00:00"/>
    <x v="348"/>
    <n v="16"/>
    <s v="USD"/>
    <x v="7"/>
    <n v="4"/>
    <n v="8"/>
    <n v="331"/>
    <x v="4"/>
    <n v="18"/>
    <n v="0.1"/>
    <n v="1882.7"/>
    <n v="1242.5820000000001"/>
    <n v="6777.72"/>
    <n v="1807.3919999999998"/>
  </r>
  <r>
    <s v="SO - 0004208"/>
    <s v="Online"/>
    <s v="WARE-XYS1001"/>
    <d v="2019-05-15T00:00:00"/>
    <x v="486"/>
    <d v="2019-10-21T00:00:00"/>
    <x v="353"/>
    <n v="15"/>
    <s v="USD"/>
    <x v="17"/>
    <n v="20"/>
    <n v="23"/>
    <n v="37"/>
    <x v="1"/>
    <n v="17"/>
    <n v="0.05"/>
    <n v="1715.2"/>
    <n v="737.53600000000006"/>
    <n v="6517.76"/>
    <n v="3567.616"/>
  </r>
  <r>
    <s v="SO - 0004209"/>
    <s v="In-Store"/>
    <s v="WARE-XYS1001"/>
    <d v="2019-05-15T00:00:00"/>
    <x v="486"/>
    <d v="2019-10-06T00:00:00"/>
    <x v="348"/>
    <n v="16"/>
    <s v="USD"/>
    <x v="6"/>
    <n v="10"/>
    <n v="44"/>
    <n v="21"/>
    <x v="1"/>
    <n v="26"/>
    <n v="0.05"/>
    <n v="3899.4"/>
    <n v="2924.55"/>
    <n v="25931.01"/>
    <n v="5459.1599999999962"/>
  </r>
  <r>
    <s v="SO - 0004210"/>
    <s v="Wholesale"/>
    <s v="WARE-NMK1003"/>
    <d v="2019-05-15T00:00:00"/>
    <x v="486"/>
    <d v="2019-10-12T00:00:00"/>
    <x v="350"/>
    <n v="10"/>
    <s v="USD"/>
    <x v="21"/>
    <n v="26"/>
    <n v="6"/>
    <n v="170"/>
    <x v="1"/>
    <n v="36"/>
    <n v="0.15"/>
    <n v="3510.8"/>
    <n v="1966.0480000000002"/>
    <n v="2984.1800000000003"/>
    <n v="1018.1320000000001"/>
  </r>
  <r>
    <s v="SO - 0004211"/>
    <s v="Online"/>
    <s v="WARE-UHY1004"/>
    <d v="2019-05-15T00:00:00"/>
    <x v="487"/>
    <d v="2019-10-08T00:00:00"/>
    <x v="352"/>
    <n v="7"/>
    <s v="USD"/>
    <x v="19"/>
    <n v="19"/>
    <n v="27"/>
    <n v="223"/>
    <x v="3"/>
    <n v="6"/>
    <n v="0.05"/>
    <n v="978.2"/>
    <n v="391.28000000000003"/>
    <n v="929.29"/>
    <n v="538.01"/>
  </r>
  <r>
    <s v="SO - 0004212"/>
    <s v="In-Store"/>
    <s v="WARE-NMK1003"/>
    <d v="2019-05-15T00:00:00"/>
    <x v="487"/>
    <d v="2019-10-14T00:00:00"/>
    <x v="358"/>
    <n v="11"/>
    <s v="USD"/>
    <x v="9"/>
    <n v="8"/>
    <n v="38"/>
    <n v="188"/>
    <x v="1"/>
    <n v="35"/>
    <n v="7.4999999999999997E-2"/>
    <n v="6391.8"/>
    <n v="3515.4900000000002"/>
    <n v="35474.490000000005"/>
    <n v="14381.550000000003"/>
  </r>
  <r>
    <s v="SO - 0004213"/>
    <s v="In-Store"/>
    <s v="WARE-NMK1003"/>
    <d v="2019-05-15T00:00:00"/>
    <x v="487"/>
    <d v="2019-10-07T00:00:00"/>
    <x v="354"/>
    <n v="8"/>
    <s v="USD"/>
    <x v="9"/>
    <n v="8"/>
    <n v="40"/>
    <n v="175"/>
    <x v="1"/>
    <n v="32"/>
    <n v="0.1"/>
    <n v="1842.5"/>
    <n v="1123.925"/>
    <n v="11607.75"/>
    <n v="3740.2750000000005"/>
  </r>
  <r>
    <s v="SO - 0004214"/>
    <s v="Online"/>
    <s v="WARE-NMK1003"/>
    <d v="2019-08-23T00:00:00"/>
    <x v="487"/>
    <d v="2019-10-27T00:00:00"/>
    <x v="360"/>
    <n v="23"/>
    <s v="USD"/>
    <x v="19"/>
    <n v="19"/>
    <n v="3"/>
    <n v="183"/>
    <x v="1"/>
    <n v="31"/>
    <n v="7.4999999999999997E-2"/>
    <n v="3886"/>
    <n v="1554.4"/>
    <n v="14378.2"/>
    <n v="8160.6"/>
  </r>
  <r>
    <s v="SO - 0004215"/>
    <s v="In-Store"/>
    <s v="WARE-PUJ1005"/>
    <d v="2019-08-23T00:00:00"/>
    <x v="487"/>
    <d v="2019-10-25T00:00:00"/>
    <x v="352"/>
    <n v="7"/>
    <s v="USD"/>
    <x v="11"/>
    <n v="5"/>
    <n v="48"/>
    <n v="321"/>
    <x v="1"/>
    <n v="44"/>
    <n v="0.05"/>
    <n v="1809"/>
    <n v="1537.6499999999999"/>
    <n v="8592.75"/>
    <n v="904.50000000000091"/>
  </r>
  <r>
    <s v="SO - 0004216"/>
    <s v="Online"/>
    <s v="WARE-PUJ1005"/>
    <d v="2019-05-15T00:00:00"/>
    <x v="487"/>
    <d v="2019-10-21T00:00:00"/>
    <x v="362"/>
    <n v="28"/>
    <s v="USD"/>
    <x v="19"/>
    <n v="19"/>
    <n v="5"/>
    <n v="308"/>
    <x v="2"/>
    <n v="13"/>
    <n v="0.05"/>
    <n v="6237.7"/>
    <n v="5052.5370000000003"/>
    <n v="5925.8149999999996"/>
    <n v="873.27799999999934"/>
  </r>
  <r>
    <s v="SO - 0004217"/>
    <s v="Online"/>
    <s v="WARE-NMK1003"/>
    <d v="2019-05-15T00:00:00"/>
    <x v="487"/>
    <d v="2019-10-04T00:00:00"/>
    <x v="363"/>
    <n v="18"/>
    <s v="USD"/>
    <x v="16"/>
    <n v="18"/>
    <n v="13"/>
    <n v="129"/>
    <x v="1"/>
    <n v="31"/>
    <n v="0.1"/>
    <n v="3859.2000000000003"/>
    <n v="2547.0720000000001"/>
    <n v="24312.960000000003"/>
    <n v="6483.4560000000019"/>
  </r>
  <r>
    <s v="SO - 0004218"/>
    <s v="In-Store"/>
    <s v="WARE-NMK1003"/>
    <d v="2019-05-15T00:00:00"/>
    <x v="487"/>
    <d v="2019-10-07T00:00:00"/>
    <x v="356"/>
    <n v="25"/>
    <s v="USD"/>
    <x v="26"/>
    <n v="3"/>
    <n v="23"/>
    <n v="199"/>
    <x v="0"/>
    <n v="20"/>
    <n v="0.15"/>
    <n v="1252.9000000000001"/>
    <n v="789.32700000000011"/>
    <n v="1064.9650000000001"/>
    <n v="275.63800000000003"/>
  </r>
  <r>
    <s v="SO - 0004219"/>
    <s v="Online"/>
    <s v="WARE-MKL1006"/>
    <d v="2019-05-15T00:00:00"/>
    <x v="488"/>
    <d v="2019-10-19T00:00:00"/>
    <x v="351"/>
    <n v="20"/>
    <s v="USD"/>
    <x v="1"/>
    <n v="14"/>
    <n v="23"/>
    <n v="361"/>
    <x v="2"/>
    <n v="37"/>
    <n v="7.4999999999999997E-2"/>
    <n v="1065.3"/>
    <n v="543.303"/>
    <n v="4927.0124999999998"/>
    <n v="2210.4974999999999"/>
  </r>
  <r>
    <s v="SO - 0004220"/>
    <s v="In-Store"/>
    <s v="WARE-XYS1001"/>
    <d v="2019-05-15T00:00:00"/>
    <x v="488"/>
    <d v="2019-10-21T00:00:00"/>
    <x v="361"/>
    <n v="16"/>
    <s v="USD"/>
    <x v="5"/>
    <n v="12"/>
    <n v="33"/>
    <n v="21"/>
    <x v="1"/>
    <n v="21"/>
    <n v="0.3"/>
    <n v="2673.3"/>
    <n v="1122.7860000000001"/>
    <n v="7485.24"/>
    <n v="2994.0959999999995"/>
  </r>
  <r>
    <s v="SO - 0004221"/>
    <s v="Distributor"/>
    <s v="WARE-NMK1003"/>
    <d v="2019-05-15T00:00:00"/>
    <x v="488"/>
    <d v="2019-10-04T00:00:00"/>
    <x v="351"/>
    <n v="20"/>
    <s v="USD"/>
    <x v="2"/>
    <n v="21"/>
    <n v="36"/>
    <n v="121"/>
    <x v="2"/>
    <n v="8"/>
    <n v="0.05"/>
    <n v="3906.1"/>
    <n v="2538.9650000000001"/>
    <n v="3710.7949999999996"/>
    <n v="1171.8299999999995"/>
  </r>
  <r>
    <s v="SO - 0004222"/>
    <s v="In-Store"/>
    <s v="WARE-MKL1006"/>
    <d v="2019-08-23T00:00:00"/>
    <x v="488"/>
    <d v="2019-10-27T00:00:00"/>
    <x v="356"/>
    <n v="24"/>
    <s v="USD"/>
    <x v="27"/>
    <n v="1"/>
    <n v="46"/>
    <n v="355"/>
    <x v="1"/>
    <n v="2"/>
    <n v="0.1"/>
    <n v="5795.5"/>
    <n v="3709.12"/>
    <n v="41727.599999999999"/>
    <n v="12054.64"/>
  </r>
  <r>
    <s v="SO - 0004223"/>
    <s v="In-Store"/>
    <s v="WARE-PUJ1005"/>
    <d v="2019-05-15T00:00:00"/>
    <x v="488"/>
    <d v="2019-10-17T00:00:00"/>
    <x v="355"/>
    <n v="9"/>
    <s v="USD"/>
    <x v="14"/>
    <n v="7"/>
    <n v="45"/>
    <n v="319"/>
    <x v="1"/>
    <n v="30"/>
    <n v="0.15"/>
    <n v="1742"/>
    <n v="1201.98"/>
    <n v="2961.4"/>
    <n v="557.44000000000005"/>
  </r>
  <r>
    <s v="SO - 0004224"/>
    <s v="Online"/>
    <s v="WARE-NBV1002"/>
    <d v="2019-05-15T00:00:00"/>
    <x v="488"/>
    <d v="2019-10-03T00:00:00"/>
    <x v="357"/>
    <n v="15"/>
    <s v="USD"/>
    <x v="24"/>
    <n v="16"/>
    <n v="6"/>
    <n v="60"/>
    <x v="1"/>
    <n v="2"/>
    <n v="0.15"/>
    <n v="3872.6"/>
    <n v="3059.3540000000003"/>
    <n v="26333.68"/>
    <n v="1858.8479999999981"/>
  </r>
  <r>
    <s v="SO - 0004225"/>
    <s v="In-Store"/>
    <s v="WARE-MKL1006"/>
    <d v="2019-05-15T00:00:00"/>
    <x v="488"/>
    <d v="2019-10-09T00:00:00"/>
    <x v="353"/>
    <n v="13"/>
    <s v="USD"/>
    <x v="14"/>
    <n v="7"/>
    <n v="12"/>
    <n v="357"/>
    <x v="4"/>
    <n v="10"/>
    <n v="0.1"/>
    <n v="268"/>
    <n v="171.52"/>
    <n v="1929.6000000000001"/>
    <n v="557.44000000000005"/>
  </r>
  <r>
    <s v="SO - 0004226"/>
    <s v="Wholesale"/>
    <s v="WARE-NMK1003"/>
    <d v="2019-05-15T00:00:00"/>
    <x v="488"/>
    <d v="2019-10-23T00:00:00"/>
    <x v="354"/>
    <n v="7"/>
    <s v="USD"/>
    <x v="12"/>
    <n v="25"/>
    <n v="48"/>
    <n v="149"/>
    <x v="1"/>
    <n v="31"/>
    <n v="7.4999999999999997E-2"/>
    <n v="924.6"/>
    <n v="656.46600000000001"/>
    <n v="855.25500000000011"/>
    <n v="198.7890000000001"/>
  </r>
  <r>
    <s v="SO - 0004227"/>
    <s v="Online"/>
    <s v="WARE-UHY1004"/>
    <d v="2019-05-15T00:00:00"/>
    <x v="488"/>
    <d v="2019-10-28T00:00:00"/>
    <x v="342"/>
    <n v="3"/>
    <s v="USD"/>
    <x v="16"/>
    <n v="18"/>
    <n v="12"/>
    <n v="259"/>
    <x v="1"/>
    <n v="39"/>
    <n v="7.4999999999999997E-2"/>
    <n v="3845.8"/>
    <n v="1653.694"/>
    <n v="17786.825000000001"/>
    <n v="9518.3550000000014"/>
  </r>
  <r>
    <s v="SO - 0004228"/>
    <s v="Online"/>
    <s v="WARE-NMK1003"/>
    <d v="2019-08-23T00:00:00"/>
    <x v="489"/>
    <d v="2019-10-08T00:00:00"/>
    <x v="348"/>
    <n v="13"/>
    <s v="USD"/>
    <x v="17"/>
    <n v="20"/>
    <n v="48"/>
    <n v="166"/>
    <x v="1"/>
    <n v="26"/>
    <n v="0.1"/>
    <n v="1038.5"/>
    <n v="446.55500000000001"/>
    <n v="7477.2"/>
    <n v="3904.7599999999998"/>
  </r>
  <r>
    <s v="SO - 0004229"/>
    <s v="In-Store"/>
    <s v="WARE-MKL1006"/>
    <d v="2019-05-15T00:00:00"/>
    <x v="489"/>
    <d v="2019-10-07T00:00:00"/>
    <x v="360"/>
    <n v="21"/>
    <s v="USD"/>
    <x v="0"/>
    <n v="6"/>
    <n v="21"/>
    <n v="352"/>
    <x v="1"/>
    <n v="31"/>
    <n v="7.4999999999999997E-2"/>
    <n v="1916.2"/>
    <n v="1207.2060000000001"/>
    <n v="3544.9700000000003"/>
    <n v="1130.558"/>
  </r>
  <r>
    <s v="SO - 0004230"/>
    <s v="In-Store"/>
    <s v="WARE-XYS1001"/>
    <d v="2019-05-15T00:00:00"/>
    <x v="489"/>
    <d v="2019-10-25T00:00:00"/>
    <x v="357"/>
    <n v="14"/>
    <s v="USD"/>
    <x v="9"/>
    <n v="8"/>
    <n v="32"/>
    <n v="49"/>
    <x v="1"/>
    <n v="33"/>
    <n v="0.4"/>
    <n v="1889.4"/>
    <n v="888.01800000000003"/>
    <n v="5668.2"/>
    <n v="1228.1099999999997"/>
  </r>
  <r>
    <s v="SO - 0004231"/>
    <s v="In-Store"/>
    <s v="WARE-PUJ1005"/>
    <d v="2019-05-15T00:00:00"/>
    <x v="489"/>
    <d v="2019-10-12T00:00:00"/>
    <x v="354"/>
    <n v="6"/>
    <s v="USD"/>
    <x v="7"/>
    <n v="4"/>
    <n v="46"/>
    <n v="267"/>
    <x v="1"/>
    <n v="44"/>
    <n v="7.4999999999999997E-2"/>
    <n v="1051.9000000000001"/>
    <n v="831.00100000000009"/>
    <n v="3892.0300000000007"/>
    <n v="568.02600000000029"/>
  </r>
  <r>
    <s v="SO - 0004232"/>
    <s v="In-Store"/>
    <s v="WARE-XYS1001"/>
    <d v="2019-05-15T00:00:00"/>
    <x v="489"/>
    <d v="2019-10-30T00:00:00"/>
    <x v="350"/>
    <n v="7"/>
    <s v="USD"/>
    <x v="6"/>
    <n v="10"/>
    <n v="7"/>
    <n v="11"/>
    <x v="1"/>
    <n v="40"/>
    <n v="0.05"/>
    <n v="1078.7"/>
    <n v="647.22"/>
    <n v="8198.1200000000008"/>
    <n v="3020.3600000000006"/>
  </r>
  <r>
    <s v="SO - 0004233"/>
    <s v="Distributor"/>
    <s v="WARE-NMK1003"/>
    <d v="2019-08-23T00:00:00"/>
    <x v="490"/>
    <d v="2019-10-08T00:00:00"/>
    <x v="365"/>
    <n v="35"/>
    <s v="USD"/>
    <x v="8"/>
    <n v="23"/>
    <n v="21"/>
    <n v="197"/>
    <x v="2"/>
    <n v="8"/>
    <n v="0.2"/>
    <n v="3926.2000000000003"/>
    <n v="2630.5540000000005"/>
    <n v="6281.920000000001"/>
    <n v="1020.8119999999999"/>
  </r>
  <r>
    <s v="SO - 0004234"/>
    <s v="Wholesale"/>
    <s v="WARE-UHY1004"/>
    <d v="2019-05-15T00:00:00"/>
    <x v="490"/>
    <d v="2019-10-07T00:00:00"/>
    <x v="363"/>
    <n v="15"/>
    <s v="USD"/>
    <x v="25"/>
    <n v="27"/>
    <n v="11"/>
    <n v="260"/>
    <x v="2"/>
    <n v="7"/>
    <n v="0.1"/>
    <n v="1996.6000000000001"/>
    <n v="1257.8580000000002"/>
    <n v="14375.52"/>
    <n v="4312.655999999999"/>
  </r>
  <r>
    <s v="SO - 0004235"/>
    <s v="Distributor"/>
    <s v="WARE-NMK1003"/>
    <d v="2019-05-15T00:00:00"/>
    <x v="490"/>
    <d v="2019-10-15T00:00:00"/>
    <x v="366"/>
    <n v="26"/>
    <s v="USD"/>
    <x v="15"/>
    <n v="24"/>
    <n v="31"/>
    <n v="116"/>
    <x v="0"/>
    <n v="34"/>
    <n v="7.4999999999999997E-2"/>
    <n v="4006.6"/>
    <n v="1802.97"/>
    <n v="3706.105"/>
    <n v="1903.135"/>
  </r>
  <r>
    <s v="SO - 0004236"/>
    <s v="Online"/>
    <s v="WARE-UHY1004"/>
    <d v="2019-05-15T00:00:00"/>
    <x v="490"/>
    <d v="2019-10-26T00:00:00"/>
    <x v="358"/>
    <n v="8"/>
    <s v="USD"/>
    <x v="1"/>
    <n v="14"/>
    <n v="50"/>
    <n v="212"/>
    <x v="2"/>
    <n v="7"/>
    <n v="0.3"/>
    <n v="2613"/>
    <n v="1097.46"/>
    <n v="12803.699999999999"/>
    <n v="5121.4799999999987"/>
  </r>
  <r>
    <s v="SO - 0004237"/>
    <s v="Wholesale"/>
    <s v="WARE-NBV1002"/>
    <d v="2019-08-23T00:00:00"/>
    <x v="490"/>
    <d v="2019-10-14T00:00:00"/>
    <x v="360"/>
    <n v="20"/>
    <s v="USD"/>
    <x v="21"/>
    <n v="26"/>
    <n v="17"/>
    <n v="86"/>
    <x v="0"/>
    <n v="19"/>
    <n v="0.1"/>
    <n v="2639.8"/>
    <n v="2111.84"/>
    <n v="19006.560000000001"/>
    <n v="2111.84"/>
  </r>
  <r>
    <s v="SO - 0004238"/>
    <s v="In-Store"/>
    <s v="WARE-PUJ1005"/>
    <d v="2019-08-23T00:00:00"/>
    <x v="490"/>
    <d v="2019-10-21T00:00:00"/>
    <x v="353"/>
    <n v="11"/>
    <s v="USD"/>
    <x v="27"/>
    <n v="1"/>
    <n v="15"/>
    <n v="320"/>
    <x v="1"/>
    <n v="11"/>
    <n v="0.1"/>
    <n v="6458.8"/>
    <n v="4714.924"/>
    <n v="5812.92"/>
    <n v="1097.9960000000001"/>
  </r>
  <r>
    <s v="SO - 0004239"/>
    <s v="Online"/>
    <s v="WARE-NMK1003"/>
    <d v="2019-05-15T00:00:00"/>
    <x v="490"/>
    <d v="2019-10-20T00:00:00"/>
    <x v="356"/>
    <n v="22"/>
    <s v="USD"/>
    <x v="20"/>
    <n v="17"/>
    <n v="7"/>
    <n v="115"/>
    <x v="0"/>
    <n v="22"/>
    <n v="7.4999999999999997E-2"/>
    <n v="3095.4"/>
    <n v="2166.7799999999997"/>
    <n v="5726.4900000000007"/>
    <n v="1392.9300000000012"/>
  </r>
  <r>
    <s v="SO - 0004240"/>
    <s v="Online"/>
    <s v="WARE-NMK1003"/>
    <d v="2019-08-23T00:00:00"/>
    <x v="490"/>
    <d v="2019-10-25T00:00:00"/>
    <x v="355"/>
    <n v="7"/>
    <s v="USD"/>
    <x v="1"/>
    <n v="14"/>
    <n v="18"/>
    <n v="132"/>
    <x v="2"/>
    <n v="13"/>
    <n v="0.4"/>
    <n v="1125.6000000000001"/>
    <n v="484.00800000000004"/>
    <n v="2701.44"/>
    <n v="765.4079999999999"/>
  </r>
  <r>
    <s v="SO - 0004241"/>
    <s v="In-Store"/>
    <s v="WARE-PUJ1005"/>
    <d v="2019-05-15T00:00:00"/>
    <x v="490"/>
    <d v="2019-10-31T00:00:00"/>
    <x v="355"/>
    <n v="7"/>
    <s v="USD"/>
    <x v="5"/>
    <n v="12"/>
    <n v="36"/>
    <n v="294"/>
    <x v="1"/>
    <n v="14"/>
    <n v="0.2"/>
    <n v="1018.4"/>
    <n v="427.72799999999995"/>
    <n v="2444.16"/>
    <n v="1160.9760000000001"/>
  </r>
  <r>
    <s v="SO - 0004242"/>
    <s v="Online"/>
    <s v="WARE-UHY1004"/>
    <d v="2019-05-15T00:00:00"/>
    <x v="490"/>
    <d v="2019-10-07T00:00:00"/>
    <x v="359"/>
    <n v="19"/>
    <s v="USD"/>
    <x v="1"/>
    <n v="14"/>
    <n v="50"/>
    <n v="249"/>
    <x v="0"/>
    <n v="5"/>
    <n v="0.05"/>
    <n v="5333.2"/>
    <n v="3573.2440000000001"/>
    <n v="30399.239999999994"/>
    <n v="8959.7759999999944"/>
  </r>
  <r>
    <s v="SO - 0004243"/>
    <s v="Distributor"/>
    <s v="WARE-UHY1004"/>
    <d v="2019-05-15T00:00:00"/>
    <x v="490"/>
    <d v="2019-10-27T00:00:00"/>
    <x v="367"/>
    <n v="28"/>
    <s v="USD"/>
    <x v="12"/>
    <n v="25"/>
    <n v="34"/>
    <n v="227"/>
    <x v="0"/>
    <n v="20"/>
    <n v="7.4999999999999997E-2"/>
    <n v="5842.4000000000005"/>
    <n v="4790.768"/>
    <n v="21616.880000000005"/>
    <n v="2453.8080000000045"/>
  </r>
  <r>
    <s v="SO - 0004244"/>
    <s v="In-Store"/>
    <s v="WARE-NMK1003"/>
    <d v="2019-05-15T00:00:00"/>
    <x v="491"/>
    <d v="2019-10-18T00:00:00"/>
    <x v="348"/>
    <n v="11"/>
    <s v="USD"/>
    <x v="27"/>
    <n v="1"/>
    <n v="47"/>
    <n v="186"/>
    <x v="1"/>
    <n v="46"/>
    <n v="7.4999999999999997E-2"/>
    <n v="750.4"/>
    <n v="555.29599999999994"/>
    <n v="4164.72"/>
    <n v="832.94400000000041"/>
  </r>
  <r>
    <s v="SO - 0004245"/>
    <s v="Wholesale"/>
    <s v="WARE-NMK1003"/>
    <d v="2019-05-15T00:00:00"/>
    <x v="491"/>
    <d v="2019-10-30T00:00:00"/>
    <x v="367"/>
    <n v="27"/>
    <s v="USD"/>
    <x v="21"/>
    <n v="26"/>
    <n v="22"/>
    <n v="154"/>
    <x v="2"/>
    <n v="37"/>
    <n v="7.4999999999999997E-2"/>
    <n v="3973.1"/>
    <n v="3019.556"/>
    <n v="22050.704999999998"/>
    <n v="3933.3689999999988"/>
  </r>
  <r>
    <s v="SO - 0004246"/>
    <s v="Distributor"/>
    <s v="WARE-PUJ1005"/>
    <d v="2019-05-15T00:00:00"/>
    <x v="491"/>
    <d v="2019-10-07T00:00:00"/>
    <x v="367"/>
    <n v="27"/>
    <s v="USD"/>
    <x v="4"/>
    <n v="22"/>
    <n v="26"/>
    <n v="328"/>
    <x v="1"/>
    <n v="2"/>
    <n v="0.4"/>
    <n v="1943"/>
    <n v="1029.79"/>
    <n v="8160.5999999999995"/>
    <n v="952.06999999999971"/>
  </r>
  <r>
    <s v="SO - 0004247"/>
    <s v="Online"/>
    <s v="WARE-XYS1001"/>
    <d v="2019-08-23T00:00:00"/>
    <x v="491"/>
    <d v="2019-10-22T00:00:00"/>
    <x v="364"/>
    <n v="20"/>
    <s v="USD"/>
    <x v="24"/>
    <n v="16"/>
    <n v="14"/>
    <n v="1"/>
    <x v="3"/>
    <n v="28"/>
    <n v="7.4999999999999997E-2"/>
    <n v="3879.3"/>
    <n v="2056.029"/>
    <n v="25118.467500000002"/>
    <n v="10726.264500000003"/>
  </r>
  <r>
    <s v="SO - 0004248"/>
    <s v="Online"/>
    <s v="WARE-NMK1003"/>
    <d v="2019-05-15T00:00:00"/>
    <x v="491"/>
    <d v="2019-10-30T00:00:00"/>
    <x v="355"/>
    <n v="6"/>
    <s v="USD"/>
    <x v="23"/>
    <n v="15"/>
    <n v="2"/>
    <n v="189"/>
    <x v="1"/>
    <n v="36"/>
    <n v="0.05"/>
    <n v="1085.4000000000001"/>
    <n v="705.5100000000001"/>
    <n v="4124.5200000000004"/>
    <n v="1302.48"/>
  </r>
  <r>
    <s v="SO - 0004249"/>
    <s v="In-Store"/>
    <s v="WARE-XYS1001"/>
    <d v="2019-05-15T00:00:00"/>
    <x v="491"/>
    <d v="2019-10-06T00:00:00"/>
    <x v="348"/>
    <n v="11"/>
    <s v="USD"/>
    <x v="13"/>
    <n v="2"/>
    <n v="40"/>
    <n v="58"/>
    <x v="1"/>
    <n v="32"/>
    <n v="0.15"/>
    <n v="2532.6"/>
    <n v="1013.04"/>
    <n v="8610.84"/>
    <n v="4558.68"/>
  </r>
  <r>
    <s v="SO - 0004250"/>
    <s v="Distributor"/>
    <s v="WARE-UHY1004"/>
    <d v="2019-08-23T00:00:00"/>
    <x v="491"/>
    <d v="2019-10-25T00:00:00"/>
    <x v="355"/>
    <n v="6"/>
    <s v="USD"/>
    <x v="15"/>
    <n v="24"/>
    <n v="42"/>
    <n v="231"/>
    <x v="1"/>
    <n v="33"/>
    <n v="7.4999999999999997E-2"/>
    <n v="3939.6"/>
    <n v="1812.2160000000001"/>
    <n v="3644.13"/>
    <n v="1831.914"/>
  </r>
  <r>
    <s v="SO - 0004251"/>
    <s v="In-Store"/>
    <s v="WARE-NBV1002"/>
    <d v="2019-08-23T00:00:00"/>
    <x v="492"/>
    <d v="2019-10-30T00:00:00"/>
    <x v="363"/>
    <n v="13"/>
    <s v="USD"/>
    <x v="26"/>
    <n v="3"/>
    <n v="23"/>
    <n v="70"/>
    <x v="2"/>
    <n v="37"/>
    <n v="0.1"/>
    <n v="1145.7"/>
    <n v="744.70500000000004"/>
    <n v="4124.5200000000004"/>
    <n v="1145.7000000000003"/>
  </r>
  <r>
    <s v="SO - 0004252"/>
    <s v="Online"/>
    <s v="WARE-XYS1001"/>
    <d v="2019-05-15T00:00:00"/>
    <x v="492"/>
    <d v="2019-10-27T00:00:00"/>
    <x v="359"/>
    <n v="17"/>
    <s v="USD"/>
    <x v="17"/>
    <n v="20"/>
    <n v="16"/>
    <n v="8"/>
    <x v="1"/>
    <n v="40"/>
    <n v="7.4999999999999997E-2"/>
    <n v="1005"/>
    <n v="683.40000000000009"/>
    <n v="5577.75"/>
    <n v="1477.3499999999995"/>
  </r>
  <r>
    <s v="SO - 0004253"/>
    <s v="Online"/>
    <s v="WARE-UHY1004"/>
    <d v="2019-05-15T00:00:00"/>
    <x v="492"/>
    <d v="2019-10-24T00:00:00"/>
    <x v="350"/>
    <n v="4"/>
    <s v="USD"/>
    <x v="5"/>
    <n v="12"/>
    <n v="38"/>
    <n v="246"/>
    <x v="2"/>
    <n v="37"/>
    <n v="0.15"/>
    <n v="247.9"/>
    <n v="156.17699999999999"/>
    <n v="1685.72"/>
    <n v="436.30400000000009"/>
  </r>
  <r>
    <s v="SO - 0004254"/>
    <s v="In-Store"/>
    <s v="WARE-NBV1002"/>
    <d v="2019-05-15T00:00:00"/>
    <x v="492"/>
    <d v="2019-10-14T00:00:00"/>
    <x v="364"/>
    <n v="19"/>
    <s v="USD"/>
    <x v="22"/>
    <n v="11"/>
    <n v="41"/>
    <n v="87"/>
    <x v="1"/>
    <n v="36"/>
    <n v="0.05"/>
    <n v="3845.8"/>
    <n v="2845.8920000000003"/>
    <n v="10960.53"/>
    <n v="2422.8539999999994"/>
  </r>
  <r>
    <s v="SO - 0004255"/>
    <s v="Wholesale"/>
    <s v="WARE-NBV1002"/>
    <d v="2019-08-23T00:00:00"/>
    <x v="492"/>
    <d v="2019-10-08T00:00:00"/>
    <x v="358"/>
    <n v="6"/>
    <s v="USD"/>
    <x v="12"/>
    <n v="25"/>
    <n v="12"/>
    <n v="70"/>
    <x v="1"/>
    <n v="39"/>
    <n v="0.15"/>
    <n v="5038.4000000000005"/>
    <n v="3627.6480000000001"/>
    <n v="8565.2800000000007"/>
    <n v="1309.9840000000004"/>
  </r>
  <r>
    <s v="SO - 0004256"/>
    <s v="In-Store"/>
    <s v="WARE-PUJ1005"/>
    <d v="2019-05-15T00:00:00"/>
    <x v="492"/>
    <d v="2019-10-08T00:00:00"/>
    <x v="361"/>
    <n v="12"/>
    <s v="USD"/>
    <x v="22"/>
    <n v="11"/>
    <n v="3"/>
    <n v="300"/>
    <x v="4"/>
    <n v="10"/>
    <n v="0.3"/>
    <n v="254.6"/>
    <n v="162.94399999999999"/>
    <n v="534.66"/>
    <n v="45.827999999999975"/>
  </r>
  <r>
    <s v="SO - 0004257"/>
    <s v="In-Store"/>
    <s v="WARE-XYS1001"/>
    <d v="2019-05-15T00:00:00"/>
    <x v="493"/>
    <d v="2019-10-23T00:00:00"/>
    <x v="357"/>
    <n v="10"/>
    <s v="USD"/>
    <x v="9"/>
    <n v="8"/>
    <n v="30"/>
    <n v="55"/>
    <x v="2"/>
    <n v="13"/>
    <n v="0.1"/>
    <n v="2559.4"/>
    <n v="2098.7080000000001"/>
    <n v="16124.22"/>
    <n v="1433.2639999999992"/>
  </r>
  <r>
    <s v="SO - 0004258"/>
    <s v="In-Store"/>
    <s v="WARE-NMK1003"/>
    <d v="2019-05-15T00:00:00"/>
    <x v="493"/>
    <d v="2019-10-21T00:00:00"/>
    <x v="362"/>
    <n v="22"/>
    <s v="USD"/>
    <x v="7"/>
    <n v="4"/>
    <n v="21"/>
    <n v="164"/>
    <x v="1"/>
    <n v="33"/>
    <n v="0.05"/>
    <n v="1976.5"/>
    <n v="1067.3100000000002"/>
    <n v="9388.375"/>
    <n v="4051.8249999999989"/>
  </r>
  <r>
    <s v="SO - 0004259"/>
    <s v="Wholesale"/>
    <s v="WARE-PUJ1005"/>
    <d v="2019-05-15T00:00:00"/>
    <x v="493"/>
    <d v="2019-11-03T00:00:00"/>
    <x v="364"/>
    <n v="18"/>
    <s v="USD"/>
    <x v="25"/>
    <n v="27"/>
    <n v="16"/>
    <n v="319"/>
    <x v="2"/>
    <n v="7"/>
    <n v="0.15"/>
    <n v="194.3"/>
    <n v="163.21200000000002"/>
    <n v="165.155"/>
    <n v="1.9429999999999836"/>
  </r>
  <r>
    <s v="SO - 0004260"/>
    <s v="Online"/>
    <s v="WARE-XYS1001"/>
    <d v="2019-08-23T00:00:00"/>
    <x v="493"/>
    <d v="2019-10-17T00:00:00"/>
    <x v="356"/>
    <n v="19"/>
    <s v="USD"/>
    <x v="19"/>
    <n v="19"/>
    <n v="23"/>
    <n v="41"/>
    <x v="0"/>
    <n v="12"/>
    <n v="0.2"/>
    <n v="5587.8"/>
    <n v="2738.0219999999999"/>
    <n v="22351.200000000001"/>
    <n v="8661.09"/>
  </r>
  <r>
    <s v="SO - 0004261"/>
    <s v="In-Store"/>
    <s v="WARE-NMK1003"/>
    <d v="2019-05-15T00:00:00"/>
    <x v="493"/>
    <d v="2019-10-13T00:00:00"/>
    <x v="362"/>
    <n v="22"/>
    <s v="USD"/>
    <x v="10"/>
    <n v="9"/>
    <n v="37"/>
    <n v="196"/>
    <x v="4"/>
    <n v="18"/>
    <n v="0.1"/>
    <n v="3973.1"/>
    <n v="3019.556"/>
    <n v="10727.369999999999"/>
    <n v="1668.7019999999993"/>
  </r>
  <r>
    <s v="SO - 0004262"/>
    <s v="Online"/>
    <s v="WARE-PUJ1005"/>
    <d v="2019-05-15T00:00:00"/>
    <x v="493"/>
    <d v="2019-10-28T00:00:00"/>
    <x v="356"/>
    <n v="19"/>
    <s v="USD"/>
    <x v="19"/>
    <n v="19"/>
    <n v="10"/>
    <n v="279"/>
    <x v="1"/>
    <n v="39"/>
    <n v="7.4999999999999997E-2"/>
    <n v="5286.3"/>
    <n v="2590.2870000000003"/>
    <n v="34228.792500000003"/>
    <n v="16096.783500000001"/>
  </r>
  <r>
    <s v="SO - 0004263"/>
    <s v="Distributor"/>
    <s v="WARE-PUJ1005"/>
    <d v="2019-08-23T00:00:00"/>
    <x v="493"/>
    <d v="2019-11-01T00:00:00"/>
    <x v="353"/>
    <n v="8"/>
    <s v="USD"/>
    <x v="2"/>
    <n v="21"/>
    <n v="26"/>
    <n v="288"/>
    <x v="0"/>
    <n v="22"/>
    <n v="0.3"/>
    <n v="6411.9000000000005"/>
    <n v="2564.7600000000002"/>
    <n v="26929.98"/>
    <n v="11541.419999999998"/>
  </r>
  <r>
    <s v="SO - 0004264"/>
    <s v="In-Store"/>
    <s v="WARE-XYS1001"/>
    <d v="2019-05-15T00:00:00"/>
    <x v="493"/>
    <d v="2019-10-29T00:00:00"/>
    <x v="364"/>
    <n v="18"/>
    <s v="USD"/>
    <x v="7"/>
    <n v="4"/>
    <n v="17"/>
    <n v="16"/>
    <x v="1"/>
    <n v="17"/>
    <n v="0.05"/>
    <n v="3865.9"/>
    <n v="1739.655"/>
    <n v="25708.234999999997"/>
    <n v="13530.649999999998"/>
  </r>
  <r>
    <s v="SO - 0004265"/>
    <s v="Online"/>
    <s v="WARE-MKL1006"/>
    <d v="2019-08-23T00:00:00"/>
    <x v="493"/>
    <d v="2019-10-11T00:00:00"/>
    <x v="367"/>
    <n v="25"/>
    <s v="USD"/>
    <x v="23"/>
    <n v="15"/>
    <n v="40"/>
    <n v="350"/>
    <x v="1"/>
    <n v="14"/>
    <n v="0.05"/>
    <n v="1011.7"/>
    <n v="414.79699999999997"/>
    <n v="6727.8050000000003"/>
    <n v="3824.2260000000006"/>
  </r>
  <r>
    <s v="SO - 0004266"/>
    <s v="Online"/>
    <s v="WARE-XYS1001"/>
    <d v="2019-05-15T00:00:00"/>
    <x v="494"/>
    <d v="2019-11-01T00:00:00"/>
    <x v="362"/>
    <n v="21"/>
    <s v="USD"/>
    <x v="5"/>
    <n v="12"/>
    <n v="8"/>
    <n v="34"/>
    <x v="2"/>
    <n v="37"/>
    <n v="0.05"/>
    <n v="3852.5"/>
    <n v="2927.9"/>
    <n v="29279"/>
    <n v="5855.7999999999993"/>
  </r>
  <r>
    <s v="SO - 0004267"/>
    <s v="Online"/>
    <s v="WARE-NMK1003"/>
    <d v="2019-05-15T00:00:00"/>
    <x v="494"/>
    <d v="2019-10-15T00:00:00"/>
    <x v="361"/>
    <n v="10"/>
    <s v="USD"/>
    <x v="18"/>
    <n v="13"/>
    <n v="27"/>
    <n v="95"/>
    <x v="1"/>
    <n v="39"/>
    <n v="0.1"/>
    <n v="1701.8"/>
    <n v="1123.1880000000001"/>
    <n v="7658.1"/>
    <n v="2042.1599999999999"/>
  </r>
  <r>
    <s v="SO - 0004268"/>
    <s v="Online"/>
    <s v="WARE-NMK1003"/>
    <d v="2019-05-15T00:00:00"/>
    <x v="494"/>
    <d v="2019-11-04T00:00:00"/>
    <x v="361"/>
    <n v="10"/>
    <s v="USD"/>
    <x v="18"/>
    <n v="13"/>
    <n v="50"/>
    <n v="169"/>
    <x v="1"/>
    <n v="41"/>
    <n v="0.1"/>
    <n v="201"/>
    <n v="148.74"/>
    <n v="180.9"/>
    <n v="32.159999999999997"/>
  </r>
  <r>
    <s v="SO - 0004269"/>
    <s v="Online"/>
    <s v="WARE-NMK1003"/>
    <d v="2019-05-15T00:00:00"/>
    <x v="494"/>
    <d v="2019-10-27T00:00:00"/>
    <x v="364"/>
    <n v="17"/>
    <s v="USD"/>
    <x v="19"/>
    <n v="19"/>
    <n v="47"/>
    <n v="163"/>
    <x v="1"/>
    <n v="11"/>
    <n v="0.05"/>
    <n v="2546"/>
    <n v="1603.98"/>
    <n v="12093.5"/>
    <n v="4073.6000000000004"/>
  </r>
  <r>
    <s v="SO - 0004270"/>
    <s v="Distributor"/>
    <s v="WARE-UHY1004"/>
    <d v="2019-08-23T00:00:00"/>
    <x v="494"/>
    <d v="2019-10-25T00:00:00"/>
    <x v="360"/>
    <n v="16"/>
    <s v="USD"/>
    <x v="8"/>
    <n v="23"/>
    <n v="31"/>
    <n v="241"/>
    <x v="1"/>
    <n v="43"/>
    <n v="0.4"/>
    <n v="1105.5"/>
    <n v="707.52"/>
    <n v="1326.6"/>
    <n v="-88.440000000000055"/>
  </r>
  <r>
    <s v="SO - 0004271"/>
    <s v="In-Store"/>
    <s v="WARE-UHY1004"/>
    <d v="2019-05-15T00:00:00"/>
    <x v="494"/>
    <d v="2019-10-18T00:00:00"/>
    <x v="359"/>
    <n v="15"/>
    <s v="USD"/>
    <x v="7"/>
    <n v="4"/>
    <n v="41"/>
    <n v="260"/>
    <x v="1"/>
    <n v="43"/>
    <n v="7.4999999999999997E-2"/>
    <n v="1078.7"/>
    <n v="463.84100000000001"/>
    <n v="3991.1900000000005"/>
    <n v="2135.8260000000005"/>
  </r>
  <r>
    <s v="SO - 0004272"/>
    <s v="In-Store"/>
    <s v="WARE-MKL1006"/>
    <d v="2019-08-23T00:00:00"/>
    <x v="494"/>
    <d v="2019-10-25T00:00:00"/>
    <x v="358"/>
    <n v="4"/>
    <s v="USD"/>
    <x v="10"/>
    <n v="9"/>
    <n v="20"/>
    <n v="337"/>
    <x v="0"/>
    <n v="15"/>
    <n v="0.05"/>
    <n v="2257.9"/>
    <n v="1196.6870000000001"/>
    <n v="2145.0050000000001"/>
    <n v="948.31799999999998"/>
  </r>
  <r>
    <s v="SO - 0004273"/>
    <s v="Online"/>
    <s v="WARE-PUJ1005"/>
    <d v="2019-05-15T00:00:00"/>
    <x v="494"/>
    <d v="2019-10-13T00:00:00"/>
    <x v="357"/>
    <n v="9"/>
    <s v="USD"/>
    <x v="19"/>
    <n v="19"/>
    <n v="19"/>
    <n v="326"/>
    <x v="1"/>
    <n v="40"/>
    <n v="0.15"/>
    <n v="3832.4"/>
    <n v="3219.2159999999999"/>
    <n v="26060.32"/>
    <n v="306.59200000000055"/>
  </r>
  <r>
    <s v="SO - 0004274"/>
    <s v="Online"/>
    <s v="WARE-XYS1001"/>
    <d v="2019-08-23T00:00:00"/>
    <x v="495"/>
    <d v="2019-10-29T00:00:00"/>
    <x v="348"/>
    <n v="7"/>
    <s v="USD"/>
    <x v="20"/>
    <n v="17"/>
    <n v="32"/>
    <n v="42"/>
    <x v="0"/>
    <n v="12"/>
    <n v="0.05"/>
    <n v="1929.6000000000001"/>
    <n v="1003.3920000000001"/>
    <n v="12831.84"/>
    <n v="5808.0959999999995"/>
  </r>
  <r>
    <s v="SO - 0004275"/>
    <s v="Online"/>
    <s v="WARE-NBV1002"/>
    <d v="2019-05-15T00:00:00"/>
    <x v="495"/>
    <d v="2019-10-20T00:00:00"/>
    <x v="361"/>
    <n v="9"/>
    <s v="USD"/>
    <x v="16"/>
    <n v="18"/>
    <n v="40"/>
    <n v="83"/>
    <x v="1"/>
    <n v="26"/>
    <n v="0.2"/>
    <n v="690.1"/>
    <n v="524.476"/>
    <n v="1656.2400000000002"/>
    <n v="82.812000000000353"/>
  </r>
  <r>
    <s v="SO - 0004276"/>
    <s v="In-Store"/>
    <s v="WARE-MKL1006"/>
    <d v="2019-05-15T00:00:00"/>
    <x v="495"/>
    <d v="2019-11-04T00:00:00"/>
    <x v="360"/>
    <n v="15"/>
    <s v="USD"/>
    <x v="9"/>
    <n v="8"/>
    <n v="23"/>
    <n v="353"/>
    <x v="1"/>
    <n v="43"/>
    <n v="0.15"/>
    <n v="3865.9"/>
    <n v="2551.4940000000001"/>
    <n v="13144.06"/>
    <n v="2938.0839999999989"/>
  </r>
  <r>
    <s v="SO - 0004277"/>
    <s v="In-Store"/>
    <s v="WARE-NBV1002"/>
    <d v="2019-08-23T00:00:00"/>
    <x v="495"/>
    <d v="2019-10-17T00:00:00"/>
    <x v="357"/>
    <n v="8"/>
    <s v="USD"/>
    <x v="22"/>
    <n v="11"/>
    <n v="18"/>
    <n v="84"/>
    <x v="1"/>
    <n v="46"/>
    <n v="0.15"/>
    <n v="6405.2"/>
    <n v="2882.34"/>
    <n v="16333.259999999998"/>
    <n v="7686.239999999998"/>
  </r>
  <r>
    <s v="SO - 0004278"/>
    <s v="Distributor"/>
    <s v="WARE-MKL1006"/>
    <d v="2019-05-15T00:00:00"/>
    <x v="495"/>
    <d v="2019-10-31T00:00:00"/>
    <x v="351"/>
    <n v="13"/>
    <s v="USD"/>
    <x v="8"/>
    <n v="23"/>
    <n v="23"/>
    <n v="349"/>
    <x v="0"/>
    <n v="22"/>
    <n v="0.3"/>
    <n v="904.5"/>
    <n v="723.6"/>
    <n v="2532.6"/>
    <n v="-361.80000000000018"/>
  </r>
  <r>
    <s v="SO - 0004279"/>
    <s v="In-Store"/>
    <s v="WARE-NMK1003"/>
    <d v="2019-05-15T00:00:00"/>
    <x v="495"/>
    <d v="2019-10-11T00:00:00"/>
    <x v="368"/>
    <n v="29"/>
    <s v="USD"/>
    <x v="6"/>
    <n v="10"/>
    <n v="20"/>
    <n v="148"/>
    <x v="4"/>
    <n v="18"/>
    <n v="0.3"/>
    <n v="3678.3"/>
    <n v="3052.989"/>
    <n v="12874.05"/>
    <n v="-2390.8950000000004"/>
  </r>
  <r>
    <s v="SO - 0004280"/>
    <s v="Online"/>
    <s v="WARE-UHY1004"/>
    <d v="2019-05-15T00:00:00"/>
    <x v="495"/>
    <d v="2019-10-15T00:00:00"/>
    <x v="359"/>
    <n v="14"/>
    <s v="USD"/>
    <x v="5"/>
    <n v="12"/>
    <n v="41"/>
    <n v="229"/>
    <x v="2"/>
    <n v="7"/>
    <n v="0.15"/>
    <n v="3966.4"/>
    <n v="2260.848"/>
    <n v="26971.52"/>
    <n v="8884.7360000000008"/>
  </r>
  <r>
    <s v="SO - 0004281"/>
    <s v="Online"/>
    <s v="WARE-MKL1006"/>
    <d v="2019-05-15T00:00:00"/>
    <x v="495"/>
    <d v="2019-10-25T00:00:00"/>
    <x v="356"/>
    <n v="17"/>
    <s v="USD"/>
    <x v="20"/>
    <n v="17"/>
    <n v="4"/>
    <n v="335"/>
    <x v="1"/>
    <n v="17"/>
    <n v="0.2"/>
    <n v="3932.9"/>
    <n v="1769.8050000000001"/>
    <n v="22024.240000000002"/>
    <n v="9635.6050000000014"/>
  </r>
  <r>
    <s v="SO - 0004282"/>
    <s v="Online"/>
    <s v="WARE-XYS1001"/>
    <d v="2019-05-15T00:00:00"/>
    <x v="496"/>
    <d v="2019-10-23T00:00:00"/>
    <x v="359"/>
    <n v="13"/>
    <s v="USD"/>
    <x v="23"/>
    <n v="15"/>
    <n v="11"/>
    <n v="48"/>
    <x v="2"/>
    <n v="16"/>
    <n v="0.05"/>
    <n v="2284.7000000000003"/>
    <n v="1941.9950000000001"/>
    <n v="6511.3950000000004"/>
    <n v="685.40999999999985"/>
  </r>
  <r>
    <s v="SO - 0004283"/>
    <s v="In-Store"/>
    <s v="WARE-NMK1003"/>
    <d v="2019-05-15T00:00:00"/>
    <x v="496"/>
    <d v="2019-10-26T00:00:00"/>
    <x v="348"/>
    <n v="6"/>
    <s v="USD"/>
    <x v="14"/>
    <n v="7"/>
    <n v="33"/>
    <n v="150"/>
    <x v="3"/>
    <n v="47"/>
    <n v="0.05"/>
    <n v="3832.4"/>
    <n v="2261.116"/>
    <n v="7281.5599999999995"/>
    <n v="2759.3279999999995"/>
  </r>
  <r>
    <s v="SO - 0004284"/>
    <s v="Online"/>
    <s v="WARE-NBV1002"/>
    <d v="2019-05-15T00:00:00"/>
    <x v="496"/>
    <d v="2019-10-13T00:00:00"/>
    <x v="353"/>
    <n v="5"/>
    <s v="USD"/>
    <x v="16"/>
    <n v="18"/>
    <n v="32"/>
    <n v="76"/>
    <x v="1"/>
    <n v="39"/>
    <n v="0.1"/>
    <n v="241.20000000000002"/>
    <n v="173.66400000000002"/>
    <n v="1085.4000000000001"/>
    <n v="217.08000000000004"/>
  </r>
  <r>
    <s v="SO - 0004285"/>
    <s v="In-Store"/>
    <s v="WARE-UHY1004"/>
    <d v="2019-05-15T00:00:00"/>
    <x v="496"/>
    <d v="2019-11-06T00:00:00"/>
    <x v="369"/>
    <n v="41"/>
    <s v="USD"/>
    <x v="22"/>
    <n v="11"/>
    <n v="4"/>
    <n v="221"/>
    <x v="0"/>
    <n v="42"/>
    <n v="0.4"/>
    <n v="1118.9000000000001"/>
    <n v="514.69400000000007"/>
    <n v="1342.68"/>
    <n v="313.29199999999992"/>
  </r>
  <r>
    <s v="SO - 0004286"/>
    <s v="In-Store"/>
    <s v="WARE-MKL1006"/>
    <d v="2019-08-23T00:00:00"/>
    <x v="496"/>
    <d v="2019-11-01T00:00:00"/>
    <x v="361"/>
    <n v="8"/>
    <s v="USD"/>
    <x v="11"/>
    <n v="5"/>
    <n v="4"/>
    <n v="361"/>
    <x v="4"/>
    <n v="10"/>
    <n v="0.05"/>
    <n v="703.5"/>
    <n v="337.68"/>
    <n v="1336.6499999999999"/>
    <n v="661.28999999999985"/>
  </r>
  <r>
    <s v="SO - 0004287"/>
    <s v="Online"/>
    <s v="WARE-NMK1003"/>
    <d v="2019-05-15T00:00:00"/>
    <x v="496"/>
    <d v="2019-11-05T00:00:00"/>
    <x v="370"/>
    <n v="21"/>
    <s v="USD"/>
    <x v="23"/>
    <n v="15"/>
    <n v="36"/>
    <n v="119"/>
    <x v="2"/>
    <n v="8"/>
    <n v="0.05"/>
    <n v="6130.5"/>
    <n v="3494.3849999999998"/>
    <n v="17471.924999999999"/>
    <n v="6988.77"/>
  </r>
  <r>
    <s v="SO - 0004288"/>
    <s v="Online"/>
    <s v="WARE-NMK1003"/>
    <d v="2019-05-15T00:00:00"/>
    <x v="496"/>
    <d v="2019-10-28T00:00:00"/>
    <x v="356"/>
    <n v="16"/>
    <s v="USD"/>
    <x v="24"/>
    <n v="16"/>
    <n v="38"/>
    <n v="107"/>
    <x v="0"/>
    <n v="12"/>
    <n v="0.2"/>
    <n v="221.1"/>
    <n v="152.559"/>
    <n v="1061.28"/>
    <n v="145.92599999999993"/>
  </r>
  <r>
    <s v="SO - 0004289"/>
    <s v="Online"/>
    <s v="WARE-XYS1001"/>
    <d v="2019-08-23T00:00:00"/>
    <x v="497"/>
    <d v="2019-10-15T00:00:00"/>
    <x v="348"/>
    <n v="5"/>
    <s v="USD"/>
    <x v="24"/>
    <n v="16"/>
    <n v="43"/>
    <n v="46"/>
    <x v="2"/>
    <n v="1"/>
    <n v="0.1"/>
    <n v="2626.4"/>
    <n v="1391.9920000000002"/>
    <n v="2363.7600000000002"/>
    <n v="971.76800000000003"/>
  </r>
  <r>
    <s v="SO - 0004290"/>
    <s v="Distributor"/>
    <s v="WARE-NMK1003"/>
    <d v="2019-05-15T00:00:00"/>
    <x v="497"/>
    <d v="2019-11-05T00:00:00"/>
    <x v="357"/>
    <n v="6"/>
    <s v="USD"/>
    <x v="15"/>
    <n v="24"/>
    <n v="20"/>
    <n v="126"/>
    <x v="1"/>
    <n v="40"/>
    <n v="0.15"/>
    <n v="1735.3"/>
    <n v="850.29699999999991"/>
    <n v="11800.039999999999"/>
    <n v="4997.6639999999998"/>
  </r>
  <r>
    <s v="SO - 0004291"/>
    <s v="Wholesale"/>
    <s v="WARE-UHY1004"/>
    <d v="2019-08-23T00:00:00"/>
    <x v="497"/>
    <d v="2019-10-25T00:00:00"/>
    <x v="371"/>
    <n v="26"/>
    <s v="USD"/>
    <x v="3"/>
    <n v="28"/>
    <n v="3"/>
    <n v="260"/>
    <x v="2"/>
    <n v="16"/>
    <n v="0.1"/>
    <n v="991.6"/>
    <n v="525.548"/>
    <n v="892.44"/>
    <n v="366.89200000000005"/>
  </r>
  <r>
    <s v="SO - 0004292"/>
    <s v="Distributor"/>
    <s v="WARE-MKL1006"/>
    <d v="2019-05-15T00:00:00"/>
    <x v="497"/>
    <d v="2019-10-17T00:00:00"/>
    <x v="372"/>
    <n v="25"/>
    <s v="USD"/>
    <x v="2"/>
    <n v="21"/>
    <n v="9"/>
    <n v="366"/>
    <x v="1"/>
    <n v="31"/>
    <n v="0.2"/>
    <n v="3946.3"/>
    <n v="1973.15"/>
    <n v="6314.0800000000008"/>
    <n v="2367.7800000000007"/>
  </r>
  <r>
    <s v="SO - 0004293"/>
    <s v="Online"/>
    <s v="WARE-UHY1004"/>
    <d v="2019-08-23T00:00:00"/>
    <x v="497"/>
    <d v="2019-10-30T00:00:00"/>
    <x v="373"/>
    <n v="29"/>
    <s v="USD"/>
    <x v="18"/>
    <n v="13"/>
    <n v="32"/>
    <n v="248"/>
    <x v="2"/>
    <n v="16"/>
    <n v="0.1"/>
    <n v="5500.7"/>
    <n v="3960.5039999999999"/>
    <n v="19802.52"/>
    <n v="3960.5040000000008"/>
  </r>
  <r>
    <s v="SO - 0004294"/>
    <s v="In-Store"/>
    <s v="WARE-MKL1006"/>
    <d v="2019-05-15T00:00:00"/>
    <x v="497"/>
    <d v="2019-10-12T00:00:00"/>
    <x v="362"/>
    <n v="18"/>
    <s v="USD"/>
    <x v="0"/>
    <n v="6"/>
    <n v="14"/>
    <n v="344"/>
    <x v="3"/>
    <n v="28"/>
    <n v="0.05"/>
    <n v="3872.6"/>
    <n v="2633.3679999999999"/>
    <n v="25752.79"/>
    <n v="7319.2139999999999"/>
  </r>
  <r>
    <s v="SO - 0004295"/>
    <s v="In-Store"/>
    <s v="WARE-NMK1003"/>
    <d v="2019-05-15T00:00:00"/>
    <x v="497"/>
    <d v="2019-11-02T00:00:00"/>
    <x v="351"/>
    <n v="11"/>
    <s v="USD"/>
    <x v="11"/>
    <n v="5"/>
    <n v="44"/>
    <n v="162"/>
    <x v="4"/>
    <n v="18"/>
    <n v="7.4999999999999997E-2"/>
    <n v="234.5"/>
    <n v="124.28500000000001"/>
    <n v="1518.3875"/>
    <n v="648.39249999999993"/>
  </r>
  <r>
    <s v="SO - 0004296"/>
    <s v="Distributor"/>
    <s v="WARE-NMK1003"/>
    <d v="2019-05-15T00:00:00"/>
    <x v="497"/>
    <d v="2019-10-31T00:00:00"/>
    <x v="364"/>
    <n v="14"/>
    <s v="USD"/>
    <x v="8"/>
    <n v="23"/>
    <n v="25"/>
    <n v="186"/>
    <x v="1"/>
    <n v="44"/>
    <n v="7.4999999999999997E-2"/>
    <n v="1956.4"/>
    <n v="1408.6079999999999"/>
    <n v="9048.35"/>
    <n v="2005.3100000000004"/>
  </r>
  <r>
    <s v="SO - 0004297"/>
    <s v="Distributor"/>
    <s v="WARE-NMK1003"/>
    <d v="2019-05-15T00:00:00"/>
    <x v="497"/>
    <d v="2019-10-23T00:00:00"/>
    <x v="364"/>
    <n v="14"/>
    <s v="USD"/>
    <x v="12"/>
    <n v="25"/>
    <n v="25"/>
    <n v="99"/>
    <x v="1"/>
    <n v="21"/>
    <n v="0.1"/>
    <n v="247.9"/>
    <n v="101.639"/>
    <n v="1784.88"/>
    <n v="971.76800000000014"/>
  </r>
  <r>
    <s v="SO - 0004298"/>
    <s v="In-Store"/>
    <s v="WARE-XYS1001"/>
    <d v="2019-05-15T00:00:00"/>
    <x v="497"/>
    <d v="2019-10-24T00:00:00"/>
    <x v="356"/>
    <n v="15"/>
    <s v="USD"/>
    <x v="9"/>
    <n v="8"/>
    <n v="19"/>
    <n v="11"/>
    <x v="3"/>
    <n v="28"/>
    <n v="0.15"/>
    <n v="6432"/>
    <n v="4373.76"/>
    <n v="5467.2"/>
    <n v="1093.4399999999996"/>
  </r>
  <r>
    <s v="SO - 0004299"/>
    <s v="In-Store"/>
    <s v="WARE-PUJ1005"/>
    <d v="2019-05-15T00:00:00"/>
    <x v="497"/>
    <d v="2019-11-06T00:00:00"/>
    <x v="360"/>
    <n v="13"/>
    <s v="USD"/>
    <x v="0"/>
    <n v="6"/>
    <n v="43"/>
    <n v="290"/>
    <x v="1"/>
    <n v="32"/>
    <n v="0.4"/>
    <n v="1078.7"/>
    <n v="733.51600000000008"/>
    <n v="2588.88"/>
    <n v="-345.1840000000002"/>
  </r>
  <r>
    <s v="SO - 0004300"/>
    <s v="In-Store"/>
    <s v="WARE-PUJ1005"/>
    <d v="2019-08-23T00:00:00"/>
    <x v="498"/>
    <d v="2019-11-01T00:00:00"/>
    <x v="371"/>
    <n v="25"/>
    <s v="USD"/>
    <x v="11"/>
    <n v="5"/>
    <n v="3"/>
    <n v="304"/>
    <x v="3"/>
    <n v="28"/>
    <n v="7.4999999999999997E-2"/>
    <n v="2251.2000000000003"/>
    <n v="1868.4960000000001"/>
    <n v="14576.520000000002"/>
    <n v="1497.0480000000007"/>
  </r>
  <r>
    <s v="SO - 0004301"/>
    <s v="Online"/>
    <s v="WARE-NMK1003"/>
    <d v="2019-08-23T00:00:00"/>
    <x v="499"/>
    <d v="2019-10-18T00:00:00"/>
    <x v="365"/>
    <n v="26"/>
    <s v="USD"/>
    <x v="1"/>
    <n v="14"/>
    <n v="33"/>
    <n v="164"/>
    <x v="4"/>
    <n v="10"/>
    <n v="0.1"/>
    <n v="201"/>
    <n v="168.84"/>
    <n v="904.5"/>
    <n v="60.299999999999955"/>
  </r>
  <r>
    <s v="SO - 0004302"/>
    <s v="Online"/>
    <s v="WARE-NMK1003"/>
    <d v="2019-05-15T00:00:00"/>
    <x v="499"/>
    <d v="2019-10-17T00:00:00"/>
    <x v="374"/>
    <n v="33"/>
    <s v="USD"/>
    <x v="17"/>
    <n v="20"/>
    <n v="41"/>
    <n v="115"/>
    <x v="0"/>
    <n v="19"/>
    <n v="0.05"/>
    <n v="1011.7"/>
    <n v="455.26500000000004"/>
    <n v="7688.92"/>
    <n v="4046.7999999999997"/>
  </r>
  <r>
    <s v="SO - 0004303"/>
    <s v="Online"/>
    <s v="WARE-PUJ1005"/>
    <d v="2019-05-15T00:00:00"/>
    <x v="499"/>
    <d v="2019-11-04T00:00:00"/>
    <x v="367"/>
    <n v="19"/>
    <s v="USD"/>
    <x v="23"/>
    <n v="15"/>
    <n v="5"/>
    <n v="272"/>
    <x v="2"/>
    <n v="13"/>
    <n v="0.05"/>
    <n v="891.1"/>
    <n v="507.92699999999996"/>
    <n v="3386.18"/>
    <n v="1354.472"/>
  </r>
  <r>
    <s v="SO - 0004304"/>
    <s v="Distributor"/>
    <s v="WARE-PUJ1005"/>
    <d v="2019-05-15T00:00:00"/>
    <x v="499"/>
    <d v="2019-10-14T00:00:00"/>
    <x v="361"/>
    <n v="5"/>
    <s v="USD"/>
    <x v="4"/>
    <n v="22"/>
    <n v="43"/>
    <n v="298"/>
    <x v="1"/>
    <n v="44"/>
    <n v="0.05"/>
    <n v="1011.7"/>
    <n v="455.26500000000004"/>
    <n v="7688.92"/>
    <n v="4046.7999999999997"/>
  </r>
  <r>
    <s v="SO - 0004305"/>
    <s v="In-Store"/>
    <s v="WARE-NBV1002"/>
    <d v="2019-05-15T00:00:00"/>
    <x v="499"/>
    <d v="2019-11-02T00:00:00"/>
    <x v="351"/>
    <n v="9"/>
    <s v="USD"/>
    <x v="0"/>
    <n v="6"/>
    <n v="2"/>
    <n v="83"/>
    <x v="3"/>
    <n v="47"/>
    <n v="0.1"/>
    <n v="221.1"/>
    <n v="112.761"/>
    <n v="397.98"/>
    <n v="172.45800000000003"/>
  </r>
  <r>
    <s v="SO - 0004306"/>
    <s v="In-Store"/>
    <s v="WARE-XYS1001"/>
    <d v="2019-05-15T00:00:00"/>
    <x v="499"/>
    <d v="2019-10-28T00:00:00"/>
    <x v="360"/>
    <n v="11"/>
    <s v="USD"/>
    <x v="11"/>
    <n v="5"/>
    <n v="29"/>
    <n v="17"/>
    <x v="1"/>
    <n v="40"/>
    <n v="7.4999999999999997E-2"/>
    <n v="2499.1"/>
    <n v="1024.6309999999999"/>
    <n v="6935.0024999999996"/>
    <n v="3861.1095"/>
  </r>
  <r>
    <s v="SO - 0004307"/>
    <s v="In-Store"/>
    <s v="WARE-UHY1004"/>
    <d v="2019-08-23T00:00:00"/>
    <x v="499"/>
    <d v="2019-10-25T00:00:00"/>
    <x v="371"/>
    <n v="24"/>
    <s v="USD"/>
    <x v="10"/>
    <n v="9"/>
    <n v="15"/>
    <n v="215"/>
    <x v="1"/>
    <n v="26"/>
    <n v="0.05"/>
    <n v="5360"/>
    <n v="3644.8"/>
    <n v="25460"/>
    <n v="7236"/>
  </r>
  <r>
    <s v="SO - 0004308"/>
    <s v="In-Store"/>
    <s v="WARE-NMK1003"/>
    <d v="2019-08-23T00:00:00"/>
    <x v="499"/>
    <d v="2019-10-16T00:00:00"/>
    <x v="351"/>
    <n v="9"/>
    <s v="USD"/>
    <x v="0"/>
    <n v="6"/>
    <n v="4"/>
    <n v="150"/>
    <x v="1"/>
    <n v="23"/>
    <n v="0.1"/>
    <n v="1065.3"/>
    <n v="788.322"/>
    <n v="4793.8500000000004"/>
    <n v="852.24000000000024"/>
  </r>
  <r>
    <s v="SO - 0004309"/>
    <s v="In-Store"/>
    <s v="WARE-NMK1003"/>
    <d v="2019-08-23T00:00:00"/>
    <x v="499"/>
    <d v="2019-10-31T00:00:00"/>
    <x v="348"/>
    <n v="3"/>
    <s v="USD"/>
    <x v="26"/>
    <n v="3"/>
    <n v="9"/>
    <n v="112"/>
    <x v="1"/>
    <n v="24"/>
    <n v="0.05"/>
    <n v="1025.1000000000001"/>
    <n v="738.07200000000012"/>
    <n v="4869.2250000000004"/>
    <n v="1178.8649999999998"/>
  </r>
  <r>
    <s v="SO - 0004310"/>
    <s v="In-Store"/>
    <s v="WARE-NMK1003"/>
    <d v="2019-05-15T00:00:00"/>
    <x v="499"/>
    <d v="2019-11-01T00:00:00"/>
    <x v="365"/>
    <n v="26"/>
    <s v="USD"/>
    <x v="0"/>
    <n v="6"/>
    <n v="46"/>
    <n v="164"/>
    <x v="0"/>
    <n v="5"/>
    <n v="0.15"/>
    <n v="1112.2"/>
    <n v="912.00400000000002"/>
    <n v="3781.48"/>
    <n v="133.46399999999994"/>
  </r>
  <r>
    <s v="SO - 0004311"/>
    <s v="In-Store"/>
    <s v="WARE-PUJ1005"/>
    <d v="2019-08-23T00:00:00"/>
    <x v="500"/>
    <d v="2019-10-15T00:00:00"/>
    <x v="371"/>
    <n v="23"/>
    <s v="USD"/>
    <x v="10"/>
    <n v="9"/>
    <n v="12"/>
    <n v="268"/>
    <x v="0"/>
    <n v="38"/>
    <n v="0.05"/>
    <n v="1018.4"/>
    <n v="631.40800000000002"/>
    <n v="2902.4399999999996"/>
    <n v="1008.2159999999994"/>
  </r>
  <r>
    <s v="SO - 0004312"/>
    <s v="In-Store"/>
    <s v="WARE-NBV1002"/>
    <d v="2019-05-15T00:00:00"/>
    <x v="500"/>
    <d v="2019-11-08T00:00:00"/>
    <x v="365"/>
    <n v="25"/>
    <s v="USD"/>
    <x v="27"/>
    <n v="1"/>
    <n v="35"/>
    <n v="73"/>
    <x v="0"/>
    <n v="38"/>
    <n v="0.1"/>
    <n v="1159.1000000000001"/>
    <n v="880.91600000000017"/>
    <n v="2086.38"/>
    <n v="324.54799999999977"/>
  </r>
  <r>
    <s v="SO - 0004313"/>
    <s v="In-Store"/>
    <s v="WARE-NMK1003"/>
    <d v="2019-05-15T00:00:00"/>
    <x v="500"/>
    <d v="2019-11-06T00:00:00"/>
    <x v="375"/>
    <n v="39"/>
    <s v="USD"/>
    <x v="9"/>
    <n v="8"/>
    <n v="12"/>
    <n v="190"/>
    <x v="0"/>
    <n v="20"/>
    <n v="0.15"/>
    <n v="2599.6"/>
    <n v="1871.7119999999998"/>
    <n v="4419.32"/>
    <n v="675.89600000000019"/>
  </r>
  <r>
    <s v="SO - 0004314"/>
    <s v="In-Store"/>
    <s v="WARE-NMK1003"/>
    <d v="2019-08-23T00:00:00"/>
    <x v="500"/>
    <d v="2019-10-30T00:00:00"/>
    <x v="359"/>
    <n v="9"/>
    <s v="USD"/>
    <x v="27"/>
    <n v="1"/>
    <n v="8"/>
    <n v="120"/>
    <x v="1"/>
    <n v="46"/>
    <n v="0.15"/>
    <n v="254.6"/>
    <n v="185.858"/>
    <n v="865.64"/>
    <n v="122.20799999999997"/>
  </r>
  <r>
    <s v="SO - 0004315"/>
    <s v="In-Store"/>
    <s v="WARE-PUJ1005"/>
    <d v="2019-08-23T00:00:00"/>
    <x v="500"/>
    <d v="2019-11-04T00:00:00"/>
    <x v="362"/>
    <n v="15"/>
    <s v="USD"/>
    <x v="14"/>
    <n v="7"/>
    <n v="23"/>
    <n v="291"/>
    <x v="0"/>
    <n v="22"/>
    <n v="7.4999999999999997E-2"/>
    <n v="5440.4000000000005"/>
    <n v="4406.7240000000011"/>
    <n v="20129.480000000003"/>
    <n v="2502.5839999999989"/>
  </r>
  <r>
    <s v="SO - 0004316"/>
    <s v="In-Store"/>
    <s v="WARE-XYS1001"/>
    <d v="2019-08-23T00:00:00"/>
    <x v="500"/>
    <d v="2019-11-04T00:00:00"/>
    <x v="367"/>
    <n v="18"/>
    <s v="USD"/>
    <x v="22"/>
    <n v="11"/>
    <n v="19"/>
    <n v="53"/>
    <x v="1"/>
    <n v="14"/>
    <n v="0.05"/>
    <n v="1795.6000000000001"/>
    <n v="879.84400000000005"/>
    <n v="1705.82"/>
    <n v="825.97599999999989"/>
  </r>
  <r>
    <s v="SO - 0004317"/>
    <s v="In-Store"/>
    <s v="WARE-NMK1003"/>
    <d v="2019-05-15T00:00:00"/>
    <x v="500"/>
    <d v="2019-10-26T00:00:00"/>
    <x v="371"/>
    <n v="23"/>
    <s v="USD"/>
    <x v="11"/>
    <n v="5"/>
    <n v="18"/>
    <n v="194"/>
    <x v="0"/>
    <n v="38"/>
    <n v="0.2"/>
    <n v="5540.9000000000005"/>
    <n v="4100.2660000000005"/>
    <n v="26596.320000000003"/>
    <n v="1994.7239999999983"/>
  </r>
  <r>
    <s v="SO - 0004318"/>
    <s v="Distributor"/>
    <s v="WARE-MKL1006"/>
    <d v="2019-08-23T00:00:00"/>
    <x v="501"/>
    <d v="2019-10-22T00:00:00"/>
    <x v="372"/>
    <n v="21"/>
    <s v="USD"/>
    <x v="4"/>
    <n v="22"/>
    <n v="37"/>
    <n v="365"/>
    <x v="1"/>
    <n v="24"/>
    <n v="7.4999999999999997E-2"/>
    <n v="5380.1"/>
    <n v="4573.085"/>
    <n v="24882.962500000001"/>
    <n v="2017.5375000000022"/>
  </r>
  <r>
    <s v="SO - 0004319"/>
    <s v="Wholesale"/>
    <s v="WARE-MKL1006"/>
    <d v="2019-05-15T00:00:00"/>
    <x v="501"/>
    <d v="2019-11-09T00:00:00"/>
    <x v="360"/>
    <n v="9"/>
    <s v="USD"/>
    <x v="21"/>
    <n v="26"/>
    <n v="14"/>
    <n v="338"/>
    <x v="2"/>
    <n v="8"/>
    <n v="0.1"/>
    <n v="1085.4000000000001"/>
    <n v="520.99200000000008"/>
    <n v="5861.1600000000008"/>
    <n v="2735.2080000000005"/>
  </r>
  <r>
    <s v="SO - 0004320"/>
    <s v="Distributor"/>
    <s v="WARE-UHY1004"/>
    <d v="2019-05-15T00:00:00"/>
    <x v="501"/>
    <d v="2019-10-30T00:00:00"/>
    <x v="364"/>
    <n v="10"/>
    <s v="USD"/>
    <x v="2"/>
    <n v="21"/>
    <n v="27"/>
    <n v="225"/>
    <x v="3"/>
    <n v="25"/>
    <n v="0.05"/>
    <n v="1078.7"/>
    <n v="701.15500000000009"/>
    <n v="4099.0600000000004"/>
    <n v="1294.44"/>
  </r>
  <r>
    <s v="SO - 0004321"/>
    <s v="In-Store"/>
    <s v="WARE-PUJ1005"/>
    <d v="2019-05-15T00:00:00"/>
    <x v="501"/>
    <d v="2019-10-20T00:00:00"/>
    <x v="363"/>
    <n v="4"/>
    <s v="USD"/>
    <x v="7"/>
    <n v="4"/>
    <n v="10"/>
    <n v="295"/>
    <x v="2"/>
    <n v="13"/>
    <n v="7.4999999999999997E-2"/>
    <n v="877.7"/>
    <n v="526.62"/>
    <n v="2435.6175000000003"/>
    <n v="855.75750000000016"/>
  </r>
  <r>
    <s v="SO - 0004322"/>
    <s v="In-Store"/>
    <s v="WARE-NMK1003"/>
    <d v="2019-08-23T00:00:00"/>
    <x v="501"/>
    <d v="2019-10-31T00:00:00"/>
    <x v="376"/>
    <n v="28"/>
    <s v="USD"/>
    <x v="27"/>
    <n v="1"/>
    <n v="21"/>
    <n v="140"/>
    <x v="0"/>
    <n v="38"/>
    <n v="7.4999999999999997E-2"/>
    <n v="3041.8"/>
    <n v="1216.72"/>
    <n v="2813.6650000000004"/>
    <n v="1596.9450000000004"/>
  </r>
  <r>
    <s v="SO - 0004323"/>
    <s v="In-Store"/>
    <s v="WARE-NMK1003"/>
    <d v="2019-05-15T00:00:00"/>
    <x v="502"/>
    <d v="2019-10-17T00:00:00"/>
    <x v="370"/>
    <n v="15"/>
    <s v="USD"/>
    <x v="13"/>
    <n v="2"/>
    <n v="45"/>
    <n v="138"/>
    <x v="0"/>
    <n v="19"/>
    <n v="0.3"/>
    <n v="6505.7"/>
    <n v="2927.5650000000001"/>
    <n v="9107.98"/>
    <n v="3252.8499999999995"/>
  </r>
  <r>
    <s v="SO - 0004324"/>
    <s v="In-Store"/>
    <s v="WARE-UHY1004"/>
    <d v="2019-08-23T00:00:00"/>
    <x v="502"/>
    <d v="2019-10-26T00:00:00"/>
    <x v="351"/>
    <n v="6"/>
    <s v="USD"/>
    <x v="27"/>
    <n v="1"/>
    <n v="45"/>
    <n v="235"/>
    <x v="1"/>
    <n v="30"/>
    <n v="0.4"/>
    <n v="1105.5"/>
    <n v="442.20000000000005"/>
    <n v="5306.4"/>
    <n v="1768.7999999999993"/>
  </r>
  <r>
    <s v="SO - 0004325"/>
    <s v="In-Store"/>
    <s v="WARE-PUJ1005"/>
    <d v="2019-05-15T00:00:00"/>
    <x v="502"/>
    <d v="2019-10-17T00:00:00"/>
    <x v="372"/>
    <n v="20"/>
    <s v="USD"/>
    <x v="11"/>
    <n v="5"/>
    <n v="40"/>
    <n v="290"/>
    <x v="1"/>
    <n v="36"/>
    <n v="7.4999999999999997E-2"/>
    <n v="1045.2"/>
    <n v="668.928"/>
    <n v="5800.8600000000006"/>
    <n v="1787.2920000000004"/>
  </r>
  <r>
    <s v="SO - 0004326"/>
    <s v="In-Store"/>
    <s v="WARE-NMK1003"/>
    <d v="2019-05-15T00:00:00"/>
    <x v="502"/>
    <d v="2019-10-27T00:00:00"/>
    <x v="369"/>
    <n v="35"/>
    <s v="USD"/>
    <x v="10"/>
    <n v="9"/>
    <n v="44"/>
    <n v="164"/>
    <x v="2"/>
    <n v="7"/>
    <n v="0.05"/>
    <n v="5366.7"/>
    <n v="3488.355"/>
    <n v="5098.3649999999998"/>
    <n v="1610.0099999999998"/>
  </r>
  <r>
    <s v="SO - 0004327"/>
    <s v="In-Store"/>
    <s v="WARE-NMK1003"/>
    <d v="2019-05-15T00:00:00"/>
    <x v="502"/>
    <d v="2019-11-02T00:00:00"/>
    <x v="370"/>
    <n v="15"/>
    <s v="USD"/>
    <x v="7"/>
    <n v="4"/>
    <n v="46"/>
    <n v="129"/>
    <x v="1"/>
    <n v="11"/>
    <n v="0.05"/>
    <n v="2619.7000000000003"/>
    <n v="1309.8500000000001"/>
    <n v="19909.72"/>
    <n v="9430.92"/>
  </r>
  <r>
    <s v="SO - 0004328"/>
    <s v="In-Store"/>
    <s v="WARE-NMK1003"/>
    <d v="2019-05-15T00:00:00"/>
    <x v="502"/>
    <d v="2019-11-05T00:00:00"/>
    <x v="368"/>
    <n v="22"/>
    <s v="USD"/>
    <x v="27"/>
    <n v="1"/>
    <n v="47"/>
    <n v="166"/>
    <x v="2"/>
    <n v="1"/>
    <n v="0.2"/>
    <n v="1058.6000000000001"/>
    <n v="698.67600000000016"/>
    <n v="6775.0400000000009"/>
    <n v="1185.6319999999996"/>
  </r>
  <r>
    <s v="SO - 0004329"/>
    <s v="Distributor"/>
    <s v="WARE-NMK1003"/>
    <d v="2019-08-23T00:00:00"/>
    <x v="502"/>
    <d v="2019-10-31T00:00:00"/>
    <x v="360"/>
    <n v="8"/>
    <s v="USD"/>
    <x v="12"/>
    <n v="25"/>
    <n v="35"/>
    <n v="143"/>
    <x v="0"/>
    <n v="19"/>
    <n v="0.05"/>
    <n v="261.3"/>
    <n v="146.32800000000003"/>
    <n v="1737.645"/>
    <n v="713.34899999999971"/>
  </r>
  <r>
    <s v="SO - 0004330"/>
    <s v="In-Store"/>
    <s v="WARE-PUJ1005"/>
    <d v="2019-05-15T00:00:00"/>
    <x v="502"/>
    <d v="2019-10-18T00:00:00"/>
    <x v="361"/>
    <n v="2"/>
    <s v="USD"/>
    <x v="22"/>
    <n v="11"/>
    <n v="20"/>
    <n v="295"/>
    <x v="4"/>
    <n v="10"/>
    <n v="7.4999999999999997E-2"/>
    <n v="5594.5"/>
    <n v="3916.1499999999996"/>
    <n v="41399.300000000003"/>
    <n v="10070.100000000006"/>
  </r>
  <r>
    <s v="SO - 0004331"/>
    <s v="Online"/>
    <s v="WARE-XYS1001"/>
    <d v="2019-05-15T00:00:00"/>
    <x v="502"/>
    <d v="2019-10-20T00:00:00"/>
    <x v="372"/>
    <n v="20"/>
    <s v="USD"/>
    <x v="18"/>
    <n v="13"/>
    <n v="50"/>
    <n v="24"/>
    <x v="2"/>
    <n v="13"/>
    <n v="0.05"/>
    <n v="1105.5"/>
    <n v="585.91500000000008"/>
    <n v="1050.2249999999999"/>
    <n v="464.30999999999983"/>
  </r>
  <r>
    <s v="SO - 0004332"/>
    <s v="Distributor"/>
    <s v="WARE-NBV1002"/>
    <d v="2019-05-15T00:00:00"/>
    <x v="502"/>
    <d v="2019-10-30T00:00:00"/>
    <x v="360"/>
    <n v="8"/>
    <s v="USD"/>
    <x v="4"/>
    <n v="22"/>
    <n v="46"/>
    <n v="79"/>
    <x v="2"/>
    <n v="13"/>
    <n v="7.4999999999999997E-2"/>
    <n v="2412"/>
    <n v="1519.56"/>
    <n v="8924.4"/>
    <n v="2846.16"/>
  </r>
  <r>
    <s v="SO - 0004333"/>
    <s v="Distributor"/>
    <s v="WARE-UHY1004"/>
    <d v="2019-08-23T00:00:00"/>
    <x v="503"/>
    <d v="2019-11-10T00:00:00"/>
    <x v="370"/>
    <n v="14"/>
    <s v="USD"/>
    <x v="15"/>
    <n v="24"/>
    <n v="8"/>
    <n v="239"/>
    <x v="1"/>
    <n v="29"/>
    <n v="7.4999999999999997E-2"/>
    <n v="3819"/>
    <n v="2444.16"/>
    <n v="21195.45"/>
    <n v="6530.4900000000016"/>
  </r>
  <r>
    <s v="SO - 0004334"/>
    <s v="In-Store"/>
    <s v="WARE-UHY1004"/>
    <d v="2019-08-23T00:00:00"/>
    <x v="503"/>
    <d v="2019-11-08T00:00:00"/>
    <x v="364"/>
    <n v="8"/>
    <s v="USD"/>
    <x v="7"/>
    <n v="4"/>
    <n v="47"/>
    <n v="228"/>
    <x v="0"/>
    <n v="38"/>
    <n v="0.2"/>
    <n v="268"/>
    <n v="187.6"/>
    <n v="857.6"/>
    <n v="107.20000000000005"/>
  </r>
  <r>
    <s v="SO - 0004335"/>
    <s v="Online"/>
    <s v="WARE-XYS1001"/>
    <d v="2019-05-15T00:00:00"/>
    <x v="503"/>
    <d v="2019-10-31T00:00:00"/>
    <x v="364"/>
    <n v="8"/>
    <s v="USD"/>
    <x v="20"/>
    <n v="17"/>
    <n v="45"/>
    <n v="26"/>
    <x v="1"/>
    <n v="3"/>
    <n v="0.05"/>
    <n v="227.8"/>
    <n v="100.232"/>
    <n v="432.82"/>
    <n v="232.35599999999999"/>
  </r>
  <r>
    <s v="SO - 0004336"/>
    <s v="Online"/>
    <s v="WARE-XYS1001"/>
    <d v="2019-05-15T00:00:00"/>
    <x v="503"/>
    <d v="2019-10-22T00:00:00"/>
    <x v="367"/>
    <n v="15"/>
    <s v="USD"/>
    <x v="24"/>
    <n v="16"/>
    <n v="1"/>
    <n v="26"/>
    <x v="1"/>
    <n v="23"/>
    <n v="0.05"/>
    <n v="268"/>
    <n v="227.79999999999998"/>
    <n v="1273"/>
    <n v="134"/>
  </r>
  <r>
    <s v="SO - 0004337"/>
    <s v="In-Store"/>
    <s v="WARE-PUJ1005"/>
    <d v="2019-05-15T00:00:00"/>
    <x v="503"/>
    <d v="2019-10-25T00:00:00"/>
    <x v="372"/>
    <n v="19"/>
    <s v="USD"/>
    <x v="13"/>
    <n v="2"/>
    <n v="42"/>
    <n v="265"/>
    <x v="3"/>
    <n v="25"/>
    <n v="0.05"/>
    <n v="1065.3"/>
    <n v="767.01599999999996"/>
    <n v="5060.1750000000002"/>
    <n v="1225.0950000000003"/>
  </r>
  <r>
    <s v="SO - 0004338"/>
    <s v="In-Store"/>
    <s v="WARE-PUJ1005"/>
    <d v="2019-08-23T00:00:00"/>
    <x v="503"/>
    <d v="2019-10-22T00:00:00"/>
    <x v="373"/>
    <n v="23"/>
    <s v="USD"/>
    <x v="7"/>
    <n v="4"/>
    <n v="17"/>
    <n v="279"/>
    <x v="1"/>
    <n v="27"/>
    <n v="7.4999999999999997E-2"/>
    <n v="676.7"/>
    <n v="439.85500000000002"/>
    <n v="625.9475000000001"/>
    <n v="186.09250000000009"/>
  </r>
  <r>
    <s v="SO - 0004339"/>
    <s v="In-Store"/>
    <s v="WARE-PUJ1005"/>
    <d v="2019-05-15T00:00:00"/>
    <x v="503"/>
    <d v="2019-11-01T00:00:00"/>
    <x v="367"/>
    <n v="15"/>
    <s v="USD"/>
    <x v="26"/>
    <n v="3"/>
    <n v="29"/>
    <n v="313"/>
    <x v="1"/>
    <n v="21"/>
    <n v="7.4999999999999997E-2"/>
    <n v="1051.9000000000001"/>
    <n v="631.14"/>
    <n v="4865.0375000000004"/>
    <n v="1709.3375000000005"/>
  </r>
  <r>
    <s v="SO - 0004340"/>
    <s v="Wholesale"/>
    <s v="WARE-NMK1003"/>
    <d v="2019-08-23T00:00:00"/>
    <x v="504"/>
    <d v="2019-11-11T00:00:00"/>
    <x v="368"/>
    <n v="20"/>
    <s v="USD"/>
    <x v="21"/>
    <n v="26"/>
    <n v="30"/>
    <n v="141"/>
    <x v="1"/>
    <n v="29"/>
    <n v="0.05"/>
    <n v="2244.5"/>
    <n v="1032.47"/>
    <n v="6396.8249999999998"/>
    <n v="3299.415"/>
  </r>
  <r>
    <s v="SO - 0004341"/>
    <s v="Online"/>
    <s v="WARE-XYS1001"/>
    <d v="2019-05-15T00:00:00"/>
    <x v="504"/>
    <d v="2019-10-30T00:00:00"/>
    <x v="364"/>
    <n v="7"/>
    <s v="USD"/>
    <x v="19"/>
    <n v="19"/>
    <n v="29"/>
    <n v="22"/>
    <x v="1"/>
    <n v="31"/>
    <n v="0.05"/>
    <n v="3986.5"/>
    <n v="3109.4700000000003"/>
    <n v="7574.3499999999995"/>
    <n v="1355.4099999999989"/>
  </r>
  <r>
    <s v="SO - 0004342"/>
    <s v="In-Store"/>
    <s v="WARE-NBV1002"/>
    <d v="2019-05-15T00:00:00"/>
    <x v="504"/>
    <d v="2019-11-01T00:00:00"/>
    <x v="377"/>
    <n v="27"/>
    <s v="USD"/>
    <x v="22"/>
    <n v="11"/>
    <n v="46"/>
    <n v="60"/>
    <x v="2"/>
    <n v="4"/>
    <n v="0.05"/>
    <n v="6405.2"/>
    <n v="4163.38"/>
    <n v="18254.819999999996"/>
    <n v="5764.6799999999967"/>
  </r>
  <r>
    <s v="SO - 0004343"/>
    <s v="In-Store"/>
    <s v="WARE-UHY1004"/>
    <d v="2019-05-15T00:00:00"/>
    <x v="504"/>
    <d v="2019-11-06T00:00:00"/>
    <x v="356"/>
    <n v="8"/>
    <s v="USD"/>
    <x v="14"/>
    <n v="7"/>
    <n v="34"/>
    <n v="235"/>
    <x v="1"/>
    <n v="21"/>
    <n v="0.1"/>
    <n v="1078.7"/>
    <n v="647.22"/>
    <n v="7766.64"/>
    <n v="2588.88"/>
  </r>
  <r>
    <s v="SO - 0004344"/>
    <s v="Wholesale"/>
    <s v="WARE-NMK1003"/>
    <d v="2019-08-23T00:00:00"/>
    <x v="504"/>
    <d v="2019-10-24T00:00:00"/>
    <x v="367"/>
    <n v="14"/>
    <s v="USD"/>
    <x v="3"/>
    <n v="28"/>
    <n v="49"/>
    <n v="99"/>
    <x v="2"/>
    <n v="7"/>
    <n v="0.05"/>
    <n v="5447.1"/>
    <n v="2723.55"/>
    <n v="31048.47"/>
    <n v="14707.17"/>
  </r>
  <r>
    <s v="SO - 0004345"/>
    <s v="In-Store"/>
    <s v="WARE-PUJ1005"/>
    <d v="2019-08-23T00:00:00"/>
    <x v="505"/>
    <d v="2019-11-03T00:00:00"/>
    <x v="371"/>
    <n v="18"/>
    <s v="USD"/>
    <x v="7"/>
    <n v="4"/>
    <n v="24"/>
    <n v="323"/>
    <x v="0"/>
    <n v="34"/>
    <n v="0.05"/>
    <n v="174.20000000000002"/>
    <n v="109.74600000000001"/>
    <n v="330.98"/>
    <n v="111.488"/>
  </r>
  <r>
    <s v="SO - 0004346"/>
    <s v="In-Store"/>
    <s v="WARE-NMK1003"/>
    <d v="2019-05-15T00:00:00"/>
    <x v="505"/>
    <d v="2019-11-09T00:00:00"/>
    <x v="378"/>
    <n v="40"/>
    <s v="USD"/>
    <x v="14"/>
    <n v="7"/>
    <n v="9"/>
    <n v="183"/>
    <x v="0"/>
    <n v="12"/>
    <n v="0.1"/>
    <n v="1273"/>
    <n v="509.20000000000005"/>
    <n v="2291.4"/>
    <n v="1273"/>
  </r>
  <r>
    <s v="SO - 0004347"/>
    <s v="In-Store"/>
    <s v="WARE-NMK1003"/>
    <d v="2019-05-15T00:00:00"/>
    <x v="505"/>
    <d v="2019-11-05T00:00:00"/>
    <x v="379"/>
    <n v="31"/>
    <s v="USD"/>
    <x v="9"/>
    <n v="8"/>
    <n v="14"/>
    <n v="183"/>
    <x v="1"/>
    <n v="11"/>
    <n v="0.3"/>
    <n v="1072"/>
    <n v="439.52"/>
    <n v="6003.2"/>
    <n v="2487.04"/>
  </r>
  <r>
    <s v="SO - 0004348"/>
    <s v="In-Store"/>
    <s v="WARE-NMK1003"/>
    <d v="2019-05-15T00:00:00"/>
    <x v="505"/>
    <d v="2019-11-06T00:00:00"/>
    <x v="380"/>
    <n v="38"/>
    <s v="USD"/>
    <x v="26"/>
    <n v="3"/>
    <n v="16"/>
    <n v="133"/>
    <x v="2"/>
    <n v="8"/>
    <n v="0.05"/>
    <n v="2693.4"/>
    <n v="1131.2280000000001"/>
    <n v="7676.1900000000005"/>
    <n v="4282.5060000000003"/>
  </r>
  <r>
    <s v="SO - 0004349"/>
    <s v="In-Store"/>
    <s v="WARE-PUJ1005"/>
    <d v="2019-05-15T00:00:00"/>
    <x v="505"/>
    <d v="2019-11-01T00:00:00"/>
    <x v="371"/>
    <n v="18"/>
    <s v="USD"/>
    <x v="9"/>
    <n v="8"/>
    <n v="12"/>
    <n v="315"/>
    <x v="2"/>
    <n v="37"/>
    <n v="0.1"/>
    <n v="1025.1000000000001"/>
    <n v="686.81700000000012"/>
    <n v="1845.1800000000003"/>
    <n v="471.54600000000005"/>
  </r>
  <r>
    <s v="SO - 0004350"/>
    <s v="Online"/>
    <s v="WARE-XYS1001"/>
    <d v="2019-05-15T00:00:00"/>
    <x v="505"/>
    <d v="2019-11-11T00:00:00"/>
    <x v="356"/>
    <n v="7"/>
    <s v="USD"/>
    <x v="16"/>
    <n v="18"/>
    <n v="41"/>
    <n v="17"/>
    <x v="1"/>
    <n v="39"/>
    <n v="7.4999999999999997E-2"/>
    <n v="1125.6000000000001"/>
    <n v="607.82400000000007"/>
    <n v="1041.18"/>
    <n v="433.35599999999999"/>
  </r>
  <r>
    <s v="SO - 0004351"/>
    <s v="Distributor"/>
    <s v="WARE-UHY1004"/>
    <d v="2019-05-15T00:00:00"/>
    <x v="505"/>
    <d v="2019-10-27T00:00:00"/>
    <x v="381"/>
    <n v="14"/>
    <s v="USD"/>
    <x v="8"/>
    <n v="23"/>
    <n v="41"/>
    <n v="237"/>
    <x v="4"/>
    <n v="18"/>
    <n v="7.4999999999999997E-2"/>
    <n v="6304.7"/>
    <n v="4413.29"/>
    <n v="23327.39"/>
    <n v="5674.23"/>
  </r>
  <r>
    <s v="SO - 0004352"/>
    <s v="Online"/>
    <s v="WARE-PUJ1005"/>
    <d v="2019-08-23T00:00:00"/>
    <x v="505"/>
    <d v="2019-11-14T00:00:00"/>
    <x v="381"/>
    <n v="14"/>
    <s v="USD"/>
    <x v="23"/>
    <n v="15"/>
    <n v="33"/>
    <n v="299"/>
    <x v="1"/>
    <n v="23"/>
    <n v="0.3"/>
    <n v="2298.1"/>
    <n v="1654.6319999999998"/>
    <n v="3217.3399999999997"/>
    <n v="-91.923999999999978"/>
  </r>
  <r>
    <s v="SO - 0004353"/>
    <s v="Wholesale"/>
    <s v="WARE-XYS1001"/>
    <d v="2019-05-15T00:00:00"/>
    <x v="506"/>
    <d v="2019-11-09T00:00:00"/>
    <x v="377"/>
    <n v="25"/>
    <s v="USD"/>
    <x v="3"/>
    <n v="28"/>
    <n v="37"/>
    <n v="33"/>
    <x v="2"/>
    <n v="37"/>
    <n v="0.1"/>
    <n v="3979.8"/>
    <n v="1830.7080000000001"/>
    <n v="21490.920000000002"/>
    <n v="10506.672000000002"/>
  </r>
  <r>
    <s v="SO - 0004354"/>
    <s v="Online"/>
    <s v="WARE-PUJ1005"/>
    <d v="2019-05-15T00:00:00"/>
    <x v="506"/>
    <d v="2019-11-15T00:00:00"/>
    <x v="374"/>
    <n v="26"/>
    <s v="USD"/>
    <x v="1"/>
    <n v="14"/>
    <n v="2"/>
    <n v="309"/>
    <x v="4"/>
    <n v="10"/>
    <n v="0.2"/>
    <n v="2592.9"/>
    <n v="1477.953"/>
    <n v="12445.920000000002"/>
    <n v="3578.2020000000011"/>
  </r>
  <r>
    <s v="SO - 0004355"/>
    <s v="In-Store"/>
    <s v="WARE-XYS1001"/>
    <d v="2019-05-15T00:00:00"/>
    <x v="506"/>
    <d v="2019-11-13T00:00:00"/>
    <x v="373"/>
    <n v="20"/>
    <s v="USD"/>
    <x v="5"/>
    <n v="12"/>
    <n v="11"/>
    <n v="12"/>
    <x v="0"/>
    <n v="19"/>
    <n v="7.4999999999999997E-2"/>
    <n v="670"/>
    <n v="408.7"/>
    <n v="4958"/>
    <n v="1688.4"/>
  </r>
  <r>
    <s v="SO - 0004356"/>
    <s v="Online"/>
    <s v="WARE-UHY1004"/>
    <d v="2019-08-23T00:00:00"/>
    <x v="506"/>
    <d v="2019-11-02T00:00:00"/>
    <x v="356"/>
    <n v="6"/>
    <s v="USD"/>
    <x v="17"/>
    <n v="20"/>
    <n v="20"/>
    <n v="211"/>
    <x v="3"/>
    <n v="6"/>
    <n v="7.4999999999999997E-2"/>
    <n v="3470.6"/>
    <n v="2151.7719999999999"/>
    <n v="22472.135000000002"/>
    <n v="7409.7310000000034"/>
  </r>
  <r>
    <s v="SO - 0004357"/>
    <s v="Wholesale"/>
    <s v="WARE-NMK1003"/>
    <d v="2019-08-23T00:00:00"/>
    <x v="506"/>
    <d v="2019-10-23T00:00:00"/>
    <x v="362"/>
    <n v="9"/>
    <s v="USD"/>
    <x v="25"/>
    <n v="27"/>
    <n v="43"/>
    <n v="105"/>
    <x v="1"/>
    <n v="46"/>
    <n v="0.05"/>
    <n v="1152.4000000000001"/>
    <n v="737.53600000000006"/>
    <n v="7663.4600000000009"/>
    <n v="2500.7080000000005"/>
  </r>
  <r>
    <s v="SO - 0004358"/>
    <s v="In-Store"/>
    <s v="WARE-XYS1001"/>
    <d v="2019-05-15T00:00:00"/>
    <x v="506"/>
    <d v="2019-11-11T00:00:00"/>
    <x v="370"/>
    <n v="11"/>
    <s v="USD"/>
    <x v="22"/>
    <n v="11"/>
    <n v="2"/>
    <n v="25"/>
    <x v="1"/>
    <n v="29"/>
    <n v="0.1"/>
    <n v="830.80000000000007"/>
    <n v="407.09200000000004"/>
    <n v="3738.6"/>
    <n v="1703.1399999999996"/>
  </r>
  <r>
    <s v="SO - 0004359"/>
    <s v="Online"/>
    <s v="WARE-NBV1002"/>
    <d v="2019-05-15T00:00:00"/>
    <x v="506"/>
    <d v="2019-11-05T00:00:00"/>
    <x v="362"/>
    <n v="9"/>
    <s v="USD"/>
    <x v="18"/>
    <n v="13"/>
    <n v="26"/>
    <n v="65"/>
    <x v="3"/>
    <n v="25"/>
    <n v="0.1"/>
    <n v="1112.2"/>
    <n v="611.71"/>
    <n v="8007.84"/>
    <n v="3114.16"/>
  </r>
  <r>
    <s v="SO - 0004360"/>
    <s v="In-Store"/>
    <s v="WARE-MKL1006"/>
    <d v="2019-08-23T00:00:00"/>
    <x v="506"/>
    <d v="2019-11-10T00:00:00"/>
    <x v="382"/>
    <n v="24"/>
    <s v="USD"/>
    <x v="5"/>
    <n v="12"/>
    <n v="45"/>
    <n v="334"/>
    <x v="1"/>
    <n v="46"/>
    <n v="0.05"/>
    <n v="1085.4000000000001"/>
    <n v="510.13800000000003"/>
    <n v="2062.2600000000002"/>
    <n v="1041.9840000000002"/>
  </r>
  <r>
    <s v="SO - 0004361"/>
    <s v="Online"/>
    <s v="WARE-NBV1002"/>
    <d v="2019-05-15T00:00:00"/>
    <x v="506"/>
    <d v="2019-11-05T00:00:00"/>
    <x v="367"/>
    <n v="12"/>
    <s v="USD"/>
    <x v="20"/>
    <n v="17"/>
    <n v="26"/>
    <n v="81"/>
    <x v="1"/>
    <n v="45"/>
    <n v="0.1"/>
    <n v="2519.2000000000003"/>
    <n v="1964.9760000000003"/>
    <n v="2267.2800000000002"/>
    <n v="302.30399999999986"/>
  </r>
  <r>
    <s v="SO - 0004362"/>
    <s v="Online"/>
    <s v="WARE-UHY1004"/>
    <d v="2019-08-23T00:00:00"/>
    <x v="506"/>
    <d v="2019-11-16T00:00:00"/>
    <x v="376"/>
    <n v="23"/>
    <s v="USD"/>
    <x v="19"/>
    <n v="19"/>
    <n v="39"/>
    <n v="255"/>
    <x v="0"/>
    <n v="15"/>
    <n v="0.05"/>
    <n v="1112.2"/>
    <n v="734.05200000000002"/>
    <n v="3169.77"/>
    <n v="967.61400000000003"/>
  </r>
  <r>
    <s v="SO - 0004363"/>
    <s v="In-Store"/>
    <s v="WARE-NMK1003"/>
    <d v="2019-05-15T00:00:00"/>
    <x v="507"/>
    <d v="2019-11-03T00:00:00"/>
    <x v="381"/>
    <n v="12"/>
    <s v="USD"/>
    <x v="5"/>
    <n v="12"/>
    <n v="18"/>
    <n v="88"/>
    <x v="1"/>
    <n v="33"/>
    <n v="7.4999999999999997E-2"/>
    <n v="1179.2"/>
    <n v="801.85600000000011"/>
    <n v="2181.52"/>
    <n v="577.80799999999977"/>
  </r>
  <r>
    <s v="SO - 0004364"/>
    <s v="In-Store"/>
    <s v="WARE-XYS1001"/>
    <d v="2019-05-15T00:00:00"/>
    <x v="507"/>
    <d v="2019-11-12T00:00:00"/>
    <x v="365"/>
    <n v="18"/>
    <s v="USD"/>
    <x v="5"/>
    <n v="12"/>
    <n v="20"/>
    <n v="55"/>
    <x v="0"/>
    <n v="38"/>
    <n v="0.05"/>
    <n v="1876"/>
    <n v="1050.5600000000002"/>
    <n v="10693.199999999999"/>
    <n v="4389.8399999999983"/>
  </r>
  <r>
    <s v="SO - 0004365"/>
    <s v="In-Store"/>
    <s v="WARE-NMK1003"/>
    <d v="2019-05-15T00:00:00"/>
    <x v="507"/>
    <d v="2019-11-06T00:00:00"/>
    <x v="366"/>
    <n v="9"/>
    <s v="USD"/>
    <x v="6"/>
    <n v="10"/>
    <n v="5"/>
    <n v="168"/>
    <x v="1"/>
    <n v="35"/>
    <n v="0.1"/>
    <n v="2391.9"/>
    <n v="1459.059"/>
    <n v="17221.68"/>
    <n v="5549.2080000000005"/>
  </r>
  <r>
    <s v="SO - 0004366"/>
    <s v="Online"/>
    <s v="WARE-NMK1003"/>
    <d v="2019-08-23T00:00:00"/>
    <x v="507"/>
    <d v="2019-11-16T00:00:00"/>
    <x v="372"/>
    <n v="15"/>
    <s v="USD"/>
    <x v="1"/>
    <n v="14"/>
    <n v="50"/>
    <n v="133"/>
    <x v="0"/>
    <n v="15"/>
    <n v="7.4999999999999997E-2"/>
    <n v="1929.6000000000001"/>
    <n v="1041.9840000000002"/>
    <n v="1784.88"/>
    <n v="742.89599999999996"/>
  </r>
  <r>
    <s v="SO - 0004367"/>
    <s v="In-Store"/>
    <s v="WARE-NMK1003"/>
    <d v="2019-08-23T00:00:00"/>
    <x v="507"/>
    <d v="2019-11-02T00:00:00"/>
    <x v="381"/>
    <n v="12"/>
    <s v="USD"/>
    <x v="13"/>
    <n v="2"/>
    <n v="6"/>
    <n v="129"/>
    <x v="0"/>
    <n v="38"/>
    <n v="7.4999999999999997E-2"/>
    <n v="1139"/>
    <n v="831.47"/>
    <n v="8428.6"/>
    <n v="1776.8400000000001"/>
  </r>
  <r>
    <s v="SO - 0004368"/>
    <s v="In-Store"/>
    <s v="WARE-PUJ1005"/>
    <d v="2019-05-15T00:00:00"/>
    <x v="507"/>
    <d v="2019-10-26T00:00:00"/>
    <x v="371"/>
    <n v="16"/>
    <s v="USD"/>
    <x v="10"/>
    <n v="9"/>
    <n v="8"/>
    <n v="265"/>
    <x v="0"/>
    <n v="20"/>
    <n v="0.05"/>
    <n v="3839.1"/>
    <n v="1996.3320000000001"/>
    <n v="14588.579999999998"/>
    <n v="6603.2519999999977"/>
  </r>
  <r>
    <s v="SO - 0004369"/>
    <s v="In-Store"/>
    <s v="WARE-NMK1003"/>
    <d v="2019-05-15T00:00:00"/>
    <x v="507"/>
    <d v="2019-10-26T00:00:00"/>
    <x v="367"/>
    <n v="11"/>
    <s v="USD"/>
    <x v="0"/>
    <n v="6"/>
    <n v="47"/>
    <n v="102"/>
    <x v="1"/>
    <n v="11"/>
    <n v="0.15"/>
    <n v="2599.6"/>
    <n v="1143.8240000000001"/>
    <n v="6628.98"/>
    <n v="3197.5079999999994"/>
  </r>
  <r>
    <s v="SO - 0004370"/>
    <s v="In-Store"/>
    <s v="WARE-NMK1003"/>
    <d v="2019-05-15T00:00:00"/>
    <x v="507"/>
    <d v="2019-11-07T00:00:00"/>
    <x v="370"/>
    <n v="10"/>
    <s v="USD"/>
    <x v="6"/>
    <n v="10"/>
    <n v="23"/>
    <n v="197"/>
    <x v="1"/>
    <n v="3"/>
    <n v="0.1"/>
    <n v="3859.2000000000003"/>
    <n v="2354.1120000000001"/>
    <n v="17366.400000000001"/>
    <n v="5595.84"/>
  </r>
  <r>
    <s v="SO - 0004371"/>
    <s v="In-Store"/>
    <s v="WARE-NBV1002"/>
    <d v="2019-05-15T00:00:00"/>
    <x v="508"/>
    <d v="2019-11-18T00:00:00"/>
    <x v="370"/>
    <n v="9"/>
    <s v="USD"/>
    <x v="10"/>
    <n v="9"/>
    <n v="2"/>
    <n v="68"/>
    <x v="1"/>
    <n v="14"/>
    <n v="7.4999999999999997E-2"/>
    <n v="234.5"/>
    <n v="126.63000000000001"/>
    <n v="433.82500000000005"/>
    <n v="180.56500000000003"/>
  </r>
  <r>
    <s v="SO - 0004372"/>
    <s v="Online"/>
    <s v="WARE-NMK1003"/>
    <d v="2019-08-23T00:00:00"/>
    <x v="508"/>
    <d v="2019-11-13T00:00:00"/>
    <x v="377"/>
    <n v="23"/>
    <s v="USD"/>
    <x v="20"/>
    <n v="17"/>
    <n v="39"/>
    <n v="151"/>
    <x v="2"/>
    <n v="8"/>
    <n v="0.15"/>
    <n v="944.7"/>
    <n v="670.73699999999997"/>
    <n v="4817.97"/>
    <n v="793.54800000000068"/>
  </r>
  <r>
    <s v="SO - 0004373"/>
    <s v="Online"/>
    <s v="WARE-PUJ1005"/>
    <d v="2019-05-15T00:00:00"/>
    <x v="508"/>
    <d v="2019-10-31T00:00:00"/>
    <x v="370"/>
    <n v="9"/>
    <s v="USD"/>
    <x v="20"/>
    <n v="17"/>
    <n v="10"/>
    <n v="328"/>
    <x v="1"/>
    <n v="35"/>
    <n v="7.4999999999999997E-2"/>
    <n v="3839.1"/>
    <n v="2917.7159999999999"/>
    <n v="10653.502500000001"/>
    <n v="1900.3545000000013"/>
  </r>
  <r>
    <s v="SO - 0004374"/>
    <s v="Online"/>
    <s v="WARE-PUJ1005"/>
    <d v="2019-05-15T00:00:00"/>
    <x v="508"/>
    <d v="2019-11-02T00:00:00"/>
    <x v="376"/>
    <n v="21"/>
    <s v="USD"/>
    <x v="17"/>
    <n v="20"/>
    <n v="25"/>
    <n v="325"/>
    <x v="3"/>
    <n v="28"/>
    <n v="0.05"/>
    <n v="1098.8"/>
    <n v="933.9799999999999"/>
    <n v="2087.7199999999998"/>
    <n v="219.76"/>
  </r>
  <r>
    <s v="SO - 0004375"/>
    <s v="Wholesale"/>
    <s v="WARE-PUJ1005"/>
    <d v="2019-08-23T00:00:00"/>
    <x v="508"/>
    <d v="2019-10-24T00:00:00"/>
    <x v="373"/>
    <n v="18"/>
    <s v="USD"/>
    <x v="21"/>
    <n v="26"/>
    <n v="33"/>
    <n v="291"/>
    <x v="0"/>
    <n v="38"/>
    <n v="7.4999999999999997E-2"/>
    <n v="1768.8"/>
    <n v="990.52800000000002"/>
    <n v="11452.980000000001"/>
    <n v="4519.2840000000015"/>
  </r>
  <r>
    <s v="SO - 0004376"/>
    <s v="Wholesale"/>
    <s v="WARE-PUJ1005"/>
    <d v="2019-08-23T00:00:00"/>
    <x v="508"/>
    <d v="2019-11-13T00:00:00"/>
    <x v="383"/>
    <n v="25"/>
    <s v="USD"/>
    <x v="25"/>
    <n v="27"/>
    <n v="48"/>
    <n v="320"/>
    <x v="1"/>
    <n v="27"/>
    <n v="0.15"/>
    <n v="3993.2000000000003"/>
    <n v="1717.076"/>
    <n v="27153.760000000002"/>
    <n v="13417.152000000002"/>
  </r>
  <r>
    <s v="SO - 0004377"/>
    <s v="In-Store"/>
    <s v="WARE-MKL1006"/>
    <d v="2019-08-23T00:00:00"/>
    <x v="509"/>
    <d v="2019-11-11T00:00:00"/>
    <x v="379"/>
    <n v="27"/>
    <s v="USD"/>
    <x v="11"/>
    <n v="5"/>
    <n v="46"/>
    <n v="333"/>
    <x v="1"/>
    <n v="46"/>
    <n v="7.4999999999999997E-2"/>
    <n v="241.20000000000002"/>
    <n v="132.66000000000003"/>
    <n v="446.22"/>
    <n v="180.89999999999998"/>
  </r>
  <r>
    <s v="SO - 0004378"/>
    <s v="In-Store"/>
    <s v="WARE-MKL1006"/>
    <d v="2019-08-23T00:00:00"/>
    <x v="509"/>
    <d v="2019-11-14T00:00:00"/>
    <x v="377"/>
    <n v="22"/>
    <s v="USD"/>
    <x v="26"/>
    <n v="3"/>
    <n v="40"/>
    <n v="340"/>
    <x v="1"/>
    <n v="40"/>
    <n v="0.1"/>
    <n v="3926.2000000000003"/>
    <n v="2394.982"/>
    <n v="14134.320000000002"/>
    <n v="4554.3920000000016"/>
  </r>
  <r>
    <s v="SO - 0004379"/>
    <s v="Distributor"/>
    <s v="WARE-UHY1004"/>
    <d v="2019-08-23T00:00:00"/>
    <x v="509"/>
    <d v="2019-11-10T00:00:00"/>
    <x v="373"/>
    <n v="17"/>
    <s v="USD"/>
    <x v="2"/>
    <n v="21"/>
    <n v="26"/>
    <n v="251"/>
    <x v="0"/>
    <n v="15"/>
    <n v="0.05"/>
    <n v="3350"/>
    <n v="2579.5"/>
    <n v="6365"/>
    <n v="1206"/>
  </r>
  <r>
    <s v="SO - 0004380"/>
    <s v="Wholesale"/>
    <s v="WARE-NMK1003"/>
    <d v="2019-05-15T00:00:00"/>
    <x v="509"/>
    <d v="2019-11-11T00:00:00"/>
    <x v="384"/>
    <n v="31"/>
    <s v="USD"/>
    <x v="25"/>
    <n v="27"/>
    <n v="14"/>
    <n v="145"/>
    <x v="0"/>
    <n v="15"/>
    <n v="0.15"/>
    <n v="1835.8"/>
    <n v="844.46799999999996"/>
    <n v="4681.29"/>
    <n v="2147.886"/>
  </r>
  <r>
    <s v="SO - 0004381"/>
    <s v="In-Store"/>
    <s v="WARE-MKL1006"/>
    <d v="2019-08-23T00:00:00"/>
    <x v="509"/>
    <d v="2019-10-30T00:00:00"/>
    <x v="376"/>
    <n v="20"/>
    <s v="USD"/>
    <x v="14"/>
    <n v="7"/>
    <n v="20"/>
    <n v="366"/>
    <x v="2"/>
    <n v="7"/>
    <n v="7.4999999999999997E-2"/>
    <n v="1118.9000000000001"/>
    <n v="928.68700000000001"/>
    <n v="6209.8950000000004"/>
    <n v="637.77300000000014"/>
  </r>
  <r>
    <s v="SO - 0004382"/>
    <s v="In-Store"/>
    <s v="WARE-MKL1006"/>
    <d v="2019-08-23T00:00:00"/>
    <x v="509"/>
    <d v="2019-11-06T00:00:00"/>
    <x v="368"/>
    <n v="15"/>
    <s v="USD"/>
    <x v="7"/>
    <n v="4"/>
    <n v="18"/>
    <n v="338"/>
    <x v="0"/>
    <n v="15"/>
    <n v="7.4999999999999997E-2"/>
    <n v="1051.9000000000001"/>
    <n v="568.02600000000007"/>
    <n v="5838.045000000001"/>
    <n v="2429.8890000000006"/>
  </r>
  <r>
    <s v="SO - 0004383"/>
    <s v="In-Store"/>
    <s v="WARE-XYS1001"/>
    <d v="2019-08-23T00:00:00"/>
    <x v="509"/>
    <d v="2019-11-18T00:00:00"/>
    <x v="367"/>
    <n v="9"/>
    <s v="USD"/>
    <x v="13"/>
    <n v="2"/>
    <n v="11"/>
    <n v="54"/>
    <x v="1"/>
    <n v="14"/>
    <n v="0.2"/>
    <n v="3577.8"/>
    <n v="2003.5680000000002"/>
    <n v="17173.440000000002"/>
    <n v="5152.0320000000011"/>
  </r>
  <r>
    <s v="SO - 0004384"/>
    <s v="Online"/>
    <s v="WARE-MKL1006"/>
    <d v="2019-08-23T00:00:00"/>
    <x v="509"/>
    <d v="2019-11-06T00:00:00"/>
    <x v="372"/>
    <n v="13"/>
    <s v="USD"/>
    <x v="19"/>
    <n v="19"/>
    <n v="20"/>
    <n v="340"/>
    <x v="1"/>
    <n v="23"/>
    <n v="0.1"/>
    <n v="3953"/>
    <n v="2450.86"/>
    <n v="17788.5"/>
    <n v="5534.1999999999989"/>
  </r>
  <r>
    <s v="SO - 0004385"/>
    <s v="In-Store"/>
    <s v="WARE-PUJ1005"/>
    <d v="2019-05-15T00:00:00"/>
    <x v="510"/>
    <d v="2019-11-07T00:00:00"/>
    <x v="369"/>
    <n v="27"/>
    <s v="USD"/>
    <x v="0"/>
    <n v="6"/>
    <n v="34"/>
    <n v="328"/>
    <x v="1"/>
    <n v="17"/>
    <n v="0.3"/>
    <n v="2633.1"/>
    <n v="1263.8879999999999"/>
    <n v="11059.019999999999"/>
    <n v="3475.6919999999991"/>
  </r>
  <r>
    <s v="SO - 0004386"/>
    <s v="In-Store"/>
    <s v="WARE-XYS1001"/>
    <d v="2019-05-15T00:00:00"/>
    <x v="510"/>
    <d v="2019-10-28T00:00:00"/>
    <x v="377"/>
    <n v="21"/>
    <s v="USD"/>
    <x v="11"/>
    <n v="5"/>
    <n v="39"/>
    <n v="1"/>
    <x v="1"/>
    <n v="33"/>
    <n v="7.4999999999999997E-2"/>
    <n v="1045.2"/>
    <n v="418.08000000000004"/>
    <n v="4834.05"/>
    <n v="2743.65"/>
  </r>
  <r>
    <s v="SO - 0004387"/>
    <s v="In-Store"/>
    <s v="WARE-PUJ1005"/>
    <d v="2019-08-23T00:00:00"/>
    <x v="510"/>
    <d v="2019-10-28T00:00:00"/>
    <x v="377"/>
    <n v="21"/>
    <s v="USD"/>
    <x v="10"/>
    <n v="9"/>
    <n v="22"/>
    <n v="304"/>
    <x v="1"/>
    <n v="17"/>
    <n v="0.05"/>
    <n v="3792.2000000000003"/>
    <n v="2123.6320000000005"/>
    <n v="3602.59"/>
    <n v="1478.9579999999996"/>
  </r>
  <r>
    <s v="SO - 0004388"/>
    <s v="Wholesale"/>
    <s v="WARE-NMK1003"/>
    <d v="2019-05-15T00:00:00"/>
    <x v="510"/>
    <d v="2019-11-05T00:00:00"/>
    <x v="379"/>
    <n v="26"/>
    <s v="USD"/>
    <x v="21"/>
    <n v="26"/>
    <n v="23"/>
    <n v="122"/>
    <x v="3"/>
    <n v="47"/>
    <n v="0.15"/>
    <n v="2653.2000000000003"/>
    <n v="1751.1120000000003"/>
    <n v="13531.32"/>
    <n v="3024.6479999999974"/>
  </r>
  <r>
    <s v="SO - 0004389"/>
    <s v="In-Store"/>
    <s v="WARE-UHY1004"/>
    <d v="2019-08-23T00:00:00"/>
    <x v="510"/>
    <d v="2019-11-10T00:00:00"/>
    <x v="373"/>
    <n v="16"/>
    <s v="USD"/>
    <x v="5"/>
    <n v="12"/>
    <n v="23"/>
    <n v="207"/>
    <x v="1"/>
    <n v="11"/>
    <n v="0.05"/>
    <n v="1005"/>
    <n v="402"/>
    <n v="6683.25"/>
    <n v="3869.25"/>
  </r>
  <r>
    <s v="SO - 0004390"/>
    <s v="Distributor"/>
    <s v="WARE-UHY1004"/>
    <d v="2019-08-23T00:00:00"/>
    <x v="510"/>
    <d v="2019-10-30T00:00:00"/>
    <x v="375"/>
    <n v="29"/>
    <s v="USD"/>
    <x v="15"/>
    <n v="24"/>
    <n v="40"/>
    <n v="214"/>
    <x v="2"/>
    <n v="8"/>
    <n v="0.1"/>
    <n v="5929.5"/>
    <n v="4209.9449999999997"/>
    <n v="37355.85"/>
    <n v="7886.2350000000006"/>
  </r>
  <r>
    <s v="SO - 0004391"/>
    <s v="Wholesale"/>
    <s v="WARE-UHY1004"/>
    <d v="2019-05-15T00:00:00"/>
    <x v="511"/>
    <d v="2019-11-21T00:00:00"/>
    <x v="371"/>
    <n v="12"/>
    <s v="USD"/>
    <x v="21"/>
    <n v="26"/>
    <n v="29"/>
    <n v="209"/>
    <x v="1"/>
    <n v="39"/>
    <n v="7.4999999999999997E-2"/>
    <n v="3484"/>
    <n v="1637.48"/>
    <n v="9668.1"/>
    <n v="4755.66"/>
  </r>
  <r>
    <s v="SO - 0004392"/>
    <s v="Online"/>
    <s v="WARE-MKL1006"/>
    <d v="2019-08-23T00:00:00"/>
    <x v="511"/>
    <d v="2019-11-16T00:00:00"/>
    <x v="379"/>
    <n v="25"/>
    <s v="USD"/>
    <x v="16"/>
    <n v="18"/>
    <n v="34"/>
    <n v="335"/>
    <x v="4"/>
    <n v="10"/>
    <n v="0.4"/>
    <n v="1855.9"/>
    <n v="1484.7200000000003"/>
    <n v="1113.54"/>
    <n v="-371.18000000000029"/>
  </r>
  <r>
    <s v="SO - 0004393"/>
    <s v="In-Store"/>
    <s v="WARE-UHY1004"/>
    <d v="2019-08-23T00:00:00"/>
    <x v="511"/>
    <d v="2019-11-15T00:00:00"/>
    <x v="376"/>
    <n v="18"/>
    <s v="USD"/>
    <x v="27"/>
    <n v="1"/>
    <n v="6"/>
    <n v="246"/>
    <x v="1"/>
    <n v="41"/>
    <n v="0.05"/>
    <n v="5567.7"/>
    <n v="2728.1729999999998"/>
    <n v="37025.205000000002"/>
    <n v="17927.994000000002"/>
  </r>
  <r>
    <s v="SO - 0004394"/>
    <s v="In-Store"/>
    <s v="WARE-MKL1006"/>
    <d v="2019-05-15T00:00:00"/>
    <x v="511"/>
    <d v="2019-11-04T00:00:00"/>
    <x v="366"/>
    <n v="5"/>
    <s v="USD"/>
    <x v="13"/>
    <n v="2"/>
    <n v="2"/>
    <n v="360"/>
    <x v="1"/>
    <n v="27"/>
    <n v="0.05"/>
    <n v="998.30000000000007"/>
    <n v="399.32000000000005"/>
    <n v="948.38499999999999"/>
    <n v="549.06499999999994"/>
  </r>
  <r>
    <s v="SO - 0004395"/>
    <s v="In-Store"/>
    <s v="WARE-NMK1003"/>
    <d v="2019-08-23T00:00:00"/>
    <x v="511"/>
    <d v="2019-11-15T00:00:00"/>
    <x v="383"/>
    <n v="22"/>
    <s v="USD"/>
    <x v="22"/>
    <n v="11"/>
    <n v="17"/>
    <n v="174"/>
    <x v="1"/>
    <n v="45"/>
    <n v="7.4999999999999997E-2"/>
    <n v="2626.4"/>
    <n v="1785.9520000000002"/>
    <n v="9717.68"/>
    <n v="2573.8719999999994"/>
  </r>
  <r>
    <s v="SO - 0004396"/>
    <s v="In-Store"/>
    <s v="WARE-NBV1002"/>
    <d v="2019-05-15T00:00:00"/>
    <x v="511"/>
    <d v="2019-11-02T00:00:00"/>
    <x v="368"/>
    <n v="13"/>
    <s v="USD"/>
    <x v="14"/>
    <n v="7"/>
    <n v="14"/>
    <n v="60"/>
    <x v="1"/>
    <n v="3"/>
    <n v="0.1"/>
    <n v="1112.2"/>
    <n v="656.19799999999998"/>
    <n v="6005.880000000001"/>
    <n v="2068.6920000000009"/>
  </r>
  <r>
    <s v="SO - 0004397"/>
    <s v="Online"/>
    <s v="WARE-NMK1003"/>
    <d v="2019-05-15T00:00:00"/>
    <x v="511"/>
    <d v="2019-11-03T00:00:00"/>
    <x v="373"/>
    <n v="15"/>
    <s v="USD"/>
    <x v="18"/>
    <n v="13"/>
    <n v="6"/>
    <n v="102"/>
    <x v="0"/>
    <n v="42"/>
    <n v="7.4999999999999997E-2"/>
    <n v="227.8"/>
    <n v="97.954000000000008"/>
    <n v="210.71500000000003"/>
    <n v="112.76100000000002"/>
  </r>
  <r>
    <s v="SO - 0004398"/>
    <s v="In-Store"/>
    <s v="WARE-NMK1003"/>
    <d v="2019-05-15T00:00:00"/>
    <x v="511"/>
    <d v="2019-11-12T00:00:00"/>
    <x v="368"/>
    <n v="13"/>
    <s v="USD"/>
    <x v="14"/>
    <n v="7"/>
    <n v="1"/>
    <n v="116"/>
    <x v="2"/>
    <n v="4"/>
    <n v="7.4999999999999997E-2"/>
    <n v="3959.7000000000003"/>
    <n v="1940.2530000000002"/>
    <n v="3662.7225000000003"/>
    <n v="1722.4695000000002"/>
  </r>
  <r>
    <s v="SO - 0004399"/>
    <s v="Distributor"/>
    <s v="WARE-NMK1003"/>
    <d v="2019-05-15T00:00:00"/>
    <x v="511"/>
    <d v="2019-10-30T00:00:00"/>
    <x v="372"/>
    <n v="11"/>
    <s v="USD"/>
    <x v="2"/>
    <n v="21"/>
    <n v="34"/>
    <n v="88"/>
    <x v="1"/>
    <n v="3"/>
    <n v="0.2"/>
    <n v="6097"/>
    <n v="4816.63"/>
    <n v="39020.800000000003"/>
    <n v="487.76000000000204"/>
  </r>
  <r>
    <s v="SO - 0004400"/>
    <s v="Online"/>
    <s v="WARE-PUJ1005"/>
    <d v="2019-05-15T00:00:00"/>
    <x v="511"/>
    <d v="2019-11-08T00:00:00"/>
    <x v="365"/>
    <n v="14"/>
    <s v="USD"/>
    <x v="17"/>
    <n v="20"/>
    <n v="28"/>
    <n v="295"/>
    <x v="3"/>
    <n v="6"/>
    <n v="0.05"/>
    <n v="2552.7000000000003"/>
    <n v="1506.0930000000001"/>
    <n v="2425.0650000000001"/>
    <n v="918.97199999999998"/>
  </r>
  <r>
    <s v="SO - 0004401"/>
    <s v="Distributor"/>
    <s v="WARE-PUJ1005"/>
    <d v="2019-05-15T00:00:00"/>
    <x v="511"/>
    <d v="2019-11-04T00:00:00"/>
    <x v="376"/>
    <n v="18"/>
    <s v="USD"/>
    <x v="2"/>
    <n v="21"/>
    <n v="24"/>
    <n v="295"/>
    <x v="1"/>
    <n v="41"/>
    <n v="7.4999999999999997E-2"/>
    <n v="1025.1000000000001"/>
    <n v="512.55000000000007"/>
    <n v="7585.7400000000016"/>
    <n v="3485.3400000000011"/>
  </r>
  <r>
    <s v="SO - 0004402"/>
    <s v="Distributor"/>
    <s v="WARE-UHY1004"/>
    <d v="2019-08-23T00:00:00"/>
    <x v="511"/>
    <d v="2019-11-14T00:00:00"/>
    <x v="385"/>
    <n v="33"/>
    <s v="USD"/>
    <x v="2"/>
    <n v="21"/>
    <n v="22"/>
    <n v="240"/>
    <x v="1"/>
    <n v="46"/>
    <n v="7.4999999999999997E-2"/>
    <n v="2425.4"/>
    <n v="1455.24"/>
    <n v="15704.465"/>
    <n v="5517.7849999999999"/>
  </r>
  <r>
    <s v="SO - 0004403"/>
    <s v="In-Store"/>
    <s v="WARE-PUJ1005"/>
    <d v="2019-08-23T00:00:00"/>
    <x v="512"/>
    <d v="2019-11-09T00:00:00"/>
    <x v="382"/>
    <n v="18"/>
    <s v="USD"/>
    <x v="14"/>
    <n v="7"/>
    <n v="6"/>
    <n v="271"/>
    <x v="2"/>
    <n v="4"/>
    <n v="0.2"/>
    <n v="3892.7000000000003"/>
    <n v="1985.2770000000003"/>
    <n v="3114.1600000000003"/>
    <n v="1128.883"/>
  </r>
  <r>
    <s v="SO - 0004404"/>
    <s v="In-Store"/>
    <s v="WARE-XYS1001"/>
    <d v="2019-08-23T00:00:00"/>
    <x v="512"/>
    <d v="2019-10-29T00:00:00"/>
    <x v="386"/>
    <n v="26"/>
    <s v="USD"/>
    <x v="22"/>
    <n v="11"/>
    <n v="21"/>
    <n v="11"/>
    <x v="2"/>
    <n v="4"/>
    <n v="0.1"/>
    <n v="3906.1"/>
    <n v="2031.172"/>
    <n v="24608.43"/>
    <n v="10390.226000000001"/>
  </r>
  <r>
    <s v="SO - 0004405"/>
    <s v="Online"/>
    <s v="WARE-NBV1002"/>
    <d v="2019-08-23T00:00:00"/>
    <x v="512"/>
    <d v="2019-11-16T00:00:00"/>
    <x v="374"/>
    <n v="20"/>
    <s v="USD"/>
    <x v="5"/>
    <n v="12"/>
    <n v="35"/>
    <n v="80"/>
    <x v="3"/>
    <n v="47"/>
    <n v="0.3"/>
    <n v="1038.5"/>
    <n v="820.41500000000008"/>
    <n v="5088.6499999999996"/>
    <n v="-654.25500000000102"/>
  </r>
  <r>
    <s v="SO - 0004406"/>
    <s v="Online"/>
    <s v="WARE-NMK1003"/>
    <d v="2019-05-15T00:00:00"/>
    <x v="512"/>
    <d v="2019-11-10T00:00:00"/>
    <x v="371"/>
    <n v="11"/>
    <s v="USD"/>
    <x v="20"/>
    <n v="17"/>
    <n v="34"/>
    <n v="143"/>
    <x v="1"/>
    <n v="35"/>
    <n v="0.15"/>
    <n v="2398.6"/>
    <n v="1295.2440000000001"/>
    <n v="6116.4299999999994"/>
    <n v="2230.697999999999"/>
  </r>
  <r>
    <s v="SO - 0004407"/>
    <s v="In-Store"/>
    <s v="WARE-PUJ1005"/>
    <d v="2019-08-23T00:00:00"/>
    <x v="513"/>
    <d v="2019-11-12T00:00:00"/>
    <x v="387"/>
    <n v="33"/>
    <s v="USD"/>
    <x v="26"/>
    <n v="3"/>
    <n v="3"/>
    <n v="309"/>
    <x v="0"/>
    <n v="19"/>
    <n v="0.05"/>
    <n v="1882.7"/>
    <n v="1374.3710000000001"/>
    <n v="14308.52"/>
    <n v="3313.5519999999997"/>
  </r>
  <r>
    <s v="SO - 0004408"/>
    <s v="Online"/>
    <s v="WARE-XYS1001"/>
    <d v="2019-08-23T00:00:00"/>
    <x v="513"/>
    <d v="2019-11-23T00:00:00"/>
    <x v="381"/>
    <n v="6"/>
    <s v="USD"/>
    <x v="16"/>
    <n v="18"/>
    <n v="44"/>
    <n v="12"/>
    <x v="1"/>
    <n v="23"/>
    <n v="0.15"/>
    <n v="1145.7"/>
    <n v="836.36099999999999"/>
    <n v="4869.2249999999995"/>
    <n v="687.41999999999916"/>
  </r>
  <r>
    <s v="SO - 0004409"/>
    <s v="Online"/>
    <s v="WARE-NMK1003"/>
    <d v="2019-08-23T00:00:00"/>
    <x v="513"/>
    <d v="2019-11-06T00:00:00"/>
    <x v="372"/>
    <n v="9"/>
    <s v="USD"/>
    <x v="1"/>
    <n v="14"/>
    <n v="37"/>
    <n v="185"/>
    <x v="3"/>
    <n v="47"/>
    <n v="7.4999999999999997E-2"/>
    <n v="3698.4"/>
    <n v="3069.672"/>
    <n v="10263.060000000001"/>
    <n v="1054.0440000000017"/>
  </r>
  <r>
    <s v="SO - 0004410"/>
    <s v="Online"/>
    <s v="WARE-PUJ1005"/>
    <d v="2019-08-23T00:00:00"/>
    <x v="513"/>
    <d v="2019-11-23T00:00:00"/>
    <x v="378"/>
    <n v="32"/>
    <s v="USD"/>
    <x v="18"/>
    <n v="13"/>
    <n v="28"/>
    <n v="328"/>
    <x v="0"/>
    <n v="20"/>
    <n v="0.15"/>
    <n v="2237.8000000000002"/>
    <n v="1678.3500000000001"/>
    <n v="15217.04"/>
    <n v="1790.2399999999998"/>
  </r>
  <r>
    <s v="SO - 0004411"/>
    <s v="Distributor"/>
    <s v="WARE-NMK1003"/>
    <d v="2019-08-23T00:00:00"/>
    <x v="513"/>
    <d v="2019-11-14T00:00:00"/>
    <x v="375"/>
    <n v="26"/>
    <s v="USD"/>
    <x v="8"/>
    <n v="23"/>
    <n v="29"/>
    <n v="185"/>
    <x v="1"/>
    <n v="35"/>
    <n v="0.05"/>
    <n v="194.3"/>
    <n v="102.97900000000001"/>
    <n v="1476.68"/>
    <n v="652.84799999999996"/>
  </r>
  <r>
    <s v="SO - 0004412"/>
    <s v="In-Store"/>
    <s v="WARE-PUJ1005"/>
    <d v="2019-05-15T00:00:00"/>
    <x v="513"/>
    <d v="2019-11-17T00:00:00"/>
    <x v="376"/>
    <n v="16"/>
    <s v="USD"/>
    <x v="26"/>
    <n v="3"/>
    <n v="50"/>
    <n v="284"/>
    <x v="1"/>
    <n v="32"/>
    <n v="7.4999999999999997E-2"/>
    <n v="1065.3"/>
    <n v="607.22099999999989"/>
    <n v="1970.8050000000001"/>
    <n v="756.36300000000028"/>
  </r>
  <r>
    <s v="SO - 0004413"/>
    <s v="Online"/>
    <s v="WARE-NMK1003"/>
    <d v="2019-05-15T00:00:00"/>
    <x v="513"/>
    <d v="2019-11-23T00:00:00"/>
    <x v="381"/>
    <n v="6"/>
    <s v="USD"/>
    <x v="16"/>
    <n v="18"/>
    <n v="24"/>
    <n v="129"/>
    <x v="3"/>
    <n v="6"/>
    <n v="7.4999999999999997E-2"/>
    <n v="670"/>
    <n v="301.5"/>
    <n v="1239.5"/>
    <n v="636.5"/>
  </r>
  <r>
    <s v="SO - 0004414"/>
    <s v="Online"/>
    <s v="WARE-NMK1003"/>
    <d v="2019-08-23T00:00:00"/>
    <x v="513"/>
    <d v="2019-11-22T00:00:00"/>
    <x v="381"/>
    <n v="6"/>
    <s v="USD"/>
    <x v="17"/>
    <n v="20"/>
    <n v="19"/>
    <n v="147"/>
    <x v="3"/>
    <n v="6"/>
    <n v="0.05"/>
    <n v="958.1"/>
    <n v="450.30699999999996"/>
    <n v="6371.3649999999998"/>
    <n v="3219.2159999999999"/>
  </r>
  <r>
    <s v="SO - 0004415"/>
    <s v="In-Store"/>
    <s v="WARE-XYS1001"/>
    <d v="2019-08-23T00:00:00"/>
    <x v="513"/>
    <d v="2019-11-17T00:00:00"/>
    <x v="367"/>
    <n v="5"/>
    <s v="USD"/>
    <x v="22"/>
    <n v="11"/>
    <n v="20"/>
    <n v="31"/>
    <x v="1"/>
    <n v="23"/>
    <n v="7.4999999999999997E-2"/>
    <n v="1078.7"/>
    <n v="819.81200000000001"/>
    <n v="6984.5825000000004"/>
    <n v="1245.8985000000002"/>
  </r>
  <r>
    <s v="SO - 0004416"/>
    <s v="Distributor"/>
    <s v="WARE-MKL1006"/>
    <d v="2019-08-23T00:00:00"/>
    <x v="513"/>
    <d v="2019-11-23T00:00:00"/>
    <x v="372"/>
    <n v="9"/>
    <s v="USD"/>
    <x v="2"/>
    <n v="21"/>
    <n v="3"/>
    <n v="361"/>
    <x v="1"/>
    <n v="46"/>
    <n v="0.05"/>
    <n v="187.6"/>
    <n v="103.18"/>
    <n v="1425.76"/>
    <n v="600.31999999999994"/>
  </r>
  <r>
    <s v="SO - 0004417"/>
    <s v="Distributor"/>
    <s v="WARE-XYS1001"/>
    <d v="2019-05-15T00:00:00"/>
    <x v="513"/>
    <d v="2019-11-14T00:00:00"/>
    <x v="372"/>
    <n v="9"/>
    <s v="USD"/>
    <x v="8"/>
    <n v="23"/>
    <n v="7"/>
    <n v="44"/>
    <x v="1"/>
    <n v="35"/>
    <n v="0.4"/>
    <n v="3772.1"/>
    <n v="2112.3760000000002"/>
    <n v="15842.82"/>
    <n v="1056.1879999999983"/>
  </r>
  <r>
    <s v="SO - 0004418"/>
    <s v="In-Store"/>
    <s v="WARE-XYS1001"/>
    <d v="2019-08-23T00:00:00"/>
    <x v="513"/>
    <d v="2019-11-17T00:00:00"/>
    <x v="365"/>
    <n v="12"/>
    <s v="USD"/>
    <x v="27"/>
    <n v="1"/>
    <n v="8"/>
    <n v="55"/>
    <x v="1"/>
    <n v="45"/>
    <n v="0.05"/>
    <n v="743.7"/>
    <n v="468.53100000000001"/>
    <n v="3532.5749999999998"/>
    <n v="1189.9199999999996"/>
  </r>
  <r>
    <s v="SO - 0004419"/>
    <s v="In-Store"/>
    <s v="WARE-MKL1006"/>
    <d v="2019-08-23T00:00:00"/>
    <x v="513"/>
    <d v="2019-11-19T00:00:00"/>
    <x v="372"/>
    <n v="9"/>
    <s v="USD"/>
    <x v="26"/>
    <n v="3"/>
    <n v="48"/>
    <n v="340"/>
    <x v="2"/>
    <n v="13"/>
    <n v="0.05"/>
    <n v="3979.8"/>
    <n v="3104.2440000000001"/>
    <n v="7561.62"/>
    <n v="1353.1319999999996"/>
  </r>
  <r>
    <s v="SO - 0004420"/>
    <s v="Distributor"/>
    <s v="WARE-NMK1003"/>
    <d v="2019-05-15T00:00:00"/>
    <x v="514"/>
    <d v="2019-11-10T00:00:00"/>
    <x v="388"/>
    <n v="40"/>
    <s v="USD"/>
    <x v="15"/>
    <n v="24"/>
    <n v="44"/>
    <n v="162"/>
    <x v="2"/>
    <n v="8"/>
    <n v="0.3"/>
    <n v="3966.4"/>
    <n v="1824.5440000000001"/>
    <n v="19435.359999999997"/>
    <n v="6663.551999999996"/>
  </r>
  <r>
    <s v="SO - 0004421"/>
    <s v="Wholesale"/>
    <s v="WARE-XYS1001"/>
    <d v="2019-08-23T00:00:00"/>
    <x v="514"/>
    <d v="2019-11-14T00:00:00"/>
    <x v="372"/>
    <n v="8"/>
    <s v="USD"/>
    <x v="3"/>
    <n v="28"/>
    <n v="13"/>
    <n v="13"/>
    <x v="1"/>
    <n v="39"/>
    <n v="7.4999999999999997E-2"/>
    <n v="227.8"/>
    <n v="113.9"/>
    <n v="1264.2900000000002"/>
    <n v="580.8900000000001"/>
  </r>
  <r>
    <s v="SO - 0004422"/>
    <s v="In-Store"/>
    <s v="WARE-PUJ1005"/>
    <d v="2019-05-15T00:00:00"/>
    <x v="514"/>
    <d v="2019-11-01T00:00:00"/>
    <x v="379"/>
    <n v="22"/>
    <s v="USD"/>
    <x v="13"/>
    <n v="2"/>
    <n v="8"/>
    <n v="284"/>
    <x v="1"/>
    <n v="46"/>
    <n v="0.3"/>
    <n v="5822.3"/>
    <n v="2736.4809999999998"/>
    <n v="32604.879999999997"/>
    <n v="10713.031999999999"/>
  </r>
  <r>
    <s v="SO - 0004423"/>
    <s v="In-Store"/>
    <s v="WARE-NBV1002"/>
    <d v="2019-08-23T00:00:00"/>
    <x v="514"/>
    <d v="2019-11-10T00:00:00"/>
    <x v="368"/>
    <n v="10"/>
    <s v="USD"/>
    <x v="10"/>
    <n v="9"/>
    <n v="2"/>
    <n v="69"/>
    <x v="1"/>
    <n v="29"/>
    <n v="0.2"/>
    <n v="1192.6000000000001"/>
    <n v="596.30000000000007"/>
    <n v="954.08000000000015"/>
    <n v="357.78000000000009"/>
  </r>
  <r>
    <s v="SO - 0004424"/>
    <s v="In-Store"/>
    <s v="WARE-NMK1003"/>
    <d v="2019-08-23T00:00:00"/>
    <x v="514"/>
    <d v="2019-11-21T00:00:00"/>
    <x v="365"/>
    <n v="11"/>
    <s v="USD"/>
    <x v="22"/>
    <n v="11"/>
    <n v="29"/>
    <n v="180"/>
    <x v="2"/>
    <n v="8"/>
    <n v="0.05"/>
    <n v="1762.1000000000001"/>
    <n v="775.32400000000007"/>
    <n v="13391.960000000001"/>
    <n v="7189.3680000000004"/>
  </r>
  <r>
    <s v="SO - 0004425"/>
    <s v="In-Store"/>
    <s v="WARE-UHY1004"/>
    <d v="2019-08-23T00:00:00"/>
    <x v="514"/>
    <d v="2019-11-14T00:00:00"/>
    <x v="376"/>
    <n v="15"/>
    <s v="USD"/>
    <x v="0"/>
    <n v="6"/>
    <n v="34"/>
    <n v="236"/>
    <x v="1"/>
    <n v="44"/>
    <n v="0.05"/>
    <n v="904.5"/>
    <n v="470.34000000000003"/>
    <n v="4296.375"/>
    <n v="1944.6749999999997"/>
  </r>
  <r>
    <s v="SO - 0004426"/>
    <s v="In-Store"/>
    <s v="WARE-MKL1006"/>
    <d v="2019-08-23T00:00:00"/>
    <x v="514"/>
    <d v="2019-11-03T00:00:00"/>
    <x v="368"/>
    <n v="10"/>
    <s v="USD"/>
    <x v="22"/>
    <n v="11"/>
    <n v="35"/>
    <n v="348"/>
    <x v="1"/>
    <n v="29"/>
    <n v="7.4999999999999997E-2"/>
    <n v="234.5"/>
    <n v="159.46"/>
    <n v="216.91250000000002"/>
    <n v="57.452500000000015"/>
  </r>
  <r>
    <s v="SO - 0004427"/>
    <s v="Online"/>
    <s v="WARE-MKL1006"/>
    <d v="2019-08-23T00:00:00"/>
    <x v="515"/>
    <d v="2019-11-16T00:00:00"/>
    <x v="375"/>
    <n v="24"/>
    <s v="USD"/>
    <x v="19"/>
    <n v="19"/>
    <n v="17"/>
    <n v="338"/>
    <x v="1"/>
    <n v="3"/>
    <n v="0.05"/>
    <n v="2974.8"/>
    <n v="1665.8880000000001"/>
    <n v="14130.3"/>
    <n v="5800.8599999999988"/>
  </r>
  <r>
    <s v="SO - 0004428"/>
    <s v="Online"/>
    <s v="WARE-PUJ1005"/>
    <d v="2019-08-23T00:00:00"/>
    <x v="515"/>
    <d v="2019-11-21T00:00:00"/>
    <x v="381"/>
    <n v="4"/>
    <s v="USD"/>
    <x v="18"/>
    <n v="13"/>
    <n v="15"/>
    <n v="289"/>
    <x v="3"/>
    <n v="47"/>
    <n v="0.05"/>
    <n v="1051.9000000000001"/>
    <n v="694.25400000000013"/>
    <n v="3997.2200000000003"/>
    <n v="1220.2039999999997"/>
  </r>
  <r>
    <s v="SO - 0004429"/>
    <s v="Distributor"/>
    <s v="WARE-NMK1003"/>
    <d v="2019-08-23T00:00:00"/>
    <x v="515"/>
    <d v="2019-11-18T00:00:00"/>
    <x v="365"/>
    <n v="10"/>
    <s v="USD"/>
    <x v="17"/>
    <n v="20"/>
    <n v="45"/>
    <n v="190"/>
    <x v="1"/>
    <n v="14"/>
    <n v="0.05"/>
    <n v="837.5"/>
    <n v="569.5"/>
    <n v="795.625"/>
    <n v="226.125"/>
  </r>
  <r>
    <s v="SO - 0004430"/>
    <s v="Online"/>
    <s v="WARE-NMK1003"/>
    <d v="2019-08-23T00:00:00"/>
    <x v="515"/>
    <d v="2019-11-13T00:00:00"/>
    <x v="369"/>
    <n v="22"/>
    <s v="USD"/>
    <x v="17"/>
    <n v="20"/>
    <n v="3"/>
    <n v="98"/>
    <x v="0"/>
    <n v="12"/>
    <n v="0.05"/>
    <n v="5071.9000000000005"/>
    <n v="3246.0160000000005"/>
    <n v="28909.83"/>
    <n v="9433.7339999999967"/>
  </r>
  <r>
    <s v="SO - 0004431"/>
    <s v="Online"/>
    <s v="WARE-NMK1003"/>
    <d v="2019-05-15T00:00:00"/>
    <x v="515"/>
    <d v="2019-11-22T00:00:00"/>
    <x v="387"/>
    <n v="31"/>
    <s v="USD"/>
    <x v="5"/>
    <n v="12"/>
    <n v="24"/>
    <n v="143"/>
    <x v="0"/>
    <n v="15"/>
    <n v="0.1"/>
    <n v="6445.4000000000005"/>
    <n v="5414.1360000000004"/>
    <n v="11601.720000000001"/>
    <n v="773.44800000000032"/>
  </r>
  <r>
    <s v="SO - 0004432"/>
    <s v="In-Store"/>
    <s v="WARE-NMK1003"/>
    <d v="2019-08-23T00:00:00"/>
    <x v="515"/>
    <d v="2019-11-05T00:00:00"/>
    <x v="374"/>
    <n v="17"/>
    <s v="USD"/>
    <x v="22"/>
    <n v="11"/>
    <n v="26"/>
    <n v="126"/>
    <x v="3"/>
    <n v="47"/>
    <n v="0.1"/>
    <n v="850.9"/>
    <n v="646.68399999999997"/>
    <n v="765.81"/>
    <n v="119.12599999999998"/>
  </r>
  <r>
    <s v="SO - 0004433"/>
    <s v="Online"/>
    <s v="WARE-NBV1002"/>
    <d v="2019-05-15T00:00:00"/>
    <x v="515"/>
    <d v="2019-11-06T00:00:00"/>
    <x v="368"/>
    <n v="9"/>
    <s v="USD"/>
    <x v="16"/>
    <n v="18"/>
    <n v="33"/>
    <n v="76"/>
    <x v="4"/>
    <n v="10"/>
    <n v="7.4999999999999997E-2"/>
    <n v="690.1"/>
    <n v="552.08000000000004"/>
    <n v="5106.7400000000007"/>
    <n v="690.10000000000036"/>
  </r>
  <r>
    <s v="SO - 0004434"/>
    <s v="In-Store"/>
    <s v="WARE-NMK1003"/>
    <d v="2019-05-15T00:00:00"/>
    <x v="515"/>
    <d v="2019-11-21T00:00:00"/>
    <x v="367"/>
    <n v="3"/>
    <s v="USD"/>
    <x v="14"/>
    <n v="7"/>
    <n v="43"/>
    <n v="146"/>
    <x v="1"/>
    <n v="46"/>
    <n v="0.3"/>
    <n v="167.5"/>
    <n v="77.05"/>
    <n v="468.99999999999994"/>
    <n v="160.79999999999995"/>
  </r>
  <r>
    <s v="SO - 0004435"/>
    <s v="In-Store"/>
    <s v="WARE-UHY1004"/>
    <d v="2019-05-15T00:00:00"/>
    <x v="515"/>
    <d v="2019-11-01T00:00:00"/>
    <x v="379"/>
    <n v="21"/>
    <s v="USD"/>
    <x v="11"/>
    <n v="5"/>
    <n v="9"/>
    <n v="245"/>
    <x v="0"/>
    <n v="42"/>
    <n v="0.4"/>
    <n v="1098.8"/>
    <n v="571.37599999999998"/>
    <n v="3955.6799999999994"/>
    <n v="527.42399999999952"/>
  </r>
  <r>
    <s v="SO - 0004436"/>
    <s v="Online"/>
    <s v="WARE-PUJ1005"/>
    <d v="2019-05-15T00:00:00"/>
    <x v="515"/>
    <d v="2019-11-09T00:00:00"/>
    <x v="382"/>
    <n v="15"/>
    <s v="USD"/>
    <x v="18"/>
    <n v="13"/>
    <n v="16"/>
    <n v="280"/>
    <x v="0"/>
    <n v="12"/>
    <n v="0.05"/>
    <n v="2532.6"/>
    <n v="1950.1019999999999"/>
    <n v="9623.8799999999992"/>
    <n v="1823.4719999999998"/>
  </r>
  <r>
    <s v="SO - 0004437"/>
    <s v="Online"/>
    <s v="WARE-NMK1003"/>
    <d v="2019-08-23T00:00:00"/>
    <x v="516"/>
    <d v="2019-11-17T00:00:00"/>
    <x v="369"/>
    <n v="21"/>
    <s v="USD"/>
    <x v="19"/>
    <n v="19"/>
    <n v="37"/>
    <n v="161"/>
    <x v="1"/>
    <n v="36"/>
    <n v="0.2"/>
    <n v="1085.4000000000001"/>
    <n v="586.1160000000001"/>
    <n v="3473.2800000000007"/>
    <n v="1128.8160000000003"/>
  </r>
  <r>
    <s v="SO - 0004438"/>
    <s v="Online"/>
    <s v="WARE-NMK1003"/>
    <d v="2019-08-23T00:00:00"/>
    <x v="516"/>
    <d v="2019-11-01T00:00:00"/>
    <x v="377"/>
    <n v="15"/>
    <s v="USD"/>
    <x v="1"/>
    <n v="14"/>
    <n v="25"/>
    <n v="169"/>
    <x v="0"/>
    <n v="34"/>
    <n v="7.4999999999999997E-2"/>
    <n v="951.4"/>
    <n v="704.03599999999994"/>
    <n v="880.04500000000007"/>
    <n v="176.00900000000013"/>
  </r>
  <r>
    <s v="SO - 0004439"/>
    <s v="Online"/>
    <s v="WARE-NMK1003"/>
    <d v="2019-05-15T00:00:00"/>
    <x v="516"/>
    <d v="2019-11-07T00:00:00"/>
    <x v="374"/>
    <n v="16"/>
    <s v="USD"/>
    <x v="16"/>
    <n v="18"/>
    <n v="40"/>
    <n v="163"/>
    <x v="2"/>
    <n v="37"/>
    <n v="7.4999999999999997E-2"/>
    <n v="2586.2000000000003"/>
    <n v="1163.7900000000002"/>
    <n v="11961.175000000003"/>
    <n v="6142.2250000000022"/>
  </r>
  <r>
    <s v="SO - 0004440"/>
    <s v="Online"/>
    <s v="WARE-PUJ1005"/>
    <d v="2019-05-15T00:00:00"/>
    <x v="516"/>
    <d v="2019-11-01T00:00:00"/>
    <x v="380"/>
    <n v="27"/>
    <s v="USD"/>
    <x v="20"/>
    <n v="17"/>
    <n v="3"/>
    <n v="288"/>
    <x v="0"/>
    <n v="15"/>
    <n v="0.4"/>
    <n v="1708.5"/>
    <n v="1161.78"/>
    <n v="8200.7999999999993"/>
    <n v="-1093.4400000000005"/>
  </r>
  <r>
    <s v="SO - 0004441"/>
    <s v="In-Store"/>
    <s v="WARE-UHY1004"/>
    <d v="2019-08-23T00:00:00"/>
    <x v="517"/>
    <d v="2019-11-18T00:00:00"/>
    <x v="376"/>
    <n v="12"/>
    <s v="USD"/>
    <x v="13"/>
    <n v="2"/>
    <n v="4"/>
    <n v="212"/>
    <x v="1"/>
    <n v="26"/>
    <n v="0.15"/>
    <n v="1078.7"/>
    <n v="506.98899999999998"/>
    <n v="2750.6850000000004"/>
    <n v="1229.7180000000005"/>
  </r>
  <r>
    <s v="SO - 0004442"/>
    <s v="In-Store"/>
    <s v="WARE-UHY1004"/>
    <d v="2019-08-23T00:00:00"/>
    <x v="517"/>
    <d v="2019-11-25T00:00:00"/>
    <x v="383"/>
    <n v="16"/>
    <s v="USD"/>
    <x v="14"/>
    <n v="7"/>
    <n v="50"/>
    <n v="249"/>
    <x v="1"/>
    <n v="29"/>
    <n v="0.05"/>
    <n v="1132.3"/>
    <n v="758.64099999999996"/>
    <n v="5378.4250000000002"/>
    <n v="1585.2200000000003"/>
  </r>
  <r>
    <s v="SO - 0004443"/>
    <s v="Distributor"/>
    <s v="WARE-XYS1001"/>
    <d v="2019-05-15T00:00:00"/>
    <x v="517"/>
    <d v="2019-11-24T00:00:00"/>
    <x v="382"/>
    <n v="13"/>
    <s v="USD"/>
    <x v="15"/>
    <n v="24"/>
    <n v="44"/>
    <n v="42"/>
    <x v="1"/>
    <n v="26"/>
    <n v="0.15"/>
    <n v="1983.2"/>
    <n v="1269.248"/>
    <n v="11800.039999999999"/>
    <n v="2915.3039999999983"/>
  </r>
  <r>
    <s v="SO - 0004444"/>
    <s v="Online"/>
    <s v="WARE-XYS1001"/>
    <d v="2019-05-15T00:00:00"/>
    <x v="517"/>
    <d v="2019-11-14T00:00:00"/>
    <x v="371"/>
    <n v="6"/>
    <s v="USD"/>
    <x v="19"/>
    <n v="19"/>
    <n v="14"/>
    <n v="10"/>
    <x v="2"/>
    <n v="7"/>
    <n v="7.4999999999999997E-2"/>
    <n v="1051.9000000000001"/>
    <n v="746.84900000000005"/>
    <n v="5838.045000000001"/>
    <n v="1356.9510000000009"/>
  </r>
  <r>
    <s v="SO - 0004445"/>
    <s v="Wholesale"/>
    <s v="WARE-NMK1003"/>
    <d v="2019-08-23T00:00:00"/>
    <x v="517"/>
    <d v="2019-11-17T00:00:00"/>
    <x v="373"/>
    <n v="9"/>
    <s v="USD"/>
    <x v="21"/>
    <n v="26"/>
    <n v="6"/>
    <n v="120"/>
    <x v="1"/>
    <n v="2"/>
    <n v="0.15"/>
    <n v="3979.8"/>
    <n v="2268.4859999999999"/>
    <n v="13531.32"/>
    <n v="4457.3760000000002"/>
  </r>
  <r>
    <s v="SO - 0004446"/>
    <s v="Online"/>
    <s v="WARE-NMK1003"/>
    <d v="2019-05-15T00:00:00"/>
    <x v="517"/>
    <d v="2019-11-08T00:00:00"/>
    <x v="383"/>
    <n v="16"/>
    <s v="USD"/>
    <x v="17"/>
    <n v="20"/>
    <n v="46"/>
    <n v="97"/>
    <x v="1"/>
    <n v="21"/>
    <n v="0.05"/>
    <n v="1708.5"/>
    <n v="683.40000000000009"/>
    <n v="9738.4499999999989"/>
    <n v="5638.0499999999984"/>
  </r>
  <r>
    <s v="SO - 0004447"/>
    <s v="Online"/>
    <s v="WARE-XYS1001"/>
    <d v="2019-08-23T00:00:00"/>
    <x v="517"/>
    <d v="2019-11-16T00:00:00"/>
    <x v="372"/>
    <n v="5"/>
    <s v="USD"/>
    <x v="20"/>
    <n v="17"/>
    <n v="13"/>
    <n v="42"/>
    <x v="0"/>
    <n v="22"/>
    <n v="0.1"/>
    <n v="1005"/>
    <n v="623.1"/>
    <n v="6331.5"/>
    <n v="1969.8000000000002"/>
  </r>
  <r>
    <s v="SO - 0004448"/>
    <s v="Online"/>
    <s v="WARE-XYS1001"/>
    <d v="2019-05-15T00:00:00"/>
    <x v="517"/>
    <d v="2019-11-17T00:00:00"/>
    <x v="383"/>
    <n v="16"/>
    <s v="USD"/>
    <x v="5"/>
    <n v="12"/>
    <n v="44"/>
    <n v="4"/>
    <x v="2"/>
    <n v="16"/>
    <n v="7.4999999999999997E-2"/>
    <n v="3845.8"/>
    <n v="2615.1440000000002"/>
    <n v="28458.920000000002"/>
    <n v="7537.768"/>
  </r>
  <r>
    <s v="SO - 0004449"/>
    <s v="Distributor"/>
    <s v="WARE-UHY1004"/>
    <d v="2019-08-23T00:00:00"/>
    <x v="518"/>
    <d v="2019-11-26T00:00:00"/>
    <x v="379"/>
    <n v="18"/>
    <s v="USD"/>
    <x v="4"/>
    <n v="22"/>
    <n v="15"/>
    <n v="247"/>
    <x v="1"/>
    <n v="36"/>
    <n v="7.4999999999999997E-2"/>
    <n v="1125.6000000000001"/>
    <n v="664.10400000000004"/>
    <n v="3123.5400000000004"/>
    <n v="1131.2280000000003"/>
  </r>
  <r>
    <s v="SO - 0004450"/>
    <s v="Distributor"/>
    <s v="WARE-UHY1004"/>
    <d v="2019-08-23T00:00:00"/>
    <x v="518"/>
    <d v="2019-11-11T00:00:00"/>
    <x v="373"/>
    <n v="8"/>
    <s v="USD"/>
    <x v="12"/>
    <n v="25"/>
    <n v="36"/>
    <n v="205"/>
    <x v="1"/>
    <n v="29"/>
    <n v="0.2"/>
    <n v="1025.1000000000001"/>
    <n v="666.31500000000005"/>
    <n v="3280.3200000000006"/>
    <n v="615.0600000000004"/>
  </r>
  <r>
    <s v="SO - 0004451"/>
    <s v="Wholesale"/>
    <s v="WARE-NMK1003"/>
    <d v="2019-08-23T00:00:00"/>
    <x v="518"/>
    <d v="2019-11-10T00:00:00"/>
    <x v="387"/>
    <n v="28"/>
    <s v="USD"/>
    <x v="3"/>
    <n v="28"/>
    <n v="10"/>
    <n v="176"/>
    <x v="4"/>
    <n v="10"/>
    <n v="0.3"/>
    <n v="6559.3"/>
    <n v="5444.2190000000001"/>
    <n v="4591.51"/>
    <n v="-852.70899999999983"/>
  </r>
  <r>
    <s v="SO - 0004452"/>
    <s v="Online"/>
    <s v="WARE-NMK1003"/>
    <d v="2019-05-15T00:00:00"/>
    <x v="518"/>
    <d v="2019-11-13T00:00:00"/>
    <x v="369"/>
    <n v="19"/>
    <s v="USD"/>
    <x v="16"/>
    <n v="18"/>
    <n v="22"/>
    <n v="160"/>
    <x v="1"/>
    <n v="26"/>
    <n v="7.4999999999999997E-2"/>
    <n v="2318.2000000000003"/>
    <n v="1043.19"/>
    <n v="4288.670000000001"/>
    <n v="2202.2900000000009"/>
  </r>
  <r>
    <s v="SO - 0004453"/>
    <s v="In-Store"/>
    <s v="WARE-XYS1001"/>
    <d v="2019-08-23T00:00:00"/>
    <x v="518"/>
    <d v="2019-11-25T00:00:00"/>
    <x v="368"/>
    <n v="6"/>
    <s v="USD"/>
    <x v="9"/>
    <n v="8"/>
    <n v="47"/>
    <n v="38"/>
    <x v="1"/>
    <n v="2"/>
    <n v="7.4999999999999997E-2"/>
    <n v="1058.6000000000001"/>
    <n v="656.33200000000011"/>
    <n v="979.20500000000015"/>
    <n v="322.87300000000005"/>
  </r>
  <r>
    <s v="SO - 0004454"/>
    <s v="Online"/>
    <s v="WARE-NMK1003"/>
    <d v="2019-05-15T00:00:00"/>
    <x v="519"/>
    <d v="2019-11-10T00:00:00"/>
    <x v="382"/>
    <n v="11"/>
    <s v="USD"/>
    <x v="18"/>
    <n v="13"/>
    <n v="10"/>
    <n v="155"/>
    <x v="2"/>
    <n v="8"/>
    <n v="0.3"/>
    <n v="1762.1000000000001"/>
    <n v="1356.8170000000002"/>
    <n v="4933.88"/>
    <n v="-493.38800000000083"/>
  </r>
  <r>
    <s v="SO - 0004455"/>
    <s v="In-Store"/>
    <s v="WARE-UHY1004"/>
    <d v="2019-08-23T00:00:00"/>
    <x v="519"/>
    <d v="2019-11-15T00:00:00"/>
    <x v="374"/>
    <n v="13"/>
    <s v="USD"/>
    <x v="22"/>
    <n v="11"/>
    <n v="40"/>
    <n v="252"/>
    <x v="1"/>
    <n v="23"/>
    <n v="0.05"/>
    <n v="1051.9000000000001"/>
    <n v="452.31700000000001"/>
    <n v="3997.2200000000003"/>
    <n v="2187.9520000000002"/>
  </r>
  <r>
    <s v="SO - 0004456"/>
    <s v="In-Store"/>
    <s v="WARE-UHY1004"/>
    <d v="2019-08-23T00:00:00"/>
    <x v="519"/>
    <d v="2019-11-26T00:00:00"/>
    <x v="376"/>
    <n v="10"/>
    <s v="USD"/>
    <x v="14"/>
    <n v="7"/>
    <n v="42"/>
    <n v="247"/>
    <x v="1"/>
    <n v="11"/>
    <n v="0.15"/>
    <n v="2572.8000000000002"/>
    <n v="1312.1280000000002"/>
    <n v="8747.52"/>
    <n v="3499.0079999999998"/>
  </r>
  <r>
    <s v="SO - 0004457"/>
    <s v="In-Store"/>
    <s v="WARE-XYS1001"/>
    <d v="2019-05-15T00:00:00"/>
    <x v="519"/>
    <d v="2019-11-19T00:00:00"/>
    <x v="375"/>
    <n v="20"/>
    <s v="USD"/>
    <x v="11"/>
    <n v="5"/>
    <n v="17"/>
    <n v="17"/>
    <x v="1"/>
    <n v="44"/>
    <n v="7.4999999999999997E-2"/>
    <n v="1835.8"/>
    <n v="1413.566"/>
    <n v="11886.805"/>
    <n v="1991.8430000000008"/>
  </r>
  <r>
    <s v="SO - 0004458"/>
    <s v="Online"/>
    <s v="WARE-PUJ1005"/>
    <d v="2019-08-23T00:00:00"/>
    <x v="519"/>
    <d v="2019-11-25T00:00:00"/>
    <x v="375"/>
    <n v="20"/>
    <s v="USD"/>
    <x v="16"/>
    <n v="18"/>
    <n v="15"/>
    <n v="321"/>
    <x v="0"/>
    <n v="5"/>
    <n v="0.1"/>
    <n v="1078.7"/>
    <n v="453.05400000000003"/>
    <n v="7766.64"/>
    <n v="4142.2080000000005"/>
  </r>
  <r>
    <s v="SO - 0004459"/>
    <s v="Online"/>
    <s v="WARE-PUJ1005"/>
    <d v="2019-08-23T00:00:00"/>
    <x v="519"/>
    <d v="2019-11-27T00:00:00"/>
    <x v="376"/>
    <n v="10"/>
    <s v="USD"/>
    <x v="23"/>
    <n v="15"/>
    <n v="39"/>
    <n v="270"/>
    <x v="1"/>
    <n v="3"/>
    <n v="7.4999999999999997E-2"/>
    <n v="3919.5"/>
    <n v="3018.0149999999999"/>
    <n v="7251.0750000000007"/>
    <n v="1215.045000000001"/>
  </r>
  <r>
    <s v="SO - 0004460"/>
    <s v="In-Store"/>
    <s v="WARE-NMK1003"/>
    <d v="2019-08-23T00:00:00"/>
    <x v="519"/>
    <d v="2019-11-16T00:00:00"/>
    <x v="375"/>
    <n v="20"/>
    <s v="USD"/>
    <x v="0"/>
    <n v="6"/>
    <n v="14"/>
    <n v="203"/>
    <x v="1"/>
    <n v="23"/>
    <n v="7.4999999999999997E-2"/>
    <n v="5688.3"/>
    <n v="4152.4589999999998"/>
    <n v="5261.6775000000007"/>
    <n v="1109.2185000000009"/>
  </r>
  <r>
    <s v="SO - 0004461"/>
    <s v="Online"/>
    <s v="WARE-UHY1004"/>
    <d v="2019-08-23T00:00:00"/>
    <x v="519"/>
    <d v="2019-11-20T00:00:00"/>
    <x v="388"/>
    <n v="35"/>
    <s v="USD"/>
    <x v="19"/>
    <n v="19"/>
    <n v="4"/>
    <n v="213"/>
    <x v="2"/>
    <n v="13"/>
    <n v="0.15"/>
    <n v="2438.8000000000002"/>
    <n v="1414.5039999999999"/>
    <n v="14510.86"/>
    <n v="4609.3320000000022"/>
  </r>
  <r>
    <s v="SO - 0004462"/>
    <s v="In-Store"/>
    <s v="WARE-MKL1006"/>
    <d v="2019-08-23T00:00:00"/>
    <x v="519"/>
    <d v="2019-11-05T00:00:00"/>
    <x v="389"/>
    <n v="31"/>
    <s v="USD"/>
    <x v="6"/>
    <n v="10"/>
    <n v="6"/>
    <n v="365"/>
    <x v="1"/>
    <n v="46"/>
    <n v="0.1"/>
    <n v="837.5"/>
    <n v="502.5"/>
    <n v="1507.5"/>
    <n v="502.5"/>
  </r>
  <r>
    <s v="SO - 0004463"/>
    <s v="Distributor"/>
    <s v="WARE-NMK1003"/>
    <d v="2019-05-15T00:00:00"/>
    <x v="519"/>
    <d v="2019-11-13T00:00:00"/>
    <x v="390"/>
    <n v="28"/>
    <s v="USD"/>
    <x v="12"/>
    <n v="25"/>
    <n v="20"/>
    <n v="170"/>
    <x v="2"/>
    <n v="7"/>
    <n v="0.05"/>
    <n v="6438.7"/>
    <n v="4378.3159999999998"/>
    <n v="42817.354999999996"/>
    <n v="12169.142999999996"/>
  </r>
  <r>
    <s v="SO - 0004464"/>
    <s v="Wholesale"/>
    <s v="WARE-NMK1003"/>
    <d v="2019-08-23T00:00:00"/>
    <x v="520"/>
    <d v="2019-11-27T00:00:00"/>
    <x v="375"/>
    <n v="19"/>
    <s v="USD"/>
    <x v="3"/>
    <n v="28"/>
    <n v="15"/>
    <n v="136"/>
    <x v="1"/>
    <n v="21"/>
    <n v="0.05"/>
    <n v="1795.6000000000001"/>
    <n v="1400.5680000000002"/>
    <n v="13646.56"/>
    <n v="2442.0159999999978"/>
  </r>
  <r>
    <s v="SO - 0004465"/>
    <s v="Wholesale"/>
    <s v="WARE-NMK1003"/>
    <d v="2019-08-23T00:00:00"/>
    <x v="520"/>
    <d v="2019-11-07T00:00:00"/>
    <x v="369"/>
    <n v="17"/>
    <s v="USD"/>
    <x v="25"/>
    <n v="27"/>
    <n v="29"/>
    <n v="143"/>
    <x v="2"/>
    <n v="4"/>
    <n v="0.15"/>
    <n v="1038.5"/>
    <n v="799.64499999999998"/>
    <n v="3530.9"/>
    <n v="332.32000000000016"/>
  </r>
  <r>
    <s v="SO - 0004466"/>
    <s v="Online"/>
    <s v="WARE-XYS1001"/>
    <d v="2019-08-23T00:00:00"/>
    <x v="520"/>
    <d v="2019-11-29T00:00:00"/>
    <x v="383"/>
    <n v="13"/>
    <s v="USD"/>
    <x v="17"/>
    <n v="20"/>
    <n v="10"/>
    <n v="17"/>
    <x v="0"/>
    <n v="34"/>
    <n v="0.4"/>
    <n v="174.20000000000002"/>
    <n v="85.358000000000004"/>
    <n v="418.08000000000004"/>
    <n v="76.648000000000025"/>
  </r>
  <r>
    <s v="SO - 0004467"/>
    <s v="In-Store"/>
    <s v="WARE-XYS1001"/>
    <d v="2019-05-15T00:00:00"/>
    <x v="520"/>
    <d v="2019-11-22T00:00:00"/>
    <x v="383"/>
    <n v="13"/>
    <s v="USD"/>
    <x v="6"/>
    <n v="10"/>
    <n v="33"/>
    <n v="48"/>
    <x v="0"/>
    <n v="34"/>
    <n v="7.4999999999999997E-2"/>
    <n v="5185.8"/>
    <n v="3111.48"/>
    <n v="38374.920000000006"/>
    <n v="13483.080000000005"/>
  </r>
  <r>
    <s v="SO - 0004468"/>
    <s v="Wholesale"/>
    <s v="WARE-XYS1001"/>
    <d v="2019-05-15T00:00:00"/>
    <x v="520"/>
    <d v="2019-11-25T00:00:00"/>
    <x v="375"/>
    <n v="19"/>
    <s v="USD"/>
    <x v="25"/>
    <n v="27"/>
    <n v="11"/>
    <n v="54"/>
    <x v="3"/>
    <n v="28"/>
    <n v="0.1"/>
    <n v="1045.2"/>
    <n v="512.14800000000002"/>
    <n v="7525.4400000000005"/>
    <n v="3428.2560000000003"/>
  </r>
  <r>
    <s v="SO - 0004469"/>
    <s v="Distributor"/>
    <s v="WARE-MKL1006"/>
    <d v="2019-08-23T00:00:00"/>
    <x v="520"/>
    <d v="2019-11-29T00:00:00"/>
    <x v="365"/>
    <n v="5"/>
    <s v="USD"/>
    <x v="15"/>
    <n v="24"/>
    <n v="48"/>
    <n v="352"/>
    <x v="0"/>
    <n v="12"/>
    <n v="7.4999999999999997E-2"/>
    <n v="3872.6"/>
    <n v="2284.8339999999998"/>
    <n v="7164.31"/>
    <n v="2594.6420000000007"/>
  </r>
  <r>
    <s v="SO - 0004470"/>
    <s v="Distributor"/>
    <s v="WARE-PUJ1005"/>
    <d v="2019-08-23T00:00:00"/>
    <x v="520"/>
    <d v="2019-11-25T00:00:00"/>
    <x v="374"/>
    <n v="12"/>
    <s v="USD"/>
    <x v="4"/>
    <n v="22"/>
    <n v="50"/>
    <n v="322"/>
    <x v="1"/>
    <n v="33"/>
    <n v="7.4999999999999997E-2"/>
    <n v="1922.9"/>
    <n v="1115.2819999999999"/>
    <n v="10672.095000000001"/>
    <n v="3980.4030000000021"/>
  </r>
  <r>
    <s v="SO - 0004471"/>
    <s v="In-Store"/>
    <s v="WARE-NMK1003"/>
    <d v="2019-05-15T00:00:00"/>
    <x v="520"/>
    <d v="2019-11-10T00:00:00"/>
    <x v="377"/>
    <n v="11"/>
    <s v="USD"/>
    <x v="0"/>
    <n v="6"/>
    <n v="39"/>
    <n v="93"/>
    <x v="1"/>
    <n v="23"/>
    <n v="0.05"/>
    <n v="2237.8000000000002"/>
    <n v="939.87600000000009"/>
    <n v="14881.37"/>
    <n v="8302.2380000000012"/>
  </r>
  <r>
    <s v="SO - 0004472"/>
    <s v="Online"/>
    <s v="WARE-XYS1001"/>
    <d v="2019-08-23T00:00:00"/>
    <x v="520"/>
    <d v="2019-11-22T00:00:00"/>
    <x v="379"/>
    <n v="16"/>
    <s v="USD"/>
    <x v="24"/>
    <n v="16"/>
    <n v="37"/>
    <n v="58"/>
    <x v="1"/>
    <n v="21"/>
    <n v="7.4999999999999997E-2"/>
    <n v="1038.5"/>
    <n v="477.71000000000004"/>
    <n v="5763.6750000000002"/>
    <n v="2897.415"/>
  </r>
  <r>
    <s v="SO - 0004473"/>
    <s v="Wholesale"/>
    <s v="WARE-XYS1001"/>
    <d v="2019-08-23T00:00:00"/>
    <x v="521"/>
    <d v="2019-11-05T00:00:00"/>
    <x v="377"/>
    <n v="10"/>
    <s v="USD"/>
    <x v="21"/>
    <n v="26"/>
    <n v="5"/>
    <n v="13"/>
    <x v="1"/>
    <n v="21"/>
    <n v="0.05"/>
    <n v="234.5"/>
    <n v="171.185"/>
    <n v="891.09999999999991"/>
    <n v="206.3599999999999"/>
  </r>
  <r>
    <s v="SO - 0004474"/>
    <s v="In-Store"/>
    <s v="WARE-UHY1004"/>
    <d v="2019-08-23T00:00:00"/>
    <x v="521"/>
    <d v="2019-11-09T00:00:00"/>
    <x v="384"/>
    <n v="19"/>
    <s v="USD"/>
    <x v="5"/>
    <n v="12"/>
    <n v="32"/>
    <n v="208"/>
    <x v="2"/>
    <n v="4"/>
    <n v="0.15"/>
    <n v="1125.6000000000001"/>
    <n v="742.89600000000007"/>
    <n v="7654.0800000000008"/>
    <n v="1710.9120000000003"/>
  </r>
  <r>
    <s v="SO - 0004475"/>
    <s v="In-Store"/>
    <s v="WARE-UHY1004"/>
    <d v="2019-08-23T00:00:00"/>
    <x v="521"/>
    <d v="2019-11-24T00:00:00"/>
    <x v="368"/>
    <n v="3"/>
    <s v="USD"/>
    <x v="26"/>
    <n v="3"/>
    <n v="41"/>
    <n v="248"/>
    <x v="1"/>
    <n v="36"/>
    <n v="0.3"/>
    <n v="1105.5"/>
    <n v="696.46500000000003"/>
    <n v="3869.2499999999995"/>
    <n v="386.92499999999927"/>
  </r>
  <r>
    <s v="SO - 0004476"/>
    <s v="Distributor"/>
    <s v="WARE-UHY1004"/>
    <d v="2019-08-23T00:00:00"/>
    <x v="521"/>
    <d v="2019-11-16T00:00:00"/>
    <x v="379"/>
    <n v="15"/>
    <s v="USD"/>
    <x v="8"/>
    <n v="23"/>
    <n v="46"/>
    <n v="252"/>
    <x v="1"/>
    <n v="30"/>
    <n v="0.05"/>
    <n v="2425.4"/>
    <n v="2013.0819999999999"/>
    <n v="4608.26"/>
    <n v="582.09600000000046"/>
  </r>
  <r>
    <s v="SO - 0004477"/>
    <s v="Online"/>
    <s v="WARE-NMK1003"/>
    <d v="2019-08-23T00:00:00"/>
    <x v="522"/>
    <d v="2019-12-01T00:00:00"/>
    <x v="369"/>
    <n v="15"/>
    <s v="USD"/>
    <x v="17"/>
    <n v="20"/>
    <n v="50"/>
    <n v="121"/>
    <x v="2"/>
    <n v="7"/>
    <n v="0.1"/>
    <n v="2338.3000000000002"/>
    <n v="1987.5550000000001"/>
    <n v="8417.880000000001"/>
    <n v="467.66000000000076"/>
  </r>
  <r>
    <s v="SO - 0004478"/>
    <s v="Online"/>
    <s v="WARE-NMK1003"/>
    <d v="2019-08-23T00:00:00"/>
    <x v="522"/>
    <d v="2019-11-23T00:00:00"/>
    <x v="379"/>
    <n v="14"/>
    <s v="USD"/>
    <x v="24"/>
    <n v="16"/>
    <n v="1"/>
    <n v="110"/>
    <x v="4"/>
    <n v="18"/>
    <n v="0.2"/>
    <n v="750.4"/>
    <n v="637.83999999999992"/>
    <n v="3601.92"/>
    <n v="-225.11999999999944"/>
  </r>
  <r>
    <s v="SO - 0004479"/>
    <s v="Online"/>
    <s v="WARE-PUJ1005"/>
    <d v="2019-05-15T00:00:00"/>
    <x v="522"/>
    <d v="2019-11-25T00:00:00"/>
    <x v="373"/>
    <n v="4"/>
    <s v="USD"/>
    <x v="18"/>
    <n v="13"/>
    <n v="37"/>
    <n v="328"/>
    <x v="1"/>
    <n v="36"/>
    <n v="0.15"/>
    <n v="3765.4"/>
    <n v="3162.9360000000001"/>
    <n v="22404.129999999997"/>
    <n v="263.5779999999977"/>
  </r>
  <r>
    <s v="SO - 0004480"/>
    <s v="In-Store"/>
    <s v="WARE-XYS1001"/>
    <d v="2019-08-23T00:00:00"/>
    <x v="522"/>
    <d v="2019-11-11T00:00:00"/>
    <x v="376"/>
    <n v="7"/>
    <s v="USD"/>
    <x v="22"/>
    <n v="11"/>
    <n v="10"/>
    <n v="17"/>
    <x v="3"/>
    <n v="47"/>
    <n v="0.05"/>
    <n v="3946.3"/>
    <n v="2920.2620000000002"/>
    <n v="29991.88"/>
    <n v="6629.7839999999997"/>
  </r>
  <r>
    <s v="SO - 0004481"/>
    <s v="In-Store"/>
    <s v="WARE-NMK1003"/>
    <d v="2019-05-15T00:00:00"/>
    <x v="522"/>
    <d v="2019-11-29T00:00:00"/>
    <x v="386"/>
    <n v="16"/>
    <s v="USD"/>
    <x v="0"/>
    <n v="6"/>
    <n v="15"/>
    <n v="170"/>
    <x v="2"/>
    <n v="7"/>
    <n v="0.2"/>
    <n v="871"/>
    <n v="409.37"/>
    <n v="4877.6000000000004"/>
    <n v="2012.0100000000002"/>
  </r>
  <r>
    <s v="SO - 0004482"/>
    <s v="Online"/>
    <s v="WARE-NMK1003"/>
    <d v="2019-08-23T00:00:00"/>
    <x v="522"/>
    <d v="2019-11-16T00:00:00"/>
    <x v="373"/>
    <n v="4"/>
    <s v="USD"/>
    <x v="17"/>
    <n v="20"/>
    <n v="50"/>
    <n v="189"/>
    <x v="1"/>
    <n v="17"/>
    <n v="0.1"/>
    <n v="743.7"/>
    <n v="572.649"/>
    <n v="4685.3100000000004"/>
    <n v="676.76700000000028"/>
  </r>
  <r>
    <s v="SO - 0004483"/>
    <s v="In-Store"/>
    <s v="WARE-UHY1004"/>
    <d v="2019-08-23T00:00:00"/>
    <x v="522"/>
    <d v="2019-11-29T00:00:00"/>
    <x v="374"/>
    <n v="10"/>
    <s v="USD"/>
    <x v="10"/>
    <n v="9"/>
    <n v="27"/>
    <n v="236"/>
    <x v="4"/>
    <n v="9"/>
    <n v="0.1"/>
    <n v="1936.3"/>
    <n v="1374.7729999999999"/>
    <n v="5228.01"/>
    <n v="1103.6910000000007"/>
  </r>
  <r>
    <s v="SO - 0004484"/>
    <s v="In-Store"/>
    <s v="WARE-PUJ1005"/>
    <d v="2019-08-23T00:00:00"/>
    <x v="522"/>
    <d v="2019-11-24T00:00:00"/>
    <x v="369"/>
    <n v="15"/>
    <s v="USD"/>
    <x v="22"/>
    <n v="11"/>
    <n v="44"/>
    <n v="310"/>
    <x v="1"/>
    <n v="3"/>
    <n v="7.4999999999999997E-2"/>
    <n v="2572.8000000000002"/>
    <n v="1517.952"/>
    <n v="14279.04"/>
    <n v="5171.3280000000013"/>
  </r>
  <r>
    <s v="SO - 0004485"/>
    <s v="Distributor"/>
    <s v="WARE-NBV1002"/>
    <d v="2019-08-23T00:00:00"/>
    <x v="522"/>
    <d v="2019-11-15T00:00:00"/>
    <x v="384"/>
    <n v="18"/>
    <s v="USD"/>
    <x v="4"/>
    <n v="22"/>
    <n v="7"/>
    <n v="65"/>
    <x v="2"/>
    <n v="8"/>
    <n v="0.15"/>
    <n v="850.9"/>
    <n v="357.37799999999999"/>
    <n v="1446.53"/>
    <n v="731.774"/>
  </r>
  <r>
    <s v="SO - 0004486"/>
    <s v="Online"/>
    <s v="WARE-NMK1003"/>
    <d v="2019-08-23T00:00:00"/>
    <x v="522"/>
    <d v="2019-11-18T00:00:00"/>
    <x v="368"/>
    <n v="2"/>
    <s v="USD"/>
    <x v="18"/>
    <n v="13"/>
    <n v="45"/>
    <n v="112"/>
    <x v="1"/>
    <n v="44"/>
    <n v="0.05"/>
    <n v="2519.2000000000003"/>
    <n v="1889.4"/>
    <n v="7179.72"/>
    <n v="1511.5199999999995"/>
  </r>
  <r>
    <s v="SO - 0004487"/>
    <s v="Wholesale"/>
    <s v="WARE-PUJ1005"/>
    <d v="2019-08-23T00:00:00"/>
    <x v="522"/>
    <d v="2019-11-12T00:00:00"/>
    <x v="375"/>
    <n v="17"/>
    <s v="USD"/>
    <x v="25"/>
    <n v="27"/>
    <n v="37"/>
    <n v="266"/>
    <x v="1"/>
    <n v="43"/>
    <n v="0.05"/>
    <n v="1045.2"/>
    <n v="522.6"/>
    <n v="3971.7599999999998"/>
    <n v="1881.3599999999997"/>
  </r>
  <r>
    <s v="SO - 0004488"/>
    <s v="Wholesale"/>
    <s v="WARE-NMK1003"/>
    <d v="2019-05-15T00:00:00"/>
    <x v="523"/>
    <d v="2019-11-15T00:00:00"/>
    <x v="391"/>
    <n v="34"/>
    <s v="USD"/>
    <x v="25"/>
    <n v="27"/>
    <n v="39"/>
    <n v="182"/>
    <x v="2"/>
    <n v="37"/>
    <n v="0.05"/>
    <n v="5674.9000000000005"/>
    <n v="4142.6770000000006"/>
    <n v="5391.1550000000007"/>
    <n v="1248.4780000000001"/>
  </r>
  <r>
    <s v="SO - 0004489"/>
    <s v="Wholesale"/>
    <s v="WARE-PUJ1005"/>
    <d v="2019-08-23T00:00:00"/>
    <x v="523"/>
    <d v="2019-12-03T00:00:00"/>
    <x v="376"/>
    <n v="6"/>
    <s v="USD"/>
    <x v="25"/>
    <n v="27"/>
    <n v="13"/>
    <n v="288"/>
    <x v="1"/>
    <n v="31"/>
    <n v="0.05"/>
    <n v="2405.3000000000002"/>
    <n v="1635.6040000000003"/>
    <n v="18280.28"/>
    <n v="5195.4479999999967"/>
  </r>
  <r>
    <s v="SO - 0004490"/>
    <s v="Online"/>
    <s v="WARE-XYS1001"/>
    <d v="2019-08-23T00:00:00"/>
    <x v="523"/>
    <d v="2019-11-19T00:00:00"/>
    <x v="378"/>
    <n v="22"/>
    <s v="USD"/>
    <x v="19"/>
    <n v="19"/>
    <n v="18"/>
    <n v="16"/>
    <x v="0"/>
    <n v="34"/>
    <n v="0.05"/>
    <n v="3095.4"/>
    <n v="2631.09"/>
    <n v="11762.52"/>
    <n v="1238.1599999999999"/>
  </r>
  <r>
    <s v="SO - 0004491"/>
    <s v="In-Store"/>
    <s v="WARE-XYS1001"/>
    <d v="2019-08-23T00:00:00"/>
    <x v="523"/>
    <d v="2019-12-01T00:00:00"/>
    <x v="380"/>
    <n v="20"/>
    <s v="USD"/>
    <x v="14"/>
    <n v="7"/>
    <n v="3"/>
    <n v="28"/>
    <x v="3"/>
    <n v="47"/>
    <n v="0.05"/>
    <n v="1065.3"/>
    <n v="458.07899999999995"/>
    <n v="8096.2799999999988"/>
    <n v="4431.6479999999992"/>
  </r>
  <r>
    <s v="SO - 0004492"/>
    <s v="Online"/>
    <s v="WARE-MKL1006"/>
    <d v="2019-05-15T00:00:00"/>
    <x v="523"/>
    <d v="2019-11-18T00:00:00"/>
    <x v="383"/>
    <n v="10"/>
    <s v="USD"/>
    <x v="20"/>
    <n v="17"/>
    <n v="50"/>
    <n v="364"/>
    <x v="1"/>
    <n v="21"/>
    <n v="7.4999999999999997E-2"/>
    <n v="2907.8"/>
    <n v="2239.0060000000003"/>
    <n v="13448.575000000001"/>
    <n v="2253.5449999999983"/>
  </r>
  <r>
    <s v="SO - 0004493"/>
    <s v="Distributor"/>
    <s v="WARE-PUJ1005"/>
    <d v="2019-05-15T00:00:00"/>
    <x v="523"/>
    <d v="2019-11-17T00:00:00"/>
    <x v="392"/>
    <n v="29"/>
    <s v="USD"/>
    <x v="12"/>
    <n v="25"/>
    <n v="16"/>
    <n v="321"/>
    <x v="2"/>
    <n v="4"/>
    <n v="7.4999999999999997E-2"/>
    <n v="1045.2"/>
    <n v="742.09199999999998"/>
    <n v="2900.4300000000003"/>
    <n v="674.15400000000045"/>
  </r>
  <r>
    <s v="SO - 0004494"/>
    <s v="Online"/>
    <s v="WARE-NMK1003"/>
    <d v="2019-08-23T00:00:00"/>
    <x v="523"/>
    <d v="2019-11-13T00:00:00"/>
    <x v="375"/>
    <n v="16"/>
    <s v="USD"/>
    <x v="24"/>
    <n v="16"/>
    <n v="13"/>
    <n v="102"/>
    <x v="1"/>
    <n v="21"/>
    <n v="0.05"/>
    <n v="2619.7000000000003"/>
    <n v="1100.2740000000001"/>
    <n v="19909.72"/>
    <n v="11107.528"/>
  </r>
  <r>
    <s v="SO - 0004495"/>
    <s v="Distributor"/>
    <s v="WARE-XYS1001"/>
    <d v="2019-08-23T00:00:00"/>
    <x v="524"/>
    <d v="2019-11-18T00:00:00"/>
    <x v="375"/>
    <n v="15"/>
    <s v="USD"/>
    <x v="15"/>
    <n v="24"/>
    <n v="19"/>
    <n v="41"/>
    <x v="1"/>
    <n v="2"/>
    <n v="0.1"/>
    <n v="1299.8"/>
    <n v="714.89"/>
    <n v="2339.64"/>
    <n v="909.8599999999999"/>
  </r>
  <r>
    <s v="SO - 0004496"/>
    <s v="In-Store"/>
    <s v="WARE-MKL1006"/>
    <d v="2019-05-15T00:00:00"/>
    <x v="524"/>
    <d v="2019-11-20T00:00:00"/>
    <x v="390"/>
    <n v="23"/>
    <s v="USD"/>
    <x v="0"/>
    <n v="6"/>
    <n v="10"/>
    <n v="337"/>
    <x v="0"/>
    <n v="42"/>
    <n v="0.05"/>
    <n v="254.6"/>
    <n v="208.77199999999999"/>
    <n v="483.73999999999995"/>
    <n v="66.19599999999997"/>
  </r>
  <r>
    <s v="SO - 0004497"/>
    <s v="Distributor"/>
    <s v="WARE-NMK1003"/>
    <d v="2019-08-23T00:00:00"/>
    <x v="524"/>
    <d v="2019-11-29T00:00:00"/>
    <x v="376"/>
    <n v="5"/>
    <s v="USD"/>
    <x v="2"/>
    <n v="21"/>
    <n v="22"/>
    <n v="95"/>
    <x v="4"/>
    <n v="10"/>
    <n v="0.05"/>
    <n v="884.4"/>
    <n v="689.83199999999999"/>
    <n v="1680.36"/>
    <n v="300.69599999999991"/>
  </r>
  <r>
    <s v="SO - 0004498"/>
    <s v="In-Store"/>
    <s v="WARE-PUJ1005"/>
    <d v="2019-08-23T00:00:00"/>
    <x v="524"/>
    <d v="2019-11-11T00:00:00"/>
    <x v="383"/>
    <n v="9"/>
    <s v="USD"/>
    <x v="26"/>
    <n v="3"/>
    <n v="2"/>
    <n v="323"/>
    <x v="1"/>
    <n v="40"/>
    <n v="0.1"/>
    <n v="268"/>
    <n v="144.72"/>
    <n v="723.6"/>
    <n v="289.44000000000005"/>
  </r>
  <r>
    <s v="SO - 0004499"/>
    <s v="In-Store"/>
    <s v="WARE-NMK1003"/>
    <d v="2019-05-15T00:00:00"/>
    <x v="524"/>
    <d v="2019-12-02T00:00:00"/>
    <x v="376"/>
    <n v="5"/>
    <s v="USD"/>
    <x v="7"/>
    <n v="4"/>
    <n v="48"/>
    <n v="104"/>
    <x v="1"/>
    <n v="29"/>
    <n v="7.4999999999999997E-2"/>
    <n v="234.5"/>
    <n v="175.875"/>
    <n v="650.73750000000007"/>
    <n v="123.11250000000007"/>
  </r>
  <r>
    <s v="SO - 0004500"/>
    <s v="In-Store"/>
    <s v="WARE-PUJ1005"/>
    <d v="2019-05-15T00:00:00"/>
    <x v="524"/>
    <d v="2019-11-09T00:00:00"/>
    <x v="374"/>
    <n v="8"/>
    <s v="USD"/>
    <x v="13"/>
    <n v="2"/>
    <n v="46"/>
    <n v="262"/>
    <x v="3"/>
    <n v="47"/>
    <n v="0.05"/>
    <n v="1018.4"/>
    <n v="580.48799999999994"/>
    <n v="967.4799999999999"/>
    <n v="386.99199999999996"/>
  </r>
  <r>
    <s v="SO - 0004501"/>
    <s v="Online"/>
    <s v="WARE-NBV1002"/>
    <d v="2019-08-23T00:00:00"/>
    <x v="524"/>
    <d v="2019-11-22T00:00:00"/>
    <x v="382"/>
    <n v="6"/>
    <s v="USD"/>
    <x v="24"/>
    <n v="16"/>
    <n v="2"/>
    <n v="68"/>
    <x v="0"/>
    <n v="38"/>
    <n v="0.1"/>
    <n v="3329.9"/>
    <n v="2097.837"/>
    <n v="23975.280000000002"/>
    <n v="7192.5840000000026"/>
  </r>
  <r>
    <s v="SO - 0004502"/>
    <s v="Distributor"/>
    <s v="WARE-NMK1003"/>
    <d v="2019-08-23T00:00:00"/>
    <x v="524"/>
    <d v="2019-11-27T00:00:00"/>
    <x v="393"/>
    <n v="41"/>
    <s v="USD"/>
    <x v="15"/>
    <n v="24"/>
    <n v="9"/>
    <n v="156"/>
    <x v="2"/>
    <n v="37"/>
    <n v="7.4999999999999997E-2"/>
    <n v="3986.5"/>
    <n v="2391.9"/>
    <n v="18437.5625"/>
    <n v="6478.0625"/>
  </r>
  <r>
    <s v="SO - 0004503"/>
    <s v="Online"/>
    <s v="WARE-MKL1006"/>
    <d v="2019-08-23T00:00:00"/>
    <x v="525"/>
    <d v="2019-11-11T00:00:00"/>
    <x v="389"/>
    <n v="25"/>
    <s v="USD"/>
    <x v="17"/>
    <n v="20"/>
    <n v="45"/>
    <n v="341"/>
    <x v="1"/>
    <n v="2"/>
    <n v="0.05"/>
    <n v="2519.2000000000003"/>
    <n v="1058.0640000000001"/>
    <n v="16752.68"/>
    <n v="9346.232"/>
  </r>
  <r>
    <s v="SO - 0004504"/>
    <s v="In-Store"/>
    <s v="WARE-NBV1002"/>
    <d v="2019-08-23T00:00:00"/>
    <x v="525"/>
    <d v="2019-11-19T00:00:00"/>
    <x v="385"/>
    <n v="19"/>
    <s v="USD"/>
    <x v="7"/>
    <n v="4"/>
    <n v="12"/>
    <n v="69"/>
    <x v="1"/>
    <n v="14"/>
    <n v="0.1"/>
    <n v="5768.7"/>
    <n v="4095.7769999999996"/>
    <n v="15575.49"/>
    <n v="3288.1590000000015"/>
  </r>
  <r>
    <s v="SO - 0004505"/>
    <s v="In-Store"/>
    <s v="WARE-PUJ1005"/>
    <d v="2019-08-23T00:00:00"/>
    <x v="525"/>
    <d v="2019-11-24T00:00:00"/>
    <x v="392"/>
    <n v="27"/>
    <s v="USD"/>
    <x v="7"/>
    <n v="4"/>
    <n v="49"/>
    <n v="287"/>
    <x v="1"/>
    <n v="21"/>
    <n v="0.05"/>
    <n v="3865.9"/>
    <n v="2319.54"/>
    <n v="7345.21"/>
    <n v="2706.13"/>
  </r>
  <r>
    <s v="SO - 0004506"/>
    <s v="Distributor"/>
    <s v="WARE-PUJ1005"/>
    <d v="2019-08-23T00:00:00"/>
    <x v="525"/>
    <d v="2019-11-30T00:00:00"/>
    <x v="385"/>
    <n v="19"/>
    <s v="USD"/>
    <x v="8"/>
    <n v="23"/>
    <n v="1"/>
    <n v="307"/>
    <x v="1"/>
    <n v="23"/>
    <n v="0.1"/>
    <n v="3872.6"/>
    <n v="2207.3819999999996"/>
    <n v="27882.720000000001"/>
    <n v="10223.664000000004"/>
  </r>
  <r>
    <s v="SO - 0004507"/>
    <s v="Distributor"/>
    <s v="WARE-NMK1003"/>
    <d v="2019-05-15T00:00:00"/>
    <x v="525"/>
    <d v="2019-11-28T00:00:00"/>
    <x v="377"/>
    <n v="6"/>
    <s v="USD"/>
    <x v="15"/>
    <n v="24"/>
    <n v="39"/>
    <n v="124"/>
    <x v="0"/>
    <n v="20"/>
    <n v="0.1"/>
    <n v="3852.5"/>
    <n v="2041.825"/>
    <n v="20803.5"/>
    <n v="8552.5499999999993"/>
  </r>
  <r>
    <s v="SO - 0004508"/>
    <s v="Distributor"/>
    <s v="WARE-NMK1003"/>
    <d v="2019-08-23T00:00:00"/>
    <x v="525"/>
    <d v="2019-12-01T00:00:00"/>
    <x v="386"/>
    <n v="13"/>
    <s v="USD"/>
    <x v="2"/>
    <n v="21"/>
    <n v="33"/>
    <n v="105"/>
    <x v="1"/>
    <n v="2"/>
    <n v="7.4999999999999997E-2"/>
    <n v="6545.9000000000005"/>
    <n v="2749.2780000000002"/>
    <n v="24219.83"/>
    <n v="13222.718000000001"/>
  </r>
  <r>
    <s v="SO - 0004509"/>
    <s v="Online"/>
    <s v="WARE-PUJ1005"/>
    <d v="2019-08-23T00:00:00"/>
    <x v="525"/>
    <d v="2019-11-23T00:00:00"/>
    <x v="394"/>
    <n v="33"/>
    <s v="USD"/>
    <x v="18"/>
    <n v="13"/>
    <n v="39"/>
    <n v="281"/>
    <x v="1"/>
    <n v="35"/>
    <n v="0.05"/>
    <n v="3510.8"/>
    <n v="1790.508"/>
    <n v="6670.52"/>
    <n v="3089.5040000000004"/>
  </r>
  <r>
    <s v="SO - 0004510"/>
    <s v="Online"/>
    <s v="WARE-NMK1003"/>
    <d v="2019-08-23T00:00:00"/>
    <x v="525"/>
    <d v="2019-11-29T00:00:00"/>
    <x v="395"/>
    <n v="26"/>
    <s v="USD"/>
    <x v="17"/>
    <n v="20"/>
    <n v="36"/>
    <n v="103"/>
    <x v="2"/>
    <n v="7"/>
    <n v="0.3"/>
    <n v="2512.5"/>
    <n v="1331.625"/>
    <n v="1758.75"/>
    <n v="427.125"/>
  </r>
  <r>
    <s v="SO - 0004511"/>
    <s v="Distributor"/>
    <s v="WARE-XYS1001"/>
    <d v="2019-05-15T00:00:00"/>
    <x v="526"/>
    <d v="2019-11-26T00:00:00"/>
    <x v="380"/>
    <n v="17"/>
    <s v="USD"/>
    <x v="4"/>
    <n v="22"/>
    <n v="35"/>
    <n v="28"/>
    <x v="1"/>
    <n v="43"/>
    <n v="0.05"/>
    <n v="1239.5"/>
    <n v="942.02"/>
    <n v="9420.1999999999989"/>
    <n v="1884.0399999999991"/>
  </r>
  <r>
    <s v="SO - 0004512"/>
    <s v="In-Store"/>
    <s v="WARE-XYS1001"/>
    <d v="2019-08-23T00:00:00"/>
    <x v="526"/>
    <d v="2019-11-29T00:00:00"/>
    <x v="378"/>
    <n v="19"/>
    <s v="USD"/>
    <x v="9"/>
    <n v="8"/>
    <n v="12"/>
    <n v="43"/>
    <x v="2"/>
    <n v="16"/>
    <n v="0.15"/>
    <n v="2010"/>
    <n v="944.69999999999993"/>
    <n v="10251"/>
    <n v="4582.8"/>
  </r>
  <r>
    <s v="SO - 0004513"/>
    <s v="In-Store"/>
    <s v="WARE-NMK1003"/>
    <d v="2019-08-23T00:00:00"/>
    <x v="526"/>
    <d v="2019-11-11T00:00:00"/>
    <x v="369"/>
    <n v="11"/>
    <s v="USD"/>
    <x v="26"/>
    <n v="3"/>
    <n v="15"/>
    <n v="144"/>
    <x v="1"/>
    <n v="35"/>
    <n v="0.05"/>
    <n v="201"/>
    <n v="114.57"/>
    <n v="954.75"/>
    <n v="381.90000000000009"/>
  </r>
  <r>
    <s v="SO - 0004514"/>
    <s v="In-Store"/>
    <s v="WARE-NMK1003"/>
    <d v="2019-08-23T00:00:00"/>
    <x v="526"/>
    <d v="2019-11-29T00:00:00"/>
    <x v="385"/>
    <n v="18"/>
    <s v="USD"/>
    <x v="6"/>
    <n v="10"/>
    <n v="26"/>
    <n v="110"/>
    <x v="0"/>
    <n v="38"/>
    <n v="0.1"/>
    <n v="2539.3000000000002"/>
    <n v="2082.2260000000001"/>
    <n v="15997.590000000002"/>
    <n v="1422.0080000000016"/>
  </r>
  <r>
    <s v="SO - 0004515"/>
    <s v="In-Store"/>
    <s v="WARE-UHY1004"/>
    <d v="2019-08-23T00:00:00"/>
    <x v="526"/>
    <d v="2019-12-02T00:00:00"/>
    <x v="395"/>
    <n v="25"/>
    <s v="USD"/>
    <x v="10"/>
    <n v="9"/>
    <n v="20"/>
    <n v="211"/>
    <x v="0"/>
    <n v="12"/>
    <n v="0.05"/>
    <n v="201"/>
    <n v="88.44"/>
    <n v="763.8"/>
    <n v="410.03999999999996"/>
  </r>
  <r>
    <s v="SO - 0004516"/>
    <s v="In-Store"/>
    <s v="WARE-NBV1002"/>
    <d v="2019-08-23T00:00:00"/>
    <x v="526"/>
    <d v="2019-11-20T00:00:00"/>
    <x v="384"/>
    <n v="14"/>
    <s v="USD"/>
    <x v="6"/>
    <n v="10"/>
    <n v="2"/>
    <n v="73"/>
    <x v="3"/>
    <n v="28"/>
    <n v="0.05"/>
    <n v="3926.2000000000003"/>
    <n v="3219.4839999999999"/>
    <n v="14919.56"/>
    <n v="2041.6239999999998"/>
  </r>
  <r>
    <s v="SO - 0004517"/>
    <s v="In-Store"/>
    <s v="WARE-UHY1004"/>
    <d v="2019-08-23T00:00:00"/>
    <x v="527"/>
    <d v="2019-12-03T00:00:00"/>
    <x v="375"/>
    <n v="12"/>
    <s v="USD"/>
    <x v="27"/>
    <n v="1"/>
    <n v="26"/>
    <n v="242"/>
    <x v="1"/>
    <n v="21"/>
    <n v="0.05"/>
    <n v="2385.2000000000003"/>
    <n v="1168.748"/>
    <n v="13595.64"/>
    <n v="6583.1519999999991"/>
  </r>
  <r>
    <s v="SO - 0004518"/>
    <s v="Online"/>
    <s v="WARE-NBV1002"/>
    <d v="2019-08-23T00:00:00"/>
    <x v="527"/>
    <d v="2019-11-11T00:00:00"/>
    <x v="395"/>
    <n v="24"/>
    <s v="USD"/>
    <x v="18"/>
    <n v="13"/>
    <n v="17"/>
    <n v="77"/>
    <x v="0"/>
    <n v="19"/>
    <n v="7.4999999999999997E-2"/>
    <n v="2793.9"/>
    <n v="1369.011"/>
    <n v="2584.3575000000001"/>
    <n v="1215.3465000000001"/>
  </r>
  <r>
    <s v="SO - 0004519"/>
    <s v="Distributor"/>
    <s v="WARE-MKL1006"/>
    <d v="2019-08-23T00:00:00"/>
    <x v="527"/>
    <d v="2019-12-04T00:00:00"/>
    <x v="369"/>
    <n v="10"/>
    <s v="USD"/>
    <x v="4"/>
    <n v="22"/>
    <n v="39"/>
    <n v="350"/>
    <x v="1"/>
    <n v="21"/>
    <n v="0.15"/>
    <n v="254.6"/>
    <n v="124.75399999999999"/>
    <n v="432.82"/>
    <n v="183.31200000000001"/>
  </r>
  <r>
    <s v="SO - 0004520"/>
    <s v="In-Store"/>
    <s v="WARE-MKL1006"/>
    <d v="2019-08-23T00:00:00"/>
    <x v="527"/>
    <d v="2019-11-18T00:00:00"/>
    <x v="390"/>
    <n v="20"/>
    <s v="USD"/>
    <x v="26"/>
    <n v="3"/>
    <n v="33"/>
    <n v="362"/>
    <x v="2"/>
    <n v="13"/>
    <n v="7.4999999999999997E-2"/>
    <n v="3892.7000000000003"/>
    <n v="3230.9410000000003"/>
    <n v="14402.990000000002"/>
    <n v="1479.2260000000006"/>
  </r>
  <r>
    <s v="SO - 0004521"/>
    <s v="Online"/>
    <s v="WARE-PUJ1005"/>
    <d v="2019-08-23T00:00:00"/>
    <x v="528"/>
    <d v="2019-12-05T00:00:00"/>
    <x v="395"/>
    <n v="23"/>
    <s v="USD"/>
    <x v="20"/>
    <n v="17"/>
    <n v="30"/>
    <n v="281"/>
    <x v="1"/>
    <n v="41"/>
    <n v="0.2"/>
    <n v="3872.6"/>
    <n v="2323.56"/>
    <n v="9294.24"/>
    <n v="2323.5599999999995"/>
  </r>
  <r>
    <s v="SO - 0004522"/>
    <s v="In-Store"/>
    <s v="WARE-PUJ1005"/>
    <d v="2019-05-15T00:00:00"/>
    <x v="528"/>
    <d v="2019-11-28T00:00:00"/>
    <x v="374"/>
    <n v="4"/>
    <s v="USD"/>
    <x v="5"/>
    <n v="12"/>
    <n v="22"/>
    <n v="269"/>
    <x v="2"/>
    <n v="4"/>
    <n v="0.05"/>
    <n v="1051.9000000000001"/>
    <n v="452.31700000000001"/>
    <n v="4996.5249999999996"/>
    <n v="2734.9399999999996"/>
  </r>
  <r>
    <s v="SO - 0004523"/>
    <s v="In-Store"/>
    <s v="WARE-XYS1001"/>
    <d v="2019-05-15T00:00:00"/>
    <x v="528"/>
    <d v="2019-11-25T00:00:00"/>
    <x v="385"/>
    <n v="16"/>
    <s v="USD"/>
    <x v="13"/>
    <n v="2"/>
    <n v="29"/>
    <n v="37"/>
    <x v="0"/>
    <n v="42"/>
    <n v="7.4999999999999997E-2"/>
    <n v="227.8"/>
    <n v="104.78800000000001"/>
    <n v="842.86000000000013"/>
    <n v="423.70800000000008"/>
  </r>
  <r>
    <s v="SO - 0004524"/>
    <s v="Distributor"/>
    <s v="WARE-UHY1004"/>
    <d v="2019-05-15T00:00:00"/>
    <x v="529"/>
    <d v="2019-11-30T00:00:00"/>
    <x v="396"/>
    <n v="24"/>
    <s v="USD"/>
    <x v="8"/>
    <n v="23"/>
    <n v="11"/>
    <n v="234"/>
    <x v="2"/>
    <n v="37"/>
    <n v="0.05"/>
    <n v="3879.3"/>
    <n v="2793.096"/>
    <n v="3685.335"/>
    <n v="892.23900000000003"/>
  </r>
  <r>
    <s v="SO - 0004525"/>
    <s v="Distributor"/>
    <s v="WARE-PUJ1005"/>
    <d v="2019-08-23T00:00:00"/>
    <x v="529"/>
    <d v="2019-12-08T00:00:00"/>
    <x v="369"/>
    <n v="8"/>
    <s v="USD"/>
    <x v="15"/>
    <n v="24"/>
    <n v="14"/>
    <n v="296"/>
    <x v="2"/>
    <n v="1"/>
    <n v="0.05"/>
    <n v="1105.5"/>
    <n v="818.06999999999994"/>
    <n v="3150.6749999999997"/>
    <n v="696.46499999999969"/>
  </r>
  <r>
    <s v="SO - 0004526"/>
    <s v="Distributor"/>
    <s v="WARE-MKL1006"/>
    <d v="2019-08-23T00:00:00"/>
    <x v="529"/>
    <d v="2019-11-13T00:00:00"/>
    <x v="385"/>
    <n v="15"/>
    <s v="USD"/>
    <x v="17"/>
    <n v="20"/>
    <n v="25"/>
    <n v="331"/>
    <x v="1"/>
    <n v="36"/>
    <n v="0.05"/>
    <n v="3993.2000000000003"/>
    <n v="2635.5120000000002"/>
    <n v="7587.08"/>
    <n v="2316.0559999999996"/>
  </r>
  <r>
    <s v="SO - 0004527"/>
    <s v="In-Store"/>
    <s v="WARE-MKL1006"/>
    <d v="2019-08-23T00:00:00"/>
    <x v="529"/>
    <d v="2019-11-26T00:00:00"/>
    <x v="387"/>
    <n v="17"/>
    <s v="USD"/>
    <x v="11"/>
    <n v="5"/>
    <n v="15"/>
    <n v="364"/>
    <x v="1"/>
    <n v="27"/>
    <n v="0.2"/>
    <n v="187.6"/>
    <n v="129.44399999999999"/>
    <n v="450.24"/>
    <n v="61.908000000000015"/>
  </r>
  <r>
    <s v="SO - 0004528"/>
    <s v="Online"/>
    <s v="WARE-XYS1001"/>
    <d v="2019-05-15T00:00:00"/>
    <x v="529"/>
    <d v="2019-11-15T00:00:00"/>
    <x v="386"/>
    <n v="9"/>
    <s v="USD"/>
    <x v="19"/>
    <n v="19"/>
    <n v="24"/>
    <n v="8"/>
    <x v="1"/>
    <n v="35"/>
    <n v="0.05"/>
    <n v="6358.3"/>
    <n v="3942.1460000000002"/>
    <n v="18121.154999999999"/>
    <n v="6294.7169999999987"/>
  </r>
  <r>
    <s v="SO - 0004529"/>
    <s v="Wholesale"/>
    <s v="WARE-PUJ1005"/>
    <d v="2019-05-15T00:00:00"/>
    <x v="529"/>
    <d v="2019-11-21T00:00:00"/>
    <x v="386"/>
    <n v="9"/>
    <s v="USD"/>
    <x v="3"/>
    <n v="28"/>
    <n v="19"/>
    <n v="266"/>
    <x v="0"/>
    <n v="20"/>
    <n v="0.15"/>
    <n v="4006.6"/>
    <n v="2844.6859999999997"/>
    <n v="10216.83"/>
    <n v="1682.7720000000008"/>
  </r>
  <r>
    <s v="SO - 0004530"/>
    <s v="In-Store"/>
    <s v="WARE-NBV1002"/>
    <d v="2019-08-23T00:00:00"/>
    <x v="529"/>
    <d v="2019-11-17T00:00:00"/>
    <x v="390"/>
    <n v="18"/>
    <s v="USD"/>
    <x v="9"/>
    <n v="8"/>
    <n v="44"/>
    <n v="67"/>
    <x v="1"/>
    <n v="2"/>
    <n v="0.4"/>
    <n v="4006.6"/>
    <n v="1762.904"/>
    <n v="4807.92"/>
    <n v="1282.1120000000001"/>
  </r>
  <r>
    <s v="SO - 0004531"/>
    <s v="Online"/>
    <s v="WARE-NMK1003"/>
    <d v="2019-08-23T00:00:00"/>
    <x v="529"/>
    <d v="2019-11-15T00:00:00"/>
    <x v="386"/>
    <n v="9"/>
    <s v="USD"/>
    <x v="17"/>
    <n v="20"/>
    <n v="25"/>
    <n v="104"/>
    <x v="3"/>
    <n v="28"/>
    <n v="0.1"/>
    <n v="3932.9"/>
    <n v="2084.4370000000004"/>
    <n v="14158.44"/>
    <n v="5820.6919999999991"/>
  </r>
  <r>
    <s v="SO - 0004532"/>
    <s v="Wholesale"/>
    <s v="WARE-MKL1006"/>
    <d v="2019-08-23T00:00:00"/>
    <x v="529"/>
    <d v="2019-11-21T00:00:00"/>
    <x v="375"/>
    <n v="10"/>
    <s v="USD"/>
    <x v="12"/>
    <n v="25"/>
    <n v="10"/>
    <n v="364"/>
    <x v="4"/>
    <n v="18"/>
    <n v="0.05"/>
    <n v="6043.4000000000005"/>
    <n v="2961.2660000000001"/>
    <n v="45929.840000000004"/>
    <n v="22239.712000000003"/>
  </r>
  <r>
    <s v="SO - 0004533"/>
    <s v="In-Store"/>
    <s v="WARE-NMK1003"/>
    <d v="2019-08-23T00:00:00"/>
    <x v="529"/>
    <d v="2019-11-14T00:00:00"/>
    <x v="380"/>
    <n v="14"/>
    <s v="USD"/>
    <x v="14"/>
    <n v="7"/>
    <n v="31"/>
    <n v="193"/>
    <x v="1"/>
    <n v="31"/>
    <n v="0.15"/>
    <n v="1112.2"/>
    <n v="856.39400000000001"/>
    <n v="5672.22"/>
    <n v="533.85600000000068"/>
  </r>
  <r>
    <s v="SO - 0004534"/>
    <s v="In-Store"/>
    <s v="WARE-PUJ1005"/>
    <d v="2019-05-15T00:00:00"/>
    <x v="530"/>
    <d v="2019-12-09T00:00:00"/>
    <x v="397"/>
    <n v="34"/>
    <s v="USD"/>
    <x v="26"/>
    <n v="3"/>
    <n v="6"/>
    <n v="323"/>
    <x v="2"/>
    <n v="8"/>
    <n v="0.05"/>
    <n v="1969.8"/>
    <n v="827.31599999999992"/>
    <n v="13099.17"/>
    <n v="7307.9580000000005"/>
  </r>
  <r>
    <s v="SO - 0004535"/>
    <s v="Distributor"/>
    <s v="WARE-XYS1001"/>
    <d v="2019-05-15T00:00:00"/>
    <x v="530"/>
    <d v="2019-12-07T00:00:00"/>
    <x v="383"/>
    <n v="3"/>
    <s v="USD"/>
    <x v="8"/>
    <n v="23"/>
    <n v="5"/>
    <n v="47"/>
    <x v="1"/>
    <n v="45"/>
    <n v="0.1"/>
    <n v="2606.3000000000002"/>
    <n v="1798.347"/>
    <n v="16419.690000000002"/>
    <n v="3831.2610000000022"/>
  </r>
  <r>
    <s v="SO - 0004536"/>
    <s v="In-Store"/>
    <s v="WARE-MKL1006"/>
    <d v="2019-08-23T00:00:00"/>
    <x v="530"/>
    <d v="2019-11-28T00:00:00"/>
    <x v="397"/>
    <n v="34"/>
    <s v="USD"/>
    <x v="27"/>
    <n v="1"/>
    <n v="41"/>
    <n v="330"/>
    <x v="2"/>
    <n v="13"/>
    <n v="7.4999999999999997E-2"/>
    <n v="268"/>
    <n v="187.6"/>
    <n v="991.6"/>
    <n v="241.20000000000005"/>
  </r>
  <r>
    <s v="SO - 0004537"/>
    <s v="Online"/>
    <s v="WARE-PUJ1005"/>
    <d v="2019-08-23T00:00:00"/>
    <x v="530"/>
    <d v="2019-12-02T00:00:00"/>
    <x v="389"/>
    <n v="20"/>
    <s v="USD"/>
    <x v="17"/>
    <n v="20"/>
    <n v="41"/>
    <n v="266"/>
    <x v="0"/>
    <n v="15"/>
    <n v="7.4999999999999997E-2"/>
    <n v="1902.8"/>
    <n v="818.20399999999995"/>
    <n v="12320.630000000001"/>
    <n v="6593.2020000000011"/>
  </r>
  <r>
    <s v="SO - 0004538"/>
    <s v="In-Store"/>
    <s v="WARE-PUJ1005"/>
    <d v="2019-08-23T00:00:00"/>
    <x v="530"/>
    <d v="2019-12-02T00:00:00"/>
    <x v="394"/>
    <n v="28"/>
    <s v="USD"/>
    <x v="6"/>
    <n v="10"/>
    <n v="34"/>
    <n v="282"/>
    <x v="0"/>
    <n v="22"/>
    <n v="0.15"/>
    <n v="2559.4"/>
    <n v="1791.58"/>
    <n v="4350.9800000000005"/>
    <n v="767.82000000000062"/>
  </r>
  <r>
    <s v="SO - 0004539"/>
    <s v="In-Store"/>
    <s v="WARE-NMK1003"/>
    <d v="2019-08-23T00:00:00"/>
    <x v="530"/>
    <d v="2019-11-19T00:00:00"/>
    <x v="380"/>
    <n v="13"/>
    <s v="USD"/>
    <x v="6"/>
    <n v="10"/>
    <n v="11"/>
    <n v="95"/>
    <x v="1"/>
    <n v="26"/>
    <n v="0.1"/>
    <n v="3879.3"/>
    <n v="3103.4400000000005"/>
    <n v="27930.960000000003"/>
    <n v="3103.4399999999987"/>
  </r>
  <r>
    <s v="SO - 0004540"/>
    <s v="Online"/>
    <s v="WARE-NMK1003"/>
    <d v="2019-08-23T00:00:00"/>
    <x v="531"/>
    <d v="2019-11-22T00:00:00"/>
    <x v="391"/>
    <n v="26"/>
    <s v="USD"/>
    <x v="24"/>
    <n v="16"/>
    <n v="15"/>
    <n v="131"/>
    <x v="2"/>
    <n v="13"/>
    <n v="0.05"/>
    <n v="3859.2000000000003"/>
    <n v="3241.7280000000001"/>
    <n v="21997.439999999999"/>
    <n v="2547.0719999999965"/>
  </r>
  <r>
    <s v="SO - 0004541"/>
    <s v="Distributor"/>
    <s v="WARE-XYS1001"/>
    <d v="2019-08-23T00:00:00"/>
    <x v="531"/>
    <d v="2019-11-23T00:00:00"/>
    <x v="398"/>
    <n v="28"/>
    <s v="USD"/>
    <x v="2"/>
    <n v="21"/>
    <n v="4"/>
    <n v="16"/>
    <x v="0"/>
    <n v="5"/>
    <n v="7.4999999999999997E-2"/>
    <n v="1782.2"/>
    <n v="1069.32"/>
    <n v="4945.6050000000005"/>
    <n v="1737.6450000000004"/>
  </r>
  <r>
    <s v="SO - 0004542"/>
    <s v="Online"/>
    <s v="WARE-MKL1006"/>
    <d v="2019-08-23T00:00:00"/>
    <x v="531"/>
    <d v="2019-11-26T00:00:00"/>
    <x v="389"/>
    <n v="19"/>
    <s v="USD"/>
    <x v="23"/>
    <n v="15"/>
    <n v="1"/>
    <n v="364"/>
    <x v="1"/>
    <n v="40"/>
    <n v="0.15"/>
    <n v="268"/>
    <n v="112.56"/>
    <n v="227.79999999999998"/>
    <n v="115.23999999999998"/>
  </r>
  <r>
    <s v="SO - 0004543"/>
    <s v="In-Store"/>
    <s v="WARE-NMK1003"/>
    <d v="2019-08-23T00:00:00"/>
    <x v="531"/>
    <d v="2019-12-05T00:00:00"/>
    <x v="389"/>
    <n v="19"/>
    <s v="USD"/>
    <x v="10"/>
    <n v="9"/>
    <n v="3"/>
    <n v="117"/>
    <x v="0"/>
    <n v="22"/>
    <n v="7.4999999999999997E-2"/>
    <n v="6184.1"/>
    <n v="3772.3009999999999"/>
    <n v="28601.462500000001"/>
    <n v="9739.9575000000004"/>
  </r>
  <r>
    <s v="SO - 0004544"/>
    <s v="Distributor"/>
    <s v="WARE-NMK1003"/>
    <d v="2019-08-23T00:00:00"/>
    <x v="531"/>
    <d v="2019-11-21T00:00:00"/>
    <x v="378"/>
    <n v="14"/>
    <s v="USD"/>
    <x v="2"/>
    <n v="21"/>
    <n v="16"/>
    <n v="94"/>
    <x v="2"/>
    <n v="37"/>
    <n v="7.4999999999999997E-2"/>
    <n v="2412"/>
    <n v="1206"/>
    <n v="13386.6"/>
    <n v="6150.6"/>
  </r>
  <r>
    <s v="SO - 0004545"/>
    <s v="Online"/>
    <s v="WARE-NMK1003"/>
    <d v="2019-08-23T00:00:00"/>
    <x v="531"/>
    <d v="2019-11-29T00:00:00"/>
    <x v="378"/>
    <n v="14"/>
    <s v="USD"/>
    <x v="1"/>
    <n v="14"/>
    <n v="23"/>
    <n v="135"/>
    <x v="2"/>
    <n v="13"/>
    <n v="0.1"/>
    <n v="891.1"/>
    <n v="695.05799999999999"/>
    <n v="6415.92"/>
    <n v="855.45600000000013"/>
  </r>
  <r>
    <s v="SO - 0004546"/>
    <s v="Distributor"/>
    <s v="WARE-NBV1002"/>
    <d v="2019-08-23T00:00:00"/>
    <x v="531"/>
    <d v="2019-11-15T00:00:00"/>
    <x v="375"/>
    <n v="8"/>
    <s v="USD"/>
    <x v="4"/>
    <n v="22"/>
    <n v="41"/>
    <n v="70"/>
    <x v="1"/>
    <n v="31"/>
    <n v="0.2"/>
    <n v="2586.2000000000003"/>
    <n v="1655.1680000000001"/>
    <n v="14482.720000000001"/>
    <n v="2896.5439999999999"/>
  </r>
  <r>
    <s v="SO - 0004547"/>
    <s v="In-Store"/>
    <s v="WARE-NMK1003"/>
    <d v="2019-08-23T00:00:00"/>
    <x v="531"/>
    <d v="2019-11-29T00:00:00"/>
    <x v="390"/>
    <n v="16"/>
    <s v="USD"/>
    <x v="10"/>
    <n v="9"/>
    <n v="9"/>
    <n v="158"/>
    <x v="0"/>
    <n v="20"/>
    <n v="7.4999999999999997E-2"/>
    <n v="1139"/>
    <n v="569.5"/>
    <n v="3160.7250000000004"/>
    <n v="1452.2250000000004"/>
  </r>
  <r>
    <s v="SO - 0004548"/>
    <s v="Online"/>
    <s v="WARE-XYS1001"/>
    <d v="2019-08-23T00:00:00"/>
    <x v="531"/>
    <d v="2019-11-24T00:00:00"/>
    <x v="386"/>
    <n v="7"/>
    <s v="USD"/>
    <x v="20"/>
    <n v="17"/>
    <n v="33"/>
    <n v="12"/>
    <x v="1"/>
    <n v="3"/>
    <n v="0.4"/>
    <n v="6277.9000000000005"/>
    <n v="4143.4140000000007"/>
    <n v="18833.7"/>
    <n v="-1883.3700000000026"/>
  </r>
  <r>
    <s v="SO - 0004549"/>
    <s v="Online"/>
    <s v="WARE-MKL1006"/>
    <d v="2019-08-23T00:00:00"/>
    <x v="531"/>
    <d v="2019-11-20T00:00:00"/>
    <x v="386"/>
    <n v="7"/>
    <s v="USD"/>
    <x v="24"/>
    <n v="16"/>
    <n v="36"/>
    <n v="353"/>
    <x v="4"/>
    <n v="10"/>
    <n v="7.4999999999999997E-2"/>
    <n v="4013.3"/>
    <n v="2046.7830000000001"/>
    <n v="22273.815000000002"/>
    <n v="9993.117000000002"/>
  </r>
  <r>
    <s v="SO - 0004550"/>
    <s v="Distributor"/>
    <s v="WARE-MKL1006"/>
    <d v="2019-08-23T00:00:00"/>
    <x v="532"/>
    <d v="2019-11-30T00:00:00"/>
    <x v="380"/>
    <n v="11"/>
    <s v="USD"/>
    <x v="15"/>
    <n v="24"/>
    <n v="26"/>
    <n v="335"/>
    <x v="1"/>
    <n v="35"/>
    <n v="0.15"/>
    <n v="5045.1000000000004"/>
    <n v="2573.0010000000002"/>
    <n v="30018.345000000001"/>
    <n v="12007.338"/>
  </r>
  <r>
    <s v="SO - 0004551"/>
    <s v="Online"/>
    <s v="WARE-XYS1001"/>
    <d v="2019-05-15T00:00:00"/>
    <x v="532"/>
    <d v="2019-11-29T00:00:00"/>
    <x v="395"/>
    <n v="19"/>
    <s v="USD"/>
    <x v="16"/>
    <n v="18"/>
    <n v="42"/>
    <n v="13"/>
    <x v="1"/>
    <n v="30"/>
    <n v="0.15"/>
    <n v="1775.5"/>
    <n v="1154.075"/>
    <n v="1509.175"/>
    <n v="355.09999999999991"/>
  </r>
  <r>
    <s v="SO - 0004552"/>
    <s v="In-Store"/>
    <s v="WARE-NBV1002"/>
    <d v="2019-05-15T00:00:00"/>
    <x v="532"/>
    <d v="2019-12-09T00:00:00"/>
    <x v="391"/>
    <n v="25"/>
    <s v="USD"/>
    <x v="22"/>
    <n v="11"/>
    <n v="38"/>
    <n v="65"/>
    <x v="2"/>
    <n v="4"/>
    <n v="0.05"/>
    <n v="1742"/>
    <n v="923.26"/>
    <n v="13239.199999999999"/>
    <n v="5853.119999999999"/>
  </r>
  <r>
    <s v="SO - 0004553"/>
    <s v="In-Store"/>
    <s v="WARE-MKL1006"/>
    <d v="2019-08-23T00:00:00"/>
    <x v="532"/>
    <d v="2019-12-09T00:00:00"/>
    <x v="395"/>
    <n v="19"/>
    <s v="USD"/>
    <x v="26"/>
    <n v="3"/>
    <n v="26"/>
    <n v="329"/>
    <x v="1"/>
    <n v="17"/>
    <n v="0.05"/>
    <n v="194.3"/>
    <n v="83.549000000000007"/>
    <n v="553.75500000000011"/>
    <n v="303.10800000000006"/>
  </r>
  <r>
    <s v="SO - 0004554"/>
    <s v="Distributor"/>
    <s v="WARE-NBV1002"/>
    <d v="2019-08-23T00:00:00"/>
    <x v="532"/>
    <d v="2019-12-01T00:00:00"/>
    <x v="390"/>
    <n v="15"/>
    <s v="USD"/>
    <x v="4"/>
    <n v="22"/>
    <n v="2"/>
    <n v="84"/>
    <x v="1"/>
    <n v="41"/>
    <n v="7.4999999999999997E-2"/>
    <n v="1728.6000000000001"/>
    <n v="1452.0240000000001"/>
    <n v="12791.640000000001"/>
    <n v="1175.4480000000003"/>
  </r>
  <r>
    <s v="SO - 0004555"/>
    <s v="In-Store"/>
    <s v="WARE-MKL1006"/>
    <d v="2019-08-23T00:00:00"/>
    <x v="532"/>
    <d v="2019-12-01T00:00:00"/>
    <x v="394"/>
    <n v="26"/>
    <s v="USD"/>
    <x v="6"/>
    <n v="10"/>
    <n v="38"/>
    <n v="353"/>
    <x v="2"/>
    <n v="37"/>
    <n v="0.4"/>
    <n v="167.5"/>
    <n v="68.674999999999997"/>
    <n v="402"/>
    <n v="127.30000000000001"/>
  </r>
  <r>
    <s v="SO - 0004556"/>
    <s v="In-Store"/>
    <s v="WARE-XYS1001"/>
    <d v="2019-08-23T00:00:00"/>
    <x v="532"/>
    <d v="2019-12-10T00:00:00"/>
    <x v="388"/>
    <n v="22"/>
    <s v="USD"/>
    <x v="27"/>
    <n v="1"/>
    <n v="37"/>
    <n v="6"/>
    <x v="0"/>
    <n v="19"/>
    <n v="7.4999999999999997E-2"/>
    <n v="1876"/>
    <n v="1013.0400000000001"/>
    <n v="5205.9000000000005"/>
    <n v="2166.7800000000002"/>
  </r>
  <r>
    <s v="SO - 0004557"/>
    <s v="In-Store"/>
    <s v="WARE-PUJ1005"/>
    <d v="2019-08-23T00:00:00"/>
    <x v="532"/>
    <d v="2019-11-17T00:00:00"/>
    <x v="392"/>
    <n v="20"/>
    <s v="USD"/>
    <x v="26"/>
    <n v="3"/>
    <n v="31"/>
    <n v="286"/>
    <x v="4"/>
    <n v="18"/>
    <n v="7.4999999999999997E-2"/>
    <n v="6324.8"/>
    <n v="5059.84"/>
    <n v="40953.08"/>
    <n v="5534.1999999999971"/>
  </r>
  <r>
    <s v="SO - 0004558"/>
    <s v="In-Store"/>
    <s v="WARE-UHY1004"/>
    <d v="2019-08-23T00:00:00"/>
    <x v="532"/>
    <d v="2019-12-12T00:00:00"/>
    <x v="396"/>
    <n v="21"/>
    <s v="USD"/>
    <x v="9"/>
    <n v="8"/>
    <n v="44"/>
    <n v="237"/>
    <x v="3"/>
    <n v="6"/>
    <n v="0.05"/>
    <n v="3872.6"/>
    <n v="1742.67"/>
    <n v="7357.94"/>
    <n v="3872.5999999999995"/>
  </r>
  <r>
    <s v="SO - 0004559"/>
    <s v="Online"/>
    <s v="WARE-PUJ1005"/>
    <d v="2019-08-23T00:00:00"/>
    <x v="532"/>
    <d v="2019-12-10T00:00:00"/>
    <x v="396"/>
    <n v="21"/>
    <s v="USD"/>
    <x v="20"/>
    <n v="17"/>
    <n v="5"/>
    <n v="280"/>
    <x v="0"/>
    <n v="12"/>
    <n v="0.4"/>
    <n v="850.9"/>
    <n v="365.887"/>
    <n v="1531.62"/>
    <n v="433.95899999999983"/>
  </r>
  <r>
    <s v="SO - 0004560"/>
    <s v="In-Store"/>
    <s v="WARE-UHY1004"/>
    <d v="2019-08-23T00:00:00"/>
    <x v="532"/>
    <d v="2019-11-28T00:00:00"/>
    <x v="375"/>
    <n v="7"/>
    <s v="USD"/>
    <x v="13"/>
    <n v="2"/>
    <n v="22"/>
    <n v="259"/>
    <x v="4"/>
    <n v="18"/>
    <n v="0.05"/>
    <n v="2479"/>
    <n v="2032.78"/>
    <n v="18840.399999999998"/>
    <n v="2578.159999999998"/>
  </r>
  <r>
    <s v="SO - 0004561"/>
    <s v="Distributor"/>
    <s v="WARE-UHY1004"/>
    <d v="2019-08-23T00:00:00"/>
    <x v="532"/>
    <d v="2019-12-01T00:00:00"/>
    <x v="384"/>
    <n v="8"/>
    <s v="USD"/>
    <x v="4"/>
    <n v="22"/>
    <n v="27"/>
    <n v="253"/>
    <x v="1"/>
    <n v="23"/>
    <n v="0.15"/>
    <n v="5313.1"/>
    <n v="2550.288"/>
    <n v="13548.405000000001"/>
    <n v="5897.5410000000011"/>
  </r>
  <r>
    <s v="SO - 0004562"/>
    <s v="In-Store"/>
    <s v="WARE-NBV1002"/>
    <d v="2019-08-23T00:00:00"/>
    <x v="532"/>
    <d v="2019-12-02T00:00:00"/>
    <x v="384"/>
    <n v="8"/>
    <s v="USD"/>
    <x v="11"/>
    <n v="5"/>
    <n v="13"/>
    <n v="86"/>
    <x v="1"/>
    <n v="45"/>
    <n v="0.4"/>
    <n v="2606.3000000000002"/>
    <n v="1277.087"/>
    <n v="6255.12"/>
    <n v="1146.7719999999999"/>
  </r>
  <r>
    <s v="SO - 0004563"/>
    <s v="In-Store"/>
    <s v="WARE-NMK1003"/>
    <d v="2019-08-23T00:00:00"/>
    <x v="533"/>
    <d v="2019-11-30T00:00:00"/>
    <x v="390"/>
    <n v="14"/>
    <s v="USD"/>
    <x v="5"/>
    <n v="12"/>
    <n v="32"/>
    <n v="105"/>
    <x v="1"/>
    <n v="33"/>
    <n v="0.4"/>
    <n v="5339.9000000000005"/>
    <n v="2189.3589999999999"/>
    <n v="6407.88"/>
    <n v="2029.1620000000003"/>
  </r>
  <r>
    <s v="SO - 0004564"/>
    <s v="Online"/>
    <s v="WARE-NMK1003"/>
    <d v="2019-05-15T00:00:00"/>
    <x v="533"/>
    <d v="2019-11-21T00:00:00"/>
    <x v="384"/>
    <n v="7"/>
    <s v="USD"/>
    <x v="16"/>
    <n v="18"/>
    <n v="43"/>
    <n v="188"/>
    <x v="1"/>
    <n v="30"/>
    <n v="0.05"/>
    <n v="1983.2"/>
    <n v="1348.576"/>
    <n v="11304.24"/>
    <n v="3212.7839999999997"/>
  </r>
  <r>
    <s v="SO - 0004565"/>
    <s v="Online"/>
    <s v="WARE-NMK1003"/>
    <d v="2019-08-23T00:00:00"/>
    <x v="533"/>
    <d v="2019-12-05T00:00:00"/>
    <x v="398"/>
    <n v="26"/>
    <s v="USD"/>
    <x v="1"/>
    <n v="14"/>
    <n v="19"/>
    <n v="142"/>
    <x v="3"/>
    <n v="6"/>
    <n v="0.05"/>
    <n v="1715.2"/>
    <n v="1183.4879999999998"/>
    <n v="4888.32"/>
    <n v="1337.8560000000002"/>
  </r>
  <r>
    <s v="SO - 0004566"/>
    <s v="Wholesale"/>
    <s v="WARE-XYS1001"/>
    <d v="2019-08-23T00:00:00"/>
    <x v="533"/>
    <d v="2019-11-30T00:00:00"/>
    <x v="395"/>
    <n v="18"/>
    <s v="USD"/>
    <x v="25"/>
    <n v="27"/>
    <n v="40"/>
    <n v="10"/>
    <x v="2"/>
    <n v="1"/>
    <n v="0.3"/>
    <n v="3839.1"/>
    <n v="2149.8960000000002"/>
    <n v="16124.219999999998"/>
    <n v="3224.8439999999973"/>
  </r>
  <r>
    <s v="SO - 0004567"/>
    <s v="In-Store"/>
    <s v="WARE-NMK1003"/>
    <d v="2019-05-15T00:00:00"/>
    <x v="533"/>
    <d v="2019-12-12T00:00:00"/>
    <x v="375"/>
    <n v="6"/>
    <s v="USD"/>
    <x v="6"/>
    <n v="10"/>
    <n v="12"/>
    <n v="185"/>
    <x v="2"/>
    <n v="37"/>
    <n v="0.05"/>
    <n v="3993.2000000000003"/>
    <n v="2276.1239999999998"/>
    <n v="30348.32"/>
    <n v="12139.328000000001"/>
  </r>
  <r>
    <s v="SO - 0004568"/>
    <s v="Distributor"/>
    <s v="WARE-NMK1003"/>
    <d v="2019-08-23T00:00:00"/>
    <x v="533"/>
    <d v="2019-12-04T00:00:00"/>
    <x v="396"/>
    <n v="20"/>
    <s v="USD"/>
    <x v="12"/>
    <n v="25"/>
    <n v="38"/>
    <n v="120"/>
    <x v="1"/>
    <n v="36"/>
    <n v="0.15"/>
    <n v="1172.5"/>
    <n v="738.67499999999995"/>
    <n v="4983.125"/>
    <n v="1289.75"/>
  </r>
  <r>
    <s v="SO - 0004569"/>
    <s v="Online"/>
    <s v="WARE-PUJ1005"/>
    <d v="2019-05-15T00:00:00"/>
    <x v="533"/>
    <d v="2019-12-02T00:00:00"/>
    <x v="390"/>
    <n v="14"/>
    <s v="USD"/>
    <x v="19"/>
    <n v="19"/>
    <n v="42"/>
    <n v="282"/>
    <x v="1"/>
    <n v="40"/>
    <n v="0.15"/>
    <n v="2767.1"/>
    <n v="1632.5889999999999"/>
    <n v="14112.21"/>
    <n v="4316.6759999999995"/>
  </r>
  <r>
    <s v="SO - 0004570"/>
    <s v="Wholesale"/>
    <s v="WARE-UHY1004"/>
    <d v="2019-08-23T00:00:00"/>
    <x v="533"/>
    <d v="2019-12-01T00:00:00"/>
    <x v="387"/>
    <n v="13"/>
    <s v="USD"/>
    <x v="3"/>
    <n v="28"/>
    <n v="6"/>
    <n v="237"/>
    <x v="0"/>
    <n v="34"/>
    <n v="0.05"/>
    <n v="871"/>
    <n v="374.53"/>
    <n v="4964.7"/>
    <n v="2717.52"/>
  </r>
  <r>
    <s v="SO - 0004571"/>
    <s v="Wholesale"/>
    <s v="WARE-UHY1004"/>
    <d v="2019-08-23T00:00:00"/>
    <x v="533"/>
    <d v="2019-12-02T00:00:00"/>
    <x v="396"/>
    <n v="20"/>
    <s v="USD"/>
    <x v="25"/>
    <n v="27"/>
    <n v="25"/>
    <n v="220"/>
    <x v="4"/>
    <n v="9"/>
    <n v="0.2"/>
    <n v="2412"/>
    <n v="1326.6000000000001"/>
    <n v="1929.6000000000001"/>
    <n v="603"/>
  </r>
  <r>
    <s v="SO - 0004572"/>
    <s v="Online"/>
    <s v="WARE-NMK1003"/>
    <d v="2019-08-23T00:00:00"/>
    <x v="533"/>
    <d v="2019-11-23T00:00:00"/>
    <x v="392"/>
    <n v="19"/>
    <s v="USD"/>
    <x v="18"/>
    <n v="13"/>
    <n v="31"/>
    <n v="157"/>
    <x v="0"/>
    <n v="12"/>
    <n v="0.05"/>
    <n v="2385.2000000000003"/>
    <n v="1526.5280000000002"/>
    <n v="15861.58"/>
    <n v="5175.8839999999982"/>
  </r>
  <r>
    <s v="SO - 0004573"/>
    <s v="In-Store"/>
    <s v="WARE-UHY1004"/>
    <d v="2019-08-23T00:00:00"/>
    <x v="533"/>
    <d v="2019-11-20T00:00:00"/>
    <x v="392"/>
    <n v="19"/>
    <s v="USD"/>
    <x v="26"/>
    <n v="3"/>
    <n v="30"/>
    <n v="208"/>
    <x v="1"/>
    <n v="24"/>
    <n v="0.1"/>
    <n v="2391.9"/>
    <n v="1889.6010000000001"/>
    <n v="17221.68"/>
    <n v="2104.8719999999994"/>
  </r>
  <r>
    <s v="SO - 0004574"/>
    <s v="In-Store"/>
    <s v="WARE-NBV1002"/>
    <d v="2019-08-23T00:00:00"/>
    <x v="534"/>
    <d v="2019-11-19T00:00:00"/>
    <x v="380"/>
    <n v="9"/>
    <s v="USD"/>
    <x v="5"/>
    <n v="12"/>
    <n v="48"/>
    <n v="78"/>
    <x v="1"/>
    <n v="31"/>
    <n v="0.05"/>
    <n v="2324.9"/>
    <n v="1371.691"/>
    <n v="17669.240000000002"/>
    <n v="6695.7120000000014"/>
  </r>
  <r>
    <s v="SO - 0004575"/>
    <s v="Distributor"/>
    <s v="WARE-NMK1003"/>
    <d v="2019-08-23T00:00:00"/>
    <x v="534"/>
    <d v="2019-11-29T00:00:00"/>
    <x v="386"/>
    <n v="4"/>
    <s v="USD"/>
    <x v="15"/>
    <n v="24"/>
    <n v="38"/>
    <n v="103"/>
    <x v="1"/>
    <n v="43"/>
    <n v="0.15"/>
    <n v="3691.7000000000003"/>
    <n v="2399.6050000000005"/>
    <n v="15689.725"/>
    <n v="3691.6999999999989"/>
  </r>
  <r>
    <s v="SO - 0004576"/>
    <s v="Online"/>
    <s v="WARE-NMK1003"/>
    <d v="2019-08-23T00:00:00"/>
    <x v="534"/>
    <d v="2019-12-12T00:00:00"/>
    <x v="395"/>
    <n v="17"/>
    <s v="USD"/>
    <x v="18"/>
    <n v="13"/>
    <n v="36"/>
    <n v="181"/>
    <x v="0"/>
    <n v="34"/>
    <n v="0.05"/>
    <n v="904.5"/>
    <n v="506.52000000000004"/>
    <n v="2577.8249999999998"/>
    <n v="1058.2649999999996"/>
  </r>
  <r>
    <s v="SO - 0004577"/>
    <s v="In-Store"/>
    <s v="WARE-NMK1003"/>
    <d v="2019-08-23T00:00:00"/>
    <x v="534"/>
    <d v="2019-12-05T00:00:00"/>
    <x v="395"/>
    <n v="17"/>
    <s v="USD"/>
    <x v="22"/>
    <n v="11"/>
    <n v="46"/>
    <n v="110"/>
    <x v="3"/>
    <n v="25"/>
    <n v="0.05"/>
    <n v="1715.2"/>
    <n v="943.36000000000013"/>
    <n v="6517.76"/>
    <n v="2744.3199999999997"/>
  </r>
  <r>
    <s v="SO - 0004578"/>
    <s v="Distributor"/>
    <s v="WARE-NMK1003"/>
    <d v="2019-08-23T00:00:00"/>
    <x v="534"/>
    <d v="2019-11-26T00:00:00"/>
    <x v="394"/>
    <n v="24"/>
    <s v="USD"/>
    <x v="12"/>
    <n v="25"/>
    <n v="21"/>
    <n v="174"/>
    <x v="3"/>
    <n v="25"/>
    <n v="0.05"/>
    <n v="938"/>
    <n v="515.90000000000009"/>
    <n v="7128.7999999999993"/>
    <n v="3001.5999999999985"/>
  </r>
  <r>
    <s v="SO - 0004579"/>
    <s v="Online"/>
    <s v="WARE-NMK1003"/>
    <d v="2019-08-23T00:00:00"/>
    <x v="534"/>
    <d v="2019-11-20T00:00:00"/>
    <x v="399"/>
    <n v="26"/>
    <s v="USD"/>
    <x v="23"/>
    <n v="15"/>
    <n v="15"/>
    <n v="135"/>
    <x v="0"/>
    <n v="34"/>
    <n v="7.4999999999999997E-2"/>
    <n v="4006.6"/>
    <n v="1762.904"/>
    <n v="14824.42"/>
    <n v="7772.8040000000001"/>
  </r>
  <r>
    <s v="SO - 0004580"/>
    <s v="In-Store"/>
    <s v="WARE-PUJ1005"/>
    <d v="2019-08-23T00:00:00"/>
    <x v="534"/>
    <d v="2019-12-03T00:00:00"/>
    <x v="389"/>
    <n v="16"/>
    <s v="USD"/>
    <x v="6"/>
    <n v="10"/>
    <n v="26"/>
    <n v="321"/>
    <x v="1"/>
    <n v="17"/>
    <n v="0.05"/>
    <n v="1232.8"/>
    <n v="628.72799999999995"/>
    <n v="9369.2799999999988"/>
    <n v="4339.4559999999992"/>
  </r>
  <r>
    <s v="SO - 0004581"/>
    <s v="Wholesale"/>
    <s v="WARE-NMK1003"/>
    <d v="2019-08-23T00:00:00"/>
    <x v="534"/>
    <d v="2019-12-03T00:00:00"/>
    <x v="375"/>
    <n v="5"/>
    <s v="USD"/>
    <x v="12"/>
    <n v="25"/>
    <n v="21"/>
    <n v="178"/>
    <x v="1"/>
    <n v="33"/>
    <n v="0.2"/>
    <n v="3892.7000000000003"/>
    <n v="2296.6930000000002"/>
    <n v="21799.120000000003"/>
    <n v="5722.2690000000002"/>
  </r>
  <r>
    <s v="SO - 0004582"/>
    <s v="In-Store"/>
    <s v="WARE-NBV1002"/>
    <d v="2019-08-23T00:00:00"/>
    <x v="534"/>
    <d v="2019-12-13T00:00:00"/>
    <x v="392"/>
    <n v="18"/>
    <s v="USD"/>
    <x v="27"/>
    <n v="1"/>
    <n v="23"/>
    <n v="72"/>
    <x v="3"/>
    <n v="6"/>
    <n v="0.05"/>
    <n v="2485.7000000000003"/>
    <n v="1093.7080000000001"/>
    <n v="2361.415"/>
    <n v="1267.7069999999999"/>
  </r>
  <r>
    <s v="SO - 0004583"/>
    <s v="In-Store"/>
    <s v="WARE-UHY1004"/>
    <d v="2019-05-15T00:00:00"/>
    <x v="534"/>
    <d v="2019-11-28T00:00:00"/>
    <x v="384"/>
    <n v="6"/>
    <s v="USD"/>
    <x v="10"/>
    <n v="9"/>
    <n v="40"/>
    <n v="228"/>
    <x v="3"/>
    <n v="47"/>
    <n v="0.05"/>
    <n v="1742"/>
    <n v="1341.34"/>
    <n v="3309.7999999999997"/>
    <n v="627.11999999999989"/>
  </r>
  <r>
    <s v="SO - 0004584"/>
    <s v="Online"/>
    <s v="WARE-XYS1001"/>
    <d v="2019-08-23T00:00:00"/>
    <x v="534"/>
    <d v="2019-12-07T00:00:00"/>
    <x v="389"/>
    <n v="16"/>
    <s v="USD"/>
    <x v="18"/>
    <n v="13"/>
    <n v="18"/>
    <n v="37"/>
    <x v="1"/>
    <n v="29"/>
    <n v="0.05"/>
    <n v="187.6"/>
    <n v="91.923999999999992"/>
    <n v="356.44"/>
    <n v="172.59200000000001"/>
  </r>
  <r>
    <s v="SO - 0004585"/>
    <s v="Online"/>
    <s v="WARE-XYS1001"/>
    <d v="2019-08-23T00:00:00"/>
    <x v="534"/>
    <d v="2019-12-05T00:00:00"/>
    <x v="386"/>
    <n v="4"/>
    <s v="USD"/>
    <x v="23"/>
    <n v="15"/>
    <n v="8"/>
    <n v="30"/>
    <x v="1"/>
    <n v="43"/>
    <n v="0.3"/>
    <n v="3966.4"/>
    <n v="2141.8560000000002"/>
    <n v="8329.44"/>
    <n v="1903.8719999999994"/>
  </r>
  <r>
    <s v="SO - 0004586"/>
    <s v="Online"/>
    <s v="WARE-PUJ1005"/>
    <d v="2019-08-23T00:00:00"/>
    <x v="535"/>
    <d v="2019-11-21T00:00:00"/>
    <x v="393"/>
    <n v="30"/>
    <s v="USD"/>
    <x v="16"/>
    <n v="18"/>
    <n v="35"/>
    <n v="297"/>
    <x v="0"/>
    <n v="34"/>
    <n v="0.2"/>
    <n v="1072"/>
    <n v="578.88"/>
    <n v="2572.8000000000002"/>
    <n v="836.16000000000031"/>
  </r>
  <r>
    <s v="SO - 0004587"/>
    <s v="In-Store"/>
    <s v="WARE-PUJ1005"/>
    <d v="2019-08-23T00:00:00"/>
    <x v="535"/>
    <d v="2019-11-20T00:00:00"/>
    <x v="375"/>
    <n v="4"/>
    <s v="USD"/>
    <x v="10"/>
    <n v="9"/>
    <n v="49"/>
    <n v="300"/>
    <x v="1"/>
    <n v="32"/>
    <n v="0.15"/>
    <n v="877.7"/>
    <n v="675.82900000000006"/>
    <n v="2984.1800000000003"/>
    <n v="280.86400000000003"/>
  </r>
  <r>
    <s v="SO - 0004588"/>
    <s v="In-Store"/>
    <s v="WARE-UHY1004"/>
    <d v="2019-08-23T00:00:00"/>
    <x v="535"/>
    <d v="2019-12-09T00:00:00"/>
    <x v="395"/>
    <n v="16"/>
    <s v="USD"/>
    <x v="22"/>
    <n v="11"/>
    <n v="16"/>
    <n v="243"/>
    <x v="4"/>
    <n v="10"/>
    <n v="0.05"/>
    <n v="5701.7"/>
    <n v="3763.1219999999998"/>
    <n v="27083.074999999997"/>
    <n v="8267.4649999999965"/>
  </r>
  <r>
    <s v="SO - 0004589"/>
    <s v="In-Store"/>
    <s v="WARE-NBV1002"/>
    <d v="2019-05-15T00:00:00"/>
    <x v="535"/>
    <d v="2019-12-12T00:00:00"/>
    <x v="397"/>
    <n v="29"/>
    <s v="USD"/>
    <x v="11"/>
    <n v="5"/>
    <n v="49"/>
    <n v="74"/>
    <x v="0"/>
    <n v="19"/>
    <n v="0.05"/>
    <n v="1708.5"/>
    <n v="973.84499999999991"/>
    <n v="11361.525"/>
    <n v="4544.6100000000006"/>
  </r>
  <r>
    <s v="SO - 0004590"/>
    <s v="Online"/>
    <s v="WARE-NMK1003"/>
    <d v="2019-08-23T00:00:00"/>
    <x v="535"/>
    <d v="2019-12-06T00:00:00"/>
    <x v="390"/>
    <n v="12"/>
    <s v="USD"/>
    <x v="16"/>
    <n v="18"/>
    <n v="20"/>
    <n v="107"/>
    <x v="1"/>
    <n v="33"/>
    <n v="0.05"/>
    <n v="871"/>
    <n v="688.09"/>
    <n v="2482.35"/>
    <n v="418.07999999999993"/>
  </r>
  <r>
    <s v="SO - 0004591"/>
    <s v="Wholesale"/>
    <s v="WARE-XYS1001"/>
    <d v="2019-08-23T00:00:00"/>
    <x v="535"/>
    <d v="2019-11-19T00:00:00"/>
    <x v="385"/>
    <n v="9"/>
    <s v="USD"/>
    <x v="25"/>
    <n v="27"/>
    <n v="33"/>
    <n v="28"/>
    <x v="1"/>
    <n v="29"/>
    <n v="7.4999999999999997E-2"/>
    <n v="6030"/>
    <n v="2894.4"/>
    <n v="22311"/>
    <n v="10733.4"/>
  </r>
  <r>
    <s v="SO - 0004592"/>
    <s v="In-Store"/>
    <s v="WARE-XYS1001"/>
    <d v="2019-08-23T00:00:00"/>
    <x v="535"/>
    <d v="2019-12-13T00:00:00"/>
    <x v="385"/>
    <n v="9"/>
    <s v="USD"/>
    <x v="27"/>
    <n v="1"/>
    <n v="17"/>
    <n v="1"/>
    <x v="1"/>
    <n v="11"/>
    <n v="7.4999999999999997E-2"/>
    <n v="5406.9000000000005"/>
    <n v="3676.6920000000005"/>
    <n v="25006.912500000006"/>
    <n v="6623.4525000000031"/>
  </r>
  <r>
    <s v="SO - 0004593"/>
    <s v="In-Store"/>
    <s v="WARE-XYS1001"/>
    <d v="2019-08-23T00:00:00"/>
    <x v="535"/>
    <d v="2019-12-06T00:00:00"/>
    <x v="389"/>
    <n v="15"/>
    <s v="USD"/>
    <x v="26"/>
    <n v="3"/>
    <n v="6"/>
    <n v="22"/>
    <x v="2"/>
    <n v="8"/>
    <n v="0.1"/>
    <n v="783.9"/>
    <n v="352.755"/>
    <n v="3527.55"/>
    <n v="1763.7750000000001"/>
  </r>
  <r>
    <s v="SO - 0004594"/>
    <s v="Online"/>
    <s v="WARE-NMK1003"/>
    <d v="2019-08-23T00:00:00"/>
    <x v="535"/>
    <d v="2019-12-03T00:00:00"/>
    <x v="399"/>
    <n v="25"/>
    <s v="USD"/>
    <x v="19"/>
    <n v="19"/>
    <n v="36"/>
    <n v="117"/>
    <x v="4"/>
    <n v="10"/>
    <n v="0.15"/>
    <n v="268"/>
    <n v="147.4"/>
    <n v="455.59999999999997"/>
    <n v="160.79999999999995"/>
  </r>
  <r>
    <s v="SO - 0004595"/>
    <s v="Online"/>
    <s v="WARE-NMK1003"/>
    <d v="2019-08-23T00:00:00"/>
    <x v="535"/>
    <d v="2019-11-29T00:00:00"/>
    <x v="398"/>
    <n v="24"/>
    <s v="USD"/>
    <x v="1"/>
    <n v="14"/>
    <n v="42"/>
    <n v="163"/>
    <x v="1"/>
    <n v="45"/>
    <n v="7.4999999999999997E-2"/>
    <n v="1936.3"/>
    <n v="793.88299999999992"/>
    <n v="14328.62"/>
    <n v="7977.5560000000014"/>
  </r>
  <r>
    <s v="SO - 0004596"/>
    <s v="Online"/>
    <s v="WARE-PUJ1005"/>
    <d v="2019-08-23T00:00:00"/>
    <x v="536"/>
    <d v="2019-12-04T00:00:00"/>
    <x v="384"/>
    <n v="4"/>
    <s v="USD"/>
    <x v="5"/>
    <n v="12"/>
    <n v="32"/>
    <n v="297"/>
    <x v="1"/>
    <n v="33"/>
    <n v="0.15"/>
    <n v="1078.7"/>
    <n v="690.36800000000005"/>
    <n v="1833.79"/>
    <n v="453.05399999999986"/>
  </r>
  <r>
    <s v="SO - 0004597"/>
    <s v="Distributor"/>
    <s v="WARE-NBV1002"/>
    <d v="2019-08-23T00:00:00"/>
    <x v="536"/>
    <d v="2019-12-15T00:00:00"/>
    <x v="389"/>
    <n v="14"/>
    <s v="USD"/>
    <x v="8"/>
    <n v="23"/>
    <n v="47"/>
    <n v="64"/>
    <x v="0"/>
    <n v="22"/>
    <n v="7.4999999999999997E-2"/>
    <n v="3785.5"/>
    <n v="1968.46"/>
    <n v="21009.525000000001"/>
    <n v="9198.7650000000012"/>
  </r>
  <r>
    <s v="SO - 0004598"/>
    <s v="Distributor"/>
    <s v="WARE-UHY1004"/>
    <d v="2019-08-23T00:00:00"/>
    <x v="536"/>
    <d v="2019-11-20T00:00:00"/>
    <x v="395"/>
    <n v="15"/>
    <s v="USD"/>
    <x v="15"/>
    <n v="24"/>
    <n v="14"/>
    <n v="236"/>
    <x v="1"/>
    <n v="21"/>
    <n v="7.4999999999999997E-2"/>
    <n v="2599.6"/>
    <n v="1637.748"/>
    <n v="14427.779999999999"/>
    <n v="4601.2919999999976"/>
  </r>
  <r>
    <s v="SO - 0004599"/>
    <s v="In-Store"/>
    <s v="WARE-PUJ1005"/>
    <d v="2019-08-23T00:00:00"/>
    <x v="536"/>
    <d v="2019-11-30T00:00:00"/>
    <x v="380"/>
    <n v="7"/>
    <s v="USD"/>
    <x v="7"/>
    <n v="4"/>
    <n v="12"/>
    <n v="262"/>
    <x v="1"/>
    <n v="3"/>
    <n v="0.2"/>
    <n v="2003.3"/>
    <n v="1522.508"/>
    <n v="3205.28"/>
    <n v="160.26400000000012"/>
  </r>
  <r>
    <s v="SO - 0004600"/>
    <s v="In-Store"/>
    <s v="WARE-NMK1003"/>
    <d v="2019-08-23T00:00:00"/>
    <x v="536"/>
    <d v="2019-12-06T00:00:00"/>
    <x v="400"/>
    <n v="30"/>
    <s v="USD"/>
    <x v="6"/>
    <n v="10"/>
    <n v="18"/>
    <n v="185"/>
    <x v="4"/>
    <n v="10"/>
    <n v="0.05"/>
    <n v="3979.8"/>
    <n v="2666.4660000000003"/>
    <n v="3780.81"/>
    <n v="1114.3439999999996"/>
  </r>
  <r>
    <s v="SO - 0004601"/>
    <s v="In-Store"/>
    <s v="WARE-PUJ1005"/>
    <d v="2019-08-23T00:00:00"/>
    <x v="536"/>
    <d v="2019-12-05T00:00:00"/>
    <x v="378"/>
    <n v="9"/>
    <s v="USD"/>
    <x v="13"/>
    <n v="2"/>
    <n v="7"/>
    <n v="302"/>
    <x v="1"/>
    <n v="40"/>
    <n v="0.15"/>
    <n v="1125.6000000000001"/>
    <n v="574.05600000000004"/>
    <n v="4783.8000000000011"/>
    <n v="1913.5200000000009"/>
  </r>
  <r>
    <s v="SO - 0004602"/>
    <s v="Online"/>
    <s v="WARE-PUJ1005"/>
    <d v="2019-08-23T00:00:00"/>
    <x v="536"/>
    <d v="2019-12-10T00:00:00"/>
    <x v="378"/>
    <n v="9"/>
    <s v="USD"/>
    <x v="24"/>
    <n v="16"/>
    <n v="44"/>
    <n v="275"/>
    <x v="1"/>
    <n v="41"/>
    <n v="0.05"/>
    <n v="2726.9"/>
    <n v="1417.9880000000001"/>
    <n v="5181.1099999999997"/>
    <n v="2345.1339999999996"/>
  </r>
  <r>
    <s v="SO - 0004603"/>
    <s v="Distributor"/>
    <s v="WARE-NMK1003"/>
    <d v="2019-08-23T00:00:00"/>
    <x v="536"/>
    <d v="2019-12-06T00:00:00"/>
    <x v="388"/>
    <n v="18"/>
    <s v="USD"/>
    <x v="12"/>
    <n v="25"/>
    <n v="2"/>
    <n v="187"/>
    <x v="4"/>
    <n v="18"/>
    <n v="7.4999999999999997E-2"/>
    <n v="1943"/>
    <n v="1379.53"/>
    <n v="8986.375"/>
    <n v="2088.7250000000004"/>
  </r>
  <r>
    <s v="SO - 0004604"/>
    <s v="Online"/>
    <s v="WARE-XYS1001"/>
    <d v="2019-08-23T00:00:00"/>
    <x v="537"/>
    <d v="2019-12-04T00:00:00"/>
    <x v="378"/>
    <n v="8"/>
    <s v="USD"/>
    <x v="20"/>
    <n v="17"/>
    <n v="21"/>
    <n v="12"/>
    <x v="1"/>
    <n v="41"/>
    <n v="0.2"/>
    <n v="1078.7"/>
    <n v="776.66399999999999"/>
    <n v="6903.68"/>
    <n v="690.36800000000039"/>
  </r>
  <r>
    <s v="SO - 0004605"/>
    <s v="In-Store"/>
    <s v="WARE-PUJ1005"/>
    <d v="2019-08-23T00:00:00"/>
    <x v="537"/>
    <d v="2019-11-26T00:00:00"/>
    <x v="389"/>
    <n v="13"/>
    <s v="USD"/>
    <x v="27"/>
    <n v="1"/>
    <n v="49"/>
    <n v="272"/>
    <x v="1"/>
    <n v="11"/>
    <n v="0.3"/>
    <n v="5252.8"/>
    <n v="3887.0720000000001"/>
    <n v="29415.68"/>
    <n v="-1680.8960000000006"/>
  </r>
  <r>
    <s v="SO - 0004606"/>
    <s v="Distributor"/>
    <s v="WARE-PUJ1005"/>
    <d v="2019-08-23T00:00:00"/>
    <x v="537"/>
    <d v="2019-12-02T00:00:00"/>
    <x v="395"/>
    <n v="14"/>
    <s v="USD"/>
    <x v="8"/>
    <n v="23"/>
    <n v="29"/>
    <n v="267"/>
    <x v="1"/>
    <n v="35"/>
    <n v="0.05"/>
    <n v="6304.7"/>
    <n v="4161.1019999999999"/>
    <n v="47915.719999999994"/>
    <n v="14626.903999999995"/>
  </r>
  <r>
    <s v="SO - 0004607"/>
    <s v="In-Store"/>
    <s v="WARE-UHY1004"/>
    <d v="2019-08-23T00:00:00"/>
    <x v="537"/>
    <d v="2019-12-17T00:00:00"/>
    <x v="389"/>
    <n v="13"/>
    <s v="USD"/>
    <x v="11"/>
    <n v="5"/>
    <n v="33"/>
    <n v="225"/>
    <x v="0"/>
    <n v="38"/>
    <n v="0.15"/>
    <n v="2331.6"/>
    <n v="1492.2239999999999"/>
    <n v="5945.579999999999"/>
    <n v="1468.9079999999994"/>
  </r>
  <r>
    <s v="SO - 0004608"/>
    <s v="In-Store"/>
    <s v="WARE-PUJ1005"/>
    <d v="2019-08-23T00:00:00"/>
    <x v="537"/>
    <d v="2019-12-13T00:00:00"/>
    <x v="401"/>
    <n v="24"/>
    <s v="USD"/>
    <x v="13"/>
    <n v="2"/>
    <n v="35"/>
    <n v="316"/>
    <x v="1"/>
    <n v="27"/>
    <n v="0.05"/>
    <n v="1085.4000000000001"/>
    <n v="922.59"/>
    <n v="3093.3900000000003"/>
    <n v="325.62000000000035"/>
  </r>
  <r>
    <s v="SO - 0004609"/>
    <s v="Distributor"/>
    <s v="WARE-XYS1001"/>
    <d v="2019-08-23T00:00:00"/>
    <x v="537"/>
    <d v="2019-12-05T00:00:00"/>
    <x v="398"/>
    <n v="22"/>
    <s v="USD"/>
    <x v="15"/>
    <n v="24"/>
    <n v="44"/>
    <n v="33"/>
    <x v="2"/>
    <n v="16"/>
    <n v="7.4999999999999997E-2"/>
    <n v="3095.4"/>
    <n v="2104.8720000000003"/>
    <n v="11452.980000000001"/>
    <n v="3033.4920000000002"/>
  </r>
  <r>
    <s v="SO - 0004610"/>
    <s v="Online"/>
    <s v="WARE-NMK1003"/>
    <d v="2019-08-23T00:00:00"/>
    <x v="537"/>
    <d v="2019-11-21T00:00:00"/>
    <x v="402"/>
    <n v="38"/>
    <s v="USD"/>
    <x v="23"/>
    <n v="15"/>
    <n v="43"/>
    <n v="157"/>
    <x v="2"/>
    <n v="4"/>
    <n v="0.2"/>
    <n v="3852.5"/>
    <n v="3197.5749999999998"/>
    <n v="21574"/>
    <n v="-809.02499999999782"/>
  </r>
  <r>
    <s v="SO - 0004611"/>
    <s v="In-Store"/>
    <s v="WARE-NMK1003"/>
    <d v="2019-08-23T00:00:00"/>
    <x v="537"/>
    <d v="2019-11-30T00:00:00"/>
    <x v="398"/>
    <n v="22"/>
    <s v="USD"/>
    <x v="10"/>
    <n v="9"/>
    <n v="8"/>
    <n v="198"/>
    <x v="4"/>
    <n v="9"/>
    <n v="0.15"/>
    <n v="1058.6000000000001"/>
    <n v="772.77800000000013"/>
    <n v="4499.0500000000011"/>
    <n v="635.16000000000031"/>
  </r>
  <r>
    <s v="SO - 0004612"/>
    <s v="Distributor"/>
    <s v="WARE-NMK1003"/>
    <d v="2019-08-23T00:00:00"/>
    <x v="537"/>
    <d v="2019-11-30T00:00:00"/>
    <x v="390"/>
    <n v="10"/>
    <s v="USD"/>
    <x v="2"/>
    <n v="21"/>
    <n v="21"/>
    <n v="94"/>
    <x v="0"/>
    <n v="19"/>
    <n v="0.05"/>
    <n v="2619.7000000000003"/>
    <n v="2069.5630000000001"/>
    <n v="14932.29"/>
    <n v="2514.9120000000003"/>
  </r>
  <r>
    <s v="SO - 0004613"/>
    <s v="Online"/>
    <s v="WARE-UHY1004"/>
    <d v="2019-08-23T00:00:00"/>
    <x v="537"/>
    <d v="2019-11-22T00:00:00"/>
    <x v="399"/>
    <n v="23"/>
    <s v="USD"/>
    <x v="20"/>
    <n v="17"/>
    <n v="14"/>
    <n v="233"/>
    <x v="4"/>
    <n v="10"/>
    <n v="0.1"/>
    <n v="3973.1"/>
    <n v="1668.702"/>
    <n v="10727.369999999999"/>
    <n v="5721.2639999999992"/>
  </r>
  <r>
    <s v="SO - 0004614"/>
    <s v="Online"/>
    <s v="WARE-PUJ1005"/>
    <d v="2019-05-15T00:00:00"/>
    <x v="537"/>
    <d v="2019-12-03T00:00:00"/>
    <x v="394"/>
    <n v="21"/>
    <s v="USD"/>
    <x v="18"/>
    <n v="13"/>
    <n v="12"/>
    <n v="309"/>
    <x v="1"/>
    <n v="32"/>
    <n v="0.1"/>
    <n v="187.6"/>
    <n v="150.08000000000001"/>
    <n v="1181.8800000000001"/>
    <n v="131.31999999999994"/>
  </r>
  <r>
    <s v="SO - 0004615"/>
    <s v="Online"/>
    <s v="WARE-NMK1003"/>
    <d v="2019-08-23T00:00:00"/>
    <x v="537"/>
    <d v="2019-12-14T00:00:00"/>
    <x v="389"/>
    <n v="13"/>
    <s v="USD"/>
    <x v="16"/>
    <n v="18"/>
    <n v="29"/>
    <n v="135"/>
    <x v="1"/>
    <n v="3"/>
    <n v="0.2"/>
    <n v="3731.9"/>
    <n v="2351.0970000000002"/>
    <n v="14927.6"/>
    <n v="3172.1149999999998"/>
  </r>
  <r>
    <s v="SO - 0004616"/>
    <s v="Wholesale"/>
    <s v="WARE-PUJ1005"/>
    <d v="2019-08-23T00:00:00"/>
    <x v="538"/>
    <d v="2019-12-08T00:00:00"/>
    <x v="380"/>
    <n v="5"/>
    <s v="USD"/>
    <x v="25"/>
    <n v="27"/>
    <n v="38"/>
    <n v="289"/>
    <x v="1"/>
    <n v="14"/>
    <n v="0.05"/>
    <n v="1092.1000000000001"/>
    <n v="469.60300000000007"/>
    <n v="6224.97"/>
    <n v="3407.3519999999999"/>
  </r>
  <r>
    <s v="SO - 0004617"/>
    <s v="Wholesale"/>
    <s v="WARE-NBV1002"/>
    <d v="2019-08-23T00:00:00"/>
    <x v="538"/>
    <d v="2019-12-05T00:00:00"/>
    <x v="390"/>
    <n v="9"/>
    <s v="USD"/>
    <x v="12"/>
    <n v="25"/>
    <n v="34"/>
    <n v="84"/>
    <x v="1"/>
    <n v="14"/>
    <n v="0.1"/>
    <n v="3986.5"/>
    <n v="3308.7949999999996"/>
    <n v="28702.799999999999"/>
    <n v="2232.4400000000023"/>
  </r>
  <r>
    <s v="SO - 0004618"/>
    <s v="Wholesale"/>
    <s v="WARE-PUJ1005"/>
    <d v="2019-08-23T00:00:00"/>
    <x v="538"/>
    <d v="2019-12-08T00:00:00"/>
    <x v="397"/>
    <n v="26"/>
    <s v="USD"/>
    <x v="21"/>
    <n v="26"/>
    <n v="49"/>
    <n v="277"/>
    <x v="0"/>
    <n v="15"/>
    <n v="0.15"/>
    <n v="6331.5"/>
    <n v="4748.625"/>
    <n v="21527.1"/>
    <n v="2532.5999999999985"/>
  </r>
  <r>
    <s v="SO - 0004619"/>
    <s v="In-Store"/>
    <s v="WARE-PUJ1005"/>
    <d v="2019-08-23T00:00:00"/>
    <x v="538"/>
    <d v="2019-11-27T00:00:00"/>
    <x v="401"/>
    <n v="23"/>
    <s v="USD"/>
    <x v="9"/>
    <n v="8"/>
    <n v="34"/>
    <n v="302"/>
    <x v="1"/>
    <n v="30"/>
    <n v="0.1"/>
    <n v="5145.6000000000004"/>
    <n v="3190.2720000000004"/>
    <n v="13893.12"/>
    <n v="4322.3040000000001"/>
  </r>
  <r>
    <s v="SO - 0004620"/>
    <s v="In-Store"/>
    <s v="WARE-XYS1001"/>
    <d v="2019-08-23T00:00:00"/>
    <x v="538"/>
    <d v="2019-11-23T00:00:00"/>
    <x v="385"/>
    <n v="6"/>
    <s v="USD"/>
    <x v="13"/>
    <n v="2"/>
    <n v="38"/>
    <n v="39"/>
    <x v="0"/>
    <n v="5"/>
    <n v="0.1"/>
    <n v="3839.1"/>
    <n v="2188.2869999999998"/>
    <n v="24186.33"/>
    <n v="8868.3210000000036"/>
  </r>
  <r>
    <s v="SO - 0004621"/>
    <s v="Online"/>
    <s v="WARE-NMK1003"/>
    <d v="2019-08-23T00:00:00"/>
    <x v="538"/>
    <d v="2019-11-26T00:00:00"/>
    <x v="378"/>
    <n v="7"/>
    <s v="USD"/>
    <x v="24"/>
    <n v="16"/>
    <n v="2"/>
    <n v="177"/>
    <x v="0"/>
    <n v="19"/>
    <n v="0.1"/>
    <n v="2532.6"/>
    <n v="1595.538"/>
    <n v="2279.34"/>
    <n v="683.80200000000013"/>
  </r>
  <r>
    <s v="SO - 0004622"/>
    <s v="In-Store"/>
    <s v="WARE-UHY1004"/>
    <d v="2019-08-23T00:00:00"/>
    <x v="538"/>
    <d v="2019-12-18T00:00:00"/>
    <x v="399"/>
    <n v="22"/>
    <s v="USD"/>
    <x v="11"/>
    <n v="5"/>
    <n v="6"/>
    <n v="227"/>
    <x v="3"/>
    <n v="28"/>
    <n v="0.2"/>
    <n v="2318.2000000000003"/>
    <n v="1947.2880000000002"/>
    <n v="11127.36"/>
    <n v="-556.36800000000039"/>
  </r>
  <r>
    <s v="SO - 0004623"/>
    <s v="Wholesale"/>
    <s v="WARE-UHY1004"/>
    <d v="2019-08-23T00:00:00"/>
    <x v="538"/>
    <d v="2019-12-07T00:00:00"/>
    <x v="401"/>
    <n v="23"/>
    <s v="USD"/>
    <x v="25"/>
    <n v="27"/>
    <n v="44"/>
    <n v="218"/>
    <x v="4"/>
    <n v="9"/>
    <n v="0.15"/>
    <n v="924.6"/>
    <n v="564.00599999999997"/>
    <n v="5501.37"/>
    <n v="1553.328"/>
  </r>
  <r>
    <s v="SO - 0004624"/>
    <s v="In-Store"/>
    <s v="WARE-MKL1006"/>
    <d v="2019-08-23T00:00:00"/>
    <x v="539"/>
    <d v="2019-12-16T00:00:00"/>
    <x v="389"/>
    <n v="11"/>
    <s v="USD"/>
    <x v="0"/>
    <n v="6"/>
    <n v="24"/>
    <n v="348"/>
    <x v="1"/>
    <n v="33"/>
    <n v="0.1"/>
    <n v="1721.9"/>
    <n v="688.7600000000001"/>
    <n v="9298.260000000002"/>
    <n v="5165.7000000000016"/>
  </r>
  <r>
    <s v="SO - 0004625"/>
    <s v="Wholesale"/>
    <s v="WARE-PUJ1005"/>
    <d v="2019-08-23T00:00:00"/>
    <x v="539"/>
    <d v="2019-12-14T00:00:00"/>
    <x v="388"/>
    <n v="15"/>
    <s v="USD"/>
    <x v="3"/>
    <n v="28"/>
    <n v="11"/>
    <n v="274"/>
    <x v="0"/>
    <n v="12"/>
    <n v="0.2"/>
    <n v="180.9"/>
    <n v="90.45"/>
    <n v="723.6"/>
    <n v="271.35000000000002"/>
  </r>
  <r>
    <s v="SO - 0004626"/>
    <s v="Online"/>
    <s v="WARE-PUJ1005"/>
    <d v="2019-08-23T00:00:00"/>
    <x v="539"/>
    <d v="2019-11-25T00:00:00"/>
    <x v="389"/>
    <n v="11"/>
    <s v="USD"/>
    <x v="17"/>
    <n v="20"/>
    <n v="39"/>
    <n v="261"/>
    <x v="1"/>
    <n v="24"/>
    <n v="0.05"/>
    <n v="1011.7"/>
    <n v="455.26500000000004"/>
    <n v="961.11500000000001"/>
    <n v="505.84999999999997"/>
  </r>
  <r>
    <s v="SO - 0004627"/>
    <s v="In-Store"/>
    <s v="WARE-MKL1006"/>
    <d v="2019-08-23T00:00:00"/>
    <x v="539"/>
    <d v="2019-12-03T00:00:00"/>
    <x v="390"/>
    <n v="8"/>
    <s v="USD"/>
    <x v="9"/>
    <n v="8"/>
    <n v="23"/>
    <n v="337"/>
    <x v="0"/>
    <n v="19"/>
    <n v="0.15"/>
    <n v="1005"/>
    <n v="542.70000000000005"/>
    <n v="4271.25"/>
    <n v="1557.75"/>
  </r>
  <r>
    <s v="SO - 0004628"/>
    <s v="Online"/>
    <s v="WARE-NMK1003"/>
    <d v="2019-08-23T00:00:00"/>
    <x v="540"/>
    <d v="2019-12-15T00:00:00"/>
    <x v="387"/>
    <n v="6"/>
    <s v="USD"/>
    <x v="18"/>
    <n v="13"/>
    <n v="18"/>
    <n v="150"/>
    <x v="1"/>
    <n v="21"/>
    <n v="0.2"/>
    <n v="1192.6000000000001"/>
    <n v="918.30200000000013"/>
    <n v="5724.4800000000005"/>
    <n v="214.66799999999967"/>
  </r>
  <r>
    <s v="SO - 0004629"/>
    <s v="Distributor"/>
    <s v="WARE-NMK1003"/>
    <d v="2019-08-23T00:00:00"/>
    <x v="540"/>
    <d v="2019-12-03T00:00:00"/>
    <x v="395"/>
    <n v="11"/>
    <s v="USD"/>
    <x v="2"/>
    <n v="21"/>
    <n v="49"/>
    <n v="108"/>
    <x v="1"/>
    <n v="46"/>
    <n v="0.05"/>
    <n v="810.7"/>
    <n v="680.98800000000006"/>
    <n v="4620.9900000000007"/>
    <n v="535.06200000000035"/>
  </r>
  <r>
    <s v="SO - 0004630"/>
    <s v="In-Store"/>
    <s v="WARE-NMK1003"/>
    <d v="2019-08-23T00:00:00"/>
    <x v="540"/>
    <d v="2019-12-15T00:00:00"/>
    <x v="396"/>
    <n v="13"/>
    <s v="USD"/>
    <x v="11"/>
    <n v="5"/>
    <n v="29"/>
    <n v="189"/>
    <x v="1"/>
    <n v="31"/>
    <n v="0.4"/>
    <n v="5386.8"/>
    <n v="3878.4960000000001"/>
    <n v="25856.639999999999"/>
    <n v="-5171.3280000000013"/>
  </r>
  <r>
    <s v="SO - 0004631"/>
    <s v="Wholesale"/>
    <s v="WARE-NMK1003"/>
    <d v="2019-08-23T00:00:00"/>
    <x v="540"/>
    <d v="2019-12-18T00:00:00"/>
    <x v="389"/>
    <n v="10"/>
    <s v="USD"/>
    <x v="12"/>
    <n v="25"/>
    <n v="2"/>
    <n v="152"/>
    <x v="1"/>
    <n v="14"/>
    <n v="7.4999999999999997E-2"/>
    <n v="1815.7"/>
    <n v="1034.9489999999998"/>
    <n v="13436.18"/>
    <n v="5156.5880000000016"/>
  </r>
  <r>
    <s v="SO - 0004632"/>
    <s v="In-Store"/>
    <s v="WARE-NMK1003"/>
    <d v="2019-08-23T00:00:00"/>
    <x v="540"/>
    <d v="2019-12-03T00:00:00"/>
    <x v="387"/>
    <n v="6"/>
    <s v="USD"/>
    <x v="13"/>
    <n v="2"/>
    <n v="44"/>
    <n v="168"/>
    <x v="1"/>
    <n v="46"/>
    <n v="0.15"/>
    <n v="1051.9000000000001"/>
    <n v="578.54500000000007"/>
    <n v="5364.6900000000005"/>
    <n v="1893.42"/>
  </r>
  <r>
    <s v="SO - 0004633"/>
    <s v="Wholesale"/>
    <s v="WARE-PUJ1005"/>
    <d v="2019-08-23T00:00:00"/>
    <x v="540"/>
    <d v="2019-12-12T00:00:00"/>
    <x v="387"/>
    <n v="6"/>
    <s v="USD"/>
    <x v="21"/>
    <n v="26"/>
    <n v="46"/>
    <n v="289"/>
    <x v="2"/>
    <n v="4"/>
    <n v="0.4"/>
    <n v="1092.1000000000001"/>
    <n v="611.57600000000014"/>
    <n v="2621.0400000000004"/>
    <n v="174.73599999999988"/>
  </r>
  <r>
    <s v="SO - 0004634"/>
    <s v="In-Store"/>
    <s v="WARE-NMK1003"/>
    <d v="2019-08-23T00:00:00"/>
    <x v="540"/>
    <d v="2019-12-20T00:00:00"/>
    <x v="395"/>
    <n v="11"/>
    <s v="USD"/>
    <x v="27"/>
    <n v="1"/>
    <n v="26"/>
    <n v="132"/>
    <x v="1"/>
    <n v="27"/>
    <n v="0.05"/>
    <n v="1936.3"/>
    <n v="1568.403"/>
    <n v="5518.454999999999"/>
    <n v="813.24599999999919"/>
  </r>
  <r>
    <s v="SO - 0004635"/>
    <s v="Online"/>
    <s v="WARE-XYS1001"/>
    <d v="2019-08-23T00:00:00"/>
    <x v="540"/>
    <d v="2019-12-09T00:00:00"/>
    <x v="394"/>
    <n v="18"/>
    <s v="USD"/>
    <x v="5"/>
    <n v="12"/>
    <n v="12"/>
    <n v="55"/>
    <x v="3"/>
    <n v="6"/>
    <n v="0.2"/>
    <n v="3437.1"/>
    <n v="2887.1639999999998"/>
    <n v="2749.6800000000003"/>
    <n v="-137.48399999999947"/>
  </r>
  <r>
    <s v="SO - 0004636"/>
    <s v="In-Store"/>
    <s v="WARE-UHY1004"/>
    <d v="2019-08-23T00:00:00"/>
    <x v="540"/>
    <d v="2019-12-01T00:00:00"/>
    <x v="390"/>
    <n v="7"/>
    <s v="USD"/>
    <x v="13"/>
    <n v="2"/>
    <n v="23"/>
    <n v="257"/>
    <x v="2"/>
    <n v="1"/>
    <n v="0.1"/>
    <n v="3182.5"/>
    <n v="1782.2000000000003"/>
    <n v="2864.25"/>
    <n v="1082.0499999999997"/>
  </r>
  <r>
    <s v="SO - 0004637"/>
    <s v="In-Store"/>
    <s v="WARE-MKL1006"/>
    <d v="2019-08-23T00:00:00"/>
    <x v="541"/>
    <d v="2019-11-25T00:00:00"/>
    <x v="391"/>
    <n v="16"/>
    <s v="USD"/>
    <x v="13"/>
    <n v="2"/>
    <n v="43"/>
    <n v="358"/>
    <x v="3"/>
    <n v="28"/>
    <n v="0.1"/>
    <n v="3792.2000000000003"/>
    <n v="2237.3980000000001"/>
    <n v="6825.9600000000009"/>
    <n v="2351.1640000000007"/>
  </r>
  <r>
    <s v="SO - 0004638"/>
    <s v="In-Store"/>
    <s v="WARE-NMK1003"/>
    <d v="2019-08-23T00:00:00"/>
    <x v="541"/>
    <d v="2019-12-17T00:00:00"/>
    <x v="403"/>
    <n v="33"/>
    <s v="USD"/>
    <x v="26"/>
    <n v="3"/>
    <n v="45"/>
    <n v="116"/>
    <x v="0"/>
    <n v="12"/>
    <n v="0.15"/>
    <n v="1132.3"/>
    <n v="792.6099999999999"/>
    <n v="4812.2749999999996"/>
    <n v="849.22500000000036"/>
  </r>
  <r>
    <s v="SO - 0004639"/>
    <s v="In-Store"/>
    <s v="WARE-MKL1006"/>
    <d v="2019-08-23T00:00:00"/>
    <x v="541"/>
    <d v="2019-12-15T00:00:00"/>
    <x v="388"/>
    <n v="13"/>
    <s v="USD"/>
    <x v="27"/>
    <n v="1"/>
    <n v="34"/>
    <n v="358"/>
    <x v="1"/>
    <n v="32"/>
    <n v="0.15"/>
    <n v="904.5"/>
    <n v="768.82499999999993"/>
    <n v="5381.7749999999996"/>
    <n v="0"/>
  </r>
  <r>
    <s v="SO - 0004640"/>
    <s v="In-Store"/>
    <s v="WARE-NMK1003"/>
    <d v="2019-08-23T00:00:00"/>
    <x v="541"/>
    <d v="2019-12-08T00:00:00"/>
    <x v="401"/>
    <n v="20"/>
    <s v="USD"/>
    <x v="14"/>
    <n v="7"/>
    <n v="29"/>
    <n v="143"/>
    <x v="1"/>
    <n v="35"/>
    <n v="7.4999999999999997E-2"/>
    <n v="3986.5"/>
    <n v="2511.4949999999999"/>
    <n v="29500.100000000002"/>
    <n v="9408.1400000000031"/>
  </r>
  <r>
    <s v="SO - 0004641"/>
    <s v="Wholesale"/>
    <s v="WARE-UHY1004"/>
    <d v="2019-08-23T00:00:00"/>
    <x v="541"/>
    <d v="2019-12-11T00:00:00"/>
    <x v="404"/>
    <n v="30"/>
    <s v="USD"/>
    <x v="21"/>
    <n v="26"/>
    <n v="22"/>
    <n v="236"/>
    <x v="0"/>
    <n v="20"/>
    <n v="0.2"/>
    <n v="1051.9000000000001"/>
    <n v="662.69700000000012"/>
    <n v="2524.5600000000004"/>
    <n v="536.46900000000005"/>
  </r>
  <r>
    <s v="SO - 0004642"/>
    <s v="Online"/>
    <s v="WARE-NMK1003"/>
    <d v="2019-08-23T00:00:00"/>
    <x v="541"/>
    <d v="2019-11-30T00:00:00"/>
    <x v="400"/>
    <n v="25"/>
    <s v="USD"/>
    <x v="19"/>
    <n v="19"/>
    <n v="33"/>
    <n v="122"/>
    <x v="2"/>
    <n v="1"/>
    <n v="0.15"/>
    <n v="964.80000000000007"/>
    <n v="405.21600000000001"/>
    <n v="1640.16"/>
    <n v="829.72800000000007"/>
  </r>
  <r>
    <s v="SO - 0004643"/>
    <s v="Wholesale"/>
    <s v="WARE-XYS1001"/>
    <d v="2019-08-23T00:00:00"/>
    <x v="541"/>
    <d v="2019-11-28T00:00:00"/>
    <x v="391"/>
    <n v="16"/>
    <s v="USD"/>
    <x v="21"/>
    <n v="26"/>
    <n v="8"/>
    <n v="38"/>
    <x v="1"/>
    <n v="41"/>
    <n v="0.1"/>
    <n v="1098.8"/>
    <n v="516.43599999999992"/>
    <n v="2966.7599999999998"/>
    <n v="1417.452"/>
  </r>
  <r>
    <s v="SO - 0004644"/>
    <s v="Wholesale"/>
    <s v="WARE-UHY1004"/>
    <d v="2019-08-23T00:00:00"/>
    <x v="541"/>
    <d v="2019-11-30T00:00:00"/>
    <x v="393"/>
    <n v="24"/>
    <s v="USD"/>
    <x v="21"/>
    <n v="26"/>
    <n v="8"/>
    <n v="261"/>
    <x v="2"/>
    <n v="4"/>
    <n v="0.4"/>
    <n v="2586.2000000000003"/>
    <n v="1370.6860000000001"/>
    <n v="10862.04"/>
    <n v="1267.2379999999994"/>
  </r>
  <r>
    <s v="SO - 0004645"/>
    <s v="In-Store"/>
    <s v="WARE-PUJ1005"/>
    <d v="2019-08-23T00:00:00"/>
    <x v="541"/>
    <d v="2019-12-16T00:00:00"/>
    <x v="404"/>
    <n v="30"/>
    <s v="USD"/>
    <x v="7"/>
    <n v="4"/>
    <n v="46"/>
    <n v="302"/>
    <x v="2"/>
    <n v="1"/>
    <n v="0.1"/>
    <n v="5634.7"/>
    <n v="3268.1259999999997"/>
    <n v="35498.61"/>
    <n v="12621.728000000003"/>
  </r>
  <r>
    <s v="SO - 0004646"/>
    <s v="Online"/>
    <s v="WARE-UHY1004"/>
    <d v="2019-08-23T00:00:00"/>
    <x v="542"/>
    <d v="2019-12-19T00:00:00"/>
    <x v="393"/>
    <n v="23"/>
    <s v="USD"/>
    <x v="1"/>
    <n v="14"/>
    <n v="42"/>
    <n v="233"/>
    <x v="1"/>
    <n v="26"/>
    <n v="7.4999999999999997E-2"/>
    <n v="3859.2000000000003"/>
    <n v="2855.808"/>
    <n v="17848.8"/>
    <n v="3569.7599999999984"/>
  </r>
  <r>
    <s v="SO - 0004647"/>
    <s v="In-Store"/>
    <s v="WARE-MKL1006"/>
    <d v="2019-08-23T00:00:00"/>
    <x v="542"/>
    <d v="2019-12-14T00:00:00"/>
    <x v="399"/>
    <n v="18"/>
    <s v="USD"/>
    <x v="10"/>
    <n v="9"/>
    <n v="5"/>
    <n v="343"/>
    <x v="1"/>
    <n v="17"/>
    <n v="0.3"/>
    <n v="207.70000000000002"/>
    <n v="95.542000000000016"/>
    <n v="581.56000000000006"/>
    <n v="199.392"/>
  </r>
  <r>
    <s v="SO - 0004648"/>
    <s v="Online"/>
    <s v="WARE-NMK1003"/>
    <d v="2019-08-23T00:00:00"/>
    <x v="542"/>
    <d v="2019-12-01T00:00:00"/>
    <x v="389"/>
    <n v="8"/>
    <s v="USD"/>
    <x v="24"/>
    <n v="16"/>
    <n v="12"/>
    <n v="99"/>
    <x v="3"/>
    <n v="25"/>
    <n v="0.05"/>
    <n v="1139"/>
    <n v="615.06000000000006"/>
    <n v="8656.4"/>
    <n v="3735.9199999999992"/>
  </r>
  <r>
    <s v="SO - 0004649"/>
    <s v="In-Store"/>
    <s v="WARE-NMK1003"/>
    <d v="2019-08-23T00:00:00"/>
    <x v="542"/>
    <d v="2019-12-09T00:00:00"/>
    <x v="387"/>
    <n v="4"/>
    <s v="USD"/>
    <x v="14"/>
    <n v="7"/>
    <n v="13"/>
    <n v="89"/>
    <x v="1"/>
    <n v="14"/>
    <n v="0.15"/>
    <n v="3986.5"/>
    <n v="2910.145"/>
    <n v="10165.574999999999"/>
    <n v="1435.1399999999994"/>
  </r>
  <r>
    <s v="SO - 0004650"/>
    <s v="Online"/>
    <s v="WARE-NMK1003"/>
    <d v="2019-08-23T00:00:00"/>
    <x v="542"/>
    <d v="2019-12-22T00:00:00"/>
    <x v="405"/>
    <n v="31"/>
    <s v="USD"/>
    <x v="23"/>
    <n v="15"/>
    <n v="18"/>
    <n v="128"/>
    <x v="0"/>
    <n v="15"/>
    <n v="0.05"/>
    <n v="944.7"/>
    <n v="377.88000000000005"/>
    <n v="2692.3950000000004"/>
    <n v="1558.7550000000003"/>
  </r>
  <r>
    <s v="SO - 0004651"/>
    <s v="Online"/>
    <s v="WARE-XYS1001"/>
    <d v="2019-08-23T00:00:00"/>
    <x v="542"/>
    <d v="2019-12-09T00:00:00"/>
    <x v="391"/>
    <n v="15"/>
    <s v="USD"/>
    <x v="1"/>
    <n v="14"/>
    <n v="13"/>
    <n v="50"/>
    <x v="1"/>
    <n v="32"/>
    <n v="0.1"/>
    <n v="884.4"/>
    <n v="389.13599999999997"/>
    <n v="3183.84"/>
    <n v="1627.2960000000003"/>
  </r>
  <r>
    <s v="SO - 0004652"/>
    <s v="In-Store"/>
    <s v="WARE-PUJ1005"/>
    <d v="2019-08-23T00:00:00"/>
    <x v="542"/>
    <d v="2019-12-06T00:00:00"/>
    <x v="387"/>
    <n v="4"/>
    <s v="USD"/>
    <x v="11"/>
    <n v="5"/>
    <n v="42"/>
    <n v="323"/>
    <x v="3"/>
    <n v="47"/>
    <n v="7.4999999999999997E-2"/>
    <n v="1118.9000000000001"/>
    <n v="760.85200000000009"/>
    <n v="1034.9825000000001"/>
    <n v="274.13049999999998"/>
  </r>
  <r>
    <s v="SO - 0004653"/>
    <s v="Distributor"/>
    <s v="WARE-XYS1001"/>
    <d v="2019-08-23T00:00:00"/>
    <x v="542"/>
    <d v="2019-12-01T00:00:00"/>
    <x v="391"/>
    <n v="15"/>
    <s v="USD"/>
    <x v="12"/>
    <n v="25"/>
    <n v="21"/>
    <n v="9"/>
    <x v="1"/>
    <n v="31"/>
    <n v="0.05"/>
    <n v="1232.8"/>
    <n v="788.99199999999996"/>
    <n v="4684.6399999999994"/>
    <n v="1528.6719999999996"/>
  </r>
  <r>
    <s v="SO - 0004654"/>
    <s v="In-Store"/>
    <s v="WARE-NMK1003"/>
    <d v="2019-08-23T00:00:00"/>
    <x v="542"/>
    <d v="2019-12-13T00:00:00"/>
    <x v="406"/>
    <n v="26"/>
    <s v="USD"/>
    <x v="9"/>
    <n v="8"/>
    <n v="3"/>
    <n v="151"/>
    <x v="3"/>
    <n v="47"/>
    <n v="7.4999999999999997E-2"/>
    <n v="194.3"/>
    <n v="128.238"/>
    <n v="1078.3650000000002"/>
    <n v="308.93700000000024"/>
  </r>
  <r>
    <s v="SO - 0004655"/>
    <s v="In-Store"/>
    <s v="WARE-MKL1006"/>
    <d v="2019-08-23T00:00:00"/>
    <x v="542"/>
    <d v="2019-12-07T00:00:00"/>
    <x v="400"/>
    <n v="24"/>
    <s v="USD"/>
    <x v="5"/>
    <n v="12"/>
    <n v="34"/>
    <n v="355"/>
    <x v="1"/>
    <n v="24"/>
    <n v="0.05"/>
    <n v="1025.1000000000001"/>
    <n v="625.31100000000004"/>
    <n v="4869.2250000000004"/>
    <n v="1742.67"/>
  </r>
  <r>
    <s v="SO - 0004656"/>
    <s v="In-Store"/>
    <s v="WARE-UHY1004"/>
    <d v="2019-08-23T00:00:00"/>
    <x v="542"/>
    <d v="2019-12-01T00:00:00"/>
    <x v="390"/>
    <n v="5"/>
    <s v="USD"/>
    <x v="9"/>
    <n v="8"/>
    <n v="7"/>
    <n v="209"/>
    <x v="2"/>
    <n v="8"/>
    <n v="7.4999999999999997E-2"/>
    <n v="3919.5"/>
    <n v="2430.09"/>
    <n v="25378.762500000001"/>
    <n v="8368.1324999999997"/>
  </r>
  <r>
    <s v="SO - 0004657"/>
    <s v="Online"/>
    <s v="WARE-UHY1004"/>
    <d v="2019-08-23T00:00:00"/>
    <x v="542"/>
    <d v="2019-12-12T00:00:00"/>
    <x v="394"/>
    <n v="16"/>
    <s v="USD"/>
    <x v="1"/>
    <n v="14"/>
    <n v="2"/>
    <n v="238"/>
    <x v="3"/>
    <n v="25"/>
    <n v="7.4999999999999997E-2"/>
    <n v="1782.2"/>
    <n v="962.38800000000003"/>
    <n v="9891.2100000000009"/>
    <n v="4116.8820000000005"/>
  </r>
  <r>
    <s v="SO - 0004658"/>
    <s v="In-Store"/>
    <s v="WARE-UHY1004"/>
    <d v="2019-08-23T00:00:00"/>
    <x v="542"/>
    <d v="2019-12-03T00:00:00"/>
    <x v="396"/>
    <n v="11"/>
    <s v="USD"/>
    <x v="11"/>
    <n v="5"/>
    <n v="48"/>
    <n v="257"/>
    <x v="0"/>
    <n v="22"/>
    <n v="7.4999999999999997E-2"/>
    <n v="2278"/>
    <n v="1116.22"/>
    <n v="16857.2"/>
    <n v="7927.4400000000005"/>
  </r>
  <r>
    <s v="SO - 0004659"/>
    <s v="In-Store"/>
    <s v="WARE-PUJ1005"/>
    <d v="2019-08-23T00:00:00"/>
    <x v="543"/>
    <d v="2019-12-21T00:00:00"/>
    <x v="393"/>
    <n v="22"/>
    <s v="USD"/>
    <x v="27"/>
    <n v="1"/>
    <n v="47"/>
    <n v="317"/>
    <x v="1"/>
    <n v="3"/>
    <n v="0.05"/>
    <n v="2532.6"/>
    <n v="2076.732"/>
    <n v="12029.849999999999"/>
    <n v="1646.1899999999987"/>
  </r>
  <r>
    <s v="SO - 0004660"/>
    <s v="Distributor"/>
    <s v="WARE-PUJ1005"/>
    <d v="2019-08-23T00:00:00"/>
    <x v="543"/>
    <d v="2019-12-02T00:00:00"/>
    <x v="401"/>
    <n v="18"/>
    <s v="USD"/>
    <x v="8"/>
    <n v="23"/>
    <n v="39"/>
    <n v="311"/>
    <x v="0"/>
    <n v="38"/>
    <n v="0.1"/>
    <n v="3999.9"/>
    <n v="2319.942"/>
    <n v="28799.280000000002"/>
    <n v="10239.744000000002"/>
  </r>
  <r>
    <s v="SO - 0004661"/>
    <s v="Distributor"/>
    <s v="WARE-XYS1001"/>
    <d v="2019-08-23T00:00:00"/>
    <x v="543"/>
    <d v="2019-12-16T00:00:00"/>
    <x v="395"/>
    <n v="8"/>
    <s v="USD"/>
    <x v="15"/>
    <n v="24"/>
    <n v="8"/>
    <n v="56"/>
    <x v="1"/>
    <n v="43"/>
    <n v="7.4999999999999997E-2"/>
    <n v="1829.1000000000001"/>
    <n v="749.93100000000004"/>
    <n v="3383.8350000000005"/>
    <n v="1883.9730000000004"/>
  </r>
  <r>
    <s v="SO - 0004662"/>
    <s v="In-Store"/>
    <s v="WARE-NMK1003"/>
    <d v="2019-08-23T00:00:00"/>
    <x v="543"/>
    <d v="2019-11-28T00:00:00"/>
    <x v="403"/>
    <n v="31"/>
    <s v="USD"/>
    <x v="9"/>
    <n v="8"/>
    <n v="37"/>
    <n v="155"/>
    <x v="1"/>
    <n v="36"/>
    <n v="0.05"/>
    <n v="5949.6"/>
    <n v="2498.8319999999999"/>
    <n v="33912.720000000001"/>
    <n v="18919.728000000003"/>
  </r>
  <r>
    <s v="SO - 0004663"/>
    <s v="Online"/>
    <s v="WARE-NMK1003"/>
    <d v="2019-08-23T00:00:00"/>
    <x v="543"/>
    <d v="2019-11-28T00:00:00"/>
    <x v="399"/>
    <n v="17"/>
    <s v="USD"/>
    <x v="5"/>
    <n v="12"/>
    <n v="25"/>
    <n v="96"/>
    <x v="1"/>
    <n v="2"/>
    <n v="0.05"/>
    <n v="1065.3"/>
    <n v="777.66899999999998"/>
    <n v="3036.1049999999996"/>
    <n v="703.0979999999995"/>
  </r>
  <r>
    <s v="SO - 0004664"/>
    <s v="Online"/>
    <s v="WARE-NBV1002"/>
    <d v="2019-08-23T00:00:00"/>
    <x v="543"/>
    <d v="2019-12-02T00:00:00"/>
    <x v="391"/>
    <n v="14"/>
    <s v="USD"/>
    <x v="19"/>
    <n v="19"/>
    <n v="31"/>
    <n v="82"/>
    <x v="1"/>
    <n v="23"/>
    <n v="0.4"/>
    <n v="1105.5"/>
    <n v="519.58499999999992"/>
    <n v="4643.0999999999995"/>
    <n v="1006.0050000000001"/>
  </r>
  <r>
    <s v="SO - 0004665"/>
    <s v="In-Store"/>
    <s v="WARE-UHY1004"/>
    <d v="2019-08-23T00:00:00"/>
    <x v="543"/>
    <d v="2019-11-27T00:00:00"/>
    <x v="406"/>
    <n v="25"/>
    <s v="USD"/>
    <x v="14"/>
    <n v="7"/>
    <n v="16"/>
    <n v="211"/>
    <x v="1"/>
    <n v="14"/>
    <n v="0.05"/>
    <n v="2680"/>
    <n v="1688.4"/>
    <n v="20368"/>
    <n v="6860.7999999999993"/>
  </r>
  <r>
    <s v="SO - 0004666"/>
    <s v="In-Store"/>
    <s v="WARE-PUJ1005"/>
    <d v="2019-08-23T00:00:00"/>
    <x v="544"/>
    <d v="2019-11-28T00:00:00"/>
    <x v="406"/>
    <n v="24"/>
    <s v="USD"/>
    <x v="9"/>
    <n v="8"/>
    <n v="27"/>
    <n v="278"/>
    <x v="1"/>
    <n v="23"/>
    <n v="0.2"/>
    <n v="777.2"/>
    <n v="536.26800000000003"/>
    <n v="621.7600000000001"/>
    <n v="85.492000000000075"/>
  </r>
  <r>
    <s v="SO - 0004667"/>
    <s v="Wholesale"/>
    <s v="WARE-UHY1004"/>
    <d v="2019-08-23T00:00:00"/>
    <x v="544"/>
    <d v="2019-12-10T00:00:00"/>
    <x v="400"/>
    <n v="22"/>
    <s v="USD"/>
    <x v="12"/>
    <n v="25"/>
    <n v="26"/>
    <n v="248"/>
    <x v="0"/>
    <n v="22"/>
    <n v="7.4999999999999997E-2"/>
    <n v="3865.9"/>
    <n v="1855.6320000000001"/>
    <n v="10727.872500000001"/>
    <n v="5160.9765000000007"/>
  </r>
  <r>
    <s v="SO - 0004668"/>
    <s v="In-Store"/>
    <s v="WARE-MKL1006"/>
    <d v="2019-08-23T00:00:00"/>
    <x v="544"/>
    <d v="2019-12-13T00:00:00"/>
    <x v="398"/>
    <n v="15"/>
    <s v="USD"/>
    <x v="26"/>
    <n v="3"/>
    <n v="26"/>
    <n v="353"/>
    <x v="1"/>
    <n v="30"/>
    <n v="0.1"/>
    <n v="2003.3"/>
    <n v="1161.914"/>
    <n v="3605.94"/>
    <n v="1282.1120000000001"/>
  </r>
  <r>
    <s v="SO - 0004669"/>
    <s v="Distributor"/>
    <s v="WARE-UHY1004"/>
    <d v="2019-08-23T00:00:00"/>
    <x v="544"/>
    <d v="2019-12-24T00:00:00"/>
    <x v="398"/>
    <n v="15"/>
    <s v="USD"/>
    <x v="2"/>
    <n v="21"/>
    <n v="46"/>
    <n v="248"/>
    <x v="0"/>
    <n v="38"/>
    <n v="0.1"/>
    <n v="6210.9000000000005"/>
    <n v="2857.0140000000006"/>
    <n v="27949.050000000003"/>
    <n v="13663.98"/>
  </r>
  <r>
    <s v="SO - 0004670"/>
    <s v="Online"/>
    <s v="WARE-PUJ1005"/>
    <d v="2019-08-23T00:00:00"/>
    <x v="544"/>
    <d v="2019-12-10T00:00:00"/>
    <x v="398"/>
    <n v="15"/>
    <s v="USD"/>
    <x v="19"/>
    <n v="19"/>
    <n v="49"/>
    <n v="278"/>
    <x v="2"/>
    <n v="16"/>
    <n v="0.05"/>
    <n v="2579.5"/>
    <n v="2037.8050000000001"/>
    <n v="17153.674999999999"/>
    <n v="2889.0399999999991"/>
  </r>
  <r>
    <s v="SO - 0004671"/>
    <s v="In-Store"/>
    <s v="WARE-XYS1001"/>
    <d v="2019-08-23T00:00:00"/>
    <x v="544"/>
    <d v="2019-12-09T00:00:00"/>
    <x v="391"/>
    <n v="13"/>
    <s v="USD"/>
    <x v="9"/>
    <n v="8"/>
    <n v="37"/>
    <n v="9"/>
    <x v="1"/>
    <n v="3"/>
    <n v="0.05"/>
    <n v="201"/>
    <n v="118.58999999999999"/>
    <n v="572.85"/>
    <n v="217.08000000000004"/>
  </r>
  <r>
    <s v="SO - 0004672"/>
    <s v="Online"/>
    <s v="WARE-XYS1001"/>
    <d v="2019-08-23T00:00:00"/>
    <x v="544"/>
    <d v="2019-12-05T00:00:00"/>
    <x v="392"/>
    <n v="8"/>
    <s v="USD"/>
    <x v="20"/>
    <n v="17"/>
    <n v="29"/>
    <n v="41"/>
    <x v="1"/>
    <n v="30"/>
    <n v="0.15"/>
    <n v="1721.9"/>
    <n v="929.82600000000014"/>
    <n v="11708.92"/>
    <n v="4270.311999999999"/>
  </r>
  <r>
    <s v="SO - 0004673"/>
    <s v="Online"/>
    <s v="WARE-PUJ1005"/>
    <d v="2019-08-23T00:00:00"/>
    <x v="544"/>
    <d v="2019-12-21T00:00:00"/>
    <x v="397"/>
    <n v="20"/>
    <s v="USD"/>
    <x v="16"/>
    <n v="18"/>
    <n v="40"/>
    <n v="320"/>
    <x v="3"/>
    <n v="28"/>
    <n v="7.4999999999999997E-2"/>
    <n v="5232.7"/>
    <n v="3924.5249999999996"/>
    <n v="19360.990000000002"/>
    <n v="3662.8900000000031"/>
  </r>
  <r>
    <s v="SO - 0004674"/>
    <s v="In-Store"/>
    <s v="WARE-NMK1003"/>
    <d v="2019-08-23T00:00:00"/>
    <x v="544"/>
    <d v="2019-12-05T00:00:00"/>
    <x v="392"/>
    <n v="8"/>
    <s v="USD"/>
    <x v="0"/>
    <n v="6"/>
    <n v="19"/>
    <n v="174"/>
    <x v="1"/>
    <n v="44"/>
    <n v="0.2"/>
    <n v="5413.6"/>
    <n v="2869.2080000000005"/>
    <n v="30316.160000000003"/>
    <n v="10231.703999999998"/>
  </r>
  <r>
    <s v="SO - 0004675"/>
    <s v="Online"/>
    <s v="WARE-NBV1002"/>
    <d v="2019-08-23T00:00:00"/>
    <x v="545"/>
    <d v="2019-12-13T00:00:00"/>
    <x v="388"/>
    <n v="9"/>
    <s v="USD"/>
    <x v="16"/>
    <n v="18"/>
    <n v="36"/>
    <n v="81"/>
    <x v="1"/>
    <n v="36"/>
    <n v="0.2"/>
    <n v="1011.7"/>
    <n v="607.02"/>
    <n v="2428.0800000000004"/>
    <n v="607.02000000000044"/>
  </r>
  <r>
    <s v="SO - 0004676"/>
    <s v="In-Store"/>
    <s v="WARE-PUJ1005"/>
    <d v="2019-08-23T00:00:00"/>
    <x v="545"/>
    <d v="2019-12-15T00:00:00"/>
    <x v="394"/>
    <n v="13"/>
    <s v="USD"/>
    <x v="27"/>
    <n v="1"/>
    <n v="23"/>
    <n v="281"/>
    <x v="2"/>
    <n v="16"/>
    <n v="0.05"/>
    <n v="4006.6"/>
    <n v="2524.1579999999999"/>
    <n v="11418.81"/>
    <n v="3846.3359999999993"/>
  </r>
  <r>
    <s v="SO - 0004677"/>
    <s v="In-Store"/>
    <s v="WARE-NMK1003"/>
    <d v="2019-08-23T00:00:00"/>
    <x v="545"/>
    <d v="2019-12-14T00:00:00"/>
    <x v="406"/>
    <n v="23"/>
    <s v="USD"/>
    <x v="7"/>
    <n v="4"/>
    <n v="2"/>
    <n v="166"/>
    <x v="0"/>
    <n v="20"/>
    <n v="7.4999999999999997E-2"/>
    <n v="1855.9"/>
    <n v="1373.366"/>
    <n v="5150.1225000000013"/>
    <n v="1030.0245000000014"/>
  </r>
  <r>
    <s v="SO - 0004678"/>
    <s v="Online"/>
    <s v="WARE-NMK1003"/>
    <d v="2019-08-23T00:00:00"/>
    <x v="545"/>
    <d v="2019-12-01T00:00:00"/>
    <x v="391"/>
    <n v="12"/>
    <s v="USD"/>
    <x v="24"/>
    <n v="16"/>
    <n v="16"/>
    <n v="128"/>
    <x v="1"/>
    <n v="44"/>
    <n v="7.4999999999999997E-2"/>
    <n v="3651.5"/>
    <n v="2921.2000000000003"/>
    <n v="13510.550000000001"/>
    <n v="1825.75"/>
  </r>
  <r>
    <s v="SO - 0004679"/>
    <s v="In-Store"/>
    <s v="WARE-MKL1006"/>
    <d v="2019-08-23T00:00:00"/>
    <x v="545"/>
    <d v="2019-12-09T00:00:00"/>
    <x v="393"/>
    <n v="20"/>
    <s v="USD"/>
    <x v="7"/>
    <n v="4"/>
    <n v="12"/>
    <n v="359"/>
    <x v="0"/>
    <n v="20"/>
    <n v="0.2"/>
    <n v="187.6"/>
    <n v="99.427999999999997"/>
    <n v="1200.6400000000001"/>
    <n v="405.21600000000012"/>
  </r>
  <r>
    <s v="SO - 0004680"/>
    <s v="Distributor"/>
    <s v="WARE-UHY1004"/>
    <d v="2019-08-23T00:00:00"/>
    <x v="545"/>
    <d v="2019-12-23T00:00:00"/>
    <x v="404"/>
    <n v="26"/>
    <s v="USD"/>
    <x v="12"/>
    <n v="25"/>
    <n v="3"/>
    <n v="211"/>
    <x v="1"/>
    <n v="33"/>
    <n v="0.4"/>
    <n v="1125.6000000000001"/>
    <n v="607.82400000000007"/>
    <n v="3376.8000000000006"/>
    <n v="337.68000000000029"/>
  </r>
  <r>
    <s v="SO - 0004681"/>
    <s v="Online"/>
    <s v="WARE-XYS1001"/>
    <d v="2019-08-23T00:00:00"/>
    <x v="545"/>
    <d v="2019-12-08T00:00:00"/>
    <x v="397"/>
    <n v="19"/>
    <s v="USD"/>
    <x v="20"/>
    <n v="17"/>
    <n v="1"/>
    <n v="10"/>
    <x v="1"/>
    <n v="33"/>
    <n v="7.4999999999999997E-2"/>
    <n v="5045.1000000000004"/>
    <n v="3027.06"/>
    <n v="4666.7175000000007"/>
    <n v="1639.6575000000007"/>
  </r>
  <r>
    <s v="SO - 0004682"/>
    <s v="In-Store"/>
    <s v="WARE-PUJ1005"/>
    <d v="2019-08-23T00:00:00"/>
    <x v="545"/>
    <d v="2019-12-14T00:00:00"/>
    <x v="395"/>
    <n v="6"/>
    <s v="USD"/>
    <x v="22"/>
    <n v="11"/>
    <n v="20"/>
    <n v="320"/>
    <x v="2"/>
    <n v="16"/>
    <n v="0.15"/>
    <n v="214.4"/>
    <n v="150.07999999999998"/>
    <n v="728.96"/>
    <n v="128.6400000000001"/>
  </r>
  <r>
    <s v="SO - 0004683"/>
    <s v="In-Store"/>
    <s v="WARE-MKL1006"/>
    <d v="2019-08-23T00:00:00"/>
    <x v="545"/>
    <d v="2019-12-23T00:00:00"/>
    <x v="395"/>
    <n v="6"/>
    <s v="USD"/>
    <x v="9"/>
    <n v="8"/>
    <n v="5"/>
    <n v="335"/>
    <x v="1"/>
    <n v="39"/>
    <n v="7.4999999999999997E-2"/>
    <n v="1876"/>
    <n v="1331.96"/>
    <n v="12147.1"/>
    <n v="2823.3799999999992"/>
  </r>
  <r>
    <s v="SO - 0004684"/>
    <s v="Wholesale"/>
    <s v="WARE-NMK1003"/>
    <d v="2019-08-23T00:00:00"/>
    <x v="545"/>
    <d v="2019-12-14T00:00:00"/>
    <x v="407"/>
    <n v="40"/>
    <s v="USD"/>
    <x v="12"/>
    <n v="25"/>
    <n v="17"/>
    <n v="188"/>
    <x v="0"/>
    <n v="38"/>
    <n v="7.4999999999999997E-2"/>
    <n v="1125.6000000000001"/>
    <n v="551.5440000000001"/>
    <n v="3123.5400000000004"/>
    <n v="1468.9080000000001"/>
  </r>
  <r>
    <s v="SO - 0004685"/>
    <s v="Online"/>
    <s v="WARE-NBV1002"/>
    <d v="2019-08-23T00:00:00"/>
    <x v="545"/>
    <d v="2019-12-08T00:00:00"/>
    <x v="396"/>
    <n v="8"/>
    <s v="USD"/>
    <x v="20"/>
    <n v="17"/>
    <n v="41"/>
    <n v="85"/>
    <x v="1"/>
    <n v="21"/>
    <n v="7.4999999999999997E-2"/>
    <n v="3986.5"/>
    <n v="2989.875"/>
    <n v="3687.5125000000003"/>
    <n v="697.63750000000027"/>
  </r>
  <r>
    <s v="SO - 0004686"/>
    <s v="Online"/>
    <s v="WARE-NMK1003"/>
    <d v="2019-08-23T00:00:00"/>
    <x v="545"/>
    <d v="2019-12-20T00:00:00"/>
    <x v="405"/>
    <n v="28"/>
    <s v="USD"/>
    <x v="5"/>
    <n v="12"/>
    <n v="13"/>
    <n v="165"/>
    <x v="1"/>
    <n v="3"/>
    <n v="7.4999999999999997E-2"/>
    <n v="6204.2"/>
    <n v="4901.3180000000002"/>
    <n v="34433.31"/>
    <n v="5025.4019999999946"/>
  </r>
  <r>
    <s v="SO - 0004687"/>
    <s v="In-Store"/>
    <s v="WARE-PUJ1005"/>
    <d v="2019-08-23T00:00:00"/>
    <x v="546"/>
    <d v="2019-12-14T00:00:00"/>
    <x v="405"/>
    <n v="27"/>
    <s v="USD"/>
    <x v="26"/>
    <n v="3"/>
    <n v="49"/>
    <n v="314"/>
    <x v="2"/>
    <n v="4"/>
    <n v="7.4999999999999997E-2"/>
    <n v="1065.3"/>
    <n v="767.01599999999996"/>
    <n v="7883.22"/>
    <n v="1747.0920000000006"/>
  </r>
  <r>
    <s v="SO - 0004688"/>
    <s v="Distributor"/>
    <s v="WARE-MKL1006"/>
    <d v="2019-08-23T00:00:00"/>
    <x v="546"/>
    <d v="2019-12-19T00:00:00"/>
    <x v="408"/>
    <n v="21"/>
    <s v="USD"/>
    <x v="15"/>
    <n v="24"/>
    <n v="29"/>
    <n v="330"/>
    <x v="2"/>
    <n v="4"/>
    <n v="0.2"/>
    <n v="1038.5"/>
    <n v="633.48500000000001"/>
    <n v="4154"/>
    <n v="986.57499999999982"/>
  </r>
  <r>
    <s v="SO - 0004689"/>
    <s v="Online"/>
    <s v="WARE-UHY1004"/>
    <d v="2019-08-23T00:00:00"/>
    <x v="546"/>
    <d v="2019-12-21T00:00:00"/>
    <x v="404"/>
    <n v="25"/>
    <s v="USD"/>
    <x v="20"/>
    <n v="17"/>
    <n v="36"/>
    <n v="248"/>
    <x v="2"/>
    <n v="37"/>
    <n v="0.1"/>
    <n v="6539.2"/>
    <n v="3138.8159999999998"/>
    <n v="17655.84"/>
    <n v="8239.3919999999998"/>
  </r>
  <r>
    <s v="SO - 0004690"/>
    <s v="Wholesale"/>
    <s v="WARE-UHY1004"/>
    <d v="2019-08-23T00:00:00"/>
    <x v="546"/>
    <d v="2019-12-17T00:00:00"/>
    <x v="388"/>
    <n v="8"/>
    <s v="USD"/>
    <x v="3"/>
    <n v="28"/>
    <n v="41"/>
    <n v="206"/>
    <x v="1"/>
    <n v="36"/>
    <n v="0.1"/>
    <n v="1011.7"/>
    <n v="526.08400000000006"/>
    <n v="3642.1200000000003"/>
    <n v="1537.7840000000001"/>
  </r>
  <r>
    <s v="SO - 0004691"/>
    <s v="Wholesale"/>
    <s v="WARE-NMK1003"/>
    <d v="2019-08-23T00:00:00"/>
    <x v="546"/>
    <d v="2019-12-26T00:00:00"/>
    <x v="394"/>
    <n v="12"/>
    <s v="USD"/>
    <x v="3"/>
    <n v="28"/>
    <n v="33"/>
    <n v="161"/>
    <x v="1"/>
    <n v="46"/>
    <n v="0.05"/>
    <n v="3242.8"/>
    <n v="2561.8120000000004"/>
    <n v="21564.620000000003"/>
    <n v="3631.9360000000015"/>
  </r>
  <r>
    <s v="SO - 0004692"/>
    <s v="Distributor"/>
    <s v="WARE-UHY1004"/>
    <d v="2019-08-23T00:00:00"/>
    <x v="546"/>
    <d v="2019-12-06T00:00:00"/>
    <x v="392"/>
    <n v="6"/>
    <s v="USD"/>
    <x v="2"/>
    <n v="21"/>
    <n v="35"/>
    <n v="241"/>
    <x v="1"/>
    <n v="31"/>
    <n v="0.05"/>
    <n v="1721.9"/>
    <n v="843.73099999999999"/>
    <n v="3271.61"/>
    <n v="1584.1480000000001"/>
  </r>
  <r>
    <s v="SO - 0004693"/>
    <s v="Online"/>
    <s v="WARE-XYS1001"/>
    <d v="2019-08-23T00:00:00"/>
    <x v="546"/>
    <d v="2019-12-09T00:00:00"/>
    <x v="395"/>
    <n v="5"/>
    <s v="USD"/>
    <x v="20"/>
    <n v="17"/>
    <n v="6"/>
    <n v="56"/>
    <x v="3"/>
    <n v="28"/>
    <n v="7.4999999999999997E-2"/>
    <n v="3986.5"/>
    <n v="2910.145"/>
    <n v="7375.0250000000005"/>
    <n v="1554.7350000000006"/>
  </r>
  <r>
    <s v="SO - 0004694"/>
    <s v="Online"/>
    <s v="WARE-XYS1001"/>
    <d v="2019-08-23T00:00:00"/>
    <x v="547"/>
    <d v="2019-12-09T00:00:00"/>
    <x v="388"/>
    <n v="7"/>
    <s v="USD"/>
    <x v="16"/>
    <n v="18"/>
    <n v="40"/>
    <n v="52"/>
    <x v="1"/>
    <n v="45"/>
    <n v="0.15"/>
    <n v="1728.6000000000001"/>
    <n v="1279.164"/>
    <n v="4407.93"/>
    <n v="570.4380000000001"/>
  </r>
  <r>
    <s v="SO - 0004695"/>
    <s v="Online"/>
    <s v="WARE-MKL1006"/>
    <d v="2019-08-23T00:00:00"/>
    <x v="547"/>
    <d v="2019-12-14T00:00:00"/>
    <x v="394"/>
    <n v="11"/>
    <s v="USD"/>
    <x v="23"/>
    <n v="15"/>
    <n v="28"/>
    <n v="335"/>
    <x v="0"/>
    <n v="38"/>
    <n v="7.4999999999999997E-2"/>
    <n v="201"/>
    <n v="106.53"/>
    <n v="557.77499999999998"/>
    <n v="238.18499999999995"/>
  </r>
  <r>
    <s v="SO - 0004696"/>
    <s v="Distributor"/>
    <s v="WARE-PUJ1005"/>
    <d v="2019-08-23T00:00:00"/>
    <x v="547"/>
    <d v="2019-12-17T00:00:00"/>
    <x v="408"/>
    <n v="20"/>
    <s v="USD"/>
    <x v="12"/>
    <n v="25"/>
    <n v="42"/>
    <n v="304"/>
    <x v="2"/>
    <n v="8"/>
    <n v="0.15"/>
    <n v="971.5"/>
    <n v="582.9"/>
    <n v="825.77499999999998"/>
    <n v="242.875"/>
  </r>
  <r>
    <s v="SO - 0004697"/>
    <s v="In-Store"/>
    <s v="WARE-XYS1001"/>
    <d v="2019-08-23T00:00:00"/>
    <x v="547"/>
    <d v="2019-12-26T00:00:00"/>
    <x v="401"/>
    <n v="14"/>
    <s v="USD"/>
    <x v="26"/>
    <n v="3"/>
    <n v="24"/>
    <n v="33"/>
    <x v="2"/>
    <n v="16"/>
    <n v="0.3"/>
    <n v="958.1"/>
    <n v="594.02200000000005"/>
    <n v="2682.68"/>
    <n v="306.59199999999964"/>
  </r>
  <r>
    <s v="SO - 0004698"/>
    <s v="In-Store"/>
    <s v="WARE-NBV1002"/>
    <d v="2019-08-23T00:00:00"/>
    <x v="547"/>
    <d v="2019-12-01T00:00:00"/>
    <x v="393"/>
    <n v="18"/>
    <s v="USD"/>
    <x v="0"/>
    <n v="6"/>
    <n v="25"/>
    <n v="83"/>
    <x v="1"/>
    <n v="14"/>
    <n v="0.4"/>
    <n v="3953"/>
    <n v="1818.38"/>
    <n v="18974.399999999998"/>
    <n v="4427.3599999999969"/>
  </r>
  <r>
    <s v="SO - 0004699"/>
    <s v="Online"/>
    <s v="WARE-NMK1003"/>
    <d v="2019-08-23T00:00:00"/>
    <x v="547"/>
    <d v="2019-12-10T00:00:00"/>
    <x v="397"/>
    <n v="17"/>
    <s v="USD"/>
    <x v="23"/>
    <n v="15"/>
    <n v="14"/>
    <n v="89"/>
    <x v="1"/>
    <n v="21"/>
    <n v="0.2"/>
    <n v="1239.5"/>
    <n v="706.51499999999999"/>
    <n v="991.6"/>
    <n v="285.08500000000004"/>
  </r>
  <r>
    <s v="SO - 0004700"/>
    <s v="Distributor"/>
    <s v="WARE-NMK1003"/>
    <d v="2019-08-23T00:00:00"/>
    <x v="547"/>
    <d v="2019-12-14T00:00:00"/>
    <x v="408"/>
    <n v="20"/>
    <s v="USD"/>
    <x v="8"/>
    <n v="23"/>
    <n v="20"/>
    <n v="128"/>
    <x v="1"/>
    <n v="29"/>
    <n v="0.05"/>
    <n v="5621.3"/>
    <n v="4215.9750000000004"/>
    <n v="21360.94"/>
    <n v="4497.0399999999972"/>
  </r>
  <r>
    <s v="SO - 0004701"/>
    <s v="Online"/>
    <s v="WARE-NMK1003"/>
    <d v="2019-08-23T00:00:00"/>
    <x v="547"/>
    <d v="2019-12-12T00:00:00"/>
    <x v="398"/>
    <n v="12"/>
    <s v="USD"/>
    <x v="16"/>
    <n v="18"/>
    <n v="40"/>
    <n v="90"/>
    <x v="4"/>
    <n v="10"/>
    <n v="7.4999999999999997E-2"/>
    <n v="3839.1"/>
    <n v="1881.1589999999999"/>
    <n v="3551.1675"/>
    <n v="1670.0085000000001"/>
  </r>
  <r>
    <s v="SO - 0004702"/>
    <s v="Wholesale"/>
    <s v="WARE-PUJ1005"/>
    <d v="2019-08-23T00:00:00"/>
    <x v="547"/>
    <d v="2019-12-12T00:00:00"/>
    <x v="399"/>
    <n v="13"/>
    <s v="USD"/>
    <x v="25"/>
    <n v="27"/>
    <n v="41"/>
    <n v="307"/>
    <x v="2"/>
    <n v="8"/>
    <n v="0.05"/>
    <n v="2519.2000000000003"/>
    <n v="1309.9840000000002"/>
    <n v="4786.4800000000005"/>
    <n v="2166.5120000000002"/>
  </r>
  <r>
    <s v="SO - 0004703"/>
    <s v="Online"/>
    <s v="WARE-NMK1003"/>
    <d v="2019-08-23T00:00:00"/>
    <x v="547"/>
    <d v="2019-12-20T00:00:00"/>
    <x v="408"/>
    <n v="20"/>
    <s v="USD"/>
    <x v="16"/>
    <n v="18"/>
    <n v="37"/>
    <n v="153"/>
    <x v="1"/>
    <n v="23"/>
    <n v="0.05"/>
    <n v="1005"/>
    <n v="572.84999999999991"/>
    <n v="954.75"/>
    <n v="381.90000000000009"/>
  </r>
  <r>
    <s v="SO - 0004704"/>
    <s v="Distributor"/>
    <s v="WARE-XYS1001"/>
    <d v="2019-08-23T00:00:00"/>
    <x v="547"/>
    <d v="2019-12-08T00:00:00"/>
    <x v="401"/>
    <n v="14"/>
    <s v="USD"/>
    <x v="15"/>
    <n v="24"/>
    <n v="2"/>
    <n v="21"/>
    <x v="1"/>
    <n v="31"/>
    <n v="0.05"/>
    <n v="1212.7"/>
    <n v="933.77900000000011"/>
    <n v="8064.454999999999"/>
    <n v="1528.0019999999986"/>
  </r>
  <r>
    <s v="SO - 0004705"/>
    <s v="Wholesale"/>
    <s v="WARE-UHY1004"/>
    <d v="2019-08-23T00:00:00"/>
    <x v="547"/>
    <d v="2019-12-06T00:00:00"/>
    <x v="388"/>
    <n v="7"/>
    <s v="USD"/>
    <x v="25"/>
    <n v="27"/>
    <n v="5"/>
    <n v="249"/>
    <x v="1"/>
    <n v="29"/>
    <n v="7.4999999999999997E-2"/>
    <n v="5031.7"/>
    <n v="2364.8989999999999"/>
    <n v="18617.29"/>
    <n v="9157.6940000000013"/>
  </r>
  <r>
    <s v="SO - 0004706"/>
    <s v="Wholesale"/>
    <s v="WARE-XYS1001"/>
    <d v="2019-08-23T00:00:00"/>
    <x v="548"/>
    <d v="2019-12-16T00:00:00"/>
    <x v="400"/>
    <n v="18"/>
    <s v="USD"/>
    <x v="3"/>
    <n v="28"/>
    <n v="25"/>
    <n v="47"/>
    <x v="3"/>
    <n v="25"/>
    <n v="7.4999999999999997E-2"/>
    <n v="2418.7000000000003"/>
    <n v="1330.2850000000003"/>
    <n v="13423.785000000002"/>
    <n v="5442.0749999999998"/>
  </r>
  <r>
    <s v="SO - 0004707"/>
    <s v="Online"/>
    <s v="WARE-XYS1001"/>
    <d v="2019-08-23T00:00:00"/>
    <x v="548"/>
    <d v="2019-12-09T00:00:00"/>
    <x v="399"/>
    <n v="12"/>
    <s v="USD"/>
    <x v="17"/>
    <n v="20"/>
    <n v="11"/>
    <n v="14"/>
    <x v="1"/>
    <n v="44"/>
    <n v="7.4999999999999997E-2"/>
    <n v="1085.4000000000001"/>
    <n v="716.36400000000015"/>
    <n v="3011.9850000000006"/>
    <n v="862.89300000000003"/>
  </r>
  <r>
    <s v="SO - 0004708"/>
    <s v="In-Store"/>
    <s v="WARE-MKL1006"/>
    <d v="2019-08-23T00:00:00"/>
    <x v="548"/>
    <d v="2019-12-25T00:00:00"/>
    <x v="408"/>
    <n v="19"/>
    <s v="USD"/>
    <x v="9"/>
    <n v="8"/>
    <n v="8"/>
    <n v="351"/>
    <x v="1"/>
    <n v="2"/>
    <n v="0.1"/>
    <n v="5728.5"/>
    <n v="3207.9600000000005"/>
    <n v="15466.95"/>
    <n v="5843.07"/>
  </r>
  <r>
    <s v="SO - 0004709"/>
    <s v="In-Store"/>
    <s v="WARE-MKL1006"/>
    <d v="2019-08-23T00:00:00"/>
    <x v="548"/>
    <d v="2019-12-10T00:00:00"/>
    <x v="403"/>
    <n v="26"/>
    <s v="USD"/>
    <x v="27"/>
    <n v="1"/>
    <n v="13"/>
    <n v="341"/>
    <x v="1"/>
    <n v="33"/>
    <n v="0.2"/>
    <n v="214.4"/>
    <n v="122.208"/>
    <n v="1200.6400000000001"/>
    <n v="345.18400000000008"/>
  </r>
  <r>
    <s v="SO - 0004710"/>
    <s v="In-Store"/>
    <s v="WARE-PUJ1005"/>
    <d v="2019-08-23T00:00:00"/>
    <x v="548"/>
    <d v="2019-12-07T00:00:00"/>
    <x v="397"/>
    <n v="16"/>
    <s v="USD"/>
    <x v="13"/>
    <n v="2"/>
    <n v="35"/>
    <n v="283"/>
    <x v="1"/>
    <n v="46"/>
    <n v="7.4999999999999997E-2"/>
    <n v="891.1"/>
    <n v="525.74900000000002"/>
    <n v="5769.8725000000004"/>
    <n v="2089.6295"/>
  </r>
  <r>
    <s v="SO - 0004711"/>
    <s v="Wholesale"/>
    <s v="WARE-XYS1001"/>
    <d v="2019-08-23T00:00:00"/>
    <x v="548"/>
    <d v="2019-12-10T00:00:00"/>
    <x v="403"/>
    <n v="26"/>
    <s v="USD"/>
    <x v="21"/>
    <n v="26"/>
    <n v="47"/>
    <n v="55"/>
    <x v="2"/>
    <n v="37"/>
    <n v="0.05"/>
    <n v="1065.3"/>
    <n v="639.17999999999995"/>
    <n v="3036.1049999999996"/>
    <n v="1118.5649999999996"/>
  </r>
  <r>
    <s v="SO - 0004712"/>
    <s v="Online"/>
    <s v="WARE-PUJ1005"/>
    <d v="2019-08-23T00:00:00"/>
    <x v="548"/>
    <d v="2019-12-09T00:00:00"/>
    <x v="398"/>
    <n v="11"/>
    <s v="USD"/>
    <x v="16"/>
    <n v="18"/>
    <n v="25"/>
    <n v="271"/>
    <x v="4"/>
    <n v="10"/>
    <n v="0.05"/>
    <n v="6277.9000000000005"/>
    <n v="3892.2980000000002"/>
    <n v="5964.0050000000001"/>
    <n v="2071.7069999999999"/>
  </r>
  <r>
    <s v="SO - 0004713"/>
    <s v="Wholesale"/>
    <s v="WARE-NMK1003"/>
    <d v="2019-08-23T00:00:00"/>
    <x v="548"/>
    <d v="2019-12-05T00:00:00"/>
    <x v="406"/>
    <n v="20"/>
    <s v="USD"/>
    <x v="25"/>
    <n v="27"/>
    <n v="7"/>
    <n v="182"/>
    <x v="1"/>
    <n v="14"/>
    <n v="0.15"/>
    <n v="1085.4000000000001"/>
    <n v="868.32000000000016"/>
    <n v="3690.36"/>
    <n v="217.07999999999947"/>
  </r>
  <r>
    <s v="SO - 0004714"/>
    <s v="In-Store"/>
    <s v="WARE-UHY1004"/>
    <d v="2019-08-23T00:00:00"/>
    <x v="548"/>
    <d v="2019-12-08T00:00:00"/>
    <x v="397"/>
    <n v="16"/>
    <s v="USD"/>
    <x v="22"/>
    <n v="11"/>
    <n v="32"/>
    <n v="222"/>
    <x v="1"/>
    <n v="3"/>
    <n v="0.4"/>
    <n v="5393.5"/>
    <n v="3128.2299999999996"/>
    <n v="25888.799999999999"/>
    <n v="862.96000000000276"/>
  </r>
  <r>
    <s v="SO - 0004715"/>
    <s v="Distributor"/>
    <s v="WARE-NMK1003"/>
    <d v="2019-08-23T00:00:00"/>
    <x v="548"/>
    <d v="2019-12-19T00:00:00"/>
    <x v="409"/>
    <n v="24"/>
    <s v="USD"/>
    <x v="12"/>
    <n v="25"/>
    <n v="32"/>
    <n v="113"/>
    <x v="2"/>
    <n v="7"/>
    <n v="0.05"/>
    <n v="234.5"/>
    <n v="119.595"/>
    <n v="1559.425"/>
    <n v="722.26"/>
  </r>
  <r>
    <s v="SO - 0004716"/>
    <s v="In-Store"/>
    <s v="WARE-NMK1003"/>
    <d v="2019-08-23T00:00:00"/>
    <x v="549"/>
    <d v="2019-12-04T00:00:00"/>
    <x v="410"/>
    <n v="37"/>
    <s v="USD"/>
    <x v="22"/>
    <n v="11"/>
    <n v="2"/>
    <n v="198"/>
    <x v="0"/>
    <n v="20"/>
    <n v="7.4999999999999997E-2"/>
    <n v="978.2"/>
    <n v="410.84399999999999"/>
    <n v="5429.0100000000011"/>
    <n v="2963.9460000000013"/>
  </r>
  <r>
    <s v="SO - 0004717"/>
    <s v="In-Store"/>
    <s v="WARE-NMK1003"/>
    <d v="2019-08-23T00:00:00"/>
    <x v="549"/>
    <d v="2019-12-22T00:00:00"/>
    <x v="402"/>
    <n v="26"/>
    <s v="USD"/>
    <x v="9"/>
    <n v="8"/>
    <n v="43"/>
    <n v="190"/>
    <x v="1"/>
    <n v="2"/>
    <n v="0.2"/>
    <n v="254.6"/>
    <n v="155.30599999999998"/>
    <n v="1222.08"/>
    <n v="290.24400000000003"/>
  </r>
  <r>
    <s v="SO - 0004718"/>
    <s v="Wholesale"/>
    <s v="WARE-NMK1003"/>
    <d v="2019-08-23T00:00:00"/>
    <x v="549"/>
    <d v="2019-12-22T00:00:00"/>
    <x v="405"/>
    <n v="24"/>
    <s v="USD"/>
    <x v="25"/>
    <n v="27"/>
    <n v="38"/>
    <n v="189"/>
    <x v="1"/>
    <n v="44"/>
    <n v="0.2"/>
    <n v="1252.9000000000001"/>
    <n v="1052.4360000000001"/>
    <n v="7016.2400000000016"/>
    <n v="-350.8119999999999"/>
  </r>
  <r>
    <s v="SO - 0004719"/>
    <s v="Distributor"/>
    <s v="WARE-MKL1006"/>
    <d v="2019-08-23T00:00:00"/>
    <x v="549"/>
    <d v="2019-12-17T00:00:00"/>
    <x v="391"/>
    <n v="8"/>
    <s v="USD"/>
    <x v="8"/>
    <n v="23"/>
    <n v="33"/>
    <n v="336"/>
    <x v="1"/>
    <n v="23"/>
    <n v="7.4999999999999997E-2"/>
    <n v="1098.8"/>
    <n v="813.11199999999997"/>
    <n v="8131.12"/>
    <n v="1626.2240000000002"/>
  </r>
  <r>
    <s v="SO - 0004720"/>
    <s v="Online"/>
    <s v="WARE-MKL1006"/>
    <d v="2019-08-23T00:00:00"/>
    <x v="549"/>
    <d v="2019-12-16T00:00:00"/>
    <x v="388"/>
    <n v="5"/>
    <s v="USD"/>
    <x v="19"/>
    <n v="19"/>
    <n v="6"/>
    <n v="355"/>
    <x v="1"/>
    <n v="39"/>
    <n v="7.4999999999999997E-2"/>
    <n v="1058.6000000000001"/>
    <n v="592.81600000000014"/>
    <n v="3916.8200000000006"/>
    <n v="1545.556"/>
  </r>
  <r>
    <s v="SO - 0004721"/>
    <s v="In-Store"/>
    <s v="WARE-PUJ1005"/>
    <d v="2019-08-23T00:00:00"/>
    <x v="549"/>
    <d v="2019-12-15T00:00:00"/>
    <x v="392"/>
    <n v="3"/>
    <s v="USD"/>
    <x v="5"/>
    <n v="12"/>
    <n v="21"/>
    <n v="270"/>
    <x v="0"/>
    <n v="38"/>
    <n v="0.05"/>
    <n v="201"/>
    <n v="132.66"/>
    <n v="1527.6"/>
    <n v="466.31999999999994"/>
  </r>
  <r>
    <s v="SO - 0004722"/>
    <s v="In-Store"/>
    <s v="WARE-UHY1004"/>
    <d v="2019-08-23T00:00:00"/>
    <x v="549"/>
    <d v="2019-12-17T00:00:00"/>
    <x v="400"/>
    <n v="17"/>
    <s v="USD"/>
    <x v="27"/>
    <n v="1"/>
    <n v="44"/>
    <n v="213"/>
    <x v="1"/>
    <n v="3"/>
    <n v="7.4999999999999997E-2"/>
    <n v="1045.2"/>
    <n v="867.51599999999996"/>
    <n v="3867.2400000000002"/>
    <n v="397.17600000000039"/>
  </r>
  <r>
    <s v="SO - 0004723"/>
    <s v="Online"/>
    <s v="WARE-PUJ1005"/>
    <d v="2019-08-23T00:00:00"/>
    <x v="549"/>
    <d v="2019-12-03T00:00:00"/>
    <x v="399"/>
    <n v="11"/>
    <s v="USD"/>
    <x v="1"/>
    <n v="14"/>
    <n v="3"/>
    <n v="291"/>
    <x v="2"/>
    <n v="8"/>
    <n v="0.05"/>
    <n v="2358.4"/>
    <n v="1132.0319999999999"/>
    <n v="13442.880000000001"/>
    <n v="6650.6880000000019"/>
  </r>
  <r>
    <s v="SO - 0004724"/>
    <s v="In-Store"/>
    <s v="WARE-NMK1003"/>
    <d v="2019-08-23T00:00:00"/>
    <x v="549"/>
    <d v="2019-12-26T00:00:00"/>
    <x v="391"/>
    <n v="8"/>
    <s v="USD"/>
    <x v="10"/>
    <n v="9"/>
    <n v="43"/>
    <n v="133"/>
    <x v="1"/>
    <n v="44"/>
    <n v="0.15"/>
    <n v="2572.8000000000002"/>
    <n v="1132.0320000000002"/>
    <n v="8747.52"/>
    <n v="4219.3919999999998"/>
  </r>
  <r>
    <s v="SO - 0004725"/>
    <s v="Online"/>
    <s v="WARE-UHY1004"/>
    <d v="2019-08-23T00:00:00"/>
    <x v="550"/>
    <d v="2019-12-29T00:00:00"/>
    <x v="391"/>
    <n v="7"/>
    <s v="USD"/>
    <x v="23"/>
    <n v="15"/>
    <n v="26"/>
    <n v="260"/>
    <x v="2"/>
    <n v="13"/>
    <n v="0.05"/>
    <n v="1065.3"/>
    <n v="585.91500000000008"/>
    <n v="5060.1750000000002"/>
    <n v="2130.6"/>
  </r>
  <r>
    <s v="SO - 0004726"/>
    <s v="Online"/>
    <s v="WARE-NMK1003"/>
    <d v="2019-08-23T00:00:00"/>
    <x v="550"/>
    <d v="2019-12-29T00:00:00"/>
    <x v="391"/>
    <n v="7"/>
    <s v="USD"/>
    <x v="16"/>
    <n v="18"/>
    <n v="38"/>
    <n v="169"/>
    <x v="4"/>
    <n v="18"/>
    <n v="0.05"/>
    <n v="2298.1"/>
    <n v="1884.4419999999998"/>
    <n v="2183.1949999999997"/>
    <n v="298.75299999999993"/>
  </r>
  <r>
    <s v="SO - 0004727"/>
    <s v="Wholesale"/>
    <s v="WARE-XYS1001"/>
    <d v="2019-08-23T00:00:00"/>
    <x v="550"/>
    <d v="2019-12-26T00:00:00"/>
    <x v="396"/>
    <n v="3"/>
    <s v="USD"/>
    <x v="25"/>
    <n v="27"/>
    <n v="5"/>
    <n v="8"/>
    <x v="2"/>
    <n v="7"/>
    <n v="0.1"/>
    <n v="2814"/>
    <n v="1997.9399999999998"/>
    <n v="5065.2"/>
    <n v="1069.3200000000002"/>
  </r>
  <r>
    <s v="SO - 0004728"/>
    <s v="In-Store"/>
    <s v="WARE-NMK1003"/>
    <d v="2019-08-23T00:00:00"/>
    <x v="550"/>
    <d v="2019-12-20T00:00:00"/>
    <x v="399"/>
    <n v="10"/>
    <s v="USD"/>
    <x v="6"/>
    <n v="10"/>
    <n v="42"/>
    <n v="112"/>
    <x v="0"/>
    <n v="19"/>
    <n v="0.2"/>
    <n v="1118.9000000000001"/>
    <n v="760.85200000000009"/>
    <n v="6265.8400000000011"/>
    <n v="939.8760000000002"/>
  </r>
  <r>
    <s v="SO - 0004729"/>
    <s v="Online"/>
    <s v="WARE-NBV1002"/>
    <d v="2019-08-23T00:00:00"/>
    <x v="550"/>
    <d v="2019-12-25T00:00:00"/>
    <x v="401"/>
    <n v="11"/>
    <s v="USD"/>
    <x v="23"/>
    <n v="15"/>
    <n v="30"/>
    <n v="87"/>
    <x v="1"/>
    <n v="44"/>
    <n v="0.4"/>
    <n v="1098.8"/>
    <n v="472.48399999999998"/>
    <n v="2637.12"/>
    <n v="747.18399999999997"/>
  </r>
  <r>
    <s v="SO - 0004730"/>
    <s v="Distributor"/>
    <s v="WARE-XYS1001"/>
    <d v="2019-08-23T00:00:00"/>
    <x v="550"/>
    <d v="2019-12-15T00:00:00"/>
    <x v="401"/>
    <n v="11"/>
    <s v="USD"/>
    <x v="2"/>
    <n v="21"/>
    <n v="45"/>
    <n v="17"/>
    <x v="1"/>
    <n v="29"/>
    <n v="7.4999999999999997E-2"/>
    <n v="1855.9"/>
    <n v="760.91899999999998"/>
    <n v="13733.660000000002"/>
    <n v="7646.3080000000018"/>
  </r>
  <r>
    <s v="SO - 0004731"/>
    <s v="Online"/>
    <s v="WARE-XYS1001"/>
    <d v="2019-08-23T00:00:00"/>
    <x v="550"/>
    <d v="2019-12-30T00:00:00"/>
    <x v="394"/>
    <n v="8"/>
    <s v="USD"/>
    <x v="19"/>
    <n v="19"/>
    <n v="47"/>
    <n v="2"/>
    <x v="1"/>
    <n v="3"/>
    <n v="0.05"/>
    <n v="2532.6"/>
    <n v="1696.8420000000001"/>
    <n v="16841.79"/>
    <n v="4963.8960000000006"/>
  </r>
  <r>
    <s v="SO - 0004732"/>
    <s v="In-Store"/>
    <s v="WARE-NMK1003"/>
    <d v="2019-08-23T00:00:00"/>
    <x v="550"/>
    <d v="2019-12-13T00:00:00"/>
    <x v="391"/>
    <n v="7"/>
    <s v="USD"/>
    <x v="22"/>
    <n v="11"/>
    <n v="43"/>
    <n v="145"/>
    <x v="1"/>
    <n v="40"/>
    <n v="0.1"/>
    <n v="1340"/>
    <n v="737.00000000000011"/>
    <n v="7236"/>
    <n v="2813.9999999999991"/>
  </r>
  <r>
    <s v="SO - 0004733"/>
    <s v="In-Store"/>
    <s v="WARE-XYS1001"/>
    <d v="2019-08-23T00:00:00"/>
    <x v="551"/>
    <d v="2019-12-28T00:00:00"/>
    <x v="393"/>
    <n v="14"/>
    <s v="USD"/>
    <x v="0"/>
    <n v="6"/>
    <n v="9"/>
    <n v="35"/>
    <x v="2"/>
    <n v="4"/>
    <n v="0.15"/>
    <n v="1728.6000000000001"/>
    <n v="1382.88"/>
    <n v="5877.2400000000007"/>
    <n v="345.72000000000025"/>
  </r>
  <r>
    <s v="SO - 0004734"/>
    <s v="In-Store"/>
    <s v="WARE-NMK1003"/>
    <d v="2019-08-23T00:00:00"/>
    <x v="551"/>
    <d v="2019-12-31T00:00:00"/>
    <x v="411"/>
    <n v="28"/>
    <s v="USD"/>
    <x v="6"/>
    <n v="10"/>
    <n v="23"/>
    <n v="122"/>
    <x v="0"/>
    <n v="42"/>
    <n v="0.05"/>
    <n v="1105.5"/>
    <n v="486.42"/>
    <n v="8401.7999999999993"/>
    <n v="4510.4399999999987"/>
  </r>
  <r>
    <s v="SO - 0004735"/>
    <s v="Wholesale"/>
    <s v="WARE-PUJ1005"/>
    <d v="2019-08-23T00:00:00"/>
    <x v="551"/>
    <d v="2019-12-06T00:00:00"/>
    <x v="401"/>
    <n v="10"/>
    <s v="USD"/>
    <x v="12"/>
    <n v="25"/>
    <n v="29"/>
    <n v="296"/>
    <x v="1"/>
    <n v="23"/>
    <n v="7.4999999999999997E-2"/>
    <n v="850.9"/>
    <n v="485.01299999999992"/>
    <n v="6296.66"/>
    <n v="2416.5560000000005"/>
  </r>
  <r>
    <s v="SO - 0004736"/>
    <s v="Online"/>
    <s v="WARE-NMK1003"/>
    <d v="2019-08-23T00:00:00"/>
    <x v="551"/>
    <d v="2019-12-25T00:00:00"/>
    <x v="393"/>
    <n v="14"/>
    <s v="USD"/>
    <x v="20"/>
    <n v="17"/>
    <n v="11"/>
    <n v="95"/>
    <x v="1"/>
    <n v="11"/>
    <n v="0.4"/>
    <n v="5118.8"/>
    <n v="3020.0920000000001"/>
    <n v="3071.28"/>
    <n v="51.188000000000102"/>
  </r>
  <r>
    <s v="SO - 0004737"/>
    <s v="Wholesale"/>
    <s v="WARE-MKL1006"/>
    <d v="2019-08-23T00:00:00"/>
    <x v="551"/>
    <d v="2019-12-07T00:00:00"/>
    <x v="402"/>
    <n v="24"/>
    <s v="USD"/>
    <x v="3"/>
    <n v="28"/>
    <n v="25"/>
    <n v="355"/>
    <x v="1"/>
    <n v="14"/>
    <n v="0.4"/>
    <n v="2318.2000000000003"/>
    <n v="1460.4660000000001"/>
    <n v="5563.68"/>
    <n v="-278.1840000000002"/>
  </r>
  <r>
    <s v="SO - 0004738"/>
    <s v="Wholesale"/>
    <s v="WARE-UHY1004"/>
    <d v="2019-08-23T00:00:00"/>
    <x v="551"/>
    <d v="2019-12-12T00:00:00"/>
    <x v="401"/>
    <n v="10"/>
    <s v="USD"/>
    <x v="3"/>
    <n v="28"/>
    <n v="30"/>
    <n v="212"/>
    <x v="1"/>
    <n v="21"/>
    <n v="7.4999999999999997E-2"/>
    <n v="837.5"/>
    <n v="644.875"/>
    <n v="2324.0625"/>
    <n v="389.4375"/>
  </r>
  <r>
    <s v="SO - 0004739"/>
    <s v="Online"/>
    <s v="WARE-PUJ1005"/>
    <d v="2019-08-23T00:00:00"/>
    <x v="551"/>
    <d v="2019-12-17T00:00:00"/>
    <x v="409"/>
    <n v="21"/>
    <s v="USD"/>
    <x v="18"/>
    <n v="13"/>
    <n v="5"/>
    <n v="265"/>
    <x v="0"/>
    <n v="19"/>
    <n v="0.4"/>
    <n v="1996.6000000000001"/>
    <n v="1337.7220000000002"/>
    <n v="9583.68"/>
    <n v="-1118.0960000000014"/>
  </r>
  <r>
    <s v="SO - 0004740"/>
    <s v="Distributor"/>
    <s v="WARE-PUJ1005"/>
    <d v="2019-08-23T00:00:00"/>
    <x v="551"/>
    <d v="2019-12-31T00:00:00"/>
    <x v="412"/>
    <n v="31"/>
    <s v="USD"/>
    <x v="2"/>
    <n v="21"/>
    <n v="1"/>
    <n v="298"/>
    <x v="0"/>
    <n v="5"/>
    <n v="0.3"/>
    <n v="4006.6"/>
    <n v="3004.95"/>
    <n v="19632.34"/>
    <n v="-1402.3099999999977"/>
  </r>
  <r>
    <s v="SO - 0004741"/>
    <s v="In-Store"/>
    <s v="WARE-UHY1004"/>
    <d v="2019-08-23T00:00:00"/>
    <x v="552"/>
    <d v="2019-12-14T00:00:00"/>
    <x v="404"/>
    <n v="19"/>
    <s v="USD"/>
    <x v="5"/>
    <n v="12"/>
    <n v="13"/>
    <n v="243"/>
    <x v="3"/>
    <n v="6"/>
    <n v="0.05"/>
    <n v="1051.9000000000001"/>
    <n v="683.73500000000013"/>
    <n v="1998.6100000000001"/>
    <n v="631.13999999999987"/>
  </r>
  <r>
    <s v="SO - 0004742"/>
    <s v="In-Store"/>
    <s v="WARE-UHY1004"/>
    <d v="2019-08-23T00:00:00"/>
    <x v="552"/>
    <d v="2019-12-07T00:00:00"/>
    <x v="402"/>
    <n v="23"/>
    <s v="USD"/>
    <x v="22"/>
    <n v="11"/>
    <n v="1"/>
    <n v="250"/>
    <x v="0"/>
    <n v="38"/>
    <n v="0.05"/>
    <n v="3946.3"/>
    <n v="2525.6320000000001"/>
    <n v="3748.9850000000001"/>
    <n v="1223.3530000000001"/>
  </r>
  <r>
    <s v="SO - 0004743"/>
    <s v="Online"/>
    <s v="WARE-XYS1001"/>
    <d v="2019-08-23T00:00:00"/>
    <x v="552"/>
    <d v="2019-12-10T00:00:00"/>
    <x v="408"/>
    <n v="15"/>
    <s v="USD"/>
    <x v="18"/>
    <n v="13"/>
    <n v="3"/>
    <n v="41"/>
    <x v="1"/>
    <n v="46"/>
    <n v="0.4"/>
    <n v="984.9"/>
    <n v="472.75199999999995"/>
    <n v="2954.7"/>
    <n v="590.94000000000005"/>
  </r>
  <r>
    <s v="SO - 0004744"/>
    <s v="Online"/>
    <s v="WARE-PUJ1005"/>
    <d v="2019-08-23T00:00:00"/>
    <x v="552"/>
    <d v="2019-12-21T00:00:00"/>
    <x v="394"/>
    <n v="6"/>
    <s v="USD"/>
    <x v="18"/>
    <n v="13"/>
    <n v="43"/>
    <n v="289"/>
    <x v="1"/>
    <n v="24"/>
    <n v="7.4999999999999997E-2"/>
    <n v="2934.6"/>
    <n v="1496.646"/>
    <n v="21716.04"/>
    <n v="9742.8720000000012"/>
  </r>
  <r>
    <s v="SO - 0004745"/>
    <s v="In-Store"/>
    <s v="WARE-NMK1003"/>
    <d v="2019-08-23T00:00:00"/>
    <x v="552"/>
    <d v="2019-12-07T00:00:00"/>
    <x v="411"/>
    <n v="27"/>
    <s v="USD"/>
    <x v="5"/>
    <n v="12"/>
    <n v="38"/>
    <n v="201"/>
    <x v="1"/>
    <n v="40"/>
    <n v="0.2"/>
    <n v="3798.9"/>
    <n v="2925.1530000000002"/>
    <n v="24312.960000000003"/>
    <n v="911.73600000000079"/>
  </r>
  <r>
    <s v="SO - 0004746"/>
    <s v="In-Store"/>
    <s v="WARE-PUJ1005"/>
    <d v="2019-08-23T00:00:00"/>
    <x v="552"/>
    <d v="2019-12-06T00:00:00"/>
    <x v="408"/>
    <n v="15"/>
    <s v="USD"/>
    <x v="5"/>
    <n v="12"/>
    <n v="30"/>
    <n v="305"/>
    <x v="2"/>
    <n v="8"/>
    <n v="0.1"/>
    <n v="3819"/>
    <n v="3055.2000000000003"/>
    <n v="6874.2"/>
    <n v="763.79999999999927"/>
  </r>
  <r>
    <s v="SO - 0004747"/>
    <s v="Online"/>
    <s v="WARE-NMK1003"/>
    <d v="2019-08-23T00:00:00"/>
    <x v="552"/>
    <d v="2019-12-19T00:00:00"/>
    <x v="398"/>
    <n v="7"/>
    <s v="USD"/>
    <x v="24"/>
    <n v="16"/>
    <n v="13"/>
    <n v="176"/>
    <x v="1"/>
    <n v="29"/>
    <n v="0.1"/>
    <n v="1869.3"/>
    <n v="1476.7470000000001"/>
    <n v="3364.74"/>
    <n v="411.24599999999964"/>
  </r>
  <r>
    <s v="SO - 0004748"/>
    <s v="Distributor"/>
    <s v="WARE-NMK1003"/>
    <d v="2019-08-23T00:00:00"/>
    <x v="552"/>
    <d v="2019-12-16T00:00:00"/>
    <x v="413"/>
    <n v="29"/>
    <s v="USD"/>
    <x v="8"/>
    <n v="23"/>
    <n v="35"/>
    <n v="179"/>
    <x v="1"/>
    <n v="36"/>
    <n v="0.05"/>
    <n v="1132.3"/>
    <n v="486.88899999999995"/>
    <n v="2151.37"/>
    <n v="1177.5920000000001"/>
  </r>
  <r>
    <s v="SO - 0004749"/>
    <s v="In-Store"/>
    <s v="WARE-NMK1003"/>
    <d v="2019-08-23T00:00:00"/>
    <x v="553"/>
    <d v="2019-12-22T00:00:00"/>
    <x v="400"/>
    <n v="13"/>
    <s v="USD"/>
    <x v="5"/>
    <n v="12"/>
    <n v="11"/>
    <n v="103"/>
    <x v="0"/>
    <n v="34"/>
    <n v="0.15"/>
    <n v="817.4"/>
    <n v="678.44199999999989"/>
    <n v="1389.58"/>
    <n v="32.69600000000014"/>
  </r>
  <r>
    <s v="SO - 0004750"/>
    <s v="In-Store"/>
    <s v="WARE-NMK1003"/>
    <d v="2019-08-23T00:00:00"/>
    <x v="553"/>
    <d v="2019-12-31T00:00:00"/>
    <x v="400"/>
    <n v="13"/>
    <s v="USD"/>
    <x v="10"/>
    <n v="9"/>
    <n v="28"/>
    <n v="142"/>
    <x v="2"/>
    <n v="37"/>
    <n v="0.15"/>
    <n v="1125.6000000000001"/>
    <n v="461.49600000000004"/>
    <n v="2870.28"/>
    <n v="1485.7920000000001"/>
  </r>
  <r>
    <s v="SO - 0004751"/>
    <s v="In-Store"/>
    <s v="WARE-PUJ1005"/>
    <d v="2019-08-23T00:00:00"/>
    <x v="553"/>
    <d v="2019-12-22T00:00:00"/>
    <x v="398"/>
    <n v="6"/>
    <s v="USD"/>
    <x v="6"/>
    <n v="10"/>
    <n v="32"/>
    <n v="293"/>
    <x v="4"/>
    <n v="10"/>
    <n v="0.15"/>
    <n v="1172.5"/>
    <n v="515.9"/>
    <n v="6976.375"/>
    <n v="3365.0750000000003"/>
  </r>
  <r>
    <s v="SO - 0004752"/>
    <s v="In-Store"/>
    <s v="WARE-PUJ1005"/>
    <d v="2019-08-23T00:00:00"/>
    <x v="553"/>
    <d v="2019-12-29T00:00:00"/>
    <x v="403"/>
    <n v="21"/>
    <s v="USD"/>
    <x v="10"/>
    <n v="9"/>
    <n v="50"/>
    <n v="297"/>
    <x v="0"/>
    <n v="38"/>
    <n v="0.05"/>
    <n v="1152.4000000000001"/>
    <n v="749.06000000000006"/>
    <n v="8758.24"/>
    <n v="2765.7599999999993"/>
  </r>
  <r>
    <s v="SO - 0004753"/>
    <s v="Wholesale"/>
    <s v="WARE-PUJ1005"/>
    <d v="2019-08-23T00:00:00"/>
    <x v="553"/>
    <d v="2019-12-30T00:00:00"/>
    <x v="409"/>
    <n v="19"/>
    <s v="USD"/>
    <x v="21"/>
    <n v="26"/>
    <n v="15"/>
    <n v="270"/>
    <x v="2"/>
    <n v="16"/>
    <n v="0.05"/>
    <n v="6170.7"/>
    <n v="3270.471"/>
    <n v="41035.154999999999"/>
    <n v="18141.858"/>
  </r>
  <r>
    <s v="SO - 0004754"/>
    <s v="In-Store"/>
    <s v="WARE-XYS1001"/>
    <d v="2019-08-23T00:00:00"/>
    <x v="553"/>
    <d v="2019-12-23T00:00:00"/>
    <x v="399"/>
    <n v="7"/>
    <s v="USD"/>
    <x v="0"/>
    <n v="6"/>
    <n v="33"/>
    <n v="12"/>
    <x v="3"/>
    <n v="47"/>
    <n v="7.4999999999999997E-2"/>
    <n v="6304.7"/>
    <n v="5106.8069999999998"/>
    <n v="40822.932500000003"/>
    <n v="5075.283500000005"/>
  </r>
  <r>
    <s v="SO - 0004755"/>
    <s v="Distributor"/>
    <s v="WARE-XYS1001"/>
    <d v="2019-08-23T00:00:00"/>
    <x v="553"/>
    <d v="2019-12-08T00:00:00"/>
    <x v="405"/>
    <n v="20"/>
    <s v="USD"/>
    <x v="8"/>
    <n v="23"/>
    <n v="26"/>
    <n v="33"/>
    <x v="1"/>
    <n v="31"/>
    <n v="7.4999999999999997E-2"/>
    <n v="857.6"/>
    <n v="711.80799999999999"/>
    <n v="793.28000000000009"/>
    <n v="81.472000000000094"/>
  </r>
  <r>
    <s v="SO - 0004756"/>
    <s v="Distributor"/>
    <s v="WARE-NMK1003"/>
    <d v="2019-08-23T00:00:00"/>
    <x v="554"/>
    <d v="2019-12-14T00:00:00"/>
    <x v="401"/>
    <n v="7"/>
    <s v="USD"/>
    <x v="2"/>
    <n v="21"/>
    <n v="5"/>
    <n v="183"/>
    <x v="3"/>
    <n v="25"/>
    <n v="0.2"/>
    <n v="5051.8"/>
    <n v="2020.7200000000003"/>
    <n v="24248.640000000003"/>
    <n v="12124.320000000002"/>
  </r>
  <r>
    <s v="SO - 0004757"/>
    <s v="In-Store"/>
    <s v="WARE-NBV1002"/>
    <d v="2019-08-23T00:00:00"/>
    <x v="554"/>
    <d v="2019-12-21T00:00:00"/>
    <x v="411"/>
    <n v="25"/>
    <s v="USD"/>
    <x v="14"/>
    <n v="7"/>
    <n v="1"/>
    <n v="80"/>
    <x v="0"/>
    <n v="12"/>
    <n v="0.05"/>
    <n v="268"/>
    <n v="125.96"/>
    <n v="763.8"/>
    <n v="385.91999999999996"/>
  </r>
  <r>
    <s v="SO - 0004758"/>
    <s v="Online"/>
    <s v="WARE-XYS1001"/>
    <d v="2019-08-23T00:00:00"/>
    <x v="554"/>
    <d v="2019-12-17T00:00:00"/>
    <x v="399"/>
    <n v="6"/>
    <s v="USD"/>
    <x v="19"/>
    <n v="19"/>
    <n v="34"/>
    <n v="58"/>
    <x v="4"/>
    <n v="9"/>
    <n v="0.1"/>
    <n v="1132.3"/>
    <n v="837.90199999999993"/>
    <n v="2038.1399999999999"/>
    <n v="362.33600000000001"/>
  </r>
  <r>
    <s v="SO - 0004759"/>
    <s v="Online"/>
    <s v="WARE-NMK1003"/>
    <d v="2019-08-23T00:00:00"/>
    <x v="554"/>
    <d v="2019-12-19T00:00:00"/>
    <x v="400"/>
    <n v="12"/>
    <s v="USD"/>
    <x v="23"/>
    <n v="15"/>
    <n v="2"/>
    <n v="91"/>
    <x v="1"/>
    <n v="27"/>
    <n v="0.05"/>
    <n v="3309.8"/>
    <n v="1886.586"/>
    <n v="3144.31"/>
    <n v="1257.7239999999999"/>
  </r>
  <r>
    <s v="SO - 0004760"/>
    <s v="Online"/>
    <s v="WARE-UHY1004"/>
    <d v="2019-08-23T00:00:00"/>
    <x v="554"/>
    <d v="2019-12-28T00:00:00"/>
    <x v="397"/>
    <n v="10"/>
    <s v="USD"/>
    <x v="19"/>
    <n v="19"/>
    <n v="44"/>
    <n v="252"/>
    <x v="3"/>
    <n v="28"/>
    <n v="0.05"/>
    <n v="931.30000000000007"/>
    <n v="400.459"/>
    <n v="6193.1450000000004"/>
    <n v="3389.9320000000002"/>
  </r>
  <r>
    <s v="SO - 0004761"/>
    <s v="Online"/>
    <s v="WARE-MKL1006"/>
    <d v="2019-08-23T00:00:00"/>
    <x v="554"/>
    <d v="2019-12-18T00:00:00"/>
    <x v="403"/>
    <n v="20"/>
    <s v="USD"/>
    <x v="23"/>
    <n v="15"/>
    <n v="39"/>
    <n v="339"/>
    <x v="0"/>
    <n v="42"/>
    <n v="0.3"/>
    <n v="2331.6"/>
    <n v="1002.588"/>
    <n v="1632.12"/>
    <n v="629.53199999999993"/>
  </r>
  <r>
    <s v="SO - 0004762"/>
    <s v="Distributor"/>
    <s v="WARE-NMK1003"/>
    <d v="2019-08-23T00:00:00"/>
    <x v="554"/>
    <d v="2019-12-29T00:00:00"/>
    <x v="414"/>
    <n v="41"/>
    <s v="USD"/>
    <x v="4"/>
    <n v="22"/>
    <n v="14"/>
    <n v="182"/>
    <x v="2"/>
    <n v="7"/>
    <n v="0.1"/>
    <n v="5065.2"/>
    <n v="2026.08"/>
    <n v="31910.760000000002"/>
    <n v="17728.200000000004"/>
  </r>
  <r>
    <s v="SO - 0004763"/>
    <s v="Online"/>
    <s v="WARE-XYS1001"/>
    <d v="2019-08-23T00:00:00"/>
    <x v="554"/>
    <d v="2019-12-30T00:00:00"/>
    <x v="401"/>
    <n v="7"/>
    <s v="USD"/>
    <x v="23"/>
    <n v="15"/>
    <n v="44"/>
    <n v="45"/>
    <x v="0"/>
    <n v="19"/>
    <n v="0.05"/>
    <n v="837.5"/>
    <n v="653.25"/>
    <n v="2386.875"/>
    <n v="427.125"/>
  </r>
  <r>
    <s v="SO - 0004764"/>
    <s v="Wholesale"/>
    <s v="WARE-UHY1004"/>
    <d v="2019-08-23T00:00:00"/>
    <x v="554"/>
    <d v="2019-12-30T00:00:00"/>
    <x v="400"/>
    <n v="12"/>
    <s v="USD"/>
    <x v="25"/>
    <n v="27"/>
    <n v="34"/>
    <n v="232"/>
    <x v="2"/>
    <n v="13"/>
    <n v="0.05"/>
    <n v="690.1"/>
    <n v="282.94099999999997"/>
    <n v="1311.19"/>
    <n v="745.30800000000011"/>
  </r>
  <r>
    <s v="SO - 0004765"/>
    <s v="In-Store"/>
    <s v="WARE-UHY1004"/>
    <d v="2019-08-23T00:00:00"/>
    <x v="555"/>
    <d v="2019-12-09T00:00:00"/>
    <x v="408"/>
    <n v="12"/>
    <s v="USD"/>
    <x v="13"/>
    <n v="2"/>
    <n v="34"/>
    <n v="230"/>
    <x v="1"/>
    <n v="31"/>
    <n v="0.05"/>
    <n v="2626.4"/>
    <n v="1575.84"/>
    <n v="17465.559999999998"/>
    <n v="6434.6799999999985"/>
  </r>
  <r>
    <s v="SO - 0004766"/>
    <s v="In-Store"/>
    <s v="WARE-XYS1001"/>
    <d v="2019-08-23T00:00:00"/>
    <x v="555"/>
    <d v="2019-12-18T00:00:00"/>
    <x v="406"/>
    <n v="13"/>
    <s v="USD"/>
    <x v="9"/>
    <n v="8"/>
    <n v="47"/>
    <n v="10"/>
    <x v="1"/>
    <n v="31"/>
    <n v="0.15"/>
    <n v="2425.4"/>
    <n v="1479.4939999999999"/>
    <n v="4123.18"/>
    <n v="1164.1920000000005"/>
  </r>
  <r>
    <s v="SO - 0004767"/>
    <s v="Distributor"/>
    <s v="WARE-PUJ1005"/>
    <d v="2019-08-23T00:00:00"/>
    <x v="555"/>
    <d v="2019-12-16T00:00:00"/>
    <x v="409"/>
    <n v="17"/>
    <s v="USD"/>
    <x v="15"/>
    <n v="24"/>
    <n v="9"/>
    <n v="312"/>
    <x v="3"/>
    <n v="28"/>
    <n v="7.4999999999999997E-2"/>
    <n v="3865.9"/>
    <n v="3247.3559999999998"/>
    <n v="10727.872500000001"/>
    <n v="985.80450000000201"/>
  </r>
  <r>
    <s v="SO - 0004768"/>
    <s v="Online"/>
    <s v="WARE-PUJ1005"/>
    <d v="2019-08-23T00:00:00"/>
    <x v="555"/>
    <d v="2019-12-24T00:00:00"/>
    <x v="404"/>
    <n v="16"/>
    <s v="USD"/>
    <x v="24"/>
    <n v="16"/>
    <n v="19"/>
    <n v="274"/>
    <x v="0"/>
    <n v="34"/>
    <n v="7.4999999999999997E-2"/>
    <n v="783.9"/>
    <n v="501.69599999999997"/>
    <n v="1450.2149999999999"/>
    <n v="446.82299999999998"/>
  </r>
  <r>
    <s v="SO - 0004769"/>
    <s v="Distributor"/>
    <s v="WARE-UHY1004"/>
    <d v="2019-08-23T00:00:00"/>
    <x v="555"/>
    <d v="2019-12-23T00:00:00"/>
    <x v="399"/>
    <n v="5"/>
    <s v="USD"/>
    <x v="17"/>
    <n v="20"/>
    <n v="7"/>
    <n v="238"/>
    <x v="0"/>
    <n v="19"/>
    <n v="7.4999999999999997E-2"/>
    <n v="5112.1000000000004"/>
    <n v="3322.8650000000002"/>
    <n v="37829.54"/>
    <n v="11246.619999999999"/>
  </r>
  <r>
    <s v="SO - 0004770"/>
    <s v="In-Store"/>
    <s v="WARE-XYS1001"/>
    <d v="2019-08-23T00:00:00"/>
    <x v="555"/>
    <d v="2019-12-19T00:00:00"/>
    <x v="397"/>
    <n v="9"/>
    <s v="USD"/>
    <x v="26"/>
    <n v="3"/>
    <n v="10"/>
    <n v="39"/>
    <x v="0"/>
    <n v="15"/>
    <n v="0.1"/>
    <n v="1809"/>
    <n v="1049.22"/>
    <n v="9768.6"/>
    <n v="3473.2800000000007"/>
  </r>
  <r>
    <s v="SO - 0004771"/>
    <s v="In-Store"/>
    <s v="WARE-NMK1003"/>
    <d v="2019-08-23T00:00:00"/>
    <x v="555"/>
    <d v="2019-12-20T00:00:00"/>
    <x v="412"/>
    <n v="27"/>
    <s v="USD"/>
    <x v="7"/>
    <n v="4"/>
    <n v="37"/>
    <n v="154"/>
    <x v="4"/>
    <n v="9"/>
    <n v="0.1"/>
    <n v="2673.3"/>
    <n v="1764.3780000000002"/>
    <n v="14435.820000000002"/>
    <n v="3849.5520000000015"/>
  </r>
  <r>
    <s v="SO - 0004772"/>
    <s v="Online"/>
    <s v="WARE-PUJ1005"/>
    <d v="2019-08-23T00:00:00"/>
    <x v="556"/>
    <d v="2019-12-30T00:00:00"/>
    <x v="411"/>
    <n v="23"/>
    <s v="USD"/>
    <x v="19"/>
    <n v="19"/>
    <n v="41"/>
    <n v="318"/>
    <x v="1"/>
    <n v="21"/>
    <n v="7.4999999999999997E-2"/>
    <n v="3973.1"/>
    <n v="2781.1699999999996"/>
    <n v="22050.704999999998"/>
    <n v="5363.6850000000013"/>
  </r>
  <r>
    <s v="SO - 0004773"/>
    <s v="Distributor"/>
    <s v="WARE-XYS1001"/>
    <d v="2019-08-23T00:00:00"/>
    <x v="556"/>
    <d v="2019-12-19T00:00:00"/>
    <x v="401"/>
    <n v="5"/>
    <s v="USD"/>
    <x v="8"/>
    <n v="23"/>
    <n v="34"/>
    <n v="19"/>
    <x v="1"/>
    <n v="46"/>
    <n v="0.15"/>
    <n v="1862.6000000000001"/>
    <n v="1229.3160000000003"/>
    <n v="3166.42"/>
    <n v="707.78799999999956"/>
  </r>
  <r>
    <s v="SO - 0004774"/>
    <s v="Wholesale"/>
    <s v="WARE-PUJ1005"/>
    <d v="2019-08-23T00:00:00"/>
    <x v="556"/>
    <d v="2019-12-20T00:00:00"/>
    <x v="405"/>
    <n v="17"/>
    <s v="USD"/>
    <x v="3"/>
    <n v="28"/>
    <n v="15"/>
    <n v="316"/>
    <x v="1"/>
    <n v="29"/>
    <n v="0.15"/>
    <n v="958.1"/>
    <n v="526.95500000000004"/>
    <n v="2443.1550000000002"/>
    <n v="862.29"/>
  </r>
  <r>
    <s v="SO - 0004775"/>
    <s v="Online"/>
    <s v="WARE-NMK1003"/>
    <d v="2019-08-23T00:00:00"/>
    <x v="556"/>
    <d v="2019-12-18T00:00:00"/>
    <x v="406"/>
    <n v="12"/>
    <s v="USD"/>
    <x v="1"/>
    <n v="14"/>
    <n v="27"/>
    <n v="189"/>
    <x v="3"/>
    <n v="25"/>
    <n v="0.3"/>
    <n v="911.2"/>
    <n v="774.52"/>
    <n v="5102.72"/>
    <n v="-1093.4399999999996"/>
  </r>
  <r>
    <s v="SO - 0004776"/>
    <s v="Wholesale"/>
    <s v="WARE-PUJ1005"/>
    <d v="2019-08-23T00:00:00"/>
    <x v="557"/>
    <d v="2019-12-25T00:00:00"/>
    <x v="415"/>
    <n v="21"/>
    <s v="USD"/>
    <x v="25"/>
    <n v="27"/>
    <n v="21"/>
    <n v="278"/>
    <x v="1"/>
    <n v="45"/>
    <n v="0.15"/>
    <n v="1025.1000000000001"/>
    <n v="410.04000000000008"/>
    <n v="5228.01"/>
    <n v="2767.7699999999995"/>
  </r>
  <r>
    <s v="SO - 0004777"/>
    <s v="Wholesale"/>
    <s v="WARE-XYS1001"/>
    <d v="2019-08-23T00:00:00"/>
    <x v="557"/>
    <d v="2020-01-02T00:00:00"/>
    <x v="407"/>
    <n v="28"/>
    <s v="USD"/>
    <x v="25"/>
    <n v="27"/>
    <n v="3"/>
    <n v="35"/>
    <x v="2"/>
    <n v="7"/>
    <n v="0.05"/>
    <n v="2224.4"/>
    <n v="934.24800000000005"/>
    <n v="16905.439999999999"/>
    <n v="9431.4559999999983"/>
  </r>
  <r>
    <s v="SO - 0004778"/>
    <s v="In-Store"/>
    <s v="WARE-PUJ1005"/>
    <d v="2019-08-23T00:00:00"/>
    <x v="557"/>
    <d v="2019-12-13T00:00:00"/>
    <x v="415"/>
    <n v="21"/>
    <s v="USD"/>
    <x v="5"/>
    <n v="12"/>
    <n v="40"/>
    <n v="304"/>
    <x v="2"/>
    <n v="13"/>
    <n v="0.2"/>
    <n v="2358.4"/>
    <n v="1768.8000000000002"/>
    <n v="5660.1600000000008"/>
    <n v="353.76000000000022"/>
  </r>
  <r>
    <s v="SO - 0004779"/>
    <s v="Online"/>
    <s v="WARE-UHY1004"/>
    <d v="2019-08-23T00:00:00"/>
    <x v="557"/>
    <d v="2020-01-03T00:00:00"/>
    <x v="416"/>
    <n v="31"/>
    <s v="USD"/>
    <x v="19"/>
    <n v="19"/>
    <n v="19"/>
    <n v="214"/>
    <x v="1"/>
    <n v="14"/>
    <n v="0.15"/>
    <n v="3946.3"/>
    <n v="2525.6320000000001"/>
    <n v="20126.13"/>
    <n v="4972.3379999999997"/>
  </r>
  <r>
    <s v="SO - 0004780"/>
    <s v="In-Store"/>
    <s v="WARE-PUJ1005"/>
    <d v="2019-08-23T00:00:00"/>
    <x v="557"/>
    <d v="2019-12-27T00:00:00"/>
    <x v="405"/>
    <n v="16"/>
    <s v="USD"/>
    <x v="10"/>
    <n v="9"/>
    <n v="7"/>
    <n v="327"/>
    <x v="0"/>
    <n v="34"/>
    <n v="0.05"/>
    <n v="911.2"/>
    <n v="428.26400000000001"/>
    <n v="6059.4800000000005"/>
    <n v="3061.6320000000005"/>
  </r>
  <r>
    <s v="SO - 0004781"/>
    <s v="Online"/>
    <s v="WARE-MKL1006"/>
    <d v="2019-08-23T00:00:00"/>
    <x v="557"/>
    <d v="2019-12-14T00:00:00"/>
    <x v="417"/>
    <n v="30"/>
    <s v="USD"/>
    <x v="24"/>
    <n v="16"/>
    <n v="27"/>
    <n v="342"/>
    <x v="2"/>
    <n v="37"/>
    <n v="0.05"/>
    <n v="777.2"/>
    <n v="466.32"/>
    <n v="3691.7"/>
    <n v="1360.1"/>
  </r>
  <r>
    <s v="SO - 0004782"/>
    <s v="Wholesale"/>
    <s v="WARE-PUJ1005"/>
    <d v="2019-08-23T00:00:00"/>
    <x v="557"/>
    <d v="2019-12-30T00:00:00"/>
    <x v="406"/>
    <n v="11"/>
    <s v="USD"/>
    <x v="21"/>
    <n v="26"/>
    <n v="36"/>
    <n v="312"/>
    <x v="1"/>
    <n v="36"/>
    <n v="7.4999999999999997E-2"/>
    <n v="2345"/>
    <n v="1195.95"/>
    <n v="13014.75"/>
    <n v="5839.0499999999993"/>
  </r>
  <r>
    <s v="SO - 0004783"/>
    <s v="Online"/>
    <s v="WARE-NBV1002"/>
    <d v="2019-08-23T00:00:00"/>
    <x v="557"/>
    <d v="2019-12-19T00:00:00"/>
    <x v="403"/>
    <n v="17"/>
    <s v="USD"/>
    <x v="5"/>
    <n v="12"/>
    <n v="41"/>
    <n v="61"/>
    <x v="0"/>
    <n v="38"/>
    <n v="0.05"/>
    <n v="3162.4"/>
    <n v="1676.0720000000001"/>
    <n v="18025.68"/>
    <n v="7969.2479999999996"/>
  </r>
  <r>
    <s v="SO - 0004784"/>
    <s v="Online"/>
    <s v="WARE-NMK1003"/>
    <d v="2019-08-23T00:00:00"/>
    <x v="558"/>
    <d v="2019-12-31T00:00:00"/>
    <x v="418"/>
    <n v="36"/>
    <s v="USD"/>
    <x v="18"/>
    <n v="13"/>
    <n v="26"/>
    <n v="165"/>
    <x v="0"/>
    <n v="20"/>
    <n v="0.15"/>
    <n v="2532.6"/>
    <n v="1519.56"/>
    <n v="10763.55"/>
    <n v="3165.75"/>
  </r>
  <r>
    <s v="SO - 0004785"/>
    <s v="In-Store"/>
    <s v="WARE-UHY1004"/>
    <d v="2019-08-23T00:00:00"/>
    <x v="558"/>
    <d v="2019-12-19T00:00:00"/>
    <x v="407"/>
    <n v="27"/>
    <s v="USD"/>
    <x v="11"/>
    <n v="5"/>
    <n v="25"/>
    <n v="212"/>
    <x v="4"/>
    <n v="10"/>
    <n v="0.15"/>
    <n v="201"/>
    <n v="90.45"/>
    <n v="512.54999999999995"/>
    <n v="241.19999999999993"/>
  </r>
  <r>
    <s v="SO - 0004786"/>
    <s v="Online"/>
    <s v="WARE-NBV1002"/>
    <d v="2019-08-23T00:00:00"/>
    <x v="558"/>
    <d v="2019-12-20T00:00:00"/>
    <x v="406"/>
    <n v="10"/>
    <s v="USD"/>
    <x v="18"/>
    <n v="13"/>
    <n v="35"/>
    <n v="75"/>
    <x v="1"/>
    <n v="11"/>
    <n v="0.05"/>
    <n v="1025.1000000000001"/>
    <n v="779.07600000000014"/>
    <n v="1947.69"/>
    <n v="389.53799999999978"/>
  </r>
  <r>
    <s v="SO - 0004787"/>
    <s v="In-Store"/>
    <s v="WARE-NMK1003"/>
    <d v="2019-08-23T00:00:00"/>
    <x v="558"/>
    <d v="2019-12-16T00:00:00"/>
    <x v="419"/>
    <n v="31"/>
    <s v="USD"/>
    <x v="0"/>
    <n v="6"/>
    <n v="23"/>
    <n v="177"/>
    <x v="1"/>
    <n v="23"/>
    <n v="7.4999999999999997E-2"/>
    <n v="3484"/>
    <n v="1567.8"/>
    <n v="12890.800000000001"/>
    <n v="6619.6000000000013"/>
  </r>
  <r>
    <s v="SO - 0004788"/>
    <s v="In-Store"/>
    <s v="WARE-UHY1004"/>
    <d v="2019-08-23T00:00:00"/>
    <x v="558"/>
    <d v="2020-01-06T00:00:00"/>
    <x v="416"/>
    <n v="30"/>
    <s v="USD"/>
    <x v="7"/>
    <n v="4"/>
    <n v="8"/>
    <n v="220"/>
    <x v="1"/>
    <n v="17"/>
    <n v="0.1"/>
    <n v="2592.9"/>
    <n v="2048.3910000000001"/>
    <n v="16335.27"/>
    <n v="1996.5329999999994"/>
  </r>
  <r>
    <s v="SO - 0004789"/>
    <s v="In-Store"/>
    <s v="WARE-XYS1001"/>
    <d v="2019-08-23T00:00:00"/>
    <x v="558"/>
    <d v="2019-12-12T00:00:00"/>
    <x v="415"/>
    <n v="20"/>
    <s v="USD"/>
    <x v="0"/>
    <n v="6"/>
    <n v="14"/>
    <n v="34"/>
    <x v="0"/>
    <n v="38"/>
    <n v="0.3"/>
    <n v="2773.8"/>
    <n v="1692.018"/>
    <n v="3883.32"/>
    <n v="499.28400000000011"/>
  </r>
  <r>
    <s v="SO - 0004790"/>
    <s v="In-Store"/>
    <s v="WARE-XYS1001"/>
    <d v="2019-08-23T00:00:00"/>
    <x v="559"/>
    <d v="2020-01-08T00:00:00"/>
    <x v="409"/>
    <n v="13"/>
    <s v="USD"/>
    <x v="7"/>
    <n v="4"/>
    <n v="29"/>
    <n v="5"/>
    <x v="3"/>
    <n v="25"/>
    <n v="0.4"/>
    <n v="1085.4000000000001"/>
    <n v="607.82400000000007"/>
    <n v="651.24"/>
    <n v="43.41599999999994"/>
  </r>
  <r>
    <s v="SO - 0004791"/>
    <s v="Wholesale"/>
    <s v="WARE-NMK1003"/>
    <d v="2019-08-23T00:00:00"/>
    <x v="559"/>
    <d v="2019-12-17T00:00:00"/>
    <x v="405"/>
    <n v="14"/>
    <s v="USD"/>
    <x v="3"/>
    <n v="28"/>
    <n v="15"/>
    <n v="90"/>
    <x v="1"/>
    <n v="30"/>
    <n v="0.1"/>
    <n v="3912.8"/>
    <n v="3208.4960000000001"/>
    <n v="7043.0400000000009"/>
    <n v="626.04800000000068"/>
  </r>
  <r>
    <s v="SO - 0004792"/>
    <s v="Online"/>
    <s v="WARE-XYS1001"/>
    <d v="2019-08-23T00:00:00"/>
    <x v="559"/>
    <d v="2019-12-24T00:00:00"/>
    <x v="413"/>
    <n v="22"/>
    <s v="USD"/>
    <x v="23"/>
    <n v="15"/>
    <n v="14"/>
    <n v="1"/>
    <x v="2"/>
    <n v="7"/>
    <n v="0.05"/>
    <n v="167.5"/>
    <n v="83.75"/>
    <n v="795.625"/>
    <n v="376.875"/>
  </r>
  <r>
    <s v="SO - 0004793"/>
    <s v="In-Store"/>
    <s v="WARE-XYS1001"/>
    <d v="2019-08-23T00:00:00"/>
    <x v="559"/>
    <d v="2019-12-16T00:00:00"/>
    <x v="402"/>
    <n v="16"/>
    <s v="USD"/>
    <x v="7"/>
    <n v="4"/>
    <n v="11"/>
    <n v="20"/>
    <x v="1"/>
    <n v="46"/>
    <n v="7.4999999999999997E-2"/>
    <n v="1795.6000000000001"/>
    <n v="897.80000000000007"/>
    <n v="13287.440000000002"/>
    <n v="6105.0400000000018"/>
  </r>
  <r>
    <s v="SO - 0004794"/>
    <s v="In-Store"/>
    <s v="WARE-PUJ1005"/>
    <d v="2019-08-23T00:00:00"/>
    <x v="559"/>
    <d v="2019-12-17T00:00:00"/>
    <x v="415"/>
    <n v="19"/>
    <s v="USD"/>
    <x v="0"/>
    <n v="6"/>
    <n v="10"/>
    <n v="316"/>
    <x v="1"/>
    <n v="23"/>
    <n v="0.05"/>
    <n v="3892.7000000000003"/>
    <n v="2841.6710000000003"/>
    <n v="11094.195"/>
    <n v="2569.1819999999989"/>
  </r>
  <r>
    <s v="SO - 0004795"/>
    <s v="In-Store"/>
    <s v="WARE-PUJ1005"/>
    <d v="2019-08-23T00:00:00"/>
    <x v="559"/>
    <d v="2020-01-08T00:00:00"/>
    <x v="405"/>
    <n v="14"/>
    <s v="USD"/>
    <x v="5"/>
    <n v="12"/>
    <n v="27"/>
    <n v="276"/>
    <x v="1"/>
    <n v="21"/>
    <n v="0.1"/>
    <n v="174.20000000000002"/>
    <n v="83.616"/>
    <n v="156.78000000000003"/>
    <n v="73.16400000000003"/>
  </r>
  <r>
    <s v="SO - 0004796"/>
    <s v="Online"/>
    <s v="WARE-UHY1004"/>
    <d v="2019-08-23T00:00:00"/>
    <x v="559"/>
    <d v="2019-12-21T00:00:00"/>
    <x v="406"/>
    <n v="9"/>
    <s v="USD"/>
    <x v="19"/>
    <n v="19"/>
    <n v="34"/>
    <n v="215"/>
    <x v="1"/>
    <n v="36"/>
    <n v="0.05"/>
    <n v="2572.8000000000002"/>
    <n v="1878.144"/>
    <n v="14664.960000000001"/>
    <n v="3396.0960000000014"/>
  </r>
  <r>
    <s v="SO - 0004797"/>
    <s v="Online"/>
    <s v="WARE-NMK1003"/>
    <d v="2019-08-23T00:00:00"/>
    <x v="559"/>
    <d v="2020-01-01T00:00:00"/>
    <x v="397"/>
    <n v="5"/>
    <s v="USD"/>
    <x v="19"/>
    <n v="19"/>
    <n v="49"/>
    <n v="91"/>
    <x v="2"/>
    <n v="13"/>
    <n v="7.4999999999999997E-2"/>
    <n v="201"/>
    <n v="98.49"/>
    <n v="1487.4"/>
    <n v="699.48000000000013"/>
  </r>
  <r>
    <s v="SO - 0004798"/>
    <s v="In-Store"/>
    <s v="WARE-UHY1004"/>
    <d v="2019-08-23T00:00:00"/>
    <x v="559"/>
    <d v="2019-12-19T00:00:00"/>
    <x v="403"/>
    <n v="15"/>
    <s v="USD"/>
    <x v="7"/>
    <n v="4"/>
    <n v="14"/>
    <n v="257"/>
    <x v="1"/>
    <n v="29"/>
    <n v="7.4999999999999997E-2"/>
    <n v="3999.9"/>
    <n v="2599.9349999999999"/>
    <n v="11099.722500000002"/>
    <n v="3299.9175000000014"/>
  </r>
  <r>
    <s v="SO - 0004799"/>
    <s v="In-Store"/>
    <s v="WARE-NBV1002"/>
    <d v="2019-08-23T00:00:00"/>
    <x v="560"/>
    <d v="2019-12-30T00:00:00"/>
    <x v="413"/>
    <n v="21"/>
    <s v="USD"/>
    <x v="9"/>
    <n v="8"/>
    <n v="21"/>
    <n v="75"/>
    <x v="0"/>
    <n v="15"/>
    <n v="7.4999999999999997E-2"/>
    <n v="1788.9"/>
    <n v="1234.3409999999999"/>
    <n v="4964.1975000000011"/>
    <n v="1261.1745000000014"/>
  </r>
  <r>
    <s v="SO - 0004800"/>
    <s v="In-Store"/>
    <s v="WARE-NMK1003"/>
    <d v="2019-08-23T00:00:00"/>
    <x v="560"/>
    <d v="2019-12-26T00:00:00"/>
    <x v="400"/>
    <n v="6"/>
    <s v="USD"/>
    <x v="10"/>
    <n v="9"/>
    <n v="42"/>
    <n v="202"/>
    <x v="1"/>
    <n v="27"/>
    <n v="0.3"/>
    <n v="201"/>
    <n v="132.66"/>
    <n v="984.9"/>
    <n v="56.279999999999973"/>
  </r>
  <r>
    <s v="SO - 0004801"/>
    <s v="In-Store"/>
    <s v="WARE-UHY1004"/>
    <d v="2019-08-23T00:00:00"/>
    <x v="560"/>
    <d v="2019-12-17T00:00:00"/>
    <x v="408"/>
    <n v="7"/>
    <s v="USD"/>
    <x v="0"/>
    <n v="6"/>
    <n v="9"/>
    <n v="231"/>
    <x v="0"/>
    <n v="34"/>
    <n v="7.4999999999999997E-2"/>
    <n v="241.20000000000002"/>
    <n v="106.12800000000001"/>
    <n v="892.44"/>
    <n v="467.928"/>
  </r>
  <r>
    <s v="SO - 0004802"/>
    <s v="In-Store"/>
    <s v="WARE-MKL1006"/>
    <d v="2019-08-23T00:00:00"/>
    <x v="560"/>
    <d v="2019-12-20T00:00:00"/>
    <x v="411"/>
    <n v="19"/>
    <s v="USD"/>
    <x v="14"/>
    <n v="7"/>
    <n v="41"/>
    <n v="364"/>
    <x v="1"/>
    <n v="39"/>
    <n v="7.4999999999999997E-2"/>
    <n v="1065.3"/>
    <n v="798.97499999999991"/>
    <n v="3941.61"/>
    <n v="745.71000000000049"/>
  </r>
  <r>
    <s v="SO - 0004803"/>
    <s v="In-Store"/>
    <s v="WARE-NMK1003"/>
    <d v="2019-08-23T00:00:00"/>
    <x v="560"/>
    <d v="2019-12-16T00:00:00"/>
    <x v="411"/>
    <n v="19"/>
    <s v="USD"/>
    <x v="13"/>
    <n v="2"/>
    <n v="28"/>
    <n v="108"/>
    <x v="0"/>
    <n v="15"/>
    <n v="7.4999999999999997E-2"/>
    <n v="2432.1"/>
    <n v="1507.902"/>
    <n v="8998.77"/>
    <n v="2967.1620000000003"/>
  </r>
  <r>
    <s v="SO - 0004804"/>
    <s v="In-Store"/>
    <s v="WARE-UHY1004"/>
    <d v="2019-08-23T00:00:00"/>
    <x v="560"/>
    <d v="2020-01-07T00:00:00"/>
    <x v="404"/>
    <n v="11"/>
    <s v="USD"/>
    <x v="7"/>
    <n v="4"/>
    <n v="17"/>
    <n v="237"/>
    <x v="1"/>
    <n v="46"/>
    <n v="0.05"/>
    <n v="3825.7000000000003"/>
    <n v="3137.0740000000001"/>
    <n v="7268.83"/>
    <n v="994.68199999999979"/>
  </r>
  <r>
    <s v="SO - 0004805"/>
    <s v="Distributor"/>
    <s v="WARE-NMK1003"/>
    <d v="2019-08-23T00:00:00"/>
    <x v="560"/>
    <d v="2019-12-29T00:00:00"/>
    <x v="404"/>
    <n v="11"/>
    <s v="USD"/>
    <x v="17"/>
    <n v="20"/>
    <n v="9"/>
    <n v="188"/>
    <x v="3"/>
    <n v="25"/>
    <n v="7.4999999999999997E-2"/>
    <n v="5393.5"/>
    <n v="3937.2550000000001"/>
    <n v="34922.912499999999"/>
    <n v="7362.1274999999987"/>
  </r>
  <r>
    <s v="SO - 0004806"/>
    <s v="In-Store"/>
    <s v="WARE-XYS1001"/>
    <d v="2019-08-23T00:00:00"/>
    <x v="560"/>
    <d v="2019-12-14T00:00:00"/>
    <x v="393"/>
    <n v="5"/>
    <s v="USD"/>
    <x v="0"/>
    <n v="6"/>
    <n v="29"/>
    <n v="33"/>
    <x v="1"/>
    <n v="26"/>
    <n v="0.4"/>
    <n v="3986.5"/>
    <n v="1674.33"/>
    <n v="16743.3"/>
    <n v="5022.99"/>
  </r>
  <r>
    <s v="SO - 0004807"/>
    <s v="Distributor"/>
    <s v="WARE-XYS1001"/>
    <d v="2019-08-23T00:00:00"/>
    <x v="560"/>
    <d v="2019-12-16T00:00:00"/>
    <x v="400"/>
    <n v="6"/>
    <s v="USD"/>
    <x v="8"/>
    <n v="23"/>
    <n v="14"/>
    <n v="7"/>
    <x v="1"/>
    <n v="45"/>
    <n v="7.4999999999999997E-2"/>
    <n v="1005"/>
    <n v="582.9"/>
    <n v="4648.125"/>
    <n v="1733.625"/>
  </r>
  <r>
    <s v="SO - 0004808"/>
    <s v="Distributor"/>
    <s v="WARE-UHY1004"/>
    <d v="2019-08-23T00:00:00"/>
    <x v="561"/>
    <d v="2020-01-04T00:00:00"/>
    <x v="409"/>
    <n v="11"/>
    <s v="USD"/>
    <x v="15"/>
    <n v="24"/>
    <n v="23"/>
    <n v="249"/>
    <x v="3"/>
    <n v="47"/>
    <n v="0.2"/>
    <n v="6036.7"/>
    <n v="2837.2489999999998"/>
    <n v="33805.520000000004"/>
    <n v="13944.777000000006"/>
  </r>
  <r>
    <s v="SO - 0004809"/>
    <s v="Online"/>
    <s v="WARE-XYS1001"/>
    <d v="2019-08-23T00:00:00"/>
    <x v="561"/>
    <d v="2020-01-01T00:00:00"/>
    <x v="406"/>
    <n v="7"/>
    <s v="USD"/>
    <x v="16"/>
    <n v="18"/>
    <n v="9"/>
    <n v="14"/>
    <x v="1"/>
    <n v="46"/>
    <n v="0.05"/>
    <n v="2385.2000000000003"/>
    <n v="1311.8600000000004"/>
    <n v="15861.58"/>
    <n v="6678.5599999999977"/>
  </r>
  <r>
    <s v="SO - 0004810"/>
    <s v="In-Store"/>
    <s v="WARE-PUJ1005"/>
    <d v="2019-08-23T00:00:00"/>
    <x v="561"/>
    <d v="2020-01-07T00:00:00"/>
    <x v="409"/>
    <n v="11"/>
    <s v="USD"/>
    <x v="9"/>
    <n v="8"/>
    <n v="39"/>
    <n v="323"/>
    <x v="1"/>
    <n v="2"/>
    <n v="0.1"/>
    <n v="1072"/>
    <n v="771.83999999999992"/>
    <n v="7718.4000000000005"/>
    <n v="1543.6800000000012"/>
  </r>
  <r>
    <s v="SO - 0004811"/>
    <s v="Online"/>
    <s v="WARE-PUJ1005"/>
    <d v="2019-08-23T00:00:00"/>
    <x v="561"/>
    <d v="2020-01-09T00:00:00"/>
    <x v="402"/>
    <n v="14"/>
    <s v="USD"/>
    <x v="5"/>
    <n v="12"/>
    <n v="20"/>
    <n v="284"/>
    <x v="1"/>
    <n v="11"/>
    <n v="0.1"/>
    <n v="5085.3"/>
    <n v="2695.2090000000003"/>
    <n v="32037.39"/>
    <n v="13170.926999999996"/>
  </r>
  <r>
    <s v="SO - 0004812"/>
    <s v="In-Store"/>
    <s v="WARE-NMK1003"/>
    <d v="2019-08-23T00:00:00"/>
    <x v="561"/>
    <d v="2020-01-10T00:00:00"/>
    <x v="420"/>
    <n v="19"/>
    <s v="USD"/>
    <x v="13"/>
    <n v="2"/>
    <n v="6"/>
    <n v="103"/>
    <x v="4"/>
    <n v="10"/>
    <n v="0.15"/>
    <n v="3845.8"/>
    <n v="1922.9"/>
    <n v="16344.65"/>
    <n v="6730.15"/>
  </r>
  <r>
    <s v="SO - 0004813"/>
    <s v="In-Store"/>
    <s v="WARE-PUJ1005"/>
    <d v="2019-08-23T00:00:00"/>
    <x v="561"/>
    <d v="2019-12-22T00:00:00"/>
    <x v="411"/>
    <n v="18"/>
    <s v="USD"/>
    <x v="9"/>
    <n v="8"/>
    <n v="24"/>
    <n v="322"/>
    <x v="1"/>
    <n v="24"/>
    <n v="0.4"/>
    <n v="1286.4000000000001"/>
    <n v="668.92800000000011"/>
    <n v="4631.04"/>
    <n v="617.4719999999993"/>
  </r>
  <r>
    <s v="SO - 0004814"/>
    <s v="In-Store"/>
    <s v="WARE-UHY1004"/>
    <d v="2019-08-23T00:00:00"/>
    <x v="561"/>
    <d v="2019-12-28T00:00:00"/>
    <x v="407"/>
    <n v="24"/>
    <s v="USD"/>
    <x v="7"/>
    <n v="4"/>
    <n v="12"/>
    <n v="250"/>
    <x v="2"/>
    <n v="1"/>
    <n v="7.4999999999999997E-2"/>
    <n v="1078.7"/>
    <n v="809.02500000000009"/>
    <n v="7982.380000000001"/>
    <n v="1510.1800000000003"/>
  </r>
  <r>
    <s v="SO - 0004815"/>
    <s v="Distributor"/>
    <s v="WARE-UHY1004"/>
    <d v="2019-08-23T00:00:00"/>
    <x v="562"/>
    <d v="2019-12-20T00:00:00"/>
    <x v="407"/>
    <n v="23"/>
    <s v="USD"/>
    <x v="12"/>
    <n v="25"/>
    <n v="6"/>
    <n v="247"/>
    <x v="0"/>
    <n v="38"/>
    <n v="0.1"/>
    <n v="5802.2"/>
    <n v="4583.7380000000003"/>
    <n v="36553.86"/>
    <n v="4467.6939999999995"/>
  </r>
  <r>
    <s v="SO - 0004816"/>
    <s v="Distributor"/>
    <s v="WARE-MKL1006"/>
    <d v="2019-08-23T00:00:00"/>
    <x v="562"/>
    <d v="2019-12-24T00:00:00"/>
    <x v="402"/>
    <n v="13"/>
    <s v="USD"/>
    <x v="2"/>
    <n v="21"/>
    <n v="49"/>
    <n v="340"/>
    <x v="0"/>
    <n v="5"/>
    <n v="0.15"/>
    <n v="1721.9"/>
    <n v="1050.3589999999999"/>
    <n v="11708.92"/>
    <n v="3306.0480000000007"/>
  </r>
  <r>
    <s v="SO - 0004817"/>
    <s v="In-Store"/>
    <s v="WARE-NBV1002"/>
    <d v="2019-08-23T00:00:00"/>
    <x v="562"/>
    <d v="2019-12-19T00:00:00"/>
    <x v="404"/>
    <n v="9"/>
    <s v="USD"/>
    <x v="7"/>
    <n v="4"/>
    <n v="10"/>
    <n v="62"/>
    <x v="2"/>
    <n v="7"/>
    <n v="0.15"/>
    <n v="944.7"/>
    <n v="736.8660000000001"/>
    <n v="802.995"/>
    <n v="66.128999999999905"/>
  </r>
  <r>
    <s v="SO - 0004818"/>
    <s v="Online"/>
    <s v="WARE-NMK1003"/>
    <d v="2019-08-23T00:00:00"/>
    <x v="562"/>
    <d v="2020-01-06T00:00:00"/>
    <x v="414"/>
    <n v="33"/>
    <s v="USD"/>
    <x v="19"/>
    <n v="19"/>
    <n v="26"/>
    <n v="138"/>
    <x v="0"/>
    <n v="20"/>
    <n v="0.15"/>
    <n v="247.9"/>
    <n v="131.387"/>
    <n v="632.14499999999998"/>
    <n v="237.98399999999998"/>
  </r>
  <r>
    <s v="SO - 0004819"/>
    <s v="Wholesale"/>
    <s v="WARE-XYS1001"/>
    <d v="2019-08-23T00:00:00"/>
    <x v="562"/>
    <d v="2019-12-29T00:00:00"/>
    <x v="411"/>
    <n v="17"/>
    <s v="USD"/>
    <x v="25"/>
    <n v="27"/>
    <n v="13"/>
    <n v="46"/>
    <x v="1"/>
    <n v="33"/>
    <n v="0.1"/>
    <n v="1929.6000000000001"/>
    <n v="1447.2"/>
    <n v="10419.84"/>
    <n v="1736.6399999999994"/>
  </r>
  <r>
    <s v="SO - 0004820"/>
    <s v="Distributor"/>
    <s v="WARE-NBV1002"/>
    <d v="2019-08-23T00:00:00"/>
    <x v="562"/>
    <d v="2019-12-17T00:00:00"/>
    <x v="409"/>
    <n v="10"/>
    <s v="USD"/>
    <x v="17"/>
    <n v="20"/>
    <n v="41"/>
    <n v="71"/>
    <x v="0"/>
    <n v="15"/>
    <n v="7.4999999999999997E-2"/>
    <n v="971.5"/>
    <n v="612.04499999999996"/>
    <n v="1797.2750000000001"/>
    <n v="573.18500000000017"/>
  </r>
  <r>
    <s v="SO - 0004821"/>
    <s v="Wholesale"/>
    <s v="WARE-PUJ1005"/>
    <d v="2019-08-23T00:00:00"/>
    <x v="562"/>
    <d v="2019-12-22T00:00:00"/>
    <x v="415"/>
    <n v="16"/>
    <s v="USD"/>
    <x v="25"/>
    <n v="27"/>
    <n v="48"/>
    <n v="270"/>
    <x v="4"/>
    <n v="9"/>
    <n v="0.05"/>
    <n v="1118.9000000000001"/>
    <n v="716.09600000000012"/>
    <n v="1062.9549999999999"/>
    <n v="346.85899999999981"/>
  </r>
  <r>
    <s v="SO - 0004822"/>
    <s v="Online"/>
    <s v="WARE-PUJ1005"/>
    <d v="2019-08-23T00:00:00"/>
    <x v="563"/>
    <d v="2019-12-26T00:00:00"/>
    <x v="410"/>
    <n v="23"/>
    <s v="USD"/>
    <x v="1"/>
    <n v="14"/>
    <n v="25"/>
    <n v="297"/>
    <x v="1"/>
    <n v="27"/>
    <n v="0.1"/>
    <n v="991.6"/>
    <n v="813.11199999999997"/>
    <n v="6247.08"/>
    <n v="555.29600000000028"/>
  </r>
  <r>
    <s v="SO - 0004823"/>
    <s v="In-Store"/>
    <s v="WARE-UHY1004"/>
    <d v="2019-08-23T00:00:00"/>
    <x v="563"/>
    <d v="2019-12-23T00:00:00"/>
    <x v="406"/>
    <n v="5"/>
    <s v="USD"/>
    <x v="7"/>
    <n v="4"/>
    <n v="38"/>
    <n v="246"/>
    <x v="1"/>
    <n v="40"/>
    <n v="0.05"/>
    <n v="2291.4"/>
    <n v="1810.2060000000001"/>
    <n v="13060.980000000001"/>
    <n v="2199.7440000000006"/>
  </r>
  <r>
    <s v="SO - 0004824"/>
    <s v="Online"/>
    <s v="WARE-NMK1003"/>
    <d v="2019-08-23T00:00:00"/>
    <x v="563"/>
    <d v="2019-12-31T00:00:00"/>
    <x v="420"/>
    <n v="17"/>
    <s v="USD"/>
    <x v="16"/>
    <n v="18"/>
    <n v="14"/>
    <n v="105"/>
    <x v="1"/>
    <n v="24"/>
    <n v="0.05"/>
    <n v="944.7"/>
    <n v="576.26700000000005"/>
    <n v="3589.86"/>
    <n v="1284.7919999999999"/>
  </r>
  <r>
    <s v="SO - 0004825"/>
    <s v="In-Store"/>
    <s v="WARE-NMK1003"/>
    <d v="2019-08-23T00:00:00"/>
    <x v="563"/>
    <d v="2019-12-22T00:00:00"/>
    <x v="405"/>
    <n v="10"/>
    <s v="USD"/>
    <x v="22"/>
    <n v="11"/>
    <n v="3"/>
    <n v="197"/>
    <x v="1"/>
    <n v="46"/>
    <n v="0.05"/>
    <n v="3865.9"/>
    <n v="2164.9040000000005"/>
    <n v="18363.024999999998"/>
    <n v="7538.5049999999956"/>
  </r>
  <r>
    <s v="SO - 0004826"/>
    <s v="Wholesale"/>
    <s v="WARE-NMK1003"/>
    <d v="2019-08-23T00:00:00"/>
    <x v="563"/>
    <d v="2020-01-11T00:00:00"/>
    <x v="414"/>
    <n v="32"/>
    <s v="USD"/>
    <x v="25"/>
    <n v="27"/>
    <n v="7"/>
    <n v="154"/>
    <x v="2"/>
    <n v="16"/>
    <n v="7.4999999999999997E-2"/>
    <n v="1118.9000000000001"/>
    <n v="850.36400000000003"/>
    <n v="3104.9475000000002"/>
    <n v="553.85550000000012"/>
  </r>
  <r>
    <s v="SO - 0004827"/>
    <s v="Online"/>
    <s v="WARE-XYS1001"/>
    <d v="2019-08-23T00:00:00"/>
    <x v="563"/>
    <d v="2019-12-19T00:00:00"/>
    <x v="412"/>
    <n v="19"/>
    <s v="USD"/>
    <x v="16"/>
    <n v="18"/>
    <n v="14"/>
    <n v="17"/>
    <x v="0"/>
    <n v="12"/>
    <n v="0.15"/>
    <n v="180.9"/>
    <n v="123.01200000000001"/>
    <n v="1230.1200000000001"/>
    <n v="246.024"/>
  </r>
  <r>
    <s v="SO - 0004828"/>
    <s v="Online"/>
    <s v="WARE-PUJ1005"/>
    <d v="2019-08-23T00:00:00"/>
    <x v="563"/>
    <d v="2020-01-10T00:00:00"/>
    <x v="409"/>
    <n v="9"/>
    <s v="USD"/>
    <x v="17"/>
    <n v="20"/>
    <n v="29"/>
    <n v="290"/>
    <x v="1"/>
    <n v="11"/>
    <n v="0.1"/>
    <n v="5681.6"/>
    <n v="3238.5119999999997"/>
    <n v="20453.760000000002"/>
    <n v="7499.7120000000032"/>
  </r>
  <r>
    <s v="SO - 0004829"/>
    <s v="Online"/>
    <s v="WARE-NMK1003"/>
    <d v="2019-08-23T00:00:00"/>
    <x v="563"/>
    <d v="2019-12-19T00:00:00"/>
    <x v="421"/>
    <n v="36"/>
    <s v="USD"/>
    <x v="24"/>
    <n v="16"/>
    <n v="37"/>
    <n v="135"/>
    <x v="2"/>
    <n v="8"/>
    <n v="0.3"/>
    <n v="2680"/>
    <n v="1581.1999999999998"/>
    <n v="11256"/>
    <n v="1768.8000000000011"/>
  </r>
  <r>
    <s v="SO - 0004830"/>
    <s v="In-Store"/>
    <s v="WARE-XYS1001"/>
    <d v="2019-08-23T00:00:00"/>
    <x v="563"/>
    <d v="2020-01-12T00:00:00"/>
    <x v="420"/>
    <n v="17"/>
    <s v="USD"/>
    <x v="10"/>
    <n v="9"/>
    <n v="25"/>
    <n v="50"/>
    <x v="1"/>
    <n v="45"/>
    <n v="0.1"/>
    <n v="1782.2"/>
    <n v="1122.7860000000001"/>
    <n v="9623.880000000001"/>
    <n v="2887.1640000000007"/>
  </r>
  <r>
    <s v="SO - 0004831"/>
    <s v="Wholesale"/>
    <s v="WARE-NMK1003"/>
    <d v="2019-08-23T00:00:00"/>
    <x v="563"/>
    <d v="2020-01-05T00:00:00"/>
    <x v="416"/>
    <n v="25"/>
    <s v="USD"/>
    <x v="25"/>
    <n v="27"/>
    <n v="12"/>
    <n v="193"/>
    <x v="1"/>
    <n v="11"/>
    <n v="0.15"/>
    <n v="1085.4000000000001"/>
    <n v="922.59"/>
    <n v="1845.18"/>
    <n v="0"/>
  </r>
  <r>
    <s v="SO - 0004832"/>
    <s v="Online"/>
    <s v="WARE-UHY1004"/>
    <d v="2019-08-23T00:00:00"/>
    <x v="563"/>
    <d v="2019-12-30T00:00:00"/>
    <x v="409"/>
    <n v="9"/>
    <s v="USD"/>
    <x v="20"/>
    <n v="17"/>
    <n v="43"/>
    <n v="258"/>
    <x v="2"/>
    <n v="8"/>
    <n v="7.4999999999999997E-2"/>
    <n v="4006.6"/>
    <n v="3325.4779999999996"/>
    <n v="11118.315000000001"/>
    <n v="1141.8810000000012"/>
  </r>
  <r>
    <s v="SO - 0004833"/>
    <s v="Online"/>
    <s v="WARE-PUJ1005"/>
    <d v="2019-08-23T00:00:00"/>
    <x v="564"/>
    <d v="2020-01-10T00:00:00"/>
    <x v="411"/>
    <n v="15"/>
    <s v="USD"/>
    <x v="1"/>
    <n v="14"/>
    <n v="40"/>
    <n v="297"/>
    <x v="3"/>
    <n v="47"/>
    <n v="0.1"/>
    <n v="1849.2"/>
    <n v="1516.3440000000001"/>
    <n v="4992.84"/>
    <n v="443.80799999999999"/>
  </r>
  <r>
    <s v="SO - 0004834"/>
    <s v="In-Store"/>
    <s v="WARE-NMK1003"/>
    <d v="2019-08-23T00:00:00"/>
    <x v="564"/>
    <d v="2020-01-02T00:00:00"/>
    <x v="412"/>
    <n v="18"/>
    <s v="USD"/>
    <x v="9"/>
    <n v="8"/>
    <n v="50"/>
    <n v="190"/>
    <x v="1"/>
    <n v="30"/>
    <n v="7.4999999999999997E-2"/>
    <n v="1829.1000000000001"/>
    <n v="1188.9150000000002"/>
    <n v="8459.5874999999996"/>
    <n v="2515.0124999999989"/>
  </r>
  <r>
    <s v="SO - 0004835"/>
    <s v="Online"/>
    <s v="WARE-NMK1003"/>
    <d v="2019-08-23T00:00:00"/>
    <x v="564"/>
    <d v="2020-01-12T00:00:00"/>
    <x v="416"/>
    <n v="24"/>
    <s v="USD"/>
    <x v="1"/>
    <n v="14"/>
    <n v="48"/>
    <n v="183"/>
    <x v="1"/>
    <n v="40"/>
    <n v="0.2"/>
    <n v="2418.7000000000003"/>
    <n v="1378.6590000000001"/>
    <n v="11609.760000000002"/>
    <n v="3337.8060000000005"/>
  </r>
  <r>
    <s v="SO - 0004836"/>
    <s v="In-Store"/>
    <s v="WARE-UHY1004"/>
    <d v="2019-08-23T00:00:00"/>
    <x v="564"/>
    <d v="2019-12-26T00:00:00"/>
    <x v="402"/>
    <n v="11"/>
    <s v="USD"/>
    <x v="10"/>
    <n v="9"/>
    <n v="18"/>
    <n v="251"/>
    <x v="3"/>
    <n v="28"/>
    <n v="7.4999999999999997E-2"/>
    <n v="1701.8"/>
    <n v="1055.116"/>
    <n v="4722.4949999999999"/>
    <n v="1557.1469999999999"/>
  </r>
  <r>
    <s v="SO - 0004837"/>
    <s v="Online"/>
    <s v="WARE-NMK1003"/>
    <d v="2019-08-23T00:00:00"/>
    <x v="564"/>
    <d v="2019-12-20T00:00:00"/>
    <x v="411"/>
    <n v="15"/>
    <s v="USD"/>
    <x v="17"/>
    <n v="20"/>
    <n v="22"/>
    <n v="162"/>
    <x v="2"/>
    <n v="4"/>
    <n v="7.4999999999999997E-2"/>
    <n v="1072"/>
    <n v="568.16000000000008"/>
    <n v="991.6"/>
    <n v="423.43999999999994"/>
  </r>
  <r>
    <s v="SO - 0004838"/>
    <s v="Online"/>
    <s v="WARE-XYS1001"/>
    <d v="2019-08-23T00:00:00"/>
    <x v="564"/>
    <d v="2020-01-06T00:00:00"/>
    <x v="404"/>
    <n v="7"/>
    <s v="USD"/>
    <x v="23"/>
    <n v="15"/>
    <n v="44"/>
    <n v="54"/>
    <x v="1"/>
    <n v="35"/>
    <n v="7.4999999999999997E-2"/>
    <n v="3819"/>
    <n v="2864.25"/>
    <n v="28260.600000000002"/>
    <n v="5346.6000000000022"/>
  </r>
  <r>
    <s v="SO - 0004839"/>
    <s v="In-Store"/>
    <s v="WARE-NMK1003"/>
    <d v="2019-08-23T00:00:00"/>
    <x v="564"/>
    <d v="2020-01-08T00:00:00"/>
    <x v="412"/>
    <n v="18"/>
    <s v="USD"/>
    <x v="0"/>
    <n v="6"/>
    <n v="10"/>
    <n v="102"/>
    <x v="1"/>
    <n v="39"/>
    <n v="0.15"/>
    <n v="871"/>
    <n v="740.35"/>
    <n v="3701.75"/>
    <n v="0"/>
  </r>
  <r>
    <s v="SO - 0004840"/>
    <s v="Distributor"/>
    <s v="WARE-UHY1004"/>
    <d v="2019-08-23T00:00:00"/>
    <x v="564"/>
    <d v="2019-12-23T00:00:00"/>
    <x v="404"/>
    <n v="7"/>
    <s v="USD"/>
    <x v="4"/>
    <n v="22"/>
    <n v="13"/>
    <n v="213"/>
    <x v="3"/>
    <n v="47"/>
    <n v="0.1"/>
    <n v="3892.7000000000003"/>
    <n v="1712.7880000000002"/>
    <n v="3503.4300000000003"/>
    <n v="1790.6420000000001"/>
  </r>
  <r>
    <s v="SO - 0004841"/>
    <s v="Online"/>
    <s v="WARE-NMK1003"/>
    <d v="2019-08-23T00:00:00"/>
    <x v="564"/>
    <d v="2020-01-13T00:00:00"/>
    <x v="403"/>
    <n v="10"/>
    <s v="USD"/>
    <x v="1"/>
    <n v="14"/>
    <n v="13"/>
    <n v="106"/>
    <x v="0"/>
    <n v="5"/>
    <n v="0.05"/>
    <n v="3845.8"/>
    <n v="2384.3960000000002"/>
    <n v="3653.51"/>
    <n v="1269.114"/>
  </r>
  <r>
    <s v="SO - 0004842"/>
    <s v="Distributor"/>
    <s v="WARE-NMK1003"/>
    <d v="2019-08-23T00:00:00"/>
    <x v="564"/>
    <d v="2019-12-21T00:00:00"/>
    <x v="404"/>
    <n v="7"/>
    <s v="USD"/>
    <x v="12"/>
    <n v="25"/>
    <n v="5"/>
    <n v="98"/>
    <x v="2"/>
    <n v="7"/>
    <n v="0.05"/>
    <n v="1085.4000000000001"/>
    <n v="596.97000000000014"/>
    <n v="7217.9100000000008"/>
    <n v="3039.12"/>
  </r>
  <r>
    <s v="SO - 0004843"/>
    <s v="In-Store"/>
    <s v="WARE-NBV1002"/>
    <d v="2019-08-23T00:00:00"/>
    <x v="565"/>
    <d v="2019-12-20T00:00:00"/>
    <x v="422"/>
    <n v="28"/>
    <s v="USD"/>
    <x v="11"/>
    <n v="5"/>
    <n v="36"/>
    <n v="77"/>
    <x v="0"/>
    <n v="20"/>
    <n v="0.15"/>
    <n v="2244.5"/>
    <n v="1054.915"/>
    <n v="5723.4749999999995"/>
    <n v="2558.7299999999996"/>
  </r>
  <r>
    <s v="SO - 0004844"/>
    <s v="In-Store"/>
    <s v="WARE-NBV1002"/>
    <d v="2019-08-23T00:00:00"/>
    <x v="565"/>
    <d v="2019-12-20T00:00:00"/>
    <x v="417"/>
    <n v="22"/>
    <s v="USD"/>
    <x v="11"/>
    <n v="5"/>
    <n v="21"/>
    <n v="68"/>
    <x v="2"/>
    <n v="7"/>
    <n v="0.05"/>
    <n v="1005"/>
    <n v="472.34999999999997"/>
    <n v="4773.75"/>
    <n v="2412"/>
  </r>
  <r>
    <s v="SO - 0004845"/>
    <s v="In-Store"/>
    <s v="WARE-NMK1003"/>
    <d v="2019-08-23T00:00:00"/>
    <x v="565"/>
    <d v="2019-12-24T00:00:00"/>
    <x v="410"/>
    <n v="21"/>
    <s v="USD"/>
    <x v="27"/>
    <n v="1"/>
    <n v="35"/>
    <n v="191"/>
    <x v="2"/>
    <n v="7"/>
    <n v="0.1"/>
    <n v="1929.6000000000001"/>
    <n v="1370.0160000000001"/>
    <n v="6946.56"/>
    <n v="1466.4960000000001"/>
  </r>
  <r>
    <s v="SO - 0004846"/>
    <s v="In-Store"/>
    <s v="WARE-UHY1004"/>
    <d v="2019-08-23T00:00:00"/>
    <x v="565"/>
    <d v="2019-12-19T00:00:00"/>
    <x v="407"/>
    <n v="20"/>
    <s v="USD"/>
    <x v="22"/>
    <n v="11"/>
    <n v="10"/>
    <n v="244"/>
    <x v="0"/>
    <n v="34"/>
    <n v="0.05"/>
    <n v="1098.8"/>
    <n v="791.13599999999997"/>
    <n v="5219.3"/>
    <n v="1263.6200000000003"/>
  </r>
  <r>
    <s v="SO - 0004847"/>
    <s v="Online"/>
    <s v="WARE-MKL1006"/>
    <d v="2019-08-23T00:00:00"/>
    <x v="565"/>
    <d v="2020-01-06T00:00:00"/>
    <x v="420"/>
    <n v="15"/>
    <s v="USD"/>
    <x v="1"/>
    <n v="14"/>
    <n v="21"/>
    <n v="358"/>
    <x v="1"/>
    <n v="35"/>
    <n v="0.1"/>
    <n v="864.30000000000007"/>
    <n v="475.36500000000007"/>
    <n v="2333.61"/>
    <n v="907.51499999999987"/>
  </r>
  <r>
    <s v="SO - 0004848"/>
    <s v="Distributor"/>
    <s v="WARE-NMK1003"/>
    <d v="2019-08-23T00:00:00"/>
    <x v="565"/>
    <d v="2019-12-20T00:00:00"/>
    <x v="406"/>
    <n v="3"/>
    <s v="USD"/>
    <x v="12"/>
    <n v="25"/>
    <n v="31"/>
    <n v="97"/>
    <x v="1"/>
    <n v="11"/>
    <n v="7.4999999999999997E-2"/>
    <n v="5922.8"/>
    <n v="2428.348"/>
    <n v="27392.95"/>
    <n v="15251.210000000001"/>
  </r>
  <r>
    <s v="SO - 0004849"/>
    <s v="Wholesale"/>
    <s v="WARE-NMK1003"/>
    <d v="2019-08-23T00:00:00"/>
    <x v="565"/>
    <d v="2019-12-22T00:00:00"/>
    <x v="419"/>
    <n v="24"/>
    <s v="USD"/>
    <x v="25"/>
    <n v="27"/>
    <n v="26"/>
    <n v="153"/>
    <x v="3"/>
    <n v="47"/>
    <n v="0.4"/>
    <n v="3859.2000000000003"/>
    <n v="1929.6000000000001"/>
    <n v="9262.08"/>
    <n v="1543.6799999999994"/>
  </r>
  <r>
    <s v="SO - 0004850"/>
    <s v="Distributor"/>
    <s v="WARE-PUJ1005"/>
    <d v="2019-08-23T00:00:00"/>
    <x v="565"/>
    <d v="2019-12-28T00:00:00"/>
    <x v="421"/>
    <n v="34"/>
    <s v="USD"/>
    <x v="2"/>
    <n v="21"/>
    <n v="34"/>
    <n v="304"/>
    <x v="0"/>
    <n v="12"/>
    <n v="7.4999999999999997E-2"/>
    <n v="3912.8"/>
    <n v="1565.1200000000001"/>
    <n v="7238.68"/>
    <n v="4108.4400000000005"/>
  </r>
  <r>
    <s v="SO - 0004851"/>
    <s v="In-Store"/>
    <s v="WARE-NBV1002"/>
    <d v="2019-08-23T00:00:00"/>
    <x v="565"/>
    <d v="2020-01-08T00:00:00"/>
    <x v="420"/>
    <n v="15"/>
    <s v="USD"/>
    <x v="22"/>
    <n v="11"/>
    <n v="18"/>
    <n v="65"/>
    <x v="0"/>
    <n v="15"/>
    <n v="7.4999999999999997E-2"/>
    <n v="1179.2"/>
    <n v="978.73599999999999"/>
    <n v="2181.52"/>
    <n v="224.048"/>
  </r>
  <r>
    <s v="SO - 0004852"/>
    <s v="Online"/>
    <s v="WARE-PUJ1005"/>
    <d v="2019-08-23T00:00:00"/>
    <x v="565"/>
    <d v="2019-12-23T00:00:00"/>
    <x v="416"/>
    <n v="23"/>
    <s v="USD"/>
    <x v="20"/>
    <n v="17"/>
    <n v="45"/>
    <n v="298"/>
    <x v="1"/>
    <n v="14"/>
    <n v="7.4999999999999997E-2"/>
    <n v="1681.7"/>
    <n v="1378.9939999999999"/>
    <n v="6222.2900000000009"/>
    <n v="706.31400000000122"/>
  </r>
  <r>
    <s v="SO - 0004853"/>
    <s v="In-Store"/>
    <s v="WARE-UHY1004"/>
    <d v="2019-08-23T00:00:00"/>
    <x v="566"/>
    <d v="2019-12-21T00:00:00"/>
    <x v="416"/>
    <n v="22"/>
    <s v="USD"/>
    <x v="27"/>
    <n v="1"/>
    <n v="35"/>
    <n v="204"/>
    <x v="0"/>
    <n v="34"/>
    <n v="0.2"/>
    <n v="2425.4"/>
    <n v="1697.78"/>
    <n v="1940.3200000000002"/>
    <n v="242.54000000000019"/>
  </r>
  <r>
    <s v="SO - 0004854"/>
    <s v="In-Store"/>
    <s v="WARE-NMK1003"/>
    <d v="2019-08-23T00:00:00"/>
    <x v="566"/>
    <d v="2020-01-10T00:00:00"/>
    <x v="413"/>
    <n v="15"/>
    <s v="USD"/>
    <x v="26"/>
    <n v="3"/>
    <n v="23"/>
    <n v="120"/>
    <x v="0"/>
    <n v="22"/>
    <n v="7.4999999999999997E-2"/>
    <n v="1118.9000000000001"/>
    <n v="760.85200000000009"/>
    <n v="8279.86"/>
    <n v="2193.0439999999999"/>
  </r>
  <r>
    <s v="SO - 0004855"/>
    <s v="Distributor"/>
    <s v="WARE-NBV1002"/>
    <d v="2019-08-23T00:00:00"/>
    <x v="566"/>
    <d v="2020-01-10T00:00:00"/>
    <x v="407"/>
    <n v="19"/>
    <s v="USD"/>
    <x v="2"/>
    <n v="21"/>
    <n v="17"/>
    <n v="66"/>
    <x v="1"/>
    <n v="35"/>
    <n v="7.4999999999999997E-2"/>
    <n v="1326.6000000000001"/>
    <n v="955.15200000000004"/>
    <n v="7362.630000000001"/>
    <n v="1631.7180000000008"/>
  </r>
  <r>
    <s v="SO - 0004856"/>
    <s v="Online"/>
    <s v="WARE-UHY1004"/>
    <d v="2019-08-23T00:00:00"/>
    <x v="566"/>
    <d v="2019-12-29T00:00:00"/>
    <x v="409"/>
    <n v="6"/>
    <s v="USD"/>
    <x v="24"/>
    <n v="16"/>
    <n v="9"/>
    <n v="207"/>
    <x v="2"/>
    <n v="1"/>
    <n v="7.4999999999999997E-2"/>
    <n v="2974.8"/>
    <n v="1487.4"/>
    <n v="2751.6900000000005"/>
    <n v="1264.2900000000004"/>
  </r>
  <r>
    <s v="SO - 0004857"/>
    <s v="In-Store"/>
    <s v="WARE-NMK1003"/>
    <d v="2019-08-23T00:00:00"/>
    <x v="566"/>
    <d v="2020-01-10T00:00:00"/>
    <x v="407"/>
    <n v="19"/>
    <s v="USD"/>
    <x v="10"/>
    <n v="9"/>
    <n v="22"/>
    <n v="103"/>
    <x v="1"/>
    <n v="33"/>
    <n v="0.15"/>
    <n v="180.9"/>
    <n v="88.641000000000005"/>
    <n v="153.76500000000001"/>
    <n v="65.124000000000009"/>
  </r>
  <r>
    <s v="SO - 0004858"/>
    <s v="Wholesale"/>
    <s v="WARE-NMK1003"/>
    <d v="2019-08-23T00:00:00"/>
    <x v="566"/>
    <d v="2019-12-25T00:00:00"/>
    <x v="414"/>
    <n v="29"/>
    <s v="USD"/>
    <x v="21"/>
    <n v="26"/>
    <n v="34"/>
    <n v="167"/>
    <x v="1"/>
    <n v="17"/>
    <n v="0.05"/>
    <n v="5996.5"/>
    <n v="4917.13"/>
    <n v="17090.024999999998"/>
    <n v="2338.6349999999984"/>
  </r>
  <r>
    <s v="SO - 0004859"/>
    <s v="Online"/>
    <s v="WARE-NBV1002"/>
    <d v="2019-08-23T00:00:00"/>
    <x v="567"/>
    <d v="2019-12-28T00:00:00"/>
    <x v="405"/>
    <n v="6"/>
    <s v="USD"/>
    <x v="5"/>
    <n v="12"/>
    <n v="27"/>
    <n v="60"/>
    <x v="1"/>
    <n v="40"/>
    <n v="0.05"/>
    <n v="2425.4"/>
    <n v="1164.192"/>
    <n v="9216.52"/>
    <n v="4559.7520000000004"/>
  </r>
  <r>
    <s v="SO - 0004860"/>
    <s v="In-Store"/>
    <s v="WARE-PUJ1005"/>
    <d v="2019-08-23T00:00:00"/>
    <x v="567"/>
    <d v="2020-01-10T00:00:00"/>
    <x v="420"/>
    <n v="13"/>
    <s v="USD"/>
    <x v="0"/>
    <n v="6"/>
    <n v="11"/>
    <n v="286"/>
    <x v="3"/>
    <n v="28"/>
    <n v="0.05"/>
    <n v="5460.5"/>
    <n v="4313.7950000000001"/>
    <n v="20749.899999999998"/>
    <n v="3494.7199999999975"/>
  </r>
  <r>
    <s v="SO - 0004861"/>
    <s v="In-Store"/>
    <s v="WARE-NMK1003"/>
    <d v="2019-08-23T00:00:00"/>
    <x v="567"/>
    <d v="2019-12-26T00:00:00"/>
    <x v="415"/>
    <n v="11"/>
    <s v="USD"/>
    <x v="10"/>
    <n v="9"/>
    <n v="30"/>
    <n v="143"/>
    <x v="1"/>
    <n v="30"/>
    <n v="0.2"/>
    <n v="891.1"/>
    <n v="499.01600000000008"/>
    <n v="1425.7600000000002"/>
    <n v="427.72800000000007"/>
  </r>
  <r>
    <s v="SO - 0004862"/>
    <s v="In-Store"/>
    <s v="WARE-XYS1001"/>
    <d v="2019-08-23T00:00:00"/>
    <x v="567"/>
    <d v="2020-01-01T00:00:00"/>
    <x v="423"/>
    <n v="25"/>
    <s v="USD"/>
    <x v="14"/>
    <n v="7"/>
    <n v="34"/>
    <n v="42"/>
    <x v="0"/>
    <n v="38"/>
    <n v="0.05"/>
    <n v="1688.4"/>
    <n v="1063.692"/>
    <n v="6415.92"/>
    <n v="2161.152"/>
  </r>
  <r>
    <s v="SO - 0004863"/>
    <s v="Online"/>
    <s v="WARE-NMK1003"/>
    <d v="2019-08-23T00:00:00"/>
    <x v="567"/>
    <d v="2019-12-24T00:00:00"/>
    <x v="421"/>
    <n v="32"/>
    <s v="USD"/>
    <x v="19"/>
    <n v="19"/>
    <n v="26"/>
    <n v="173"/>
    <x v="1"/>
    <n v="39"/>
    <n v="0.4"/>
    <n v="2324.9"/>
    <n v="1441.4380000000001"/>
    <n v="9764.58"/>
    <n v="-325.48600000000079"/>
  </r>
  <r>
    <s v="SO - 0004864"/>
    <s v="Wholesale"/>
    <s v="WARE-NBV1002"/>
    <d v="2019-08-23T00:00:00"/>
    <x v="567"/>
    <d v="2020-01-09T00:00:00"/>
    <x v="403"/>
    <n v="7"/>
    <s v="USD"/>
    <x v="3"/>
    <n v="28"/>
    <n v="35"/>
    <n v="87"/>
    <x v="1"/>
    <n v="44"/>
    <n v="0.2"/>
    <n v="1011.7"/>
    <n v="414.79699999999997"/>
    <n v="3237.4400000000005"/>
    <n v="1578.2520000000006"/>
  </r>
  <r>
    <s v="SO - 0004865"/>
    <s v="Online"/>
    <s v="WARE-XYS1001"/>
    <d v="2019-08-23T00:00:00"/>
    <x v="567"/>
    <d v="2020-01-11T00:00:00"/>
    <x v="423"/>
    <n v="25"/>
    <s v="USD"/>
    <x v="24"/>
    <n v="16"/>
    <n v="7"/>
    <n v="37"/>
    <x v="2"/>
    <n v="4"/>
    <n v="0.2"/>
    <n v="234.5"/>
    <n v="180.565"/>
    <n v="1500.8000000000002"/>
    <n v="56.2800000000002"/>
  </r>
  <r>
    <s v="SO - 0004866"/>
    <s v="In-Store"/>
    <s v="WARE-MKL1006"/>
    <d v="2019-08-23T00:00:00"/>
    <x v="567"/>
    <d v="2020-01-11T00:00:00"/>
    <x v="418"/>
    <n v="27"/>
    <s v="USD"/>
    <x v="26"/>
    <n v="3"/>
    <n v="13"/>
    <n v="355"/>
    <x v="4"/>
    <n v="18"/>
    <n v="0.05"/>
    <n v="1078.7"/>
    <n v="625.64599999999996"/>
    <n v="5123.8249999999998"/>
    <n v="1995.5950000000003"/>
  </r>
  <r>
    <s v="SO - 0004867"/>
    <s v="Online"/>
    <s v="WARE-NBV1002"/>
    <d v="2019-08-23T00:00:00"/>
    <x v="567"/>
    <d v="2020-01-09T00:00:00"/>
    <x v="415"/>
    <n v="11"/>
    <s v="USD"/>
    <x v="17"/>
    <n v="20"/>
    <n v="18"/>
    <n v="69"/>
    <x v="0"/>
    <n v="38"/>
    <n v="0.05"/>
    <n v="207.70000000000002"/>
    <n v="112.15800000000002"/>
    <n v="394.63"/>
    <n v="170.31399999999996"/>
  </r>
  <r>
    <s v="SO - 0004868"/>
    <s v="In-Store"/>
    <s v="WARE-NMK1003"/>
    <d v="2019-08-23T00:00:00"/>
    <x v="567"/>
    <d v="2019-12-26T00:00:00"/>
    <x v="424"/>
    <n v="29"/>
    <s v="USD"/>
    <x v="5"/>
    <n v="12"/>
    <n v="33"/>
    <n v="189"/>
    <x v="4"/>
    <n v="9"/>
    <n v="0.15"/>
    <n v="2264.6"/>
    <n v="1109.654"/>
    <n v="15399.279999999999"/>
    <n v="6522.0479999999989"/>
  </r>
  <r>
    <s v="SO - 0004869"/>
    <s v="In-Store"/>
    <s v="WARE-NMK1003"/>
    <d v="2019-08-23T00:00:00"/>
    <x v="568"/>
    <d v="2020-01-13T00:00:00"/>
    <x v="414"/>
    <n v="27"/>
    <s v="USD"/>
    <x v="9"/>
    <n v="8"/>
    <n v="4"/>
    <n v="93"/>
    <x v="0"/>
    <n v="42"/>
    <n v="0.05"/>
    <n v="884.4"/>
    <n v="566.01599999999996"/>
    <n v="5041.079999999999"/>
    <n v="1644.9839999999995"/>
  </r>
  <r>
    <s v="SO - 0004870"/>
    <s v="In-Store"/>
    <s v="WARE-PUJ1005"/>
    <d v="2019-08-23T00:00:00"/>
    <x v="568"/>
    <d v="2019-12-24T00:00:00"/>
    <x v="419"/>
    <n v="21"/>
    <s v="USD"/>
    <x v="9"/>
    <n v="8"/>
    <n v="12"/>
    <n v="301"/>
    <x v="1"/>
    <n v="17"/>
    <n v="7.4999999999999997E-2"/>
    <n v="2840.8"/>
    <n v="2045.376"/>
    <n v="21021.920000000002"/>
    <n v="4658.9120000000021"/>
  </r>
  <r>
    <s v="SO - 0004871"/>
    <s v="Online"/>
    <s v="WARE-MKL1006"/>
    <d v="2019-08-23T00:00:00"/>
    <x v="568"/>
    <d v="2019-12-22T00:00:00"/>
    <x v="410"/>
    <n v="18"/>
    <s v="USD"/>
    <x v="1"/>
    <n v="14"/>
    <n v="9"/>
    <n v="349"/>
    <x v="1"/>
    <n v="31"/>
    <n v="7.4999999999999997E-2"/>
    <n v="5681.6"/>
    <n v="2897.6160000000004"/>
    <n v="15766.440000000004"/>
    <n v="7073.5920000000024"/>
  </r>
  <r>
    <s v="SO - 0004872"/>
    <s v="In-Store"/>
    <s v="WARE-NMK1003"/>
    <d v="2019-08-23T00:00:00"/>
    <x v="568"/>
    <d v="2019-12-24T00:00:00"/>
    <x v="425"/>
    <n v="33"/>
    <s v="USD"/>
    <x v="22"/>
    <n v="11"/>
    <n v="4"/>
    <n v="182"/>
    <x v="0"/>
    <n v="19"/>
    <n v="0.1"/>
    <n v="5936.2"/>
    <n v="3027.462"/>
    <n v="37398.060000000005"/>
    <n v="16205.826000000005"/>
  </r>
  <r>
    <s v="SO - 0004873"/>
    <s v="Online"/>
    <s v="WARE-PUJ1005"/>
    <d v="2019-08-23T00:00:00"/>
    <x v="568"/>
    <d v="2019-12-22T00:00:00"/>
    <x v="420"/>
    <n v="12"/>
    <s v="USD"/>
    <x v="23"/>
    <n v="15"/>
    <n v="25"/>
    <n v="275"/>
    <x v="2"/>
    <n v="16"/>
    <n v="0.3"/>
    <n v="1078.7"/>
    <n v="550.13700000000006"/>
    <n v="755.09"/>
    <n v="204.95299999999997"/>
  </r>
  <r>
    <s v="SO - 0004874"/>
    <s v="In-Store"/>
    <s v="WARE-NMK1003"/>
    <d v="2019-08-23T00:00:00"/>
    <x v="568"/>
    <d v="2019-12-26T00:00:00"/>
    <x v="412"/>
    <n v="14"/>
    <s v="USD"/>
    <x v="11"/>
    <n v="5"/>
    <n v="12"/>
    <n v="99"/>
    <x v="4"/>
    <n v="10"/>
    <n v="0.05"/>
    <n v="2653.2000000000003"/>
    <n v="1485.7920000000004"/>
    <n v="17643.78"/>
    <n v="7243.2359999999971"/>
  </r>
  <r>
    <s v="SO - 0004875"/>
    <s v="In-Store"/>
    <s v="WARE-XYS1001"/>
    <d v="2019-08-23T00:00:00"/>
    <x v="568"/>
    <d v="2019-12-29T00:00:00"/>
    <x v="412"/>
    <n v="14"/>
    <s v="USD"/>
    <x v="26"/>
    <n v="3"/>
    <n v="39"/>
    <n v="17"/>
    <x v="1"/>
    <n v="43"/>
    <n v="7.4999999999999997E-2"/>
    <n v="268"/>
    <n v="131.32"/>
    <n v="1487.4"/>
    <n v="699.48000000000013"/>
  </r>
  <r>
    <s v="SO - 0004876"/>
    <s v="Distributor"/>
    <s v="WARE-XYS1001"/>
    <d v="2019-08-23T00:00:00"/>
    <x v="568"/>
    <d v="2019-12-31T00:00:00"/>
    <x v="419"/>
    <n v="21"/>
    <s v="USD"/>
    <x v="15"/>
    <n v="24"/>
    <n v="41"/>
    <n v="51"/>
    <x v="0"/>
    <n v="20"/>
    <n v="0.1"/>
    <n v="1098.8"/>
    <n v="890.02800000000002"/>
    <n v="6922.44"/>
    <n v="692.24399999999969"/>
  </r>
  <r>
    <s v="SO - 0004877"/>
    <s v="In-Store"/>
    <s v="WARE-NMK1003"/>
    <d v="2019-08-23T00:00:00"/>
    <x v="569"/>
    <d v="2020-01-02T00:00:00"/>
    <x v="424"/>
    <n v="27"/>
    <s v="USD"/>
    <x v="5"/>
    <n v="12"/>
    <n v="43"/>
    <n v="100"/>
    <x v="2"/>
    <n v="1"/>
    <n v="7.4999999999999997E-2"/>
    <n v="3999.9"/>
    <n v="3399.915"/>
    <n v="22199.445000000003"/>
    <n v="1799.9550000000054"/>
  </r>
  <r>
    <s v="SO - 0004878"/>
    <s v="In-Store"/>
    <s v="WARE-UHY1004"/>
    <d v="2019-08-23T00:00:00"/>
    <x v="569"/>
    <d v="2020-01-06T00:00:00"/>
    <x v="426"/>
    <n v="37"/>
    <s v="USD"/>
    <x v="13"/>
    <n v="2"/>
    <n v="29"/>
    <n v="213"/>
    <x v="2"/>
    <n v="1"/>
    <n v="7.4999999999999997E-2"/>
    <n v="6204.2"/>
    <n v="3226.1840000000002"/>
    <n v="40172.195"/>
    <n v="17588.906999999999"/>
  </r>
  <r>
    <s v="SO - 0004879"/>
    <s v="In-Store"/>
    <s v="WARE-PUJ1005"/>
    <d v="2019-08-23T00:00:00"/>
    <x v="569"/>
    <d v="2020-01-03T00:00:00"/>
    <x v="416"/>
    <n v="19"/>
    <s v="USD"/>
    <x v="27"/>
    <n v="1"/>
    <n v="32"/>
    <n v="267"/>
    <x v="2"/>
    <n v="7"/>
    <n v="0.15"/>
    <n v="2257.9"/>
    <n v="1151.529"/>
    <n v="5757.6450000000004"/>
    <n v="2303.0580000000004"/>
  </r>
  <r>
    <s v="SO - 0004880"/>
    <s v="Online"/>
    <s v="WARE-NMK1003"/>
    <d v="2019-08-23T00:00:00"/>
    <x v="569"/>
    <d v="2020-01-16T00:00:00"/>
    <x v="423"/>
    <n v="23"/>
    <s v="USD"/>
    <x v="1"/>
    <n v="14"/>
    <n v="38"/>
    <n v="184"/>
    <x v="1"/>
    <n v="11"/>
    <n v="0.4"/>
    <n v="2318.2000000000003"/>
    <n v="1460.4660000000001"/>
    <n v="11127.36"/>
    <n v="-556.36800000000039"/>
  </r>
  <r>
    <s v="SO - 0004881"/>
    <s v="Online"/>
    <s v="WARE-NBV1002"/>
    <d v="2019-08-23T00:00:00"/>
    <x v="569"/>
    <d v="2020-01-09T00:00:00"/>
    <x v="417"/>
    <n v="18"/>
    <s v="USD"/>
    <x v="24"/>
    <n v="16"/>
    <n v="33"/>
    <n v="84"/>
    <x v="1"/>
    <n v="23"/>
    <n v="0.2"/>
    <n v="2680"/>
    <n v="1125.5999999999999"/>
    <n v="10720"/>
    <n v="5092"/>
  </r>
  <r>
    <s v="SO - 0004882"/>
    <s v="Online"/>
    <s v="WARE-PUJ1005"/>
    <d v="2019-08-23T00:00:00"/>
    <x v="569"/>
    <d v="2020-01-09T00:00:00"/>
    <x v="402"/>
    <n v="6"/>
    <s v="USD"/>
    <x v="20"/>
    <n v="17"/>
    <n v="34"/>
    <n v="309"/>
    <x v="2"/>
    <n v="16"/>
    <n v="0.05"/>
    <n v="1125.6000000000001"/>
    <n v="787.92000000000007"/>
    <n v="3207.96"/>
    <n v="844.19999999999982"/>
  </r>
  <r>
    <s v="SO - 0004883"/>
    <s v="Online"/>
    <s v="WARE-PUJ1005"/>
    <d v="2019-08-23T00:00:00"/>
    <x v="569"/>
    <d v="2019-12-30T00:00:00"/>
    <x v="420"/>
    <n v="11"/>
    <s v="USD"/>
    <x v="17"/>
    <n v="20"/>
    <n v="7"/>
    <n v="292"/>
    <x v="1"/>
    <n v="17"/>
    <n v="7.4999999999999997E-2"/>
    <n v="3932.9"/>
    <n v="2713.701"/>
    <n v="25465.5275"/>
    <n v="6469.6205000000009"/>
  </r>
  <r>
    <s v="SO - 0004884"/>
    <s v="Wholesale"/>
    <s v="WARE-MKL1006"/>
    <d v="2019-08-23T00:00:00"/>
    <x v="569"/>
    <d v="2020-01-10T00:00:00"/>
    <x v="405"/>
    <n v="4"/>
    <s v="USD"/>
    <x v="21"/>
    <n v="26"/>
    <n v="7"/>
    <n v="361"/>
    <x v="0"/>
    <n v="12"/>
    <n v="0.05"/>
    <n v="5460.5"/>
    <n v="4586.82"/>
    <n v="41499.799999999996"/>
    <n v="4805.239999999998"/>
  </r>
  <r>
    <s v="SO - 0004885"/>
    <s v="Wholesale"/>
    <s v="WARE-MKL1006"/>
    <d v="2019-08-23T00:00:00"/>
    <x v="570"/>
    <d v="2019-12-25T00:00:00"/>
    <x v="422"/>
    <n v="23"/>
    <s v="USD"/>
    <x v="3"/>
    <n v="28"/>
    <n v="8"/>
    <n v="352"/>
    <x v="1"/>
    <n v="31"/>
    <n v="0.05"/>
    <n v="1139"/>
    <n v="501.16"/>
    <n v="8656.4"/>
    <n v="4647.119999999999"/>
  </r>
  <r>
    <s v="SO - 0004886"/>
    <s v="In-Store"/>
    <s v="WARE-NMK1003"/>
    <d v="2019-08-23T00:00:00"/>
    <x v="570"/>
    <d v="2020-01-04T00:00:00"/>
    <x v="423"/>
    <n v="22"/>
    <s v="USD"/>
    <x v="22"/>
    <n v="11"/>
    <n v="25"/>
    <n v="128"/>
    <x v="1"/>
    <n v="17"/>
    <n v="7.4999999999999997E-2"/>
    <n v="254.6"/>
    <n v="165.49"/>
    <n v="1177.5250000000001"/>
    <n v="350.07500000000005"/>
  </r>
  <r>
    <s v="SO - 0004887"/>
    <s v="Online"/>
    <s v="WARE-NMK1003"/>
    <d v="2019-08-23T00:00:00"/>
    <x v="570"/>
    <d v="2020-01-11T00:00:00"/>
    <x v="423"/>
    <n v="22"/>
    <s v="USD"/>
    <x v="24"/>
    <n v="16"/>
    <n v="47"/>
    <n v="157"/>
    <x v="1"/>
    <n v="41"/>
    <n v="0.1"/>
    <n v="2539.3000000000002"/>
    <n v="1015.7200000000001"/>
    <n v="6856.1100000000006"/>
    <n v="3808.9500000000003"/>
  </r>
  <r>
    <s v="SO - 0004888"/>
    <s v="In-Store"/>
    <s v="WARE-PUJ1005"/>
    <d v="2019-08-23T00:00:00"/>
    <x v="570"/>
    <d v="2020-01-11T00:00:00"/>
    <x v="420"/>
    <n v="10"/>
    <s v="USD"/>
    <x v="27"/>
    <n v="1"/>
    <n v="13"/>
    <n v="320"/>
    <x v="2"/>
    <n v="7"/>
    <n v="0.2"/>
    <n v="5748.6"/>
    <n v="4598.88"/>
    <n v="36791.040000000001"/>
    <n v="0"/>
  </r>
  <r>
    <s v="SO - 0004889"/>
    <s v="Wholesale"/>
    <s v="WARE-NBV1002"/>
    <d v="2019-08-23T00:00:00"/>
    <x v="570"/>
    <d v="2020-01-07T00:00:00"/>
    <x v="415"/>
    <n v="8"/>
    <s v="USD"/>
    <x v="25"/>
    <n v="27"/>
    <n v="28"/>
    <n v="68"/>
    <x v="1"/>
    <n v="41"/>
    <n v="0.4"/>
    <n v="1809"/>
    <n v="1193.94"/>
    <n v="1085.3999999999999"/>
    <n v="-108.54000000000019"/>
  </r>
  <r>
    <s v="SO - 0004890"/>
    <s v="Wholesale"/>
    <s v="WARE-NMK1003"/>
    <d v="2019-08-23T00:00:00"/>
    <x v="570"/>
    <d v="2020-01-08T00:00:00"/>
    <x v="418"/>
    <n v="24"/>
    <s v="USD"/>
    <x v="3"/>
    <n v="28"/>
    <n v="16"/>
    <n v="90"/>
    <x v="2"/>
    <n v="8"/>
    <n v="0.1"/>
    <n v="167.5"/>
    <n v="122.27499999999999"/>
    <n v="603"/>
    <n v="113.90000000000003"/>
  </r>
  <r>
    <s v="SO - 0004891"/>
    <s v="In-Store"/>
    <s v="WARE-NMK1003"/>
    <d v="2019-08-23T00:00:00"/>
    <x v="571"/>
    <d v="2020-01-10T00:00:00"/>
    <x v="402"/>
    <n v="4"/>
    <s v="USD"/>
    <x v="26"/>
    <n v="3"/>
    <n v="36"/>
    <n v="94"/>
    <x v="0"/>
    <n v="12"/>
    <n v="0.05"/>
    <n v="194.3"/>
    <n v="161.26900000000001"/>
    <n v="553.75500000000011"/>
    <n v="69.948000000000093"/>
  </r>
  <r>
    <s v="SO - 0004892"/>
    <s v="In-Store"/>
    <s v="WARE-XYS1001"/>
    <d v="2019-08-23T00:00:00"/>
    <x v="571"/>
    <d v="2020-01-18T00:00:00"/>
    <x v="410"/>
    <n v="15"/>
    <s v="USD"/>
    <x v="6"/>
    <n v="10"/>
    <n v="17"/>
    <n v="30"/>
    <x v="1"/>
    <n v="36"/>
    <n v="0.3"/>
    <n v="3932.9"/>
    <n v="1691.1469999999999"/>
    <n v="16518.18"/>
    <n v="6371.2980000000007"/>
  </r>
  <r>
    <s v="SO - 0004893"/>
    <s v="Online"/>
    <s v="WARE-PUJ1005"/>
    <d v="2019-08-23T00:00:00"/>
    <x v="571"/>
    <d v="2020-01-19T00:00:00"/>
    <x v="412"/>
    <n v="11"/>
    <s v="USD"/>
    <x v="18"/>
    <n v="13"/>
    <n v="11"/>
    <n v="264"/>
    <x v="1"/>
    <n v="46"/>
    <n v="7.4999999999999997E-2"/>
    <n v="3376.8"/>
    <n v="1857.2400000000002"/>
    <n v="3123.5400000000004"/>
    <n v="1266.3000000000002"/>
  </r>
  <r>
    <s v="SO - 0004894"/>
    <s v="In-Store"/>
    <s v="WARE-NMK1003"/>
    <d v="2019-08-23T00:00:00"/>
    <x v="571"/>
    <d v="2020-01-20T00:00:00"/>
    <x v="411"/>
    <n v="8"/>
    <s v="USD"/>
    <x v="10"/>
    <n v="9"/>
    <n v="40"/>
    <n v="152"/>
    <x v="2"/>
    <n v="16"/>
    <n v="0.05"/>
    <n v="5433.7"/>
    <n v="3803.5899999999997"/>
    <n v="41296.119999999995"/>
    <n v="10867.399999999998"/>
  </r>
  <r>
    <s v="SO - 0004895"/>
    <s v="In-Store"/>
    <s v="WARE-UHY1004"/>
    <d v="2019-08-23T00:00:00"/>
    <x v="571"/>
    <d v="2020-01-19T00:00:00"/>
    <x v="416"/>
    <n v="17"/>
    <s v="USD"/>
    <x v="0"/>
    <n v="6"/>
    <n v="9"/>
    <n v="256"/>
    <x v="1"/>
    <n v="30"/>
    <n v="7.4999999999999997E-2"/>
    <n v="5855.8"/>
    <n v="4216.1760000000004"/>
    <n v="27083.075000000001"/>
    <n v="6002.1949999999997"/>
  </r>
  <r>
    <s v="SO - 0004896"/>
    <s v="In-Store"/>
    <s v="WARE-NBV1002"/>
    <d v="2019-08-23T00:00:00"/>
    <x v="571"/>
    <d v="2019-12-30T00:00:00"/>
    <x v="412"/>
    <n v="11"/>
    <s v="USD"/>
    <x v="0"/>
    <n v="6"/>
    <n v="34"/>
    <n v="67"/>
    <x v="2"/>
    <n v="13"/>
    <n v="0.15"/>
    <n v="844.2"/>
    <n v="438.98400000000004"/>
    <n v="2870.28"/>
    <n v="1114.3440000000001"/>
  </r>
  <r>
    <s v="SO - 0004897"/>
    <s v="Online"/>
    <s v="WARE-NMK1003"/>
    <d v="2019-08-23T00:00:00"/>
    <x v="571"/>
    <d v="2019-12-27T00:00:00"/>
    <x v="412"/>
    <n v="11"/>
    <s v="USD"/>
    <x v="18"/>
    <n v="13"/>
    <n v="18"/>
    <n v="150"/>
    <x v="1"/>
    <n v="32"/>
    <n v="0.1"/>
    <n v="931.30000000000007"/>
    <n v="596.03200000000004"/>
    <n v="5029.0200000000004"/>
    <n v="1452.8280000000004"/>
  </r>
  <r>
    <s v="SO - 0004898"/>
    <s v="Online"/>
    <s v="WARE-UHY1004"/>
    <d v="2019-08-23T00:00:00"/>
    <x v="571"/>
    <d v="2019-12-27T00:00:00"/>
    <x v="427"/>
    <n v="36"/>
    <s v="USD"/>
    <x v="19"/>
    <n v="19"/>
    <n v="7"/>
    <n v="226"/>
    <x v="0"/>
    <n v="34"/>
    <n v="0.05"/>
    <n v="797.30000000000007"/>
    <n v="677.70500000000004"/>
    <n v="3029.7400000000002"/>
    <n v="318.92000000000007"/>
  </r>
  <r>
    <s v="SO - 0004899"/>
    <s v="Wholesale"/>
    <s v="WARE-NMK1003"/>
    <d v="2019-08-23T00:00:00"/>
    <x v="571"/>
    <d v="2020-01-11T00:00:00"/>
    <x v="422"/>
    <n v="22"/>
    <s v="USD"/>
    <x v="25"/>
    <n v="27"/>
    <n v="7"/>
    <n v="191"/>
    <x v="4"/>
    <n v="10"/>
    <n v="0.05"/>
    <n v="877.7"/>
    <n v="465.18100000000004"/>
    <n v="4169.0749999999998"/>
    <n v="1843.1699999999996"/>
  </r>
  <r>
    <s v="SO - 0004900"/>
    <s v="Online"/>
    <s v="WARE-UHY1004"/>
    <d v="2019-08-23T00:00:00"/>
    <x v="571"/>
    <d v="2020-01-18T00:00:00"/>
    <x v="407"/>
    <n v="14"/>
    <s v="USD"/>
    <x v="24"/>
    <n v="16"/>
    <n v="2"/>
    <n v="244"/>
    <x v="1"/>
    <n v="33"/>
    <n v="0.05"/>
    <n v="2405.3000000000002"/>
    <n v="986.173"/>
    <n v="4570.07"/>
    <n v="2597.7239999999997"/>
  </r>
  <r>
    <s v="SO - 0004901"/>
    <s v="Wholesale"/>
    <s v="WARE-NMK1003"/>
    <d v="2019-08-23T00:00:00"/>
    <x v="572"/>
    <d v="2020-01-13T00:00:00"/>
    <x v="426"/>
    <n v="34"/>
    <s v="USD"/>
    <x v="25"/>
    <n v="27"/>
    <n v="39"/>
    <n v="128"/>
    <x v="2"/>
    <n v="13"/>
    <n v="7.4999999999999997E-2"/>
    <n v="254.6"/>
    <n v="188.404"/>
    <n v="1648.5350000000001"/>
    <n v="329.70700000000011"/>
  </r>
  <r>
    <s v="SO - 0004902"/>
    <s v="Wholesale"/>
    <s v="WARE-PUJ1005"/>
    <d v="2019-08-23T00:00:00"/>
    <x v="572"/>
    <d v="2020-01-03T00:00:00"/>
    <x v="423"/>
    <n v="20"/>
    <s v="USD"/>
    <x v="21"/>
    <n v="26"/>
    <n v="35"/>
    <n v="326"/>
    <x v="3"/>
    <n v="28"/>
    <n v="7.4999999999999997E-2"/>
    <n v="1983.2"/>
    <n v="1665.8879999999999"/>
    <n v="3668.92"/>
    <n v="337.14400000000023"/>
  </r>
  <r>
    <s v="SO - 0004903"/>
    <s v="In-Store"/>
    <s v="WARE-UHY1004"/>
    <d v="2019-08-23T00:00:00"/>
    <x v="572"/>
    <d v="2020-01-10T00:00:00"/>
    <x v="415"/>
    <n v="6"/>
    <s v="USD"/>
    <x v="22"/>
    <n v="11"/>
    <n v="6"/>
    <n v="254"/>
    <x v="1"/>
    <n v="45"/>
    <n v="0.15"/>
    <n v="1098.8"/>
    <n v="791.13599999999997"/>
    <n v="5603.8799999999992"/>
    <n v="857.0639999999994"/>
  </r>
  <r>
    <s v="SO - 0004904"/>
    <s v="In-Store"/>
    <s v="WARE-NMK1003"/>
    <d v="2019-08-23T00:00:00"/>
    <x v="572"/>
    <d v="2019-12-27T00:00:00"/>
    <x v="413"/>
    <n v="9"/>
    <s v="USD"/>
    <x v="6"/>
    <n v="10"/>
    <n v="12"/>
    <n v="166"/>
    <x v="3"/>
    <n v="28"/>
    <n v="0.15"/>
    <n v="1286.4000000000001"/>
    <n v="514.56000000000006"/>
    <n v="4373.76"/>
    <n v="2315.52"/>
  </r>
  <r>
    <s v="SO - 0004905"/>
    <s v="Distributor"/>
    <s v="WARE-NMK1003"/>
    <d v="2019-08-23T00:00:00"/>
    <x v="572"/>
    <d v="2019-12-26T00:00:00"/>
    <x v="410"/>
    <n v="14"/>
    <s v="USD"/>
    <x v="4"/>
    <n v="22"/>
    <n v="1"/>
    <n v="120"/>
    <x v="0"/>
    <n v="20"/>
    <n v="0.15"/>
    <n v="2626.4"/>
    <n v="1549.576"/>
    <n v="4464.88"/>
    <n v="1365.7280000000001"/>
  </r>
  <r>
    <s v="SO - 0004906"/>
    <s v="In-Store"/>
    <s v="WARE-NBV1002"/>
    <d v="2019-08-23T00:00:00"/>
    <x v="572"/>
    <d v="2020-01-04T00:00:00"/>
    <x v="412"/>
    <n v="10"/>
    <s v="USD"/>
    <x v="27"/>
    <n v="1"/>
    <n v="38"/>
    <n v="62"/>
    <x v="1"/>
    <n v="44"/>
    <n v="0.15"/>
    <n v="3892.7000000000003"/>
    <n v="2218.8389999999999"/>
    <n v="19852.77"/>
    <n v="6539.7360000000008"/>
  </r>
  <r>
    <s v="SO - 0004907"/>
    <s v="Online"/>
    <s v="WARE-NMK1003"/>
    <d v="2019-08-23T00:00:00"/>
    <x v="573"/>
    <d v="2020-01-07T00:00:00"/>
    <x v="421"/>
    <n v="26"/>
    <s v="USD"/>
    <x v="24"/>
    <n v="16"/>
    <n v="47"/>
    <n v="161"/>
    <x v="1"/>
    <n v="35"/>
    <n v="0.05"/>
    <n v="1139"/>
    <n v="660.62"/>
    <n v="8656.4"/>
    <n v="3371.4399999999996"/>
  </r>
  <r>
    <s v="SO - 0004908"/>
    <s v="In-Store"/>
    <s v="WARE-UHY1004"/>
    <d v="2019-08-23T00:00:00"/>
    <x v="573"/>
    <d v="2020-01-19T00:00:00"/>
    <x v="412"/>
    <n v="9"/>
    <s v="USD"/>
    <x v="14"/>
    <n v="7"/>
    <n v="6"/>
    <n v="247"/>
    <x v="1"/>
    <n v="45"/>
    <n v="0.1"/>
    <n v="261.3"/>
    <n v="143.71500000000003"/>
    <n v="705.5100000000001"/>
    <n v="274.36500000000001"/>
  </r>
  <r>
    <s v="SO - 0004909"/>
    <s v="Wholesale"/>
    <s v="WARE-NMK1003"/>
    <d v="2019-08-23T00:00:00"/>
    <x v="573"/>
    <d v="2020-01-08T00:00:00"/>
    <x v="426"/>
    <n v="33"/>
    <s v="USD"/>
    <x v="21"/>
    <n v="26"/>
    <n v="31"/>
    <n v="196"/>
    <x v="0"/>
    <n v="19"/>
    <n v="0.05"/>
    <n v="234.5"/>
    <n v="143.04499999999999"/>
    <n v="891.09999999999991"/>
    <n v="318.91999999999996"/>
  </r>
  <r>
    <s v="SO - 0004910"/>
    <s v="Online"/>
    <s v="WARE-NBV1002"/>
    <d v="2019-08-23T00:00:00"/>
    <x v="573"/>
    <d v="2019-12-29T00:00:00"/>
    <x v="416"/>
    <n v="15"/>
    <s v="USD"/>
    <x v="20"/>
    <n v="17"/>
    <n v="22"/>
    <n v="77"/>
    <x v="1"/>
    <n v="3"/>
    <n v="0.15"/>
    <n v="1319.9"/>
    <n v="884.33300000000008"/>
    <n v="8975.32"/>
    <n v="1900.655999999999"/>
  </r>
  <r>
    <s v="SO - 0004911"/>
    <s v="In-Store"/>
    <s v="WARE-UHY1004"/>
    <d v="2019-08-23T00:00:00"/>
    <x v="574"/>
    <d v="2020-01-07T00:00:00"/>
    <x v="425"/>
    <n v="27"/>
    <s v="USD"/>
    <x v="14"/>
    <n v="7"/>
    <n v="35"/>
    <n v="216"/>
    <x v="3"/>
    <n v="25"/>
    <n v="7.4999999999999997E-2"/>
    <n v="2673.3"/>
    <n v="1229.7180000000001"/>
    <n v="17309.617500000004"/>
    <n v="8701.5915000000041"/>
  </r>
  <r>
    <s v="SO - 0004912"/>
    <s v="In-Store"/>
    <s v="WARE-UHY1004"/>
    <d v="2019-08-23T00:00:00"/>
    <x v="574"/>
    <d v="2020-01-02T00:00:00"/>
    <x v="410"/>
    <n v="12"/>
    <s v="USD"/>
    <x v="14"/>
    <n v="7"/>
    <n v="33"/>
    <n v="243"/>
    <x v="1"/>
    <n v="23"/>
    <n v="0.1"/>
    <n v="2948"/>
    <n v="1621.4"/>
    <n v="13266"/>
    <n v="5159"/>
  </r>
  <r>
    <s v="SO - 0004913"/>
    <s v="In-Store"/>
    <s v="WARE-NMK1003"/>
    <d v="2019-08-23T00:00:00"/>
    <x v="574"/>
    <d v="2020-01-20T00:00:00"/>
    <x v="428"/>
    <n v="34"/>
    <s v="USD"/>
    <x v="27"/>
    <n v="1"/>
    <n v="37"/>
    <n v="186"/>
    <x v="0"/>
    <n v="20"/>
    <n v="0.05"/>
    <n v="167.5"/>
    <n v="75.375"/>
    <n v="318.25"/>
    <n v="167.5"/>
  </r>
  <r>
    <s v="SO - 0004914"/>
    <s v="In-Store"/>
    <s v="WARE-UHY1004"/>
    <d v="2019-08-23T00:00:00"/>
    <x v="574"/>
    <d v="2020-01-07T00:00:00"/>
    <x v="419"/>
    <n v="15"/>
    <s v="USD"/>
    <x v="7"/>
    <n v="4"/>
    <n v="3"/>
    <n v="257"/>
    <x v="1"/>
    <n v="17"/>
    <n v="0.15"/>
    <n v="3872.6"/>
    <n v="3059.3540000000003"/>
    <n v="23041.97"/>
    <n v="1626.4919999999984"/>
  </r>
  <r>
    <s v="SO - 0004915"/>
    <s v="In-Store"/>
    <s v="WARE-XYS1001"/>
    <d v="2019-08-23T00:00:00"/>
    <x v="574"/>
    <d v="2020-01-03T00:00:00"/>
    <x v="422"/>
    <n v="19"/>
    <s v="USD"/>
    <x v="14"/>
    <n v="7"/>
    <n v="1"/>
    <n v="49"/>
    <x v="1"/>
    <n v="41"/>
    <n v="7.4999999999999997E-2"/>
    <n v="3932.9"/>
    <n v="3185.6490000000003"/>
    <n v="3637.9325000000003"/>
    <n v="452.2835"/>
  </r>
  <r>
    <s v="SO - 0004916"/>
    <s v="Wholesale"/>
    <s v="WARE-NMK1003"/>
    <d v="2019-08-23T00:00:00"/>
    <x v="574"/>
    <d v="2020-01-13T00:00:00"/>
    <x v="417"/>
    <n v="13"/>
    <s v="USD"/>
    <x v="12"/>
    <n v="25"/>
    <n v="17"/>
    <n v="90"/>
    <x v="1"/>
    <n v="2"/>
    <n v="7.4999999999999997E-2"/>
    <n v="1058.6000000000001"/>
    <n v="688.09000000000015"/>
    <n v="4896.0250000000015"/>
    <n v="1455.5750000000007"/>
  </r>
  <r>
    <s v="SO - 0004917"/>
    <s v="In-Store"/>
    <s v="WARE-NMK1003"/>
    <d v="2019-08-23T00:00:00"/>
    <x v="574"/>
    <d v="2020-01-04T00:00:00"/>
    <x v="423"/>
    <n v="18"/>
    <s v="USD"/>
    <x v="10"/>
    <n v="9"/>
    <n v="1"/>
    <n v="128"/>
    <x v="1"/>
    <n v="14"/>
    <n v="0.05"/>
    <n v="187.6"/>
    <n v="88.171999999999997"/>
    <n v="891.09999999999991"/>
    <n v="450.2399999999999"/>
  </r>
  <r>
    <s v="SO - 0004918"/>
    <s v="Online"/>
    <s v="WARE-UHY1004"/>
    <d v="2019-08-23T00:00:00"/>
    <x v="574"/>
    <d v="2020-01-21T00:00:00"/>
    <x v="411"/>
    <n v="5"/>
    <s v="USD"/>
    <x v="17"/>
    <n v="20"/>
    <n v="32"/>
    <n v="241"/>
    <x v="1"/>
    <n v="21"/>
    <n v="7.4999999999999997E-2"/>
    <n v="2613"/>
    <n v="2168.79"/>
    <n v="19336.2"/>
    <n v="1985.880000000001"/>
  </r>
  <r>
    <s v="SO - 0004919"/>
    <s v="Online"/>
    <s v="WARE-XYS1001"/>
    <d v="2019-08-23T00:00:00"/>
    <x v="574"/>
    <d v="2020-01-04T00:00:00"/>
    <x v="407"/>
    <n v="11"/>
    <s v="USD"/>
    <x v="18"/>
    <n v="13"/>
    <n v="23"/>
    <n v="27"/>
    <x v="1"/>
    <n v="35"/>
    <n v="0.05"/>
    <n v="1963.1000000000001"/>
    <n v="1040.4430000000002"/>
    <n v="11189.67"/>
    <n v="4947.0119999999988"/>
  </r>
  <r>
    <s v="SO - 0004920"/>
    <s v="Online"/>
    <s v="WARE-NMK1003"/>
    <d v="2019-08-23T00:00:00"/>
    <x v="574"/>
    <d v="2020-01-17T00:00:00"/>
    <x v="429"/>
    <n v="29"/>
    <s v="USD"/>
    <x v="16"/>
    <n v="18"/>
    <n v="40"/>
    <n v="88"/>
    <x v="0"/>
    <n v="12"/>
    <n v="7.4999999999999997E-2"/>
    <n v="3993.2000000000003"/>
    <n v="3154.6280000000002"/>
    <n v="22162.260000000002"/>
    <n v="3234.492000000002"/>
  </r>
  <r>
    <s v="SO - 0004921"/>
    <s v="In-Store"/>
    <s v="WARE-NBV1002"/>
    <d v="2019-08-23T00:00:00"/>
    <x v="575"/>
    <d v="2020-01-19T00:00:00"/>
    <x v="416"/>
    <n v="13"/>
    <s v="USD"/>
    <x v="6"/>
    <n v="10"/>
    <n v="27"/>
    <n v="59"/>
    <x v="0"/>
    <n v="15"/>
    <n v="7.4999999999999997E-2"/>
    <n v="770.5"/>
    <n v="392.95499999999998"/>
    <n v="4988.9875000000002"/>
    <n v="2238.3025000000002"/>
  </r>
  <r>
    <s v="SO - 0004922"/>
    <s v="In-Store"/>
    <s v="WARE-XYS1001"/>
    <d v="2019-08-23T00:00:00"/>
    <x v="575"/>
    <d v="2020-01-07T00:00:00"/>
    <x v="430"/>
    <n v="27"/>
    <s v="USD"/>
    <x v="7"/>
    <n v="4"/>
    <n v="31"/>
    <n v="28"/>
    <x v="0"/>
    <n v="22"/>
    <n v="0.15"/>
    <n v="5540.9000000000005"/>
    <n v="4488.1290000000008"/>
    <n v="9419.5300000000007"/>
    <n v="443.27199999999903"/>
  </r>
  <r>
    <s v="SO - 0004923"/>
    <s v="Wholesale"/>
    <s v="WARE-NMK1003"/>
    <d v="2019-08-23T00:00:00"/>
    <x v="575"/>
    <d v="2020-01-18T00:00:00"/>
    <x v="430"/>
    <n v="27"/>
    <s v="USD"/>
    <x v="21"/>
    <n v="26"/>
    <n v="11"/>
    <n v="179"/>
    <x v="1"/>
    <n v="24"/>
    <n v="0.05"/>
    <n v="1949.7"/>
    <n v="1559.7600000000002"/>
    <n v="3704.43"/>
    <n v="584.9099999999994"/>
  </r>
  <r>
    <s v="SO - 0004924"/>
    <s v="In-Store"/>
    <s v="WARE-NBV1002"/>
    <d v="2019-08-23T00:00:00"/>
    <x v="575"/>
    <d v="2020-01-17T00:00:00"/>
    <x v="423"/>
    <n v="17"/>
    <s v="USD"/>
    <x v="9"/>
    <n v="8"/>
    <n v="37"/>
    <n v="84"/>
    <x v="1"/>
    <n v="29"/>
    <n v="0.05"/>
    <n v="5889.3"/>
    <n v="4888.1189999999997"/>
    <n v="11189.67"/>
    <n v="1413.4320000000007"/>
  </r>
  <r>
    <s v="SO - 0004925"/>
    <s v="Online"/>
    <s v="WARE-PUJ1005"/>
    <d v="2019-08-23T00:00:00"/>
    <x v="575"/>
    <d v="2020-01-15T00:00:00"/>
    <x v="425"/>
    <n v="26"/>
    <s v="USD"/>
    <x v="18"/>
    <n v="13"/>
    <n v="13"/>
    <n v="280"/>
    <x v="1"/>
    <n v="21"/>
    <n v="7.4999999999999997E-2"/>
    <n v="730.30000000000007"/>
    <n v="496.6040000000001"/>
    <n v="2702.1100000000006"/>
    <n v="715.69400000000019"/>
  </r>
  <r>
    <s v="SO - 0004926"/>
    <s v="Wholesale"/>
    <s v="WARE-PUJ1005"/>
    <d v="2019-08-23T00:00:00"/>
    <x v="575"/>
    <d v="2020-01-15T00:00:00"/>
    <x v="424"/>
    <n v="21"/>
    <s v="USD"/>
    <x v="21"/>
    <n v="26"/>
    <n v="45"/>
    <n v="301"/>
    <x v="1"/>
    <n v="33"/>
    <n v="7.4999999999999997E-2"/>
    <n v="3872.6"/>
    <n v="1858.848"/>
    <n v="14328.62"/>
    <n v="6893.228000000001"/>
  </r>
  <r>
    <s v="SO - 0004927"/>
    <s v="In-Store"/>
    <s v="WARE-PUJ1005"/>
    <d v="2019-08-23T00:00:00"/>
    <x v="576"/>
    <d v="2020-01-03T00:00:00"/>
    <x v="431"/>
    <n v="24"/>
    <s v="USD"/>
    <x v="6"/>
    <n v="10"/>
    <n v="5"/>
    <n v="315"/>
    <x v="1"/>
    <n v="11"/>
    <n v="7.4999999999999997E-2"/>
    <n v="3577.8"/>
    <n v="1645.7880000000002"/>
    <n v="16547.325000000001"/>
    <n v="8318.3850000000002"/>
  </r>
  <r>
    <s v="SO - 0004928"/>
    <s v="Distributor"/>
    <s v="WARE-UHY1004"/>
    <d v="2019-08-23T00:00:00"/>
    <x v="576"/>
    <d v="2019-12-30T00:00:00"/>
    <x v="419"/>
    <n v="13"/>
    <s v="USD"/>
    <x v="12"/>
    <n v="25"/>
    <n v="4"/>
    <n v="209"/>
    <x v="1"/>
    <n v="27"/>
    <n v="0.05"/>
    <n v="2532.6"/>
    <n v="1063.692"/>
    <n v="2405.9699999999998"/>
    <n v="1342.2779999999998"/>
  </r>
  <r>
    <s v="SO - 0004929"/>
    <s v="In-Store"/>
    <s v="WARE-UHY1004"/>
    <d v="2019-08-23T00:00:00"/>
    <x v="576"/>
    <d v="2020-01-24T00:00:00"/>
    <x v="407"/>
    <n v="9"/>
    <s v="USD"/>
    <x v="9"/>
    <n v="8"/>
    <n v="30"/>
    <n v="234"/>
    <x v="1"/>
    <n v="30"/>
    <n v="0.1"/>
    <n v="2673.3"/>
    <n v="2138.6400000000003"/>
    <n v="19247.760000000002"/>
    <n v="2138.6399999999994"/>
  </r>
  <r>
    <s v="SO - 0004930"/>
    <s v="Wholesale"/>
    <s v="WARE-PUJ1005"/>
    <d v="2019-08-23T00:00:00"/>
    <x v="576"/>
    <d v="2020-01-18T00:00:00"/>
    <x v="411"/>
    <n v="3"/>
    <s v="USD"/>
    <x v="12"/>
    <n v="25"/>
    <n v="8"/>
    <n v="275"/>
    <x v="0"/>
    <n v="15"/>
    <n v="0.05"/>
    <n v="1065.3"/>
    <n v="894.85199999999998"/>
    <n v="7084.244999999999"/>
    <n v="820.28099999999904"/>
  </r>
  <r>
    <s v="SO - 0004931"/>
    <s v="Online"/>
    <s v="WARE-UHY1004"/>
    <d v="2019-08-23T00:00:00"/>
    <x v="576"/>
    <d v="2020-01-11T00:00:00"/>
    <x v="427"/>
    <n v="31"/>
    <s v="USD"/>
    <x v="20"/>
    <n v="17"/>
    <n v="37"/>
    <n v="240"/>
    <x v="2"/>
    <n v="4"/>
    <n v="0.15"/>
    <n v="1132.3"/>
    <n v="634.08800000000008"/>
    <n v="3849.8199999999997"/>
    <n v="1313.4679999999994"/>
  </r>
  <r>
    <s v="SO - 0004932"/>
    <s v="Distributor"/>
    <s v="WARE-UHY1004"/>
    <d v="2019-08-23T00:00:00"/>
    <x v="576"/>
    <d v="2020-01-16T00:00:00"/>
    <x v="418"/>
    <n v="18"/>
    <s v="USD"/>
    <x v="12"/>
    <n v="25"/>
    <n v="13"/>
    <n v="245"/>
    <x v="3"/>
    <n v="47"/>
    <n v="0.05"/>
    <n v="5333.2"/>
    <n v="4266.5600000000004"/>
    <n v="10133.08"/>
    <n v="1599.9599999999991"/>
  </r>
  <r>
    <s v="SO - 0004933"/>
    <s v="In-Store"/>
    <s v="WARE-XYS1001"/>
    <d v="2019-08-23T00:00:00"/>
    <x v="576"/>
    <d v="2020-01-03T00:00:00"/>
    <x v="413"/>
    <n v="5"/>
    <s v="USD"/>
    <x v="10"/>
    <n v="9"/>
    <n v="10"/>
    <n v="50"/>
    <x v="1"/>
    <n v="23"/>
    <n v="7.4999999999999997E-2"/>
    <n v="857.6"/>
    <n v="420.22399999999999"/>
    <n v="793.28000000000009"/>
    <n v="373.0560000000001"/>
  </r>
  <r>
    <s v="SO - 0004934"/>
    <s v="Distributor"/>
    <s v="WARE-XYS1001"/>
    <d v="2019-08-23T00:00:00"/>
    <x v="576"/>
    <d v="2020-01-19T00:00:00"/>
    <x v="420"/>
    <n v="4"/>
    <s v="USD"/>
    <x v="8"/>
    <n v="23"/>
    <n v="14"/>
    <n v="47"/>
    <x v="1"/>
    <n v="26"/>
    <n v="7.4999999999999997E-2"/>
    <n v="174.20000000000002"/>
    <n v="128.90800000000002"/>
    <n v="1289.0800000000002"/>
    <n v="257.81600000000003"/>
  </r>
  <r>
    <s v="SO - 0004935"/>
    <s v="Online"/>
    <s v="WARE-XYS1001"/>
    <d v="2019-08-23T00:00:00"/>
    <x v="576"/>
    <d v="2020-01-12T00:00:00"/>
    <x v="430"/>
    <n v="26"/>
    <s v="USD"/>
    <x v="19"/>
    <n v="19"/>
    <n v="48"/>
    <n v="58"/>
    <x v="2"/>
    <n v="13"/>
    <n v="0.05"/>
    <n v="5326.5"/>
    <n v="4367.7299999999996"/>
    <n v="40481.4"/>
    <n v="5539.5600000000049"/>
  </r>
  <r>
    <s v="SO - 0004936"/>
    <s v="In-Store"/>
    <s v="WARE-NMK1003"/>
    <d v="2019-08-23T00:00:00"/>
    <x v="576"/>
    <d v="2020-01-02T00:00:00"/>
    <x v="417"/>
    <n v="11"/>
    <s v="USD"/>
    <x v="10"/>
    <n v="9"/>
    <n v="49"/>
    <n v="179"/>
    <x v="1"/>
    <n v="46"/>
    <n v="0.2"/>
    <n v="180.9"/>
    <n v="139.29300000000001"/>
    <n v="1013.04"/>
    <n v="37.988999999999919"/>
  </r>
  <r>
    <s v="SO - 0004937"/>
    <s v="In-Store"/>
    <s v="WARE-MKL1006"/>
    <d v="2019-08-23T00:00:00"/>
    <x v="577"/>
    <d v="2020-01-22T00:00:00"/>
    <x v="413"/>
    <n v="4"/>
    <s v="USD"/>
    <x v="9"/>
    <n v="8"/>
    <n v="49"/>
    <n v="341"/>
    <x v="2"/>
    <n v="8"/>
    <n v="0.05"/>
    <n v="1802.3"/>
    <n v="1369.748"/>
    <n v="11985.295"/>
    <n v="2397.0589999999993"/>
  </r>
  <r>
    <s v="SO - 0004938"/>
    <s v="In-Store"/>
    <s v="WARE-NMK1003"/>
    <d v="2019-08-23T00:00:00"/>
    <x v="577"/>
    <d v="2020-01-18T00:00:00"/>
    <x v="416"/>
    <n v="11"/>
    <s v="USD"/>
    <x v="22"/>
    <n v="11"/>
    <n v="10"/>
    <n v="92"/>
    <x v="1"/>
    <n v="45"/>
    <n v="0.05"/>
    <n v="3879.3"/>
    <n v="1706.8920000000001"/>
    <n v="7370.67"/>
    <n v="3956.886"/>
  </r>
  <r>
    <s v="SO - 0004939"/>
    <s v="Distributor"/>
    <s v="WARE-NMK1003"/>
    <d v="2019-08-23T00:00:00"/>
    <x v="577"/>
    <d v="2020-01-22T00:00:00"/>
    <x v="416"/>
    <n v="11"/>
    <s v="USD"/>
    <x v="15"/>
    <n v="24"/>
    <n v="32"/>
    <n v="200"/>
    <x v="1"/>
    <n v="44"/>
    <n v="0.05"/>
    <n v="1051.9000000000001"/>
    <n v="820.48200000000008"/>
    <n v="2997.915"/>
    <n v="536.4689999999996"/>
  </r>
  <r>
    <s v="SO - 0004940"/>
    <s v="Online"/>
    <s v="WARE-NMK1003"/>
    <d v="2019-08-23T00:00:00"/>
    <x v="577"/>
    <d v="2019-12-31T00:00:00"/>
    <x v="423"/>
    <n v="15"/>
    <s v="USD"/>
    <x v="1"/>
    <n v="14"/>
    <n v="4"/>
    <n v="116"/>
    <x v="1"/>
    <n v="30"/>
    <n v="0.05"/>
    <n v="3906.1"/>
    <n v="2226.4769999999999"/>
    <n v="3710.7949999999996"/>
    <n v="1484.3179999999998"/>
  </r>
  <r>
    <s v="SO - 0004941"/>
    <s v="In-Store"/>
    <s v="WARE-PUJ1005"/>
    <d v="2019-08-23T00:00:00"/>
    <x v="577"/>
    <d v="2020-01-12T00:00:00"/>
    <x v="416"/>
    <n v="11"/>
    <s v="USD"/>
    <x v="13"/>
    <n v="2"/>
    <n v="31"/>
    <n v="262"/>
    <x v="1"/>
    <n v="26"/>
    <n v="0.05"/>
    <n v="891.1"/>
    <n v="507.92699999999996"/>
    <n v="4232.7249999999995"/>
    <n v="1693.0899999999997"/>
  </r>
  <r>
    <s v="SO - 0004942"/>
    <s v="In-Store"/>
    <s v="WARE-NMK1003"/>
    <d v="2019-08-23T00:00:00"/>
    <x v="577"/>
    <d v="2020-01-15T00:00:00"/>
    <x v="419"/>
    <n v="12"/>
    <s v="USD"/>
    <x v="5"/>
    <n v="12"/>
    <n v="40"/>
    <n v="124"/>
    <x v="2"/>
    <n v="1"/>
    <n v="7.4999999999999997E-2"/>
    <n v="221.1"/>
    <n v="170.24699999999999"/>
    <n v="409.03500000000003"/>
    <n v="68.541000000000054"/>
  </r>
  <r>
    <s v="SO - 0004943"/>
    <s v="Wholesale"/>
    <s v="WARE-NBV1002"/>
    <d v="2019-08-23T00:00:00"/>
    <x v="577"/>
    <d v="2020-01-26T00:00:00"/>
    <x v="418"/>
    <n v="17"/>
    <s v="USD"/>
    <x v="3"/>
    <n v="28"/>
    <n v="25"/>
    <n v="78"/>
    <x v="1"/>
    <n v="21"/>
    <n v="0.15"/>
    <n v="3986.5"/>
    <n v="2551.36"/>
    <n v="10165.574999999999"/>
    <n v="2511.494999999999"/>
  </r>
  <r>
    <s v="SO - 0004944"/>
    <s v="Distributor"/>
    <s v="WARE-PUJ1005"/>
    <d v="2019-08-23T00:00:00"/>
    <x v="577"/>
    <d v="2020-01-07T00:00:00"/>
    <x v="413"/>
    <n v="4"/>
    <s v="USD"/>
    <x v="2"/>
    <n v="21"/>
    <n v="30"/>
    <n v="288"/>
    <x v="0"/>
    <n v="20"/>
    <n v="0.2"/>
    <n v="187.6"/>
    <n v="153.83199999999999"/>
    <n v="150.08000000000001"/>
    <n v="-3.7519999999999811"/>
  </r>
  <r>
    <s v="SO - 0004945"/>
    <s v="In-Store"/>
    <s v="WARE-NBV1002"/>
    <d v="2019-08-23T00:00:00"/>
    <x v="577"/>
    <d v="2020-01-03T00:00:00"/>
    <x v="420"/>
    <n v="3"/>
    <s v="USD"/>
    <x v="22"/>
    <n v="11"/>
    <n v="47"/>
    <n v="60"/>
    <x v="1"/>
    <n v="27"/>
    <n v="0.1"/>
    <n v="214.4"/>
    <n v="102.91199999999999"/>
    <n v="964.80000000000007"/>
    <n v="450.24000000000012"/>
  </r>
  <r>
    <s v="SO - 0004946"/>
    <s v="In-Store"/>
    <s v="WARE-UHY1004"/>
    <d v="2019-08-23T00:00:00"/>
    <x v="577"/>
    <d v="2020-01-25T00:00:00"/>
    <x v="420"/>
    <n v="3"/>
    <s v="USD"/>
    <x v="14"/>
    <n v="7"/>
    <n v="18"/>
    <n v="250"/>
    <x v="1"/>
    <n v="45"/>
    <n v="0.1"/>
    <n v="1748.7"/>
    <n v="909.32400000000007"/>
    <n v="3147.6600000000003"/>
    <n v="1329.0120000000002"/>
  </r>
  <r>
    <s v="SO - 0004947"/>
    <s v="In-Store"/>
    <s v="WARE-NMK1003"/>
    <d v="2019-08-23T00:00:00"/>
    <x v="577"/>
    <d v="2020-01-18T00:00:00"/>
    <x v="419"/>
    <n v="12"/>
    <s v="USD"/>
    <x v="9"/>
    <n v="8"/>
    <n v="21"/>
    <n v="128"/>
    <x v="1"/>
    <n v="41"/>
    <n v="7.4999999999999997E-2"/>
    <n v="1969.8"/>
    <n v="1477.35"/>
    <n v="10932.39"/>
    <n v="2068.2900000000009"/>
  </r>
  <r>
    <s v="SO - 0004948"/>
    <s v="Online"/>
    <s v="WARE-XYS1001"/>
    <d v="2019-08-23T00:00:00"/>
    <x v="578"/>
    <d v="2020-01-06T00:00:00"/>
    <x v="414"/>
    <n v="17"/>
    <s v="USD"/>
    <x v="16"/>
    <n v="18"/>
    <n v="13"/>
    <n v="46"/>
    <x v="3"/>
    <n v="28"/>
    <n v="0.3"/>
    <n v="3953"/>
    <n v="2648.51"/>
    <n v="8301.2999999999993"/>
    <n v="355.76999999999862"/>
  </r>
  <r>
    <s v="SO - 0004949"/>
    <s v="Online"/>
    <s v="WARE-XYS1001"/>
    <d v="2019-08-23T00:00:00"/>
    <x v="578"/>
    <d v="2020-01-14T00:00:00"/>
    <x v="416"/>
    <n v="10"/>
    <s v="USD"/>
    <x v="24"/>
    <n v="16"/>
    <n v="45"/>
    <n v="49"/>
    <x v="0"/>
    <n v="42"/>
    <n v="0.05"/>
    <n v="2512.5"/>
    <n v="1105.5"/>
    <n v="2386.875"/>
    <n v="1281.375"/>
  </r>
  <r>
    <s v="SO - 0004950"/>
    <s v="Online"/>
    <s v="WARE-XYS1001"/>
    <d v="2019-08-23T00:00:00"/>
    <x v="578"/>
    <d v="2020-01-03T00:00:00"/>
    <x v="416"/>
    <n v="10"/>
    <s v="USD"/>
    <x v="23"/>
    <n v="15"/>
    <n v="46"/>
    <n v="10"/>
    <x v="1"/>
    <n v="39"/>
    <n v="0.15"/>
    <n v="3825.7000000000003"/>
    <n v="3098.8170000000005"/>
    <n v="13007.380000000001"/>
    <n v="612.11199999999917"/>
  </r>
  <r>
    <s v="SO - 0004951"/>
    <s v="In-Store"/>
    <s v="WARE-PUJ1005"/>
    <d v="2019-08-23T00:00:00"/>
    <x v="578"/>
    <d v="2020-01-24T00:00:00"/>
    <x v="422"/>
    <n v="15"/>
    <s v="USD"/>
    <x v="7"/>
    <n v="4"/>
    <n v="42"/>
    <n v="284"/>
    <x v="0"/>
    <n v="42"/>
    <n v="0.1"/>
    <n v="207.70000000000002"/>
    <n v="89.311000000000007"/>
    <n v="186.93"/>
    <n v="97.619"/>
  </r>
  <r>
    <s v="SO - 0004952"/>
    <s v="In-Store"/>
    <s v="WARE-UHY1004"/>
    <d v="2019-08-23T00:00:00"/>
    <x v="578"/>
    <d v="2020-01-16T00:00:00"/>
    <x v="419"/>
    <n v="11"/>
    <s v="USD"/>
    <x v="13"/>
    <n v="2"/>
    <n v="4"/>
    <n v="257"/>
    <x v="2"/>
    <n v="37"/>
    <n v="0.15"/>
    <n v="1929.6000000000001"/>
    <n v="1254.2400000000002"/>
    <n v="9840.9600000000009"/>
    <n v="2315.5199999999995"/>
  </r>
  <r>
    <s v="SO - 0004953"/>
    <s v="Online"/>
    <s v="WARE-XYS1001"/>
    <d v="2019-08-23T00:00:00"/>
    <x v="578"/>
    <d v="2020-01-19T00:00:00"/>
    <x v="430"/>
    <n v="24"/>
    <s v="USD"/>
    <x v="1"/>
    <n v="14"/>
    <n v="27"/>
    <n v="42"/>
    <x v="0"/>
    <n v="38"/>
    <n v="0.1"/>
    <n v="1145.7"/>
    <n v="458.28000000000003"/>
    <n v="7217.9100000000008"/>
    <n v="4009.9500000000007"/>
  </r>
  <r>
    <s v="SO - 0004954"/>
    <s v="In-Store"/>
    <s v="WARE-NBV1002"/>
    <d v="2019-08-23T00:00:00"/>
    <x v="578"/>
    <d v="2020-01-17T00:00:00"/>
    <x v="417"/>
    <n v="9"/>
    <s v="USD"/>
    <x v="0"/>
    <n v="6"/>
    <n v="3"/>
    <n v="83"/>
    <x v="1"/>
    <n v="41"/>
    <n v="0.1"/>
    <n v="2552.7000000000003"/>
    <n v="1072.134"/>
    <n v="11487.150000000001"/>
    <n v="6126.4800000000014"/>
  </r>
  <r>
    <s v="SO - 0004955"/>
    <s v="In-Store"/>
    <s v="WARE-XYS1001"/>
    <d v="2019-08-23T00:00:00"/>
    <x v="578"/>
    <d v="2020-01-21T00:00:00"/>
    <x v="412"/>
    <n v="4"/>
    <s v="USD"/>
    <x v="0"/>
    <n v="6"/>
    <n v="23"/>
    <n v="3"/>
    <x v="1"/>
    <n v="31"/>
    <n v="7.4999999999999997E-2"/>
    <n v="5561"/>
    <n v="2335.62"/>
    <n v="30863.550000000003"/>
    <n v="16849.830000000002"/>
  </r>
  <r>
    <s v="SO - 0004956"/>
    <s v="In-Store"/>
    <s v="WARE-PUJ1005"/>
    <d v="2019-08-23T00:00:00"/>
    <x v="578"/>
    <d v="2020-01-12T00:00:00"/>
    <x v="417"/>
    <n v="9"/>
    <s v="USD"/>
    <x v="7"/>
    <n v="4"/>
    <n v="10"/>
    <n v="276"/>
    <x v="0"/>
    <n v="5"/>
    <n v="7.4999999999999997E-2"/>
    <n v="214.4"/>
    <n v="120.06400000000002"/>
    <n v="1586.5600000000002"/>
    <n v="626.048"/>
  </r>
  <r>
    <s v="SO - 0004957"/>
    <s v="Wholesale"/>
    <s v="WARE-MKL1006"/>
    <d v="2019-08-23T00:00:00"/>
    <x v="578"/>
    <d v="2020-01-08T00:00:00"/>
    <x v="431"/>
    <n v="22"/>
    <s v="USD"/>
    <x v="21"/>
    <n v="26"/>
    <n v="19"/>
    <n v="342"/>
    <x v="1"/>
    <n v="17"/>
    <n v="7.4999999999999997E-2"/>
    <n v="2371.8000000000002"/>
    <n v="1470.5160000000001"/>
    <n v="2193.9150000000004"/>
    <n v="723.39900000000034"/>
  </r>
  <r>
    <s v="SO - 0004958"/>
    <s v="Online"/>
    <s v="WARE-XYS1001"/>
    <d v="2019-08-23T00:00:00"/>
    <x v="579"/>
    <d v="2020-01-04T00:00:00"/>
    <x v="410"/>
    <n v="7"/>
    <s v="USD"/>
    <x v="1"/>
    <n v="14"/>
    <n v="2"/>
    <n v="41"/>
    <x v="1"/>
    <n v="2"/>
    <n v="7.4999999999999997E-2"/>
    <n v="1038.5"/>
    <n v="498.47999999999996"/>
    <n v="1921.2250000000001"/>
    <n v="924.26500000000021"/>
  </r>
  <r>
    <s v="SO - 0004959"/>
    <s v="Distributor"/>
    <s v="WARE-UHY1004"/>
    <d v="2019-08-23T00:00:00"/>
    <x v="579"/>
    <d v="2020-01-09T00:00:00"/>
    <x v="421"/>
    <n v="20"/>
    <s v="USD"/>
    <x v="15"/>
    <n v="24"/>
    <n v="12"/>
    <n v="224"/>
    <x v="0"/>
    <n v="5"/>
    <n v="7.4999999999999997E-2"/>
    <n v="1011.7"/>
    <n v="566.55200000000013"/>
    <n v="7486.5800000000008"/>
    <n v="2954.1639999999998"/>
  </r>
  <r>
    <s v="SO - 0004960"/>
    <s v="Online"/>
    <s v="WARE-NMK1003"/>
    <d v="2019-08-23T00:00:00"/>
    <x v="579"/>
    <d v="2020-01-16T00:00:00"/>
    <x v="426"/>
    <n v="27"/>
    <s v="USD"/>
    <x v="19"/>
    <n v="19"/>
    <n v="7"/>
    <n v="158"/>
    <x v="0"/>
    <n v="12"/>
    <n v="7.4999999999999997E-2"/>
    <n v="3926.2000000000003"/>
    <n v="2944.65"/>
    <n v="25422.145000000004"/>
    <n v="4809.5950000000048"/>
  </r>
  <r>
    <s v="SO - 0004961"/>
    <s v="Wholesale"/>
    <s v="WARE-UHY1004"/>
    <d v="2019-08-23T00:00:00"/>
    <x v="579"/>
    <d v="2020-01-04T00:00:00"/>
    <x v="421"/>
    <n v="20"/>
    <s v="USD"/>
    <x v="25"/>
    <n v="27"/>
    <n v="2"/>
    <n v="256"/>
    <x v="1"/>
    <n v="33"/>
    <n v="0.1"/>
    <n v="6070.2"/>
    <n v="4127.7359999999999"/>
    <n v="10926.36"/>
    <n v="2670.8880000000008"/>
  </r>
  <r>
    <s v="SO - 0004962"/>
    <s v="Online"/>
    <s v="WARE-UHY1004"/>
    <d v="2019-08-23T00:00:00"/>
    <x v="579"/>
    <d v="2020-01-11T00:00:00"/>
    <x v="429"/>
    <n v="24"/>
    <s v="USD"/>
    <x v="16"/>
    <n v="18"/>
    <n v="44"/>
    <n v="238"/>
    <x v="1"/>
    <n v="39"/>
    <n v="7.4999999999999997E-2"/>
    <n v="5996.5"/>
    <n v="5097.0249999999996"/>
    <n v="27733.8125"/>
    <n v="2248.6875"/>
  </r>
  <r>
    <s v="SO - 0004963"/>
    <s v="Distributor"/>
    <s v="WARE-PUJ1005"/>
    <d v="2019-08-23T00:00:00"/>
    <x v="579"/>
    <d v="2020-01-02T00:00:00"/>
    <x v="423"/>
    <n v="13"/>
    <s v="USD"/>
    <x v="15"/>
    <n v="24"/>
    <n v="26"/>
    <n v="272"/>
    <x v="1"/>
    <n v="23"/>
    <n v="0.2"/>
    <n v="5071.9000000000005"/>
    <n v="3246.0160000000005"/>
    <n v="16230.080000000002"/>
    <n v="3246.0159999999996"/>
  </r>
  <r>
    <s v="SO - 0004964"/>
    <s v="Online"/>
    <s v="WARE-XYS1001"/>
    <d v="2019-08-23T00:00:00"/>
    <x v="579"/>
    <d v="2020-01-07T00:00:00"/>
    <x v="414"/>
    <n v="16"/>
    <s v="USD"/>
    <x v="24"/>
    <n v="16"/>
    <n v="5"/>
    <n v="21"/>
    <x v="2"/>
    <n v="1"/>
    <n v="0.15"/>
    <n v="6164"/>
    <n v="4129.88"/>
    <n v="36675.799999999996"/>
    <n v="7766.6399999999958"/>
  </r>
  <r>
    <s v="SO - 0004965"/>
    <s v="Distributor"/>
    <s v="WARE-XYS1001"/>
    <d v="2019-08-23T00:00:00"/>
    <x v="579"/>
    <d v="2020-01-12T00:00:00"/>
    <x v="427"/>
    <n v="28"/>
    <s v="USD"/>
    <x v="12"/>
    <n v="25"/>
    <n v="48"/>
    <n v="8"/>
    <x v="0"/>
    <n v="38"/>
    <n v="0.1"/>
    <n v="3825.7000000000003"/>
    <n v="1874.5930000000001"/>
    <n v="17215.650000000001"/>
    <n v="7842.6850000000013"/>
  </r>
  <r>
    <s v="SO - 0004966"/>
    <s v="In-Store"/>
    <s v="WARE-NMK1003"/>
    <d v="2019-08-23T00:00:00"/>
    <x v="579"/>
    <d v="2020-01-11T00:00:00"/>
    <x v="432"/>
    <n v="34"/>
    <s v="USD"/>
    <x v="5"/>
    <n v="12"/>
    <n v="1"/>
    <n v="120"/>
    <x v="0"/>
    <n v="20"/>
    <n v="0.1"/>
    <n v="1715.2"/>
    <n v="806.14400000000001"/>
    <n v="4631.0400000000009"/>
    <n v="2212.6080000000011"/>
  </r>
  <r>
    <s v="SO - 0004967"/>
    <s v="In-Store"/>
    <s v="WARE-XYS1001"/>
    <d v="2019-08-23T00:00:00"/>
    <x v="580"/>
    <d v="2020-01-15T00:00:00"/>
    <x v="425"/>
    <n v="21"/>
    <s v="USD"/>
    <x v="11"/>
    <n v="5"/>
    <n v="29"/>
    <n v="2"/>
    <x v="2"/>
    <n v="7"/>
    <n v="0.05"/>
    <n v="3845.8"/>
    <n v="2230.5639999999999"/>
    <n v="10960.53"/>
    <n v="4268.8380000000016"/>
  </r>
  <r>
    <s v="SO - 0004968"/>
    <s v="Wholesale"/>
    <s v="WARE-UHY1004"/>
    <d v="2019-08-23T00:00:00"/>
    <x v="580"/>
    <d v="2020-01-24T00:00:00"/>
    <x v="430"/>
    <n v="22"/>
    <s v="USD"/>
    <x v="21"/>
    <n v="26"/>
    <n v="31"/>
    <n v="231"/>
    <x v="1"/>
    <n v="46"/>
    <n v="0.1"/>
    <n v="1078.7"/>
    <n v="431.48"/>
    <n v="1941.66"/>
    <n v="1078.7"/>
  </r>
  <r>
    <s v="SO - 0004969"/>
    <s v="In-Store"/>
    <s v="WARE-NMK1003"/>
    <d v="2019-08-23T00:00:00"/>
    <x v="580"/>
    <d v="2020-01-06T00:00:00"/>
    <x v="433"/>
    <n v="36"/>
    <s v="USD"/>
    <x v="26"/>
    <n v="3"/>
    <n v="28"/>
    <n v="169"/>
    <x v="2"/>
    <n v="16"/>
    <n v="0.1"/>
    <n v="1045.2"/>
    <n v="480.79200000000003"/>
    <n v="2822.0400000000004"/>
    <n v="1379.6640000000002"/>
  </r>
  <r>
    <s v="SO - 0004970"/>
    <s v="In-Store"/>
    <s v="WARE-PUJ1005"/>
    <d v="2019-08-23T00:00:00"/>
    <x v="580"/>
    <d v="2020-01-23T00:00:00"/>
    <x v="423"/>
    <n v="12"/>
    <s v="USD"/>
    <x v="7"/>
    <n v="4"/>
    <n v="3"/>
    <n v="290"/>
    <x v="1"/>
    <n v="44"/>
    <n v="0.05"/>
    <n v="268"/>
    <n v="123.28"/>
    <n v="254.6"/>
    <n v="131.32"/>
  </r>
  <r>
    <s v="SO - 0004971"/>
    <s v="In-Store"/>
    <s v="WARE-NMK1003"/>
    <d v="2019-08-23T00:00:00"/>
    <x v="581"/>
    <d v="2020-01-10T00:00:00"/>
    <x v="434"/>
    <n v="29"/>
    <s v="USD"/>
    <x v="11"/>
    <n v="5"/>
    <n v="13"/>
    <n v="192"/>
    <x v="3"/>
    <n v="25"/>
    <n v="7.4999999999999997E-2"/>
    <n v="1802.3"/>
    <n v="1153.472"/>
    <n v="11669.892500000002"/>
    <n v="3595.5885000000017"/>
  </r>
  <r>
    <s v="SO - 0004972"/>
    <s v="Distributor"/>
    <s v="WARE-UHY1004"/>
    <d v="2019-08-23T00:00:00"/>
    <x v="581"/>
    <d v="2020-01-21T00:00:00"/>
    <x v="423"/>
    <n v="11"/>
    <s v="USD"/>
    <x v="2"/>
    <n v="21"/>
    <n v="24"/>
    <n v="221"/>
    <x v="4"/>
    <n v="18"/>
    <n v="0.1"/>
    <n v="1025.1000000000001"/>
    <n v="830.33100000000013"/>
    <n v="1845.1800000000003"/>
    <n v="184.51800000000003"/>
  </r>
  <r>
    <s v="SO - 0004973"/>
    <s v="Online"/>
    <s v="WARE-NBV1002"/>
    <d v="2019-08-23T00:00:00"/>
    <x v="581"/>
    <d v="2020-01-12T00:00:00"/>
    <x v="424"/>
    <n v="15"/>
    <s v="USD"/>
    <x v="18"/>
    <n v="13"/>
    <n v="26"/>
    <n v="80"/>
    <x v="1"/>
    <n v="36"/>
    <n v="0.1"/>
    <n v="2579.5"/>
    <n v="1031.8"/>
    <n v="2321.5500000000002"/>
    <n v="1289.7500000000002"/>
  </r>
  <r>
    <s v="SO - 0004974"/>
    <s v="Distributor"/>
    <s v="WARE-PUJ1005"/>
    <d v="2019-08-23T00:00:00"/>
    <x v="581"/>
    <d v="2020-01-16T00:00:00"/>
    <x v="407"/>
    <n v="4"/>
    <s v="USD"/>
    <x v="15"/>
    <n v="24"/>
    <n v="36"/>
    <n v="271"/>
    <x v="1"/>
    <n v="2"/>
    <n v="0.05"/>
    <n v="6257.8"/>
    <n v="2816.01"/>
    <n v="41614.369999999995"/>
    <n v="21902.299999999996"/>
  </r>
  <r>
    <s v="SO - 0004975"/>
    <s v="Wholesale"/>
    <s v="WARE-NMK1003"/>
    <d v="2019-08-23T00:00:00"/>
    <x v="581"/>
    <d v="2020-01-20T00:00:00"/>
    <x v="416"/>
    <n v="7"/>
    <s v="USD"/>
    <x v="25"/>
    <n v="27"/>
    <n v="47"/>
    <n v="94"/>
    <x v="0"/>
    <n v="19"/>
    <n v="7.4999999999999997E-2"/>
    <n v="5333.2"/>
    <n v="4426.5559999999996"/>
    <n v="24666.050000000003"/>
    <n v="2533.2700000000041"/>
  </r>
  <r>
    <s v="SO - 0004976"/>
    <s v="Distributor"/>
    <s v="WARE-PUJ1005"/>
    <d v="2019-08-23T00:00:00"/>
    <x v="581"/>
    <d v="2020-01-14T00:00:00"/>
    <x v="419"/>
    <n v="8"/>
    <s v="USD"/>
    <x v="17"/>
    <n v="20"/>
    <n v="44"/>
    <n v="328"/>
    <x v="0"/>
    <n v="22"/>
    <n v="0.15"/>
    <n v="1675"/>
    <n v="1155.75"/>
    <n v="11390"/>
    <n v="2144"/>
  </r>
  <r>
    <s v="SO - 0004977"/>
    <s v="Online"/>
    <s v="WARE-XYS1001"/>
    <d v="2019-08-23T00:00:00"/>
    <x v="581"/>
    <d v="2020-01-12T00:00:00"/>
    <x v="431"/>
    <n v="19"/>
    <s v="USD"/>
    <x v="19"/>
    <n v="19"/>
    <n v="21"/>
    <n v="37"/>
    <x v="0"/>
    <n v="34"/>
    <n v="0.1"/>
    <n v="1139"/>
    <n v="466.98999999999995"/>
    <n v="1025.1000000000001"/>
    <n v="558.11000000000013"/>
  </r>
  <r>
    <s v="SO - 0004978"/>
    <s v="Distributor"/>
    <s v="WARE-XYS1001"/>
    <d v="2019-08-23T00:00:00"/>
    <x v="581"/>
    <d v="2020-01-18T00:00:00"/>
    <x v="427"/>
    <n v="26"/>
    <s v="USD"/>
    <x v="15"/>
    <n v="24"/>
    <n v="6"/>
    <n v="24"/>
    <x v="2"/>
    <n v="37"/>
    <n v="7.4999999999999997E-2"/>
    <n v="1011.7"/>
    <n v="667.72200000000009"/>
    <n v="2807.4675000000007"/>
    <n v="804.30150000000049"/>
  </r>
  <r>
    <s v="SO - 0004979"/>
    <s v="In-Store"/>
    <s v="WARE-UHY1004"/>
    <d v="2019-08-23T00:00:00"/>
    <x v="582"/>
    <d v="2020-01-31T00:00:00"/>
    <x v="432"/>
    <n v="31"/>
    <s v="USD"/>
    <x v="26"/>
    <n v="3"/>
    <n v="36"/>
    <n v="219"/>
    <x v="0"/>
    <n v="20"/>
    <n v="7.4999999999999997E-2"/>
    <n v="174.20000000000002"/>
    <n v="90.584000000000017"/>
    <n v="644.54000000000008"/>
    <n v="282.20400000000001"/>
  </r>
  <r>
    <s v="SO - 0004980"/>
    <s v="In-Store"/>
    <s v="WARE-XYS1001"/>
    <d v="2019-08-23T00:00:00"/>
    <x v="582"/>
    <d v="2020-01-15T00:00:00"/>
    <x v="425"/>
    <n v="19"/>
    <s v="USD"/>
    <x v="9"/>
    <n v="8"/>
    <n v="36"/>
    <n v="57"/>
    <x v="0"/>
    <n v="38"/>
    <n v="0.2"/>
    <n v="1775.5"/>
    <n v="710.2"/>
    <n v="4261.2"/>
    <n v="2130.5999999999995"/>
  </r>
  <r>
    <s v="SO - 0004981"/>
    <s v="In-Store"/>
    <s v="WARE-PUJ1005"/>
    <d v="2019-08-23T00:00:00"/>
    <x v="582"/>
    <d v="2020-01-19T00:00:00"/>
    <x v="417"/>
    <n v="5"/>
    <s v="USD"/>
    <x v="9"/>
    <n v="8"/>
    <n v="24"/>
    <n v="265"/>
    <x v="1"/>
    <n v="36"/>
    <n v="0.05"/>
    <n v="1065.3"/>
    <n v="521.99699999999996"/>
    <n v="1012.0349999999999"/>
    <n v="490.0379999999999"/>
  </r>
  <r>
    <s v="SO - 0004982"/>
    <s v="In-Store"/>
    <s v="WARE-NMK1003"/>
    <d v="2019-08-23T00:00:00"/>
    <x v="582"/>
    <d v="2020-01-24T00:00:00"/>
    <x v="416"/>
    <n v="6"/>
    <s v="USD"/>
    <x v="14"/>
    <n v="7"/>
    <n v="18"/>
    <n v="90"/>
    <x v="1"/>
    <n v="33"/>
    <n v="0.05"/>
    <n v="6123.8"/>
    <n v="4041.7080000000001"/>
    <n v="17452.830000000002"/>
    <n v="5327.7060000000019"/>
  </r>
  <r>
    <s v="SO - 0004983"/>
    <s v="In-Store"/>
    <s v="WARE-NBV1002"/>
    <d v="2019-08-23T00:00:00"/>
    <x v="582"/>
    <d v="2020-01-15T00:00:00"/>
    <x v="423"/>
    <n v="10"/>
    <s v="USD"/>
    <x v="5"/>
    <n v="12"/>
    <n v="47"/>
    <n v="67"/>
    <x v="1"/>
    <n v="41"/>
    <n v="7.4999999999999997E-2"/>
    <n v="2452.2000000000003"/>
    <n v="1986.2820000000004"/>
    <n v="13609.710000000001"/>
    <n v="1692.0179999999982"/>
  </r>
  <r>
    <s v="SO - 0004984"/>
    <s v="Wholesale"/>
    <s v="WARE-NMK1003"/>
    <d v="2019-08-23T00:00:00"/>
    <x v="582"/>
    <d v="2020-01-14T00:00:00"/>
    <x v="423"/>
    <n v="10"/>
    <s v="USD"/>
    <x v="3"/>
    <n v="28"/>
    <n v="19"/>
    <n v="103"/>
    <x v="0"/>
    <n v="5"/>
    <n v="0.1"/>
    <n v="3906.1"/>
    <n v="2226.4769999999999"/>
    <n v="17577.45"/>
    <n v="6445.0650000000023"/>
  </r>
  <r>
    <s v="SO - 0004985"/>
    <s v="Online"/>
    <s v="WARE-MKL1006"/>
    <d v="2019-08-23T00:00:00"/>
    <x v="582"/>
    <d v="2020-01-29T00:00:00"/>
    <x v="431"/>
    <n v="18"/>
    <s v="USD"/>
    <x v="18"/>
    <n v="13"/>
    <n v="36"/>
    <n v="349"/>
    <x v="3"/>
    <n v="6"/>
    <n v="0.05"/>
    <n v="2351.7000000000003"/>
    <n v="1622.673"/>
    <n v="11170.575000000001"/>
    <n v="3057.2100000000009"/>
  </r>
  <r>
    <s v="SO - 0004986"/>
    <s v="In-Store"/>
    <s v="WARE-MKL1006"/>
    <d v="2019-08-23T00:00:00"/>
    <x v="582"/>
    <d v="2020-01-30T00:00:00"/>
    <x v="422"/>
    <n v="11"/>
    <s v="USD"/>
    <x v="26"/>
    <n v="3"/>
    <n v="12"/>
    <n v="358"/>
    <x v="1"/>
    <n v="3"/>
    <n v="0.05"/>
    <n v="991.6"/>
    <n v="793.28000000000009"/>
    <n v="2826.06"/>
    <n v="446.2199999999998"/>
  </r>
  <r>
    <s v="SO - 0004987"/>
    <s v="In-Store"/>
    <s v="WARE-MKL1006"/>
    <d v="2019-08-23T00:00:00"/>
    <x v="582"/>
    <d v="2020-01-06T00:00:00"/>
    <x v="421"/>
    <n v="17"/>
    <s v="USD"/>
    <x v="11"/>
    <n v="5"/>
    <n v="42"/>
    <n v="359"/>
    <x v="1"/>
    <n v="33"/>
    <n v="0.15"/>
    <n v="5226"/>
    <n v="3240.12"/>
    <n v="22210.5"/>
    <n v="6009.9000000000015"/>
  </r>
  <r>
    <s v="SO - 0004988"/>
    <s v="In-Store"/>
    <s v="WARE-NBV1002"/>
    <d v="2019-08-23T00:00:00"/>
    <x v="583"/>
    <d v="2020-01-27T00:00:00"/>
    <x v="425"/>
    <n v="18"/>
    <s v="USD"/>
    <x v="26"/>
    <n v="3"/>
    <n v="25"/>
    <n v="67"/>
    <x v="2"/>
    <n v="4"/>
    <n v="0.1"/>
    <n v="5936.2"/>
    <n v="3027.462"/>
    <n v="5342.58"/>
    <n v="2315.1179999999999"/>
  </r>
  <r>
    <s v="SO - 0004989"/>
    <s v="In-Store"/>
    <s v="WARE-UHY1004"/>
    <d v="2019-08-23T00:00:00"/>
    <x v="583"/>
    <d v="2020-01-20T00:00:00"/>
    <x v="426"/>
    <n v="23"/>
    <s v="USD"/>
    <x v="6"/>
    <n v="10"/>
    <n v="12"/>
    <n v="229"/>
    <x v="1"/>
    <n v="45"/>
    <n v="7.4999999999999997E-2"/>
    <n v="1051.9000000000001"/>
    <n v="525.95000000000005"/>
    <n v="7784.0600000000013"/>
    <n v="3576.4600000000009"/>
  </r>
  <r>
    <s v="SO - 0004990"/>
    <s v="Online"/>
    <s v="WARE-XYS1001"/>
    <d v="2019-08-23T00:00:00"/>
    <x v="583"/>
    <d v="2020-01-23T00:00:00"/>
    <x v="422"/>
    <n v="10"/>
    <s v="USD"/>
    <x v="5"/>
    <n v="12"/>
    <n v="11"/>
    <n v="26"/>
    <x v="3"/>
    <n v="25"/>
    <n v="0.1"/>
    <n v="1018.4"/>
    <n v="794.35199999999998"/>
    <n v="4582.8"/>
    <n v="611.04000000000042"/>
  </r>
  <r>
    <s v="SO - 0004991"/>
    <s v="Online"/>
    <s v="WARE-UHY1004"/>
    <d v="2019-08-23T00:00:00"/>
    <x v="583"/>
    <d v="2020-01-31T00:00:00"/>
    <x v="418"/>
    <n v="11"/>
    <s v="USD"/>
    <x v="23"/>
    <n v="15"/>
    <n v="23"/>
    <n v="224"/>
    <x v="2"/>
    <n v="37"/>
    <n v="0.05"/>
    <n v="3731.9"/>
    <n v="2948.201"/>
    <n v="24817.134999999998"/>
    <n v="4179.7279999999992"/>
  </r>
  <r>
    <s v="SO - 0004992"/>
    <s v="In-Store"/>
    <s v="WARE-PUJ1005"/>
    <d v="2019-08-23T00:00:00"/>
    <x v="583"/>
    <d v="2020-01-17T00:00:00"/>
    <x v="419"/>
    <n v="6"/>
    <s v="USD"/>
    <x v="14"/>
    <n v="7"/>
    <n v="9"/>
    <n v="293"/>
    <x v="0"/>
    <n v="34"/>
    <n v="0.1"/>
    <n v="3276.3"/>
    <n v="2588.277"/>
    <n v="5897.34"/>
    <n v="720.78600000000006"/>
  </r>
  <r>
    <s v="SO - 0004993"/>
    <s v="Online"/>
    <s v="WARE-NMK1003"/>
    <d v="2019-08-23T00:00:00"/>
    <x v="584"/>
    <d v="2020-01-26T00:00:00"/>
    <x v="418"/>
    <n v="10"/>
    <s v="USD"/>
    <x v="20"/>
    <n v="17"/>
    <n v="41"/>
    <n v="179"/>
    <x v="1"/>
    <n v="31"/>
    <n v="0.4"/>
    <n v="1105.5"/>
    <n v="718.57500000000005"/>
    <n v="4643.0999999999995"/>
    <n v="-386.92500000000109"/>
  </r>
  <r>
    <s v="SO - 0004994"/>
    <s v="Distributor"/>
    <s v="WARE-UHY1004"/>
    <d v="2019-08-23T00:00:00"/>
    <x v="584"/>
    <d v="2020-02-01T00:00:00"/>
    <x v="432"/>
    <n v="29"/>
    <s v="USD"/>
    <x v="15"/>
    <n v="24"/>
    <n v="40"/>
    <n v="218"/>
    <x v="1"/>
    <n v="43"/>
    <n v="0.05"/>
    <n v="6539.2"/>
    <n v="4708.2239999999993"/>
    <n v="24848.959999999999"/>
    <n v="6016.0640000000021"/>
  </r>
  <r>
    <s v="SO - 0004995"/>
    <s v="In-Store"/>
    <s v="WARE-MKL1006"/>
    <d v="2019-12-01T00:00:00"/>
    <x v="584"/>
    <d v="2020-01-31T00:00:00"/>
    <x v="422"/>
    <n v="9"/>
    <s v="USD"/>
    <x v="27"/>
    <n v="1"/>
    <n v="47"/>
    <n v="345"/>
    <x v="0"/>
    <n v="20"/>
    <n v="7.4999999999999997E-2"/>
    <n v="3517.5"/>
    <n v="2778.8250000000003"/>
    <n v="13014.75"/>
    <n v="1899.4499999999989"/>
  </r>
  <r>
    <s v="SO - 0004996"/>
    <s v="Distributor"/>
    <s v="WARE-NMK1003"/>
    <d v="2019-08-23T00:00:00"/>
    <x v="584"/>
    <d v="2020-01-11T00:00:00"/>
    <x v="421"/>
    <n v="15"/>
    <s v="USD"/>
    <x v="2"/>
    <n v="21"/>
    <n v="18"/>
    <n v="132"/>
    <x v="1"/>
    <n v="31"/>
    <n v="7.4999999999999997E-2"/>
    <n v="2338.3000000000002"/>
    <n v="1099.001"/>
    <n v="4325.8550000000005"/>
    <n v="2127.8530000000005"/>
  </r>
  <r>
    <s v="SO - 0004997"/>
    <s v="In-Store"/>
    <s v="WARE-NMK1003"/>
    <d v="2019-08-23T00:00:00"/>
    <x v="584"/>
    <d v="2020-01-21T00:00:00"/>
    <x v="434"/>
    <n v="26"/>
    <s v="USD"/>
    <x v="7"/>
    <n v="4"/>
    <n v="38"/>
    <n v="151"/>
    <x v="3"/>
    <n v="25"/>
    <n v="0.2"/>
    <n v="2231.1"/>
    <n v="892.44"/>
    <n v="1784.88"/>
    <n v="892.44"/>
  </r>
  <r>
    <s v="SO - 0004998"/>
    <s v="In-Store"/>
    <s v="WARE-NMK1003"/>
    <d v="2019-08-23T00:00:00"/>
    <x v="584"/>
    <d v="2020-01-12T00:00:00"/>
    <x v="430"/>
    <n v="18"/>
    <s v="USD"/>
    <x v="26"/>
    <n v="3"/>
    <n v="47"/>
    <n v="96"/>
    <x v="2"/>
    <n v="16"/>
    <n v="7.4999999999999997E-2"/>
    <n v="911.2"/>
    <n v="537.60799999999995"/>
    <n v="5057.1600000000008"/>
    <n v="1831.5120000000011"/>
  </r>
  <r>
    <s v="SO - 0004999"/>
    <s v="Online"/>
    <s v="WARE-PUJ1005"/>
    <d v="2019-08-23T00:00:00"/>
    <x v="584"/>
    <d v="2020-01-09T00:00:00"/>
    <x v="418"/>
    <n v="10"/>
    <s v="USD"/>
    <x v="19"/>
    <n v="19"/>
    <n v="45"/>
    <n v="326"/>
    <x v="0"/>
    <n v="5"/>
    <n v="0.05"/>
    <n v="6277.9000000000005"/>
    <n v="4520.0880000000006"/>
    <n v="41748.035000000003"/>
    <n v="10107.418999999998"/>
  </r>
  <r>
    <s v="SO - 0005000"/>
    <s v="Distributor"/>
    <s v="WARE-MKL1006"/>
    <d v="2019-12-01T00:00:00"/>
    <x v="584"/>
    <d v="2020-01-17T00:00:00"/>
    <x v="416"/>
    <n v="4"/>
    <s v="USD"/>
    <x v="8"/>
    <n v="23"/>
    <n v="21"/>
    <n v="333"/>
    <x v="1"/>
    <n v="46"/>
    <n v="0.2"/>
    <n v="2371.8000000000002"/>
    <n v="996.15600000000006"/>
    <n v="5692.3200000000006"/>
    <n v="2703.8520000000003"/>
  </r>
  <r>
    <s v="SO - 0005001"/>
    <s v="In-Store"/>
    <s v="WARE-PUJ1005"/>
    <d v="2019-08-23T00:00:00"/>
    <x v="584"/>
    <d v="2020-01-16T00:00:00"/>
    <x v="429"/>
    <n v="19"/>
    <s v="USD"/>
    <x v="0"/>
    <n v="6"/>
    <n v="45"/>
    <n v="304"/>
    <x v="1"/>
    <n v="35"/>
    <n v="0.2"/>
    <n v="1969.8"/>
    <n v="984.9"/>
    <n v="3151.6800000000003"/>
    <n v="1181.8800000000003"/>
  </r>
  <r>
    <s v="SO - 0005002"/>
    <s v="In-Store"/>
    <s v="WARE-XYS1001"/>
    <d v="2019-08-23T00:00:00"/>
    <x v="584"/>
    <d v="2020-01-07T00:00:00"/>
    <x v="423"/>
    <n v="8"/>
    <s v="USD"/>
    <x v="11"/>
    <n v="5"/>
    <n v="45"/>
    <n v="26"/>
    <x v="1"/>
    <n v="24"/>
    <n v="0.2"/>
    <n v="5996.5"/>
    <n v="2818.355"/>
    <n v="9594.4"/>
    <n v="3957.6899999999996"/>
  </r>
  <r>
    <s v="SO - 0005003"/>
    <s v="Distributor"/>
    <s v="WARE-NMK1003"/>
    <d v="2019-08-23T00:00:00"/>
    <x v="584"/>
    <d v="2020-01-30T00:00:00"/>
    <x v="416"/>
    <n v="4"/>
    <s v="USD"/>
    <x v="12"/>
    <n v="25"/>
    <n v="11"/>
    <n v="192"/>
    <x v="1"/>
    <n v="26"/>
    <n v="0.1"/>
    <n v="3865.9"/>
    <n v="2396.8580000000002"/>
    <n v="27834.48"/>
    <n v="8659.6159999999982"/>
  </r>
  <r>
    <s v="SO - 0005004"/>
    <s v="In-Store"/>
    <s v="WARE-XYS1001"/>
    <d v="2019-08-23T00:00:00"/>
    <x v="584"/>
    <d v="2020-01-09T00:00:00"/>
    <x v="429"/>
    <n v="19"/>
    <s v="USD"/>
    <x v="11"/>
    <n v="5"/>
    <n v="6"/>
    <n v="22"/>
    <x v="2"/>
    <n v="4"/>
    <n v="7.4999999999999997E-2"/>
    <n v="5768.7"/>
    <n v="4557.2730000000001"/>
    <n v="26680.237500000003"/>
    <n v="3893.8725000000013"/>
  </r>
  <r>
    <s v="SO - 0005005"/>
    <s v="Online"/>
    <s v="WARE-NMK1003"/>
    <d v="2019-08-23T00:00:00"/>
    <x v="585"/>
    <d v="2020-01-27T00:00:00"/>
    <x v="423"/>
    <n v="7"/>
    <s v="USD"/>
    <x v="23"/>
    <n v="15"/>
    <n v="50"/>
    <n v="166"/>
    <x v="0"/>
    <n v="15"/>
    <n v="0.15"/>
    <n v="1916.2"/>
    <n v="1341.34"/>
    <n v="8143.8499999999995"/>
    <n v="1437.1499999999996"/>
  </r>
  <r>
    <s v="SO - 0005006"/>
    <s v="In-Store"/>
    <s v="WARE-NBV1002"/>
    <d v="2019-08-23T00:00:00"/>
    <x v="585"/>
    <d v="2020-01-09T00:00:00"/>
    <x v="429"/>
    <n v="18"/>
    <s v="USD"/>
    <x v="22"/>
    <n v="11"/>
    <n v="9"/>
    <n v="73"/>
    <x v="2"/>
    <n v="13"/>
    <n v="7.4999999999999997E-2"/>
    <n v="1989.9"/>
    <n v="1392.93"/>
    <n v="3681.3150000000005"/>
    <n v="895.45500000000038"/>
  </r>
  <r>
    <s v="SO - 0005007"/>
    <s v="In-Store"/>
    <s v="WARE-NMK1003"/>
    <d v="2019-08-23T00:00:00"/>
    <x v="585"/>
    <d v="2020-01-29T00:00:00"/>
    <x v="422"/>
    <n v="8"/>
    <s v="USD"/>
    <x v="27"/>
    <n v="1"/>
    <n v="46"/>
    <n v="139"/>
    <x v="1"/>
    <n v="45"/>
    <n v="0.1"/>
    <n v="3370.1"/>
    <n v="2763.482"/>
    <n v="3033.09"/>
    <n v="269.60800000000017"/>
  </r>
  <r>
    <s v="SO - 0005008"/>
    <s v="Distributor"/>
    <s v="WARE-XYS1001"/>
    <d v="2019-08-23T00:00:00"/>
    <x v="585"/>
    <d v="2020-01-24T00:00:00"/>
    <x v="414"/>
    <n v="10"/>
    <s v="USD"/>
    <x v="4"/>
    <n v="22"/>
    <n v="38"/>
    <n v="9"/>
    <x v="1"/>
    <n v="46"/>
    <n v="0.2"/>
    <n v="850.9"/>
    <n v="697.73799999999994"/>
    <n v="4084.3199999999997"/>
    <n v="-102.10800000000017"/>
  </r>
  <r>
    <s v="SO - 0005009"/>
    <s v="Wholesale"/>
    <s v="WARE-NBV1002"/>
    <d v="2019-08-23T00:00:00"/>
    <x v="585"/>
    <d v="2020-02-03T00:00:00"/>
    <x v="414"/>
    <n v="10"/>
    <s v="USD"/>
    <x v="21"/>
    <n v="26"/>
    <n v="15"/>
    <n v="83"/>
    <x v="1"/>
    <n v="32"/>
    <n v="0.05"/>
    <n v="1125.6000000000001"/>
    <n v="697.87200000000007"/>
    <n v="2138.6400000000003"/>
    <n v="742.89600000000019"/>
  </r>
  <r>
    <s v="SO - 0005010"/>
    <s v="Distributor"/>
    <s v="WARE-XYS1001"/>
    <d v="2019-08-23T00:00:00"/>
    <x v="585"/>
    <d v="2020-01-18T00:00:00"/>
    <x v="421"/>
    <n v="14"/>
    <s v="USD"/>
    <x v="15"/>
    <n v="24"/>
    <n v="42"/>
    <n v="51"/>
    <x v="3"/>
    <n v="25"/>
    <n v="7.4999999999999997E-2"/>
    <n v="6157.3"/>
    <n v="3509.6609999999996"/>
    <n v="45564.020000000004"/>
    <n v="17486.732000000007"/>
  </r>
  <r>
    <s v="SO - 0005011"/>
    <s v="Wholesale"/>
    <s v="WARE-XYS1001"/>
    <d v="2019-08-23T00:00:00"/>
    <x v="585"/>
    <d v="2020-01-21T00:00:00"/>
    <x v="425"/>
    <n v="16"/>
    <s v="USD"/>
    <x v="25"/>
    <n v="27"/>
    <n v="17"/>
    <n v="13"/>
    <x v="1"/>
    <n v="24"/>
    <n v="7.4999999999999997E-2"/>
    <n v="1005"/>
    <n v="592.94999999999993"/>
    <n v="5577.75"/>
    <n v="2020.0500000000002"/>
  </r>
  <r>
    <s v="SO - 0005012"/>
    <s v="In-Store"/>
    <s v="WARE-PUJ1005"/>
    <d v="2019-08-23T00:00:00"/>
    <x v="585"/>
    <d v="2020-01-26T00:00:00"/>
    <x v="428"/>
    <n v="23"/>
    <s v="USD"/>
    <x v="13"/>
    <n v="2"/>
    <n v="24"/>
    <n v="317"/>
    <x v="3"/>
    <n v="28"/>
    <n v="7.4999999999999997E-2"/>
    <n v="2479"/>
    <n v="1735.3"/>
    <n v="11465.375"/>
    <n v="2788.875"/>
  </r>
  <r>
    <s v="SO - 0005013"/>
    <s v="Wholesale"/>
    <s v="WARE-NMK1003"/>
    <d v="2019-08-23T00:00:00"/>
    <x v="585"/>
    <d v="2020-01-27T00:00:00"/>
    <x v="435"/>
    <n v="38"/>
    <s v="USD"/>
    <x v="3"/>
    <n v="28"/>
    <n v="20"/>
    <n v="189"/>
    <x v="2"/>
    <n v="8"/>
    <n v="7.4999999999999997E-2"/>
    <n v="1989.9"/>
    <n v="1492.4250000000002"/>
    <n v="9203.2875000000004"/>
    <n v="1741.1624999999995"/>
  </r>
  <r>
    <s v="SO - 0005014"/>
    <s v="In-Store"/>
    <s v="WARE-XYS1001"/>
    <d v="2019-08-23T00:00:00"/>
    <x v="585"/>
    <d v="2020-01-31T00:00:00"/>
    <x v="424"/>
    <n v="11"/>
    <s v="USD"/>
    <x v="9"/>
    <n v="8"/>
    <n v="1"/>
    <n v="34"/>
    <x v="4"/>
    <n v="10"/>
    <n v="0.05"/>
    <n v="716.9"/>
    <n v="336.94299999999998"/>
    <n v="4767.3850000000002"/>
    <n v="2408.7840000000006"/>
  </r>
  <r>
    <s v="SO - 0005015"/>
    <s v="In-Store"/>
    <s v="WARE-MKL1006"/>
    <d v="2019-08-23T00:00:00"/>
    <x v="586"/>
    <d v="2020-01-19T00:00:00"/>
    <x v="418"/>
    <n v="8"/>
    <s v="USD"/>
    <x v="13"/>
    <n v="2"/>
    <n v="35"/>
    <n v="351"/>
    <x v="4"/>
    <n v="9"/>
    <n v="0.1"/>
    <n v="1688.4"/>
    <n v="894.85200000000009"/>
    <n v="6078.2400000000007"/>
    <n v="2498.8320000000003"/>
  </r>
  <r>
    <s v="SO - 0005016"/>
    <s v="In-Store"/>
    <s v="WARE-XYS1001"/>
    <d v="2019-08-23T00:00:00"/>
    <x v="586"/>
    <d v="2020-01-13T00:00:00"/>
    <x v="430"/>
    <n v="16"/>
    <s v="USD"/>
    <x v="13"/>
    <n v="2"/>
    <n v="50"/>
    <n v="6"/>
    <x v="1"/>
    <n v="31"/>
    <n v="0.3"/>
    <n v="2619.7000000000003"/>
    <n v="1938.5780000000002"/>
    <n v="14670.32"/>
    <n v="-838.30400000000191"/>
  </r>
  <r>
    <s v="SO - 0005017"/>
    <s v="In-Store"/>
    <s v="WARE-UHY1004"/>
    <d v="2019-08-23T00:00:00"/>
    <x v="586"/>
    <d v="2020-01-25T00:00:00"/>
    <x v="428"/>
    <n v="22"/>
    <s v="USD"/>
    <x v="14"/>
    <n v="7"/>
    <n v="12"/>
    <n v="212"/>
    <x v="1"/>
    <n v="2"/>
    <n v="0.05"/>
    <n v="1728.6000000000001"/>
    <n v="1400.1660000000002"/>
    <n v="4926.51"/>
    <n v="726.01199999999972"/>
  </r>
  <r>
    <s v="SO - 0005018"/>
    <s v="Distributor"/>
    <s v="WARE-UHY1004"/>
    <d v="2019-12-01T00:00:00"/>
    <x v="586"/>
    <d v="2020-01-09T00:00:00"/>
    <x v="422"/>
    <n v="7"/>
    <s v="USD"/>
    <x v="2"/>
    <n v="21"/>
    <n v="32"/>
    <n v="223"/>
    <x v="1"/>
    <n v="32"/>
    <n v="7.4999999999999997E-2"/>
    <n v="3993.2000000000003"/>
    <n v="1637.212"/>
    <n v="3693.7100000000005"/>
    <n v="2056.4980000000005"/>
  </r>
  <r>
    <s v="SO - 0005019"/>
    <s v="In-Store"/>
    <s v="WARE-NMK1003"/>
    <d v="2019-08-23T00:00:00"/>
    <x v="586"/>
    <d v="2020-02-03T00:00:00"/>
    <x v="423"/>
    <n v="6"/>
    <s v="USD"/>
    <x v="11"/>
    <n v="5"/>
    <n v="37"/>
    <n v="202"/>
    <x v="1"/>
    <n v="33"/>
    <n v="0.05"/>
    <n v="2398.6"/>
    <n v="1199.3"/>
    <n v="6836.0099999999993"/>
    <n v="3238.1099999999997"/>
  </r>
  <r>
    <s v="SO - 0005020"/>
    <s v="In-Store"/>
    <s v="WARE-XYS1001"/>
    <d v="2019-08-23T00:00:00"/>
    <x v="586"/>
    <d v="2020-01-10T00:00:00"/>
    <x v="431"/>
    <n v="14"/>
    <s v="USD"/>
    <x v="9"/>
    <n v="8"/>
    <n v="21"/>
    <n v="19"/>
    <x v="1"/>
    <n v="24"/>
    <n v="0.05"/>
    <n v="884.4"/>
    <n v="548.32799999999997"/>
    <n v="5041.079999999999"/>
    <n v="1751.1119999999992"/>
  </r>
  <r>
    <s v="SO - 0005021"/>
    <s v="In-Store"/>
    <s v="WARE-NMK1003"/>
    <d v="2019-08-23T00:00:00"/>
    <x v="586"/>
    <d v="2020-02-03T00:00:00"/>
    <x v="414"/>
    <n v="9"/>
    <s v="USD"/>
    <x v="14"/>
    <n v="7"/>
    <n v="24"/>
    <n v="93"/>
    <x v="3"/>
    <n v="25"/>
    <n v="0.1"/>
    <n v="804"/>
    <n v="353.76"/>
    <n v="5788.8"/>
    <n v="2958.7200000000003"/>
  </r>
  <r>
    <s v="SO - 0005022"/>
    <s v="In-Store"/>
    <s v="WARE-NMK1003"/>
    <d v="2019-08-23T00:00:00"/>
    <x v="586"/>
    <d v="2020-01-09T00:00:00"/>
    <x v="429"/>
    <n v="17"/>
    <s v="USD"/>
    <x v="7"/>
    <n v="4"/>
    <n v="24"/>
    <n v="175"/>
    <x v="1"/>
    <n v="14"/>
    <n v="0.15"/>
    <n v="897.80000000000007"/>
    <n v="475.83400000000006"/>
    <n v="4578.78"/>
    <n v="1723.7759999999994"/>
  </r>
  <r>
    <s v="SO - 0005023"/>
    <s v="In-Store"/>
    <s v="WARE-NMK1003"/>
    <d v="2019-08-23T00:00:00"/>
    <x v="586"/>
    <d v="2020-01-17T00:00:00"/>
    <x v="434"/>
    <n v="24"/>
    <s v="USD"/>
    <x v="7"/>
    <n v="4"/>
    <n v="34"/>
    <n v="189"/>
    <x v="1"/>
    <n v="39"/>
    <n v="7.4999999999999997E-2"/>
    <n v="3859.2000000000003"/>
    <n v="1891.008"/>
    <n v="14279.04"/>
    <n v="6715.0080000000007"/>
  </r>
  <r>
    <s v="SO - 0005024"/>
    <s v="In-Store"/>
    <s v="WARE-UHY1004"/>
    <d v="2019-08-23T00:00:00"/>
    <x v="586"/>
    <d v="2020-02-02T00:00:00"/>
    <x v="424"/>
    <n v="10"/>
    <s v="USD"/>
    <x v="0"/>
    <n v="6"/>
    <n v="24"/>
    <n v="257"/>
    <x v="4"/>
    <n v="18"/>
    <n v="0.1"/>
    <n v="951.4"/>
    <n v="675.49399999999991"/>
    <n v="5993.8200000000006"/>
    <n v="1265.362000000001"/>
  </r>
  <r>
    <s v="SO - 0005025"/>
    <s v="In-Store"/>
    <s v="WARE-MKL1006"/>
    <d v="2019-08-23T00:00:00"/>
    <x v="586"/>
    <d v="2020-01-22T00:00:00"/>
    <x v="436"/>
    <n v="23"/>
    <s v="USD"/>
    <x v="11"/>
    <n v="5"/>
    <n v="6"/>
    <n v="339"/>
    <x v="2"/>
    <n v="13"/>
    <n v="0.1"/>
    <n v="201"/>
    <n v="120.6"/>
    <n v="361.8"/>
    <n v="120.60000000000002"/>
  </r>
  <r>
    <s v="SO - 0005026"/>
    <s v="In-Store"/>
    <s v="WARE-PUJ1005"/>
    <d v="2019-08-23T00:00:00"/>
    <x v="586"/>
    <d v="2020-01-10T00:00:00"/>
    <x v="425"/>
    <n v="15"/>
    <s v="USD"/>
    <x v="22"/>
    <n v="11"/>
    <n v="23"/>
    <n v="318"/>
    <x v="4"/>
    <n v="10"/>
    <n v="0.15"/>
    <n v="2566.1"/>
    <n v="1950.2359999999999"/>
    <n v="6543.5549999999994"/>
    <n v="692.84699999999975"/>
  </r>
  <r>
    <s v="SO - 0005027"/>
    <s v="In-Store"/>
    <s v="WARE-NMK1003"/>
    <d v="2019-12-01T00:00:00"/>
    <x v="586"/>
    <d v="2020-01-12T00:00:00"/>
    <x v="436"/>
    <n v="23"/>
    <s v="USD"/>
    <x v="5"/>
    <n v="12"/>
    <n v="18"/>
    <n v="149"/>
    <x v="1"/>
    <n v="44"/>
    <n v="0.05"/>
    <n v="1728.6000000000001"/>
    <n v="968.01600000000019"/>
    <n v="11495.19"/>
    <n v="4719.0779999999995"/>
  </r>
  <r>
    <s v="SO - 0005028"/>
    <s v="Online"/>
    <s v="WARE-XYS1001"/>
    <d v="2019-08-23T00:00:00"/>
    <x v="587"/>
    <d v="2020-01-12T00:00:00"/>
    <x v="430"/>
    <n v="15"/>
    <s v="USD"/>
    <x v="20"/>
    <n v="17"/>
    <n v="40"/>
    <n v="40"/>
    <x v="1"/>
    <n v="39"/>
    <n v="7.4999999999999997E-2"/>
    <n v="5132.2"/>
    <n v="3027.9979999999996"/>
    <n v="14241.855"/>
    <n v="5157.8610000000008"/>
  </r>
  <r>
    <s v="SO - 0005029"/>
    <s v="Online"/>
    <s v="WARE-UHY1004"/>
    <d v="2019-08-23T00:00:00"/>
    <x v="587"/>
    <d v="2020-01-21T00:00:00"/>
    <x v="424"/>
    <n v="9"/>
    <s v="USD"/>
    <x v="19"/>
    <n v="19"/>
    <n v="12"/>
    <n v="261"/>
    <x v="1"/>
    <n v="44"/>
    <n v="7.4999999999999997E-2"/>
    <n v="5480.6"/>
    <n v="4439.286000000001"/>
    <n v="30417.330000000005"/>
    <n v="3781.6139999999978"/>
  </r>
  <r>
    <s v="SO - 0005030"/>
    <s v="In-Store"/>
    <s v="WARE-PUJ1005"/>
    <d v="2019-08-23T00:00:00"/>
    <x v="587"/>
    <d v="2020-01-14T00:00:00"/>
    <x v="432"/>
    <n v="26"/>
    <s v="USD"/>
    <x v="9"/>
    <n v="8"/>
    <n v="4"/>
    <n v="262"/>
    <x v="0"/>
    <n v="22"/>
    <n v="0.15"/>
    <n v="3953"/>
    <n v="2688.0400000000004"/>
    <n v="13440.199999999999"/>
    <n v="2688.0399999999972"/>
  </r>
  <r>
    <s v="SO - 0005031"/>
    <s v="Wholesale"/>
    <s v="WARE-NMK1003"/>
    <d v="2019-08-23T00:00:00"/>
    <x v="587"/>
    <d v="2020-01-20T00:00:00"/>
    <x v="430"/>
    <n v="15"/>
    <s v="USD"/>
    <x v="21"/>
    <n v="26"/>
    <n v="42"/>
    <n v="171"/>
    <x v="1"/>
    <n v="31"/>
    <n v="7.4999999999999997E-2"/>
    <n v="964.80000000000007"/>
    <n v="530.6400000000001"/>
    <n v="5354.64"/>
    <n v="2170.7999999999997"/>
  </r>
  <r>
    <s v="SO - 0005032"/>
    <s v="Online"/>
    <s v="WARE-NMK1003"/>
    <d v="2019-12-01T00:00:00"/>
    <x v="587"/>
    <d v="2020-01-12T00:00:00"/>
    <x v="437"/>
    <n v="34"/>
    <s v="USD"/>
    <x v="17"/>
    <n v="20"/>
    <n v="33"/>
    <n v="131"/>
    <x v="0"/>
    <n v="19"/>
    <n v="7.4999999999999997E-2"/>
    <n v="1943"/>
    <n v="1068.6500000000001"/>
    <n v="7189.1"/>
    <n v="2914.5"/>
  </r>
  <r>
    <s v="SO - 0005033"/>
    <s v="Online"/>
    <s v="WARE-MKL1006"/>
    <d v="2019-08-23T00:00:00"/>
    <x v="587"/>
    <d v="2020-01-26T00:00:00"/>
    <x v="422"/>
    <n v="6"/>
    <s v="USD"/>
    <x v="19"/>
    <n v="19"/>
    <n v="7"/>
    <n v="344"/>
    <x v="3"/>
    <n v="6"/>
    <n v="0.15"/>
    <n v="3892.7000000000003"/>
    <n v="3075.2330000000002"/>
    <n v="26470.36"/>
    <n v="1868.4959999999992"/>
  </r>
  <r>
    <s v="SO - 0005034"/>
    <s v="Online"/>
    <s v="WARE-NMK1003"/>
    <d v="2019-08-23T00:00:00"/>
    <x v="587"/>
    <d v="2020-01-20T00:00:00"/>
    <x v="422"/>
    <n v="6"/>
    <s v="USD"/>
    <x v="5"/>
    <n v="12"/>
    <n v="12"/>
    <n v="138"/>
    <x v="2"/>
    <n v="16"/>
    <n v="7.4999999999999997E-2"/>
    <n v="5822.3"/>
    <n v="4541.3940000000002"/>
    <n v="16156.882500000002"/>
    <n v="2532.7005000000008"/>
  </r>
  <r>
    <s v="SO - 0005035"/>
    <s v="In-Store"/>
    <s v="WARE-UHY1004"/>
    <d v="2019-08-23T00:00:00"/>
    <x v="587"/>
    <d v="2020-01-15T00:00:00"/>
    <x v="423"/>
    <n v="5"/>
    <s v="USD"/>
    <x v="0"/>
    <n v="6"/>
    <n v="47"/>
    <n v="259"/>
    <x v="2"/>
    <n v="1"/>
    <n v="0.15"/>
    <n v="1755.4"/>
    <n v="1298.9960000000001"/>
    <n v="4476.2700000000004"/>
    <n v="579.28200000000015"/>
  </r>
  <r>
    <s v="SO - 0005036"/>
    <s v="Wholesale"/>
    <s v="WARE-NBV1002"/>
    <d v="2019-08-23T00:00:00"/>
    <x v="587"/>
    <d v="2020-01-15T00:00:00"/>
    <x v="424"/>
    <n v="9"/>
    <s v="USD"/>
    <x v="25"/>
    <n v="27"/>
    <n v="39"/>
    <n v="82"/>
    <x v="1"/>
    <n v="32"/>
    <n v="0.1"/>
    <n v="3128.9"/>
    <n v="1439.2940000000001"/>
    <n v="11264.04"/>
    <n v="5506.8640000000005"/>
  </r>
  <r>
    <s v="SO - 0005037"/>
    <s v="Distributor"/>
    <s v="WARE-PUJ1005"/>
    <d v="2019-08-23T00:00:00"/>
    <x v="587"/>
    <d v="2020-02-04T00:00:00"/>
    <x v="421"/>
    <n v="12"/>
    <s v="USD"/>
    <x v="12"/>
    <n v="25"/>
    <n v="34"/>
    <n v="303"/>
    <x v="1"/>
    <n v="24"/>
    <n v="7.4999999999999997E-2"/>
    <n v="2318.2000000000003"/>
    <n v="1553.1940000000002"/>
    <n v="6433.005000000001"/>
    <n v="1773.4230000000007"/>
  </r>
  <r>
    <s v="SO - 0005038"/>
    <s v="In-Store"/>
    <s v="WARE-NMK1003"/>
    <d v="2019-12-01T00:00:00"/>
    <x v="588"/>
    <d v="2020-01-30T00:00:00"/>
    <x v="438"/>
    <n v="39"/>
    <s v="USD"/>
    <x v="22"/>
    <n v="11"/>
    <n v="13"/>
    <n v="183"/>
    <x v="0"/>
    <n v="42"/>
    <n v="0.1"/>
    <n v="1735.3"/>
    <n v="1145.298"/>
    <n v="7808.85"/>
    <n v="2082.3600000000006"/>
  </r>
  <r>
    <s v="SO - 0005039"/>
    <s v="Distributor"/>
    <s v="WARE-NBV1002"/>
    <d v="2019-08-23T00:00:00"/>
    <x v="588"/>
    <d v="2020-01-14T00:00:00"/>
    <x v="418"/>
    <n v="6"/>
    <s v="USD"/>
    <x v="12"/>
    <n v="25"/>
    <n v="17"/>
    <n v="85"/>
    <x v="1"/>
    <n v="30"/>
    <n v="0.05"/>
    <n v="3879.3"/>
    <n v="1551.7200000000003"/>
    <n v="25797.345000000001"/>
    <n v="14935.305"/>
  </r>
  <r>
    <s v="SO - 0005040"/>
    <s v="Online"/>
    <s v="WARE-NBV1002"/>
    <d v="2019-08-23T00:00:00"/>
    <x v="588"/>
    <d v="2020-01-23T00:00:00"/>
    <x v="426"/>
    <n v="18"/>
    <s v="USD"/>
    <x v="20"/>
    <n v="17"/>
    <n v="26"/>
    <n v="76"/>
    <x v="4"/>
    <n v="18"/>
    <n v="0.05"/>
    <n v="3932.9"/>
    <n v="1887.7919999999999"/>
    <n v="29890.04"/>
    <n v="14787.704000000002"/>
  </r>
  <r>
    <s v="SO - 0005041"/>
    <s v="In-Store"/>
    <s v="WARE-NMK1003"/>
    <d v="2019-08-23T00:00:00"/>
    <x v="588"/>
    <d v="2020-01-25T00:00:00"/>
    <x v="421"/>
    <n v="11"/>
    <s v="USD"/>
    <x v="7"/>
    <n v="4"/>
    <n v="39"/>
    <n v="163"/>
    <x v="4"/>
    <n v="9"/>
    <n v="0.1"/>
    <n v="1045.2"/>
    <n v="543.50400000000002"/>
    <n v="1881.3600000000001"/>
    <n v="794.35200000000009"/>
  </r>
  <r>
    <s v="SO - 0005042"/>
    <s v="In-Store"/>
    <s v="WARE-NBV1002"/>
    <d v="2019-08-23T00:00:00"/>
    <x v="588"/>
    <d v="2020-01-16T00:00:00"/>
    <x v="429"/>
    <n v="15"/>
    <s v="USD"/>
    <x v="11"/>
    <n v="5"/>
    <n v="4"/>
    <n v="66"/>
    <x v="0"/>
    <n v="38"/>
    <n v="0.1"/>
    <n v="214.4"/>
    <n v="124.35199999999999"/>
    <n v="1350.72"/>
    <n v="480.25600000000009"/>
  </r>
  <r>
    <s v="SO - 0005043"/>
    <s v="In-Store"/>
    <s v="WARE-PUJ1005"/>
    <d v="2019-08-23T00:00:00"/>
    <x v="588"/>
    <d v="2020-02-02T00:00:00"/>
    <x v="431"/>
    <n v="12"/>
    <s v="USD"/>
    <x v="11"/>
    <n v="5"/>
    <n v="34"/>
    <n v="301"/>
    <x v="4"/>
    <n v="10"/>
    <n v="0.05"/>
    <n v="897.80000000000007"/>
    <n v="466.85600000000005"/>
    <n v="3411.64"/>
    <n v="1544.2159999999997"/>
  </r>
  <r>
    <s v="SO - 0005044"/>
    <s v="In-Store"/>
    <s v="WARE-PUJ1005"/>
    <d v="2019-08-23T00:00:00"/>
    <x v="588"/>
    <d v="2020-01-16T00:00:00"/>
    <x v="422"/>
    <n v="5"/>
    <s v="USD"/>
    <x v="27"/>
    <n v="1"/>
    <n v="16"/>
    <n v="289"/>
    <x v="1"/>
    <n v="40"/>
    <n v="0.3"/>
    <n v="1139"/>
    <n v="717.57"/>
    <n v="797.3"/>
    <n v="79.729999999999905"/>
  </r>
  <r>
    <s v="SO - 0005045"/>
    <s v="In-Store"/>
    <s v="WARE-MKL1006"/>
    <d v="2019-08-23T00:00:00"/>
    <x v="588"/>
    <d v="2020-01-14T00:00:00"/>
    <x v="425"/>
    <n v="13"/>
    <s v="USD"/>
    <x v="0"/>
    <n v="6"/>
    <n v="17"/>
    <n v="339"/>
    <x v="0"/>
    <n v="19"/>
    <n v="0.05"/>
    <n v="5460.5"/>
    <n v="2348.0149999999999"/>
    <n v="25937.375"/>
    <n v="14197.300000000001"/>
  </r>
  <r>
    <s v="SO - 0005046"/>
    <s v="Wholesale"/>
    <s v="WARE-NMK1003"/>
    <d v="2019-08-23T00:00:00"/>
    <x v="588"/>
    <d v="2020-01-26T00:00:00"/>
    <x v="418"/>
    <n v="6"/>
    <s v="USD"/>
    <x v="25"/>
    <n v="27"/>
    <n v="45"/>
    <n v="128"/>
    <x v="1"/>
    <n v="24"/>
    <n v="7.4999999999999997E-2"/>
    <n v="2391.9"/>
    <n v="1841.7630000000001"/>
    <n v="6637.5225000000009"/>
    <n v="1112.2335000000003"/>
  </r>
  <r>
    <s v="SO - 0005047"/>
    <s v="Distributor"/>
    <s v="WARE-PUJ1005"/>
    <d v="2019-08-23T00:00:00"/>
    <x v="588"/>
    <d v="2020-02-02T00:00:00"/>
    <x v="425"/>
    <n v="13"/>
    <s v="USD"/>
    <x v="15"/>
    <n v="24"/>
    <n v="1"/>
    <n v="276"/>
    <x v="4"/>
    <n v="18"/>
    <n v="0.3"/>
    <n v="5996.5"/>
    <n v="4557.34"/>
    <n v="25185.3"/>
    <n v="-2158.7400000000016"/>
  </r>
  <r>
    <s v="SO - 0005048"/>
    <s v="Wholesale"/>
    <s v="WARE-MKL1006"/>
    <d v="2019-12-01T00:00:00"/>
    <x v="589"/>
    <d v="2020-01-25T00:00:00"/>
    <x v="431"/>
    <n v="11"/>
    <s v="USD"/>
    <x v="25"/>
    <n v="27"/>
    <n v="9"/>
    <n v="343"/>
    <x v="0"/>
    <n v="38"/>
    <n v="7.4999999999999997E-2"/>
    <n v="1728.6000000000001"/>
    <n v="726.01200000000006"/>
    <n v="3197.9100000000003"/>
    <n v="1745.8860000000002"/>
  </r>
  <r>
    <s v="SO - 0005049"/>
    <s v="Wholesale"/>
    <s v="WARE-MKL1006"/>
    <d v="2019-12-01T00:00:00"/>
    <x v="589"/>
    <d v="2020-01-23T00:00:00"/>
    <x v="433"/>
    <n v="27"/>
    <s v="USD"/>
    <x v="12"/>
    <n v="25"/>
    <n v="13"/>
    <n v="330"/>
    <x v="2"/>
    <n v="16"/>
    <n v="0.15"/>
    <n v="3343.3"/>
    <n v="2240.0110000000004"/>
    <n v="11367.220000000001"/>
    <n v="2407.1759999999995"/>
  </r>
  <r>
    <s v="SO - 0005050"/>
    <s v="In-Store"/>
    <s v="WARE-NMK1003"/>
    <d v="2019-08-23T00:00:00"/>
    <x v="589"/>
    <d v="2020-01-21T00:00:00"/>
    <x v="438"/>
    <n v="38"/>
    <s v="USD"/>
    <x v="13"/>
    <n v="2"/>
    <n v="40"/>
    <n v="149"/>
    <x v="0"/>
    <n v="19"/>
    <n v="0.1"/>
    <n v="174.20000000000002"/>
    <n v="81.874000000000009"/>
    <n v="940.68000000000006"/>
    <n v="449.43600000000004"/>
  </r>
  <r>
    <s v="SO - 0005051"/>
    <s v="Online"/>
    <s v="WARE-PUJ1005"/>
    <d v="2019-12-01T00:00:00"/>
    <x v="589"/>
    <d v="2020-01-13T00:00:00"/>
    <x v="425"/>
    <n v="12"/>
    <s v="USD"/>
    <x v="5"/>
    <n v="12"/>
    <n v="31"/>
    <n v="324"/>
    <x v="1"/>
    <n v="31"/>
    <n v="0.05"/>
    <n v="1058.6000000000001"/>
    <n v="561.05800000000011"/>
    <n v="6034.02"/>
    <n v="2667.6719999999996"/>
  </r>
  <r>
    <s v="SO - 0005052"/>
    <s v="Wholesale"/>
    <s v="WARE-PUJ1005"/>
    <d v="2019-08-23T00:00:00"/>
    <x v="589"/>
    <d v="2020-01-14T00:00:00"/>
    <x v="431"/>
    <n v="11"/>
    <s v="USD"/>
    <x v="21"/>
    <n v="26"/>
    <n v="37"/>
    <n v="327"/>
    <x v="0"/>
    <n v="12"/>
    <n v="7.4999999999999997E-2"/>
    <n v="964.80000000000007"/>
    <n v="395.56799999999998"/>
    <n v="4462.2"/>
    <n v="2484.3599999999997"/>
  </r>
  <r>
    <s v="SO - 0005053"/>
    <s v="In-Store"/>
    <s v="WARE-NBV1002"/>
    <d v="2019-08-23T00:00:00"/>
    <x v="589"/>
    <d v="2020-01-21T00:00:00"/>
    <x v="414"/>
    <n v="6"/>
    <s v="USD"/>
    <x v="11"/>
    <n v="5"/>
    <n v="39"/>
    <n v="81"/>
    <x v="4"/>
    <n v="18"/>
    <n v="0.05"/>
    <n v="3966.4"/>
    <n v="2300.5119999999997"/>
    <n v="3768.08"/>
    <n v="1467.5680000000002"/>
  </r>
  <r>
    <s v="SO - 0005054"/>
    <s v="In-Store"/>
    <s v="WARE-XYS1001"/>
    <d v="2019-12-01T00:00:00"/>
    <x v="589"/>
    <d v="2020-01-24T00:00:00"/>
    <x v="425"/>
    <n v="12"/>
    <s v="USD"/>
    <x v="27"/>
    <n v="1"/>
    <n v="43"/>
    <n v="42"/>
    <x v="1"/>
    <n v="26"/>
    <n v="0.05"/>
    <n v="2633.1"/>
    <n v="1895.8319999999999"/>
    <n v="2501.4449999999997"/>
    <n v="605.61299999999983"/>
  </r>
  <r>
    <s v="SO - 0005055"/>
    <s v="Online"/>
    <s v="WARE-MKL1006"/>
    <d v="2019-08-23T00:00:00"/>
    <x v="589"/>
    <d v="2020-01-19T00:00:00"/>
    <x v="431"/>
    <n v="11"/>
    <s v="USD"/>
    <x v="18"/>
    <n v="13"/>
    <n v="40"/>
    <n v="360"/>
    <x v="1"/>
    <n v="36"/>
    <n v="0.05"/>
    <n v="1011.7"/>
    <n v="819.47700000000009"/>
    <n v="6727.8050000000003"/>
    <n v="991.46599999999944"/>
  </r>
  <r>
    <s v="SO - 0005056"/>
    <s v="In-Store"/>
    <s v="WARE-NBV1002"/>
    <d v="2019-08-23T00:00:00"/>
    <x v="589"/>
    <d v="2020-01-25T00:00:00"/>
    <x v="414"/>
    <n v="6"/>
    <s v="USD"/>
    <x v="9"/>
    <n v="8"/>
    <n v="15"/>
    <n v="63"/>
    <x v="1"/>
    <n v="30"/>
    <n v="0.05"/>
    <n v="3892.7000000000003"/>
    <n v="2802.7440000000001"/>
    <n v="29584.52"/>
    <n v="7162.5679999999993"/>
  </r>
  <r>
    <s v="SO - 0005057"/>
    <s v="Distributor"/>
    <s v="WARE-MKL1006"/>
    <d v="2019-08-23T00:00:00"/>
    <x v="589"/>
    <d v="2020-01-20T00:00:00"/>
    <x v="424"/>
    <n v="7"/>
    <s v="USD"/>
    <x v="4"/>
    <n v="22"/>
    <n v="3"/>
    <n v="331"/>
    <x v="1"/>
    <n v="17"/>
    <n v="0.05"/>
    <n v="3805.6"/>
    <n v="1636.4079999999999"/>
    <n v="25307.239999999998"/>
    <n v="13852.383999999998"/>
  </r>
  <r>
    <s v="SO - 0005058"/>
    <s v="In-Store"/>
    <s v="WARE-PUJ1005"/>
    <d v="2019-08-23T00:00:00"/>
    <x v="589"/>
    <d v="2020-01-15T00:00:00"/>
    <x v="431"/>
    <n v="11"/>
    <s v="USD"/>
    <x v="0"/>
    <n v="6"/>
    <n v="20"/>
    <n v="274"/>
    <x v="0"/>
    <n v="19"/>
    <n v="0.05"/>
    <n v="1031.8"/>
    <n v="825.44"/>
    <n v="6861.4699999999993"/>
    <n v="1083.3899999999994"/>
  </r>
  <r>
    <s v="SO - 0005059"/>
    <s v="In-Store"/>
    <s v="WARE-NMK1003"/>
    <d v="2019-12-01T00:00:00"/>
    <x v="589"/>
    <d v="2020-01-28T00:00:00"/>
    <x v="422"/>
    <n v="4"/>
    <s v="USD"/>
    <x v="9"/>
    <n v="8"/>
    <n v="11"/>
    <n v="109"/>
    <x v="1"/>
    <n v="3"/>
    <n v="0.05"/>
    <n v="6090.3"/>
    <n v="2618.8290000000002"/>
    <n v="23143.14"/>
    <n v="12667.823999999999"/>
  </r>
  <r>
    <s v="SO - 0005060"/>
    <s v="In-Store"/>
    <s v="WARE-PUJ1005"/>
    <d v="2019-08-23T00:00:00"/>
    <x v="590"/>
    <d v="2020-01-28T00:00:00"/>
    <x v="429"/>
    <n v="13"/>
    <s v="USD"/>
    <x v="9"/>
    <n v="8"/>
    <n v="11"/>
    <n v="307"/>
    <x v="0"/>
    <n v="19"/>
    <n v="0.05"/>
    <n v="3892.7000000000003"/>
    <n v="2102.0580000000004"/>
    <n v="7396.13"/>
    <n v="3192.0139999999992"/>
  </r>
  <r>
    <s v="SO - 0005061"/>
    <s v="Wholesale"/>
    <s v="WARE-NMK1003"/>
    <d v="2019-08-23T00:00:00"/>
    <x v="590"/>
    <d v="2020-01-31T00:00:00"/>
    <x v="430"/>
    <n v="12"/>
    <s v="USD"/>
    <x v="25"/>
    <n v="27"/>
    <n v="2"/>
    <n v="120"/>
    <x v="1"/>
    <n v="14"/>
    <n v="0.1"/>
    <n v="2231.1"/>
    <n v="1070.9279999999999"/>
    <n v="2007.99"/>
    <n v="937.06200000000013"/>
  </r>
  <r>
    <s v="SO - 0005062"/>
    <s v="In-Store"/>
    <s v="WARE-NMK1003"/>
    <d v="2019-08-23T00:00:00"/>
    <x v="590"/>
    <d v="2020-01-22T00:00:00"/>
    <x v="439"/>
    <n v="27"/>
    <s v="USD"/>
    <x v="22"/>
    <n v="11"/>
    <n v="23"/>
    <n v="172"/>
    <x v="1"/>
    <n v="46"/>
    <n v="0.15"/>
    <n v="3953"/>
    <n v="3320.52"/>
    <n v="20160.3"/>
    <n v="237.18000000000029"/>
  </r>
  <r>
    <s v="SO - 0005063"/>
    <s v="Online"/>
    <s v="WARE-NMK1003"/>
    <d v="2019-08-23T00:00:00"/>
    <x v="590"/>
    <d v="2020-01-21T00:00:00"/>
    <x v="431"/>
    <n v="10"/>
    <s v="USD"/>
    <x v="17"/>
    <n v="20"/>
    <n v="13"/>
    <n v="145"/>
    <x v="4"/>
    <n v="18"/>
    <n v="7.4999999999999997E-2"/>
    <n v="931.30000000000007"/>
    <n v="726.4140000000001"/>
    <n v="861.4525000000001"/>
    <n v="135.0385"/>
  </r>
  <r>
    <s v="SO - 0005064"/>
    <s v="In-Store"/>
    <s v="WARE-XYS1001"/>
    <d v="2019-08-23T00:00:00"/>
    <x v="590"/>
    <d v="2020-01-20T00:00:00"/>
    <x v="424"/>
    <n v="6"/>
    <s v="USD"/>
    <x v="0"/>
    <n v="6"/>
    <n v="31"/>
    <n v="2"/>
    <x v="1"/>
    <n v="31"/>
    <n v="0.3"/>
    <n v="2626.4"/>
    <n v="1365.7280000000001"/>
    <n v="7353.92"/>
    <n v="1891.0079999999998"/>
  </r>
  <r>
    <s v="SO - 0005065"/>
    <s v="Online"/>
    <s v="WARE-UHY1004"/>
    <d v="2019-08-23T00:00:00"/>
    <x v="590"/>
    <d v="2020-02-07T00:00:00"/>
    <x v="418"/>
    <n v="4"/>
    <s v="USD"/>
    <x v="23"/>
    <n v="15"/>
    <n v="23"/>
    <n v="256"/>
    <x v="1"/>
    <n v="14"/>
    <n v="0.15"/>
    <n v="1681.7"/>
    <n v="1294.9090000000001"/>
    <n v="8576.67"/>
    <n v="807.21599999999944"/>
  </r>
  <r>
    <s v="SO - 0005066"/>
    <s v="Distributor"/>
    <s v="WARE-MKL1006"/>
    <d v="2019-12-01T00:00:00"/>
    <x v="590"/>
    <d v="2020-01-20T00:00:00"/>
    <x v="425"/>
    <n v="11"/>
    <s v="USD"/>
    <x v="4"/>
    <n v="22"/>
    <n v="31"/>
    <n v="361"/>
    <x v="0"/>
    <n v="5"/>
    <n v="0.2"/>
    <n v="1266.3"/>
    <n v="987.71399999999994"/>
    <n v="2026.08"/>
    <n v="50.652000000000044"/>
  </r>
  <r>
    <s v="SO - 0005067"/>
    <s v="Online"/>
    <s v="WARE-NBV1002"/>
    <d v="2019-08-23T00:00:00"/>
    <x v="590"/>
    <d v="2020-02-07T00:00:00"/>
    <x v="414"/>
    <n v="5"/>
    <s v="USD"/>
    <x v="1"/>
    <n v="14"/>
    <n v="41"/>
    <n v="84"/>
    <x v="3"/>
    <n v="47"/>
    <n v="0.1"/>
    <n v="3356.7000000000003"/>
    <n v="1879.7520000000004"/>
    <n v="15105.15"/>
    <n v="5706.3899999999976"/>
  </r>
  <r>
    <s v="SO - 0005068"/>
    <s v="In-Store"/>
    <s v="WARE-UHY1004"/>
    <d v="2019-08-23T00:00:00"/>
    <x v="590"/>
    <d v="2020-02-07T00:00:00"/>
    <x v="421"/>
    <n v="9"/>
    <s v="USD"/>
    <x v="0"/>
    <n v="6"/>
    <n v="11"/>
    <n v="228"/>
    <x v="1"/>
    <n v="3"/>
    <n v="0.1"/>
    <n v="1112.2"/>
    <n v="767.41800000000001"/>
    <n v="6005.880000000001"/>
    <n v="1401.3720000000012"/>
  </r>
  <r>
    <s v="SO - 0005069"/>
    <s v="In-Store"/>
    <s v="WARE-PUJ1005"/>
    <d v="2019-08-23T00:00:00"/>
    <x v="590"/>
    <d v="2020-02-01T00:00:00"/>
    <x v="418"/>
    <n v="4"/>
    <s v="USD"/>
    <x v="27"/>
    <n v="1"/>
    <n v="12"/>
    <n v="272"/>
    <x v="3"/>
    <n v="28"/>
    <n v="0.05"/>
    <n v="1862.6000000000001"/>
    <n v="819.5440000000001"/>
    <n v="14155.76"/>
    <n v="7599.4079999999994"/>
  </r>
  <r>
    <s v="SO - 0005070"/>
    <s v="In-Store"/>
    <s v="WARE-NMK1003"/>
    <d v="2019-08-23T00:00:00"/>
    <x v="590"/>
    <d v="2020-02-07T00:00:00"/>
    <x v="425"/>
    <n v="11"/>
    <s v="USD"/>
    <x v="14"/>
    <n v="7"/>
    <n v="48"/>
    <n v="154"/>
    <x v="1"/>
    <n v="2"/>
    <n v="0.1"/>
    <n v="254.6"/>
    <n v="106.93199999999999"/>
    <n v="458.28"/>
    <n v="244.416"/>
  </r>
  <r>
    <s v="SO - 0005071"/>
    <s v="In-Store"/>
    <s v="WARE-NMK1003"/>
    <d v="2019-08-23T00:00:00"/>
    <x v="590"/>
    <d v="2020-01-18T00:00:00"/>
    <x v="440"/>
    <n v="25"/>
    <s v="USD"/>
    <x v="22"/>
    <n v="11"/>
    <n v="7"/>
    <n v="174"/>
    <x v="1"/>
    <n v="45"/>
    <n v="0.2"/>
    <n v="3919.5"/>
    <n v="2822.04"/>
    <n v="3135.6000000000004"/>
    <n v="313.5600000000004"/>
  </r>
  <r>
    <s v="SO - 0005072"/>
    <s v="Distributor"/>
    <s v="WARE-NMK1003"/>
    <d v="2019-08-23T00:00:00"/>
    <x v="590"/>
    <d v="2020-02-03T00:00:00"/>
    <x v="441"/>
    <n v="34"/>
    <s v="USD"/>
    <x v="15"/>
    <n v="24"/>
    <n v="23"/>
    <n v="174"/>
    <x v="2"/>
    <n v="4"/>
    <n v="0.05"/>
    <n v="3979.8"/>
    <n v="3024.6480000000001"/>
    <n v="3780.81"/>
    <n v="756.16199999999981"/>
  </r>
  <r>
    <s v="SO - 0005073"/>
    <s v="In-Store"/>
    <s v="WARE-UHY1004"/>
    <d v="2019-08-23T00:00:00"/>
    <x v="591"/>
    <d v="2020-01-18T00:00:00"/>
    <x v="421"/>
    <n v="8"/>
    <s v="USD"/>
    <x v="6"/>
    <n v="10"/>
    <n v="49"/>
    <n v="243"/>
    <x v="1"/>
    <n v="2"/>
    <n v="0.15"/>
    <n v="3859.2000000000003"/>
    <n v="1852.4160000000002"/>
    <n v="19681.920000000002"/>
    <n v="8567.4240000000009"/>
  </r>
  <r>
    <s v="SO - 0005074"/>
    <s v="Online"/>
    <s v="WARE-NMK1003"/>
    <d v="2019-08-23T00:00:00"/>
    <x v="591"/>
    <d v="2020-01-23T00:00:00"/>
    <x v="425"/>
    <n v="10"/>
    <s v="USD"/>
    <x v="17"/>
    <n v="20"/>
    <n v="18"/>
    <n v="173"/>
    <x v="0"/>
    <n v="15"/>
    <n v="0.3"/>
    <n v="214.4"/>
    <n v="109.34400000000001"/>
    <n v="1200.6399999999999"/>
    <n v="325.88799999999981"/>
  </r>
  <r>
    <s v="SO - 0005075"/>
    <s v="Wholesale"/>
    <s v="WARE-XYS1001"/>
    <d v="2019-08-23T00:00:00"/>
    <x v="591"/>
    <d v="2020-01-30T00:00:00"/>
    <x v="431"/>
    <n v="9"/>
    <s v="USD"/>
    <x v="3"/>
    <n v="28"/>
    <n v="7"/>
    <n v="39"/>
    <x v="1"/>
    <n v="24"/>
    <n v="7.4999999999999997E-2"/>
    <n v="1252.9000000000001"/>
    <n v="989.79100000000017"/>
    <n v="1158.9325000000001"/>
    <n v="169.14149999999995"/>
  </r>
  <r>
    <s v="SO - 0005076"/>
    <s v="Online"/>
    <s v="WARE-NMK1003"/>
    <d v="2019-08-23T00:00:00"/>
    <x v="591"/>
    <d v="2020-01-22T00:00:00"/>
    <x v="442"/>
    <n v="29"/>
    <s v="USD"/>
    <x v="18"/>
    <n v="13"/>
    <n v="1"/>
    <n v="166"/>
    <x v="1"/>
    <n v="23"/>
    <n v="0.15"/>
    <n v="4013.3"/>
    <n v="2367.8470000000002"/>
    <n v="27290.440000000002"/>
    <n v="8347.6640000000007"/>
  </r>
  <r>
    <s v="SO - 0005077"/>
    <s v="Online"/>
    <s v="WARE-NMK1003"/>
    <d v="2019-08-23T00:00:00"/>
    <x v="591"/>
    <d v="2020-01-30T00:00:00"/>
    <x v="435"/>
    <n v="32"/>
    <s v="USD"/>
    <x v="1"/>
    <n v="14"/>
    <n v="47"/>
    <n v="128"/>
    <x v="0"/>
    <n v="34"/>
    <n v="7.4999999999999997E-2"/>
    <n v="1112.2"/>
    <n v="645.07600000000002"/>
    <n v="8230.2800000000007"/>
    <n v="3069.6720000000005"/>
  </r>
  <r>
    <s v="SO - 0005078"/>
    <s v="Distributor"/>
    <s v="WARE-PUJ1005"/>
    <d v="2019-08-23T00:00:00"/>
    <x v="591"/>
    <d v="2020-02-09T00:00:00"/>
    <x v="425"/>
    <n v="10"/>
    <s v="USD"/>
    <x v="4"/>
    <n v="22"/>
    <n v="2"/>
    <n v="292"/>
    <x v="1"/>
    <n v="36"/>
    <n v="0.05"/>
    <n v="3859.2000000000003"/>
    <n v="2662.848"/>
    <n v="29329.920000000002"/>
    <n v="8027.1360000000022"/>
  </r>
  <r>
    <s v="SO - 0005079"/>
    <s v="Online"/>
    <s v="WARE-NBV1002"/>
    <d v="2019-08-23T00:00:00"/>
    <x v="591"/>
    <d v="2020-01-20T00:00:00"/>
    <x v="427"/>
    <n v="16"/>
    <s v="USD"/>
    <x v="20"/>
    <n v="17"/>
    <n v="40"/>
    <n v="83"/>
    <x v="1"/>
    <n v="46"/>
    <n v="0.1"/>
    <n v="3825.7000000000003"/>
    <n v="3137.0740000000001"/>
    <n v="17215.650000000001"/>
    <n v="1530.2800000000007"/>
  </r>
  <r>
    <s v="SO - 0005080"/>
    <s v="In-Store"/>
    <s v="WARE-XYS1001"/>
    <d v="2019-12-01T00:00:00"/>
    <x v="591"/>
    <d v="2020-01-21T00:00:00"/>
    <x v="429"/>
    <n v="12"/>
    <s v="USD"/>
    <x v="14"/>
    <n v="7"/>
    <n v="12"/>
    <n v="26"/>
    <x v="3"/>
    <n v="47"/>
    <n v="0.1"/>
    <n v="241.20000000000002"/>
    <n v="173.66400000000002"/>
    <n v="1519.5600000000002"/>
    <n v="303.91200000000003"/>
  </r>
  <r>
    <s v="SO - 0005081"/>
    <s v="Online"/>
    <s v="WARE-PUJ1005"/>
    <d v="2019-08-23T00:00:00"/>
    <x v="591"/>
    <d v="2020-01-26T00:00:00"/>
    <x v="424"/>
    <n v="5"/>
    <s v="USD"/>
    <x v="18"/>
    <n v="13"/>
    <n v="46"/>
    <n v="302"/>
    <x v="0"/>
    <n v="38"/>
    <n v="0.4"/>
    <n v="3979.8"/>
    <n v="2467.4760000000001"/>
    <n v="11939.4"/>
    <n v="-397.98000000000138"/>
  </r>
  <r>
    <s v="SO - 0005082"/>
    <s v="Wholesale"/>
    <s v="WARE-UHY1004"/>
    <d v="2019-08-23T00:00:00"/>
    <x v="591"/>
    <d v="2020-01-28T00:00:00"/>
    <x v="427"/>
    <n v="16"/>
    <s v="USD"/>
    <x v="21"/>
    <n v="26"/>
    <n v="13"/>
    <n v="237"/>
    <x v="1"/>
    <n v="41"/>
    <n v="7.4999999999999997E-2"/>
    <n v="3899.4"/>
    <n v="3197.5079999999998"/>
    <n v="28855.56"/>
    <n v="3275.4960000000028"/>
  </r>
  <r>
    <s v="SO - 0005083"/>
    <s v="In-Store"/>
    <s v="WARE-XYS1001"/>
    <d v="2019-08-23T00:00:00"/>
    <x v="591"/>
    <d v="2020-01-31T00:00:00"/>
    <x v="426"/>
    <n v="15"/>
    <s v="USD"/>
    <x v="14"/>
    <n v="7"/>
    <n v="42"/>
    <n v="49"/>
    <x v="1"/>
    <n v="30"/>
    <n v="0.05"/>
    <n v="2412"/>
    <n v="1736.6399999999999"/>
    <n v="6874.2"/>
    <n v="1664.2799999999997"/>
  </r>
  <r>
    <s v="SO - 0005084"/>
    <s v="In-Store"/>
    <s v="WARE-NBV1002"/>
    <d v="2019-08-23T00:00:00"/>
    <x v="591"/>
    <d v="2020-02-03T00:00:00"/>
    <x v="425"/>
    <n v="10"/>
    <s v="USD"/>
    <x v="26"/>
    <n v="3"/>
    <n v="13"/>
    <n v="85"/>
    <x v="4"/>
    <n v="10"/>
    <n v="7.4999999999999997E-2"/>
    <n v="5875.9000000000005"/>
    <n v="4289.4070000000002"/>
    <n v="43481.66"/>
    <n v="9166.4040000000023"/>
  </r>
  <r>
    <s v="SO - 0005085"/>
    <s v="Online"/>
    <s v="WARE-MKL1006"/>
    <d v="2019-08-23T00:00:00"/>
    <x v="591"/>
    <d v="2020-01-19T00:00:00"/>
    <x v="443"/>
    <n v="23"/>
    <s v="USD"/>
    <x v="19"/>
    <n v="19"/>
    <n v="38"/>
    <n v="343"/>
    <x v="1"/>
    <n v="36"/>
    <n v="0.3"/>
    <n v="5293"/>
    <n v="3122.87"/>
    <n v="3705.1"/>
    <n v="582.23"/>
  </r>
  <r>
    <s v="SO - 0005086"/>
    <s v="Online"/>
    <s v="WARE-PUJ1005"/>
    <d v="2019-08-23T00:00:00"/>
    <x v="592"/>
    <d v="2020-01-29T00:00:00"/>
    <x v="436"/>
    <n v="17"/>
    <s v="USD"/>
    <x v="1"/>
    <n v="14"/>
    <n v="19"/>
    <n v="280"/>
    <x v="0"/>
    <n v="19"/>
    <n v="7.4999999999999997E-2"/>
    <n v="3912.8"/>
    <n v="1995.528"/>
    <n v="25335.380000000005"/>
    <n v="11366.684000000005"/>
  </r>
  <r>
    <s v="SO - 0005087"/>
    <s v="In-Store"/>
    <s v="WARE-UHY1004"/>
    <d v="2019-08-23T00:00:00"/>
    <x v="592"/>
    <d v="2020-01-21T00:00:00"/>
    <x v="431"/>
    <n v="8"/>
    <s v="USD"/>
    <x v="10"/>
    <n v="9"/>
    <n v="37"/>
    <n v="244"/>
    <x v="0"/>
    <n v="5"/>
    <n v="7.4999999999999997E-2"/>
    <n v="1159.1000000000001"/>
    <n v="718.64200000000005"/>
    <n v="3216.5025000000005"/>
    <n v="1060.5765000000001"/>
  </r>
  <r>
    <s v="SO - 0005088"/>
    <s v="In-Store"/>
    <s v="WARE-NMK1003"/>
    <d v="2019-08-23T00:00:00"/>
    <x v="592"/>
    <d v="2020-01-20T00:00:00"/>
    <x v="428"/>
    <n v="16"/>
    <s v="USD"/>
    <x v="26"/>
    <n v="3"/>
    <n v="47"/>
    <n v="89"/>
    <x v="0"/>
    <n v="42"/>
    <n v="0.1"/>
    <n v="1125.6000000000001"/>
    <n v="596.5680000000001"/>
    <n v="4052.1600000000008"/>
    <n v="1665.8880000000004"/>
  </r>
  <r>
    <s v="SO - 0005089"/>
    <s v="In-Store"/>
    <s v="WARE-NMK1003"/>
    <d v="2019-08-23T00:00:00"/>
    <x v="592"/>
    <d v="2020-01-23T00:00:00"/>
    <x v="427"/>
    <n v="15"/>
    <s v="USD"/>
    <x v="22"/>
    <n v="11"/>
    <n v="41"/>
    <n v="124"/>
    <x v="1"/>
    <n v="32"/>
    <n v="0.05"/>
    <n v="3912.8"/>
    <n v="1956.4"/>
    <n v="29737.279999999999"/>
    <n v="14086.079999999998"/>
  </r>
  <r>
    <s v="SO - 0005090"/>
    <s v="In-Store"/>
    <s v="WARE-NMK1003"/>
    <d v="2019-12-01T00:00:00"/>
    <x v="592"/>
    <d v="2020-02-02T00:00:00"/>
    <x v="434"/>
    <n v="18"/>
    <s v="USD"/>
    <x v="11"/>
    <n v="5"/>
    <n v="7"/>
    <n v="190"/>
    <x v="3"/>
    <n v="6"/>
    <n v="0.05"/>
    <n v="227.8"/>
    <n v="159.46"/>
    <n v="1514.8700000000001"/>
    <n v="398.65000000000009"/>
  </r>
  <r>
    <s v="SO - 0005091"/>
    <s v="Distributor"/>
    <s v="WARE-PUJ1005"/>
    <d v="2019-12-01T00:00:00"/>
    <x v="592"/>
    <d v="2020-02-07T00:00:00"/>
    <x v="437"/>
    <n v="29"/>
    <s v="USD"/>
    <x v="15"/>
    <n v="24"/>
    <n v="45"/>
    <n v="282"/>
    <x v="1"/>
    <n v="39"/>
    <n v="7.4999999999999997E-2"/>
    <n v="1018.4"/>
    <n v="407.36"/>
    <n v="6594.14"/>
    <n v="3742.6200000000003"/>
  </r>
  <r>
    <s v="SO - 0005092"/>
    <s v="Wholesale"/>
    <s v="WARE-XYS1001"/>
    <d v="2019-08-23T00:00:00"/>
    <x v="592"/>
    <d v="2020-01-15T00:00:00"/>
    <x v="434"/>
    <n v="18"/>
    <s v="USD"/>
    <x v="21"/>
    <n v="26"/>
    <n v="20"/>
    <n v="27"/>
    <x v="2"/>
    <n v="16"/>
    <n v="0.1"/>
    <n v="938"/>
    <n v="684.74"/>
    <n v="6753.6"/>
    <n v="1275.6800000000003"/>
  </r>
  <r>
    <s v="SO - 0005093"/>
    <s v="Online"/>
    <s v="WARE-UHY1004"/>
    <d v="2019-12-01T00:00:00"/>
    <x v="592"/>
    <d v="2020-01-20T00:00:00"/>
    <x v="426"/>
    <n v="14"/>
    <s v="USD"/>
    <x v="24"/>
    <n v="16"/>
    <n v="42"/>
    <n v="245"/>
    <x v="1"/>
    <n v="43"/>
    <n v="0.05"/>
    <n v="227.8"/>
    <n v="102.51"/>
    <n v="649.23"/>
    <n v="341.7"/>
  </r>
  <r>
    <s v="SO - 0005094"/>
    <s v="Distributor"/>
    <s v="WARE-NMK1003"/>
    <d v="2019-12-01T00:00:00"/>
    <x v="592"/>
    <d v="2020-02-10T00:00:00"/>
    <x v="424"/>
    <n v="4"/>
    <s v="USD"/>
    <x v="4"/>
    <n v="22"/>
    <n v="6"/>
    <n v="112"/>
    <x v="3"/>
    <n v="47"/>
    <n v="0.05"/>
    <n v="1005"/>
    <n v="673.35"/>
    <n v="6683.25"/>
    <n v="1969.8000000000002"/>
  </r>
  <r>
    <s v="SO - 0005095"/>
    <s v="Distributor"/>
    <s v="WARE-NMK1003"/>
    <d v="2019-12-01T00:00:00"/>
    <x v="593"/>
    <d v="2020-01-22T00:00:00"/>
    <x v="426"/>
    <n v="13"/>
    <s v="USD"/>
    <x v="8"/>
    <n v="23"/>
    <n v="5"/>
    <n v="120"/>
    <x v="1"/>
    <n v="35"/>
    <n v="7.4999999999999997E-2"/>
    <n v="227.8"/>
    <n v="166.29400000000001"/>
    <n v="421.43000000000006"/>
    <n v="88.842000000000041"/>
  </r>
  <r>
    <s v="SO - 0005096"/>
    <s v="Wholesale"/>
    <s v="WARE-PUJ1005"/>
    <d v="2019-12-01T00:00:00"/>
    <x v="593"/>
    <d v="2020-01-23T00:00:00"/>
    <x v="432"/>
    <n v="20"/>
    <s v="USD"/>
    <x v="3"/>
    <n v="28"/>
    <n v="30"/>
    <n v="325"/>
    <x v="2"/>
    <n v="7"/>
    <n v="0.05"/>
    <n v="1072"/>
    <n v="546.72"/>
    <n v="5092"/>
    <n v="2358.3999999999996"/>
  </r>
  <r>
    <s v="SO - 0005097"/>
    <s v="Distributor"/>
    <s v="WARE-XYS1001"/>
    <d v="2019-08-23T00:00:00"/>
    <x v="593"/>
    <d v="2020-01-25T00:00:00"/>
    <x v="436"/>
    <n v="16"/>
    <s v="USD"/>
    <x v="4"/>
    <n v="22"/>
    <n v="1"/>
    <n v="4"/>
    <x v="2"/>
    <n v="1"/>
    <n v="7.4999999999999997E-2"/>
    <n v="2505.8000000000002"/>
    <n v="1954.5240000000001"/>
    <n v="2317.8650000000002"/>
    <n v="363.34100000000012"/>
  </r>
  <r>
    <s v="SO - 0005098"/>
    <s v="In-Store"/>
    <s v="WARE-NBV1002"/>
    <d v="2019-08-23T00:00:00"/>
    <x v="593"/>
    <d v="2020-02-03T00:00:00"/>
    <x v="428"/>
    <n v="15"/>
    <s v="USD"/>
    <x v="7"/>
    <n v="4"/>
    <n v="28"/>
    <n v="65"/>
    <x v="1"/>
    <n v="21"/>
    <n v="0.05"/>
    <n v="4020"/>
    <n v="3015"/>
    <n v="19095"/>
    <n v="4020"/>
  </r>
  <r>
    <s v="SO - 0005099"/>
    <s v="Wholesale"/>
    <s v="WARE-NMK1003"/>
    <d v="2019-08-23T00:00:00"/>
    <x v="593"/>
    <d v="2020-02-09T00:00:00"/>
    <x v="425"/>
    <n v="8"/>
    <s v="USD"/>
    <x v="21"/>
    <n v="26"/>
    <n v="12"/>
    <n v="89"/>
    <x v="1"/>
    <n v="23"/>
    <n v="0.05"/>
    <n v="5916.1"/>
    <n v="3253.8550000000005"/>
    <n v="22481.18"/>
    <n v="9465.7599999999984"/>
  </r>
  <r>
    <s v="SO - 0005100"/>
    <s v="In-Store"/>
    <s v="WARE-PUJ1005"/>
    <d v="2019-12-01T00:00:00"/>
    <x v="593"/>
    <d v="2020-02-11T00:00:00"/>
    <x v="429"/>
    <n v="10"/>
    <s v="USD"/>
    <x v="26"/>
    <n v="3"/>
    <n v="11"/>
    <n v="289"/>
    <x v="0"/>
    <n v="5"/>
    <n v="0.1"/>
    <n v="1092.1000000000001"/>
    <n v="567.89200000000005"/>
    <n v="3931.5600000000004"/>
    <n v="1659.9920000000002"/>
  </r>
  <r>
    <s v="SO - 0005101"/>
    <s v="Online"/>
    <s v="WARE-UHY1004"/>
    <d v="2019-12-01T00:00:00"/>
    <x v="593"/>
    <d v="2020-02-09T00:00:00"/>
    <x v="444"/>
    <n v="29"/>
    <s v="USD"/>
    <x v="1"/>
    <n v="14"/>
    <n v="16"/>
    <n v="222"/>
    <x v="1"/>
    <n v="40"/>
    <n v="0.15"/>
    <n v="3959.7000000000003"/>
    <n v="2375.8200000000002"/>
    <n v="13462.980000000001"/>
    <n v="3959.7000000000007"/>
  </r>
  <r>
    <s v="SO - 0005102"/>
    <s v="In-Store"/>
    <s v="WARE-PUJ1005"/>
    <d v="2019-08-23T00:00:00"/>
    <x v="593"/>
    <d v="2020-01-28T00:00:00"/>
    <x v="430"/>
    <n v="9"/>
    <s v="USD"/>
    <x v="5"/>
    <n v="12"/>
    <n v="16"/>
    <n v="272"/>
    <x v="1"/>
    <n v="41"/>
    <n v="0.1"/>
    <n v="3845.8"/>
    <n v="1884.442"/>
    <n v="10383.660000000002"/>
    <n v="4730.3340000000017"/>
  </r>
  <r>
    <s v="SO - 0005103"/>
    <s v="In-Store"/>
    <s v="WARE-PUJ1005"/>
    <d v="2019-12-01T00:00:00"/>
    <x v="593"/>
    <d v="2020-02-09T00:00:00"/>
    <x v="444"/>
    <n v="29"/>
    <s v="USD"/>
    <x v="14"/>
    <n v="7"/>
    <n v="10"/>
    <n v="280"/>
    <x v="1"/>
    <n v="21"/>
    <n v="0.1"/>
    <n v="3919.5"/>
    <n v="2586.8700000000003"/>
    <n v="24692.850000000002"/>
    <n v="6584.7599999999984"/>
  </r>
  <r>
    <s v="SO - 0005104"/>
    <s v="In-Store"/>
    <s v="WARE-PUJ1005"/>
    <d v="2019-08-23T00:00:00"/>
    <x v="593"/>
    <d v="2020-01-22T00:00:00"/>
    <x v="429"/>
    <n v="10"/>
    <s v="USD"/>
    <x v="7"/>
    <n v="4"/>
    <n v="43"/>
    <n v="314"/>
    <x v="1"/>
    <n v="23"/>
    <n v="0.2"/>
    <n v="268"/>
    <n v="131.32"/>
    <n v="1286.4000000000001"/>
    <n v="498.48000000000013"/>
  </r>
  <r>
    <s v="SO - 0005105"/>
    <s v="Online"/>
    <s v="WARE-PUJ1005"/>
    <d v="2019-08-23T00:00:00"/>
    <x v="594"/>
    <d v="2020-01-18T00:00:00"/>
    <x v="428"/>
    <n v="14"/>
    <s v="USD"/>
    <x v="16"/>
    <n v="18"/>
    <n v="4"/>
    <n v="289"/>
    <x v="2"/>
    <n v="1"/>
    <n v="0.05"/>
    <n v="3986.5"/>
    <n v="1634.4649999999999"/>
    <n v="30297.399999999998"/>
    <n v="17221.68"/>
  </r>
  <r>
    <s v="SO - 0005106"/>
    <s v="In-Store"/>
    <s v="WARE-NMK1003"/>
    <d v="2019-08-23T00:00:00"/>
    <x v="594"/>
    <d v="2020-02-12T00:00:00"/>
    <x v="424"/>
    <n v="2"/>
    <s v="USD"/>
    <x v="10"/>
    <n v="9"/>
    <n v="10"/>
    <n v="107"/>
    <x v="1"/>
    <n v="32"/>
    <n v="7.4999999999999997E-2"/>
    <n v="2680"/>
    <n v="1795.6000000000001"/>
    <n v="17353"/>
    <n v="4783.7999999999993"/>
  </r>
  <r>
    <s v="SO - 0005107"/>
    <s v="Online"/>
    <s v="WARE-XYS1001"/>
    <d v="2019-12-01T00:00:00"/>
    <x v="594"/>
    <d v="2020-01-19T00:00:00"/>
    <x v="430"/>
    <n v="8"/>
    <s v="USD"/>
    <x v="17"/>
    <n v="20"/>
    <n v="7"/>
    <n v="19"/>
    <x v="1"/>
    <n v="23"/>
    <n v="7.4999999999999997E-2"/>
    <n v="1045.2"/>
    <n v="501.69600000000003"/>
    <n v="2900.4300000000003"/>
    <n v="1395.3420000000001"/>
  </r>
  <r>
    <s v="SO - 0005108"/>
    <s v="In-Store"/>
    <s v="WARE-NMK1003"/>
    <d v="2019-12-01T00:00:00"/>
    <x v="594"/>
    <d v="2020-01-31T00:00:00"/>
    <x v="432"/>
    <n v="19"/>
    <s v="USD"/>
    <x v="22"/>
    <n v="11"/>
    <n v="18"/>
    <n v="144"/>
    <x v="0"/>
    <n v="20"/>
    <n v="0.05"/>
    <n v="5949.6"/>
    <n v="3272.2800000000007"/>
    <n v="5652.12"/>
    <n v="2379.8399999999992"/>
  </r>
  <r>
    <s v="SO - 0005109"/>
    <s v="In-Store"/>
    <s v="WARE-NBV1002"/>
    <d v="2019-08-23T00:00:00"/>
    <x v="594"/>
    <d v="2020-01-17T00:00:00"/>
    <x v="442"/>
    <n v="26"/>
    <s v="USD"/>
    <x v="10"/>
    <n v="9"/>
    <n v="42"/>
    <n v="75"/>
    <x v="0"/>
    <n v="20"/>
    <n v="7.4999999999999997E-2"/>
    <n v="3946.3"/>
    <n v="1578.5200000000002"/>
    <n v="18251.637500000001"/>
    <n v="10359.037499999999"/>
  </r>
  <r>
    <s v="SO - 0005110"/>
    <s v="In-Store"/>
    <s v="WARE-NBV1002"/>
    <d v="2019-08-23T00:00:00"/>
    <x v="594"/>
    <d v="2020-01-18T00:00:00"/>
    <x v="440"/>
    <n v="21"/>
    <s v="USD"/>
    <x v="26"/>
    <n v="3"/>
    <n v="24"/>
    <n v="79"/>
    <x v="0"/>
    <n v="5"/>
    <n v="0.2"/>
    <n v="1969.8"/>
    <n v="1536.444"/>
    <n v="3151.6800000000003"/>
    <n v="78.792000000000371"/>
  </r>
  <r>
    <s v="SO - 0005111"/>
    <s v="In-Store"/>
    <s v="WARE-XYS1001"/>
    <d v="2019-08-23T00:00:00"/>
    <x v="594"/>
    <d v="2020-02-07T00:00:00"/>
    <x v="425"/>
    <n v="7"/>
    <s v="USD"/>
    <x v="27"/>
    <n v="1"/>
    <n v="47"/>
    <n v="12"/>
    <x v="1"/>
    <n v="24"/>
    <n v="0.05"/>
    <n v="5862.5"/>
    <n v="2872.625"/>
    <n v="11138.75"/>
    <n v="5393.5"/>
  </r>
  <r>
    <s v="SO - 0005112"/>
    <s v="Online"/>
    <s v="WARE-NMK1003"/>
    <d v="2019-12-01T00:00:00"/>
    <x v="594"/>
    <d v="2020-01-23T00:00:00"/>
    <x v="434"/>
    <n v="16"/>
    <s v="USD"/>
    <x v="19"/>
    <n v="19"/>
    <n v="23"/>
    <n v="167"/>
    <x v="1"/>
    <n v="29"/>
    <n v="0.15"/>
    <n v="1681.7"/>
    <n v="739.94799999999998"/>
    <n v="7147.2249999999995"/>
    <n v="3447.4849999999997"/>
  </r>
  <r>
    <s v="SO - 0005113"/>
    <s v="Wholesale"/>
    <s v="WARE-NMK1003"/>
    <d v="2019-08-23T00:00:00"/>
    <x v="595"/>
    <d v="2020-02-06T00:00:00"/>
    <x v="425"/>
    <n v="6"/>
    <s v="USD"/>
    <x v="21"/>
    <n v="26"/>
    <n v="20"/>
    <n v="93"/>
    <x v="1"/>
    <n v="11"/>
    <n v="0.05"/>
    <n v="2432.1"/>
    <n v="1361.9760000000001"/>
    <n v="18483.96"/>
    <n v="7588.1519999999982"/>
  </r>
  <r>
    <s v="SO - 0005114"/>
    <s v="In-Store"/>
    <s v="WARE-UHY1004"/>
    <d v="2019-08-23T00:00:00"/>
    <x v="595"/>
    <d v="2020-01-19T00:00:00"/>
    <x v="442"/>
    <n v="25"/>
    <s v="USD"/>
    <x v="9"/>
    <n v="8"/>
    <n v="28"/>
    <n v="225"/>
    <x v="1"/>
    <n v="35"/>
    <n v="7.4999999999999997E-2"/>
    <n v="1701.8"/>
    <n v="1429.5119999999999"/>
    <n v="9444.99"/>
    <n v="867.91799999999967"/>
  </r>
  <r>
    <s v="SO - 0005115"/>
    <s v="Wholesale"/>
    <s v="WARE-NMK1003"/>
    <d v="2019-12-01T00:00:00"/>
    <x v="595"/>
    <d v="2020-01-29T00:00:00"/>
    <x v="432"/>
    <n v="18"/>
    <s v="USD"/>
    <x v="21"/>
    <n v="26"/>
    <n v="41"/>
    <n v="167"/>
    <x v="1"/>
    <n v="30"/>
    <n v="0.15"/>
    <n v="3504.1"/>
    <n v="2207.5830000000001"/>
    <n v="23827.879999999997"/>
    <n v="6167.2159999999967"/>
  </r>
  <r>
    <s v="SO - 0005116"/>
    <s v="Wholesale"/>
    <s v="WARE-UHY1004"/>
    <d v="2019-12-01T00:00:00"/>
    <x v="595"/>
    <d v="2020-01-21T00:00:00"/>
    <x v="436"/>
    <n v="14"/>
    <s v="USD"/>
    <x v="3"/>
    <n v="28"/>
    <n v="36"/>
    <n v="222"/>
    <x v="2"/>
    <n v="16"/>
    <n v="0.2"/>
    <n v="2639.8"/>
    <n v="1689.4720000000002"/>
    <n v="12671.04"/>
    <n v="2534.2079999999987"/>
  </r>
  <r>
    <s v="SO - 0005117"/>
    <s v="In-Store"/>
    <s v="WARE-PUJ1005"/>
    <d v="2019-08-23T00:00:00"/>
    <x v="595"/>
    <d v="2020-02-01T00:00:00"/>
    <x v="431"/>
    <n v="5"/>
    <s v="USD"/>
    <x v="14"/>
    <n v="7"/>
    <n v="5"/>
    <n v="294"/>
    <x v="3"/>
    <n v="47"/>
    <n v="7.4999999999999997E-2"/>
    <n v="1701.8"/>
    <n v="1021.0799999999999"/>
    <n v="11019.155000000001"/>
    <n v="3871.5950000000012"/>
  </r>
  <r>
    <s v="SO - 0005118"/>
    <s v="Wholesale"/>
    <s v="WARE-NBV1002"/>
    <d v="2019-08-23T00:00:00"/>
    <x v="595"/>
    <d v="2020-01-21T00:00:00"/>
    <x v="443"/>
    <n v="19"/>
    <s v="USD"/>
    <x v="21"/>
    <n v="26"/>
    <n v="5"/>
    <n v="74"/>
    <x v="2"/>
    <n v="1"/>
    <n v="0.05"/>
    <n v="5514.1"/>
    <n v="2315.922"/>
    <n v="15715.185000000001"/>
    <n v="8767.4190000000017"/>
  </r>
  <r>
    <s v="SO - 0005119"/>
    <s v="Online"/>
    <s v="WARE-NBV1002"/>
    <d v="2019-08-23T00:00:00"/>
    <x v="595"/>
    <d v="2020-01-27T00:00:00"/>
    <x v="437"/>
    <n v="26"/>
    <s v="USD"/>
    <x v="5"/>
    <n v="12"/>
    <n v="20"/>
    <n v="81"/>
    <x v="0"/>
    <n v="19"/>
    <n v="0.2"/>
    <n v="1105.5"/>
    <n v="696.46500000000003"/>
    <n v="7075.2000000000007"/>
    <n v="1503.4800000000005"/>
  </r>
  <r>
    <s v="SO - 0005120"/>
    <s v="In-Store"/>
    <s v="WARE-MKL1006"/>
    <d v="2019-12-01T00:00:00"/>
    <x v="595"/>
    <d v="2020-01-22T00:00:00"/>
    <x v="434"/>
    <n v="15"/>
    <s v="USD"/>
    <x v="10"/>
    <n v="9"/>
    <n v="33"/>
    <n v="346"/>
    <x v="1"/>
    <n v="27"/>
    <n v="7.4999999999999997E-2"/>
    <n v="1031.8"/>
    <n v="815.12199999999996"/>
    <n v="4772.0749999999998"/>
    <n v="696.46500000000015"/>
  </r>
  <r>
    <s v="SO - 0005121"/>
    <s v="In-Store"/>
    <s v="WARE-XYS1001"/>
    <d v="2019-12-01T00:00:00"/>
    <x v="595"/>
    <d v="2020-01-21T00:00:00"/>
    <x v="429"/>
    <n v="8"/>
    <s v="USD"/>
    <x v="13"/>
    <n v="2"/>
    <n v="28"/>
    <n v="48"/>
    <x v="2"/>
    <n v="1"/>
    <n v="7.4999999999999997E-2"/>
    <n v="5681.6"/>
    <n v="4090.752"/>
    <n v="10510.960000000001"/>
    <n v="2329.456000000001"/>
  </r>
  <r>
    <s v="SO - 0005122"/>
    <s v="In-Store"/>
    <s v="WARE-NMK1003"/>
    <d v="2019-12-01T00:00:00"/>
    <x v="595"/>
    <d v="2020-01-21T00:00:00"/>
    <x v="434"/>
    <n v="15"/>
    <s v="USD"/>
    <x v="0"/>
    <n v="6"/>
    <n v="12"/>
    <n v="168"/>
    <x v="1"/>
    <n v="2"/>
    <n v="0.15"/>
    <n v="2525.9"/>
    <n v="1869.1659999999999"/>
    <n v="2147.0149999999999"/>
    <n v="277.84899999999993"/>
  </r>
  <r>
    <s v="SO - 0005123"/>
    <s v="Online"/>
    <s v="WARE-MKL1006"/>
    <d v="2019-08-23T00:00:00"/>
    <x v="595"/>
    <d v="2020-02-06T00:00:00"/>
    <x v="444"/>
    <n v="27"/>
    <s v="USD"/>
    <x v="1"/>
    <n v="14"/>
    <n v="41"/>
    <n v="358"/>
    <x v="0"/>
    <n v="12"/>
    <n v="7.4999999999999997E-2"/>
    <n v="1279.7"/>
    <n v="639.85"/>
    <n v="7102.3350000000009"/>
    <n v="3263.2350000000006"/>
  </r>
  <r>
    <s v="SO - 0005124"/>
    <s v="Distributor"/>
    <s v="WARE-NMK1003"/>
    <d v="2019-12-01T00:00:00"/>
    <x v="596"/>
    <d v="2020-01-22T00:00:00"/>
    <x v="429"/>
    <n v="7"/>
    <s v="USD"/>
    <x v="2"/>
    <n v="21"/>
    <n v="5"/>
    <n v="128"/>
    <x v="1"/>
    <n v="24"/>
    <n v="0.05"/>
    <n v="3095.4"/>
    <n v="2073.9180000000001"/>
    <n v="11762.52"/>
    <n v="3466.848"/>
  </r>
  <r>
    <s v="SO - 0005125"/>
    <s v="In-Store"/>
    <s v="WARE-XYS1001"/>
    <d v="2019-08-23T00:00:00"/>
    <x v="596"/>
    <d v="2020-01-29T00:00:00"/>
    <x v="425"/>
    <n v="5"/>
    <s v="USD"/>
    <x v="27"/>
    <n v="1"/>
    <n v="14"/>
    <n v="50"/>
    <x v="1"/>
    <n v="2"/>
    <n v="0.15"/>
    <n v="174.20000000000002"/>
    <n v="146.328"/>
    <n v="296.14000000000004"/>
    <n v="3.4840000000000373"/>
  </r>
  <r>
    <s v="SO - 0005126"/>
    <s v="Distributor"/>
    <s v="WARE-XYS1001"/>
    <d v="2019-08-23T00:00:00"/>
    <x v="596"/>
    <d v="2020-02-08T00:00:00"/>
    <x v="444"/>
    <n v="26"/>
    <s v="USD"/>
    <x v="12"/>
    <n v="25"/>
    <n v="5"/>
    <n v="1"/>
    <x v="0"/>
    <n v="34"/>
    <n v="0.1"/>
    <n v="978.2"/>
    <n v="684.74"/>
    <n v="1760.7600000000002"/>
    <n v="391.2800000000002"/>
  </r>
  <r>
    <s v="SO - 0005127"/>
    <s v="In-Store"/>
    <s v="WARE-MKL1006"/>
    <d v="2019-08-23T00:00:00"/>
    <x v="596"/>
    <d v="2020-02-02T00:00:00"/>
    <x v="428"/>
    <n v="12"/>
    <s v="USD"/>
    <x v="27"/>
    <n v="1"/>
    <n v="14"/>
    <n v="339"/>
    <x v="2"/>
    <n v="16"/>
    <n v="0.05"/>
    <n v="227.8"/>
    <n v="148.07000000000002"/>
    <n v="216.41"/>
    <n v="68.339999999999975"/>
  </r>
  <r>
    <s v="SO - 0005128"/>
    <s v="Distributor"/>
    <s v="WARE-XYS1001"/>
    <d v="2019-08-23T00:00:00"/>
    <x v="596"/>
    <d v="2020-02-07T00:00:00"/>
    <x v="443"/>
    <n v="18"/>
    <s v="USD"/>
    <x v="2"/>
    <n v="21"/>
    <n v="43"/>
    <n v="11"/>
    <x v="0"/>
    <n v="12"/>
    <n v="0.05"/>
    <n v="227.8"/>
    <n v="161.738"/>
    <n v="865.64"/>
    <n v="218.68799999999999"/>
  </r>
  <r>
    <s v="SO - 0005129"/>
    <s v="Online"/>
    <s v="WARE-PUJ1005"/>
    <d v="2019-08-23T00:00:00"/>
    <x v="596"/>
    <d v="2020-02-10T00:00:00"/>
    <x v="433"/>
    <n v="20"/>
    <s v="USD"/>
    <x v="1"/>
    <n v="14"/>
    <n v="47"/>
    <n v="288"/>
    <x v="2"/>
    <n v="4"/>
    <n v="0.15"/>
    <n v="6318.1"/>
    <n v="4738.5750000000007"/>
    <n v="21481.54"/>
    <n v="2527.239999999998"/>
  </r>
  <r>
    <s v="SO - 0005130"/>
    <s v="Online"/>
    <s v="WARE-NBV1002"/>
    <d v="2019-08-23T00:00:00"/>
    <x v="596"/>
    <d v="2020-02-10T00:00:00"/>
    <x v="443"/>
    <n v="18"/>
    <s v="USD"/>
    <x v="18"/>
    <n v="13"/>
    <n v="29"/>
    <n v="87"/>
    <x v="3"/>
    <n v="47"/>
    <n v="0.05"/>
    <n v="1701.8"/>
    <n v="935.99"/>
    <n v="4850.1299999999992"/>
    <n v="2042.1599999999989"/>
  </r>
  <r>
    <s v="SO - 0005131"/>
    <s v="Distributor"/>
    <s v="WARE-MKL1006"/>
    <d v="2019-12-01T00:00:00"/>
    <x v="596"/>
    <d v="2020-02-10T00:00:00"/>
    <x v="439"/>
    <n v="21"/>
    <s v="USD"/>
    <x v="12"/>
    <n v="25"/>
    <n v="31"/>
    <n v="334"/>
    <x v="1"/>
    <n v="24"/>
    <n v="7.4999999999999997E-2"/>
    <n v="3055.2000000000003"/>
    <n v="2230.2960000000003"/>
    <n v="16956.36"/>
    <n v="3574.5839999999989"/>
  </r>
  <r>
    <s v="SO - 0005132"/>
    <s v="Distributor"/>
    <s v="WARE-NMK1003"/>
    <d v="2019-12-01T00:00:00"/>
    <x v="596"/>
    <d v="2020-01-28T00:00:00"/>
    <x v="430"/>
    <n v="6"/>
    <s v="USD"/>
    <x v="4"/>
    <n v="22"/>
    <n v="30"/>
    <n v="92"/>
    <x v="1"/>
    <n v="36"/>
    <n v="0.05"/>
    <n v="877.7"/>
    <n v="728.49099999999999"/>
    <n v="4169.0749999999998"/>
    <n v="526.61999999999989"/>
  </r>
  <r>
    <s v="SO - 0005133"/>
    <s v="Distributor"/>
    <s v="WARE-PUJ1005"/>
    <d v="2019-08-23T00:00:00"/>
    <x v="597"/>
    <d v="2020-02-07T00:00:00"/>
    <x v="442"/>
    <n v="23"/>
    <s v="USD"/>
    <x v="8"/>
    <n v="23"/>
    <n v="29"/>
    <n v="303"/>
    <x v="3"/>
    <n v="28"/>
    <n v="0.15"/>
    <n v="1098.8"/>
    <n v="901.01599999999996"/>
    <n v="6537.86"/>
    <n v="230.74799999999959"/>
  </r>
  <r>
    <s v="SO - 0005134"/>
    <s v="In-Store"/>
    <s v="WARE-NMK1003"/>
    <d v="2019-12-01T00:00:00"/>
    <x v="597"/>
    <d v="2020-01-23T00:00:00"/>
    <x v="434"/>
    <n v="13"/>
    <s v="USD"/>
    <x v="14"/>
    <n v="7"/>
    <n v="18"/>
    <n v="90"/>
    <x v="1"/>
    <n v="27"/>
    <n v="0.05"/>
    <n v="958.1"/>
    <n v="469.46899999999999"/>
    <n v="2730.585"/>
    <n v="1322.1780000000001"/>
  </r>
  <r>
    <s v="SO - 0005135"/>
    <s v="In-Store"/>
    <s v="WARE-PUJ1005"/>
    <d v="2019-08-23T00:00:00"/>
    <x v="597"/>
    <d v="2020-01-23T00:00:00"/>
    <x v="426"/>
    <n v="9"/>
    <s v="USD"/>
    <x v="10"/>
    <n v="9"/>
    <n v="21"/>
    <n v="276"/>
    <x v="1"/>
    <n v="31"/>
    <n v="7.4999999999999997E-2"/>
    <n v="1005"/>
    <n v="452.25"/>
    <n v="2788.875"/>
    <n v="1432.125"/>
  </r>
  <r>
    <s v="SO - 0005136"/>
    <s v="In-Store"/>
    <s v="WARE-NMK1003"/>
    <d v="2019-08-23T00:00:00"/>
    <x v="597"/>
    <d v="2020-01-31T00:00:00"/>
    <x v="445"/>
    <n v="31"/>
    <s v="USD"/>
    <x v="11"/>
    <n v="5"/>
    <n v="49"/>
    <n v="140"/>
    <x v="2"/>
    <n v="1"/>
    <n v="0.05"/>
    <n v="1058.6000000000001"/>
    <n v="804.53600000000006"/>
    <n v="3017.01"/>
    <n v="603.40200000000004"/>
  </r>
  <r>
    <s v="SO - 0005137"/>
    <s v="Wholesale"/>
    <s v="WARE-PUJ1005"/>
    <d v="2019-08-23T00:00:00"/>
    <x v="597"/>
    <d v="2020-02-05T00:00:00"/>
    <x v="428"/>
    <n v="11"/>
    <s v="USD"/>
    <x v="3"/>
    <n v="28"/>
    <n v="12"/>
    <n v="267"/>
    <x v="1"/>
    <n v="43"/>
    <n v="0.15"/>
    <n v="1058.6000000000001"/>
    <n v="698.67600000000016"/>
    <n v="3599.2400000000002"/>
    <n v="804.5359999999996"/>
  </r>
  <r>
    <s v="SO - 0005138"/>
    <s v="Wholesale"/>
    <s v="WARE-MKL1006"/>
    <d v="2019-08-23T00:00:00"/>
    <x v="598"/>
    <d v="2020-02-02T00:00:00"/>
    <x v="428"/>
    <n v="10"/>
    <s v="USD"/>
    <x v="3"/>
    <n v="28"/>
    <n v="8"/>
    <n v="340"/>
    <x v="1"/>
    <n v="26"/>
    <n v="7.4999999999999997E-2"/>
    <n v="5540.9000000000005"/>
    <n v="2437.9960000000001"/>
    <n v="15375.997500000001"/>
    <n v="8062.009500000001"/>
  </r>
  <r>
    <s v="SO - 0005139"/>
    <s v="Online"/>
    <s v="WARE-PUJ1005"/>
    <d v="2019-08-23T00:00:00"/>
    <x v="598"/>
    <d v="2020-01-22T00:00:00"/>
    <x v="426"/>
    <n v="8"/>
    <s v="USD"/>
    <x v="20"/>
    <n v="17"/>
    <n v="5"/>
    <n v="298"/>
    <x v="3"/>
    <n v="6"/>
    <n v="0.15"/>
    <n v="1132.3"/>
    <n v="600.11900000000003"/>
    <n v="7699.6399999999994"/>
    <n v="2898.6879999999992"/>
  </r>
  <r>
    <s v="SO - 0005140"/>
    <s v="In-Store"/>
    <s v="WARE-XYS1001"/>
    <d v="2019-08-23T00:00:00"/>
    <x v="598"/>
    <d v="2020-02-05T00:00:00"/>
    <x v="434"/>
    <n v="12"/>
    <s v="USD"/>
    <x v="13"/>
    <n v="2"/>
    <n v="6"/>
    <n v="51"/>
    <x v="1"/>
    <n v="26"/>
    <n v="0.05"/>
    <n v="1125.6000000000001"/>
    <n v="506.5200000000001"/>
    <n v="5346.6"/>
    <n v="2814"/>
  </r>
  <r>
    <s v="SO - 0005141"/>
    <s v="In-Store"/>
    <s v="WARE-PUJ1005"/>
    <d v="2019-08-23T00:00:00"/>
    <x v="598"/>
    <d v="2020-02-04T00:00:00"/>
    <x v="430"/>
    <n v="4"/>
    <s v="USD"/>
    <x v="9"/>
    <n v="8"/>
    <n v="37"/>
    <n v="326"/>
    <x v="2"/>
    <n v="37"/>
    <n v="0.05"/>
    <n v="2552.7000000000003"/>
    <n v="1225.296"/>
    <n v="7275.1949999999997"/>
    <n v="3599.3069999999998"/>
  </r>
  <r>
    <s v="SO - 0005142"/>
    <s v="In-Store"/>
    <s v="WARE-NMK1003"/>
    <d v="2019-08-23T00:00:00"/>
    <x v="598"/>
    <d v="2020-02-03T00:00:00"/>
    <x v="435"/>
    <n v="25"/>
    <s v="USD"/>
    <x v="6"/>
    <n v="10"/>
    <n v="12"/>
    <n v="142"/>
    <x v="0"/>
    <n v="34"/>
    <n v="7.4999999999999997E-2"/>
    <n v="1018.4"/>
    <n v="661.96"/>
    <n v="1884.04"/>
    <n v="560.11999999999989"/>
  </r>
  <r>
    <s v="SO - 0005143"/>
    <s v="Wholesale"/>
    <s v="WARE-PUJ1005"/>
    <d v="2019-08-23T00:00:00"/>
    <x v="598"/>
    <d v="2020-02-12T00:00:00"/>
    <x v="434"/>
    <n v="12"/>
    <s v="USD"/>
    <x v="25"/>
    <n v="27"/>
    <n v="18"/>
    <n v="305"/>
    <x v="1"/>
    <n v="24"/>
    <n v="0.05"/>
    <n v="964.80000000000007"/>
    <n v="472.75200000000001"/>
    <n v="5499.36"/>
    <n v="2662.8479999999995"/>
  </r>
  <r>
    <s v="SO - 0005144"/>
    <s v="Distributor"/>
    <s v="WARE-XYS1001"/>
    <d v="2019-08-23T00:00:00"/>
    <x v="598"/>
    <d v="2020-02-09T00:00:00"/>
    <x v="428"/>
    <n v="10"/>
    <s v="USD"/>
    <x v="12"/>
    <n v="25"/>
    <n v="4"/>
    <n v="42"/>
    <x v="2"/>
    <n v="4"/>
    <n v="0.05"/>
    <n v="964.80000000000007"/>
    <n v="685.00800000000004"/>
    <n v="6415.92"/>
    <n v="1620.8639999999996"/>
  </r>
  <r>
    <s v="SO - 0005145"/>
    <s v="In-Store"/>
    <s v="WARE-XYS1001"/>
    <d v="2019-08-23T00:00:00"/>
    <x v="598"/>
    <d v="2020-01-22T00:00:00"/>
    <x v="429"/>
    <n v="5"/>
    <s v="USD"/>
    <x v="6"/>
    <n v="10"/>
    <n v="41"/>
    <n v="36"/>
    <x v="4"/>
    <n v="18"/>
    <n v="7.4999999999999997E-2"/>
    <n v="2492.4"/>
    <n v="996.96"/>
    <n v="18443.760000000002"/>
    <n v="10468.080000000002"/>
  </r>
  <r>
    <s v="SO - 0005146"/>
    <s v="Wholesale"/>
    <s v="WARE-UHY1004"/>
    <d v="2019-08-23T00:00:00"/>
    <x v="598"/>
    <d v="2020-02-06T00:00:00"/>
    <x v="432"/>
    <n v="15"/>
    <s v="USD"/>
    <x v="3"/>
    <n v="28"/>
    <n v="10"/>
    <n v="215"/>
    <x v="1"/>
    <n v="32"/>
    <n v="0.4"/>
    <n v="971.5"/>
    <n v="806.34499999999991"/>
    <n v="3497.4"/>
    <n v="-1340.6699999999996"/>
  </r>
  <r>
    <s v="SO - 0005147"/>
    <s v="Distributor"/>
    <s v="WARE-XYS1001"/>
    <d v="2019-12-01T00:00:00"/>
    <x v="598"/>
    <d v="2020-02-02T00:00:00"/>
    <x v="439"/>
    <n v="19"/>
    <s v="USD"/>
    <x v="17"/>
    <n v="20"/>
    <n v="48"/>
    <n v="2"/>
    <x v="0"/>
    <n v="34"/>
    <n v="0.2"/>
    <n v="1065.3"/>
    <n v="777.66899999999998"/>
    <n v="852.24"/>
    <n v="74.571000000000026"/>
  </r>
  <r>
    <s v="SO - 0005148"/>
    <s v="Distributor"/>
    <s v="WARE-NMK1003"/>
    <d v="2019-08-23T00:00:00"/>
    <x v="598"/>
    <d v="2020-01-30T00:00:00"/>
    <x v="442"/>
    <n v="22"/>
    <s v="USD"/>
    <x v="4"/>
    <n v="22"/>
    <n v="47"/>
    <n v="199"/>
    <x v="1"/>
    <n v="24"/>
    <n v="0.15"/>
    <n v="6130.5"/>
    <n v="3310.4700000000003"/>
    <n v="5210.9250000000002"/>
    <n v="1900.4549999999999"/>
  </r>
  <r>
    <s v="SO - 0005149"/>
    <s v="In-Store"/>
    <s v="WARE-NBV1002"/>
    <d v="2019-08-23T00:00:00"/>
    <x v="599"/>
    <d v="2020-01-31T00:00:00"/>
    <x v="427"/>
    <n v="8"/>
    <s v="USD"/>
    <x v="5"/>
    <n v="12"/>
    <n v="23"/>
    <n v="84"/>
    <x v="0"/>
    <n v="15"/>
    <n v="0.15"/>
    <n v="2653.2000000000003"/>
    <n v="1936.8360000000002"/>
    <n v="9020.880000000001"/>
    <n v="1273.5360000000001"/>
  </r>
  <r>
    <s v="SO - 0005150"/>
    <s v="Distributor"/>
    <s v="WARE-NBV1002"/>
    <d v="2019-12-01T00:00:00"/>
    <x v="599"/>
    <d v="2020-01-23T00:00:00"/>
    <x v="430"/>
    <n v="3"/>
    <s v="USD"/>
    <x v="4"/>
    <n v="22"/>
    <n v="50"/>
    <n v="79"/>
    <x v="1"/>
    <n v="26"/>
    <n v="0.1"/>
    <n v="1125.6000000000001"/>
    <n v="607.82400000000007"/>
    <n v="6078.2400000000007"/>
    <n v="2431.2960000000003"/>
  </r>
  <r>
    <s v="SO - 0005151"/>
    <s v="Online"/>
    <s v="WARE-NMK1003"/>
    <d v="2019-08-23T00:00:00"/>
    <x v="599"/>
    <d v="2020-02-03T00:00:00"/>
    <x v="444"/>
    <n v="23"/>
    <s v="USD"/>
    <x v="20"/>
    <n v="17"/>
    <n v="34"/>
    <n v="113"/>
    <x v="2"/>
    <n v="8"/>
    <n v="0.15"/>
    <n v="857.6"/>
    <n v="531.71199999999999"/>
    <n v="5831.68"/>
    <n v="1577.9840000000004"/>
  </r>
  <r>
    <s v="SO - 0005152"/>
    <s v="Online"/>
    <s v="WARE-NMK1003"/>
    <d v="2019-08-23T00:00:00"/>
    <x v="599"/>
    <d v="2020-02-05T00:00:00"/>
    <x v="427"/>
    <n v="8"/>
    <s v="USD"/>
    <x v="24"/>
    <n v="16"/>
    <n v="38"/>
    <n v="111"/>
    <x v="1"/>
    <n v="3"/>
    <n v="0.2"/>
    <n v="1782.2"/>
    <n v="1354.472"/>
    <n v="1425.7600000000002"/>
    <n v="71.288000000000238"/>
  </r>
  <r>
    <s v="SO - 0005153"/>
    <s v="Distributor"/>
    <s v="WARE-NBV1002"/>
    <d v="2019-08-23T00:00:00"/>
    <x v="599"/>
    <d v="2020-02-06T00:00:00"/>
    <x v="436"/>
    <n v="10"/>
    <s v="USD"/>
    <x v="15"/>
    <n v="24"/>
    <n v="20"/>
    <n v="70"/>
    <x v="2"/>
    <n v="8"/>
    <n v="7.4999999999999997E-2"/>
    <n v="2010"/>
    <n v="1045.2"/>
    <n v="11155.5"/>
    <n v="4884.2999999999993"/>
  </r>
  <r>
    <s v="SO - 0005154"/>
    <s v="In-Store"/>
    <s v="WARE-PUJ1005"/>
    <d v="2019-08-23T00:00:00"/>
    <x v="600"/>
    <d v="2020-02-02T00:00:00"/>
    <x v="446"/>
    <n v="34"/>
    <s v="USD"/>
    <x v="0"/>
    <n v="6"/>
    <n v="9"/>
    <n v="313"/>
    <x v="0"/>
    <n v="38"/>
    <n v="0.05"/>
    <n v="857.6"/>
    <n v="660.35200000000009"/>
    <n v="3258.88"/>
    <n v="617.47199999999975"/>
  </r>
  <r>
    <s v="SO - 0005155"/>
    <s v="Online"/>
    <s v="WARE-XYS1001"/>
    <d v="2019-12-01T00:00:00"/>
    <x v="600"/>
    <d v="2020-02-03T00:00:00"/>
    <x v="426"/>
    <n v="6"/>
    <s v="USD"/>
    <x v="18"/>
    <n v="13"/>
    <n v="20"/>
    <n v="28"/>
    <x v="4"/>
    <n v="18"/>
    <n v="0.1"/>
    <n v="871"/>
    <n v="644.54"/>
    <n v="3919.5"/>
    <n v="696.80000000000018"/>
  </r>
  <r>
    <s v="SO - 0005156"/>
    <s v="Distributor"/>
    <s v="WARE-NBV1002"/>
    <d v="2019-08-23T00:00:00"/>
    <x v="600"/>
    <d v="2020-01-25T00:00:00"/>
    <x v="432"/>
    <n v="13"/>
    <s v="USD"/>
    <x v="8"/>
    <n v="23"/>
    <n v="6"/>
    <n v="73"/>
    <x v="1"/>
    <n v="39"/>
    <n v="7.4999999999999997E-2"/>
    <n v="2559.4"/>
    <n v="1945.144"/>
    <n v="18939.560000000001"/>
    <n v="3378.4080000000013"/>
  </r>
  <r>
    <s v="SO - 0005157"/>
    <s v="Distributor"/>
    <s v="WARE-XYS1001"/>
    <d v="2019-08-23T00:00:00"/>
    <x v="600"/>
    <d v="2020-02-02T00:00:00"/>
    <x v="434"/>
    <n v="10"/>
    <s v="USD"/>
    <x v="12"/>
    <n v="25"/>
    <n v="2"/>
    <n v="51"/>
    <x v="1"/>
    <n v="46"/>
    <n v="0.05"/>
    <n v="3812.3"/>
    <n v="1601.1659999999999"/>
    <n v="25351.795000000002"/>
    <n v="14143.633000000002"/>
  </r>
  <r>
    <s v="SO - 0005158"/>
    <s v="In-Store"/>
    <s v="WARE-NMK1003"/>
    <d v="2019-08-23T00:00:00"/>
    <x v="600"/>
    <d v="2020-02-12T00:00:00"/>
    <x v="447"/>
    <n v="29"/>
    <s v="USD"/>
    <x v="26"/>
    <n v="3"/>
    <n v="20"/>
    <n v="126"/>
    <x v="0"/>
    <n v="12"/>
    <n v="7.4999999999999997E-2"/>
    <n v="1058.6000000000001"/>
    <n v="571.64400000000012"/>
    <n v="6854.4350000000013"/>
    <n v="2852.9270000000006"/>
  </r>
  <r>
    <s v="SO - 0005159"/>
    <s v="In-Store"/>
    <s v="WARE-PUJ1005"/>
    <d v="2019-08-23T00:00:00"/>
    <x v="600"/>
    <d v="2020-01-25T00:00:00"/>
    <x v="432"/>
    <n v="13"/>
    <s v="USD"/>
    <x v="7"/>
    <n v="4"/>
    <n v="33"/>
    <n v="308"/>
    <x v="1"/>
    <n v="30"/>
    <n v="0.15"/>
    <n v="2479"/>
    <n v="1958.41"/>
    <n v="2107.15"/>
    <n v="148.74"/>
  </r>
  <r>
    <s v="SO - 0005160"/>
    <s v="In-Store"/>
    <s v="WARE-NMK1003"/>
    <d v="2019-08-23T00:00:00"/>
    <x v="600"/>
    <d v="2020-01-24T00:00:00"/>
    <x v="441"/>
    <n v="24"/>
    <s v="USD"/>
    <x v="13"/>
    <n v="2"/>
    <n v="34"/>
    <n v="171"/>
    <x v="0"/>
    <n v="20"/>
    <n v="0.1"/>
    <n v="1742"/>
    <n v="1480.7"/>
    <n v="7839"/>
    <n v="435.5"/>
  </r>
  <r>
    <s v="SO - 0005161"/>
    <s v="Online"/>
    <s v="WARE-MKL1006"/>
    <d v="2019-08-23T00:00:00"/>
    <x v="600"/>
    <d v="2020-01-30T00:00:00"/>
    <x v="427"/>
    <n v="7"/>
    <s v="USD"/>
    <x v="19"/>
    <n v="19"/>
    <n v="21"/>
    <n v="341"/>
    <x v="0"/>
    <n v="12"/>
    <n v="0.05"/>
    <n v="3162.4"/>
    <n v="1739.3200000000002"/>
    <n v="6008.5599999999995"/>
    <n v="2529.9199999999992"/>
  </r>
  <r>
    <s v="SO - 0005162"/>
    <s v="Online"/>
    <s v="WARE-NMK1003"/>
    <d v="2019-12-01T00:00:00"/>
    <x v="600"/>
    <d v="2020-02-03T00:00:00"/>
    <x v="437"/>
    <n v="21"/>
    <s v="USD"/>
    <x v="24"/>
    <n v="16"/>
    <n v="12"/>
    <n v="163"/>
    <x v="0"/>
    <n v="22"/>
    <n v="0.05"/>
    <n v="207.70000000000002"/>
    <n v="97.619"/>
    <n v="394.63"/>
    <n v="199.392"/>
  </r>
  <r>
    <s v="SO - 0005163"/>
    <s v="Online"/>
    <s v="WARE-NMK1003"/>
    <d v="2019-08-23T00:00:00"/>
    <x v="600"/>
    <d v="2020-02-13T00:00:00"/>
    <x v="446"/>
    <n v="34"/>
    <s v="USD"/>
    <x v="20"/>
    <n v="17"/>
    <n v="19"/>
    <n v="141"/>
    <x v="2"/>
    <n v="7"/>
    <n v="7.4999999999999997E-2"/>
    <n v="931.30000000000007"/>
    <n v="605.34500000000003"/>
    <n v="5168.7150000000001"/>
    <n v="1536.645"/>
  </r>
  <r>
    <s v="SO - 0005164"/>
    <s v="Online"/>
    <s v="WARE-NMK1003"/>
    <d v="2019-08-23T00:00:00"/>
    <x v="600"/>
    <d v="2020-02-11T00:00:00"/>
    <x v="439"/>
    <n v="17"/>
    <s v="USD"/>
    <x v="5"/>
    <n v="12"/>
    <n v="5"/>
    <n v="200"/>
    <x v="1"/>
    <n v="43"/>
    <n v="0.05"/>
    <n v="5098.7"/>
    <n v="3365.1419999999998"/>
    <n v="14531.294999999998"/>
    <n v="4435.8689999999988"/>
  </r>
  <r>
    <s v="SO - 0005165"/>
    <s v="Online"/>
    <s v="WARE-PUJ1005"/>
    <d v="2019-08-23T00:00:00"/>
    <x v="600"/>
    <d v="2020-02-12T00:00:00"/>
    <x v="437"/>
    <n v="21"/>
    <s v="USD"/>
    <x v="1"/>
    <n v="14"/>
    <n v="35"/>
    <n v="297"/>
    <x v="2"/>
    <n v="4"/>
    <n v="0.4"/>
    <n v="1165.8"/>
    <n v="909.32399999999996"/>
    <n v="5595.8399999999992"/>
    <n v="-1678.7520000000004"/>
  </r>
  <r>
    <s v="SO - 0005166"/>
    <s v="In-Store"/>
    <s v="WARE-PUJ1005"/>
    <d v="2019-08-23T00:00:00"/>
    <x v="601"/>
    <d v="2020-01-28T00:00:00"/>
    <x v="444"/>
    <n v="21"/>
    <s v="USD"/>
    <x v="0"/>
    <n v="6"/>
    <n v="7"/>
    <n v="262"/>
    <x v="0"/>
    <n v="12"/>
    <n v="0.05"/>
    <n v="1909.5"/>
    <n v="954.75"/>
    <n v="9070.125"/>
    <n v="4296.375"/>
  </r>
  <r>
    <s v="SO - 0005167"/>
    <s v="In-Store"/>
    <s v="WARE-XYS1001"/>
    <d v="2019-12-01T00:00:00"/>
    <x v="601"/>
    <d v="2020-02-08T00:00:00"/>
    <x v="443"/>
    <n v="13"/>
    <s v="USD"/>
    <x v="10"/>
    <n v="9"/>
    <n v="37"/>
    <n v="36"/>
    <x v="3"/>
    <n v="6"/>
    <n v="0.05"/>
    <n v="6244.4000000000005"/>
    <n v="5057.9640000000009"/>
    <n v="41525.26"/>
    <n v="6119.5119999999952"/>
  </r>
  <r>
    <s v="SO - 0005168"/>
    <s v="Online"/>
    <s v="WARE-XYS1001"/>
    <d v="2019-08-23T00:00:00"/>
    <x v="601"/>
    <d v="2020-02-03T00:00:00"/>
    <x v="440"/>
    <n v="14"/>
    <s v="USD"/>
    <x v="20"/>
    <n v="17"/>
    <n v="7"/>
    <n v="31"/>
    <x v="2"/>
    <n v="4"/>
    <n v="7.4999999999999997E-2"/>
    <n v="3872.6"/>
    <n v="3252.9839999999999"/>
    <n v="14328.62"/>
    <n v="1316.6840000000011"/>
  </r>
  <r>
    <s v="SO - 0005169"/>
    <s v="Online"/>
    <s v="WARE-NMK1003"/>
    <d v="2019-08-23T00:00:00"/>
    <x v="601"/>
    <d v="2020-01-31T00:00:00"/>
    <x v="434"/>
    <n v="9"/>
    <s v="USD"/>
    <x v="5"/>
    <n v="12"/>
    <n v="30"/>
    <n v="141"/>
    <x v="1"/>
    <n v="23"/>
    <n v="0.3"/>
    <n v="1762.1000000000001"/>
    <n v="1180.6070000000002"/>
    <n v="4933.88"/>
    <n v="211.45199999999932"/>
  </r>
  <r>
    <s v="SO - 0005170"/>
    <s v="Online"/>
    <s v="WARE-UHY1004"/>
    <d v="2019-08-23T00:00:00"/>
    <x v="601"/>
    <d v="2020-01-26T00:00:00"/>
    <x v="437"/>
    <n v="20"/>
    <s v="USD"/>
    <x v="20"/>
    <n v="17"/>
    <n v="37"/>
    <n v="239"/>
    <x v="1"/>
    <n v="29"/>
    <n v="7.4999999999999997E-2"/>
    <n v="2552.7000000000003"/>
    <n v="1480.566"/>
    <n v="7083.7425000000003"/>
    <n v="2642.0445"/>
  </r>
  <r>
    <s v="SO - 0005171"/>
    <s v="Wholesale"/>
    <s v="WARE-NMK1003"/>
    <d v="2019-08-23T00:00:00"/>
    <x v="601"/>
    <d v="2020-02-13T00:00:00"/>
    <x v="439"/>
    <n v="16"/>
    <s v="USD"/>
    <x v="25"/>
    <n v="27"/>
    <n v="19"/>
    <n v="199"/>
    <x v="1"/>
    <n v="23"/>
    <n v="0.1"/>
    <n v="1005"/>
    <n v="502.5"/>
    <n v="3618"/>
    <n v="1608"/>
  </r>
  <r>
    <s v="SO - 0005172"/>
    <s v="Online"/>
    <s v="WARE-NBV1002"/>
    <d v="2019-08-23T00:00:00"/>
    <x v="601"/>
    <d v="2020-02-02T00:00:00"/>
    <x v="434"/>
    <n v="9"/>
    <s v="USD"/>
    <x v="20"/>
    <n v="17"/>
    <n v="5"/>
    <n v="81"/>
    <x v="2"/>
    <n v="37"/>
    <n v="0.05"/>
    <n v="1340"/>
    <n v="978.19999999999993"/>
    <n v="5092"/>
    <n v="1179.2000000000003"/>
  </r>
  <r>
    <s v="SO - 0005173"/>
    <s v="Distributor"/>
    <s v="WARE-PUJ1005"/>
    <d v="2019-08-23T00:00:00"/>
    <x v="601"/>
    <d v="2020-01-31T00:00:00"/>
    <x v="448"/>
    <n v="34"/>
    <s v="USD"/>
    <x v="12"/>
    <n v="25"/>
    <n v="13"/>
    <n v="298"/>
    <x v="0"/>
    <n v="5"/>
    <n v="0.05"/>
    <n v="1842.5"/>
    <n v="921.25"/>
    <n v="1750.375"/>
    <n v="829.125"/>
  </r>
  <r>
    <s v="SO - 0005174"/>
    <s v="Wholesale"/>
    <s v="WARE-XYS1001"/>
    <d v="2019-12-01T00:00:00"/>
    <x v="601"/>
    <d v="2020-02-17T00:00:00"/>
    <x v="426"/>
    <n v="5"/>
    <s v="USD"/>
    <x v="21"/>
    <n v="26"/>
    <n v="18"/>
    <n v="34"/>
    <x v="1"/>
    <n v="35"/>
    <n v="0.4"/>
    <n v="3852.5"/>
    <n v="3236.1"/>
    <n v="4623"/>
    <n v="-1849.1999999999998"/>
  </r>
  <r>
    <s v="SO - 0005175"/>
    <s v="In-Store"/>
    <s v="WARE-NMK1003"/>
    <d v="2019-12-01T00:00:00"/>
    <x v="602"/>
    <d v="2020-02-10T00:00:00"/>
    <x v="442"/>
    <n v="18"/>
    <s v="USD"/>
    <x v="11"/>
    <n v="5"/>
    <n v="47"/>
    <n v="102"/>
    <x v="3"/>
    <n v="25"/>
    <n v="0.1"/>
    <n v="1212.7"/>
    <n v="715.49299999999994"/>
    <n v="3274.2900000000004"/>
    <n v="1127.8110000000006"/>
  </r>
  <r>
    <s v="SO - 0005176"/>
    <s v="Online"/>
    <s v="WARE-XYS1001"/>
    <d v="2019-08-23T00:00:00"/>
    <x v="602"/>
    <d v="2020-02-13T00:00:00"/>
    <x v="427"/>
    <n v="5"/>
    <s v="USD"/>
    <x v="1"/>
    <n v="14"/>
    <n v="22"/>
    <n v="32"/>
    <x v="0"/>
    <n v="38"/>
    <n v="0.05"/>
    <n v="3819"/>
    <n v="2940.63"/>
    <n v="3628.0499999999997"/>
    <n v="687.41999999999962"/>
  </r>
  <r>
    <s v="SO - 0005177"/>
    <s v="Distributor"/>
    <s v="WARE-NMK1003"/>
    <d v="2019-08-23T00:00:00"/>
    <x v="602"/>
    <d v="2020-01-27T00:00:00"/>
    <x v="432"/>
    <n v="11"/>
    <s v="USD"/>
    <x v="4"/>
    <n v="22"/>
    <n v="19"/>
    <n v="97"/>
    <x v="1"/>
    <n v="2"/>
    <n v="0.2"/>
    <n v="1065.3"/>
    <n v="532.65"/>
    <n v="6817.92"/>
    <n v="2556.7200000000003"/>
  </r>
  <r>
    <s v="SO - 0005178"/>
    <s v="Wholesale"/>
    <s v="WARE-PUJ1005"/>
    <d v="2019-12-01T00:00:00"/>
    <x v="602"/>
    <d v="2020-02-02T00:00:00"/>
    <x v="438"/>
    <n v="25"/>
    <s v="USD"/>
    <x v="3"/>
    <n v="28"/>
    <n v="38"/>
    <n v="311"/>
    <x v="0"/>
    <n v="15"/>
    <n v="0.1"/>
    <n v="1862.6000000000001"/>
    <n v="1192.0640000000001"/>
    <n v="10058.040000000001"/>
    <n v="2905.6560000000009"/>
  </r>
  <r>
    <s v="SO - 0005179"/>
    <s v="Wholesale"/>
    <s v="WARE-MKL1006"/>
    <d v="2019-12-01T00:00:00"/>
    <x v="602"/>
    <d v="2020-01-28T00:00:00"/>
    <x v="441"/>
    <n v="22"/>
    <s v="USD"/>
    <x v="21"/>
    <n v="26"/>
    <n v="35"/>
    <n v="345"/>
    <x v="0"/>
    <n v="42"/>
    <n v="0.1"/>
    <n v="1989.9"/>
    <n v="1154.1420000000001"/>
    <n v="7163.64"/>
    <n v="2547.0720000000001"/>
  </r>
  <r>
    <s v="SO - 0005180"/>
    <s v="Online"/>
    <s v="WARE-UHY1004"/>
    <d v="2019-12-01T00:00:00"/>
    <x v="602"/>
    <d v="2020-02-17T00:00:00"/>
    <x v="437"/>
    <n v="19"/>
    <s v="USD"/>
    <x v="24"/>
    <n v="16"/>
    <n v="34"/>
    <n v="211"/>
    <x v="1"/>
    <n v="29"/>
    <n v="7.4999999999999997E-2"/>
    <n v="2693.4"/>
    <n v="2289.39"/>
    <n v="19931.16"/>
    <n v="1616.0400000000009"/>
  </r>
  <r>
    <s v="SO - 0005181"/>
    <s v="Distributor"/>
    <s v="WARE-UHY1004"/>
    <d v="2019-08-23T00:00:00"/>
    <x v="602"/>
    <d v="2020-02-13T00:00:00"/>
    <x v="434"/>
    <n v="8"/>
    <s v="USD"/>
    <x v="4"/>
    <n v="22"/>
    <n v="25"/>
    <n v="227"/>
    <x v="1"/>
    <n v="2"/>
    <n v="0.4"/>
    <n v="4020"/>
    <n v="2613"/>
    <n v="16884"/>
    <n v="-1407"/>
  </r>
  <r>
    <s v="SO - 0005182"/>
    <s v="Online"/>
    <s v="WARE-UHY1004"/>
    <d v="2019-08-23T00:00:00"/>
    <x v="602"/>
    <d v="2020-02-17T00:00:00"/>
    <x v="442"/>
    <n v="18"/>
    <s v="USD"/>
    <x v="5"/>
    <n v="12"/>
    <n v="8"/>
    <n v="214"/>
    <x v="4"/>
    <n v="9"/>
    <n v="0.1"/>
    <n v="1212.7"/>
    <n v="557.8420000000001"/>
    <n v="3274.2900000000004"/>
    <n v="1600.7640000000001"/>
  </r>
  <r>
    <s v="SO - 0005183"/>
    <s v="Online"/>
    <s v="WARE-UHY1004"/>
    <d v="2019-08-23T00:00:00"/>
    <x v="602"/>
    <d v="2020-02-12T00:00:00"/>
    <x v="434"/>
    <n v="8"/>
    <s v="USD"/>
    <x v="16"/>
    <n v="18"/>
    <n v="24"/>
    <n v="213"/>
    <x v="1"/>
    <n v="45"/>
    <n v="0.1"/>
    <n v="3484"/>
    <n v="2891.72"/>
    <n v="9406.8000000000011"/>
    <n v="731.64000000000124"/>
  </r>
  <r>
    <s v="SO - 0005184"/>
    <s v="Online"/>
    <s v="WARE-NMK1003"/>
    <d v="2019-12-01T00:00:00"/>
    <x v="603"/>
    <d v="2020-02-07T00:00:00"/>
    <x v="442"/>
    <n v="17"/>
    <s v="USD"/>
    <x v="23"/>
    <n v="15"/>
    <n v="26"/>
    <n v="131"/>
    <x v="1"/>
    <n v="36"/>
    <n v="0.3"/>
    <n v="3845.8"/>
    <n v="2499.77"/>
    <n v="8076.18"/>
    <n v="576.8700000000008"/>
  </r>
  <r>
    <s v="SO - 0005185"/>
    <s v="Distributor"/>
    <s v="WARE-NMK1003"/>
    <d v="2019-08-23T00:00:00"/>
    <x v="603"/>
    <d v="2020-02-07T00:00:00"/>
    <x v="435"/>
    <n v="20"/>
    <s v="USD"/>
    <x v="2"/>
    <n v="21"/>
    <n v="28"/>
    <n v="155"/>
    <x v="0"/>
    <n v="42"/>
    <n v="0.2"/>
    <n v="2398.6"/>
    <n v="1703.0059999999999"/>
    <n v="3837.76"/>
    <n v="431.7480000000005"/>
  </r>
  <r>
    <s v="SO - 0005186"/>
    <s v="In-Store"/>
    <s v="WARE-MKL1006"/>
    <d v="2019-12-01T00:00:00"/>
    <x v="603"/>
    <d v="2020-02-17T00:00:00"/>
    <x v="437"/>
    <n v="18"/>
    <s v="USD"/>
    <x v="26"/>
    <n v="3"/>
    <n v="27"/>
    <n v="360"/>
    <x v="2"/>
    <n v="4"/>
    <n v="7.4999999999999997E-2"/>
    <n v="6123.8"/>
    <n v="3919.232"/>
    <n v="28322.575000000001"/>
    <n v="8726.4150000000009"/>
  </r>
  <r>
    <s v="SO - 0005187"/>
    <s v="In-Store"/>
    <s v="WARE-NBV1002"/>
    <d v="2019-12-01T00:00:00"/>
    <x v="603"/>
    <d v="2020-02-07T00:00:00"/>
    <x v="442"/>
    <n v="17"/>
    <s v="USD"/>
    <x v="27"/>
    <n v="1"/>
    <n v="50"/>
    <n v="83"/>
    <x v="1"/>
    <n v="11"/>
    <n v="0.1"/>
    <n v="1788.9"/>
    <n v="1216.4520000000002"/>
    <n v="4830.0300000000007"/>
    <n v="1180.674"/>
  </r>
  <r>
    <s v="SO - 0005188"/>
    <s v="In-Store"/>
    <s v="WARE-XYS1001"/>
    <d v="2019-08-23T00:00:00"/>
    <x v="603"/>
    <d v="2020-01-29T00:00:00"/>
    <x v="433"/>
    <n v="13"/>
    <s v="USD"/>
    <x v="6"/>
    <n v="10"/>
    <n v="12"/>
    <n v="55"/>
    <x v="4"/>
    <n v="9"/>
    <n v="0.05"/>
    <n v="3926.2000000000003"/>
    <n v="2002.3620000000001"/>
    <n v="11189.67"/>
    <n v="5182.5839999999998"/>
  </r>
  <r>
    <s v="SO - 0005189"/>
    <s v="Online"/>
    <s v="WARE-XYS1001"/>
    <d v="2019-12-01T00:00:00"/>
    <x v="603"/>
    <d v="2020-01-30T00:00:00"/>
    <x v="439"/>
    <n v="14"/>
    <s v="USD"/>
    <x v="16"/>
    <n v="18"/>
    <n v="37"/>
    <n v="31"/>
    <x v="3"/>
    <n v="47"/>
    <n v="0.1"/>
    <n v="180.9"/>
    <n v="124.821"/>
    <n v="1139.67"/>
    <n v="265.92300000000012"/>
  </r>
  <r>
    <s v="SO - 0005190"/>
    <s v="Distributor"/>
    <s v="WARE-XYS1001"/>
    <d v="2019-08-23T00:00:00"/>
    <x v="603"/>
    <d v="2020-01-31T00:00:00"/>
    <x v="449"/>
    <n v="27"/>
    <s v="USD"/>
    <x v="15"/>
    <n v="24"/>
    <n v="5"/>
    <n v="40"/>
    <x v="0"/>
    <n v="38"/>
    <n v="0.05"/>
    <n v="3169.1"/>
    <n v="2313.4429999999998"/>
    <n v="9031.9349999999995"/>
    <n v="2091.6059999999998"/>
  </r>
  <r>
    <s v="SO - 0005191"/>
    <s v="Wholesale"/>
    <s v="WARE-PUJ1005"/>
    <d v="2019-08-23T00:00:00"/>
    <x v="603"/>
    <d v="2020-02-07T00:00:00"/>
    <x v="436"/>
    <n v="6"/>
    <s v="USD"/>
    <x v="21"/>
    <n v="26"/>
    <n v="10"/>
    <n v="267"/>
    <x v="1"/>
    <n v="11"/>
    <n v="0.15"/>
    <n v="1172.5"/>
    <n v="539.35"/>
    <n v="996.625"/>
    <n v="457.27499999999998"/>
  </r>
  <r>
    <s v="SO - 0005192"/>
    <s v="Online"/>
    <s v="WARE-NBV1002"/>
    <d v="2019-08-23T00:00:00"/>
    <x v="604"/>
    <d v="2020-02-04T00:00:00"/>
    <x v="428"/>
    <n v="4"/>
    <s v="USD"/>
    <x v="20"/>
    <n v="17"/>
    <n v="18"/>
    <n v="84"/>
    <x v="1"/>
    <n v="2"/>
    <n v="0.05"/>
    <n v="3959.7000000000003"/>
    <n v="2573.8050000000003"/>
    <n v="18808.575000000001"/>
    <n v="5939.5499999999993"/>
  </r>
  <r>
    <s v="SO - 0005193"/>
    <s v="In-Store"/>
    <s v="WARE-NMK1003"/>
    <d v="2019-12-01T00:00:00"/>
    <x v="604"/>
    <d v="2020-02-06T00:00:00"/>
    <x v="436"/>
    <n v="5"/>
    <s v="USD"/>
    <x v="6"/>
    <n v="10"/>
    <n v="30"/>
    <n v="126"/>
    <x v="2"/>
    <n v="16"/>
    <n v="0.05"/>
    <n v="194.3"/>
    <n v="108.80800000000002"/>
    <n v="1292.095"/>
    <n v="530.43899999999985"/>
  </r>
  <r>
    <s v="SO - 0005194"/>
    <s v="In-Store"/>
    <s v="WARE-XYS1001"/>
    <d v="2019-12-01T00:00:00"/>
    <x v="604"/>
    <d v="2020-02-02T00:00:00"/>
    <x v="447"/>
    <n v="25"/>
    <s v="USD"/>
    <x v="5"/>
    <n v="12"/>
    <n v="3"/>
    <n v="29"/>
    <x v="0"/>
    <n v="22"/>
    <n v="0.05"/>
    <n v="2318.2000000000003"/>
    <n v="1877.7420000000004"/>
    <n v="17618.32"/>
    <n v="2596.3839999999964"/>
  </r>
  <r>
    <s v="SO - 0005195"/>
    <s v="In-Store"/>
    <s v="WARE-PUJ1005"/>
    <d v="2019-08-23T00:00:00"/>
    <x v="604"/>
    <d v="2020-02-05T00:00:00"/>
    <x v="433"/>
    <n v="12"/>
    <s v="USD"/>
    <x v="6"/>
    <n v="10"/>
    <n v="46"/>
    <n v="301"/>
    <x v="4"/>
    <n v="18"/>
    <n v="0.1"/>
    <n v="1916.2"/>
    <n v="1494.6360000000002"/>
    <n v="5173.7400000000007"/>
    <n v="689.83200000000033"/>
  </r>
  <r>
    <s v="SO - 0005196"/>
    <s v="In-Store"/>
    <s v="WARE-NBV1002"/>
    <d v="2019-12-01T00:00:00"/>
    <x v="604"/>
    <d v="2020-02-05T00:00:00"/>
    <x v="440"/>
    <n v="11"/>
    <s v="USD"/>
    <x v="0"/>
    <n v="6"/>
    <n v="26"/>
    <n v="73"/>
    <x v="0"/>
    <n v="22"/>
    <n v="0.05"/>
    <n v="2512.5"/>
    <n v="1055.25"/>
    <n v="11934.375"/>
    <n v="6658.125"/>
  </r>
  <r>
    <s v="SO - 0005197"/>
    <s v="In-Store"/>
    <s v="WARE-MKL1006"/>
    <d v="2019-12-01T00:00:00"/>
    <x v="604"/>
    <d v="2020-01-27T00:00:00"/>
    <x v="436"/>
    <n v="5"/>
    <s v="USD"/>
    <x v="7"/>
    <n v="4"/>
    <n v="16"/>
    <n v="352"/>
    <x v="1"/>
    <n v="29"/>
    <n v="0.15"/>
    <n v="174.20000000000002"/>
    <n v="102.77800000000001"/>
    <n v="888.42"/>
    <n v="271.75199999999995"/>
  </r>
  <r>
    <s v="SO - 0005198"/>
    <s v="Online"/>
    <s v="WARE-MKL1006"/>
    <d v="2019-08-23T00:00:00"/>
    <x v="605"/>
    <d v="2020-02-12T00:00:00"/>
    <x v="438"/>
    <n v="22"/>
    <s v="USD"/>
    <x v="19"/>
    <n v="19"/>
    <n v="34"/>
    <n v="340"/>
    <x v="0"/>
    <n v="5"/>
    <n v="0.1"/>
    <n v="5668.2"/>
    <n v="3344.2379999999998"/>
    <n v="5101.38"/>
    <n v="1757.1420000000003"/>
  </r>
  <r>
    <s v="SO - 0005199"/>
    <s v="In-Store"/>
    <s v="WARE-NMK1003"/>
    <d v="2019-08-23T00:00:00"/>
    <x v="605"/>
    <d v="2020-02-12T00:00:00"/>
    <x v="438"/>
    <n v="22"/>
    <s v="USD"/>
    <x v="13"/>
    <n v="2"/>
    <n v="2"/>
    <n v="169"/>
    <x v="1"/>
    <n v="17"/>
    <n v="0.3"/>
    <n v="1876"/>
    <n v="1106.8399999999999"/>
    <n v="3939.6"/>
    <n v="619.08000000000038"/>
  </r>
  <r>
    <s v="SO - 0005200"/>
    <s v="In-Store"/>
    <s v="WARE-MKL1006"/>
    <d v="2019-12-01T00:00:00"/>
    <x v="605"/>
    <d v="2020-02-03T00:00:00"/>
    <x v="449"/>
    <n v="25"/>
    <s v="USD"/>
    <x v="27"/>
    <n v="1"/>
    <n v="29"/>
    <n v="366"/>
    <x v="1"/>
    <n v="2"/>
    <n v="0.1"/>
    <n v="1969.8"/>
    <n v="886.41"/>
    <n v="10636.92"/>
    <n v="5318.46"/>
  </r>
  <r>
    <s v="SO - 0005201"/>
    <s v="In-Store"/>
    <s v="WARE-UHY1004"/>
    <d v="2019-08-23T00:00:00"/>
    <x v="605"/>
    <d v="2020-02-16T00:00:00"/>
    <x v="442"/>
    <n v="15"/>
    <s v="USD"/>
    <x v="27"/>
    <n v="1"/>
    <n v="15"/>
    <n v="244"/>
    <x v="1"/>
    <n v="26"/>
    <n v="7.4999999999999997E-2"/>
    <n v="1045.2"/>
    <n v="836.16000000000008"/>
    <n v="4834.05"/>
    <n v="653.25"/>
  </r>
  <r>
    <s v="SO - 0005202"/>
    <s v="In-Store"/>
    <s v="WARE-PUJ1005"/>
    <d v="2019-08-23T00:00:00"/>
    <x v="605"/>
    <d v="2020-02-15T00:00:00"/>
    <x v="439"/>
    <n v="12"/>
    <s v="USD"/>
    <x v="27"/>
    <n v="1"/>
    <n v="25"/>
    <n v="276"/>
    <x v="3"/>
    <n v="25"/>
    <n v="0.2"/>
    <n v="5681.6"/>
    <n v="2727.1680000000001"/>
    <n v="22726.400000000001"/>
    <n v="9090.5600000000013"/>
  </r>
  <r>
    <s v="SO - 0005203"/>
    <s v="In-Store"/>
    <s v="WARE-NMK1003"/>
    <d v="2019-12-01T00:00:00"/>
    <x v="605"/>
    <d v="2020-02-03T00:00:00"/>
    <x v="433"/>
    <n v="11"/>
    <s v="USD"/>
    <x v="27"/>
    <n v="1"/>
    <n v="22"/>
    <n v="147"/>
    <x v="1"/>
    <n v="29"/>
    <n v="0.15"/>
    <n v="1105.5"/>
    <n v="442.20000000000005"/>
    <n v="4698.375"/>
    <n v="2487.375"/>
  </r>
  <r>
    <s v="SO - 0005204"/>
    <s v="In-Store"/>
    <s v="WARE-NBV1002"/>
    <d v="2019-12-01T00:00:00"/>
    <x v="605"/>
    <d v="2020-02-02T00:00:00"/>
    <x v="437"/>
    <n v="16"/>
    <s v="USD"/>
    <x v="11"/>
    <n v="5"/>
    <n v="3"/>
    <n v="64"/>
    <x v="1"/>
    <n v="2"/>
    <n v="0.15"/>
    <n v="5427"/>
    <n v="2170.8000000000002"/>
    <n v="32290.649999999998"/>
    <n v="17095.049999999996"/>
  </r>
  <r>
    <s v="SO - 0005205"/>
    <s v="Online"/>
    <s v="WARE-NMK1003"/>
    <d v="2019-08-23T00:00:00"/>
    <x v="606"/>
    <d v="2020-02-24T00:00:00"/>
    <x v="442"/>
    <n v="14"/>
    <s v="USD"/>
    <x v="16"/>
    <n v="18"/>
    <n v="3"/>
    <n v="140"/>
    <x v="1"/>
    <n v="31"/>
    <n v="0.05"/>
    <n v="2378.5"/>
    <n v="1403.3149999999998"/>
    <n v="15817.025"/>
    <n v="5993.8200000000015"/>
  </r>
  <r>
    <s v="SO - 0005206"/>
    <s v="In-Store"/>
    <s v="WARE-XYS1001"/>
    <d v="2019-12-01T00:00:00"/>
    <x v="606"/>
    <d v="2020-02-17T00:00:00"/>
    <x v="436"/>
    <n v="3"/>
    <s v="USD"/>
    <x v="0"/>
    <n v="6"/>
    <n v="43"/>
    <n v="42"/>
    <x v="2"/>
    <n v="16"/>
    <n v="7.4999999999999997E-2"/>
    <n v="5038.4000000000005"/>
    <n v="2418.4320000000002"/>
    <n v="23302.600000000006"/>
    <n v="11210.440000000004"/>
  </r>
  <r>
    <s v="SO - 0005207"/>
    <s v="Online"/>
    <s v="WARE-XYS1001"/>
    <d v="2019-12-01T00:00:00"/>
    <x v="606"/>
    <d v="2020-02-04T00:00:00"/>
    <x v="443"/>
    <n v="8"/>
    <s v="USD"/>
    <x v="18"/>
    <n v="13"/>
    <n v="32"/>
    <n v="9"/>
    <x v="1"/>
    <n v="3"/>
    <n v="0.05"/>
    <n v="857.6"/>
    <n v="497.40799999999996"/>
    <n v="814.72"/>
    <n v="317.31200000000007"/>
  </r>
  <r>
    <s v="SO - 0005208"/>
    <s v="In-Store"/>
    <s v="WARE-NMK1003"/>
    <d v="2019-12-01T00:00:00"/>
    <x v="606"/>
    <d v="2020-02-08T00:00:00"/>
    <x v="450"/>
    <n v="37"/>
    <s v="USD"/>
    <x v="11"/>
    <n v="5"/>
    <n v="39"/>
    <n v="147"/>
    <x v="2"/>
    <n v="8"/>
    <n v="0.2"/>
    <n v="1728.6000000000001"/>
    <n v="1417.452"/>
    <n v="11063.04"/>
    <n v="-276.57599999999911"/>
  </r>
  <r>
    <s v="SO - 0005209"/>
    <s v="In-Store"/>
    <s v="WARE-UHY1004"/>
    <d v="2019-08-23T00:00:00"/>
    <x v="606"/>
    <d v="2020-02-06T00:00:00"/>
    <x v="440"/>
    <n v="9"/>
    <s v="USD"/>
    <x v="0"/>
    <n v="6"/>
    <n v="11"/>
    <n v="241"/>
    <x v="3"/>
    <n v="47"/>
    <n v="7.4999999999999997E-2"/>
    <n v="221.1"/>
    <n v="163.614"/>
    <n v="1022.5875000000001"/>
    <n v="204.51750000000004"/>
  </r>
  <r>
    <s v="SO - 0005210"/>
    <s v="In-Store"/>
    <s v="WARE-UHY1004"/>
    <d v="2019-12-01T00:00:00"/>
    <x v="606"/>
    <d v="2020-02-23T00:00:00"/>
    <x v="437"/>
    <n v="15"/>
    <s v="USD"/>
    <x v="11"/>
    <n v="5"/>
    <n v="36"/>
    <n v="249"/>
    <x v="2"/>
    <n v="16"/>
    <n v="0.05"/>
    <n v="1118.9000000000001"/>
    <n v="637.77300000000002"/>
    <n v="4251.82"/>
    <n v="1700.7279999999996"/>
  </r>
  <r>
    <s v="SO - 0005211"/>
    <s v="Distributor"/>
    <s v="WARE-NMK1003"/>
    <d v="2019-12-01T00:00:00"/>
    <x v="606"/>
    <d v="2020-02-19T00:00:00"/>
    <x v="447"/>
    <n v="23"/>
    <s v="USD"/>
    <x v="8"/>
    <n v="23"/>
    <n v="20"/>
    <n v="153"/>
    <x v="4"/>
    <n v="10"/>
    <n v="0.1"/>
    <n v="207.70000000000002"/>
    <n v="137.08200000000002"/>
    <n v="1121.5800000000002"/>
    <n v="299.08799999999997"/>
  </r>
  <r>
    <s v="SO - 0005212"/>
    <s v="Online"/>
    <s v="WARE-NBV1002"/>
    <d v="2019-08-23T00:00:00"/>
    <x v="606"/>
    <d v="2020-02-23T00:00:00"/>
    <x v="440"/>
    <n v="9"/>
    <s v="USD"/>
    <x v="24"/>
    <n v="16"/>
    <n v="36"/>
    <n v="85"/>
    <x v="3"/>
    <n v="28"/>
    <n v="0.05"/>
    <n v="1051.9000000000001"/>
    <n v="641.65899999999999"/>
    <n v="2997.915"/>
    <n v="1072.9380000000001"/>
  </r>
  <r>
    <s v="SO - 0005213"/>
    <s v="Distributor"/>
    <s v="WARE-NMK1003"/>
    <d v="2019-12-01T00:00:00"/>
    <x v="607"/>
    <d v="2020-02-15T00:00:00"/>
    <x v="449"/>
    <n v="23"/>
    <s v="USD"/>
    <x v="4"/>
    <n v="22"/>
    <n v="43"/>
    <n v="140"/>
    <x v="1"/>
    <n v="21"/>
    <n v="7.4999999999999997E-2"/>
    <n v="214.4"/>
    <n v="107.2"/>
    <n v="991.6"/>
    <n v="455.6"/>
  </r>
  <r>
    <s v="SO - 0005214"/>
    <s v="In-Store"/>
    <s v="WARE-XYS1001"/>
    <d v="2019-12-01T00:00:00"/>
    <x v="607"/>
    <d v="2020-02-16T00:00:00"/>
    <x v="435"/>
    <n v="16"/>
    <s v="USD"/>
    <x v="9"/>
    <n v="8"/>
    <n v="29"/>
    <n v="32"/>
    <x v="1"/>
    <n v="2"/>
    <n v="0.1"/>
    <n v="6485.6"/>
    <n v="4734.4880000000003"/>
    <n v="29185.200000000001"/>
    <n v="5512.7599999999984"/>
  </r>
  <r>
    <s v="SO - 0005215"/>
    <s v="In-Store"/>
    <s v="WARE-UHY1004"/>
    <d v="2019-12-01T00:00:00"/>
    <x v="607"/>
    <d v="2020-02-16T00:00:00"/>
    <x v="441"/>
    <n v="17"/>
    <s v="USD"/>
    <x v="10"/>
    <n v="9"/>
    <n v="37"/>
    <n v="255"/>
    <x v="2"/>
    <n v="13"/>
    <n v="0.1"/>
    <n v="2706.8"/>
    <n v="1569.944"/>
    <n v="9744.4800000000014"/>
    <n v="3464.7040000000015"/>
  </r>
  <r>
    <s v="SO - 0005216"/>
    <s v="Distributor"/>
    <s v="WARE-XYS1001"/>
    <d v="2019-12-01T00:00:00"/>
    <x v="607"/>
    <d v="2020-02-14T00:00:00"/>
    <x v="447"/>
    <n v="22"/>
    <s v="USD"/>
    <x v="12"/>
    <n v="25"/>
    <n v="10"/>
    <n v="49"/>
    <x v="0"/>
    <n v="5"/>
    <n v="7.4999999999999997E-2"/>
    <n v="951.4"/>
    <n v="589.86799999999994"/>
    <n v="7040.3600000000006"/>
    <n v="2321.4160000000011"/>
  </r>
  <r>
    <s v="SO - 0005217"/>
    <s v="Distributor"/>
    <s v="WARE-PUJ1005"/>
    <d v="2019-08-23T00:00:00"/>
    <x v="607"/>
    <d v="2020-02-25T00:00:00"/>
    <x v="443"/>
    <n v="7"/>
    <s v="USD"/>
    <x v="4"/>
    <n v="22"/>
    <n v="7"/>
    <n v="268"/>
    <x v="1"/>
    <n v="46"/>
    <n v="7.4999999999999997E-2"/>
    <n v="1983.2"/>
    <n v="1487.4"/>
    <n v="11006.760000000002"/>
    <n v="2082.3600000000006"/>
  </r>
  <r>
    <s v="SO - 0005218"/>
    <s v="Distributor"/>
    <s v="WARE-XYS1001"/>
    <d v="2019-08-23T00:00:00"/>
    <x v="607"/>
    <d v="2020-02-16T00:00:00"/>
    <x v="437"/>
    <n v="14"/>
    <s v="USD"/>
    <x v="8"/>
    <n v="23"/>
    <n v="41"/>
    <n v="45"/>
    <x v="3"/>
    <n v="25"/>
    <n v="0.1"/>
    <n v="3872.6"/>
    <n v="2517.19"/>
    <n v="6970.68"/>
    <n v="1936.3000000000002"/>
  </r>
  <r>
    <s v="SO - 0005219"/>
    <s v="Online"/>
    <s v="WARE-UHY1004"/>
    <d v="2019-12-01T00:00:00"/>
    <x v="607"/>
    <d v="2020-02-24T00:00:00"/>
    <x v="435"/>
    <n v="16"/>
    <s v="USD"/>
    <x v="1"/>
    <n v="14"/>
    <n v="4"/>
    <n v="214"/>
    <x v="1"/>
    <n v="41"/>
    <n v="7.4999999999999997E-2"/>
    <n v="3999.9"/>
    <n v="3119.922"/>
    <n v="18499.537500000002"/>
    <n v="2899.9275000000016"/>
  </r>
  <r>
    <s v="SO - 0005220"/>
    <s v="Online"/>
    <s v="WARE-PUJ1005"/>
    <d v="2019-08-23T00:00:00"/>
    <x v="608"/>
    <d v="2020-02-17T00:00:00"/>
    <x v="444"/>
    <n v="14"/>
    <s v="USD"/>
    <x v="1"/>
    <n v="14"/>
    <n v="12"/>
    <n v="270"/>
    <x v="3"/>
    <n v="25"/>
    <n v="0.3"/>
    <n v="2244.5"/>
    <n v="1773.155"/>
    <n v="7855.7499999999991"/>
    <n v="-1010.0250000000005"/>
  </r>
  <r>
    <s v="SO - 0005221"/>
    <s v="Distributor"/>
    <s v="WARE-NMK1003"/>
    <d v="2019-08-23T00:00:00"/>
    <x v="608"/>
    <d v="2020-01-31T00:00:00"/>
    <x v="449"/>
    <n v="22"/>
    <s v="USD"/>
    <x v="8"/>
    <n v="23"/>
    <n v="3"/>
    <n v="139"/>
    <x v="4"/>
    <n v="18"/>
    <n v="7.4999999999999997E-2"/>
    <n v="1748.7"/>
    <n v="699.48"/>
    <n v="4852.6425000000008"/>
    <n v="2754.2025000000008"/>
  </r>
  <r>
    <s v="SO - 0005222"/>
    <s v="Online"/>
    <s v="WARE-XYS1001"/>
    <d v="2019-08-23T00:00:00"/>
    <x v="608"/>
    <d v="2020-02-09T00:00:00"/>
    <x v="441"/>
    <n v="16"/>
    <s v="USD"/>
    <x v="23"/>
    <n v="15"/>
    <n v="9"/>
    <n v="30"/>
    <x v="1"/>
    <n v="24"/>
    <n v="0.05"/>
    <n v="3845.8"/>
    <n v="1615.2360000000001"/>
    <n v="21921.06"/>
    <n v="12229.644"/>
  </r>
  <r>
    <s v="SO - 0005223"/>
    <s v="In-Store"/>
    <s v="WARE-NMK1003"/>
    <d v="2019-08-23T00:00:00"/>
    <x v="608"/>
    <d v="2020-02-10T00:00:00"/>
    <x v="439"/>
    <n v="9"/>
    <s v="USD"/>
    <x v="7"/>
    <n v="4"/>
    <n v="38"/>
    <n v="91"/>
    <x v="1"/>
    <n v="29"/>
    <n v="7.4999999999999997E-2"/>
    <n v="2398.6"/>
    <n v="1990.8379999999997"/>
    <n v="8874.82"/>
    <n v="911.46800000000076"/>
  </r>
  <r>
    <s v="SO - 0005224"/>
    <s v="In-Store"/>
    <s v="WARE-NMK1003"/>
    <d v="2019-12-01T00:00:00"/>
    <x v="608"/>
    <d v="2020-02-06T00:00:00"/>
    <x v="449"/>
    <n v="22"/>
    <s v="USD"/>
    <x v="13"/>
    <n v="2"/>
    <n v="9"/>
    <n v="128"/>
    <x v="1"/>
    <n v="23"/>
    <n v="7.4999999999999997E-2"/>
    <n v="5554.3"/>
    <n v="4276.8110000000006"/>
    <n v="41101.82"/>
    <n v="6887.3319999999949"/>
  </r>
  <r>
    <s v="SO - 0005225"/>
    <s v="Online"/>
    <s v="WARE-MKL1006"/>
    <d v="2019-08-23T00:00:00"/>
    <x v="608"/>
    <d v="2020-02-11T00:00:00"/>
    <x v="438"/>
    <n v="19"/>
    <s v="USD"/>
    <x v="24"/>
    <n v="16"/>
    <n v="31"/>
    <n v="345"/>
    <x v="0"/>
    <n v="5"/>
    <n v="0.15"/>
    <n v="3926.2000000000003"/>
    <n v="2630.5540000000005"/>
    <n v="13349.08"/>
    <n v="2826.8639999999978"/>
  </r>
  <r>
    <s v="SO - 0005226"/>
    <s v="Wholesale"/>
    <s v="WARE-NMK1003"/>
    <d v="2019-12-01T00:00:00"/>
    <x v="608"/>
    <d v="2020-02-19T00:00:00"/>
    <x v="451"/>
    <n v="28"/>
    <s v="USD"/>
    <x v="21"/>
    <n v="26"/>
    <n v="28"/>
    <n v="157"/>
    <x v="1"/>
    <n v="31"/>
    <n v="0.05"/>
    <n v="6231"/>
    <n v="3177.81"/>
    <n v="23677.8"/>
    <n v="10966.56"/>
  </r>
  <r>
    <s v="SO - 0005227"/>
    <s v="Online"/>
    <s v="WARE-NMK1003"/>
    <d v="2019-12-01T00:00:00"/>
    <x v="608"/>
    <d v="2020-02-06T00:00:00"/>
    <x v="443"/>
    <n v="6"/>
    <s v="USD"/>
    <x v="5"/>
    <n v="12"/>
    <n v="33"/>
    <n v="138"/>
    <x v="0"/>
    <n v="12"/>
    <n v="0.05"/>
    <n v="6056.8"/>
    <n v="4118.6240000000007"/>
    <n v="11507.92"/>
    <n v="3270.6719999999987"/>
  </r>
  <r>
    <s v="SO - 0005228"/>
    <s v="In-Store"/>
    <s v="WARE-PUJ1005"/>
    <d v="2019-08-23T00:00:00"/>
    <x v="609"/>
    <d v="2020-02-07T00:00:00"/>
    <x v="452"/>
    <n v="22"/>
    <s v="USD"/>
    <x v="14"/>
    <n v="7"/>
    <n v="32"/>
    <n v="273"/>
    <x v="2"/>
    <n v="16"/>
    <n v="7.4999999999999997E-2"/>
    <n v="2552.7000000000003"/>
    <n v="1327.4040000000002"/>
    <n v="9444.9900000000016"/>
    <n v="4135.3740000000007"/>
  </r>
  <r>
    <s v="SO - 0005229"/>
    <s v="In-Store"/>
    <s v="WARE-UHY1004"/>
    <d v="2019-12-01T00:00:00"/>
    <x v="609"/>
    <d v="2020-02-05T00:00:00"/>
    <x v="439"/>
    <n v="8"/>
    <s v="USD"/>
    <x v="11"/>
    <n v="5"/>
    <n v="4"/>
    <n v="251"/>
    <x v="1"/>
    <n v="21"/>
    <n v="0.05"/>
    <n v="1038.5"/>
    <n v="882.72500000000002"/>
    <n v="6906.0249999999996"/>
    <n v="726.94999999999982"/>
  </r>
  <r>
    <s v="SO - 0005230"/>
    <s v="In-Store"/>
    <s v="WARE-UHY1004"/>
    <d v="2019-08-23T00:00:00"/>
    <x v="609"/>
    <d v="2020-02-15T00:00:00"/>
    <x v="446"/>
    <n v="25"/>
    <s v="USD"/>
    <x v="27"/>
    <n v="1"/>
    <n v="50"/>
    <n v="245"/>
    <x v="2"/>
    <n v="13"/>
    <n v="7.4999999999999997E-2"/>
    <n v="6244.4000000000005"/>
    <n v="5182.8519999999999"/>
    <n v="17328.210000000003"/>
    <n v="1779.6540000000023"/>
  </r>
  <r>
    <s v="SO - 0005231"/>
    <s v="In-Store"/>
    <s v="WARE-NMK1003"/>
    <d v="2019-12-01T00:00:00"/>
    <x v="609"/>
    <d v="2020-02-25T00:00:00"/>
    <x v="453"/>
    <n v="35"/>
    <s v="USD"/>
    <x v="10"/>
    <n v="9"/>
    <n v="11"/>
    <n v="180"/>
    <x v="0"/>
    <n v="42"/>
    <n v="0.05"/>
    <n v="3852.5"/>
    <n v="1926.25"/>
    <n v="29279"/>
    <n v="13869"/>
  </r>
  <r>
    <s v="SO - 0005232"/>
    <s v="In-Store"/>
    <s v="WARE-XYS1001"/>
    <d v="2019-12-01T00:00:00"/>
    <x v="609"/>
    <d v="2020-02-20T00:00:00"/>
    <x v="440"/>
    <n v="6"/>
    <s v="USD"/>
    <x v="11"/>
    <n v="5"/>
    <n v="29"/>
    <n v="54"/>
    <x v="1"/>
    <n v="17"/>
    <n v="0.1"/>
    <n v="3906.1"/>
    <n v="2812.3919999999998"/>
    <n v="17577.45"/>
    <n v="3515.4900000000016"/>
  </r>
  <r>
    <s v="SO - 0005233"/>
    <s v="Distributor"/>
    <s v="WARE-NMK1003"/>
    <d v="2019-12-01T00:00:00"/>
    <x v="609"/>
    <d v="2020-02-27T00:00:00"/>
    <x v="454"/>
    <n v="28"/>
    <s v="USD"/>
    <x v="4"/>
    <n v="22"/>
    <n v="27"/>
    <n v="176"/>
    <x v="1"/>
    <n v="41"/>
    <n v="0.2"/>
    <n v="227.8"/>
    <n v="111.622"/>
    <n v="182.24"/>
    <n v="70.618000000000009"/>
  </r>
  <r>
    <s v="SO - 0005234"/>
    <s v="In-Store"/>
    <s v="WARE-NMK1003"/>
    <d v="2019-12-01T00:00:00"/>
    <x v="609"/>
    <d v="2020-02-14T00:00:00"/>
    <x v="438"/>
    <n v="18"/>
    <s v="USD"/>
    <x v="0"/>
    <n v="6"/>
    <n v="47"/>
    <n v="186"/>
    <x v="1"/>
    <n v="43"/>
    <n v="0.1"/>
    <n v="3457.2000000000003"/>
    <n v="1486.596"/>
    <n v="18668.88"/>
    <n v="9749.3040000000001"/>
  </r>
  <r>
    <s v="SO - 0005235"/>
    <s v="In-Store"/>
    <s v="WARE-NMK1003"/>
    <d v="2019-12-01T00:00:00"/>
    <x v="609"/>
    <d v="2020-02-23T00:00:00"/>
    <x v="445"/>
    <n v="19"/>
    <s v="USD"/>
    <x v="7"/>
    <n v="4"/>
    <n v="32"/>
    <n v="199"/>
    <x v="1"/>
    <n v="24"/>
    <n v="0.05"/>
    <n v="2412"/>
    <n v="1712.52"/>
    <n v="18331.2"/>
    <n v="4631.0400000000009"/>
  </r>
  <r>
    <s v="SO - 0005236"/>
    <s v="Wholesale"/>
    <s v="WARE-NMK1003"/>
    <d v="2019-12-01T00:00:00"/>
    <x v="610"/>
    <d v="2020-02-19T00:00:00"/>
    <x v="439"/>
    <n v="7"/>
    <s v="USD"/>
    <x v="21"/>
    <n v="26"/>
    <n v="39"/>
    <n v="193"/>
    <x v="4"/>
    <n v="9"/>
    <n v="0.2"/>
    <n v="4006.6"/>
    <n v="3285.4119999999998"/>
    <n v="16026.400000000001"/>
    <n v="-400.65999999999622"/>
  </r>
  <r>
    <s v="SO - 0005237"/>
    <s v="In-Store"/>
    <s v="WARE-MKL1006"/>
    <d v="2019-08-23T00:00:00"/>
    <x v="610"/>
    <d v="2020-02-19T00:00:00"/>
    <x v="446"/>
    <n v="24"/>
    <s v="USD"/>
    <x v="7"/>
    <n v="4"/>
    <n v="41"/>
    <n v="367"/>
    <x v="1"/>
    <n v="33"/>
    <n v="7.4999999999999997E-2"/>
    <n v="261.3"/>
    <n v="107.133"/>
    <n v="966.81000000000006"/>
    <n v="538.27800000000002"/>
  </r>
  <r>
    <s v="SO - 0005238"/>
    <s v="Online"/>
    <s v="WARE-NBV1002"/>
    <d v="2019-12-01T00:00:00"/>
    <x v="610"/>
    <d v="2020-02-22T00:00:00"/>
    <x v="438"/>
    <n v="17"/>
    <s v="USD"/>
    <x v="16"/>
    <n v="18"/>
    <n v="40"/>
    <n v="86"/>
    <x v="1"/>
    <n v="32"/>
    <n v="0.05"/>
    <n v="938"/>
    <n v="534.66"/>
    <n v="4455.5"/>
    <n v="1782.2000000000003"/>
  </r>
  <r>
    <s v="SO - 0005239"/>
    <s v="Online"/>
    <s v="WARE-PUJ1005"/>
    <d v="2019-08-23T00:00:00"/>
    <x v="610"/>
    <d v="2020-02-18T00:00:00"/>
    <x v="435"/>
    <n v="13"/>
    <s v="USD"/>
    <x v="24"/>
    <n v="16"/>
    <n v="15"/>
    <n v="269"/>
    <x v="1"/>
    <n v="32"/>
    <n v="0.05"/>
    <n v="3028.4"/>
    <n v="2150.1639999999998"/>
    <n v="8630.94"/>
    <n v="2180.4480000000012"/>
  </r>
  <r>
    <s v="SO - 0005240"/>
    <s v="Online"/>
    <s v="WARE-XYS1001"/>
    <d v="2019-12-01T00:00:00"/>
    <x v="610"/>
    <d v="2020-02-20T00:00:00"/>
    <x v="440"/>
    <n v="5"/>
    <s v="USD"/>
    <x v="24"/>
    <n v="16"/>
    <n v="19"/>
    <n v="31"/>
    <x v="3"/>
    <n v="28"/>
    <n v="0.1"/>
    <n v="2546"/>
    <n v="1476.6799999999998"/>
    <n v="18331.2"/>
    <n v="6517.760000000002"/>
  </r>
  <r>
    <s v="SO - 0005241"/>
    <s v="Online"/>
    <s v="WARE-NBV1002"/>
    <d v="2019-12-01T00:00:00"/>
    <x v="610"/>
    <d v="2020-02-13T00:00:00"/>
    <x v="445"/>
    <n v="18"/>
    <s v="USD"/>
    <x v="17"/>
    <n v="20"/>
    <n v="24"/>
    <n v="67"/>
    <x v="2"/>
    <n v="1"/>
    <n v="0.2"/>
    <n v="214.4"/>
    <n v="124.35199999999999"/>
    <n v="171.52"/>
    <n v="47.168000000000021"/>
  </r>
  <r>
    <s v="SO - 0005242"/>
    <s v="Online"/>
    <s v="WARE-NMK1003"/>
    <d v="2019-08-23T00:00:00"/>
    <x v="610"/>
    <d v="2020-02-23T00:00:00"/>
    <x v="444"/>
    <n v="12"/>
    <s v="USD"/>
    <x v="18"/>
    <n v="13"/>
    <n v="32"/>
    <n v="132"/>
    <x v="0"/>
    <n v="19"/>
    <n v="0.1"/>
    <n v="214.4"/>
    <n v="96.48"/>
    <n v="1157.7600000000002"/>
    <n v="578.88000000000022"/>
  </r>
  <r>
    <s v="SO - 0005243"/>
    <s v="Online"/>
    <s v="WARE-UHY1004"/>
    <d v="2019-12-01T00:00:00"/>
    <x v="611"/>
    <d v="2020-02-19T00:00:00"/>
    <x v="446"/>
    <n v="23"/>
    <s v="USD"/>
    <x v="19"/>
    <n v="19"/>
    <n v="25"/>
    <n v="217"/>
    <x v="1"/>
    <n v="32"/>
    <n v="0.05"/>
    <n v="3845.8"/>
    <n v="1922.9"/>
    <n v="18267.55"/>
    <n v="8653.0499999999993"/>
  </r>
  <r>
    <s v="SO - 0005244"/>
    <s v="Wholesale"/>
    <s v="WARE-XYS1001"/>
    <d v="2019-12-01T00:00:00"/>
    <x v="611"/>
    <d v="2020-02-09T00:00:00"/>
    <x v="444"/>
    <n v="11"/>
    <s v="USD"/>
    <x v="21"/>
    <n v="26"/>
    <n v="43"/>
    <n v="18"/>
    <x v="2"/>
    <n v="16"/>
    <n v="0.05"/>
    <n v="1038.5"/>
    <n v="737.33499999999992"/>
    <n v="2959.7249999999999"/>
    <n v="747.72000000000025"/>
  </r>
  <r>
    <s v="SO - 0005245"/>
    <s v="In-Store"/>
    <s v="WARE-MKL1006"/>
    <d v="2019-08-23T00:00:00"/>
    <x v="611"/>
    <d v="2020-02-13T00:00:00"/>
    <x v="454"/>
    <n v="26"/>
    <s v="USD"/>
    <x v="27"/>
    <n v="1"/>
    <n v="10"/>
    <n v="338"/>
    <x v="2"/>
    <n v="37"/>
    <n v="0.2"/>
    <n v="234.5"/>
    <n v="93.800000000000011"/>
    <n v="1500.8000000000002"/>
    <n v="750.40000000000009"/>
  </r>
  <r>
    <s v="SO - 0005246"/>
    <s v="Distributor"/>
    <s v="WARE-NMK1003"/>
    <d v="2019-12-01T00:00:00"/>
    <x v="611"/>
    <d v="2020-02-09T00:00:00"/>
    <x v="437"/>
    <n v="10"/>
    <s v="USD"/>
    <x v="4"/>
    <n v="22"/>
    <n v="15"/>
    <n v="187"/>
    <x v="1"/>
    <n v="14"/>
    <n v="0.05"/>
    <n v="904.5"/>
    <n v="443.20499999999998"/>
    <n v="4296.375"/>
    <n v="2080.35"/>
  </r>
  <r>
    <s v="SO - 0005247"/>
    <s v="In-Store"/>
    <s v="WARE-NMK1003"/>
    <d v="2019-12-01T00:00:00"/>
    <x v="611"/>
    <d v="2020-02-21T00:00:00"/>
    <x v="442"/>
    <n v="9"/>
    <s v="USD"/>
    <x v="6"/>
    <n v="10"/>
    <n v="17"/>
    <n v="112"/>
    <x v="1"/>
    <n v="31"/>
    <n v="7.4999999999999997E-2"/>
    <n v="1728.6000000000001"/>
    <n v="1019.874"/>
    <n v="4796.8650000000007"/>
    <n v="1737.2430000000004"/>
  </r>
  <r>
    <s v="SO - 0005248"/>
    <s v="In-Store"/>
    <s v="WARE-UHY1004"/>
    <d v="2019-12-01T00:00:00"/>
    <x v="611"/>
    <d v="2020-02-21T00:00:00"/>
    <x v="443"/>
    <n v="3"/>
    <s v="USD"/>
    <x v="14"/>
    <n v="7"/>
    <n v="6"/>
    <n v="245"/>
    <x v="1"/>
    <n v="23"/>
    <n v="0.05"/>
    <n v="743.7"/>
    <n v="312.35399999999998"/>
    <n v="2826.06"/>
    <n v="1576.644"/>
  </r>
  <r>
    <s v="SO - 0005249"/>
    <s v="In-Store"/>
    <s v="WARE-XYS1001"/>
    <d v="2019-08-23T00:00:00"/>
    <x v="612"/>
    <d v="2020-02-04T00:00:00"/>
    <x v="439"/>
    <n v="5"/>
    <s v="USD"/>
    <x v="27"/>
    <n v="1"/>
    <n v="15"/>
    <n v="9"/>
    <x v="4"/>
    <n v="9"/>
    <n v="0.2"/>
    <n v="1192.6000000000001"/>
    <n v="632.07800000000009"/>
    <n v="7632.6400000000012"/>
    <n v="2576.0160000000005"/>
  </r>
  <r>
    <s v="SO - 0005250"/>
    <s v="In-Store"/>
    <s v="WARE-UHY1004"/>
    <d v="2019-12-01T00:00:00"/>
    <x v="612"/>
    <d v="2020-02-14T00:00:00"/>
    <x v="451"/>
    <n v="24"/>
    <s v="USD"/>
    <x v="11"/>
    <n v="5"/>
    <n v="28"/>
    <n v="206"/>
    <x v="2"/>
    <n v="37"/>
    <n v="7.4999999999999997E-2"/>
    <n v="2211"/>
    <n v="1392.93"/>
    <n v="6135.5250000000005"/>
    <n v="1956.7350000000006"/>
  </r>
  <r>
    <s v="SO - 0005251"/>
    <s v="In-Store"/>
    <s v="WARE-NMK1003"/>
    <d v="2019-12-01T00:00:00"/>
    <x v="612"/>
    <d v="2020-02-05T00:00:00"/>
    <x v="440"/>
    <n v="3"/>
    <s v="USD"/>
    <x v="26"/>
    <n v="3"/>
    <n v="1"/>
    <n v="110"/>
    <x v="2"/>
    <n v="13"/>
    <n v="0.1"/>
    <n v="837.5"/>
    <n v="502.5"/>
    <n v="5276.25"/>
    <n v="1758.75"/>
  </r>
  <r>
    <s v="SO - 0005252"/>
    <s v="In-Store"/>
    <s v="WARE-NMK1003"/>
    <d v="2019-12-01T00:00:00"/>
    <x v="612"/>
    <d v="2020-02-07T00:00:00"/>
    <x v="444"/>
    <n v="10"/>
    <s v="USD"/>
    <x v="22"/>
    <n v="11"/>
    <n v="45"/>
    <n v="178"/>
    <x v="1"/>
    <n v="35"/>
    <n v="0.05"/>
    <n v="2505.8000000000002"/>
    <n v="1603.7120000000002"/>
    <n v="16663.57"/>
    <n v="5437.5859999999975"/>
  </r>
  <r>
    <s v="SO - 0005253"/>
    <s v="Wholesale"/>
    <s v="WARE-NMK1003"/>
    <d v="2019-12-01T00:00:00"/>
    <x v="612"/>
    <d v="2020-02-19T00:00:00"/>
    <x v="453"/>
    <n v="32"/>
    <s v="USD"/>
    <x v="25"/>
    <n v="27"/>
    <n v="33"/>
    <n v="156"/>
    <x v="0"/>
    <n v="19"/>
    <n v="0.1"/>
    <n v="194.3"/>
    <n v="114.637"/>
    <n v="174.87"/>
    <n v="60.233000000000004"/>
  </r>
  <r>
    <s v="SO - 0005254"/>
    <s v="Online"/>
    <s v="WARE-XYS1001"/>
    <d v="2019-08-23T00:00:00"/>
    <x v="612"/>
    <d v="2020-02-11T00:00:00"/>
    <x v="435"/>
    <n v="11"/>
    <s v="USD"/>
    <x v="24"/>
    <n v="16"/>
    <n v="35"/>
    <n v="16"/>
    <x v="1"/>
    <n v="24"/>
    <n v="7.4999999999999997E-2"/>
    <n v="1969.8"/>
    <n v="1181.8799999999999"/>
    <n v="5466.1949999999997"/>
    <n v="1920.5550000000003"/>
  </r>
  <r>
    <s v="SO - 0005255"/>
    <s v="Online"/>
    <s v="WARE-XYS1001"/>
    <d v="2019-08-23T00:00:00"/>
    <x v="612"/>
    <d v="2020-02-27T00:00:00"/>
    <x v="451"/>
    <n v="24"/>
    <s v="USD"/>
    <x v="20"/>
    <n v="17"/>
    <n v="13"/>
    <n v="21"/>
    <x v="0"/>
    <n v="15"/>
    <n v="7.4999999999999997E-2"/>
    <n v="1929.6000000000001"/>
    <n v="1485.7920000000001"/>
    <n v="3569.76"/>
    <n v="598.17599999999993"/>
  </r>
  <r>
    <s v="SO - 0005256"/>
    <s v="In-Store"/>
    <s v="WARE-PUJ1005"/>
    <d v="2019-12-01T00:00:00"/>
    <x v="612"/>
    <d v="2020-02-09T00:00:00"/>
    <x v="452"/>
    <n v="19"/>
    <s v="USD"/>
    <x v="26"/>
    <n v="3"/>
    <n v="21"/>
    <n v="315"/>
    <x v="1"/>
    <n v="11"/>
    <n v="0.1"/>
    <n v="207.70000000000002"/>
    <n v="95.542000000000016"/>
    <n v="373.86"/>
    <n v="182.77599999999998"/>
  </r>
  <r>
    <s v="SO - 0005257"/>
    <s v="In-Store"/>
    <s v="WARE-UHY1004"/>
    <d v="2019-12-01T00:00:00"/>
    <x v="612"/>
    <d v="2020-02-11T00:00:00"/>
    <x v="448"/>
    <n v="23"/>
    <s v="USD"/>
    <x v="6"/>
    <n v="10"/>
    <n v="33"/>
    <n v="229"/>
    <x v="2"/>
    <n v="16"/>
    <n v="7.4999999999999997E-2"/>
    <n v="3906.1"/>
    <n v="3046.7579999999998"/>
    <n v="25291.997500000001"/>
    <n v="3964.6915000000045"/>
  </r>
  <r>
    <s v="SO - 0005258"/>
    <s v="Wholesale"/>
    <s v="WARE-PUJ1005"/>
    <d v="2019-12-01T00:00:00"/>
    <x v="612"/>
    <d v="2020-02-11T00:00:00"/>
    <x v="437"/>
    <n v="9"/>
    <s v="USD"/>
    <x v="25"/>
    <n v="27"/>
    <n v="14"/>
    <n v="281"/>
    <x v="0"/>
    <n v="34"/>
    <n v="0.4"/>
    <n v="3879.3"/>
    <n v="3025.8540000000003"/>
    <n v="6982.7400000000007"/>
    <n v="-2094.822000000001"/>
  </r>
  <r>
    <s v="SO - 0005259"/>
    <s v="In-Store"/>
    <s v="WARE-NBV1002"/>
    <d v="2019-08-23T00:00:00"/>
    <x v="612"/>
    <d v="2020-02-04T00:00:00"/>
    <x v="441"/>
    <n v="12"/>
    <s v="USD"/>
    <x v="7"/>
    <n v="4"/>
    <n v="48"/>
    <n v="76"/>
    <x v="0"/>
    <n v="38"/>
    <n v="0.05"/>
    <n v="2438.8000000000002"/>
    <n v="1999.816"/>
    <n v="18534.88"/>
    <n v="2536.3520000000008"/>
  </r>
  <r>
    <s v="SO - 0005260"/>
    <s v="Online"/>
    <s v="WARE-UHY1004"/>
    <d v="2019-08-23T00:00:00"/>
    <x v="613"/>
    <d v="2020-02-20T00:00:00"/>
    <x v="437"/>
    <n v="8"/>
    <s v="USD"/>
    <x v="19"/>
    <n v="19"/>
    <n v="12"/>
    <n v="261"/>
    <x v="1"/>
    <n v="21"/>
    <n v="0.05"/>
    <n v="2278"/>
    <n v="1070.6599999999999"/>
    <n v="15148.699999999999"/>
    <n v="7654.08"/>
  </r>
  <r>
    <s v="SO - 0005261"/>
    <s v="In-Store"/>
    <s v="WARE-NMK1003"/>
    <d v="2019-12-01T00:00:00"/>
    <x v="613"/>
    <d v="2020-03-01T00:00:00"/>
    <x v="447"/>
    <n v="16"/>
    <s v="USD"/>
    <x v="14"/>
    <n v="7"/>
    <n v="33"/>
    <n v="143"/>
    <x v="1"/>
    <n v="41"/>
    <n v="7.4999999999999997E-2"/>
    <n v="6237.7"/>
    <n v="4803.0289999999995"/>
    <n v="28849.362500000003"/>
    <n v="4834.2175000000061"/>
  </r>
  <r>
    <s v="SO - 0005262"/>
    <s v="Online"/>
    <s v="WARE-PUJ1005"/>
    <d v="2019-12-01T00:00:00"/>
    <x v="613"/>
    <d v="2020-02-07T00:00:00"/>
    <x v="454"/>
    <n v="24"/>
    <s v="USD"/>
    <x v="17"/>
    <n v="20"/>
    <n v="7"/>
    <n v="262"/>
    <x v="0"/>
    <n v="42"/>
    <n v="0.05"/>
    <n v="5098.7"/>
    <n v="4180.9339999999993"/>
    <n v="19375.059999999998"/>
    <n v="2651.3240000000005"/>
  </r>
  <r>
    <s v="SO - 0005263"/>
    <s v="Distributor"/>
    <s v="WARE-PUJ1005"/>
    <d v="2019-12-01T00:00:00"/>
    <x v="613"/>
    <d v="2020-02-22T00:00:00"/>
    <x v="450"/>
    <n v="30"/>
    <s v="USD"/>
    <x v="12"/>
    <n v="25"/>
    <n v="10"/>
    <n v="311"/>
    <x v="2"/>
    <n v="13"/>
    <n v="7.4999999999999997E-2"/>
    <n v="1943"/>
    <n v="1515.54"/>
    <n v="1797.2750000000001"/>
    <n v="281.73500000000013"/>
  </r>
  <r>
    <s v="SO - 0005264"/>
    <s v="Online"/>
    <s v="WARE-UHY1004"/>
    <d v="2019-08-23T00:00:00"/>
    <x v="613"/>
    <d v="2020-03-02T00:00:00"/>
    <x v="452"/>
    <n v="18"/>
    <s v="USD"/>
    <x v="19"/>
    <n v="19"/>
    <n v="23"/>
    <n v="209"/>
    <x v="0"/>
    <n v="19"/>
    <n v="0.05"/>
    <n v="824.1"/>
    <n v="354.363"/>
    <n v="4697.37"/>
    <n v="2571.192"/>
  </r>
  <r>
    <s v="SO - 0005265"/>
    <s v="Distributor"/>
    <s v="WARE-PUJ1005"/>
    <d v="2019-08-23T00:00:00"/>
    <x v="613"/>
    <d v="2020-02-08T00:00:00"/>
    <x v="440"/>
    <n v="2"/>
    <s v="USD"/>
    <x v="2"/>
    <n v="21"/>
    <n v="23"/>
    <n v="268"/>
    <x v="4"/>
    <n v="10"/>
    <n v="0.3"/>
    <n v="1072"/>
    <n v="600.32000000000005"/>
    <n v="2251.1999999999998"/>
    <n v="450.23999999999978"/>
  </r>
  <r>
    <s v="SO - 0005266"/>
    <s v="In-Store"/>
    <s v="WARE-NBV1002"/>
    <d v="2019-12-01T00:00:00"/>
    <x v="613"/>
    <d v="2020-02-24T00:00:00"/>
    <x v="447"/>
    <n v="16"/>
    <s v="USD"/>
    <x v="27"/>
    <n v="1"/>
    <n v="31"/>
    <n v="73"/>
    <x v="1"/>
    <n v="21"/>
    <n v="0.15"/>
    <n v="2539.3000000000002"/>
    <n v="1904.4750000000001"/>
    <n v="12950.43"/>
    <n v="1523.58"/>
  </r>
  <r>
    <s v="SO - 0005267"/>
    <s v="Online"/>
    <s v="WARE-XYS1001"/>
    <d v="2019-08-23T00:00:00"/>
    <x v="613"/>
    <d v="2020-03-01T00:00:00"/>
    <x v="441"/>
    <n v="11"/>
    <s v="USD"/>
    <x v="24"/>
    <n v="16"/>
    <n v="21"/>
    <n v="45"/>
    <x v="4"/>
    <n v="10"/>
    <n v="7.4999999999999997E-2"/>
    <n v="2345"/>
    <n v="1195.95"/>
    <n v="6507.375"/>
    <n v="2919.5249999999996"/>
  </r>
  <r>
    <s v="SO - 0005268"/>
    <s v="Wholesale"/>
    <s v="WARE-PUJ1005"/>
    <d v="2019-12-01T00:00:00"/>
    <x v="613"/>
    <d v="2020-02-05T00:00:00"/>
    <x v="452"/>
    <n v="18"/>
    <s v="USD"/>
    <x v="3"/>
    <n v="28"/>
    <n v="3"/>
    <n v="296"/>
    <x v="2"/>
    <n v="8"/>
    <n v="0.4"/>
    <n v="1025.1000000000001"/>
    <n v="563.80500000000018"/>
    <n v="4305.42"/>
    <n v="358.78499999999894"/>
  </r>
  <r>
    <s v="SO - 0005269"/>
    <s v="Distributor"/>
    <s v="WARE-XYS1001"/>
    <d v="2019-12-01T00:00:00"/>
    <x v="614"/>
    <d v="2020-02-21T00:00:00"/>
    <x v="445"/>
    <n v="14"/>
    <s v="USD"/>
    <x v="15"/>
    <n v="24"/>
    <n v="8"/>
    <n v="29"/>
    <x v="3"/>
    <n v="25"/>
    <n v="0.05"/>
    <n v="991.6"/>
    <n v="545.38000000000011"/>
    <n v="7536.16"/>
    <n v="3173.119999999999"/>
  </r>
  <r>
    <s v="SO - 0005270"/>
    <s v="Online"/>
    <s v="WARE-NBV1002"/>
    <d v="2019-12-01T00:00:00"/>
    <x v="614"/>
    <d v="2020-02-16T00:00:00"/>
    <x v="448"/>
    <n v="21"/>
    <s v="USD"/>
    <x v="16"/>
    <n v="18"/>
    <n v="8"/>
    <n v="85"/>
    <x v="0"/>
    <n v="42"/>
    <n v="7.4999999999999997E-2"/>
    <n v="2345"/>
    <n v="1735.3"/>
    <n v="8676.5"/>
    <n v="1735.3000000000002"/>
  </r>
  <r>
    <s v="SO - 0005271"/>
    <s v="In-Store"/>
    <s v="WARE-XYS1001"/>
    <d v="2019-12-01T00:00:00"/>
    <x v="614"/>
    <d v="2020-02-19T00:00:00"/>
    <x v="447"/>
    <n v="15"/>
    <s v="USD"/>
    <x v="9"/>
    <n v="8"/>
    <n v="44"/>
    <n v="20"/>
    <x v="1"/>
    <n v="41"/>
    <n v="0.05"/>
    <n v="1701.8"/>
    <n v="1276.3499999999999"/>
    <n v="12933.679999999998"/>
    <n v="2722.8799999999992"/>
  </r>
  <r>
    <s v="SO - 0005272"/>
    <s v="In-Store"/>
    <s v="WARE-NBV1002"/>
    <d v="2019-12-01T00:00:00"/>
    <x v="614"/>
    <d v="2020-03-03T00:00:00"/>
    <x v="445"/>
    <n v="14"/>
    <s v="USD"/>
    <x v="22"/>
    <n v="11"/>
    <n v="27"/>
    <n v="63"/>
    <x v="0"/>
    <n v="22"/>
    <n v="0.2"/>
    <n v="174.20000000000002"/>
    <n v="123.682"/>
    <n v="696.80000000000018"/>
    <n v="78.390000000000214"/>
  </r>
  <r>
    <s v="SO - 0005273"/>
    <s v="In-Store"/>
    <s v="WARE-PUJ1005"/>
    <d v="2019-08-23T00:00:00"/>
    <x v="614"/>
    <d v="2020-02-15T00:00:00"/>
    <x v="448"/>
    <n v="21"/>
    <s v="USD"/>
    <x v="9"/>
    <n v="8"/>
    <n v="17"/>
    <n v="275"/>
    <x v="0"/>
    <n v="42"/>
    <n v="0.15"/>
    <n v="1058.6000000000001"/>
    <n v="868.05200000000002"/>
    <n v="6298.67"/>
    <n v="222.30599999999959"/>
  </r>
  <r>
    <s v="SO - 0005274"/>
    <s v="Distributor"/>
    <s v="WARE-NBV1002"/>
    <d v="2019-12-01T00:00:00"/>
    <x v="614"/>
    <d v="2020-02-09T00:00:00"/>
    <x v="435"/>
    <n v="9"/>
    <s v="USD"/>
    <x v="2"/>
    <n v="21"/>
    <n v="3"/>
    <n v="64"/>
    <x v="3"/>
    <n v="6"/>
    <n v="0.05"/>
    <n v="3966.4"/>
    <n v="2379.84"/>
    <n v="15072.32"/>
    <n v="5552.9599999999991"/>
  </r>
  <r>
    <s v="SO - 0005275"/>
    <s v="Distributor"/>
    <s v="WARE-UHY1004"/>
    <d v="2019-08-23T00:00:00"/>
    <x v="615"/>
    <d v="2020-03-03T00:00:00"/>
    <x v="447"/>
    <n v="14"/>
    <s v="USD"/>
    <x v="4"/>
    <n v="22"/>
    <n v="19"/>
    <n v="227"/>
    <x v="2"/>
    <n v="16"/>
    <n v="0.1"/>
    <n v="201"/>
    <n v="120.6"/>
    <n v="1085.4000000000001"/>
    <n v="361.80000000000018"/>
  </r>
  <r>
    <s v="SO - 0005276"/>
    <s v="Distributor"/>
    <s v="WARE-NMK1003"/>
    <d v="2019-12-01T00:00:00"/>
    <x v="615"/>
    <d v="2020-02-29T00:00:00"/>
    <x v="447"/>
    <n v="14"/>
    <s v="USD"/>
    <x v="4"/>
    <n v="22"/>
    <n v="43"/>
    <n v="203"/>
    <x v="1"/>
    <n v="36"/>
    <n v="0.1"/>
    <n v="2358.4"/>
    <n v="1462.2080000000001"/>
    <n v="16980.48"/>
    <n v="5282.8159999999989"/>
  </r>
  <r>
    <s v="SO - 0005277"/>
    <s v="Wholesale"/>
    <s v="WARE-UHY1004"/>
    <d v="2019-12-01T00:00:00"/>
    <x v="615"/>
    <d v="2020-02-29T00:00:00"/>
    <x v="452"/>
    <n v="16"/>
    <s v="USD"/>
    <x v="3"/>
    <n v="28"/>
    <n v="9"/>
    <n v="237"/>
    <x v="1"/>
    <n v="17"/>
    <n v="0.15"/>
    <n v="6257.8"/>
    <n v="3066.3220000000001"/>
    <n v="31914.780000000002"/>
    <n v="13516.848000000002"/>
  </r>
  <r>
    <s v="SO - 0005278"/>
    <s v="In-Store"/>
    <s v="WARE-UHY1004"/>
    <d v="2019-12-01T00:00:00"/>
    <x v="615"/>
    <d v="2020-02-27T00:00:00"/>
    <x v="441"/>
    <n v="9"/>
    <s v="USD"/>
    <x v="14"/>
    <n v="7"/>
    <n v="18"/>
    <n v="231"/>
    <x v="0"/>
    <n v="5"/>
    <n v="0.15"/>
    <n v="931.30000000000007"/>
    <n v="689.16200000000003"/>
    <n v="5541.2350000000006"/>
    <n v="717.10100000000057"/>
  </r>
  <r>
    <s v="SO - 0005279"/>
    <s v="Online"/>
    <s v="WARE-XYS1001"/>
    <d v="2019-08-23T00:00:00"/>
    <x v="615"/>
    <d v="2020-02-09T00:00:00"/>
    <x v="442"/>
    <n v="5"/>
    <s v="USD"/>
    <x v="16"/>
    <n v="18"/>
    <n v="9"/>
    <n v="27"/>
    <x v="1"/>
    <n v="31"/>
    <n v="0.05"/>
    <n v="1172.5"/>
    <n v="750.4"/>
    <n v="1113.875"/>
    <n v="363.47500000000002"/>
  </r>
  <r>
    <s v="SO - 0005280"/>
    <s v="In-Store"/>
    <s v="WARE-MKL1006"/>
    <d v="2019-08-23T00:00:00"/>
    <x v="616"/>
    <d v="2020-02-29T00:00:00"/>
    <x v="441"/>
    <n v="8"/>
    <s v="USD"/>
    <x v="9"/>
    <n v="8"/>
    <n v="26"/>
    <n v="362"/>
    <x v="1"/>
    <n v="14"/>
    <n v="0.1"/>
    <n v="1922.9"/>
    <n v="1288.3430000000001"/>
    <n v="6922.4400000000005"/>
    <n v="1769.0680000000002"/>
  </r>
  <r>
    <s v="SO - 0005281"/>
    <s v="Online"/>
    <s v="WARE-NBV1002"/>
    <d v="2019-12-01T00:00:00"/>
    <x v="616"/>
    <d v="2020-02-12T00:00:00"/>
    <x v="447"/>
    <n v="13"/>
    <s v="USD"/>
    <x v="18"/>
    <n v="13"/>
    <n v="12"/>
    <n v="77"/>
    <x v="1"/>
    <n v="17"/>
    <n v="0.15"/>
    <n v="2747"/>
    <n v="1098.8"/>
    <n v="4669.8999999999996"/>
    <n v="2472.2999999999997"/>
  </r>
  <r>
    <s v="SO - 0005282"/>
    <s v="In-Store"/>
    <s v="WARE-UHY1004"/>
    <d v="2019-12-01T00:00:00"/>
    <x v="616"/>
    <d v="2020-02-16T00:00:00"/>
    <x v="446"/>
    <n v="18"/>
    <s v="USD"/>
    <x v="11"/>
    <n v="5"/>
    <n v="15"/>
    <n v="212"/>
    <x v="1"/>
    <n v="24"/>
    <n v="7.4999999999999997E-2"/>
    <n v="5272.9000000000005"/>
    <n v="2267.3470000000002"/>
    <n v="29264.595000000001"/>
    <n v="15660.512999999999"/>
  </r>
  <r>
    <s v="SO - 0005283"/>
    <s v="In-Store"/>
    <s v="WARE-NMK1003"/>
    <d v="2019-12-01T00:00:00"/>
    <x v="616"/>
    <d v="2020-02-12T00:00:00"/>
    <x v="446"/>
    <n v="18"/>
    <s v="USD"/>
    <x v="7"/>
    <n v="4"/>
    <n v="12"/>
    <n v="196"/>
    <x v="3"/>
    <n v="25"/>
    <n v="0.1"/>
    <n v="2646.5"/>
    <n v="1640.83"/>
    <n v="16672.95"/>
    <n v="5187.1400000000012"/>
  </r>
  <r>
    <s v="SO - 0005284"/>
    <s v="In-Store"/>
    <s v="WARE-MKL1006"/>
    <d v="2019-08-23T00:00:00"/>
    <x v="616"/>
    <d v="2020-02-18T00:00:00"/>
    <x v="454"/>
    <n v="21"/>
    <s v="USD"/>
    <x v="11"/>
    <n v="5"/>
    <n v="50"/>
    <n v="342"/>
    <x v="1"/>
    <n v="33"/>
    <n v="0.1"/>
    <n v="3906.1"/>
    <n v="1874.9279999999999"/>
    <n v="7030.98"/>
    <n v="3281.1239999999998"/>
  </r>
  <r>
    <s v="SO - 0005285"/>
    <s v="Online"/>
    <s v="WARE-UHY1004"/>
    <d v="2019-08-23T00:00:00"/>
    <x v="616"/>
    <d v="2020-02-27T00:00:00"/>
    <x v="451"/>
    <n v="20"/>
    <s v="USD"/>
    <x v="20"/>
    <n v="17"/>
    <n v="9"/>
    <n v="233"/>
    <x v="1"/>
    <n v="17"/>
    <n v="7.4999999999999997E-2"/>
    <n v="1038.5"/>
    <n v="498.47999999999996"/>
    <n v="1921.2250000000001"/>
    <n v="924.26500000000021"/>
  </r>
  <r>
    <s v="SO - 0005286"/>
    <s v="In-Store"/>
    <s v="WARE-PUJ1005"/>
    <d v="2019-12-01T00:00:00"/>
    <x v="616"/>
    <d v="2020-02-14T00:00:00"/>
    <x v="446"/>
    <n v="18"/>
    <s v="USD"/>
    <x v="6"/>
    <n v="10"/>
    <n v="35"/>
    <n v="284"/>
    <x v="1"/>
    <n v="45"/>
    <n v="7.4999999999999997E-2"/>
    <n v="1159.1000000000001"/>
    <n v="486.82200000000006"/>
    <n v="5360.8375000000015"/>
    <n v="2926.7275000000013"/>
  </r>
  <r>
    <s v="SO - 0005287"/>
    <s v="In-Store"/>
    <s v="WARE-PUJ1005"/>
    <d v="2019-12-01T00:00:00"/>
    <x v="616"/>
    <d v="2020-02-19T00:00:00"/>
    <x v="446"/>
    <n v="18"/>
    <s v="USD"/>
    <x v="27"/>
    <n v="1"/>
    <n v="32"/>
    <n v="297"/>
    <x v="0"/>
    <n v="42"/>
    <n v="0.4"/>
    <n v="2244.5"/>
    <n v="1167.1400000000001"/>
    <n v="8080.2"/>
    <n v="1077.3599999999997"/>
  </r>
  <r>
    <s v="SO - 0005288"/>
    <s v="In-Store"/>
    <s v="WARE-PUJ1005"/>
    <d v="2019-12-01T00:00:00"/>
    <x v="616"/>
    <d v="2020-02-28T00:00:00"/>
    <x v="449"/>
    <n v="14"/>
    <s v="USD"/>
    <x v="6"/>
    <n v="10"/>
    <n v="17"/>
    <n v="288"/>
    <x v="1"/>
    <n v="29"/>
    <n v="0.05"/>
    <n v="1708.5"/>
    <n v="1418.0549999999998"/>
    <n v="11361.525"/>
    <n v="1435.1400000000012"/>
  </r>
  <r>
    <s v="SO - 0005289"/>
    <s v="Online"/>
    <s v="WARE-NMK1003"/>
    <d v="2019-08-23T00:00:00"/>
    <x v="617"/>
    <d v="2020-02-23T00:00:00"/>
    <x v="448"/>
    <n v="18"/>
    <s v="USD"/>
    <x v="17"/>
    <n v="20"/>
    <n v="43"/>
    <n v="109"/>
    <x v="0"/>
    <n v="38"/>
    <n v="0.15"/>
    <n v="1038.5"/>
    <n v="830.80000000000007"/>
    <n v="882.72500000000002"/>
    <n v="51.924999999999955"/>
  </r>
  <r>
    <s v="SO - 0005290"/>
    <s v="Online"/>
    <s v="WARE-NMK1003"/>
    <d v="2019-12-01T00:00:00"/>
    <x v="617"/>
    <d v="2020-02-24T00:00:00"/>
    <x v="441"/>
    <n v="7"/>
    <s v="USD"/>
    <x v="18"/>
    <n v="13"/>
    <n v="38"/>
    <n v="138"/>
    <x v="1"/>
    <n v="14"/>
    <n v="0.2"/>
    <n v="3832.4"/>
    <n v="2069.4960000000001"/>
    <n v="12263.68"/>
    <n v="3985.6959999999999"/>
  </r>
  <r>
    <s v="SO - 0005291"/>
    <s v="Online"/>
    <s v="WARE-NMK1003"/>
    <d v="2019-08-23T00:00:00"/>
    <x v="617"/>
    <d v="2020-03-03T00:00:00"/>
    <x v="451"/>
    <n v="19"/>
    <s v="USD"/>
    <x v="17"/>
    <n v="20"/>
    <n v="14"/>
    <n v="173"/>
    <x v="2"/>
    <n v="4"/>
    <n v="0.05"/>
    <n v="1815.7"/>
    <n v="1379.932"/>
    <n v="3449.83"/>
    <n v="689.96599999999989"/>
  </r>
  <r>
    <s v="SO - 0005292"/>
    <s v="Online"/>
    <s v="WARE-UHY1004"/>
    <d v="2019-12-01T00:00:00"/>
    <x v="617"/>
    <d v="2020-02-22T00:00:00"/>
    <x v="435"/>
    <n v="6"/>
    <s v="USD"/>
    <x v="17"/>
    <n v="20"/>
    <n v="5"/>
    <n v="233"/>
    <x v="1"/>
    <n v="31"/>
    <n v="7.4999999999999997E-2"/>
    <n v="1092.1000000000001"/>
    <n v="753.54900000000009"/>
    <n v="8081.5400000000018"/>
    <n v="2053.148000000001"/>
  </r>
  <r>
    <s v="SO - 0005293"/>
    <s v="Distributor"/>
    <s v="WARE-NMK1003"/>
    <d v="2019-12-01T00:00:00"/>
    <x v="617"/>
    <d v="2020-02-15T00:00:00"/>
    <x v="435"/>
    <n v="6"/>
    <s v="USD"/>
    <x v="4"/>
    <n v="22"/>
    <n v="35"/>
    <n v="177"/>
    <x v="2"/>
    <n v="8"/>
    <n v="0.1"/>
    <n v="1125.6000000000001"/>
    <n v="540.28800000000001"/>
    <n v="5065.2000000000007"/>
    <n v="2363.7600000000007"/>
  </r>
  <r>
    <s v="SO - 0005294"/>
    <s v="In-Store"/>
    <s v="WARE-PUJ1005"/>
    <d v="2019-08-23T00:00:00"/>
    <x v="617"/>
    <d v="2020-02-11T00:00:00"/>
    <x v="455"/>
    <n v="31"/>
    <s v="USD"/>
    <x v="26"/>
    <n v="3"/>
    <n v="6"/>
    <n v="313"/>
    <x v="2"/>
    <n v="8"/>
    <n v="0.05"/>
    <n v="214.4"/>
    <n v="139.36000000000001"/>
    <n v="1425.76"/>
    <n v="450.2399999999999"/>
  </r>
  <r>
    <s v="SO - 0005295"/>
    <s v="Online"/>
    <s v="WARE-NBV1002"/>
    <d v="2019-08-23T00:00:00"/>
    <x v="618"/>
    <d v="2020-02-25T00:00:00"/>
    <x v="453"/>
    <n v="26"/>
    <s v="USD"/>
    <x v="23"/>
    <n v="15"/>
    <n v="44"/>
    <n v="69"/>
    <x v="2"/>
    <n v="1"/>
    <n v="0.15"/>
    <n v="3477.3"/>
    <n v="2677.5210000000002"/>
    <n v="17734.230000000003"/>
    <n v="1669.104000000003"/>
  </r>
  <r>
    <s v="SO - 0005296"/>
    <s v="In-Store"/>
    <s v="WARE-NMK1003"/>
    <d v="2019-12-01T00:00:00"/>
    <x v="618"/>
    <d v="2020-02-16T00:00:00"/>
    <x v="437"/>
    <n v="3"/>
    <s v="USD"/>
    <x v="11"/>
    <n v="5"/>
    <n v="24"/>
    <n v="108"/>
    <x v="3"/>
    <n v="28"/>
    <n v="0.05"/>
    <n v="1005"/>
    <n v="713.55"/>
    <n v="2864.25"/>
    <n v="723.60000000000036"/>
  </r>
  <r>
    <s v="SO - 0005297"/>
    <s v="Wholesale"/>
    <s v="WARE-NMK1003"/>
    <d v="2019-12-01T00:00:00"/>
    <x v="618"/>
    <d v="2020-03-03T00:00:00"/>
    <x v="446"/>
    <n v="16"/>
    <s v="USD"/>
    <x v="21"/>
    <n v="26"/>
    <n v="9"/>
    <n v="120"/>
    <x v="1"/>
    <n v="17"/>
    <n v="7.4999999999999997E-2"/>
    <n v="2606.3000000000002"/>
    <n v="1172.835"/>
    <n v="19286.620000000003"/>
    <n v="9903.9400000000023"/>
  </r>
  <r>
    <s v="SO - 0005298"/>
    <s v="In-Store"/>
    <s v="WARE-XYS1001"/>
    <d v="2019-12-01T00:00:00"/>
    <x v="618"/>
    <d v="2020-03-05T00:00:00"/>
    <x v="444"/>
    <n v="4"/>
    <s v="USD"/>
    <x v="22"/>
    <n v="11"/>
    <n v="2"/>
    <n v="40"/>
    <x v="2"/>
    <n v="37"/>
    <n v="7.4999999999999997E-2"/>
    <n v="2586.2000000000003"/>
    <n v="2068.9600000000005"/>
    <n v="4784.4700000000012"/>
    <n v="646.55000000000018"/>
  </r>
  <r>
    <s v="SO - 0005299"/>
    <s v="Online"/>
    <s v="WARE-NMK1003"/>
    <d v="2019-12-01T00:00:00"/>
    <x v="618"/>
    <d v="2020-02-26T00:00:00"/>
    <x v="444"/>
    <n v="4"/>
    <s v="USD"/>
    <x v="24"/>
    <n v="16"/>
    <n v="8"/>
    <n v="110"/>
    <x v="1"/>
    <n v="35"/>
    <n v="0.2"/>
    <n v="5909.4000000000005"/>
    <n v="4432.05"/>
    <n v="9455.0400000000009"/>
    <n v="590.94000000000051"/>
  </r>
  <r>
    <s v="SO - 0005300"/>
    <s v="Online"/>
    <s v="WARE-NMK1003"/>
    <d v="2019-12-01T00:00:00"/>
    <x v="618"/>
    <d v="2020-02-28T00:00:00"/>
    <x v="438"/>
    <n v="9"/>
    <s v="USD"/>
    <x v="24"/>
    <n v="16"/>
    <n v="34"/>
    <n v="202"/>
    <x v="1"/>
    <n v="41"/>
    <n v="0.05"/>
    <n v="3879.3"/>
    <n v="1862.0640000000001"/>
    <n v="22112.010000000002"/>
    <n v="10939.626000000002"/>
  </r>
  <r>
    <s v="SO - 0005301"/>
    <s v="In-Store"/>
    <s v="WARE-XYS1001"/>
    <d v="2019-12-01T00:00:00"/>
    <x v="619"/>
    <d v="2020-02-20T00:00:00"/>
    <x v="449"/>
    <n v="11"/>
    <s v="USD"/>
    <x v="10"/>
    <n v="9"/>
    <n v="39"/>
    <n v="7"/>
    <x v="1"/>
    <n v="21"/>
    <n v="0.1"/>
    <n v="254.6"/>
    <n v="175.67399999999998"/>
    <n v="229.14"/>
    <n v="53.466000000000008"/>
  </r>
  <r>
    <s v="SO - 0005302"/>
    <s v="Online"/>
    <s v="WARE-PUJ1005"/>
    <d v="2019-12-01T00:00:00"/>
    <x v="619"/>
    <d v="2020-02-13T00:00:00"/>
    <x v="456"/>
    <n v="19"/>
    <s v="USD"/>
    <x v="24"/>
    <n v="16"/>
    <n v="1"/>
    <n v="326"/>
    <x v="3"/>
    <n v="6"/>
    <n v="7.4999999999999997E-2"/>
    <n v="1755.4"/>
    <n v="1018.1319999999999"/>
    <n v="8118.7250000000004"/>
    <n v="3028.0650000000005"/>
  </r>
  <r>
    <s v="SO - 0005303"/>
    <s v="Online"/>
    <s v="WARE-UHY1004"/>
    <d v="2019-08-23T00:00:00"/>
    <x v="619"/>
    <d v="2020-02-13T00:00:00"/>
    <x v="454"/>
    <n v="18"/>
    <s v="USD"/>
    <x v="5"/>
    <n v="12"/>
    <n v="13"/>
    <n v="238"/>
    <x v="4"/>
    <n v="9"/>
    <n v="7.4999999999999997E-2"/>
    <n v="958.1"/>
    <n v="479.05"/>
    <n v="3544.9700000000003"/>
    <n v="1628.7700000000002"/>
  </r>
  <r>
    <s v="SO - 0005304"/>
    <s v="In-Store"/>
    <s v="WARE-UHY1004"/>
    <d v="2019-12-01T00:00:00"/>
    <x v="619"/>
    <d v="2020-03-03T00:00:00"/>
    <x v="441"/>
    <n v="5"/>
    <s v="USD"/>
    <x v="14"/>
    <n v="7"/>
    <n v="27"/>
    <n v="255"/>
    <x v="1"/>
    <n v="11"/>
    <n v="0.1"/>
    <n v="911.2"/>
    <n v="419.15200000000004"/>
    <n v="2460.2400000000002"/>
    <n v="1202.7840000000001"/>
  </r>
  <r>
    <s v="SO - 0005305"/>
    <s v="Wholesale"/>
    <s v="WARE-NMK1003"/>
    <d v="2019-12-01T00:00:00"/>
    <x v="619"/>
    <d v="2020-02-19T00:00:00"/>
    <x v="449"/>
    <n v="11"/>
    <s v="USD"/>
    <x v="3"/>
    <n v="28"/>
    <n v="46"/>
    <n v="95"/>
    <x v="0"/>
    <n v="20"/>
    <n v="0.1"/>
    <n v="971.5"/>
    <n v="446.89000000000004"/>
    <n v="2623.05"/>
    <n v="1282.3800000000001"/>
  </r>
  <r>
    <s v="SO - 0005306"/>
    <s v="Wholesale"/>
    <s v="WARE-NMK1003"/>
    <d v="2019-08-23T00:00:00"/>
    <x v="619"/>
    <d v="2020-03-05T00:00:00"/>
    <x v="447"/>
    <n v="10"/>
    <s v="USD"/>
    <x v="21"/>
    <n v="26"/>
    <n v="24"/>
    <n v="148"/>
    <x v="4"/>
    <n v="10"/>
    <n v="0.15"/>
    <n v="254.6"/>
    <n v="216.41"/>
    <n v="432.82"/>
    <n v="0"/>
  </r>
  <r>
    <s v="SO - 0005307"/>
    <s v="In-Store"/>
    <s v="WARE-UHY1004"/>
    <d v="2019-08-23T00:00:00"/>
    <x v="619"/>
    <d v="2020-02-24T00:00:00"/>
    <x v="441"/>
    <n v="5"/>
    <s v="USD"/>
    <x v="22"/>
    <n v="11"/>
    <n v="23"/>
    <n v="241"/>
    <x v="4"/>
    <n v="10"/>
    <n v="7.4999999999999997E-2"/>
    <n v="201"/>
    <n v="100.5"/>
    <n v="929.625"/>
    <n v="427.125"/>
  </r>
  <r>
    <s v="SO - 0005308"/>
    <s v="In-Store"/>
    <s v="WARE-NMK1003"/>
    <d v="2019-12-01T00:00:00"/>
    <x v="619"/>
    <d v="2020-02-17T00:00:00"/>
    <x v="446"/>
    <n v="15"/>
    <s v="USD"/>
    <x v="9"/>
    <n v="8"/>
    <n v="26"/>
    <n v="101"/>
    <x v="1"/>
    <n v="35"/>
    <n v="0.05"/>
    <n v="167.5"/>
    <n v="130.65"/>
    <n v="318.25"/>
    <n v="56.949999999999989"/>
  </r>
  <r>
    <s v="SO - 0005309"/>
    <s v="In-Store"/>
    <s v="WARE-MKL1006"/>
    <d v="2019-12-01T00:00:00"/>
    <x v="619"/>
    <d v="2020-03-07T00:00:00"/>
    <x v="454"/>
    <n v="18"/>
    <s v="USD"/>
    <x v="14"/>
    <n v="7"/>
    <n v="22"/>
    <n v="352"/>
    <x v="1"/>
    <n v="21"/>
    <n v="7.4999999999999997E-2"/>
    <n v="3845.8"/>
    <n v="1653.694"/>
    <n v="21344.190000000002"/>
    <n v="11422.026000000002"/>
  </r>
  <r>
    <s v="SO - 0005310"/>
    <s v="In-Store"/>
    <s v="WARE-NBV1002"/>
    <d v="2019-08-23T00:00:00"/>
    <x v="619"/>
    <d v="2020-02-15T00:00:00"/>
    <x v="441"/>
    <n v="5"/>
    <s v="USD"/>
    <x v="11"/>
    <n v="5"/>
    <n v="39"/>
    <n v="84"/>
    <x v="1"/>
    <n v="29"/>
    <n v="0.4"/>
    <n v="1165.8"/>
    <n v="722.79599999999994"/>
    <n v="2098.4399999999996"/>
    <n v="-69.94800000000032"/>
  </r>
  <r>
    <s v="SO - 0005311"/>
    <s v="Distributor"/>
    <s v="WARE-UHY1004"/>
    <d v="2019-12-01T00:00:00"/>
    <x v="620"/>
    <d v="2020-02-28T00:00:00"/>
    <x v="457"/>
    <n v="35"/>
    <s v="USD"/>
    <x v="15"/>
    <n v="24"/>
    <n v="9"/>
    <n v="239"/>
    <x v="2"/>
    <n v="37"/>
    <n v="0.1"/>
    <n v="1031.8"/>
    <n v="526.21799999999996"/>
    <n v="928.62"/>
    <n v="402.40200000000004"/>
  </r>
  <r>
    <s v="SO - 0005312"/>
    <s v="Online"/>
    <s v="WARE-XYS1001"/>
    <d v="2019-12-01T00:00:00"/>
    <x v="620"/>
    <d v="2020-02-27T00:00:00"/>
    <x v="446"/>
    <n v="14"/>
    <s v="USD"/>
    <x v="16"/>
    <n v="18"/>
    <n v="36"/>
    <n v="45"/>
    <x v="1"/>
    <n v="45"/>
    <n v="0.15"/>
    <n v="971.5"/>
    <n v="650.90500000000009"/>
    <n v="1651.55"/>
    <n v="349.73999999999978"/>
  </r>
  <r>
    <s v="SO - 0005313"/>
    <s v="In-Store"/>
    <s v="WARE-NBV1002"/>
    <d v="2019-12-01T00:00:00"/>
    <x v="620"/>
    <d v="2020-03-07T00:00:00"/>
    <x v="445"/>
    <n v="8"/>
    <s v="USD"/>
    <x v="11"/>
    <n v="5"/>
    <n v="4"/>
    <n v="71"/>
    <x v="4"/>
    <n v="10"/>
    <n v="0.15"/>
    <n v="1045.2"/>
    <n v="773.44799999999998"/>
    <n v="7107.36"/>
    <n v="919.77599999999984"/>
  </r>
  <r>
    <s v="SO - 0005314"/>
    <s v="Online"/>
    <s v="WARE-NMK1003"/>
    <d v="2019-12-01T00:00:00"/>
    <x v="620"/>
    <d v="2020-02-27T00:00:00"/>
    <x v="456"/>
    <n v="18"/>
    <s v="USD"/>
    <x v="19"/>
    <n v="19"/>
    <n v="28"/>
    <n v="166"/>
    <x v="1"/>
    <n v="17"/>
    <n v="0.05"/>
    <n v="2680"/>
    <n v="2170.8000000000002"/>
    <n v="17822"/>
    <n v="2626.3999999999978"/>
  </r>
  <r>
    <s v="SO - 0005315"/>
    <s v="Wholesale"/>
    <s v="WARE-NMK1003"/>
    <d v="2019-12-01T00:00:00"/>
    <x v="620"/>
    <d v="2020-02-24T00:00:00"/>
    <x v="454"/>
    <n v="17"/>
    <s v="USD"/>
    <x v="21"/>
    <n v="26"/>
    <n v="6"/>
    <n v="162"/>
    <x v="1"/>
    <n v="29"/>
    <n v="0.05"/>
    <n v="261.3"/>
    <n v="222.10499999999999"/>
    <n v="744.70500000000004"/>
    <n v="78.3900000000001"/>
  </r>
  <r>
    <s v="SO - 0005316"/>
    <s v="In-Store"/>
    <s v="WARE-UHY1004"/>
    <d v="2019-12-01T00:00:00"/>
    <x v="620"/>
    <d v="2020-02-17T00:00:00"/>
    <x v="446"/>
    <n v="14"/>
    <s v="USD"/>
    <x v="13"/>
    <n v="2"/>
    <n v="16"/>
    <n v="223"/>
    <x v="1"/>
    <n v="17"/>
    <n v="0.05"/>
    <n v="6150.6"/>
    <n v="4428.4319999999998"/>
    <n v="23372.28"/>
    <n v="5658.5519999999997"/>
  </r>
  <r>
    <s v="SO - 0005317"/>
    <s v="In-Store"/>
    <s v="WARE-NMK1003"/>
    <d v="2019-08-23T00:00:00"/>
    <x v="620"/>
    <d v="2020-02-29T00:00:00"/>
    <x v="446"/>
    <n v="14"/>
    <s v="USD"/>
    <x v="9"/>
    <n v="8"/>
    <n v="14"/>
    <n v="150"/>
    <x v="3"/>
    <n v="25"/>
    <n v="0.15"/>
    <n v="207.70000000000002"/>
    <n v="137.08200000000002"/>
    <n v="529.63499999999999"/>
    <n v="118.3889999999999"/>
  </r>
  <r>
    <s v="SO - 0005318"/>
    <s v="In-Store"/>
    <s v="WARE-XYS1001"/>
    <d v="2019-08-23T00:00:00"/>
    <x v="620"/>
    <d v="2020-02-18T00:00:00"/>
    <x v="438"/>
    <n v="7"/>
    <s v="USD"/>
    <x v="9"/>
    <n v="8"/>
    <n v="9"/>
    <n v="19"/>
    <x v="1"/>
    <n v="2"/>
    <n v="0.05"/>
    <n v="1085.4000000000001"/>
    <n v="445.01400000000001"/>
    <n v="5155.6499999999996"/>
    <n v="2930.5799999999995"/>
  </r>
  <r>
    <s v="SO - 0005319"/>
    <s v="In-Store"/>
    <s v="WARE-NBV1002"/>
    <d v="2019-08-23T00:00:00"/>
    <x v="620"/>
    <d v="2020-02-23T00:00:00"/>
    <x v="435"/>
    <n v="3"/>
    <s v="USD"/>
    <x v="10"/>
    <n v="9"/>
    <n v="38"/>
    <n v="59"/>
    <x v="1"/>
    <n v="40"/>
    <n v="7.4999999999999997E-2"/>
    <n v="5969.7"/>
    <n v="4656.366"/>
    <n v="38653.807500000003"/>
    <n v="6059.2455000000045"/>
  </r>
  <r>
    <s v="SO - 0005320"/>
    <s v="Online"/>
    <s v="WARE-NBV1002"/>
    <d v="2019-12-01T00:00:00"/>
    <x v="620"/>
    <d v="2020-03-09T00:00:00"/>
    <x v="458"/>
    <n v="22"/>
    <s v="USD"/>
    <x v="18"/>
    <n v="13"/>
    <n v="12"/>
    <n v="59"/>
    <x v="2"/>
    <n v="4"/>
    <n v="0.05"/>
    <n v="3584.5"/>
    <n v="2509.1499999999996"/>
    <n v="13621.099999999999"/>
    <n v="3584.5"/>
  </r>
  <r>
    <s v="SO - 0005321"/>
    <s v="Distributor"/>
    <s v="WARE-PUJ1005"/>
    <d v="2019-08-23T00:00:00"/>
    <x v="620"/>
    <d v="2020-02-18T00:00:00"/>
    <x v="450"/>
    <n v="23"/>
    <s v="USD"/>
    <x v="2"/>
    <n v="21"/>
    <n v="20"/>
    <n v="320"/>
    <x v="0"/>
    <n v="15"/>
    <n v="7.4999999999999997E-2"/>
    <n v="2318.2000000000003"/>
    <n v="1414.1020000000001"/>
    <n v="15010.345000000001"/>
    <n v="5111.6310000000012"/>
  </r>
  <r>
    <s v="SO - 0005322"/>
    <s v="In-Store"/>
    <s v="WARE-NMK1003"/>
    <d v="2019-12-01T00:00:00"/>
    <x v="620"/>
    <d v="2020-02-23T00:00:00"/>
    <x v="454"/>
    <n v="17"/>
    <s v="USD"/>
    <x v="10"/>
    <n v="9"/>
    <n v="26"/>
    <n v="198"/>
    <x v="1"/>
    <n v="2"/>
    <n v="0.2"/>
    <n v="2371.8000000000002"/>
    <n v="1304.4900000000002"/>
    <n v="9487.2000000000007"/>
    <n v="2964.75"/>
  </r>
  <r>
    <s v="SO - 0005323"/>
    <s v="Online"/>
    <s v="WARE-NMK1003"/>
    <d v="2019-12-01T00:00:00"/>
    <x v="620"/>
    <d v="2020-02-23T00:00:00"/>
    <x v="459"/>
    <n v="30"/>
    <s v="USD"/>
    <x v="18"/>
    <n v="13"/>
    <n v="49"/>
    <n v="118"/>
    <x v="2"/>
    <n v="4"/>
    <n v="0.05"/>
    <n v="1922.9"/>
    <n v="999.90800000000013"/>
    <n v="10960.53"/>
    <n v="4961.0820000000003"/>
  </r>
  <r>
    <s v="SO - 0005324"/>
    <s v="Online"/>
    <s v="WARE-XYS1001"/>
    <d v="2019-12-01T00:00:00"/>
    <x v="621"/>
    <d v="2020-02-24T00:00:00"/>
    <x v="450"/>
    <n v="22"/>
    <s v="USD"/>
    <x v="1"/>
    <n v="14"/>
    <n v="50"/>
    <n v="16"/>
    <x v="0"/>
    <n v="42"/>
    <n v="0.3"/>
    <n v="971.5"/>
    <n v="641.19000000000005"/>
    <n v="4080.2999999999997"/>
    <n v="233.1599999999994"/>
  </r>
  <r>
    <s v="SO - 0005325"/>
    <s v="In-Store"/>
    <s v="WARE-NMK1003"/>
    <d v="2019-12-01T00:00:00"/>
    <x v="621"/>
    <d v="2020-02-13T00:00:00"/>
    <x v="451"/>
    <n v="15"/>
    <s v="USD"/>
    <x v="6"/>
    <n v="10"/>
    <n v="44"/>
    <n v="136"/>
    <x v="1"/>
    <n v="29"/>
    <n v="0.3"/>
    <n v="1112.2"/>
    <n v="633.95399999999995"/>
    <n v="4671.24"/>
    <n v="867.51600000000008"/>
  </r>
  <r>
    <s v="SO - 0005326"/>
    <s v="Online"/>
    <s v="WARE-PUJ1005"/>
    <d v="2019-08-23T00:00:00"/>
    <x v="621"/>
    <d v="2020-02-22T00:00:00"/>
    <x v="453"/>
    <n v="23"/>
    <s v="USD"/>
    <x v="16"/>
    <n v="18"/>
    <n v="49"/>
    <n v="316"/>
    <x v="4"/>
    <n v="10"/>
    <n v="0.15"/>
    <n v="917.9"/>
    <n v="771.03599999999994"/>
    <n v="5461.5050000000001"/>
    <n v="64.253000000000611"/>
  </r>
  <r>
    <s v="SO - 0005327"/>
    <s v="In-Store"/>
    <s v="WARE-NBV1002"/>
    <d v="2019-12-01T00:00:00"/>
    <x v="621"/>
    <d v="2020-02-15T00:00:00"/>
    <x v="454"/>
    <n v="16"/>
    <s v="USD"/>
    <x v="13"/>
    <n v="2"/>
    <n v="9"/>
    <n v="61"/>
    <x v="1"/>
    <n v="31"/>
    <n v="0.3"/>
    <n v="864.30000000000007"/>
    <n v="596.36699999999996"/>
    <n v="4840.08"/>
    <n v="69.144000000000233"/>
  </r>
  <r>
    <s v="SO - 0005328"/>
    <s v="In-Store"/>
    <s v="WARE-NMK1003"/>
    <d v="2019-12-01T00:00:00"/>
    <x v="621"/>
    <d v="2020-03-07T00:00:00"/>
    <x v="448"/>
    <n v="14"/>
    <s v="USD"/>
    <x v="10"/>
    <n v="9"/>
    <n v="46"/>
    <n v="129"/>
    <x v="2"/>
    <n v="16"/>
    <n v="0.05"/>
    <n v="1072"/>
    <n v="868.32"/>
    <n v="2036.8"/>
    <n v="300.15999999999985"/>
  </r>
  <r>
    <s v="SO - 0005329"/>
    <s v="In-Store"/>
    <s v="WARE-NBV1002"/>
    <d v="2019-12-01T00:00:00"/>
    <x v="621"/>
    <d v="2020-02-28T00:00:00"/>
    <x v="438"/>
    <n v="6"/>
    <s v="USD"/>
    <x v="22"/>
    <n v="11"/>
    <n v="46"/>
    <n v="63"/>
    <x v="3"/>
    <n v="6"/>
    <n v="0.1"/>
    <n v="1862.6000000000001"/>
    <n v="949.92600000000004"/>
    <n v="1676.3400000000001"/>
    <n v="726.4140000000001"/>
  </r>
  <r>
    <s v="SO - 0005330"/>
    <s v="In-Store"/>
    <s v="WARE-NMK1003"/>
    <d v="2019-08-23T00:00:00"/>
    <x v="621"/>
    <d v="2020-03-08T00:00:00"/>
    <x v="455"/>
    <n v="27"/>
    <s v="USD"/>
    <x v="14"/>
    <n v="7"/>
    <n v="39"/>
    <n v="191"/>
    <x v="1"/>
    <n v="27"/>
    <n v="7.4999999999999997E-2"/>
    <n v="3852.5"/>
    <n v="1695.1"/>
    <n v="3563.5625"/>
    <n v="1868.4625000000001"/>
  </r>
  <r>
    <s v="SO - 0005331"/>
    <s v="Online"/>
    <s v="WARE-NBV1002"/>
    <d v="2019-12-01T00:00:00"/>
    <x v="621"/>
    <d v="2020-02-18T00:00:00"/>
    <x v="455"/>
    <n v="27"/>
    <s v="USD"/>
    <x v="18"/>
    <n v="13"/>
    <n v="15"/>
    <n v="84"/>
    <x v="2"/>
    <n v="8"/>
    <n v="0.05"/>
    <n v="1078.7"/>
    <n v="560.92400000000009"/>
    <n v="3074.2950000000001"/>
    <n v="1391.5229999999997"/>
  </r>
  <r>
    <s v="SO - 0005332"/>
    <s v="Distributor"/>
    <s v="WARE-NMK1003"/>
    <d v="2019-12-01T00:00:00"/>
    <x v="622"/>
    <d v="2020-02-16T00:00:00"/>
    <x v="438"/>
    <n v="5"/>
    <s v="USD"/>
    <x v="8"/>
    <n v="23"/>
    <n v="20"/>
    <n v="106"/>
    <x v="4"/>
    <n v="9"/>
    <n v="0.4"/>
    <n v="3323.2000000000003"/>
    <n v="1860.9920000000004"/>
    <n v="1993.92"/>
    <n v="132.92799999999966"/>
  </r>
  <r>
    <s v="SO - 0005333"/>
    <s v="In-Store"/>
    <s v="WARE-NBV1002"/>
    <d v="2019-12-01T00:00:00"/>
    <x v="622"/>
    <d v="2020-03-09T00:00:00"/>
    <x v="449"/>
    <n v="8"/>
    <s v="USD"/>
    <x v="26"/>
    <n v="3"/>
    <n v="15"/>
    <n v="84"/>
    <x v="1"/>
    <n v="33"/>
    <n v="0.2"/>
    <n v="2405.3000000000002"/>
    <n v="1154.5440000000001"/>
    <n v="13469.680000000002"/>
    <n v="5387.8720000000012"/>
  </r>
  <r>
    <s v="SO - 0005334"/>
    <s v="Distributor"/>
    <s v="WARE-MKL1006"/>
    <d v="2019-08-23T00:00:00"/>
    <x v="622"/>
    <d v="2020-03-06T00:00:00"/>
    <x v="452"/>
    <n v="9"/>
    <s v="USD"/>
    <x v="15"/>
    <n v="24"/>
    <n v="20"/>
    <n v="362"/>
    <x v="3"/>
    <n v="28"/>
    <n v="0.3"/>
    <n v="5621.3"/>
    <n v="3541.4190000000003"/>
    <n v="3934.91"/>
    <n v="393.49099999999953"/>
  </r>
  <r>
    <s v="SO - 0005335"/>
    <s v="Distributor"/>
    <s v="WARE-NBV1002"/>
    <d v="2019-12-01T00:00:00"/>
    <x v="622"/>
    <d v="2020-02-14T00:00:00"/>
    <x v="456"/>
    <n v="16"/>
    <s v="USD"/>
    <x v="2"/>
    <n v="21"/>
    <n v="17"/>
    <n v="63"/>
    <x v="4"/>
    <n v="9"/>
    <n v="7.4999999999999997E-2"/>
    <n v="1065.3"/>
    <n v="692.44500000000005"/>
    <n v="5912.415"/>
    <n v="1757.7449999999999"/>
  </r>
  <r>
    <s v="SO - 0005336"/>
    <s v="Distributor"/>
    <s v="WARE-UHY1004"/>
    <d v="2019-12-01T00:00:00"/>
    <x v="622"/>
    <d v="2020-02-18T00:00:00"/>
    <x v="448"/>
    <n v="13"/>
    <s v="USD"/>
    <x v="4"/>
    <n v="22"/>
    <n v="33"/>
    <n v="251"/>
    <x v="2"/>
    <n v="13"/>
    <n v="7.4999999999999997E-2"/>
    <n v="5266.2"/>
    <n v="2580.4379999999996"/>
    <n v="38969.879999999997"/>
    <n v="18326.376"/>
  </r>
  <r>
    <s v="SO - 0005337"/>
    <s v="Distributor"/>
    <s v="WARE-UHY1004"/>
    <d v="2019-12-01T00:00:00"/>
    <x v="622"/>
    <d v="2020-02-16T00:00:00"/>
    <x v="456"/>
    <n v="16"/>
    <s v="USD"/>
    <x v="8"/>
    <n v="23"/>
    <n v="21"/>
    <n v="228"/>
    <x v="1"/>
    <n v="17"/>
    <n v="0.05"/>
    <n v="3899.4"/>
    <n v="3002.538"/>
    <n v="25931.01"/>
    <n v="4913.2439999999988"/>
  </r>
  <r>
    <s v="SO - 0005338"/>
    <s v="Wholesale"/>
    <s v="WARE-NMK1003"/>
    <d v="2019-08-23T00:00:00"/>
    <x v="622"/>
    <d v="2020-03-09T00:00:00"/>
    <x v="445"/>
    <n v="6"/>
    <s v="USD"/>
    <x v="21"/>
    <n v="26"/>
    <n v="23"/>
    <n v="119"/>
    <x v="1"/>
    <n v="14"/>
    <n v="7.4999999999999997E-2"/>
    <n v="3825.7000000000003"/>
    <n v="2257.163"/>
    <n v="28310.180000000004"/>
    <n v="10252.876000000004"/>
  </r>
  <r>
    <s v="SO - 0005339"/>
    <s v="Distributor"/>
    <s v="WARE-PUJ1005"/>
    <d v="2019-12-01T00:00:00"/>
    <x v="622"/>
    <d v="2020-02-29T00:00:00"/>
    <x v="454"/>
    <n v="15"/>
    <s v="USD"/>
    <x v="15"/>
    <n v="24"/>
    <n v="8"/>
    <n v="316"/>
    <x v="1"/>
    <n v="17"/>
    <n v="0.05"/>
    <n v="5460.5"/>
    <n v="3767.7449999999999"/>
    <n v="5187.4749999999995"/>
    <n v="1419.7299999999996"/>
  </r>
  <r>
    <s v="SO - 0005340"/>
    <s v="Online"/>
    <s v="WARE-PUJ1005"/>
    <d v="2019-12-01T00:00:00"/>
    <x v="622"/>
    <d v="2020-03-09T00:00:00"/>
    <x v="441"/>
    <n v="2"/>
    <s v="USD"/>
    <x v="20"/>
    <n v="17"/>
    <n v="31"/>
    <n v="276"/>
    <x v="1"/>
    <n v="11"/>
    <n v="0.2"/>
    <n v="1165.8"/>
    <n v="781.08600000000001"/>
    <n v="1865.28"/>
    <n v="303.10799999999995"/>
  </r>
  <r>
    <s v="SO - 0005341"/>
    <s v="In-Store"/>
    <s v="WARE-NMK1003"/>
    <d v="2019-08-23T00:00:00"/>
    <x v="623"/>
    <d v="2020-03-04T00:00:00"/>
    <x v="451"/>
    <n v="13"/>
    <s v="USD"/>
    <x v="10"/>
    <n v="9"/>
    <n v="34"/>
    <n v="98"/>
    <x v="2"/>
    <n v="16"/>
    <n v="0.1"/>
    <n v="3879.3"/>
    <n v="3142.2330000000002"/>
    <n v="24439.590000000004"/>
    <n v="2443.9590000000026"/>
  </r>
  <r>
    <s v="SO - 0005342"/>
    <s v="Wholesale"/>
    <s v="WARE-XYS1001"/>
    <d v="2019-12-01T00:00:00"/>
    <x v="623"/>
    <d v="2020-03-12T00:00:00"/>
    <x v="445"/>
    <n v="5"/>
    <s v="USD"/>
    <x v="21"/>
    <n v="26"/>
    <n v="30"/>
    <n v="33"/>
    <x v="1"/>
    <n v="46"/>
    <n v="0.05"/>
    <n v="1098.8"/>
    <n v="747.18399999999997"/>
    <n v="4175.4399999999996"/>
    <n v="1186.7039999999997"/>
  </r>
  <r>
    <s v="SO - 0005343"/>
    <s v="Distributor"/>
    <s v="WARE-UHY1004"/>
    <d v="2019-12-01T00:00:00"/>
    <x v="623"/>
    <d v="2020-02-27T00:00:00"/>
    <x v="445"/>
    <n v="5"/>
    <s v="USD"/>
    <x v="15"/>
    <n v="24"/>
    <n v="12"/>
    <n v="255"/>
    <x v="3"/>
    <n v="28"/>
    <n v="0.4"/>
    <n v="2619.7000000000003"/>
    <n v="1152.6680000000001"/>
    <n v="3143.6400000000003"/>
    <n v="838.30400000000009"/>
  </r>
  <r>
    <s v="SO - 0005344"/>
    <s v="Wholesale"/>
    <s v="WARE-XYS1001"/>
    <d v="2019-12-01T00:00:00"/>
    <x v="623"/>
    <d v="2020-03-10T00:00:00"/>
    <x v="448"/>
    <n v="12"/>
    <s v="USD"/>
    <x v="3"/>
    <n v="28"/>
    <n v="49"/>
    <n v="40"/>
    <x v="1"/>
    <n v="41"/>
    <n v="0.1"/>
    <n v="3919.5"/>
    <n v="2273.31"/>
    <n v="17637.75"/>
    <n v="6271.2000000000007"/>
  </r>
  <r>
    <s v="SO - 0005345"/>
    <s v="In-Store"/>
    <s v="WARE-PUJ1005"/>
    <d v="2019-12-01T00:00:00"/>
    <x v="623"/>
    <d v="2020-03-06T00:00:00"/>
    <x v="460"/>
    <n v="18"/>
    <s v="USD"/>
    <x v="7"/>
    <n v="4"/>
    <n v="49"/>
    <n v="323"/>
    <x v="1"/>
    <n v="26"/>
    <n v="7.4999999999999997E-2"/>
    <n v="268"/>
    <n v="136.68"/>
    <n v="991.6"/>
    <n v="444.88"/>
  </r>
  <r>
    <s v="SO - 0005346"/>
    <s v="Online"/>
    <s v="WARE-NMK1003"/>
    <d v="2019-12-01T00:00:00"/>
    <x v="623"/>
    <d v="2020-03-08T00:00:00"/>
    <x v="448"/>
    <n v="12"/>
    <s v="USD"/>
    <x v="24"/>
    <n v="16"/>
    <n v="44"/>
    <n v="172"/>
    <x v="2"/>
    <n v="1"/>
    <n v="0.2"/>
    <n v="1085.4000000000001"/>
    <n v="759.78"/>
    <n v="6078.2400000000016"/>
    <n v="759.78000000000156"/>
  </r>
  <r>
    <s v="SO - 0005347"/>
    <s v="Online"/>
    <s v="WARE-NBV1002"/>
    <d v="2019-12-01T00:00:00"/>
    <x v="623"/>
    <d v="2020-03-06T00:00:00"/>
    <x v="456"/>
    <n v="15"/>
    <s v="USD"/>
    <x v="17"/>
    <n v="20"/>
    <n v="5"/>
    <n v="66"/>
    <x v="1"/>
    <n v="29"/>
    <n v="0.15"/>
    <n v="3852.5"/>
    <n v="3236.1"/>
    <n v="22922.375"/>
    <n v="269.67499999999927"/>
  </r>
  <r>
    <s v="SO - 0005348"/>
    <s v="In-Store"/>
    <s v="WARE-XYS1001"/>
    <d v="2019-08-23T00:00:00"/>
    <x v="624"/>
    <d v="2020-03-08T00:00:00"/>
    <x v="446"/>
    <n v="10"/>
    <s v="USD"/>
    <x v="11"/>
    <n v="5"/>
    <n v="32"/>
    <n v="15"/>
    <x v="3"/>
    <n v="28"/>
    <n v="0.15"/>
    <n v="1192.6000000000001"/>
    <n v="477.04000000000008"/>
    <n v="7095.97"/>
    <n v="3756.6899999999996"/>
  </r>
  <r>
    <s v="SO - 0005349"/>
    <s v="Online"/>
    <s v="WARE-XYS1001"/>
    <d v="2019-08-23T00:00:00"/>
    <x v="624"/>
    <d v="2020-03-09T00:00:00"/>
    <x v="449"/>
    <n v="6"/>
    <s v="USD"/>
    <x v="23"/>
    <n v="15"/>
    <n v="32"/>
    <n v="57"/>
    <x v="4"/>
    <n v="9"/>
    <n v="0.05"/>
    <n v="167.5"/>
    <n v="134"/>
    <n v="795.625"/>
    <n v="125.625"/>
  </r>
  <r>
    <s v="SO - 0005350"/>
    <s v="Distributor"/>
    <s v="WARE-UHY1004"/>
    <d v="2019-12-01T00:00:00"/>
    <x v="624"/>
    <d v="2020-02-28T00:00:00"/>
    <x v="451"/>
    <n v="12"/>
    <s v="USD"/>
    <x v="4"/>
    <n v="22"/>
    <n v="10"/>
    <n v="243"/>
    <x v="1"/>
    <n v="43"/>
    <n v="0.1"/>
    <n v="703.5"/>
    <n v="457.27500000000003"/>
    <n v="3798.9"/>
    <n v="1055.25"/>
  </r>
  <r>
    <s v="SO - 0005351"/>
    <s v="In-Store"/>
    <s v="WARE-PUJ1005"/>
    <d v="2019-12-01T00:00:00"/>
    <x v="624"/>
    <d v="2020-02-29T00:00:00"/>
    <x v="448"/>
    <n v="11"/>
    <s v="USD"/>
    <x v="7"/>
    <n v="4"/>
    <n v="27"/>
    <n v="282"/>
    <x v="1"/>
    <n v="35"/>
    <n v="7.4999999999999997E-2"/>
    <n v="227.8"/>
    <n v="95.676000000000002"/>
    <n v="1685.7200000000003"/>
    <n v="920.31200000000024"/>
  </r>
  <r>
    <s v="SO - 0005352"/>
    <s v="In-Store"/>
    <s v="WARE-XYS1001"/>
    <d v="2019-08-23T00:00:00"/>
    <x v="624"/>
    <d v="2020-03-07T00:00:00"/>
    <x v="460"/>
    <n v="17"/>
    <s v="USD"/>
    <x v="7"/>
    <n v="4"/>
    <n v="19"/>
    <n v="7"/>
    <x v="1"/>
    <n v="2"/>
    <n v="0.05"/>
    <n v="1072"/>
    <n v="761.12"/>
    <n v="5092"/>
    <n v="1286.4000000000001"/>
  </r>
  <r>
    <s v="SO - 0005353"/>
    <s v="In-Store"/>
    <s v="WARE-NMK1003"/>
    <d v="2019-12-01T00:00:00"/>
    <x v="624"/>
    <d v="2020-02-20T00:00:00"/>
    <x v="454"/>
    <n v="13"/>
    <s v="USD"/>
    <x v="22"/>
    <n v="11"/>
    <n v="20"/>
    <n v="91"/>
    <x v="1"/>
    <n v="29"/>
    <n v="7.4999999999999997E-2"/>
    <n v="2505.8000000000002"/>
    <n v="1453.364"/>
    <n v="9271.4600000000009"/>
    <n v="3458.0040000000008"/>
  </r>
  <r>
    <s v="SO - 0005354"/>
    <s v="Online"/>
    <s v="WARE-NMK1003"/>
    <d v="2019-08-23T00:00:00"/>
    <x v="624"/>
    <d v="2020-02-28T00:00:00"/>
    <x v="461"/>
    <n v="21"/>
    <s v="USD"/>
    <x v="5"/>
    <n v="12"/>
    <n v="4"/>
    <n v="198"/>
    <x v="1"/>
    <n v="29"/>
    <n v="0.4"/>
    <n v="891.1"/>
    <n v="588.12600000000009"/>
    <n v="2673.2999999999997"/>
    <n v="-267.33000000000084"/>
  </r>
  <r>
    <s v="SO - 0005355"/>
    <s v="Online"/>
    <s v="WARE-MKL1006"/>
    <d v="2019-12-01T00:00:00"/>
    <x v="625"/>
    <d v="2020-02-23T00:00:00"/>
    <x v="452"/>
    <n v="6"/>
    <s v="USD"/>
    <x v="19"/>
    <n v="19"/>
    <n v="26"/>
    <n v="337"/>
    <x v="1"/>
    <n v="41"/>
    <n v="0.05"/>
    <n v="3953"/>
    <n v="2213.6800000000003"/>
    <n v="3755.35"/>
    <n v="1541.6699999999996"/>
  </r>
  <r>
    <s v="SO - 0005356"/>
    <s v="In-Store"/>
    <s v="WARE-NMK1003"/>
    <d v="2019-12-01T00:00:00"/>
    <x v="625"/>
    <d v="2020-03-01T00:00:00"/>
    <x v="462"/>
    <n v="34"/>
    <s v="USD"/>
    <x v="7"/>
    <n v="4"/>
    <n v="36"/>
    <n v="172"/>
    <x v="2"/>
    <n v="4"/>
    <n v="0.1"/>
    <n v="2599.6"/>
    <n v="2105.6759999999999"/>
    <n v="2339.64"/>
    <n v="233.96399999999994"/>
  </r>
  <r>
    <s v="SO - 0005357"/>
    <s v="Online"/>
    <s v="WARE-NMK1003"/>
    <d v="2019-12-01T00:00:00"/>
    <x v="625"/>
    <d v="2020-02-21T00:00:00"/>
    <x v="463"/>
    <n v="24"/>
    <s v="USD"/>
    <x v="23"/>
    <n v="15"/>
    <n v="41"/>
    <n v="167"/>
    <x v="1"/>
    <n v="24"/>
    <n v="0.1"/>
    <n v="1085.4000000000001"/>
    <n v="759.78"/>
    <n v="976.86000000000013"/>
    <n v="217.08000000000015"/>
  </r>
  <r>
    <s v="SO - 0005358"/>
    <s v="Online"/>
    <s v="WARE-NMK1003"/>
    <d v="2019-12-01T00:00:00"/>
    <x v="625"/>
    <d v="2020-03-13T00:00:00"/>
    <x v="455"/>
    <n v="23"/>
    <s v="USD"/>
    <x v="17"/>
    <n v="20"/>
    <n v="38"/>
    <n v="191"/>
    <x v="4"/>
    <n v="9"/>
    <n v="0.4"/>
    <n v="1902.8"/>
    <n v="1046.54"/>
    <n v="5708.4"/>
    <n v="475.69999999999982"/>
  </r>
  <r>
    <s v="SO - 0005359"/>
    <s v="In-Store"/>
    <s v="WARE-NMK1003"/>
    <d v="2019-12-01T00:00:00"/>
    <x v="625"/>
    <d v="2020-03-02T00:00:00"/>
    <x v="446"/>
    <n v="9"/>
    <s v="USD"/>
    <x v="0"/>
    <n v="6"/>
    <n v="50"/>
    <n v="162"/>
    <x v="1"/>
    <n v="35"/>
    <n v="0.05"/>
    <n v="1762.1000000000001"/>
    <n v="1427.3010000000002"/>
    <n v="1673.9950000000001"/>
    <n v="246.69399999999996"/>
  </r>
  <r>
    <s v="SO - 0005360"/>
    <s v="Distributor"/>
    <s v="WARE-PUJ1005"/>
    <d v="2019-08-23T00:00:00"/>
    <x v="625"/>
    <d v="2020-02-26T00:00:00"/>
    <x v="455"/>
    <n v="23"/>
    <s v="USD"/>
    <x v="4"/>
    <n v="22"/>
    <n v="3"/>
    <n v="284"/>
    <x v="2"/>
    <n v="1"/>
    <n v="0.05"/>
    <n v="1065.3"/>
    <n v="490.03800000000001"/>
    <n v="7084.244999999999"/>
    <n v="3653.9789999999989"/>
  </r>
  <r>
    <s v="SO - 0005361"/>
    <s v="In-Store"/>
    <s v="WARE-NBV1002"/>
    <d v="2019-08-23T00:00:00"/>
    <x v="625"/>
    <d v="2020-02-19T00:00:00"/>
    <x v="446"/>
    <n v="9"/>
    <s v="USD"/>
    <x v="7"/>
    <n v="4"/>
    <n v="39"/>
    <n v="64"/>
    <x v="0"/>
    <n v="12"/>
    <n v="7.4999999999999997E-2"/>
    <n v="670"/>
    <n v="435.5"/>
    <n v="1859.25"/>
    <n v="552.75"/>
  </r>
  <r>
    <s v="SO - 0005362"/>
    <s v="Online"/>
    <s v="WARE-UHY1004"/>
    <d v="2019-08-23T00:00:00"/>
    <x v="625"/>
    <d v="2020-02-26T00:00:00"/>
    <x v="451"/>
    <n v="11"/>
    <s v="USD"/>
    <x v="5"/>
    <n v="12"/>
    <n v="16"/>
    <n v="260"/>
    <x v="1"/>
    <n v="23"/>
    <n v="0.2"/>
    <n v="871"/>
    <n v="365.82"/>
    <n v="696.80000000000007"/>
    <n v="330.98000000000008"/>
  </r>
  <r>
    <s v="SO - 0005363"/>
    <s v="Online"/>
    <s v="WARE-XYS1001"/>
    <d v="2019-12-01T00:00:00"/>
    <x v="625"/>
    <d v="2020-02-25T00:00:00"/>
    <x v="447"/>
    <n v="4"/>
    <s v="USD"/>
    <x v="18"/>
    <n v="13"/>
    <n v="10"/>
    <n v="25"/>
    <x v="1"/>
    <n v="23"/>
    <n v="7.4999999999999997E-2"/>
    <n v="2412"/>
    <n v="1784.8799999999999"/>
    <n v="6693.3"/>
    <n v="1338.6600000000008"/>
  </r>
  <r>
    <s v="SO - 0005364"/>
    <s v="Distributor"/>
    <s v="WARE-NMK1003"/>
    <d v="2019-12-01T00:00:00"/>
    <x v="626"/>
    <d v="2020-03-04T00:00:00"/>
    <x v="454"/>
    <n v="11"/>
    <s v="USD"/>
    <x v="15"/>
    <n v="24"/>
    <n v="1"/>
    <n v="202"/>
    <x v="1"/>
    <n v="3"/>
    <n v="7.4999999999999997E-2"/>
    <n v="2726.9"/>
    <n v="2045.1750000000002"/>
    <n v="20179.060000000001"/>
    <n v="3817.66"/>
  </r>
  <r>
    <s v="SO - 0005365"/>
    <s v="Online"/>
    <s v="WARE-XYS1001"/>
    <d v="2019-12-01T00:00:00"/>
    <x v="626"/>
    <d v="2020-02-24T00:00:00"/>
    <x v="449"/>
    <n v="4"/>
    <s v="USD"/>
    <x v="17"/>
    <n v="20"/>
    <n v="19"/>
    <n v="43"/>
    <x v="1"/>
    <n v="27"/>
    <n v="0.05"/>
    <n v="1051.9000000000001"/>
    <n v="557.50700000000006"/>
    <n v="7994.4400000000005"/>
    <n v="3534.384"/>
  </r>
  <r>
    <s v="SO - 0005366"/>
    <s v="Distributor"/>
    <s v="WARE-NMK1003"/>
    <d v="2019-12-01T00:00:00"/>
    <x v="626"/>
    <d v="2020-02-26T00:00:00"/>
    <x v="463"/>
    <n v="23"/>
    <s v="USD"/>
    <x v="12"/>
    <n v="25"/>
    <n v="16"/>
    <n v="112"/>
    <x v="0"/>
    <n v="19"/>
    <n v="0.3"/>
    <n v="6559.3"/>
    <n v="3279.65"/>
    <n v="13774.53"/>
    <n v="3935.58"/>
  </r>
  <r>
    <s v="SO - 0005367"/>
    <s v="In-Store"/>
    <s v="WARE-NMK1003"/>
    <d v="2019-12-01T00:00:00"/>
    <x v="626"/>
    <d v="2020-03-02T00:00:00"/>
    <x v="449"/>
    <n v="4"/>
    <s v="USD"/>
    <x v="27"/>
    <n v="1"/>
    <n v="3"/>
    <n v="102"/>
    <x v="1"/>
    <n v="17"/>
    <n v="7.4999999999999997E-2"/>
    <n v="2525.9"/>
    <n v="1338.7270000000001"/>
    <n v="18691.66"/>
    <n v="7981.8439999999991"/>
  </r>
  <r>
    <s v="SO - 0005368"/>
    <s v="Online"/>
    <s v="WARE-NBV1002"/>
    <d v="2019-12-01T00:00:00"/>
    <x v="626"/>
    <d v="2020-03-10T00:00:00"/>
    <x v="451"/>
    <n v="10"/>
    <s v="USD"/>
    <x v="17"/>
    <n v="20"/>
    <n v="9"/>
    <n v="63"/>
    <x v="1"/>
    <n v="46"/>
    <n v="0.05"/>
    <n v="2559.4"/>
    <n v="1330.8880000000001"/>
    <n v="14588.58"/>
    <n v="6603.2519999999986"/>
  </r>
  <r>
    <s v="SO - 0005369"/>
    <s v="Distributor"/>
    <s v="WARE-PUJ1005"/>
    <d v="2019-12-01T00:00:00"/>
    <x v="626"/>
    <d v="2020-03-05T00:00:00"/>
    <x v="452"/>
    <n v="5"/>
    <s v="USD"/>
    <x v="15"/>
    <n v="24"/>
    <n v="49"/>
    <n v="272"/>
    <x v="1"/>
    <n v="23"/>
    <n v="0.05"/>
    <n v="3175.8"/>
    <n v="2318.3340000000003"/>
    <n v="24136.080000000002"/>
    <n v="5589.4079999999994"/>
  </r>
  <r>
    <s v="SO - 0005370"/>
    <s v="Online"/>
    <s v="WARE-NBV1002"/>
    <d v="2019-08-23T00:00:00"/>
    <x v="626"/>
    <d v="2020-02-22T00:00:00"/>
    <x v="447"/>
    <n v="3"/>
    <s v="USD"/>
    <x v="16"/>
    <n v="18"/>
    <n v="25"/>
    <n v="82"/>
    <x v="2"/>
    <n v="1"/>
    <n v="0.05"/>
    <n v="1085.4000000000001"/>
    <n v="629.53200000000004"/>
    <n v="3093.3900000000003"/>
    <n v="1204.7940000000003"/>
  </r>
  <r>
    <s v="SO - 0005371"/>
    <s v="In-Store"/>
    <s v="WARE-NMK1003"/>
    <d v="2019-12-01T00:00:00"/>
    <x v="626"/>
    <d v="2020-03-13T00:00:00"/>
    <x v="456"/>
    <n v="12"/>
    <s v="USD"/>
    <x v="22"/>
    <n v="11"/>
    <n v="43"/>
    <n v="142"/>
    <x v="1"/>
    <n v="36"/>
    <n v="0.1"/>
    <n v="3155.7000000000003"/>
    <n v="2208.9900000000002"/>
    <n v="17040.780000000002"/>
    <n v="3786.84"/>
  </r>
  <r>
    <s v="SO - 0005372"/>
    <s v="Wholesale"/>
    <s v="WARE-NMK1003"/>
    <d v="2019-12-01T00:00:00"/>
    <x v="626"/>
    <d v="2020-02-27T00:00:00"/>
    <x v="464"/>
    <n v="37"/>
    <s v="USD"/>
    <x v="12"/>
    <n v="25"/>
    <n v="46"/>
    <n v="187"/>
    <x v="0"/>
    <n v="5"/>
    <n v="0.05"/>
    <n v="1882.7"/>
    <n v="1355.5439999999999"/>
    <n v="14308.52"/>
    <n v="3464.1680000000015"/>
  </r>
  <r>
    <s v="SO - 0005373"/>
    <s v="Online"/>
    <s v="WARE-MKL1006"/>
    <d v="2019-12-01T00:00:00"/>
    <x v="627"/>
    <d v="2020-03-12T00:00:00"/>
    <x v="448"/>
    <n v="8"/>
    <s v="USD"/>
    <x v="17"/>
    <n v="20"/>
    <n v="25"/>
    <n v="360"/>
    <x v="1"/>
    <n v="14"/>
    <n v="0.1"/>
    <n v="1058.6000000000001"/>
    <n v="889.22400000000005"/>
    <n v="952.74000000000012"/>
    <n v="63.516000000000076"/>
  </r>
  <r>
    <s v="SO - 0005374"/>
    <s v="Wholesale"/>
    <s v="WARE-MKL1006"/>
    <d v="2019-12-01T00:00:00"/>
    <x v="627"/>
    <d v="2020-02-26T00:00:00"/>
    <x v="465"/>
    <n v="24"/>
    <s v="USD"/>
    <x v="12"/>
    <n v="25"/>
    <n v="42"/>
    <n v="365"/>
    <x v="1"/>
    <n v="17"/>
    <n v="0.05"/>
    <n v="1112.2"/>
    <n v="578.34400000000005"/>
    <n v="5282.95"/>
    <n v="2391.2299999999996"/>
  </r>
  <r>
    <s v="SO - 0005375"/>
    <s v="In-Store"/>
    <s v="WARE-PUJ1005"/>
    <d v="2019-12-01T00:00:00"/>
    <x v="627"/>
    <d v="2020-02-29T00:00:00"/>
    <x v="456"/>
    <n v="11"/>
    <s v="USD"/>
    <x v="6"/>
    <n v="10"/>
    <n v="14"/>
    <n v="316"/>
    <x v="1"/>
    <n v="27"/>
    <n v="0.1"/>
    <n v="4006.6"/>
    <n v="2724.4880000000003"/>
    <n v="25241.58"/>
    <n v="6170.1640000000007"/>
  </r>
  <r>
    <s v="SO - 0005376"/>
    <s v="In-Store"/>
    <s v="WARE-MKL1006"/>
    <d v="2019-12-01T00:00:00"/>
    <x v="627"/>
    <d v="2020-03-04T00:00:00"/>
    <x v="456"/>
    <n v="11"/>
    <s v="USD"/>
    <x v="27"/>
    <n v="1"/>
    <n v="28"/>
    <n v="357"/>
    <x v="0"/>
    <n v="22"/>
    <n v="0.1"/>
    <n v="3845.8"/>
    <n v="2269.0219999999999"/>
    <n v="27689.760000000002"/>
    <n v="9537.5840000000026"/>
  </r>
  <r>
    <s v="SO - 0005377"/>
    <s v="In-Store"/>
    <s v="WARE-NBV1002"/>
    <d v="2019-08-23T00:00:00"/>
    <x v="627"/>
    <d v="2020-03-12T00:00:00"/>
    <x v="450"/>
    <n v="16"/>
    <s v="USD"/>
    <x v="5"/>
    <n v="12"/>
    <n v="5"/>
    <n v="64"/>
    <x v="2"/>
    <n v="8"/>
    <n v="0.1"/>
    <n v="247.9"/>
    <n v="131.387"/>
    <n v="446.22"/>
    <n v="183.44600000000003"/>
  </r>
  <r>
    <s v="SO - 0005378"/>
    <s v="Distributor"/>
    <s v="WARE-MKL1006"/>
    <d v="2019-12-01T00:00:00"/>
    <x v="627"/>
    <d v="2020-03-08T00:00:00"/>
    <x v="466"/>
    <n v="30"/>
    <s v="USD"/>
    <x v="8"/>
    <n v="23"/>
    <n v="39"/>
    <n v="332"/>
    <x v="0"/>
    <n v="5"/>
    <n v="0.1"/>
    <n v="6056.8"/>
    <n v="5148.28"/>
    <n v="16353.360000000002"/>
    <n v="908.52000000000226"/>
  </r>
  <r>
    <s v="SO - 0005379"/>
    <s v="Distributor"/>
    <s v="WARE-MKL1006"/>
    <d v="2019-12-01T00:00:00"/>
    <x v="627"/>
    <d v="2020-03-16T00:00:00"/>
    <x v="452"/>
    <n v="4"/>
    <s v="USD"/>
    <x v="4"/>
    <n v="22"/>
    <n v="28"/>
    <n v="333"/>
    <x v="3"/>
    <n v="25"/>
    <n v="0.2"/>
    <n v="1340"/>
    <n v="830.8"/>
    <n v="8576"/>
    <n v="1929.6000000000004"/>
  </r>
  <r>
    <s v="SO - 0005380"/>
    <s v="Online"/>
    <s v="WARE-PUJ1005"/>
    <d v="2019-12-01T00:00:00"/>
    <x v="627"/>
    <d v="2020-02-24T00:00:00"/>
    <x v="462"/>
    <n v="32"/>
    <s v="USD"/>
    <x v="19"/>
    <n v="19"/>
    <n v="37"/>
    <n v="281"/>
    <x v="2"/>
    <n v="16"/>
    <n v="0.15"/>
    <n v="1118.9000000000001"/>
    <n v="951.06500000000005"/>
    <n v="2853.1950000000002"/>
    <n v="0"/>
  </r>
  <r>
    <s v="SO - 0005381"/>
    <s v="Distributor"/>
    <s v="WARE-NMK1003"/>
    <d v="2019-12-01T00:00:00"/>
    <x v="628"/>
    <d v="2020-03-15T00:00:00"/>
    <x v="458"/>
    <n v="14"/>
    <s v="USD"/>
    <x v="12"/>
    <n v="25"/>
    <n v="44"/>
    <n v="104"/>
    <x v="1"/>
    <n v="30"/>
    <n v="7.4999999999999997E-2"/>
    <n v="227.8"/>
    <n v="127.56800000000001"/>
    <n v="1264.2900000000002"/>
    <n v="498.88200000000006"/>
  </r>
  <r>
    <s v="SO - 0005382"/>
    <s v="In-Store"/>
    <s v="WARE-NMK1003"/>
    <d v="2019-12-01T00:00:00"/>
    <x v="628"/>
    <d v="2020-03-16T00:00:00"/>
    <x v="463"/>
    <n v="21"/>
    <s v="USD"/>
    <x v="0"/>
    <n v="6"/>
    <n v="38"/>
    <n v="142"/>
    <x v="1"/>
    <n v="33"/>
    <n v="7.4999999999999997E-2"/>
    <n v="5956.3"/>
    <n v="4467.2250000000004"/>
    <n v="11019.155000000001"/>
    <n v="2084.7049999999999"/>
  </r>
  <r>
    <s v="SO - 0005383"/>
    <s v="In-Store"/>
    <s v="WARE-NMK1003"/>
    <d v="2019-12-01T00:00:00"/>
    <x v="628"/>
    <d v="2020-02-29T00:00:00"/>
    <x v="465"/>
    <n v="23"/>
    <s v="USD"/>
    <x v="10"/>
    <n v="9"/>
    <n v="45"/>
    <n v="106"/>
    <x v="2"/>
    <n v="4"/>
    <n v="0.05"/>
    <n v="877.7"/>
    <n v="526.62"/>
    <n v="833.81500000000005"/>
    <n v="307.19500000000005"/>
  </r>
  <r>
    <s v="SO - 0005384"/>
    <s v="Wholesale"/>
    <s v="WARE-NMK1003"/>
    <d v="2019-12-01T00:00:00"/>
    <x v="628"/>
    <d v="2020-03-02T00:00:00"/>
    <x v="450"/>
    <n v="15"/>
    <s v="USD"/>
    <x v="25"/>
    <n v="27"/>
    <n v="4"/>
    <n v="144"/>
    <x v="0"/>
    <n v="42"/>
    <n v="0.05"/>
    <n v="1072"/>
    <n v="621.76"/>
    <n v="6110.4"/>
    <n v="2379.8399999999997"/>
  </r>
  <r>
    <s v="SO - 0005385"/>
    <s v="Distributor"/>
    <s v="WARE-NMK1003"/>
    <d v="2019-12-01T00:00:00"/>
    <x v="628"/>
    <d v="2020-02-24T00:00:00"/>
    <x v="453"/>
    <n v="16"/>
    <s v="USD"/>
    <x v="4"/>
    <n v="22"/>
    <n v="2"/>
    <n v="124"/>
    <x v="3"/>
    <n v="25"/>
    <n v="0.2"/>
    <n v="1098.8"/>
    <n v="681.25599999999997"/>
    <n v="1758.08"/>
    <n v="395.56799999999998"/>
  </r>
  <r>
    <s v="SO - 0005386"/>
    <s v="Distributor"/>
    <s v="WARE-UHY1004"/>
    <d v="2019-12-01T00:00:00"/>
    <x v="628"/>
    <d v="2020-03-14T00:00:00"/>
    <x v="446"/>
    <n v="6"/>
    <s v="USD"/>
    <x v="17"/>
    <n v="20"/>
    <n v="50"/>
    <n v="241"/>
    <x v="1"/>
    <n v="32"/>
    <n v="0.05"/>
    <n v="3879.3"/>
    <n v="2754.3029999999999"/>
    <n v="3685.335"/>
    <n v="931.03200000000015"/>
  </r>
  <r>
    <s v="SO - 0005387"/>
    <s v="Online"/>
    <s v="WARE-NMK1003"/>
    <d v="2019-08-23T00:00:00"/>
    <x v="628"/>
    <d v="2020-02-29T00:00:00"/>
    <x v="463"/>
    <n v="21"/>
    <s v="USD"/>
    <x v="20"/>
    <n v="17"/>
    <n v="12"/>
    <n v="152"/>
    <x v="1"/>
    <n v="21"/>
    <n v="0.05"/>
    <n v="3082"/>
    <n v="1356.08"/>
    <n v="23423.199999999997"/>
    <n v="12574.559999999998"/>
  </r>
  <r>
    <s v="SO - 0005388"/>
    <s v="Distributor"/>
    <s v="WARE-NMK1003"/>
    <d v="2019-12-01T00:00:00"/>
    <x v="628"/>
    <d v="2020-02-22T00:00:00"/>
    <x v="455"/>
    <n v="20"/>
    <s v="USD"/>
    <x v="15"/>
    <n v="24"/>
    <n v="3"/>
    <n v="162"/>
    <x v="0"/>
    <n v="5"/>
    <n v="0.05"/>
    <n v="167.5"/>
    <n v="105.52500000000001"/>
    <n v="477.375"/>
    <n v="160.79999999999995"/>
  </r>
  <r>
    <s v="SO - 0005389"/>
    <s v="Distributor"/>
    <s v="WARE-XYS1001"/>
    <d v="2019-12-01T00:00:00"/>
    <x v="628"/>
    <d v="2020-02-22T00:00:00"/>
    <x v="452"/>
    <n v="3"/>
    <s v="USD"/>
    <x v="4"/>
    <n v="22"/>
    <n v="10"/>
    <n v="54"/>
    <x v="3"/>
    <n v="6"/>
    <n v="0.1"/>
    <n v="5065.2"/>
    <n v="2785.86"/>
    <n v="22793.4"/>
    <n v="8864.1"/>
  </r>
  <r>
    <s v="SO - 0005390"/>
    <s v="Online"/>
    <s v="WARE-UHY1004"/>
    <d v="2019-12-01T00:00:00"/>
    <x v="628"/>
    <d v="2020-02-28T00:00:00"/>
    <x v="455"/>
    <n v="20"/>
    <s v="USD"/>
    <x v="17"/>
    <n v="20"/>
    <n v="24"/>
    <n v="224"/>
    <x v="2"/>
    <n v="13"/>
    <n v="0.05"/>
    <n v="676.7"/>
    <n v="514.29200000000003"/>
    <n v="1928.595"/>
    <n v="385.71899999999982"/>
  </r>
  <r>
    <s v="SO - 0005391"/>
    <s v="Distributor"/>
    <s v="WARE-UHY1004"/>
    <d v="2019-12-01T00:00:00"/>
    <x v="628"/>
    <d v="2020-03-04T00:00:00"/>
    <x v="454"/>
    <n v="9"/>
    <s v="USD"/>
    <x v="4"/>
    <n v="22"/>
    <n v="11"/>
    <n v="245"/>
    <x v="2"/>
    <n v="37"/>
    <n v="0.05"/>
    <n v="1829.1000000000001"/>
    <n v="786.51300000000003"/>
    <n v="1737.645"/>
    <n v="951.13199999999995"/>
  </r>
  <r>
    <s v="SO - 0005392"/>
    <s v="In-Store"/>
    <s v="WARE-UHY1004"/>
    <d v="2019-12-01T00:00:00"/>
    <x v="628"/>
    <d v="2020-03-02T00:00:00"/>
    <x v="467"/>
    <n v="38"/>
    <s v="USD"/>
    <x v="14"/>
    <n v="7"/>
    <n v="9"/>
    <n v="217"/>
    <x v="2"/>
    <n v="4"/>
    <n v="0.15"/>
    <n v="1085.4000000000001"/>
    <n v="835.75800000000004"/>
    <n v="5535.54"/>
    <n v="520.99199999999928"/>
  </r>
  <r>
    <s v="SO - 0005393"/>
    <s v="In-Store"/>
    <s v="WARE-NMK1003"/>
    <d v="2019-12-01T00:00:00"/>
    <x v="629"/>
    <d v="2020-03-05T00:00:00"/>
    <x v="460"/>
    <n v="12"/>
    <s v="USD"/>
    <x v="0"/>
    <n v="6"/>
    <n v="48"/>
    <n v="88"/>
    <x v="1"/>
    <n v="26"/>
    <n v="0.1"/>
    <n v="951.4"/>
    <n v="732.57799999999997"/>
    <n v="6850.08"/>
    <n v="989.45600000000013"/>
  </r>
  <r>
    <s v="SO - 0005394"/>
    <s v="Wholesale"/>
    <s v="WARE-MKL1006"/>
    <d v="2019-12-01T00:00:00"/>
    <x v="629"/>
    <d v="2020-03-10T00:00:00"/>
    <x v="463"/>
    <n v="20"/>
    <s v="USD"/>
    <x v="21"/>
    <n v="26"/>
    <n v="11"/>
    <n v="353"/>
    <x v="2"/>
    <n v="8"/>
    <n v="0.2"/>
    <n v="1232.8"/>
    <n v="715.02399999999989"/>
    <n v="986.24"/>
    <n v="271.21600000000012"/>
  </r>
  <r>
    <s v="SO - 0005395"/>
    <s v="Wholesale"/>
    <s v="WARE-MKL1006"/>
    <d v="2019-08-23T00:00:00"/>
    <x v="629"/>
    <d v="2020-03-01T00:00:00"/>
    <x v="454"/>
    <n v="8"/>
    <s v="USD"/>
    <x v="21"/>
    <n v="26"/>
    <n v="15"/>
    <n v="356"/>
    <x v="1"/>
    <n v="35"/>
    <n v="7.4999999999999997E-2"/>
    <n v="1011.7"/>
    <n v="536.20100000000002"/>
    <n v="7486.5800000000008"/>
    <n v="3196.9720000000007"/>
  </r>
  <r>
    <s v="SO - 0005396"/>
    <s v="Distributor"/>
    <s v="WARE-PUJ1005"/>
    <d v="2019-12-01T00:00:00"/>
    <x v="629"/>
    <d v="2020-03-16T00:00:00"/>
    <x v="456"/>
    <n v="9"/>
    <s v="USD"/>
    <x v="15"/>
    <n v="24"/>
    <n v="15"/>
    <n v="319"/>
    <x v="4"/>
    <n v="18"/>
    <n v="0.05"/>
    <n v="1005"/>
    <n v="542.70000000000005"/>
    <n v="3819"/>
    <n v="1648.1999999999998"/>
  </r>
  <r>
    <s v="SO - 0005397"/>
    <s v="Online"/>
    <s v="WARE-XYS1001"/>
    <d v="2019-12-01T00:00:00"/>
    <x v="629"/>
    <d v="2020-03-03T00:00:00"/>
    <x v="458"/>
    <n v="13"/>
    <s v="USD"/>
    <x v="19"/>
    <n v="19"/>
    <n v="35"/>
    <n v="31"/>
    <x v="4"/>
    <n v="18"/>
    <n v="7.4999999999999997E-2"/>
    <n v="1989.9"/>
    <n v="994.95"/>
    <n v="9203.2875000000004"/>
    <n v="4228.5375000000004"/>
  </r>
  <r>
    <s v="SO - 0005398"/>
    <s v="In-Store"/>
    <s v="WARE-UHY1004"/>
    <d v="2019-12-01T00:00:00"/>
    <x v="629"/>
    <d v="2020-02-21T00:00:00"/>
    <x v="453"/>
    <n v="15"/>
    <s v="USD"/>
    <x v="26"/>
    <n v="3"/>
    <n v="40"/>
    <n v="230"/>
    <x v="1"/>
    <n v="33"/>
    <n v="0.2"/>
    <n v="938"/>
    <n v="675.36"/>
    <n v="4502.4000000000005"/>
    <n v="450.24000000000069"/>
  </r>
  <r>
    <s v="SO - 0005399"/>
    <s v="In-Store"/>
    <s v="WARE-UHY1004"/>
    <d v="2019-08-23T00:00:00"/>
    <x v="629"/>
    <d v="2020-02-24T00:00:00"/>
    <x v="454"/>
    <n v="8"/>
    <s v="USD"/>
    <x v="13"/>
    <n v="2"/>
    <n v="14"/>
    <n v="230"/>
    <x v="0"/>
    <n v="12"/>
    <n v="0.2"/>
    <n v="2680"/>
    <n v="2278"/>
    <n v="6432"/>
    <n v="-402"/>
  </r>
  <r>
    <s v="SO - 0005400"/>
    <s v="Online"/>
    <s v="WARE-NBV1002"/>
    <d v="2019-12-01T00:00:00"/>
    <x v="629"/>
    <d v="2020-03-03T00:00:00"/>
    <x v="454"/>
    <n v="8"/>
    <s v="USD"/>
    <x v="20"/>
    <n v="17"/>
    <n v="19"/>
    <n v="68"/>
    <x v="2"/>
    <n v="37"/>
    <n v="0.2"/>
    <n v="2914.5"/>
    <n v="2156.73"/>
    <n v="4663.2"/>
    <n v="349.73999999999978"/>
  </r>
  <r>
    <s v="SO - 0005401"/>
    <s v="In-Store"/>
    <s v="WARE-NMK1003"/>
    <d v="2019-08-23T00:00:00"/>
    <x v="629"/>
    <d v="2020-02-27T00:00:00"/>
    <x v="466"/>
    <n v="28"/>
    <s v="USD"/>
    <x v="13"/>
    <n v="2"/>
    <n v="37"/>
    <n v="193"/>
    <x v="3"/>
    <n v="28"/>
    <n v="0.05"/>
    <n v="904.5"/>
    <n v="633.15"/>
    <n v="6874.2"/>
    <n v="1809"/>
  </r>
  <r>
    <s v="SO - 0005402"/>
    <s v="Wholesale"/>
    <s v="WARE-NMK1003"/>
    <d v="2019-12-01T00:00:00"/>
    <x v="629"/>
    <d v="2020-03-10T00:00:00"/>
    <x v="454"/>
    <n v="8"/>
    <s v="USD"/>
    <x v="3"/>
    <n v="28"/>
    <n v="8"/>
    <n v="139"/>
    <x v="1"/>
    <n v="3"/>
    <n v="0.05"/>
    <n v="2592.9"/>
    <n v="1685.3850000000002"/>
    <n v="4926.51"/>
    <n v="1555.7399999999998"/>
  </r>
  <r>
    <s v="SO - 0005403"/>
    <s v="In-Store"/>
    <s v="WARE-NMK1003"/>
    <d v="2019-12-01T00:00:00"/>
    <x v="629"/>
    <d v="2020-03-04T00:00:00"/>
    <x v="450"/>
    <n v="14"/>
    <s v="USD"/>
    <x v="9"/>
    <n v="8"/>
    <n v="49"/>
    <n v="144"/>
    <x v="1"/>
    <n v="24"/>
    <n v="0.05"/>
    <n v="180.9"/>
    <n v="101.30400000000002"/>
    <n v="171.85499999999999"/>
    <n v="70.550999999999974"/>
  </r>
  <r>
    <s v="SO - 0005404"/>
    <s v="In-Store"/>
    <s v="WARE-XYS1001"/>
    <d v="2019-08-23T00:00:00"/>
    <x v="629"/>
    <d v="2020-02-28T00:00:00"/>
    <x v="457"/>
    <n v="26"/>
    <s v="USD"/>
    <x v="10"/>
    <n v="9"/>
    <n v="11"/>
    <n v="30"/>
    <x v="0"/>
    <n v="12"/>
    <n v="0.4"/>
    <n v="4006.6"/>
    <n v="1682.7719999999999"/>
    <n v="7211.8799999999992"/>
    <n v="2163.5639999999994"/>
  </r>
  <r>
    <s v="SO - 0005405"/>
    <s v="Wholesale"/>
    <s v="WARE-NMK1003"/>
    <d v="2019-12-01T00:00:00"/>
    <x v="629"/>
    <d v="2020-03-07T00:00:00"/>
    <x v="468"/>
    <n v="29"/>
    <s v="USD"/>
    <x v="25"/>
    <n v="27"/>
    <n v="30"/>
    <n v="184"/>
    <x v="1"/>
    <n v="30"/>
    <n v="0.15"/>
    <n v="1949.7"/>
    <n v="1267.3050000000001"/>
    <n v="6628.98"/>
    <n v="1559.7599999999993"/>
  </r>
  <r>
    <s v="SO - 0005406"/>
    <s v="Online"/>
    <s v="WARE-PUJ1005"/>
    <d v="2019-12-01T00:00:00"/>
    <x v="630"/>
    <d v="2020-03-03T00:00:00"/>
    <x v="448"/>
    <n v="5"/>
    <s v="USD"/>
    <x v="23"/>
    <n v="15"/>
    <n v="27"/>
    <n v="264"/>
    <x v="1"/>
    <n v="43"/>
    <n v="0.05"/>
    <n v="2278"/>
    <n v="1526.26"/>
    <n v="17312.8"/>
    <n v="5102.7199999999993"/>
  </r>
  <r>
    <s v="SO - 0005407"/>
    <s v="In-Store"/>
    <s v="WARE-PUJ1005"/>
    <d v="2019-12-01T00:00:00"/>
    <x v="630"/>
    <d v="2020-03-13T00:00:00"/>
    <x v="463"/>
    <n v="19"/>
    <s v="USD"/>
    <x v="0"/>
    <n v="6"/>
    <n v="10"/>
    <n v="297"/>
    <x v="1"/>
    <n v="14"/>
    <n v="0.3"/>
    <n v="3939.6"/>
    <n v="2206.1760000000004"/>
    <n v="22061.759999999998"/>
    <n v="4412.3519999999953"/>
  </r>
  <r>
    <s v="SO - 0005408"/>
    <s v="In-Store"/>
    <s v="WARE-PUJ1005"/>
    <d v="2019-08-23T00:00:00"/>
    <x v="630"/>
    <d v="2020-02-22T00:00:00"/>
    <x v="460"/>
    <n v="11"/>
    <s v="USD"/>
    <x v="10"/>
    <n v="9"/>
    <n v="39"/>
    <n v="276"/>
    <x v="0"/>
    <n v="5"/>
    <n v="0.1"/>
    <n v="3953"/>
    <n v="1739.32"/>
    <n v="21346.2"/>
    <n v="10910.28"/>
  </r>
  <r>
    <s v="SO - 0005409"/>
    <s v="In-Store"/>
    <s v="WARE-MKL1006"/>
    <d v="2019-12-01T00:00:00"/>
    <x v="630"/>
    <d v="2020-03-01T00:00:00"/>
    <x v="461"/>
    <n v="15"/>
    <s v="USD"/>
    <x v="27"/>
    <n v="1"/>
    <n v="30"/>
    <n v="362"/>
    <x v="1"/>
    <n v="40"/>
    <n v="0.3"/>
    <n v="1018.4"/>
    <n v="723.06399999999996"/>
    <n v="3564.3999999999996"/>
    <n v="-50.920000000000073"/>
  </r>
  <r>
    <s v="SO - 0005410"/>
    <s v="In-Store"/>
    <s v="WARE-XYS1001"/>
    <d v="2019-12-01T00:00:00"/>
    <x v="630"/>
    <d v="2020-03-07T00:00:00"/>
    <x v="454"/>
    <n v="7"/>
    <s v="USD"/>
    <x v="14"/>
    <n v="7"/>
    <n v="40"/>
    <n v="16"/>
    <x v="1"/>
    <n v="14"/>
    <n v="7.4999999999999997E-2"/>
    <n v="5045.1000000000004"/>
    <n v="3279.3150000000005"/>
    <n v="4666.7175000000007"/>
    <n v="1387.4025000000001"/>
  </r>
  <r>
    <s v="SO - 0005411"/>
    <s v="Online"/>
    <s v="WARE-PUJ1005"/>
    <d v="2019-12-01T00:00:00"/>
    <x v="630"/>
    <d v="2020-03-18T00:00:00"/>
    <x v="450"/>
    <n v="13"/>
    <s v="USD"/>
    <x v="5"/>
    <n v="12"/>
    <n v="45"/>
    <n v="284"/>
    <x v="4"/>
    <n v="18"/>
    <n v="0.05"/>
    <n v="6003.2"/>
    <n v="3902.08"/>
    <n v="28515.199999999997"/>
    <n v="9004.7999999999956"/>
  </r>
  <r>
    <s v="SO - 0005412"/>
    <s v="Distributor"/>
    <s v="WARE-NMK1003"/>
    <d v="2019-12-01T00:00:00"/>
    <x v="630"/>
    <d v="2020-03-14T00:00:00"/>
    <x v="466"/>
    <n v="27"/>
    <s v="USD"/>
    <x v="17"/>
    <n v="20"/>
    <n v="21"/>
    <n v="114"/>
    <x v="0"/>
    <n v="22"/>
    <n v="7.4999999999999997E-2"/>
    <n v="757.1"/>
    <n v="499.68600000000004"/>
    <n v="5602.5400000000009"/>
    <n v="1605.0520000000006"/>
  </r>
  <r>
    <s v="SO - 0005413"/>
    <s v="Distributor"/>
    <s v="WARE-NBV1002"/>
    <d v="2019-08-23T00:00:00"/>
    <x v="630"/>
    <d v="2020-03-16T00:00:00"/>
    <x v="456"/>
    <n v="8"/>
    <s v="USD"/>
    <x v="15"/>
    <n v="24"/>
    <n v="34"/>
    <n v="72"/>
    <x v="3"/>
    <n v="6"/>
    <n v="0.05"/>
    <n v="3115.5"/>
    <n v="1682.3700000000001"/>
    <n v="20718.075000000001"/>
    <n v="8941.4850000000006"/>
  </r>
  <r>
    <s v="SO - 0005414"/>
    <s v="In-Store"/>
    <s v="WARE-XYS1001"/>
    <d v="2019-12-01T00:00:00"/>
    <x v="630"/>
    <d v="2020-02-24T00:00:00"/>
    <x v="459"/>
    <n v="20"/>
    <s v="USD"/>
    <x v="13"/>
    <n v="2"/>
    <n v="47"/>
    <n v="1"/>
    <x v="1"/>
    <n v="27"/>
    <n v="0.1"/>
    <n v="1835.8"/>
    <n v="1413.566"/>
    <n v="6608.88"/>
    <n v="954.61599999999999"/>
  </r>
  <r>
    <s v="SO - 0005415"/>
    <s v="Online"/>
    <s v="WARE-NMK1003"/>
    <d v="2019-12-01T00:00:00"/>
    <x v="630"/>
    <d v="2020-03-11T00:00:00"/>
    <x v="455"/>
    <n v="18"/>
    <s v="USD"/>
    <x v="16"/>
    <n v="18"/>
    <n v="36"/>
    <n v="138"/>
    <x v="0"/>
    <n v="19"/>
    <n v="0.05"/>
    <n v="1333.3"/>
    <n v="879.97800000000007"/>
    <n v="6333.1749999999993"/>
    <n v="1933.2849999999989"/>
  </r>
  <r>
    <s v="SO - 0005416"/>
    <s v="Online"/>
    <s v="WARE-NMK1003"/>
    <d v="2019-12-01T00:00:00"/>
    <x v="630"/>
    <d v="2020-03-10T00:00:00"/>
    <x v="454"/>
    <n v="7"/>
    <s v="USD"/>
    <x v="16"/>
    <n v="18"/>
    <n v="30"/>
    <n v="113"/>
    <x v="2"/>
    <n v="1"/>
    <n v="7.4999999999999997E-2"/>
    <n v="1038.5"/>
    <n v="519.25"/>
    <n v="2881.8375000000001"/>
    <n v="1324.0875000000001"/>
  </r>
  <r>
    <s v="SO - 0005417"/>
    <s v="Distributor"/>
    <s v="WARE-XYS1001"/>
    <d v="2019-12-01T00:00:00"/>
    <x v="631"/>
    <d v="2020-02-28T00:00:00"/>
    <x v="465"/>
    <n v="20"/>
    <s v="USD"/>
    <x v="15"/>
    <n v="24"/>
    <n v="24"/>
    <n v="17"/>
    <x v="2"/>
    <n v="37"/>
    <n v="0.15"/>
    <n v="3953"/>
    <n v="2411.33"/>
    <n v="16800.25"/>
    <n v="4743.6000000000004"/>
  </r>
  <r>
    <s v="SO - 0005418"/>
    <s v="In-Store"/>
    <s v="WARE-NBV1002"/>
    <d v="2019-08-23T00:00:00"/>
    <x v="631"/>
    <d v="2020-03-02T00:00:00"/>
    <x v="461"/>
    <n v="14"/>
    <s v="USD"/>
    <x v="26"/>
    <n v="3"/>
    <n v="40"/>
    <n v="63"/>
    <x v="1"/>
    <n v="41"/>
    <n v="7.4999999999999997E-2"/>
    <n v="2452.2000000000003"/>
    <n v="1324.1880000000003"/>
    <n v="18146.280000000002"/>
    <n v="7552.7759999999998"/>
  </r>
  <r>
    <s v="SO - 0005419"/>
    <s v="Online"/>
    <s v="WARE-MKL1006"/>
    <d v="2019-12-01T00:00:00"/>
    <x v="631"/>
    <d v="2020-02-28T00:00:00"/>
    <x v="469"/>
    <n v="25"/>
    <s v="USD"/>
    <x v="24"/>
    <n v="16"/>
    <n v="30"/>
    <n v="355"/>
    <x v="1"/>
    <n v="41"/>
    <n v="0.05"/>
    <n v="1788.9"/>
    <n v="1127.0070000000001"/>
    <n v="13595.64"/>
    <n v="4579.5839999999989"/>
  </r>
  <r>
    <s v="SO - 0005420"/>
    <s v="Distributor"/>
    <s v="WARE-NMK1003"/>
    <d v="2019-12-01T00:00:00"/>
    <x v="631"/>
    <d v="2020-03-09T00:00:00"/>
    <x v="457"/>
    <n v="24"/>
    <s v="USD"/>
    <x v="4"/>
    <n v="22"/>
    <n v="39"/>
    <n v="181"/>
    <x v="0"/>
    <n v="42"/>
    <n v="7.4999999999999997E-2"/>
    <n v="917.9"/>
    <n v="495.666"/>
    <n v="1698.115"/>
    <n v="706.78300000000002"/>
  </r>
  <r>
    <s v="SO - 0005421"/>
    <s v="Online"/>
    <s v="WARE-PUJ1005"/>
    <d v="2019-12-01T00:00:00"/>
    <x v="631"/>
    <d v="2020-02-23T00:00:00"/>
    <x v="468"/>
    <n v="27"/>
    <s v="USD"/>
    <x v="19"/>
    <n v="19"/>
    <n v="34"/>
    <n v="312"/>
    <x v="0"/>
    <n v="34"/>
    <n v="7.4999999999999997E-2"/>
    <n v="3999.9"/>
    <n v="2799.93"/>
    <n v="29599.260000000002"/>
    <n v="7199.8200000000033"/>
  </r>
  <r>
    <s v="SO - 0005422"/>
    <s v="In-Store"/>
    <s v="WARE-MKL1006"/>
    <d v="2019-12-01T00:00:00"/>
    <x v="631"/>
    <d v="2020-02-27T00:00:00"/>
    <x v="463"/>
    <n v="18"/>
    <s v="USD"/>
    <x v="13"/>
    <n v="2"/>
    <n v="9"/>
    <n v="337"/>
    <x v="3"/>
    <n v="28"/>
    <n v="7.4999999999999997E-2"/>
    <n v="991.6"/>
    <n v="634.62400000000002"/>
    <n v="4586.1500000000005"/>
    <n v="1413.0300000000007"/>
  </r>
  <r>
    <s v="SO - 0005423"/>
    <s v="Online"/>
    <s v="WARE-NMK1003"/>
    <d v="2019-12-01T00:00:00"/>
    <x v="631"/>
    <d v="2020-02-25T00:00:00"/>
    <x v="453"/>
    <n v="13"/>
    <s v="USD"/>
    <x v="24"/>
    <n v="16"/>
    <n v="39"/>
    <n v="183"/>
    <x v="0"/>
    <n v="15"/>
    <n v="0.15"/>
    <n v="268"/>
    <n v="195.64"/>
    <n v="911.19999999999993"/>
    <n v="128.63999999999999"/>
  </r>
  <r>
    <s v="SO - 0005424"/>
    <s v="In-Store"/>
    <s v="WARE-PUJ1005"/>
    <d v="2019-12-01T00:00:00"/>
    <x v="631"/>
    <d v="2020-03-13T00:00:00"/>
    <x v="470"/>
    <n v="21"/>
    <s v="USD"/>
    <x v="10"/>
    <n v="9"/>
    <n v="28"/>
    <n v="306"/>
    <x v="1"/>
    <n v="43"/>
    <n v="0.15"/>
    <n v="917.9"/>
    <n v="504.84500000000003"/>
    <n v="3120.8599999999997"/>
    <n v="1101.4799999999996"/>
  </r>
  <r>
    <s v="SO - 0005425"/>
    <s v="Online"/>
    <s v="WARE-NMK1003"/>
    <d v="2019-12-01T00:00:00"/>
    <x v="631"/>
    <d v="2020-03-05T00:00:00"/>
    <x v="456"/>
    <n v="7"/>
    <s v="USD"/>
    <x v="16"/>
    <n v="18"/>
    <n v="29"/>
    <n v="101"/>
    <x v="2"/>
    <n v="37"/>
    <n v="0.1"/>
    <n v="5125.5"/>
    <n v="3895.38"/>
    <n v="18451.8"/>
    <n v="2870.2799999999988"/>
  </r>
  <r>
    <s v="SO - 0005426"/>
    <s v="Online"/>
    <s v="WARE-UHY1004"/>
    <d v="2019-12-01T00:00:00"/>
    <x v="631"/>
    <d v="2020-02-24T00:00:00"/>
    <x v="470"/>
    <n v="21"/>
    <s v="USD"/>
    <x v="24"/>
    <n v="16"/>
    <n v="50"/>
    <n v="204"/>
    <x v="1"/>
    <n v="14"/>
    <n v="7.4999999999999997E-2"/>
    <n v="2499.1"/>
    <n v="1949.298"/>
    <n v="11558.337500000001"/>
    <n v="1811.8475000000017"/>
  </r>
  <r>
    <s v="SO - 0005427"/>
    <s v="In-Store"/>
    <s v="WARE-XYS1001"/>
    <d v="2019-12-01T00:00:00"/>
    <x v="632"/>
    <d v="2020-03-06T00:00:00"/>
    <x v="461"/>
    <n v="13"/>
    <s v="USD"/>
    <x v="13"/>
    <n v="2"/>
    <n v="50"/>
    <n v="34"/>
    <x v="1"/>
    <n v="45"/>
    <n v="0.2"/>
    <n v="1005"/>
    <n v="804"/>
    <n v="4824"/>
    <n v="0"/>
  </r>
  <r>
    <s v="SO - 0005428"/>
    <s v="Wholesale"/>
    <s v="WARE-PUJ1005"/>
    <d v="2019-12-01T00:00:00"/>
    <x v="632"/>
    <d v="2020-03-07T00:00:00"/>
    <x v="463"/>
    <n v="17"/>
    <s v="USD"/>
    <x v="25"/>
    <n v="27"/>
    <n v="3"/>
    <n v="285"/>
    <x v="1"/>
    <n v="3"/>
    <n v="0.4"/>
    <n v="234.5"/>
    <n v="189.94500000000002"/>
    <n v="844.19999999999993"/>
    <n v="-295.47000000000014"/>
  </r>
  <r>
    <s v="SO - 0005429"/>
    <s v="Online"/>
    <s v="WARE-NMK1003"/>
    <d v="2019-08-23T00:00:00"/>
    <x v="632"/>
    <d v="2020-02-24T00:00:00"/>
    <x v="470"/>
    <n v="20"/>
    <s v="USD"/>
    <x v="23"/>
    <n v="15"/>
    <n v="45"/>
    <n v="199"/>
    <x v="4"/>
    <n v="18"/>
    <n v="0.05"/>
    <n v="5601.2"/>
    <n v="2912.6239999999998"/>
    <n v="26605.699999999997"/>
    <n v="12042.579999999998"/>
  </r>
  <r>
    <s v="SO - 0005430"/>
    <s v="Distributor"/>
    <s v="WARE-PUJ1005"/>
    <d v="2019-12-01T00:00:00"/>
    <x v="632"/>
    <d v="2020-02-28T00:00:00"/>
    <x v="460"/>
    <n v="9"/>
    <s v="USD"/>
    <x v="12"/>
    <n v="25"/>
    <n v="45"/>
    <n v="270"/>
    <x v="1"/>
    <n v="32"/>
    <n v="0.05"/>
    <n v="3289.7000000000003"/>
    <n v="1480.3650000000002"/>
    <n v="9375.6450000000004"/>
    <n v="4934.5499999999993"/>
  </r>
  <r>
    <s v="SO - 0005431"/>
    <s v="Online"/>
    <s v="WARE-PUJ1005"/>
    <d v="2019-12-01T00:00:00"/>
    <x v="632"/>
    <d v="2020-03-02T00:00:00"/>
    <x v="465"/>
    <n v="19"/>
    <s v="USD"/>
    <x v="20"/>
    <n v="17"/>
    <n v="47"/>
    <n v="319"/>
    <x v="4"/>
    <n v="18"/>
    <n v="7.4999999999999997E-2"/>
    <n v="5514.1"/>
    <n v="2536.4860000000003"/>
    <n v="5100.5425000000005"/>
    <n v="2564.0565000000001"/>
  </r>
  <r>
    <s v="SO - 0005432"/>
    <s v="In-Store"/>
    <s v="WARE-PUJ1005"/>
    <d v="2019-12-01T00:00:00"/>
    <x v="632"/>
    <d v="2020-02-28T00:00:00"/>
    <x v="467"/>
    <n v="34"/>
    <s v="USD"/>
    <x v="0"/>
    <n v="6"/>
    <n v="26"/>
    <n v="279"/>
    <x v="0"/>
    <n v="5"/>
    <n v="0.3"/>
    <n v="5380.1"/>
    <n v="2205.8409999999999"/>
    <n v="3766.07"/>
    <n v="1560.2290000000003"/>
  </r>
  <r>
    <s v="SO - 0005433"/>
    <s v="Online"/>
    <s v="WARE-PUJ1005"/>
    <d v="2019-12-01T00:00:00"/>
    <x v="632"/>
    <d v="2020-03-04T00:00:00"/>
    <x v="456"/>
    <n v="6"/>
    <s v="USD"/>
    <x v="23"/>
    <n v="15"/>
    <n v="44"/>
    <n v="324"/>
    <x v="0"/>
    <n v="22"/>
    <n v="0.2"/>
    <n v="3611.3"/>
    <n v="2058.4409999999998"/>
    <n v="8667.1200000000008"/>
    <n v="2491.7970000000014"/>
  </r>
  <r>
    <s v="SO - 0005434"/>
    <s v="Distributor"/>
    <s v="WARE-XYS1001"/>
    <d v="2019-12-01T00:00:00"/>
    <x v="632"/>
    <d v="2020-03-05T00:00:00"/>
    <x v="460"/>
    <n v="9"/>
    <s v="USD"/>
    <x v="12"/>
    <n v="25"/>
    <n v="49"/>
    <n v="26"/>
    <x v="1"/>
    <n v="3"/>
    <n v="0.05"/>
    <n v="6344.9000000000005"/>
    <n v="4124.1850000000004"/>
    <n v="18082.965"/>
    <n v="5710.41"/>
  </r>
  <r>
    <s v="SO - 0005435"/>
    <s v="Distributor"/>
    <s v="WARE-XYS1001"/>
    <d v="2019-12-01T00:00:00"/>
    <x v="632"/>
    <d v="2020-03-18T00:00:00"/>
    <x v="460"/>
    <n v="9"/>
    <s v="USD"/>
    <x v="15"/>
    <n v="24"/>
    <n v="46"/>
    <n v="12"/>
    <x v="1"/>
    <n v="29"/>
    <n v="7.4999999999999997E-2"/>
    <n v="3370.1"/>
    <n v="2527.5749999999998"/>
    <n v="3117.3425000000002"/>
    <n v="589.76750000000038"/>
  </r>
  <r>
    <s v="SO - 0005436"/>
    <s v="In-Store"/>
    <s v="WARE-MKL1006"/>
    <d v="2019-08-23T00:00:00"/>
    <x v="632"/>
    <d v="2020-03-01T00:00:00"/>
    <x v="461"/>
    <n v="13"/>
    <s v="USD"/>
    <x v="27"/>
    <n v="1"/>
    <n v="15"/>
    <n v="366"/>
    <x v="1"/>
    <n v="30"/>
    <n v="0.2"/>
    <n v="261.3"/>
    <n v="169.84500000000003"/>
    <n v="1045.2"/>
    <n v="195.97499999999991"/>
  </r>
  <r>
    <s v="SO - 0005437"/>
    <s v="Online"/>
    <s v="WARE-NMK1003"/>
    <d v="2019-12-01T00:00:00"/>
    <x v="632"/>
    <d v="2020-03-03T00:00:00"/>
    <x v="453"/>
    <n v="12"/>
    <s v="USD"/>
    <x v="16"/>
    <n v="18"/>
    <n v="31"/>
    <n v="88"/>
    <x v="3"/>
    <n v="28"/>
    <n v="0.05"/>
    <n v="3906.1"/>
    <n v="3242.0629999999996"/>
    <n v="22264.769999999997"/>
    <n v="2812.3919999999998"/>
  </r>
  <r>
    <s v="SO - 0005438"/>
    <s v="In-Store"/>
    <s v="WARE-XYS1001"/>
    <d v="2019-12-01T00:00:00"/>
    <x v="632"/>
    <d v="2020-03-15T00:00:00"/>
    <x v="458"/>
    <n v="10"/>
    <s v="USD"/>
    <x v="0"/>
    <n v="6"/>
    <n v="37"/>
    <n v="19"/>
    <x v="0"/>
    <n v="38"/>
    <n v="0.05"/>
    <n v="944.7"/>
    <n v="699.07799999999997"/>
    <n v="6282.2550000000001"/>
    <n v="1388.7089999999998"/>
  </r>
  <r>
    <s v="SO - 0005439"/>
    <s v="In-Store"/>
    <s v="WARE-NBV1002"/>
    <d v="2019-12-01T00:00:00"/>
    <x v="632"/>
    <d v="2020-03-10T00:00:00"/>
    <x v="465"/>
    <n v="19"/>
    <s v="USD"/>
    <x v="7"/>
    <n v="4"/>
    <n v="44"/>
    <n v="71"/>
    <x v="2"/>
    <n v="13"/>
    <n v="7.4999999999999997E-2"/>
    <n v="180.9"/>
    <n v="139.29300000000001"/>
    <n v="1171.3275000000001"/>
    <n v="196.27650000000006"/>
  </r>
  <r>
    <s v="SO - 0005440"/>
    <s v="Online"/>
    <s v="WARE-NMK1003"/>
    <d v="2019-12-01T00:00:00"/>
    <x v="633"/>
    <d v="2020-02-28T00:00:00"/>
    <x v="454"/>
    <n v="4"/>
    <s v="USD"/>
    <x v="20"/>
    <n v="17"/>
    <n v="45"/>
    <n v="173"/>
    <x v="1"/>
    <n v="11"/>
    <n v="0.1"/>
    <n v="917.9"/>
    <n v="706.78300000000002"/>
    <n v="4956.66"/>
    <n v="715.96199999999953"/>
  </r>
  <r>
    <s v="SO - 0005441"/>
    <s v="In-Store"/>
    <s v="WARE-NBV1002"/>
    <d v="2019-12-01T00:00:00"/>
    <x v="633"/>
    <d v="2020-03-05T00:00:00"/>
    <x v="469"/>
    <n v="23"/>
    <s v="USD"/>
    <x v="27"/>
    <n v="1"/>
    <n v="32"/>
    <n v="80"/>
    <x v="2"/>
    <n v="16"/>
    <n v="0.2"/>
    <n v="958.1"/>
    <n v="469.46899999999999"/>
    <n v="766.48"/>
    <n v="297.01100000000002"/>
  </r>
  <r>
    <s v="SO - 0005442"/>
    <s v="Distributor"/>
    <s v="WARE-NBV1002"/>
    <d v="2019-12-01T00:00:00"/>
    <x v="633"/>
    <d v="2020-03-12T00:00:00"/>
    <x v="454"/>
    <n v="4"/>
    <s v="USD"/>
    <x v="15"/>
    <n v="24"/>
    <n v="24"/>
    <n v="60"/>
    <x v="0"/>
    <n v="12"/>
    <n v="0.05"/>
    <n v="2405.3000000000002"/>
    <n v="2044.5050000000001"/>
    <n v="18280.28"/>
    <n v="1924.239999999998"/>
  </r>
  <r>
    <s v="SO - 0005443"/>
    <s v="Wholesale"/>
    <s v="WARE-MKL1006"/>
    <d v="2019-12-01T00:00:00"/>
    <x v="633"/>
    <d v="2020-02-27T00:00:00"/>
    <x v="451"/>
    <n v="3"/>
    <s v="USD"/>
    <x v="21"/>
    <n v="26"/>
    <n v="28"/>
    <n v="346"/>
    <x v="4"/>
    <n v="10"/>
    <n v="7.4999999999999997E-2"/>
    <n v="891.1"/>
    <n v="427.72800000000001"/>
    <n v="1648.5350000000001"/>
    <n v="793.07900000000006"/>
  </r>
  <r>
    <s v="SO - 0005444"/>
    <s v="Online"/>
    <s v="WARE-NBV1002"/>
    <d v="2019-12-01T00:00:00"/>
    <x v="633"/>
    <d v="2020-03-13T00:00:00"/>
    <x v="461"/>
    <n v="12"/>
    <s v="USD"/>
    <x v="18"/>
    <n v="13"/>
    <n v="22"/>
    <n v="76"/>
    <x v="1"/>
    <n v="43"/>
    <n v="0.05"/>
    <n v="4013.3"/>
    <n v="2809.31"/>
    <n v="26688.445"/>
    <n v="7023.2750000000015"/>
  </r>
  <r>
    <s v="SO - 0005445"/>
    <s v="Wholesale"/>
    <s v="WARE-NMK1003"/>
    <d v="2019-12-01T00:00:00"/>
    <x v="633"/>
    <d v="2020-03-11T00:00:00"/>
    <x v="451"/>
    <n v="3"/>
    <s v="USD"/>
    <x v="3"/>
    <n v="28"/>
    <n v="34"/>
    <n v="110"/>
    <x v="1"/>
    <n v="45"/>
    <n v="0.05"/>
    <n v="2599.6"/>
    <n v="1039.8399999999999"/>
    <n v="12348.099999999999"/>
    <n v="7148.8999999999987"/>
  </r>
  <r>
    <s v="SO - 0005446"/>
    <s v="Online"/>
    <s v="WARE-NMK1003"/>
    <d v="2019-12-01T00:00:00"/>
    <x v="633"/>
    <d v="2020-03-19T00:00:00"/>
    <x v="450"/>
    <n v="10"/>
    <s v="USD"/>
    <x v="16"/>
    <n v="18"/>
    <n v="36"/>
    <n v="108"/>
    <x v="1"/>
    <n v="33"/>
    <n v="0.05"/>
    <n v="1132.3"/>
    <n v="905.84"/>
    <n v="5378.4250000000002"/>
    <n v="849.22500000000036"/>
  </r>
  <r>
    <s v="SO - 0005447"/>
    <s v="Distributor"/>
    <s v="WARE-UHY1004"/>
    <d v="2019-08-23T00:00:00"/>
    <x v="633"/>
    <d v="2020-02-29T00:00:00"/>
    <x v="468"/>
    <n v="25"/>
    <s v="USD"/>
    <x v="15"/>
    <n v="24"/>
    <n v="47"/>
    <n v="253"/>
    <x v="0"/>
    <n v="12"/>
    <n v="0.1"/>
    <n v="1969.8"/>
    <n v="1615.2359999999999"/>
    <n v="5318.46"/>
    <n v="472.75200000000041"/>
  </r>
  <r>
    <s v="SO - 0005448"/>
    <s v="Distributor"/>
    <s v="WARE-PUJ1005"/>
    <d v="2019-12-01T00:00:00"/>
    <x v="633"/>
    <d v="2020-03-07T00:00:00"/>
    <x v="450"/>
    <n v="10"/>
    <s v="USD"/>
    <x v="8"/>
    <n v="23"/>
    <n v="10"/>
    <n v="293"/>
    <x v="1"/>
    <n v="40"/>
    <n v="7.4999999999999997E-2"/>
    <n v="2351.7000000000003"/>
    <n v="1552.1220000000003"/>
    <n v="17402.580000000002"/>
    <n v="4985.6039999999994"/>
  </r>
  <r>
    <s v="SO - 0005449"/>
    <s v="Online"/>
    <s v="WARE-NMK1003"/>
    <d v="2019-12-01T00:00:00"/>
    <x v="633"/>
    <d v="2020-03-07T00:00:00"/>
    <x v="460"/>
    <n v="8"/>
    <s v="USD"/>
    <x v="17"/>
    <n v="20"/>
    <n v="43"/>
    <n v="101"/>
    <x v="4"/>
    <n v="10"/>
    <n v="0.1"/>
    <n v="3979.8"/>
    <n v="1790.91"/>
    <n v="3581.82"/>
    <n v="1790.91"/>
  </r>
  <r>
    <s v="SO - 0005450"/>
    <s v="Online"/>
    <s v="WARE-NMK1003"/>
    <d v="2019-12-01T00:00:00"/>
    <x v="633"/>
    <d v="2020-03-06T00:00:00"/>
    <x v="455"/>
    <n v="15"/>
    <s v="USD"/>
    <x v="18"/>
    <n v="13"/>
    <n v="50"/>
    <n v="134"/>
    <x v="1"/>
    <n v="41"/>
    <n v="0.05"/>
    <n v="2311.5"/>
    <n v="1040.175"/>
    <n v="2195.9249999999997"/>
    <n v="1155.7499999999998"/>
  </r>
  <r>
    <s v="SO - 0005451"/>
    <s v="Distributor"/>
    <s v="WARE-PUJ1005"/>
    <d v="2019-12-01T00:00:00"/>
    <x v="634"/>
    <d v="2020-03-04T00:00:00"/>
    <x v="468"/>
    <n v="24"/>
    <s v="USD"/>
    <x v="8"/>
    <n v="23"/>
    <n v="50"/>
    <n v="270"/>
    <x v="2"/>
    <n v="7"/>
    <n v="7.4999999999999997E-2"/>
    <n v="3390.2000000000003"/>
    <n v="2339.2379999999998"/>
    <n v="18815.61"/>
    <n v="4780.1820000000007"/>
  </r>
  <r>
    <s v="SO - 0005452"/>
    <s v="In-Store"/>
    <s v="WARE-XYS1001"/>
    <d v="2019-12-01T00:00:00"/>
    <x v="634"/>
    <d v="2020-02-28T00:00:00"/>
    <x v="460"/>
    <n v="7"/>
    <s v="USD"/>
    <x v="13"/>
    <n v="2"/>
    <n v="33"/>
    <n v="58"/>
    <x v="2"/>
    <n v="16"/>
    <n v="0.15"/>
    <n v="3986.5"/>
    <n v="1993.25"/>
    <n v="27108.2"/>
    <n v="11162.2"/>
  </r>
  <r>
    <s v="SO - 0005453"/>
    <s v="Distributor"/>
    <s v="WARE-MKL1006"/>
    <d v="2019-12-01T00:00:00"/>
    <x v="634"/>
    <d v="2020-03-14T00:00:00"/>
    <x v="455"/>
    <n v="14"/>
    <s v="USD"/>
    <x v="2"/>
    <n v="21"/>
    <n v="45"/>
    <n v="356"/>
    <x v="1"/>
    <n v="29"/>
    <n v="0.2"/>
    <n v="227.8"/>
    <n v="186.79599999999999"/>
    <n v="364.48"/>
    <n v="-9.1119999999999663"/>
  </r>
  <r>
    <s v="SO - 0005454"/>
    <s v="In-Store"/>
    <s v="WARE-NBV1002"/>
    <d v="2019-12-01T00:00:00"/>
    <x v="634"/>
    <d v="2020-03-02T00:00:00"/>
    <x v="457"/>
    <n v="21"/>
    <s v="USD"/>
    <x v="11"/>
    <n v="5"/>
    <n v="44"/>
    <n v="80"/>
    <x v="2"/>
    <n v="16"/>
    <n v="0.4"/>
    <n v="1051.9000000000001"/>
    <n v="736.33"/>
    <n v="2524.56"/>
    <n v="-420.76000000000022"/>
  </r>
  <r>
    <s v="SO - 0005455"/>
    <s v="In-Store"/>
    <s v="WARE-UHY1004"/>
    <d v="2019-12-01T00:00:00"/>
    <x v="634"/>
    <d v="2020-03-17T00:00:00"/>
    <x v="455"/>
    <n v="14"/>
    <s v="USD"/>
    <x v="6"/>
    <n v="10"/>
    <n v="29"/>
    <n v="219"/>
    <x v="1"/>
    <n v="41"/>
    <n v="0.2"/>
    <n v="4013.3"/>
    <n v="2327.7139999999999"/>
    <n v="25685.120000000003"/>
    <n v="7063.4080000000031"/>
  </r>
  <r>
    <s v="SO - 0005456"/>
    <s v="Online"/>
    <s v="WARE-NMK1003"/>
    <d v="2019-12-01T00:00:00"/>
    <x v="634"/>
    <d v="2020-03-13T00:00:00"/>
    <x v="471"/>
    <n v="28"/>
    <s v="USD"/>
    <x v="17"/>
    <n v="20"/>
    <n v="25"/>
    <n v="197"/>
    <x v="1"/>
    <n v="44"/>
    <n v="0.05"/>
    <n v="3939.6"/>
    <n v="1733.424"/>
    <n v="14970.48"/>
    <n v="8036.7839999999997"/>
  </r>
  <r>
    <s v="SO - 0005457"/>
    <s v="Online"/>
    <s v="WARE-NBV1002"/>
    <d v="2019-12-01T00:00:00"/>
    <x v="634"/>
    <d v="2020-03-06T00:00:00"/>
    <x v="456"/>
    <n v="4"/>
    <s v="USD"/>
    <x v="18"/>
    <n v="13"/>
    <n v="40"/>
    <n v="67"/>
    <x v="1"/>
    <n v="35"/>
    <n v="0.05"/>
    <n v="797.30000000000007"/>
    <n v="422.56900000000007"/>
    <n v="2272.3049999999998"/>
    <n v="1004.5979999999995"/>
  </r>
  <r>
    <s v="SO - 0005458"/>
    <s v="In-Store"/>
    <s v="WARE-PUJ1005"/>
    <d v="2019-12-01T00:00:00"/>
    <x v="634"/>
    <d v="2020-03-14T00:00:00"/>
    <x v="456"/>
    <n v="4"/>
    <s v="USD"/>
    <x v="10"/>
    <n v="9"/>
    <n v="10"/>
    <n v="285"/>
    <x v="1"/>
    <n v="23"/>
    <n v="7.4999999999999997E-2"/>
    <n v="3504.1"/>
    <n v="2943.444"/>
    <n v="19447.755000000001"/>
    <n v="1787.0910000000003"/>
  </r>
  <r>
    <s v="SO - 0005459"/>
    <s v="In-Store"/>
    <s v="WARE-UHY1004"/>
    <d v="2019-12-01T00:00:00"/>
    <x v="634"/>
    <d v="2020-03-18T00:00:00"/>
    <x v="455"/>
    <n v="14"/>
    <s v="USD"/>
    <x v="14"/>
    <n v="7"/>
    <n v="36"/>
    <n v="218"/>
    <x v="2"/>
    <n v="8"/>
    <n v="0.4"/>
    <n v="3859.2000000000003"/>
    <n v="2585.6640000000002"/>
    <n v="6946.56"/>
    <n v="-810.43199999999979"/>
  </r>
  <r>
    <s v="SO - 0005460"/>
    <s v="In-Store"/>
    <s v="WARE-PUJ1005"/>
    <d v="2019-12-01T00:00:00"/>
    <x v="634"/>
    <d v="2020-03-18T00:00:00"/>
    <x v="456"/>
    <n v="4"/>
    <s v="USD"/>
    <x v="6"/>
    <n v="10"/>
    <n v="2"/>
    <n v="293"/>
    <x v="3"/>
    <n v="47"/>
    <n v="7.4999999999999997E-2"/>
    <n v="1286.4000000000001"/>
    <n v="771.84"/>
    <n v="5949.6"/>
    <n v="2090.4"/>
  </r>
  <r>
    <s v="SO - 0005461"/>
    <s v="Distributor"/>
    <s v="WARE-PUJ1005"/>
    <d v="2019-08-23T00:00:00"/>
    <x v="634"/>
    <d v="2020-03-12T00:00:00"/>
    <x v="463"/>
    <n v="15"/>
    <s v="USD"/>
    <x v="8"/>
    <n v="23"/>
    <n v="31"/>
    <n v="328"/>
    <x v="1"/>
    <n v="40"/>
    <n v="0.05"/>
    <n v="1996.6000000000001"/>
    <n v="1437.5520000000001"/>
    <n v="11380.619999999999"/>
    <n v="2755.3079999999973"/>
  </r>
  <r>
    <s v="SO - 0005462"/>
    <s v="Online"/>
    <s v="WARE-NMK1003"/>
    <d v="2019-12-01T00:00:00"/>
    <x v="635"/>
    <d v="2020-02-27T00:00:00"/>
    <x v="457"/>
    <n v="20"/>
    <s v="USD"/>
    <x v="16"/>
    <n v="18"/>
    <n v="32"/>
    <n v="149"/>
    <x v="1"/>
    <n v="23"/>
    <n v="0.1"/>
    <n v="2391.9"/>
    <n v="1602.5730000000001"/>
    <n v="10763.550000000001"/>
    <n v="2750.6850000000004"/>
  </r>
  <r>
    <s v="SO - 0005463"/>
    <s v="Online"/>
    <s v="WARE-UHY1004"/>
    <d v="2019-12-01T00:00:00"/>
    <x v="635"/>
    <d v="2020-03-04T00:00:00"/>
    <x v="468"/>
    <n v="23"/>
    <s v="USD"/>
    <x v="18"/>
    <n v="13"/>
    <n v="47"/>
    <n v="245"/>
    <x v="0"/>
    <n v="15"/>
    <n v="0.05"/>
    <n v="1768.8"/>
    <n v="972.84"/>
    <n v="3360.72"/>
    <n v="1415.0399999999997"/>
  </r>
  <r>
    <s v="SO - 0005464"/>
    <s v="In-Store"/>
    <s v="WARE-MKL1006"/>
    <d v="2019-12-01T00:00:00"/>
    <x v="635"/>
    <d v="2020-03-03T00:00:00"/>
    <x v="471"/>
    <n v="27"/>
    <s v="USD"/>
    <x v="7"/>
    <n v="4"/>
    <n v="46"/>
    <n v="340"/>
    <x v="0"/>
    <n v="15"/>
    <n v="7.4999999999999997E-2"/>
    <n v="6036.7"/>
    <n v="3923.855"/>
    <n v="33503.684999999998"/>
    <n v="9960.5549999999967"/>
  </r>
  <r>
    <s v="SO - 0005465"/>
    <s v="In-Store"/>
    <s v="WARE-PUJ1005"/>
    <d v="2019-12-01T00:00:00"/>
    <x v="635"/>
    <d v="2020-03-14T00:00:00"/>
    <x v="455"/>
    <n v="13"/>
    <s v="USD"/>
    <x v="9"/>
    <n v="8"/>
    <n v="27"/>
    <n v="262"/>
    <x v="1"/>
    <n v="41"/>
    <n v="0.2"/>
    <n v="1159.1000000000001"/>
    <n v="822.96100000000001"/>
    <n v="3709.1200000000008"/>
    <n v="417.27600000000075"/>
  </r>
  <r>
    <s v="SO - 0005466"/>
    <s v="In-Store"/>
    <s v="WARE-UHY1004"/>
    <d v="2019-12-01T00:00:00"/>
    <x v="635"/>
    <d v="2020-03-14T00:00:00"/>
    <x v="472"/>
    <n v="29"/>
    <s v="USD"/>
    <x v="11"/>
    <n v="5"/>
    <n v="22"/>
    <n v="214"/>
    <x v="1"/>
    <n v="33"/>
    <n v="7.4999999999999997E-2"/>
    <n v="167.5"/>
    <n v="72.025000000000006"/>
    <n v="619.75"/>
    <n v="331.65"/>
  </r>
  <r>
    <s v="SO - 0005467"/>
    <s v="In-Store"/>
    <s v="WARE-NMK1003"/>
    <d v="2019-12-01T00:00:00"/>
    <x v="635"/>
    <d v="2020-03-11T00:00:00"/>
    <x v="462"/>
    <n v="24"/>
    <s v="USD"/>
    <x v="6"/>
    <n v="10"/>
    <n v="5"/>
    <n v="171"/>
    <x v="2"/>
    <n v="4"/>
    <n v="7.4999999999999997E-2"/>
    <n v="696.80000000000007"/>
    <n v="564.40800000000013"/>
    <n v="1289.0800000000002"/>
    <n v="160.2639999999999"/>
  </r>
  <r>
    <s v="SO - 0005468"/>
    <s v="In-Store"/>
    <s v="WARE-PUJ1005"/>
    <d v="2019-12-01T00:00:00"/>
    <x v="635"/>
    <d v="2020-03-09T00:00:00"/>
    <x v="469"/>
    <n v="21"/>
    <s v="USD"/>
    <x v="11"/>
    <n v="5"/>
    <n v="47"/>
    <n v="290"/>
    <x v="0"/>
    <n v="5"/>
    <n v="0.05"/>
    <n v="1125.6000000000001"/>
    <n v="495.26400000000007"/>
    <n v="5346.6"/>
    <n v="2870.28"/>
  </r>
  <r>
    <s v="SO - 0005469"/>
    <s v="In-Store"/>
    <s v="WARE-UHY1004"/>
    <d v="2019-12-01T00:00:00"/>
    <x v="635"/>
    <d v="2020-03-16T00:00:00"/>
    <x v="472"/>
    <n v="29"/>
    <s v="USD"/>
    <x v="14"/>
    <n v="7"/>
    <n v="11"/>
    <n v="219"/>
    <x v="0"/>
    <n v="22"/>
    <n v="0.15"/>
    <n v="1842.5"/>
    <n v="1087.075"/>
    <n v="9396.75"/>
    <n v="2874.2999999999993"/>
  </r>
  <r>
    <s v="SO - 0005470"/>
    <s v="In-Store"/>
    <s v="WARE-PUJ1005"/>
    <d v="2019-12-01T00:00:00"/>
    <x v="635"/>
    <d v="2020-03-03T00:00:00"/>
    <x v="459"/>
    <n v="15"/>
    <s v="USD"/>
    <x v="6"/>
    <n v="10"/>
    <n v="23"/>
    <n v="282"/>
    <x v="4"/>
    <n v="9"/>
    <n v="0.05"/>
    <n v="234.5"/>
    <n v="192.29"/>
    <n v="891.09999999999991"/>
    <n v="121.93999999999994"/>
  </r>
  <r>
    <s v="SO - 0005471"/>
    <s v="Wholesale"/>
    <s v="WARE-UHY1004"/>
    <d v="2019-12-01T00:00:00"/>
    <x v="635"/>
    <d v="2020-03-16T00:00:00"/>
    <x v="460"/>
    <n v="6"/>
    <s v="USD"/>
    <x v="21"/>
    <n v="26"/>
    <n v="13"/>
    <n v="245"/>
    <x v="1"/>
    <n v="2"/>
    <n v="7.4999999999999997E-2"/>
    <n v="6438.7"/>
    <n v="4185.1549999999997"/>
    <n v="29778.987500000003"/>
    <n v="8853.2125000000051"/>
  </r>
  <r>
    <s v="SO - 0005472"/>
    <s v="Online"/>
    <s v="WARE-NBV1002"/>
    <d v="2019-12-01T00:00:00"/>
    <x v="635"/>
    <d v="2020-03-13T00:00:00"/>
    <x v="463"/>
    <n v="14"/>
    <s v="USD"/>
    <x v="1"/>
    <n v="14"/>
    <n v="11"/>
    <n v="60"/>
    <x v="4"/>
    <n v="10"/>
    <n v="0.05"/>
    <n v="5319.8"/>
    <n v="4521.83"/>
    <n v="10107.619999999999"/>
    <n v="1063.9599999999991"/>
  </r>
  <r>
    <s v="SO - 0005473"/>
    <s v="Online"/>
    <s v="WARE-PUJ1005"/>
    <d v="2019-12-01T00:00:00"/>
    <x v="635"/>
    <d v="2020-03-16T00:00:00"/>
    <x v="469"/>
    <n v="21"/>
    <s v="USD"/>
    <x v="18"/>
    <n v="13"/>
    <n v="18"/>
    <n v="287"/>
    <x v="1"/>
    <n v="21"/>
    <n v="0.05"/>
    <n v="241.20000000000002"/>
    <n v="166.428"/>
    <n v="229.14000000000001"/>
    <n v="62.712000000000018"/>
  </r>
  <r>
    <s v="SO - 0005474"/>
    <s v="Online"/>
    <s v="WARE-NMK1003"/>
    <d v="2019-12-01T00:00:00"/>
    <x v="635"/>
    <d v="2020-03-13T00:00:00"/>
    <x v="458"/>
    <n v="7"/>
    <s v="USD"/>
    <x v="18"/>
    <n v="13"/>
    <n v="17"/>
    <n v="202"/>
    <x v="3"/>
    <n v="28"/>
    <n v="0.05"/>
    <n v="4020"/>
    <n v="3417"/>
    <n v="19095"/>
    <n v="2010"/>
  </r>
  <r>
    <s v="SO - 0005475"/>
    <s v="Online"/>
    <s v="WARE-UHY1004"/>
    <d v="2019-12-01T00:00:00"/>
    <x v="635"/>
    <d v="2020-03-09T00:00:00"/>
    <x v="453"/>
    <n v="9"/>
    <s v="USD"/>
    <x v="23"/>
    <n v="15"/>
    <n v="46"/>
    <n v="207"/>
    <x v="1"/>
    <n v="3"/>
    <n v="0.15"/>
    <n v="2365.1"/>
    <n v="1419.06"/>
    <n v="8041.3399999999992"/>
    <n v="2365.0999999999995"/>
  </r>
  <r>
    <s v="SO - 0005476"/>
    <s v="In-Store"/>
    <s v="WARE-MKL1006"/>
    <d v="2019-12-01T00:00:00"/>
    <x v="636"/>
    <d v="2020-03-10T00:00:00"/>
    <x v="470"/>
    <n v="16"/>
    <s v="USD"/>
    <x v="13"/>
    <n v="2"/>
    <n v="29"/>
    <n v="364"/>
    <x v="1"/>
    <n v="26"/>
    <n v="0.05"/>
    <n v="1072"/>
    <n v="493.12"/>
    <n v="6110.4"/>
    <n v="3151.6799999999994"/>
  </r>
  <r>
    <s v="SO - 0005477"/>
    <s v="Distributor"/>
    <s v="WARE-MKL1006"/>
    <d v="2019-12-01T00:00:00"/>
    <x v="636"/>
    <d v="2020-03-23T00:00:00"/>
    <x v="470"/>
    <n v="16"/>
    <s v="USD"/>
    <x v="8"/>
    <n v="23"/>
    <n v="28"/>
    <n v="367"/>
    <x v="4"/>
    <n v="18"/>
    <n v="7.4999999999999997E-2"/>
    <n v="1996.6000000000001"/>
    <n v="1477.4840000000002"/>
    <n v="1846.8550000000002"/>
    <n v="369.37100000000009"/>
  </r>
  <r>
    <s v="SO - 0005478"/>
    <s v="Online"/>
    <s v="WARE-XYS1001"/>
    <d v="2019-12-01T00:00:00"/>
    <x v="636"/>
    <d v="2020-03-18T00:00:00"/>
    <x v="461"/>
    <n v="9"/>
    <s v="USD"/>
    <x v="5"/>
    <n v="12"/>
    <n v="8"/>
    <n v="16"/>
    <x v="4"/>
    <n v="10"/>
    <n v="7.4999999999999997E-2"/>
    <n v="1031.8"/>
    <n v="453.99199999999996"/>
    <n v="7635.32"/>
    <n v="4003.384"/>
  </r>
  <r>
    <s v="SO - 0005479"/>
    <s v="Distributor"/>
    <s v="WARE-PUJ1005"/>
    <d v="2019-12-01T00:00:00"/>
    <x v="636"/>
    <d v="2020-03-08T00:00:00"/>
    <x v="473"/>
    <n v="34"/>
    <s v="USD"/>
    <x v="4"/>
    <n v="22"/>
    <n v="22"/>
    <n v="324"/>
    <x v="2"/>
    <n v="7"/>
    <n v="0.05"/>
    <n v="3859.2000000000003"/>
    <n v="1620.864"/>
    <n v="21997.439999999999"/>
    <n v="12272.255999999998"/>
  </r>
  <r>
    <s v="SO - 0005480"/>
    <s v="In-Store"/>
    <s v="WARE-MKL1006"/>
    <d v="2019-12-01T00:00:00"/>
    <x v="636"/>
    <d v="2020-03-22T00:00:00"/>
    <x v="450"/>
    <n v="7"/>
    <s v="USD"/>
    <x v="7"/>
    <n v="4"/>
    <n v="10"/>
    <n v="329"/>
    <x v="2"/>
    <n v="37"/>
    <n v="7.4999999999999997E-2"/>
    <n v="2686.7000000000003"/>
    <n v="2122.4930000000004"/>
    <n v="7455.5925000000007"/>
    <n v="1088.1134999999995"/>
  </r>
  <r>
    <s v="SO - 0005481"/>
    <s v="In-Store"/>
    <s v="WARE-MKL1006"/>
    <d v="2019-12-01T00:00:00"/>
    <x v="636"/>
    <d v="2020-03-07T00:00:00"/>
    <x v="461"/>
    <n v="9"/>
    <s v="USD"/>
    <x v="6"/>
    <n v="10"/>
    <n v="17"/>
    <n v="344"/>
    <x v="1"/>
    <n v="27"/>
    <n v="7.4999999999999997E-2"/>
    <n v="2378.5"/>
    <n v="1236.82"/>
    <n v="17600.900000000001"/>
    <n v="7706.340000000002"/>
  </r>
  <r>
    <s v="SO - 0005482"/>
    <s v="Online"/>
    <s v="WARE-NMK1003"/>
    <d v="2019-12-01T00:00:00"/>
    <x v="636"/>
    <d v="2020-02-29T00:00:00"/>
    <x v="474"/>
    <n v="29"/>
    <s v="USD"/>
    <x v="17"/>
    <n v="20"/>
    <n v="7"/>
    <n v="190"/>
    <x v="1"/>
    <n v="14"/>
    <n v="0.2"/>
    <n v="6023.3"/>
    <n v="4517.4750000000004"/>
    <n v="4818.6400000000003"/>
    <n v="301.16499999999996"/>
  </r>
  <r>
    <s v="SO - 0005483"/>
    <s v="Online"/>
    <s v="WARE-PUJ1005"/>
    <d v="2019-12-01T00:00:00"/>
    <x v="636"/>
    <d v="2020-03-17T00:00:00"/>
    <x v="469"/>
    <n v="20"/>
    <s v="USD"/>
    <x v="16"/>
    <n v="18"/>
    <n v="41"/>
    <n v="319"/>
    <x v="0"/>
    <n v="15"/>
    <n v="7.4999999999999997E-2"/>
    <n v="5829"/>
    <n v="3730.56"/>
    <n v="5391.8249999999998"/>
    <n v="1661.2649999999999"/>
  </r>
  <r>
    <s v="SO - 0005484"/>
    <s v="Distributor"/>
    <s v="WARE-MKL1006"/>
    <d v="2019-12-01T00:00:00"/>
    <x v="637"/>
    <d v="2020-03-22T00:00:00"/>
    <x v="457"/>
    <n v="18"/>
    <s v="USD"/>
    <x v="15"/>
    <n v="24"/>
    <n v="25"/>
    <n v="353"/>
    <x v="2"/>
    <n v="16"/>
    <n v="0.1"/>
    <n v="3926.2000000000003"/>
    <n v="1845.3140000000001"/>
    <n v="14134.320000000002"/>
    <n v="6753.0640000000012"/>
  </r>
  <r>
    <s v="SO - 0005485"/>
    <s v="Online"/>
    <s v="WARE-MKL1006"/>
    <d v="2019-12-01T00:00:00"/>
    <x v="637"/>
    <d v="2020-03-24T00:00:00"/>
    <x v="450"/>
    <n v="6"/>
    <s v="USD"/>
    <x v="1"/>
    <n v="14"/>
    <n v="26"/>
    <n v="337"/>
    <x v="1"/>
    <n v="3"/>
    <n v="0.05"/>
    <n v="201"/>
    <n v="118.58999999999999"/>
    <n v="572.85"/>
    <n v="217.08000000000004"/>
  </r>
  <r>
    <s v="SO - 0005486"/>
    <s v="Online"/>
    <s v="WARE-NMK1003"/>
    <d v="2019-12-01T00:00:00"/>
    <x v="637"/>
    <d v="2020-03-06T00:00:00"/>
    <x v="460"/>
    <n v="4"/>
    <s v="USD"/>
    <x v="18"/>
    <n v="13"/>
    <n v="30"/>
    <n v="109"/>
    <x v="1"/>
    <n v="30"/>
    <n v="0.4"/>
    <n v="2606.3000000000002"/>
    <n v="1485.5909999999999"/>
    <n v="3127.56"/>
    <n v="156.37800000000016"/>
  </r>
  <r>
    <s v="SO - 0005487"/>
    <s v="Distributor"/>
    <s v="WARE-UHY1004"/>
    <d v="2019-12-01T00:00:00"/>
    <x v="637"/>
    <d v="2020-03-11T00:00:00"/>
    <x v="466"/>
    <n v="20"/>
    <s v="USD"/>
    <x v="12"/>
    <n v="25"/>
    <n v="26"/>
    <n v="225"/>
    <x v="1"/>
    <n v="46"/>
    <n v="0.15"/>
    <n v="1085.4000000000001"/>
    <n v="716.36400000000015"/>
    <n v="7380.72"/>
    <n v="1649.8079999999991"/>
  </r>
  <r>
    <s v="SO - 0005488"/>
    <s v="In-Store"/>
    <s v="WARE-PUJ1005"/>
    <d v="2019-12-01T00:00:00"/>
    <x v="637"/>
    <d v="2020-02-29T00:00:00"/>
    <x v="470"/>
    <n v="15"/>
    <s v="USD"/>
    <x v="27"/>
    <n v="1"/>
    <n v="13"/>
    <n v="268"/>
    <x v="3"/>
    <n v="25"/>
    <n v="7.4999999999999997E-2"/>
    <n v="6465.5"/>
    <n v="4073.2649999999999"/>
    <n v="17941.762500000001"/>
    <n v="5721.9675000000007"/>
  </r>
  <r>
    <s v="SO - 0005489"/>
    <s v="Online"/>
    <s v="WARE-PUJ1005"/>
    <d v="2019-12-01T00:00:00"/>
    <x v="637"/>
    <d v="2020-03-23T00:00:00"/>
    <x v="466"/>
    <n v="20"/>
    <s v="USD"/>
    <x v="17"/>
    <n v="20"/>
    <n v="40"/>
    <n v="321"/>
    <x v="4"/>
    <n v="9"/>
    <n v="0.05"/>
    <n v="5092"/>
    <n v="2189.56"/>
    <n v="29024.399999999998"/>
    <n v="15887.039999999997"/>
  </r>
  <r>
    <s v="SO - 0005490"/>
    <s v="In-Store"/>
    <s v="WARE-MKL1006"/>
    <d v="2019-12-01T00:00:00"/>
    <x v="637"/>
    <d v="2020-03-11T00:00:00"/>
    <x v="450"/>
    <n v="6"/>
    <s v="USD"/>
    <x v="13"/>
    <n v="2"/>
    <n v="17"/>
    <n v="331"/>
    <x v="0"/>
    <n v="20"/>
    <n v="0.05"/>
    <n v="3879.3"/>
    <n v="2405.1660000000002"/>
    <n v="29482.68"/>
    <n v="10241.351999999999"/>
  </r>
  <r>
    <s v="SO - 0005491"/>
    <s v="Online"/>
    <s v="WARE-UHY1004"/>
    <d v="2019-12-01T00:00:00"/>
    <x v="637"/>
    <d v="2020-03-11T00:00:00"/>
    <x v="466"/>
    <n v="20"/>
    <s v="USD"/>
    <x v="16"/>
    <n v="18"/>
    <n v="42"/>
    <n v="230"/>
    <x v="0"/>
    <n v="20"/>
    <n v="0.1"/>
    <n v="1045.2"/>
    <n v="616.66800000000001"/>
    <n v="3762.7200000000003"/>
    <n v="1296.0480000000002"/>
  </r>
  <r>
    <s v="SO - 0005492"/>
    <s v="In-Store"/>
    <s v="WARE-NMK1003"/>
    <d v="2019-12-01T00:00:00"/>
    <x v="638"/>
    <d v="2020-03-17T00:00:00"/>
    <x v="464"/>
    <n v="25"/>
    <s v="USD"/>
    <x v="11"/>
    <n v="5"/>
    <n v="2"/>
    <n v="174"/>
    <x v="2"/>
    <n v="4"/>
    <n v="0.2"/>
    <n v="1078.7"/>
    <n v="852.17300000000012"/>
    <n v="1725.92"/>
    <n v="21.573999999999842"/>
  </r>
  <r>
    <s v="SO - 0005493"/>
    <s v="In-Store"/>
    <s v="WARE-NMK1003"/>
    <d v="2019-12-01T00:00:00"/>
    <x v="638"/>
    <d v="2020-03-21T00:00:00"/>
    <x v="462"/>
    <n v="21"/>
    <s v="USD"/>
    <x v="27"/>
    <n v="1"/>
    <n v="27"/>
    <n v="201"/>
    <x v="2"/>
    <n v="4"/>
    <n v="0.1"/>
    <n v="1293.1000000000001"/>
    <n v="995.68700000000013"/>
    <n v="9310.3200000000015"/>
    <n v="1344.8240000000005"/>
  </r>
  <r>
    <s v="SO - 0005494"/>
    <s v="Distributor"/>
    <s v="WARE-NMK1003"/>
    <d v="2019-12-01T00:00:00"/>
    <x v="638"/>
    <d v="2020-03-21T00:00:00"/>
    <x v="466"/>
    <n v="19"/>
    <s v="USD"/>
    <x v="8"/>
    <n v="23"/>
    <n v="2"/>
    <n v="156"/>
    <x v="2"/>
    <n v="13"/>
    <n v="7.4999999999999997E-2"/>
    <n v="1306.5"/>
    <n v="718.57500000000005"/>
    <n v="7251.0750000000007"/>
    <n v="2939.625"/>
  </r>
  <r>
    <s v="SO - 0005495"/>
    <s v="In-Store"/>
    <s v="WARE-UHY1004"/>
    <d v="2019-12-01T00:00:00"/>
    <x v="638"/>
    <d v="2020-03-18T00:00:00"/>
    <x v="463"/>
    <n v="11"/>
    <s v="USD"/>
    <x v="5"/>
    <n v="12"/>
    <n v="9"/>
    <n v="247"/>
    <x v="1"/>
    <n v="26"/>
    <n v="7.4999999999999997E-2"/>
    <n v="2358.4"/>
    <n v="990.52800000000002"/>
    <n v="2181.52"/>
    <n v="1190.992"/>
  </r>
  <r>
    <s v="SO - 0005496"/>
    <s v="In-Store"/>
    <s v="WARE-PUJ1005"/>
    <d v="2019-12-01T00:00:00"/>
    <x v="638"/>
    <d v="2020-03-17T00:00:00"/>
    <x v="463"/>
    <n v="11"/>
    <s v="USD"/>
    <x v="27"/>
    <n v="1"/>
    <n v="42"/>
    <n v="262"/>
    <x v="1"/>
    <n v="39"/>
    <n v="0.15"/>
    <n v="1963.1000000000001"/>
    <n v="1393.8009999999999"/>
    <n v="11680.445"/>
    <n v="1923.8379999999997"/>
  </r>
  <r>
    <s v="SO - 0005497"/>
    <s v="In-Store"/>
    <s v="WARE-MKL1006"/>
    <d v="2019-12-01T00:00:00"/>
    <x v="638"/>
    <d v="2020-03-20T00:00:00"/>
    <x v="471"/>
    <n v="24"/>
    <s v="USD"/>
    <x v="10"/>
    <n v="9"/>
    <n v="44"/>
    <n v="341"/>
    <x v="1"/>
    <n v="29"/>
    <n v="0.4"/>
    <n v="2291.4"/>
    <n v="1283.1840000000002"/>
    <n v="8249.0400000000009"/>
    <n v="549.93599999999969"/>
  </r>
  <r>
    <s v="SO - 0005498"/>
    <s v="Distributor"/>
    <s v="WARE-NBV1002"/>
    <d v="2019-12-01T00:00:00"/>
    <x v="638"/>
    <d v="2020-03-05T00:00:00"/>
    <x v="470"/>
    <n v="14"/>
    <s v="USD"/>
    <x v="15"/>
    <n v="24"/>
    <n v="7"/>
    <n v="73"/>
    <x v="1"/>
    <n v="29"/>
    <n v="0.4"/>
    <n v="3229.4"/>
    <n v="2389.7559999999999"/>
    <n v="7750.5599999999995"/>
    <n v="-1808.4639999999999"/>
  </r>
  <r>
    <s v="SO - 0005499"/>
    <s v="In-Store"/>
    <s v="WARE-PUJ1005"/>
    <d v="2019-12-01T00:00:00"/>
    <x v="638"/>
    <d v="2020-03-19T00:00:00"/>
    <x v="464"/>
    <n v="25"/>
    <s v="USD"/>
    <x v="26"/>
    <n v="3"/>
    <n v="46"/>
    <n v="310"/>
    <x v="1"/>
    <n v="45"/>
    <n v="0.15"/>
    <n v="2546"/>
    <n v="1934.96"/>
    <n v="2164.1"/>
    <n v="229.13999999999987"/>
  </r>
  <r>
    <s v="SO - 0005500"/>
    <s v="Wholesale"/>
    <s v="WARE-MKL1006"/>
    <d v="2019-12-01T00:00:00"/>
    <x v="639"/>
    <d v="2020-03-02T00:00:00"/>
    <x v="469"/>
    <n v="17"/>
    <s v="USD"/>
    <x v="12"/>
    <n v="25"/>
    <n v="46"/>
    <n v="364"/>
    <x v="3"/>
    <n v="28"/>
    <n v="0.3"/>
    <n v="1165.8"/>
    <n v="792.74400000000003"/>
    <n v="3264.24"/>
    <n v="93.263999999999669"/>
  </r>
  <r>
    <s v="SO - 0005501"/>
    <s v="In-Store"/>
    <s v="WARE-MKL1006"/>
    <d v="2019-12-01T00:00:00"/>
    <x v="639"/>
    <d v="2020-03-16T00:00:00"/>
    <x v="469"/>
    <n v="17"/>
    <s v="USD"/>
    <x v="9"/>
    <n v="8"/>
    <n v="2"/>
    <n v="361"/>
    <x v="1"/>
    <n v="27"/>
    <n v="0.2"/>
    <n v="194.3"/>
    <n v="101.03600000000002"/>
    <n v="621.7600000000001"/>
    <n v="217.61600000000004"/>
  </r>
  <r>
    <s v="SO - 0005502"/>
    <s v="In-Store"/>
    <s v="WARE-UHY1004"/>
    <d v="2019-12-01T00:00:00"/>
    <x v="639"/>
    <d v="2020-03-05T00:00:00"/>
    <x v="475"/>
    <n v="30"/>
    <s v="USD"/>
    <x v="6"/>
    <n v="10"/>
    <n v="36"/>
    <n v="240"/>
    <x v="4"/>
    <n v="10"/>
    <n v="0.15"/>
    <n v="911.2"/>
    <n v="455.6"/>
    <n v="1549.04"/>
    <n v="637.83999999999992"/>
  </r>
  <r>
    <s v="SO - 0005503"/>
    <s v="In-Store"/>
    <s v="WARE-PUJ1005"/>
    <d v="2019-12-01T00:00:00"/>
    <x v="639"/>
    <d v="2020-03-10T00:00:00"/>
    <x v="470"/>
    <n v="13"/>
    <s v="USD"/>
    <x v="5"/>
    <n v="12"/>
    <n v="12"/>
    <n v="327"/>
    <x v="3"/>
    <n v="6"/>
    <n v="7.4999999999999997E-2"/>
    <n v="1011.7"/>
    <n v="435.03100000000001"/>
    <n v="3743.2900000000004"/>
    <n v="2003.1660000000004"/>
  </r>
  <r>
    <s v="SO - 0005504"/>
    <s v="Online"/>
    <s v="WARE-PUJ1005"/>
    <d v="2019-12-01T00:00:00"/>
    <x v="639"/>
    <d v="2020-03-02T00:00:00"/>
    <x v="455"/>
    <n v="9"/>
    <s v="USD"/>
    <x v="16"/>
    <n v="18"/>
    <n v="50"/>
    <n v="317"/>
    <x v="1"/>
    <n v="24"/>
    <n v="0.05"/>
    <n v="3966.4"/>
    <n v="1586.5600000000002"/>
    <n v="26376.559999999998"/>
    <n v="15270.639999999996"/>
  </r>
  <r>
    <s v="SO - 0005505"/>
    <s v="In-Store"/>
    <s v="WARE-UHY1004"/>
    <d v="2019-12-01T00:00:00"/>
    <x v="639"/>
    <d v="2020-03-09T00:00:00"/>
    <x v="468"/>
    <n v="19"/>
    <s v="USD"/>
    <x v="9"/>
    <n v="8"/>
    <n v="46"/>
    <n v="212"/>
    <x v="1"/>
    <n v="45"/>
    <n v="0.1"/>
    <n v="1802.3"/>
    <n v="1315.6789999999999"/>
    <n v="12976.56"/>
    <n v="2451.1280000000006"/>
  </r>
  <r>
    <s v="SO - 0005506"/>
    <s v="In-Store"/>
    <s v="WARE-NMK1003"/>
    <d v="2019-12-01T00:00:00"/>
    <x v="639"/>
    <d v="2020-03-26T00:00:00"/>
    <x v="470"/>
    <n v="13"/>
    <s v="USD"/>
    <x v="27"/>
    <n v="1"/>
    <n v="45"/>
    <n v="178"/>
    <x v="1"/>
    <n v="2"/>
    <n v="0.05"/>
    <n v="1701.8"/>
    <n v="816.86399999999992"/>
    <n v="12933.679999999998"/>
    <n v="6398.7679999999991"/>
  </r>
  <r>
    <s v="SO - 0005507"/>
    <s v="Online"/>
    <s v="WARE-PUJ1005"/>
    <d v="2019-12-01T00:00:00"/>
    <x v="639"/>
    <d v="2020-03-20T00:00:00"/>
    <x v="457"/>
    <n v="16"/>
    <s v="USD"/>
    <x v="20"/>
    <n v="17"/>
    <n v="19"/>
    <n v="293"/>
    <x v="1"/>
    <n v="46"/>
    <n v="0.05"/>
    <n v="1259.6000000000001"/>
    <n v="705.37600000000009"/>
    <n v="2393.2400000000002"/>
    <n v="982.48800000000006"/>
  </r>
  <r>
    <s v="SO - 0005508"/>
    <s v="Online"/>
    <s v="WARE-NBV1002"/>
    <d v="2019-12-01T00:00:00"/>
    <x v="639"/>
    <d v="2020-03-05T00:00:00"/>
    <x v="457"/>
    <n v="16"/>
    <s v="USD"/>
    <x v="16"/>
    <n v="18"/>
    <n v="32"/>
    <n v="69"/>
    <x v="0"/>
    <n v="15"/>
    <n v="7.4999999999999997E-2"/>
    <n v="696.80000000000007"/>
    <n v="578.34400000000005"/>
    <n v="5156.3200000000006"/>
    <n v="529.56800000000021"/>
  </r>
  <r>
    <s v="SO - 0005509"/>
    <s v="Distributor"/>
    <s v="WARE-UHY1004"/>
    <d v="2019-12-01T00:00:00"/>
    <x v="639"/>
    <d v="2020-03-15T00:00:00"/>
    <x v="458"/>
    <n v="3"/>
    <s v="USD"/>
    <x v="15"/>
    <n v="24"/>
    <n v="47"/>
    <n v="259"/>
    <x v="0"/>
    <n v="34"/>
    <n v="7.4999999999999997E-2"/>
    <n v="2244.5"/>
    <n v="1705.82"/>
    <n v="2076.1624999999999"/>
    <n v="370.34249999999997"/>
  </r>
  <r>
    <s v="SO - 0005510"/>
    <s v="Distributor"/>
    <s v="WARE-XYS1001"/>
    <d v="2019-12-01T00:00:00"/>
    <x v="639"/>
    <d v="2020-03-08T00:00:00"/>
    <x v="450"/>
    <n v="4"/>
    <s v="USD"/>
    <x v="8"/>
    <n v="23"/>
    <n v="15"/>
    <n v="11"/>
    <x v="1"/>
    <n v="14"/>
    <n v="0.05"/>
    <n v="1876"/>
    <n v="1275.68"/>
    <n v="14257.599999999999"/>
    <n v="4052.159999999998"/>
  </r>
  <r>
    <s v="SO - 0005511"/>
    <s v="In-Store"/>
    <s v="WARE-UHY1004"/>
    <d v="2019-12-01T00:00:00"/>
    <x v="639"/>
    <d v="2020-03-05T00:00:00"/>
    <x v="475"/>
    <n v="30"/>
    <s v="USD"/>
    <x v="0"/>
    <n v="6"/>
    <n v="7"/>
    <n v="226"/>
    <x v="1"/>
    <n v="29"/>
    <n v="0.05"/>
    <n v="2331.6"/>
    <n v="1445.5919999999999"/>
    <n v="15505.139999999998"/>
    <n v="5385.9959999999992"/>
  </r>
  <r>
    <s v="SO - 0005512"/>
    <s v="In-Store"/>
    <s v="WARE-UHY1004"/>
    <d v="2019-12-01T00:00:00"/>
    <x v="639"/>
    <d v="2020-03-08T00:00:00"/>
    <x v="463"/>
    <n v="10"/>
    <s v="USD"/>
    <x v="9"/>
    <n v="8"/>
    <n v="43"/>
    <n v="233"/>
    <x v="1"/>
    <n v="11"/>
    <n v="7.4999999999999997E-2"/>
    <n v="1849.2"/>
    <n v="1128.0119999999999"/>
    <n v="10263.060000000001"/>
    <n v="3494.9880000000012"/>
  </r>
  <r>
    <s v="SO - 0005513"/>
    <s v="Distributor"/>
    <s v="WARE-MKL1006"/>
    <d v="2019-12-01T00:00:00"/>
    <x v="640"/>
    <d v="2020-03-05T00:00:00"/>
    <x v="463"/>
    <n v="9"/>
    <s v="USD"/>
    <x v="4"/>
    <n v="22"/>
    <n v="4"/>
    <n v="342"/>
    <x v="1"/>
    <n v="30"/>
    <n v="0.05"/>
    <n v="3303.1"/>
    <n v="2312.1699999999996"/>
    <n v="18827.669999999998"/>
    <n v="4954.6500000000015"/>
  </r>
  <r>
    <s v="SO - 0005514"/>
    <s v="Distributor"/>
    <s v="WARE-MKL1006"/>
    <d v="2019-12-01T00:00:00"/>
    <x v="640"/>
    <d v="2020-03-15T00:00:00"/>
    <x v="463"/>
    <n v="9"/>
    <s v="USD"/>
    <x v="2"/>
    <n v="21"/>
    <n v="37"/>
    <n v="335"/>
    <x v="1"/>
    <n v="40"/>
    <n v="0.2"/>
    <n v="3832.4"/>
    <n v="3104.2440000000001"/>
    <n v="18395.52"/>
    <n v="-229.94399999999951"/>
  </r>
  <r>
    <s v="SO - 0005515"/>
    <s v="In-Store"/>
    <s v="WARE-NMK1003"/>
    <d v="2019-12-01T00:00:00"/>
    <x v="640"/>
    <d v="2020-03-15T00:00:00"/>
    <x v="465"/>
    <n v="11"/>
    <s v="USD"/>
    <x v="6"/>
    <n v="10"/>
    <n v="23"/>
    <n v="195"/>
    <x v="0"/>
    <n v="19"/>
    <n v="0.05"/>
    <n v="3872.6"/>
    <n v="1897.5739999999998"/>
    <n v="14715.88"/>
    <n v="7125.5839999999998"/>
  </r>
  <r>
    <s v="SO - 0005516"/>
    <s v="In-Store"/>
    <s v="WARE-NMK1003"/>
    <d v="2019-12-01T00:00:00"/>
    <x v="640"/>
    <d v="2020-03-07T00:00:00"/>
    <x v="475"/>
    <n v="29"/>
    <s v="USD"/>
    <x v="10"/>
    <n v="9"/>
    <n v="3"/>
    <n v="162"/>
    <x v="0"/>
    <n v="38"/>
    <n v="0.05"/>
    <n v="3999.9"/>
    <n v="3399.915"/>
    <n v="30399.239999999998"/>
    <n v="3199.9199999999983"/>
  </r>
  <r>
    <s v="SO - 0005517"/>
    <s v="Online"/>
    <s v="WARE-XYS1001"/>
    <d v="2019-12-01T00:00:00"/>
    <x v="641"/>
    <d v="2020-03-15T00:00:00"/>
    <x v="465"/>
    <n v="10"/>
    <s v="USD"/>
    <x v="1"/>
    <n v="14"/>
    <n v="11"/>
    <n v="34"/>
    <x v="1"/>
    <n v="17"/>
    <n v="0.1"/>
    <n v="1058.6000000000001"/>
    <n v="635.16000000000008"/>
    <n v="7621.920000000001"/>
    <n v="2540.6400000000003"/>
  </r>
  <r>
    <s v="SO - 0005518"/>
    <s v="In-Store"/>
    <s v="WARE-MKL1006"/>
    <d v="2019-12-01T00:00:00"/>
    <x v="641"/>
    <d v="2020-03-05T00:00:00"/>
    <x v="463"/>
    <n v="8"/>
    <s v="USD"/>
    <x v="9"/>
    <n v="8"/>
    <n v="20"/>
    <n v="343"/>
    <x v="1"/>
    <n v="31"/>
    <n v="0.3"/>
    <n v="2740.3"/>
    <n v="2137.4340000000002"/>
    <n v="3836.42"/>
    <n v="-438.44800000000032"/>
  </r>
  <r>
    <s v="SO - 0005519"/>
    <s v="Wholesale"/>
    <s v="WARE-NBV1002"/>
    <d v="2019-12-01T00:00:00"/>
    <x v="641"/>
    <d v="2020-03-24T00:00:00"/>
    <x v="470"/>
    <n v="11"/>
    <s v="USD"/>
    <x v="3"/>
    <n v="28"/>
    <n v="25"/>
    <n v="76"/>
    <x v="2"/>
    <n v="8"/>
    <n v="0.15"/>
    <n v="1078.7"/>
    <n v="841.38600000000008"/>
    <n v="4584.4749999999995"/>
    <n v="377.54499999999916"/>
  </r>
  <r>
    <s v="SO - 0005520"/>
    <s v="Wholesale"/>
    <s v="WARE-NMK1003"/>
    <d v="2019-12-01T00:00:00"/>
    <x v="641"/>
    <d v="2020-03-06T00:00:00"/>
    <x v="468"/>
    <n v="17"/>
    <s v="USD"/>
    <x v="21"/>
    <n v="26"/>
    <n v="6"/>
    <n v="162"/>
    <x v="0"/>
    <n v="5"/>
    <n v="7.4999999999999997E-2"/>
    <n v="998.30000000000007"/>
    <n v="848.55500000000006"/>
    <n v="4617.1374999999998"/>
    <n v="374.36249999999927"/>
  </r>
  <r>
    <s v="SO - 0005521"/>
    <s v="In-Store"/>
    <s v="WARE-NMK1003"/>
    <d v="2019-12-01T00:00:00"/>
    <x v="641"/>
    <d v="2020-03-21T00:00:00"/>
    <x v="453"/>
    <n v="3"/>
    <s v="USD"/>
    <x v="22"/>
    <n v="11"/>
    <n v="37"/>
    <n v="93"/>
    <x v="1"/>
    <n v="44"/>
    <n v="0.1"/>
    <n v="1125.6000000000001"/>
    <n v="934.24800000000005"/>
    <n v="3039.1200000000003"/>
    <n v="236.3760000000002"/>
  </r>
  <r>
    <s v="SO - 0005522"/>
    <s v="Online"/>
    <s v="WARE-NBV1002"/>
    <d v="2019-12-01T00:00:00"/>
    <x v="641"/>
    <d v="2020-03-09T00:00:00"/>
    <x v="461"/>
    <n v="4"/>
    <s v="USD"/>
    <x v="19"/>
    <n v="19"/>
    <n v="48"/>
    <n v="78"/>
    <x v="1"/>
    <n v="36"/>
    <n v="7.4999999999999997E-2"/>
    <n v="1922.9"/>
    <n v="788.38900000000001"/>
    <n v="3557.3650000000002"/>
    <n v="1980.5870000000002"/>
  </r>
  <r>
    <s v="SO - 0005523"/>
    <s v="Online"/>
    <s v="WARE-NMK1003"/>
    <d v="2019-12-01T00:00:00"/>
    <x v="641"/>
    <d v="2020-03-04T00:00:00"/>
    <x v="465"/>
    <n v="10"/>
    <s v="USD"/>
    <x v="16"/>
    <n v="18"/>
    <n v="38"/>
    <n v="129"/>
    <x v="0"/>
    <n v="34"/>
    <n v="7.4999999999999997E-2"/>
    <n v="1889.4"/>
    <n v="1095.8520000000001"/>
    <n v="12233.865000000002"/>
    <n v="4562.9010000000007"/>
  </r>
  <r>
    <s v="SO - 0005524"/>
    <s v="Online"/>
    <s v="WARE-NMK1003"/>
    <d v="2019-12-01T00:00:00"/>
    <x v="642"/>
    <d v="2020-03-20T00:00:00"/>
    <x v="462"/>
    <n v="17"/>
    <s v="USD"/>
    <x v="20"/>
    <n v="17"/>
    <n v="42"/>
    <n v="120"/>
    <x v="0"/>
    <n v="12"/>
    <n v="7.4999999999999997E-2"/>
    <n v="3993.2000000000003"/>
    <n v="1637.212"/>
    <n v="14774.840000000002"/>
    <n v="8225.992000000002"/>
  </r>
  <r>
    <s v="SO - 0005525"/>
    <s v="Distributor"/>
    <s v="WARE-MKL1006"/>
    <d v="2019-12-01T00:00:00"/>
    <x v="642"/>
    <d v="2020-03-20T00:00:00"/>
    <x v="455"/>
    <n v="6"/>
    <s v="USD"/>
    <x v="2"/>
    <n v="21"/>
    <n v="16"/>
    <n v="333"/>
    <x v="1"/>
    <n v="17"/>
    <n v="0.4"/>
    <n v="221.1"/>
    <n v="174.66900000000001"/>
    <n v="397.97999999999996"/>
    <n v="-126.0270000000001"/>
  </r>
  <r>
    <s v="SO - 0005526"/>
    <s v="Distributor"/>
    <s v="WARE-UHY1004"/>
    <d v="2019-12-01T00:00:00"/>
    <x v="642"/>
    <d v="2020-03-29T00:00:00"/>
    <x v="471"/>
    <n v="20"/>
    <s v="USD"/>
    <x v="2"/>
    <n v="21"/>
    <n v="8"/>
    <n v="211"/>
    <x v="4"/>
    <n v="9"/>
    <n v="7.4999999999999997E-2"/>
    <n v="1051.9000000000001"/>
    <n v="631.14"/>
    <n v="7784.0600000000013"/>
    <n v="2734.9400000000014"/>
  </r>
  <r>
    <s v="SO - 0005527"/>
    <s v="In-Store"/>
    <s v="WARE-NMK1003"/>
    <d v="2019-12-01T00:00:00"/>
    <x v="642"/>
    <d v="2020-03-14T00:00:00"/>
    <x v="469"/>
    <n v="14"/>
    <s v="USD"/>
    <x v="14"/>
    <n v="7"/>
    <n v="28"/>
    <n v="200"/>
    <x v="1"/>
    <n v="30"/>
    <n v="0.05"/>
    <n v="3517.5"/>
    <n v="2743.65"/>
    <n v="20049.75"/>
    <n v="3587.8499999999985"/>
  </r>
  <r>
    <s v="SO - 0005528"/>
    <s v="Online"/>
    <s v="WARE-XYS1001"/>
    <d v="2019-12-01T00:00:00"/>
    <x v="642"/>
    <d v="2020-03-29T00:00:00"/>
    <x v="466"/>
    <n v="15"/>
    <s v="USD"/>
    <x v="24"/>
    <n v="16"/>
    <n v="28"/>
    <n v="58"/>
    <x v="1"/>
    <n v="3"/>
    <n v="0.05"/>
    <n v="730.30000000000007"/>
    <n v="584.24000000000012"/>
    <n v="4856.4949999999999"/>
    <n v="766.81499999999915"/>
  </r>
  <r>
    <s v="SO - 0005529"/>
    <s v="Online"/>
    <s v="WARE-NMK1003"/>
    <d v="2019-12-01T00:00:00"/>
    <x v="642"/>
    <d v="2020-03-11T00:00:00"/>
    <x v="476"/>
    <n v="38"/>
    <s v="USD"/>
    <x v="19"/>
    <n v="19"/>
    <n v="3"/>
    <n v="159"/>
    <x v="0"/>
    <n v="22"/>
    <n v="0.1"/>
    <n v="241.20000000000002"/>
    <n v="113.364"/>
    <n v="1085.4000000000001"/>
    <n v="518.58000000000004"/>
  </r>
  <r>
    <s v="SO - 0005530"/>
    <s v="Distributor"/>
    <s v="WARE-NBV1002"/>
    <d v="2019-12-01T00:00:00"/>
    <x v="642"/>
    <d v="2020-03-16T00:00:00"/>
    <x v="464"/>
    <n v="21"/>
    <s v="USD"/>
    <x v="2"/>
    <n v="21"/>
    <n v="28"/>
    <n v="71"/>
    <x v="0"/>
    <n v="22"/>
    <n v="0.15"/>
    <n v="1092.1000000000001"/>
    <n v="556.97100000000012"/>
    <n v="7426.2800000000007"/>
    <n v="2970.5119999999997"/>
  </r>
  <r>
    <s v="SO - 0005531"/>
    <s v="In-Store"/>
    <s v="WARE-NMK1003"/>
    <d v="2019-12-01T00:00:00"/>
    <x v="643"/>
    <d v="2020-03-29T00:00:00"/>
    <x v="459"/>
    <n v="7"/>
    <s v="USD"/>
    <x v="10"/>
    <n v="9"/>
    <n v="39"/>
    <n v="120"/>
    <x v="1"/>
    <n v="14"/>
    <n v="0.1"/>
    <n v="1132.3"/>
    <n v="702.02599999999995"/>
    <n v="4076.2799999999997"/>
    <n v="1268.1759999999999"/>
  </r>
  <r>
    <s v="SO - 0005532"/>
    <s v="In-Store"/>
    <s v="WARE-XYS1001"/>
    <d v="2019-12-01T00:00:00"/>
    <x v="643"/>
    <d v="2020-03-14T00:00:00"/>
    <x v="466"/>
    <n v="14"/>
    <s v="USD"/>
    <x v="22"/>
    <n v="11"/>
    <n v="1"/>
    <n v="48"/>
    <x v="2"/>
    <n v="1"/>
    <n v="0.1"/>
    <n v="3256.2000000000003"/>
    <n v="2767.77"/>
    <n v="2930.5800000000004"/>
    <n v="162.8100000000004"/>
  </r>
  <r>
    <s v="SO - 0005533"/>
    <s v="In-Store"/>
    <s v="WARE-PUJ1005"/>
    <d v="2019-12-01T00:00:00"/>
    <x v="643"/>
    <d v="2020-03-14T00:00:00"/>
    <x v="466"/>
    <n v="14"/>
    <s v="USD"/>
    <x v="6"/>
    <n v="10"/>
    <n v="38"/>
    <n v="294"/>
    <x v="3"/>
    <n v="6"/>
    <n v="0.1"/>
    <n v="3959.7000000000003"/>
    <n v="2930.1780000000003"/>
    <n v="24946.11"/>
    <n v="4434.8639999999978"/>
  </r>
  <r>
    <s v="SO - 0005534"/>
    <s v="Online"/>
    <s v="WARE-NMK1003"/>
    <d v="2019-12-01T00:00:00"/>
    <x v="643"/>
    <d v="2020-03-24T00:00:00"/>
    <x v="462"/>
    <n v="16"/>
    <s v="USD"/>
    <x v="16"/>
    <n v="18"/>
    <n v="28"/>
    <n v="178"/>
    <x v="1"/>
    <n v="2"/>
    <n v="0.2"/>
    <n v="5460.5"/>
    <n v="4259.1900000000005"/>
    <n v="8736.8000000000011"/>
    <n v="218.42000000000007"/>
  </r>
  <r>
    <s v="SO - 0005535"/>
    <s v="In-Store"/>
    <s v="WARE-NMK1003"/>
    <d v="2019-12-01T00:00:00"/>
    <x v="643"/>
    <d v="2020-03-16T00:00:00"/>
    <x v="472"/>
    <n v="21"/>
    <s v="USD"/>
    <x v="10"/>
    <n v="9"/>
    <n v="35"/>
    <n v="191"/>
    <x v="1"/>
    <n v="3"/>
    <n v="0.15"/>
    <n v="1118.9000000000001"/>
    <n v="928.68700000000001"/>
    <n v="3804.26"/>
    <n v="89.512000000000171"/>
  </r>
  <r>
    <s v="SO - 0005536"/>
    <s v="Distributor"/>
    <s v="WARE-UHY1004"/>
    <d v="2019-12-01T00:00:00"/>
    <x v="643"/>
    <d v="2020-03-10T00:00:00"/>
    <x v="468"/>
    <n v="15"/>
    <s v="USD"/>
    <x v="17"/>
    <n v="20"/>
    <n v="26"/>
    <n v="219"/>
    <x v="1"/>
    <n v="23"/>
    <n v="0.05"/>
    <n v="737"/>
    <n v="390.61"/>
    <n v="700.15"/>
    <n v="309.53999999999996"/>
  </r>
  <r>
    <s v="SO - 0005537"/>
    <s v="Online"/>
    <s v="WARE-NMK1003"/>
    <d v="2019-12-01T00:00:00"/>
    <x v="643"/>
    <d v="2020-03-31T00:00:00"/>
    <x v="466"/>
    <n v="14"/>
    <s v="USD"/>
    <x v="24"/>
    <n v="16"/>
    <n v="25"/>
    <n v="189"/>
    <x v="1"/>
    <n v="30"/>
    <n v="0.15"/>
    <n v="3953"/>
    <n v="2095.09"/>
    <n v="26880.399999999998"/>
    <n v="10119.679999999997"/>
  </r>
  <r>
    <s v="SO - 0005538"/>
    <s v="Online"/>
    <s v="WARE-NMK1003"/>
    <d v="2019-12-01T00:00:00"/>
    <x v="643"/>
    <d v="2020-03-11T00:00:00"/>
    <x v="455"/>
    <n v="5"/>
    <s v="USD"/>
    <x v="18"/>
    <n v="13"/>
    <n v="36"/>
    <n v="90"/>
    <x v="4"/>
    <n v="9"/>
    <n v="0.05"/>
    <n v="1051.9000000000001"/>
    <n v="525.95000000000005"/>
    <n v="5995.83"/>
    <n v="2840.1299999999997"/>
  </r>
  <r>
    <s v="SO - 0005539"/>
    <s v="In-Store"/>
    <s v="WARE-PUJ1005"/>
    <d v="2019-12-01T00:00:00"/>
    <x v="644"/>
    <d v="2020-03-13T00:00:00"/>
    <x v="465"/>
    <n v="7"/>
    <s v="USD"/>
    <x v="10"/>
    <n v="9"/>
    <n v="19"/>
    <n v="294"/>
    <x v="1"/>
    <n v="44"/>
    <n v="0.05"/>
    <n v="830.80000000000007"/>
    <n v="689.56400000000008"/>
    <n v="5524.82"/>
    <n v="697.87199999999939"/>
  </r>
  <r>
    <s v="SO - 0005540"/>
    <s v="In-Store"/>
    <s v="WARE-NMK1003"/>
    <d v="2019-12-01T00:00:00"/>
    <x v="644"/>
    <d v="2020-03-30T00:00:00"/>
    <x v="466"/>
    <n v="13"/>
    <s v="USD"/>
    <x v="5"/>
    <n v="12"/>
    <n v="19"/>
    <n v="122"/>
    <x v="0"/>
    <n v="5"/>
    <n v="0.15"/>
    <n v="3993.2000000000003"/>
    <n v="3354.288"/>
    <n v="10182.66"/>
    <n v="119.79600000000028"/>
  </r>
  <r>
    <s v="SO - 0005541"/>
    <s v="Online"/>
    <s v="WARE-PUJ1005"/>
    <d v="2019-12-01T00:00:00"/>
    <x v="644"/>
    <d v="2020-03-17T00:00:00"/>
    <x v="457"/>
    <n v="11"/>
    <s v="USD"/>
    <x v="16"/>
    <n v="18"/>
    <n v="26"/>
    <n v="302"/>
    <x v="0"/>
    <n v="12"/>
    <n v="7.4999999999999997E-2"/>
    <n v="5735.2"/>
    <n v="3383.7679999999996"/>
    <n v="31830.36"/>
    <n v="11527.752000000004"/>
  </r>
  <r>
    <s v="SO - 0005542"/>
    <s v="In-Store"/>
    <s v="WARE-XYS1001"/>
    <d v="2019-12-01T00:00:00"/>
    <x v="644"/>
    <d v="2020-03-26T00:00:00"/>
    <x v="472"/>
    <n v="20"/>
    <s v="USD"/>
    <x v="11"/>
    <n v="5"/>
    <n v="7"/>
    <n v="12"/>
    <x v="0"/>
    <n v="5"/>
    <n v="7.4999999999999997E-2"/>
    <n v="1045.2"/>
    <n v="710.7360000000001"/>
    <n v="4834.05"/>
    <n v="1280.3699999999999"/>
  </r>
  <r>
    <s v="SO - 0005543"/>
    <s v="Distributor"/>
    <s v="WARE-NMK1003"/>
    <d v="2019-12-01T00:00:00"/>
    <x v="644"/>
    <d v="2020-04-01T00:00:00"/>
    <x v="465"/>
    <n v="7"/>
    <s v="USD"/>
    <x v="12"/>
    <n v="25"/>
    <n v="47"/>
    <n v="199"/>
    <x v="4"/>
    <n v="9"/>
    <n v="0.3"/>
    <n v="1038.5"/>
    <n v="778.875"/>
    <n v="4361.7"/>
    <n v="-311.55000000000018"/>
  </r>
  <r>
    <s v="SO - 0005544"/>
    <s v="Distributor"/>
    <s v="WARE-XYS1001"/>
    <d v="2019-12-01T00:00:00"/>
    <x v="644"/>
    <d v="2020-03-28T00:00:00"/>
    <x v="466"/>
    <n v="13"/>
    <s v="USD"/>
    <x v="12"/>
    <n v="25"/>
    <n v="23"/>
    <n v="14"/>
    <x v="3"/>
    <n v="28"/>
    <n v="0.05"/>
    <n v="5788.8"/>
    <n v="4457.3760000000002"/>
    <n v="38495.519999999997"/>
    <n v="7293.8879999999954"/>
  </r>
  <r>
    <s v="SO - 0005545"/>
    <s v="In-Store"/>
    <s v="WARE-NBV1002"/>
    <d v="2019-12-01T00:00:00"/>
    <x v="645"/>
    <d v="2020-03-29T00:00:00"/>
    <x v="468"/>
    <n v="13"/>
    <s v="USD"/>
    <x v="26"/>
    <n v="3"/>
    <n v="12"/>
    <n v="63"/>
    <x v="4"/>
    <n v="9"/>
    <n v="0.05"/>
    <n v="1098.8"/>
    <n v="483.47199999999998"/>
    <n v="5219.3"/>
    <n v="2801.9400000000005"/>
  </r>
  <r>
    <s v="SO - 0005546"/>
    <s v="Online"/>
    <s v="WARE-PUJ1005"/>
    <d v="2019-12-01T00:00:00"/>
    <x v="645"/>
    <d v="2020-03-16T00:00:00"/>
    <x v="475"/>
    <n v="24"/>
    <s v="USD"/>
    <x v="1"/>
    <n v="14"/>
    <n v="18"/>
    <n v="304"/>
    <x v="2"/>
    <n v="8"/>
    <n v="0.05"/>
    <n v="1916.2"/>
    <n v="900.61399999999992"/>
    <n v="12742.73"/>
    <n v="6438.4319999999998"/>
  </r>
  <r>
    <s v="SO - 0005547"/>
    <s v="In-Store"/>
    <s v="WARE-PUJ1005"/>
    <d v="2019-12-01T00:00:00"/>
    <x v="645"/>
    <d v="2020-03-31T00:00:00"/>
    <x v="475"/>
    <n v="24"/>
    <s v="USD"/>
    <x v="11"/>
    <n v="5"/>
    <n v="19"/>
    <n v="321"/>
    <x v="0"/>
    <n v="22"/>
    <n v="0.05"/>
    <n v="2619.7000000000003"/>
    <n v="1859.9870000000001"/>
    <n v="14932.29"/>
    <n v="3772.3680000000004"/>
  </r>
  <r>
    <s v="SO - 0005548"/>
    <s v="Online"/>
    <s v="WARE-XYS1001"/>
    <d v="2019-12-01T00:00:00"/>
    <x v="646"/>
    <d v="2020-04-02T00:00:00"/>
    <x v="457"/>
    <n v="9"/>
    <s v="USD"/>
    <x v="16"/>
    <n v="18"/>
    <n v="7"/>
    <n v="45"/>
    <x v="1"/>
    <n v="30"/>
    <n v="0.15"/>
    <n v="3819"/>
    <n v="2635.1099999999997"/>
    <n v="6492.3"/>
    <n v="1222.0800000000008"/>
  </r>
  <r>
    <s v="SO - 0005549"/>
    <s v="In-Store"/>
    <s v="WARE-MKL1006"/>
    <d v="2019-12-01T00:00:00"/>
    <x v="646"/>
    <d v="2020-03-31T00:00:00"/>
    <x v="464"/>
    <n v="17"/>
    <s v="USD"/>
    <x v="14"/>
    <n v="7"/>
    <n v="31"/>
    <n v="333"/>
    <x v="2"/>
    <n v="37"/>
    <n v="7.4999999999999997E-2"/>
    <n v="167.5"/>
    <n v="85.424999999999997"/>
    <n v="464.8125"/>
    <n v="208.53750000000002"/>
  </r>
  <r>
    <s v="SO - 0005550"/>
    <s v="In-Store"/>
    <s v="WARE-MKL1006"/>
    <d v="2019-12-01T00:00:00"/>
    <x v="646"/>
    <d v="2020-03-26T00:00:00"/>
    <x v="467"/>
    <n v="20"/>
    <s v="USD"/>
    <x v="26"/>
    <n v="3"/>
    <n v="16"/>
    <n v="333"/>
    <x v="1"/>
    <n v="27"/>
    <n v="7.4999999999999997E-2"/>
    <n v="1098.8"/>
    <n v="516.43599999999992"/>
    <n v="6098.3399999999992"/>
    <n v="2999.7239999999997"/>
  </r>
  <r>
    <s v="SO - 0005551"/>
    <s v="In-Store"/>
    <s v="WARE-XYS1001"/>
    <d v="2019-12-01T00:00:00"/>
    <x v="646"/>
    <d v="2020-03-25T00:00:00"/>
    <x v="457"/>
    <n v="9"/>
    <s v="USD"/>
    <x v="22"/>
    <n v="11"/>
    <n v="22"/>
    <n v="12"/>
    <x v="3"/>
    <n v="47"/>
    <n v="7.4999999999999997E-2"/>
    <n v="2499.1"/>
    <n v="1774.3609999999999"/>
    <n v="2311.6675"/>
    <n v="537.30650000000014"/>
  </r>
  <r>
    <s v="SO - 0005552"/>
    <s v="In-Store"/>
    <s v="WARE-UHY1004"/>
    <d v="2019-12-01T00:00:00"/>
    <x v="646"/>
    <d v="2020-03-23T00:00:00"/>
    <x v="463"/>
    <n v="3"/>
    <s v="USD"/>
    <x v="26"/>
    <n v="3"/>
    <n v="19"/>
    <n v="260"/>
    <x v="1"/>
    <n v="3"/>
    <n v="0.05"/>
    <n v="3189.2000000000003"/>
    <n v="2647.0360000000001"/>
    <n v="21208.18"/>
    <n v="2678.9279999999999"/>
  </r>
  <r>
    <s v="SO - 0005553"/>
    <s v="Online"/>
    <s v="WARE-NBV1002"/>
    <d v="2019-12-01T00:00:00"/>
    <x v="646"/>
    <d v="2020-03-11T00:00:00"/>
    <x v="462"/>
    <n v="13"/>
    <s v="USD"/>
    <x v="24"/>
    <n v="16"/>
    <n v="37"/>
    <n v="83"/>
    <x v="1"/>
    <n v="35"/>
    <n v="0.2"/>
    <n v="261.3"/>
    <n v="182.91"/>
    <n v="627.12000000000012"/>
    <n v="78.3900000000001"/>
  </r>
  <r>
    <s v="SO - 0005554"/>
    <s v="In-Store"/>
    <s v="WARE-MKL1006"/>
    <d v="2019-12-01T00:00:00"/>
    <x v="646"/>
    <d v="2020-03-13T00:00:00"/>
    <x v="466"/>
    <n v="11"/>
    <s v="USD"/>
    <x v="7"/>
    <n v="4"/>
    <n v="30"/>
    <n v="364"/>
    <x v="2"/>
    <n v="7"/>
    <n v="7.4999999999999997E-2"/>
    <n v="187.6"/>
    <n v="95.676000000000002"/>
    <n v="520.59"/>
    <n v="233.56200000000001"/>
  </r>
  <r>
    <s v="SO - 0005555"/>
    <s v="Online"/>
    <s v="WARE-MKL1006"/>
    <d v="2019-12-01T00:00:00"/>
    <x v="646"/>
    <d v="2020-03-24T00:00:00"/>
    <x v="467"/>
    <n v="20"/>
    <s v="USD"/>
    <x v="18"/>
    <n v="13"/>
    <n v="46"/>
    <n v="338"/>
    <x v="3"/>
    <n v="6"/>
    <n v="0.1"/>
    <n v="911.2"/>
    <n v="610.50400000000002"/>
    <n v="6560.64"/>
    <n v="1676.6080000000002"/>
  </r>
  <r>
    <s v="SO - 0005556"/>
    <s v="Distributor"/>
    <s v="WARE-PUJ1005"/>
    <d v="2019-12-01T00:00:00"/>
    <x v="646"/>
    <d v="2020-03-24T00:00:00"/>
    <x v="462"/>
    <n v="13"/>
    <s v="USD"/>
    <x v="2"/>
    <n v="21"/>
    <n v="12"/>
    <n v="328"/>
    <x v="4"/>
    <n v="18"/>
    <n v="7.4999999999999997E-2"/>
    <n v="2680"/>
    <n v="2144"/>
    <n v="12395"/>
    <n v="1675"/>
  </r>
  <r>
    <s v="SO - 0005557"/>
    <s v="Online"/>
    <s v="WARE-NMK1003"/>
    <d v="2019-12-01T00:00:00"/>
    <x v="646"/>
    <d v="2020-03-21T00:00:00"/>
    <x v="464"/>
    <n v="17"/>
    <s v="USD"/>
    <x v="1"/>
    <n v="14"/>
    <n v="30"/>
    <n v="140"/>
    <x v="1"/>
    <n v="44"/>
    <n v="0.05"/>
    <n v="683.4"/>
    <n v="314.36399999999998"/>
    <n v="3246.1499999999996"/>
    <n v="1674.3299999999997"/>
  </r>
  <r>
    <s v="SO - 0005558"/>
    <s v="Wholesale"/>
    <s v="WARE-UHY1004"/>
    <d v="2019-12-01T00:00:00"/>
    <x v="646"/>
    <d v="2020-03-13T00:00:00"/>
    <x v="469"/>
    <n v="10"/>
    <s v="USD"/>
    <x v="21"/>
    <n v="26"/>
    <n v="50"/>
    <n v="232"/>
    <x v="0"/>
    <n v="19"/>
    <n v="0.15"/>
    <n v="1721.9"/>
    <n v="774.85500000000002"/>
    <n v="8781.69"/>
    <n v="4132.5600000000004"/>
  </r>
  <r>
    <s v="SO - 0005559"/>
    <s v="Online"/>
    <s v="WARE-MKL1006"/>
    <d v="2019-12-01T00:00:00"/>
    <x v="646"/>
    <d v="2020-03-09T00:00:00"/>
    <x v="477"/>
    <n v="33"/>
    <s v="USD"/>
    <x v="17"/>
    <n v="20"/>
    <n v="1"/>
    <n v="344"/>
    <x v="0"/>
    <n v="5"/>
    <n v="0.05"/>
    <n v="6050.1"/>
    <n v="3025.05"/>
    <n v="11495.19"/>
    <n v="5445.09"/>
  </r>
  <r>
    <s v="SO - 0005560"/>
    <s v="In-Store"/>
    <s v="WARE-NMK1003"/>
    <d v="2019-12-01T00:00:00"/>
    <x v="646"/>
    <d v="2020-03-18T00:00:00"/>
    <x v="457"/>
    <n v="9"/>
    <s v="USD"/>
    <x v="5"/>
    <n v="12"/>
    <n v="18"/>
    <n v="104"/>
    <x v="0"/>
    <n v="20"/>
    <n v="0.05"/>
    <n v="1085.4000000000001"/>
    <n v="672.94800000000009"/>
    <n v="2062.2600000000002"/>
    <n v="716.36400000000003"/>
  </r>
  <r>
    <s v="SO - 0005561"/>
    <s v="In-Store"/>
    <s v="WARE-XYS1001"/>
    <d v="2019-12-01T00:00:00"/>
    <x v="646"/>
    <d v="2020-04-02T00:00:00"/>
    <x v="470"/>
    <n v="6"/>
    <s v="USD"/>
    <x v="22"/>
    <n v="11"/>
    <n v="12"/>
    <n v="49"/>
    <x v="4"/>
    <n v="9"/>
    <n v="0.15"/>
    <n v="3618"/>
    <n v="2930.5800000000004"/>
    <n v="9225.9"/>
    <n v="434.15999999999804"/>
  </r>
  <r>
    <s v="SO - 0005562"/>
    <s v="Distributor"/>
    <s v="WARE-PUJ1005"/>
    <d v="2019-12-01T00:00:00"/>
    <x v="647"/>
    <d v="2020-03-23T00:00:00"/>
    <x v="478"/>
    <n v="31"/>
    <s v="USD"/>
    <x v="8"/>
    <n v="23"/>
    <n v="12"/>
    <n v="313"/>
    <x v="0"/>
    <n v="42"/>
    <n v="0.15"/>
    <n v="3953"/>
    <n v="1976.5"/>
    <n v="26880.399999999998"/>
    <n v="11068.399999999998"/>
  </r>
  <r>
    <s v="SO - 0005563"/>
    <s v="In-Store"/>
    <s v="WARE-XYS1001"/>
    <d v="2019-12-01T00:00:00"/>
    <x v="647"/>
    <d v="2020-03-25T00:00:00"/>
    <x v="457"/>
    <n v="8"/>
    <s v="USD"/>
    <x v="10"/>
    <n v="9"/>
    <n v="4"/>
    <n v="26"/>
    <x v="2"/>
    <n v="4"/>
    <n v="0.2"/>
    <n v="3671.6"/>
    <n v="1468.64"/>
    <n v="23498.240000000002"/>
    <n v="11749.12"/>
  </r>
  <r>
    <s v="SO - 0005564"/>
    <s v="Distributor"/>
    <s v="WARE-PUJ1005"/>
    <d v="2019-12-01T00:00:00"/>
    <x v="647"/>
    <d v="2020-04-05T00:00:00"/>
    <x v="469"/>
    <n v="9"/>
    <s v="USD"/>
    <x v="4"/>
    <n v="22"/>
    <n v="1"/>
    <n v="271"/>
    <x v="2"/>
    <n v="13"/>
    <n v="7.4999999999999997E-2"/>
    <n v="1943"/>
    <n v="913.20999999999992"/>
    <n v="10783.65"/>
    <n v="5304.39"/>
  </r>
  <r>
    <s v="SO - 0005565"/>
    <s v="Wholesale"/>
    <s v="WARE-NMK1003"/>
    <d v="2019-12-01T00:00:00"/>
    <x v="647"/>
    <d v="2020-03-12T00:00:00"/>
    <x v="474"/>
    <n v="18"/>
    <s v="USD"/>
    <x v="21"/>
    <n v="26"/>
    <n v="1"/>
    <n v="169"/>
    <x v="0"/>
    <n v="22"/>
    <n v="0.05"/>
    <n v="3993.2000000000003"/>
    <n v="1916.7360000000001"/>
    <n v="26554.78"/>
    <n v="13137.627999999999"/>
  </r>
  <r>
    <s v="SO - 0005566"/>
    <s v="Online"/>
    <s v="WARE-XYS1001"/>
    <d v="2019-12-01T00:00:00"/>
    <x v="647"/>
    <d v="2020-03-25T00:00:00"/>
    <x v="457"/>
    <n v="8"/>
    <s v="USD"/>
    <x v="24"/>
    <n v="16"/>
    <n v="1"/>
    <n v="18"/>
    <x v="0"/>
    <n v="38"/>
    <n v="0.15"/>
    <n v="174.20000000000002"/>
    <n v="142.84399999999999"/>
    <n v="1184.5600000000002"/>
    <n v="41.80800000000022"/>
  </r>
  <r>
    <s v="SO - 0005567"/>
    <s v="Online"/>
    <s v="WARE-NBV1002"/>
    <d v="2019-12-01T00:00:00"/>
    <x v="647"/>
    <d v="2020-03-16T00:00:00"/>
    <x v="462"/>
    <n v="12"/>
    <s v="USD"/>
    <x v="18"/>
    <n v="13"/>
    <n v="29"/>
    <n v="76"/>
    <x v="4"/>
    <n v="18"/>
    <n v="0.3"/>
    <n v="1011.7"/>
    <n v="708.18999999999994"/>
    <n v="4957.33"/>
    <n v="0"/>
  </r>
  <r>
    <s v="SO - 0005568"/>
    <s v="In-Store"/>
    <s v="WARE-NMK1003"/>
    <d v="2019-12-01T00:00:00"/>
    <x v="647"/>
    <d v="2020-03-29T00:00:00"/>
    <x v="457"/>
    <n v="8"/>
    <s v="USD"/>
    <x v="22"/>
    <n v="11"/>
    <n v="4"/>
    <n v="147"/>
    <x v="1"/>
    <n v="26"/>
    <n v="7.4999999999999997E-2"/>
    <n v="1058.6000000000001"/>
    <n v="539.88600000000008"/>
    <n v="4896.0250000000015"/>
    <n v="2196.5950000000012"/>
  </r>
  <r>
    <s v="SO - 0005569"/>
    <s v="In-Store"/>
    <s v="WARE-NMK1003"/>
    <d v="2019-12-01T00:00:00"/>
    <x v="648"/>
    <d v="2020-04-04T00:00:00"/>
    <x v="479"/>
    <n v="24"/>
    <s v="USD"/>
    <x v="22"/>
    <n v="11"/>
    <n v="12"/>
    <n v="183"/>
    <x v="2"/>
    <n v="13"/>
    <n v="0.05"/>
    <n v="2592.9"/>
    <n v="1166.8050000000001"/>
    <n v="17242.785"/>
    <n v="9075.15"/>
  </r>
  <r>
    <s v="SO - 0005570"/>
    <s v="Online"/>
    <s v="WARE-XYS1001"/>
    <d v="2019-12-01T00:00:00"/>
    <x v="648"/>
    <d v="2020-04-05T00:00:00"/>
    <x v="462"/>
    <n v="11"/>
    <s v="USD"/>
    <x v="16"/>
    <n v="18"/>
    <n v="15"/>
    <n v="42"/>
    <x v="0"/>
    <n v="34"/>
    <n v="0.1"/>
    <n v="1118.9000000000001"/>
    <n v="861.55300000000011"/>
    <n v="5035.05"/>
    <n v="727.28499999999985"/>
  </r>
  <r>
    <s v="SO - 0005571"/>
    <s v="In-Store"/>
    <s v="WARE-PUJ1005"/>
    <d v="2019-12-01T00:00:00"/>
    <x v="648"/>
    <d v="2020-04-01T00:00:00"/>
    <x v="462"/>
    <n v="11"/>
    <s v="USD"/>
    <x v="27"/>
    <n v="1"/>
    <n v="15"/>
    <n v="267"/>
    <x v="2"/>
    <n v="1"/>
    <n v="0.2"/>
    <n v="1112.2"/>
    <n v="556.1"/>
    <n v="889.7600000000001"/>
    <n v="333.66000000000008"/>
  </r>
  <r>
    <s v="SO - 0005572"/>
    <s v="Online"/>
    <s v="WARE-MKL1006"/>
    <d v="2019-12-01T00:00:00"/>
    <x v="648"/>
    <d v="2020-03-28T00:00:00"/>
    <x v="468"/>
    <n v="10"/>
    <s v="USD"/>
    <x v="1"/>
    <n v="14"/>
    <n v="30"/>
    <n v="350"/>
    <x v="1"/>
    <n v="39"/>
    <n v="0.05"/>
    <n v="3845.8"/>
    <n v="1730.6100000000001"/>
    <n v="3653.51"/>
    <n v="1922.9"/>
  </r>
  <r>
    <s v="SO - 0005573"/>
    <s v="Online"/>
    <s v="WARE-PUJ1005"/>
    <d v="2019-12-01T00:00:00"/>
    <x v="648"/>
    <d v="2020-03-21T00:00:00"/>
    <x v="465"/>
    <n v="3"/>
    <s v="USD"/>
    <x v="17"/>
    <n v="20"/>
    <n v="46"/>
    <n v="277"/>
    <x v="4"/>
    <n v="10"/>
    <n v="0.05"/>
    <n v="2378.5"/>
    <n v="1974.155"/>
    <n v="11297.875"/>
    <n v="1427.1000000000004"/>
  </r>
  <r>
    <s v="SO - 0005574"/>
    <s v="Wholesale"/>
    <s v="WARE-PUJ1005"/>
    <d v="2019-12-01T00:00:00"/>
    <x v="648"/>
    <d v="2020-03-26T00:00:00"/>
    <x v="464"/>
    <n v="15"/>
    <s v="USD"/>
    <x v="25"/>
    <n v="27"/>
    <n v="36"/>
    <n v="308"/>
    <x v="1"/>
    <n v="36"/>
    <n v="0.05"/>
    <n v="3289.7000000000003"/>
    <n v="1677.7470000000001"/>
    <n v="9375.6450000000004"/>
    <n v="4342.4040000000005"/>
  </r>
  <r>
    <s v="SO - 0005575"/>
    <s v="Online"/>
    <s v="WARE-NMK1003"/>
    <d v="2019-12-01T00:00:00"/>
    <x v="648"/>
    <d v="2020-04-04T00:00:00"/>
    <x v="477"/>
    <n v="31"/>
    <s v="USD"/>
    <x v="20"/>
    <n v="17"/>
    <n v="38"/>
    <n v="116"/>
    <x v="0"/>
    <n v="20"/>
    <n v="0.4"/>
    <n v="1842.5"/>
    <n v="1068.6499999999999"/>
    <n v="6633"/>
    <n v="221.10000000000036"/>
  </r>
  <r>
    <s v="SO - 0005576"/>
    <s v="Online"/>
    <s v="WARE-XYS1001"/>
    <d v="2019-12-01T00:00:00"/>
    <x v="648"/>
    <d v="2020-03-18T00:00:00"/>
    <x v="457"/>
    <n v="7"/>
    <s v="USD"/>
    <x v="20"/>
    <n v="17"/>
    <n v="15"/>
    <n v="53"/>
    <x v="1"/>
    <n v="14"/>
    <n v="0.1"/>
    <n v="3892.7000000000003"/>
    <n v="2102.0580000000004"/>
    <n v="7006.8600000000006"/>
    <n v="2802.7439999999997"/>
  </r>
  <r>
    <s v="SO - 0005577"/>
    <s v="In-Store"/>
    <s v="WARE-UHY1004"/>
    <d v="2019-12-01T00:00:00"/>
    <x v="648"/>
    <d v="2020-03-26T00:00:00"/>
    <x v="470"/>
    <n v="4"/>
    <s v="USD"/>
    <x v="9"/>
    <n v="8"/>
    <n v="48"/>
    <n v="206"/>
    <x v="1"/>
    <n v="2"/>
    <n v="0.15"/>
    <n v="2351.7000000000003"/>
    <n v="1293.4350000000002"/>
    <n v="3997.8900000000003"/>
    <n v="1411.02"/>
  </r>
  <r>
    <s v="SO - 0005578"/>
    <s v="Distributor"/>
    <s v="WARE-NMK1003"/>
    <d v="2019-12-01T00:00:00"/>
    <x v="648"/>
    <d v="2020-03-24T00:00:00"/>
    <x v="475"/>
    <n v="21"/>
    <s v="USD"/>
    <x v="15"/>
    <n v="24"/>
    <n v="25"/>
    <n v="202"/>
    <x v="0"/>
    <n v="42"/>
    <n v="0.15"/>
    <n v="2613"/>
    <n v="1332.63"/>
    <n v="6663.15"/>
    <n v="2665.2599999999993"/>
  </r>
  <r>
    <s v="SO - 0005579"/>
    <s v="In-Store"/>
    <s v="WARE-XYS1001"/>
    <d v="2019-12-01T00:00:00"/>
    <x v="648"/>
    <d v="2020-03-20T00:00:00"/>
    <x v="462"/>
    <n v="11"/>
    <s v="USD"/>
    <x v="5"/>
    <n v="12"/>
    <n v="47"/>
    <n v="21"/>
    <x v="1"/>
    <n v="24"/>
    <n v="7.4999999999999997E-2"/>
    <n v="1058.6000000000001"/>
    <n v="899.81000000000006"/>
    <n v="2937.6150000000002"/>
    <n v="238.18499999999995"/>
  </r>
  <r>
    <s v="SO - 0005580"/>
    <s v="Wholesale"/>
    <s v="WARE-NMK1003"/>
    <d v="2019-12-01T00:00:00"/>
    <x v="649"/>
    <d v="2020-03-15T00:00:00"/>
    <x v="467"/>
    <n v="17"/>
    <s v="USD"/>
    <x v="21"/>
    <n v="26"/>
    <n v="25"/>
    <n v="199"/>
    <x v="1"/>
    <n v="36"/>
    <n v="0.1"/>
    <n v="187.6"/>
    <n v="76.915999999999997"/>
    <n v="675.36"/>
    <n v="367.69600000000003"/>
  </r>
  <r>
    <s v="SO - 0005581"/>
    <s v="In-Store"/>
    <s v="WARE-PUJ1005"/>
    <d v="2019-12-01T00:00:00"/>
    <x v="649"/>
    <d v="2020-04-06T00:00:00"/>
    <x v="464"/>
    <n v="14"/>
    <s v="USD"/>
    <x v="9"/>
    <n v="8"/>
    <n v="20"/>
    <n v="280"/>
    <x v="1"/>
    <n v="29"/>
    <n v="7.4999999999999997E-2"/>
    <n v="1855.9"/>
    <n v="816.596"/>
    <n v="1716.7075000000002"/>
    <n v="900.11150000000021"/>
  </r>
  <r>
    <s v="SO - 0005582"/>
    <s v="In-Store"/>
    <s v="WARE-XYS1001"/>
    <d v="2019-12-01T00:00:00"/>
    <x v="649"/>
    <d v="2020-04-05T00:00:00"/>
    <x v="479"/>
    <n v="23"/>
    <s v="USD"/>
    <x v="9"/>
    <n v="8"/>
    <n v="17"/>
    <n v="2"/>
    <x v="1"/>
    <n v="24"/>
    <n v="0.05"/>
    <n v="2539.3000000000002"/>
    <n v="1625.152"/>
    <n v="19298.68"/>
    <n v="6297.4639999999999"/>
  </r>
  <r>
    <s v="SO - 0005583"/>
    <s v="Wholesale"/>
    <s v="WARE-PUJ1005"/>
    <d v="2019-12-01T00:00:00"/>
    <x v="649"/>
    <d v="2020-03-12T00:00:00"/>
    <x v="472"/>
    <n v="15"/>
    <s v="USD"/>
    <x v="21"/>
    <n v="26"/>
    <n v="12"/>
    <n v="275"/>
    <x v="1"/>
    <n v="45"/>
    <n v="0.15"/>
    <n v="810.7"/>
    <n v="567.49"/>
    <n v="2756.38"/>
    <n v="486.42000000000007"/>
  </r>
  <r>
    <s v="SO - 0005584"/>
    <s v="In-Store"/>
    <s v="WARE-UHY1004"/>
    <d v="2019-12-01T00:00:00"/>
    <x v="649"/>
    <d v="2020-04-03T00:00:00"/>
    <x v="469"/>
    <n v="7"/>
    <s v="USD"/>
    <x v="11"/>
    <n v="5"/>
    <n v="16"/>
    <n v="204"/>
    <x v="1"/>
    <n v="40"/>
    <n v="0.05"/>
    <n v="187.6"/>
    <n v="138.82399999999998"/>
    <n v="712.88"/>
    <n v="157.58400000000006"/>
  </r>
  <r>
    <s v="SO - 0005585"/>
    <s v="In-Store"/>
    <s v="WARE-UHY1004"/>
    <d v="2019-12-01T00:00:00"/>
    <x v="649"/>
    <d v="2020-03-15T00:00:00"/>
    <x v="480"/>
    <n v="27"/>
    <s v="USD"/>
    <x v="14"/>
    <n v="7"/>
    <n v="49"/>
    <n v="256"/>
    <x v="0"/>
    <n v="19"/>
    <n v="7.4999999999999997E-2"/>
    <n v="3912.8"/>
    <n v="1565.1200000000001"/>
    <n v="7238.68"/>
    <n v="4108.4400000000005"/>
  </r>
  <r>
    <s v="SO - 0005586"/>
    <s v="In-Store"/>
    <s v="WARE-NMK1003"/>
    <d v="2019-12-01T00:00:00"/>
    <x v="649"/>
    <d v="2020-03-29T00:00:00"/>
    <x v="468"/>
    <n v="9"/>
    <s v="USD"/>
    <x v="9"/>
    <n v="8"/>
    <n v="38"/>
    <n v="191"/>
    <x v="1"/>
    <n v="11"/>
    <n v="0.05"/>
    <n v="268"/>
    <n v="209.04000000000002"/>
    <n v="254.6"/>
    <n v="45.559999999999974"/>
  </r>
  <r>
    <s v="SO - 0005587"/>
    <s v="In-Store"/>
    <s v="WARE-NMK1003"/>
    <d v="2019-12-01T00:00:00"/>
    <x v="650"/>
    <d v="2020-04-01T00:00:00"/>
    <x v="462"/>
    <n v="9"/>
    <s v="USD"/>
    <x v="22"/>
    <n v="11"/>
    <n v="35"/>
    <n v="181"/>
    <x v="1"/>
    <n v="30"/>
    <n v="0.05"/>
    <n v="2572.8000000000002"/>
    <n v="2186.88"/>
    <n v="12220.8"/>
    <n v="1286.3999999999978"/>
  </r>
  <r>
    <s v="SO - 0005588"/>
    <s v="Distributor"/>
    <s v="WARE-UHY1004"/>
    <d v="2019-12-01T00:00:00"/>
    <x v="650"/>
    <d v="2020-04-03T00:00:00"/>
    <x v="475"/>
    <n v="19"/>
    <s v="USD"/>
    <x v="8"/>
    <n v="23"/>
    <n v="49"/>
    <n v="258"/>
    <x v="0"/>
    <n v="19"/>
    <n v="0.05"/>
    <n v="1762.1000000000001"/>
    <n v="933.91300000000012"/>
    <n v="6695.9800000000005"/>
    <n v="2960.328"/>
  </r>
  <r>
    <s v="SO - 0005589"/>
    <s v="Distributor"/>
    <s v="WARE-NMK1003"/>
    <d v="2019-12-01T00:00:00"/>
    <x v="650"/>
    <d v="2020-03-29T00:00:00"/>
    <x v="474"/>
    <n v="15"/>
    <s v="USD"/>
    <x v="4"/>
    <n v="22"/>
    <n v="3"/>
    <n v="137"/>
    <x v="3"/>
    <n v="6"/>
    <n v="7.4999999999999997E-2"/>
    <n v="234.5"/>
    <n v="194.63499999999999"/>
    <n v="1084.5625"/>
    <n v="111.38750000000005"/>
  </r>
  <r>
    <s v="SO - 0005590"/>
    <s v="Online"/>
    <s v="WARE-NMK1003"/>
    <d v="2019-12-01T00:00:00"/>
    <x v="650"/>
    <d v="2020-04-06T00:00:00"/>
    <x v="479"/>
    <n v="22"/>
    <s v="USD"/>
    <x v="19"/>
    <n v="19"/>
    <n v="30"/>
    <n v="139"/>
    <x v="1"/>
    <n v="3"/>
    <n v="7.4999999999999997E-2"/>
    <n v="4013.3"/>
    <n v="2528.3789999999999"/>
    <n v="3712.3025000000002"/>
    <n v="1183.9235000000003"/>
  </r>
  <r>
    <s v="SO - 0005591"/>
    <s v="Online"/>
    <s v="WARE-NMK1003"/>
    <d v="2019-12-01T00:00:00"/>
    <x v="650"/>
    <d v="2020-03-20T00:00:00"/>
    <x v="481"/>
    <n v="23"/>
    <s v="USD"/>
    <x v="20"/>
    <n v="17"/>
    <n v="21"/>
    <n v="187"/>
    <x v="0"/>
    <n v="22"/>
    <n v="7.4999999999999997E-2"/>
    <n v="1065.3"/>
    <n v="788.322"/>
    <n v="6897.8175000000001"/>
    <n v="1379.5635000000002"/>
  </r>
  <r>
    <s v="SO - 0005592"/>
    <s v="In-Store"/>
    <s v="WARE-XYS1001"/>
    <d v="2019-12-01T00:00:00"/>
    <x v="650"/>
    <d v="2020-03-22T00:00:00"/>
    <x v="466"/>
    <n v="7"/>
    <s v="USD"/>
    <x v="0"/>
    <n v="6"/>
    <n v="27"/>
    <n v="46"/>
    <x v="1"/>
    <n v="14"/>
    <n v="7.4999999999999997E-2"/>
    <n v="1098.8"/>
    <n v="922.99199999999996"/>
    <n v="4065.56"/>
    <n v="373.5920000000001"/>
  </r>
  <r>
    <s v="SO - 0005593"/>
    <s v="Online"/>
    <s v="WARE-MKL1006"/>
    <d v="2019-12-01T00:00:00"/>
    <x v="650"/>
    <d v="2020-03-19T00:00:00"/>
    <x v="481"/>
    <n v="23"/>
    <s v="USD"/>
    <x v="23"/>
    <n v="15"/>
    <n v="28"/>
    <n v="344"/>
    <x v="3"/>
    <n v="28"/>
    <n v="0.15"/>
    <n v="1045.2"/>
    <n v="585.31200000000013"/>
    <n v="3553.68"/>
    <n v="1212.4319999999993"/>
  </r>
  <r>
    <s v="SO - 0005594"/>
    <s v="Wholesale"/>
    <s v="WARE-NMK1003"/>
    <d v="2019-12-01T00:00:00"/>
    <x v="650"/>
    <d v="2020-03-24T00:00:00"/>
    <x v="478"/>
    <n v="28"/>
    <s v="USD"/>
    <x v="25"/>
    <n v="27"/>
    <n v="36"/>
    <n v="168"/>
    <x v="3"/>
    <n v="28"/>
    <n v="0.05"/>
    <n v="6177.4000000000005"/>
    <n v="3397.5700000000006"/>
    <n v="5868.5300000000007"/>
    <n v="2470.96"/>
  </r>
  <r>
    <s v="SO - 0005595"/>
    <s v="In-Store"/>
    <s v="WARE-NBV1002"/>
    <d v="2019-12-01T00:00:00"/>
    <x v="651"/>
    <d v="2020-03-25T00:00:00"/>
    <x v="468"/>
    <n v="7"/>
    <s v="USD"/>
    <x v="22"/>
    <n v="11"/>
    <n v="12"/>
    <n v="84"/>
    <x v="4"/>
    <n v="18"/>
    <n v="7.4999999999999997E-2"/>
    <n v="3504.1"/>
    <n v="1997.3369999999998"/>
    <n v="6482.585"/>
    <n v="2487.9110000000005"/>
  </r>
  <r>
    <s v="SO - 0005596"/>
    <s v="In-Store"/>
    <s v="WARE-NMK1003"/>
    <d v="2019-12-01T00:00:00"/>
    <x v="651"/>
    <d v="2020-03-21T00:00:00"/>
    <x v="474"/>
    <n v="14"/>
    <s v="USD"/>
    <x v="14"/>
    <n v="7"/>
    <n v="35"/>
    <n v="128"/>
    <x v="0"/>
    <n v="12"/>
    <n v="0.15"/>
    <n v="1172.5"/>
    <n v="996.625"/>
    <n v="2989.875"/>
    <n v="0"/>
  </r>
  <r>
    <s v="SO - 0005597"/>
    <s v="Online"/>
    <s v="WARE-NMK1003"/>
    <d v="2019-12-01T00:00:00"/>
    <x v="651"/>
    <d v="2020-03-23T00:00:00"/>
    <x v="475"/>
    <n v="18"/>
    <s v="USD"/>
    <x v="23"/>
    <n v="15"/>
    <n v="24"/>
    <n v="135"/>
    <x v="1"/>
    <n v="40"/>
    <n v="0.2"/>
    <n v="5353.3"/>
    <n v="4122.0410000000002"/>
    <n v="8565.2800000000007"/>
    <n v="321.19800000000032"/>
  </r>
  <r>
    <s v="SO - 0005598"/>
    <s v="Online"/>
    <s v="WARE-XYS1001"/>
    <d v="2019-12-01T00:00:00"/>
    <x v="651"/>
    <d v="2020-03-29T00:00:00"/>
    <x v="471"/>
    <n v="11"/>
    <s v="USD"/>
    <x v="20"/>
    <n v="17"/>
    <n v="7"/>
    <n v="45"/>
    <x v="1"/>
    <n v="33"/>
    <n v="0.05"/>
    <n v="268"/>
    <n v="182.24"/>
    <n v="1273"/>
    <n v="361.79999999999995"/>
  </r>
  <r>
    <s v="SO - 0005599"/>
    <s v="Online"/>
    <s v="WARE-UHY1004"/>
    <d v="2019-12-01T00:00:00"/>
    <x v="651"/>
    <d v="2020-03-27T00:00:00"/>
    <x v="481"/>
    <n v="22"/>
    <s v="USD"/>
    <x v="20"/>
    <n v="17"/>
    <n v="39"/>
    <n v="225"/>
    <x v="1"/>
    <n v="30"/>
    <n v="0.05"/>
    <n v="5567.7"/>
    <n v="4175.7749999999996"/>
    <n v="31735.889999999996"/>
    <n v="6681.239999999998"/>
  </r>
  <r>
    <s v="SO - 0005600"/>
    <s v="In-Store"/>
    <s v="WARE-NMK1003"/>
    <d v="2019-12-01T00:00:00"/>
    <x v="651"/>
    <d v="2020-03-26T00:00:00"/>
    <x v="471"/>
    <n v="11"/>
    <s v="USD"/>
    <x v="10"/>
    <n v="9"/>
    <n v="48"/>
    <n v="111"/>
    <x v="3"/>
    <n v="6"/>
    <n v="0.05"/>
    <n v="971.5"/>
    <n v="505.18"/>
    <n v="6460.4749999999995"/>
    <n v="2924.2149999999992"/>
  </r>
  <r>
    <s v="SO - 0005601"/>
    <s v="Online"/>
    <s v="WARE-NMK1003"/>
    <d v="2019-12-01T00:00:00"/>
    <x v="651"/>
    <d v="2020-03-22T00:00:00"/>
    <x v="478"/>
    <n v="27"/>
    <s v="USD"/>
    <x v="17"/>
    <n v="20"/>
    <n v="14"/>
    <n v="160"/>
    <x v="1"/>
    <n v="30"/>
    <n v="0.15"/>
    <n v="1695.1000000000001"/>
    <n v="1406.933"/>
    <n v="8645.01"/>
    <n v="203.41200000000026"/>
  </r>
  <r>
    <s v="SO - 0005602"/>
    <s v="Online"/>
    <s v="WARE-NMK1003"/>
    <d v="2019-12-01T00:00:00"/>
    <x v="652"/>
    <d v="2020-04-07T00:00:00"/>
    <x v="462"/>
    <n v="7"/>
    <s v="USD"/>
    <x v="1"/>
    <n v="14"/>
    <n v="9"/>
    <n v="137"/>
    <x v="1"/>
    <n v="14"/>
    <n v="0.05"/>
    <n v="268"/>
    <n v="174.20000000000002"/>
    <n v="1273"/>
    <n v="401.99999999999989"/>
  </r>
  <r>
    <s v="SO - 0005603"/>
    <s v="Wholesale"/>
    <s v="WARE-PUJ1005"/>
    <d v="2019-12-01T00:00:00"/>
    <x v="652"/>
    <d v="2020-03-27T00:00:00"/>
    <x v="472"/>
    <n v="12"/>
    <s v="USD"/>
    <x v="3"/>
    <n v="28"/>
    <n v="28"/>
    <n v="269"/>
    <x v="1"/>
    <n v="11"/>
    <n v="7.4999999999999997E-2"/>
    <n v="2974.8"/>
    <n v="1546.8960000000002"/>
    <n v="16510.140000000003"/>
    <n v="7228.7640000000029"/>
  </r>
  <r>
    <s v="SO - 0005604"/>
    <s v="In-Store"/>
    <s v="WARE-UHY1004"/>
    <d v="2019-12-01T00:00:00"/>
    <x v="652"/>
    <d v="2020-03-17T00:00:00"/>
    <x v="482"/>
    <n v="31"/>
    <s v="USD"/>
    <x v="13"/>
    <n v="2"/>
    <n v="4"/>
    <n v="215"/>
    <x v="4"/>
    <n v="18"/>
    <n v="0.15"/>
    <n v="3859.2000000000003"/>
    <n v="2045.3760000000002"/>
    <n v="6560.64"/>
    <n v="2469.8879999999999"/>
  </r>
  <r>
    <s v="SO - 0005605"/>
    <s v="Online"/>
    <s v="WARE-MKL1006"/>
    <d v="2019-12-01T00:00:00"/>
    <x v="652"/>
    <d v="2020-03-18T00:00:00"/>
    <x v="475"/>
    <n v="17"/>
    <s v="USD"/>
    <x v="24"/>
    <n v="16"/>
    <n v="41"/>
    <n v="335"/>
    <x v="1"/>
    <n v="44"/>
    <n v="0.05"/>
    <n v="837.5"/>
    <n v="561.125"/>
    <n v="5569.375"/>
    <n v="1641.5"/>
  </r>
  <r>
    <s v="SO - 0005606"/>
    <s v="Online"/>
    <s v="WARE-NBV1002"/>
    <d v="2019-12-01T00:00:00"/>
    <x v="652"/>
    <d v="2020-04-03T00:00:00"/>
    <x v="467"/>
    <n v="14"/>
    <s v="USD"/>
    <x v="23"/>
    <n v="15"/>
    <n v="5"/>
    <n v="82"/>
    <x v="1"/>
    <n v="21"/>
    <n v="0.15"/>
    <n v="1098.8"/>
    <n v="769.16"/>
    <n v="3735.9199999999996"/>
    <n v="659.27999999999975"/>
  </r>
  <r>
    <s v="SO - 0005607"/>
    <s v="In-Store"/>
    <s v="WARE-UHY1004"/>
    <d v="2019-12-01T00:00:00"/>
    <x v="652"/>
    <d v="2020-03-23T00:00:00"/>
    <x v="480"/>
    <n v="24"/>
    <s v="USD"/>
    <x v="7"/>
    <n v="4"/>
    <n v="24"/>
    <n v="219"/>
    <x v="0"/>
    <n v="38"/>
    <n v="0.1"/>
    <n v="904.5"/>
    <n v="750.73500000000001"/>
    <n v="5698.35"/>
    <n v="443.20499999999993"/>
  </r>
  <r>
    <s v="SO - 0005608"/>
    <s v="In-Store"/>
    <s v="WARE-MKL1006"/>
    <d v="2019-12-01T00:00:00"/>
    <x v="653"/>
    <d v="2020-03-23T00:00:00"/>
    <x v="475"/>
    <n v="16"/>
    <s v="USD"/>
    <x v="7"/>
    <n v="4"/>
    <n v="32"/>
    <n v="360"/>
    <x v="0"/>
    <n v="34"/>
    <n v="0.05"/>
    <n v="5654.8"/>
    <n v="3166.6880000000006"/>
    <n v="10744.119999999999"/>
    <n v="4410.7439999999979"/>
  </r>
  <r>
    <s v="SO - 0005609"/>
    <s v="In-Store"/>
    <s v="WARE-XYS1001"/>
    <d v="2019-12-01T00:00:00"/>
    <x v="653"/>
    <d v="2020-04-11T00:00:00"/>
    <x v="475"/>
    <n v="16"/>
    <s v="USD"/>
    <x v="6"/>
    <n v="10"/>
    <n v="22"/>
    <n v="1"/>
    <x v="1"/>
    <n v="44"/>
    <n v="0.1"/>
    <n v="3966.4"/>
    <n v="1903.8720000000001"/>
    <n v="28558.080000000002"/>
    <n v="13327.104000000001"/>
  </r>
  <r>
    <s v="SO - 0005610"/>
    <s v="Distributor"/>
    <s v="WARE-NMK1003"/>
    <d v="2019-12-01T00:00:00"/>
    <x v="653"/>
    <d v="2020-03-19T00:00:00"/>
    <x v="467"/>
    <n v="13"/>
    <s v="USD"/>
    <x v="17"/>
    <n v="20"/>
    <n v="35"/>
    <n v="131"/>
    <x v="1"/>
    <n v="33"/>
    <n v="0.1"/>
    <n v="3564.4"/>
    <n v="2708.944"/>
    <n v="19247.760000000002"/>
    <n v="2994.0960000000014"/>
  </r>
  <r>
    <s v="SO - 0005611"/>
    <s v="In-Store"/>
    <s v="WARE-NBV1002"/>
    <d v="2019-12-01T00:00:00"/>
    <x v="653"/>
    <d v="2020-04-10T00:00:00"/>
    <x v="472"/>
    <n v="11"/>
    <s v="USD"/>
    <x v="6"/>
    <n v="10"/>
    <n v="28"/>
    <n v="85"/>
    <x v="3"/>
    <n v="28"/>
    <n v="0.15"/>
    <n v="931.30000000000007"/>
    <n v="447.024"/>
    <n v="791.60500000000002"/>
    <n v="344.58100000000002"/>
  </r>
  <r>
    <s v="SO - 0005612"/>
    <s v="In-Store"/>
    <s v="WARE-NBV1002"/>
    <d v="2019-12-01T00:00:00"/>
    <x v="653"/>
    <d v="2020-03-29T00:00:00"/>
    <x v="478"/>
    <n v="25"/>
    <s v="USD"/>
    <x v="6"/>
    <n v="10"/>
    <n v="47"/>
    <n v="83"/>
    <x v="2"/>
    <n v="4"/>
    <n v="0.05"/>
    <n v="2244.5"/>
    <n v="920.24499999999989"/>
    <n v="10661.375"/>
    <n v="6060.1500000000005"/>
  </r>
  <r>
    <s v="SO - 0005613"/>
    <s v="In-Store"/>
    <s v="WARE-XYS1001"/>
    <d v="2019-12-01T00:00:00"/>
    <x v="653"/>
    <d v="2020-03-23T00:00:00"/>
    <x v="474"/>
    <n v="12"/>
    <s v="USD"/>
    <x v="7"/>
    <n v="4"/>
    <n v="11"/>
    <n v="26"/>
    <x v="3"/>
    <n v="6"/>
    <n v="0.05"/>
    <n v="2458.9"/>
    <n v="1327.806"/>
    <n v="7007.8650000000007"/>
    <n v="3024.4470000000006"/>
  </r>
  <r>
    <s v="SO - 0005614"/>
    <s v="In-Store"/>
    <s v="WARE-XYS1001"/>
    <d v="2019-12-01T00:00:00"/>
    <x v="653"/>
    <d v="2020-04-07T00:00:00"/>
    <x v="464"/>
    <n v="10"/>
    <s v="USD"/>
    <x v="14"/>
    <n v="7"/>
    <n v="27"/>
    <n v="1"/>
    <x v="1"/>
    <n v="30"/>
    <n v="7.4999999999999997E-2"/>
    <n v="2338.3000000000002"/>
    <n v="1028.8520000000001"/>
    <n v="4325.8550000000005"/>
    <n v="2268.1510000000003"/>
  </r>
  <r>
    <s v="SO - 0005615"/>
    <s v="In-Store"/>
    <s v="WARE-XYS1001"/>
    <d v="2019-12-01T00:00:00"/>
    <x v="653"/>
    <d v="2020-04-02T00:00:00"/>
    <x v="480"/>
    <n v="23"/>
    <s v="USD"/>
    <x v="6"/>
    <n v="10"/>
    <n v="40"/>
    <n v="4"/>
    <x v="3"/>
    <n v="28"/>
    <n v="0.1"/>
    <n v="3939.6"/>
    <n v="2087.9880000000003"/>
    <n v="24819.48"/>
    <n v="10203.563999999998"/>
  </r>
  <r>
    <s v="SO - 0005616"/>
    <s v="Distributor"/>
    <s v="WARE-XYS1001"/>
    <d v="2019-12-01T00:00:00"/>
    <x v="654"/>
    <d v="2020-04-03T00:00:00"/>
    <x v="467"/>
    <n v="12"/>
    <s v="USD"/>
    <x v="8"/>
    <n v="23"/>
    <n v="10"/>
    <n v="7"/>
    <x v="1"/>
    <n v="39"/>
    <n v="0.05"/>
    <n v="1996.6000000000001"/>
    <n v="1557.3480000000002"/>
    <n v="1896.77"/>
    <n v="339.4219999999998"/>
  </r>
  <r>
    <s v="SO - 0005617"/>
    <s v="Online"/>
    <s v="WARE-UHY1004"/>
    <d v="2019-12-01T00:00:00"/>
    <x v="654"/>
    <d v="2020-03-30T00:00:00"/>
    <x v="467"/>
    <n v="12"/>
    <s v="USD"/>
    <x v="1"/>
    <n v="14"/>
    <n v="31"/>
    <n v="212"/>
    <x v="1"/>
    <n v="32"/>
    <n v="0.1"/>
    <n v="6157.3"/>
    <n v="4617.9750000000004"/>
    <n v="22166.280000000002"/>
    <n v="3694.380000000001"/>
  </r>
  <r>
    <s v="SO - 0005618"/>
    <s v="In-Store"/>
    <s v="WARE-XYS1001"/>
    <d v="2019-12-01T00:00:00"/>
    <x v="654"/>
    <d v="2020-03-22T00:00:00"/>
    <x v="471"/>
    <n v="8"/>
    <s v="USD"/>
    <x v="13"/>
    <n v="2"/>
    <n v="50"/>
    <n v="29"/>
    <x v="1"/>
    <n v="33"/>
    <n v="0.1"/>
    <n v="2345"/>
    <n v="1360.1"/>
    <n v="4221"/>
    <n v="1500.8000000000002"/>
  </r>
  <r>
    <s v="SO - 0005619"/>
    <s v="Online"/>
    <s v="WARE-NBV1002"/>
    <d v="2019-12-01T00:00:00"/>
    <x v="654"/>
    <d v="2020-03-29T00:00:00"/>
    <x v="480"/>
    <n v="22"/>
    <s v="USD"/>
    <x v="17"/>
    <n v="20"/>
    <n v="26"/>
    <n v="81"/>
    <x v="0"/>
    <n v="15"/>
    <n v="7.4999999999999997E-2"/>
    <n v="174.20000000000002"/>
    <n v="121.94"/>
    <n v="483.40500000000003"/>
    <n v="117.58500000000004"/>
  </r>
  <r>
    <s v="SO - 0005620"/>
    <s v="Wholesale"/>
    <s v="WARE-NMK1003"/>
    <d v="2019-12-01T00:00:00"/>
    <x v="655"/>
    <d v="2020-04-11T00:00:00"/>
    <x v="475"/>
    <n v="14"/>
    <s v="USD"/>
    <x v="21"/>
    <n v="26"/>
    <n v="44"/>
    <n v="106"/>
    <x v="1"/>
    <n v="11"/>
    <n v="0.4"/>
    <n v="1286.4000000000001"/>
    <n v="630.33600000000001"/>
    <n v="1543.68"/>
    <n v="283.00800000000004"/>
  </r>
  <r>
    <s v="SO - 0005621"/>
    <s v="In-Store"/>
    <s v="WARE-NMK1003"/>
    <d v="2019-12-01T00:00:00"/>
    <x v="655"/>
    <d v="2020-03-29T00:00:00"/>
    <x v="472"/>
    <n v="9"/>
    <s v="USD"/>
    <x v="7"/>
    <n v="4"/>
    <n v="16"/>
    <n v="108"/>
    <x v="4"/>
    <n v="9"/>
    <n v="0.3"/>
    <n v="6023.3"/>
    <n v="3915.1450000000004"/>
    <n v="16865.239999999998"/>
    <n v="1204.6599999999962"/>
  </r>
  <r>
    <s v="SO - 0005622"/>
    <s v="Online"/>
    <s v="WARE-UHY1004"/>
    <d v="2019-12-01T00:00:00"/>
    <x v="655"/>
    <d v="2020-03-19T00:00:00"/>
    <x v="477"/>
    <n v="24"/>
    <s v="USD"/>
    <x v="5"/>
    <n v="12"/>
    <n v="49"/>
    <n v="220"/>
    <x v="0"/>
    <n v="15"/>
    <n v="0.1"/>
    <n v="2633.1"/>
    <n v="1922.1629999999998"/>
    <n v="11848.95"/>
    <n v="2238.135000000002"/>
  </r>
  <r>
    <s v="SO - 0005623"/>
    <s v="Distributor"/>
    <s v="WARE-MKL1006"/>
    <d v="2019-12-01T00:00:00"/>
    <x v="655"/>
    <d v="2020-03-29T00:00:00"/>
    <x v="483"/>
    <n v="22"/>
    <s v="USD"/>
    <x v="2"/>
    <n v="21"/>
    <n v="34"/>
    <n v="336"/>
    <x v="2"/>
    <n v="13"/>
    <n v="0.15"/>
    <n v="201"/>
    <n v="166.82999999999998"/>
    <n v="1025.0999999999999"/>
    <n v="24.120000000000005"/>
  </r>
  <r>
    <s v="SO - 0005624"/>
    <s v="Online"/>
    <s v="WARE-PUJ1005"/>
    <d v="2019-12-01T00:00:00"/>
    <x v="655"/>
    <d v="2020-04-05T00:00:00"/>
    <x v="480"/>
    <n v="21"/>
    <s v="USD"/>
    <x v="20"/>
    <n v="17"/>
    <n v="18"/>
    <n v="263"/>
    <x v="0"/>
    <n v="5"/>
    <n v="0.05"/>
    <n v="1005"/>
    <n v="713.55"/>
    <n v="2864.25"/>
    <n v="723.60000000000036"/>
  </r>
  <r>
    <s v="SO - 0005625"/>
    <s v="In-Store"/>
    <s v="WARE-PUJ1005"/>
    <d v="2019-12-01T00:00:00"/>
    <x v="655"/>
    <d v="2020-04-03T00:00:00"/>
    <x v="462"/>
    <n v="4"/>
    <s v="USD"/>
    <x v="26"/>
    <n v="3"/>
    <n v="10"/>
    <n v="274"/>
    <x v="0"/>
    <n v="20"/>
    <n v="7.4999999999999997E-2"/>
    <n v="1005"/>
    <n v="532.65"/>
    <n v="2788.875"/>
    <n v="1190.9250000000002"/>
  </r>
  <r>
    <s v="SO - 0005626"/>
    <s v="In-Store"/>
    <s v="WARE-NMK1003"/>
    <d v="2019-12-01T00:00:00"/>
    <x v="656"/>
    <d v="2020-03-28T00:00:00"/>
    <x v="471"/>
    <n v="6"/>
    <s v="USD"/>
    <x v="27"/>
    <n v="1"/>
    <n v="27"/>
    <n v="105"/>
    <x v="4"/>
    <n v="9"/>
    <n v="0.3"/>
    <n v="187.6"/>
    <n v="93.8"/>
    <n v="131.32"/>
    <n v="37.519999999999996"/>
  </r>
  <r>
    <s v="SO - 0005627"/>
    <s v="Distributor"/>
    <s v="WARE-MKL1006"/>
    <d v="2019-12-01T00:00:00"/>
    <x v="656"/>
    <d v="2020-04-08T00:00:00"/>
    <x v="479"/>
    <n v="16"/>
    <s v="USD"/>
    <x v="4"/>
    <n v="22"/>
    <n v="33"/>
    <n v="353"/>
    <x v="1"/>
    <n v="11"/>
    <n v="0.05"/>
    <n v="1232.8"/>
    <n v="850.63199999999995"/>
    <n v="8198.1200000000008"/>
    <n v="2243.6960000000008"/>
  </r>
  <r>
    <s v="SO - 0005628"/>
    <s v="Wholesale"/>
    <s v="WARE-NMK1003"/>
    <d v="2019-12-01T00:00:00"/>
    <x v="656"/>
    <d v="2020-03-19T00:00:00"/>
    <x v="477"/>
    <n v="23"/>
    <s v="USD"/>
    <x v="25"/>
    <n v="27"/>
    <n v="42"/>
    <n v="180"/>
    <x v="1"/>
    <n v="41"/>
    <n v="0.1"/>
    <n v="3892.7000000000003"/>
    <n v="2257.7660000000001"/>
    <n v="24524.010000000002"/>
    <n v="8719.648000000001"/>
  </r>
  <r>
    <s v="SO - 0005629"/>
    <s v="Distributor"/>
    <s v="WARE-MKL1006"/>
    <d v="2019-12-01T00:00:00"/>
    <x v="656"/>
    <d v="2020-04-05T00:00:00"/>
    <x v="484"/>
    <n v="15"/>
    <s v="USD"/>
    <x v="2"/>
    <n v="21"/>
    <n v="40"/>
    <n v="340"/>
    <x v="1"/>
    <n v="27"/>
    <n v="7.4999999999999997E-2"/>
    <n v="3872.6"/>
    <n v="3175.5319999999997"/>
    <n v="28657.24"/>
    <n v="3252.984000000004"/>
  </r>
  <r>
    <s v="SO - 0005630"/>
    <s v="In-Store"/>
    <s v="WARE-NMK1003"/>
    <d v="2019-12-01T00:00:00"/>
    <x v="656"/>
    <d v="2020-04-02T00:00:00"/>
    <x v="474"/>
    <n v="9"/>
    <s v="USD"/>
    <x v="7"/>
    <n v="4"/>
    <n v="46"/>
    <n v="179"/>
    <x v="1"/>
    <n v="40"/>
    <n v="0.05"/>
    <n v="2237.8000000000002"/>
    <n v="984.63200000000006"/>
    <n v="6377.7300000000005"/>
    <n v="3423.8340000000003"/>
  </r>
  <r>
    <s v="SO - 0005631"/>
    <s v="Online"/>
    <s v="WARE-NMK1003"/>
    <d v="2019-12-01T00:00:00"/>
    <x v="656"/>
    <d v="2020-04-04T00:00:00"/>
    <x v="472"/>
    <n v="8"/>
    <s v="USD"/>
    <x v="1"/>
    <n v="14"/>
    <n v="9"/>
    <n v="144"/>
    <x v="0"/>
    <n v="15"/>
    <n v="0.05"/>
    <n v="2485.7000000000003"/>
    <n v="1889.1320000000003"/>
    <n v="4722.83"/>
    <n v="944.56599999999935"/>
  </r>
  <r>
    <s v="SO - 0005632"/>
    <s v="In-Store"/>
    <s v="WARE-NMK1003"/>
    <d v="2019-12-01T00:00:00"/>
    <x v="656"/>
    <d v="2020-04-04T00:00:00"/>
    <x v="472"/>
    <n v="8"/>
    <s v="USD"/>
    <x v="26"/>
    <n v="3"/>
    <n v="21"/>
    <n v="123"/>
    <x v="1"/>
    <n v="29"/>
    <n v="7.4999999999999997E-2"/>
    <n v="3705.1"/>
    <n v="2778.8249999999998"/>
    <n v="6854.4350000000004"/>
    <n v="1296.7850000000008"/>
  </r>
  <r>
    <s v="SO - 0005633"/>
    <s v="Online"/>
    <s v="WARE-NBV1002"/>
    <d v="2019-12-01T00:00:00"/>
    <x v="656"/>
    <d v="2020-03-21T00:00:00"/>
    <x v="479"/>
    <n v="16"/>
    <s v="USD"/>
    <x v="20"/>
    <n v="17"/>
    <n v="40"/>
    <n v="86"/>
    <x v="3"/>
    <n v="25"/>
    <n v="0.2"/>
    <n v="3443.8"/>
    <n v="2307.3460000000005"/>
    <n v="2755.0400000000004"/>
    <n v="447.69399999999996"/>
  </r>
  <r>
    <s v="SO - 0005634"/>
    <s v="Wholesale"/>
    <s v="WARE-NMK1003"/>
    <d v="2019-12-01T00:00:00"/>
    <x v="656"/>
    <d v="2020-04-03T00:00:00"/>
    <x v="472"/>
    <n v="8"/>
    <s v="USD"/>
    <x v="21"/>
    <n v="26"/>
    <n v="46"/>
    <n v="111"/>
    <x v="1"/>
    <n v="26"/>
    <n v="0.2"/>
    <n v="3872.6"/>
    <n v="1703.944"/>
    <n v="6196.16"/>
    <n v="2788.2719999999999"/>
  </r>
  <r>
    <s v="SO - 0005635"/>
    <s v="Online"/>
    <s v="WARE-MKL1006"/>
    <d v="2019-12-01T00:00:00"/>
    <x v="656"/>
    <d v="2020-04-14T00:00:00"/>
    <x v="475"/>
    <n v="13"/>
    <s v="USD"/>
    <x v="1"/>
    <n v="14"/>
    <n v="27"/>
    <n v="358"/>
    <x v="1"/>
    <n v="29"/>
    <n v="0.05"/>
    <n v="2519.2000000000003"/>
    <n v="1058.0640000000001"/>
    <n v="4786.4800000000005"/>
    <n v="2670.3520000000003"/>
  </r>
  <r>
    <s v="SO - 0005636"/>
    <s v="In-Store"/>
    <s v="WARE-PUJ1005"/>
    <d v="2019-12-01T00:00:00"/>
    <x v="657"/>
    <d v="2020-04-04T00:00:00"/>
    <x v="485"/>
    <n v="29"/>
    <s v="USD"/>
    <x v="9"/>
    <n v="8"/>
    <n v="29"/>
    <n v="278"/>
    <x v="1"/>
    <n v="32"/>
    <n v="0.05"/>
    <n v="931.30000000000007"/>
    <n v="540.154"/>
    <n v="4423.6750000000002"/>
    <n v="1722.9050000000002"/>
  </r>
  <r>
    <s v="SO - 0005637"/>
    <s v="Distributor"/>
    <s v="WARE-UHY1004"/>
    <d v="2019-12-01T00:00:00"/>
    <x v="657"/>
    <d v="2020-04-13T00:00:00"/>
    <x v="464"/>
    <n v="6"/>
    <s v="USD"/>
    <x v="8"/>
    <n v="23"/>
    <n v="43"/>
    <n v="256"/>
    <x v="1"/>
    <n v="32"/>
    <n v="7.4999999999999997E-2"/>
    <n v="1065.3"/>
    <n v="767.01599999999996"/>
    <n v="1970.8050000000001"/>
    <n v="436.77300000000014"/>
  </r>
  <r>
    <s v="SO - 0005638"/>
    <s v="In-Store"/>
    <s v="WARE-MKL1006"/>
    <d v="2019-12-01T00:00:00"/>
    <x v="657"/>
    <d v="2020-04-15T00:00:00"/>
    <x v="476"/>
    <n v="23"/>
    <s v="USD"/>
    <x v="6"/>
    <n v="10"/>
    <n v="14"/>
    <n v="357"/>
    <x v="0"/>
    <n v="15"/>
    <n v="0.15"/>
    <n v="2613"/>
    <n v="1045.2"/>
    <n v="6663.15"/>
    <n v="3527.5499999999993"/>
  </r>
  <r>
    <s v="SO - 0005639"/>
    <s v="In-Store"/>
    <s v="WARE-XYS1001"/>
    <d v="2019-12-01T00:00:00"/>
    <x v="657"/>
    <d v="2020-04-13T00:00:00"/>
    <x v="481"/>
    <n v="16"/>
    <s v="USD"/>
    <x v="9"/>
    <n v="8"/>
    <n v="1"/>
    <n v="15"/>
    <x v="1"/>
    <n v="43"/>
    <n v="7.4999999999999997E-2"/>
    <n v="227.8"/>
    <n v="186.79599999999999"/>
    <n v="421.43000000000006"/>
    <n v="47.838000000000079"/>
  </r>
  <r>
    <s v="SO - 0005640"/>
    <s v="In-Store"/>
    <s v="WARE-UHY1004"/>
    <d v="2019-12-01T00:00:00"/>
    <x v="657"/>
    <d v="2020-04-04T00:00:00"/>
    <x v="480"/>
    <n v="19"/>
    <s v="USD"/>
    <x v="13"/>
    <n v="2"/>
    <n v="38"/>
    <n v="214"/>
    <x v="2"/>
    <n v="13"/>
    <n v="0.4"/>
    <n v="1125.6000000000001"/>
    <n v="630.33600000000013"/>
    <n v="2701.44"/>
    <n v="180.09599999999955"/>
  </r>
  <r>
    <s v="SO - 0005641"/>
    <s v="In-Store"/>
    <s v="WARE-NMK1003"/>
    <d v="2019-12-01T00:00:00"/>
    <x v="657"/>
    <d v="2020-04-07T00:00:00"/>
    <x v="467"/>
    <n v="9"/>
    <s v="USD"/>
    <x v="22"/>
    <n v="11"/>
    <n v="39"/>
    <n v="149"/>
    <x v="1"/>
    <n v="32"/>
    <n v="7.4999999999999997E-2"/>
    <n v="2512.5"/>
    <n v="1457.25"/>
    <n v="4648.125"/>
    <n v="1733.625"/>
  </r>
  <r>
    <s v="SO - 0005642"/>
    <s v="In-Store"/>
    <s v="WARE-NMK1003"/>
    <d v="2019-12-01T00:00:00"/>
    <x v="657"/>
    <d v="2020-04-12T00:00:00"/>
    <x v="464"/>
    <n v="6"/>
    <s v="USD"/>
    <x v="27"/>
    <n v="1"/>
    <n v="25"/>
    <n v="195"/>
    <x v="1"/>
    <n v="11"/>
    <n v="0.4"/>
    <n v="1085.4000000000001"/>
    <n v="651.24"/>
    <n v="651.24"/>
    <n v="0"/>
  </r>
  <r>
    <s v="SO - 0005643"/>
    <s v="In-Store"/>
    <s v="WARE-UHY1004"/>
    <d v="2019-12-01T00:00:00"/>
    <x v="657"/>
    <d v="2020-04-12T00:00:00"/>
    <x v="478"/>
    <n v="21"/>
    <s v="USD"/>
    <x v="10"/>
    <n v="9"/>
    <n v="32"/>
    <n v="205"/>
    <x v="1"/>
    <n v="33"/>
    <n v="7.4999999999999997E-2"/>
    <n v="167.5"/>
    <n v="87.100000000000009"/>
    <n v="774.6875"/>
    <n v="339.18749999999994"/>
  </r>
  <r>
    <s v="SO - 0005644"/>
    <s v="In-Store"/>
    <s v="WARE-UHY1004"/>
    <d v="2019-12-01T00:00:00"/>
    <x v="657"/>
    <d v="2020-04-12T00:00:00"/>
    <x v="473"/>
    <n v="13"/>
    <s v="USD"/>
    <x v="13"/>
    <n v="2"/>
    <n v="12"/>
    <n v="261"/>
    <x v="1"/>
    <n v="23"/>
    <n v="7.4999999999999997E-2"/>
    <n v="1185.9000000000001"/>
    <n v="794.55300000000011"/>
    <n v="7678.7025000000012"/>
    <n v="2116.8315000000002"/>
  </r>
  <r>
    <s v="SO - 0005645"/>
    <s v="In-Store"/>
    <s v="WARE-NBV1002"/>
    <d v="2019-12-01T00:00:00"/>
    <x v="658"/>
    <d v="2020-03-29T00:00:00"/>
    <x v="475"/>
    <n v="11"/>
    <s v="USD"/>
    <x v="6"/>
    <n v="10"/>
    <n v="35"/>
    <n v="85"/>
    <x v="3"/>
    <n v="28"/>
    <n v="7.4999999999999997E-2"/>
    <n v="1132.3"/>
    <n v="532.18099999999993"/>
    <n v="7331.6424999999999"/>
    <n v="3606.3755000000006"/>
  </r>
  <r>
    <s v="SO - 0005646"/>
    <s v="In-Store"/>
    <s v="WARE-UHY1004"/>
    <d v="2019-12-01T00:00:00"/>
    <x v="658"/>
    <d v="2020-04-12T00:00:00"/>
    <x v="464"/>
    <n v="5"/>
    <s v="USD"/>
    <x v="5"/>
    <n v="12"/>
    <n v="46"/>
    <n v="250"/>
    <x v="0"/>
    <n v="5"/>
    <n v="0.2"/>
    <n v="1085.4000000000001"/>
    <n v="445.01400000000001"/>
    <n v="6078.2400000000016"/>
    <n v="2963.1420000000016"/>
  </r>
  <r>
    <s v="SO - 0005647"/>
    <s v="Online"/>
    <s v="WARE-NMK1003"/>
    <d v="2019-12-01T00:00:00"/>
    <x v="658"/>
    <d v="2020-03-31T00:00:00"/>
    <x v="486"/>
    <n v="26"/>
    <s v="USD"/>
    <x v="18"/>
    <n v="13"/>
    <n v="2"/>
    <n v="173"/>
    <x v="0"/>
    <n v="22"/>
    <n v="7.4999999999999997E-2"/>
    <n v="2680"/>
    <n v="1206"/>
    <n v="12395"/>
    <n v="6365"/>
  </r>
  <r>
    <s v="SO - 0005648"/>
    <s v="Online"/>
    <s v="WARE-XYS1001"/>
    <d v="2019-12-01T00:00:00"/>
    <x v="658"/>
    <d v="2020-04-09T00:00:00"/>
    <x v="483"/>
    <n v="19"/>
    <s v="USD"/>
    <x v="17"/>
    <n v="20"/>
    <n v="15"/>
    <n v="47"/>
    <x v="0"/>
    <n v="20"/>
    <n v="0.05"/>
    <n v="2626.4"/>
    <n v="1785.9520000000002"/>
    <n v="7485.2400000000007"/>
    <n v="2127.384"/>
  </r>
  <r>
    <s v="SO - 0005649"/>
    <s v="In-Store"/>
    <s v="WARE-PUJ1005"/>
    <d v="2019-12-01T00:00:00"/>
    <x v="658"/>
    <d v="2020-04-15T00:00:00"/>
    <x v="484"/>
    <n v="13"/>
    <s v="USD"/>
    <x v="9"/>
    <n v="8"/>
    <n v="40"/>
    <n v="283"/>
    <x v="4"/>
    <n v="18"/>
    <n v="0.05"/>
    <n v="2003.3"/>
    <n v="1482.442"/>
    <n v="5709.4049999999997"/>
    <n v="1262.0789999999997"/>
  </r>
  <r>
    <s v="SO - 0005650"/>
    <s v="In-Store"/>
    <s v="WARE-MKL1006"/>
    <d v="2019-12-01T00:00:00"/>
    <x v="658"/>
    <d v="2020-04-07T00:00:00"/>
    <x v="484"/>
    <n v="13"/>
    <s v="USD"/>
    <x v="6"/>
    <n v="10"/>
    <n v="43"/>
    <n v="349"/>
    <x v="4"/>
    <n v="9"/>
    <n v="0.15"/>
    <n v="2398.6"/>
    <n v="1631.048"/>
    <n v="8155.24"/>
    <n v="1631.0479999999998"/>
  </r>
  <r>
    <s v="SO - 0005651"/>
    <s v="Online"/>
    <s v="WARE-NMK1003"/>
    <d v="2019-12-01T00:00:00"/>
    <x v="658"/>
    <d v="2020-04-14T00:00:00"/>
    <x v="486"/>
    <n v="26"/>
    <s v="USD"/>
    <x v="17"/>
    <n v="20"/>
    <n v="39"/>
    <n v="98"/>
    <x v="2"/>
    <n v="8"/>
    <n v="0.2"/>
    <n v="1051.9000000000001"/>
    <n v="704.77300000000014"/>
    <n v="5890.6400000000012"/>
    <n v="957.22900000000027"/>
  </r>
  <r>
    <s v="SO - 0005652"/>
    <s v="In-Store"/>
    <s v="WARE-NBV1002"/>
    <d v="2019-12-01T00:00:00"/>
    <x v="659"/>
    <d v="2020-04-14T00:00:00"/>
    <x v="467"/>
    <n v="7"/>
    <s v="USD"/>
    <x v="14"/>
    <n v="7"/>
    <n v="35"/>
    <n v="66"/>
    <x v="1"/>
    <n v="35"/>
    <n v="0.05"/>
    <n v="3859.2000000000003"/>
    <n v="2431.2960000000003"/>
    <n v="21997.439999999999"/>
    <n v="7409.663999999997"/>
  </r>
  <r>
    <s v="SO - 0005653"/>
    <s v="In-Store"/>
    <s v="WARE-NMK1003"/>
    <d v="2019-12-01T00:00:00"/>
    <x v="660"/>
    <d v="2020-04-14T00:00:00"/>
    <x v="478"/>
    <n v="18"/>
    <s v="USD"/>
    <x v="7"/>
    <n v="4"/>
    <n v="2"/>
    <n v="200"/>
    <x v="0"/>
    <n v="20"/>
    <n v="0.15"/>
    <n v="1768.8"/>
    <n v="884.4"/>
    <n v="12027.84"/>
    <n v="4952.6400000000003"/>
  </r>
  <r>
    <s v="SO - 0005654"/>
    <s v="Online"/>
    <s v="WARE-XYS1001"/>
    <d v="2019-12-01T00:00:00"/>
    <x v="660"/>
    <d v="2020-04-17T00:00:00"/>
    <x v="476"/>
    <n v="20"/>
    <s v="USD"/>
    <x v="20"/>
    <n v="17"/>
    <n v="10"/>
    <n v="26"/>
    <x v="2"/>
    <n v="16"/>
    <n v="0.4"/>
    <n v="743.7"/>
    <n v="632.14499999999998"/>
    <n v="892.44"/>
    <n v="-371.84999999999991"/>
  </r>
  <r>
    <s v="SO - 0005655"/>
    <s v="Distributor"/>
    <s v="WARE-PUJ1005"/>
    <d v="2019-12-01T00:00:00"/>
    <x v="660"/>
    <d v="2020-04-12T00:00:00"/>
    <x v="483"/>
    <n v="17"/>
    <s v="USD"/>
    <x v="15"/>
    <n v="24"/>
    <n v="37"/>
    <n v="298"/>
    <x v="1"/>
    <n v="3"/>
    <n v="0.2"/>
    <n v="1869.3"/>
    <n v="1028.115"/>
    <n v="1495.44"/>
    <n v="467.32500000000005"/>
  </r>
  <r>
    <s v="SO - 0005656"/>
    <s v="In-Store"/>
    <s v="WARE-XYS1001"/>
    <d v="2019-12-01T00:00:00"/>
    <x v="660"/>
    <d v="2020-04-04T00:00:00"/>
    <x v="480"/>
    <n v="16"/>
    <s v="USD"/>
    <x v="14"/>
    <n v="7"/>
    <n v="5"/>
    <n v="31"/>
    <x v="2"/>
    <n v="13"/>
    <n v="0.1"/>
    <n v="2385.2000000000003"/>
    <n v="1025.6360000000002"/>
    <n v="4293.3600000000006"/>
    <n v="2242.0880000000002"/>
  </r>
  <r>
    <s v="SO - 0005657"/>
    <s v="In-Store"/>
    <s v="WARE-NMK1003"/>
    <d v="2019-12-01T00:00:00"/>
    <x v="660"/>
    <d v="2020-03-29T00:00:00"/>
    <x v="486"/>
    <n v="24"/>
    <s v="USD"/>
    <x v="26"/>
    <n v="3"/>
    <n v="15"/>
    <n v="173"/>
    <x v="1"/>
    <n v="24"/>
    <n v="7.4999999999999997E-2"/>
    <n v="3484"/>
    <n v="2160.08"/>
    <n v="12890.800000000001"/>
    <n v="4250.4800000000014"/>
  </r>
  <r>
    <s v="SO - 0005658"/>
    <s v="In-Store"/>
    <s v="WARE-UHY1004"/>
    <d v="2019-12-01T00:00:00"/>
    <x v="660"/>
    <d v="2020-04-04T00:00:00"/>
    <x v="482"/>
    <n v="23"/>
    <s v="USD"/>
    <x v="27"/>
    <n v="1"/>
    <n v="10"/>
    <n v="229"/>
    <x v="2"/>
    <n v="16"/>
    <n v="0.05"/>
    <n v="3872.6"/>
    <n v="2517.19"/>
    <n v="25752.79"/>
    <n v="8132.4599999999991"/>
  </r>
  <r>
    <s v="SO - 0005659"/>
    <s v="Distributor"/>
    <s v="WARE-NMK1003"/>
    <d v="2019-12-01T00:00:00"/>
    <x v="660"/>
    <d v="2020-04-06T00:00:00"/>
    <x v="485"/>
    <n v="26"/>
    <s v="USD"/>
    <x v="8"/>
    <n v="23"/>
    <n v="38"/>
    <n v="155"/>
    <x v="1"/>
    <n v="30"/>
    <n v="0.4"/>
    <n v="3142.3"/>
    <n v="2419.5710000000004"/>
    <n v="9426.9"/>
    <n v="-2670.9550000000017"/>
  </r>
  <r>
    <s v="SO - 0005660"/>
    <s v="Wholesale"/>
    <s v="WARE-UHY1004"/>
    <d v="2019-12-01T00:00:00"/>
    <x v="660"/>
    <d v="2020-04-01T00:00:00"/>
    <x v="484"/>
    <n v="11"/>
    <s v="USD"/>
    <x v="3"/>
    <n v="28"/>
    <n v="11"/>
    <n v="256"/>
    <x v="1"/>
    <n v="2"/>
    <n v="0.1"/>
    <n v="3852.5"/>
    <n v="2080.3500000000004"/>
    <n v="10401.75"/>
    <n v="4160.6999999999989"/>
  </r>
  <r>
    <s v="SO - 0005661"/>
    <s v="In-Store"/>
    <s v="WARE-NMK1003"/>
    <d v="2019-12-01T00:00:00"/>
    <x v="660"/>
    <d v="2020-03-28T00:00:00"/>
    <x v="481"/>
    <n v="13"/>
    <s v="USD"/>
    <x v="26"/>
    <n v="3"/>
    <n v="32"/>
    <n v="199"/>
    <x v="1"/>
    <n v="41"/>
    <n v="7.4999999999999997E-2"/>
    <n v="917.9"/>
    <n v="715.96199999999999"/>
    <n v="6792.46"/>
    <n v="1064.7640000000001"/>
  </r>
  <r>
    <s v="SO - 0005662"/>
    <s v="Online"/>
    <s v="WARE-MKL1006"/>
    <d v="2019-12-01T00:00:00"/>
    <x v="660"/>
    <d v="2020-04-15T00:00:00"/>
    <x v="477"/>
    <n v="19"/>
    <s v="USD"/>
    <x v="23"/>
    <n v="15"/>
    <n v="21"/>
    <n v="341"/>
    <x v="0"/>
    <n v="20"/>
    <n v="0.2"/>
    <n v="234.5"/>
    <n v="147.73500000000001"/>
    <n v="1125.6000000000001"/>
    <n v="239.19000000000005"/>
  </r>
  <r>
    <s v="SO - 0005663"/>
    <s v="Wholesale"/>
    <s v="WARE-NBV1002"/>
    <d v="2019-12-01T00:00:00"/>
    <x v="660"/>
    <d v="2020-04-14T00:00:00"/>
    <x v="472"/>
    <n v="4"/>
    <s v="USD"/>
    <x v="3"/>
    <n v="28"/>
    <n v="36"/>
    <n v="74"/>
    <x v="1"/>
    <n v="46"/>
    <n v="0.2"/>
    <n v="1829.1000000000001"/>
    <n v="969.42300000000012"/>
    <n v="7316.4000000000005"/>
    <n v="2469.2849999999999"/>
  </r>
  <r>
    <s v="SO - 0005664"/>
    <s v="Online"/>
    <s v="WARE-NMK1003"/>
    <d v="2019-12-01T00:00:00"/>
    <x v="660"/>
    <d v="2020-03-31T00:00:00"/>
    <x v="487"/>
    <n v="38"/>
    <s v="USD"/>
    <x v="18"/>
    <n v="13"/>
    <n v="38"/>
    <n v="193"/>
    <x v="0"/>
    <n v="20"/>
    <n v="0.05"/>
    <n v="5125.5"/>
    <n v="2408.9849999999997"/>
    <n v="19476.899999999998"/>
    <n v="9840.9599999999991"/>
  </r>
  <r>
    <s v="SO - 0005665"/>
    <s v="In-Store"/>
    <s v="WARE-PUJ1005"/>
    <d v="2019-12-01T00:00:00"/>
    <x v="660"/>
    <d v="2020-03-23T00:00:00"/>
    <x v="480"/>
    <n v="16"/>
    <s v="USD"/>
    <x v="13"/>
    <n v="2"/>
    <n v="47"/>
    <n v="293"/>
    <x v="0"/>
    <n v="34"/>
    <n v="7.4999999999999997E-2"/>
    <n v="1963.1000000000001"/>
    <n v="1531.2180000000001"/>
    <n v="5447.6025000000009"/>
    <n v="853.94850000000042"/>
  </r>
  <r>
    <s v="SO - 0005666"/>
    <s v="Distributor"/>
    <s v="WARE-NBV1002"/>
    <d v="2019-12-01T00:00:00"/>
    <x v="660"/>
    <d v="2020-04-09T00:00:00"/>
    <x v="481"/>
    <n v="13"/>
    <s v="USD"/>
    <x v="8"/>
    <n v="23"/>
    <n v="1"/>
    <n v="68"/>
    <x v="2"/>
    <n v="8"/>
    <n v="0.3"/>
    <n v="167.5"/>
    <n v="78.724999999999994"/>
    <n v="468.99999999999994"/>
    <n v="154.09999999999997"/>
  </r>
  <r>
    <s v="SO - 0005667"/>
    <s v="Distributor"/>
    <s v="WARE-UHY1004"/>
    <d v="2019-12-01T00:00:00"/>
    <x v="661"/>
    <d v="2020-04-19T00:00:00"/>
    <x v="485"/>
    <n v="25"/>
    <s v="USD"/>
    <x v="8"/>
    <n v="23"/>
    <n v="34"/>
    <n v="225"/>
    <x v="4"/>
    <n v="10"/>
    <n v="0.1"/>
    <n v="3966.4"/>
    <n v="2776.48"/>
    <n v="14279.04"/>
    <n v="3173.1200000000008"/>
  </r>
  <r>
    <s v="SO - 0005668"/>
    <s v="In-Store"/>
    <s v="WARE-MKL1006"/>
    <d v="2019-12-01T00:00:00"/>
    <x v="661"/>
    <d v="2020-04-05T00:00:00"/>
    <x v="467"/>
    <n v="5"/>
    <s v="USD"/>
    <x v="9"/>
    <n v="8"/>
    <n v="45"/>
    <n v="367"/>
    <x v="1"/>
    <n v="30"/>
    <n v="7.4999999999999997E-2"/>
    <n v="1031.8"/>
    <n v="577.80799999999999"/>
    <n v="2863.2449999999999"/>
    <n v="1129.8209999999999"/>
  </r>
  <r>
    <s v="SO - 0005669"/>
    <s v="Wholesale"/>
    <s v="WARE-NMK1003"/>
    <d v="2019-12-01T00:00:00"/>
    <x v="661"/>
    <d v="2020-04-14T00:00:00"/>
    <x v="488"/>
    <n v="36"/>
    <s v="USD"/>
    <x v="21"/>
    <n v="26"/>
    <n v="35"/>
    <n v="190"/>
    <x v="0"/>
    <n v="34"/>
    <n v="0.05"/>
    <n v="227.8"/>
    <n v="145.792"/>
    <n v="1514.8700000000001"/>
    <n v="494.32600000000014"/>
  </r>
  <r>
    <s v="SO - 0005670"/>
    <s v="Distributor"/>
    <s v="WARE-PUJ1005"/>
    <d v="2019-12-01T00:00:00"/>
    <x v="661"/>
    <d v="2020-04-05T00:00:00"/>
    <x v="486"/>
    <n v="23"/>
    <s v="USD"/>
    <x v="4"/>
    <n v="22"/>
    <n v="15"/>
    <n v="318"/>
    <x v="3"/>
    <n v="25"/>
    <n v="0.1"/>
    <n v="3892.7000000000003"/>
    <n v="2335.62"/>
    <n v="28027.440000000002"/>
    <n v="9342.4800000000032"/>
  </r>
  <r>
    <s v="SO - 0005671"/>
    <s v="Distributor"/>
    <s v="WARE-NMK1003"/>
    <d v="2019-12-01T00:00:00"/>
    <x v="661"/>
    <d v="2020-03-29T00:00:00"/>
    <x v="478"/>
    <n v="17"/>
    <s v="USD"/>
    <x v="8"/>
    <n v="23"/>
    <n v="15"/>
    <n v="112"/>
    <x v="0"/>
    <n v="12"/>
    <n v="0.1"/>
    <n v="1319.9"/>
    <n v="1042.7210000000002"/>
    <n v="2375.8200000000002"/>
    <n v="290.3779999999997"/>
  </r>
  <r>
    <s v="SO - 0005672"/>
    <s v="In-Store"/>
    <s v="WARE-MKL1006"/>
    <d v="2019-12-01T00:00:00"/>
    <x v="661"/>
    <d v="2020-04-17T00:00:00"/>
    <x v="481"/>
    <n v="12"/>
    <s v="USD"/>
    <x v="26"/>
    <n v="3"/>
    <n v="48"/>
    <n v="359"/>
    <x v="4"/>
    <n v="18"/>
    <n v="0.1"/>
    <n v="1313.2"/>
    <n v="958.63599999999997"/>
    <n v="5909.4000000000005"/>
    <n v="1116.2200000000003"/>
  </r>
  <r>
    <s v="SO - 0005673"/>
    <s v="In-Store"/>
    <s v="WARE-UHY1004"/>
    <d v="2019-12-01T00:00:00"/>
    <x v="661"/>
    <d v="2020-04-13T00:00:00"/>
    <x v="467"/>
    <n v="5"/>
    <s v="USD"/>
    <x v="22"/>
    <n v="11"/>
    <n v="8"/>
    <n v="249"/>
    <x v="2"/>
    <n v="1"/>
    <n v="0.2"/>
    <n v="3001.6"/>
    <n v="2251.1999999999998"/>
    <n v="4802.5600000000004"/>
    <n v="300.16000000000076"/>
  </r>
  <r>
    <s v="SO - 0005674"/>
    <s v="Online"/>
    <s v="WARE-NMK1003"/>
    <d v="2019-12-01T00:00:00"/>
    <x v="661"/>
    <d v="2020-04-14T00:00:00"/>
    <x v="481"/>
    <n v="12"/>
    <s v="USD"/>
    <x v="16"/>
    <n v="18"/>
    <n v="22"/>
    <n v="129"/>
    <x v="2"/>
    <n v="8"/>
    <n v="0.1"/>
    <n v="234.5"/>
    <n v="187.60000000000002"/>
    <n v="1688.4"/>
    <n v="187.59999999999991"/>
  </r>
  <r>
    <s v="SO - 0005675"/>
    <s v="Online"/>
    <s v="WARE-NBV1002"/>
    <d v="2019-12-01T00:00:00"/>
    <x v="661"/>
    <d v="2020-04-02T00:00:00"/>
    <x v="472"/>
    <n v="3"/>
    <s v="USD"/>
    <x v="1"/>
    <n v="14"/>
    <n v="29"/>
    <n v="71"/>
    <x v="1"/>
    <n v="43"/>
    <n v="0.05"/>
    <n v="1125.6000000000001"/>
    <n v="596.5680000000001"/>
    <n v="4277.2800000000007"/>
    <n v="1891.0080000000003"/>
  </r>
  <r>
    <s v="SO - 0005676"/>
    <s v="In-Store"/>
    <s v="WARE-NMK1003"/>
    <d v="2019-12-01T00:00:00"/>
    <x v="662"/>
    <d v="2020-03-25T00:00:00"/>
    <x v="489"/>
    <n v="29"/>
    <s v="USD"/>
    <x v="14"/>
    <n v="7"/>
    <n v="8"/>
    <n v="192"/>
    <x v="0"/>
    <n v="42"/>
    <n v="0.2"/>
    <n v="1018.4"/>
    <n v="682.32799999999997"/>
    <n v="6517.76"/>
    <n v="1059.1360000000004"/>
  </r>
  <r>
    <s v="SO - 0005677"/>
    <s v="Online"/>
    <s v="WARE-UHY1004"/>
    <d v="2019-12-01T00:00:00"/>
    <x v="662"/>
    <d v="2020-04-07T00:00:00"/>
    <x v="479"/>
    <n v="10"/>
    <s v="USD"/>
    <x v="18"/>
    <n v="13"/>
    <n v="27"/>
    <n v="241"/>
    <x v="0"/>
    <n v="15"/>
    <n v="7.4999999999999997E-2"/>
    <n v="5587.8"/>
    <n v="4637.8739999999998"/>
    <n v="20674.86"/>
    <n v="2123.3640000000014"/>
  </r>
  <r>
    <s v="SO - 0005678"/>
    <s v="In-Store"/>
    <s v="WARE-PUJ1005"/>
    <d v="2019-12-01T00:00:00"/>
    <x v="662"/>
    <d v="2020-04-17T00:00:00"/>
    <x v="486"/>
    <n v="22"/>
    <s v="USD"/>
    <x v="11"/>
    <n v="5"/>
    <n v="27"/>
    <n v="303"/>
    <x v="2"/>
    <n v="4"/>
    <n v="0.05"/>
    <n v="891.1"/>
    <n v="543.57100000000003"/>
    <n v="846.54499999999996"/>
    <n v="302.97399999999993"/>
  </r>
  <r>
    <s v="SO - 0005679"/>
    <s v="In-Store"/>
    <s v="WARE-PUJ1005"/>
    <d v="2019-12-01T00:00:00"/>
    <x v="662"/>
    <d v="2020-04-03T00:00:00"/>
    <x v="473"/>
    <n v="8"/>
    <s v="USD"/>
    <x v="27"/>
    <n v="1"/>
    <n v="43"/>
    <n v="290"/>
    <x v="1"/>
    <n v="3"/>
    <n v="0.05"/>
    <n v="1118.9000000000001"/>
    <n v="783.23"/>
    <n v="5314.7749999999996"/>
    <n v="1398.6249999999995"/>
  </r>
  <r>
    <s v="SO - 0005680"/>
    <s v="Online"/>
    <s v="WARE-MKL1006"/>
    <d v="2019-12-01T00:00:00"/>
    <x v="663"/>
    <d v="2020-04-18T00:00:00"/>
    <x v="482"/>
    <n v="20"/>
    <s v="USD"/>
    <x v="18"/>
    <n v="13"/>
    <n v="47"/>
    <n v="335"/>
    <x v="1"/>
    <n v="2"/>
    <n v="0.3"/>
    <n v="1768.8"/>
    <n v="1096.6559999999999"/>
    <n v="4952.6399999999994"/>
    <n v="566.01599999999962"/>
  </r>
  <r>
    <s v="SO - 0005681"/>
    <s v="Online"/>
    <s v="WARE-NBV1002"/>
    <d v="2019-12-01T00:00:00"/>
    <x v="663"/>
    <d v="2020-04-17T00:00:00"/>
    <x v="475"/>
    <n v="6"/>
    <s v="USD"/>
    <x v="17"/>
    <n v="20"/>
    <n v="35"/>
    <n v="66"/>
    <x v="2"/>
    <n v="13"/>
    <n v="0.05"/>
    <n v="984.9"/>
    <n v="699.279"/>
    <n v="2806.9649999999997"/>
    <n v="709.1279999999997"/>
  </r>
  <r>
    <s v="SO - 0005682"/>
    <s v="In-Store"/>
    <s v="WARE-NMK1003"/>
    <d v="2019-12-01T00:00:00"/>
    <x v="663"/>
    <d v="2020-04-20T00:00:00"/>
    <x v="485"/>
    <n v="23"/>
    <s v="USD"/>
    <x v="13"/>
    <n v="2"/>
    <n v="42"/>
    <n v="152"/>
    <x v="2"/>
    <n v="16"/>
    <n v="0.1"/>
    <n v="1045.2"/>
    <n v="491.24399999999997"/>
    <n v="4703.4000000000005"/>
    <n v="2247.1800000000007"/>
  </r>
  <r>
    <s v="SO - 0005683"/>
    <s v="Online"/>
    <s v="WARE-PUJ1005"/>
    <d v="2019-12-01T00:00:00"/>
    <x v="663"/>
    <d v="2020-03-31T00:00:00"/>
    <x v="490"/>
    <n v="22"/>
    <s v="USD"/>
    <x v="19"/>
    <n v="19"/>
    <n v="45"/>
    <n v="287"/>
    <x v="1"/>
    <n v="11"/>
    <n v="0.05"/>
    <n v="3939.6"/>
    <n v="3151.6800000000003"/>
    <n v="26198.34"/>
    <n v="4136.5799999999981"/>
  </r>
  <r>
    <s v="SO - 0005684"/>
    <s v="Wholesale"/>
    <s v="WARE-MKL1006"/>
    <d v="2019-12-01T00:00:00"/>
    <x v="663"/>
    <d v="2020-03-31T00:00:00"/>
    <x v="482"/>
    <n v="20"/>
    <s v="USD"/>
    <x v="25"/>
    <n v="27"/>
    <n v="11"/>
    <n v="333"/>
    <x v="1"/>
    <n v="40"/>
    <n v="0.1"/>
    <n v="2934.6"/>
    <n v="1291.2239999999999"/>
    <n v="5282.28"/>
    <n v="2699.8319999999999"/>
  </r>
  <r>
    <s v="SO - 0005685"/>
    <s v="In-Store"/>
    <s v="WARE-NMK1003"/>
    <d v="2019-12-01T00:00:00"/>
    <x v="663"/>
    <d v="2020-04-20T00:00:00"/>
    <x v="486"/>
    <n v="21"/>
    <s v="USD"/>
    <x v="14"/>
    <n v="7"/>
    <n v="46"/>
    <n v="197"/>
    <x v="0"/>
    <n v="5"/>
    <n v="0.05"/>
    <n v="6271.2"/>
    <n v="3261.0239999999999"/>
    <n v="5957.6399999999994"/>
    <n v="2696.6159999999995"/>
  </r>
  <r>
    <s v="SO - 0005686"/>
    <s v="Online"/>
    <s v="WARE-UHY1004"/>
    <d v="2019-12-01T00:00:00"/>
    <x v="663"/>
    <d v="2020-03-26T00:00:00"/>
    <x v="473"/>
    <n v="7"/>
    <s v="USD"/>
    <x v="20"/>
    <n v="17"/>
    <n v="14"/>
    <n v="212"/>
    <x v="2"/>
    <n v="13"/>
    <n v="0.05"/>
    <n v="3819"/>
    <n v="2253.21"/>
    <n v="14512.199999999999"/>
    <n v="5499.3599999999988"/>
  </r>
  <r>
    <s v="SO - 0005687"/>
    <s v="Distributor"/>
    <s v="WARE-PUJ1005"/>
    <d v="2019-12-01T00:00:00"/>
    <x v="663"/>
    <d v="2020-04-14T00:00:00"/>
    <x v="482"/>
    <n v="20"/>
    <s v="USD"/>
    <x v="2"/>
    <n v="21"/>
    <n v="23"/>
    <n v="313"/>
    <x v="2"/>
    <n v="16"/>
    <n v="0.05"/>
    <n v="2398.6"/>
    <n v="1439.1599999999999"/>
    <n v="18229.359999999997"/>
    <n v="6716.0799999999981"/>
  </r>
  <r>
    <s v="SO - 0005688"/>
    <s v="Distributor"/>
    <s v="WARE-NMK1003"/>
    <d v="2019-12-01T00:00:00"/>
    <x v="663"/>
    <d v="2020-04-09T00:00:00"/>
    <x v="491"/>
    <n v="24"/>
    <s v="USD"/>
    <x v="15"/>
    <n v="24"/>
    <n v="3"/>
    <n v="97"/>
    <x v="2"/>
    <n v="8"/>
    <n v="0.4"/>
    <n v="3926.2000000000003"/>
    <n v="2473.5060000000003"/>
    <n v="14134.32"/>
    <n v="-706.71600000000217"/>
  </r>
  <r>
    <s v="SO - 0005689"/>
    <s v="Online"/>
    <s v="WARE-XYS1001"/>
    <d v="2019-12-01T00:00:00"/>
    <x v="663"/>
    <d v="2020-03-31T00:00:00"/>
    <x v="480"/>
    <n v="13"/>
    <s v="USD"/>
    <x v="20"/>
    <n v="17"/>
    <n v="1"/>
    <n v="6"/>
    <x v="3"/>
    <n v="28"/>
    <n v="0.05"/>
    <n v="1058.6000000000001"/>
    <n v="783.36400000000015"/>
    <n v="1005.6700000000001"/>
    <n v="222.30599999999993"/>
  </r>
  <r>
    <s v="SO - 0005690"/>
    <s v="Distributor"/>
    <s v="WARE-PUJ1005"/>
    <d v="2019-12-01T00:00:00"/>
    <x v="663"/>
    <d v="2020-04-03T00:00:00"/>
    <x v="474"/>
    <n v="2"/>
    <s v="USD"/>
    <x v="4"/>
    <n v="22"/>
    <n v="13"/>
    <n v="275"/>
    <x v="1"/>
    <n v="33"/>
    <n v="0.1"/>
    <n v="804"/>
    <n v="683.4"/>
    <n v="1447.2"/>
    <n v="80.400000000000091"/>
  </r>
  <r>
    <s v="SO - 0005691"/>
    <s v="Distributor"/>
    <s v="WARE-PUJ1005"/>
    <d v="2019-12-01T00:00:00"/>
    <x v="663"/>
    <d v="2020-03-26T00:00:00"/>
    <x v="479"/>
    <n v="9"/>
    <s v="USD"/>
    <x v="2"/>
    <n v="21"/>
    <n v="46"/>
    <n v="282"/>
    <x v="1"/>
    <n v="30"/>
    <n v="0.15"/>
    <n v="1125.6000000000001"/>
    <n v="945.50400000000013"/>
    <n v="956.7600000000001"/>
    <n v="11.255999999999972"/>
  </r>
  <r>
    <s v="SO - 0005692"/>
    <s v="Online"/>
    <s v="WARE-NMK1003"/>
    <d v="2019-12-01T00:00:00"/>
    <x v="664"/>
    <d v="2020-03-28T00:00:00"/>
    <x v="476"/>
    <n v="16"/>
    <s v="USD"/>
    <x v="20"/>
    <n v="17"/>
    <n v="32"/>
    <n v="183"/>
    <x v="1"/>
    <n v="31"/>
    <n v="0.2"/>
    <n v="3504.1"/>
    <n v="2417.8289999999997"/>
    <n v="22426.240000000002"/>
    <n v="3083.6080000000038"/>
  </r>
  <r>
    <s v="SO - 0005693"/>
    <s v="In-Store"/>
    <s v="WARE-UHY1004"/>
    <d v="2019-12-01T00:00:00"/>
    <x v="664"/>
    <d v="2020-04-19T00:00:00"/>
    <x v="473"/>
    <n v="6"/>
    <s v="USD"/>
    <x v="13"/>
    <n v="2"/>
    <n v="32"/>
    <n v="229"/>
    <x v="2"/>
    <n v="4"/>
    <n v="0.2"/>
    <n v="3082"/>
    <n v="2311.5"/>
    <n v="2465.6000000000004"/>
    <n v="154.10000000000036"/>
  </r>
  <r>
    <s v="SO - 0005694"/>
    <s v="In-Store"/>
    <s v="WARE-NBV1002"/>
    <d v="2019-12-01T00:00:00"/>
    <x v="664"/>
    <d v="2020-03-29T00:00:00"/>
    <x v="478"/>
    <n v="14"/>
    <s v="USD"/>
    <x v="9"/>
    <n v="8"/>
    <n v="32"/>
    <n v="81"/>
    <x v="3"/>
    <n v="28"/>
    <n v="7.4999999999999997E-2"/>
    <n v="1695.1000000000001"/>
    <n v="678.04000000000008"/>
    <n v="9407.8050000000003"/>
    <n v="5339.5649999999996"/>
  </r>
  <r>
    <s v="SO - 0005695"/>
    <s v="Distributor"/>
    <s v="WARE-UHY1004"/>
    <d v="2019-12-01T00:00:00"/>
    <x v="664"/>
    <d v="2020-04-06T00:00:00"/>
    <x v="479"/>
    <n v="8"/>
    <s v="USD"/>
    <x v="8"/>
    <n v="23"/>
    <n v="15"/>
    <n v="256"/>
    <x v="2"/>
    <n v="7"/>
    <n v="0.05"/>
    <n v="5406.9000000000005"/>
    <n v="4055.1750000000002"/>
    <n v="41092.44"/>
    <n v="8651.0400000000009"/>
  </r>
  <r>
    <s v="SO - 0005696"/>
    <s v="In-Store"/>
    <s v="WARE-MKL1006"/>
    <d v="2019-12-01T00:00:00"/>
    <x v="664"/>
    <d v="2020-04-13T00:00:00"/>
    <x v="473"/>
    <n v="6"/>
    <s v="USD"/>
    <x v="27"/>
    <n v="1"/>
    <n v="13"/>
    <n v="335"/>
    <x v="1"/>
    <n v="45"/>
    <n v="0.4"/>
    <n v="1815.7"/>
    <n v="1434.403"/>
    <n v="1089.42"/>
    <n v="-344.98299999999995"/>
  </r>
  <r>
    <s v="SO - 0005697"/>
    <s v="In-Store"/>
    <s v="WARE-XYS1001"/>
    <d v="2019-12-01T00:00:00"/>
    <x v="664"/>
    <d v="2020-04-13T00:00:00"/>
    <x v="483"/>
    <n v="13"/>
    <s v="USD"/>
    <x v="11"/>
    <n v="5"/>
    <n v="43"/>
    <n v="12"/>
    <x v="3"/>
    <n v="47"/>
    <n v="0.2"/>
    <n v="1983.2"/>
    <n v="1189.92"/>
    <n v="11105.92"/>
    <n v="2776.4799999999996"/>
  </r>
  <r>
    <s v="SO - 0005698"/>
    <s v="In-Store"/>
    <s v="WARE-NMK1003"/>
    <d v="2019-12-01T00:00:00"/>
    <x v="664"/>
    <d v="2020-04-19T00:00:00"/>
    <x v="492"/>
    <n v="26"/>
    <s v="USD"/>
    <x v="26"/>
    <n v="3"/>
    <n v="50"/>
    <n v="110"/>
    <x v="2"/>
    <n v="37"/>
    <n v="0.05"/>
    <n v="207.70000000000002"/>
    <n v="114.23500000000001"/>
    <n v="197.315"/>
    <n v="83.079999999999984"/>
  </r>
  <r>
    <s v="SO - 0005699"/>
    <s v="In-Store"/>
    <s v="WARE-PUJ1005"/>
    <d v="2019-12-01T00:00:00"/>
    <x v="665"/>
    <d v="2020-04-17T00:00:00"/>
    <x v="484"/>
    <n v="6"/>
    <s v="USD"/>
    <x v="14"/>
    <n v="7"/>
    <n v="18"/>
    <n v="293"/>
    <x v="2"/>
    <n v="1"/>
    <n v="7.4999999999999997E-2"/>
    <n v="6371.7"/>
    <n v="2803.5479999999998"/>
    <n v="47150.58"/>
    <n v="24722.196000000004"/>
  </r>
  <r>
    <s v="SO - 0005700"/>
    <s v="In-Store"/>
    <s v="WARE-PUJ1005"/>
    <d v="2019-12-01T00:00:00"/>
    <x v="665"/>
    <d v="2020-04-13T00:00:00"/>
    <x v="476"/>
    <n v="15"/>
    <s v="USD"/>
    <x v="0"/>
    <n v="6"/>
    <n v="41"/>
    <n v="310"/>
    <x v="3"/>
    <n v="6"/>
    <n v="0.05"/>
    <n v="1058.6000000000001"/>
    <n v="455.19800000000004"/>
    <n v="5028.3500000000004"/>
    <n v="2752.36"/>
  </r>
  <r>
    <s v="SO - 0005701"/>
    <s v="Online"/>
    <s v="WARE-PUJ1005"/>
    <d v="2019-12-01T00:00:00"/>
    <x v="665"/>
    <d v="2020-04-13T00:00:00"/>
    <x v="482"/>
    <n v="18"/>
    <s v="USD"/>
    <x v="5"/>
    <n v="12"/>
    <n v="1"/>
    <n v="286"/>
    <x v="1"/>
    <n v="17"/>
    <n v="7.4999999999999997E-2"/>
    <n v="5085.3"/>
    <n v="2796.9150000000004"/>
    <n v="14111.707500000002"/>
    <n v="5720.9625000000015"/>
  </r>
  <r>
    <s v="SO - 0005702"/>
    <s v="In-Store"/>
    <s v="WARE-UHY1004"/>
    <d v="2019-12-01T00:00:00"/>
    <x v="665"/>
    <d v="2020-04-08T00:00:00"/>
    <x v="483"/>
    <n v="12"/>
    <s v="USD"/>
    <x v="0"/>
    <n v="6"/>
    <n v="9"/>
    <n v="251"/>
    <x v="1"/>
    <n v="11"/>
    <n v="0.4"/>
    <n v="3912.8"/>
    <n v="1839.0160000000001"/>
    <n v="16433.760000000002"/>
    <n v="3560.648000000001"/>
  </r>
  <r>
    <s v="SO - 0005703"/>
    <s v="Online"/>
    <s v="WARE-XYS1001"/>
    <d v="2019-12-01T00:00:00"/>
    <x v="666"/>
    <d v="2020-04-11T00:00:00"/>
    <x v="482"/>
    <n v="17"/>
    <s v="USD"/>
    <x v="1"/>
    <n v="14"/>
    <n v="10"/>
    <n v="15"/>
    <x v="1"/>
    <n v="17"/>
    <n v="0.1"/>
    <n v="1078.7"/>
    <n v="571.71100000000001"/>
    <n v="6795.81"/>
    <n v="2793.8330000000005"/>
  </r>
  <r>
    <s v="SO - 0005704"/>
    <s v="Distributor"/>
    <s v="WARE-NBV1002"/>
    <d v="2019-12-01T00:00:00"/>
    <x v="666"/>
    <d v="2020-04-03T00:00:00"/>
    <x v="477"/>
    <n v="13"/>
    <s v="USD"/>
    <x v="12"/>
    <n v="25"/>
    <n v="25"/>
    <n v="72"/>
    <x v="0"/>
    <n v="20"/>
    <n v="0.2"/>
    <n v="1165.8"/>
    <n v="920.98199999999997"/>
    <n v="7461.12"/>
    <n v="93.264000000000124"/>
  </r>
  <r>
    <s v="SO - 0005705"/>
    <s v="In-Store"/>
    <s v="WARE-PUJ1005"/>
    <d v="2019-12-01T00:00:00"/>
    <x v="666"/>
    <d v="2020-04-01T00:00:00"/>
    <x v="473"/>
    <n v="4"/>
    <s v="USD"/>
    <x v="22"/>
    <n v="11"/>
    <n v="37"/>
    <n v="265"/>
    <x v="2"/>
    <n v="37"/>
    <n v="0.1"/>
    <n v="1963.1000000000001"/>
    <n v="863.76400000000001"/>
    <n v="8833.9500000000007"/>
    <n v="4515.130000000001"/>
  </r>
  <r>
    <s v="SO - 0005706"/>
    <s v="Online"/>
    <s v="WARE-XYS1001"/>
    <d v="2019-12-01T00:00:00"/>
    <x v="666"/>
    <d v="2020-04-01T00:00:00"/>
    <x v="492"/>
    <n v="24"/>
    <s v="USD"/>
    <x v="1"/>
    <n v="14"/>
    <n v="1"/>
    <n v="37"/>
    <x v="2"/>
    <n v="7"/>
    <n v="0.2"/>
    <n v="844.2"/>
    <n v="616.26599999999996"/>
    <n v="2026.0800000000004"/>
    <n v="177.28200000000061"/>
  </r>
  <r>
    <s v="SO - 0005707"/>
    <s v="In-Store"/>
    <s v="WARE-NMK1003"/>
    <d v="2019-12-01T00:00:00"/>
    <x v="666"/>
    <d v="2020-04-16T00:00:00"/>
    <x v="483"/>
    <n v="11"/>
    <s v="USD"/>
    <x v="14"/>
    <n v="7"/>
    <n v="41"/>
    <n v="106"/>
    <x v="1"/>
    <n v="11"/>
    <n v="0.15"/>
    <n v="5165.7"/>
    <n v="2737.8209999999999"/>
    <n v="17563.379999999997"/>
    <n v="6612.0959999999977"/>
  </r>
  <r>
    <s v="SO - 0005708"/>
    <s v="In-Store"/>
    <s v="WARE-NBV1002"/>
    <d v="2019-12-01T00:00:00"/>
    <x v="666"/>
    <d v="2020-03-31T00:00:00"/>
    <x v="481"/>
    <n v="7"/>
    <s v="USD"/>
    <x v="13"/>
    <n v="2"/>
    <n v="25"/>
    <n v="72"/>
    <x v="4"/>
    <n v="10"/>
    <n v="0.15"/>
    <n v="2485.7000000000003"/>
    <n v="2063.1310000000003"/>
    <n v="4225.6900000000005"/>
    <n v="99.427999999999884"/>
  </r>
  <r>
    <s v="SO - 0005709"/>
    <s v="Wholesale"/>
    <s v="WARE-PUJ1005"/>
    <d v="2019-12-01T00:00:00"/>
    <x v="667"/>
    <d v="2020-04-07T00:00:00"/>
    <x v="480"/>
    <n v="9"/>
    <s v="USD"/>
    <x v="25"/>
    <n v="27"/>
    <n v="19"/>
    <n v="275"/>
    <x v="1"/>
    <n v="27"/>
    <n v="0.1"/>
    <n v="1045.2"/>
    <n v="846.61200000000008"/>
    <n v="2822.0400000000004"/>
    <n v="282.20400000000018"/>
  </r>
  <r>
    <s v="SO - 0005710"/>
    <s v="Wholesale"/>
    <s v="WARE-NBV1002"/>
    <d v="2019-12-01T00:00:00"/>
    <x v="667"/>
    <d v="2020-04-09T00:00:00"/>
    <x v="477"/>
    <n v="12"/>
    <s v="USD"/>
    <x v="25"/>
    <n v="27"/>
    <n v="20"/>
    <n v="79"/>
    <x v="0"/>
    <n v="34"/>
    <n v="7.4999999999999997E-2"/>
    <n v="2358.4"/>
    <n v="1532.96"/>
    <n v="4363.04"/>
    <n v="1297.1199999999999"/>
  </r>
  <r>
    <s v="SO - 0005711"/>
    <s v="Distributor"/>
    <s v="WARE-UHY1004"/>
    <d v="2019-12-01T00:00:00"/>
    <x v="667"/>
    <d v="2020-04-18T00:00:00"/>
    <x v="480"/>
    <n v="9"/>
    <s v="USD"/>
    <x v="8"/>
    <n v="23"/>
    <n v="8"/>
    <n v="229"/>
    <x v="1"/>
    <n v="44"/>
    <n v="0.1"/>
    <n v="1252.9000000000001"/>
    <n v="751.74"/>
    <n v="2255.2200000000003"/>
    <n v="751.74000000000024"/>
  </r>
  <r>
    <s v="SO - 0005712"/>
    <s v="Distributor"/>
    <s v="WARE-NMK1003"/>
    <d v="2019-12-01T00:00:00"/>
    <x v="667"/>
    <d v="2020-04-17T00:00:00"/>
    <x v="493"/>
    <n v="26"/>
    <s v="USD"/>
    <x v="2"/>
    <n v="21"/>
    <n v="18"/>
    <n v="149"/>
    <x v="2"/>
    <n v="4"/>
    <n v="0.05"/>
    <n v="1058.6000000000001"/>
    <n v="825.70800000000008"/>
    <n v="3017.01"/>
    <n v="539.88599999999997"/>
  </r>
  <r>
    <s v="SO - 0005713"/>
    <s v="Distributor"/>
    <s v="WARE-PUJ1005"/>
    <d v="2019-12-01T00:00:00"/>
    <x v="667"/>
    <d v="2020-04-20T00:00:00"/>
    <x v="484"/>
    <n v="4"/>
    <s v="USD"/>
    <x v="2"/>
    <n v="21"/>
    <n v="22"/>
    <n v="263"/>
    <x v="3"/>
    <n v="6"/>
    <n v="0.2"/>
    <n v="2391.9"/>
    <n v="1387.3019999999999"/>
    <n v="13394.64"/>
    <n v="3683.5259999999998"/>
  </r>
  <r>
    <s v="SO - 0005714"/>
    <s v="In-Store"/>
    <s v="WARE-PUJ1005"/>
    <d v="2019-12-01T00:00:00"/>
    <x v="667"/>
    <d v="2020-04-10T00:00:00"/>
    <x v="479"/>
    <n v="5"/>
    <s v="USD"/>
    <x v="7"/>
    <n v="4"/>
    <n v="24"/>
    <n v="276"/>
    <x v="1"/>
    <n v="40"/>
    <n v="7.4999999999999997E-2"/>
    <n v="167.5"/>
    <n v="117.24999999999999"/>
    <n v="619.75"/>
    <n v="150.75000000000006"/>
  </r>
  <r>
    <s v="SO - 0005715"/>
    <s v="Distributor"/>
    <s v="WARE-MKL1006"/>
    <d v="2019-12-01T00:00:00"/>
    <x v="667"/>
    <d v="2020-04-04T00:00:00"/>
    <x v="482"/>
    <n v="16"/>
    <s v="USD"/>
    <x v="12"/>
    <n v="25"/>
    <n v="13"/>
    <n v="340"/>
    <x v="1"/>
    <n v="26"/>
    <n v="0.05"/>
    <n v="187.6"/>
    <n v="116.312"/>
    <n v="1425.76"/>
    <n v="495.26400000000001"/>
  </r>
  <r>
    <s v="SO - 0005716"/>
    <s v="In-Store"/>
    <s v="WARE-XYS1001"/>
    <d v="2019-12-01T00:00:00"/>
    <x v="667"/>
    <d v="2020-04-16T00:00:00"/>
    <x v="494"/>
    <n v="27"/>
    <s v="USD"/>
    <x v="11"/>
    <n v="5"/>
    <n v="11"/>
    <n v="1"/>
    <x v="0"/>
    <n v="22"/>
    <n v="0.05"/>
    <n v="234.5"/>
    <n v="189.94500000000002"/>
    <n v="1336.6499999999999"/>
    <n v="196.97999999999979"/>
  </r>
  <r>
    <s v="SO - 0005717"/>
    <s v="In-Store"/>
    <s v="WARE-UHY1004"/>
    <d v="2019-12-01T00:00:00"/>
    <x v="667"/>
    <d v="2020-04-12T00:00:00"/>
    <x v="476"/>
    <n v="13"/>
    <s v="USD"/>
    <x v="27"/>
    <n v="1"/>
    <n v="29"/>
    <n v="246"/>
    <x v="1"/>
    <n v="24"/>
    <n v="0.05"/>
    <n v="1829.1000000000001"/>
    <n v="1518.153"/>
    <n v="8688.2250000000004"/>
    <n v="1097.46"/>
  </r>
  <r>
    <s v="SO - 0005718"/>
    <s v="Distributor"/>
    <s v="WARE-MKL1006"/>
    <d v="2019-12-01T00:00:00"/>
    <x v="667"/>
    <d v="2020-04-12T00:00:00"/>
    <x v="476"/>
    <n v="13"/>
    <s v="USD"/>
    <x v="15"/>
    <n v="24"/>
    <n v="12"/>
    <n v="331"/>
    <x v="1"/>
    <n v="14"/>
    <n v="7.4999999999999997E-2"/>
    <n v="737"/>
    <n v="353.76"/>
    <n v="3408.625"/>
    <n v="1639.825"/>
  </r>
  <r>
    <s v="SO - 0005719"/>
    <s v="In-Store"/>
    <s v="WARE-UHY1004"/>
    <d v="2019-12-01T00:00:00"/>
    <x v="668"/>
    <d v="2020-04-14T00:00:00"/>
    <x v="481"/>
    <n v="5"/>
    <s v="USD"/>
    <x v="11"/>
    <n v="5"/>
    <n v="38"/>
    <n v="257"/>
    <x v="1"/>
    <n v="30"/>
    <n v="0.05"/>
    <n v="2231.1"/>
    <n v="1740.258"/>
    <n v="10597.725"/>
    <n v="1896.4349999999995"/>
  </r>
  <r>
    <s v="SO - 0005720"/>
    <s v="Wholesale"/>
    <s v="WARE-NMK1003"/>
    <d v="2019-12-01T00:00:00"/>
    <x v="668"/>
    <d v="2020-04-13T00:00:00"/>
    <x v="476"/>
    <n v="12"/>
    <s v="USD"/>
    <x v="3"/>
    <n v="28"/>
    <n v="26"/>
    <n v="104"/>
    <x v="1"/>
    <n v="11"/>
    <n v="0.2"/>
    <n v="2680"/>
    <n v="1608"/>
    <n v="4288"/>
    <n v="1072"/>
  </r>
  <r>
    <s v="SO - 0005721"/>
    <s v="Online"/>
    <s v="WARE-NMK1003"/>
    <d v="2019-12-01T00:00:00"/>
    <x v="668"/>
    <d v="2020-04-02T00:00:00"/>
    <x v="481"/>
    <n v="5"/>
    <s v="USD"/>
    <x v="16"/>
    <n v="18"/>
    <n v="25"/>
    <n v="106"/>
    <x v="0"/>
    <n v="22"/>
    <n v="0.1"/>
    <n v="4006.6"/>
    <n v="3125.1480000000001"/>
    <n v="21635.64"/>
    <n v="2884.7520000000004"/>
  </r>
  <r>
    <s v="SO - 0005722"/>
    <s v="In-Store"/>
    <s v="WARE-MKL1006"/>
    <d v="2019-12-01T00:00:00"/>
    <x v="668"/>
    <d v="2020-04-07T00:00:00"/>
    <x v="484"/>
    <n v="3"/>
    <s v="USD"/>
    <x v="0"/>
    <n v="6"/>
    <n v="13"/>
    <n v="346"/>
    <x v="1"/>
    <n v="45"/>
    <n v="0.1"/>
    <n v="1038.5"/>
    <n v="498.47999999999996"/>
    <n v="5607.9000000000005"/>
    <n v="2617.0200000000009"/>
  </r>
  <r>
    <s v="SO - 0005723"/>
    <s v="Distributor"/>
    <s v="WARE-XYS1001"/>
    <d v="2019-12-01T00:00:00"/>
    <x v="668"/>
    <d v="2020-04-15T00:00:00"/>
    <x v="481"/>
    <n v="5"/>
    <s v="USD"/>
    <x v="12"/>
    <n v="25"/>
    <n v="29"/>
    <n v="57"/>
    <x v="2"/>
    <n v="13"/>
    <n v="7.4999999999999997E-2"/>
    <n v="187.6"/>
    <n v="80.667999999999992"/>
    <n v="1388.24"/>
    <n v="742.89600000000007"/>
  </r>
  <r>
    <s v="SO - 0005724"/>
    <s v="Distributor"/>
    <s v="WARE-NMK1003"/>
    <d v="2019-12-01T00:00:00"/>
    <x v="668"/>
    <d v="2020-04-20T00:00:00"/>
    <x v="494"/>
    <n v="26"/>
    <s v="USD"/>
    <x v="12"/>
    <n v="25"/>
    <n v="43"/>
    <n v="157"/>
    <x v="1"/>
    <n v="30"/>
    <n v="0.1"/>
    <n v="757.1"/>
    <n v="386.12100000000004"/>
    <n v="3406.9500000000003"/>
    <n v="1476.345"/>
  </r>
  <r>
    <s v="SO - 0005725"/>
    <s v="In-Store"/>
    <s v="WARE-UHY1004"/>
    <d v="2019-12-01T00:00:00"/>
    <x v="668"/>
    <d v="2020-04-13T00:00:00"/>
    <x v="494"/>
    <n v="26"/>
    <s v="USD"/>
    <x v="14"/>
    <n v="7"/>
    <n v="23"/>
    <n v="212"/>
    <x v="0"/>
    <n v="22"/>
    <n v="0.2"/>
    <n v="857.6"/>
    <n v="360.19200000000001"/>
    <n v="2058.2400000000002"/>
    <n v="977.66400000000021"/>
  </r>
  <r>
    <s v="SO - 0005726"/>
    <s v="Online"/>
    <s v="WARE-XYS1001"/>
    <d v="2019-12-01T00:00:00"/>
    <x v="668"/>
    <d v="2020-04-02T00:00:00"/>
    <x v="476"/>
    <n v="12"/>
    <s v="USD"/>
    <x v="19"/>
    <n v="19"/>
    <n v="33"/>
    <n v="56"/>
    <x v="1"/>
    <n v="23"/>
    <n v="7.4999999999999997E-2"/>
    <n v="5768.7"/>
    <n v="4268.8379999999997"/>
    <n v="37352.332500000004"/>
    <n v="7470.4665000000059"/>
  </r>
  <r>
    <s v="SO - 0005727"/>
    <s v="Distributor"/>
    <s v="WARE-NMK1003"/>
    <d v="2019-12-01T00:00:00"/>
    <x v="668"/>
    <d v="2020-04-04T00:00:00"/>
    <x v="495"/>
    <n v="24"/>
    <s v="USD"/>
    <x v="4"/>
    <n v="22"/>
    <n v="40"/>
    <n v="196"/>
    <x v="4"/>
    <n v="18"/>
    <n v="0.05"/>
    <n v="2291.4"/>
    <n v="1695.636"/>
    <n v="8707.32"/>
    <n v="1924.7759999999998"/>
  </r>
  <r>
    <s v="SO - 0005728"/>
    <s v="Online"/>
    <s v="WARE-NMK1003"/>
    <d v="2019-12-01T00:00:00"/>
    <x v="668"/>
    <d v="2020-04-24T00:00:00"/>
    <x v="489"/>
    <n v="23"/>
    <s v="USD"/>
    <x v="18"/>
    <n v="13"/>
    <n v="9"/>
    <n v="192"/>
    <x v="3"/>
    <n v="28"/>
    <n v="0.1"/>
    <n v="871"/>
    <n v="444.21"/>
    <n v="3135.6"/>
    <n v="1358.76"/>
  </r>
  <r>
    <s v="SO - 0005729"/>
    <s v="Wholesale"/>
    <s v="WARE-PUJ1005"/>
    <d v="2019-12-01T00:00:00"/>
    <x v="668"/>
    <d v="2020-04-08T00:00:00"/>
    <x v="491"/>
    <n v="19"/>
    <s v="USD"/>
    <x v="21"/>
    <n v="26"/>
    <n v="36"/>
    <n v="311"/>
    <x v="3"/>
    <n v="6"/>
    <n v="0.4"/>
    <n v="3825.7000000000003"/>
    <n v="1836.336"/>
    <n v="4590.84"/>
    <n v="918.16800000000012"/>
  </r>
  <r>
    <s v="SO - 0005730"/>
    <s v="Online"/>
    <s v="WARE-MKL1006"/>
    <d v="2019-12-01T00:00:00"/>
    <x v="668"/>
    <d v="2020-04-26T00:00:00"/>
    <x v="476"/>
    <n v="12"/>
    <s v="USD"/>
    <x v="19"/>
    <n v="19"/>
    <n v="22"/>
    <n v="342"/>
    <x v="2"/>
    <n v="4"/>
    <n v="0.4"/>
    <n v="6184.1"/>
    <n v="3339.4140000000002"/>
    <n v="22262.760000000002"/>
    <n v="2226.2760000000017"/>
  </r>
  <r>
    <s v="SO - 0005731"/>
    <s v="In-Store"/>
    <s v="WARE-UHY1004"/>
    <d v="2019-12-01T00:00:00"/>
    <x v="668"/>
    <d v="2020-03-31T00:00:00"/>
    <x v="482"/>
    <n v="15"/>
    <s v="USD"/>
    <x v="13"/>
    <n v="2"/>
    <n v="1"/>
    <n v="252"/>
    <x v="0"/>
    <n v="5"/>
    <n v="7.4999999999999997E-2"/>
    <n v="2874.3"/>
    <n v="1667.0940000000001"/>
    <n v="7976.1825000000017"/>
    <n v="2974.9005000000016"/>
  </r>
  <r>
    <s v="SO - 0005732"/>
    <s v="In-Store"/>
    <s v="WARE-PUJ1005"/>
    <d v="2019-12-01T00:00:00"/>
    <x v="669"/>
    <d v="2020-04-01T00:00:00"/>
    <x v="496"/>
    <n v="32"/>
    <s v="USD"/>
    <x v="14"/>
    <n v="7"/>
    <n v="6"/>
    <n v="303"/>
    <x v="2"/>
    <n v="4"/>
    <n v="0.05"/>
    <n v="1996.6000000000001"/>
    <n v="1197.96"/>
    <n v="3793.54"/>
    <n v="1397.62"/>
  </r>
  <r>
    <s v="SO - 0005733"/>
    <s v="Distributor"/>
    <s v="WARE-PUJ1005"/>
    <d v="2019-12-01T00:00:00"/>
    <x v="669"/>
    <d v="2020-04-06T00:00:00"/>
    <x v="478"/>
    <n v="9"/>
    <s v="USD"/>
    <x v="12"/>
    <n v="25"/>
    <n v="22"/>
    <n v="326"/>
    <x v="1"/>
    <n v="40"/>
    <n v="7.4999999999999997E-2"/>
    <n v="2726.9"/>
    <n v="1636.14"/>
    <n v="17656.677500000002"/>
    <n v="6203.6975000000002"/>
  </r>
  <r>
    <s v="SO - 0005734"/>
    <s v="In-Store"/>
    <s v="WARE-NBV1002"/>
    <d v="2019-12-01T00:00:00"/>
    <x v="669"/>
    <d v="2020-04-25T00:00:00"/>
    <x v="483"/>
    <n v="8"/>
    <s v="USD"/>
    <x v="26"/>
    <n v="3"/>
    <n v="49"/>
    <n v="76"/>
    <x v="3"/>
    <n v="28"/>
    <n v="7.4999999999999997E-2"/>
    <n v="917.9"/>
    <n v="468.12900000000002"/>
    <n v="2547.1725000000001"/>
    <n v="1142.7855"/>
  </r>
  <r>
    <s v="SO - 0005735"/>
    <s v="In-Store"/>
    <s v="WARE-MKL1006"/>
    <d v="2019-12-01T00:00:00"/>
    <x v="669"/>
    <d v="2020-04-21T00:00:00"/>
    <x v="476"/>
    <n v="11"/>
    <s v="USD"/>
    <x v="7"/>
    <n v="4"/>
    <n v="32"/>
    <n v="334"/>
    <x v="1"/>
    <n v="36"/>
    <n v="0.05"/>
    <n v="1085.4000000000001"/>
    <n v="803.19600000000003"/>
    <n v="2062.2600000000002"/>
    <n v="455.86800000000017"/>
  </r>
  <r>
    <s v="SO - 0005736"/>
    <s v="In-Store"/>
    <s v="WARE-NMK1003"/>
    <d v="2019-12-01T00:00:00"/>
    <x v="669"/>
    <d v="2020-04-08T00:00:00"/>
    <x v="480"/>
    <n v="7"/>
    <s v="USD"/>
    <x v="13"/>
    <n v="2"/>
    <n v="34"/>
    <n v="101"/>
    <x v="1"/>
    <n v="40"/>
    <n v="0.1"/>
    <n v="180.9"/>
    <n v="86.831999999999994"/>
    <n v="325.62"/>
    <n v="151.95600000000002"/>
  </r>
  <r>
    <s v="SO - 0005737"/>
    <s v="Online"/>
    <s v="WARE-NMK1003"/>
    <d v="2019-12-01T00:00:00"/>
    <x v="669"/>
    <d v="2020-04-18T00:00:00"/>
    <x v="497"/>
    <n v="36"/>
    <s v="USD"/>
    <x v="18"/>
    <n v="13"/>
    <n v="34"/>
    <n v="164"/>
    <x v="0"/>
    <n v="34"/>
    <n v="0.05"/>
    <n v="3564.4"/>
    <n v="1639.624"/>
    <n v="16930.899999999998"/>
    <n v="8732.779999999997"/>
  </r>
  <r>
    <s v="SO - 0005738"/>
    <s v="Online"/>
    <s v="WARE-XYS1001"/>
    <d v="2019-12-01T00:00:00"/>
    <x v="669"/>
    <d v="2020-04-20T00:00:00"/>
    <x v="482"/>
    <n v="14"/>
    <s v="USD"/>
    <x v="1"/>
    <n v="14"/>
    <n v="40"/>
    <n v="22"/>
    <x v="1"/>
    <n v="39"/>
    <n v="7.4999999999999997E-2"/>
    <n v="2479"/>
    <n v="1735.3"/>
    <n v="16051.525000000001"/>
    <n v="3904.4250000000011"/>
  </r>
  <r>
    <s v="SO - 0005739"/>
    <s v="Distributor"/>
    <s v="WARE-XYS1001"/>
    <d v="2019-12-01T00:00:00"/>
    <x v="669"/>
    <d v="2020-04-18T00:00:00"/>
    <x v="495"/>
    <n v="23"/>
    <s v="USD"/>
    <x v="8"/>
    <n v="23"/>
    <n v="37"/>
    <n v="2"/>
    <x v="1"/>
    <n v="33"/>
    <n v="7.4999999999999997E-2"/>
    <n v="1132.3"/>
    <n v="600.11900000000003"/>
    <n v="2094.7550000000001"/>
    <n v="894.51700000000005"/>
  </r>
  <r>
    <s v="SO - 0005740"/>
    <s v="Online"/>
    <s v="WARE-NMK1003"/>
    <d v="2019-12-01T00:00:00"/>
    <x v="669"/>
    <d v="2020-04-22T00:00:00"/>
    <x v="491"/>
    <n v="18"/>
    <s v="USD"/>
    <x v="16"/>
    <n v="18"/>
    <n v="3"/>
    <n v="96"/>
    <x v="0"/>
    <n v="15"/>
    <n v="7.4999999999999997E-2"/>
    <n v="2311.5"/>
    <n v="1502.4750000000001"/>
    <n v="8552.5500000000011"/>
    <n v="2542.6500000000005"/>
  </r>
  <r>
    <s v="SO - 0005741"/>
    <s v="In-Store"/>
    <s v="WARE-MKL1006"/>
    <d v="2019-12-01T00:00:00"/>
    <x v="669"/>
    <d v="2020-04-13T00:00:00"/>
    <x v="491"/>
    <n v="18"/>
    <s v="USD"/>
    <x v="5"/>
    <n v="12"/>
    <n v="43"/>
    <n v="336"/>
    <x v="1"/>
    <n v="31"/>
    <n v="0.3"/>
    <n v="4013.3"/>
    <n v="2207.3150000000001"/>
    <n v="5618.62"/>
    <n v="1203.9899999999998"/>
  </r>
  <r>
    <s v="SO - 0005742"/>
    <s v="In-Store"/>
    <s v="WARE-UHY1004"/>
    <d v="2019-12-01T00:00:00"/>
    <x v="670"/>
    <d v="2020-04-10T00:00:00"/>
    <x v="498"/>
    <n v="29"/>
    <s v="USD"/>
    <x v="7"/>
    <n v="4"/>
    <n v="27"/>
    <n v="232"/>
    <x v="2"/>
    <n v="8"/>
    <n v="7.4999999999999997E-2"/>
    <n v="1996.6000000000001"/>
    <n v="1217.9260000000002"/>
    <n v="9234.2749999999996"/>
    <n v="3144.6449999999986"/>
  </r>
  <r>
    <s v="SO - 0005743"/>
    <s v="Online"/>
    <s v="WARE-UHY1004"/>
    <d v="2019-12-01T00:00:00"/>
    <x v="670"/>
    <d v="2020-04-15T00:00:00"/>
    <x v="477"/>
    <n v="9"/>
    <s v="USD"/>
    <x v="16"/>
    <n v="18"/>
    <n v="42"/>
    <n v="231"/>
    <x v="1"/>
    <n v="30"/>
    <n v="0.05"/>
    <n v="1232.8"/>
    <n v="493.12"/>
    <n v="5855.7999999999993"/>
    <n v="3390.1999999999994"/>
  </r>
  <r>
    <s v="SO - 0005744"/>
    <s v="In-Store"/>
    <s v="WARE-UHY1004"/>
    <d v="2019-12-01T00:00:00"/>
    <x v="670"/>
    <d v="2020-04-20T00:00:00"/>
    <x v="486"/>
    <n v="14"/>
    <s v="USD"/>
    <x v="14"/>
    <n v="7"/>
    <n v="44"/>
    <n v="235"/>
    <x v="1"/>
    <n v="45"/>
    <n v="0.1"/>
    <n v="3155.7000000000003"/>
    <n v="1388.508"/>
    <n v="5680.26"/>
    <n v="2903.2440000000001"/>
  </r>
  <r>
    <s v="SO - 0005745"/>
    <s v="Online"/>
    <s v="WARE-NMK1003"/>
    <d v="2019-12-01T00:00:00"/>
    <x v="670"/>
    <d v="2020-04-26T00:00:00"/>
    <x v="490"/>
    <n v="15"/>
    <s v="USD"/>
    <x v="18"/>
    <n v="13"/>
    <n v="11"/>
    <n v="105"/>
    <x v="0"/>
    <n v="34"/>
    <n v="0.05"/>
    <n v="710.2"/>
    <n v="497.14"/>
    <n v="1349.38"/>
    <n v="355.10000000000014"/>
  </r>
  <r>
    <s v="SO - 0005746"/>
    <s v="Online"/>
    <s v="WARE-NMK1003"/>
    <d v="2019-12-01T00:00:00"/>
    <x v="670"/>
    <d v="2020-04-05T00:00:00"/>
    <x v="489"/>
    <n v="21"/>
    <s v="USD"/>
    <x v="5"/>
    <n v="12"/>
    <n v="16"/>
    <n v="91"/>
    <x v="0"/>
    <n v="15"/>
    <n v="0.05"/>
    <n v="5058.5"/>
    <n v="3844.46"/>
    <n v="33639.025000000001"/>
    <n v="6727.8050000000003"/>
  </r>
  <r>
    <s v="SO - 0005747"/>
    <s v="Online"/>
    <s v="WARE-PUJ1005"/>
    <d v="2019-12-01T00:00:00"/>
    <x v="670"/>
    <d v="2020-04-17T00:00:00"/>
    <x v="478"/>
    <n v="8"/>
    <s v="USD"/>
    <x v="20"/>
    <n v="17"/>
    <n v="14"/>
    <n v="313"/>
    <x v="2"/>
    <n v="8"/>
    <n v="0.05"/>
    <n v="1206"/>
    <n v="747.72"/>
    <n v="8019.9"/>
    <n v="2785.8599999999997"/>
  </r>
  <r>
    <s v="SO - 0005748"/>
    <s v="In-Store"/>
    <s v="WARE-MKL1006"/>
    <d v="2019-12-01T00:00:00"/>
    <x v="670"/>
    <d v="2020-04-25T00:00:00"/>
    <x v="485"/>
    <n v="16"/>
    <s v="USD"/>
    <x v="26"/>
    <n v="3"/>
    <n v="25"/>
    <n v="367"/>
    <x v="1"/>
    <n v="23"/>
    <n v="0.2"/>
    <n v="194.3"/>
    <n v="149.61100000000002"/>
    <n v="155.44000000000003"/>
    <n v="5.8290000000000077"/>
  </r>
  <r>
    <s v="SO - 0005749"/>
    <s v="In-Store"/>
    <s v="WARE-NMK1003"/>
    <d v="2019-12-01T00:00:00"/>
    <x v="671"/>
    <d v="2020-04-29T00:00:00"/>
    <x v="482"/>
    <n v="12"/>
    <s v="USD"/>
    <x v="27"/>
    <n v="1"/>
    <n v="34"/>
    <n v="131"/>
    <x v="1"/>
    <n v="43"/>
    <n v="0.05"/>
    <n v="1005"/>
    <n v="643.20000000000005"/>
    <n v="3819"/>
    <n v="1246.1999999999998"/>
  </r>
  <r>
    <s v="SO - 0005750"/>
    <s v="Distributor"/>
    <s v="WARE-PUJ1005"/>
    <d v="2019-12-01T00:00:00"/>
    <x v="671"/>
    <d v="2020-04-23T00:00:00"/>
    <x v="495"/>
    <n v="21"/>
    <s v="USD"/>
    <x v="2"/>
    <n v="21"/>
    <n v="7"/>
    <n v="301"/>
    <x v="3"/>
    <n v="25"/>
    <n v="7.4999999999999997E-2"/>
    <n v="1058.6000000000001"/>
    <n v="624.57400000000007"/>
    <n v="6854.4350000000013"/>
    <n v="2482.4170000000013"/>
  </r>
  <r>
    <s v="SO - 0005751"/>
    <s v="Wholesale"/>
    <s v="WARE-XYS1001"/>
    <d v="2019-12-01T00:00:00"/>
    <x v="671"/>
    <d v="2020-04-18T00:00:00"/>
    <x v="489"/>
    <n v="20"/>
    <s v="USD"/>
    <x v="25"/>
    <n v="27"/>
    <n v="29"/>
    <n v="2"/>
    <x v="1"/>
    <n v="24"/>
    <n v="0.05"/>
    <n v="1943"/>
    <n v="1651.55"/>
    <n v="14766.8"/>
    <n v="1554.3999999999996"/>
  </r>
  <r>
    <s v="SO - 0005752"/>
    <s v="In-Store"/>
    <s v="WARE-NBV1002"/>
    <d v="2019-12-01T00:00:00"/>
    <x v="671"/>
    <d v="2020-04-04T00:00:00"/>
    <x v="490"/>
    <n v="14"/>
    <s v="USD"/>
    <x v="22"/>
    <n v="11"/>
    <n v="37"/>
    <n v="64"/>
    <x v="1"/>
    <n v="39"/>
    <n v="0.05"/>
    <n v="2525.9"/>
    <n v="1288.2090000000001"/>
    <n v="7198.8150000000005"/>
    <n v="3334.1880000000001"/>
  </r>
  <r>
    <s v="SO - 0005753"/>
    <s v="In-Store"/>
    <s v="WARE-NBV1002"/>
    <d v="2019-12-01T00:00:00"/>
    <x v="671"/>
    <d v="2020-04-03T00:00:00"/>
    <x v="482"/>
    <n v="12"/>
    <s v="USD"/>
    <x v="0"/>
    <n v="6"/>
    <n v="46"/>
    <n v="71"/>
    <x v="1"/>
    <n v="43"/>
    <n v="7.4999999999999997E-2"/>
    <n v="5735.2"/>
    <n v="3670.5279999999998"/>
    <n v="31830.36"/>
    <n v="9807.1920000000027"/>
  </r>
  <r>
    <s v="SO - 0005754"/>
    <s v="In-Store"/>
    <s v="WARE-NMK1003"/>
    <d v="2019-12-01T00:00:00"/>
    <x v="671"/>
    <d v="2020-04-03T00:00:00"/>
    <x v="487"/>
    <n v="27"/>
    <s v="USD"/>
    <x v="14"/>
    <n v="7"/>
    <n v="35"/>
    <n v="179"/>
    <x v="0"/>
    <n v="34"/>
    <n v="0.05"/>
    <n v="1058.6000000000001"/>
    <n v="793.95"/>
    <n v="3017.01"/>
    <n v="635.15999999999985"/>
  </r>
  <r>
    <s v="SO - 0005755"/>
    <s v="Online"/>
    <s v="WARE-PUJ1005"/>
    <d v="2019-12-01T00:00:00"/>
    <x v="671"/>
    <d v="2020-04-06T00:00:00"/>
    <x v="486"/>
    <n v="13"/>
    <s v="USD"/>
    <x v="18"/>
    <n v="13"/>
    <n v="5"/>
    <n v="271"/>
    <x v="1"/>
    <n v="27"/>
    <n v="0.4"/>
    <n v="1239.5"/>
    <n v="607.35500000000002"/>
    <n v="5949.5999999999995"/>
    <n v="1090.7599999999993"/>
  </r>
  <r>
    <s v="SO - 0005756"/>
    <s v="In-Store"/>
    <s v="WARE-XYS1001"/>
    <d v="2019-12-01T00:00:00"/>
    <x v="671"/>
    <d v="2020-04-27T00:00:00"/>
    <x v="494"/>
    <n v="23"/>
    <s v="USD"/>
    <x v="27"/>
    <n v="1"/>
    <n v="34"/>
    <n v="4"/>
    <x v="0"/>
    <n v="42"/>
    <n v="7.4999999999999997E-2"/>
    <n v="3631.4"/>
    <n v="1561.502"/>
    <n v="6718.09"/>
    <n v="3595.0860000000002"/>
  </r>
  <r>
    <s v="SO - 0005757"/>
    <s v="In-Store"/>
    <s v="WARE-PUJ1005"/>
    <d v="2019-12-01T00:00:00"/>
    <x v="672"/>
    <d v="2020-04-05T00:00:00"/>
    <x v="477"/>
    <n v="7"/>
    <s v="USD"/>
    <x v="7"/>
    <n v="4"/>
    <n v="39"/>
    <n v="297"/>
    <x v="1"/>
    <n v="14"/>
    <n v="0.1"/>
    <n v="971.5"/>
    <n v="816.06"/>
    <n v="3497.4"/>
    <n v="233.16000000000031"/>
  </r>
  <r>
    <s v="SO - 0005758"/>
    <s v="In-Store"/>
    <s v="WARE-NMK1003"/>
    <d v="2019-12-01T00:00:00"/>
    <x v="672"/>
    <d v="2020-04-26T00:00:00"/>
    <x v="491"/>
    <n v="15"/>
    <s v="USD"/>
    <x v="0"/>
    <n v="6"/>
    <n v="23"/>
    <n v="183"/>
    <x v="2"/>
    <n v="13"/>
    <n v="7.4999999999999997E-2"/>
    <n v="5266.2"/>
    <n v="4212.96"/>
    <n v="9742.4699999999993"/>
    <n v="1316.5499999999993"/>
  </r>
  <r>
    <s v="SO - 0005759"/>
    <s v="Online"/>
    <s v="WARE-NMK1003"/>
    <d v="2019-12-01T00:00:00"/>
    <x v="672"/>
    <d v="2020-04-16T00:00:00"/>
    <x v="497"/>
    <n v="33"/>
    <s v="USD"/>
    <x v="16"/>
    <n v="18"/>
    <n v="7"/>
    <n v="135"/>
    <x v="2"/>
    <n v="7"/>
    <n v="7.4999999999999997E-2"/>
    <n v="3919.5"/>
    <n v="2978.82"/>
    <n v="7251.0750000000007"/>
    <n v="1293.4350000000004"/>
  </r>
  <r>
    <s v="SO - 0005760"/>
    <s v="In-Store"/>
    <s v="WARE-NMK1003"/>
    <d v="2019-12-01T00:00:00"/>
    <x v="672"/>
    <d v="2020-04-22T00:00:00"/>
    <x v="495"/>
    <n v="20"/>
    <s v="USD"/>
    <x v="5"/>
    <n v="12"/>
    <n v="42"/>
    <n v="142"/>
    <x v="2"/>
    <n v="37"/>
    <n v="0.2"/>
    <n v="2398.6"/>
    <n v="1750.9779999999998"/>
    <n v="3837.76"/>
    <n v="335.80400000000054"/>
  </r>
  <r>
    <s v="SO - 0005761"/>
    <s v="In-Store"/>
    <s v="WARE-XYS1001"/>
    <d v="2019-12-01T00:00:00"/>
    <x v="672"/>
    <d v="2020-04-18T00:00:00"/>
    <x v="485"/>
    <n v="14"/>
    <s v="USD"/>
    <x v="6"/>
    <n v="10"/>
    <n v="34"/>
    <n v="53"/>
    <x v="1"/>
    <n v="43"/>
    <n v="7.4999999999999997E-2"/>
    <n v="1078.7"/>
    <n v="862.96"/>
    <n v="4988.9875000000002"/>
    <n v="674.1875"/>
  </r>
  <r>
    <s v="SO - 0005762"/>
    <s v="In-Store"/>
    <s v="WARE-NMK1003"/>
    <d v="2019-12-01T00:00:00"/>
    <x v="672"/>
    <d v="2020-04-29T00:00:00"/>
    <x v="489"/>
    <n v="19"/>
    <s v="USD"/>
    <x v="5"/>
    <n v="12"/>
    <n v="41"/>
    <n v="132"/>
    <x v="1"/>
    <n v="32"/>
    <n v="0.05"/>
    <n v="3865.9"/>
    <n v="2860.7660000000001"/>
    <n v="7345.21"/>
    <n v="1623.6779999999999"/>
  </r>
  <r>
    <s v="SO - 0005763"/>
    <s v="Online"/>
    <s v="WARE-NMK1003"/>
    <d v="2019-12-01T00:00:00"/>
    <x v="672"/>
    <d v="2020-04-23T00:00:00"/>
    <x v="478"/>
    <n v="6"/>
    <s v="USD"/>
    <x v="23"/>
    <n v="15"/>
    <n v="1"/>
    <n v="161"/>
    <x v="1"/>
    <n v="23"/>
    <n v="7.4999999999999997E-2"/>
    <n v="3879.3"/>
    <n v="2599.1310000000003"/>
    <n v="10765.057500000003"/>
    <n v="2967.6645000000017"/>
  </r>
  <r>
    <s v="SO - 0005764"/>
    <s v="Online"/>
    <s v="WARE-NMK1003"/>
    <d v="2019-12-01T00:00:00"/>
    <x v="672"/>
    <d v="2020-04-26T00:00:00"/>
    <x v="499"/>
    <n v="34"/>
    <s v="USD"/>
    <x v="24"/>
    <n v="16"/>
    <n v="29"/>
    <n v="172"/>
    <x v="0"/>
    <n v="20"/>
    <n v="0.2"/>
    <n v="1011.7"/>
    <n v="566.55200000000013"/>
    <n v="2428.0800000000004"/>
    <n v="728.42399999999998"/>
  </r>
  <r>
    <s v="SO - 0005765"/>
    <s v="Distributor"/>
    <s v="WARE-NMK1003"/>
    <d v="2019-12-01T00:00:00"/>
    <x v="672"/>
    <d v="2020-04-09T00:00:00"/>
    <x v="490"/>
    <n v="13"/>
    <s v="USD"/>
    <x v="8"/>
    <n v="23"/>
    <n v="31"/>
    <n v="93"/>
    <x v="1"/>
    <n v="24"/>
    <n v="7.4999999999999997E-2"/>
    <n v="5688.3"/>
    <n v="2502.8520000000003"/>
    <n v="5261.6775000000007"/>
    <n v="2758.8255000000004"/>
  </r>
  <r>
    <s v="SO - 0005766"/>
    <s v="Distributor"/>
    <s v="WARE-NBV1002"/>
    <d v="2019-12-01T00:00:00"/>
    <x v="672"/>
    <d v="2020-04-07T00:00:00"/>
    <x v="492"/>
    <n v="18"/>
    <s v="USD"/>
    <x v="8"/>
    <n v="23"/>
    <n v="35"/>
    <n v="80"/>
    <x v="1"/>
    <n v="35"/>
    <n v="0.05"/>
    <n v="964.80000000000007"/>
    <n v="791.13599999999997"/>
    <n v="3666.2400000000002"/>
    <n v="501.69600000000037"/>
  </r>
  <r>
    <s v="SO - 0005767"/>
    <s v="Online"/>
    <s v="WARE-UHY1004"/>
    <d v="2019-12-01T00:00:00"/>
    <x v="673"/>
    <d v="2020-04-07T00:00:00"/>
    <x v="478"/>
    <n v="5"/>
    <s v="USD"/>
    <x v="23"/>
    <n v="15"/>
    <n v="27"/>
    <n v="207"/>
    <x v="1"/>
    <n v="46"/>
    <n v="0.05"/>
    <n v="2901.1"/>
    <n v="2146.8139999999999"/>
    <n v="11024.179999999998"/>
    <n v="2436.9239999999991"/>
  </r>
  <r>
    <s v="SO - 0005768"/>
    <s v="In-Store"/>
    <s v="WARE-NMK1003"/>
    <d v="2019-12-01T00:00:00"/>
    <x v="673"/>
    <d v="2020-04-20T00:00:00"/>
    <x v="500"/>
    <n v="27"/>
    <s v="USD"/>
    <x v="6"/>
    <n v="10"/>
    <n v="38"/>
    <n v="88"/>
    <x v="2"/>
    <n v="1"/>
    <n v="0.1"/>
    <n v="1145.7"/>
    <n v="492.65100000000001"/>
    <n v="7217.9100000000008"/>
    <n v="3769.3530000000005"/>
  </r>
  <r>
    <s v="SO - 0005769"/>
    <s v="Online"/>
    <s v="WARE-PUJ1005"/>
    <d v="2019-12-01T00:00:00"/>
    <x v="673"/>
    <d v="2020-04-30T00:00:00"/>
    <x v="482"/>
    <n v="10"/>
    <s v="USD"/>
    <x v="24"/>
    <n v="16"/>
    <n v="7"/>
    <n v="279"/>
    <x v="1"/>
    <n v="30"/>
    <n v="7.4999999999999997E-2"/>
    <n v="924.6"/>
    <n v="656.46600000000001"/>
    <n v="5131.5300000000007"/>
    <n v="1192.7340000000004"/>
  </r>
  <r>
    <s v="SO - 0005770"/>
    <s v="Online"/>
    <s v="WARE-NMK1003"/>
    <d v="2019-12-01T00:00:00"/>
    <x v="673"/>
    <d v="2020-04-25T00:00:00"/>
    <x v="486"/>
    <n v="11"/>
    <s v="USD"/>
    <x v="24"/>
    <n v="16"/>
    <n v="14"/>
    <n v="188"/>
    <x v="1"/>
    <n v="40"/>
    <n v="0.1"/>
    <n v="6378.4000000000005"/>
    <n v="3508.1200000000008"/>
    <n v="11481.12"/>
    <n v="4464.8799999999992"/>
  </r>
  <r>
    <s v="SO - 0005771"/>
    <s v="Online"/>
    <s v="WARE-NMK1003"/>
    <d v="2019-12-01T00:00:00"/>
    <x v="673"/>
    <d v="2020-04-19T00:00:00"/>
    <x v="491"/>
    <n v="14"/>
    <s v="USD"/>
    <x v="1"/>
    <n v="14"/>
    <n v="37"/>
    <n v="182"/>
    <x v="2"/>
    <n v="16"/>
    <n v="0.1"/>
    <n v="1092.1000000000001"/>
    <n v="589.73400000000015"/>
    <n v="2948.67"/>
    <n v="1179.4679999999996"/>
  </r>
  <r>
    <s v="SO - 0005772"/>
    <s v="In-Store"/>
    <s v="WARE-NMK1003"/>
    <d v="2019-12-01T00:00:00"/>
    <x v="673"/>
    <d v="2020-04-16T00:00:00"/>
    <x v="476"/>
    <n v="7"/>
    <s v="USD"/>
    <x v="26"/>
    <n v="3"/>
    <n v="29"/>
    <n v="91"/>
    <x v="2"/>
    <n v="8"/>
    <n v="0.15"/>
    <n v="3470.6"/>
    <n v="1874.124"/>
    <n v="20650.07"/>
    <n v="7531.2019999999993"/>
  </r>
  <r>
    <s v="SO - 0005773"/>
    <s v="In-Store"/>
    <s v="WARE-UHY1004"/>
    <d v="2019-12-01T00:00:00"/>
    <x v="673"/>
    <d v="2020-04-11T00:00:00"/>
    <x v="491"/>
    <n v="14"/>
    <s v="USD"/>
    <x v="6"/>
    <n v="10"/>
    <n v="33"/>
    <n v="206"/>
    <x v="0"/>
    <n v="38"/>
    <n v="0.1"/>
    <n v="3939.6"/>
    <n v="2481.9479999999999"/>
    <n v="28365.119999999999"/>
    <n v="8509.5360000000001"/>
  </r>
  <r>
    <s v="SO - 0005774"/>
    <s v="In-Store"/>
    <s v="WARE-PUJ1005"/>
    <d v="2019-12-01T00:00:00"/>
    <x v="673"/>
    <d v="2020-04-05T00:00:00"/>
    <x v="477"/>
    <n v="6"/>
    <s v="USD"/>
    <x v="7"/>
    <n v="4"/>
    <n v="1"/>
    <n v="314"/>
    <x v="1"/>
    <n v="27"/>
    <n v="0.2"/>
    <n v="214.4"/>
    <n v="122.208"/>
    <n v="514.56000000000006"/>
    <n v="147.93600000000004"/>
  </r>
  <r>
    <s v="SO - 0005775"/>
    <s v="In-Store"/>
    <s v="WARE-NMK1003"/>
    <d v="2019-12-01T00:00:00"/>
    <x v="673"/>
    <d v="2020-04-20T00:00:00"/>
    <x v="485"/>
    <n v="13"/>
    <s v="USD"/>
    <x v="9"/>
    <n v="8"/>
    <n v="41"/>
    <n v="168"/>
    <x v="1"/>
    <n v="31"/>
    <n v="0.3"/>
    <n v="1956.4"/>
    <n v="1584.6840000000002"/>
    <n v="9586.36"/>
    <n v="-1506.4279999999999"/>
  </r>
  <r>
    <s v="SO - 0005776"/>
    <s v="Online"/>
    <s v="WARE-UHY1004"/>
    <d v="2019-12-01T00:00:00"/>
    <x v="673"/>
    <d v="2020-04-29T00:00:00"/>
    <x v="495"/>
    <n v="19"/>
    <s v="USD"/>
    <x v="20"/>
    <n v="17"/>
    <n v="37"/>
    <n v="236"/>
    <x v="1"/>
    <n v="3"/>
    <n v="0.05"/>
    <n v="1105.5"/>
    <n v="784.90499999999997"/>
    <n v="6301.3499999999995"/>
    <n v="1591.9199999999992"/>
  </r>
  <r>
    <s v="SO - 0005777"/>
    <s v="Distributor"/>
    <s v="WARE-PUJ1005"/>
    <d v="2019-12-01T00:00:00"/>
    <x v="673"/>
    <d v="2020-04-09T00:00:00"/>
    <x v="490"/>
    <n v="12"/>
    <s v="USD"/>
    <x v="12"/>
    <n v="25"/>
    <n v="8"/>
    <n v="290"/>
    <x v="1"/>
    <n v="41"/>
    <n v="7.4999999999999997E-2"/>
    <n v="1078.7"/>
    <n v="539.35"/>
    <n v="7982.380000000001"/>
    <n v="3667.5800000000008"/>
  </r>
  <r>
    <s v="SO - 0005778"/>
    <s v="Distributor"/>
    <s v="WARE-NBV1002"/>
    <d v="2019-12-01T00:00:00"/>
    <x v="673"/>
    <d v="2020-04-26T00:00:00"/>
    <x v="478"/>
    <n v="5"/>
    <s v="USD"/>
    <x v="12"/>
    <n v="25"/>
    <n v="44"/>
    <n v="65"/>
    <x v="0"/>
    <n v="22"/>
    <n v="7.4999999999999997E-2"/>
    <n v="3986.5"/>
    <n v="1913.52"/>
    <n v="14750.050000000001"/>
    <n v="7095.9700000000012"/>
  </r>
  <r>
    <s v="SO - 0005779"/>
    <s v="In-Store"/>
    <s v="WARE-PUJ1005"/>
    <d v="2019-12-01T00:00:00"/>
    <x v="674"/>
    <d v="2020-05-02T00:00:00"/>
    <x v="483"/>
    <n v="3"/>
    <s v="USD"/>
    <x v="7"/>
    <n v="4"/>
    <n v="19"/>
    <n v="264"/>
    <x v="1"/>
    <n v="3"/>
    <n v="7.4999999999999997E-2"/>
    <n v="1018.4"/>
    <n v="814.72"/>
    <n v="942.02"/>
    <n v="127.29999999999995"/>
  </r>
  <r>
    <s v="SO - 0005780"/>
    <s v="Distributor"/>
    <s v="WARE-NMK1003"/>
    <d v="2019-12-01T00:00:00"/>
    <x v="674"/>
    <d v="2020-04-06T00:00:00"/>
    <x v="485"/>
    <n v="12"/>
    <s v="USD"/>
    <x v="8"/>
    <n v="23"/>
    <n v="42"/>
    <n v="156"/>
    <x v="1"/>
    <n v="40"/>
    <n v="0.2"/>
    <n v="1078.7"/>
    <n v="787.45100000000002"/>
    <n v="3451.84"/>
    <n v="302.03600000000006"/>
  </r>
  <r>
    <s v="SO - 0005781"/>
    <s v="Distributor"/>
    <s v="WARE-XYS1001"/>
    <d v="2019-12-01T00:00:00"/>
    <x v="674"/>
    <d v="2020-04-12T00:00:00"/>
    <x v="487"/>
    <n v="24"/>
    <s v="USD"/>
    <x v="2"/>
    <n v="21"/>
    <n v="44"/>
    <n v="1"/>
    <x v="1"/>
    <n v="29"/>
    <n v="0.2"/>
    <n v="2291.4"/>
    <n v="1260.2700000000002"/>
    <n v="10998.720000000001"/>
    <n v="3437.1000000000004"/>
  </r>
  <r>
    <s v="SO - 0005782"/>
    <s v="Online"/>
    <s v="WARE-XYS1001"/>
    <d v="2019-12-01T00:00:00"/>
    <x v="674"/>
    <d v="2020-04-14T00:00:00"/>
    <x v="477"/>
    <n v="5"/>
    <s v="USD"/>
    <x v="16"/>
    <n v="18"/>
    <n v="48"/>
    <n v="44"/>
    <x v="2"/>
    <n v="7"/>
    <n v="0.15"/>
    <n v="1132.3"/>
    <n v="611.44200000000001"/>
    <n v="3849.8199999999997"/>
    <n v="1404.0519999999997"/>
  </r>
  <r>
    <s v="SO - 0005783"/>
    <s v="Distributor"/>
    <s v="WARE-NMK1003"/>
    <d v="2019-12-01T00:00:00"/>
    <x v="674"/>
    <d v="2020-04-30T00:00:00"/>
    <x v="493"/>
    <n v="19"/>
    <s v="USD"/>
    <x v="12"/>
    <n v="25"/>
    <n v="39"/>
    <n v="156"/>
    <x v="1"/>
    <n v="23"/>
    <n v="0.05"/>
    <n v="1132.3"/>
    <n v="702.02599999999995"/>
    <n v="4302.74"/>
    <n v="1494.636"/>
  </r>
  <r>
    <s v="SO - 0005784"/>
    <s v="Online"/>
    <s v="WARE-MKL1006"/>
    <d v="2019-12-01T00:00:00"/>
    <x v="674"/>
    <d v="2020-04-23T00:00:00"/>
    <x v="476"/>
    <n v="6"/>
    <s v="USD"/>
    <x v="19"/>
    <n v="19"/>
    <n v="1"/>
    <n v="356"/>
    <x v="0"/>
    <n v="20"/>
    <n v="7.4999999999999997E-2"/>
    <n v="1025.1000000000001"/>
    <n v="563.80500000000018"/>
    <n v="4741.0875000000015"/>
    <n v="1922.0625000000005"/>
  </r>
  <r>
    <s v="SO - 0005785"/>
    <s v="In-Store"/>
    <s v="WARE-UHY1004"/>
    <d v="2019-12-01T00:00:00"/>
    <x v="674"/>
    <d v="2020-04-30T00:00:00"/>
    <x v="493"/>
    <n v="19"/>
    <s v="USD"/>
    <x v="22"/>
    <n v="11"/>
    <n v="22"/>
    <n v="234"/>
    <x v="0"/>
    <n v="34"/>
    <n v="0.05"/>
    <n v="2351.7000000000003"/>
    <n v="1599.1560000000004"/>
    <n v="11170.575000000001"/>
    <n v="3174.7949999999983"/>
  </r>
  <r>
    <s v="SO - 0005786"/>
    <s v="Distributor"/>
    <s v="WARE-UHY1004"/>
    <d v="2019-12-01T00:00:00"/>
    <x v="674"/>
    <d v="2020-04-26T00:00:00"/>
    <x v="476"/>
    <n v="6"/>
    <s v="USD"/>
    <x v="4"/>
    <n v="22"/>
    <n v="6"/>
    <n v="244"/>
    <x v="1"/>
    <n v="32"/>
    <n v="0.05"/>
    <n v="3450.5"/>
    <n v="2070.2999999999997"/>
    <n v="22945.825000000001"/>
    <n v="8453.7250000000022"/>
  </r>
  <r>
    <s v="SO - 0005787"/>
    <s v="Distributor"/>
    <s v="WARE-UHY1004"/>
    <d v="2019-12-01T00:00:00"/>
    <x v="674"/>
    <d v="2020-04-23T00:00:00"/>
    <x v="490"/>
    <n v="11"/>
    <s v="USD"/>
    <x v="8"/>
    <n v="23"/>
    <n v="47"/>
    <n v="248"/>
    <x v="1"/>
    <n v="27"/>
    <n v="0.05"/>
    <n v="2003.3"/>
    <n v="1121.8480000000002"/>
    <n v="9515.6749999999993"/>
    <n v="3906.4349999999986"/>
  </r>
  <r>
    <s v="SO - 0005788"/>
    <s v="In-Store"/>
    <s v="WARE-PUJ1005"/>
    <d v="2019-12-01T00:00:00"/>
    <x v="674"/>
    <d v="2020-04-07T00:00:00"/>
    <x v="491"/>
    <n v="13"/>
    <s v="USD"/>
    <x v="11"/>
    <n v="5"/>
    <n v="43"/>
    <n v="288"/>
    <x v="1"/>
    <n v="14"/>
    <n v="0.05"/>
    <n v="2606.3000000000002"/>
    <n v="1068.5830000000001"/>
    <n v="2475.9850000000001"/>
    <n v="1407.402"/>
  </r>
  <r>
    <s v="SO - 0005789"/>
    <s v="In-Store"/>
    <s v="WARE-PUJ1005"/>
    <d v="2019-12-01T00:00:00"/>
    <x v="674"/>
    <d v="2020-04-28T00:00:00"/>
    <x v="491"/>
    <n v="13"/>
    <s v="USD"/>
    <x v="14"/>
    <n v="7"/>
    <n v="12"/>
    <n v="266"/>
    <x v="1"/>
    <n v="41"/>
    <n v="0.05"/>
    <n v="1902.8"/>
    <n v="1427.1"/>
    <n v="9038.2999999999993"/>
    <n v="1902.7999999999993"/>
  </r>
  <r>
    <s v="SO - 0005790"/>
    <s v="In-Store"/>
    <s v="WARE-XYS1001"/>
    <d v="2019-12-01T00:00:00"/>
    <x v="674"/>
    <d v="2020-04-17T00:00:00"/>
    <x v="488"/>
    <n v="23"/>
    <s v="USD"/>
    <x v="9"/>
    <n v="8"/>
    <n v="5"/>
    <n v="17"/>
    <x v="0"/>
    <n v="5"/>
    <n v="0.05"/>
    <n v="2371.8000000000002"/>
    <n v="1565.3880000000001"/>
    <n v="4506.42"/>
    <n v="1375.6439999999998"/>
  </r>
  <r>
    <s v="SO - 0005791"/>
    <s v="In-Store"/>
    <s v="WARE-PUJ1005"/>
    <d v="2019-12-01T00:00:00"/>
    <x v="675"/>
    <d v="2020-04-24T00:00:00"/>
    <x v="488"/>
    <n v="22"/>
    <s v="USD"/>
    <x v="0"/>
    <n v="6"/>
    <n v="12"/>
    <n v="315"/>
    <x v="1"/>
    <n v="2"/>
    <n v="0.05"/>
    <n v="3162.4"/>
    <n v="1865.816"/>
    <n v="12017.119999999999"/>
    <n v="4553.8559999999989"/>
  </r>
  <r>
    <s v="SO - 0005792"/>
    <s v="Online"/>
    <s v="WARE-NMK1003"/>
    <d v="2019-12-01T00:00:00"/>
    <x v="675"/>
    <d v="2020-04-11T00:00:00"/>
    <x v="487"/>
    <n v="23"/>
    <s v="USD"/>
    <x v="24"/>
    <n v="16"/>
    <n v="24"/>
    <n v="198"/>
    <x v="1"/>
    <n v="44"/>
    <n v="0.1"/>
    <n v="221.1"/>
    <n v="161.40299999999999"/>
    <n v="1591.92"/>
    <n v="300.69600000000014"/>
  </r>
  <r>
    <s v="SO - 0005793"/>
    <s v="Online"/>
    <s v="WARE-PUJ1005"/>
    <d v="2019-12-01T00:00:00"/>
    <x v="675"/>
    <d v="2020-04-07T00:00:00"/>
    <x v="498"/>
    <n v="24"/>
    <s v="USD"/>
    <x v="23"/>
    <n v="15"/>
    <n v="45"/>
    <n v="306"/>
    <x v="0"/>
    <n v="5"/>
    <n v="0.15"/>
    <n v="1118.9000000000001"/>
    <n v="593.01700000000005"/>
    <n v="4755.3249999999998"/>
    <n v="1790.2399999999998"/>
  </r>
  <r>
    <s v="SO - 0005794"/>
    <s v="In-Store"/>
    <s v="WARE-PUJ1005"/>
    <d v="2019-12-01T00:00:00"/>
    <x v="675"/>
    <d v="2020-04-15T00:00:00"/>
    <x v="493"/>
    <n v="18"/>
    <s v="USD"/>
    <x v="9"/>
    <n v="8"/>
    <n v="35"/>
    <n v="317"/>
    <x v="0"/>
    <n v="12"/>
    <n v="7.4999999999999997E-2"/>
    <n v="2626.4"/>
    <n v="1391.9920000000002"/>
    <n v="9717.68"/>
    <n v="4149.7119999999995"/>
  </r>
  <r>
    <s v="SO - 0005795"/>
    <s v="Wholesale"/>
    <s v="WARE-NBV1002"/>
    <d v="2019-12-01T00:00:00"/>
    <x v="675"/>
    <d v="2020-04-29T00:00:00"/>
    <x v="489"/>
    <n v="16"/>
    <s v="USD"/>
    <x v="25"/>
    <n v="27"/>
    <n v="40"/>
    <n v="77"/>
    <x v="4"/>
    <n v="9"/>
    <n v="0.1"/>
    <n v="750.4"/>
    <n v="547.79199999999992"/>
    <n v="3376.8"/>
    <n v="637.8400000000006"/>
  </r>
  <r>
    <s v="SO - 0005796"/>
    <s v="In-Store"/>
    <s v="WARE-NMK1003"/>
    <d v="2019-12-01T00:00:00"/>
    <x v="675"/>
    <d v="2020-04-10T00:00:00"/>
    <x v="497"/>
    <n v="30"/>
    <s v="USD"/>
    <x v="9"/>
    <n v="8"/>
    <n v="49"/>
    <n v="114"/>
    <x v="2"/>
    <n v="1"/>
    <n v="0.15"/>
    <n v="1051.9000000000001"/>
    <n v="788.92500000000007"/>
    <n v="7152.92"/>
    <n v="841.51999999999953"/>
  </r>
  <r>
    <s v="SO - 0005797"/>
    <s v="Distributor"/>
    <s v="WARE-NMK1003"/>
    <d v="2019-12-01T00:00:00"/>
    <x v="675"/>
    <d v="2020-04-28T00:00:00"/>
    <x v="486"/>
    <n v="9"/>
    <s v="USD"/>
    <x v="17"/>
    <n v="20"/>
    <n v="12"/>
    <n v="102"/>
    <x v="1"/>
    <n v="27"/>
    <n v="7.4999999999999997E-2"/>
    <n v="3999.9"/>
    <n v="2719.9320000000002"/>
    <n v="7399.8150000000005"/>
    <n v="1959.951"/>
  </r>
  <r>
    <s v="SO - 0005798"/>
    <s v="Distributor"/>
    <s v="WARE-NMK1003"/>
    <d v="2019-12-01T00:00:00"/>
    <x v="675"/>
    <d v="2020-04-29T00:00:00"/>
    <x v="491"/>
    <n v="12"/>
    <s v="USD"/>
    <x v="4"/>
    <n v="22"/>
    <n v="20"/>
    <n v="183"/>
    <x v="1"/>
    <n v="41"/>
    <n v="0.05"/>
    <n v="6110.4000000000005"/>
    <n v="3299.6160000000004"/>
    <n v="29024.400000000001"/>
    <n v="12526.32"/>
  </r>
  <r>
    <s v="SO - 0005799"/>
    <s v="In-Store"/>
    <s v="WARE-UHY1004"/>
    <d v="2019-12-01T00:00:00"/>
    <x v="676"/>
    <d v="2020-04-12T00:00:00"/>
    <x v="490"/>
    <n v="9"/>
    <s v="USD"/>
    <x v="5"/>
    <n v="12"/>
    <n v="39"/>
    <n v="244"/>
    <x v="1"/>
    <n v="27"/>
    <n v="0.05"/>
    <n v="167.5"/>
    <n v="132.32500000000002"/>
    <n v="1273"/>
    <n v="214.39999999999986"/>
  </r>
  <r>
    <s v="SO - 0005800"/>
    <s v="In-Store"/>
    <s v="WARE-XYS1001"/>
    <d v="2019-12-01T00:00:00"/>
    <x v="676"/>
    <d v="2020-04-28T00:00:00"/>
    <x v="477"/>
    <n v="3"/>
    <s v="USD"/>
    <x v="10"/>
    <n v="9"/>
    <n v="3"/>
    <n v="45"/>
    <x v="2"/>
    <n v="16"/>
    <n v="7.4999999999999997E-2"/>
    <n v="4006.6"/>
    <n v="3325.4779999999996"/>
    <n v="14824.42"/>
    <n v="1522.5080000000016"/>
  </r>
  <r>
    <s v="SO - 0005801"/>
    <s v="Distributor"/>
    <s v="WARE-UHY1004"/>
    <d v="2019-12-01T00:00:00"/>
    <x v="676"/>
    <d v="2020-04-10T00:00:00"/>
    <x v="478"/>
    <n v="2"/>
    <s v="USD"/>
    <x v="4"/>
    <n v="22"/>
    <n v="12"/>
    <n v="207"/>
    <x v="1"/>
    <n v="14"/>
    <n v="0.3"/>
    <n v="3966.4"/>
    <n v="2498.8319999999999"/>
    <n v="8329.44"/>
    <n v="832.94400000000132"/>
  </r>
  <r>
    <s v="SO - 0005802"/>
    <s v="Online"/>
    <s v="WARE-PUJ1005"/>
    <d v="2019-12-01T00:00:00"/>
    <x v="676"/>
    <d v="2020-04-14T00:00:00"/>
    <x v="492"/>
    <n v="14"/>
    <s v="USD"/>
    <x v="24"/>
    <n v="16"/>
    <n v="2"/>
    <n v="270"/>
    <x v="1"/>
    <n v="43"/>
    <n v="0.05"/>
    <n v="971.5"/>
    <n v="573.18499999999995"/>
    <n v="3691.7"/>
    <n v="1398.96"/>
  </r>
  <r>
    <s v="SO - 0005803"/>
    <s v="Online"/>
    <s v="WARE-MKL1006"/>
    <d v="2019-12-01T00:00:00"/>
    <x v="676"/>
    <d v="2020-05-03T00:00:00"/>
    <x v="491"/>
    <n v="11"/>
    <s v="USD"/>
    <x v="24"/>
    <n v="16"/>
    <n v="12"/>
    <n v="338"/>
    <x v="4"/>
    <n v="9"/>
    <n v="7.4999999999999997E-2"/>
    <n v="991.6"/>
    <n v="565.21199999999999"/>
    <n v="3668.92"/>
    <n v="1408.0720000000001"/>
  </r>
  <r>
    <s v="SO - 0005804"/>
    <s v="Online"/>
    <s v="WARE-UHY1004"/>
    <d v="2019-12-01T00:00:00"/>
    <x v="676"/>
    <d v="2020-04-20T00:00:00"/>
    <x v="489"/>
    <n v="15"/>
    <s v="USD"/>
    <x v="19"/>
    <n v="19"/>
    <n v="43"/>
    <n v="253"/>
    <x v="1"/>
    <n v="30"/>
    <n v="0.1"/>
    <n v="2646.5"/>
    <n v="1243.855"/>
    <n v="7145.55"/>
    <n v="3413.9850000000001"/>
  </r>
  <r>
    <s v="SO - 0005805"/>
    <s v="In-Store"/>
    <s v="WARE-XYS1001"/>
    <d v="2019-12-01T00:00:00"/>
    <x v="676"/>
    <d v="2020-04-23T00:00:00"/>
    <x v="477"/>
    <n v="3"/>
    <s v="USD"/>
    <x v="9"/>
    <n v="8"/>
    <n v="22"/>
    <n v="36"/>
    <x v="1"/>
    <n v="17"/>
    <n v="0.15"/>
    <n v="3718.5"/>
    <n v="2751.69"/>
    <n v="15803.625"/>
    <n v="2045.1749999999993"/>
  </r>
  <r>
    <s v="SO - 0005806"/>
    <s v="In-Store"/>
    <s v="WARE-UHY1004"/>
    <d v="2019-12-01T00:00:00"/>
    <x v="676"/>
    <d v="2020-04-20T00:00:00"/>
    <x v="477"/>
    <n v="3"/>
    <s v="USD"/>
    <x v="6"/>
    <n v="10"/>
    <n v="42"/>
    <n v="245"/>
    <x v="3"/>
    <n v="6"/>
    <n v="0.05"/>
    <n v="2278"/>
    <n v="1321.24"/>
    <n v="17312.8"/>
    <n v="6742.8799999999992"/>
  </r>
  <r>
    <s v="SO - 0005807"/>
    <s v="Online"/>
    <s v="WARE-PUJ1005"/>
    <d v="2019-12-01T00:00:00"/>
    <x v="676"/>
    <d v="2020-04-09T00:00:00"/>
    <x v="496"/>
    <n v="25"/>
    <s v="USD"/>
    <x v="18"/>
    <n v="13"/>
    <n v="1"/>
    <n v="283"/>
    <x v="3"/>
    <n v="25"/>
    <n v="0.1"/>
    <n v="1708.5"/>
    <n v="1178.865"/>
    <n v="1537.65"/>
    <n v="358.78500000000008"/>
  </r>
  <r>
    <s v="SO - 0005808"/>
    <s v="Online"/>
    <s v="WARE-NMK1003"/>
    <d v="2019-12-01T00:00:00"/>
    <x v="676"/>
    <d v="2020-04-09T00:00:00"/>
    <x v="489"/>
    <n v="15"/>
    <s v="USD"/>
    <x v="5"/>
    <n v="12"/>
    <n v="12"/>
    <n v="165"/>
    <x v="1"/>
    <n v="39"/>
    <n v="7.4999999999999997E-2"/>
    <n v="5902.7"/>
    <n v="4958.268"/>
    <n v="21839.99"/>
    <n v="2006.9180000000015"/>
  </r>
  <r>
    <s v="SO - 0005809"/>
    <s v="In-Store"/>
    <s v="WARE-XYS1001"/>
    <d v="2019-12-01T00:00:00"/>
    <x v="677"/>
    <d v="2020-04-30T00:00:00"/>
    <x v="493"/>
    <n v="16"/>
    <s v="USD"/>
    <x v="27"/>
    <n v="1"/>
    <n v="22"/>
    <n v="51"/>
    <x v="2"/>
    <n v="16"/>
    <n v="7.4999999999999997E-2"/>
    <n v="227.8"/>
    <n v="184.51800000000003"/>
    <n v="842.86000000000013"/>
    <n v="104.78800000000001"/>
  </r>
  <r>
    <s v="SO - 0005810"/>
    <s v="In-Store"/>
    <s v="WARE-PUJ1005"/>
    <d v="2019-12-01T00:00:00"/>
    <x v="677"/>
    <d v="2020-04-27T00:00:00"/>
    <x v="488"/>
    <n v="20"/>
    <s v="USD"/>
    <x v="22"/>
    <n v="11"/>
    <n v="36"/>
    <n v="303"/>
    <x v="0"/>
    <n v="42"/>
    <n v="0.3"/>
    <n v="1902.8"/>
    <n v="1217.7919999999999"/>
    <n v="2663.9199999999996"/>
    <n v="228.33599999999979"/>
  </r>
  <r>
    <s v="SO - 0005811"/>
    <s v="Distributor"/>
    <s v="WARE-UHY1004"/>
    <d v="2019-12-01T00:00:00"/>
    <x v="677"/>
    <d v="2020-04-23T00:00:00"/>
    <x v="486"/>
    <n v="7"/>
    <s v="USD"/>
    <x v="2"/>
    <n v="21"/>
    <n v="47"/>
    <n v="250"/>
    <x v="0"/>
    <n v="15"/>
    <n v="7.4999999999999997E-2"/>
    <n v="3966.4"/>
    <n v="2895.4720000000002"/>
    <n v="14675.68"/>
    <n v="3093.7919999999995"/>
  </r>
  <r>
    <s v="SO - 0005812"/>
    <s v="Online"/>
    <s v="WARE-PUJ1005"/>
    <d v="2019-12-01T00:00:00"/>
    <x v="677"/>
    <d v="2020-04-09T00:00:00"/>
    <x v="488"/>
    <n v="20"/>
    <s v="USD"/>
    <x v="24"/>
    <n v="16"/>
    <n v="50"/>
    <n v="299"/>
    <x v="0"/>
    <n v="20"/>
    <n v="0.1"/>
    <n v="1085.4000000000001"/>
    <n v="716.36400000000015"/>
    <n v="6838.0200000000013"/>
    <n v="1823.4720000000007"/>
  </r>
  <r>
    <s v="SO - 0005813"/>
    <s v="Distributor"/>
    <s v="WARE-XYS1001"/>
    <d v="2019-12-01T00:00:00"/>
    <x v="677"/>
    <d v="2020-04-29T00:00:00"/>
    <x v="497"/>
    <n v="28"/>
    <s v="USD"/>
    <x v="2"/>
    <n v="21"/>
    <n v="41"/>
    <n v="3"/>
    <x v="0"/>
    <n v="42"/>
    <n v="0.2"/>
    <n v="1159.1000000000001"/>
    <n v="788.1880000000001"/>
    <n v="927.2800000000002"/>
    <n v="139.0920000000001"/>
  </r>
  <r>
    <s v="SO - 0005814"/>
    <s v="In-Store"/>
    <s v="WARE-UHY1004"/>
    <d v="2019-12-01T00:00:00"/>
    <x v="677"/>
    <d v="2020-05-03T00:00:00"/>
    <x v="482"/>
    <n v="6"/>
    <s v="USD"/>
    <x v="27"/>
    <n v="1"/>
    <n v="39"/>
    <n v="212"/>
    <x v="0"/>
    <n v="15"/>
    <n v="0.3"/>
    <n v="5226"/>
    <n v="4442.0999999999995"/>
    <n v="25607.399999999998"/>
    <n v="-5487.2999999999993"/>
  </r>
  <r>
    <s v="SO - 0005815"/>
    <s v="Online"/>
    <s v="WARE-UHY1004"/>
    <d v="2019-12-01T00:00:00"/>
    <x v="677"/>
    <d v="2020-04-14T00:00:00"/>
    <x v="493"/>
    <n v="16"/>
    <s v="USD"/>
    <x v="17"/>
    <n v="20"/>
    <n v="14"/>
    <n v="226"/>
    <x v="2"/>
    <n v="4"/>
    <n v="7.4999999999999997E-2"/>
    <n v="1849.2"/>
    <n v="1423.884"/>
    <n v="3421.0200000000004"/>
    <n v="573.25200000000041"/>
  </r>
  <r>
    <s v="SO - 0005816"/>
    <s v="Online"/>
    <s v="WARE-UHY1004"/>
    <d v="2019-12-01T00:00:00"/>
    <x v="677"/>
    <d v="2020-04-23T00:00:00"/>
    <x v="476"/>
    <n v="3"/>
    <s v="USD"/>
    <x v="1"/>
    <n v="14"/>
    <n v="32"/>
    <n v="257"/>
    <x v="1"/>
    <n v="17"/>
    <n v="0.1"/>
    <n v="1989.9"/>
    <n v="895.45500000000004"/>
    <n v="8954.5500000000011"/>
    <n v="4477.2750000000005"/>
  </r>
  <r>
    <s v="SO - 0005817"/>
    <s v="In-Store"/>
    <s v="WARE-NMK1003"/>
    <d v="2019-12-01T00:00:00"/>
    <x v="677"/>
    <d v="2020-05-05T00:00:00"/>
    <x v="501"/>
    <n v="27"/>
    <s v="USD"/>
    <x v="7"/>
    <n v="4"/>
    <n v="10"/>
    <n v="193"/>
    <x v="1"/>
    <n v="31"/>
    <n v="0.05"/>
    <n v="3959.7000000000003"/>
    <n v="3167.76"/>
    <n v="18808.575000000001"/>
    <n v="2969.7749999999996"/>
  </r>
  <r>
    <s v="SO - 0005818"/>
    <s v="Distributor"/>
    <s v="WARE-PUJ1005"/>
    <d v="2019-12-01T00:00:00"/>
    <x v="677"/>
    <d v="2020-04-24T00:00:00"/>
    <x v="499"/>
    <n v="29"/>
    <s v="USD"/>
    <x v="17"/>
    <n v="20"/>
    <n v="4"/>
    <n v="278"/>
    <x v="1"/>
    <n v="23"/>
    <n v="0.1"/>
    <n v="221.1"/>
    <n v="172.458"/>
    <n v="1392.93"/>
    <n v="185.72400000000016"/>
  </r>
  <r>
    <s v="SO - 0005819"/>
    <s v="In-Store"/>
    <s v="WARE-XYS1001"/>
    <d v="2019-12-01T00:00:00"/>
    <x v="677"/>
    <d v="2020-04-16T00:00:00"/>
    <x v="476"/>
    <n v="3"/>
    <s v="USD"/>
    <x v="11"/>
    <n v="5"/>
    <n v="23"/>
    <n v="46"/>
    <x v="1"/>
    <n v="14"/>
    <n v="0.05"/>
    <n v="3711.8"/>
    <n v="2524.0240000000003"/>
    <n v="17631.05"/>
    <n v="5010.9299999999967"/>
  </r>
  <r>
    <s v="SO - 0005820"/>
    <s v="Online"/>
    <s v="WARE-NMK1003"/>
    <d v="2019-12-01T00:00:00"/>
    <x v="677"/>
    <d v="2020-05-04T00:00:00"/>
    <x v="488"/>
    <n v="20"/>
    <s v="USD"/>
    <x v="18"/>
    <n v="13"/>
    <n v="10"/>
    <n v="103"/>
    <x v="0"/>
    <n v="38"/>
    <n v="0.05"/>
    <n v="3939.6"/>
    <n v="3348.66"/>
    <n v="3742.62"/>
    <n v="393.96000000000004"/>
  </r>
  <r>
    <s v="SO - 0005821"/>
    <s v="In-Store"/>
    <s v="WARE-PUJ1005"/>
    <d v="2019-12-01T00:00:00"/>
    <x v="677"/>
    <d v="2020-04-21T00:00:00"/>
    <x v="485"/>
    <n v="9"/>
    <s v="USD"/>
    <x v="7"/>
    <n v="4"/>
    <n v="24"/>
    <n v="268"/>
    <x v="1"/>
    <n v="21"/>
    <n v="0.2"/>
    <n v="180.9"/>
    <n v="133.86600000000001"/>
    <n v="578.88"/>
    <n v="43.41599999999994"/>
  </r>
  <r>
    <s v="SO - 0005822"/>
    <s v="In-Store"/>
    <s v="WARE-UHY1004"/>
    <d v="2019-12-01T00:00:00"/>
    <x v="678"/>
    <d v="2020-05-02T00:00:00"/>
    <x v="490"/>
    <n v="7"/>
    <s v="USD"/>
    <x v="14"/>
    <n v="7"/>
    <n v="30"/>
    <n v="210"/>
    <x v="2"/>
    <n v="7"/>
    <n v="0.15"/>
    <n v="1045.2"/>
    <n v="888.42"/>
    <n v="888.42"/>
    <n v="0"/>
  </r>
  <r>
    <s v="SO - 0005823"/>
    <s v="In-Store"/>
    <s v="WARE-UHY1004"/>
    <d v="2019-12-01T00:00:00"/>
    <x v="678"/>
    <d v="2020-04-30T00:00:00"/>
    <x v="486"/>
    <n v="6"/>
    <s v="USD"/>
    <x v="14"/>
    <n v="7"/>
    <n v="50"/>
    <n v="241"/>
    <x v="1"/>
    <n v="27"/>
    <n v="0.4"/>
    <n v="958.1"/>
    <n v="440.72600000000006"/>
    <n v="1149.72"/>
    <n v="268.26799999999992"/>
  </r>
  <r>
    <s v="SO - 0005824"/>
    <s v="Online"/>
    <s v="WARE-XYS1001"/>
    <d v="2019-12-01T00:00:00"/>
    <x v="678"/>
    <d v="2020-04-25T00:00:00"/>
    <x v="489"/>
    <n v="13"/>
    <s v="USD"/>
    <x v="23"/>
    <n v="15"/>
    <n v="21"/>
    <n v="3"/>
    <x v="0"/>
    <n v="19"/>
    <n v="7.4999999999999997E-2"/>
    <n v="1112.2"/>
    <n v="778.54"/>
    <n v="1028.7850000000001"/>
    <n v="250.24500000000012"/>
  </r>
  <r>
    <s v="SO - 0005825"/>
    <s v="Online"/>
    <s v="WARE-PUJ1005"/>
    <d v="2019-12-01T00:00:00"/>
    <x v="679"/>
    <d v="2020-04-26T00:00:00"/>
    <x v="494"/>
    <n v="15"/>
    <s v="USD"/>
    <x v="5"/>
    <n v="12"/>
    <n v="26"/>
    <n v="301"/>
    <x v="3"/>
    <n v="25"/>
    <n v="0.1"/>
    <n v="1889.4"/>
    <n v="906.91200000000003"/>
    <n v="6801.84"/>
    <n v="3174.192"/>
  </r>
  <r>
    <s v="SO - 0005826"/>
    <s v="In-Store"/>
    <s v="WARE-PUJ1005"/>
    <d v="2019-12-01T00:00:00"/>
    <x v="679"/>
    <d v="2020-04-12T00:00:00"/>
    <x v="492"/>
    <n v="11"/>
    <s v="USD"/>
    <x v="11"/>
    <n v="5"/>
    <n v="31"/>
    <n v="267"/>
    <x v="0"/>
    <n v="22"/>
    <n v="7.4999999999999997E-2"/>
    <n v="1112.2"/>
    <n v="745.17400000000009"/>
    <n v="1028.7850000000001"/>
    <n v="283.61099999999999"/>
  </r>
  <r>
    <s v="SO - 0005827"/>
    <s v="Online"/>
    <s v="WARE-XYS1001"/>
    <d v="2019-12-01T00:00:00"/>
    <x v="679"/>
    <d v="2020-05-04T00:00:00"/>
    <x v="491"/>
    <n v="8"/>
    <s v="USD"/>
    <x v="20"/>
    <n v="17"/>
    <n v="37"/>
    <n v="56"/>
    <x v="1"/>
    <n v="11"/>
    <n v="0.15"/>
    <n v="268"/>
    <n v="203.68"/>
    <n v="1366.8"/>
    <n v="144.72000000000003"/>
  </r>
  <r>
    <s v="SO - 0005828"/>
    <s v="Online"/>
    <s v="WARE-PUJ1005"/>
    <d v="2019-12-01T00:00:00"/>
    <x v="679"/>
    <d v="2020-04-17T00:00:00"/>
    <x v="491"/>
    <n v="8"/>
    <s v="USD"/>
    <x v="24"/>
    <n v="16"/>
    <n v="5"/>
    <n v="323"/>
    <x v="0"/>
    <n v="38"/>
    <n v="0.4"/>
    <n v="3437.1"/>
    <n v="2199.7440000000001"/>
    <n v="2062.2599999999998"/>
    <n v="-137.48400000000038"/>
  </r>
  <r>
    <s v="SO - 0005829"/>
    <s v="In-Store"/>
    <s v="WARE-NMK1003"/>
    <d v="2019-12-01T00:00:00"/>
    <x v="679"/>
    <d v="2020-05-07T00:00:00"/>
    <x v="501"/>
    <n v="25"/>
    <s v="USD"/>
    <x v="11"/>
    <n v="5"/>
    <n v="47"/>
    <n v="135"/>
    <x v="1"/>
    <n v="17"/>
    <n v="0.15"/>
    <n v="1125.6000000000001"/>
    <n v="574.05600000000004"/>
    <n v="6697.3200000000006"/>
    <n v="2678.9280000000003"/>
  </r>
  <r>
    <s v="SO - 0005830"/>
    <s v="In-Store"/>
    <s v="WARE-PUJ1005"/>
    <d v="2019-12-01T00:00:00"/>
    <x v="679"/>
    <d v="2020-04-27T00:00:00"/>
    <x v="501"/>
    <n v="25"/>
    <s v="USD"/>
    <x v="5"/>
    <n v="12"/>
    <n v="5"/>
    <n v="304"/>
    <x v="0"/>
    <n v="5"/>
    <n v="0.15"/>
    <n v="1078.7"/>
    <n v="722.72900000000004"/>
    <n v="916.89499999999998"/>
    <n v="194.16599999999994"/>
  </r>
  <r>
    <s v="SO - 0005831"/>
    <s v="Online"/>
    <s v="WARE-PUJ1005"/>
    <d v="2019-12-01T00:00:00"/>
    <x v="680"/>
    <d v="2020-05-06T00:00:00"/>
    <x v="491"/>
    <n v="7"/>
    <s v="USD"/>
    <x v="20"/>
    <n v="17"/>
    <n v="14"/>
    <n v="317"/>
    <x v="1"/>
    <n v="3"/>
    <n v="0.1"/>
    <n v="268"/>
    <n v="176.88"/>
    <n v="1447.2"/>
    <n v="385.92000000000007"/>
  </r>
  <r>
    <s v="SO - 0005832"/>
    <s v="Online"/>
    <s v="WARE-MKL1006"/>
    <d v="2019-12-01T00:00:00"/>
    <x v="680"/>
    <d v="2020-05-01T00:00:00"/>
    <x v="502"/>
    <n v="27"/>
    <s v="USD"/>
    <x v="16"/>
    <n v="18"/>
    <n v="41"/>
    <n v="351"/>
    <x v="0"/>
    <n v="12"/>
    <n v="0.05"/>
    <n v="2244.5"/>
    <n v="1122.25"/>
    <n v="8529.1"/>
    <n v="4040.1000000000004"/>
  </r>
  <r>
    <s v="SO - 0005833"/>
    <s v="In-Store"/>
    <s v="WARE-PUJ1005"/>
    <d v="2019-12-01T00:00:00"/>
    <x v="680"/>
    <d v="2020-04-26T00:00:00"/>
    <x v="500"/>
    <n v="20"/>
    <s v="USD"/>
    <x v="7"/>
    <n v="4"/>
    <n v="9"/>
    <n v="281"/>
    <x v="0"/>
    <n v="22"/>
    <n v="7.4999999999999997E-2"/>
    <n v="2914.5"/>
    <n v="1690.4099999999999"/>
    <n v="21567.3"/>
    <n v="8044.02"/>
  </r>
  <r>
    <s v="SO - 0005834"/>
    <s v="In-Store"/>
    <s v="WARE-XYS1001"/>
    <d v="2019-12-01T00:00:00"/>
    <x v="680"/>
    <d v="2020-04-30T00:00:00"/>
    <x v="492"/>
    <n v="10"/>
    <s v="USD"/>
    <x v="5"/>
    <n v="12"/>
    <n v="28"/>
    <n v="5"/>
    <x v="1"/>
    <n v="30"/>
    <n v="7.4999999999999997E-2"/>
    <n v="3906.1"/>
    <n v="2538.9650000000001"/>
    <n v="3613.1424999999999"/>
    <n v="1074.1774999999998"/>
  </r>
  <r>
    <s v="SO - 0005835"/>
    <s v="In-Store"/>
    <s v="WARE-NMK1003"/>
    <d v="2019-12-01T00:00:00"/>
    <x v="680"/>
    <d v="2020-04-16T00:00:00"/>
    <x v="493"/>
    <n v="13"/>
    <s v="USD"/>
    <x v="10"/>
    <n v="9"/>
    <n v="32"/>
    <n v="159"/>
    <x v="2"/>
    <n v="13"/>
    <n v="0.3"/>
    <n v="1092.1000000000001"/>
    <n v="709.86500000000012"/>
    <n v="1528.94"/>
    <n v="109.20999999999981"/>
  </r>
  <r>
    <s v="SO - 0005836"/>
    <s v="Online"/>
    <s v="WARE-XYS1001"/>
    <d v="2019-12-01T00:00:00"/>
    <x v="680"/>
    <d v="2020-04-28T00:00:00"/>
    <x v="485"/>
    <n v="6"/>
    <s v="USD"/>
    <x v="1"/>
    <n v="14"/>
    <n v="35"/>
    <n v="43"/>
    <x v="1"/>
    <n v="30"/>
    <n v="0.2"/>
    <n v="670"/>
    <n v="569.5"/>
    <n v="536"/>
    <n v="-33.5"/>
  </r>
  <r>
    <s v="SO - 0005837"/>
    <s v="Distributor"/>
    <s v="WARE-MKL1006"/>
    <d v="2019-12-01T00:00:00"/>
    <x v="680"/>
    <d v="2020-04-16T00:00:00"/>
    <x v="494"/>
    <n v="14"/>
    <s v="USD"/>
    <x v="4"/>
    <n v="22"/>
    <n v="41"/>
    <n v="339"/>
    <x v="1"/>
    <n v="26"/>
    <n v="7.4999999999999997E-2"/>
    <n v="1246.2"/>
    <n v="660.4860000000001"/>
    <n v="9221.880000000001"/>
    <n v="3937.9920000000002"/>
  </r>
  <r>
    <s v="SO - 0005838"/>
    <s v="In-Store"/>
    <s v="WARE-PUJ1005"/>
    <d v="2019-12-01T00:00:00"/>
    <x v="680"/>
    <d v="2020-04-28T00:00:00"/>
    <x v="498"/>
    <n v="19"/>
    <s v="USD"/>
    <x v="0"/>
    <n v="6"/>
    <n v="2"/>
    <n v="313"/>
    <x v="1"/>
    <n v="45"/>
    <n v="0.1"/>
    <n v="3859.2000000000003"/>
    <n v="2817.2160000000003"/>
    <n v="13893.12"/>
    <n v="2624.2559999999994"/>
  </r>
  <r>
    <s v="SO - 0005839"/>
    <s v="In-Store"/>
    <s v="WARE-NBV1002"/>
    <d v="2019-12-01T00:00:00"/>
    <x v="680"/>
    <d v="2020-04-12T00:00:00"/>
    <x v="489"/>
    <n v="11"/>
    <s v="USD"/>
    <x v="27"/>
    <n v="1"/>
    <n v="16"/>
    <n v="82"/>
    <x v="1"/>
    <n v="39"/>
    <n v="7.4999999999999997E-2"/>
    <n v="3872.6"/>
    <n v="2865.7239999999997"/>
    <n v="17910.775000000001"/>
    <n v="3582.1550000000025"/>
  </r>
  <r>
    <s v="SO - 0005840"/>
    <s v="Online"/>
    <s v="WARE-XYS1001"/>
    <d v="2019-12-01T00:00:00"/>
    <x v="680"/>
    <d v="2020-05-04T00:00:00"/>
    <x v="489"/>
    <n v="11"/>
    <s v="USD"/>
    <x v="5"/>
    <n v="12"/>
    <n v="33"/>
    <n v="33"/>
    <x v="1"/>
    <n v="29"/>
    <n v="7.4999999999999997E-2"/>
    <n v="857.6"/>
    <n v="488.83199999999999"/>
    <n v="5552.96"/>
    <n v="2131.136"/>
  </r>
  <r>
    <s v="SO - 0005841"/>
    <s v="Wholesale"/>
    <s v="WARE-NMK1003"/>
    <d v="2019-12-01T00:00:00"/>
    <x v="681"/>
    <d v="2020-04-23T00:00:00"/>
    <x v="499"/>
    <n v="25"/>
    <s v="USD"/>
    <x v="25"/>
    <n v="27"/>
    <n v="10"/>
    <n v="88"/>
    <x v="0"/>
    <n v="42"/>
    <n v="0.3"/>
    <n v="268"/>
    <n v="163.47999999999999"/>
    <n v="187.6"/>
    <n v="24.120000000000005"/>
  </r>
  <r>
    <s v="SO - 0005842"/>
    <s v="Distributor"/>
    <s v="WARE-NMK1003"/>
    <d v="2019-12-01T00:00:00"/>
    <x v="681"/>
    <d v="2020-04-14T00:00:00"/>
    <x v="493"/>
    <n v="12"/>
    <s v="USD"/>
    <x v="15"/>
    <n v="24"/>
    <n v="17"/>
    <n v="174"/>
    <x v="1"/>
    <n v="14"/>
    <n v="0.05"/>
    <n v="254.6"/>
    <n v="155.30599999999998"/>
    <n v="1451.2199999999998"/>
    <n v="519.3839999999999"/>
  </r>
  <r>
    <s v="SO - 0005843"/>
    <s v="Distributor"/>
    <s v="WARE-PUJ1005"/>
    <d v="2019-12-01T00:00:00"/>
    <x v="681"/>
    <d v="2020-04-27T00:00:00"/>
    <x v="498"/>
    <n v="18"/>
    <s v="USD"/>
    <x v="2"/>
    <n v="21"/>
    <n v="19"/>
    <n v="329"/>
    <x v="1"/>
    <n v="44"/>
    <n v="0.15"/>
    <n v="2479"/>
    <n v="1041.18"/>
    <n v="10535.75"/>
    <n v="5329.8499999999995"/>
  </r>
  <r>
    <s v="SO - 0005844"/>
    <s v="Online"/>
    <s v="WARE-UHY1004"/>
    <d v="2019-12-01T00:00:00"/>
    <x v="681"/>
    <d v="2020-04-15T00:00:00"/>
    <x v="490"/>
    <n v="4"/>
    <s v="USD"/>
    <x v="18"/>
    <n v="13"/>
    <n v="39"/>
    <n v="256"/>
    <x v="2"/>
    <n v="7"/>
    <n v="7.4999999999999997E-2"/>
    <n v="2211"/>
    <n v="1127.6100000000001"/>
    <n v="4090.3500000000004"/>
    <n v="1835.13"/>
  </r>
  <r>
    <s v="SO - 0005845"/>
    <s v="Online"/>
    <s v="WARE-PUJ1005"/>
    <d v="2019-12-01T00:00:00"/>
    <x v="681"/>
    <d v="2020-05-04T00:00:00"/>
    <x v="485"/>
    <n v="5"/>
    <s v="USD"/>
    <x v="24"/>
    <n v="16"/>
    <n v="10"/>
    <n v="288"/>
    <x v="2"/>
    <n v="1"/>
    <n v="0.05"/>
    <n v="2412"/>
    <n v="1688.3999999999999"/>
    <n v="9165.6"/>
    <n v="2412.0000000000009"/>
  </r>
  <r>
    <s v="SO - 0005846"/>
    <s v="In-Store"/>
    <s v="WARE-MKL1006"/>
    <d v="2019-12-01T00:00:00"/>
    <x v="681"/>
    <d v="2020-04-20T00:00:00"/>
    <x v="493"/>
    <n v="12"/>
    <s v="USD"/>
    <x v="14"/>
    <n v="7"/>
    <n v="31"/>
    <n v="358"/>
    <x v="2"/>
    <n v="8"/>
    <n v="7.4999999999999997E-2"/>
    <n v="1855.9"/>
    <n v="1280.5709999999999"/>
    <n v="1716.7075000000002"/>
    <n v="436.1365000000003"/>
  </r>
  <r>
    <s v="SO - 0005847"/>
    <s v="In-Store"/>
    <s v="WARE-NBV1002"/>
    <d v="2019-12-01T00:00:00"/>
    <x v="681"/>
    <d v="2020-04-16T00:00:00"/>
    <x v="490"/>
    <n v="4"/>
    <s v="USD"/>
    <x v="11"/>
    <n v="5"/>
    <n v="50"/>
    <n v="87"/>
    <x v="1"/>
    <n v="39"/>
    <n v="7.4999999999999997E-2"/>
    <n v="3819"/>
    <n v="2482.35"/>
    <n v="7065.1500000000005"/>
    <n v="2100.4500000000007"/>
  </r>
  <r>
    <s v="SO - 0005848"/>
    <s v="Online"/>
    <s v="WARE-NMK1003"/>
    <d v="2019-12-01T00:00:00"/>
    <x v="681"/>
    <d v="2020-04-23T00:00:00"/>
    <x v="501"/>
    <n v="23"/>
    <s v="USD"/>
    <x v="1"/>
    <n v="14"/>
    <n v="43"/>
    <n v="145"/>
    <x v="2"/>
    <n v="4"/>
    <n v="0.1"/>
    <n v="917.9"/>
    <n v="780.21499999999992"/>
    <n v="4956.66"/>
    <n v="275.3700000000008"/>
  </r>
  <r>
    <s v="SO - 0005849"/>
    <s v="Online"/>
    <s v="WARE-PUJ1005"/>
    <d v="2019-12-01T00:00:00"/>
    <x v="681"/>
    <d v="2020-05-04T00:00:00"/>
    <x v="496"/>
    <n v="20"/>
    <s v="USD"/>
    <x v="24"/>
    <n v="16"/>
    <n v="18"/>
    <n v="282"/>
    <x v="3"/>
    <n v="25"/>
    <n v="0.1"/>
    <n v="3778.8"/>
    <n v="1662.672"/>
    <n v="6801.84"/>
    <n v="3476.4960000000001"/>
  </r>
  <r>
    <s v="SO - 0005850"/>
    <s v="Wholesale"/>
    <s v="WARE-XYS1001"/>
    <d v="2019-12-01T00:00:00"/>
    <x v="682"/>
    <d v="2020-04-21T00:00:00"/>
    <x v="489"/>
    <n v="9"/>
    <s v="USD"/>
    <x v="3"/>
    <n v="28"/>
    <n v="3"/>
    <n v="16"/>
    <x v="2"/>
    <n v="37"/>
    <n v="0.15"/>
    <n v="3919.5"/>
    <n v="2665.26"/>
    <n v="13326.3"/>
    <n v="2665.2599999999984"/>
  </r>
  <r>
    <s v="SO - 0005851"/>
    <s v="Distributor"/>
    <s v="WARE-NMK1003"/>
    <d v="2019-12-01T00:00:00"/>
    <x v="682"/>
    <d v="2020-05-09T00:00:00"/>
    <x v="493"/>
    <n v="11"/>
    <s v="USD"/>
    <x v="15"/>
    <n v="24"/>
    <n v="5"/>
    <n v="88"/>
    <x v="1"/>
    <n v="36"/>
    <n v="7.4999999999999997E-2"/>
    <n v="1092.1000000000001"/>
    <n v="917.36400000000003"/>
    <n v="6061.1550000000007"/>
    <n v="556.97100000000046"/>
  </r>
  <r>
    <s v="SO - 0005852"/>
    <s v="In-Store"/>
    <s v="WARE-XYS1001"/>
    <d v="2019-12-01T00:00:00"/>
    <x v="682"/>
    <d v="2020-04-29T00:00:00"/>
    <x v="496"/>
    <n v="19"/>
    <s v="USD"/>
    <x v="13"/>
    <n v="2"/>
    <n v="23"/>
    <n v="9"/>
    <x v="2"/>
    <n v="13"/>
    <n v="0.05"/>
    <n v="938"/>
    <n v="750.40000000000009"/>
    <n v="1782.1999999999998"/>
    <n v="281.39999999999964"/>
  </r>
  <r>
    <s v="SO - 0005853"/>
    <s v="In-Store"/>
    <s v="WARE-NBV1002"/>
    <d v="2019-12-01T00:00:00"/>
    <x v="682"/>
    <d v="2020-05-02T00:00:00"/>
    <x v="496"/>
    <n v="19"/>
    <s v="USD"/>
    <x v="6"/>
    <n v="10"/>
    <n v="9"/>
    <n v="85"/>
    <x v="0"/>
    <n v="15"/>
    <n v="0.15"/>
    <n v="2244.5"/>
    <n v="1077.3599999999999"/>
    <n v="1907.825"/>
    <n v="830.46500000000015"/>
  </r>
  <r>
    <s v="SO - 0005854"/>
    <s v="Online"/>
    <s v="WARE-PUJ1005"/>
    <d v="2019-12-01T00:00:00"/>
    <x v="682"/>
    <d v="2020-05-04T00:00:00"/>
    <x v="497"/>
    <n v="23"/>
    <s v="USD"/>
    <x v="24"/>
    <n v="16"/>
    <n v="50"/>
    <n v="315"/>
    <x v="1"/>
    <n v="26"/>
    <n v="0.05"/>
    <n v="2338.3000000000002"/>
    <n v="1215.9160000000002"/>
    <n v="2221.3850000000002"/>
    <n v="1005.4690000000001"/>
  </r>
  <r>
    <s v="SO - 0005855"/>
    <s v="Online"/>
    <s v="WARE-NMK1003"/>
    <d v="2019-12-01T00:00:00"/>
    <x v="682"/>
    <d v="2020-04-25T00:00:00"/>
    <x v="489"/>
    <n v="9"/>
    <s v="USD"/>
    <x v="23"/>
    <n v="15"/>
    <n v="16"/>
    <n v="156"/>
    <x v="0"/>
    <n v="12"/>
    <n v="0.05"/>
    <n v="3899.4"/>
    <n v="2456.6220000000003"/>
    <n v="25931.01"/>
    <n v="8734.6559999999954"/>
  </r>
  <r>
    <s v="SO - 0005856"/>
    <s v="Wholesale"/>
    <s v="WARE-PUJ1005"/>
    <d v="2019-12-01T00:00:00"/>
    <x v="682"/>
    <d v="2020-04-27T00:00:00"/>
    <x v="498"/>
    <n v="17"/>
    <s v="USD"/>
    <x v="3"/>
    <n v="28"/>
    <n v="45"/>
    <n v="303"/>
    <x v="1"/>
    <n v="30"/>
    <n v="7.4999999999999997E-2"/>
    <n v="1051.9000000000001"/>
    <n v="852.0390000000001"/>
    <n v="973.00750000000016"/>
    <n v="120.96850000000006"/>
  </r>
  <r>
    <s v="SO - 0005857"/>
    <s v="In-Store"/>
    <s v="WARE-XYS1001"/>
    <d v="2019-12-01T00:00:00"/>
    <x v="682"/>
    <d v="2020-04-15T00:00:00"/>
    <x v="494"/>
    <n v="12"/>
    <s v="USD"/>
    <x v="26"/>
    <n v="3"/>
    <n v="36"/>
    <n v="4"/>
    <x v="1"/>
    <n v="43"/>
    <n v="0.2"/>
    <n v="1072"/>
    <n v="600.32000000000005"/>
    <n v="4288"/>
    <n v="1286.3999999999996"/>
  </r>
  <r>
    <s v="SO - 0005858"/>
    <s v="Wholesale"/>
    <s v="WARE-NBV1002"/>
    <d v="2019-12-01T00:00:00"/>
    <x v="683"/>
    <d v="2020-04-28T00:00:00"/>
    <x v="492"/>
    <n v="7"/>
    <s v="USD"/>
    <x v="25"/>
    <n v="27"/>
    <n v="4"/>
    <n v="84"/>
    <x v="1"/>
    <n v="45"/>
    <n v="0.1"/>
    <n v="1768.8"/>
    <n v="955.15200000000004"/>
    <n v="12735.36"/>
    <n v="5094.1440000000002"/>
  </r>
  <r>
    <s v="SO - 0005859"/>
    <s v="Distributor"/>
    <s v="WARE-NMK1003"/>
    <d v="2019-12-01T00:00:00"/>
    <x v="683"/>
    <d v="2020-05-06T00:00:00"/>
    <x v="503"/>
    <n v="28"/>
    <s v="USD"/>
    <x v="2"/>
    <n v="21"/>
    <n v="14"/>
    <n v="157"/>
    <x v="1"/>
    <n v="32"/>
    <n v="0.15"/>
    <n v="180.9"/>
    <n v="144.72"/>
    <n v="615.06000000000006"/>
    <n v="36.180000000000064"/>
  </r>
  <r>
    <s v="SO - 0005860"/>
    <s v="Online"/>
    <s v="WARE-UHY1004"/>
    <d v="2019-12-01T00:00:00"/>
    <x v="683"/>
    <d v="2020-05-05T00:00:00"/>
    <x v="488"/>
    <n v="14"/>
    <s v="USD"/>
    <x v="20"/>
    <n v="17"/>
    <n v="36"/>
    <n v="260"/>
    <x v="1"/>
    <n v="32"/>
    <n v="0.2"/>
    <n v="241.20000000000002"/>
    <n v="161.60400000000001"/>
    <n v="1350.7200000000003"/>
    <n v="219.49200000000019"/>
  </r>
  <r>
    <s v="SO - 0005861"/>
    <s v="Online"/>
    <s v="WARE-MKL1006"/>
    <d v="2019-12-01T00:00:00"/>
    <x v="683"/>
    <d v="2020-05-11T00:00:00"/>
    <x v="496"/>
    <n v="18"/>
    <s v="USD"/>
    <x v="17"/>
    <n v="20"/>
    <n v="20"/>
    <n v="342"/>
    <x v="3"/>
    <n v="6"/>
    <n v="7.4999999999999997E-2"/>
    <n v="1869.3"/>
    <n v="972.03600000000006"/>
    <n v="1729.1025"/>
    <n v="757.06649999999991"/>
  </r>
  <r>
    <s v="SO - 0005862"/>
    <s v="In-Store"/>
    <s v="WARE-MKL1006"/>
    <d v="2019-12-01T00:00:00"/>
    <x v="683"/>
    <d v="2020-04-30T00:00:00"/>
    <x v="495"/>
    <n v="9"/>
    <s v="USD"/>
    <x v="26"/>
    <n v="3"/>
    <n v="41"/>
    <n v="363"/>
    <x v="1"/>
    <n v="30"/>
    <n v="7.4999999999999997E-2"/>
    <n v="2921.2000000000003"/>
    <n v="2366.1720000000005"/>
    <n v="5404.2200000000012"/>
    <n v="671.8760000000002"/>
  </r>
  <r>
    <s v="SO - 0005863"/>
    <s v="Distributor"/>
    <s v="WARE-PUJ1005"/>
    <d v="2020-03-10T00:00:00"/>
    <x v="684"/>
    <d v="2020-04-18T00:00:00"/>
    <x v="500"/>
    <n v="16"/>
    <s v="USD"/>
    <x v="15"/>
    <n v="24"/>
    <n v="47"/>
    <n v="300"/>
    <x v="1"/>
    <n v="46"/>
    <n v="0.05"/>
    <n v="1795.6000000000001"/>
    <n v="1059.404"/>
    <n v="11940.74"/>
    <n v="4524.9120000000003"/>
  </r>
  <r>
    <s v="SO - 0005864"/>
    <s v="In-Store"/>
    <s v="WARE-PUJ1005"/>
    <d v="2019-12-01T00:00:00"/>
    <x v="684"/>
    <d v="2020-04-16T00:00:00"/>
    <x v="503"/>
    <n v="27"/>
    <s v="USD"/>
    <x v="27"/>
    <n v="1"/>
    <n v="17"/>
    <n v="284"/>
    <x v="2"/>
    <n v="7"/>
    <n v="0.1"/>
    <n v="911.2"/>
    <n v="492.04800000000006"/>
    <n v="2460.2400000000002"/>
    <n v="984.096"/>
  </r>
  <r>
    <s v="SO - 0005865"/>
    <s v="Online"/>
    <s v="WARE-NMK1003"/>
    <d v="2019-12-01T00:00:00"/>
    <x v="684"/>
    <d v="2020-04-25T00:00:00"/>
    <x v="498"/>
    <n v="15"/>
    <s v="USD"/>
    <x v="16"/>
    <n v="18"/>
    <n v="5"/>
    <n v="100"/>
    <x v="1"/>
    <n v="45"/>
    <n v="0.05"/>
    <n v="5601.2"/>
    <n v="2632.5639999999999"/>
    <n v="37247.980000000003"/>
    <n v="18820.032000000003"/>
  </r>
  <r>
    <s v="SO - 0005866"/>
    <s v="In-Store"/>
    <s v="WARE-UHY1004"/>
    <d v="2019-12-01T00:00:00"/>
    <x v="684"/>
    <d v="2020-05-07T00:00:00"/>
    <x v="492"/>
    <n v="6"/>
    <s v="USD"/>
    <x v="27"/>
    <n v="1"/>
    <n v="20"/>
    <n v="230"/>
    <x v="1"/>
    <n v="32"/>
    <n v="0.05"/>
    <n v="5313.1"/>
    <n v="3028.4670000000001"/>
    <n v="10094.89"/>
    <n v="4037.9559999999992"/>
  </r>
  <r>
    <s v="SO - 0005867"/>
    <s v="Wholesale"/>
    <s v="WARE-NBV1002"/>
    <d v="2019-12-01T00:00:00"/>
    <x v="684"/>
    <d v="2020-05-08T00:00:00"/>
    <x v="491"/>
    <n v="3"/>
    <s v="USD"/>
    <x v="3"/>
    <n v="28"/>
    <n v="18"/>
    <n v="69"/>
    <x v="1"/>
    <n v="30"/>
    <n v="0.2"/>
    <n v="991.6"/>
    <n v="773.44800000000009"/>
    <n v="3173.1200000000003"/>
    <n v="79.327999999999975"/>
  </r>
  <r>
    <s v="SO - 0005868"/>
    <s v="Online"/>
    <s v="WARE-XYS1001"/>
    <d v="2019-12-01T00:00:00"/>
    <x v="684"/>
    <d v="2020-04-27T00:00:00"/>
    <x v="488"/>
    <n v="13"/>
    <s v="USD"/>
    <x v="19"/>
    <n v="19"/>
    <n v="42"/>
    <n v="23"/>
    <x v="2"/>
    <n v="4"/>
    <n v="0.05"/>
    <n v="2994.9"/>
    <n v="2126.3789999999999"/>
    <n v="22761.239999999998"/>
    <n v="5750.2079999999987"/>
  </r>
  <r>
    <s v="SO - 0005869"/>
    <s v="In-Store"/>
    <s v="WARE-NMK1003"/>
    <d v="2019-12-01T00:00:00"/>
    <x v="684"/>
    <d v="2020-04-27T00:00:00"/>
    <x v="487"/>
    <n v="14"/>
    <s v="USD"/>
    <x v="10"/>
    <n v="9"/>
    <n v="25"/>
    <n v="166"/>
    <x v="1"/>
    <n v="32"/>
    <n v="0.05"/>
    <n v="2003.3"/>
    <n v="1201.98"/>
    <n v="15225.079999999998"/>
    <n v="5609.239999999998"/>
  </r>
  <r>
    <s v="SO - 0005870"/>
    <s v="In-Store"/>
    <s v="WARE-NBV1002"/>
    <d v="2019-12-01T00:00:00"/>
    <x v="684"/>
    <d v="2020-05-08T00:00:00"/>
    <x v="488"/>
    <n v="13"/>
    <s v="USD"/>
    <x v="13"/>
    <n v="2"/>
    <n v="32"/>
    <n v="69"/>
    <x v="4"/>
    <n v="10"/>
    <n v="0.05"/>
    <n v="1132.3"/>
    <n v="713.34899999999993"/>
    <n v="3227.0549999999994"/>
    <n v="1087.0079999999998"/>
  </r>
  <r>
    <s v="SO - 0005871"/>
    <s v="Distributor"/>
    <s v="WARE-NMK1003"/>
    <d v="2019-12-01T00:00:00"/>
    <x v="684"/>
    <d v="2020-05-01T00:00:00"/>
    <x v="489"/>
    <n v="7"/>
    <s v="USD"/>
    <x v="2"/>
    <n v="21"/>
    <n v="32"/>
    <n v="172"/>
    <x v="1"/>
    <n v="2"/>
    <n v="0.2"/>
    <n v="991.6"/>
    <n v="743.7"/>
    <n v="2379.84"/>
    <n v="148.73999999999978"/>
  </r>
  <r>
    <s v="SO - 0005872"/>
    <s v="In-Store"/>
    <s v="WARE-UHY1004"/>
    <d v="2019-12-01T00:00:00"/>
    <x v="684"/>
    <d v="2020-04-21T00:00:00"/>
    <x v="504"/>
    <n v="35"/>
    <s v="USD"/>
    <x v="14"/>
    <n v="7"/>
    <n v="14"/>
    <n v="218"/>
    <x v="0"/>
    <n v="42"/>
    <n v="0.15"/>
    <n v="1018.4"/>
    <n v="549.93600000000004"/>
    <n v="3462.56"/>
    <n v="1262.8159999999998"/>
  </r>
  <r>
    <s v="SO - 0005873"/>
    <s v="Online"/>
    <s v="WARE-MKL1006"/>
    <d v="2019-12-01T00:00:00"/>
    <x v="684"/>
    <d v="2020-04-22T00:00:00"/>
    <x v="493"/>
    <n v="9"/>
    <s v="USD"/>
    <x v="19"/>
    <n v="19"/>
    <n v="30"/>
    <n v="366"/>
    <x v="0"/>
    <n v="15"/>
    <n v="7.4999999999999997E-2"/>
    <n v="690.1"/>
    <n v="496.87200000000001"/>
    <n v="1276.6850000000002"/>
    <n v="282.94100000000014"/>
  </r>
  <r>
    <s v="SO - 0005874"/>
    <s v="In-Store"/>
    <s v="WARE-NMK1003"/>
    <d v="2019-12-01T00:00:00"/>
    <x v="685"/>
    <d v="2020-05-07T00:00:00"/>
    <x v="496"/>
    <n v="16"/>
    <s v="USD"/>
    <x v="11"/>
    <n v="5"/>
    <n v="14"/>
    <n v="148"/>
    <x v="1"/>
    <n v="14"/>
    <n v="0.1"/>
    <n v="1849.2"/>
    <n v="1275.9479999999999"/>
    <n v="13314.24"/>
    <n v="3106.6560000000009"/>
  </r>
  <r>
    <s v="SO - 0005875"/>
    <s v="In-Store"/>
    <s v="WARE-NMK1003"/>
    <d v="2020-03-10T00:00:00"/>
    <x v="685"/>
    <d v="2020-04-19T00:00:00"/>
    <x v="496"/>
    <n v="16"/>
    <s v="USD"/>
    <x v="22"/>
    <n v="11"/>
    <n v="6"/>
    <n v="190"/>
    <x v="1"/>
    <n v="46"/>
    <n v="7.4999999999999997E-2"/>
    <n v="2378.5"/>
    <n v="1902.8000000000002"/>
    <n v="2200.1125000000002"/>
    <n v="297.3125"/>
  </r>
  <r>
    <s v="SO - 0005876"/>
    <s v="Online"/>
    <s v="WARE-UHY1004"/>
    <d v="2020-03-10T00:00:00"/>
    <x v="685"/>
    <d v="2020-04-21T00:00:00"/>
    <x v="498"/>
    <n v="14"/>
    <s v="USD"/>
    <x v="19"/>
    <n v="19"/>
    <n v="47"/>
    <n v="222"/>
    <x v="0"/>
    <n v="42"/>
    <n v="7.4999999999999997E-2"/>
    <n v="3953"/>
    <n v="2767.1"/>
    <n v="21939.15"/>
    <n v="5336.5500000000029"/>
  </r>
  <r>
    <s v="SO - 0005877"/>
    <s v="Online"/>
    <s v="WARE-PUJ1005"/>
    <d v="2019-12-01T00:00:00"/>
    <x v="685"/>
    <d v="2020-04-27T00:00:00"/>
    <x v="497"/>
    <n v="20"/>
    <s v="USD"/>
    <x v="19"/>
    <n v="19"/>
    <n v="32"/>
    <n v="271"/>
    <x v="0"/>
    <n v="12"/>
    <n v="0.3"/>
    <n v="1072"/>
    <n v="793.28"/>
    <n v="6003.2"/>
    <n v="-343.03999999999996"/>
  </r>
  <r>
    <s v="SO - 0005878"/>
    <s v="Distributor"/>
    <s v="WARE-XYS1001"/>
    <d v="2019-12-01T00:00:00"/>
    <x v="685"/>
    <d v="2020-05-12T00:00:00"/>
    <x v="505"/>
    <n v="27"/>
    <s v="USD"/>
    <x v="2"/>
    <n v="21"/>
    <n v="24"/>
    <n v="35"/>
    <x v="0"/>
    <n v="42"/>
    <n v="0.2"/>
    <n v="207.70000000000002"/>
    <n v="120.46600000000001"/>
    <n v="830.80000000000007"/>
    <n v="228.47000000000003"/>
  </r>
  <r>
    <s v="SO - 0005879"/>
    <s v="In-Store"/>
    <s v="WARE-MKL1006"/>
    <d v="2019-12-01T00:00:00"/>
    <x v="685"/>
    <d v="2020-04-27T00:00:00"/>
    <x v="505"/>
    <n v="27"/>
    <s v="USD"/>
    <x v="7"/>
    <n v="4"/>
    <n v="42"/>
    <n v="345"/>
    <x v="2"/>
    <n v="13"/>
    <n v="7.4999999999999997E-2"/>
    <n v="227.8"/>
    <n v="109.34400000000001"/>
    <n v="1264.2900000000002"/>
    <n v="608.22600000000011"/>
  </r>
  <r>
    <s v="SO - 0005880"/>
    <s v="In-Store"/>
    <s v="WARE-XYS1001"/>
    <d v="2019-12-01T00:00:00"/>
    <x v="685"/>
    <d v="2020-05-11T00:00:00"/>
    <x v="489"/>
    <n v="6"/>
    <s v="USD"/>
    <x v="22"/>
    <n v="11"/>
    <n v="50"/>
    <n v="33"/>
    <x v="3"/>
    <n v="47"/>
    <n v="0.4"/>
    <n v="2365.1"/>
    <n v="1348.1069999999997"/>
    <n v="7095.3"/>
    <n v="354.76500000000124"/>
  </r>
  <r>
    <s v="SO - 0005881"/>
    <s v="Online"/>
    <s v="WARE-NMK1003"/>
    <d v="2019-12-01T00:00:00"/>
    <x v="686"/>
    <d v="2020-04-22T00:00:00"/>
    <x v="493"/>
    <n v="7"/>
    <s v="USD"/>
    <x v="19"/>
    <n v="19"/>
    <n v="3"/>
    <n v="98"/>
    <x v="2"/>
    <n v="4"/>
    <n v="0.05"/>
    <n v="5118.8"/>
    <n v="2149.8960000000002"/>
    <n v="38902.879999999997"/>
    <n v="21703.711999999996"/>
  </r>
  <r>
    <s v="SO - 0005882"/>
    <s v="Online"/>
    <s v="WARE-PUJ1005"/>
    <d v="2019-12-01T00:00:00"/>
    <x v="686"/>
    <d v="2020-04-29T00:00:00"/>
    <x v="487"/>
    <n v="12"/>
    <s v="USD"/>
    <x v="18"/>
    <n v="13"/>
    <n v="32"/>
    <n v="295"/>
    <x v="1"/>
    <n v="11"/>
    <n v="7.4999999999999997E-2"/>
    <n v="6344.9000000000005"/>
    <n v="3743.491"/>
    <n v="5869.0325000000012"/>
    <n v="2125.5415000000012"/>
  </r>
  <r>
    <s v="SO - 0005883"/>
    <s v="In-Store"/>
    <s v="WARE-NBV1002"/>
    <d v="2020-03-10T00:00:00"/>
    <x v="686"/>
    <d v="2020-05-06T00:00:00"/>
    <x v="499"/>
    <n v="20"/>
    <s v="USD"/>
    <x v="7"/>
    <n v="4"/>
    <n v="12"/>
    <n v="64"/>
    <x v="2"/>
    <n v="1"/>
    <n v="0.05"/>
    <n v="2566.1"/>
    <n v="1539.6599999999999"/>
    <n v="7313.3849999999993"/>
    <n v="2694.4049999999997"/>
  </r>
  <r>
    <s v="SO - 0005884"/>
    <s v="In-Store"/>
    <s v="WARE-NMK1003"/>
    <d v="2019-12-01T00:00:00"/>
    <x v="686"/>
    <d v="2020-05-11T00:00:00"/>
    <x v="501"/>
    <n v="18"/>
    <s v="USD"/>
    <x v="7"/>
    <n v="4"/>
    <n v="22"/>
    <n v="202"/>
    <x v="1"/>
    <n v="31"/>
    <n v="0.15"/>
    <n v="1735.3"/>
    <n v="1180.0040000000001"/>
    <n v="7375.0249999999996"/>
    <n v="1475.0049999999992"/>
  </r>
  <r>
    <s v="SO - 0005885"/>
    <s v="In-Store"/>
    <s v="WARE-UHY1004"/>
    <d v="2020-03-10T00:00:00"/>
    <x v="686"/>
    <d v="2020-05-03T00:00:00"/>
    <x v="504"/>
    <n v="33"/>
    <s v="USD"/>
    <x v="22"/>
    <n v="11"/>
    <n v="49"/>
    <n v="233"/>
    <x v="2"/>
    <n v="37"/>
    <n v="0.05"/>
    <n v="1132.3"/>
    <n v="634.08800000000008"/>
    <n v="2151.37"/>
    <n v="883.19399999999973"/>
  </r>
  <r>
    <s v="SO - 0005886"/>
    <s v="Online"/>
    <s v="WARE-UHY1004"/>
    <d v="2019-12-01T00:00:00"/>
    <x v="687"/>
    <d v="2020-05-03T00:00:00"/>
    <x v="502"/>
    <n v="20"/>
    <s v="USD"/>
    <x v="16"/>
    <n v="18"/>
    <n v="16"/>
    <n v="252"/>
    <x v="0"/>
    <n v="22"/>
    <n v="7.4999999999999997E-2"/>
    <n v="221.1"/>
    <n v="145.92600000000002"/>
    <n v="1022.5875000000001"/>
    <n v="292.95749999999998"/>
  </r>
  <r>
    <s v="SO - 0005887"/>
    <s v="Distributor"/>
    <s v="WARE-PUJ1005"/>
    <d v="2019-12-01T00:00:00"/>
    <x v="687"/>
    <d v="2020-05-02T00:00:00"/>
    <x v="506"/>
    <n v="21"/>
    <s v="USD"/>
    <x v="15"/>
    <n v="24"/>
    <n v="6"/>
    <n v="299"/>
    <x v="1"/>
    <n v="30"/>
    <n v="7.4999999999999997E-2"/>
    <n v="1226.1000000000001"/>
    <n v="514.96199999999999"/>
    <n v="3402.4275000000002"/>
    <n v="1857.5415000000003"/>
  </r>
  <r>
    <s v="SO - 0005888"/>
    <s v="Online"/>
    <s v="WARE-XYS1001"/>
    <d v="2019-12-01T00:00:00"/>
    <x v="687"/>
    <d v="2020-05-15T00:00:00"/>
    <x v="494"/>
    <n v="7"/>
    <s v="USD"/>
    <x v="20"/>
    <n v="17"/>
    <n v="12"/>
    <n v="8"/>
    <x v="1"/>
    <n v="2"/>
    <n v="0.05"/>
    <n v="3926.2000000000003"/>
    <n v="3140.9600000000005"/>
    <n v="22379.34"/>
    <n v="3533.5799999999981"/>
  </r>
  <r>
    <s v="SO - 0005889"/>
    <s v="Online"/>
    <s v="WARE-NMK1003"/>
    <d v="2019-12-01T00:00:00"/>
    <x v="687"/>
    <d v="2020-05-14T00:00:00"/>
    <x v="498"/>
    <n v="12"/>
    <s v="USD"/>
    <x v="20"/>
    <n v="17"/>
    <n v="31"/>
    <n v="114"/>
    <x v="2"/>
    <n v="4"/>
    <n v="0.05"/>
    <n v="2532.6"/>
    <n v="1696.8420000000001"/>
    <n v="12029.849999999999"/>
    <n v="3545.6399999999976"/>
  </r>
  <r>
    <s v="SO - 0005890"/>
    <s v="Online"/>
    <s v="WARE-UHY1004"/>
    <d v="2019-12-01T00:00:00"/>
    <x v="687"/>
    <d v="2020-05-08T00:00:00"/>
    <x v="497"/>
    <n v="18"/>
    <s v="USD"/>
    <x v="24"/>
    <n v="16"/>
    <n v="31"/>
    <n v="240"/>
    <x v="0"/>
    <n v="19"/>
    <n v="7.4999999999999997E-2"/>
    <n v="2003.3"/>
    <n v="901.48500000000001"/>
    <n v="12971.3675"/>
    <n v="6660.9724999999999"/>
  </r>
  <r>
    <s v="SO - 0005891"/>
    <s v="Online"/>
    <s v="WARE-NBV1002"/>
    <d v="2019-12-01T00:00:00"/>
    <x v="687"/>
    <d v="2020-05-09T00:00:00"/>
    <x v="488"/>
    <n v="10"/>
    <s v="USD"/>
    <x v="19"/>
    <n v="19"/>
    <n v="40"/>
    <n v="69"/>
    <x v="1"/>
    <n v="26"/>
    <n v="0.1"/>
    <n v="1969.8"/>
    <n v="1654.6319999999998"/>
    <n v="7091.28"/>
    <n v="472.75200000000041"/>
  </r>
  <r>
    <s v="SO - 0005892"/>
    <s v="Online"/>
    <s v="WARE-NMK1003"/>
    <d v="2019-12-01T00:00:00"/>
    <x v="687"/>
    <d v="2020-05-05T00:00:00"/>
    <x v="501"/>
    <n v="17"/>
    <s v="USD"/>
    <x v="1"/>
    <n v="14"/>
    <n v="32"/>
    <n v="120"/>
    <x v="3"/>
    <n v="25"/>
    <n v="0.1"/>
    <n v="247.9"/>
    <n v="193.36200000000002"/>
    <n v="223.11"/>
    <n v="29.74799999999999"/>
  </r>
  <r>
    <s v="SO - 0005893"/>
    <s v="Distributor"/>
    <s v="WARE-NMK1003"/>
    <d v="2019-12-01T00:00:00"/>
    <x v="687"/>
    <d v="2020-05-10T00:00:00"/>
    <x v="498"/>
    <n v="12"/>
    <s v="USD"/>
    <x v="8"/>
    <n v="23"/>
    <n v="12"/>
    <n v="138"/>
    <x v="4"/>
    <n v="9"/>
    <n v="0.1"/>
    <n v="1782.2"/>
    <n v="1514.87"/>
    <n v="11227.86"/>
    <n v="623.77000000000044"/>
  </r>
  <r>
    <s v="SO - 0005894"/>
    <s v="In-Store"/>
    <s v="WARE-PUJ1005"/>
    <d v="2019-12-01T00:00:00"/>
    <x v="688"/>
    <d v="2020-05-01T00:00:00"/>
    <x v="500"/>
    <n v="12"/>
    <s v="USD"/>
    <x v="14"/>
    <n v="7"/>
    <n v="30"/>
    <n v="280"/>
    <x v="1"/>
    <n v="27"/>
    <n v="0.1"/>
    <n v="3852.5"/>
    <n v="2234.4499999999998"/>
    <n v="10401.75"/>
    <n v="3698.4000000000005"/>
  </r>
  <r>
    <s v="SO - 0005895"/>
    <s v="Wholesale"/>
    <s v="WARE-NBV1002"/>
    <d v="2019-12-01T00:00:00"/>
    <x v="688"/>
    <d v="2020-05-12T00:00:00"/>
    <x v="493"/>
    <n v="5"/>
    <s v="USD"/>
    <x v="25"/>
    <n v="27"/>
    <n v="34"/>
    <n v="68"/>
    <x v="1"/>
    <n v="39"/>
    <n v="0.3"/>
    <n v="5721.8"/>
    <n v="4863.53"/>
    <n v="20026.3"/>
    <n v="-4291.3499999999985"/>
  </r>
  <r>
    <s v="SO - 0005896"/>
    <s v="In-Store"/>
    <s v="WARE-UHY1004"/>
    <d v="2019-12-01T00:00:00"/>
    <x v="688"/>
    <d v="2020-05-04T00:00:00"/>
    <x v="500"/>
    <n v="12"/>
    <s v="USD"/>
    <x v="13"/>
    <n v="2"/>
    <n v="44"/>
    <n v="221"/>
    <x v="1"/>
    <n v="21"/>
    <n v="0.05"/>
    <n v="2452.2000000000003"/>
    <n v="1642.9740000000004"/>
    <n v="16307.130000000001"/>
    <n v="4806.3119999999981"/>
  </r>
  <r>
    <s v="SO - 0005897"/>
    <s v="In-Store"/>
    <s v="WARE-MKL1006"/>
    <d v="2019-12-01T00:00:00"/>
    <x v="688"/>
    <d v="2020-05-05T00:00:00"/>
    <x v="487"/>
    <n v="10"/>
    <s v="USD"/>
    <x v="10"/>
    <n v="9"/>
    <n v="8"/>
    <n v="364"/>
    <x v="3"/>
    <n v="25"/>
    <n v="7.4999999999999997E-2"/>
    <n v="857.6"/>
    <n v="548.86400000000003"/>
    <n v="2379.84"/>
    <n v="733.24800000000005"/>
  </r>
  <r>
    <s v="SO - 0005898"/>
    <s v="In-Store"/>
    <s v="WARE-PUJ1005"/>
    <d v="2019-12-01T00:00:00"/>
    <x v="688"/>
    <d v="2020-05-15T00:00:00"/>
    <x v="496"/>
    <n v="13"/>
    <s v="USD"/>
    <x v="6"/>
    <n v="10"/>
    <n v="4"/>
    <n v="315"/>
    <x v="1"/>
    <n v="33"/>
    <n v="0.1"/>
    <n v="261.3"/>
    <n v="175.07100000000003"/>
    <n v="470.34000000000003"/>
    <n v="120.19799999999998"/>
  </r>
  <r>
    <s v="SO - 0005899"/>
    <s v="Wholesale"/>
    <s v="WARE-NMK1003"/>
    <d v="2019-12-01T00:00:00"/>
    <x v="688"/>
    <d v="2020-04-26T00:00:00"/>
    <x v="501"/>
    <n v="16"/>
    <s v="USD"/>
    <x v="21"/>
    <n v="26"/>
    <n v="39"/>
    <n v="127"/>
    <x v="1"/>
    <n v="14"/>
    <n v="0.05"/>
    <n v="5266.2"/>
    <n v="2791.0860000000002"/>
    <n v="25014.449999999997"/>
    <n v="11059.019999999997"/>
  </r>
  <r>
    <s v="SO - 0005900"/>
    <s v="Online"/>
    <s v="WARE-XYS1001"/>
    <d v="2019-12-01T00:00:00"/>
    <x v="688"/>
    <d v="2020-04-25T00:00:00"/>
    <x v="487"/>
    <n v="10"/>
    <s v="USD"/>
    <x v="5"/>
    <n v="12"/>
    <n v="5"/>
    <n v="21"/>
    <x v="1"/>
    <n v="41"/>
    <n v="0.05"/>
    <n v="5936.2"/>
    <n v="2849.3759999999997"/>
    <n v="5639.3899999999994"/>
    <n v="2790.0139999999997"/>
  </r>
  <r>
    <s v="SO - 0005901"/>
    <s v="Online"/>
    <s v="WARE-XYS1001"/>
    <d v="2019-12-01T00:00:00"/>
    <x v="688"/>
    <d v="2020-05-05T00:00:00"/>
    <x v="507"/>
    <n v="26"/>
    <s v="USD"/>
    <x v="1"/>
    <n v="14"/>
    <n v="5"/>
    <n v="31"/>
    <x v="2"/>
    <n v="1"/>
    <n v="0.1"/>
    <n v="3021.7000000000003"/>
    <n v="1843.2370000000001"/>
    <n v="10878.12"/>
    <n v="3505.1720000000005"/>
  </r>
  <r>
    <s v="SO - 0005902"/>
    <s v="In-Store"/>
    <s v="WARE-NMK1003"/>
    <d v="2019-12-01T00:00:00"/>
    <x v="688"/>
    <d v="2020-05-11T00:00:00"/>
    <x v="502"/>
    <n v="19"/>
    <s v="USD"/>
    <x v="22"/>
    <n v="11"/>
    <n v="35"/>
    <n v="167"/>
    <x v="2"/>
    <n v="4"/>
    <n v="0.2"/>
    <n v="1005"/>
    <n v="804"/>
    <n v="4824"/>
    <n v="0"/>
  </r>
  <r>
    <s v="SO - 0005903"/>
    <s v="In-Store"/>
    <s v="WARE-NBV1002"/>
    <d v="2019-12-01T00:00:00"/>
    <x v="689"/>
    <d v="2020-05-11T00:00:00"/>
    <x v="493"/>
    <n v="4"/>
    <s v="USD"/>
    <x v="6"/>
    <n v="10"/>
    <n v="44"/>
    <n v="62"/>
    <x v="0"/>
    <n v="34"/>
    <n v="7.4999999999999997E-2"/>
    <n v="2472.3000000000002"/>
    <n v="1236.1500000000001"/>
    <n v="11434.387500000001"/>
    <n v="5253.6375000000007"/>
  </r>
  <r>
    <s v="SO - 0005904"/>
    <s v="Online"/>
    <s v="WARE-MKL1006"/>
    <d v="2019-12-01T00:00:00"/>
    <x v="689"/>
    <d v="2020-05-14T00:00:00"/>
    <x v="497"/>
    <n v="16"/>
    <s v="USD"/>
    <x v="24"/>
    <n v="16"/>
    <n v="20"/>
    <n v="364"/>
    <x v="2"/>
    <n v="1"/>
    <n v="7.4999999999999997E-2"/>
    <n v="1031.8"/>
    <n v="495.26399999999995"/>
    <n v="6680.9049999999997"/>
    <n v="3214.0570000000002"/>
  </r>
  <r>
    <s v="SO - 0005905"/>
    <s v="In-Store"/>
    <s v="WARE-NMK1003"/>
    <d v="2019-12-01T00:00:00"/>
    <x v="689"/>
    <d v="2020-05-02T00:00:00"/>
    <x v="505"/>
    <n v="23"/>
    <s v="USD"/>
    <x v="11"/>
    <n v="5"/>
    <n v="40"/>
    <n v="116"/>
    <x v="0"/>
    <n v="20"/>
    <n v="0.2"/>
    <n v="1011.7"/>
    <n v="576.66899999999998"/>
    <n v="2428.0800000000004"/>
    <n v="698.07300000000032"/>
  </r>
  <r>
    <s v="SO - 0005906"/>
    <s v="In-Store"/>
    <s v="WARE-PUJ1005"/>
    <d v="2019-12-01T00:00:00"/>
    <x v="689"/>
    <d v="2020-05-13T00:00:00"/>
    <x v="502"/>
    <n v="18"/>
    <s v="USD"/>
    <x v="9"/>
    <n v="8"/>
    <n v="3"/>
    <n v="328"/>
    <x v="1"/>
    <n v="27"/>
    <n v="0.3"/>
    <n v="2217.7000000000003"/>
    <n v="1618.921"/>
    <n v="6209.56"/>
    <n v="-266.1239999999998"/>
  </r>
  <r>
    <s v="SO - 0005907"/>
    <s v="Wholesale"/>
    <s v="WARE-UHY1004"/>
    <d v="2020-03-10T00:00:00"/>
    <x v="689"/>
    <d v="2020-05-15T00:00:00"/>
    <x v="506"/>
    <n v="19"/>
    <s v="USD"/>
    <x v="21"/>
    <n v="26"/>
    <n v="27"/>
    <n v="259"/>
    <x v="0"/>
    <n v="20"/>
    <n v="7.4999999999999997E-2"/>
    <n v="1045.2"/>
    <n v="533.05200000000002"/>
    <n v="4834.05"/>
    <n v="2168.79"/>
  </r>
  <r>
    <s v="SO - 0005908"/>
    <s v="In-Store"/>
    <s v="WARE-XYS1001"/>
    <d v="2019-12-01T00:00:00"/>
    <x v="690"/>
    <d v="2020-04-27T00:00:00"/>
    <x v="487"/>
    <n v="8"/>
    <s v="USD"/>
    <x v="10"/>
    <n v="9"/>
    <n v="14"/>
    <n v="25"/>
    <x v="3"/>
    <n v="28"/>
    <n v="0.4"/>
    <n v="1313.2"/>
    <n v="945.50400000000002"/>
    <n v="2363.7600000000002"/>
    <n v="-472.75199999999995"/>
  </r>
  <r>
    <s v="SO - 0005909"/>
    <s v="Online"/>
    <s v="WARE-NMK1003"/>
    <d v="2019-12-01T00:00:00"/>
    <x v="690"/>
    <d v="2020-05-14T00:00:00"/>
    <x v="499"/>
    <n v="16"/>
    <s v="USD"/>
    <x v="19"/>
    <n v="19"/>
    <n v="40"/>
    <n v="100"/>
    <x v="1"/>
    <n v="44"/>
    <n v="7.4999999999999997E-2"/>
    <n v="3859.2000000000003"/>
    <n v="1813.8240000000001"/>
    <n v="10709.28"/>
    <n v="5267.8080000000009"/>
  </r>
  <r>
    <s v="SO - 0005910"/>
    <s v="Distributor"/>
    <s v="WARE-PUJ1005"/>
    <d v="2020-03-10T00:00:00"/>
    <x v="690"/>
    <d v="2020-05-12T00:00:00"/>
    <x v="501"/>
    <n v="14"/>
    <s v="USD"/>
    <x v="12"/>
    <n v="25"/>
    <n v="22"/>
    <n v="263"/>
    <x v="1"/>
    <n v="29"/>
    <n v="0.1"/>
    <n v="6552.6"/>
    <n v="3866.0340000000001"/>
    <n v="35384.040000000008"/>
    <n v="12187.836000000007"/>
  </r>
  <r>
    <s v="SO - 0005911"/>
    <s v="In-Store"/>
    <s v="WARE-NMK1003"/>
    <d v="2019-12-01T00:00:00"/>
    <x v="690"/>
    <d v="2020-04-23T00:00:00"/>
    <x v="506"/>
    <n v="18"/>
    <s v="USD"/>
    <x v="6"/>
    <n v="10"/>
    <n v="35"/>
    <n v="142"/>
    <x v="1"/>
    <n v="44"/>
    <n v="0.05"/>
    <n v="1855.9"/>
    <n v="965.0680000000001"/>
    <n v="14104.84"/>
    <n v="6384.2959999999994"/>
  </r>
  <r>
    <s v="SO - 0005912"/>
    <s v="Distributor"/>
    <s v="WARE-PUJ1005"/>
    <d v="2019-12-01T00:00:00"/>
    <x v="690"/>
    <d v="2020-05-17T00:00:00"/>
    <x v="508"/>
    <n v="23"/>
    <s v="USD"/>
    <x v="4"/>
    <n v="22"/>
    <n v="15"/>
    <n v="298"/>
    <x v="1"/>
    <n v="24"/>
    <n v="0.1"/>
    <n v="214.4"/>
    <n v="150.07999999999998"/>
    <n v="1350.72"/>
    <n v="300.16000000000008"/>
  </r>
  <r>
    <s v="SO - 0005913"/>
    <s v="Online"/>
    <s v="WARE-MKL1006"/>
    <d v="2020-03-10T00:00:00"/>
    <x v="690"/>
    <d v="2020-04-26T00:00:00"/>
    <x v="500"/>
    <n v="10"/>
    <s v="USD"/>
    <x v="18"/>
    <n v="13"/>
    <n v="25"/>
    <n v="342"/>
    <x v="3"/>
    <n v="6"/>
    <n v="0.2"/>
    <n v="1051.9000000000001"/>
    <n v="673.21600000000012"/>
    <n v="841.5200000000001"/>
    <n v="168.30399999999997"/>
  </r>
  <r>
    <s v="SO - 0005914"/>
    <s v="In-Store"/>
    <s v="WARE-NMK1003"/>
    <d v="2020-03-10T00:00:00"/>
    <x v="690"/>
    <d v="2020-05-13T00:00:00"/>
    <x v="508"/>
    <n v="23"/>
    <s v="USD"/>
    <x v="13"/>
    <n v="2"/>
    <n v="16"/>
    <n v="118"/>
    <x v="1"/>
    <n v="24"/>
    <n v="0.2"/>
    <n v="1212.7"/>
    <n v="1006.5409999999999"/>
    <n v="5820.9600000000009"/>
    <n v="-218.28599999999824"/>
  </r>
  <r>
    <s v="SO - 0005915"/>
    <s v="In-Store"/>
    <s v="WARE-XYS1001"/>
    <d v="2019-12-01T00:00:00"/>
    <x v="690"/>
    <d v="2020-05-18T00:00:00"/>
    <x v="494"/>
    <n v="4"/>
    <s v="USD"/>
    <x v="9"/>
    <n v="8"/>
    <n v="15"/>
    <n v="33"/>
    <x v="2"/>
    <n v="4"/>
    <n v="7.4999999999999997E-2"/>
    <n v="3886"/>
    <n v="1748.7"/>
    <n v="14378.2"/>
    <n v="7383.4000000000005"/>
  </r>
  <r>
    <s v="SO - 0005916"/>
    <s v="Distributor"/>
    <s v="WARE-NMK1003"/>
    <d v="2020-03-10T00:00:00"/>
    <x v="690"/>
    <d v="2020-05-05T00:00:00"/>
    <x v="505"/>
    <n v="22"/>
    <s v="USD"/>
    <x v="15"/>
    <n v="24"/>
    <n v="46"/>
    <n v="144"/>
    <x v="1"/>
    <n v="39"/>
    <n v="0.15"/>
    <n v="5808.9000000000005"/>
    <n v="2555.9160000000002"/>
    <n v="14812.695"/>
    <n v="7144.9469999999992"/>
  </r>
  <r>
    <s v="SO - 0005917"/>
    <s v="Distributor"/>
    <s v="WARE-NMK1003"/>
    <d v="2019-12-01T00:00:00"/>
    <x v="691"/>
    <d v="2020-04-27T00:00:00"/>
    <x v="498"/>
    <n v="8"/>
    <s v="USD"/>
    <x v="8"/>
    <n v="23"/>
    <n v="28"/>
    <n v="128"/>
    <x v="2"/>
    <n v="4"/>
    <n v="0.15"/>
    <n v="194.3"/>
    <n v="126.29500000000002"/>
    <n v="1156.085"/>
    <n v="272.02"/>
  </r>
  <r>
    <s v="SO - 0005918"/>
    <s v="Distributor"/>
    <s v="WARE-PUJ1005"/>
    <d v="2020-03-10T00:00:00"/>
    <x v="691"/>
    <d v="2020-05-13T00:00:00"/>
    <x v="488"/>
    <n v="6"/>
    <s v="USD"/>
    <x v="8"/>
    <n v="23"/>
    <n v="31"/>
    <n v="308"/>
    <x v="1"/>
    <n v="3"/>
    <n v="0.1"/>
    <n v="1768.8"/>
    <n v="760.58399999999995"/>
    <n v="11143.44"/>
    <n v="5819.3520000000008"/>
  </r>
  <r>
    <s v="SO - 0005919"/>
    <s v="Wholesale"/>
    <s v="WARE-NMK1003"/>
    <d v="2020-03-10T00:00:00"/>
    <x v="691"/>
    <d v="2020-04-28T00:00:00"/>
    <x v="509"/>
    <n v="34"/>
    <s v="USD"/>
    <x v="3"/>
    <n v="28"/>
    <n v="14"/>
    <n v="178"/>
    <x v="0"/>
    <n v="12"/>
    <n v="0.1"/>
    <n v="3999.9"/>
    <n v="2159.9460000000004"/>
    <n v="28799.280000000002"/>
    <n v="11519.712"/>
  </r>
  <r>
    <s v="SO - 0005920"/>
    <s v="Wholesale"/>
    <s v="WARE-UHY1004"/>
    <d v="2020-03-10T00:00:00"/>
    <x v="691"/>
    <d v="2020-05-04T00:00:00"/>
    <x v="498"/>
    <n v="8"/>
    <s v="USD"/>
    <x v="3"/>
    <n v="28"/>
    <n v="35"/>
    <n v="232"/>
    <x v="3"/>
    <n v="47"/>
    <n v="7.4999999999999997E-2"/>
    <n v="3242.8"/>
    <n v="2756.38"/>
    <n v="8998.7700000000023"/>
    <n v="729.63000000000284"/>
  </r>
  <r>
    <s v="SO - 0005921"/>
    <s v="Wholesale"/>
    <s v="WARE-UHY1004"/>
    <d v="2020-03-10T00:00:00"/>
    <x v="691"/>
    <d v="2020-05-10T00:00:00"/>
    <x v="488"/>
    <n v="6"/>
    <s v="USD"/>
    <x v="21"/>
    <n v="26"/>
    <n v="20"/>
    <n v="229"/>
    <x v="0"/>
    <n v="38"/>
    <n v="0.15"/>
    <n v="2566.1"/>
    <n v="1796.2699999999998"/>
    <n v="13087.109999999999"/>
    <n v="2309.4899999999998"/>
  </r>
  <r>
    <s v="SO - 0005922"/>
    <s v="Distributor"/>
    <s v="WARE-NMK1003"/>
    <d v="2019-12-01T00:00:00"/>
    <x v="692"/>
    <d v="2020-05-12T00:00:00"/>
    <x v="500"/>
    <n v="8"/>
    <s v="USD"/>
    <x v="12"/>
    <n v="25"/>
    <n v="40"/>
    <n v="103"/>
    <x v="1"/>
    <n v="21"/>
    <n v="0.15"/>
    <n v="1011.7"/>
    <n v="708.18999999999994"/>
    <n v="4299.7249999999995"/>
    <n v="758.77499999999964"/>
  </r>
  <r>
    <s v="SO - 0005923"/>
    <s v="Online"/>
    <s v="WARE-UHY1004"/>
    <d v="2020-03-10T00:00:00"/>
    <x v="692"/>
    <d v="2020-04-26T00:00:00"/>
    <x v="510"/>
    <n v="29"/>
    <s v="USD"/>
    <x v="19"/>
    <n v="19"/>
    <n v="36"/>
    <n v="217"/>
    <x v="1"/>
    <n v="41"/>
    <n v="0.05"/>
    <n v="971.5"/>
    <n v="437.17500000000001"/>
    <n v="1845.85"/>
    <n v="971.49999999999989"/>
  </r>
  <r>
    <s v="SO - 0005924"/>
    <s v="Online"/>
    <s v="WARE-NMK1003"/>
    <d v="2019-12-01T00:00:00"/>
    <x v="692"/>
    <d v="2020-05-05T00:00:00"/>
    <x v="500"/>
    <n v="8"/>
    <s v="USD"/>
    <x v="18"/>
    <n v="13"/>
    <n v="30"/>
    <n v="98"/>
    <x v="1"/>
    <n v="14"/>
    <n v="7.4999999999999997E-2"/>
    <n v="5179.1000000000004"/>
    <n v="2434.1770000000001"/>
    <n v="4790.6675000000005"/>
    <n v="2356.4905000000003"/>
  </r>
  <r>
    <s v="SO - 0005925"/>
    <s v="In-Store"/>
    <s v="WARE-XYS1001"/>
    <d v="2019-12-01T00:00:00"/>
    <x v="692"/>
    <d v="2020-04-30T00:00:00"/>
    <x v="487"/>
    <n v="6"/>
    <s v="USD"/>
    <x v="13"/>
    <n v="2"/>
    <n v="7"/>
    <n v="38"/>
    <x v="2"/>
    <n v="37"/>
    <n v="7.4999999999999997E-2"/>
    <n v="1045.2"/>
    <n v="742.09199999999998"/>
    <n v="6767.670000000001"/>
    <n v="1573.0260000000007"/>
  </r>
  <r>
    <s v="SO - 0005926"/>
    <s v="In-Store"/>
    <s v="WARE-MKL1006"/>
    <d v="2019-12-01T00:00:00"/>
    <x v="692"/>
    <d v="2020-05-15T00:00:00"/>
    <x v="502"/>
    <n v="15"/>
    <s v="USD"/>
    <x v="14"/>
    <n v="7"/>
    <n v="24"/>
    <n v="342"/>
    <x v="3"/>
    <n v="6"/>
    <n v="0.05"/>
    <n v="5494"/>
    <n v="2747"/>
    <n v="20877.2"/>
    <n v="9889.2000000000007"/>
  </r>
  <r>
    <s v="SO - 0005927"/>
    <s v="Online"/>
    <s v="WARE-UHY1004"/>
    <d v="2019-12-01T00:00:00"/>
    <x v="692"/>
    <d v="2020-05-15T00:00:00"/>
    <x v="497"/>
    <n v="13"/>
    <s v="USD"/>
    <x v="19"/>
    <n v="19"/>
    <n v="19"/>
    <n v="228"/>
    <x v="2"/>
    <n v="8"/>
    <n v="7.4999999999999997E-2"/>
    <n v="221.1"/>
    <n v="161.40299999999999"/>
    <n v="1636.14"/>
    <n v="344.91600000000017"/>
  </r>
  <r>
    <s v="SO - 0005928"/>
    <s v="Online"/>
    <s v="WARE-NMK1003"/>
    <d v="2020-03-10T00:00:00"/>
    <x v="692"/>
    <d v="2020-05-04T00:00:00"/>
    <x v="497"/>
    <n v="13"/>
    <s v="USD"/>
    <x v="18"/>
    <n v="13"/>
    <n v="38"/>
    <n v="174"/>
    <x v="1"/>
    <n v="24"/>
    <n v="0.4"/>
    <n v="3906.1"/>
    <n v="2421.7820000000002"/>
    <n v="7030.98"/>
    <n v="-234.36600000000089"/>
  </r>
  <r>
    <s v="SO - 0005929"/>
    <s v="In-Store"/>
    <s v="WARE-PUJ1005"/>
    <d v="2019-12-01T00:00:00"/>
    <x v="692"/>
    <d v="2020-05-17T00:00:00"/>
    <x v="511"/>
    <n v="23"/>
    <s v="USD"/>
    <x v="14"/>
    <n v="7"/>
    <n v="25"/>
    <n v="303"/>
    <x v="1"/>
    <n v="46"/>
    <n v="7.4999999999999997E-2"/>
    <n v="241.20000000000002"/>
    <n v="130.24800000000002"/>
    <n v="223.11"/>
    <n v="92.861999999999995"/>
  </r>
  <r>
    <s v="SO - 0005930"/>
    <s v="In-Store"/>
    <s v="WARE-MKL1006"/>
    <d v="2019-12-01T00:00:00"/>
    <x v="693"/>
    <d v="2020-04-27T00:00:00"/>
    <x v="496"/>
    <n v="8"/>
    <s v="USD"/>
    <x v="0"/>
    <n v="6"/>
    <n v="7"/>
    <n v="361"/>
    <x v="1"/>
    <n v="17"/>
    <n v="0.1"/>
    <n v="1132.3"/>
    <n v="871.87099999999998"/>
    <n v="2038.1399999999999"/>
    <n v="294.39799999999991"/>
  </r>
  <r>
    <s v="SO - 0005931"/>
    <s v="In-Store"/>
    <s v="WARE-XYS1001"/>
    <d v="2020-03-10T00:00:00"/>
    <x v="693"/>
    <d v="2020-04-25T00:00:00"/>
    <x v="500"/>
    <n v="7"/>
    <s v="USD"/>
    <x v="22"/>
    <n v="11"/>
    <n v="17"/>
    <n v="22"/>
    <x v="1"/>
    <n v="14"/>
    <n v="0.2"/>
    <n v="1139"/>
    <n v="933.9799999999999"/>
    <n v="3644.8"/>
    <n v="-91.119999999999436"/>
  </r>
  <r>
    <s v="SO - 0005932"/>
    <s v="Distributor"/>
    <s v="WARE-UHY1004"/>
    <d v="2019-12-01T00:00:00"/>
    <x v="693"/>
    <d v="2020-05-16T00:00:00"/>
    <x v="498"/>
    <n v="6"/>
    <s v="USD"/>
    <x v="12"/>
    <n v="25"/>
    <n v="12"/>
    <n v="231"/>
    <x v="0"/>
    <n v="42"/>
    <n v="0.2"/>
    <n v="6344.9000000000005"/>
    <n v="3616.5929999999998"/>
    <n v="20303.680000000004"/>
    <n v="5837.3080000000045"/>
  </r>
  <r>
    <s v="SO - 0005933"/>
    <s v="Distributor"/>
    <s v="WARE-NBV1002"/>
    <d v="2020-03-10T00:00:00"/>
    <x v="693"/>
    <d v="2020-04-30T00:00:00"/>
    <x v="499"/>
    <n v="13"/>
    <s v="USD"/>
    <x v="4"/>
    <n v="22"/>
    <n v="15"/>
    <n v="84"/>
    <x v="1"/>
    <n v="41"/>
    <n v="0.05"/>
    <n v="971.5"/>
    <n v="680.05"/>
    <n v="4614.625"/>
    <n v="1214.375"/>
  </r>
  <r>
    <s v="SO - 0005934"/>
    <s v="Online"/>
    <s v="WARE-NMK1003"/>
    <d v="2020-03-10T00:00:00"/>
    <x v="693"/>
    <d v="2020-04-27T00:00:00"/>
    <x v="499"/>
    <n v="13"/>
    <s v="USD"/>
    <x v="24"/>
    <n v="16"/>
    <n v="11"/>
    <n v="160"/>
    <x v="1"/>
    <n v="33"/>
    <n v="0.1"/>
    <n v="3865.9"/>
    <n v="1585.019"/>
    <n v="3479.31"/>
    <n v="1894.2909999999999"/>
  </r>
  <r>
    <s v="SO - 0005935"/>
    <s v="Online"/>
    <s v="WARE-MKL1006"/>
    <d v="2019-12-01T00:00:00"/>
    <x v="693"/>
    <d v="2020-05-01T00:00:00"/>
    <x v="505"/>
    <n v="19"/>
    <s v="USD"/>
    <x v="17"/>
    <n v="20"/>
    <n v="47"/>
    <n v="357"/>
    <x v="0"/>
    <n v="19"/>
    <n v="7.4999999999999997E-2"/>
    <n v="268"/>
    <n v="184.92"/>
    <n v="991.6"/>
    <n v="251.92000000000007"/>
  </r>
  <r>
    <s v="SO - 0005936"/>
    <s v="Wholesale"/>
    <s v="WARE-NMK1003"/>
    <d v="2019-12-01T00:00:00"/>
    <x v="693"/>
    <d v="2020-05-17T00:00:00"/>
    <x v="497"/>
    <n v="12"/>
    <s v="USD"/>
    <x v="3"/>
    <n v="28"/>
    <n v="14"/>
    <n v="117"/>
    <x v="0"/>
    <n v="20"/>
    <n v="0.15"/>
    <n v="1051.9000000000001"/>
    <n v="599.58299999999997"/>
    <n v="4470.5749999999998"/>
    <n v="1472.6599999999999"/>
  </r>
  <r>
    <s v="SO - 0005937"/>
    <s v="Online"/>
    <s v="WARE-XYS1001"/>
    <d v="2019-12-01T00:00:00"/>
    <x v="693"/>
    <d v="2020-05-03T00:00:00"/>
    <x v="500"/>
    <n v="7"/>
    <s v="USD"/>
    <x v="24"/>
    <n v="16"/>
    <n v="48"/>
    <n v="38"/>
    <x v="1"/>
    <n v="45"/>
    <n v="0.1"/>
    <n v="1058.6000000000001"/>
    <n v="561.05800000000011"/>
    <n v="6669.1800000000012"/>
    <n v="2741.7740000000003"/>
  </r>
  <r>
    <s v="SO - 0005938"/>
    <s v="In-Store"/>
    <s v="WARE-NBV1002"/>
    <d v="2019-12-01T00:00:00"/>
    <x v="693"/>
    <d v="2020-05-19T00:00:00"/>
    <x v="500"/>
    <n v="7"/>
    <s v="USD"/>
    <x v="13"/>
    <n v="2"/>
    <n v="12"/>
    <n v="83"/>
    <x v="2"/>
    <n v="37"/>
    <n v="0.05"/>
    <n v="1025.1000000000001"/>
    <n v="584.30700000000002"/>
    <n v="1947.69"/>
    <n v="779.07600000000002"/>
  </r>
  <r>
    <s v="SO - 0005939"/>
    <s v="Online"/>
    <s v="WARE-UHY1004"/>
    <d v="2020-03-10T00:00:00"/>
    <x v="693"/>
    <d v="2020-05-17T00:00:00"/>
    <x v="501"/>
    <n v="11"/>
    <s v="USD"/>
    <x v="17"/>
    <n v="20"/>
    <n v="3"/>
    <n v="225"/>
    <x v="1"/>
    <n v="17"/>
    <n v="7.4999999999999997E-2"/>
    <n v="241.20000000000002"/>
    <n v="115.77600000000001"/>
    <n v="1561.7700000000002"/>
    <n v="751.33800000000019"/>
  </r>
  <r>
    <s v="SO - 0005940"/>
    <s v="Online"/>
    <s v="WARE-UHY1004"/>
    <d v="2019-12-01T00:00:00"/>
    <x v="693"/>
    <d v="2020-05-16T00:00:00"/>
    <x v="505"/>
    <n v="19"/>
    <s v="USD"/>
    <x v="20"/>
    <n v="17"/>
    <n v="29"/>
    <n v="227"/>
    <x v="2"/>
    <n v="7"/>
    <n v="7.4999999999999997E-2"/>
    <n v="5212.6000000000004"/>
    <n v="2814.8040000000005"/>
    <n v="4821.6550000000007"/>
    <n v="2006.8510000000001"/>
  </r>
  <r>
    <s v="SO - 0005941"/>
    <s v="In-Store"/>
    <s v="WARE-PUJ1005"/>
    <d v="2019-12-01T00:00:00"/>
    <x v="693"/>
    <d v="2020-05-13T00:00:00"/>
    <x v="502"/>
    <n v="14"/>
    <s v="USD"/>
    <x v="27"/>
    <n v="1"/>
    <n v="17"/>
    <n v="292"/>
    <x v="1"/>
    <n v="14"/>
    <n v="7.4999999999999997E-2"/>
    <n v="1943"/>
    <n v="952.06999999999994"/>
    <n v="8986.375"/>
    <n v="4226.0250000000005"/>
  </r>
  <r>
    <s v="SO - 0005942"/>
    <s v="In-Store"/>
    <s v="WARE-UHY1004"/>
    <d v="2019-12-01T00:00:00"/>
    <x v="693"/>
    <d v="2020-04-25T00:00:00"/>
    <x v="506"/>
    <n v="15"/>
    <s v="USD"/>
    <x v="26"/>
    <n v="3"/>
    <n v="24"/>
    <n v="230"/>
    <x v="1"/>
    <n v="24"/>
    <n v="7.4999999999999997E-2"/>
    <n v="5822.3"/>
    <n v="4599.6170000000002"/>
    <n v="26928.137500000001"/>
    <n v="3930.0525000000016"/>
  </r>
  <r>
    <s v="SO - 0005943"/>
    <s v="Online"/>
    <s v="WARE-NBV1002"/>
    <d v="2019-12-01T00:00:00"/>
    <x v="693"/>
    <d v="2020-04-27T00:00:00"/>
    <x v="487"/>
    <n v="5"/>
    <s v="USD"/>
    <x v="24"/>
    <n v="16"/>
    <n v="24"/>
    <n v="84"/>
    <x v="1"/>
    <n v="17"/>
    <n v="7.4999999999999997E-2"/>
    <n v="696.80000000000007"/>
    <n v="383.24000000000007"/>
    <n v="5156.3200000000006"/>
    <n v="2090.4"/>
  </r>
  <r>
    <s v="SO - 0005944"/>
    <s v="In-Store"/>
    <s v="WARE-UHY1004"/>
    <d v="2019-12-01T00:00:00"/>
    <x v="694"/>
    <d v="2020-05-02T00:00:00"/>
    <x v="512"/>
    <n v="24"/>
    <s v="USD"/>
    <x v="6"/>
    <n v="10"/>
    <n v="3"/>
    <n v="218"/>
    <x v="3"/>
    <n v="47"/>
    <n v="0.05"/>
    <n v="3993.2000000000003"/>
    <n v="2076.4640000000004"/>
    <n v="26554.78"/>
    <n v="12019.531999999996"/>
  </r>
  <r>
    <s v="SO - 0005945"/>
    <s v="In-Store"/>
    <s v="WARE-UHY1004"/>
    <d v="2019-12-01T00:00:00"/>
    <x v="694"/>
    <d v="2020-05-06T00:00:00"/>
    <x v="499"/>
    <n v="12"/>
    <s v="USD"/>
    <x v="27"/>
    <n v="1"/>
    <n v="40"/>
    <n v="244"/>
    <x v="0"/>
    <n v="20"/>
    <n v="0.3"/>
    <n v="5956.3"/>
    <n v="3216.4020000000005"/>
    <n v="33355.279999999999"/>
    <n v="7624.0639999999948"/>
  </r>
  <r>
    <s v="SO - 0005946"/>
    <s v="Online"/>
    <s v="WARE-PUJ1005"/>
    <d v="2019-12-01T00:00:00"/>
    <x v="694"/>
    <d v="2020-05-16T00:00:00"/>
    <x v="500"/>
    <n v="6"/>
    <s v="USD"/>
    <x v="19"/>
    <n v="19"/>
    <n v="32"/>
    <n v="323"/>
    <x v="1"/>
    <n v="11"/>
    <n v="0.2"/>
    <n v="2505.8000000000002"/>
    <n v="1904.4080000000001"/>
    <n v="4009.2800000000007"/>
    <n v="200.4640000000004"/>
  </r>
  <r>
    <s v="SO - 0005947"/>
    <s v="Online"/>
    <s v="WARE-XYS1001"/>
    <d v="2019-12-01T00:00:00"/>
    <x v="694"/>
    <d v="2020-05-02T00:00:00"/>
    <x v="504"/>
    <n v="25"/>
    <s v="USD"/>
    <x v="20"/>
    <n v="17"/>
    <n v="34"/>
    <n v="52"/>
    <x v="2"/>
    <n v="1"/>
    <n v="0.1"/>
    <n v="3463.9"/>
    <n v="2909.6759999999999"/>
    <n v="12470.04"/>
    <n v="831.33600000000115"/>
  </r>
  <r>
    <s v="SO - 0005948"/>
    <s v="In-Store"/>
    <s v="WARE-XYS1001"/>
    <d v="2019-12-01T00:00:00"/>
    <x v="694"/>
    <d v="2020-05-15T00:00:00"/>
    <x v="501"/>
    <n v="10"/>
    <s v="USD"/>
    <x v="10"/>
    <n v="9"/>
    <n v="34"/>
    <n v="29"/>
    <x v="1"/>
    <n v="33"/>
    <n v="7.4999999999999997E-2"/>
    <n v="5835.7"/>
    <n v="2917.85"/>
    <n v="10796.045"/>
    <n v="4960.3450000000003"/>
  </r>
  <r>
    <s v="SO - 0005949"/>
    <s v="In-Store"/>
    <s v="WARE-PUJ1005"/>
    <d v="2019-12-01T00:00:00"/>
    <x v="694"/>
    <d v="2020-05-16T00:00:00"/>
    <x v="512"/>
    <n v="24"/>
    <s v="USD"/>
    <x v="26"/>
    <n v="3"/>
    <n v="27"/>
    <n v="285"/>
    <x v="3"/>
    <n v="25"/>
    <n v="0.05"/>
    <n v="2211"/>
    <n v="950.73"/>
    <n v="16803.599999999999"/>
    <n v="9197.7599999999984"/>
  </r>
  <r>
    <s v="SO - 0005950"/>
    <s v="Online"/>
    <s v="WARE-XYS1001"/>
    <d v="2019-12-01T00:00:00"/>
    <x v="694"/>
    <d v="2020-05-07T00:00:00"/>
    <x v="497"/>
    <n v="11"/>
    <s v="USD"/>
    <x v="24"/>
    <n v="16"/>
    <n v="44"/>
    <n v="35"/>
    <x v="1"/>
    <n v="23"/>
    <n v="0.2"/>
    <n v="3691.7000000000003"/>
    <n v="2990.2770000000005"/>
    <n v="2953.3600000000006"/>
    <n v="-36.916999999999916"/>
  </r>
  <r>
    <s v="SO - 0005951"/>
    <s v="Online"/>
    <s v="WARE-XYS1001"/>
    <d v="2020-03-10T00:00:00"/>
    <x v="695"/>
    <d v="2020-04-30T00:00:00"/>
    <x v="498"/>
    <n v="4"/>
    <s v="USD"/>
    <x v="17"/>
    <n v="20"/>
    <n v="36"/>
    <n v="33"/>
    <x v="1"/>
    <n v="29"/>
    <n v="7.4999999999999997E-2"/>
    <n v="3819"/>
    <n v="2902.44"/>
    <n v="21195.45"/>
    <n v="3780.8100000000013"/>
  </r>
  <r>
    <s v="SO - 0005952"/>
    <s v="Distributor"/>
    <s v="WARE-UHY1004"/>
    <d v="2020-03-10T00:00:00"/>
    <x v="695"/>
    <d v="2020-05-20T00:00:00"/>
    <x v="503"/>
    <n v="16"/>
    <s v="USD"/>
    <x v="15"/>
    <n v="24"/>
    <n v="28"/>
    <n v="251"/>
    <x v="1"/>
    <n v="44"/>
    <n v="0.05"/>
    <n v="1889.4"/>
    <n v="1322.58"/>
    <n v="7179.72"/>
    <n v="1889.4000000000005"/>
  </r>
  <r>
    <s v="SO - 0005953"/>
    <s v="In-Store"/>
    <s v="WARE-PUJ1005"/>
    <d v="2020-03-10T00:00:00"/>
    <x v="695"/>
    <d v="2020-05-11T00:00:00"/>
    <x v="500"/>
    <n v="5"/>
    <s v="USD"/>
    <x v="7"/>
    <n v="4"/>
    <n v="11"/>
    <n v="317"/>
    <x v="1"/>
    <n v="40"/>
    <n v="0.1"/>
    <n v="2211"/>
    <n v="1238.1600000000001"/>
    <n v="5969.7"/>
    <n v="2255.2199999999993"/>
  </r>
  <r>
    <s v="SO - 0005954"/>
    <s v="Distributor"/>
    <s v="WARE-NMK1003"/>
    <d v="2020-03-10T00:00:00"/>
    <x v="695"/>
    <d v="2020-05-18T00:00:00"/>
    <x v="504"/>
    <n v="24"/>
    <s v="USD"/>
    <x v="15"/>
    <n v="24"/>
    <n v="6"/>
    <n v="143"/>
    <x v="0"/>
    <n v="34"/>
    <n v="0.1"/>
    <n v="1259.6000000000001"/>
    <n v="831.33600000000013"/>
    <n v="7935.4800000000005"/>
    <n v="2116.1279999999997"/>
  </r>
  <r>
    <s v="SO - 0005955"/>
    <s v="In-Store"/>
    <s v="WARE-PUJ1005"/>
    <d v="2019-12-01T00:00:00"/>
    <x v="695"/>
    <d v="2020-05-10T00:00:00"/>
    <x v="502"/>
    <n v="12"/>
    <s v="USD"/>
    <x v="27"/>
    <n v="1"/>
    <n v="22"/>
    <n v="291"/>
    <x v="1"/>
    <n v="31"/>
    <n v="0.05"/>
    <n v="268"/>
    <n v="147.4"/>
    <n v="1273"/>
    <n v="536"/>
  </r>
  <r>
    <s v="SO - 0005956"/>
    <s v="Online"/>
    <s v="WARE-XYS1001"/>
    <d v="2019-12-01T00:00:00"/>
    <x v="695"/>
    <d v="2020-05-05T00:00:00"/>
    <x v="501"/>
    <n v="9"/>
    <s v="USD"/>
    <x v="20"/>
    <n v="17"/>
    <n v="21"/>
    <n v="22"/>
    <x v="1"/>
    <n v="41"/>
    <n v="0.3"/>
    <n v="3892.7000000000003"/>
    <n v="2452.4010000000003"/>
    <n v="16349.34"/>
    <n v="1634.9339999999975"/>
  </r>
  <r>
    <s v="SO - 0005957"/>
    <s v="Wholesale"/>
    <s v="WARE-NMK1003"/>
    <d v="2019-12-01T00:00:00"/>
    <x v="695"/>
    <d v="2020-04-30T00:00:00"/>
    <x v="496"/>
    <n v="6"/>
    <s v="USD"/>
    <x v="25"/>
    <n v="27"/>
    <n v="37"/>
    <n v="193"/>
    <x v="4"/>
    <n v="10"/>
    <n v="0.05"/>
    <n v="3986.5"/>
    <n v="2710.82"/>
    <n v="3787.1749999999997"/>
    <n v="1076.3549999999996"/>
  </r>
  <r>
    <s v="SO - 0005958"/>
    <s v="Online"/>
    <s v="WARE-NMK1003"/>
    <d v="2019-12-01T00:00:00"/>
    <x v="695"/>
    <d v="2020-05-04T00:00:00"/>
    <x v="512"/>
    <n v="23"/>
    <s v="USD"/>
    <x v="23"/>
    <n v="15"/>
    <n v="24"/>
    <n v="101"/>
    <x v="0"/>
    <n v="19"/>
    <n v="7.4999999999999997E-2"/>
    <n v="1681.7"/>
    <n v="1109.922"/>
    <n v="1555.5725000000002"/>
    <n v="445.65050000000019"/>
  </r>
  <r>
    <s v="SO - 0005959"/>
    <s v="Distributor"/>
    <s v="WARE-PUJ1005"/>
    <d v="2019-12-01T00:00:00"/>
    <x v="695"/>
    <d v="2020-05-09T00:00:00"/>
    <x v="498"/>
    <n v="4"/>
    <s v="USD"/>
    <x v="15"/>
    <n v="24"/>
    <n v="49"/>
    <n v="288"/>
    <x v="3"/>
    <n v="25"/>
    <n v="0.05"/>
    <n v="1112.2"/>
    <n v="567.22199999999998"/>
    <n v="3169.77"/>
    <n v="1468.104"/>
  </r>
  <r>
    <s v="SO - 0005960"/>
    <s v="Distributor"/>
    <s v="WARE-NMK1003"/>
    <d v="2019-12-01T00:00:00"/>
    <x v="695"/>
    <d v="2020-05-23T00:00:00"/>
    <x v="513"/>
    <n v="38"/>
    <s v="USD"/>
    <x v="15"/>
    <n v="24"/>
    <n v="12"/>
    <n v="155"/>
    <x v="2"/>
    <n v="37"/>
    <n v="0.1"/>
    <n v="2539.3000000000002"/>
    <n v="1498.1870000000001"/>
    <n v="9141.4800000000014"/>
    <n v="3148.7320000000009"/>
  </r>
  <r>
    <s v="SO - 0005961"/>
    <s v="Online"/>
    <s v="WARE-UHY1004"/>
    <d v="2019-12-01T00:00:00"/>
    <x v="695"/>
    <d v="2020-05-01T00:00:00"/>
    <x v="497"/>
    <n v="10"/>
    <s v="USD"/>
    <x v="5"/>
    <n v="12"/>
    <n v="14"/>
    <n v="252"/>
    <x v="1"/>
    <n v="3"/>
    <n v="0.2"/>
    <n v="1829.1000000000001"/>
    <n v="951.13200000000006"/>
    <n v="4389.84"/>
    <n v="1536.444"/>
  </r>
  <r>
    <s v="SO - 0005962"/>
    <s v="Online"/>
    <s v="WARE-NMK1003"/>
    <d v="2020-03-10T00:00:00"/>
    <x v="696"/>
    <d v="2020-05-21T00:00:00"/>
    <x v="500"/>
    <n v="4"/>
    <s v="USD"/>
    <x v="24"/>
    <n v="16"/>
    <n v="6"/>
    <n v="107"/>
    <x v="0"/>
    <n v="15"/>
    <n v="7.4999999999999997E-2"/>
    <n v="5594.5"/>
    <n v="4083.9850000000001"/>
    <n v="36224.387500000004"/>
    <n v="7636.4925000000039"/>
  </r>
  <r>
    <s v="SO - 0005963"/>
    <s v="Online"/>
    <s v="WARE-NMK1003"/>
    <d v="2020-03-10T00:00:00"/>
    <x v="696"/>
    <d v="2020-05-17T00:00:00"/>
    <x v="511"/>
    <n v="19"/>
    <s v="USD"/>
    <x v="16"/>
    <n v="18"/>
    <n v="21"/>
    <n v="178"/>
    <x v="1"/>
    <n v="30"/>
    <n v="0.1"/>
    <n v="174.20000000000002"/>
    <n v="130.65"/>
    <n v="783.90000000000009"/>
    <n v="130.65000000000009"/>
  </r>
  <r>
    <s v="SO - 0005964"/>
    <s v="In-Store"/>
    <s v="WARE-NMK1003"/>
    <d v="2019-12-01T00:00:00"/>
    <x v="696"/>
    <d v="2020-05-18T00:00:00"/>
    <x v="514"/>
    <n v="30"/>
    <s v="USD"/>
    <x v="0"/>
    <n v="6"/>
    <n v="3"/>
    <n v="114"/>
    <x v="2"/>
    <n v="4"/>
    <n v="0.05"/>
    <n v="5688.3"/>
    <n v="2673.5009999999997"/>
    <n v="10807.77"/>
    <n v="5460.7680000000009"/>
  </r>
  <r>
    <s v="SO - 0005965"/>
    <s v="Distributor"/>
    <s v="WARE-NMK1003"/>
    <d v="2019-12-01T00:00:00"/>
    <x v="696"/>
    <d v="2020-05-03T00:00:00"/>
    <x v="498"/>
    <n v="3"/>
    <s v="USD"/>
    <x v="2"/>
    <n v="21"/>
    <n v="37"/>
    <n v="107"/>
    <x v="1"/>
    <n v="24"/>
    <n v="0.05"/>
    <n v="1748.7"/>
    <n v="944.29800000000012"/>
    <n v="13290.119999999999"/>
    <n v="5735.7359999999981"/>
  </r>
  <r>
    <s v="SO - 0005966"/>
    <s v="Wholesale"/>
    <s v="WARE-MKL1006"/>
    <d v="2020-03-10T00:00:00"/>
    <x v="696"/>
    <d v="2020-04-30T00:00:00"/>
    <x v="497"/>
    <n v="9"/>
    <s v="USD"/>
    <x v="3"/>
    <n v="28"/>
    <n v="12"/>
    <n v="335"/>
    <x v="1"/>
    <n v="11"/>
    <n v="0.2"/>
    <n v="1795.6000000000001"/>
    <n v="772.10800000000006"/>
    <n v="7182.4000000000005"/>
    <n v="3321.86"/>
  </r>
  <r>
    <s v="SO - 0005967"/>
    <s v="Online"/>
    <s v="WARE-NMK1003"/>
    <d v="2019-12-01T00:00:00"/>
    <x v="696"/>
    <d v="2020-04-30T00:00:00"/>
    <x v="507"/>
    <n v="18"/>
    <s v="USD"/>
    <x v="23"/>
    <n v="15"/>
    <n v="37"/>
    <n v="199"/>
    <x v="3"/>
    <n v="28"/>
    <n v="0.05"/>
    <n v="1051.9000000000001"/>
    <n v="694.25400000000013"/>
    <n v="1998.6100000000001"/>
    <n v="610.10199999999986"/>
  </r>
  <r>
    <s v="SO - 0005968"/>
    <s v="In-Store"/>
    <s v="WARE-UHY1004"/>
    <d v="2020-03-10T00:00:00"/>
    <x v="696"/>
    <d v="2020-05-15T00:00:00"/>
    <x v="497"/>
    <n v="9"/>
    <s v="USD"/>
    <x v="0"/>
    <n v="6"/>
    <n v="10"/>
    <n v="221"/>
    <x v="1"/>
    <n v="23"/>
    <n v="0.4"/>
    <n v="194.3"/>
    <n v="106.86500000000001"/>
    <n v="116.58"/>
    <n v="9.7149999999999892"/>
  </r>
  <r>
    <s v="SO - 0005969"/>
    <s v="Distributor"/>
    <s v="WARE-NMK1003"/>
    <d v="2019-12-01T00:00:00"/>
    <x v="696"/>
    <d v="2020-05-06T00:00:00"/>
    <x v="499"/>
    <n v="10"/>
    <s v="USD"/>
    <x v="15"/>
    <n v="24"/>
    <n v="11"/>
    <n v="98"/>
    <x v="0"/>
    <n v="34"/>
    <n v="7.4999999999999997E-2"/>
    <n v="1721.9"/>
    <n v="843.73099999999999"/>
    <n v="1592.7575000000002"/>
    <n v="749.02650000000017"/>
  </r>
  <r>
    <s v="SO - 0005970"/>
    <s v="Online"/>
    <s v="WARE-UHY1004"/>
    <d v="2019-12-01T00:00:00"/>
    <x v="697"/>
    <d v="2020-05-08T00:00:00"/>
    <x v="505"/>
    <n v="15"/>
    <s v="USD"/>
    <x v="18"/>
    <n v="13"/>
    <n v="17"/>
    <n v="251"/>
    <x v="3"/>
    <n v="28"/>
    <n v="0.1"/>
    <n v="944.7"/>
    <n v="472.35"/>
    <n v="6801.84"/>
    <n v="3023.04"/>
  </r>
  <r>
    <s v="SO - 0005971"/>
    <s v="Wholesale"/>
    <s v="WARE-NMK1003"/>
    <d v="2019-12-01T00:00:00"/>
    <x v="697"/>
    <d v="2020-05-17T00:00:00"/>
    <x v="515"/>
    <n v="25"/>
    <s v="USD"/>
    <x v="25"/>
    <n v="27"/>
    <n v="4"/>
    <n v="147"/>
    <x v="2"/>
    <n v="37"/>
    <n v="0.1"/>
    <n v="1112.2"/>
    <n v="800.78399999999999"/>
    <n v="4003.92"/>
    <n v="800.78400000000011"/>
  </r>
  <r>
    <s v="SO - 0005972"/>
    <s v="Online"/>
    <s v="WARE-PUJ1005"/>
    <d v="2019-12-01T00:00:00"/>
    <x v="697"/>
    <d v="2020-05-14T00:00:00"/>
    <x v="503"/>
    <n v="14"/>
    <s v="USD"/>
    <x v="16"/>
    <n v="18"/>
    <n v="31"/>
    <n v="288"/>
    <x v="1"/>
    <n v="21"/>
    <n v="0.2"/>
    <n v="3035.1"/>
    <n v="1699.6560000000002"/>
    <n v="2428.08"/>
    <n v="728.42399999999975"/>
  </r>
  <r>
    <s v="SO - 0005973"/>
    <s v="In-Store"/>
    <s v="WARE-PUJ1005"/>
    <d v="2020-03-10T00:00:00"/>
    <x v="697"/>
    <d v="2020-04-30T00:00:00"/>
    <x v="503"/>
    <n v="14"/>
    <s v="USD"/>
    <x v="6"/>
    <n v="10"/>
    <n v="46"/>
    <n v="262"/>
    <x v="1"/>
    <n v="29"/>
    <n v="7.4999999999999997E-2"/>
    <n v="3229.4"/>
    <n v="1453.23"/>
    <n v="11948.78"/>
    <n v="6135.8600000000006"/>
  </r>
  <r>
    <s v="SO - 0005974"/>
    <s v="Distributor"/>
    <s v="WARE-UHY1004"/>
    <d v="2020-03-10T00:00:00"/>
    <x v="697"/>
    <d v="2020-05-22T00:00:00"/>
    <x v="512"/>
    <n v="21"/>
    <s v="USD"/>
    <x v="8"/>
    <n v="23"/>
    <n v="34"/>
    <n v="220"/>
    <x v="0"/>
    <n v="34"/>
    <n v="0.15"/>
    <n v="3865.9"/>
    <n v="3092.7200000000003"/>
    <n v="16430.075000000001"/>
    <n v="966.47499999999854"/>
  </r>
  <r>
    <s v="SO - 0005975"/>
    <s v="Online"/>
    <s v="WARE-XYS1001"/>
    <d v="2019-12-01T00:00:00"/>
    <x v="697"/>
    <d v="2020-05-20T00:00:00"/>
    <x v="508"/>
    <n v="16"/>
    <s v="USD"/>
    <x v="20"/>
    <n v="17"/>
    <n v="5"/>
    <n v="45"/>
    <x v="1"/>
    <n v="2"/>
    <n v="7.4999999999999997E-2"/>
    <n v="931.30000000000007"/>
    <n v="754.35300000000007"/>
    <n v="6891.6200000000008"/>
    <n v="856.79600000000028"/>
  </r>
  <r>
    <s v="SO - 0005976"/>
    <s v="Distributor"/>
    <s v="WARE-NMK1003"/>
    <d v="2019-12-01T00:00:00"/>
    <x v="697"/>
    <d v="2020-05-03T00:00:00"/>
    <x v="502"/>
    <n v="10"/>
    <s v="USD"/>
    <x v="2"/>
    <n v="21"/>
    <n v="29"/>
    <n v="171"/>
    <x v="0"/>
    <n v="42"/>
    <n v="0.1"/>
    <n v="1212.7"/>
    <n v="812.50900000000013"/>
    <n v="1091.43"/>
    <n v="278.92099999999994"/>
  </r>
  <r>
    <s v="SO - 0005977"/>
    <s v="In-Store"/>
    <s v="WARE-NMK1003"/>
    <d v="2020-03-10T00:00:00"/>
    <x v="697"/>
    <d v="2020-05-25T00:00:00"/>
    <x v="499"/>
    <n v="9"/>
    <s v="USD"/>
    <x v="6"/>
    <n v="10"/>
    <n v="6"/>
    <n v="138"/>
    <x v="1"/>
    <n v="36"/>
    <n v="0.15"/>
    <n v="5695"/>
    <n v="2676.6499999999996"/>
    <n v="9681.5"/>
    <n v="4328.2000000000007"/>
  </r>
  <r>
    <s v="SO - 0005978"/>
    <s v="In-Store"/>
    <s v="WARE-PUJ1005"/>
    <d v="2019-12-01T00:00:00"/>
    <x v="697"/>
    <d v="2020-05-19T00:00:00"/>
    <x v="512"/>
    <n v="21"/>
    <s v="USD"/>
    <x v="14"/>
    <n v="7"/>
    <n v="7"/>
    <n v="277"/>
    <x v="2"/>
    <n v="4"/>
    <n v="0.1"/>
    <n v="3926.2000000000003"/>
    <n v="2748.34"/>
    <n v="7067.1600000000008"/>
    <n v="1570.4800000000005"/>
  </r>
  <r>
    <s v="SO - 0005979"/>
    <s v="In-Store"/>
    <s v="WARE-NMK1003"/>
    <d v="2019-12-01T00:00:00"/>
    <x v="698"/>
    <d v="2020-05-08T00:00:00"/>
    <x v="513"/>
    <n v="35"/>
    <s v="USD"/>
    <x v="6"/>
    <n v="10"/>
    <n v="40"/>
    <n v="178"/>
    <x v="0"/>
    <n v="38"/>
    <n v="0.05"/>
    <n v="1172.5"/>
    <n v="492.45"/>
    <n v="2227.75"/>
    <n v="1242.8499999999999"/>
  </r>
  <r>
    <s v="SO - 0005980"/>
    <s v="Distributor"/>
    <s v="WARE-XYS1001"/>
    <d v="2019-12-01T00:00:00"/>
    <x v="698"/>
    <d v="2020-05-02T00:00:00"/>
    <x v="499"/>
    <n v="8"/>
    <s v="USD"/>
    <x v="2"/>
    <n v="21"/>
    <n v="24"/>
    <n v="52"/>
    <x v="4"/>
    <n v="9"/>
    <n v="0.1"/>
    <n v="998.30000000000007"/>
    <n v="808.62300000000016"/>
    <n v="3593.88"/>
    <n v="359.38799999999947"/>
  </r>
  <r>
    <s v="SO - 0005981"/>
    <s v="Distributor"/>
    <s v="WARE-NMK1003"/>
    <d v="2019-12-01T00:00:00"/>
    <x v="698"/>
    <d v="2020-05-01T00:00:00"/>
    <x v="505"/>
    <n v="14"/>
    <s v="USD"/>
    <x v="15"/>
    <n v="24"/>
    <n v="30"/>
    <n v="119"/>
    <x v="0"/>
    <n v="19"/>
    <n v="0.1"/>
    <n v="2311.5"/>
    <n v="1086.405"/>
    <n v="6241.05"/>
    <n v="2981.835"/>
  </r>
  <r>
    <s v="SO - 0005982"/>
    <s v="In-Store"/>
    <s v="WARE-NMK1003"/>
    <d v="2019-12-01T00:00:00"/>
    <x v="698"/>
    <d v="2020-05-07T00:00:00"/>
    <x v="502"/>
    <n v="9"/>
    <s v="USD"/>
    <x v="9"/>
    <n v="8"/>
    <n v="9"/>
    <n v="88"/>
    <x v="1"/>
    <n v="43"/>
    <n v="0.3"/>
    <n v="5554.3"/>
    <n v="2777.15"/>
    <n v="19440.05"/>
    <n v="5554.2999999999993"/>
  </r>
  <r>
    <s v="SO - 0005983"/>
    <s v="Distributor"/>
    <s v="WARE-NMK1003"/>
    <d v="2019-12-01T00:00:00"/>
    <x v="698"/>
    <d v="2020-05-14T00:00:00"/>
    <x v="506"/>
    <n v="10"/>
    <s v="USD"/>
    <x v="8"/>
    <n v="23"/>
    <n v="18"/>
    <n v="106"/>
    <x v="2"/>
    <n v="13"/>
    <n v="7.4999999999999997E-2"/>
    <n v="167.5"/>
    <n v="70.349999999999994"/>
    <n v="1084.5625"/>
    <n v="592.11250000000007"/>
  </r>
  <r>
    <s v="SO - 0005984"/>
    <s v="Distributor"/>
    <s v="WARE-NBV1002"/>
    <d v="2019-12-01T00:00:00"/>
    <x v="698"/>
    <d v="2020-05-15T00:00:00"/>
    <x v="516"/>
    <n v="22"/>
    <s v="USD"/>
    <x v="15"/>
    <n v="24"/>
    <n v="5"/>
    <n v="77"/>
    <x v="0"/>
    <n v="12"/>
    <n v="0.15"/>
    <n v="2505.8000000000002"/>
    <n v="1303.0160000000001"/>
    <n v="14909.510000000002"/>
    <n v="5788.398000000001"/>
  </r>
  <r>
    <s v="SO - 0005985"/>
    <s v="In-Store"/>
    <s v="WARE-MKL1006"/>
    <d v="2019-12-01T00:00:00"/>
    <x v="698"/>
    <d v="2020-05-09T00:00:00"/>
    <x v="499"/>
    <n v="8"/>
    <s v="USD"/>
    <x v="14"/>
    <n v="7"/>
    <n v="12"/>
    <n v="341"/>
    <x v="2"/>
    <n v="1"/>
    <n v="0.1"/>
    <n v="1139"/>
    <n v="683.4"/>
    <n v="1025.1000000000001"/>
    <n v="341.70000000000016"/>
  </r>
  <r>
    <s v="SO - 0005986"/>
    <s v="In-Store"/>
    <s v="WARE-NMK1003"/>
    <d v="2019-12-01T00:00:00"/>
    <x v="698"/>
    <d v="2020-05-15T00:00:00"/>
    <x v="503"/>
    <n v="13"/>
    <s v="USD"/>
    <x v="6"/>
    <n v="10"/>
    <n v="6"/>
    <n v="98"/>
    <x v="1"/>
    <n v="44"/>
    <n v="0.05"/>
    <n v="3939.6"/>
    <n v="2560.7400000000002"/>
    <n v="14970.48"/>
    <n v="4727.5199999999986"/>
  </r>
  <r>
    <s v="SO - 0005987"/>
    <s v="In-Store"/>
    <s v="WARE-MKL1006"/>
    <d v="2019-12-01T00:00:00"/>
    <x v="698"/>
    <d v="2020-05-10T00:00:00"/>
    <x v="506"/>
    <n v="10"/>
    <s v="USD"/>
    <x v="27"/>
    <n v="1"/>
    <n v="18"/>
    <n v="349"/>
    <x v="1"/>
    <n v="46"/>
    <n v="0.2"/>
    <n v="1969.8"/>
    <n v="1398.558"/>
    <n v="1575.8400000000001"/>
    <n v="177.28200000000015"/>
  </r>
  <r>
    <s v="SO - 0005988"/>
    <s v="In-Store"/>
    <s v="WARE-NBV1002"/>
    <d v="2019-12-01T00:00:00"/>
    <x v="698"/>
    <d v="2020-05-16T00:00:00"/>
    <x v="510"/>
    <n v="23"/>
    <s v="USD"/>
    <x v="26"/>
    <n v="3"/>
    <n v="44"/>
    <n v="87"/>
    <x v="2"/>
    <n v="7"/>
    <n v="0.05"/>
    <n v="1005"/>
    <n v="743.7"/>
    <n v="7638"/>
    <n v="1688.3999999999996"/>
  </r>
  <r>
    <s v="SO - 0005989"/>
    <s v="In-Store"/>
    <s v="WARE-XYS1001"/>
    <d v="2019-12-01T00:00:00"/>
    <x v="698"/>
    <d v="2020-05-06T00:00:00"/>
    <x v="496"/>
    <n v="3"/>
    <s v="USD"/>
    <x v="27"/>
    <n v="1"/>
    <n v="35"/>
    <n v="16"/>
    <x v="2"/>
    <n v="37"/>
    <n v="0.15"/>
    <n v="864.30000000000007"/>
    <n v="380.29200000000003"/>
    <n v="3673.2750000000001"/>
    <n v="1771.8150000000001"/>
  </r>
  <r>
    <s v="SO - 0005990"/>
    <s v="Online"/>
    <s v="WARE-UHY1004"/>
    <d v="2019-12-01T00:00:00"/>
    <x v="698"/>
    <d v="2020-04-30T00:00:00"/>
    <x v="503"/>
    <n v="13"/>
    <s v="USD"/>
    <x v="23"/>
    <n v="15"/>
    <n v="31"/>
    <n v="210"/>
    <x v="3"/>
    <n v="28"/>
    <n v="0.15"/>
    <n v="227.8"/>
    <n v="150.34800000000001"/>
    <n v="774.52"/>
    <n v="173.12799999999993"/>
  </r>
  <r>
    <s v="SO - 0005991"/>
    <s v="In-Store"/>
    <s v="WARE-NMK1003"/>
    <d v="2019-12-01T00:00:00"/>
    <x v="698"/>
    <d v="2020-05-16T00:00:00"/>
    <x v="511"/>
    <n v="17"/>
    <s v="USD"/>
    <x v="0"/>
    <n v="6"/>
    <n v="18"/>
    <n v="120"/>
    <x v="1"/>
    <n v="21"/>
    <n v="0.05"/>
    <n v="1072"/>
    <n v="428.8"/>
    <n v="6110.4"/>
    <n v="3537.5999999999995"/>
  </r>
  <r>
    <s v="SO - 0005992"/>
    <s v="Wholesale"/>
    <s v="WARE-NMK1003"/>
    <d v="2019-12-01T00:00:00"/>
    <x v="699"/>
    <d v="2020-05-12T00:00:00"/>
    <x v="511"/>
    <n v="16"/>
    <s v="USD"/>
    <x v="21"/>
    <n v="26"/>
    <n v="30"/>
    <n v="176"/>
    <x v="1"/>
    <n v="31"/>
    <n v="0.05"/>
    <n v="743.7"/>
    <n v="557.77500000000009"/>
    <n v="4239.09"/>
    <n v="892.4399999999996"/>
  </r>
  <r>
    <s v="SO - 0005993"/>
    <s v="Distributor"/>
    <s v="WARE-NMK1003"/>
    <d v="2019-12-01T00:00:00"/>
    <x v="699"/>
    <d v="2020-05-05T00:00:00"/>
    <x v="514"/>
    <n v="27"/>
    <s v="USD"/>
    <x v="12"/>
    <n v="25"/>
    <n v="34"/>
    <n v="174"/>
    <x v="3"/>
    <n v="28"/>
    <n v="0.1"/>
    <n v="1896.1000000000001"/>
    <n v="948.05000000000007"/>
    <n v="8532.4500000000007"/>
    <n v="3792.2000000000007"/>
  </r>
  <r>
    <s v="SO - 0005994"/>
    <s v="In-Store"/>
    <s v="WARE-XYS1001"/>
    <d v="2019-12-01T00:00:00"/>
    <x v="699"/>
    <d v="2020-05-01T00:00:00"/>
    <x v="506"/>
    <n v="9"/>
    <s v="USD"/>
    <x v="10"/>
    <n v="9"/>
    <n v="26"/>
    <n v="21"/>
    <x v="1"/>
    <n v="11"/>
    <n v="0.2"/>
    <n v="1862.6000000000001"/>
    <n v="1564.5840000000001"/>
    <n v="10430.560000000001"/>
    <n v="-521.52799999999843"/>
  </r>
  <r>
    <s v="SO - 0005995"/>
    <s v="Wholesale"/>
    <s v="WARE-PUJ1005"/>
    <d v="2019-12-01T00:00:00"/>
    <x v="699"/>
    <d v="2020-05-20T00:00:00"/>
    <x v="499"/>
    <n v="7"/>
    <s v="USD"/>
    <x v="21"/>
    <n v="26"/>
    <n v="21"/>
    <n v="287"/>
    <x v="0"/>
    <n v="19"/>
    <n v="0.1"/>
    <n v="3872.6"/>
    <n v="3059.3540000000003"/>
    <n v="24397.38"/>
    <n v="2981.9019999999982"/>
  </r>
  <r>
    <s v="SO - 0005996"/>
    <s v="Online"/>
    <s v="WARE-UHY1004"/>
    <d v="2019-12-01T00:00:00"/>
    <x v="699"/>
    <d v="2020-05-17T00:00:00"/>
    <x v="506"/>
    <n v="9"/>
    <s v="USD"/>
    <x v="23"/>
    <n v="15"/>
    <n v="16"/>
    <n v="233"/>
    <x v="2"/>
    <n v="16"/>
    <n v="7.4999999999999997E-2"/>
    <n v="2479"/>
    <n v="1512.19"/>
    <n v="4586.1500000000005"/>
    <n v="1561.7700000000004"/>
  </r>
  <r>
    <s v="SO - 0005997"/>
    <s v="Distributor"/>
    <s v="WARE-UHY1004"/>
    <d v="2020-03-10T00:00:00"/>
    <x v="699"/>
    <d v="2020-05-09T00:00:00"/>
    <x v="503"/>
    <n v="12"/>
    <s v="USD"/>
    <x v="12"/>
    <n v="25"/>
    <n v="5"/>
    <n v="249"/>
    <x v="4"/>
    <n v="9"/>
    <n v="7.4999999999999997E-2"/>
    <n v="1715.2"/>
    <n v="1200.6399999999999"/>
    <n v="7932.8"/>
    <n v="1929.6000000000013"/>
  </r>
  <r>
    <s v="SO - 0005998"/>
    <s v="In-Store"/>
    <s v="WARE-UHY1004"/>
    <d v="2019-12-01T00:00:00"/>
    <x v="699"/>
    <d v="2020-05-12T00:00:00"/>
    <x v="516"/>
    <n v="21"/>
    <s v="USD"/>
    <x v="26"/>
    <n v="3"/>
    <n v="41"/>
    <n v="245"/>
    <x v="0"/>
    <n v="38"/>
    <n v="0.05"/>
    <n v="3845.8"/>
    <n v="1884.442"/>
    <n v="14614.04"/>
    <n v="7076.2720000000008"/>
  </r>
  <r>
    <s v="SO - 0005999"/>
    <s v="Online"/>
    <s v="WARE-NMK1003"/>
    <d v="2019-12-01T00:00:00"/>
    <x v="699"/>
    <d v="2020-05-16T00:00:00"/>
    <x v="511"/>
    <n v="16"/>
    <s v="USD"/>
    <x v="20"/>
    <n v="17"/>
    <n v="9"/>
    <n v="196"/>
    <x v="1"/>
    <n v="40"/>
    <n v="0.05"/>
    <n v="3202.6"/>
    <n v="2049.6639999999998"/>
    <n v="24339.759999999998"/>
    <n v="7942.4480000000003"/>
  </r>
  <r>
    <s v="SO - 0006000"/>
    <s v="Distributor"/>
    <s v="WARE-PUJ1005"/>
    <d v="2020-03-10T00:00:00"/>
    <x v="699"/>
    <d v="2020-05-17T00:00:00"/>
    <x v="516"/>
    <n v="21"/>
    <s v="USD"/>
    <x v="15"/>
    <n v="24"/>
    <n v="22"/>
    <n v="322"/>
    <x v="1"/>
    <n v="30"/>
    <n v="0.1"/>
    <n v="730.30000000000007"/>
    <n v="438.18"/>
    <n v="657.2700000000001"/>
    <n v="219.09000000000009"/>
  </r>
  <r>
    <s v="SO - 0006001"/>
    <s v="In-Store"/>
    <s v="WARE-UHY1004"/>
    <d v="2020-03-10T00:00:00"/>
    <x v="699"/>
    <d v="2020-05-03T00:00:00"/>
    <x v="497"/>
    <n v="6"/>
    <s v="USD"/>
    <x v="13"/>
    <n v="2"/>
    <n v="38"/>
    <n v="261"/>
    <x v="0"/>
    <n v="22"/>
    <n v="0.4"/>
    <n v="1889.4"/>
    <n v="1549.308"/>
    <n v="4534.5600000000004"/>
    <n v="-1662.6719999999996"/>
  </r>
  <r>
    <s v="SO - 0006002"/>
    <s v="In-Store"/>
    <s v="WARE-NMK1003"/>
    <d v="2020-03-10T00:00:00"/>
    <x v="700"/>
    <d v="2020-05-25T00:00:00"/>
    <x v="503"/>
    <n v="11"/>
    <s v="USD"/>
    <x v="10"/>
    <n v="9"/>
    <n v="44"/>
    <n v="201"/>
    <x v="1"/>
    <n v="29"/>
    <n v="0.05"/>
    <n v="3979.8"/>
    <n v="3343.0320000000002"/>
    <n v="15123.24"/>
    <n v="1751.1119999999992"/>
  </r>
  <r>
    <s v="SO - 0006003"/>
    <s v="In-Store"/>
    <s v="WARE-NBV1002"/>
    <d v="2020-03-10T00:00:00"/>
    <x v="700"/>
    <d v="2020-05-22T00:00:00"/>
    <x v="515"/>
    <n v="22"/>
    <s v="USD"/>
    <x v="27"/>
    <n v="1"/>
    <n v="50"/>
    <n v="80"/>
    <x v="0"/>
    <n v="34"/>
    <n v="0.1"/>
    <n v="1949.7"/>
    <n v="1559.7600000000002"/>
    <n v="1754.73"/>
    <n v="194.9699999999998"/>
  </r>
  <r>
    <s v="SO - 0006004"/>
    <s v="Online"/>
    <s v="WARE-XYS1001"/>
    <d v="2019-12-01T00:00:00"/>
    <x v="700"/>
    <d v="2020-05-09T00:00:00"/>
    <x v="510"/>
    <n v="21"/>
    <s v="USD"/>
    <x v="16"/>
    <n v="18"/>
    <n v="9"/>
    <n v="38"/>
    <x v="0"/>
    <n v="20"/>
    <n v="0.15"/>
    <n v="2244.5"/>
    <n v="1683.375"/>
    <n v="3815.65"/>
    <n v="448.90000000000009"/>
  </r>
  <r>
    <s v="SO - 0006005"/>
    <s v="In-Store"/>
    <s v="WARE-NMK1003"/>
    <d v="2019-12-01T00:00:00"/>
    <x v="700"/>
    <d v="2020-05-10T00:00:00"/>
    <x v="503"/>
    <n v="11"/>
    <s v="USD"/>
    <x v="26"/>
    <n v="3"/>
    <n v="9"/>
    <n v="160"/>
    <x v="4"/>
    <n v="10"/>
    <n v="0.1"/>
    <n v="2512.5"/>
    <n v="1231.125"/>
    <n v="18090"/>
    <n v="8241"/>
  </r>
  <r>
    <s v="SO - 0006006"/>
    <s v="In-Store"/>
    <s v="WARE-NMK1003"/>
    <d v="2020-03-10T00:00:00"/>
    <x v="700"/>
    <d v="2020-05-09T00:00:00"/>
    <x v="514"/>
    <n v="26"/>
    <s v="USD"/>
    <x v="5"/>
    <n v="12"/>
    <n v="2"/>
    <n v="154"/>
    <x v="0"/>
    <n v="19"/>
    <n v="0.4"/>
    <n v="984.9"/>
    <n v="679.5809999999999"/>
    <n v="4727.5199999999995"/>
    <n v="-709.1279999999997"/>
  </r>
  <r>
    <s v="SO - 0006007"/>
    <s v="In-Store"/>
    <s v="WARE-PUJ1005"/>
    <d v="2020-03-10T00:00:00"/>
    <x v="700"/>
    <d v="2020-05-06T00:00:00"/>
    <x v="505"/>
    <n v="12"/>
    <s v="USD"/>
    <x v="14"/>
    <n v="7"/>
    <n v="24"/>
    <n v="266"/>
    <x v="1"/>
    <n v="26"/>
    <n v="0.15"/>
    <n v="1118.9000000000001"/>
    <n v="704.90700000000004"/>
    <n v="951.06500000000005"/>
    <n v="246.15800000000002"/>
  </r>
  <r>
    <s v="SO - 0006008"/>
    <s v="Online"/>
    <s v="WARE-NMK1003"/>
    <d v="2020-03-10T00:00:00"/>
    <x v="700"/>
    <d v="2020-05-04T00:00:00"/>
    <x v="507"/>
    <n v="14"/>
    <s v="USD"/>
    <x v="20"/>
    <n v="17"/>
    <n v="5"/>
    <n v="170"/>
    <x v="1"/>
    <n v="29"/>
    <n v="0.1"/>
    <n v="5835.7"/>
    <n v="2509.3509999999997"/>
    <n v="15756.39"/>
    <n v="8228.3369999999995"/>
  </r>
  <r>
    <s v="SO - 0006009"/>
    <s v="Online"/>
    <s v="WARE-MKL1006"/>
    <d v="2020-03-10T00:00:00"/>
    <x v="700"/>
    <d v="2020-05-03T00:00:00"/>
    <x v="505"/>
    <n v="12"/>
    <s v="USD"/>
    <x v="18"/>
    <n v="13"/>
    <n v="31"/>
    <n v="356"/>
    <x v="1"/>
    <n v="44"/>
    <n v="0.05"/>
    <n v="2860.9"/>
    <n v="2288.7200000000003"/>
    <n v="21742.84"/>
    <n v="3433.0799999999981"/>
  </r>
  <r>
    <s v="SO - 0006010"/>
    <s v="Online"/>
    <s v="WARE-NBV1002"/>
    <d v="2019-12-01T00:00:00"/>
    <x v="700"/>
    <d v="2020-05-26T00:00:00"/>
    <x v="504"/>
    <n v="19"/>
    <s v="USD"/>
    <x v="19"/>
    <n v="19"/>
    <n v="17"/>
    <n v="85"/>
    <x v="0"/>
    <n v="34"/>
    <n v="0.05"/>
    <n v="6304.7"/>
    <n v="3026.2559999999999"/>
    <n v="23957.859999999997"/>
    <n v="11852.835999999998"/>
  </r>
  <r>
    <s v="SO - 0006011"/>
    <s v="Distributor"/>
    <s v="WARE-NMK1003"/>
    <d v="2020-03-10T00:00:00"/>
    <x v="701"/>
    <d v="2020-05-25T00:00:00"/>
    <x v="507"/>
    <n v="13"/>
    <s v="USD"/>
    <x v="8"/>
    <n v="23"/>
    <n v="3"/>
    <n v="100"/>
    <x v="3"/>
    <n v="25"/>
    <n v="0.15"/>
    <n v="3262.9"/>
    <n v="1925.1109999999999"/>
    <n v="5546.93"/>
    <n v="1696.7080000000005"/>
  </r>
  <r>
    <s v="SO - 0006012"/>
    <s v="In-Store"/>
    <s v="WARE-XYS1001"/>
    <d v="2019-12-01T00:00:00"/>
    <x v="701"/>
    <d v="2020-05-09T00:00:00"/>
    <x v="512"/>
    <n v="17"/>
    <s v="USD"/>
    <x v="9"/>
    <n v="8"/>
    <n v="7"/>
    <n v="41"/>
    <x v="4"/>
    <n v="9"/>
    <n v="0.05"/>
    <n v="227.8"/>
    <n v="95.676000000000002"/>
    <n v="1731.28"/>
    <n v="965.87199999999996"/>
  </r>
  <r>
    <s v="SO - 0006013"/>
    <s v="Online"/>
    <s v="WARE-NMK1003"/>
    <d v="2019-12-01T00:00:00"/>
    <x v="701"/>
    <d v="2020-05-20T00:00:00"/>
    <x v="515"/>
    <n v="21"/>
    <s v="USD"/>
    <x v="24"/>
    <n v="16"/>
    <n v="20"/>
    <n v="148"/>
    <x v="3"/>
    <n v="47"/>
    <n v="0.2"/>
    <n v="3839.1"/>
    <n v="1727.595"/>
    <n v="3071.28"/>
    <n v="1343.6850000000002"/>
  </r>
  <r>
    <s v="SO - 0006014"/>
    <s v="In-Store"/>
    <s v="WARE-XYS1001"/>
    <d v="2019-12-01T00:00:00"/>
    <x v="701"/>
    <d v="2020-05-05T00:00:00"/>
    <x v="499"/>
    <n v="5"/>
    <s v="USD"/>
    <x v="6"/>
    <n v="10"/>
    <n v="26"/>
    <n v="18"/>
    <x v="0"/>
    <n v="22"/>
    <n v="0.05"/>
    <n v="180.9"/>
    <n v="86.831999999999994"/>
    <n v="859.27499999999998"/>
    <n v="425.11500000000001"/>
  </r>
  <r>
    <s v="SO - 0006015"/>
    <s v="In-Store"/>
    <s v="WARE-PUJ1005"/>
    <d v="2019-12-01T00:00:00"/>
    <x v="701"/>
    <d v="2020-05-26T00:00:00"/>
    <x v="505"/>
    <n v="11"/>
    <s v="USD"/>
    <x v="26"/>
    <n v="3"/>
    <n v="4"/>
    <n v="270"/>
    <x v="1"/>
    <n v="36"/>
    <n v="0.3"/>
    <n v="221.1"/>
    <n v="148.137"/>
    <n v="773.84999999999991"/>
    <n v="33.164999999999964"/>
  </r>
  <r>
    <s v="SO - 0006016"/>
    <s v="Online"/>
    <s v="WARE-NMK1003"/>
    <d v="2020-03-10T00:00:00"/>
    <x v="701"/>
    <d v="2020-05-15T00:00:00"/>
    <x v="508"/>
    <n v="12"/>
    <s v="USD"/>
    <x v="20"/>
    <n v="17"/>
    <n v="31"/>
    <n v="88"/>
    <x v="1"/>
    <n v="17"/>
    <n v="7.4999999999999997E-2"/>
    <n v="884.4"/>
    <n v="442.2"/>
    <n v="4908.42"/>
    <n v="2255.2200000000003"/>
  </r>
  <r>
    <s v="SO - 0006017"/>
    <s v="In-Store"/>
    <s v="WARE-PUJ1005"/>
    <d v="2019-12-01T00:00:00"/>
    <x v="701"/>
    <d v="2020-05-27T00:00:00"/>
    <x v="503"/>
    <n v="10"/>
    <s v="USD"/>
    <x v="9"/>
    <n v="8"/>
    <n v="30"/>
    <n v="267"/>
    <x v="1"/>
    <n v="3"/>
    <n v="0.3"/>
    <n v="1775.5"/>
    <n v="1296.115"/>
    <n v="1242.8499999999999"/>
    <n v="-53.2650000000001"/>
  </r>
  <r>
    <s v="SO - 0006018"/>
    <s v="In-Store"/>
    <s v="WARE-NBV1002"/>
    <d v="2019-12-01T00:00:00"/>
    <x v="701"/>
    <d v="2020-05-23T00:00:00"/>
    <x v="517"/>
    <n v="27"/>
    <s v="USD"/>
    <x v="10"/>
    <n v="9"/>
    <n v="16"/>
    <n v="69"/>
    <x v="0"/>
    <n v="34"/>
    <n v="0.05"/>
    <n v="1065.3"/>
    <n v="521.99699999999996"/>
    <n v="2024.0699999999997"/>
    <n v="980.07599999999979"/>
  </r>
  <r>
    <s v="SO - 0006019"/>
    <s v="Wholesale"/>
    <s v="WARE-NBV1002"/>
    <d v="2019-12-01T00:00:00"/>
    <x v="701"/>
    <d v="2020-05-05T00:00:00"/>
    <x v="512"/>
    <n v="17"/>
    <s v="USD"/>
    <x v="21"/>
    <n v="26"/>
    <n v="46"/>
    <n v="81"/>
    <x v="1"/>
    <n v="39"/>
    <n v="0.2"/>
    <n v="3879.3"/>
    <n v="1823.271"/>
    <n v="12413.760000000002"/>
    <n v="5120.6760000000022"/>
  </r>
  <r>
    <s v="SO - 0006020"/>
    <s v="In-Store"/>
    <s v="WARE-NMK1003"/>
    <d v="2019-12-01T00:00:00"/>
    <x v="702"/>
    <d v="2020-05-24T00:00:00"/>
    <x v="508"/>
    <n v="11"/>
    <s v="USD"/>
    <x v="26"/>
    <n v="3"/>
    <n v="37"/>
    <n v="121"/>
    <x v="1"/>
    <n v="2"/>
    <n v="0.05"/>
    <n v="5118.8"/>
    <n v="3890.288"/>
    <n v="38902.879999999997"/>
    <n v="7780.5759999999973"/>
  </r>
  <r>
    <s v="SO - 0006021"/>
    <s v="Distributor"/>
    <s v="WARE-XYS1001"/>
    <d v="2020-03-10T00:00:00"/>
    <x v="702"/>
    <d v="2020-05-25T00:00:00"/>
    <x v="506"/>
    <n v="6"/>
    <s v="USD"/>
    <x v="15"/>
    <n v="24"/>
    <n v="35"/>
    <n v="24"/>
    <x v="0"/>
    <n v="34"/>
    <n v="0.1"/>
    <n v="904.5"/>
    <n v="515.56499999999994"/>
    <n v="1628.1000000000001"/>
    <n v="596.97000000000025"/>
  </r>
  <r>
    <s v="SO - 0006022"/>
    <s v="Online"/>
    <s v="WARE-UHY1004"/>
    <d v="2020-03-10T00:00:00"/>
    <x v="703"/>
    <d v="2020-05-27T00:00:00"/>
    <x v="514"/>
    <n v="23"/>
    <s v="USD"/>
    <x v="20"/>
    <n v="17"/>
    <n v="48"/>
    <n v="224"/>
    <x v="1"/>
    <n v="39"/>
    <n v="0.4"/>
    <n v="1742"/>
    <n v="992.93999999999994"/>
    <n v="7316.4"/>
    <n v="365.81999999999971"/>
  </r>
  <r>
    <s v="SO - 0006023"/>
    <s v="Online"/>
    <s v="WARE-MKL1006"/>
    <d v="2019-12-01T00:00:00"/>
    <x v="703"/>
    <d v="2020-05-11T00:00:00"/>
    <x v="512"/>
    <n v="15"/>
    <s v="USD"/>
    <x v="23"/>
    <n v="15"/>
    <n v="22"/>
    <n v="332"/>
    <x v="1"/>
    <n v="21"/>
    <n v="0.05"/>
    <n v="4013.3"/>
    <n v="2688.9110000000001"/>
    <n v="11437.905000000001"/>
    <n v="3371.1720000000005"/>
  </r>
  <r>
    <s v="SO - 0006024"/>
    <s v="In-Store"/>
    <s v="WARE-UHY1004"/>
    <d v="2020-03-10T00:00:00"/>
    <x v="703"/>
    <d v="2020-05-17T00:00:00"/>
    <x v="511"/>
    <n v="12"/>
    <s v="USD"/>
    <x v="9"/>
    <n v="8"/>
    <n v="6"/>
    <n v="246"/>
    <x v="1"/>
    <n v="26"/>
    <n v="0.2"/>
    <n v="1306.5"/>
    <n v="1084.395"/>
    <n v="5226"/>
    <n v="-195.97500000000036"/>
  </r>
  <r>
    <s v="SO - 0006025"/>
    <s v="Online"/>
    <s v="WARE-XYS1001"/>
    <d v="2020-03-10T00:00:00"/>
    <x v="703"/>
    <d v="2020-05-28T00:00:00"/>
    <x v="506"/>
    <n v="5"/>
    <s v="USD"/>
    <x v="19"/>
    <n v="19"/>
    <n v="41"/>
    <n v="37"/>
    <x v="2"/>
    <n v="16"/>
    <n v="0.05"/>
    <n v="3222.7000000000003"/>
    <n v="2610.3870000000002"/>
    <n v="3061.5650000000001"/>
    <n v="451.17799999999988"/>
  </r>
  <r>
    <s v="SO - 0006026"/>
    <s v="In-Store"/>
    <s v="WARE-UHY1004"/>
    <d v="2019-12-01T00:00:00"/>
    <x v="703"/>
    <d v="2020-05-29T00:00:00"/>
    <x v="505"/>
    <n v="9"/>
    <s v="USD"/>
    <x v="22"/>
    <n v="11"/>
    <n v="45"/>
    <n v="207"/>
    <x v="1"/>
    <n v="36"/>
    <n v="0.05"/>
    <n v="3973.1"/>
    <n v="1907.088"/>
    <n v="30195.559999999998"/>
    <n v="14938.855999999998"/>
  </r>
  <r>
    <s v="SO - 0006027"/>
    <s v="Online"/>
    <s v="WARE-XYS1001"/>
    <d v="2019-12-01T00:00:00"/>
    <x v="703"/>
    <d v="2020-05-14T00:00:00"/>
    <x v="505"/>
    <n v="9"/>
    <s v="USD"/>
    <x v="20"/>
    <n v="17"/>
    <n v="39"/>
    <n v="38"/>
    <x v="1"/>
    <n v="27"/>
    <n v="0.1"/>
    <n v="1078.7"/>
    <n v="539.35"/>
    <n v="4854.1500000000005"/>
    <n v="2157.4000000000005"/>
  </r>
  <r>
    <s v="SO - 0006028"/>
    <s v="In-Store"/>
    <s v="WARE-XYS1001"/>
    <d v="2019-12-01T00:00:00"/>
    <x v="703"/>
    <d v="2020-05-24T00:00:00"/>
    <x v="499"/>
    <n v="3"/>
    <s v="USD"/>
    <x v="27"/>
    <n v="1"/>
    <n v="40"/>
    <n v="49"/>
    <x v="1"/>
    <n v="27"/>
    <n v="0.2"/>
    <n v="3926.2000000000003"/>
    <n v="1845.3140000000001"/>
    <n v="15704.800000000001"/>
    <n v="6478.2300000000014"/>
  </r>
  <r>
    <s v="SO - 0006029"/>
    <s v="Distributor"/>
    <s v="WARE-PUJ1005"/>
    <d v="2020-03-10T00:00:00"/>
    <x v="703"/>
    <d v="2020-05-12T00:00:00"/>
    <x v="508"/>
    <n v="10"/>
    <s v="USD"/>
    <x v="4"/>
    <n v="22"/>
    <n v="50"/>
    <n v="292"/>
    <x v="1"/>
    <n v="11"/>
    <n v="0.05"/>
    <n v="201"/>
    <n v="84.42"/>
    <n v="763.8"/>
    <n v="426.11999999999995"/>
  </r>
  <r>
    <s v="SO - 0006030"/>
    <s v="In-Store"/>
    <s v="WARE-NMK1003"/>
    <d v="2019-12-01T00:00:00"/>
    <x v="704"/>
    <d v="2020-05-18T00:00:00"/>
    <x v="518"/>
    <n v="23"/>
    <s v="USD"/>
    <x v="14"/>
    <n v="7"/>
    <n v="48"/>
    <n v="176"/>
    <x v="1"/>
    <n v="30"/>
    <n v="0.2"/>
    <n v="3685"/>
    <n v="2395.25"/>
    <n v="23584"/>
    <n v="4422"/>
  </r>
  <r>
    <s v="SO - 0006031"/>
    <s v="Distributor"/>
    <s v="WARE-UHY1004"/>
    <d v="2019-12-01T00:00:00"/>
    <x v="704"/>
    <d v="2020-05-21T00:00:00"/>
    <x v="517"/>
    <n v="24"/>
    <s v="USD"/>
    <x v="2"/>
    <n v="21"/>
    <n v="8"/>
    <n v="220"/>
    <x v="1"/>
    <n v="33"/>
    <n v="0.2"/>
    <n v="3530.9"/>
    <n v="1482.9780000000001"/>
    <n v="16948.320000000003"/>
    <n v="8050.452000000003"/>
  </r>
  <r>
    <s v="SO - 0006032"/>
    <s v="Online"/>
    <s v="WARE-NBV1002"/>
    <d v="2019-12-01T00:00:00"/>
    <x v="704"/>
    <d v="2020-05-06T00:00:00"/>
    <x v="504"/>
    <n v="15"/>
    <s v="USD"/>
    <x v="16"/>
    <n v="18"/>
    <n v="15"/>
    <n v="63"/>
    <x v="1"/>
    <n v="14"/>
    <n v="0.1"/>
    <n v="777.2"/>
    <n v="349.74"/>
    <n v="4896.3600000000006"/>
    <n v="2448.1800000000003"/>
  </r>
  <r>
    <s v="SO - 0006033"/>
    <s v="In-Store"/>
    <s v="WARE-NMK1003"/>
    <d v="2020-03-10T00:00:00"/>
    <x v="704"/>
    <d v="2020-05-18T00:00:00"/>
    <x v="518"/>
    <n v="23"/>
    <s v="USD"/>
    <x v="0"/>
    <n v="6"/>
    <n v="36"/>
    <n v="126"/>
    <x v="2"/>
    <n v="1"/>
    <n v="0.2"/>
    <n v="871"/>
    <n v="426.79"/>
    <n v="2787.2000000000003"/>
    <n v="1080.0400000000002"/>
  </r>
  <r>
    <s v="SO - 0006034"/>
    <s v="Online"/>
    <s v="WARE-XYS1001"/>
    <d v="2019-12-01T00:00:00"/>
    <x v="704"/>
    <d v="2020-05-29T00:00:00"/>
    <x v="506"/>
    <n v="4"/>
    <s v="USD"/>
    <x v="24"/>
    <n v="16"/>
    <n v="20"/>
    <n v="36"/>
    <x v="1"/>
    <n v="26"/>
    <n v="0.2"/>
    <n v="1139"/>
    <n v="569.5"/>
    <n v="3644.8"/>
    <n v="1366.8000000000002"/>
  </r>
  <r>
    <s v="SO - 0006035"/>
    <s v="In-Store"/>
    <s v="WARE-NBV1002"/>
    <d v="2019-12-01T00:00:00"/>
    <x v="704"/>
    <d v="2020-05-28T00:00:00"/>
    <x v="511"/>
    <n v="11"/>
    <s v="USD"/>
    <x v="26"/>
    <n v="3"/>
    <n v="13"/>
    <n v="83"/>
    <x v="1"/>
    <n v="11"/>
    <n v="0.1"/>
    <n v="167.5"/>
    <n v="118.925"/>
    <n v="452.25"/>
    <n v="95.475000000000023"/>
  </r>
  <r>
    <s v="SO - 0006036"/>
    <s v="Online"/>
    <s v="WARE-XYS1001"/>
    <d v="2020-03-10T00:00:00"/>
    <x v="705"/>
    <d v="2020-05-26T00:00:00"/>
    <x v="505"/>
    <n v="7"/>
    <s v="USD"/>
    <x v="17"/>
    <n v="20"/>
    <n v="1"/>
    <n v="38"/>
    <x v="1"/>
    <n v="46"/>
    <n v="7.4999999999999997E-2"/>
    <n v="201"/>
    <n v="120.6"/>
    <n v="1115.55"/>
    <n v="391.95000000000005"/>
  </r>
  <r>
    <s v="SO - 0006037"/>
    <s v="Distributor"/>
    <s v="WARE-NMK1003"/>
    <d v="2020-03-10T00:00:00"/>
    <x v="705"/>
    <d v="2020-05-31T00:00:00"/>
    <x v="519"/>
    <n v="31"/>
    <s v="USD"/>
    <x v="15"/>
    <n v="24"/>
    <n v="40"/>
    <n v="133"/>
    <x v="2"/>
    <n v="16"/>
    <n v="0.4"/>
    <n v="5607.9000000000005"/>
    <n v="4149.8460000000005"/>
    <n v="3364.7400000000002"/>
    <n v="-785.10600000000022"/>
  </r>
  <r>
    <s v="SO - 0006038"/>
    <s v="In-Store"/>
    <s v="WARE-PUJ1005"/>
    <d v="2019-12-01T00:00:00"/>
    <x v="705"/>
    <d v="2020-05-24T00:00:00"/>
    <x v="518"/>
    <n v="22"/>
    <s v="USD"/>
    <x v="10"/>
    <n v="9"/>
    <n v="30"/>
    <n v="318"/>
    <x v="1"/>
    <n v="35"/>
    <n v="0.15"/>
    <n v="3886"/>
    <n v="2059.58"/>
    <n v="26424.799999999999"/>
    <n v="9948.16"/>
  </r>
  <r>
    <s v="SO - 0006039"/>
    <s v="In-Store"/>
    <s v="WARE-UHY1004"/>
    <d v="2020-03-10T00:00:00"/>
    <x v="705"/>
    <d v="2020-05-09T00:00:00"/>
    <x v="505"/>
    <n v="7"/>
    <s v="USD"/>
    <x v="14"/>
    <n v="7"/>
    <n v="25"/>
    <n v="255"/>
    <x v="0"/>
    <n v="19"/>
    <n v="0.1"/>
    <n v="3343.3"/>
    <n v="2407.1759999999999"/>
    <n v="12035.880000000001"/>
    <n v="2407.1760000000013"/>
  </r>
  <r>
    <s v="SO - 0006040"/>
    <s v="Online"/>
    <s v="WARE-UHY1004"/>
    <d v="2019-12-01T00:00:00"/>
    <x v="705"/>
    <d v="2020-05-30T00:00:00"/>
    <x v="518"/>
    <n v="22"/>
    <s v="USD"/>
    <x v="16"/>
    <n v="18"/>
    <n v="47"/>
    <n v="224"/>
    <x v="3"/>
    <n v="25"/>
    <n v="0.05"/>
    <n v="2814"/>
    <n v="1181.8799999999999"/>
    <n v="21386.399999999998"/>
    <n v="11931.359999999999"/>
  </r>
  <r>
    <s v="SO - 0006041"/>
    <s v="In-Store"/>
    <s v="WARE-NMK1003"/>
    <d v="2019-12-01T00:00:00"/>
    <x v="705"/>
    <d v="2020-05-14T00:00:00"/>
    <x v="516"/>
    <n v="15"/>
    <s v="USD"/>
    <x v="5"/>
    <n v="12"/>
    <n v="23"/>
    <n v="130"/>
    <x v="1"/>
    <n v="33"/>
    <n v="0.15"/>
    <n v="991.6"/>
    <n v="505.71600000000001"/>
    <n v="5900.0199999999995"/>
    <n v="2360.0079999999994"/>
  </r>
  <r>
    <s v="SO - 0006042"/>
    <s v="Distributor"/>
    <s v="WARE-UHY1004"/>
    <d v="2019-12-01T00:00:00"/>
    <x v="705"/>
    <d v="2020-05-13T00:00:00"/>
    <x v="510"/>
    <n v="16"/>
    <s v="USD"/>
    <x v="8"/>
    <n v="23"/>
    <n v="39"/>
    <n v="217"/>
    <x v="0"/>
    <n v="38"/>
    <n v="7.4999999999999997E-2"/>
    <n v="1159.1000000000001"/>
    <n v="475.23100000000005"/>
    <n v="7505.1725000000006"/>
    <n v="4178.5555000000004"/>
  </r>
  <r>
    <s v="SO - 0006043"/>
    <s v="In-Store"/>
    <s v="WARE-UHY1004"/>
    <d v="2020-03-10T00:00:00"/>
    <x v="706"/>
    <d v="2020-05-11T00:00:00"/>
    <x v="506"/>
    <n v="2"/>
    <s v="USD"/>
    <x v="9"/>
    <n v="8"/>
    <n v="43"/>
    <n v="244"/>
    <x v="4"/>
    <n v="9"/>
    <n v="0.05"/>
    <n v="2499.1"/>
    <n v="1074.6130000000001"/>
    <n v="4748.29"/>
    <n v="2599.0639999999999"/>
  </r>
  <r>
    <s v="SO - 0006044"/>
    <s v="In-Store"/>
    <s v="WARE-NMK1003"/>
    <d v="2020-03-10T00:00:00"/>
    <x v="706"/>
    <d v="2020-05-25T00:00:00"/>
    <x v="509"/>
    <n v="19"/>
    <s v="USD"/>
    <x v="13"/>
    <n v="2"/>
    <n v="21"/>
    <n v="191"/>
    <x v="3"/>
    <n v="28"/>
    <n v="0.3"/>
    <n v="2298.1"/>
    <n v="1493.7650000000001"/>
    <n v="12869.359999999999"/>
    <n v="919.23999999999796"/>
  </r>
  <r>
    <s v="SO - 0006045"/>
    <s v="Distributor"/>
    <s v="WARE-NMK1003"/>
    <d v="2019-12-01T00:00:00"/>
    <x v="706"/>
    <d v="2020-05-27T00:00:00"/>
    <x v="520"/>
    <n v="23"/>
    <s v="USD"/>
    <x v="2"/>
    <n v="21"/>
    <n v="30"/>
    <n v="152"/>
    <x v="1"/>
    <n v="26"/>
    <n v="7.4999999999999997E-2"/>
    <n v="1139"/>
    <n v="569.5"/>
    <n v="7375.0250000000005"/>
    <n v="3388.5250000000005"/>
  </r>
  <r>
    <s v="SO - 0006046"/>
    <s v="In-Store"/>
    <s v="WARE-NMK1003"/>
    <d v="2020-03-10T00:00:00"/>
    <x v="706"/>
    <d v="2020-05-23T00:00:00"/>
    <x v="504"/>
    <n v="13"/>
    <s v="USD"/>
    <x v="11"/>
    <n v="5"/>
    <n v="48"/>
    <n v="113"/>
    <x v="0"/>
    <n v="15"/>
    <n v="7.4999999999999997E-2"/>
    <n v="1835.8"/>
    <n v="1542.0719999999999"/>
    <n v="8490.5750000000007"/>
    <n v="780.21500000000106"/>
  </r>
  <r>
    <s v="SO - 0006047"/>
    <s v="In-Store"/>
    <s v="WARE-XYS1001"/>
    <d v="2019-12-01T00:00:00"/>
    <x v="706"/>
    <d v="2020-05-21T00:00:00"/>
    <x v="505"/>
    <n v="6"/>
    <s v="USD"/>
    <x v="10"/>
    <n v="9"/>
    <n v="40"/>
    <n v="31"/>
    <x v="3"/>
    <n v="28"/>
    <n v="0.05"/>
    <n v="1098.8"/>
    <n v="922.99199999999996"/>
    <n v="1043.8599999999999"/>
    <n v="120.86799999999994"/>
  </r>
  <r>
    <s v="SO - 0006048"/>
    <s v="Distributor"/>
    <s v="WARE-PUJ1005"/>
    <d v="2019-12-01T00:00:00"/>
    <x v="707"/>
    <d v="2020-05-26T00:00:00"/>
    <x v="505"/>
    <n v="5"/>
    <s v="USD"/>
    <x v="4"/>
    <n v="22"/>
    <n v="20"/>
    <n v="296"/>
    <x v="1"/>
    <n v="30"/>
    <n v="0.1"/>
    <n v="3825.7000000000003"/>
    <n v="3175.3310000000001"/>
    <n v="24101.910000000003"/>
    <n v="1874.5930000000008"/>
  </r>
  <r>
    <s v="SO - 0006049"/>
    <s v="In-Store"/>
    <s v="WARE-NBV1002"/>
    <d v="2019-12-01T00:00:00"/>
    <x v="707"/>
    <d v="2020-05-30T00:00:00"/>
    <x v="511"/>
    <n v="8"/>
    <s v="USD"/>
    <x v="9"/>
    <n v="8"/>
    <n v="22"/>
    <n v="62"/>
    <x v="2"/>
    <n v="37"/>
    <n v="7.4999999999999997E-2"/>
    <n v="911.2"/>
    <n v="765.40800000000002"/>
    <n v="5900.02"/>
    <n v="542.16400000000067"/>
  </r>
  <r>
    <s v="SO - 0006050"/>
    <s v="Online"/>
    <s v="WARE-NMK1003"/>
    <d v="2020-03-10T00:00:00"/>
    <x v="707"/>
    <d v="2020-05-10T00:00:00"/>
    <x v="518"/>
    <n v="20"/>
    <s v="USD"/>
    <x v="20"/>
    <n v="17"/>
    <n v="14"/>
    <n v="160"/>
    <x v="0"/>
    <n v="34"/>
    <n v="0.4"/>
    <n v="2572.8000000000002"/>
    <n v="1312.1280000000002"/>
    <n v="10805.76"/>
    <n v="1620.8639999999996"/>
  </r>
  <r>
    <s v="SO - 0006051"/>
    <s v="In-Store"/>
    <s v="WARE-PUJ1005"/>
    <d v="2020-03-10T00:00:00"/>
    <x v="707"/>
    <d v="2020-05-14T00:00:00"/>
    <x v="521"/>
    <n v="32"/>
    <s v="USD"/>
    <x v="27"/>
    <n v="1"/>
    <n v="24"/>
    <n v="278"/>
    <x v="0"/>
    <n v="12"/>
    <n v="0.05"/>
    <n v="227.8"/>
    <n v="177.68400000000003"/>
    <n v="649.23"/>
    <n v="116.17799999999988"/>
  </r>
  <r>
    <s v="SO - 0006052"/>
    <s v="Distributor"/>
    <s v="WARE-PUJ1005"/>
    <d v="2019-12-01T00:00:00"/>
    <x v="707"/>
    <d v="2020-05-23T00:00:00"/>
    <x v="516"/>
    <n v="13"/>
    <s v="USD"/>
    <x v="4"/>
    <n v="22"/>
    <n v="39"/>
    <n v="318"/>
    <x v="1"/>
    <n v="21"/>
    <n v="0.15"/>
    <n v="1266.3"/>
    <n v="835.75800000000004"/>
    <n v="7534.4849999999997"/>
    <n v="1684.1789999999992"/>
  </r>
  <r>
    <s v="SO - 0006053"/>
    <s v="Wholesale"/>
    <s v="WARE-MKL1006"/>
    <d v="2019-12-01T00:00:00"/>
    <x v="707"/>
    <d v="2020-05-17T00:00:00"/>
    <x v="522"/>
    <n v="28"/>
    <s v="USD"/>
    <x v="12"/>
    <n v="25"/>
    <n v="18"/>
    <n v="366"/>
    <x v="1"/>
    <n v="17"/>
    <n v="0.15"/>
    <n v="2626.4"/>
    <n v="1943.5360000000001"/>
    <n v="13394.640000000001"/>
    <n v="1733.4240000000009"/>
  </r>
  <r>
    <s v="SO - 0006054"/>
    <s v="In-Store"/>
    <s v="WARE-NBV1002"/>
    <d v="2020-03-10T00:00:00"/>
    <x v="707"/>
    <d v="2020-05-09T00:00:00"/>
    <x v="523"/>
    <n v="27"/>
    <s v="USD"/>
    <x v="7"/>
    <n v="4"/>
    <n v="25"/>
    <n v="61"/>
    <x v="2"/>
    <n v="13"/>
    <n v="7.4999999999999997E-2"/>
    <n v="783.9"/>
    <n v="368.43299999999999"/>
    <n v="3625.5375000000004"/>
    <n v="1783.3725000000004"/>
  </r>
  <r>
    <s v="SO - 0006055"/>
    <s v="Online"/>
    <s v="WARE-NBV1002"/>
    <d v="2020-03-10T00:00:00"/>
    <x v="707"/>
    <d v="2020-05-24T00:00:00"/>
    <x v="510"/>
    <n v="14"/>
    <s v="USD"/>
    <x v="16"/>
    <n v="18"/>
    <n v="6"/>
    <n v="65"/>
    <x v="1"/>
    <n v="2"/>
    <n v="0.1"/>
    <n v="2968.1"/>
    <n v="1869.903"/>
    <n v="8013.87"/>
    <n v="2404.1610000000001"/>
  </r>
  <r>
    <s v="SO - 0006056"/>
    <s v="Online"/>
    <s v="WARE-XYS1001"/>
    <d v="2020-03-10T00:00:00"/>
    <x v="708"/>
    <d v="2020-05-15T00:00:00"/>
    <x v="512"/>
    <n v="10"/>
    <s v="USD"/>
    <x v="20"/>
    <n v="17"/>
    <n v="4"/>
    <n v="12"/>
    <x v="1"/>
    <n v="41"/>
    <n v="0.4"/>
    <n v="3075.3"/>
    <n v="1722.1680000000003"/>
    <n v="9225.9"/>
    <n v="615.05999999999767"/>
  </r>
  <r>
    <s v="SO - 0006057"/>
    <s v="Distributor"/>
    <s v="WARE-NMK1003"/>
    <d v="2019-12-01T00:00:00"/>
    <x v="708"/>
    <d v="2020-05-17T00:00:00"/>
    <x v="524"/>
    <n v="34"/>
    <s v="USD"/>
    <x v="8"/>
    <n v="23"/>
    <n v="45"/>
    <n v="172"/>
    <x v="2"/>
    <n v="4"/>
    <n v="0.05"/>
    <n v="194.3"/>
    <n v="89.378000000000014"/>
    <n v="553.75500000000011"/>
    <n v="285.62100000000009"/>
  </r>
  <r>
    <s v="SO - 0006058"/>
    <s v="Online"/>
    <s v="WARE-XYS1001"/>
    <d v="2020-03-10T00:00:00"/>
    <x v="708"/>
    <d v="2020-05-20T00:00:00"/>
    <x v="504"/>
    <n v="11"/>
    <s v="USD"/>
    <x v="16"/>
    <n v="18"/>
    <n v="39"/>
    <n v="35"/>
    <x v="1"/>
    <n v="26"/>
    <n v="0.05"/>
    <n v="1728.6000000000001"/>
    <n v="726.01200000000006"/>
    <n v="3284.34"/>
    <n v="1832.316"/>
  </r>
  <r>
    <s v="SO - 0006059"/>
    <s v="Wholesale"/>
    <s v="WARE-UHY1004"/>
    <d v="2019-12-01T00:00:00"/>
    <x v="708"/>
    <d v="2020-06-05T00:00:00"/>
    <x v="513"/>
    <n v="25"/>
    <s v="USD"/>
    <x v="21"/>
    <n v="26"/>
    <n v="43"/>
    <n v="223"/>
    <x v="1"/>
    <n v="11"/>
    <n v="7.4999999999999997E-2"/>
    <n v="891.1"/>
    <n v="730.702"/>
    <n v="4121.3375000000005"/>
    <n v="467.82750000000033"/>
  </r>
  <r>
    <s v="SO - 0006060"/>
    <s v="Distributor"/>
    <s v="WARE-NMK1003"/>
    <d v="2020-03-10T00:00:00"/>
    <x v="708"/>
    <d v="2020-05-11T00:00:00"/>
    <x v="504"/>
    <n v="11"/>
    <s v="USD"/>
    <x v="12"/>
    <n v="25"/>
    <n v="15"/>
    <n v="123"/>
    <x v="1"/>
    <n v="31"/>
    <n v="0.2"/>
    <n v="1078.7"/>
    <n v="528.56299999999999"/>
    <n v="2588.8800000000006"/>
    <n v="1003.1910000000007"/>
  </r>
  <r>
    <s v="SO - 0006061"/>
    <s v="Wholesale"/>
    <s v="WARE-XYS1001"/>
    <d v="2019-12-01T00:00:00"/>
    <x v="708"/>
    <d v="2020-05-26T00:00:00"/>
    <x v="509"/>
    <n v="17"/>
    <s v="USD"/>
    <x v="21"/>
    <n v="26"/>
    <n v="7"/>
    <n v="19"/>
    <x v="1"/>
    <n v="41"/>
    <n v="0.15"/>
    <n v="3845.8"/>
    <n v="2768.9760000000001"/>
    <n v="9806.7900000000009"/>
    <n v="1499.862000000001"/>
  </r>
  <r>
    <s v="SO - 0006062"/>
    <s v="Distributor"/>
    <s v="WARE-XYS1001"/>
    <d v="2020-03-10T00:00:00"/>
    <x v="708"/>
    <d v="2020-06-04T00:00:00"/>
    <x v="509"/>
    <n v="17"/>
    <s v="USD"/>
    <x v="15"/>
    <n v="24"/>
    <n v="34"/>
    <n v="48"/>
    <x v="0"/>
    <n v="38"/>
    <n v="0.1"/>
    <n v="3939.6"/>
    <n v="2087.9880000000003"/>
    <n v="17728.2"/>
    <n v="7288.2599999999984"/>
  </r>
  <r>
    <s v="SO - 0006063"/>
    <s v="Distributor"/>
    <s v="WARE-NMK1003"/>
    <d v="2019-12-01T00:00:00"/>
    <x v="708"/>
    <d v="2020-06-01T00:00:00"/>
    <x v="504"/>
    <n v="11"/>
    <s v="USD"/>
    <x v="2"/>
    <n v="21"/>
    <n v="30"/>
    <n v="146"/>
    <x v="1"/>
    <n v="31"/>
    <n v="0.1"/>
    <n v="891.1"/>
    <n v="623.77"/>
    <n v="5613.93"/>
    <n v="1247.5400000000009"/>
  </r>
  <r>
    <s v="SO - 0006064"/>
    <s v="In-Store"/>
    <s v="WARE-NMK1003"/>
    <d v="2019-12-01T00:00:00"/>
    <x v="709"/>
    <d v="2020-06-05T00:00:00"/>
    <x v="522"/>
    <n v="26"/>
    <s v="USD"/>
    <x v="7"/>
    <n v="4"/>
    <n v="2"/>
    <n v="191"/>
    <x v="1"/>
    <n v="39"/>
    <n v="0.15"/>
    <n v="3959.7000000000003"/>
    <n v="2930.1780000000003"/>
    <n v="3365.7450000000003"/>
    <n v="435.56700000000001"/>
  </r>
  <r>
    <s v="SO - 0006065"/>
    <s v="In-Store"/>
    <s v="WARE-XYS1001"/>
    <d v="2019-12-01T00:00:00"/>
    <x v="709"/>
    <d v="2020-06-05T00:00:00"/>
    <x v="507"/>
    <n v="5"/>
    <s v="USD"/>
    <x v="10"/>
    <n v="9"/>
    <n v="13"/>
    <n v="26"/>
    <x v="3"/>
    <n v="6"/>
    <n v="0.15"/>
    <n v="6277.9000000000005"/>
    <n v="4959.5410000000011"/>
    <n v="21344.86"/>
    <n v="1506.6959999999963"/>
  </r>
  <r>
    <s v="SO - 0006066"/>
    <s v="In-Store"/>
    <s v="WARE-UHY1004"/>
    <d v="2019-12-01T00:00:00"/>
    <x v="709"/>
    <d v="2020-05-29T00:00:00"/>
    <x v="504"/>
    <n v="10"/>
    <s v="USD"/>
    <x v="7"/>
    <n v="4"/>
    <n v="21"/>
    <n v="226"/>
    <x v="1"/>
    <n v="2"/>
    <n v="0.1"/>
    <n v="817.4"/>
    <n v="580.35399999999993"/>
    <n v="4413.96"/>
    <n v="931.83600000000024"/>
  </r>
  <r>
    <s v="SO - 0006067"/>
    <s v="Online"/>
    <s v="WARE-UHY1004"/>
    <d v="2020-03-10T00:00:00"/>
    <x v="709"/>
    <d v="2020-05-30T00:00:00"/>
    <x v="509"/>
    <n v="16"/>
    <s v="USD"/>
    <x v="23"/>
    <n v="15"/>
    <n v="11"/>
    <n v="214"/>
    <x v="2"/>
    <n v="16"/>
    <n v="0.05"/>
    <n v="3946.3"/>
    <n v="1933.6870000000001"/>
    <n v="29991.88"/>
    <n v="14522.384"/>
  </r>
  <r>
    <s v="SO - 0006068"/>
    <s v="In-Store"/>
    <s v="WARE-NMK1003"/>
    <d v="2019-12-01T00:00:00"/>
    <x v="709"/>
    <d v="2020-05-13T00:00:00"/>
    <x v="512"/>
    <n v="9"/>
    <s v="USD"/>
    <x v="27"/>
    <n v="1"/>
    <n v="48"/>
    <n v="115"/>
    <x v="1"/>
    <n v="46"/>
    <n v="0.15"/>
    <n v="2458.9"/>
    <n v="1303.2170000000001"/>
    <n v="6270.1950000000006"/>
    <n v="2360.5440000000003"/>
  </r>
  <r>
    <s v="SO - 0006069"/>
    <s v="In-Store"/>
    <s v="WARE-MKL1006"/>
    <d v="2019-12-01T00:00:00"/>
    <x v="709"/>
    <d v="2020-06-01T00:00:00"/>
    <x v="520"/>
    <n v="20"/>
    <s v="USD"/>
    <x v="26"/>
    <n v="3"/>
    <n v="22"/>
    <n v="331"/>
    <x v="1"/>
    <n v="14"/>
    <n v="0.15"/>
    <n v="2211"/>
    <n v="906.51"/>
    <n v="9396.75"/>
    <n v="4864.2"/>
  </r>
  <r>
    <s v="SO - 0006070"/>
    <s v="Wholesale"/>
    <s v="WARE-PUJ1005"/>
    <d v="2019-12-01T00:00:00"/>
    <x v="709"/>
    <d v="2020-05-28T00:00:00"/>
    <x v="505"/>
    <n v="3"/>
    <s v="USD"/>
    <x v="12"/>
    <n v="25"/>
    <n v="20"/>
    <n v="266"/>
    <x v="1"/>
    <n v="40"/>
    <n v="0.1"/>
    <n v="3852.5"/>
    <n v="1541"/>
    <n v="24270.75"/>
    <n v="13483.75"/>
  </r>
  <r>
    <s v="SO - 0006071"/>
    <s v="In-Store"/>
    <s v="WARE-UHY1004"/>
    <d v="2019-12-01T00:00:00"/>
    <x v="709"/>
    <d v="2020-05-20T00:00:00"/>
    <x v="518"/>
    <n v="18"/>
    <s v="USD"/>
    <x v="22"/>
    <n v="11"/>
    <n v="3"/>
    <n v="252"/>
    <x v="2"/>
    <n v="7"/>
    <n v="0.1"/>
    <n v="2659.9"/>
    <n v="2260.915"/>
    <n v="4787.8200000000006"/>
    <n v="265.99000000000069"/>
  </r>
  <r>
    <s v="SO - 0006072"/>
    <s v="Online"/>
    <s v="WARE-MKL1006"/>
    <d v="2020-03-10T00:00:00"/>
    <x v="709"/>
    <d v="2020-05-20T00:00:00"/>
    <x v="514"/>
    <n v="17"/>
    <s v="USD"/>
    <x v="5"/>
    <n v="12"/>
    <n v="18"/>
    <n v="347"/>
    <x v="2"/>
    <n v="4"/>
    <n v="0.1"/>
    <n v="877.7"/>
    <n v="351.08000000000004"/>
    <n v="3159.7200000000003"/>
    <n v="1755.4"/>
  </r>
  <r>
    <s v="SO - 0006073"/>
    <s v="In-Store"/>
    <s v="WARE-NMK1003"/>
    <d v="2020-03-10T00:00:00"/>
    <x v="709"/>
    <d v="2020-06-06T00:00:00"/>
    <x v="514"/>
    <n v="17"/>
    <s v="USD"/>
    <x v="0"/>
    <n v="6"/>
    <n v="40"/>
    <n v="159"/>
    <x v="1"/>
    <n v="40"/>
    <n v="0.05"/>
    <n v="1728.6000000000001"/>
    <n v="726.01200000000006"/>
    <n v="3284.34"/>
    <n v="1832.316"/>
  </r>
  <r>
    <s v="SO - 0006074"/>
    <s v="Online"/>
    <s v="WARE-XYS1001"/>
    <d v="2019-12-01T00:00:00"/>
    <x v="709"/>
    <d v="2020-05-21T00:00:00"/>
    <x v="514"/>
    <n v="17"/>
    <s v="USD"/>
    <x v="16"/>
    <n v="18"/>
    <n v="49"/>
    <n v="42"/>
    <x v="1"/>
    <n v="45"/>
    <n v="7.4999999999999997E-2"/>
    <n v="2438.8000000000002"/>
    <n v="1926.6520000000003"/>
    <n v="2255.8900000000003"/>
    <n v="329.23800000000006"/>
  </r>
  <r>
    <s v="SO - 0006075"/>
    <s v="Wholesale"/>
    <s v="WARE-PUJ1005"/>
    <d v="2019-12-01T00:00:00"/>
    <x v="709"/>
    <d v="2020-06-03T00:00:00"/>
    <x v="513"/>
    <n v="24"/>
    <s v="USD"/>
    <x v="3"/>
    <n v="28"/>
    <n v="30"/>
    <n v="301"/>
    <x v="1"/>
    <n v="39"/>
    <n v="0.1"/>
    <n v="207.70000000000002"/>
    <n v="85.156999999999996"/>
    <n v="1121.5800000000002"/>
    <n v="610.63800000000015"/>
  </r>
  <r>
    <s v="SO - 0006076"/>
    <s v="In-Store"/>
    <s v="WARE-MKL1006"/>
    <d v="2020-03-10T00:00:00"/>
    <x v="709"/>
    <d v="2020-06-05T00:00:00"/>
    <x v="507"/>
    <n v="5"/>
    <s v="USD"/>
    <x v="14"/>
    <n v="7"/>
    <n v="4"/>
    <n v="330"/>
    <x v="1"/>
    <n v="17"/>
    <n v="7.4999999999999997E-2"/>
    <n v="1829.1000000000001"/>
    <n v="1006.0050000000001"/>
    <n v="3383.8350000000005"/>
    <n v="1371.8250000000003"/>
  </r>
  <r>
    <s v="SO - 0006077"/>
    <s v="Wholesale"/>
    <s v="WARE-PUJ1005"/>
    <d v="2019-12-01T00:00:00"/>
    <x v="710"/>
    <d v="2020-05-15T00:00:00"/>
    <x v="518"/>
    <n v="17"/>
    <s v="USD"/>
    <x v="25"/>
    <n v="27"/>
    <n v="41"/>
    <n v="280"/>
    <x v="4"/>
    <n v="18"/>
    <n v="0.05"/>
    <n v="5038.4000000000005"/>
    <n v="3778.8"/>
    <n v="23932.400000000001"/>
    <n v="5038.4000000000015"/>
  </r>
  <r>
    <s v="SO - 0006078"/>
    <s v="In-Store"/>
    <s v="WARE-PUJ1005"/>
    <d v="2020-03-10T00:00:00"/>
    <x v="710"/>
    <d v="2020-05-20T00:00:00"/>
    <x v="516"/>
    <n v="10"/>
    <s v="USD"/>
    <x v="0"/>
    <n v="6"/>
    <n v="25"/>
    <n v="292"/>
    <x v="1"/>
    <n v="30"/>
    <n v="0.15"/>
    <n v="3932.9"/>
    <n v="2831.6880000000001"/>
    <n v="16714.825000000001"/>
    <n v="2556.3850000000002"/>
  </r>
  <r>
    <s v="SO - 0006079"/>
    <s v="In-Store"/>
    <s v="WARE-MKL1006"/>
    <d v="2019-12-01T00:00:00"/>
    <x v="710"/>
    <d v="2020-05-13T00:00:00"/>
    <x v="507"/>
    <n v="4"/>
    <s v="USD"/>
    <x v="14"/>
    <n v="7"/>
    <n v="22"/>
    <n v="366"/>
    <x v="0"/>
    <n v="15"/>
    <n v="0.15"/>
    <n v="6224.3"/>
    <n v="4481.4960000000001"/>
    <n v="15871.965"/>
    <n v="2427.476999999999"/>
  </r>
  <r>
    <s v="SO - 0006080"/>
    <s v="In-Store"/>
    <s v="WARE-MKL1006"/>
    <d v="2020-03-10T00:00:00"/>
    <x v="710"/>
    <d v="2020-05-12T00:00:00"/>
    <x v="504"/>
    <n v="9"/>
    <s v="USD"/>
    <x v="13"/>
    <n v="2"/>
    <n v="34"/>
    <n v="345"/>
    <x v="3"/>
    <n v="25"/>
    <n v="7.4999999999999997E-2"/>
    <n v="2391.9"/>
    <n v="1865.6820000000002"/>
    <n v="11062.5375"/>
    <n v="1734.1274999999987"/>
  </r>
  <r>
    <s v="SO - 0006081"/>
    <s v="In-Store"/>
    <s v="WARE-XYS1001"/>
    <d v="2019-12-01T00:00:00"/>
    <x v="710"/>
    <d v="2020-05-28T00:00:00"/>
    <x v="516"/>
    <n v="10"/>
    <s v="USD"/>
    <x v="10"/>
    <n v="9"/>
    <n v="48"/>
    <n v="58"/>
    <x v="1"/>
    <n v="46"/>
    <n v="0.4"/>
    <n v="2211"/>
    <n v="1857.24"/>
    <n v="9286.1999999999989"/>
    <n v="-3714.4800000000014"/>
  </r>
  <r>
    <s v="SO - 0006082"/>
    <s v="In-Store"/>
    <s v="WARE-NMK1003"/>
    <d v="2020-03-10T00:00:00"/>
    <x v="710"/>
    <d v="2020-06-06T00:00:00"/>
    <x v="512"/>
    <n v="8"/>
    <s v="USD"/>
    <x v="11"/>
    <n v="5"/>
    <n v="25"/>
    <n v="108"/>
    <x v="3"/>
    <n v="28"/>
    <n v="7.4999999999999997E-2"/>
    <n v="1092.1000000000001"/>
    <n v="578.8130000000001"/>
    <n v="2020.3850000000004"/>
    <n v="862.75900000000024"/>
  </r>
  <r>
    <s v="SO - 0006083"/>
    <s v="Online"/>
    <s v="WARE-PUJ1005"/>
    <d v="2020-03-10T00:00:00"/>
    <x v="710"/>
    <d v="2020-05-13T00:00:00"/>
    <x v="523"/>
    <n v="24"/>
    <s v="USD"/>
    <x v="20"/>
    <n v="17"/>
    <n v="23"/>
    <n v="264"/>
    <x v="2"/>
    <n v="13"/>
    <n v="0.1"/>
    <n v="6365"/>
    <n v="4582.8"/>
    <n v="17185.5"/>
    <n v="3437.0999999999985"/>
  </r>
  <r>
    <s v="SO - 0006084"/>
    <s v="In-Store"/>
    <s v="WARE-NMK1003"/>
    <d v="2020-03-10T00:00:00"/>
    <x v="711"/>
    <d v="2020-05-20T00:00:00"/>
    <x v="513"/>
    <n v="22"/>
    <s v="USD"/>
    <x v="9"/>
    <n v="8"/>
    <n v="40"/>
    <n v="141"/>
    <x v="1"/>
    <n v="14"/>
    <n v="0.2"/>
    <n v="1742"/>
    <n v="1463.28"/>
    <n v="4180.8"/>
    <n v="-209.03999999999996"/>
  </r>
  <r>
    <s v="SO - 0006085"/>
    <s v="Distributor"/>
    <s v="WARE-NMK1003"/>
    <d v="2020-03-10T00:00:00"/>
    <x v="711"/>
    <d v="2020-05-30T00:00:00"/>
    <x v="507"/>
    <n v="3"/>
    <s v="USD"/>
    <x v="2"/>
    <n v="21"/>
    <n v="18"/>
    <n v="91"/>
    <x v="1"/>
    <n v="45"/>
    <n v="7.4999999999999997E-2"/>
    <n v="261.3"/>
    <n v="164.619"/>
    <n v="483.40500000000003"/>
    <n v="154.16700000000003"/>
  </r>
  <r>
    <s v="SO - 0006086"/>
    <s v="Online"/>
    <s v="WARE-XYS1001"/>
    <d v="2020-03-10T00:00:00"/>
    <x v="711"/>
    <d v="2020-06-06T00:00:00"/>
    <x v="525"/>
    <n v="21"/>
    <s v="USD"/>
    <x v="20"/>
    <n v="17"/>
    <n v="15"/>
    <n v="8"/>
    <x v="0"/>
    <n v="5"/>
    <n v="0.2"/>
    <n v="3966.4"/>
    <n v="1705.5519999999999"/>
    <n v="22211.84"/>
    <n v="10272.976000000001"/>
  </r>
  <r>
    <s v="SO - 0006087"/>
    <s v="In-Store"/>
    <s v="WARE-PUJ1005"/>
    <d v="2020-03-10T00:00:00"/>
    <x v="711"/>
    <d v="2020-06-03T00:00:00"/>
    <x v="523"/>
    <n v="23"/>
    <s v="USD"/>
    <x v="9"/>
    <n v="8"/>
    <n v="16"/>
    <n v="294"/>
    <x v="2"/>
    <n v="37"/>
    <n v="0.1"/>
    <n v="4020"/>
    <n v="2170.8000000000002"/>
    <n v="25326"/>
    <n v="10130.399999999998"/>
  </r>
  <r>
    <s v="SO - 0006088"/>
    <s v="Online"/>
    <s v="WARE-UHY1004"/>
    <d v="2020-03-10T00:00:00"/>
    <x v="711"/>
    <d v="2020-06-01T00:00:00"/>
    <x v="517"/>
    <n v="17"/>
    <s v="USD"/>
    <x v="24"/>
    <n v="16"/>
    <n v="39"/>
    <n v="219"/>
    <x v="3"/>
    <n v="47"/>
    <n v="0.05"/>
    <n v="1118.9000000000001"/>
    <n v="660.15100000000007"/>
    <n v="2125.91"/>
    <n v="805.60799999999972"/>
  </r>
  <r>
    <s v="SO - 0006089"/>
    <s v="In-Store"/>
    <s v="WARE-NMK1003"/>
    <d v="2020-03-10T00:00:00"/>
    <x v="711"/>
    <d v="2020-05-14T00:00:00"/>
    <x v="514"/>
    <n v="15"/>
    <s v="USD"/>
    <x v="10"/>
    <n v="9"/>
    <n v="2"/>
    <n v="178"/>
    <x v="3"/>
    <n v="28"/>
    <n v="7.4999999999999997E-2"/>
    <n v="830.80000000000007"/>
    <n v="589.86800000000005"/>
    <n v="5379.43"/>
    <n v="1250.3540000000003"/>
  </r>
  <r>
    <s v="SO - 0006090"/>
    <s v="Wholesale"/>
    <s v="WARE-MKL1006"/>
    <d v="2020-03-10T00:00:00"/>
    <x v="712"/>
    <d v="2020-06-08T00:00:00"/>
    <x v="524"/>
    <n v="30"/>
    <s v="USD"/>
    <x v="3"/>
    <n v="28"/>
    <n v="35"/>
    <n v="342"/>
    <x v="0"/>
    <n v="12"/>
    <n v="0.2"/>
    <n v="174.20000000000002"/>
    <n v="87.100000000000009"/>
    <n v="278.72000000000003"/>
    <n v="104.52000000000001"/>
  </r>
  <r>
    <s v="SO - 0006091"/>
    <s v="In-Store"/>
    <s v="WARE-NMK1003"/>
    <d v="2020-03-10T00:00:00"/>
    <x v="712"/>
    <d v="2020-06-06T00:00:00"/>
    <x v="523"/>
    <n v="22"/>
    <s v="USD"/>
    <x v="11"/>
    <n v="5"/>
    <n v="6"/>
    <n v="165"/>
    <x v="1"/>
    <n v="17"/>
    <n v="0.05"/>
    <n v="3142.3"/>
    <n v="2608.1089999999999"/>
    <n v="14925.924999999999"/>
    <n v="1885.3799999999992"/>
  </r>
  <r>
    <s v="SO - 0006092"/>
    <s v="In-Store"/>
    <s v="WARE-PUJ1005"/>
    <d v="2020-03-10T00:00:00"/>
    <x v="712"/>
    <d v="2020-05-15T00:00:00"/>
    <x v="513"/>
    <n v="21"/>
    <s v="USD"/>
    <x v="0"/>
    <n v="6"/>
    <n v="30"/>
    <n v="284"/>
    <x v="3"/>
    <n v="25"/>
    <n v="0.1"/>
    <n v="1125.6000000000001"/>
    <n v="686.6160000000001"/>
    <n v="4052.1600000000008"/>
    <n v="1305.6960000000004"/>
  </r>
  <r>
    <s v="SO - 0006093"/>
    <s v="Distributor"/>
    <s v="WARE-PUJ1005"/>
    <d v="2020-03-10T00:00:00"/>
    <x v="712"/>
    <d v="2020-05-25T00:00:00"/>
    <x v="504"/>
    <n v="7"/>
    <s v="USD"/>
    <x v="15"/>
    <n v="24"/>
    <n v="7"/>
    <n v="312"/>
    <x v="1"/>
    <n v="21"/>
    <n v="0.05"/>
    <n v="6177.4000000000005"/>
    <n v="5065.4679999999998"/>
    <n v="17605.59"/>
    <n v="2409.1860000000015"/>
  </r>
  <r>
    <s v="SO - 0006094"/>
    <s v="In-Store"/>
    <s v="WARE-NMK1003"/>
    <d v="2019-12-01T00:00:00"/>
    <x v="712"/>
    <d v="2020-06-04T00:00:00"/>
    <x v="514"/>
    <n v="14"/>
    <s v="USD"/>
    <x v="22"/>
    <n v="11"/>
    <n v="2"/>
    <n v="148"/>
    <x v="3"/>
    <n v="25"/>
    <n v="0.05"/>
    <n v="1199.3"/>
    <n v="791.53800000000001"/>
    <n v="4557.3399999999992"/>
    <n v="1391.1879999999992"/>
  </r>
  <r>
    <s v="SO - 0006095"/>
    <s v="In-Store"/>
    <s v="WARE-UHY1004"/>
    <d v="2020-03-10T00:00:00"/>
    <x v="713"/>
    <d v="2020-05-21T00:00:00"/>
    <x v="526"/>
    <n v="27"/>
    <s v="USD"/>
    <x v="10"/>
    <n v="9"/>
    <n v="20"/>
    <n v="215"/>
    <x v="2"/>
    <n v="13"/>
    <n v="0.15"/>
    <n v="783.9"/>
    <n v="642.79799999999989"/>
    <n v="1998.9449999999997"/>
    <n v="70.550999999999931"/>
  </r>
  <r>
    <s v="SO - 0006096"/>
    <s v="In-Store"/>
    <s v="WARE-MKL1006"/>
    <d v="2020-03-10T00:00:00"/>
    <x v="713"/>
    <d v="2020-05-24T00:00:00"/>
    <x v="525"/>
    <n v="19"/>
    <s v="USD"/>
    <x v="13"/>
    <n v="2"/>
    <n v="48"/>
    <n v="349"/>
    <x v="1"/>
    <n v="32"/>
    <n v="0.1"/>
    <n v="268"/>
    <n v="198.32"/>
    <n v="482.40000000000003"/>
    <n v="85.760000000000048"/>
  </r>
  <r>
    <s v="SO - 0006097"/>
    <s v="Online"/>
    <s v="WARE-PUJ1005"/>
    <d v="2019-12-01T00:00:00"/>
    <x v="713"/>
    <d v="2020-05-19T00:00:00"/>
    <x v="520"/>
    <n v="16"/>
    <s v="USD"/>
    <x v="18"/>
    <n v="13"/>
    <n v="27"/>
    <n v="292"/>
    <x v="3"/>
    <n v="28"/>
    <n v="7.4999999999999997E-2"/>
    <n v="2010"/>
    <n v="1386.8999999999999"/>
    <n v="11155.5"/>
    <n v="2834.1000000000004"/>
  </r>
  <r>
    <s v="SO - 0006098"/>
    <s v="Wholesale"/>
    <s v="WARE-NMK1003"/>
    <d v="2019-12-01T00:00:00"/>
    <x v="713"/>
    <d v="2020-05-25T00:00:00"/>
    <x v="527"/>
    <n v="30"/>
    <s v="USD"/>
    <x v="21"/>
    <n v="26"/>
    <n v="24"/>
    <n v="140"/>
    <x v="0"/>
    <n v="34"/>
    <n v="0.15"/>
    <n v="3973.1"/>
    <n v="3377.1349999999998"/>
    <n v="3377.1349999999998"/>
    <n v="0"/>
  </r>
  <r>
    <s v="SO - 0006099"/>
    <s v="Online"/>
    <s v="WARE-NMK1003"/>
    <d v="2020-03-10T00:00:00"/>
    <x v="714"/>
    <d v="2020-06-09T00:00:00"/>
    <x v="520"/>
    <n v="15"/>
    <s v="USD"/>
    <x v="24"/>
    <n v="16"/>
    <n v="16"/>
    <n v="161"/>
    <x v="1"/>
    <n v="3"/>
    <n v="0.1"/>
    <n v="1152.4000000000001"/>
    <n v="691.44"/>
    <n v="5185.8"/>
    <n v="1728.6"/>
  </r>
  <r>
    <s v="SO - 0006100"/>
    <s v="Distributor"/>
    <s v="WARE-NMK1003"/>
    <d v="2020-03-10T00:00:00"/>
    <x v="714"/>
    <d v="2020-06-11T00:00:00"/>
    <x v="525"/>
    <n v="18"/>
    <s v="USD"/>
    <x v="2"/>
    <n v="21"/>
    <n v="38"/>
    <n v="99"/>
    <x v="4"/>
    <n v="18"/>
    <n v="0.1"/>
    <n v="1112.2"/>
    <n v="556.1"/>
    <n v="3002.9400000000005"/>
    <n v="1334.6400000000003"/>
  </r>
  <r>
    <s v="SO - 0006101"/>
    <s v="In-Store"/>
    <s v="WARE-NMK1003"/>
    <d v="2019-12-01T00:00:00"/>
    <x v="714"/>
    <d v="2020-05-25T00:00:00"/>
    <x v="522"/>
    <n v="21"/>
    <s v="USD"/>
    <x v="22"/>
    <n v="11"/>
    <n v="37"/>
    <n v="169"/>
    <x v="2"/>
    <n v="16"/>
    <n v="0.05"/>
    <n v="6210.9000000000005"/>
    <n v="3353.8860000000004"/>
    <n v="17701.064999999999"/>
    <n v="7639.4069999999974"/>
  </r>
  <r>
    <s v="SO - 0006102"/>
    <s v="Online"/>
    <s v="WARE-PUJ1005"/>
    <d v="2020-03-10T00:00:00"/>
    <x v="714"/>
    <d v="2020-05-30T00:00:00"/>
    <x v="519"/>
    <n v="22"/>
    <s v="USD"/>
    <x v="20"/>
    <n v="17"/>
    <n v="23"/>
    <n v="284"/>
    <x v="1"/>
    <n v="44"/>
    <n v="0.05"/>
    <n v="911.2"/>
    <n v="747.18399999999997"/>
    <n v="6925.12"/>
    <n v="947.64800000000014"/>
  </r>
  <r>
    <s v="SO - 0006103"/>
    <s v="Online"/>
    <s v="WARE-NMK1003"/>
    <d v="2019-12-01T00:00:00"/>
    <x v="714"/>
    <d v="2020-06-09T00:00:00"/>
    <x v="526"/>
    <n v="26"/>
    <s v="USD"/>
    <x v="18"/>
    <n v="13"/>
    <n v="5"/>
    <n v="130"/>
    <x v="2"/>
    <n v="13"/>
    <n v="0.05"/>
    <n v="180.9"/>
    <n v="146.52900000000002"/>
    <n v="1031.1300000000001"/>
    <n v="151.9559999999999"/>
  </r>
  <r>
    <s v="SO - 0006104"/>
    <s v="Online"/>
    <s v="WARE-NMK1003"/>
    <d v="2020-03-10T00:00:00"/>
    <x v="714"/>
    <d v="2020-06-07T00:00:00"/>
    <x v="518"/>
    <n v="13"/>
    <s v="USD"/>
    <x v="17"/>
    <n v="20"/>
    <n v="32"/>
    <n v="181"/>
    <x v="1"/>
    <n v="31"/>
    <n v="0.05"/>
    <n v="3999.9"/>
    <n v="2119.9470000000001"/>
    <n v="15199.619999999999"/>
    <n v="6719.8319999999985"/>
  </r>
  <r>
    <s v="SO - 0006105"/>
    <s v="Wholesale"/>
    <s v="WARE-XYS1001"/>
    <d v="2019-12-01T00:00:00"/>
    <x v="714"/>
    <d v="2020-05-23T00:00:00"/>
    <x v="510"/>
    <n v="7"/>
    <s v="USD"/>
    <x v="21"/>
    <n v="26"/>
    <n v="39"/>
    <n v="42"/>
    <x v="2"/>
    <n v="8"/>
    <n v="0.05"/>
    <n v="1896.1000000000001"/>
    <n v="777.40099999999995"/>
    <n v="5403.8850000000002"/>
    <n v="3071.6820000000002"/>
  </r>
  <r>
    <s v="SO - 0006106"/>
    <s v="In-Store"/>
    <s v="WARE-XYS1001"/>
    <d v="2020-03-10T00:00:00"/>
    <x v="714"/>
    <d v="2020-06-08T00:00:00"/>
    <x v="516"/>
    <n v="6"/>
    <s v="USD"/>
    <x v="27"/>
    <n v="1"/>
    <n v="24"/>
    <n v="30"/>
    <x v="1"/>
    <n v="41"/>
    <n v="0.05"/>
    <n v="3886"/>
    <n v="2059.58"/>
    <n v="29533.599999999999"/>
    <n v="13056.96"/>
  </r>
  <r>
    <s v="SO - 0006107"/>
    <s v="In-Store"/>
    <s v="WARE-PUJ1005"/>
    <d v="2020-03-10T00:00:00"/>
    <x v="714"/>
    <d v="2020-05-29T00:00:00"/>
    <x v="520"/>
    <n v="15"/>
    <s v="USD"/>
    <x v="10"/>
    <n v="9"/>
    <n v="35"/>
    <n v="326"/>
    <x v="1"/>
    <n v="21"/>
    <n v="0.2"/>
    <n v="5326.5"/>
    <n v="3036.1049999999996"/>
    <n v="21306"/>
    <n v="6125.4750000000022"/>
  </r>
  <r>
    <s v="SO - 0006108"/>
    <s v="Wholesale"/>
    <s v="WARE-PUJ1005"/>
    <d v="2020-03-10T00:00:00"/>
    <x v="714"/>
    <d v="2020-05-22T00:00:00"/>
    <x v="515"/>
    <n v="8"/>
    <s v="USD"/>
    <x v="3"/>
    <n v="28"/>
    <n v="47"/>
    <n v="285"/>
    <x v="2"/>
    <n v="16"/>
    <n v="0.15"/>
    <n v="234.5"/>
    <n v="126.63000000000001"/>
    <n v="1594.6"/>
    <n v="581.55999999999983"/>
  </r>
  <r>
    <s v="SO - 0006109"/>
    <s v="Distributor"/>
    <s v="WARE-PUJ1005"/>
    <d v="2019-12-01T00:00:00"/>
    <x v="714"/>
    <d v="2020-06-05T00:00:00"/>
    <x v="519"/>
    <n v="22"/>
    <s v="USD"/>
    <x v="2"/>
    <n v="21"/>
    <n v="38"/>
    <n v="316"/>
    <x v="1"/>
    <n v="35"/>
    <n v="7.4999999999999997E-2"/>
    <n v="2445.5"/>
    <n v="978.2"/>
    <n v="6786.2625000000007"/>
    <n v="3851.6625000000004"/>
  </r>
  <r>
    <s v="SO - 0006110"/>
    <s v="Distributor"/>
    <s v="WARE-NMK1003"/>
    <d v="2019-12-01T00:00:00"/>
    <x v="714"/>
    <d v="2020-06-07T00:00:00"/>
    <x v="520"/>
    <n v="15"/>
    <s v="USD"/>
    <x v="8"/>
    <n v="23"/>
    <n v="10"/>
    <n v="109"/>
    <x v="1"/>
    <n v="26"/>
    <n v="0.05"/>
    <n v="234.5"/>
    <n v="154.77000000000001"/>
    <n v="222.77499999999998"/>
    <n v="68.004999999999967"/>
  </r>
  <r>
    <s v="SO - 0006111"/>
    <s v="Online"/>
    <s v="WARE-XYS1001"/>
    <d v="2020-03-10T00:00:00"/>
    <x v="715"/>
    <d v="2020-05-18T00:00:00"/>
    <x v="525"/>
    <n v="17"/>
    <s v="USD"/>
    <x v="19"/>
    <n v="19"/>
    <n v="44"/>
    <n v="46"/>
    <x v="0"/>
    <n v="22"/>
    <n v="0.05"/>
    <n v="2211"/>
    <n v="1216.0500000000002"/>
    <n v="10502.25"/>
    <n v="4421.9999999999991"/>
  </r>
  <r>
    <s v="SO - 0006112"/>
    <s v="In-Store"/>
    <s v="WARE-UHY1004"/>
    <d v="2019-12-01T00:00:00"/>
    <x v="715"/>
    <d v="2020-05-23T00:00:00"/>
    <x v="528"/>
    <n v="26"/>
    <s v="USD"/>
    <x v="13"/>
    <n v="2"/>
    <n v="40"/>
    <n v="248"/>
    <x v="0"/>
    <n v="20"/>
    <n v="7.4999999999999997E-2"/>
    <n v="5587.8"/>
    <n v="3017.4120000000003"/>
    <n v="20674.86"/>
    <n v="8605.2119999999995"/>
  </r>
  <r>
    <s v="SO - 0006113"/>
    <s v="In-Store"/>
    <s v="WARE-UHY1004"/>
    <d v="2020-03-10T00:00:00"/>
    <x v="715"/>
    <d v="2020-05-26T00:00:00"/>
    <x v="525"/>
    <n v="17"/>
    <s v="USD"/>
    <x v="6"/>
    <n v="10"/>
    <n v="15"/>
    <n v="220"/>
    <x v="0"/>
    <n v="19"/>
    <n v="0.3"/>
    <n v="2633.1"/>
    <n v="1606.1909999999998"/>
    <n v="5529.5099999999993"/>
    <n v="710.9369999999999"/>
  </r>
  <r>
    <s v="SO - 0006114"/>
    <s v="Wholesale"/>
    <s v="WARE-XYS1001"/>
    <d v="2020-03-10T00:00:00"/>
    <x v="715"/>
    <d v="2020-06-09T00:00:00"/>
    <x v="510"/>
    <n v="6"/>
    <s v="USD"/>
    <x v="21"/>
    <n v="26"/>
    <n v="27"/>
    <n v="15"/>
    <x v="2"/>
    <n v="1"/>
    <n v="7.4999999999999997E-2"/>
    <n v="3953"/>
    <n v="3360.0499999999997"/>
    <n v="3656.5250000000001"/>
    <n v="296.47500000000036"/>
  </r>
  <r>
    <s v="SO - 0006115"/>
    <s v="Wholesale"/>
    <s v="WARE-NMK1003"/>
    <d v="2020-03-10T00:00:00"/>
    <x v="715"/>
    <d v="2020-05-29T00:00:00"/>
    <x v="520"/>
    <n v="14"/>
    <s v="USD"/>
    <x v="25"/>
    <n v="27"/>
    <n v="14"/>
    <n v="96"/>
    <x v="1"/>
    <n v="45"/>
    <n v="7.4999999999999997E-2"/>
    <n v="1072"/>
    <n v="825.44"/>
    <n v="991.6"/>
    <n v="166.15999999999997"/>
  </r>
  <r>
    <s v="SO - 0006116"/>
    <s v="Distributor"/>
    <s v="WARE-NMK1003"/>
    <d v="2019-12-01T00:00:00"/>
    <x v="715"/>
    <d v="2020-06-11T00:00:00"/>
    <x v="520"/>
    <n v="14"/>
    <s v="USD"/>
    <x v="4"/>
    <n v="22"/>
    <n v="29"/>
    <n v="150"/>
    <x v="1"/>
    <n v="23"/>
    <n v="0.15"/>
    <n v="2345"/>
    <n v="1899.45"/>
    <n v="11959.5"/>
    <n v="562.79999999999927"/>
  </r>
  <r>
    <s v="SO - 0006117"/>
    <s v="Distributor"/>
    <s v="WARE-NBV1002"/>
    <d v="2020-03-10T00:00:00"/>
    <x v="715"/>
    <d v="2020-06-01T00:00:00"/>
    <x v="513"/>
    <n v="18"/>
    <s v="USD"/>
    <x v="12"/>
    <n v="25"/>
    <n v="18"/>
    <n v="81"/>
    <x v="2"/>
    <n v="37"/>
    <n v="0.15"/>
    <n v="2546"/>
    <n v="2062.2600000000002"/>
    <n v="6492.3"/>
    <n v="305.51999999999953"/>
  </r>
  <r>
    <s v="SO - 0006118"/>
    <s v="In-Store"/>
    <s v="WARE-MKL1006"/>
    <d v="2020-03-10T00:00:00"/>
    <x v="715"/>
    <d v="2020-06-04T00:00:00"/>
    <x v="509"/>
    <n v="10"/>
    <s v="USD"/>
    <x v="22"/>
    <n v="11"/>
    <n v="19"/>
    <n v="351"/>
    <x v="0"/>
    <n v="22"/>
    <n v="0.1"/>
    <n v="2485.7000000000003"/>
    <n v="1292.5640000000001"/>
    <n v="17897.04"/>
    <n v="7556.5280000000002"/>
  </r>
  <r>
    <s v="SO - 0006119"/>
    <s v="In-Store"/>
    <s v="WARE-NMK1003"/>
    <d v="2020-03-10T00:00:00"/>
    <x v="715"/>
    <d v="2020-06-07T00:00:00"/>
    <x v="527"/>
    <n v="28"/>
    <s v="USD"/>
    <x v="14"/>
    <n v="7"/>
    <n v="46"/>
    <n v="158"/>
    <x v="4"/>
    <n v="9"/>
    <n v="0.3"/>
    <n v="2244.5"/>
    <n v="1391.59"/>
    <n v="12569.199999999999"/>
    <n v="1436.4799999999996"/>
  </r>
  <r>
    <s v="SO - 0006120"/>
    <s v="Distributor"/>
    <s v="WARE-NMK1003"/>
    <d v="2019-12-01T00:00:00"/>
    <x v="715"/>
    <d v="2020-05-26T00:00:00"/>
    <x v="525"/>
    <n v="17"/>
    <s v="USD"/>
    <x v="8"/>
    <n v="23"/>
    <n v="24"/>
    <n v="144"/>
    <x v="1"/>
    <n v="17"/>
    <n v="0.05"/>
    <n v="2391.9"/>
    <n v="1530.816"/>
    <n v="2272.3049999999998"/>
    <n v="741.48899999999981"/>
  </r>
  <r>
    <s v="SO - 0006121"/>
    <s v="In-Store"/>
    <s v="WARE-XYS1001"/>
    <d v="2020-03-10T00:00:00"/>
    <x v="716"/>
    <d v="2020-05-26T00:00:00"/>
    <x v="515"/>
    <n v="6"/>
    <s v="USD"/>
    <x v="14"/>
    <n v="7"/>
    <n v="20"/>
    <n v="21"/>
    <x v="1"/>
    <n v="32"/>
    <n v="0.05"/>
    <n v="1038.5"/>
    <n v="571.17500000000007"/>
    <n v="6906.0249999999996"/>
    <n v="2907.7999999999993"/>
  </r>
  <r>
    <s v="SO - 0006122"/>
    <s v="In-Store"/>
    <s v="WARE-NMK1003"/>
    <d v="2020-03-10T00:00:00"/>
    <x v="716"/>
    <d v="2020-06-12T00:00:00"/>
    <x v="518"/>
    <n v="11"/>
    <s v="USD"/>
    <x v="6"/>
    <n v="10"/>
    <n v="9"/>
    <n v="129"/>
    <x v="3"/>
    <n v="25"/>
    <n v="0.1"/>
    <n v="1916.2"/>
    <n v="1092.2339999999999"/>
    <n v="10347.480000000001"/>
    <n v="3794.0760000000018"/>
  </r>
  <r>
    <s v="SO - 0006123"/>
    <s v="Online"/>
    <s v="WARE-PUJ1005"/>
    <d v="2019-12-01T00:00:00"/>
    <x v="716"/>
    <d v="2020-06-05T00:00:00"/>
    <x v="517"/>
    <n v="12"/>
    <s v="USD"/>
    <x v="20"/>
    <n v="17"/>
    <n v="46"/>
    <n v="288"/>
    <x v="3"/>
    <n v="47"/>
    <n v="7.4999999999999997E-2"/>
    <n v="2733.6"/>
    <n v="1503.48"/>
    <n v="5057.16"/>
    <n v="2050.1999999999998"/>
  </r>
  <r>
    <s v="SO - 0006124"/>
    <s v="In-Store"/>
    <s v="WARE-MKL1006"/>
    <d v="2020-03-10T00:00:00"/>
    <x v="716"/>
    <d v="2020-06-01T00:00:00"/>
    <x v="520"/>
    <n v="13"/>
    <s v="USD"/>
    <x v="11"/>
    <n v="5"/>
    <n v="23"/>
    <n v="359"/>
    <x v="0"/>
    <n v="5"/>
    <n v="7.4999999999999997E-2"/>
    <n v="1098.8"/>
    <n v="868.05200000000002"/>
    <n v="1016.39"/>
    <n v="148.33799999999997"/>
  </r>
  <r>
    <s v="SO - 0006125"/>
    <s v="In-Store"/>
    <s v="WARE-UHY1004"/>
    <d v="2019-12-01T00:00:00"/>
    <x v="716"/>
    <d v="2020-06-02T00:00:00"/>
    <x v="526"/>
    <n v="24"/>
    <s v="USD"/>
    <x v="26"/>
    <n v="3"/>
    <n v="33"/>
    <n v="219"/>
    <x v="4"/>
    <n v="9"/>
    <n v="0.15"/>
    <n v="1815.7"/>
    <n v="726.28000000000009"/>
    <n v="1543.345"/>
    <n v="817.06499999999994"/>
  </r>
  <r>
    <s v="SO - 0006126"/>
    <s v="In-Store"/>
    <s v="WARE-XYS1001"/>
    <d v="2019-12-01T00:00:00"/>
    <x v="716"/>
    <d v="2020-06-07T00:00:00"/>
    <x v="513"/>
    <n v="17"/>
    <s v="USD"/>
    <x v="11"/>
    <n v="5"/>
    <n v="4"/>
    <n v="28"/>
    <x v="1"/>
    <n v="45"/>
    <n v="0.1"/>
    <n v="1092.1000000000001"/>
    <n v="709.86500000000012"/>
    <n v="6880.2300000000005"/>
    <n v="1911.1749999999993"/>
  </r>
  <r>
    <s v="SO - 0006127"/>
    <s v="In-Store"/>
    <s v="WARE-PUJ1005"/>
    <d v="2019-12-01T00:00:00"/>
    <x v="716"/>
    <d v="2020-06-07T00:00:00"/>
    <x v="509"/>
    <n v="9"/>
    <s v="USD"/>
    <x v="9"/>
    <n v="8"/>
    <n v="24"/>
    <n v="301"/>
    <x v="1"/>
    <n v="3"/>
    <n v="0.2"/>
    <n v="1132.3"/>
    <n v="611.44200000000001"/>
    <n v="3623.36"/>
    <n v="1177.5920000000001"/>
  </r>
  <r>
    <s v="SO - 0006128"/>
    <s v="In-Store"/>
    <s v="WARE-NMK1003"/>
    <d v="2019-12-01T00:00:00"/>
    <x v="716"/>
    <d v="2020-06-11T00:00:00"/>
    <x v="517"/>
    <n v="12"/>
    <s v="USD"/>
    <x v="13"/>
    <n v="2"/>
    <n v="17"/>
    <n v="182"/>
    <x v="4"/>
    <n v="10"/>
    <n v="0.05"/>
    <n v="2639.8"/>
    <n v="1689.4720000000002"/>
    <n v="17554.670000000002"/>
    <n v="5728.366"/>
  </r>
  <r>
    <s v="SO - 0006129"/>
    <s v="Online"/>
    <s v="WARE-NMK1003"/>
    <d v="2020-03-10T00:00:00"/>
    <x v="716"/>
    <d v="2020-05-29T00:00:00"/>
    <x v="522"/>
    <n v="19"/>
    <s v="USD"/>
    <x v="16"/>
    <n v="18"/>
    <n v="36"/>
    <n v="158"/>
    <x v="2"/>
    <n v="8"/>
    <n v="7.4999999999999997E-2"/>
    <n v="3999.9"/>
    <n v="2199.9450000000002"/>
    <n v="29599.260000000002"/>
    <n v="11999.7"/>
  </r>
  <r>
    <s v="SO - 0006130"/>
    <s v="Distributor"/>
    <s v="WARE-UHY1004"/>
    <d v="2020-03-10T00:00:00"/>
    <x v="716"/>
    <d v="2020-06-13T00:00:00"/>
    <x v="520"/>
    <n v="13"/>
    <s v="USD"/>
    <x v="8"/>
    <n v="23"/>
    <n v="6"/>
    <n v="249"/>
    <x v="1"/>
    <n v="14"/>
    <n v="0.3"/>
    <n v="3745.3"/>
    <n v="2808.9750000000004"/>
    <n v="7865.13"/>
    <n v="-561.79500000000098"/>
  </r>
  <r>
    <s v="SO - 0006131"/>
    <s v="Online"/>
    <s v="WARE-MKL1006"/>
    <d v="2019-12-01T00:00:00"/>
    <x v="716"/>
    <d v="2020-06-07T00:00:00"/>
    <x v="525"/>
    <n v="16"/>
    <s v="USD"/>
    <x v="1"/>
    <n v="14"/>
    <n v="48"/>
    <n v="350"/>
    <x v="1"/>
    <n v="21"/>
    <n v="0.1"/>
    <n v="5279.6"/>
    <n v="3167.76"/>
    <n v="33261.480000000003"/>
    <n v="11087.160000000003"/>
  </r>
  <r>
    <s v="SO - 0006132"/>
    <s v="In-Store"/>
    <s v="WARE-NMK1003"/>
    <d v="2020-03-10T00:00:00"/>
    <x v="716"/>
    <d v="2020-05-31T00:00:00"/>
    <x v="529"/>
    <n v="37"/>
    <s v="USD"/>
    <x v="27"/>
    <n v="1"/>
    <n v="10"/>
    <n v="183"/>
    <x v="2"/>
    <n v="4"/>
    <n v="0.15"/>
    <n v="1005"/>
    <n v="462.3"/>
    <n v="4271.25"/>
    <n v="1959.75"/>
  </r>
  <r>
    <s v="SO - 0006133"/>
    <s v="In-Store"/>
    <s v="WARE-NMK1003"/>
    <d v="2020-03-10T00:00:00"/>
    <x v="717"/>
    <d v="2020-05-28T00:00:00"/>
    <x v="527"/>
    <n v="26"/>
    <s v="USD"/>
    <x v="9"/>
    <n v="8"/>
    <n v="17"/>
    <n v="164"/>
    <x v="2"/>
    <n v="37"/>
    <n v="0.05"/>
    <n v="3879.3"/>
    <n v="3142.2330000000002"/>
    <n v="14741.34"/>
    <n v="2172.4079999999994"/>
  </r>
  <r>
    <s v="SO - 0006134"/>
    <s v="Distributor"/>
    <s v="WARE-PUJ1005"/>
    <d v="2019-12-01T00:00:00"/>
    <x v="717"/>
    <d v="2020-06-01T00:00:00"/>
    <x v="520"/>
    <n v="12"/>
    <s v="USD"/>
    <x v="8"/>
    <n v="23"/>
    <n v="40"/>
    <n v="291"/>
    <x v="0"/>
    <n v="5"/>
    <n v="0.1"/>
    <n v="3557.7000000000003"/>
    <n v="1707.6960000000001"/>
    <n v="19211.580000000002"/>
    <n v="8965.4040000000005"/>
  </r>
  <r>
    <s v="SO - 0006135"/>
    <s v="In-Store"/>
    <s v="WARE-NMK1003"/>
    <d v="2020-03-10T00:00:00"/>
    <x v="717"/>
    <d v="2020-05-27T00:00:00"/>
    <x v="522"/>
    <n v="18"/>
    <s v="USD"/>
    <x v="14"/>
    <n v="7"/>
    <n v="25"/>
    <n v="132"/>
    <x v="1"/>
    <n v="17"/>
    <n v="0.05"/>
    <n v="5681.6"/>
    <n v="4829.3600000000006"/>
    <n v="37782.639999999999"/>
    <n v="3977.1199999999953"/>
  </r>
  <r>
    <s v="SO - 0006136"/>
    <s v="In-Store"/>
    <s v="WARE-NMK1003"/>
    <d v="2020-03-10T00:00:00"/>
    <x v="717"/>
    <d v="2020-05-25T00:00:00"/>
    <x v="520"/>
    <n v="12"/>
    <s v="USD"/>
    <x v="13"/>
    <n v="2"/>
    <n v="4"/>
    <n v="107"/>
    <x v="1"/>
    <n v="31"/>
    <n v="0.05"/>
    <n v="3865.9"/>
    <n v="2087.5860000000002"/>
    <n v="14690.42"/>
    <n v="6340.0759999999991"/>
  </r>
  <r>
    <s v="SO - 0006137"/>
    <s v="Online"/>
    <s v="WARE-NMK1003"/>
    <d v="2020-03-10T00:00:00"/>
    <x v="717"/>
    <d v="2020-05-31T00:00:00"/>
    <x v="525"/>
    <n v="15"/>
    <s v="USD"/>
    <x v="24"/>
    <n v="16"/>
    <n v="29"/>
    <n v="111"/>
    <x v="1"/>
    <n v="21"/>
    <n v="0.05"/>
    <n v="2666.6"/>
    <n v="1093.3059999999998"/>
    <n v="17732.89"/>
    <n v="10079.748"/>
  </r>
  <r>
    <s v="SO - 0006138"/>
    <s v="Distributor"/>
    <s v="WARE-PUJ1005"/>
    <d v="2020-03-10T00:00:00"/>
    <x v="717"/>
    <d v="2020-05-25T00:00:00"/>
    <x v="515"/>
    <n v="5"/>
    <s v="USD"/>
    <x v="12"/>
    <n v="25"/>
    <n v="41"/>
    <n v="284"/>
    <x v="4"/>
    <n v="9"/>
    <n v="0.2"/>
    <n v="5902.7"/>
    <n v="2420.107"/>
    <n v="14166.48"/>
    <n v="6906.1589999999997"/>
  </r>
  <r>
    <s v="SO - 0006139"/>
    <s v="Online"/>
    <s v="WARE-XYS1001"/>
    <d v="2020-03-10T00:00:00"/>
    <x v="717"/>
    <d v="2020-05-20T00:00:00"/>
    <x v="520"/>
    <n v="12"/>
    <s v="USD"/>
    <x v="18"/>
    <n v="13"/>
    <n v="29"/>
    <n v="11"/>
    <x v="3"/>
    <n v="6"/>
    <n v="0.1"/>
    <n v="3865.9"/>
    <n v="1700.9960000000001"/>
    <n v="10437.93"/>
    <n v="5334.942"/>
  </r>
  <r>
    <s v="SO - 0006140"/>
    <s v="Online"/>
    <s v="WARE-UHY1004"/>
    <d v="2019-12-01T00:00:00"/>
    <x v="717"/>
    <d v="2020-06-09T00:00:00"/>
    <x v="509"/>
    <n v="8"/>
    <s v="USD"/>
    <x v="18"/>
    <n v="13"/>
    <n v="38"/>
    <n v="253"/>
    <x v="0"/>
    <n v="22"/>
    <n v="7.4999999999999997E-2"/>
    <n v="2237.8000000000002"/>
    <n v="1253.1680000000001"/>
    <n v="4139.93"/>
    <n v="1633.5940000000001"/>
  </r>
  <r>
    <s v="SO - 0006141"/>
    <s v="Online"/>
    <s v="WARE-XYS1001"/>
    <d v="2019-12-01T00:00:00"/>
    <x v="717"/>
    <d v="2020-06-11T00:00:00"/>
    <x v="515"/>
    <n v="5"/>
    <s v="USD"/>
    <x v="20"/>
    <n v="17"/>
    <n v="3"/>
    <n v="41"/>
    <x v="1"/>
    <n v="44"/>
    <n v="0.05"/>
    <n v="1098.8"/>
    <n v="560.38800000000003"/>
    <n v="8350.8799999999992"/>
    <n v="3867.7759999999989"/>
  </r>
  <r>
    <s v="SO - 0006142"/>
    <s v="In-Store"/>
    <s v="WARE-UHY1004"/>
    <d v="2019-12-01T00:00:00"/>
    <x v="717"/>
    <d v="2020-05-30T00:00:00"/>
    <x v="518"/>
    <n v="10"/>
    <s v="USD"/>
    <x v="22"/>
    <n v="11"/>
    <n v="3"/>
    <n v="216"/>
    <x v="1"/>
    <n v="11"/>
    <n v="0.15"/>
    <n v="1688.4"/>
    <n v="1215.6479999999999"/>
    <n v="4305.42"/>
    <n v="658.47600000000057"/>
  </r>
  <r>
    <s v="SO - 0006143"/>
    <s v="In-Store"/>
    <s v="WARE-XYS1001"/>
    <d v="2020-03-10T00:00:00"/>
    <x v="717"/>
    <d v="2020-05-23T00:00:00"/>
    <x v="525"/>
    <n v="15"/>
    <s v="USD"/>
    <x v="22"/>
    <n v="11"/>
    <n v="2"/>
    <n v="47"/>
    <x v="3"/>
    <n v="25"/>
    <n v="7.4999999999999997E-2"/>
    <n v="3390.2000000000003"/>
    <n v="1966.316"/>
    <n v="3135.9350000000004"/>
    <n v="1169.6190000000004"/>
  </r>
  <r>
    <s v="SO - 0006144"/>
    <s v="Online"/>
    <s v="WARE-XYS1001"/>
    <d v="2019-12-01T00:00:00"/>
    <x v="718"/>
    <d v="2020-06-03T00:00:00"/>
    <x v="521"/>
    <n v="21"/>
    <s v="USD"/>
    <x v="18"/>
    <n v="13"/>
    <n v="50"/>
    <n v="14"/>
    <x v="0"/>
    <n v="34"/>
    <n v="7.4999999999999997E-2"/>
    <n v="2345"/>
    <n v="1735.3"/>
    <n v="4338.25"/>
    <n v="867.65000000000009"/>
  </r>
  <r>
    <s v="SO - 0006145"/>
    <s v="Online"/>
    <s v="WARE-NMK1003"/>
    <d v="2020-03-10T00:00:00"/>
    <x v="718"/>
    <d v="2020-06-02T00:00:00"/>
    <x v="509"/>
    <n v="7"/>
    <s v="USD"/>
    <x v="5"/>
    <n v="12"/>
    <n v="30"/>
    <n v="147"/>
    <x v="1"/>
    <n v="40"/>
    <n v="0.05"/>
    <n v="757.1"/>
    <n v="401.26300000000003"/>
    <n v="5753.96"/>
    <n v="2543.8559999999998"/>
  </r>
  <r>
    <s v="SO - 0006146"/>
    <s v="Online"/>
    <s v="WARE-MKL1006"/>
    <d v="2020-03-10T00:00:00"/>
    <x v="718"/>
    <d v="2020-06-01T00:00:00"/>
    <x v="521"/>
    <n v="21"/>
    <s v="USD"/>
    <x v="17"/>
    <n v="20"/>
    <n v="46"/>
    <n v="352"/>
    <x v="1"/>
    <n v="30"/>
    <n v="7.4999999999999997E-2"/>
    <n v="1078.7"/>
    <n v="442.267"/>
    <n v="1995.5950000000003"/>
    <n v="1111.0610000000001"/>
  </r>
  <r>
    <s v="SO - 0006147"/>
    <s v="In-Store"/>
    <s v="WARE-NMK1003"/>
    <d v="2019-12-01T00:00:00"/>
    <x v="718"/>
    <d v="2020-06-08T00:00:00"/>
    <x v="519"/>
    <n v="18"/>
    <s v="USD"/>
    <x v="10"/>
    <n v="9"/>
    <n v="17"/>
    <n v="198"/>
    <x v="1"/>
    <n v="14"/>
    <n v="0.05"/>
    <n v="2512.5"/>
    <n v="1231.125"/>
    <n v="9547.5"/>
    <n v="4623"/>
  </r>
  <r>
    <s v="SO - 0006148"/>
    <s v="In-Store"/>
    <s v="WARE-NMK1003"/>
    <d v="2020-03-10T00:00:00"/>
    <x v="718"/>
    <d v="2020-06-10T00:00:00"/>
    <x v="527"/>
    <n v="25"/>
    <s v="USD"/>
    <x v="22"/>
    <n v="11"/>
    <n v="44"/>
    <n v="175"/>
    <x v="1"/>
    <n v="43"/>
    <n v="0.3"/>
    <n v="1051.9000000000001"/>
    <n v="546.98800000000006"/>
    <n v="5890.64"/>
    <n v="1514.7359999999999"/>
  </r>
  <r>
    <s v="SO - 0006149"/>
    <s v="Distributor"/>
    <s v="WARE-NMK1003"/>
    <d v="2020-03-10T00:00:00"/>
    <x v="718"/>
    <d v="2020-05-20T00:00:00"/>
    <x v="513"/>
    <n v="15"/>
    <s v="USD"/>
    <x v="12"/>
    <n v="25"/>
    <n v="50"/>
    <n v="118"/>
    <x v="3"/>
    <n v="6"/>
    <n v="0.15"/>
    <n v="2458.9"/>
    <n v="1254.039"/>
    <n v="6270.1950000000006"/>
    <n v="2508.0780000000004"/>
  </r>
  <r>
    <s v="SO - 0006150"/>
    <s v="Distributor"/>
    <s v="WARE-PUJ1005"/>
    <d v="2020-03-10T00:00:00"/>
    <x v="718"/>
    <d v="2020-06-11T00:00:00"/>
    <x v="530"/>
    <n v="29"/>
    <s v="USD"/>
    <x v="12"/>
    <n v="25"/>
    <n v="38"/>
    <n v="278"/>
    <x v="1"/>
    <n v="23"/>
    <n v="0.05"/>
    <n v="1025.1000000000001"/>
    <n v="840.58200000000011"/>
    <n v="1947.69"/>
    <n v="266.52599999999984"/>
  </r>
  <r>
    <s v="SO - 0006151"/>
    <s v="In-Store"/>
    <s v="WARE-PUJ1005"/>
    <d v="2019-12-01T00:00:00"/>
    <x v="718"/>
    <d v="2020-05-22T00:00:00"/>
    <x v="513"/>
    <n v="15"/>
    <s v="USD"/>
    <x v="10"/>
    <n v="9"/>
    <n v="42"/>
    <n v="265"/>
    <x v="0"/>
    <n v="38"/>
    <n v="0.15"/>
    <n v="3798.9"/>
    <n v="2583.2520000000004"/>
    <n v="25832.52"/>
    <n v="5166.5039999999972"/>
  </r>
  <r>
    <s v="SO - 0006152"/>
    <s v="Wholesale"/>
    <s v="WARE-NMK1003"/>
    <d v="2019-12-01T00:00:00"/>
    <x v="718"/>
    <d v="2020-06-10T00:00:00"/>
    <x v="531"/>
    <n v="28"/>
    <s v="USD"/>
    <x v="25"/>
    <n v="27"/>
    <n v="24"/>
    <n v="165"/>
    <x v="1"/>
    <n v="17"/>
    <n v="0.1"/>
    <n v="2371.8000000000002"/>
    <n v="1043.5920000000001"/>
    <n v="14942.340000000002"/>
    <n v="7637.1960000000017"/>
  </r>
  <r>
    <s v="SO - 0006153"/>
    <s v="Online"/>
    <s v="WARE-XYS1001"/>
    <d v="2020-03-10T00:00:00"/>
    <x v="718"/>
    <d v="2020-05-20T00:00:00"/>
    <x v="521"/>
    <n v="21"/>
    <s v="USD"/>
    <x v="20"/>
    <n v="17"/>
    <n v="8"/>
    <n v="33"/>
    <x v="2"/>
    <n v="4"/>
    <n v="0.1"/>
    <n v="1078.7"/>
    <n v="852.17300000000012"/>
    <n v="6795.81"/>
    <n v="830.59899999999925"/>
  </r>
  <r>
    <s v="SO - 0006154"/>
    <s v="Online"/>
    <s v="WARE-UHY1004"/>
    <d v="2020-03-10T00:00:00"/>
    <x v="718"/>
    <d v="2020-06-04T00:00:00"/>
    <x v="521"/>
    <n v="21"/>
    <s v="USD"/>
    <x v="19"/>
    <n v="19"/>
    <n v="37"/>
    <n v="234"/>
    <x v="1"/>
    <n v="2"/>
    <n v="0.05"/>
    <n v="951.4"/>
    <n v="428.13"/>
    <n v="4519.1499999999996"/>
    <n v="2378.4999999999995"/>
  </r>
  <r>
    <s v="SO - 0006155"/>
    <s v="Online"/>
    <s v="WARE-PUJ1005"/>
    <d v="2020-03-10T00:00:00"/>
    <x v="718"/>
    <d v="2020-06-09T00:00:00"/>
    <x v="521"/>
    <n v="21"/>
    <s v="USD"/>
    <x v="23"/>
    <n v="15"/>
    <n v="35"/>
    <n v="283"/>
    <x v="4"/>
    <n v="10"/>
    <n v="7.4999999999999997E-2"/>
    <n v="1246.2"/>
    <n v="573.25200000000007"/>
    <n v="1152.7350000000001"/>
    <n v="579.48300000000006"/>
  </r>
  <r>
    <s v="SO - 0006156"/>
    <s v="Wholesale"/>
    <s v="WARE-NMK1003"/>
    <d v="2020-03-10T00:00:00"/>
    <x v="719"/>
    <d v="2020-06-13T00:00:00"/>
    <x v="527"/>
    <n v="24"/>
    <s v="USD"/>
    <x v="21"/>
    <n v="26"/>
    <n v="34"/>
    <n v="176"/>
    <x v="0"/>
    <n v="12"/>
    <n v="0.1"/>
    <n v="1835.8"/>
    <n v="972.97400000000005"/>
    <n v="3304.44"/>
    <n v="1358.492"/>
  </r>
  <r>
    <s v="SO - 0006157"/>
    <s v="In-Store"/>
    <s v="WARE-UHY1004"/>
    <d v="2020-03-10T00:00:00"/>
    <x v="719"/>
    <d v="2020-06-16T00:00:00"/>
    <x v="523"/>
    <n v="15"/>
    <s v="USD"/>
    <x v="0"/>
    <n v="6"/>
    <n v="19"/>
    <n v="257"/>
    <x v="0"/>
    <n v="19"/>
    <n v="7.4999999999999997E-2"/>
    <n v="5695"/>
    <n v="2847.5"/>
    <n v="31607.25"/>
    <n v="14522.25"/>
  </r>
  <r>
    <s v="SO - 0006158"/>
    <s v="Online"/>
    <s v="WARE-MKL1006"/>
    <d v="2019-12-01T00:00:00"/>
    <x v="719"/>
    <d v="2020-06-05T00:00:00"/>
    <x v="514"/>
    <n v="7"/>
    <s v="USD"/>
    <x v="16"/>
    <n v="18"/>
    <n v="40"/>
    <n v="342"/>
    <x v="4"/>
    <n v="10"/>
    <n v="0.2"/>
    <n v="904.5"/>
    <n v="524.61"/>
    <n v="723.6"/>
    <n v="198.99"/>
  </r>
  <r>
    <s v="SO - 0006159"/>
    <s v="Online"/>
    <s v="WARE-PUJ1005"/>
    <d v="2020-03-10T00:00:00"/>
    <x v="719"/>
    <d v="2020-05-27T00:00:00"/>
    <x v="525"/>
    <n v="13"/>
    <s v="USD"/>
    <x v="18"/>
    <n v="13"/>
    <n v="36"/>
    <n v="277"/>
    <x v="1"/>
    <n v="27"/>
    <n v="0.05"/>
    <n v="3966.4"/>
    <n v="2300.5119999999997"/>
    <n v="7536.16"/>
    <n v="2935.1360000000004"/>
  </r>
  <r>
    <s v="SO - 0006160"/>
    <s v="Distributor"/>
    <s v="WARE-NBV1002"/>
    <d v="2019-12-01T00:00:00"/>
    <x v="720"/>
    <d v="2020-06-16T00:00:00"/>
    <x v="519"/>
    <n v="16"/>
    <s v="USD"/>
    <x v="8"/>
    <n v="23"/>
    <n v="22"/>
    <n v="68"/>
    <x v="1"/>
    <n v="41"/>
    <n v="0.05"/>
    <n v="1092.1000000000001"/>
    <n v="688.02300000000014"/>
    <n v="5187.4750000000004"/>
    <n v="1747.3599999999997"/>
  </r>
  <r>
    <s v="SO - 0006161"/>
    <s v="Wholesale"/>
    <s v="WARE-PUJ1005"/>
    <d v="2019-12-01T00:00:00"/>
    <x v="720"/>
    <d v="2020-06-15T00:00:00"/>
    <x v="520"/>
    <n v="9"/>
    <s v="USD"/>
    <x v="21"/>
    <n v="26"/>
    <n v="47"/>
    <n v="322"/>
    <x v="1"/>
    <n v="31"/>
    <n v="7.4999999999999997E-2"/>
    <n v="1112.2"/>
    <n v="811.90600000000006"/>
    <n v="2057.5700000000002"/>
    <n v="433.75800000000004"/>
  </r>
  <r>
    <s v="SO - 0006162"/>
    <s v="Distributor"/>
    <s v="WARE-PUJ1005"/>
    <d v="2019-12-01T00:00:00"/>
    <x v="720"/>
    <d v="2020-06-04T00:00:00"/>
    <x v="517"/>
    <n v="8"/>
    <s v="USD"/>
    <x v="2"/>
    <n v="21"/>
    <n v="43"/>
    <n v="289"/>
    <x v="4"/>
    <n v="18"/>
    <n v="7.4999999999999997E-2"/>
    <n v="3966.4"/>
    <n v="2895.4720000000002"/>
    <n v="7337.84"/>
    <n v="1546.8959999999997"/>
  </r>
  <r>
    <s v="SO - 0006163"/>
    <s v="Online"/>
    <s v="WARE-NMK1003"/>
    <d v="2020-03-10T00:00:00"/>
    <x v="720"/>
    <d v="2020-05-25T00:00:00"/>
    <x v="517"/>
    <n v="8"/>
    <s v="USD"/>
    <x v="16"/>
    <n v="18"/>
    <n v="27"/>
    <n v="104"/>
    <x v="1"/>
    <n v="24"/>
    <n v="0.4"/>
    <n v="1058.6000000000001"/>
    <n v="529.30000000000007"/>
    <n v="1905.48"/>
    <n v="317.57999999999993"/>
  </r>
  <r>
    <s v="SO - 0006164"/>
    <s v="Wholesale"/>
    <s v="WARE-NMK1003"/>
    <d v="2020-03-10T00:00:00"/>
    <x v="720"/>
    <d v="2020-05-26T00:00:00"/>
    <x v="521"/>
    <n v="19"/>
    <s v="USD"/>
    <x v="3"/>
    <n v="28"/>
    <n v="4"/>
    <n v="196"/>
    <x v="1"/>
    <n v="46"/>
    <n v="0.2"/>
    <n v="3979.8"/>
    <n v="3303.2339999999999"/>
    <n v="9551.5200000000023"/>
    <n v="-358.18199999999706"/>
  </r>
  <r>
    <s v="SO - 0006165"/>
    <s v="In-Store"/>
    <s v="WARE-NMK1003"/>
    <d v="2020-03-10T00:00:00"/>
    <x v="720"/>
    <d v="2020-06-17T00:00:00"/>
    <x v="523"/>
    <n v="14"/>
    <s v="USD"/>
    <x v="9"/>
    <n v="8"/>
    <n v="46"/>
    <n v="98"/>
    <x v="1"/>
    <n v="41"/>
    <n v="0.3"/>
    <n v="241.20000000000002"/>
    <n v="103.71600000000001"/>
    <n v="1013.04"/>
    <n v="390.74399999999991"/>
  </r>
  <r>
    <s v="SO - 0006166"/>
    <s v="Wholesale"/>
    <s v="WARE-UHY1004"/>
    <d v="2019-12-01T00:00:00"/>
    <x v="721"/>
    <d v="2020-05-28T00:00:00"/>
    <x v="523"/>
    <n v="13"/>
    <s v="USD"/>
    <x v="21"/>
    <n v="26"/>
    <n v="24"/>
    <n v="208"/>
    <x v="3"/>
    <n v="25"/>
    <n v="0.4"/>
    <n v="6458.8"/>
    <n v="5489.98"/>
    <n v="3875.2799999999997"/>
    <n v="-1614.6999999999998"/>
  </r>
  <r>
    <s v="SO - 0006167"/>
    <s v="Online"/>
    <s v="WARE-NMK1003"/>
    <d v="2020-03-10T00:00:00"/>
    <x v="721"/>
    <d v="2020-05-25T00:00:00"/>
    <x v="525"/>
    <n v="11"/>
    <s v="USD"/>
    <x v="23"/>
    <n v="15"/>
    <n v="9"/>
    <n v="129"/>
    <x v="0"/>
    <n v="42"/>
    <n v="0.15"/>
    <n v="3825.7000000000003"/>
    <n v="2869.2750000000001"/>
    <n v="26014.760000000002"/>
    <n v="3060.5600000000013"/>
  </r>
  <r>
    <s v="SO - 0006168"/>
    <s v="In-Store"/>
    <s v="WARE-NMK1003"/>
    <d v="2020-03-10T00:00:00"/>
    <x v="721"/>
    <d v="2020-05-28T00:00:00"/>
    <x v="531"/>
    <n v="25"/>
    <s v="USD"/>
    <x v="0"/>
    <n v="6"/>
    <n v="47"/>
    <n v="135"/>
    <x v="1"/>
    <n v="24"/>
    <n v="0.15"/>
    <n v="3946.3"/>
    <n v="2525.6320000000001"/>
    <n v="26834.84"/>
    <n v="6629.7839999999997"/>
  </r>
  <r>
    <s v="SO - 0006169"/>
    <s v="In-Store"/>
    <s v="WARE-MKL1006"/>
    <d v="2020-03-10T00:00:00"/>
    <x v="721"/>
    <d v="2020-05-24T00:00:00"/>
    <x v="531"/>
    <n v="25"/>
    <s v="USD"/>
    <x v="11"/>
    <n v="5"/>
    <n v="17"/>
    <n v="333"/>
    <x v="1"/>
    <n v="21"/>
    <n v="0.15"/>
    <n v="837.5"/>
    <n v="628.125"/>
    <n v="5695"/>
    <n v="670"/>
  </r>
  <r>
    <s v="SO - 0006170"/>
    <s v="In-Store"/>
    <s v="WARE-NMK1003"/>
    <d v="2020-03-10T00:00:00"/>
    <x v="721"/>
    <d v="2020-06-06T00:00:00"/>
    <x v="519"/>
    <n v="15"/>
    <s v="USD"/>
    <x v="26"/>
    <n v="3"/>
    <n v="26"/>
    <n v="174"/>
    <x v="1"/>
    <n v="27"/>
    <n v="7.4999999999999997E-2"/>
    <n v="938"/>
    <n v="684.74"/>
    <n v="6073.55"/>
    <n v="1280.3699999999999"/>
  </r>
  <r>
    <s v="SO - 0006171"/>
    <s v="Distributor"/>
    <s v="WARE-NMK1003"/>
    <d v="2020-03-10T00:00:00"/>
    <x v="721"/>
    <d v="2020-06-18T00:00:00"/>
    <x v="531"/>
    <n v="25"/>
    <s v="USD"/>
    <x v="2"/>
    <n v="21"/>
    <n v="30"/>
    <n v="147"/>
    <x v="1"/>
    <n v="41"/>
    <n v="0.05"/>
    <n v="3624.7000000000003"/>
    <n v="1812.3500000000001"/>
    <n v="20660.79"/>
    <n v="9786.69"/>
  </r>
  <r>
    <s v="SO - 0006172"/>
    <s v="Distributor"/>
    <s v="WARE-NBV1002"/>
    <d v="2020-03-10T00:00:00"/>
    <x v="721"/>
    <d v="2020-06-10T00:00:00"/>
    <x v="519"/>
    <n v="15"/>
    <s v="USD"/>
    <x v="8"/>
    <n v="23"/>
    <n v="16"/>
    <n v="61"/>
    <x v="1"/>
    <n v="30"/>
    <n v="7.4999999999999997E-2"/>
    <n v="3999.9"/>
    <n v="2319.942"/>
    <n v="29599.260000000002"/>
    <n v="11039.724000000002"/>
  </r>
  <r>
    <s v="SO - 0006173"/>
    <s v="In-Store"/>
    <s v="WARE-MKL1006"/>
    <d v="2020-03-10T00:00:00"/>
    <x v="721"/>
    <d v="2020-05-31T00:00:00"/>
    <x v="532"/>
    <n v="34"/>
    <s v="USD"/>
    <x v="13"/>
    <n v="2"/>
    <n v="18"/>
    <n v="338"/>
    <x v="0"/>
    <n v="12"/>
    <n v="0.15"/>
    <n v="254.6"/>
    <n v="188.404"/>
    <n v="649.2299999999999"/>
    <n v="84.017999999999915"/>
  </r>
  <r>
    <s v="SO - 0006174"/>
    <s v="In-Store"/>
    <s v="WARE-NMK1003"/>
    <d v="2019-12-01T00:00:00"/>
    <x v="722"/>
    <d v="2020-06-17T00:00:00"/>
    <x v="529"/>
    <n v="31"/>
    <s v="USD"/>
    <x v="6"/>
    <n v="10"/>
    <n v="7"/>
    <n v="166"/>
    <x v="1"/>
    <n v="40"/>
    <n v="7.4999999999999997E-2"/>
    <n v="1299.8"/>
    <n v="675.89599999999996"/>
    <n v="4809.26"/>
    <n v="2105.6760000000004"/>
  </r>
  <r>
    <s v="SO - 0006175"/>
    <s v="In-Store"/>
    <s v="WARE-UHY1004"/>
    <d v="2020-03-10T00:00:00"/>
    <x v="722"/>
    <d v="2020-05-30T00:00:00"/>
    <x v="528"/>
    <n v="19"/>
    <s v="USD"/>
    <x v="11"/>
    <n v="5"/>
    <n v="42"/>
    <n v="242"/>
    <x v="0"/>
    <n v="5"/>
    <n v="0.05"/>
    <n v="261.3"/>
    <n v="151.554"/>
    <n v="1737.645"/>
    <n v="676.76700000000005"/>
  </r>
  <r>
    <s v="SO - 0006176"/>
    <s v="Wholesale"/>
    <s v="WARE-XYS1001"/>
    <d v="2020-03-10T00:00:00"/>
    <x v="722"/>
    <d v="2020-06-17T00:00:00"/>
    <x v="525"/>
    <n v="10"/>
    <s v="USD"/>
    <x v="21"/>
    <n v="26"/>
    <n v="29"/>
    <n v="23"/>
    <x v="1"/>
    <n v="40"/>
    <n v="7.4999999999999997E-2"/>
    <n v="2452.2000000000003"/>
    <n v="1642.9740000000004"/>
    <n v="4536.5700000000006"/>
    <n v="1250.6219999999998"/>
  </r>
  <r>
    <s v="SO - 0006177"/>
    <s v="Online"/>
    <s v="WARE-NMK1003"/>
    <d v="2020-03-10T00:00:00"/>
    <x v="722"/>
    <d v="2020-06-03T00:00:00"/>
    <x v="533"/>
    <n v="40"/>
    <s v="USD"/>
    <x v="20"/>
    <n v="17"/>
    <n v="1"/>
    <n v="172"/>
    <x v="2"/>
    <n v="4"/>
    <n v="0.05"/>
    <n v="1165.8"/>
    <n v="571.24199999999996"/>
    <n v="7752.5699999999988"/>
    <n v="3753.8759999999993"/>
  </r>
  <r>
    <s v="SO - 0006178"/>
    <s v="Online"/>
    <s v="WARE-NMK1003"/>
    <d v="2019-12-01T00:00:00"/>
    <x v="722"/>
    <d v="2020-06-04T00:00:00"/>
    <x v="529"/>
    <n v="31"/>
    <s v="USD"/>
    <x v="18"/>
    <n v="13"/>
    <n v="8"/>
    <n v="121"/>
    <x v="2"/>
    <n v="4"/>
    <n v="0.05"/>
    <n v="1748.7"/>
    <n v="734.45399999999995"/>
    <n v="4983.7950000000001"/>
    <n v="2780.433"/>
  </r>
  <r>
    <s v="SO - 0006179"/>
    <s v="Wholesale"/>
    <s v="WARE-UHY1004"/>
    <d v="2020-03-10T00:00:00"/>
    <x v="722"/>
    <d v="2020-06-11T00:00:00"/>
    <x v="531"/>
    <n v="24"/>
    <s v="USD"/>
    <x v="3"/>
    <n v="28"/>
    <n v="2"/>
    <n v="261"/>
    <x v="2"/>
    <n v="16"/>
    <n v="0.1"/>
    <n v="227.8"/>
    <n v="182.24"/>
    <n v="1435.14"/>
    <n v="159.46000000000004"/>
  </r>
  <r>
    <s v="SO - 0006180"/>
    <s v="In-Store"/>
    <s v="WARE-XYS1001"/>
    <d v="2020-03-10T00:00:00"/>
    <x v="722"/>
    <d v="2020-06-18T00:00:00"/>
    <x v="513"/>
    <n v="11"/>
    <s v="USD"/>
    <x v="9"/>
    <n v="8"/>
    <n v="25"/>
    <n v="41"/>
    <x v="1"/>
    <n v="23"/>
    <n v="7.4999999999999997E-2"/>
    <n v="2532.6"/>
    <n v="2152.71"/>
    <n v="2342.6550000000002"/>
    <n v="189.94500000000016"/>
  </r>
  <r>
    <s v="SO - 0006181"/>
    <s v="In-Store"/>
    <s v="WARE-MKL1006"/>
    <d v="2020-03-10T00:00:00"/>
    <x v="722"/>
    <d v="2020-06-06T00:00:00"/>
    <x v="527"/>
    <n v="21"/>
    <s v="USD"/>
    <x v="9"/>
    <n v="8"/>
    <n v="47"/>
    <n v="352"/>
    <x v="1"/>
    <n v="14"/>
    <n v="0.15"/>
    <n v="227.8"/>
    <n v="175.40600000000001"/>
    <n v="1355.41"/>
    <n v="127.56799999999998"/>
  </r>
  <r>
    <s v="SO - 0006182"/>
    <s v="Online"/>
    <s v="WARE-NBV1002"/>
    <d v="2020-03-10T00:00:00"/>
    <x v="722"/>
    <d v="2020-06-17T00:00:00"/>
    <x v="522"/>
    <n v="13"/>
    <s v="USD"/>
    <x v="1"/>
    <n v="14"/>
    <n v="24"/>
    <n v="73"/>
    <x v="1"/>
    <n v="17"/>
    <n v="0.05"/>
    <n v="2867.6"/>
    <n v="1319.096"/>
    <n v="21793.759999999998"/>
    <n v="11240.991999999998"/>
  </r>
  <r>
    <s v="SO - 0006183"/>
    <s v="In-Store"/>
    <s v="WARE-NMK1003"/>
    <d v="2019-12-01T00:00:00"/>
    <x v="722"/>
    <d v="2020-06-08T00:00:00"/>
    <x v="534"/>
    <n v="26"/>
    <s v="USD"/>
    <x v="9"/>
    <n v="8"/>
    <n v="49"/>
    <n v="122"/>
    <x v="2"/>
    <n v="8"/>
    <n v="7.4999999999999997E-2"/>
    <n v="5983.1"/>
    <n v="2871.8879999999999"/>
    <n v="44274.94"/>
    <n v="21299.836000000003"/>
  </r>
  <r>
    <s v="SO - 0006184"/>
    <s v="Distributor"/>
    <s v="WARE-PUJ1005"/>
    <d v="2020-03-10T00:00:00"/>
    <x v="722"/>
    <d v="2020-06-10T00:00:00"/>
    <x v="527"/>
    <n v="21"/>
    <s v="USD"/>
    <x v="2"/>
    <n v="21"/>
    <n v="1"/>
    <n v="294"/>
    <x v="0"/>
    <n v="19"/>
    <n v="7.4999999999999997E-2"/>
    <n v="268"/>
    <n v="171.52"/>
    <n v="1735.3000000000002"/>
    <n v="534.66000000000008"/>
  </r>
  <r>
    <s v="SO - 0006185"/>
    <s v="Online"/>
    <s v="WARE-NMK1003"/>
    <d v="2020-03-10T00:00:00"/>
    <x v="723"/>
    <d v="2020-06-15T00:00:00"/>
    <x v="527"/>
    <n v="20"/>
    <s v="USD"/>
    <x v="5"/>
    <n v="12"/>
    <n v="23"/>
    <n v="180"/>
    <x v="1"/>
    <n v="29"/>
    <n v="0.05"/>
    <n v="1078.7"/>
    <n v="442.267"/>
    <n v="2049.5300000000002"/>
    <n v="1164.9960000000001"/>
  </r>
  <r>
    <s v="SO - 0006186"/>
    <s v="Distributor"/>
    <s v="WARE-XYS1001"/>
    <d v="2019-12-01T00:00:00"/>
    <x v="723"/>
    <d v="2020-05-28T00:00:00"/>
    <x v="519"/>
    <n v="13"/>
    <s v="USD"/>
    <x v="4"/>
    <n v="22"/>
    <n v="47"/>
    <n v="26"/>
    <x v="1"/>
    <n v="21"/>
    <n v="7.4999999999999997E-2"/>
    <n v="1735.3"/>
    <n v="815.59099999999989"/>
    <n v="8025.7625000000007"/>
    <n v="3947.8075000000013"/>
  </r>
  <r>
    <s v="SO - 0006187"/>
    <s v="In-Store"/>
    <s v="WARE-UHY1004"/>
    <d v="2020-03-10T00:00:00"/>
    <x v="723"/>
    <d v="2020-06-03T00:00:00"/>
    <x v="522"/>
    <n v="12"/>
    <s v="USD"/>
    <x v="0"/>
    <n v="6"/>
    <n v="42"/>
    <n v="207"/>
    <x v="3"/>
    <n v="47"/>
    <n v="0.05"/>
    <n v="3939.6"/>
    <n v="2206.1760000000004"/>
    <n v="26198.34"/>
    <n v="10755.107999999997"/>
  </r>
  <r>
    <s v="SO - 0006188"/>
    <s v="Online"/>
    <s v="WARE-PUJ1005"/>
    <d v="2019-12-01T00:00:00"/>
    <x v="723"/>
    <d v="2020-06-08T00:00:00"/>
    <x v="523"/>
    <n v="11"/>
    <s v="USD"/>
    <x v="16"/>
    <n v="18"/>
    <n v="2"/>
    <n v="298"/>
    <x v="1"/>
    <n v="44"/>
    <n v="7.4999999999999997E-2"/>
    <n v="5400.2"/>
    <n v="3780.1399999999994"/>
    <n v="34966.295000000006"/>
    <n v="8505.3150000000096"/>
  </r>
  <r>
    <s v="SO - 0006189"/>
    <s v="Online"/>
    <s v="WARE-UHY1004"/>
    <d v="2020-03-10T00:00:00"/>
    <x v="723"/>
    <d v="2020-06-11T00:00:00"/>
    <x v="514"/>
    <n v="3"/>
    <s v="USD"/>
    <x v="19"/>
    <n v="19"/>
    <n v="47"/>
    <n v="208"/>
    <x v="4"/>
    <n v="18"/>
    <n v="7.4999999999999997E-2"/>
    <n v="837.5"/>
    <n v="661.625"/>
    <n v="774.6875"/>
    <n v="113.0625"/>
  </r>
  <r>
    <s v="SO - 0006190"/>
    <s v="In-Store"/>
    <s v="WARE-PUJ1005"/>
    <d v="2020-03-10T00:00:00"/>
    <x v="723"/>
    <d v="2020-06-01T00:00:00"/>
    <x v="521"/>
    <n v="16"/>
    <s v="USD"/>
    <x v="14"/>
    <n v="7"/>
    <n v="12"/>
    <n v="276"/>
    <x v="0"/>
    <n v="22"/>
    <n v="0.05"/>
    <n v="187.6"/>
    <n v="93.8"/>
    <n v="712.88"/>
    <n v="337.68"/>
  </r>
  <r>
    <s v="SO - 0006191"/>
    <s v="Online"/>
    <s v="WARE-XYS1001"/>
    <d v="2019-12-01T00:00:00"/>
    <x v="723"/>
    <d v="2020-06-11T00:00:00"/>
    <x v="520"/>
    <n v="6"/>
    <s v="USD"/>
    <x v="24"/>
    <n v="16"/>
    <n v="2"/>
    <n v="17"/>
    <x v="0"/>
    <n v="15"/>
    <n v="0.05"/>
    <n v="1105.5"/>
    <n v="807.01499999999999"/>
    <n v="8401.7999999999993"/>
    <n v="1945.6799999999994"/>
  </r>
  <r>
    <s v="SO - 0006192"/>
    <s v="Wholesale"/>
    <s v="WARE-XYS1001"/>
    <d v="2020-03-10T00:00:00"/>
    <x v="723"/>
    <d v="2020-06-16T00:00:00"/>
    <x v="525"/>
    <n v="9"/>
    <s v="USD"/>
    <x v="21"/>
    <n v="26"/>
    <n v="28"/>
    <n v="19"/>
    <x v="1"/>
    <n v="3"/>
    <n v="7.4999999999999997E-2"/>
    <n v="2458.9"/>
    <n v="1032.7380000000001"/>
    <n v="15921.377500000001"/>
    <n v="8692.2115000000013"/>
  </r>
  <r>
    <s v="SO - 0006193"/>
    <s v="In-Store"/>
    <s v="WARE-XYS1001"/>
    <d v="2019-12-01T00:00:00"/>
    <x v="723"/>
    <d v="2020-06-15T00:00:00"/>
    <x v="525"/>
    <n v="9"/>
    <s v="USD"/>
    <x v="9"/>
    <n v="8"/>
    <n v="18"/>
    <n v="15"/>
    <x v="1"/>
    <n v="40"/>
    <n v="0.4"/>
    <n v="3999.9"/>
    <n v="2679.9330000000004"/>
    <n v="4799.88"/>
    <n v="-559.98600000000079"/>
  </r>
  <r>
    <s v="SO - 0006194"/>
    <s v="Online"/>
    <s v="WARE-MKL1006"/>
    <d v="2019-12-01T00:00:00"/>
    <x v="724"/>
    <d v="2020-06-17T00:00:00"/>
    <x v="517"/>
    <n v="4"/>
    <s v="USD"/>
    <x v="20"/>
    <n v="17"/>
    <n v="12"/>
    <n v="364"/>
    <x v="1"/>
    <n v="30"/>
    <n v="0.05"/>
    <n v="6009.9000000000005"/>
    <n v="3726.1380000000004"/>
    <n v="28547.025000000001"/>
    <n v="9916.3349999999991"/>
  </r>
  <r>
    <s v="SO - 0006195"/>
    <s v="In-Store"/>
    <s v="WARE-UHY1004"/>
    <d v="2020-03-10T00:00:00"/>
    <x v="724"/>
    <d v="2020-06-10T00:00:00"/>
    <x v="534"/>
    <n v="24"/>
    <s v="USD"/>
    <x v="0"/>
    <n v="6"/>
    <n v="24"/>
    <n v="215"/>
    <x v="1"/>
    <n v="14"/>
    <n v="0.15"/>
    <n v="1815.7"/>
    <n v="1398.0890000000002"/>
    <n v="10803.414999999999"/>
    <n v="1016.7919999999976"/>
  </r>
  <r>
    <s v="SO - 0006196"/>
    <s v="Distributor"/>
    <s v="WARE-MKL1006"/>
    <d v="2020-03-10T00:00:00"/>
    <x v="724"/>
    <d v="2020-05-29T00:00:00"/>
    <x v="526"/>
    <n v="16"/>
    <s v="USD"/>
    <x v="15"/>
    <n v="24"/>
    <n v="8"/>
    <n v="332"/>
    <x v="1"/>
    <n v="45"/>
    <n v="0.4"/>
    <n v="1996.6000000000001"/>
    <n v="1277.8240000000001"/>
    <n v="3593.88"/>
    <n v="-239.5920000000001"/>
  </r>
  <r>
    <s v="SO - 0006197"/>
    <s v="Wholesale"/>
    <s v="WARE-NMK1003"/>
    <d v="2019-12-01T00:00:00"/>
    <x v="724"/>
    <d v="2020-06-04T00:00:00"/>
    <x v="531"/>
    <n v="22"/>
    <s v="USD"/>
    <x v="21"/>
    <n v="26"/>
    <n v="7"/>
    <n v="118"/>
    <x v="1"/>
    <n v="43"/>
    <n v="0.15"/>
    <n v="911.2"/>
    <n v="400.928"/>
    <n v="774.52"/>
    <n v="373.59199999999998"/>
  </r>
  <r>
    <s v="SO - 0006198"/>
    <s v="In-Store"/>
    <s v="WARE-PUJ1005"/>
    <d v="2019-12-01T00:00:00"/>
    <x v="724"/>
    <d v="2020-06-11T00:00:00"/>
    <x v="522"/>
    <n v="11"/>
    <s v="USD"/>
    <x v="22"/>
    <n v="11"/>
    <n v="26"/>
    <n v="321"/>
    <x v="4"/>
    <n v="18"/>
    <n v="7.4999999999999997E-2"/>
    <n v="1701.8"/>
    <n v="1021.0799999999999"/>
    <n v="7870.8250000000007"/>
    <n v="2765.4250000000011"/>
  </r>
  <r>
    <s v="SO - 0006199"/>
    <s v="In-Store"/>
    <s v="WARE-MKL1006"/>
    <d v="2020-03-10T00:00:00"/>
    <x v="724"/>
    <d v="2020-05-28T00:00:00"/>
    <x v="525"/>
    <n v="8"/>
    <s v="USD"/>
    <x v="26"/>
    <n v="3"/>
    <n v="1"/>
    <n v="364"/>
    <x v="1"/>
    <n v="21"/>
    <n v="0.2"/>
    <n v="187.6"/>
    <n v="142.57599999999999"/>
    <n v="150.08000000000001"/>
    <n v="7.5040000000000191"/>
  </r>
  <r>
    <s v="SO - 0006200"/>
    <s v="Distributor"/>
    <s v="WARE-PUJ1005"/>
    <d v="2020-03-10T00:00:00"/>
    <x v="724"/>
    <d v="2020-06-06T00:00:00"/>
    <x v="520"/>
    <n v="5"/>
    <s v="USD"/>
    <x v="2"/>
    <n v="21"/>
    <n v="26"/>
    <n v="276"/>
    <x v="3"/>
    <n v="28"/>
    <n v="0.1"/>
    <n v="5453.8"/>
    <n v="2890.5140000000001"/>
    <n v="24542.100000000002"/>
    <n v="10089.530000000002"/>
  </r>
  <r>
    <s v="SO - 0006201"/>
    <s v="Distributor"/>
    <s v="WARE-PUJ1005"/>
    <d v="2020-03-10T00:00:00"/>
    <x v="724"/>
    <d v="2020-06-01T00:00:00"/>
    <x v="527"/>
    <n v="19"/>
    <s v="USD"/>
    <x v="2"/>
    <n v="21"/>
    <n v="10"/>
    <n v="305"/>
    <x v="1"/>
    <n v="45"/>
    <n v="0.05"/>
    <n v="1051.9000000000001"/>
    <n v="452.31700000000001"/>
    <n v="1998.6100000000001"/>
    <n v="1093.9760000000001"/>
  </r>
  <r>
    <s v="SO - 0006202"/>
    <s v="Online"/>
    <s v="WARE-NMK1003"/>
    <d v="2019-12-01T00:00:00"/>
    <x v="724"/>
    <d v="2020-06-02T00:00:00"/>
    <x v="523"/>
    <n v="10"/>
    <s v="USD"/>
    <x v="20"/>
    <n v="17"/>
    <n v="5"/>
    <n v="170"/>
    <x v="1"/>
    <n v="31"/>
    <n v="0.3"/>
    <n v="174.20000000000002"/>
    <n v="69.680000000000007"/>
    <n v="487.76"/>
    <n v="209.03999999999996"/>
  </r>
  <r>
    <s v="SO - 0006203"/>
    <s v="In-Store"/>
    <s v="WARE-XYS1001"/>
    <d v="2020-03-10T00:00:00"/>
    <x v="724"/>
    <d v="2020-06-04T00:00:00"/>
    <x v="525"/>
    <n v="8"/>
    <s v="USD"/>
    <x v="22"/>
    <n v="11"/>
    <n v="11"/>
    <n v="58"/>
    <x v="1"/>
    <n v="33"/>
    <n v="0.05"/>
    <n v="1681.7"/>
    <n v="1294.9090000000001"/>
    <n v="4792.8450000000003"/>
    <n v="908.11799999999994"/>
  </r>
  <r>
    <s v="SO - 0006204"/>
    <s v="In-Store"/>
    <s v="WARE-PUJ1005"/>
    <d v="2020-03-10T00:00:00"/>
    <x v="725"/>
    <d v="2020-06-02T00:00:00"/>
    <x v="517"/>
    <n v="3"/>
    <s v="USD"/>
    <x v="0"/>
    <n v="6"/>
    <n v="21"/>
    <n v="270"/>
    <x v="1"/>
    <n v="36"/>
    <n v="0.05"/>
    <n v="1058.6000000000001"/>
    <n v="582.23000000000013"/>
    <n v="2011.3400000000001"/>
    <n v="846.87999999999988"/>
  </r>
  <r>
    <s v="SO - 0006205"/>
    <s v="Online"/>
    <s v="WARE-UHY1004"/>
    <d v="2020-03-10T00:00:00"/>
    <x v="725"/>
    <d v="2020-05-31T00:00:00"/>
    <x v="519"/>
    <n v="11"/>
    <s v="USD"/>
    <x v="17"/>
    <n v="20"/>
    <n v="17"/>
    <n v="254"/>
    <x v="1"/>
    <n v="44"/>
    <n v="7.4999999999999997E-2"/>
    <n v="3845.8"/>
    <n v="2961.2660000000001"/>
    <n v="14229.460000000001"/>
    <n v="2384.3960000000006"/>
  </r>
  <r>
    <s v="SO - 0006206"/>
    <s v="In-Store"/>
    <s v="WARE-UHY1004"/>
    <d v="2020-03-10T00:00:00"/>
    <x v="725"/>
    <d v="2020-06-17T00:00:00"/>
    <x v="520"/>
    <n v="4"/>
    <s v="USD"/>
    <x v="7"/>
    <n v="4"/>
    <n v="23"/>
    <n v="247"/>
    <x v="1"/>
    <n v="26"/>
    <n v="7.4999999999999997E-2"/>
    <n v="3343.3"/>
    <n v="1972.547"/>
    <n v="21647.867500000004"/>
    <n v="7840.0385000000042"/>
  </r>
  <r>
    <s v="SO - 0006207"/>
    <s v="Distributor"/>
    <s v="WARE-NMK1003"/>
    <d v="2020-03-10T00:00:00"/>
    <x v="725"/>
    <d v="2020-06-15T00:00:00"/>
    <x v="534"/>
    <n v="23"/>
    <s v="USD"/>
    <x v="8"/>
    <n v="23"/>
    <n v="8"/>
    <n v="138"/>
    <x v="1"/>
    <n v="32"/>
    <n v="0.15"/>
    <n v="1695.1000000000001"/>
    <n v="1373.0310000000002"/>
    <n v="1440.835"/>
    <n v="67.80399999999986"/>
  </r>
  <r>
    <s v="SO - 0006208"/>
    <s v="In-Store"/>
    <s v="WARE-PUJ1005"/>
    <d v="2020-03-10T00:00:00"/>
    <x v="725"/>
    <d v="2020-06-18T00:00:00"/>
    <x v="531"/>
    <n v="21"/>
    <s v="USD"/>
    <x v="26"/>
    <n v="3"/>
    <n v="40"/>
    <n v="287"/>
    <x v="4"/>
    <n v="9"/>
    <n v="0.15"/>
    <n v="1152.4000000000001"/>
    <n v="576.20000000000005"/>
    <n v="979.54000000000008"/>
    <n v="403.34000000000003"/>
  </r>
  <r>
    <s v="SO - 0006209"/>
    <s v="Wholesale"/>
    <s v="WARE-UHY1004"/>
    <d v="2020-03-10T00:00:00"/>
    <x v="725"/>
    <d v="2020-06-07T00:00:00"/>
    <x v="521"/>
    <n v="14"/>
    <s v="USD"/>
    <x v="21"/>
    <n v="26"/>
    <n v="37"/>
    <n v="260"/>
    <x v="1"/>
    <n v="43"/>
    <n v="7.4999999999999997E-2"/>
    <n v="3457.2000000000003"/>
    <n v="2938.6200000000003"/>
    <n v="19187.460000000003"/>
    <n v="1555.7400000000016"/>
  </r>
  <r>
    <s v="SO - 0006210"/>
    <s v="In-Store"/>
    <s v="WARE-NMK1003"/>
    <d v="2020-03-10T00:00:00"/>
    <x v="725"/>
    <d v="2020-06-19T00:00:00"/>
    <x v="535"/>
    <n v="25"/>
    <s v="USD"/>
    <x v="7"/>
    <n v="4"/>
    <n v="40"/>
    <n v="159"/>
    <x v="1"/>
    <n v="3"/>
    <n v="7.4999999999999997E-2"/>
    <n v="1058.6000000000001"/>
    <n v="762.19200000000012"/>
    <n v="2937.6150000000002"/>
    <n v="651.03899999999976"/>
  </r>
  <r>
    <s v="SO - 0006211"/>
    <s v="In-Store"/>
    <s v="WARE-MKL1006"/>
    <d v="2020-03-10T00:00:00"/>
    <x v="726"/>
    <d v="2020-06-14T00:00:00"/>
    <x v="528"/>
    <n v="15"/>
    <s v="USD"/>
    <x v="9"/>
    <n v="8"/>
    <n v="39"/>
    <n v="341"/>
    <x v="3"/>
    <n v="6"/>
    <n v="0.05"/>
    <n v="1105.5"/>
    <n v="895.45500000000004"/>
    <n v="1050.2249999999999"/>
    <n v="154.76999999999987"/>
  </r>
  <r>
    <s v="SO - 0006212"/>
    <s v="Online"/>
    <s v="WARE-PUJ1005"/>
    <d v="2020-03-10T00:00:00"/>
    <x v="726"/>
    <d v="2020-06-12T00:00:00"/>
    <x v="528"/>
    <n v="15"/>
    <s v="USD"/>
    <x v="16"/>
    <n v="18"/>
    <n v="11"/>
    <n v="313"/>
    <x v="3"/>
    <n v="6"/>
    <n v="0.15"/>
    <n v="1011.7"/>
    <n v="839.71100000000001"/>
    <n v="859.94500000000005"/>
    <n v="20.234000000000037"/>
  </r>
  <r>
    <s v="SO - 0006213"/>
    <s v="Online"/>
    <s v="WARE-NMK1003"/>
    <d v="2019-12-01T00:00:00"/>
    <x v="726"/>
    <d v="2020-06-14T00:00:00"/>
    <x v="527"/>
    <n v="17"/>
    <s v="USD"/>
    <x v="24"/>
    <n v="16"/>
    <n v="42"/>
    <n v="197"/>
    <x v="3"/>
    <n v="25"/>
    <n v="0.2"/>
    <n v="5266.2"/>
    <n v="4160.2979999999998"/>
    <n v="33703.68"/>
    <n v="421.2960000000021"/>
  </r>
  <r>
    <s v="SO - 0006214"/>
    <s v="Online"/>
    <s v="WARE-XYS1001"/>
    <d v="2019-12-01T00:00:00"/>
    <x v="726"/>
    <d v="2020-06-17T00:00:00"/>
    <x v="525"/>
    <n v="6"/>
    <s v="USD"/>
    <x v="16"/>
    <n v="18"/>
    <n v="29"/>
    <n v="25"/>
    <x v="4"/>
    <n v="10"/>
    <n v="0.05"/>
    <n v="1065.3"/>
    <n v="490.03800000000001"/>
    <n v="3036.1049999999996"/>
    <n v="1565.9909999999995"/>
  </r>
  <r>
    <s v="SO - 0006215"/>
    <s v="Wholesale"/>
    <s v="WARE-MKL1006"/>
    <d v="2020-03-10T00:00:00"/>
    <x v="726"/>
    <d v="2020-06-09T00:00:00"/>
    <x v="536"/>
    <n v="31"/>
    <s v="USD"/>
    <x v="12"/>
    <n v="25"/>
    <n v="14"/>
    <n v="336"/>
    <x v="2"/>
    <n v="37"/>
    <n v="0.1"/>
    <n v="3329.9"/>
    <n v="2497.4250000000002"/>
    <n v="2996.9100000000003"/>
    <n v="499.48500000000013"/>
  </r>
  <r>
    <s v="SO - 0006216"/>
    <s v="Distributor"/>
    <s v="WARE-NMK1003"/>
    <d v="2020-03-10T00:00:00"/>
    <x v="726"/>
    <d v="2020-06-06T00:00:00"/>
    <x v="537"/>
    <n v="37"/>
    <s v="USD"/>
    <x v="2"/>
    <n v="21"/>
    <n v="22"/>
    <n v="175"/>
    <x v="0"/>
    <n v="42"/>
    <n v="0.1"/>
    <n v="1835.8"/>
    <n v="917.9"/>
    <n v="8261.1"/>
    <n v="3671.6000000000004"/>
  </r>
  <r>
    <s v="SO - 0006217"/>
    <s v="Distributor"/>
    <s v="WARE-NBV1002"/>
    <d v="2020-03-10T00:00:00"/>
    <x v="726"/>
    <d v="2020-06-21T00:00:00"/>
    <x v="513"/>
    <n v="7"/>
    <s v="USD"/>
    <x v="4"/>
    <n v="22"/>
    <n v="23"/>
    <n v="60"/>
    <x v="1"/>
    <n v="2"/>
    <n v="0.1"/>
    <n v="3430.4"/>
    <n v="2401.2799999999997"/>
    <n v="12349.44"/>
    <n v="2744.3200000000015"/>
  </r>
  <r>
    <s v="SO - 0006218"/>
    <s v="Online"/>
    <s v="WARE-MKL1006"/>
    <d v="2020-03-10T00:00:00"/>
    <x v="727"/>
    <d v="2020-06-01T00:00:00"/>
    <x v="532"/>
    <n v="28"/>
    <s v="USD"/>
    <x v="19"/>
    <n v="19"/>
    <n v="15"/>
    <n v="343"/>
    <x v="0"/>
    <n v="19"/>
    <n v="0.2"/>
    <n v="1078.7"/>
    <n v="474.62800000000004"/>
    <n v="3451.84"/>
    <n v="1553.328"/>
  </r>
  <r>
    <s v="SO - 0006219"/>
    <s v="Wholesale"/>
    <s v="WARE-NMK1003"/>
    <d v="2020-03-10T00:00:00"/>
    <x v="727"/>
    <d v="2020-06-07T00:00:00"/>
    <x v="513"/>
    <n v="6"/>
    <s v="USD"/>
    <x v="25"/>
    <n v="27"/>
    <n v="38"/>
    <n v="118"/>
    <x v="4"/>
    <n v="18"/>
    <n v="0.05"/>
    <n v="3544.3"/>
    <n v="1524.049"/>
    <n v="6734.17"/>
    <n v="3686.0720000000001"/>
  </r>
  <r>
    <s v="SO - 0006220"/>
    <s v="Online"/>
    <s v="WARE-NMK1003"/>
    <d v="2019-12-01T00:00:00"/>
    <x v="727"/>
    <d v="2020-06-09T00:00:00"/>
    <x v="538"/>
    <n v="22"/>
    <s v="USD"/>
    <x v="1"/>
    <n v="14"/>
    <n v="16"/>
    <n v="185"/>
    <x v="3"/>
    <n v="47"/>
    <n v="0.05"/>
    <n v="944.7"/>
    <n v="765.20700000000011"/>
    <n v="7179.72"/>
    <n v="1058.0639999999994"/>
  </r>
  <r>
    <s v="SO - 0006221"/>
    <s v="In-Store"/>
    <s v="WARE-UHY1004"/>
    <d v="2020-03-10T00:00:00"/>
    <x v="727"/>
    <d v="2020-06-21T00:00:00"/>
    <x v="529"/>
    <n v="26"/>
    <s v="USD"/>
    <x v="26"/>
    <n v="3"/>
    <n v="50"/>
    <n v="220"/>
    <x v="1"/>
    <n v="17"/>
    <n v="0.05"/>
    <n v="2398.6"/>
    <n v="1127.3419999999999"/>
    <n v="2278.6699999999996"/>
    <n v="1151.3279999999997"/>
  </r>
  <r>
    <s v="SO - 0006222"/>
    <s v="In-Store"/>
    <s v="WARE-NMK1003"/>
    <d v="2020-03-10T00:00:00"/>
    <x v="727"/>
    <d v="2020-06-20T00:00:00"/>
    <x v="532"/>
    <n v="28"/>
    <s v="USD"/>
    <x v="10"/>
    <n v="9"/>
    <n v="21"/>
    <n v="116"/>
    <x v="0"/>
    <n v="42"/>
    <n v="7.4999999999999997E-2"/>
    <n v="3912.8"/>
    <n v="1995.528"/>
    <n v="7238.68"/>
    <n v="3247.6240000000003"/>
  </r>
  <r>
    <s v="SO - 0006223"/>
    <s v="In-Store"/>
    <s v="WARE-NMK1003"/>
    <d v="2019-12-01T00:00:00"/>
    <x v="727"/>
    <d v="2020-06-24T00:00:00"/>
    <x v="531"/>
    <n v="19"/>
    <s v="USD"/>
    <x v="5"/>
    <n v="12"/>
    <n v="17"/>
    <n v="129"/>
    <x v="1"/>
    <n v="40"/>
    <n v="7.4999999999999997E-2"/>
    <n v="2391.9"/>
    <n v="1793.9250000000002"/>
    <n v="15487.5525"/>
    <n v="2930.0774999999976"/>
  </r>
  <r>
    <s v="SO - 0006224"/>
    <s v="In-Store"/>
    <s v="WARE-XYS1001"/>
    <d v="2020-03-10T00:00:00"/>
    <x v="727"/>
    <d v="2020-06-04T00:00:00"/>
    <x v="527"/>
    <n v="16"/>
    <s v="USD"/>
    <x v="27"/>
    <n v="1"/>
    <n v="49"/>
    <n v="47"/>
    <x v="2"/>
    <n v="8"/>
    <n v="7.4999999999999997E-2"/>
    <n v="891.1"/>
    <n v="605.94800000000009"/>
    <n v="824.26750000000004"/>
    <n v="218.31949999999995"/>
  </r>
  <r>
    <s v="SO - 0006225"/>
    <s v="Distributor"/>
    <s v="WARE-PUJ1005"/>
    <d v="2020-03-10T00:00:00"/>
    <x v="727"/>
    <d v="2020-06-20T00:00:00"/>
    <x v="531"/>
    <n v="19"/>
    <s v="USD"/>
    <x v="4"/>
    <n v="22"/>
    <n v="8"/>
    <n v="305"/>
    <x v="1"/>
    <n v="24"/>
    <n v="0.2"/>
    <n v="2432.1"/>
    <n v="1775.433"/>
    <n v="1945.68"/>
    <n v="170.24700000000007"/>
  </r>
  <r>
    <s v="SO - 0006226"/>
    <s v="In-Store"/>
    <s v="WARE-UHY1004"/>
    <d v="2020-03-10T00:00:00"/>
    <x v="727"/>
    <d v="2020-06-15T00:00:00"/>
    <x v="520"/>
    <n v="2"/>
    <s v="USD"/>
    <x v="9"/>
    <n v="8"/>
    <n v="39"/>
    <n v="208"/>
    <x v="0"/>
    <n v="34"/>
    <n v="7.4999999999999997E-2"/>
    <n v="1125.6000000000001"/>
    <n v="810.43200000000002"/>
    <n v="2082.36"/>
    <n v="461.49600000000009"/>
  </r>
  <r>
    <s v="SO - 0006227"/>
    <s v="Online"/>
    <s v="WARE-XYS1001"/>
    <d v="2019-12-01T00:00:00"/>
    <x v="727"/>
    <d v="2020-06-18T00:00:00"/>
    <x v="538"/>
    <n v="22"/>
    <s v="USD"/>
    <x v="23"/>
    <n v="15"/>
    <n v="8"/>
    <n v="5"/>
    <x v="1"/>
    <n v="39"/>
    <n v="0.2"/>
    <n v="1159.1000000000001"/>
    <n v="602.73200000000008"/>
    <n v="6490.9600000000009"/>
    <n v="2271.8360000000002"/>
  </r>
  <r>
    <s v="SO - 0006228"/>
    <s v="Distributor"/>
    <s v="WARE-XYS1001"/>
    <d v="2020-03-10T00:00:00"/>
    <x v="727"/>
    <d v="2020-06-12T00:00:00"/>
    <x v="526"/>
    <n v="13"/>
    <s v="USD"/>
    <x v="2"/>
    <n v="21"/>
    <n v="11"/>
    <n v="54"/>
    <x v="1"/>
    <n v="45"/>
    <n v="7.4999999999999997E-2"/>
    <n v="5406.9000000000005"/>
    <n v="4217.3820000000005"/>
    <n v="35009.677500000005"/>
    <n v="5488.0035000000025"/>
  </r>
  <r>
    <s v="SO - 0006229"/>
    <s v="Distributor"/>
    <s v="WARE-XYS1001"/>
    <d v="2020-03-10T00:00:00"/>
    <x v="728"/>
    <d v="2020-06-09T00:00:00"/>
    <x v="522"/>
    <n v="7"/>
    <s v="USD"/>
    <x v="2"/>
    <n v="21"/>
    <n v="32"/>
    <n v="9"/>
    <x v="4"/>
    <n v="9"/>
    <n v="0.2"/>
    <n v="2278"/>
    <n v="1161.78"/>
    <n v="5467.2000000000007"/>
    <n v="1981.8600000000006"/>
  </r>
  <r>
    <s v="SO - 0006230"/>
    <s v="Online"/>
    <s v="WARE-NMK1003"/>
    <d v="2019-12-01T00:00:00"/>
    <x v="728"/>
    <d v="2020-06-17T00:00:00"/>
    <x v="539"/>
    <n v="33"/>
    <s v="USD"/>
    <x v="24"/>
    <n v="16"/>
    <n v="47"/>
    <n v="183"/>
    <x v="2"/>
    <n v="37"/>
    <n v="0.1"/>
    <n v="2425.4"/>
    <n v="1770.5419999999999"/>
    <n v="8731.44"/>
    <n v="1649.2720000000008"/>
  </r>
  <r>
    <s v="SO - 0006231"/>
    <s v="Distributor"/>
    <s v="WARE-MKL1006"/>
    <d v="2020-03-10T00:00:00"/>
    <x v="728"/>
    <d v="2020-06-09T00:00:00"/>
    <x v="529"/>
    <n v="25"/>
    <s v="USD"/>
    <x v="2"/>
    <n v="21"/>
    <n v="48"/>
    <n v="343"/>
    <x v="3"/>
    <n v="25"/>
    <n v="0.05"/>
    <n v="864.30000000000007"/>
    <n v="561.79500000000007"/>
    <n v="3284.34"/>
    <n v="1037.1599999999999"/>
  </r>
  <r>
    <s v="SO - 0006232"/>
    <s v="In-Store"/>
    <s v="WARE-NMK1003"/>
    <d v="2020-03-10T00:00:00"/>
    <x v="728"/>
    <d v="2020-06-10T00:00:00"/>
    <x v="528"/>
    <n v="13"/>
    <s v="USD"/>
    <x v="22"/>
    <n v="11"/>
    <n v="4"/>
    <n v="176"/>
    <x v="2"/>
    <n v="16"/>
    <n v="0.1"/>
    <n v="3912.8"/>
    <n v="1604.248"/>
    <n v="21129.120000000003"/>
    <n v="11503.632000000001"/>
  </r>
  <r>
    <s v="SO - 0006233"/>
    <s v="In-Store"/>
    <s v="WARE-MKL1006"/>
    <d v="2020-03-10T00:00:00"/>
    <x v="728"/>
    <d v="2020-06-22T00:00:00"/>
    <x v="522"/>
    <n v="7"/>
    <s v="USD"/>
    <x v="6"/>
    <n v="10"/>
    <n v="18"/>
    <n v="360"/>
    <x v="1"/>
    <n v="36"/>
    <n v="7.4999999999999997E-2"/>
    <n v="1011.7"/>
    <n v="728.42399999999998"/>
    <n v="6550.7575000000006"/>
    <n v="1451.7895000000008"/>
  </r>
  <r>
    <s v="SO - 0006234"/>
    <s v="In-Store"/>
    <s v="WARE-XYS1001"/>
    <d v="2020-03-10T00:00:00"/>
    <x v="728"/>
    <d v="2020-06-12T00:00:00"/>
    <x v="523"/>
    <n v="6"/>
    <s v="USD"/>
    <x v="10"/>
    <n v="9"/>
    <n v="5"/>
    <n v="7"/>
    <x v="3"/>
    <n v="6"/>
    <n v="7.4999999999999997E-2"/>
    <n v="1983.2"/>
    <n v="1269.248"/>
    <n v="12841.220000000001"/>
    <n v="3956.4840000000004"/>
  </r>
  <r>
    <s v="SO - 0006235"/>
    <s v="Distributor"/>
    <s v="WARE-NMK1003"/>
    <d v="2020-03-10T00:00:00"/>
    <x v="728"/>
    <d v="2020-06-06T00:00:00"/>
    <x v="531"/>
    <n v="18"/>
    <s v="USD"/>
    <x v="4"/>
    <n v="22"/>
    <n v="40"/>
    <n v="167"/>
    <x v="1"/>
    <n v="32"/>
    <n v="7.4999999999999997E-2"/>
    <n v="3879.3"/>
    <n v="3103.4400000000005"/>
    <n v="25118.467500000002"/>
    <n v="3394.3875000000007"/>
  </r>
  <r>
    <s v="SO - 0006236"/>
    <s v="Distributor"/>
    <s v="WARE-MKL1006"/>
    <d v="2020-03-10T00:00:00"/>
    <x v="728"/>
    <d v="2020-06-03T00:00:00"/>
    <x v="522"/>
    <n v="7"/>
    <s v="USD"/>
    <x v="4"/>
    <n v="22"/>
    <n v="41"/>
    <n v="343"/>
    <x v="1"/>
    <n v="35"/>
    <n v="0.05"/>
    <n v="6385.1"/>
    <n v="2745.5930000000003"/>
    <n v="6065.8450000000003"/>
    <n v="3320.252"/>
  </r>
  <r>
    <s v="SO - 0006237"/>
    <s v="In-Store"/>
    <s v="WARE-PUJ1005"/>
    <d v="2019-12-01T00:00:00"/>
    <x v="728"/>
    <d v="2020-06-01T00:00:00"/>
    <x v="536"/>
    <n v="29"/>
    <s v="USD"/>
    <x v="27"/>
    <n v="1"/>
    <n v="32"/>
    <n v="308"/>
    <x v="0"/>
    <n v="15"/>
    <n v="0.4"/>
    <n v="2646.5"/>
    <n v="1905.48"/>
    <n v="12703.199999999999"/>
    <n v="-2540.6400000000012"/>
  </r>
  <r>
    <s v="SO - 0006238"/>
    <s v="In-Store"/>
    <s v="WARE-XYS1001"/>
    <d v="2020-03-10T00:00:00"/>
    <x v="729"/>
    <d v="2020-06-25T00:00:00"/>
    <x v="527"/>
    <n v="14"/>
    <s v="USD"/>
    <x v="7"/>
    <n v="4"/>
    <n v="2"/>
    <n v="11"/>
    <x v="1"/>
    <n v="23"/>
    <n v="7.4999999999999997E-2"/>
    <n v="2338.3000000000002"/>
    <n v="1286.0650000000003"/>
    <n v="15140.492500000002"/>
    <n v="6138.0375000000004"/>
  </r>
  <r>
    <s v="SO - 0006239"/>
    <s v="In-Store"/>
    <s v="WARE-MKL1006"/>
    <d v="2020-03-10T00:00:00"/>
    <x v="729"/>
    <d v="2020-05-31T00:00:00"/>
    <x v="540"/>
    <n v="25"/>
    <s v="USD"/>
    <x v="13"/>
    <n v="2"/>
    <n v="46"/>
    <n v="343"/>
    <x v="2"/>
    <n v="37"/>
    <n v="0.1"/>
    <n v="2391.9"/>
    <n v="1411.221"/>
    <n v="17221.68"/>
    <n v="5931.9120000000003"/>
  </r>
  <r>
    <s v="SO - 0006240"/>
    <s v="Online"/>
    <s v="WARE-NBV1002"/>
    <d v="2020-03-10T00:00:00"/>
    <x v="729"/>
    <d v="2020-06-15T00:00:00"/>
    <x v="529"/>
    <n v="24"/>
    <s v="USD"/>
    <x v="20"/>
    <n v="17"/>
    <n v="49"/>
    <n v="82"/>
    <x v="2"/>
    <n v="8"/>
    <n v="0.1"/>
    <n v="2278"/>
    <n v="956.76"/>
    <n v="4100.4000000000005"/>
    <n v="2186.8800000000006"/>
  </r>
  <r>
    <s v="SO - 0006241"/>
    <s v="In-Store"/>
    <s v="WARE-XYS1001"/>
    <d v="2019-12-01T00:00:00"/>
    <x v="729"/>
    <d v="2020-06-04T00:00:00"/>
    <x v="526"/>
    <n v="11"/>
    <s v="USD"/>
    <x v="22"/>
    <n v="11"/>
    <n v="44"/>
    <n v="9"/>
    <x v="0"/>
    <n v="5"/>
    <n v="0.05"/>
    <n v="1065.3"/>
    <n v="628.52699999999993"/>
    <n v="5060.1750000000002"/>
    <n v="1917.5400000000004"/>
  </r>
  <r>
    <s v="SO - 0006242"/>
    <s v="Online"/>
    <s v="WARE-NMK1003"/>
    <d v="2020-03-10T00:00:00"/>
    <x v="729"/>
    <d v="2020-06-05T00:00:00"/>
    <x v="529"/>
    <n v="24"/>
    <s v="USD"/>
    <x v="24"/>
    <n v="16"/>
    <n v="18"/>
    <n v="203"/>
    <x v="4"/>
    <n v="9"/>
    <n v="0.1"/>
    <n v="3912.8"/>
    <n v="2738.96"/>
    <n v="28172.160000000003"/>
    <n v="6260.4800000000032"/>
  </r>
  <r>
    <s v="SO - 0006243"/>
    <s v="Online"/>
    <s v="WARE-NMK1003"/>
    <d v="2020-03-10T00:00:00"/>
    <x v="729"/>
    <d v="2020-06-18T00:00:00"/>
    <x v="529"/>
    <n v="24"/>
    <s v="USD"/>
    <x v="18"/>
    <n v="13"/>
    <n v="50"/>
    <n v="130"/>
    <x v="1"/>
    <n v="31"/>
    <n v="7.4999999999999997E-2"/>
    <n v="2010"/>
    <n v="1065.3"/>
    <n v="11155.5"/>
    <n v="4763.7000000000007"/>
  </r>
  <r>
    <s v="SO - 0006244"/>
    <s v="Online"/>
    <s v="WARE-NBV1002"/>
    <d v="2020-03-10T00:00:00"/>
    <x v="729"/>
    <d v="2020-06-16T00:00:00"/>
    <x v="526"/>
    <n v="11"/>
    <s v="USD"/>
    <x v="20"/>
    <n v="17"/>
    <n v="41"/>
    <n v="83"/>
    <x v="1"/>
    <n v="33"/>
    <n v="0.05"/>
    <n v="3832.4"/>
    <n v="1647.932"/>
    <n v="3640.7799999999997"/>
    <n v="1992.8479999999997"/>
  </r>
  <r>
    <s v="SO - 0006245"/>
    <s v="In-Store"/>
    <s v="WARE-NMK1003"/>
    <d v="2019-12-01T00:00:00"/>
    <x v="729"/>
    <d v="2020-06-17T00:00:00"/>
    <x v="522"/>
    <n v="6"/>
    <s v="USD"/>
    <x v="9"/>
    <n v="8"/>
    <n v="18"/>
    <n v="170"/>
    <x v="2"/>
    <n v="7"/>
    <n v="0.05"/>
    <n v="998.30000000000007"/>
    <n v="718.77600000000007"/>
    <n v="3793.54"/>
    <n v="918.43599999999969"/>
  </r>
  <r>
    <s v="SO - 0006246"/>
    <s v="Online"/>
    <s v="WARE-XYS1001"/>
    <d v="2020-03-10T00:00:00"/>
    <x v="729"/>
    <d v="2020-06-14T00:00:00"/>
    <x v="530"/>
    <n v="18"/>
    <s v="USD"/>
    <x v="17"/>
    <n v="20"/>
    <n v="4"/>
    <n v="52"/>
    <x v="1"/>
    <n v="11"/>
    <n v="0.15"/>
    <n v="1246.2"/>
    <n v="510.94200000000001"/>
    <n v="6355.6200000000008"/>
    <n v="3289.9680000000008"/>
  </r>
  <r>
    <s v="SO - 0006247"/>
    <s v="Wholesale"/>
    <s v="WARE-XYS1001"/>
    <d v="2020-03-10T00:00:00"/>
    <x v="729"/>
    <d v="2020-06-08T00:00:00"/>
    <x v="527"/>
    <n v="14"/>
    <s v="USD"/>
    <x v="25"/>
    <n v="27"/>
    <n v="30"/>
    <n v="49"/>
    <x v="4"/>
    <n v="10"/>
    <n v="0.1"/>
    <n v="1675"/>
    <n v="1323.25"/>
    <n v="6030"/>
    <n v="737"/>
  </r>
  <r>
    <s v="SO - 0006248"/>
    <s v="Online"/>
    <s v="WARE-NMK1003"/>
    <d v="2019-12-01T00:00:00"/>
    <x v="730"/>
    <d v="2020-06-09T00:00:00"/>
    <x v="519"/>
    <n v="6"/>
    <s v="USD"/>
    <x v="16"/>
    <n v="18"/>
    <n v="49"/>
    <n v="188"/>
    <x v="0"/>
    <n v="12"/>
    <n v="0.1"/>
    <n v="1728.6000000000001"/>
    <n v="1175.4480000000001"/>
    <n v="9334.44"/>
    <n v="2281.7520000000004"/>
  </r>
  <r>
    <s v="SO - 0006249"/>
    <s v="Online"/>
    <s v="WARE-XYS1001"/>
    <d v="2020-03-10T00:00:00"/>
    <x v="730"/>
    <d v="2020-06-16T00:00:00"/>
    <x v="541"/>
    <n v="26"/>
    <s v="USD"/>
    <x v="19"/>
    <n v="19"/>
    <n v="15"/>
    <n v="7"/>
    <x v="2"/>
    <n v="8"/>
    <n v="7.4999999999999997E-2"/>
    <n v="1728.6000000000001"/>
    <n v="1071.732"/>
    <n v="9593.7300000000014"/>
    <n v="3163.3380000000016"/>
  </r>
  <r>
    <s v="SO - 0006250"/>
    <s v="In-Store"/>
    <s v="WARE-NMK1003"/>
    <d v="2020-03-10T00:00:00"/>
    <x v="730"/>
    <d v="2020-06-02T00:00:00"/>
    <x v="541"/>
    <n v="26"/>
    <s v="USD"/>
    <x v="11"/>
    <n v="5"/>
    <n v="17"/>
    <n v="186"/>
    <x v="1"/>
    <n v="26"/>
    <n v="0.05"/>
    <n v="1882.7"/>
    <n v="1299.0629999999999"/>
    <n v="14308.52"/>
    <n v="3916.0160000000014"/>
  </r>
  <r>
    <s v="SO - 0006251"/>
    <s v="Wholesale"/>
    <s v="WARE-NBV1002"/>
    <d v="2020-03-10T00:00:00"/>
    <x v="730"/>
    <d v="2020-06-21T00:00:00"/>
    <x v="519"/>
    <n v="6"/>
    <s v="USD"/>
    <x v="3"/>
    <n v="28"/>
    <n v="44"/>
    <n v="73"/>
    <x v="1"/>
    <n v="21"/>
    <n v="7.4999999999999997E-2"/>
    <n v="984.9"/>
    <n v="512.14800000000002"/>
    <n v="5466.1949999999997"/>
    <n v="2393.3069999999998"/>
  </r>
  <r>
    <s v="SO - 0006252"/>
    <s v="Online"/>
    <s v="WARE-XYS1001"/>
    <d v="2020-03-10T00:00:00"/>
    <x v="730"/>
    <d v="2020-06-05T00:00:00"/>
    <x v="523"/>
    <n v="4"/>
    <s v="USD"/>
    <x v="24"/>
    <n v="16"/>
    <n v="14"/>
    <n v="33"/>
    <x v="4"/>
    <n v="18"/>
    <n v="0.05"/>
    <n v="1326.6000000000001"/>
    <n v="1061.2800000000002"/>
    <n v="7561.62"/>
    <n v="1193.9399999999987"/>
  </r>
  <r>
    <s v="SO - 0006253"/>
    <s v="Wholesale"/>
    <s v="WARE-NBV1002"/>
    <d v="2020-03-10T00:00:00"/>
    <x v="730"/>
    <d v="2020-06-19T00:00:00"/>
    <x v="519"/>
    <n v="6"/>
    <s v="USD"/>
    <x v="25"/>
    <n v="27"/>
    <n v="11"/>
    <n v="76"/>
    <x v="1"/>
    <n v="32"/>
    <n v="7.4999999999999997E-2"/>
    <n v="3999.9"/>
    <n v="2439.9389999999999"/>
    <n v="18499.537500000002"/>
    <n v="6299.8425000000025"/>
  </r>
  <r>
    <s v="SO - 0006254"/>
    <s v="In-Store"/>
    <s v="WARE-NMK1003"/>
    <d v="2020-03-10T00:00:00"/>
    <x v="730"/>
    <d v="2020-06-08T00:00:00"/>
    <x v="528"/>
    <n v="11"/>
    <s v="USD"/>
    <x v="10"/>
    <n v="9"/>
    <n v="21"/>
    <n v="150"/>
    <x v="1"/>
    <n v="29"/>
    <n v="0.15"/>
    <n v="1802.3"/>
    <n v="1189.518"/>
    <n v="9191.73"/>
    <n v="2054.6219999999994"/>
  </r>
  <r>
    <s v="SO - 0006255"/>
    <s v="Distributor"/>
    <s v="WARE-NMK1003"/>
    <d v="2019-12-01T00:00:00"/>
    <x v="730"/>
    <d v="2020-06-19T00:00:00"/>
    <x v="527"/>
    <n v="13"/>
    <s v="USD"/>
    <x v="4"/>
    <n v="22"/>
    <n v="26"/>
    <n v="121"/>
    <x v="1"/>
    <n v="32"/>
    <n v="0.05"/>
    <n v="1172.5"/>
    <n v="527.625"/>
    <n v="7797.125"/>
    <n v="4103.75"/>
  </r>
  <r>
    <s v="SO - 0006256"/>
    <s v="Distributor"/>
    <s v="WARE-NMK1003"/>
    <d v="2020-03-10T00:00:00"/>
    <x v="730"/>
    <d v="2020-06-19T00:00:00"/>
    <x v="530"/>
    <n v="17"/>
    <s v="USD"/>
    <x v="12"/>
    <n v="25"/>
    <n v="49"/>
    <n v="163"/>
    <x v="1"/>
    <n v="29"/>
    <n v="7.4999999999999997E-2"/>
    <n v="3973.1"/>
    <n v="2622.2460000000001"/>
    <n v="29400.940000000002"/>
    <n v="8422.9720000000016"/>
  </r>
  <r>
    <s v="SO - 0006257"/>
    <s v="Online"/>
    <s v="WARE-XYS1001"/>
    <d v="2020-03-10T00:00:00"/>
    <x v="730"/>
    <d v="2020-06-26T00:00:00"/>
    <x v="532"/>
    <n v="25"/>
    <s v="USD"/>
    <x v="18"/>
    <n v="13"/>
    <n v="23"/>
    <n v="56"/>
    <x v="0"/>
    <n v="20"/>
    <n v="0.15"/>
    <n v="1112.2"/>
    <n v="900.88200000000006"/>
    <n v="3781.48"/>
    <n v="177.95199999999977"/>
  </r>
  <r>
    <s v="SO - 0006258"/>
    <s v="Distributor"/>
    <s v="WARE-PUJ1005"/>
    <d v="2020-03-10T00:00:00"/>
    <x v="730"/>
    <d v="2020-06-24T00:00:00"/>
    <x v="523"/>
    <n v="4"/>
    <s v="USD"/>
    <x v="17"/>
    <n v="20"/>
    <n v="1"/>
    <n v="294"/>
    <x v="1"/>
    <n v="14"/>
    <n v="0.15"/>
    <n v="3946.3"/>
    <n v="1657.4459999999999"/>
    <n v="20126.13"/>
    <n v="10181.454000000002"/>
  </r>
  <r>
    <s v="SO - 0006259"/>
    <s v="Distributor"/>
    <s v="WARE-PUJ1005"/>
    <d v="2020-03-10T00:00:00"/>
    <x v="731"/>
    <d v="2020-06-28T00:00:00"/>
    <x v="522"/>
    <n v="4"/>
    <s v="USD"/>
    <x v="12"/>
    <n v="25"/>
    <n v="50"/>
    <n v="266"/>
    <x v="3"/>
    <n v="6"/>
    <n v="0.05"/>
    <n v="1058.6000000000001"/>
    <n v="709.26200000000017"/>
    <n v="2011.3400000000001"/>
    <n v="592.8159999999998"/>
  </r>
  <r>
    <s v="SO - 0006260"/>
    <s v="Distributor"/>
    <s v="WARE-PUJ1005"/>
    <d v="2019-12-01T00:00:00"/>
    <x v="731"/>
    <d v="2020-06-11T00:00:00"/>
    <x v="526"/>
    <n v="9"/>
    <s v="USD"/>
    <x v="8"/>
    <n v="23"/>
    <n v="2"/>
    <n v="289"/>
    <x v="1"/>
    <n v="41"/>
    <n v="0.1"/>
    <n v="261.3"/>
    <n v="193.36199999999999"/>
    <n v="1646.19"/>
    <n v="292.65600000000018"/>
  </r>
  <r>
    <s v="SO - 0006261"/>
    <s v="In-Store"/>
    <s v="WARE-PUJ1005"/>
    <d v="2020-03-10T00:00:00"/>
    <x v="731"/>
    <d v="2020-06-23T00:00:00"/>
    <x v="528"/>
    <n v="10"/>
    <s v="USD"/>
    <x v="14"/>
    <n v="7"/>
    <n v="5"/>
    <n v="285"/>
    <x v="1"/>
    <n v="45"/>
    <n v="7.4999999999999997E-2"/>
    <n v="1051.9000000000001"/>
    <n v="820.48200000000008"/>
    <n v="3892.0300000000007"/>
    <n v="610.10200000000032"/>
  </r>
  <r>
    <s v="SO - 0006262"/>
    <s v="Distributor"/>
    <s v="WARE-NBV1002"/>
    <d v="2020-03-10T00:00:00"/>
    <x v="731"/>
    <d v="2020-06-02T00:00:00"/>
    <x v="530"/>
    <n v="16"/>
    <s v="USD"/>
    <x v="12"/>
    <n v="25"/>
    <n v="39"/>
    <n v="81"/>
    <x v="1"/>
    <n v="44"/>
    <n v="0.05"/>
    <n v="850.9"/>
    <n v="340.36"/>
    <n v="6466.8399999999992"/>
    <n v="3743.9599999999991"/>
  </r>
  <r>
    <s v="SO - 0006263"/>
    <s v="In-Store"/>
    <s v="WARE-PUJ1005"/>
    <d v="2019-12-01T00:00:00"/>
    <x v="731"/>
    <d v="2020-06-03T00:00:00"/>
    <x v="522"/>
    <n v="4"/>
    <s v="USD"/>
    <x v="0"/>
    <n v="6"/>
    <n v="45"/>
    <n v="308"/>
    <x v="1"/>
    <n v="32"/>
    <n v="0.15"/>
    <n v="2405.3000000000002"/>
    <n v="1635.6040000000003"/>
    <n v="4089.01"/>
    <n v="817.80199999999968"/>
  </r>
  <r>
    <s v="SO - 0006264"/>
    <s v="Distributor"/>
    <s v="WARE-UHY1004"/>
    <d v="2020-03-10T00:00:00"/>
    <x v="731"/>
    <d v="2020-06-14T00:00:00"/>
    <x v="537"/>
    <n v="32"/>
    <s v="USD"/>
    <x v="2"/>
    <n v="21"/>
    <n v="46"/>
    <n v="212"/>
    <x v="2"/>
    <n v="7"/>
    <n v="7.4999999999999997E-2"/>
    <n v="2425.4"/>
    <n v="1115.6840000000002"/>
    <n v="17947.960000000003"/>
    <n v="9022.4880000000012"/>
  </r>
  <r>
    <s v="SO - 0006265"/>
    <s v="In-Store"/>
    <s v="WARE-NMK1003"/>
    <d v="2020-03-10T00:00:00"/>
    <x v="731"/>
    <d v="2020-06-07T00:00:00"/>
    <x v="527"/>
    <n v="12"/>
    <s v="USD"/>
    <x v="27"/>
    <n v="1"/>
    <n v="47"/>
    <n v="97"/>
    <x v="1"/>
    <n v="30"/>
    <n v="7.4999999999999997E-2"/>
    <n v="1105.5"/>
    <n v="674.35500000000002"/>
    <n v="4090.3500000000004"/>
    <n v="1392.9300000000003"/>
  </r>
  <r>
    <s v="SO - 0006266"/>
    <s v="In-Store"/>
    <s v="WARE-NMK1003"/>
    <d v="2020-03-10T00:00:00"/>
    <x v="731"/>
    <d v="2020-06-24T00:00:00"/>
    <x v="521"/>
    <n v="8"/>
    <s v="USD"/>
    <x v="26"/>
    <n v="3"/>
    <n v="3"/>
    <n v="157"/>
    <x v="1"/>
    <n v="29"/>
    <n v="0.2"/>
    <n v="857.6"/>
    <n v="728.96"/>
    <n v="4116.4800000000005"/>
    <n v="-257.27999999999975"/>
  </r>
  <r>
    <s v="SO - 0006267"/>
    <s v="In-Store"/>
    <s v="WARE-NMK1003"/>
    <d v="2019-12-01T00:00:00"/>
    <x v="731"/>
    <d v="2020-06-13T00:00:00"/>
    <x v="533"/>
    <n v="31"/>
    <s v="USD"/>
    <x v="26"/>
    <n v="3"/>
    <n v="39"/>
    <n v="165"/>
    <x v="0"/>
    <n v="38"/>
    <n v="0.05"/>
    <n v="3705.1"/>
    <n v="2260.1109999999999"/>
    <n v="24638.915000000001"/>
    <n v="8818.1380000000026"/>
  </r>
  <r>
    <s v="SO - 0006268"/>
    <s v="Online"/>
    <s v="WARE-NMK1003"/>
    <d v="2019-12-01T00:00:00"/>
    <x v="731"/>
    <d v="2020-06-21T00:00:00"/>
    <x v="528"/>
    <n v="10"/>
    <s v="USD"/>
    <x v="19"/>
    <n v="19"/>
    <n v="15"/>
    <n v="106"/>
    <x v="1"/>
    <n v="23"/>
    <n v="7.4999999999999997E-2"/>
    <n v="1025.1000000000001"/>
    <n v="656.06400000000008"/>
    <n v="3792.8700000000008"/>
    <n v="1168.6140000000005"/>
  </r>
  <r>
    <s v="SO - 0006269"/>
    <s v="Online"/>
    <s v="WARE-PUJ1005"/>
    <d v="2020-03-10T00:00:00"/>
    <x v="731"/>
    <d v="2020-06-27T00:00:00"/>
    <x v="526"/>
    <n v="9"/>
    <s v="USD"/>
    <x v="24"/>
    <n v="16"/>
    <n v="46"/>
    <n v="279"/>
    <x v="1"/>
    <n v="30"/>
    <n v="0.2"/>
    <n v="971.5"/>
    <n v="709.19499999999994"/>
    <n v="777.2"/>
    <n v="68.005000000000109"/>
  </r>
  <r>
    <s v="SO - 0006270"/>
    <s v="Distributor"/>
    <s v="WARE-NMK1003"/>
    <d v="2020-03-10T00:00:00"/>
    <x v="731"/>
    <d v="2020-06-11T00:00:00"/>
    <x v="540"/>
    <n v="23"/>
    <s v="USD"/>
    <x v="2"/>
    <n v="21"/>
    <n v="46"/>
    <n v="111"/>
    <x v="0"/>
    <n v="38"/>
    <n v="0.05"/>
    <n v="1031.8"/>
    <n v="474.62799999999999"/>
    <n v="4901.05"/>
    <n v="2527.9100000000003"/>
  </r>
  <r>
    <s v="SO - 0006271"/>
    <s v="Distributor"/>
    <s v="WARE-MKL1006"/>
    <d v="2020-03-10T00:00:00"/>
    <x v="731"/>
    <d v="2020-06-25T00:00:00"/>
    <x v="521"/>
    <n v="8"/>
    <s v="USD"/>
    <x v="2"/>
    <n v="21"/>
    <n v="1"/>
    <n v="364"/>
    <x v="1"/>
    <n v="45"/>
    <n v="7.4999999999999997E-2"/>
    <n v="1018.4"/>
    <n v="621.22399999999993"/>
    <n v="5652.12"/>
    <n v="1924.7760000000003"/>
  </r>
  <r>
    <s v="SO - 0006272"/>
    <s v="In-Store"/>
    <s v="WARE-NMK1003"/>
    <d v="2020-03-10T00:00:00"/>
    <x v="731"/>
    <d v="2020-06-24T00:00:00"/>
    <x v="534"/>
    <n v="17"/>
    <s v="USD"/>
    <x v="11"/>
    <n v="5"/>
    <n v="18"/>
    <n v="154"/>
    <x v="2"/>
    <n v="8"/>
    <n v="0.1"/>
    <n v="2659.9"/>
    <n v="1649.1380000000001"/>
    <n v="4787.8200000000006"/>
    <n v="1489.5440000000003"/>
  </r>
  <r>
    <s v="SO - 0006273"/>
    <s v="In-Store"/>
    <s v="WARE-NMK1003"/>
    <d v="2020-03-10T00:00:00"/>
    <x v="731"/>
    <d v="2020-06-19T00:00:00"/>
    <x v="537"/>
    <n v="32"/>
    <s v="USD"/>
    <x v="27"/>
    <n v="1"/>
    <n v="32"/>
    <n v="120"/>
    <x v="0"/>
    <n v="20"/>
    <n v="7.4999999999999997E-2"/>
    <n v="3356.7000000000003"/>
    <n v="1779.0510000000002"/>
    <n v="6209.8950000000004"/>
    <n v="2651.7930000000001"/>
  </r>
  <r>
    <s v="SO - 0006274"/>
    <s v="Distributor"/>
    <s v="WARE-MKL1006"/>
    <d v="2020-03-10T00:00:00"/>
    <x v="732"/>
    <d v="2020-06-29T00:00:00"/>
    <x v="532"/>
    <n v="23"/>
    <s v="USD"/>
    <x v="17"/>
    <n v="20"/>
    <n v="20"/>
    <n v="355"/>
    <x v="2"/>
    <n v="7"/>
    <n v="0.2"/>
    <n v="241.20000000000002"/>
    <n v="159.19200000000001"/>
    <n v="1350.7200000000003"/>
    <n v="236.3760000000002"/>
  </r>
  <r>
    <s v="SO - 0006275"/>
    <s v="Distributor"/>
    <s v="WARE-XYS1001"/>
    <d v="2020-03-10T00:00:00"/>
    <x v="732"/>
    <d v="2020-06-23T00:00:00"/>
    <x v="531"/>
    <n v="14"/>
    <s v="USD"/>
    <x v="4"/>
    <n v="22"/>
    <n v="3"/>
    <n v="52"/>
    <x v="3"/>
    <n v="47"/>
    <n v="0.05"/>
    <n v="3805.6"/>
    <n v="1598.3519999999999"/>
    <n v="14461.279999999999"/>
    <n v="8067.8719999999994"/>
  </r>
  <r>
    <s v="SO - 0006276"/>
    <s v="In-Store"/>
    <s v="WARE-PUJ1005"/>
    <d v="2020-03-10T00:00:00"/>
    <x v="732"/>
    <d v="2020-06-13T00:00:00"/>
    <x v="542"/>
    <n v="38"/>
    <s v="USD"/>
    <x v="10"/>
    <n v="9"/>
    <n v="4"/>
    <n v="281"/>
    <x v="2"/>
    <n v="8"/>
    <n v="0.1"/>
    <n v="2525.9"/>
    <n v="1288.2090000000001"/>
    <n v="2273.31"/>
    <n v="985.10099999999989"/>
  </r>
  <r>
    <s v="SO - 0006277"/>
    <s v="Wholesale"/>
    <s v="WARE-XYS1001"/>
    <d v="2020-03-10T00:00:00"/>
    <x v="732"/>
    <d v="2020-06-28T00:00:00"/>
    <x v="531"/>
    <n v="14"/>
    <s v="USD"/>
    <x v="25"/>
    <n v="27"/>
    <n v="8"/>
    <n v="53"/>
    <x v="0"/>
    <n v="19"/>
    <n v="0.3"/>
    <n v="1118.9000000000001"/>
    <n v="749.66300000000012"/>
    <n v="1566.46"/>
    <n v="67.133999999999787"/>
  </r>
  <r>
    <s v="SO - 0006278"/>
    <s v="In-Store"/>
    <s v="WARE-NBV1002"/>
    <d v="2020-03-10T00:00:00"/>
    <x v="732"/>
    <d v="2020-06-14T00:00:00"/>
    <x v="526"/>
    <n v="8"/>
    <s v="USD"/>
    <x v="7"/>
    <n v="4"/>
    <n v="1"/>
    <n v="75"/>
    <x v="1"/>
    <n v="26"/>
    <n v="7.4999999999999997E-2"/>
    <n v="1715.2"/>
    <n v="1457.92"/>
    <n v="4759.68"/>
    <n v="385.92000000000007"/>
  </r>
  <r>
    <s v="SO - 0006279"/>
    <s v="In-Store"/>
    <s v="WARE-UHY1004"/>
    <d v="2020-03-10T00:00:00"/>
    <x v="732"/>
    <d v="2020-06-14T00:00:00"/>
    <x v="526"/>
    <n v="8"/>
    <s v="USD"/>
    <x v="9"/>
    <n v="8"/>
    <n v="43"/>
    <n v="233"/>
    <x v="1"/>
    <n v="45"/>
    <n v="0.1"/>
    <n v="3845.8"/>
    <n v="1538.3200000000002"/>
    <n v="10383.660000000002"/>
    <n v="5768.7000000000007"/>
  </r>
  <r>
    <s v="SO - 0006280"/>
    <s v="In-Store"/>
    <s v="WARE-MKL1006"/>
    <d v="2020-03-10T00:00:00"/>
    <x v="732"/>
    <d v="2020-06-17T00:00:00"/>
    <x v="530"/>
    <n v="15"/>
    <s v="USD"/>
    <x v="7"/>
    <n v="4"/>
    <n v="47"/>
    <n v="342"/>
    <x v="1"/>
    <n v="40"/>
    <n v="7.4999999999999997E-2"/>
    <n v="1755.4"/>
    <n v="754.822"/>
    <n v="11366.215000000002"/>
    <n v="6082.4610000000021"/>
  </r>
  <r>
    <s v="SO - 0006281"/>
    <s v="In-Store"/>
    <s v="WARE-MKL1006"/>
    <d v="2020-03-10T00:00:00"/>
    <x v="732"/>
    <d v="2020-06-13T00:00:00"/>
    <x v="527"/>
    <n v="11"/>
    <s v="USD"/>
    <x v="26"/>
    <n v="3"/>
    <n v="8"/>
    <n v="352"/>
    <x v="1"/>
    <n v="35"/>
    <n v="0.05"/>
    <n v="1788.9"/>
    <n v="983.8950000000001"/>
    <n v="10196.730000000001"/>
    <n v="4293.3600000000006"/>
  </r>
  <r>
    <s v="SO - 0006282"/>
    <s v="In-Store"/>
    <s v="WARE-XYS1001"/>
    <d v="2020-03-10T00:00:00"/>
    <x v="732"/>
    <d v="2020-06-27T00:00:00"/>
    <x v="531"/>
    <n v="14"/>
    <s v="USD"/>
    <x v="0"/>
    <n v="6"/>
    <n v="30"/>
    <n v="26"/>
    <x v="1"/>
    <n v="26"/>
    <n v="7.4999999999999997E-2"/>
    <n v="3959.7000000000003"/>
    <n v="2336.223"/>
    <n v="29301.780000000002"/>
    <n v="10611.996000000003"/>
  </r>
  <r>
    <s v="SO - 0006283"/>
    <s v="Online"/>
    <s v="WARE-NMK1003"/>
    <d v="2020-03-10T00:00:00"/>
    <x v="732"/>
    <d v="2020-06-22T00:00:00"/>
    <x v="519"/>
    <n v="4"/>
    <s v="USD"/>
    <x v="19"/>
    <n v="19"/>
    <n v="29"/>
    <n v="128"/>
    <x v="2"/>
    <n v="8"/>
    <n v="0.05"/>
    <n v="1688.4"/>
    <n v="1435.14"/>
    <n v="3207.96"/>
    <n v="337.67999999999984"/>
  </r>
  <r>
    <s v="SO - 0006284"/>
    <s v="In-Store"/>
    <s v="WARE-XYS1001"/>
    <d v="2020-03-10T00:00:00"/>
    <x v="732"/>
    <d v="2020-06-15T00:00:00"/>
    <x v="534"/>
    <n v="16"/>
    <s v="USD"/>
    <x v="26"/>
    <n v="3"/>
    <n v="37"/>
    <n v="36"/>
    <x v="1"/>
    <n v="46"/>
    <n v="7.4999999999999997E-2"/>
    <n v="984.9"/>
    <n v="630.33600000000001"/>
    <n v="911.03250000000003"/>
    <n v="280.69650000000001"/>
  </r>
  <r>
    <s v="SO - 0006285"/>
    <s v="Distributor"/>
    <s v="WARE-PUJ1005"/>
    <d v="2020-03-10T00:00:00"/>
    <x v="732"/>
    <d v="2020-06-16T00:00:00"/>
    <x v="527"/>
    <n v="11"/>
    <s v="USD"/>
    <x v="4"/>
    <n v="22"/>
    <n v="12"/>
    <n v="293"/>
    <x v="1"/>
    <n v="27"/>
    <n v="7.4999999999999997E-2"/>
    <n v="3953"/>
    <n v="1620.7299999999998"/>
    <n v="14626.1"/>
    <n v="8143.1800000000012"/>
  </r>
  <r>
    <s v="SO - 0006286"/>
    <s v="Online"/>
    <s v="WARE-PUJ1005"/>
    <d v="2020-03-10T00:00:00"/>
    <x v="732"/>
    <d v="2020-06-09T00:00:00"/>
    <x v="534"/>
    <n v="16"/>
    <s v="USD"/>
    <x v="16"/>
    <n v="18"/>
    <n v="11"/>
    <n v="296"/>
    <x v="0"/>
    <n v="38"/>
    <n v="0.2"/>
    <n v="5286.3"/>
    <n v="3013.1909999999998"/>
    <n v="4229.04"/>
    <n v="1215.8490000000002"/>
  </r>
  <r>
    <s v="SO - 0006287"/>
    <s v="Online"/>
    <s v="WARE-UHY1004"/>
    <d v="2020-03-10T00:00:00"/>
    <x v="732"/>
    <d v="2020-06-16T00:00:00"/>
    <x v="530"/>
    <n v="15"/>
    <s v="USD"/>
    <x v="18"/>
    <n v="13"/>
    <n v="26"/>
    <n v="232"/>
    <x v="2"/>
    <n v="16"/>
    <n v="0.1"/>
    <n v="884.4"/>
    <n v="459.88799999999998"/>
    <n v="1591.92"/>
    <n v="672.14400000000012"/>
  </r>
  <r>
    <s v="SO - 0006288"/>
    <s v="In-Store"/>
    <s v="WARE-XYS1001"/>
    <d v="2020-03-10T00:00:00"/>
    <x v="733"/>
    <d v="2020-06-24T00:00:00"/>
    <x v="531"/>
    <n v="13"/>
    <s v="USD"/>
    <x v="13"/>
    <n v="2"/>
    <n v="41"/>
    <n v="11"/>
    <x v="2"/>
    <n v="37"/>
    <n v="0.2"/>
    <n v="1038.5"/>
    <n v="571.17500000000007"/>
    <n v="830.80000000000007"/>
    <n v="259.625"/>
  </r>
  <r>
    <s v="SO - 0006289"/>
    <s v="In-Store"/>
    <s v="WARE-MKL1006"/>
    <d v="2020-03-10T00:00:00"/>
    <x v="733"/>
    <d v="2020-06-19T00:00:00"/>
    <x v="540"/>
    <n v="21"/>
    <s v="USD"/>
    <x v="6"/>
    <n v="10"/>
    <n v="22"/>
    <n v="335"/>
    <x v="1"/>
    <n v="17"/>
    <n v="7.4999999999999997E-2"/>
    <n v="5138.9000000000005"/>
    <n v="4162.5090000000009"/>
    <n v="28520.895000000004"/>
    <n v="3545.8410000000003"/>
  </r>
  <r>
    <s v="SO - 0006290"/>
    <s v="Distributor"/>
    <s v="WARE-MKL1006"/>
    <d v="2020-03-10T00:00:00"/>
    <x v="733"/>
    <d v="2020-06-17T00:00:00"/>
    <x v="541"/>
    <n v="23"/>
    <s v="USD"/>
    <x v="8"/>
    <n v="23"/>
    <n v="24"/>
    <n v="356"/>
    <x v="1"/>
    <n v="2"/>
    <n v="0.1"/>
    <n v="804"/>
    <n v="385.91999999999996"/>
    <n v="723.6"/>
    <n v="337.68000000000006"/>
  </r>
  <r>
    <s v="SO - 0006291"/>
    <s v="Online"/>
    <s v="WARE-PUJ1005"/>
    <d v="2019-12-01T00:00:00"/>
    <x v="733"/>
    <d v="2020-06-06T00:00:00"/>
    <x v="526"/>
    <n v="7"/>
    <s v="USD"/>
    <x v="23"/>
    <n v="15"/>
    <n v="20"/>
    <n v="322"/>
    <x v="0"/>
    <n v="12"/>
    <n v="0.1"/>
    <n v="167.5"/>
    <n v="130.65"/>
    <n v="603"/>
    <n v="80.399999999999977"/>
  </r>
  <r>
    <s v="SO - 0006292"/>
    <s v="In-Store"/>
    <s v="WARE-NMK1003"/>
    <d v="2020-03-10T00:00:00"/>
    <x v="733"/>
    <d v="2020-06-24T00:00:00"/>
    <x v="524"/>
    <n v="9"/>
    <s v="USD"/>
    <x v="0"/>
    <n v="6"/>
    <n v="21"/>
    <n v="131"/>
    <x v="3"/>
    <n v="28"/>
    <n v="0.1"/>
    <n v="2311.5"/>
    <n v="1109.52"/>
    <n v="4160.7"/>
    <n v="1941.6599999999999"/>
  </r>
  <r>
    <s v="SO - 0006293"/>
    <s v="Wholesale"/>
    <s v="WARE-MKL1006"/>
    <d v="2020-03-10T00:00:00"/>
    <x v="733"/>
    <d v="2020-06-10T00:00:00"/>
    <x v="521"/>
    <n v="6"/>
    <s v="USD"/>
    <x v="3"/>
    <n v="28"/>
    <n v="7"/>
    <n v="362"/>
    <x v="3"/>
    <n v="25"/>
    <n v="0.05"/>
    <n v="3845.8"/>
    <n v="1769.0680000000002"/>
    <n v="14614.04"/>
    <n v="7537.768"/>
  </r>
  <r>
    <s v="SO - 0006294"/>
    <s v="Distributor"/>
    <s v="WARE-PUJ1005"/>
    <d v="2020-03-10T00:00:00"/>
    <x v="734"/>
    <d v="2020-06-15T00:00:00"/>
    <x v="531"/>
    <n v="12"/>
    <s v="USD"/>
    <x v="2"/>
    <n v="21"/>
    <n v="4"/>
    <n v="301"/>
    <x v="1"/>
    <n v="46"/>
    <n v="7.4999999999999997E-2"/>
    <n v="1943"/>
    <n v="1165.8"/>
    <n v="5391.8249999999998"/>
    <n v="1894.4250000000002"/>
  </r>
  <r>
    <s v="SO - 0006295"/>
    <s v="In-Store"/>
    <s v="WARE-NMK1003"/>
    <d v="2020-03-10T00:00:00"/>
    <x v="734"/>
    <d v="2020-06-13T00:00:00"/>
    <x v="532"/>
    <n v="21"/>
    <s v="USD"/>
    <x v="9"/>
    <n v="8"/>
    <n v="37"/>
    <n v="131"/>
    <x v="0"/>
    <n v="19"/>
    <n v="7.4999999999999997E-2"/>
    <n v="1125.6000000000001"/>
    <n v="709.12800000000004"/>
    <n v="4164.72"/>
    <n v="1328.2080000000001"/>
  </r>
  <r>
    <s v="SO - 0006296"/>
    <s v="Online"/>
    <s v="WARE-XYS1001"/>
    <d v="2020-03-10T00:00:00"/>
    <x v="734"/>
    <d v="2020-06-15T00:00:00"/>
    <x v="543"/>
    <n v="26"/>
    <s v="USD"/>
    <x v="1"/>
    <n v="14"/>
    <n v="15"/>
    <n v="29"/>
    <x v="0"/>
    <n v="20"/>
    <n v="0.2"/>
    <n v="3912.8"/>
    <n v="1643.376"/>
    <n v="21911.680000000004"/>
    <n v="10408.048000000004"/>
  </r>
  <r>
    <s v="SO - 0006297"/>
    <s v="Distributor"/>
    <s v="WARE-UHY1004"/>
    <d v="2020-03-10T00:00:00"/>
    <x v="734"/>
    <d v="2020-06-18T00:00:00"/>
    <x v="538"/>
    <n v="15"/>
    <s v="USD"/>
    <x v="4"/>
    <n v="22"/>
    <n v="6"/>
    <n v="216"/>
    <x v="1"/>
    <n v="17"/>
    <n v="0.3"/>
    <n v="3859.2000000000003"/>
    <n v="1698.0480000000002"/>
    <n v="8104.32"/>
    <n v="3010.1759999999995"/>
  </r>
  <r>
    <s v="SO - 0006298"/>
    <s v="Distributor"/>
    <s v="WARE-MKL1006"/>
    <d v="2020-03-10T00:00:00"/>
    <x v="734"/>
    <d v="2020-06-18T00:00:00"/>
    <x v="535"/>
    <n v="16"/>
    <s v="USD"/>
    <x v="12"/>
    <n v="25"/>
    <n v="26"/>
    <n v="356"/>
    <x v="0"/>
    <n v="38"/>
    <n v="7.4999999999999997E-2"/>
    <n v="3993.2000000000003"/>
    <n v="1597.2800000000002"/>
    <n v="29549.680000000004"/>
    <n v="16771.440000000002"/>
  </r>
  <r>
    <s v="SO - 0006299"/>
    <s v="Online"/>
    <s v="WARE-NMK1003"/>
    <d v="2020-03-10T00:00:00"/>
    <x v="734"/>
    <d v="2020-06-29T00:00:00"/>
    <x v="530"/>
    <n v="13"/>
    <s v="USD"/>
    <x v="19"/>
    <n v="19"/>
    <n v="28"/>
    <n v="109"/>
    <x v="3"/>
    <n v="6"/>
    <n v="0.2"/>
    <n v="3705.1"/>
    <n v="2482.4169999999999"/>
    <n v="2964.08"/>
    <n v="481.66300000000001"/>
  </r>
  <r>
    <s v="SO - 0006300"/>
    <s v="In-Store"/>
    <s v="WARE-NMK1003"/>
    <d v="2020-03-10T00:00:00"/>
    <x v="734"/>
    <d v="2020-06-17T00:00:00"/>
    <x v="535"/>
    <n v="16"/>
    <s v="USD"/>
    <x v="26"/>
    <n v="3"/>
    <n v="33"/>
    <n v="122"/>
    <x v="1"/>
    <n v="43"/>
    <n v="0.05"/>
    <n v="1085.4000000000001"/>
    <n v="738.07200000000012"/>
    <n v="5155.6499999999996"/>
    <n v="1465.2899999999991"/>
  </r>
  <r>
    <s v="SO - 0006301"/>
    <s v="Distributor"/>
    <s v="WARE-PUJ1005"/>
    <d v="2020-03-10T00:00:00"/>
    <x v="734"/>
    <d v="2020-06-24T00:00:00"/>
    <x v="529"/>
    <n v="19"/>
    <s v="USD"/>
    <x v="8"/>
    <n v="23"/>
    <n v="42"/>
    <n v="318"/>
    <x v="4"/>
    <n v="9"/>
    <n v="0.05"/>
    <n v="1949.7"/>
    <n v="896.86200000000008"/>
    <n v="9261.0749999999989"/>
    <n v="4776.7649999999985"/>
  </r>
  <r>
    <s v="SO - 0006302"/>
    <s v="In-Store"/>
    <s v="WARE-NMK1003"/>
    <d v="2020-03-10T00:00:00"/>
    <x v="734"/>
    <d v="2020-06-19T00:00:00"/>
    <x v="521"/>
    <n v="5"/>
    <s v="USD"/>
    <x v="6"/>
    <n v="10"/>
    <n v="7"/>
    <n v="100"/>
    <x v="1"/>
    <n v="32"/>
    <n v="0.15"/>
    <n v="3953"/>
    <n v="3360.0499999999997"/>
    <n v="13440.199999999999"/>
    <n v="0"/>
  </r>
  <r>
    <s v="SO - 0006303"/>
    <s v="Online"/>
    <s v="WARE-NBV1002"/>
    <d v="2019-12-01T00:00:00"/>
    <x v="735"/>
    <d v="2020-06-30T00:00:00"/>
    <x v="524"/>
    <n v="7"/>
    <s v="USD"/>
    <x v="20"/>
    <n v="17"/>
    <n v="19"/>
    <n v="75"/>
    <x v="1"/>
    <n v="35"/>
    <n v="0.05"/>
    <n v="1072"/>
    <n v="728.96"/>
    <n v="3055.2"/>
    <n v="868.31999999999971"/>
  </r>
  <r>
    <s v="SO - 0006304"/>
    <s v="In-Store"/>
    <s v="WARE-NMK1003"/>
    <d v="2020-03-10T00:00:00"/>
    <x v="735"/>
    <d v="2020-06-28T00:00:00"/>
    <x v="529"/>
    <n v="18"/>
    <s v="USD"/>
    <x v="22"/>
    <n v="11"/>
    <n v="13"/>
    <n v="148"/>
    <x v="1"/>
    <n v="29"/>
    <n v="7.4999999999999997E-2"/>
    <n v="2492.4"/>
    <n v="2043.768"/>
    <n v="13832.820000000002"/>
    <n v="1570.2120000000014"/>
  </r>
  <r>
    <s v="SO - 0006305"/>
    <s v="Distributor"/>
    <s v="WARE-NMK1003"/>
    <d v="2020-03-10T00:00:00"/>
    <x v="735"/>
    <d v="2020-06-11T00:00:00"/>
    <x v="543"/>
    <n v="25"/>
    <s v="USD"/>
    <x v="12"/>
    <n v="25"/>
    <n v="7"/>
    <n v="191"/>
    <x v="1"/>
    <n v="32"/>
    <n v="0.05"/>
    <n v="2934.6"/>
    <n v="1643.3760000000002"/>
    <n v="19515.09"/>
    <n v="8011.4579999999987"/>
  </r>
  <r>
    <s v="SO - 0006306"/>
    <s v="Online"/>
    <s v="WARE-MKL1006"/>
    <d v="2020-03-10T00:00:00"/>
    <x v="735"/>
    <d v="2020-07-01T00:00:00"/>
    <x v="528"/>
    <n v="6"/>
    <s v="USD"/>
    <x v="18"/>
    <n v="13"/>
    <n v="21"/>
    <n v="353"/>
    <x v="1"/>
    <n v="27"/>
    <n v="0.2"/>
    <n v="207.70000000000002"/>
    <n v="89.311000000000007"/>
    <n v="1329.2800000000002"/>
    <n v="614.79200000000014"/>
  </r>
  <r>
    <s v="SO - 0006307"/>
    <s v="Online"/>
    <s v="WARE-NMK1003"/>
    <d v="2020-03-10T00:00:00"/>
    <x v="735"/>
    <d v="2020-06-20T00:00:00"/>
    <x v="540"/>
    <n v="19"/>
    <s v="USD"/>
    <x v="24"/>
    <n v="16"/>
    <n v="21"/>
    <n v="164"/>
    <x v="2"/>
    <n v="7"/>
    <n v="0.15"/>
    <n v="5902.7"/>
    <n v="3069.404"/>
    <n v="35121.065000000002"/>
    <n v="13635.237000000001"/>
  </r>
  <r>
    <s v="SO - 0006308"/>
    <s v="Wholesale"/>
    <s v="WARE-XYS1001"/>
    <d v="2020-03-10T00:00:00"/>
    <x v="735"/>
    <d v="2020-06-29T00:00:00"/>
    <x v="539"/>
    <n v="26"/>
    <s v="USD"/>
    <x v="25"/>
    <n v="27"/>
    <n v="39"/>
    <n v="1"/>
    <x v="0"/>
    <n v="19"/>
    <n v="0.1"/>
    <n v="214.4"/>
    <n v="124.35199999999999"/>
    <n v="1543.68"/>
    <n v="548.86400000000015"/>
  </r>
  <r>
    <s v="SO - 0006309"/>
    <s v="In-Store"/>
    <s v="WARE-MKL1006"/>
    <d v="2020-03-10T00:00:00"/>
    <x v="735"/>
    <d v="2020-06-09T00:00:00"/>
    <x v="529"/>
    <n v="18"/>
    <s v="USD"/>
    <x v="7"/>
    <n v="4"/>
    <n v="44"/>
    <n v="361"/>
    <x v="3"/>
    <n v="28"/>
    <n v="0.05"/>
    <n v="958.1"/>
    <n v="747.3180000000001"/>
    <n v="1820.3899999999999"/>
    <n v="325.75399999999968"/>
  </r>
  <r>
    <s v="SO - 0006310"/>
    <s v="In-Store"/>
    <s v="WARE-XYS1001"/>
    <d v="2020-03-10T00:00:00"/>
    <x v="735"/>
    <d v="2020-06-12T00:00:00"/>
    <x v="528"/>
    <n v="6"/>
    <s v="USD"/>
    <x v="9"/>
    <n v="8"/>
    <n v="21"/>
    <n v="13"/>
    <x v="2"/>
    <n v="16"/>
    <n v="7.4999999999999997E-2"/>
    <n v="2546"/>
    <n v="1196.6199999999999"/>
    <n v="9420.2000000000007"/>
    <n v="4633.7200000000012"/>
  </r>
  <r>
    <s v="SO - 0006311"/>
    <s v="Online"/>
    <s v="WARE-XYS1001"/>
    <d v="2019-12-01T00:00:00"/>
    <x v="735"/>
    <d v="2020-06-21T00:00:00"/>
    <x v="528"/>
    <n v="6"/>
    <s v="USD"/>
    <x v="24"/>
    <n v="16"/>
    <n v="49"/>
    <n v="30"/>
    <x v="1"/>
    <n v="27"/>
    <n v="7.4999999999999997E-2"/>
    <n v="2780.5"/>
    <n v="2057.5700000000002"/>
    <n v="18003.737499999999"/>
    <n v="3600.7474999999977"/>
  </r>
  <r>
    <s v="SO - 0006312"/>
    <s v="Distributor"/>
    <s v="WARE-PUJ1005"/>
    <d v="2020-03-10T00:00:00"/>
    <x v="735"/>
    <d v="2020-06-18T00:00:00"/>
    <x v="535"/>
    <n v="15"/>
    <s v="USD"/>
    <x v="8"/>
    <n v="23"/>
    <n v="29"/>
    <n v="284"/>
    <x v="2"/>
    <n v="7"/>
    <n v="0.1"/>
    <n v="2010"/>
    <n v="824.09999999999991"/>
    <n v="3618"/>
    <n v="1969.8000000000002"/>
  </r>
  <r>
    <s v="SO - 0006313"/>
    <s v="In-Store"/>
    <s v="WARE-PUJ1005"/>
    <d v="2020-03-10T00:00:00"/>
    <x v="736"/>
    <d v="2020-06-18T00:00:00"/>
    <x v="536"/>
    <n v="21"/>
    <s v="USD"/>
    <x v="7"/>
    <n v="4"/>
    <n v="9"/>
    <n v="327"/>
    <x v="1"/>
    <n v="27"/>
    <n v="0.15"/>
    <n v="1822.4"/>
    <n v="1530.816"/>
    <n v="9294.2400000000016"/>
    <n v="109.34400000000096"/>
  </r>
  <r>
    <s v="SO - 0006314"/>
    <s v="Online"/>
    <s v="WARE-MKL1006"/>
    <d v="2020-03-10T00:00:00"/>
    <x v="736"/>
    <d v="2020-06-23T00:00:00"/>
    <x v="543"/>
    <n v="24"/>
    <s v="USD"/>
    <x v="17"/>
    <n v="20"/>
    <n v="31"/>
    <n v="334"/>
    <x v="2"/>
    <n v="4"/>
    <n v="0.2"/>
    <n v="2010"/>
    <n v="884.4"/>
    <n v="3216"/>
    <n v="1447.2"/>
  </r>
  <r>
    <s v="SO - 0006315"/>
    <s v="In-Store"/>
    <s v="WARE-MKL1006"/>
    <d v="2020-03-10T00:00:00"/>
    <x v="736"/>
    <d v="2020-06-30T00:00:00"/>
    <x v="532"/>
    <n v="19"/>
    <s v="USD"/>
    <x v="14"/>
    <n v="7"/>
    <n v="13"/>
    <n v="343"/>
    <x v="3"/>
    <n v="28"/>
    <n v="0.2"/>
    <n v="3973.1"/>
    <n v="2066.0120000000002"/>
    <n v="6356.96"/>
    <n v="2224.9359999999997"/>
  </r>
  <r>
    <s v="SO - 0006316"/>
    <s v="In-Store"/>
    <s v="WARE-XYS1001"/>
    <d v="2019-12-01T00:00:00"/>
    <x v="736"/>
    <d v="2020-06-24T00:00:00"/>
    <x v="534"/>
    <n v="12"/>
    <s v="USD"/>
    <x v="0"/>
    <n v="6"/>
    <n v="22"/>
    <n v="22"/>
    <x v="1"/>
    <n v="33"/>
    <n v="7.4999999999999997E-2"/>
    <n v="1319.9"/>
    <n v="989.92500000000007"/>
    <n v="1220.9075000000003"/>
    <n v="230.98250000000019"/>
  </r>
  <r>
    <s v="SO - 0006317"/>
    <s v="In-Store"/>
    <s v="WARE-PUJ1005"/>
    <d v="2020-03-10T00:00:00"/>
    <x v="736"/>
    <d v="2020-06-27T00:00:00"/>
    <x v="541"/>
    <n v="20"/>
    <s v="USD"/>
    <x v="26"/>
    <n v="3"/>
    <n v="36"/>
    <n v="284"/>
    <x v="1"/>
    <n v="17"/>
    <n v="7.4999999999999997E-2"/>
    <n v="2378.5"/>
    <n v="1070.325"/>
    <n v="13200.675000000001"/>
    <n v="6778.7250000000004"/>
  </r>
  <r>
    <s v="SO - 0006318"/>
    <s v="Online"/>
    <s v="WARE-NMK1003"/>
    <d v="2020-03-10T00:00:00"/>
    <x v="736"/>
    <d v="2020-06-19T00:00:00"/>
    <x v="530"/>
    <n v="11"/>
    <s v="USD"/>
    <x v="16"/>
    <n v="18"/>
    <n v="43"/>
    <n v="109"/>
    <x v="1"/>
    <n v="31"/>
    <n v="7.4999999999999997E-2"/>
    <n v="737"/>
    <n v="574.86"/>
    <n v="4090.3500000000004"/>
    <n v="641.19000000000051"/>
  </r>
  <r>
    <s v="SO - 0006319"/>
    <s v="In-Store"/>
    <s v="WARE-MKL1006"/>
    <d v="2020-03-10T00:00:00"/>
    <x v="736"/>
    <d v="2020-07-01T00:00:00"/>
    <x v="541"/>
    <n v="20"/>
    <s v="USD"/>
    <x v="0"/>
    <n v="6"/>
    <n v="11"/>
    <n v="336"/>
    <x v="1"/>
    <n v="17"/>
    <n v="7.4999999999999997E-2"/>
    <n v="2586.2000000000003"/>
    <n v="1965.5120000000002"/>
    <n v="2392.2350000000006"/>
    <n v="426.72300000000041"/>
  </r>
  <r>
    <s v="SO - 0006320"/>
    <s v="In-Store"/>
    <s v="WARE-MKL1006"/>
    <d v="2020-03-10T00:00:00"/>
    <x v="736"/>
    <d v="2020-06-11T00:00:00"/>
    <x v="531"/>
    <n v="10"/>
    <s v="USD"/>
    <x v="14"/>
    <n v="7"/>
    <n v="41"/>
    <n v="337"/>
    <x v="0"/>
    <n v="5"/>
    <n v="0.1"/>
    <n v="3999.9"/>
    <n v="2159.9460000000004"/>
    <n v="25199.37"/>
    <n v="10079.747999999996"/>
  </r>
  <r>
    <s v="SO - 0006321"/>
    <s v="Online"/>
    <s v="WARE-XYS1001"/>
    <d v="2020-03-10T00:00:00"/>
    <x v="736"/>
    <d v="2020-06-22T00:00:00"/>
    <x v="540"/>
    <n v="18"/>
    <s v="USD"/>
    <x v="18"/>
    <n v="13"/>
    <n v="12"/>
    <n v="6"/>
    <x v="3"/>
    <n v="6"/>
    <n v="0.05"/>
    <n v="3939.6"/>
    <n v="2481.9479999999999"/>
    <n v="3742.62"/>
    <n v="1260.672"/>
  </r>
  <r>
    <s v="SO - 0006322"/>
    <s v="Online"/>
    <s v="WARE-NMK1003"/>
    <d v="2020-03-10T00:00:00"/>
    <x v="736"/>
    <d v="2020-06-29T00:00:00"/>
    <x v="527"/>
    <n v="7"/>
    <s v="USD"/>
    <x v="5"/>
    <n v="12"/>
    <n v="35"/>
    <n v="131"/>
    <x v="1"/>
    <n v="27"/>
    <n v="0.15"/>
    <n v="3725.2000000000003"/>
    <n v="2756.6480000000001"/>
    <n v="25331.360000000001"/>
    <n v="3278.1759999999995"/>
  </r>
  <r>
    <s v="SO - 0006323"/>
    <s v="Distributor"/>
    <s v="WARE-UHY1004"/>
    <d v="2020-03-10T00:00:00"/>
    <x v="736"/>
    <d v="2020-06-07T00:00:00"/>
    <x v="530"/>
    <n v="11"/>
    <s v="USD"/>
    <x v="2"/>
    <n v="21"/>
    <n v="39"/>
    <n v="229"/>
    <x v="4"/>
    <n v="10"/>
    <n v="0.05"/>
    <n v="2525.9"/>
    <n v="1010.3600000000001"/>
    <n v="7198.8150000000005"/>
    <n v="4167.7350000000006"/>
  </r>
  <r>
    <s v="SO - 0006324"/>
    <s v="In-Store"/>
    <s v="WARE-NMK1003"/>
    <d v="2020-03-10T00:00:00"/>
    <x v="737"/>
    <d v="2020-06-30T00:00:00"/>
    <x v="538"/>
    <n v="12"/>
    <s v="USD"/>
    <x v="7"/>
    <n v="4"/>
    <n v="7"/>
    <n v="144"/>
    <x v="1"/>
    <n v="3"/>
    <n v="0.2"/>
    <n v="1809"/>
    <n v="741.68999999999994"/>
    <n v="2894.4"/>
    <n v="1411.0200000000002"/>
  </r>
  <r>
    <s v="SO - 0006325"/>
    <s v="Online"/>
    <s v="WARE-XYS1001"/>
    <d v="2020-03-10T00:00:00"/>
    <x v="737"/>
    <d v="2020-07-03T00:00:00"/>
    <x v="529"/>
    <n v="16"/>
    <s v="USD"/>
    <x v="1"/>
    <n v="14"/>
    <n v="22"/>
    <n v="22"/>
    <x v="2"/>
    <n v="7"/>
    <n v="0.15"/>
    <n v="1963.1000000000001"/>
    <n v="1138.598"/>
    <n v="1668.635"/>
    <n v="530.03700000000003"/>
  </r>
  <r>
    <s v="SO - 0006326"/>
    <s v="Online"/>
    <s v="WARE-XYS1001"/>
    <d v="2020-03-10T00:00:00"/>
    <x v="737"/>
    <d v="2020-06-15T00:00:00"/>
    <x v="540"/>
    <n v="17"/>
    <s v="USD"/>
    <x v="24"/>
    <n v="16"/>
    <n v="42"/>
    <n v="28"/>
    <x v="1"/>
    <n v="2"/>
    <n v="0.2"/>
    <n v="2800.6"/>
    <n v="1316.2819999999999"/>
    <n v="15683.36"/>
    <n v="6469.3860000000004"/>
  </r>
  <r>
    <s v="SO - 0006327"/>
    <s v="Distributor"/>
    <s v="WARE-XYS1001"/>
    <d v="2020-03-10T00:00:00"/>
    <x v="737"/>
    <d v="2020-06-16T00:00:00"/>
    <x v="540"/>
    <n v="17"/>
    <s v="USD"/>
    <x v="4"/>
    <n v="22"/>
    <n v="18"/>
    <n v="54"/>
    <x v="2"/>
    <n v="13"/>
    <n v="0.05"/>
    <n v="4013.3"/>
    <n v="2929.7090000000003"/>
    <n v="15250.54"/>
    <n v="3531.7039999999997"/>
  </r>
  <r>
    <s v="SO - 0006328"/>
    <s v="In-Store"/>
    <s v="WARE-XYS1001"/>
    <d v="2020-03-10T00:00:00"/>
    <x v="737"/>
    <d v="2020-06-25T00:00:00"/>
    <x v="524"/>
    <n v="5"/>
    <s v="USD"/>
    <x v="9"/>
    <n v="8"/>
    <n v="27"/>
    <n v="6"/>
    <x v="1"/>
    <n v="26"/>
    <n v="0.1"/>
    <n v="247.9"/>
    <n v="114.03400000000001"/>
    <n v="1784.88"/>
    <n v="872.60800000000006"/>
  </r>
  <r>
    <s v="SO - 0006329"/>
    <s v="Online"/>
    <s v="WARE-PUJ1005"/>
    <d v="2020-03-10T00:00:00"/>
    <x v="737"/>
    <d v="2020-07-03T00:00:00"/>
    <x v="534"/>
    <n v="11"/>
    <s v="USD"/>
    <x v="16"/>
    <n v="18"/>
    <n v="1"/>
    <n v="314"/>
    <x v="0"/>
    <n v="34"/>
    <n v="7.4999999999999997E-2"/>
    <n v="2713.5"/>
    <n v="1600.9649999999999"/>
    <n v="20079.900000000001"/>
    <n v="7272.1800000000021"/>
  </r>
  <r>
    <s v="SO - 0006330"/>
    <s v="Online"/>
    <s v="WARE-MKL1006"/>
    <d v="2020-03-10T00:00:00"/>
    <x v="737"/>
    <d v="2020-06-20T00:00:00"/>
    <x v="527"/>
    <n v="6"/>
    <s v="USD"/>
    <x v="24"/>
    <n v="16"/>
    <n v="49"/>
    <n v="339"/>
    <x v="0"/>
    <n v="15"/>
    <n v="0.15"/>
    <n v="3162.4"/>
    <n v="1612.8240000000001"/>
    <n v="8064.1200000000008"/>
    <n v="3225.648000000001"/>
  </r>
  <r>
    <s v="SO - 0006331"/>
    <s v="Distributor"/>
    <s v="WARE-XYS1001"/>
    <d v="2020-03-10T00:00:00"/>
    <x v="738"/>
    <d v="2020-06-28T00:00:00"/>
    <x v="528"/>
    <n v="3"/>
    <s v="USD"/>
    <x v="4"/>
    <n v="22"/>
    <n v="26"/>
    <n v="57"/>
    <x v="1"/>
    <n v="32"/>
    <n v="0.15"/>
    <n v="1078.7"/>
    <n v="571.71100000000001"/>
    <n v="1833.79"/>
    <n v="690.36799999999994"/>
  </r>
  <r>
    <s v="SO - 0006332"/>
    <s v="In-Store"/>
    <s v="WARE-UHY1004"/>
    <d v="2020-03-10T00:00:00"/>
    <x v="738"/>
    <d v="2020-06-14T00:00:00"/>
    <x v="544"/>
    <n v="29"/>
    <s v="USD"/>
    <x v="11"/>
    <n v="5"/>
    <n v="34"/>
    <n v="218"/>
    <x v="1"/>
    <n v="43"/>
    <n v="0.05"/>
    <n v="2391.9"/>
    <n v="1172.0309999999999"/>
    <n v="4544.6099999999997"/>
    <n v="2200.5479999999998"/>
  </r>
  <r>
    <s v="SO - 0006333"/>
    <s v="In-Store"/>
    <s v="WARE-UHY1004"/>
    <d v="2020-03-10T00:00:00"/>
    <x v="738"/>
    <d v="2020-06-15T00:00:00"/>
    <x v="526"/>
    <n v="2"/>
    <s v="USD"/>
    <x v="6"/>
    <n v="10"/>
    <n v="3"/>
    <n v="207"/>
    <x v="0"/>
    <n v="12"/>
    <n v="0.4"/>
    <n v="207.70000000000002"/>
    <n v="103.85000000000001"/>
    <n v="373.86"/>
    <n v="62.31"/>
  </r>
  <r>
    <s v="SO - 0006334"/>
    <s v="In-Store"/>
    <s v="WARE-PUJ1005"/>
    <d v="2020-03-10T00:00:00"/>
    <x v="738"/>
    <d v="2020-06-26T00:00:00"/>
    <x v="531"/>
    <n v="8"/>
    <s v="USD"/>
    <x v="5"/>
    <n v="12"/>
    <n v="37"/>
    <n v="266"/>
    <x v="0"/>
    <n v="12"/>
    <n v="0.3"/>
    <n v="1125.6000000000001"/>
    <n v="472.75200000000007"/>
    <n v="4727.5199999999995"/>
    <n v="1891.0079999999989"/>
  </r>
  <r>
    <s v="SO - 0006335"/>
    <s v="Online"/>
    <s v="WARE-NBV1002"/>
    <d v="2020-03-10T00:00:00"/>
    <x v="738"/>
    <d v="2020-06-28T00:00:00"/>
    <x v="540"/>
    <n v="16"/>
    <s v="USD"/>
    <x v="5"/>
    <n v="12"/>
    <n v="44"/>
    <n v="83"/>
    <x v="1"/>
    <n v="31"/>
    <n v="7.4999999999999997E-2"/>
    <n v="1929.6000000000001"/>
    <n v="1080.5760000000002"/>
    <n v="1784.88"/>
    <n v="704.30399999999986"/>
  </r>
  <r>
    <s v="SO - 0006336"/>
    <s v="Wholesale"/>
    <s v="WARE-NBV1002"/>
    <d v="2020-03-10T00:00:00"/>
    <x v="738"/>
    <d v="2020-06-19T00:00:00"/>
    <x v="531"/>
    <n v="8"/>
    <s v="USD"/>
    <x v="25"/>
    <n v="27"/>
    <n v="46"/>
    <n v="75"/>
    <x v="1"/>
    <n v="43"/>
    <n v="0.05"/>
    <n v="2934.6"/>
    <n v="2230.2959999999998"/>
    <n v="2787.87"/>
    <n v="557.57400000000007"/>
  </r>
  <r>
    <s v="SO - 0006337"/>
    <s v="Wholesale"/>
    <s v="WARE-NMK1003"/>
    <d v="2020-03-10T00:00:00"/>
    <x v="738"/>
    <d v="2020-07-01T00:00:00"/>
    <x v="533"/>
    <n v="24"/>
    <s v="USD"/>
    <x v="3"/>
    <n v="28"/>
    <n v="27"/>
    <n v="188"/>
    <x v="1"/>
    <n v="30"/>
    <n v="0.05"/>
    <n v="268"/>
    <n v="160.79999999999998"/>
    <n v="2036.8"/>
    <n v="750.40000000000009"/>
  </r>
  <r>
    <s v="SO - 0006338"/>
    <s v="Online"/>
    <s v="WARE-PUJ1005"/>
    <d v="2020-03-10T00:00:00"/>
    <x v="738"/>
    <d v="2020-07-03T00:00:00"/>
    <x v="541"/>
    <n v="18"/>
    <s v="USD"/>
    <x v="17"/>
    <n v="20"/>
    <n v="49"/>
    <n v="298"/>
    <x v="3"/>
    <n v="6"/>
    <n v="0.15"/>
    <n v="3979.8"/>
    <n v="3144.0420000000004"/>
    <n v="3382.83"/>
    <n v="238.78799999999956"/>
  </r>
  <r>
    <s v="SO - 0006339"/>
    <s v="In-Store"/>
    <s v="WARE-NMK1003"/>
    <d v="2020-03-10T00:00:00"/>
    <x v="738"/>
    <d v="2020-07-01T00:00:00"/>
    <x v="545"/>
    <n v="36"/>
    <s v="USD"/>
    <x v="13"/>
    <n v="2"/>
    <n v="22"/>
    <n v="156"/>
    <x v="2"/>
    <n v="8"/>
    <n v="0.1"/>
    <n v="2881"/>
    <n v="2362.42"/>
    <n v="15557.4"/>
    <n v="1382.8799999999992"/>
  </r>
  <r>
    <s v="SO - 0006340"/>
    <s v="Online"/>
    <s v="WARE-NMK1003"/>
    <d v="2020-03-10T00:00:00"/>
    <x v="738"/>
    <d v="2020-07-05T00:00:00"/>
    <x v="537"/>
    <n v="25"/>
    <s v="USD"/>
    <x v="16"/>
    <n v="18"/>
    <n v="35"/>
    <n v="171"/>
    <x v="0"/>
    <n v="15"/>
    <n v="0.1"/>
    <n v="254.6"/>
    <n v="150.214"/>
    <n v="1833.12"/>
    <n v="631.4079999999999"/>
  </r>
  <r>
    <s v="SO - 0006341"/>
    <s v="In-Store"/>
    <s v="WARE-NMK1003"/>
    <d v="2020-03-10T00:00:00"/>
    <x v="739"/>
    <d v="2020-06-23T00:00:00"/>
    <x v="539"/>
    <n v="22"/>
    <s v="USD"/>
    <x v="22"/>
    <n v="11"/>
    <n v="9"/>
    <n v="144"/>
    <x v="3"/>
    <n v="47"/>
    <n v="7.4999999999999997E-2"/>
    <n v="3926.2000000000003"/>
    <n v="2826.864"/>
    <n v="14526.940000000002"/>
    <n v="3219.4840000000022"/>
  </r>
  <r>
    <s v="SO - 0006342"/>
    <s v="Online"/>
    <s v="WARE-NMK1003"/>
    <d v="2020-03-10T00:00:00"/>
    <x v="739"/>
    <d v="2020-06-22T00:00:00"/>
    <x v="537"/>
    <n v="24"/>
    <s v="USD"/>
    <x v="20"/>
    <n v="17"/>
    <n v="16"/>
    <n v="153"/>
    <x v="1"/>
    <n v="35"/>
    <n v="0.1"/>
    <n v="2626.4"/>
    <n v="1891.008"/>
    <n v="9455.0400000000009"/>
    <n v="1891.0080000000007"/>
  </r>
  <r>
    <s v="SO - 0006343"/>
    <s v="Online"/>
    <s v="WARE-XYS1001"/>
    <d v="2020-03-10T00:00:00"/>
    <x v="739"/>
    <d v="2020-06-23T00:00:00"/>
    <x v="530"/>
    <n v="8"/>
    <s v="USD"/>
    <x v="19"/>
    <n v="19"/>
    <n v="43"/>
    <n v="48"/>
    <x v="1"/>
    <n v="27"/>
    <n v="0.3"/>
    <n v="1869.3"/>
    <n v="1271.124"/>
    <n v="1308.51"/>
    <n v="37.385999999999967"/>
  </r>
  <r>
    <s v="SO - 0006344"/>
    <s v="In-Store"/>
    <s v="WARE-XYS1001"/>
    <d v="2020-03-10T00:00:00"/>
    <x v="739"/>
    <d v="2020-07-04T00:00:00"/>
    <x v="535"/>
    <n v="11"/>
    <s v="USD"/>
    <x v="22"/>
    <n v="11"/>
    <n v="10"/>
    <n v="24"/>
    <x v="1"/>
    <n v="23"/>
    <n v="0.05"/>
    <n v="2519.2000000000003"/>
    <n v="1990.1680000000003"/>
    <n v="11966.2"/>
    <n v="2015.3599999999988"/>
  </r>
  <r>
    <s v="SO - 0006345"/>
    <s v="Distributor"/>
    <s v="WARE-PUJ1005"/>
    <d v="2020-03-10T00:00:00"/>
    <x v="739"/>
    <d v="2020-06-28T00:00:00"/>
    <x v="535"/>
    <n v="11"/>
    <s v="USD"/>
    <x v="8"/>
    <n v="23"/>
    <n v="27"/>
    <n v="265"/>
    <x v="0"/>
    <n v="20"/>
    <n v="0.1"/>
    <n v="1072"/>
    <n v="503.84"/>
    <n v="964.80000000000007"/>
    <n v="460.96000000000009"/>
  </r>
  <r>
    <s v="SO - 0006346"/>
    <s v="Online"/>
    <s v="WARE-NMK1003"/>
    <d v="2020-03-10T00:00:00"/>
    <x v="739"/>
    <d v="2020-06-29T00:00:00"/>
    <x v="524"/>
    <n v="3"/>
    <s v="USD"/>
    <x v="24"/>
    <n v="16"/>
    <n v="46"/>
    <n v="110"/>
    <x v="1"/>
    <n v="36"/>
    <n v="0.05"/>
    <n v="1185.9000000000001"/>
    <n v="640.38600000000008"/>
    <n v="4506.42"/>
    <n v="1944.8759999999997"/>
  </r>
  <r>
    <s v="SO - 0006347"/>
    <s v="Wholesale"/>
    <s v="WARE-XYS1001"/>
    <d v="2020-03-10T00:00:00"/>
    <x v="740"/>
    <d v="2020-06-17T00:00:00"/>
    <x v="532"/>
    <n v="15"/>
    <s v="USD"/>
    <x v="25"/>
    <n v="27"/>
    <n v="18"/>
    <n v="39"/>
    <x v="1"/>
    <n v="36"/>
    <n v="0.15"/>
    <n v="1125.6000000000001"/>
    <n v="529.03200000000004"/>
    <n v="2870.28"/>
    <n v="1283.1840000000002"/>
  </r>
  <r>
    <s v="SO - 0006348"/>
    <s v="In-Store"/>
    <s v="WARE-NMK1003"/>
    <d v="2020-03-10T00:00:00"/>
    <x v="740"/>
    <d v="2020-06-11T00:00:00"/>
    <x v="539"/>
    <n v="21"/>
    <s v="USD"/>
    <x v="13"/>
    <n v="2"/>
    <n v="10"/>
    <n v="186"/>
    <x v="1"/>
    <n v="21"/>
    <n v="0.15"/>
    <n v="3979.8"/>
    <n v="2427.6779999999999"/>
    <n v="20296.980000000003"/>
    <n v="5730.9120000000039"/>
  </r>
  <r>
    <s v="SO - 0006349"/>
    <s v="Online"/>
    <s v="WARE-NMK1003"/>
    <d v="2020-03-10T00:00:00"/>
    <x v="740"/>
    <d v="2020-06-26T00:00:00"/>
    <x v="534"/>
    <n v="8"/>
    <s v="USD"/>
    <x v="1"/>
    <n v="14"/>
    <n v="17"/>
    <n v="199"/>
    <x v="1"/>
    <n v="14"/>
    <n v="0.1"/>
    <n v="804"/>
    <n v="329.64"/>
    <n v="1447.2"/>
    <n v="787.92000000000007"/>
  </r>
  <r>
    <s v="SO - 0006350"/>
    <s v="Distributor"/>
    <s v="WARE-UHY1004"/>
    <d v="2020-03-10T00:00:00"/>
    <x v="740"/>
    <d v="2020-06-25T00:00:00"/>
    <x v="527"/>
    <n v="3"/>
    <s v="USD"/>
    <x v="8"/>
    <n v="23"/>
    <n v="20"/>
    <n v="241"/>
    <x v="0"/>
    <n v="12"/>
    <n v="0.1"/>
    <n v="958.1"/>
    <n v="411.983"/>
    <n v="6898.3200000000006"/>
    <n v="3602.4560000000006"/>
  </r>
  <r>
    <s v="SO - 0006351"/>
    <s v="Distributor"/>
    <s v="WARE-PUJ1005"/>
    <d v="2020-03-10T00:00:00"/>
    <x v="740"/>
    <d v="2020-06-12T00:00:00"/>
    <x v="541"/>
    <n v="16"/>
    <s v="USD"/>
    <x v="8"/>
    <n v="23"/>
    <n v="26"/>
    <n v="309"/>
    <x v="1"/>
    <n v="14"/>
    <n v="0.4"/>
    <n v="2680"/>
    <n v="1259.5999999999999"/>
    <n v="9648"/>
    <n v="2090.4000000000005"/>
  </r>
  <r>
    <s v="SO - 0006352"/>
    <s v="In-Store"/>
    <s v="WARE-XYS1001"/>
    <d v="2020-03-10T00:00:00"/>
    <x v="741"/>
    <d v="2020-06-28T00:00:00"/>
    <x v="531"/>
    <n v="5"/>
    <s v="USD"/>
    <x v="26"/>
    <n v="3"/>
    <n v="11"/>
    <n v="51"/>
    <x v="1"/>
    <n v="46"/>
    <n v="7.4999999999999997E-2"/>
    <n v="1976.5"/>
    <n v="1600.9650000000001"/>
    <n v="10969.575000000001"/>
    <n v="1363.7849999999999"/>
  </r>
  <r>
    <s v="SO - 0006353"/>
    <s v="Distributor"/>
    <s v="WARE-NMK1003"/>
    <d v="2020-03-10T00:00:00"/>
    <x v="741"/>
    <d v="2020-07-08T00:00:00"/>
    <x v="539"/>
    <n v="20"/>
    <s v="USD"/>
    <x v="8"/>
    <n v="23"/>
    <n v="2"/>
    <n v="136"/>
    <x v="1"/>
    <n v="23"/>
    <n v="0.15"/>
    <n v="1038.5"/>
    <n v="654.255"/>
    <n v="1765.45"/>
    <n v="456.94000000000005"/>
  </r>
  <r>
    <s v="SO - 0006354"/>
    <s v="Online"/>
    <s v="WARE-NMK1003"/>
    <d v="2020-03-10T00:00:00"/>
    <x v="741"/>
    <d v="2020-07-04T00:00:00"/>
    <x v="536"/>
    <n v="16"/>
    <s v="USD"/>
    <x v="23"/>
    <n v="15"/>
    <n v="11"/>
    <n v="89"/>
    <x v="1"/>
    <n v="26"/>
    <n v="7.4999999999999997E-2"/>
    <n v="2559.4"/>
    <n v="1484.452"/>
    <n v="4734.8900000000003"/>
    <n v="1765.9860000000003"/>
  </r>
  <r>
    <s v="SO - 0006355"/>
    <s v="Distributor"/>
    <s v="WARE-XYS1001"/>
    <d v="2020-03-10T00:00:00"/>
    <x v="741"/>
    <d v="2020-06-21T00:00:00"/>
    <x v="531"/>
    <n v="5"/>
    <s v="USD"/>
    <x v="15"/>
    <n v="24"/>
    <n v="27"/>
    <n v="45"/>
    <x v="1"/>
    <n v="2"/>
    <n v="7.4999999999999997E-2"/>
    <n v="1118.9000000000001"/>
    <n v="525.88300000000004"/>
    <n v="3104.9475000000002"/>
    <n v="1527.2985000000001"/>
  </r>
  <r>
    <s v="SO - 0006356"/>
    <s v="Online"/>
    <s v="WARE-NMK1003"/>
    <d v="2020-03-10T00:00:00"/>
    <x v="741"/>
    <d v="2020-06-18T00:00:00"/>
    <x v="534"/>
    <n v="7"/>
    <s v="USD"/>
    <x v="19"/>
    <n v="19"/>
    <n v="48"/>
    <n v="154"/>
    <x v="2"/>
    <n v="7"/>
    <n v="0.1"/>
    <n v="2539.3000000000002"/>
    <n v="1244.2570000000001"/>
    <n v="13712.220000000001"/>
    <n v="6246.6780000000008"/>
  </r>
  <r>
    <s v="SO - 0006357"/>
    <s v="In-Store"/>
    <s v="WARE-NMK1003"/>
    <d v="2020-03-10T00:00:00"/>
    <x v="741"/>
    <d v="2020-06-24T00:00:00"/>
    <x v="534"/>
    <n v="7"/>
    <s v="USD"/>
    <x v="10"/>
    <n v="9"/>
    <n v="33"/>
    <n v="148"/>
    <x v="2"/>
    <n v="7"/>
    <n v="0.05"/>
    <n v="1125.6000000000001"/>
    <n v="934.24800000000005"/>
    <n v="3207.96"/>
    <n v="405.21599999999989"/>
  </r>
  <r>
    <s v="SO - 0006358"/>
    <s v="Online"/>
    <s v="WARE-PUJ1005"/>
    <d v="2020-03-10T00:00:00"/>
    <x v="741"/>
    <d v="2020-06-15T00:00:00"/>
    <x v="530"/>
    <n v="6"/>
    <s v="USD"/>
    <x v="17"/>
    <n v="20"/>
    <n v="7"/>
    <n v="285"/>
    <x v="0"/>
    <n v="15"/>
    <n v="7.4999999999999997E-2"/>
    <n v="1996.6000000000001"/>
    <n v="1098.1300000000001"/>
    <n v="12927.985000000001"/>
    <n v="5241.0749999999998"/>
  </r>
  <r>
    <s v="SO - 0006359"/>
    <s v="Online"/>
    <s v="WARE-PUJ1005"/>
    <d v="2020-03-10T00:00:00"/>
    <x v="741"/>
    <d v="2020-06-17T00:00:00"/>
    <x v="529"/>
    <n v="12"/>
    <s v="USD"/>
    <x v="5"/>
    <n v="12"/>
    <n v="36"/>
    <n v="317"/>
    <x v="0"/>
    <n v="38"/>
    <n v="0.15"/>
    <n v="1956.4"/>
    <n v="1545.556"/>
    <n v="4988.8200000000006"/>
    <n v="352.15200000000095"/>
  </r>
  <r>
    <s v="SO - 0006360"/>
    <s v="Distributor"/>
    <s v="WARE-NMK1003"/>
    <d v="2020-03-10T00:00:00"/>
    <x v="742"/>
    <d v="2020-07-06T00:00:00"/>
    <x v="538"/>
    <n v="7"/>
    <s v="USD"/>
    <x v="4"/>
    <n v="22"/>
    <n v="44"/>
    <n v="154"/>
    <x v="1"/>
    <n v="46"/>
    <n v="0.1"/>
    <n v="3323.2000000000003"/>
    <n v="2592.0960000000005"/>
    <n v="20936.160000000003"/>
    <n v="2791.4880000000012"/>
  </r>
  <r>
    <s v="SO - 0006361"/>
    <s v="Online"/>
    <s v="WARE-MKL1006"/>
    <d v="2020-03-10T00:00:00"/>
    <x v="742"/>
    <d v="2020-06-17T00:00:00"/>
    <x v="534"/>
    <n v="6"/>
    <s v="USD"/>
    <x v="16"/>
    <n v="18"/>
    <n v="42"/>
    <n v="358"/>
    <x v="1"/>
    <n v="24"/>
    <n v="0.15"/>
    <n v="1005"/>
    <n v="482.4"/>
    <n v="5125.5"/>
    <n v="2231.1000000000004"/>
  </r>
  <r>
    <s v="SO - 0006362"/>
    <s v="In-Store"/>
    <s v="WARE-UHY1004"/>
    <d v="2020-03-10T00:00:00"/>
    <x v="742"/>
    <d v="2020-06-14T00:00:00"/>
    <x v="536"/>
    <n v="15"/>
    <s v="USD"/>
    <x v="26"/>
    <n v="3"/>
    <n v="50"/>
    <n v="210"/>
    <x v="1"/>
    <n v="40"/>
    <n v="7.4999999999999997E-2"/>
    <n v="5386.8"/>
    <n v="3070.4759999999997"/>
    <n v="29896.740000000005"/>
    <n v="11473.884000000005"/>
  </r>
  <r>
    <s v="SO - 0006363"/>
    <s v="Online"/>
    <s v="WARE-NBV1002"/>
    <d v="2020-03-10T00:00:00"/>
    <x v="742"/>
    <d v="2020-06-27T00:00:00"/>
    <x v="532"/>
    <n v="13"/>
    <s v="USD"/>
    <x v="17"/>
    <n v="20"/>
    <n v="5"/>
    <n v="66"/>
    <x v="1"/>
    <n v="23"/>
    <n v="0.15"/>
    <n v="5480.6"/>
    <n v="3672.0020000000004"/>
    <n v="32609.570000000003"/>
    <n v="6905.5560000000005"/>
  </r>
  <r>
    <s v="SO - 0006364"/>
    <s v="In-Store"/>
    <s v="WARE-UHY1004"/>
    <d v="2020-03-10T00:00:00"/>
    <x v="742"/>
    <d v="2020-06-30T00:00:00"/>
    <x v="535"/>
    <n v="8"/>
    <s v="USD"/>
    <x v="13"/>
    <n v="2"/>
    <n v="6"/>
    <n v="224"/>
    <x v="0"/>
    <n v="19"/>
    <n v="0.3"/>
    <n v="5185.8"/>
    <n v="2644.7580000000003"/>
    <n v="18150.3"/>
    <n v="4926.5099999999984"/>
  </r>
  <r>
    <s v="SO - 0006365"/>
    <s v="Online"/>
    <s v="WARE-NMK1003"/>
    <d v="2020-03-10T00:00:00"/>
    <x v="742"/>
    <d v="2020-06-30T00:00:00"/>
    <x v="529"/>
    <n v="11"/>
    <s v="USD"/>
    <x v="17"/>
    <n v="20"/>
    <n v="12"/>
    <n v="94"/>
    <x v="3"/>
    <n v="6"/>
    <n v="7.4999999999999997E-2"/>
    <n v="1005"/>
    <n v="532.65"/>
    <n v="1859.25"/>
    <n v="793.95"/>
  </r>
  <r>
    <s v="SO - 0006366"/>
    <s v="In-Store"/>
    <s v="WARE-NMK1003"/>
    <d v="2020-03-10T00:00:00"/>
    <x v="742"/>
    <d v="2020-07-08T00:00:00"/>
    <x v="546"/>
    <n v="27"/>
    <s v="USD"/>
    <x v="9"/>
    <n v="8"/>
    <n v="36"/>
    <n v="160"/>
    <x v="1"/>
    <n v="33"/>
    <n v="0.05"/>
    <n v="1715.2"/>
    <n v="1080.576"/>
    <n v="8147.2"/>
    <n v="2744.3199999999997"/>
  </r>
  <r>
    <s v="SO - 0006367"/>
    <s v="In-Store"/>
    <s v="WARE-PUJ1005"/>
    <d v="2020-03-10T00:00:00"/>
    <x v="742"/>
    <d v="2020-06-29T00:00:00"/>
    <x v="532"/>
    <n v="13"/>
    <s v="USD"/>
    <x v="27"/>
    <n v="1"/>
    <n v="23"/>
    <n v="263"/>
    <x v="1"/>
    <n v="11"/>
    <n v="0.1"/>
    <n v="783.9"/>
    <n v="399.78899999999999"/>
    <n v="705.51"/>
    <n v="305.721"/>
  </r>
  <r>
    <s v="SO - 0006368"/>
    <s v="Online"/>
    <s v="WARE-PUJ1005"/>
    <d v="2020-03-10T00:00:00"/>
    <x v="742"/>
    <d v="2020-07-03T00:00:00"/>
    <x v="536"/>
    <n v="15"/>
    <s v="USD"/>
    <x v="23"/>
    <n v="15"/>
    <n v="32"/>
    <n v="313"/>
    <x v="0"/>
    <n v="22"/>
    <n v="0.05"/>
    <n v="214.4"/>
    <n v="132.928"/>
    <n v="1629.44"/>
    <n v="566.01600000000008"/>
  </r>
  <r>
    <s v="SO - 0006369"/>
    <s v="In-Store"/>
    <s v="WARE-NBV1002"/>
    <d v="2020-03-10T00:00:00"/>
    <x v="742"/>
    <d v="2020-06-14T00:00:00"/>
    <x v="547"/>
    <n v="22"/>
    <s v="USD"/>
    <x v="22"/>
    <n v="11"/>
    <n v="1"/>
    <n v="75"/>
    <x v="2"/>
    <n v="4"/>
    <n v="0.2"/>
    <n v="1058.6000000000001"/>
    <n v="561.05800000000011"/>
    <n v="5928.1600000000008"/>
    <n v="2000.7539999999999"/>
  </r>
  <r>
    <s v="SO - 0006370"/>
    <s v="In-Store"/>
    <s v="WARE-PUJ1005"/>
    <d v="2020-03-10T00:00:00"/>
    <x v="742"/>
    <d v="2020-06-30T00:00:00"/>
    <x v="532"/>
    <n v="13"/>
    <s v="USD"/>
    <x v="22"/>
    <n v="11"/>
    <n v="29"/>
    <n v="295"/>
    <x v="0"/>
    <n v="22"/>
    <n v="0.15"/>
    <n v="1695.1000000000001"/>
    <n v="1101.8150000000001"/>
    <n v="11526.68"/>
    <n v="2712.16"/>
  </r>
  <r>
    <s v="SO - 0006371"/>
    <s v="Online"/>
    <s v="WARE-NBV1002"/>
    <d v="2020-03-10T00:00:00"/>
    <x v="743"/>
    <d v="2020-07-02T00:00:00"/>
    <x v="534"/>
    <n v="5"/>
    <s v="USD"/>
    <x v="20"/>
    <n v="17"/>
    <n v="27"/>
    <n v="86"/>
    <x v="1"/>
    <n v="3"/>
    <n v="0.2"/>
    <n v="2385.2000000000003"/>
    <n v="1025.6360000000002"/>
    <n v="11448.960000000001"/>
    <n v="5295.1440000000002"/>
  </r>
  <r>
    <s v="SO - 0006372"/>
    <s v="Online"/>
    <s v="WARE-UHY1004"/>
    <d v="2020-03-10T00:00:00"/>
    <x v="743"/>
    <d v="2020-07-07T00:00:00"/>
    <x v="533"/>
    <n v="19"/>
    <s v="USD"/>
    <x v="24"/>
    <n v="16"/>
    <n v="31"/>
    <n v="253"/>
    <x v="0"/>
    <n v="38"/>
    <n v="0.15"/>
    <n v="1279.7"/>
    <n v="652.64700000000005"/>
    <n v="1087.7450000000001"/>
    <n v="435.09800000000007"/>
  </r>
  <r>
    <s v="SO - 0006373"/>
    <s v="In-Store"/>
    <s v="WARE-PUJ1005"/>
    <d v="2020-03-10T00:00:00"/>
    <x v="743"/>
    <d v="2020-07-04T00:00:00"/>
    <x v="542"/>
    <n v="27"/>
    <s v="USD"/>
    <x v="11"/>
    <n v="5"/>
    <n v="36"/>
    <n v="283"/>
    <x v="1"/>
    <n v="41"/>
    <n v="0.05"/>
    <n v="3028.4"/>
    <n v="1877.6079999999999"/>
    <n v="17261.88"/>
    <n v="5996.2320000000018"/>
  </r>
  <r>
    <s v="SO - 0006374"/>
    <s v="Online"/>
    <s v="WARE-XYS1001"/>
    <d v="2020-03-10T00:00:00"/>
    <x v="743"/>
    <d v="2020-06-25T00:00:00"/>
    <x v="534"/>
    <n v="5"/>
    <s v="USD"/>
    <x v="18"/>
    <n v="13"/>
    <n v="38"/>
    <n v="47"/>
    <x v="1"/>
    <n v="43"/>
    <n v="7.4999999999999997E-2"/>
    <n v="1125.6000000000001"/>
    <n v="855.45600000000013"/>
    <n v="5205.9000000000015"/>
    <n v="928.6200000000008"/>
  </r>
  <r>
    <s v="SO - 0006375"/>
    <s v="In-Store"/>
    <s v="WARE-NMK1003"/>
    <d v="2020-03-10T00:00:00"/>
    <x v="743"/>
    <d v="2020-07-03T00:00:00"/>
    <x v="547"/>
    <n v="21"/>
    <s v="USD"/>
    <x v="6"/>
    <n v="10"/>
    <n v="20"/>
    <n v="159"/>
    <x v="1"/>
    <n v="24"/>
    <n v="0.4"/>
    <n v="904.5"/>
    <n v="407.02500000000003"/>
    <n v="1085.3999999999999"/>
    <n v="271.3499999999998"/>
  </r>
  <r>
    <s v="SO - 0006376"/>
    <s v="Online"/>
    <s v="WARE-PUJ1005"/>
    <d v="2020-03-10T00:00:00"/>
    <x v="743"/>
    <d v="2020-07-04T00:00:00"/>
    <x v="540"/>
    <n v="11"/>
    <s v="USD"/>
    <x v="18"/>
    <n v="13"/>
    <n v="4"/>
    <n v="307"/>
    <x v="0"/>
    <n v="15"/>
    <n v="0.15"/>
    <n v="2425.4"/>
    <n v="970.16000000000008"/>
    <n v="8246.36"/>
    <n v="4365.72"/>
  </r>
  <r>
    <s v="SO - 0006377"/>
    <s v="In-Store"/>
    <s v="WARE-NMK1003"/>
    <d v="2020-03-10T00:00:00"/>
    <x v="744"/>
    <d v="2020-06-26T00:00:00"/>
    <x v="542"/>
    <n v="26"/>
    <s v="USD"/>
    <x v="11"/>
    <n v="5"/>
    <n v="18"/>
    <n v="131"/>
    <x v="2"/>
    <n v="4"/>
    <n v="0.1"/>
    <n v="5601.2"/>
    <n v="4032.8639999999996"/>
    <n v="10082.16"/>
    <n v="2016.4320000000007"/>
  </r>
  <r>
    <s v="SO - 0006378"/>
    <s v="Online"/>
    <s v="WARE-NMK1003"/>
    <d v="2020-03-10T00:00:00"/>
    <x v="744"/>
    <d v="2020-06-21T00:00:00"/>
    <x v="548"/>
    <n v="38"/>
    <s v="USD"/>
    <x v="17"/>
    <n v="20"/>
    <n v="1"/>
    <n v="193"/>
    <x v="2"/>
    <n v="13"/>
    <n v="0.15"/>
    <n v="1768.8"/>
    <n v="1308.912"/>
    <n v="6013.92"/>
    <n v="778.27199999999993"/>
  </r>
  <r>
    <s v="SO - 0006379"/>
    <s v="In-Store"/>
    <s v="WARE-XYS1001"/>
    <d v="2020-03-10T00:00:00"/>
    <x v="744"/>
    <d v="2020-06-30T00:00:00"/>
    <x v="535"/>
    <n v="6"/>
    <s v="USD"/>
    <x v="7"/>
    <n v="4"/>
    <n v="13"/>
    <n v="8"/>
    <x v="1"/>
    <n v="33"/>
    <n v="0.1"/>
    <n v="1038.5"/>
    <n v="726.94999999999993"/>
    <n v="2803.9500000000003"/>
    <n v="623.10000000000036"/>
  </r>
  <r>
    <s v="SO - 0006380"/>
    <s v="Distributor"/>
    <s v="WARE-MKL1006"/>
    <d v="2020-03-10T00:00:00"/>
    <x v="744"/>
    <d v="2020-07-01T00:00:00"/>
    <x v="544"/>
    <n v="23"/>
    <s v="USD"/>
    <x v="4"/>
    <n v="22"/>
    <n v="39"/>
    <n v="356"/>
    <x v="2"/>
    <n v="7"/>
    <n v="0.05"/>
    <n v="904.5"/>
    <n v="587.92500000000007"/>
    <n v="859.27499999999998"/>
    <n v="271.34999999999991"/>
  </r>
  <r>
    <s v="SO - 0006381"/>
    <s v="Online"/>
    <s v="WARE-NMK1003"/>
    <d v="2020-03-10T00:00:00"/>
    <x v="744"/>
    <d v="2020-06-26T00:00:00"/>
    <x v="546"/>
    <n v="25"/>
    <s v="USD"/>
    <x v="5"/>
    <n v="12"/>
    <n v="37"/>
    <n v="187"/>
    <x v="1"/>
    <n v="31"/>
    <n v="0.05"/>
    <n v="3102.1"/>
    <n v="1271.8609999999999"/>
    <n v="20628.965"/>
    <n v="11725.938000000002"/>
  </r>
  <r>
    <s v="SO - 0006382"/>
    <s v="Online"/>
    <s v="WARE-UHY1004"/>
    <d v="2020-03-10T00:00:00"/>
    <x v="744"/>
    <d v="2020-07-08T00:00:00"/>
    <x v="543"/>
    <n v="16"/>
    <s v="USD"/>
    <x v="23"/>
    <n v="15"/>
    <n v="42"/>
    <n v="245"/>
    <x v="0"/>
    <n v="38"/>
    <n v="7.4999999999999997E-2"/>
    <n v="2398.6"/>
    <n v="1223.2860000000001"/>
    <n v="15530.935000000001"/>
    <n v="6967.9330000000009"/>
  </r>
  <r>
    <s v="SO - 0006383"/>
    <s v="In-Store"/>
    <s v="WARE-XYS1001"/>
    <d v="2020-03-10T00:00:00"/>
    <x v="744"/>
    <d v="2020-06-30T00:00:00"/>
    <x v="535"/>
    <n v="6"/>
    <s v="USD"/>
    <x v="13"/>
    <n v="2"/>
    <n v="17"/>
    <n v="22"/>
    <x v="1"/>
    <n v="31"/>
    <n v="0.1"/>
    <n v="2659.9"/>
    <n v="2207.7170000000001"/>
    <n v="2393.9100000000003"/>
    <n v="186.19300000000021"/>
  </r>
  <r>
    <s v="SO - 0006384"/>
    <s v="In-Store"/>
    <s v="WARE-PUJ1005"/>
    <d v="2020-03-10T00:00:00"/>
    <x v="745"/>
    <d v="2020-06-20T00:00:00"/>
    <x v="547"/>
    <n v="19"/>
    <s v="USD"/>
    <x v="9"/>
    <n v="8"/>
    <n v="17"/>
    <n v="266"/>
    <x v="0"/>
    <n v="38"/>
    <n v="0.05"/>
    <n v="1266.3"/>
    <n v="810.43200000000002"/>
    <n v="3608.9549999999995"/>
    <n v="1177.6589999999992"/>
  </r>
  <r>
    <s v="SO - 0006385"/>
    <s v="Online"/>
    <s v="WARE-PUJ1005"/>
    <d v="2020-03-10T00:00:00"/>
    <x v="745"/>
    <d v="2020-07-03T00:00:00"/>
    <x v="536"/>
    <n v="12"/>
    <s v="USD"/>
    <x v="1"/>
    <n v="14"/>
    <n v="49"/>
    <n v="323"/>
    <x v="4"/>
    <n v="10"/>
    <n v="0.05"/>
    <n v="3879.3"/>
    <n v="2715.5099999999998"/>
    <n v="11056.005000000001"/>
    <n v="2909.4750000000022"/>
  </r>
  <r>
    <s v="SO - 0006386"/>
    <s v="Wholesale"/>
    <s v="WARE-MKL1006"/>
    <d v="2020-03-10T00:00:00"/>
    <x v="745"/>
    <d v="2020-07-09T00:00:00"/>
    <x v="549"/>
    <n v="23"/>
    <s v="USD"/>
    <x v="3"/>
    <n v="28"/>
    <n v="27"/>
    <n v="334"/>
    <x v="1"/>
    <n v="32"/>
    <n v="0.1"/>
    <n v="1742"/>
    <n v="1323.92"/>
    <n v="6271.2"/>
    <n v="975.51999999999953"/>
  </r>
  <r>
    <s v="SO - 0006387"/>
    <s v="In-Store"/>
    <s v="WARE-NMK1003"/>
    <d v="2020-03-10T00:00:00"/>
    <x v="745"/>
    <d v="2020-07-11T00:00:00"/>
    <x v="537"/>
    <n v="18"/>
    <s v="USD"/>
    <x v="26"/>
    <n v="3"/>
    <n v="4"/>
    <n v="195"/>
    <x v="1"/>
    <n v="36"/>
    <n v="0.1"/>
    <n v="3242.8"/>
    <n v="1751.1120000000003"/>
    <n v="8755.5600000000013"/>
    <n v="3502.2240000000002"/>
  </r>
  <r>
    <s v="SO - 0006388"/>
    <s v="In-Store"/>
    <s v="WARE-MKL1006"/>
    <d v="2020-03-10T00:00:00"/>
    <x v="745"/>
    <d v="2020-07-05T00:00:00"/>
    <x v="539"/>
    <n v="16"/>
    <s v="USD"/>
    <x v="27"/>
    <n v="1"/>
    <n v="34"/>
    <n v="356"/>
    <x v="2"/>
    <n v="37"/>
    <n v="0.05"/>
    <n v="1051.9000000000001"/>
    <n v="715.29200000000014"/>
    <n v="6995.1350000000011"/>
    <n v="1988.0910000000003"/>
  </r>
  <r>
    <s v="SO - 0006389"/>
    <s v="Wholesale"/>
    <s v="WARE-NMK1003"/>
    <d v="2020-03-10T00:00:00"/>
    <x v="745"/>
    <d v="2020-06-29T00:00:00"/>
    <x v="536"/>
    <n v="12"/>
    <s v="USD"/>
    <x v="25"/>
    <n v="27"/>
    <n v="22"/>
    <n v="155"/>
    <x v="1"/>
    <n v="35"/>
    <n v="7.4999999999999997E-2"/>
    <n v="1139"/>
    <n v="455.6"/>
    <n v="8428.6"/>
    <n v="4783.8"/>
  </r>
  <r>
    <s v="SO - 0006390"/>
    <s v="Online"/>
    <s v="WARE-UHY1004"/>
    <d v="2020-03-10T00:00:00"/>
    <x v="746"/>
    <d v="2020-06-21T00:00:00"/>
    <x v="535"/>
    <n v="4"/>
    <s v="USD"/>
    <x v="16"/>
    <n v="18"/>
    <n v="48"/>
    <n v="256"/>
    <x v="1"/>
    <n v="45"/>
    <n v="0.05"/>
    <n v="5159"/>
    <n v="2321.5500000000002"/>
    <n v="29406.3"/>
    <n v="15476.999999999998"/>
  </r>
  <r>
    <s v="SO - 0006391"/>
    <s v="In-Store"/>
    <s v="WARE-NBV1002"/>
    <d v="2020-03-10T00:00:00"/>
    <x v="746"/>
    <d v="2020-07-08T00:00:00"/>
    <x v="543"/>
    <n v="14"/>
    <s v="USD"/>
    <x v="13"/>
    <n v="2"/>
    <n v="34"/>
    <n v="61"/>
    <x v="1"/>
    <n v="24"/>
    <n v="7.4999999999999997E-2"/>
    <n v="3691.7000000000003"/>
    <n v="2104.2689999999998"/>
    <n v="3414.8225000000002"/>
    <n v="1310.5535000000004"/>
  </r>
  <r>
    <s v="SO - 0006392"/>
    <s v="Online"/>
    <s v="WARE-NMK1003"/>
    <d v="2020-03-10T00:00:00"/>
    <x v="746"/>
    <d v="2020-06-23T00:00:00"/>
    <x v="546"/>
    <n v="23"/>
    <s v="USD"/>
    <x v="16"/>
    <n v="18"/>
    <n v="31"/>
    <n v="118"/>
    <x v="2"/>
    <n v="4"/>
    <n v="7.4999999999999997E-2"/>
    <n v="797.30000000000007"/>
    <n v="518.24500000000012"/>
    <n v="5162.5175000000008"/>
    <n v="1534.8024999999998"/>
  </r>
  <r>
    <s v="SO - 0006393"/>
    <s v="Distributor"/>
    <s v="WARE-PUJ1005"/>
    <d v="2020-03-10T00:00:00"/>
    <x v="746"/>
    <d v="2020-07-13T00:00:00"/>
    <x v="541"/>
    <n v="10"/>
    <s v="USD"/>
    <x v="8"/>
    <n v="23"/>
    <n v="36"/>
    <n v="314"/>
    <x v="1"/>
    <n v="24"/>
    <n v="7.4999999999999997E-2"/>
    <n v="1969.8"/>
    <n v="965.202"/>
    <n v="14576.52"/>
    <n v="6854.9040000000005"/>
  </r>
  <r>
    <s v="SO - 0006394"/>
    <s v="In-Store"/>
    <s v="WARE-NBV1002"/>
    <d v="2020-03-10T00:00:00"/>
    <x v="746"/>
    <d v="2020-06-27T00:00:00"/>
    <x v="542"/>
    <n v="24"/>
    <s v="USD"/>
    <x v="10"/>
    <n v="9"/>
    <n v="4"/>
    <n v="72"/>
    <x v="2"/>
    <n v="1"/>
    <n v="0.05"/>
    <n v="201"/>
    <n v="82.41"/>
    <n v="1145.7"/>
    <n v="651.24"/>
  </r>
  <r>
    <s v="SO - 0006395"/>
    <s v="Distributor"/>
    <s v="WARE-NMK1003"/>
    <d v="2020-03-10T00:00:00"/>
    <x v="746"/>
    <d v="2020-07-07T00:00:00"/>
    <x v="540"/>
    <n v="8"/>
    <s v="USD"/>
    <x v="17"/>
    <n v="20"/>
    <n v="34"/>
    <n v="193"/>
    <x v="1"/>
    <n v="27"/>
    <n v="0.15"/>
    <n v="5453.8"/>
    <n v="3544.9700000000003"/>
    <n v="27814.38"/>
    <n v="6544.5600000000013"/>
  </r>
  <r>
    <s v="SO - 0006396"/>
    <s v="Wholesale"/>
    <s v="WARE-MKL1006"/>
    <d v="2020-03-10T00:00:00"/>
    <x v="746"/>
    <d v="2020-06-18T00:00:00"/>
    <x v="545"/>
    <n v="28"/>
    <s v="USD"/>
    <x v="21"/>
    <n v="26"/>
    <n v="39"/>
    <n v="333"/>
    <x v="2"/>
    <n v="13"/>
    <n v="7.4999999999999997E-2"/>
    <n v="5038.4000000000005"/>
    <n v="3375.7280000000005"/>
    <n v="27963.120000000003"/>
    <n v="7708.7520000000004"/>
  </r>
  <r>
    <s v="SO - 0006397"/>
    <s v="In-Store"/>
    <s v="WARE-NMK1003"/>
    <d v="2020-03-10T00:00:00"/>
    <x v="746"/>
    <d v="2020-07-11T00:00:00"/>
    <x v="537"/>
    <n v="17"/>
    <s v="USD"/>
    <x v="22"/>
    <n v="11"/>
    <n v="1"/>
    <n v="129"/>
    <x v="1"/>
    <n v="3"/>
    <n v="0.3"/>
    <n v="2324.9"/>
    <n v="1534.4340000000002"/>
    <n v="4882.29"/>
    <n v="278.98799999999937"/>
  </r>
  <r>
    <s v="SO - 0006398"/>
    <s v="In-Store"/>
    <s v="WARE-NBV1002"/>
    <d v="2020-03-10T00:00:00"/>
    <x v="746"/>
    <d v="2020-06-27T00:00:00"/>
    <x v="529"/>
    <n v="7"/>
    <s v="USD"/>
    <x v="5"/>
    <n v="12"/>
    <n v="6"/>
    <n v="70"/>
    <x v="2"/>
    <n v="7"/>
    <n v="0.05"/>
    <n v="3417"/>
    <n v="2084.37"/>
    <n v="12984.599999999999"/>
    <n v="4647.119999999999"/>
  </r>
  <r>
    <s v="SO - 0006399"/>
    <s v="In-Store"/>
    <s v="WARE-NMK1003"/>
    <d v="2020-03-10T00:00:00"/>
    <x v="747"/>
    <d v="2020-07-13T00:00:00"/>
    <x v="540"/>
    <n v="7"/>
    <s v="USD"/>
    <x v="7"/>
    <n v="4"/>
    <n v="50"/>
    <n v="121"/>
    <x v="2"/>
    <n v="1"/>
    <n v="0.05"/>
    <n v="1333.3"/>
    <n v="1026.6410000000001"/>
    <n v="5066.54"/>
    <n v="959.97599999999966"/>
  </r>
  <r>
    <s v="SO - 0006400"/>
    <s v="Distributor"/>
    <s v="WARE-NMK1003"/>
    <d v="2020-03-10T00:00:00"/>
    <x v="747"/>
    <d v="2020-07-14T00:00:00"/>
    <x v="536"/>
    <n v="10"/>
    <s v="USD"/>
    <x v="2"/>
    <n v="21"/>
    <n v="36"/>
    <n v="141"/>
    <x v="1"/>
    <n v="32"/>
    <n v="7.4999999999999997E-2"/>
    <n v="5219.3"/>
    <n v="3027.194"/>
    <n v="33794.967499999999"/>
    <n v="12604.609499999999"/>
  </r>
  <r>
    <s v="SO - 0006401"/>
    <s v="In-Store"/>
    <s v="WARE-NMK1003"/>
    <d v="2020-03-10T00:00:00"/>
    <x v="747"/>
    <d v="2020-06-26T00:00:00"/>
    <x v="541"/>
    <n v="9"/>
    <s v="USD"/>
    <x v="26"/>
    <n v="3"/>
    <n v="35"/>
    <n v="186"/>
    <x v="0"/>
    <n v="38"/>
    <n v="0.3"/>
    <n v="1078.7"/>
    <n v="776.66399999999999"/>
    <n v="755.09"/>
    <n v="-21.573999999999955"/>
  </r>
  <r>
    <s v="SO - 0006402"/>
    <s v="In-Store"/>
    <s v="WARE-NBV1002"/>
    <d v="2020-03-10T00:00:00"/>
    <x v="747"/>
    <d v="2020-06-21T00:00:00"/>
    <x v="540"/>
    <n v="7"/>
    <s v="USD"/>
    <x v="6"/>
    <n v="10"/>
    <n v="39"/>
    <n v="80"/>
    <x v="0"/>
    <n v="12"/>
    <n v="0.1"/>
    <n v="1849.2"/>
    <n v="1442.376"/>
    <n v="3328.56"/>
    <n v="443.80799999999999"/>
  </r>
  <r>
    <s v="SO - 0006403"/>
    <s v="In-Store"/>
    <s v="WARE-XYS1001"/>
    <d v="2020-03-10T00:00:00"/>
    <x v="747"/>
    <d v="2020-06-19T00:00:00"/>
    <x v="536"/>
    <n v="10"/>
    <s v="USD"/>
    <x v="22"/>
    <n v="11"/>
    <n v="6"/>
    <n v="11"/>
    <x v="0"/>
    <n v="42"/>
    <n v="7.4999999999999997E-2"/>
    <n v="1333.3"/>
    <n v="986.64199999999994"/>
    <n v="3699.9074999999998"/>
    <n v="739.98149999999987"/>
  </r>
  <r>
    <s v="SO - 0006404"/>
    <s v="Wholesale"/>
    <s v="WARE-NBV1002"/>
    <d v="2020-03-10T00:00:00"/>
    <x v="747"/>
    <d v="2020-06-19T00:00:00"/>
    <x v="542"/>
    <n v="23"/>
    <s v="USD"/>
    <x v="12"/>
    <n v="25"/>
    <n v="17"/>
    <n v="74"/>
    <x v="0"/>
    <n v="38"/>
    <n v="0.05"/>
    <n v="2010"/>
    <n v="1467.3"/>
    <n v="3819"/>
    <n v="884.40000000000009"/>
  </r>
  <r>
    <s v="SO - 0006405"/>
    <s v="In-Store"/>
    <s v="WARE-NMK1003"/>
    <d v="2020-03-10T00:00:00"/>
    <x v="748"/>
    <d v="2020-07-14T00:00:00"/>
    <x v="550"/>
    <n v="28"/>
    <s v="USD"/>
    <x v="13"/>
    <n v="2"/>
    <n v="8"/>
    <n v="195"/>
    <x v="1"/>
    <n v="26"/>
    <n v="0.05"/>
    <n v="857.6"/>
    <n v="514.55999999999995"/>
    <n v="5703.04"/>
    <n v="2101.1200000000003"/>
  </r>
  <r>
    <s v="SO - 0006406"/>
    <s v="In-Store"/>
    <s v="WARE-MKL1006"/>
    <d v="2020-03-10T00:00:00"/>
    <x v="748"/>
    <d v="2020-07-13T00:00:00"/>
    <x v="543"/>
    <n v="12"/>
    <s v="USD"/>
    <x v="10"/>
    <n v="9"/>
    <n v="37"/>
    <n v="350"/>
    <x v="1"/>
    <n v="2"/>
    <n v="7.4999999999999997E-2"/>
    <n v="3973.1"/>
    <n v="2622.2460000000001"/>
    <n v="3675.1175000000003"/>
    <n v="1052.8715000000002"/>
  </r>
  <r>
    <s v="SO - 0006407"/>
    <s v="In-Store"/>
    <s v="WARE-UHY1004"/>
    <d v="2020-03-10T00:00:00"/>
    <x v="748"/>
    <d v="2020-07-15T00:00:00"/>
    <x v="551"/>
    <n v="37"/>
    <s v="USD"/>
    <x v="22"/>
    <n v="11"/>
    <n v="26"/>
    <n v="238"/>
    <x v="0"/>
    <n v="42"/>
    <n v="0.2"/>
    <n v="1118.9000000000001"/>
    <n v="861.55300000000011"/>
    <n v="3580.4800000000005"/>
    <n v="134.26800000000003"/>
  </r>
  <r>
    <s v="SO - 0006408"/>
    <s v="Distributor"/>
    <s v="WARE-XYS1001"/>
    <d v="2020-03-10T00:00:00"/>
    <x v="748"/>
    <d v="2020-06-29T00:00:00"/>
    <x v="547"/>
    <n v="16"/>
    <s v="USD"/>
    <x v="2"/>
    <n v="21"/>
    <n v="25"/>
    <n v="45"/>
    <x v="1"/>
    <n v="2"/>
    <n v="0.05"/>
    <n v="2532.6"/>
    <n v="2000.7539999999999"/>
    <n v="7217.9099999999989"/>
    <n v="1215.6479999999992"/>
  </r>
  <r>
    <s v="SO - 0006409"/>
    <s v="In-Store"/>
    <s v="WARE-UHY1004"/>
    <d v="2020-03-10T00:00:00"/>
    <x v="748"/>
    <d v="2020-07-03T00:00:00"/>
    <x v="535"/>
    <n v="2"/>
    <s v="USD"/>
    <x v="0"/>
    <n v="6"/>
    <n v="41"/>
    <n v="259"/>
    <x v="2"/>
    <n v="16"/>
    <n v="7.4999999999999997E-2"/>
    <n v="3544.3"/>
    <n v="2020.251"/>
    <n v="16392.387500000001"/>
    <n v="6291.1325000000015"/>
  </r>
  <r>
    <s v="SO - 0006410"/>
    <s v="Wholesale"/>
    <s v="WARE-PUJ1005"/>
    <d v="2020-03-10T00:00:00"/>
    <x v="748"/>
    <d v="2020-06-27T00:00:00"/>
    <x v="546"/>
    <n v="21"/>
    <s v="USD"/>
    <x v="3"/>
    <n v="28"/>
    <n v="24"/>
    <n v="319"/>
    <x v="2"/>
    <n v="13"/>
    <n v="7.4999999999999997E-2"/>
    <n v="2586.2000000000003"/>
    <n v="1086.2040000000002"/>
    <n v="4784.4700000000012"/>
    <n v="2612.0620000000008"/>
  </r>
  <r>
    <s v="SO - 0006411"/>
    <s v="In-Store"/>
    <s v="WARE-PUJ1005"/>
    <d v="2020-03-10T00:00:00"/>
    <x v="748"/>
    <d v="2020-06-25T00:00:00"/>
    <x v="536"/>
    <n v="9"/>
    <s v="USD"/>
    <x v="13"/>
    <n v="2"/>
    <n v="19"/>
    <n v="308"/>
    <x v="1"/>
    <n v="21"/>
    <n v="0.05"/>
    <n v="3839.1"/>
    <n v="2956.107"/>
    <n v="25530.014999999999"/>
    <n v="4837.2659999999996"/>
  </r>
  <r>
    <s v="SO - 0006412"/>
    <s v="Online"/>
    <s v="WARE-MKL1006"/>
    <d v="2020-03-10T00:00:00"/>
    <x v="748"/>
    <d v="2020-07-04T00:00:00"/>
    <x v="539"/>
    <n v="13"/>
    <s v="USD"/>
    <x v="24"/>
    <n v="16"/>
    <n v="48"/>
    <n v="361"/>
    <x v="1"/>
    <n v="32"/>
    <n v="7.4999999999999997E-2"/>
    <n v="1058.6000000000001"/>
    <n v="868.05200000000002"/>
    <n v="1958.4100000000003"/>
    <n v="222.30600000000027"/>
  </r>
  <r>
    <s v="SO - 0006413"/>
    <s v="Online"/>
    <s v="WARE-XYS1001"/>
    <d v="2020-03-10T00:00:00"/>
    <x v="748"/>
    <d v="2020-07-15T00:00:00"/>
    <x v="529"/>
    <n v="5"/>
    <s v="USD"/>
    <x v="1"/>
    <n v="14"/>
    <n v="28"/>
    <n v="31"/>
    <x v="1"/>
    <n v="35"/>
    <n v="0.4"/>
    <n v="167.5"/>
    <n v="98.824999999999989"/>
    <n v="402"/>
    <n v="6.7000000000000455"/>
  </r>
  <r>
    <s v="SO - 0006414"/>
    <s v="In-Store"/>
    <s v="WARE-XYS1001"/>
    <d v="2020-03-10T00:00:00"/>
    <x v="748"/>
    <d v="2020-06-26T00:00:00"/>
    <x v="545"/>
    <n v="26"/>
    <s v="USD"/>
    <x v="11"/>
    <n v="5"/>
    <n v="11"/>
    <n v="41"/>
    <x v="0"/>
    <n v="22"/>
    <n v="0.4"/>
    <n v="924.6"/>
    <n v="591.74400000000003"/>
    <n v="4438.08"/>
    <n v="-295.8720000000003"/>
  </r>
  <r>
    <s v="SO - 0006415"/>
    <s v="Distributor"/>
    <s v="WARE-NBV1002"/>
    <d v="2020-03-10T00:00:00"/>
    <x v="749"/>
    <d v="2020-06-24T00:00:00"/>
    <x v="547"/>
    <n v="15"/>
    <s v="USD"/>
    <x v="2"/>
    <n v="21"/>
    <n v="29"/>
    <n v="85"/>
    <x v="3"/>
    <n v="47"/>
    <n v="0.2"/>
    <n v="4013.3"/>
    <n v="2809.31"/>
    <n v="16053.2"/>
    <n v="2006.6500000000015"/>
  </r>
  <r>
    <s v="SO - 0006416"/>
    <s v="Online"/>
    <s v="WARE-UHY1004"/>
    <d v="2020-03-10T00:00:00"/>
    <x v="749"/>
    <d v="2020-07-15T00:00:00"/>
    <x v="540"/>
    <n v="5"/>
    <s v="USD"/>
    <x v="5"/>
    <n v="12"/>
    <n v="22"/>
    <n v="259"/>
    <x v="3"/>
    <n v="47"/>
    <n v="0.15"/>
    <n v="864.30000000000007"/>
    <n v="579.08100000000013"/>
    <n v="2203.9650000000001"/>
    <n v="466.72199999999975"/>
  </r>
  <r>
    <s v="SO - 0006417"/>
    <s v="Online"/>
    <s v="WARE-NMK1003"/>
    <d v="2020-03-10T00:00:00"/>
    <x v="749"/>
    <d v="2020-07-09T00:00:00"/>
    <x v="552"/>
    <n v="32"/>
    <s v="USD"/>
    <x v="18"/>
    <n v="13"/>
    <n v="11"/>
    <n v="166"/>
    <x v="0"/>
    <n v="5"/>
    <n v="0.15"/>
    <n v="2371.8000000000002"/>
    <n v="1778.8500000000001"/>
    <n v="14112.210000000001"/>
    <n v="1660.2600000000002"/>
  </r>
  <r>
    <s v="SO - 0006418"/>
    <s v="Distributor"/>
    <s v="WARE-UHY1004"/>
    <d v="2020-03-10T00:00:00"/>
    <x v="749"/>
    <d v="2020-06-28T00:00:00"/>
    <x v="536"/>
    <n v="8"/>
    <s v="USD"/>
    <x v="2"/>
    <n v="21"/>
    <n v="12"/>
    <n v="234"/>
    <x v="1"/>
    <n v="26"/>
    <n v="7.4999999999999997E-2"/>
    <n v="214.4"/>
    <n v="143.64800000000002"/>
    <n v="1189.92"/>
    <n v="328.03199999999993"/>
  </r>
  <r>
    <s v="SO - 0006419"/>
    <s v="Distributor"/>
    <s v="WARE-XYS1001"/>
    <d v="2020-03-10T00:00:00"/>
    <x v="749"/>
    <d v="2020-07-04T00:00:00"/>
    <x v="541"/>
    <n v="7"/>
    <s v="USD"/>
    <x v="4"/>
    <n v="22"/>
    <n v="41"/>
    <n v="2"/>
    <x v="0"/>
    <n v="20"/>
    <n v="0.1"/>
    <n v="1058.6000000000001"/>
    <n v="666.91800000000012"/>
    <n v="6669.1800000000012"/>
    <n v="2000.7539999999999"/>
  </r>
  <r>
    <s v="SO - 0006420"/>
    <s v="In-Store"/>
    <s v="WARE-UHY1004"/>
    <d v="2020-03-10T00:00:00"/>
    <x v="749"/>
    <d v="2020-07-09T00:00:00"/>
    <x v="544"/>
    <n v="18"/>
    <s v="USD"/>
    <x v="6"/>
    <n v="10"/>
    <n v="4"/>
    <n v="212"/>
    <x v="1"/>
    <n v="41"/>
    <n v="0.1"/>
    <n v="1065.3"/>
    <n v="511.34399999999994"/>
    <n v="4793.8500000000004"/>
    <n v="2237.1300000000006"/>
  </r>
  <r>
    <s v="SO - 0006421"/>
    <s v="Wholesale"/>
    <s v="WARE-NMK1003"/>
    <d v="2020-03-10T00:00:00"/>
    <x v="749"/>
    <d v="2020-07-09T00:00:00"/>
    <x v="553"/>
    <n v="34"/>
    <s v="USD"/>
    <x v="25"/>
    <n v="27"/>
    <n v="22"/>
    <n v="192"/>
    <x v="2"/>
    <n v="13"/>
    <n v="0.15"/>
    <n v="1105.5"/>
    <n v="906.51"/>
    <n v="939.67499999999995"/>
    <n v="33.164999999999964"/>
  </r>
  <r>
    <s v="SO - 0006422"/>
    <s v="Distributor"/>
    <s v="WARE-UHY1004"/>
    <d v="2020-03-10T00:00:00"/>
    <x v="749"/>
    <d v="2020-07-13T00:00:00"/>
    <x v="540"/>
    <n v="5"/>
    <s v="USD"/>
    <x v="2"/>
    <n v="21"/>
    <n v="18"/>
    <n v="228"/>
    <x v="2"/>
    <n v="4"/>
    <n v="0.2"/>
    <n v="2646.5"/>
    <n v="1879.0149999999999"/>
    <n v="8468.8000000000011"/>
    <n v="952.7400000000016"/>
  </r>
  <r>
    <s v="SO - 0006423"/>
    <s v="Online"/>
    <s v="WARE-UHY1004"/>
    <d v="2020-03-10T00:00:00"/>
    <x v="749"/>
    <d v="2020-06-28T00:00:00"/>
    <x v="547"/>
    <n v="15"/>
    <s v="USD"/>
    <x v="18"/>
    <n v="13"/>
    <n v="8"/>
    <n v="260"/>
    <x v="1"/>
    <n v="44"/>
    <n v="7.4999999999999997E-2"/>
    <n v="2264.6"/>
    <n v="1789.0340000000001"/>
    <n v="2094.7550000000001"/>
    <n v="305.721"/>
  </r>
  <r>
    <s v="SO - 0006424"/>
    <s v="Online"/>
    <s v="WARE-PUJ1005"/>
    <d v="2020-03-10T00:00:00"/>
    <x v="750"/>
    <d v="2020-06-24T00:00:00"/>
    <x v="536"/>
    <n v="7"/>
    <s v="USD"/>
    <x v="1"/>
    <n v="14"/>
    <n v="2"/>
    <n v="275"/>
    <x v="2"/>
    <n v="13"/>
    <n v="0.05"/>
    <n v="1232.8"/>
    <n v="862.95999999999992"/>
    <n v="7026.9599999999991"/>
    <n v="1849.1999999999998"/>
  </r>
  <r>
    <s v="SO - 0006425"/>
    <s v="In-Store"/>
    <s v="WARE-NMK1003"/>
    <d v="2020-03-10T00:00:00"/>
    <x v="750"/>
    <d v="2020-06-26T00:00:00"/>
    <x v="541"/>
    <n v="6"/>
    <s v="USD"/>
    <x v="0"/>
    <n v="6"/>
    <n v="40"/>
    <n v="146"/>
    <x v="0"/>
    <n v="22"/>
    <n v="0.05"/>
    <n v="3819"/>
    <n v="1909.5"/>
    <n v="3628.0499999999997"/>
    <n v="1718.5499999999997"/>
  </r>
  <r>
    <s v="SO - 0006426"/>
    <s v="In-Store"/>
    <s v="WARE-XYS1001"/>
    <d v="2020-03-10T00:00:00"/>
    <x v="750"/>
    <d v="2020-07-08T00:00:00"/>
    <x v="533"/>
    <n v="12"/>
    <s v="USD"/>
    <x v="11"/>
    <n v="5"/>
    <n v="39"/>
    <n v="29"/>
    <x v="1"/>
    <n v="24"/>
    <n v="0.2"/>
    <n v="1011.7"/>
    <n v="819.47700000000009"/>
    <n v="1618.7200000000003"/>
    <n v="-20.233999999999924"/>
  </r>
  <r>
    <s v="SO - 0006427"/>
    <s v="In-Store"/>
    <s v="WARE-NMK1003"/>
    <d v="2020-03-10T00:00:00"/>
    <x v="750"/>
    <d v="2020-06-29T00:00:00"/>
    <x v="539"/>
    <n v="11"/>
    <s v="USD"/>
    <x v="26"/>
    <n v="3"/>
    <n v="34"/>
    <n v="129"/>
    <x v="1"/>
    <n v="46"/>
    <n v="7.4999999999999997E-2"/>
    <n v="2566.1"/>
    <n v="1206.0669999999998"/>
    <n v="7120.9274999999998"/>
    <n v="3502.7265000000007"/>
  </r>
  <r>
    <s v="SO - 0006428"/>
    <s v="Wholesale"/>
    <s v="WARE-XYS1001"/>
    <d v="2020-03-10T00:00:00"/>
    <x v="750"/>
    <d v="2020-07-04T00:00:00"/>
    <x v="533"/>
    <n v="12"/>
    <s v="USD"/>
    <x v="21"/>
    <n v="26"/>
    <n v="22"/>
    <n v="6"/>
    <x v="1"/>
    <n v="21"/>
    <n v="7.4999999999999997E-2"/>
    <n v="2934.6"/>
    <n v="1437.954"/>
    <n v="13572.525000000001"/>
    <n v="6382.7550000000019"/>
  </r>
  <r>
    <s v="SO - 0006429"/>
    <s v="Wholesale"/>
    <s v="WARE-NMK1003"/>
    <d v="2020-03-10T00:00:00"/>
    <x v="750"/>
    <d v="2020-07-06T00:00:00"/>
    <x v="533"/>
    <n v="12"/>
    <s v="USD"/>
    <x v="25"/>
    <n v="27"/>
    <n v="3"/>
    <n v="94"/>
    <x v="1"/>
    <n v="17"/>
    <n v="7.4999999999999997E-2"/>
    <n v="1159.1000000000001"/>
    <n v="672.27800000000002"/>
    <n v="3216.5025000000005"/>
    <n v="1199.6685000000004"/>
  </r>
  <r>
    <s v="SO - 0006430"/>
    <s v="In-Store"/>
    <s v="WARE-PUJ1005"/>
    <d v="2020-03-10T00:00:00"/>
    <x v="750"/>
    <d v="2020-06-29T00:00:00"/>
    <x v="554"/>
    <n v="39"/>
    <s v="USD"/>
    <x v="11"/>
    <n v="5"/>
    <n v="50"/>
    <n v="283"/>
    <x v="2"/>
    <n v="37"/>
    <n v="7.4999999999999997E-2"/>
    <n v="1112.2"/>
    <n v="500.49"/>
    <n v="4115.1400000000003"/>
    <n v="2113.1800000000003"/>
  </r>
  <r>
    <s v="SO - 0006431"/>
    <s v="Online"/>
    <s v="WARE-PUJ1005"/>
    <d v="2020-03-10T00:00:00"/>
    <x v="751"/>
    <d v="2020-07-05T00:00:00"/>
    <x v="533"/>
    <n v="11"/>
    <s v="USD"/>
    <x v="24"/>
    <n v="16"/>
    <n v="21"/>
    <n v="265"/>
    <x v="3"/>
    <n v="25"/>
    <n v="7.4999999999999997E-2"/>
    <n v="1829.1000000000001"/>
    <n v="1207.2060000000001"/>
    <n v="6767.670000000001"/>
    <n v="1938.8460000000005"/>
  </r>
  <r>
    <s v="SO - 0006432"/>
    <s v="In-Store"/>
    <s v="WARE-PUJ1005"/>
    <d v="2020-03-10T00:00:00"/>
    <x v="751"/>
    <d v="2020-07-07T00:00:00"/>
    <x v="544"/>
    <n v="16"/>
    <s v="USD"/>
    <x v="14"/>
    <n v="7"/>
    <n v="21"/>
    <n v="303"/>
    <x v="1"/>
    <n v="45"/>
    <n v="0.4"/>
    <n v="1896.1000000000001"/>
    <n v="1573.7630000000001"/>
    <n v="2275.3200000000002"/>
    <n v="-872.20600000000013"/>
  </r>
  <r>
    <s v="SO - 0006433"/>
    <s v="In-Store"/>
    <s v="WARE-NMK1003"/>
    <d v="2020-03-10T00:00:00"/>
    <x v="751"/>
    <d v="2020-07-12T00:00:00"/>
    <x v="536"/>
    <n v="6"/>
    <s v="USD"/>
    <x v="7"/>
    <n v="4"/>
    <n v="39"/>
    <n v="120"/>
    <x v="1"/>
    <n v="27"/>
    <n v="0.05"/>
    <n v="2974.8"/>
    <n v="1784.88"/>
    <n v="19782.420000000002"/>
    <n v="7288.260000000002"/>
  </r>
  <r>
    <s v="SO - 0006434"/>
    <s v="Online"/>
    <s v="WARE-NMK1003"/>
    <d v="2020-03-10T00:00:00"/>
    <x v="751"/>
    <d v="2020-07-11T00:00:00"/>
    <x v="543"/>
    <n v="9"/>
    <s v="USD"/>
    <x v="24"/>
    <n v="16"/>
    <n v="5"/>
    <n v="122"/>
    <x v="2"/>
    <n v="7"/>
    <n v="7.4999999999999997E-2"/>
    <n v="5654.8"/>
    <n v="3110.1400000000003"/>
    <n v="36614.83"/>
    <n v="14843.849999999999"/>
  </r>
  <r>
    <s v="SO - 0006435"/>
    <s v="Distributor"/>
    <s v="WARE-MKL1006"/>
    <d v="2020-03-10T00:00:00"/>
    <x v="751"/>
    <d v="2020-07-16T00:00:00"/>
    <x v="537"/>
    <n v="12"/>
    <s v="USD"/>
    <x v="4"/>
    <n v="22"/>
    <n v="30"/>
    <n v="356"/>
    <x v="1"/>
    <n v="31"/>
    <n v="0.05"/>
    <n v="944.7"/>
    <n v="802.995"/>
    <n v="2692.3950000000004"/>
    <n v="283.41000000000031"/>
  </r>
  <r>
    <s v="SO - 0006436"/>
    <s v="Distributor"/>
    <s v="WARE-NMK1003"/>
    <d v="2020-03-10T00:00:00"/>
    <x v="751"/>
    <d v="2020-07-02T00:00:00"/>
    <x v="549"/>
    <n v="17"/>
    <s v="USD"/>
    <x v="2"/>
    <n v="21"/>
    <n v="31"/>
    <n v="197"/>
    <x v="4"/>
    <n v="9"/>
    <n v="7.4999999999999997E-2"/>
    <n v="1782.2"/>
    <n v="1372.2940000000001"/>
    <n v="6594.14"/>
    <n v="1104.9639999999999"/>
  </r>
  <r>
    <s v="SO - 0006437"/>
    <s v="Online"/>
    <s v="WARE-XYS1001"/>
    <d v="2020-03-10T00:00:00"/>
    <x v="751"/>
    <d v="2020-07-18T00:00:00"/>
    <x v="543"/>
    <n v="9"/>
    <s v="USD"/>
    <x v="24"/>
    <n v="16"/>
    <n v="7"/>
    <n v="28"/>
    <x v="0"/>
    <n v="12"/>
    <n v="0.05"/>
    <n v="3048.5"/>
    <n v="2438.8000000000002"/>
    <n v="23168.6"/>
    <n v="3658.1999999999971"/>
  </r>
  <r>
    <s v="SO - 0006438"/>
    <s v="Online"/>
    <s v="WARE-UHY1004"/>
    <d v="2020-03-10T00:00:00"/>
    <x v="751"/>
    <d v="2020-07-18T00:00:00"/>
    <x v="547"/>
    <n v="13"/>
    <s v="USD"/>
    <x v="1"/>
    <n v="14"/>
    <n v="16"/>
    <n v="247"/>
    <x v="1"/>
    <n v="11"/>
    <n v="0.3"/>
    <n v="924.6"/>
    <n v="453.05400000000003"/>
    <n v="1941.66"/>
    <n v="582.49800000000005"/>
  </r>
  <r>
    <s v="SO - 0006439"/>
    <s v="Online"/>
    <s v="WARE-NMK1003"/>
    <d v="2020-03-10T00:00:00"/>
    <x v="752"/>
    <d v="2020-07-19T00:00:00"/>
    <x v="552"/>
    <n v="29"/>
    <s v="USD"/>
    <x v="24"/>
    <n v="16"/>
    <n v="5"/>
    <n v="158"/>
    <x v="0"/>
    <n v="12"/>
    <n v="0.2"/>
    <n v="864.30000000000007"/>
    <n v="432.15000000000003"/>
    <n v="5531.52"/>
    <n v="2074.3200000000002"/>
  </r>
  <r>
    <s v="SO - 0006440"/>
    <s v="Distributor"/>
    <s v="WARE-MKL1006"/>
    <d v="2020-03-10T00:00:00"/>
    <x v="752"/>
    <d v="2020-07-19T00:00:00"/>
    <x v="542"/>
    <n v="18"/>
    <s v="USD"/>
    <x v="12"/>
    <n v="25"/>
    <n v="37"/>
    <n v="350"/>
    <x v="1"/>
    <n v="3"/>
    <n v="0.05"/>
    <n v="2472.3000000000002"/>
    <n v="1928.3940000000002"/>
    <n v="16440.795000000002"/>
    <n v="2942.0370000000003"/>
  </r>
  <r>
    <s v="SO - 0006441"/>
    <s v="Wholesale"/>
    <s v="WARE-UHY1004"/>
    <d v="2020-03-10T00:00:00"/>
    <x v="752"/>
    <d v="2020-07-09T00:00:00"/>
    <x v="537"/>
    <n v="11"/>
    <s v="USD"/>
    <x v="25"/>
    <n v="27"/>
    <n v="4"/>
    <n v="246"/>
    <x v="1"/>
    <n v="45"/>
    <n v="7.4999999999999997E-2"/>
    <n v="2666.6"/>
    <n v="2239.944"/>
    <n v="14799.63"/>
    <n v="1359.9659999999985"/>
  </r>
  <r>
    <s v="SO - 0006442"/>
    <s v="In-Store"/>
    <s v="WARE-UHY1004"/>
    <d v="2020-03-10T00:00:00"/>
    <x v="752"/>
    <d v="2020-07-04T00:00:00"/>
    <x v="555"/>
    <n v="23"/>
    <s v="USD"/>
    <x v="22"/>
    <n v="11"/>
    <n v="41"/>
    <n v="224"/>
    <x v="0"/>
    <n v="20"/>
    <n v="0.05"/>
    <n v="1078.7"/>
    <n v="862.96"/>
    <n v="2049.5300000000002"/>
    <n v="323.61000000000013"/>
  </r>
  <r>
    <s v="SO - 0006443"/>
    <s v="Wholesale"/>
    <s v="WARE-UHY1004"/>
    <d v="2020-03-10T00:00:00"/>
    <x v="752"/>
    <d v="2020-07-04T00:00:00"/>
    <x v="547"/>
    <n v="12"/>
    <s v="USD"/>
    <x v="3"/>
    <n v="28"/>
    <n v="6"/>
    <n v="261"/>
    <x v="2"/>
    <n v="1"/>
    <n v="0.15"/>
    <n v="254.6"/>
    <n v="175.67399999999998"/>
    <n v="1082.05"/>
    <n v="203.68000000000006"/>
  </r>
  <r>
    <s v="SO - 0006444"/>
    <s v="Online"/>
    <s v="WARE-XYS1001"/>
    <d v="2020-03-10T00:00:00"/>
    <x v="752"/>
    <d v="2020-07-02T00:00:00"/>
    <x v="539"/>
    <n v="9"/>
    <s v="USD"/>
    <x v="24"/>
    <n v="16"/>
    <n v="27"/>
    <n v="28"/>
    <x v="1"/>
    <n v="45"/>
    <n v="7.4999999999999997E-2"/>
    <n v="241.20000000000002"/>
    <n v="149.54400000000001"/>
    <n v="223.11"/>
    <n v="73.566000000000003"/>
  </r>
  <r>
    <s v="SO - 0006445"/>
    <s v="In-Store"/>
    <s v="WARE-UHY1004"/>
    <d v="2020-03-10T00:00:00"/>
    <x v="752"/>
    <d v="2020-06-27T00:00:00"/>
    <x v="541"/>
    <n v="4"/>
    <s v="USD"/>
    <x v="11"/>
    <n v="5"/>
    <n v="24"/>
    <n v="246"/>
    <x v="1"/>
    <n v="39"/>
    <n v="7.4999999999999997E-2"/>
    <n v="1025.1000000000001"/>
    <n v="635.56200000000013"/>
    <n v="1896.4350000000004"/>
    <n v="625.31100000000015"/>
  </r>
  <r>
    <s v="SO - 0006446"/>
    <s v="In-Store"/>
    <s v="WARE-PUJ1005"/>
    <d v="2020-03-10T00:00:00"/>
    <x v="752"/>
    <d v="2020-06-23T00:00:00"/>
    <x v="541"/>
    <n v="4"/>
    <s v="USD"/>
    <x v="7"/>
    <n v="4"/>
    <n v="29"/>
    <n v="282"/>
    <x v="1"/>
    <n v="17"/>
    <n v="0.4"/>
    <n v="2331.6"/>
    <n v="1025.904"/>
    <n v="4196.8799999999992"/>
    <n v="1119.1679999999992"/>
  </r>
  <r>
    <s v="SO - 0006447"/>
    <s v="Online"/>
    <s v="WARE-XYS1001"/>
    <d v="2020-03-10T00:00:00"/>
    <x v="752"/>
    <d v="2020-07-16T00:00:00"/>
    <x v="533"/>
    <n v="10"/>
    <s v="USD"/>
    <x v="16"/>
    <n v="18"/>
    <n v="7"/>
    <n v="4"/>
    <x v="0"/>
    <n v="38"/>
    <n v="0.4"/>
    <n v="2680"/>
    <n v="2117.2000000000003"/>
    <n v="1608"/>
    <n v="-509.20000000000027"/>
  </r>
  <r>
    <s v="SO - 0006448"/>
    <s v="In-Store"/>
    <s v="WARE-XYS1001"/>
    <d v="2020-03-10T00:00:00"/>
    <x v="752"/>
    <d v="2020-07-17T00:00:00"/>
    <x v="549"/>
    <n v="16"/>
    <s v="USD"/>
    <x v="0"/>
    <n v="6"/>
    <n v="40"/>
    <n v="42"/>
    <x v="1"/>
    <n v="46"/>
    <n v="0.1"/>
    <n v="6190.8"/>
    <n v="3900.2040000000002"/>
    <n v="5571.72"/>
    <n v="1671.5160000000001"/>
  </r>
  <r>
    <s v="SO - 0006449"/>
    <s v="Distributor"/>
    <s v="WARE-MKL1006"/>
    <d v="2020-03-10T00:00:00"/>
    <x v="753"/>
    <d v="2020-07-20T00:00:00"/>
    <x v="556"/>
    <n v="25"/>
    <s v="USD"/>
    <x v="8"/>
    <n v="23"/>
    <n v="45"/>
    <n v="365"/>
    <x v="1"/>
    <n v="44"/>
    <n v="0.05"/>
    <n v="1159.1000000000001"/>
    <n v="776.59700000000009"/>
    <n v="2202.29"/>
    <n v="649.09599999999978"/>
  </r>
  <r>
    <s v="SO - 0006450"/>
    <s v="Online"/>
    <s v="WARE-UHY1004"/>
    <d v="2020-03-10T00:00:00"/>
    <x v="753"/>
    <d v="2020-06-27T00:00:00"/>
    <x v="544"/>
    <n v="14"/>
    <s v="USD"/>
    <x v="16"/>
    <n v="18"/>
    <n v="40"/>
    <n v="260"/>
    <x v="1"/>
    <n v="40"/>
    <n v="7.4999999999999997E-2"/>
    <n v="2572.8000000000002"/>
    <n v="1569.4080000000001"/>
    <n v="14279.04"/>
    <n v="4862.5920000000006"/>
  </r>
  <r>
    <s v="SO - 0006451"/>
    <s v="In-Store"/>
    <s v="WARE-UHY1004"/>
    <d v="2020-03-10T00:00:00"/>
    <x v="753"/>
    <d v="2020-07-19T00:00:00"/>
    <x v="546"/>
    <n v="16"/>
    <s v="USD"/>
    <x v="11"/>
    <n v="5"/>
    <n v="8"/>
    <n v="256"/>
    <x v="1"/>
    <n v="3"/>
    <n v="0.05"/>
    <n v="6076.9000000000005"/>
    <n v="4618.4440000000004"/>
    <n v="28865.275000000001"/>
    <n v="5773.0550000000003"/>
  </r>
  <r>
    <s v="SO - 0006452"/>
    <s v="Distributor"/>
    <s v="WARE-PUJ1005"/>
    <d v="2020-03-10T00:00:00"/>
    <x v="753"/>
    <d v="2020-07-20T00:00:00"/>
    <x v="533"/>
    <n v="9"/>
    <s v="USD"/>
    <x v="4"/>
    <n v="22"/>
    <n v="46"/>
    <n v="283"/>
    <x v="1"/>
    <n v="14"/>
    <n v="0.1"/>
    <n v="6338.2"/>
    <n v="4817.0320000000002"/>
    <n v="39930.660000000003"/>
    <n v="6211.4360000000015"/>
  </r>
  <r>
    <s v="SO - 0006453"/>
    <s v="Distributor"/>
    <s v="WARE-XYS1001"/>
    <d v="2020-03-10T00:00:00"/>
    <x v="753"/>
    <d v="2020-06-30T00:00:00"/>
    <x v="539"/>
    <n v="8"/>
    <s v="USD"/>
    <x v="12"/>
    <n v="25"/>
    <n v="17"/>
    <n v="42"/>
    <x v="3"/>
    <n v="47"/>
    <n v="7.4999999999999997E-2"/>
    <n v="5755.3"/>
    <n v="4776.8990000000003"/>
    <n v="26618.262500000001"/>
    <n v="2733.7674999999981"/>
  </r>
  <r>
    <s v="SO - 0006454"/>
    <s v="In-Store"/>
    <s v="WARE-NMK1003"/>
    <d v="2020-03-10T00:00:00"/>
    <x v="753"/>
    <d v="2020-07-14T00:00:00"/>
    <x v="547"/>
    <n v="11"/>
    <s v="USD"/>
    <x v="5"/>
    <n v="12"/>
    <n v="19"/>
    <n v="121"/>
    <x v="0"/>
    <n v="42"/>
    <n v="0.05"/>
    <n v="1105.5"/>
    <n v="519.58499999999992"/>
    <n v="5251.125"/>
    <n v="2653.2000000000003"/>
  </r>
  <r>
    <s v="SO - 0006455"/>
    <s v="In-Store"/>
    <s v="WARE-XYS1001"/>
    <d v="2020-03-10T00:00:00"/>
    <x v="753"/>
    <d v="2020-07-14T00:00:00"/>
    <x v="536"/>
    <n v="4"/>
    <s v="USD"/>
    <x v="6"/>
    <n v="10"/>
    <n v="4"/>
    <n v="54"/>
    <x v="1"/>
    <n v="29"/>
    <n v="0.1"/>
    <n v="837.5"/>
    <n v="644.875"/>
    <n v="3015"/>
    <n v="435.5"/>
  </r>
  <r>
    <s v="SO - 0006456"/>
    <s v="In-Store"/>
    <s v="WARE-PUJ1005"/>
    <d v="2020-03-10T00:00:00"/>
    <x v="754"/>
    <d v="2020-07-19T00:00:00"/>
    <x v="546"/>
    <n v="15"/>
    <s v="USD"/>
    <x v="13"/>
    <n v="2"/>
    <n v="21"/>
    <n v="271"/>
    <x v="1"/>
    <n v="45"/>
    <n v="7.4999999999999997E-2"/>
    <n v="3611.3"/>
    <n v="2383.4580000000001"/>
    <n v="23383.167500000003"/>
    <n v="6698.9615000000013"/>
  </r>
  <r>
    <s v="SO - 0006457"/>
    <s v="Distributor"/>
    <s v="WARE-NMK1003"/>
    <d v="2020-03-10T00:00:00"/>
    <x v="754"/>
    <d v="2020-07-03T00:00:00"/>
    <x v="553"/>
    <n v="29"/>
    <s v="USD"/>
    <x v="8"/>
    <n v="23"/>
    <n v="13"/>
    <n v="187"/>
    <x v="4"/>
    <n v="9"/>
    <n v="0.1"/>
    <n v="3959.7000000000003"/>
    <n v="1663.0740000000001"/>
    <n v="17818.650000000001"/>
    <n v="9503.2800000000007"/>
  </r>
  <r>
    <s v="SO - 0006458"/>
    <s v="Online"/>
    <s v="WARE-NMK1003"/>
    <d v="2020-03-10T00:00:00"/>
    <x v="754"/>
    <d v="2020-07-17T00:00:00"/>
    <x v="557"/>
    <n v="23"/>
    <s v="USD"/>
    <x v="24"/>
    <n v="16"/>
    <n v="32"/>
    <n v="183"/>
    <x v="1"/>
    <n v="46"/>
    <n v="0.2"/>
    <n v="1889.4"/>
    <n v="1265.8980000000001"/>
    <n v="10580.640000000001"/>
    <n v="1719.3540000000012"/>
  </r>
  <r>
    <s v="SO - 0006459"/>
    <s v="In-Store"/>
    <s v="WARE-PUJ1005"/>
    <d v="2020-03-10T00:00:00"/>
    <x v="754"/>
    <d v="2020-06-27T00:00:00"/>
    <x v="544"/>
    <n v="13"/>
    <s v="USD"/>
    <x v="11"/>
    <n v="5"/>
    <n v="26"/>
    <n v="298"/>
    <x v="0"/>
    <n v="34"/>
    <n v="0.3"/>
    <n v="2003.3"/>
    <n v="1242.046"/>
    <n v="5609.24"/>
    <n v="641.05599999999959"/>
  </r>
  <r>
    <s v="SO - 0006460"/>
    <s v="In-Store"/>
    <s v="WARE-NMK1003"/>
    <d v="2020-03-10T00:00:00"/>
    <x v="754"/>
    <d v="2020-06-25T00:00:00"/>
    <x v="533"/>
    <n v="8"/>
    <s v="USD"/>
    <x v="0"/>
    <n v="6"/>
    <n v="43"/>
    <n v="174"/>
    <x v="1"/>
    <n v="39"/>
    <n v="0.1"/>
    <n v="1058.6000000000001"/>
    <n v="889.22400000000005"/>
    <n v="1905.4800000000002"/>
    <n v="127.03200000000015"/>
  </r>
  <r>
    <s v="SO - 0006461"/>
    <s v="Wholesale"/>
    <s v="WARE-NMK1003"/>
    <d v="2020-03-10T00:00:00"/>
    <x v="754"/>
    <d v="2020-07-10T00:00:00"/>
    <x v="545"/>
    <n v="20"/>
    <s v="USD"/>
    <x v="12"/>
    <n v="25"/>
    <n v="1"/>
    <n v="138"/>
    <x v="1"/>
    <n v="14"/>
    <n v="0.05"/>
    <n v="1118.9000000000001"/>
    <n v="447.56000000000006"/>
    <n v="3188.8650000000002"/>
    <n v="1846.1849999999999"/>
  </r>
  <r>
    <s v="SO - 0006462"/>
    <s v="Wholesale"/>
    <s v="WARE-MKL1006"/>
    <d v="2020-03-10T00:00:00"/>
    <x v="754"/>
    <d v="2020-07-13T00:00:00"/>
    <x v="547"/>
    <n v="10"/>
    <s v="USD"/>
    <x v="3"/>
    <n v="28"/>
    <n v="17"/>
    <n v="350"/>
    <x v="1"/>
    <n v="35"/>
    <n v="0.05"/>
    <n v="1829.1000000000001"/>
    <n v="1225.4970000000001"/>
    <n v="1737.645"/>
    <n v="512.14799999999991"/>
  </r>
  <r>
    <s v="SO - 0006463"/>
    <s v="In-Store"/>
    <s v="WARE-NMK1003"/>
    <d v="2020-03-10T00:00:00"/>
    <x v="754"/>
    <d v="2020-07-13T00:00:00"/>
    <x v="546"/>
    <n v="15"/>
    <s v="USD"/>
    <x v="26"/>
    <n v="3"/>
    <n v="31"/>
    <n v="202"/>
    <x v="1"/>
    <n v="14"/>
    <n v="0.1"/>
    <n v="1118.9000000000001"/>
    <n v="492.31600000000003"/>
    <n v="1007.0100000000001"/>
    <n v="514.69400000000007"/>
  </r>
  <r>
    <s v="SO - 0006464"/>
    <s v="Online"/>
    <s v="WARE-NBV1002"/>
    <d v="2020-03-10T00:00:00"/>
    <x v="754"/>
    <d v="2020-07-12T00:00:00"/>
    <x v="542"/>
    <n v="16"/>
    <s v="USD"/>
    <x v="17"/>
    <n v="20"/>
    <n v="1"/>
    <n v="76"/>
    <x v="0"/>
    <n v="34"/>
    <n v="0.05"/>
    <n v="1768.8"/>
    <n v="1149.72"/>
    <n v="10082.159999999998"/>
    <n v="3183.8399999999983"/>
  </r>
  <r>
    <s v="SO - 0006465"/>
    <s v="Online"/>
    <s v="WARE-UHY1004"/>
    <d v="2020-03-10T00:00:00"/>
    <x v="755"/>
    <d v="2020-07-21T00:00:00"/>
    <x v="547"/>
    <n v="9"/>
    <s v="USD"/>
    <x v="23"/>
    <n v="15"/>
    <n v="19"/>
    <n v="209"/>
    <x v="2"/>
    <n v="8"/>
    <n v="0.05"/>
    <n v="3999.9"/>
    <n v="2159.9460000000004"/>
    <n v="22799.43"/>
    <n v="9839.7539999999972"/>
  </r>
  <r>
    <s v="SO - 0006466"/>
    <s v="Wholesale"/>
    <s v="WARE-NMK1003"/>
    <d v="2020-03-10T00:00:00"/>
    <x v="755"/>
    <d v="2020-06-27T00:00:00"/>
    <x v="550"/>
    <n v="21"/>
    <s v="USD"/>
    <x v="21"/>
    <n v="26"/>
    <n v="3"/>
    <n v="158"/>
    <x v="2"/>
    <n v="37"/>
    <n v="7.4999999999999997E-2"/>
    <n v="3953"/>
    <n v="2885.69"/>
    <n v="18282.625"/>
    <n v="3854.1749999999993"/>
  </r>
  <r>
    <s v="SO - 0006467"/>
    <s v="Wholesale"/>
    <s v="WARE-NBV1002"/>
    <d v="2020-03-10T00:00:00"/>
    <x v="755"/>
    <d v="2020-06-26T00:00:00"/>
    <x v="544"/>
    <n v="12"/>
    <s v="USD"/>
    <x v="3"/>
    <n v="28"/>
    <n v="20"/>
    <n v="76"/>
    <x v="0"/>
    <n v="19"/>
    <n v="0.05"/>
    <n v="261.3"/>
    <n v="198.58800000000002"/>
    <n v="992.93999999999994"/>
    <n v="198.58799999999985"/>
  </r>
  <r>
    <s v="SO - 0006468"/>
    <s v="In-Store"/>
    <s v="WARE-NBV1002"/>
    <d v="2020-03-10T00:00:00"/>
    <x v="755"/>
    <d v="2020-06-27T00:00:00"/>
    <x v="539"/>
    <n v="6"/>
    <s v="USD"/>
    <x v="10"/>
    <n v="9"/>
    <n v="12"/>
    <n v="82"/>
    <x v="0"/>
    <n v="42"/>
    <n v="0.1"/>
    <n v="3845.8"/>
    <n v="2269.0219999999999"/>
    <n v="27689.760000000002"/>
    <n v="9537.5840000000026"/>
  </r>
  <r>
    <s v="SO - 0006469"/>
    <s v="In-Store"/>
    <s v="WARE-PUJ1005"/>
    <d v="2020-03-10T00:00:00"/>
    <x v="755"/>
    <d v="2020-07-18T00:00:00"/>
    <x v="558"/>
    <n v="29"/>
    <s v="USD"/>
    <x v="0"/>
    <n v="6"/>
    <n v="18"/>
    <n v="298"/>
    <x v="0"/>
    <n v="15"/>
    <n v="0.15"/>
    <n v="2237.8000000000002"/>
    <n v="939.87600000000009"/>
    <n v="11412.78"/>
    <n v="5773.5240000000003"/>
  </r>
  <r>
    <s v="SO - 0006470"/>
    <s v="Online"/>
    <s v="WARE-XYS1001"/>
    <d v="2020-03-10T00:00:00"/>
    <x v="756"/>
    <d v="2020-07-12T00:00:00"/>
    <x v="537"/>
    <n v="7"/>
    <s v="USD"/>
    <x v="1"/>
    <n v="14"/>
    <n v="27"/>
    <n v="24"/>
    <x v="1"/>
    <n v="32"/>
    <n v="0.15"/>
    <n v="1051.9000000000001"/>
    <n v="820.48200000000008"/>
    <n v="3576.46"/>
    <n v="294.5319999999997"/>
  </r>
  <r>
    <s v="SO - 0006471"/>
    <s v="Online"/>
    <s v="WARE-NMK1003"/>
    <d v="2020-03-10T00:00:00"/>
    <x v="756"/>
    <d v="2020-07-01T00:00:00"/>
    <x v="546"/>
    <n v="13"/>
    <s v="USD"/>
    <x v="16"/>
    <n v="18"/>
    <n v="4"/>
    <n v="162"/>
    <x v="3"/>
    <n v="6"/>
    <n v="0.1"/>
    <n v="1159.1000000000001"/>
    <n v="915.68900000000019"/>
    <n v="7302.3300000000008"/>
    <n v="892.50699999999961"/>
  </r>
  <r>
    <s v="SO - 0006472"/>
    <s v="Online"/>
    <s v="WARE-NMK1003"/>
    <d v="2020-03-10T00:00:00"/>
    <x v="756"/>
    <d v="2020-07-15T00:00:00"/>
    <x v="542"/>
    <n v="14"/>
    <s v="USD"/>
    <x v="1"/>
    <n v="14"/>
    <n v="4"/>
    <n v="132"/>
    <x v="2"/>
    <n v="37"/>
    <n v="0.15"/>
    <n v="2907.8"/>
    <n v="1570.2120000000002"/>
    <n v="7414.8900000000012"/>
    <n v="2704.2540000000008"/>
  </r>
  <r>
    <s v="SO - 0006473"/>
    <s v="Online"/>
    <s v="WARE-XYS1001"/>
    <d v="2020-03-10T00:00:00"/>
    <x v="756"/>
    <d v="2020-07-16T00:00:00"/>
    <x v="533"/>
    <n v="6"/>
    <s v="USD"/>
    <x v="18"/>
    <n v="13"/>
    <n v="14"/>
    <n v="58"/>
    <x v="1"/>
    <n v="35"/>
    <n v="0.1"/>
    <n v="964.80000000000007"/>
    <n v="482.40000000000003"/>
    <n v="5209.92"/>
    <n v="2315.52"/>
  </r>
  <r>
    <s v="SO - 0006474"/>
    <s v="Distributor"/>
    <s v="WARE-XYS1001"/>
    <d v="2020-03-10T00:00:00"/>
    <x v="756"/>
    <d v="2020-07-14T00:00:00"/>
    <x v="537"/>
    <n v="7"/>
    <s v="USD"/>
    <x v="2"/>
    <n v="21"/>
    <n v="28"/>
    <n v="11"/>
    <x v="1"/>
    <n v="17"/>
    <n v="0.05"/>
    <n v="6217.6"/>
    <n v="4974.0800000000008"/>
    <n v="17720.160000000003"/>
    <n v="2797.9200000000019"/>
  </r>
  <r>
    <s v="SO - 0006475"/>
    <s v="In-Store"/>
    <s v="WARE-PUJ1005"/>
    <d v="2020-03-10T00:00:00"/>
    <x v="756"/>
    <d v="2020-07-18T00:00:00"/>
    <x v="546"/>
    <n v="13"/>
    <s v="USD"/>
    <x v="14"/>
    <n v="7"/>
    <n v="45"/>
    <n v="293"/>
    <x v="0"/>
    <n v="22"/>
    <n v="0.4"/>
    <n v="1259.6000000000001"/>
    <n v="617.20400000000006"/>
    <n v="755.7600000000001"/>
    <n v="138.55600000000004"/>
  </r>
  <r>
    <s v="SO - 0006476"/>
    <s v="Wholesale"/>
    <s v="WARE-PUJ1005"/>
    <d v="2020-03-10T00:00:00"/>
    <x v="756"/>
    <d v="2020-07-17T00:00:00"/>
    <x v="556"/>
    <n v="22"/>
    <s v="USD"/>
    <x v="12"/>
    <n v="25"/>
    <n v="13"/>
    <n v="285"/>
    <x v="1"/>
    <n v="43"/>
    <n v="7.4999999999999997E-2"/>
    <n v="2834.1"/>
    <n v="1303.6859999999999"/>
    <n v="15729.254999999999"/>
    <n v="7907.1389999999992"/>
  </r>
  <r>
    <s v="SO - 0006477"/>
    <s v="In-Store"/>
    <s v="WARE-UHY1004"/>
    <d v="2020-03-10T00:00:00"/>
    <x v="756"/>
    <d v="2020-06-27T00:00:00"/>
    <x v="539"/>
    <n v="5"/>
    <s v="USD"/>
    <x v="27"/>
    <n v="1"/>
    <n v="7"/>
    <n v="248"/>
    <x v="4"/>
    <n v="9"/>
    <n v="0.15"/>
    <n v="2572.8000000000002"/>
    <n v="1595.1360000000002"/>
    <n v="13121.28"/>
    <n v="3550.4639999999999"/>
  </r>
  <r>
    <s v="SO - 0006478"/>
    <s v="Distributor"/>
    <s v="WARE-NMK1003"/>
    <d v="2020-03-10T00:00:00"/>
    <x v="757"/>
    <d v="2020-07-01T00:00:00"/>
    <x v="558"/>
    <n v="27"/>
    <s v="USD"/>
    <x v="12"/>
    <n v="25"/>
    <n v="47"/>
    <n v="155"/>
    <x v="1"/>
    <n v="32"/>
    <n v="0.4"/>
    <n v="1092.1000000000001"/>
    <n v="458.68200000000002"/>
    <n v="2621.0400000000004"/>
    <n v="786.31200000000035"/>
  </r>
  <r>
    <s v="SO - 0006479"/>
    <s v="Online"/>
    <s v="WARE-XYS1001"/>
    <d v="2020-03-10T00:00:00"/>
    <x v="757"/>
    <d v="2020-07-12T00:00:00"/>
    <x v="537"/>
    <n v="6"/>
    <s v="USD"/>
    <x v="1"/>
    <n v="14"/>
    <n v="48"/>
    <n v="19"/>
    <x v="1"/>
    <n v="31"/>
    <n v="7.4999999999999997E-2"/>
    <n v="268"/>
    <n v="112.56"/>
    <n v="1983.2"/>
    <n v="1082.72"/>
  </r>
  <r>
    <s v="SO - 0006480"/>
    <s v="In-Store"/>
    <s v="WARE-MKL1006"/>
    <d v="2020-03-10T00:00:00"/>
    <x v="757"/>
    <d v="2020-07-01T00:00:00"/>
    <x v="558"/>
    <n v="27"/>
    <s v="USD"/>
    <x v="9"/>
    <n v="8"/>
    <n v="36"/>
    <n v="360"/>
    <x v="0"/>
    <n v="5"/>
    <n v="0.15"/>
    <n v="2278"/>
    <n v="1571.82"/>
    <n v="1936.3"/>
    <n v="364.48"/>
  </r>
  <r>
    <s v="SO - 0006481"/>
    <s v="Online"/>
    <s v="WARE-NMK1003"/>
    <d v="2020-03-10T00:00:00"/>
    <x v="757"/>
    <d v="2020-07-11T00:00:00"/>
    <x v="550"/>
    <n v="19"/>
    <s v="USD"/>
    <x v="24"/>
    <n v="16"/>
    <n v="11"/>
    <n v="151"/>
    <x v="1"/>
    <n v="24"/>
    <n v="0.05"/>
    <n v="904.5"/>
    <n v="750.73500000000001"/>
    <n v="6874.2"/>
    <n v="868.31999999999971"/>
  </r>
  <r>
    <s v="SO - 0006482"/>
    <s v="Online"/>
    <s v="WARE-NMK1003"/>
    <d v="2020-03-10T00:00:00"/>
    <x v="757"/>
    <d v="2020-07-09T00:00:00"/>
    <x v="559"/>
    <n v="34"/>
    <s v="USD"/>
    <x v="16"/>
    <n v="18"/>
    <n v="40"/>
    <n v="149"/>
    <x v="0"/>
    <n v="12"/>
    <n v="0.05"/>
    <n v="3892.7000000000003"/>
    <n v="1634.934"/>
    <n v="3698.0650000000001"/>
    <n v="2063.1310000000003"/>
  </r>
  <r>
    <s v="SO - 0006483"/>
    <s v="Online"/>
    <s v="WARE-PUJ1005"/>
    <d v="2020-03-10T00:00:00"/>
    <x v="757"/>
    <d v="2020-07-08T00:00:00"/>
    <x v="544"/>
    <n v="10"/>
    <s v="USD"/>
    <x v="23"/>
    <n v="15"/>
    <n v="25"/>
    <n v="282"/>
    <x v="1"/>
    <n v="33"/>
    <n v="0.05"/>
    <n v="2519.2000000000003"/>
    <n v="1158.8320000000001"/>
    <n v="4786.4800000000005"/>
    <n v="2468.8160000000003"/>
  </r>
  <r>
    <s v="SO - 0006484"/>
    <s v="Online"/>
    <s v="WARE-XYS1001"/>
    <d v="2020-03-10T00:00:00"/>
    <x v="757"/>
    <d v="2020-07-09T00:00:00"/>
    <x v="537"/>
    <n v="6"/>
    <s v="USD"/>
    <x v="1"/>
    <n v="14"/>
    <n v="1"/>
    <n v="31"/>
    <x v="1"/>
    <n v="46"/>
    <n v="0.05"/>
    <n v="1721.9"/>
    <n v="947.04500000000007"/>
    <n v="13086.44"/>
    <n v="5510.08"/>
  </r>
  <r>
    <s v="SO - 0006485"/>
    <s v="In-Store"/>
    <s v="WARE-UHY1004"/>
    <d v="2020-03-10T00:00:00"/>
    <x v="757"/>
    <d v="2020-07-15T00:00:00"/>
    <x v="558"/>
    <n v="27"/>
    <s v="USD"/>
    <x v="11"/>
    <n v="5"/>
    <n v="38"/>
    <n v="220"/>
    <x v="4"/>
    <n v="10"/>
    <n v="7.4999999999999997E-2"/>
    <n v="3886"/>
    <n v="2176.1600000000003"/>
    <n v="7189.1"/>
    <n v="2836.7799999999997"/>
  </r>
  <r>
    <s v="SO - 0006486"/>
    <s v="In-Store"/>
    <s v="WARE-UHY1004"/>
    <d v="2020-03-10T00:00:00"/>
    <x v="757"/>
    <d v="2020-07-05T00:00:00"/>
    <x v="555"/>
    <n v="18"/>
    <s v="USD"/>
    <x v="13"/>
    <n v="2"/>
    <n v="2"/>
    <n v="221"/>
    <x v="1"/>
    <n v="24"/>
    <n v="0.05"/>
    <n v="6137.2"/>
    <n v="4480.1559999999999"/>
    <n v="17491.019999999997"/>
    <n v="4050.551999999996"/>
  </r>
  <r>
    <s v="SO - 0006487"/>
    <s v="Online"/>
    <s v="WARE-XYS1001"/>
    <d v="2020-03-10T00:00:00"/>
    <x v="758"/>
    <d v="2020-07-01T00:00:00"/>
    <x v="556"/>
    <n v="20"/>
    <s v="USD"/>
    <x v="24"/>
    <n v="16"/>
    <n v="17"/>
    <n v="51"/>
    <x v="2"/>
    <n v="4"/>
    <n v="0.4"/>
    <n v="247.9"/>
    <n v="188.404"/>
    <n v="297.48"/>
    <n v="-79.327999999999975"/>
  </r>
  <r>
    <s v="SO - 0006488"/>
    <s v="Wholesale"/>
    <s v="WARE-NMK1003"/>
    <d v="2020-03-10T00:00:00"/>
    <x v="758"/>
    <d v="2020-07-11T00:00:00"/>
    <x v="549"/>
    <n v="10"/>
    <s v="USD"/>
    <x v="21"/>
    <n v="26"/>
    <n v="2"/>
    <n v="117"/>
    <x v="1"/>
    <n v="26"/>
    <n v="0.2"/>
    <n v="2304.8000000000002"/>
    <n v="1682.5040000000001"/>
    <n v="12906.880000000003"/>
    <n v="1129.3520000000026"/>
  </r>
  <r>
    <s v="SO - 0006489"/>
    <s v="Distributor"/>
    <s v="WARE-XYS1001"/>
    <d v="2020-03-10T00:00:00"/>
    <x v="758"/>
    <d v="2020-07-23T00:00:00"/>
    <x v="560"/>
    <n v="13"/>
    <s v="USD"/>
    <x v="17"/>
    <n v="20"/>
    <n v="12"/>
    <n v="37"/>
    <x v="1"/>
    <n v="21"/>
    <n v="7.4999999999999997E-2"/>
    <n v="5293"/>
    <n v="3228.73"/>
    <n v="34272.175000000003"/>
    <n v="11671.065000000002"/>
  </r>
  <r>
    <s v="SO - 0006490"/>
    <s v="In-Store"/>
    <s v="WARE-PUJ1005"/>
    <d v="2020-03-10T00:00:00"/>
    <x v="758"/>
    <d v="2020-07-22T00:00:00"/>
    <x v="537"/>
    <n v="5"/>
    <s v="USD"/>
    <x v="22"/>
    <n v="11"/>
    <n v="7"/>
    <n v="271"/>
    <x v="1"/>
    <n v="2"/>
    <n v="0.05"/>
    <n v="2365.1"/>
    <n v="1821.127"/>
    <n v="11234.225"/>
    <n v="2128.59"/>
  </r>
  <r>
    <s v="SO - 0006491"/>
    <s v="In-Store"/>
    <s v="WARE-XYS1001"/>
    <d v="2020-03-10T00:00:00"/>
    <x v="758"/>
    <d v="2020-06-29T00:00:00"/>
    <x v="549"/>
    <n v="10"/>
    <s v="USD"/>
    <x v="7"/>
    <n v="4"/>
    <n v="29"/>
    <n v="24"/>
    <x v="1"/>
    <n v="41"/>
    <n v="0.05"/>
    <n v="897.80000000000007"/>
    <n v="574.5920000000001"/>
    <n v="5970.37"/>
    <n v="1948.2259999999992"/>
  </r>
  <r>
    <s v="SO - 0006492"/>
    <s v="Wholesale"/>
    <s v="WARE-PUJ1005"/>
    <d v="2020-03-10T00:00:00"/>
    <x v="758"/>
    <d v="2020-07-22T00:00:00"/>
    <x v="550"/>
    <n v="18"/>
    <s v="USD"/>
    <x v="21"/>
    <n v="26"/>
    <n v="42"/>
    <n v="295"/>
    <x v="0"/>
    <n v="15"/>
    <n v="0.05"/>
    <n v="201"/>
    <n v="150.75"/>
    <n v="954.75"/>
    <n v="201"/>
  </r>
  <r>
    <s v="SO - 0006493"/>
    <s v="Distributor"/>
    <s v="WARE-XYS1001"/>
    <d v="2020-03-10T00:00:00"/>
    <x v="758"/>
    <d v="2020-07-10T00:00:00"/>
    <x v="555"/>
    <n v="17"/>
    <s v="USD"/>
    <x v="4"/>
    <n v="22"/>
    <n v="28"/>
    <n v="43"/>
    <x v="2"/>
    <n v="8"/>
    <n v="0.4"/>
    <n v="1031.8"/>
    <n v="753.21399999999994"/>
    <n v="619.07999999999993"/>
    <n v="-134.13400000000001"/>
  </r>
  <r>
    <s v="SO - 0006494"/>
    <s v="In-Store"/>
    <s v="WARE-NMK1003"/>
    <d v="2020-03-10T00:00:00"/>
    <x v="758"/>
    <d v="2020-07-20T00:00:00"/>
    <x v="557"/>
    <n v="19"/>
    <s v="USD"/>
    <x v="9"/>
    <n v="8"/>
    <n v="11"/>
    <n v="191"/>
    <x v="4"/>
    <n v="9"/>
    <n v="0.05"/>
    <n v="1762.1000000000001"/>
    <n v="757.70300000000009"/>
    <n v="6695.9800000000005"/>
    <n v="3665.1680000000001"/>
  </r>
  <r>
    <s v="SO - 0006495"/>
    <s v="Online"/>
    <s v="WARE-NMK1003"/>
    <d v="2020-03-10T00:00:00"/>
    <x v="758"/>
    <d v="2020-07-20T00:00:00"/>
    <x v="551"/>
    <n v="27"/>
    <s v="USD"/>
    <x v="23"/>
    <n v="15"/>
    <n v="25"/>
    <n v="173"/>
    <x v="1"/>
    <n v="40"/>
    <n v="0.1"/>
    <n v="1051.9000000000001"/>
    <n v="831.00100000000009"/>
    <n v="5680.26"/>
    <n v="694.25399999999991"/>
  </r>
  <r>
    <s v="SO - 0006496"/>
    <s v="Distributor"/>
    <s v="WARE-UHY1004"/>
    <d v="2020-03-10T00:00:00"/>
    <x v="758"/>
    <d v="2020-07-23T00:00:00"/>
    <x v="544"/>
    <n v="9"/>
    <s v="USD"/>
    <x v="4"/>
    <n v="22"/>
    <n v="40"/>
    <n v="208"/>
    <x v="2"/>
    <n v="16"/>
    <n v="0.05"/>
    <n v="194.3"/>
    <n v="130.18100000000001"/>
    <n v="1107.5100000000002"/>
    <n v="326.42400000000021"/>
  </r>
  <r>
    <s v="SO - 0006497"/>
    <s v="In-Store"/>
    <s v="WARE-XYS1001"/>
    <d v="2020-03-10T00:00:00"/>
    <x v="759"/>
    <d v="2020-07-07T00:00:00"/>
    <x v="560"/>
    <n v="12"/>
    <s v="USD"/>
    <x v="6"/>
    <n v="10"/>
    <n v="34"/>
    <n v="51"/>
    <x v="4"/>
    <n v="18"/>
    <n v="7.4999999999999997E-2"/>
    <n v="1842.5"/>
    <n v="810.7"/>
    <n v="1704.3125"/>
    <n v="893.61249999999995"/>
  </r>
  <r>
    <s v="SO - 0006498"/>
    <s v="In-Store"/>
    <s v="WARE-PUJ1005"/>
    <d v="2020-03-10T00:00:00"/>
    <x v="759"/>
    <d v="2020-07-01T00:00:00"/>
    <x v="549"/>
    <n v="9"/>
    <s v="USD"/>
    <x v="10"/>
    <n v="9"/>
    <n v="10"/>
    <n v="291"/>
    <x v="1"/>
    <n v="39"/>
    <n v="0.1"/>
    <n v="1065.3"/>
    <n v="745.70999999999992"/>
    <n v="958.77"/>
    <n v="213.06000000000006"/>
  </r>
  <r>
    <s v="SO - 0006499"/>
    <s v="In-Store"/>
    <s v="WARE-MKL1006"/>
    <d v="2020-03-10T00:00:00"/>
    <x v="759"/>
    <d v="2020-07-04T00:00:00"/>
    <x v="560"/>
    <n v="12"/>
    <s v="USD"/>
    <x v="6"/>
    <n v="10"/>
    <n v="44"/>
    <n v="330"/>
    <x v="2"/>
    <n v="8"/>
    <n v="0.3"/>
    <n v="3450.5"/>
    <n v="1725.25"/>
    <n v="4830.7"/>
    <n v="1380.1999999999998"/>
  </r>
  <r>
    <s v="SO - 0006500"/>
    <s v="Distributor"/>
    <s v="WARE-PUJ1005"/>
    <d v="2020-03-10T00:00:00"/>
    <x v="759"/>
    <d v="2020-07-10T00:00:00"/>
    <x v="542"/>
    <n v="11"/>
    <s v="USD"/>
    <x v="2"/>
    <n v="21"/>
    <n v="49"/>
    <n v="292"/>
    <x v="2"/>
    <n v="37"/>
    <n v="0.3"/>
    <n v="3591.2000000000003"/>
    <n v="2082.8960000000002"/>
    <n v="12569.199999999999"/>
    <n v="2154.7199999999975"/>
  </r>
  <r>
    <s v="SO - 0006501"/>
    <s v="Online"/>
    <s v="WARE-XYS1001"/>
    <d v="2020-03-10T00:00:00"/>
    <x v="759"/>
    <d v="2020-07-20T00:00:00"/>
    <x v="537"/>
    <n v="4"/>
    <s v="USD"/>
    <x v="24"/>
    <n v="16"/>
    <n v="21"/>
    <n v="54"/>
    <x v="1"/>
    <n v="46"/>
    <n v="0.15"/>
    <n v="3912.8"/>
    <n v="1995.528"/>
    <n v="6651.76"/>
    <n v="2660.7040000000002"/>
  </r>
  <r>
    <s v="SO - 0006502"/>
    <s v="Online"/>
    <s v="WARE-MKL1006"/>
    <d v="2020-03-10T00:00:00"/>
    <x v="759"/>
    <d v="2020-06-30T00:00:00"/>
    <x v="545"/>
    <n v="15"/>
    <s v="USD"/>
    <x v="19"/>
    <n v="19"/>
    <n v="19"/>
    <n v="336"/>
    <x v="3"/>
    <n v="25"/>
    <n v="7.4999999999999997E-2"/>
    <n v="1025.1000000000001"/>
    <n v="697.0680000000001"/>
    <n v="6637.5225000000009"/>
    <n v="1758.0465000000004"/>
  </r>
  <r>
    <s v="SO - 0006503"/>
    <s v="Online"/>
    <s v="WARE-NMK1003"/>
    <d v="2020-03-10T00:00:00"/>
    <x v="759"/>
    <d v="2020-07-01T00:00:00"/>
    <x v="548"/>
    <n v="23"/>
    <s v="USD"/>
    <x v="5"/>
    <n v="12"/>
    <n v="17"/>
    <n v="121"/>
    <x v="1"/>
    <n v="3"/>
    <n v="0.05"/>
    <n v="716.9"/>
    <n v="379.95699999999999"/>
    <n v="2043.1649999999997"/>
    <n v="903.29399999999964"/>
  </r>
  <r>
    <s v="SO - 0006504"/>
    <s v="In-Store"/>
    <s v="WARE-NMK1003"/>
    <d v="2020-03-10T00:00:00"/>
    <x v="759"/>
    <d v="2020-07-25T00:00:00"/>
    <x v="545"/>
    <n v="15"/>
    <s v="USD"/>
    <x v="9"/>
    <n v="8"/>
    <n v="41"/>
    <n v="136"/>
    <x v="3"/>
    <n v="28"/>
    <n v="7.4999999999999997E-2"/>
    <n v="2807.3"/>
    <n v="2049.3290000000002"/>
    <n v="7790.2575000000015"/>
    <n v="1642.2705000000005"/>
  </r>
  <r>
    <s v="SO - 0006505"/>
    <s v="Distributor"/>
    <s v="WARE-XYS1001"/>
    <d v="2020-03-10T00:00:00"/>
    <x v="760"/>
    <d v="2020-07-14T00:00:00"/>
    <x v="545"/>
    <n v="14"/>
    <s v="USD"/>
    <x v="2"/>
    <n v="21"/>
    <n v="29"/>
    <n v="28"/>
    <x v="1"/>
    <n v="21"/>
    <n v="7.4999999999999997E-2"/>
    <n v="3859.2000000000003"/>
    <n v="3241.7280000000001"/>
    <n v="7139.52"/>
    <n v="656.06400000000031"/>
  </r>
  <r>
    <s v="SO - 0006506"/>
    <s v="Wholesale"/>
    <s v="WARE-NMK1003"/>
    <d v="2020-03-10T00:00:00"/>
    <x v="760"/>
    <d v="2020-07-19T00:00:00"/>
    <x v="550"/>
    <n v="16"/>
    <s v="USD"/>
    <x v="3"/>
    <n v="28"/>
    <n v="12"/>
    <n v="150"/>
    <x v="1"/>
    <n v="35"/>
    <n v="0.05"/>
    <n v="6157.3"/>
    <n v="4433.2560000000003"/>
    <n v="17548.305"/>
    <n v="4248.5370000000003"/>
  </r>
  <r>
    <s v="SO - 0006507"/>
    <s v="In-Store"/>
    <s v="WARE-NMK1003"/>
    <d v="2020-03-10T00:00:00"/>
    <x v="760"/>
    <d v="2020-07-19T00:00:00"/>
    <x v="553"/>
    <n v="23"/>
    <s v="USD"/>
    <x v="27"/>
    <n v="1"/>
    <n v="5"/>
    <n v="94"/>
    <x v="0"/>
    <n v="38"/>
    <n v="0.15"/>
    <n v="1038.5"/>
    <n v="643.87"/>
    <n v="882.72500000000002"/>
    <n v="238.85500000000002"/>
  </r>
  <r>
    <s v="SO - 0006508"/>
    <s v="Distributor"/>
    <s v="WARE-UHY1004"/>
    <d v="2020-03-10T00:00:00"/>
    <x v="760"/>
    <d v="2020-07-23T00:00:00"/>
    <x v="542"/>
    <n v="10"/>
    <s v="USD"/>
    <x v="4"/>
    <n v="22"/>
    <n v="48"/>
    <n v="228"/>
    <x v="0"/>
    <n v="20"/>
    <n v="0.05"/>
    <n v="984.9"/>
    <n v="768.22199999999998"/>
    <n v="935.65499999999997"/>
    <n v="167.43299999999999"/>
  </r>
  <r>
    <s v="SO - 0006509"/>
    <s v="Online"/>
    <s v="WARE-NMK1003"/>
    <d v="2020-03-10T00:00:00"/>
    <x v="760"/>
    <d v="2020-07-22T00:00:00"/>
    <x v="560"/>
    <n v="11"/>
    <s v="USD"/>
    <x v="24"/>
    <n v="16"/>
    <n v="11"/>
    <n v="185"/>
    <x v="3"/>
    <n v="6"/>
    <n v="0.4"/>
    <n v="783.9"/>
    <n v="572.24699999999996"/>
    <n v="3762.72"/>
    <n v="-815.25599999999986"/>
  </r>
  <r>
    <s v="SO - 0006510"/>
    <s v="Distributor"/>
    <s v="WARE-PUJ1005"/>
    <d v="2020-03-10T00:00:00"/>
    <x v="761"/>
    <d v="2020-07-21T00:00:00"/>
    <x v="557"/>
    <n v="16"/>
    <s v="USD"/>
    <x v="4"/>
    <n v="22"/>
    <n v="17"/>
    <n v="312"/>
    <x v="1"/>
    <n v="26"/>
    <n v="7.4999999999999997E-2"/>
    <n v="234.5"/>
    <n v="157.11500000000001"/>
    <n v="867.65000000000009"/>
    <n v="239.19000000000005"/>
  </r>
  <r>
    <s v="SO - 0006511"/>
    <s v="In-Store"/>
    <s v="WARE-XYS1001"/>
    <d v="2020-03-10T00:00:00"/>
    <x v="761"/>
    <d v="2020-07-06T00:00:00"/>
    <x v="546"/>
    <n v="8"/>
    <s v="USD"/>
    <x v="7"/>
    <n v="4"/>
    <n v="45"/>
    <n v="6"/>
    <x v="1"/>
    <n v="3"/>
    <n v="0.1"/>
    <n v="2465.6"/>
    <n v="1873.856"/>
    <n v="6657.12"/>
    <n v="1035.5519999999997"/>
  </r>
  <r>
    <s v="SO - 0006512"/>
    <s v="In-Store"/>
    <s v="WARE-NMK1003"/>
    <d v="2020-03-10T00:00:00"/>
    <x v="761"/>
    <d v="2020-07-11T00:00:00"/>
    <x v="557"/>
    <n v="16"/>
    <s v="USD"/>
    <x v="9"/>
    <n v="8"/>
    <n v="22"/>
    <n v="124"/>
    <x v="1"/>
    <n v="39"/>
    <n v="0.2"/>
    <n v="1005"/>
    <n v="603"/>
    <n v="804"/>
    <n v="201"/>
  </r>
  <r>
    <s v="SO - 0006513"/>
    <s v="Online"/>
    <s v="WARE-UHY1004"/>
    <d v="2020-03-10T00:00:00"/>
    <x v="761"/>
    <d v="2020-07-10T00:00:00"/>
    <x v="548"/>
    <n v="21"/>
    <s v="USD"/>
    <x v="17"/>
    <n v="20"/>
    <n v="14"/>
    <n v="224"/>
    <x v="1"/>
    <n v="27"/>
    <n v="7.4999999999999997E-2"/>
    <n v="1072"/>
    <n v="718.24"/>
    <n v="2974.8"/>
    <n v="820.07999999999993"/>
  </r>
  <r>
    <s v="SO - 0006514"/>
    <s v="Online"/>
    <s v="WARE-XYS1001"/>
    <d v="2020-03-10T00:00:00"/>
    <x v="761"/>
    <d v="2020-07-10T00:00:00"/>
    <x v="545"/>
    <n v="13"/>
    <s v="USD"/>
    <x v="16"/>
    <n v="18"/>
    <n v="36"/>
    <n v="2"/>
    <x v="4"/>
    <n v="18"/>
    <n v="0.1"/>
    <n v="1078.7"/>
    <n v="431.48"/>
    <n v="5824.9800000000005"/>
    <n v="3236.1000000000004"/>
  </r>
  <r>
    <s v="SO - 0006515"/>
    <s v="In-Store"/>
    <s v="WARE-NMK1003"/>
    <d v="2020-03-10T00:00:00"/>
    <x v="761"/>
    <d v="2020-07-13T00:00:00"/>
    <x v="556"/>
    <n v="17"/>
    <s v="USD"/>
    <x v="11"/>
    <n v="5"/>
    <n v="12"/>
    <n v="137"/>
    <x v="1"/>
    <n v="17"/>
    <n v="0.15"/>
    <n v="1078.7"/>
    <n v="744.303"/>
    <n v="1833.79"/>
    <n v="345.18399999999997"/>
  </r>
  <r>
    <s v="SO - 0006516"/>
    <s v="Online"/>
    <s v="WARE-XYS1001"/>
    <d v="2020-03-10T00:00:00"/>
    <x v="761"/>
    <d v="2020-07-06T00:00:00"/>
    <x v="550"/>
    <n v="15"/>
    <s v="USD"/>
    <x v="16"/>
    <n v="18"/>
    <n v="6"/>
    <n v="18"/>
    <x v="1"/>
    <n v="39"/>
    <n v="7.4999999999999997E-2"/>
    <n v="1956.4"/>
    <n v="1447.7360000000001"/>
    <n v="10858.020000000002"/>
    <n v="2171.6040000000012"/>
  </r>
  <r>
    <s v="SO - 0006517"/>
    <s v="Online"/>
    <s v="WARE-NMK1003"/>
    <d v="2020-03-10T00:00:00"/>
    <x v="761"/>
    <d v="2020-07-10T00:00:00"/>
    <x v="557"/>
    <n v="16"/>
    <s v="USD"/>
    <x v="18"/>
    <n v="13"/>
    <n v="19"/>
    <n v="141"/>
    <x v="2"/>
    <n v="8"/>
    <n v="0.05"/>
    <n v="227.8"/>
    <n v="134.40199999999999"/>
    <n v="216.41"/>
    <n v="82.00800000000001"/>
  </r>
  <r>
    <s v="SO - 0006518"/>
    <s v="In-Store"/>
    <s v="WARE-NBV1002"/>
    <d v="2020-03-10T00:00:00"/>
    <x v="761"/>
    <d v="2020-07-25T00:00:00"/>
    <x v="560"/>
    <n v="10"/>
    <s v="USD"/>
    <x v="26"/>
    <n v="3"/>
    <n v="17"/>
    <n v="82"/>
    <x v="0"/>
    <n v="5"/>
    <n v="0.15"/>
    <n v="891.1"/>
    <n v="570.30399999999997"/>
    <n v="6059.48"/>
    <n v="1497.0479999999998"/>
  </r>
  <r>
    <s v="SO - 0006519"/>
    <s v="Distributor"/>
    <s v="WARE-NMK1003"/>
    <d v="2020-03-10T00:00:00"/>
    <x v="762"/>
    <d v="2020-07-07T00:00:00"/>
    <x v="549"/>
    <n v="6"/>
    <s v="USD"/>
    <x v="15"/>
    <n v="24"/>
    <n v="42"/>
    <n v="125"/>
    <x v="1"/>
    <n v="41"/>
    <n v="0.05"/>
    <n v="1031.8"/>
    <n v="546.85400000000004"/>
    <n v="4901.05"/>
    <n v="2166.7799999999997"/>
  </r>
  <r>
    <s v="SO - 0006520"/>
    <s v="Distributor"/>
    <s v="WARE-NMK1003"/>
    <d v="2020-03-10T00:00:00"/>
    <x v="762"/>
    <d v="2020-07-24T00:00:00"/>
    <x v="561"/>
    <n v="36"/>
    <s v="USD"/>
    <x v="2"/>
    <n v="21"/>
    <n v="9"/>
    <n v="191"/>
    <x v="0"/>
    <n v="22"/>
    <n v="7.4999999999999997E-2"/>
    <n v="3088.7000000000003"/>
    <n v="1945.8810000000001"/>
    <n v="5714.0950000000012"/>
    <n v="1822.333000000001"/>
  </r>
  <r>
    <s v="SO - 0006521"/>
    <s v="Wholesale"/>
    <s v="WARE-XYS1001"/>
    <d v="2020-03-10T00:00:00"/>
    <x v="762"/>
    <d v="2020-07-20T00:00:00"/>
    <x v="557"/>
    <n v="15"/>
    <s v="USD"/>
    <x v="21"/>
    <n v="26"/>
    <n v="45"/>
    <n v="27"/>
    <x v="1"/>
    <n v="2"/>
    <n v="0.05"/>
    <n v="1072"/>
    <n v="536"/>
    <n v="2036.8"/>
    <n v="964.8"/>
  </r>
  <r>
    <s v="SO - 0006522"/>
    <s v="Online"/>
    <s v="WARE-XYS1001"/>
    <d v="2020-03-10T00:00:00"/>
    <x v="762"/>
    <d v="2020-07-11T00:00:00"/>
    <x v="554"/>
    <n v="27"/>
    <s v="USD"/>
    <x v="23"/>
    <n v="15"/>
    <n v="43"/>
    <n v="29"/>
    <x v="0"/>
    <n v="19"/>
    <n v="7.4999999999999997E-2"/>
    <n v="3892.7000000000003"/>
    <n v="1868.4960000000001"/>
    <n v="7201.4950000000008"/>
    <n v="3464.5030000000006"/>
  </r>
  <r>
    <s v="SO - 0006523"/>
    <s v="In-Store"/>
    <s v="WARE-NMK1003"/>
    <d v="2020-03-10T00:00:00"/>
    <x v="762"/>
    <d v="2020-07-16T00:00:00"/>
    <x v="551"/>
    <n v="23"/>
    <s v="USD"/>
    <x v="6"/>
    <n v="10"/>
    <n v="13"/>
    <n v="97"/>
    <x v="0"/>
    <n v="19"/>
    <n v="0.15"/>
    <n v="2512.5"/>
    <n v="1381.875"/>
    <n v="14949.375"/>
    <n v="5276.25"/>
  </r>
  <r>
    <s v="SO - 0006524"/>
    <s v="In-Store"/>
    <s v="WARE-NMK1003"/>
    <d v="2020-03-10T00:00:00"/>
    <x v="762"/>
    <d v="2020-07-14T00:00:00"/>
    <x v="550"/>
    <n v="14"/>
    <s v="USD"/>
    <x v="14"/>
    <n v="7"/>
    <n v="9"/>
    <n v="200"/>
    <x v="1"/>
    <n v="39"/>
    <n v="0.05"/>
    <n v="1072"/>
    <n v="696.80000000000007"/>
    <n v="7128.7999999999993"/>
    <n v="2251.1999999999989"/>
  </r>
  <r>
    <s v="SO - 0006525"/>
    <s v="In-Store"/>
    <s v="WARE-PUJ1005"/>
    <d v="2020-03-10T00:00:00"/>
    <x v="763"/>
    <d v="2020-07-29T00:00:00"/>
    <x v="545"/>
    <n v="11"/>
    <s v="USD"/>
    <x v="7"/>
    <n v="4"/>
    <n v="17"/>
    <n v="325"/>
    <x v="1"/>
    <n v="11"/>
    <n v="7.4999999999999997E-2"/>
    <n v="187.6"/>
    <n v="142.57599999999999"/>
    <n v="1041.18"/>
    <n v="185.72400000000016"/>
  </r>
  <r>
    <s v="SO - 0006526"/>
    <s v="In-Store"/>
    <s v="WARE-NMK1003"/>
    <d v="2020-03-10T00:00:00"/>
    <x v="763"/>
    <d v="2020-07-14T00:00:00"/>
    <x v="545"/>
    <n v="11"/>
    <s v="USD"/>
    <x v="22"/>
    <n v="11"/>
    <n v="33"/>
    <n v="95"/>
    <x v="2"/>
    <n v="13"/>
    <n v="0.05"/>
    <n v="1782.2"/>
    <n v="1283.184"/>
    <n v="13544.72"/>
    <n v="3279.2479999999996"/>
  </r>
  <r>
    <s v="SO - 0006527"/>
    <s v="Online"/>
    <s v="WARE-XYS1001"/>
    <d v="2020-03-10T00:00:00"/>
    <x v="763"/>
    <d v="2020-07-07T00:00:00"/>
    <x v="562"/>
    <n v="25"/>
    <s v="USD"/>
    <x v="20"/>
    <n v="17"/>
    <n v="49"/>
    <n v="51"/>
    <x v="0"/>
    <n v="34"/>
    <n v="7.4999999999999997E-2"/>
    <n v="924.6"/>
    <n v="545.51400000000001"/>
    <n v="2565.7650000000003"/>
    <n v="929.22300000000041"/>
  </r>
  <r>
    <s v="SO - 0006528"/>
    <s v="In-Store"/>
    <s v="WARE-MKL1006"/>
    <d v="2020-03-10T00:00:00"/>
    <x v="763"/>
    <d v="2020-07-18T00:00:00"/>
    <x v="554"/>
    <n v="26"/>
    <s v="USD"/>
    <x v="7"/>
    <n v="4"/>
    <n v="3"/>
    <n v="341"/>
    <x v="0"/>
    <n v="12"/>
    <n v="7.4999999999999997E-2"/>
    <n v="3986.5"/>
    <n v="2511.4949999999999"/>
    <n v="29500.100000000002"/>
    <n v="9408.1400000000031"/>
  </r>
  <r>
    <s v="SO - 0006529"/>
    <s v="Online"/>
    <s v="WARE-MKL1006"/>
    <d v="2020-03-10T00:00:00"/>
    <x v="763"/>
    <d v="2020-07-29T00:00:00"/>
    <x v="552"/>
    <n v="18"/>
    <s v="USD"/>
    <x v="20"/>
    <n v="17"/>
    <n v="41"/>
    <n v="346"/>
    <x v="3"/>
    <n v="47"/>
    <n v="0.15"/>
    <n v="991.6"/>
    <n v="644.54000000000008"/>
    <n v="1685.72"/>
    <n v="396.63999999999987"/>
  </r>
  <r>
    <s v="SO - 0006530"/>
    <s v="Online"/>
    <s v="WARE-UHY1004"/>
    <d v="2020-03-10T00:00:00"/>
    <x v="763"/>
    <d v="2020-07-19T00:00:00"/>
    <x v="544"/>
    <n v="4"/>
    <s v="USD"/>
    <x v="16"/>
    <n v="18"/>
    <n v="3"/>
    <n v="258"/>
    <x v="1"/>
    <n v="45"/>
    <n v="0.15"/>
    <n v="2244.5"/>
    <n v="1728.2650000000001"/>
    <n v="3815.65"/>
    <n v="359.11999999999989"/>
  </r>
  <r>
    <s v="SO - 0006531"/>
    <s v="In-Store"/>
    <s v="WARE-NBV1002"/>
    <d v="2020-03-10T00:00:00"/>
    <x v="763"/>
    <d v="2020-07-09T00:00:00"/>
    <x v="549"/>
    <n v="5"/>
    <s v="USD"/>
    <x v="26"/>
    <n v="3"/>
    <n v="25"/>
    <n v="75"/>
    <x v="1"/>
    <n v="46"/>
    <n v="0.1"/>
    <n v="1172.5"/>
    <n v="621.42500000000007"/>
    <n v="2110.5"/>
    <n v="867.64999999999986"/>
  </r>
  <r>
    <s v="SO - 0006532"/>
    <s v="In-Store"/>
    <s v="WARE-PUJ1005"/>
    <d v="2020-03-10T00:00:00"/>
    <x v="763"/>
    <d v="2020-07-10T00:00:00"/>
    <x v="546"/>
    <n v="6"/>
    <s v="USD"/>
    <x v="7"/>
    <n v="4"/>
    <n v="32"/>
    <n v="287"/>
    <x v="1"/>
    <n v="39"/>
    <n v="0.2"/>
    <n v="1782.2"/>
    <n v="1301.0060000000001"/>
    <n v="5703.0400000000009"/>
    <n v="499.01600000000053"/>
  </r>
  <r>
    <s v="SO - 0006533"/>
    <s v="In-Store"/>
    <s v="WARE-NMK1003"/>
    <d v="2020-03-10T00:00:00"/>
    <x v="763"/>
    <d v="2020-07-11T00:00:00"/>
    <x v="542"/>
    <n v="7"/>
    <s v="USD"/>
    <x v="11"/>
    <n v="5"/>
    <n v="50"/>
    <n v="179"/>
    <x v="3"/>
    <n v="25"/>
    <n v="7.4999999999999997E-2"/>
    <n v="6378.4000000000005"/>
    <n v="4783.8"/>
    <n v="17700.060000000001"/>
    <n v="3348.66"/>
  </r>
  <r>
    <s v="SO - 0006534"/>
    <s v="In-Store"/>
    <s v="WARE-XYS1001"/>
    <d v="2020-03-10T00:00:00"/>
    <x v="763"/>
    <d v="2020-07-07T00:00:00"/>
    <x v="556"/>
    <n v="15"/>
    <s v="USD"/>
    <x v="5"/>
    <n v="12"/>
    <n v="46"/>
    <n v="1"/>
    <x v="1"/>
    <n v="43"/>
    <n v="0.05"/>
    <n v="5152.3"/>
    <n v="3709.6559999999999"/>
    <n v="29368.11"/>
    <n v="7110.1739999999991"/>
  </r>
  <r>
    <s v="SO - 0006535"/>
    <s v="Online"/>
    <s v="WARE-PUJ1005"/>
    <d v="2020-03-10T00:00:00"/>
    <x v="763"/>
    <d v="2020-07-14T00:00:00"/>
    <x v="542"/>
    <n v="7"/>
    <s v="USD"/>
    <x v="17"/>
    <n v="20"/>
    <n v="40"/>
    <n v="278"/>
    <x v="1"/>
    <n v="27"/>
    <n v="7.4999999999999997E-2"/>
    <n v="1286.4000000000001"/>
    <n v="514.56000000000006"/>
    <n v="4759.68"/>
    <n v="2701.44"/>
  </r>
  <r>
    <s v="SO - 0006536"/>
    <s v="Distributor"/>
    <s v="WARE-XYS1001"/>
    <d v="2020-03-10T00:00:00"/>
    <x v="764"/>
    <d v="2020-07-24T00:00:00"/>
    <x v="552"/>
    <n v="17"/>
    <s v="USD"/>
    <x v="15"/>
    <n v="24"/>
    <n v="10"/>
    <n v="8"/>
    <x v="1"/>
    <n v="44"/>
    <n v="0.05"/>
    <n v="1085.4000000000001"/>
    <n v="662.09400000000005"/>
    <n v="5155.6499999999996"/>
    <n v="1845.1799999999994"/>
  </r>
  <r>
    <s v="SO - 0006537"/>
    <s v="Distributor"/>
    <s v="WARE-NMK1003"/>
    <d v="2020-03-10T00:00:00"/>
    <x v="764"/>
    <d v="2020-07-21T00:00:00"/>
    <x v="557"/>
    <n v="13"/>
    <s v="USD"/>
    <x v="15"/>
    <n v="24"/>
    <n v="7"/>
    <n v="121"/>
    <x v="1"/>
    <n v="40"/>
    <n v="0.1"/>
    <n v="1105.5"/>
    <n v="928.62"/>
    <n v="4974.75"/>
    <n v="331.64999999999964"/>
  </r>
  <r>
    <s v="SO - 0006538"/>
    <s v="In-Store"/>
    <s v="WARE-XYS1001"/>
    <d v="2020-03-10T00:00:00"/>
    <x v="764"/>
    <d v="2020-07-13T00:00:00"/>
    <x v="550"/>
    <n v="12"/>
    <s v="USD"/>
    <x v="13"/>
    <n v="2"/>
    <n v="19"/>
    <n v="11"/>
    <x v="1"/>
    <n v="11"/>
    <n v="0.1"/>
    <n v="1098.8"/>
    <n v="450.50799999999998"/>
    <n v="988.92"/>
    <n v="538.41200000000003"/>
  </r>
  <r>
    <s v="SO - 0006539"/>
    <s v="Online"/>
    <s v="WARE-NBV1002"/>
    <d v="2020-03-10T00:00:00"/>
    <x v="764"/>
    <d v="2020-07-18T00:00:00"/>
    <x v="545"/>
    <n v="10"/>
    <s v="USD"/>
    <x v="17"/>
    <n v="20"/>
    <n v="7"/>
    <n v="87"/>
    <x v="1"/>
    <n v="3"/>
    <n v="0.05"/>
    <n v="730.30000000000007"/>
    <n v="481.99800000000005"/>
    <n v="1387.5700000000002"/>
    <n v="423.57400000000007"/>
  </r>
  <r>
    <s v="SO - 0006540"/>
    <s v="In-Store"/>
    <s v="WARE-XYS1001"/>
    <d v="2020-03-10T00:00:00"/>
    <x v="764"/>
    <d v="2020-07-11T00:00:00"/>
    <x v="552"/>
    <n v="17"/>
    <s v="USD"/>
    <x v="10"/>
    <n v="9"/>
    <n v="18"/>
    <n v="51"/>
    <x v="4"/>
    <n v="18"/>
    <n v="7.4999999999999997E-2"/>
    <n v="1058.6000000000001"/>
    <n v="624.57400000000007"/>
    <n v="3916.8200000000006"/>
    <n v="1418.5240000000003"/>
  </r>
  <r>
    <s v="SO - 0006541"/>
    <s v="In-Store"/>
    <s v="WARE-UHY1004"/>
    <d v="2020-03-10T00:00:00"/>
    <x v="764"/>
    <d v="2020-07-05T00:00:00"/>
    <x v="557"/>
    <n v="13"/>
    <s v="USD"/>
    <x v="6"/>
    <n v="10"/>
    <n v="18"/>
    <n v="207"/>
    <x v="0"/>
    <n v="42"/>
    <n v="0.05"/>
    <n v="1078.7"/>
    <n v="658.00700000000006"/>
    <n v="8198.1200000000008"/>
    <n v="2934.0640000000003"/>
  </r>
  <r>
    <s v="SO - 0006542"/>
    <s v="In-Store"/>
    <s v="WARE-PUJ1005"/>
    <d v="2020-03-10T00:00:00"/>
    <x v="764"/>
    <d v="2020-07-05T00:00:00"/>
    <x v="563"/>
    <n v="33"/>
    <s v="USD"/>
    <x v="9"/>
    <n v="8"/>
    <n v="40"/>
    <n v="308"/>
    <x v="2"/>
    <n v="7"/>
    <n v="0.05"/>
    <n v="1882.7"/>
    <n v="1487.3330000000001"/>
    <n v="8942.8249999999989"/>
    <n v="1506.159999999998"/>
  </r>
  <r>
    <s v="SO - 0006543"/>
    <s v="In-Store"/>
    <s v="WARE-UHY1004"/>
    <d v="2020-03-10T00:00:00"/>
    <x v="765"/>
    <d v="2020-08-01T00:00:00"/>
    <x v="548"/>
    <n v="17"/>
    <s v="USD"/>
    <x v="6"/>
    <n v="10"/>
    <n v="44"/>
    <n v="203"/>
    <x v="1"/>
    <n v="26"/>
    <n v="0.05"/>
    <n v="757.1"/>
    <n v="499.68600000000004"/>
    <n v="2157.7350000000001"/>
    <n v="658.67700000000013"/>
  </r>
  <r>
    <s v="SO - 0006544"/>
    <s v="Wholesale"/>
    <s v="WARE-NBV1002"/>
    <d v="2020-03-10T00:00:00"/>
    <x v="765"/>
    <d v="2020-07-08T00:00:00"/>
    <x v="555"/>
    <n v="10"/>
    <s v="USD"/>
    <x v="12"/>
    <n v="25"/>
    <n v="15"/>
    <n v="79"/>
    <x v="1"/>
    <n v="26"/>
    <n v="0.15"/>
    <n v="5159"/>
    <n v="2785.86"/>
    <n v="13155.449999999999"/>
    <n v="4797.869999999999"/>
  </r>
  <r>
    <s v="SO - 0006545"/>
    <s v="In-Store"/>
    <s v="WARE-NMK1003"/>
    <d v="2020-03-10T00:00:00"/>
    <x v="765"/>
    <d v="2020-07-27T00:00:00"/>
    <x v="542"/>
    <n v="5"/>
    <s v="USD"/>
    <x v="10"/>
    <n v="9"/>
    <n v="14"/>
    <n v="182"/>
    <x v="1"/>
    <n v="43"/>
    <n v="0.1"/>
    <n v="3939.6"/>
    <n v="2087.9880000000003"/>
    <n v="21273.84"/>
    <n v="8745.9119999999984"/>
  </r>
  <r>
    <s v="SO - 0006546"/>
    <s v="Online"/>
    <s v="WARE-PUJ1005"/>
    <d v="2020-03-10T00:00:00"/>
    <x v="765"/>
    <d v="2020-07-24T00:00:00"/>
    <x v="542"/>
    <n v="5"/>
    <s v="USD"/>
    <x v="23"/>
    <n v="15"/>
    <n v="7"/>
    <n v="291"/>
    <x v="1"/>
    <n v="43"/>
    <n v="0.1"/>
    <n v="2438.8000000000002"/>
    <n v="975.5200000000001"/>
    <n v="6584.76"/>
    <n v="3658.2"/>
  </r>
  <r>
    <s v="SO - 0006547"/>
    <s v="In-Store"/>
    <s v="WARE-UHY1004"/>
    <d v="2020-03-10T00:00:00"/>
    <x v="765"/>
    <d v="2020-07-28T00:00:00"/>
    <x v="555"/>
    <n v="10"/>
    <s v="USD"/>
    <x v="22"/>
    <n v="11"/>
    <n v="40"/>
    <n v="245"/>
    <x v="2"/>
    <n v="4"/>
    <n v="0.15"/>
    <n v="1051.9000000000001"/>
    <n v="557.50700000000006"/>
    <n v="3576.46"/>
    <n v="1346.4319999999998"/>
  </r>
  <r>
    <s v="SO - 0006548"/>
    <s v="In-Store"/>
    <s v="WARE-NBV1002"/>
    <d v="2020-03-10T00:00:00"/>
    <x v="765"/>
    <d v="2020-07-30T00:00:00"/>
    <x v="555"/>
    <n v="10"/>
    <s v="USD"/>
    <x v="22"/>
    <n v="11"/>
    <n v="1"/>
    <n v="70"/>
    <x v="1"/>
    <n v="35"/>
    <n v="0.4"/>
    <n v="180.9"/>
    <n v="148.33799999999999"/>
    <n v="108.54"/>
    <n v="-39.797999999999988"/>
  </r>
  <r>
    <s v="SO - 0006549"/>
    <s v="In-Store"/>
    <s v="WARE-PUJ1005"/>
    <d v="2020-03-10T00:00:00"/>
    <x v="765"/>
    <d v="2020-07-30T00:00:00"/>
    <x v="564"/>
    <n v="27"/>
    <s v="USD"/>
    <x v="0"/>
    <n v="6"/>
    <n v="43"/>
    <n v="322"/>
    <x v="2"/>
    <n v="7"/>
    <n v="7.4999999999999997E-2"/>
    <n v="5762"/>
    <n v="3514.8199999999997"/>
    <n v="37308.950000000004"/>
    <n v="12705.210000000006"/>
  </r>
  <r>
    <s v="SO - 0006550"/>
    <s v="Wholesale"/>
    <s v="WARE-MKL1006"/>
    <d v="2020-03-10T00:00:00"/>
    <x v="765"/>
    <d v="2020-07-25T00:00:00"/>
    <x v="560"/>
    <n v="6"/>
    <s v="USD"/>
    <x v="21"/>
    <n v="26"/>
    <n v="18"/>
    <n v="357"/>
    <x v="1"/>
    <n v="40"/>
    <n v="7.4999999999999997E-2"/>
    <n v="2365.1"/>
    <n v="1702.8719999999998"/>
    <n v="10938.5875"/>
    <n v="2424.2275000000009"/>
  </r>
  <r>
    <s v="SO - 0006551"/>
    <s v="In-Store"/>
    <s v="WARE-NMK1003"/>
    <d v="2020-03-10T00:00:00"/>
    <x v="765"/>
    <d v="2020-07-21T00:00:00"/>
    <x v="560"/>
    <n v="6"/>
    <s v="USD"/>
    <x v="27"/>
    <n v="1"/>
    <n v="24"/>
    <n v="150"/>
    <x v="1"/>
    <n v="23"/>
    <n v="7.4999999999999997E-2"/>
    <n v="1105.5"/>
    <n v="884.40000000000009"/>
    <n v="6135.5250000000005"/>
    <n v="829.125"/>
  </r>
  <r>
    <s v="SO - 0006552"/>
    <s v="In-Store"/>
    <s v="WARE-NMK1003"/>
    <d v="2020-03-10T00:00:00"/>
    <x v="765"/>
    <d v="2020-07-25T00:00:00"/>
    <x v="558"/>
    <n v="19"/>
    <s v="USD"/>
    <x v="14"/>
    <n v="7"/>
    <n v="7"/>
    <n v="138"/>
    <x v="1"/>
    <n v="3"/>
    <n v="0.2"/>
    <n v="6123.8"/>
    <n v="3306.8520000000003"/>
    <n v="19596.16"/>
    <n v="6368.7519999999986"/>
  </r>
  <r>
    <s v="SO - 0006553"/>
    <s v="Online"/>
    <s v="WARE-NMK1003"/>
    <d v="2020-03-10T00:00:00"/>
    <x v="765"/>
    <d v="2020-07-22T00:00:00"/>
    <x v="542"/>
    <n v="5"/>
    <s v="USD"/>
    <x v="18"/>
    <n v="13"/>
    <n v="21"/>
    <n v="123"/>
    <x v="1"/>
    <n v="35"/>
    <n v="7.4999999999999997E-2"/>
    <n v="998.30000000000007"/>
    <n v="469.20100000000002"/>
    <n v="1846.8550000000002"/>
    <n v="908.4530000000002"/>
  </r>
  <r>
    <s v="SO - 0006554"/>
    <s v="Wholesale"/>
    <s v="WARE-PUJ1005"/>
    <d v="2020-03-10T00:00:00"/>
    <x v="765"/>
    <d v="2020-07-25T00:00:00"/>
    <x v="552"/>
    <n v="16"/>
    <s v="USD"/>
    <x v="25"/>
    <n v="27"/>
    <n v="16"/>
    <n v="294"/>
    <x v="1"/>
    <n v="33"/>
    <n v="0.05"/>
    <n v="2224.4"/>
    <n v="1267.9079999999999"/>
    <n v="6339.54"/>
    <n v="2535.8160000000003"/>
  </r>
  <r>
    <s v="SO - 0006555"/>
    <s v="In-Store"/>
    <s v="WARE-UHY1004"/>
    <d v="2020-03-10T00:00:00"/>
    <x v="765"/>
    <d v="2020-07-28T00:00:00"/>
    <x v="548"/>
    <n v="17"/>
    <s v="USD"/>
    <x v="27"/>
    <n v="1"/>
    <n v="50"/>
    <n v="208"/>
    <x v="0"/>
    <n v="19"/>
    <n v="0.3"/>
    <n v="3939.6"/>
    <n v="3269.8679999999999"/>
    <n v="11030.88"/>
    <n v="-2048.5920000000006"/>
  </r>
  <r>
    <s v="SO - 0006556"/>
    <s v="In-Store"/>
    <s v="WARE-NBV1002"/>
    <d v="2020-03-10T00:00:00"/>
    <x v="766"/>
    <d v="2020-08-01T00:00:00"/>
    <x v="562"/>
    <n v="22"/>
    <s v="USD"/>
    <x v="9"/>
    <n v="8"/>
    <n v="31"/>
    <n v="82"/>
    <x v="0"/>
    <n v="12"/>
    <n v="0.05"/>
    <n v="871"/>
    <n v="418.08"/>
    <n v="6619.5999999999995"/>
    <n v="3274.9599999999996"/>
  </r>
  <r>
    <s v="SO - 0006557"/>
    <s v="Online"/>
    <s v="WARE-XYS1001"/>
    <d v="2020-03-10T00:00:00"/>
    <x v="766"/>
    <d v="2020-07-10T00:00:00"/>
    <x v="558"/>
    <n v="18"/>
    <s v="USD"/>
    <x v="18"/>
    <n v="13"/>
    <n v="50"/>
    <n v="32"/>
    <x v="2"/>
    <n v="37"/>
    <n v="0.1"/>
    <n v="817.4"/>
    <n v="514.96199999999999"/>
    <n v="5149.62"/>
    <n v="1544.886"/>
  </r>
  <r>
    <s v="SO - 0006558"/>
    <s v="Distributor"/>
    <s v="WARE-MKL1006"/>
    <d v="2020-03-10T00:00:00"/>
    <x v="766"/>
    <d v="2020-07-23T00:00:00"/>
    <x v="551"/>
    <n v="19"/>
    <s v="USD"/>
    <x v="8"/>
    <n v="23"/>
    <n v="33"/>
    <n v="346"/>
    <x v="2"/>
    <n v="8"/>
    <n v="0.05"/>
    <n v="1132.3"/>
    <n v="781.28699999999992"/>
    <n v="6454.1099999999988"/>
    <n v="1766.387999999999"/>
  </r>
  <r>
    <s v="SO - 0006559"/>
    <s v="In-Store"/>
    <s v="WARE-NBV1002"/>
    <d v="2020-03-10T00:00:00"/>
    <x v="766"/>
    <d v="2020-07-23T00:00:00"/>
    <x v="558"/>
    <n v="18"/>
    <s v="USD"/>
    <x v="26"/>
    <n v="3"/>
    <n v="48"/>
    <n v="78"/>
    <x v="0"/>
    <n v="22"/>
    <n v="0.1"/>
    <n v="1118.9000000000001"/>
    <n v="615.3950000000001"/>
    <n v="2014.0200000000002"/>
    <n v="783.23"/>
  </r>
  <r>
    <s v="SO - 0006560"/>
    <s v="In-Store"/>
    <s v="WARE-NMK1003"/>
    <d v="2020-03-10T00:00:00"/>
    <x v="766"/>
    <d v="2020-07-19T00:00:00"/>
    <x v="557"/>
    <n v="11"/>
    <s v="USD"/>
    <x v="5"/>
    <n v="12"/>
    <n v="3"/>
    <n v="120"/>
    <x v="1"/>
    <n v="41"/>
    <n v="0.2"/>
    <n v="911.2"/>
    <n v="637.84"/>
    <n v="4373.7600000000011"/>
    <n v="546.72000000000116"/>
  </r>
  <r>
    <s v="SO - 0006561"/>
    <s v="In-Store"/>
    <s v="WARE-PUJ1005"/>
    <d v="2020-03-10T00:00:00"/>
    <x v="766"/>
    <d v="2020-07-12T00:00:00"/>
    <x v="559"/>
    <n v="25"/>
    <s v="USD"/>
    <x v="10"/>
    <n v="9"/>
    <n v="48"/>
    <n v="326"/>
    <x v="2"/>
    <n v="37"/>
    <n v="0.15"/>
    <n v="1005"/>
    <n v="613.04999999999995"/>
    <n v="5125.5"/>
    <n v="1447.2000000000003"/>
  </r>
  <r>
    <s v="SO - 0006562"/>
    <s v="Distributor"/>
    <s v="WARE-NMK1003"/>
    <d v="2020-03-10T00:00:00"/>
    <x v="766"/>
    <d v="2020-07-09T00:00:00"/>
    <x v="550"/>
    <n v="10"/>
    <s v="USD"/>
    <x v="8"/>
    <n v="23"/>
    <n v="8"/>
    <n v="161"/>
    <x v="0"/>
    <n v="38"/>
    <n v="0.05"/>
    <n v="3845.8"/>
    <n v="2961.2660000000001"/>
    <n v="25574.57"/>
    <n v="4845.7079999999987"/>
  </r>
  <r>
    <s v="SO - 0006563"/>
    <s v="Online"/>
    <s v="WARE-NMK1003"/>
    <d v="2020-03-10T00:00:00"/>
    <x v="767"/>
    <d v="2020-07-24T00:00:00"/>
    <x v="560"/>
    <n v="4"/>
    <s v="USD"/>
    <x v="24"/>
    <n v="16"/>
    <n v="31"/>
    <n v="102"/>
    <x v="1"/>
    <n v="41"/>
    <n v="0.05"/>
    <n v="2572.8000000000002"/>
    <n v="1054.848"/>
    <n v="7332.4800000000005"/>
    <n v="4167.9360000000006"/>
  </r>
  <r>
    <s v="SO - 0006564"/>
    <s v="Distributor"/>
    <s v="WARE-PUJ1005"/>
    <d v="2020-03-10T00:00:00"/>
    <x v="767"/>
    <d v="2020-07-13T00:00:00"/>
    <x v="557"/>
    <n v="10"/>
    <s v="USD"/>
    <x v="2"/>
    <n v="21"/>
    <n v="49"/>
    <n v="263"/>
    <x v="1"/>
    <n v="41"/>
    <n v="0.1"/>
    <n v="2626.4"/>
    <n v="1339.4640000000002"/>
    <n v="9455.0400000000009"/>
    <n v="4097.1840000000002"/>
  </r>
  <r>
    <s v="SO - 0006565"/>
    <s v="Online"/>
    <s v="WARE-NBV1002"/>
    <d v="2020-03-10T00:00:00"/>
    <x v="767"/>
    <d v="2020-07-14T00:00:00"/>
    <x v="558"/>
    <n v="17"/>
    <s v="USD"/>
    <x v="1"/>
    <n v="14"/>
    <n v="39"/>
    <n v="86"/>
    <x v="2"/>
    <n v="13"/>
    <n v="0.2"/>
    <n v="3926.2000000000003"/>
    <n v="3140.9600000000005"/>
    <n v="21986.720000000001"/>
    <n v="0"/>
  </r>
  <r>
    <s v="SO - 0006566"/>
    <s v="In-Store"/>
    <s v="WARE-XYS1001"/>
    <d v="2020-03-10T00:00:00"/>
    <x v="767"/>
    <d v="2020-07-19T00:00:00"/>
    <x v="557"/>
    <n v="10"/>
    <s v="USD"/>
    <x v="11"/>
    <n v="5"/>
    <n v="9"/>
    <n v="40"/>
    <x v="1"/>
    <n v="2"/>
    <n v="0.2"/>
    <n v="194.3"/>
    <n v="102.97900000000001"/>
    <n v="466.32000000000011"/>
    <n v="157.3830000000001"/>
  </r>
  <r>
    <s v="SO - 0006567"/>
    <s v="In-Store"/>
    <s v="WARE-NMK1003"/>
    <d v="2020-03-10T00:00:00"/>
    <x v="767"/>
    <d v="2020-07-18T00:00:00"/>
    <x v="550"/>
    <n v="9"/>
    <s v="USD"/>
    <x v="0"/>
    <n v="6"/>
    <n v="18"/>
    <n v="139"/>
    <x v="4"/>
    <n v="9"/>
    <n v="7.4999999999999997E-2"/>
    <n v="1145.7"/>
    <n v="756.16200000000003"/>
    <n v="4239.09"/>
    <n v="1214.442"/>
  </r>
  <r>
    <s v="SO - 0006568"/>
    <s v="Wholesale"/>
    <s v="WARE-NMK1003"/>
    <d v="2020-03-10T00:00:00"/>
    <x v="767"/>
    <d v="2020-07-21T00:00:00"/>
    <x v="555"/>
    <n v="8"/>
    <s v="USD"/>
    <x v="21"/>
    <n v="26"/>
    <n v="26"/>
    <n v="125"/>
    <x v="4"/>
    <n v="9"/>
    <n v="7.4999999999999997E-2"/>
    <n v="234.5"/>
    <n v="194.63499999999999"/>
    <n v="867.65000000000009"/>
    <n v="89.110000000000127"/>
  </r>
  <r>
    <s v="SO - 0006569"/>
    <s v="Distributor"/>
    <s v="WARE-PUJ1005"/>
    <d v="2020-03-10T00:00:00"/>
    <x v="767"/>
    <d v="2020-08-02T00:00:00"/>
    <x v="562"/>
    <n v="21"/>
    <s v="USD"/>
    <x v="8"/>
    <n v="23"/>
    <n v="6"/>
    <n v="304"/>
    <x v="1"/>
    <n v="36"/>
    <n v="0.1"/>
    <n v="884.4"/>
    <n v="353.76"/>
    <n v="1591.92"/>
    <n v="884.40000000000009"/>
  </r>
  <r>
    <s v="SO - 0006570"/>
    <s v="Distributor"/>
    <s v="WARE-NBV1002"/>
    <d v="2020-03-10T00:00:00"/>
    <x v="767"/>
    <d v="2020-07-26T00:00:00"/>
    <x v="542"/>
    <n v="3"/>
    <s v="USD"/>
    <x v="8"/>
    <n v="23"/>
    <n v="26"/>
    <n v="64"/>
    <x v="1"/>
    <n v="23"/>
    <n v="7.4999999999999997E-2"/>
    <n v="1132.3"/>
    <n v="713.34899999999993"/>
    <n v="3142.1324999999997"/>
    <n v="1002.0855000000001"/>
  </r>
  <r>
    <s v="SO - 0006571"/>
    <s v="Online"/>
    <s v="WARE-MKL1006"/>
    <d v="2020-03-10T00:00:00"/>
    <x v="767"/>
    <d v="2020-08-02T00:00:00"/>
    <x v="555"/>
    <n v="8"/>
    <s v="USD"/>
    <x v="1"/>
    <n v="14"/>
    <n v="21"/>
    <n v="331"/>
    <x v="1"/>
    <n v="14"/>
    <n v="0.15"/>
    <n v="3973.1"/>
    <n v="2423.5909999999999"/>
    <n v="3377.1349999999998"/>
    <n v="953.54399999999987"/>
  </r>
  <r>
    <s v="SO - 0006572"/>
    <s v="Online"/>
    <s v="WARE-PUJ1005"/>
    <d v="2020-03-10T00:00:00"/>
    <x v="767"/>
    <d v="2020-07-29T00:00:00"/>
    <x v="550"/>
    <n v="9"/>
    <s v="USD"/>
    <x v="19"/>
    <n v="19"/>
    <n v="15"/>
    <n v="316"/>
    <x v="1"/>
    <n v="35"/>
    <n v="0.1"/>
    <n v="971.5"/>
    <n v="757.77"/>
    <n v="5246.1"/>
    <n v="699.48000000000047"/>
  </r>
  <r>
    <s v="SO - 0006573"/>
    <s v="Distributor"/>
    <s v="WARE-NMK1003"/>
    <d v="2020-03-10T00:00:00"/>
    <x v="767"/>
    <d v="2020-07-16T00:00:00"/>
    <x v="565"/>
    <n v="23"/>
    <s v="USD"/>
    <x v="12"/>
    <n v="25"/>
    <n v="10"/>
    <n v="95"/>
    <x v="2"/>
    <n v="37"/>
    <n v="0.15"/>
    <n v="2432.1"/>
    <n v="2067.2849999999999"/>
    <n v="8269.14"/>
    <n v="0"/>
  </r>
  <r>
    <s v="SO - 0006574"/>
    <s v="Online"/>
    <s v="WARE-NBV1002"/>
    <d v="2020-03-10T00:00:00"/>
    <x v="768"/>
    <d v="2020-07-11T00:00:00"/>
    <x v="555"/>
    <n v="7"/>
    <s v="USD"/>
    <x v="17"/>
    <n v="20"/>
    <n v="18"/>
    <n v="61"/>
    <x v="1"/>
    <n v="29"/>
    <n v="0.05"/>
    <n v="3477.3"/>
    <n v="1390.92"/>
    <n v="9910.3050000000003"/>
    <n v="5737.5450000000001"/>
  </r>
  <r>
    <s v="SO - 0006575"/>
    <s v="Distributor"/>
    <s v="WARE-NMK1003"/>
    <d v="2020-03-10T00:00:00"/>
    <x v="768"/>
    <d v="2020-08-02T00:00:00"/>
    <x v="550"/>
    <n v="8"/>
    <s v="USD"/>
    <x v="15"/>
    <n v="24"/>
    <n v="42"/>
    <n v="120"/>
    <x v="1"/>
    <n v="31"/>
    <n v="0.4"/>
    <n v="2680"/>
    <n v="2251.1999999999998"/>
    <n v="1608"/>
    <n v="-643.19999999999982"/>
  </r>
  <r>
    <s v="SO - 0006576"/>
    <s v="Distributor"/>
    <s v="WARE-UHY1004"/>
    <d v="2020-03-10T00:00:00"/>
    <x v="768"/>
    <d v="2020-07-10T00:00:00"/>
    <x v="550"/>
    <n v="8"/>
    <s v="USD"/>
    <x v="2"/>
    <n v="21"/>
    <n v="26"/>
    <n v="237"/>
    <x v="1"/>
    <n v="31"/>
    <n v="0.05"/>
    <n v="5239.4000000000005"/>
    <n v="3615.1860000000001"/>
    <n v="24887.15"/>
    <n v="6811.2200000000012"/>
  </r>
  <r>
    <s v="SO - 0006577"/>
    <s v="In-Store"/>
    <s v="WARE-MKL1006"/>
    <d v="2020-03-10T00:00:00"/>
    <x v="768"/>
    <d v="2020-08-01T00:00:00"/>
    <x v="565"/>
    <n v="22"/>
    <s v="USD"/>
    <x v="22"/>
    <n v="11"/>
    <n v="18"/>
    <n v="359"/>
    <x v="0"/>
    <n v="15"/>
    <n v="0.05"/>
    <n v="6478.9000000000005"/>
    <n v="5183.1200000000008"/>
    <n v="30774.775000000001"/>
    <n v="4859.1749999999956"/>
  </r>
  <r>
    <s v="SO - 0006578"/>
    <s v="In-Store"/>
    <s v="WARE-XYS1001"/>
    <d v="2020-03-10T00:00:00"/>
    <x v="768"/>
    <d v="2020-07-16T00:00:00"/>
    <x v="558"/>
    <n v="16"/>
    <s v="USD"/>
    <x v="14"/>
    <n v="7"/>
    <n v="28"/>
    <n v="18"/>
    <x v="1"/>
    <n v="23"/>
    <n v="0.05"/>
    <n v="1072"/>
    <n v="761.12"/>
    <n v="7128.7999999999993"/>
    <n v="1800.9599999999991"/>
  </r>
  <r>
    <s v="SO - 0006579"/>
    <s v="Online"/>
    <s v="WARE-PUJ1005"/>
    <d v="2020-03-10T00:00:00"/>
    <x v="768"/>
    <d v="2020-07-13T00:00:00"/>
    <x v="552"/>
    <n v="13"/>
    <s v="USD"/>
    <x v="5"/>
    <n v="12"/>
    <n v="30"/>
    <n v="296"/>
    <x v="0"/>
    <n v="42"/>
    <n v="0.3"/>
    <n v="2278"/>
    <n v="1047.8800000000001"/>
    <n v="7972.9999999999991"/>
    <n v="2733.5999999999985"/>
  </r>
  <r>
    <s v="SO - 0006580"/>
    <s v="Distributor"/>
    <s v="WARE-XYS1001"/>
    <d v="2020-03-10T00:00:00"/>
    <x v="768"/>
    <d v="2020-07-25T00:00:00"/>
    <x v="556"/>
    <n v="10"/>
    <s v="USD"/>
    <x v="15"/>
    <n v="24"/>
    <n v="26"/>
    <n v="17"/>
    <x v="1"/>
    <n v="31"/>
    <n v="0.3"/>
    <n v="2881"/>
    <n v="2189.56"/>
    <n v="8066.7999999999993"/>
    <n v="-691.44000000000051"/>
  </r>
  <r>
    <s v="SO - 0006581"/>
    <s v="Wholesale"/>
    <s v="WARE-NMK1003"/>
    <d v="2020-03-10T00:00:00"/>
    <x v="768"/>
    <d v="2020-07-12T00:00:00"/>
    <x v="559"/>
    <n v="23"/>
    <s v="USD"/>
    <x v="3"/>
    <n v="28"/>
    <n v="42"/>
    <n v="178"/>
    <x v="0"/>
    <n v="22"/>
    <n v="0.15"/>
    <n v="917.9"/>
    <n v="670.06700000000001"/>
    <n v="3901.0749999999998"/>
    <n v="550.73999999999978"/>
  </r>
  <r>
    <s v="SO - 0006582"/>
    <s v="Wholesale"/>
    <s v="WARE-UHY1004"/>
    <d v="2020-03-10T00:00:00"/>
    <x v="768"/>
    <d v="2020-07-18T00:00:00"/>
    <x v="554"/>
    <n v="21"/>
    <s v="USD"/>
    <x v="25"/>
    <n v="27"/>
    <n v="6"/>
    <n v="232"/>
    <x v="1"/>
    <n v="41"/>
    <n v="0.15"/>
    <n v="1822.4"/>
    <n v="1093.44"/>
    <n v="10843.28"/>
    <n v="3189.2000000000007"/>
  </r>
  <r>
    <s v="SO - 0006583"/>
    <s v="Distributor"/>
    <s v="WARE-MKL1006"/>
    <d v="2020-03-10T00:00:00"/>
    <x v="769"/>
    <d v="2020-08-01T00:00:00"/>
    <x v="550"/>
    <n v="7"/>
    <s v="USD"/>
    <x v="15"/>
    <n v="24"/>
    <n v="9"/>
    <n v="366"/>
    <x v="1"/>
    <n v="23"/>
    <n v="0.05"/>
    <n v="1835.8"/>
    <n v="771.03599999999994"/>
    <n v="12208.07"/>
    <n v="6810.8180000000002"/>
  </r>
  <r>
    <s v="SO - 0006584"/>
    <s v="In-Store"/>
    <s v="WARE-MKL1006"/>
    <d v="2020-03-10T00:00:00"/>
    <x v="769"/>
    <d v="2020-07-18T00:00:00"/>
    <x v="562"/>
    <n v="19"/>
    <s v="USD"/>
    <x v="27"/>
    <n v="1"/>
    <n v="8"/>
    <n v="337"/>
    <x v="0"/>
    <n v="38"/>
    <n v="0.2"/>
    <n v="2787.2000000000003"/>
    <n v="1839.5520000000004"/>
    <n v="2229.7600000000002"/>
    <n v="390.20799999999986"/>
  </r>
  <r>
    <s v="SO - 0006585"/>
    <s v="In-Store"/>
    <s v="WARE-PUJ1005"/>
    <d v="2020-03-10T00:00:00"/>
    <x v="769"/>
    <d v="2020-07-28T00:00:00"/>
    <x v="562"/>
    <n v="19"/>
    <s v="USD"/>
    <x v="6"/>
    <n v="10"/>
    <n v="45"/>
    <n v="291"/>
    <x v="0"/>
    <n v="15"/>
    <n v="0.05"/>
    <n v="2606.3000000000002"/>
    <n v="2215.355"/>
    <n v="2475.9850000000001"/>
    <n v="260.63000000000011"/>
  </r>
  <r>
    <s v="SO - 0006586"/>
    <s v="Online"/>
    <s v="WARE-NBV1002"/>
    <d v="2020-03-10T00:00:00"/>
    <x v="769"/>
    <d v="2020-07-15T00:00:00"/>
    <x v="556"/>
    <n v="9"/>
    <s v="USD"/>
    <x v="23"/>
    <n v="15"/>
    <n v="3"/>
    <n v="69"/>
    <x v="1"/>
    <n v="27"/>
    <n v="0.05"/>
    <n v="1025.1000000000001"/>
    <n v="420.29100000000005"/>
    <n v="7790.76"/>
    <n v="4428.4319999999998"/>
  </r>
  <r>
    <s v="SO - 0006587"/>
    <s v="Online"/>
    <s v="WARE-XYS1001"/>
    <d v="2020-03-10T00:00:00"/>
    <x v="769"/>
    <d v="2020-08-03T00:00:00"/>
    <x v="558"/>
    <n v="15"/>
    <s v="USD"/>
    <x v="23"/>
    <n v="15"/>
    <n v="10"/>
    <n v="48"/>
    <x v="1"/>
    <n v="41"/>
    <n v="7.4999999999999997E-2"/>
    <n v="194.3"/>
    <n v="110.75099999999999"/>
    <n v="179.72750000000002"/>
    <n v="68.97650000000003"/>
  </r>
  <r>
    <s v="SO - 0006588"/>
    <s v="In-Store"/>
    <s v="WARE-NMK1003"/>
    <d v="2020-03-10T00:00:00"/>
    <x v="769"/>
    <d v="2020-08-04T00:00:00"/>
    <x v="557"/>
    <n v="8"/>
    <s v="USD"/>
    <x v="14"/>
    <n v="7"/>
    <n v="49"/>
    <n v="136"/>
    <x v="1"/>
    <n v="23"/>
    <n v="0.05"/>
    <n v="5614.6"/>
    <n v="3761.7820000000006"/>
    <n v="5333.87"/>
    <n v="1572.0879999999993"/>
  </r>
  <r>
    <s v="SO - 0006589"/>
    <s v="In-Store"/>
    <s v="WARE-XYS1001"/>
    <d v="2020-03-10T00:00:00"/>
    <x v="769"/>
    <d v="2020-07-19T00:00:00"/>
    <x v="566"/>
    <n v="26"/>
    <s v="USD"/>
    <x v="10"/>
    <n v="9"/>
    <n v="10"/>
    <n v="48"/>
    <x v="2"/>
    <n v="4"/>
    <n v="7.4999999999999997E-2"/>
    <n v="3028.4"/>
    <n v="1423.348"/>
    <n v="11205.080000000002"/>
    <n v="5511.6880000000019"/>
  </r>
  <r>
    <s v="SO - 0006590"/>
    <s v="Distributor"/>
    <s v="WARE-NMK1003"/>
    <d v="2020-03-10T00:00:00"/>
    <x v="769"/>
    <d v="2020-07-18T00:00:00"/>
    <x v="552"/>
    <n v="12"/>
    <s v="USD"/>
    <x v="12"/>
    <n v="25"/>
    <n v="15"/>
    <n v="131"/>
    <x v="2"/>
    <n v="1"/>
    <n v="0.05"/>
    <n v="194.3"/>
    <n v="81.606000000000009"/>
    <n v="184.58500000000001"/>
    <n v="102.979"/>
  </r>
  <r>
    <s v="SO - 0006591"/>
    <s v="Distributor"/>
    <s v="WARE-NMK1003"/>
    <d v="2020-03-10T00:00:00"/>
    <x v="769"/>
    <d v="2020-08-04T00:00:00"/>
    <x v="552"/>
    <n v="12"/>
    <s v="USD"/>
    <x v="15"/>
    <n v="24"/>
    <n v="18"/>
    <n v="128"/>
    <x v="1"/>
    <n v="27"/>
    <n v="0.1"/>
    <n v="2345"/>
    <n v="1031.8"/>
    <n v="6331.5"/>
    <n v="3236.1000000000004"/>
  </r>
  <r>
    <s v="SO - 0006592"/>
    <s v="In-Store"/>
    <s v="WARE-PUJ1005"/>
    <d v="2020-03-10T00:00:00"/>
    <x v="769"/>
    <d v="2020-07-20T00:00:00"/>
    <x v="558"/>
    <n v="15"/>
    <s v="USD"/>
    <x v="9"/>
    <n v="8"/>
    <n v="5"/>
    <n v="292"/>
    <x v="1"/>
    <n v="27"/>
    <n v="7.4999999999999997E-2"/>
    <n v="1922.9"/>
    <n v="1211.4270000000001"/>
    <n v="10672.095000000001"/>
    <n v="3403.5330000000004"/>
  </r>
  <r>
    <s v="SO - 0006593"/>
    <s v="Online"/>
    <s v="WARE-PUJ1005"/>
    <d v="2020-03-10T00:00:00"/>
    <x v="770"/>
    <d v="2020-07-23T00:00:00"/>
    <x v="557"/>
    <n v="7"/>
    <s v="USD"/>
    <x v="23"/>
    <n v="15"/>
    <n v="13"/>
    <n v="323"/>
    <x v="1"/>
    <n v="24"/>
    <n v="0.05"/>
    <n v="214.4"/>
    <n v="145.792"/>
    <n v="1425.76"/>
    <n v="405.21600000000001"/>
  </r>
  <r>
    <s v="SO - 0006594"/>
    <s v="Distributor"/>
    <s v="WARE-NMK1003"/>
    <d v="2020-03-10T00:00:00"/>
    <x v="770"/>
    <d v="2020-07-27T00:00:00"/>
    <x v="555"/>
    <n v="5"/>
    <s v="USD"/>
    <x v="4"/>
    <n v="22"/>
    <n v="1"/>
    <n v="105"/>
    <x v="1"/>
    <n v="2"/>
    <n v="0.1"/>
    <n v="3845.8"/>
    <n v="2076.7320000000004"/>
    <n v="20767.320000000003"/>
    <n v="8306.9279999999999"/>
  </r>
  <r>
    <s v="SO - 0006595"/>
    <s v="Wholesale"/>
    <s v="WARE-NMK1003"/>
    <d v="2020-03-10T00:00:00"/>
    <x v="770"/>
    <d v="2020-07-26T00:00:00"/>
    <x v="550"/>
    <n v="6"/>
    <s v="USD"/>
    <x v="3"/>
    <n v="28"/>
    <n v="34"/>
    <n v="101"/>
    <x v="1"/>
    <n v="41"/>
    <n v="0.1"/>
    <n v="1045.2"/>
    <n v="648.024"/>
    <n v="940.68000000000006"/>
    <n v="292.65600000000006"/>
  </r>
  <r>
    <s v="SO - 0006596"/>
    <s v="Online"/>
    <s v="WARE-XYS1001"/>
    <d v="2020-03-10T00:00:00"/>
    <x v="770"/>
    <d v="2020-07-19T00:00:00"/>
    <x v="562"/>
    <n v="18"/>
    <s v="USD"/>
    <x v="16"/>
    <n v="18"/>
    <n v="41"/>
    <n v="47"/>
    <x v="1"/>
    <n v="40"/>
    <n v="7.4999999999999997E-2"/>
    <n v="2445.5"/>
    <n v="1980.855"/>
    <n v="18096.7"/>
    <n v="2249.8600000000006"/>
  </r>
  <r>
    <s v="SO - 0006597"/>
    <s v="In-Store"/>
    <s v="WARE-PUJ1005"/>
    <d v="2020-03-10T00:00:00"/>
    <x v="770"/>
    <d v="2020-07-14T00:00:00"/>
    <x v="558"/>
    <n v="14"/>
    <s v="USD"/>
    <x v="26"/>
    <n v="3"/>
    <n v="19"/>
    <n v="294"/>
    <x v="1"/>
    <n v="23"/>
    <n v="0.05"/>
    <n v="1922.9"/>
    <n v="1538.3200000000002"/>
    <n v="10960.53"/>
    <n v="1730.6099999999988"/>
  </r>
  <r>
    <s v="SO - 0006598"/>
    <s v="In-Store"/>
    <s v="WARE-XYS1001"/>
    <d v="2020-03-10T00:00:00"/>
    <x v="770"/>
    <d v="2020-07-30T00:00:00"/>
    <x v="553"/>
    <n v="13"/>
    <s v="USD"/>
    <x v="6"/>
    <n v="10"/>
    <n v="9"/>
    <n v="6"/>
    <x v="2"/>
    <n v="1"/>
    <n v="0.2"/>
    <n v="871"/>
    <n v="540.02"/>
    <n v="696.80000000000007"/>
    <n v="156.78000000000009"/>
  </r>
  <r>
    <s v="SO - 0006599"/>
    <s v="Distributor"/>
    <s v="WARE-PUJ1005"/>
    <d v="2020-03-10T00:00:00"/>
    <x v="770"/>
    <d v="2020-07-22T00:00:00"/>
    <x v="566"/>
    <n v="25"/>
    <s v="USD"/>
    <x v="4"/>
    <n v="22"/>
    <n v="47"/>
    <n v="311"/>
    <x v="1"/>
    <n v="21"/>
    <n v="7.4999999999999997E-2"/>
    <n v="1916.2"/>
    <n v="1207.2060000000001"/>
    <n v="7089.9400000000005"/>
    <n v="2261.116"/>
  </r>
  <r>
    <s v="SO - 0006600"/>
    <s v="In-Store"/>
    <s v="WARE-NMK1003"/>
    <d v="2020-03-10T00:00:00"/>
    <x v="770"/>
    <d v="2020-08-04T00:00:00"/>
    <x v="551"/>
    <n v="15"/>
    <s v="USD"/>
    <x v="13"/>
    <n v="2"/>
    <n v="4"/>
    <n v="133"/>
    <x v="1"/>
    <n v="36"/>
    <n v="7.4999999999999997E-2"/>
    <n v="3926.2000000000003"/>
    <n v="2591.2920000000004"/>
    <n v="18158.674999999999"/>
    <n v="5202.2149999999965"/>
  </r>
  <r>
    <s v="SO - 0006601"/>
    <s v="Online"/>
    <s v="WARE-NMK1003"/>
    <d v="2020-03-10T00:00:00"/>
    <x v="770"/>
    <d v="2020-07-12T00:00:00"/>
    <x v="557"/>
    <n v="7"/>
    <s v="USD"/>
    <x v="19"/>
    <n v="19"/>
    <n v="34"/>
    <n v="174"/>
    <x v="1"/>
    <n v="45"/>
    <n v="7.4999999999999997E-2"/>
    <n v="3966.4"/>
    <n v="3133.4560000000001"/>
    <n v="14675.68"/>
    <n v="2141.8559999999998"/>
  </r>
  <r>
    <s v="SO - 0006602"/>
    <s v="In-Store"/>
    <s v="WARE-XYS1001"/>
    <d v="2020-03-10T00:00:00"/>
    <x v="770"/>
    <d v="2020-07-13T00:00:00"/>
    <x v="552"/>
    <n v="11"/>
    <s v="USD"/>
    <x v="11"/>
    <n v="5"/>
    <n v="10"/>
    <n v="45"/>
    <x v="2"/>
    <n v="8"/>
    <n v="7.4999999999999997E-2"/>
    <n v="1855.9"/>
    <n v="1410.4840000000002"/>
    <n v="13733.660000000002"/>
    <n v="2449.7880000000005"/>
  </r>
  <r>
    <s v="SO - 0006603"/>
    <s v="Distributor"/>
    <s v="WARE-NMK1003"/>
    <d v="2020-03-10T00:00:00"/>
    <x v="771"/>
    <d v="2020-07-27T00:00:00"/>
    <x v="567"/>
    <n v="31"/>
    <s v="USD"/>
    <x v="2"/>
    <n v="21"/>
    <n v="18"/>
    <n v="148"/>
    <x v="1"/>
    <n v="24"/>
    <n v="0.2"/>
    <n v="3664.9"/>
    <n v="1795.8009999999999"/>
    <n v="11727.68"/>
    <n v="4544.4760000000006"/>
  </r>
  <r>
    <s v="SO - 0006604"/>
    <s v="In-Store"/>
    <s v="WARE-NMK1003"/>
    <d v="2020-03-10T00:00:00"/>
    <x v="771"/>
    <d v="2020-07-23T00:00:00"/>
    <x v="548"/>
    <n v="11"/>
    <s v="USD"/>
    <x v="27"/>
    <n v="1"/>
    <n v="25"/>
    <n v="117"/>
    <x v="4"/>
    <n v="18"/>
    <n v="7.4999999999999997E-2"/>
    <n v="1943"/>
    <n v="1632.12"/>
    <n v="12580.925000000001"/>
    <n v="1156.0850000000009"/>
  </r>
  <r>
    <s v="SO - 0006605"/>
    <s v="Online"/>
    <s v="WARE-MKL1006"/>
    <d v="2020-03-10T00:00:00"/>
    <x v="771"/>
    <d v="2020-08-01T00:00:00"/>
    <x v="548"/>
    <n v="11"/>
    <s v="USD"/>
    <x v="17"/>
    <n v="20"/>
    <n v="22"/>
    <n v="367"/>
    <x v="2"/>
    <n v="4"/>
    <n v="0.1"/>
    <n v="2706.8"/>
    <n v="1786.4880000000003"/>
    <n v="12180.6"/>
    <n v="3248.159999999998"/>
  </r>
  <r>
    <s v="SO - 0006606"/>
    <s v="Online"/>
    <s v="WARE-UHY1004"/>
    <d v="2020-03-10T00:00:00"/>
    <x v="771"/>
    <d v="2020-07-22T00:00:00"/>
    <x v="548"/>
    <n v="11"/>
    <s v="USD"/>
    <x v="23"/>
    <n v="15"/>
    <n v="3"/>
    <n v="225"/>
    <x v="3"/>
    <n v="6"/>
    <n v="7.4999999999999997E-2"/>
    <n v="1715.2"/>
    <n v="823.29599999999994"/>
    <n v="11105.92"/>
    <n v="5342.8480000000009"/>
  </r>
  <r>
    <s v="SO - 0006607"/>
    <s v="Online"/>
    <s v="WARE-MKL1006"/>
    <d v="2020-03-10T00:00:00"/>
    <x v="771"/>
    <d v="2020-07-30T00:00:00"/>
    <x v="553"/>
    <n v="12"/>
    <s v="USD"/>
    <x v="1"/>
    <n v="14"/>
    <n v="32"/>
    <n v="362"/>
    <x v="1"/>
    <n v="43"/>
    <n v="0.2"/>
    <n v="1795.6000000000001"/>
    <n v="1113.2720000000002"/>
    <n v="8618.880000000001"/>
    <n v="1939.2479999999996"/>
  </r>
  <r>
    <s v="SO - 0006608"/>
    <s v="Online"/>
    <s v="WARE-UHY1004"/>
    <d v="2020-03-10T00:00:00"/>
    <x v="771"/>
    <d v="2020-08-05T00:00:00"/>
    <x v="552"/>
    <n v="10"/>
    <s v="USD"/>
    <x v="23"/>
    <n v="15"/>
    <n v="22"/>
    <n v="241"/>
    <x v="1"/>
    <n v="26"/>
    <n v="0.05"/>
    <n v="1286.4000000000001"/>
    <n v="1003.3920000000001"/>
    <n v="3666.2400000000002"/>
    <n v="656.06399999999985"/>
  </r>
  <r>
    <s v="SO - 0006609"/>
    <s v="Wholesale"/>
    <s v="WARE-MKL1006"/>
    <d v="2020-03-10T00:00:00"/>
    <x v="771"/>
    <d v="2020-07-27T00:00:00"/>
    <x v="564"/>
    <n v="21"/>
    <s v="USD"/>
    <x v="3"/>
    <n v="28"/>
    <n v="34"/>
    <n v="351"/>
    <x v="1"/>
    <n v="27"/>
    <n v="0.05"/>
    <n v="2566.1"/>
    <n v="1103.423"/>
    <n v="7313.3849999999993"/>
    <n v="4003.1159999999991"/>
  </r>
  <r>
    <s v="SO - 0006610"/>
    <s v="Online"/>
    <s v="WARE-XYS1001"/>
    <d v="2020-03-10T00:00:00"/>
    <x v="772"/>
    <d v="2020-08-06T00:00:00"/>
    <x v="563"/>
    <n v="25"/>
    <s v="USD"/>
    <x v="16"/>
    <n v="18"/>
    <n v="26"/>
    <n v="20"/>
    <x v="2"/>
    <n v="37"/>
    <n v="0.1"/>
    <n v="1105.5"/>
    <n v="795.95999999999992"/>
    <n v="7959.6"/>
    <n v="1591.920000000001"/>
  </r>
  <r>
    <s v="SO - 0006611"/>
    <s v="Online"/>
    <s v="WARE-MKL1006"/>
    <d v="2020-03-10T00:00:00"/>
    <x v="772"/>
    <d v="2020-08-04T00:00:00"/>
    <x v="551"/>
    <n v="13"/>
    <s v="USD"/>
    <x v="20"/>
    <n v="17"/>
    <n v="1"/>
    <n v="348"/>
    <x v="1"/>
    <n v="39"/>
    <n v="0.05"/>
    <n v="201"/>
    <n v="98.49"/>
    <n v="190.95"/>
    <n v="92.46"/>
  </r>
  <r>
    <s v="SO - 0006612"/>
    <s v="In-Store"/>
    <s v="WARE-XYS1001"/>
    <d v="2020-03-10T00:00:00"/>
    <x v="772"/>
    <d v="2020-07-29T00:00:00"/>
    <x v="548"/>
    <n v="10"/>
    <s v="USD"/>
    <x v="14"/>
    <n v="7"/>
    <n v="18"/>
    <n v="54"/>
    <x v="0"/>
    <n v="20"/>
    <n v="0.1"/>
    <n v="3946.3"/>
    <n v="1933.6870000000001"/>
    <n v="14206.68"/>
    <n v="6471.9319999999998"/>
  </r>
  <r>
    <s v="SO - 0006613"/>
    <s v="In-Store"/>
    <s v="WARE-UHY1004"/>
    <d v="2020-03-10T00:00:00"/>
    <x v="772"/>
    <d v="2020-07-14T00:00:00"/>
    <x v="568"/>
    <n v="27"/>
    <s v="USD"/>
    <x v="10"/>
    <n v="9"/>
    <n v="49"/>
    <n v="224"/>
    <x v="4"/>
    <n v="18"/>
    <n v="0.05"/>
    <n v="1025.1000000000001"/>
    <n v="645.8130000000001"/>
    <n v="1947.69"/>
    <n v="656.06399999999985"/>
  </r>
  <r>
    <s v="SO - 0006614"/>
    <s v="Online"/>
    <s v="WARE-MKL1006"/>
    <d v="2020-03-10T00:00:00"/>
    <x v="772"/>
    <d v="2020-07-30T00:00:00"/>
    <x v="556"/>
    <n v="6"/>
    <s v="USD"/>
    <x v="20"/>
    <n v="17"/>
    <n v="32"/>
    <n v="360"/>
    <x v="1"/>
    <n v="17"/>
    <n v="0.05"/>
    <n v="1929.6000000000001"/>
    <n v="1562.9760000000001"/>
    <n v="10998.72"/>
    <n v="1620.8639999999996"/>
  </r>
  <r>
    <s v="SO - 0006615"/>
    <s v="In-Store"/>
    <s v="WARE-PUJ1005"/>
    <d v="2020-03-10T00:00:00"/>
    <x v="772"/>
    <d v="2020-07-18T00:00:00"/>
    <x v="569"/>
    <n v="33"/>
    <s v="USD"/>
    <x v="26"/>
    <n v="3"/>
    <n v="42"/>
    <n v="280"/>
    <x v="0"/>
    <n v="19"/>
    <n v="0.15"/>
    <n v="5132.2"/>
    <n v="2925.3539999999998"/>
    <n v="4362.37"/>
    <n v="1437.0160000000001"/>
  </r>
  <r>
    <s v="SO - 0006616"/>
    <s v="Distributor"/>
    <s v="WARE-NBV1002"/>
    <d v="2020-03-10T00:00:00"/>
    <x v="772"/>
    <d v="2020-07-22T00:00:00"/>
    <x v="564"/>
    <n v="20"/>
    <s v="USD"/>
    <x v="4"/>
    <n v="22"/>
    <n v="28"/>
    <n v="64"/>
    <x v="2"/>
    <n v="4"/>
    <n v="7.4999999999999997E-2"/>
    <n v="3886"/>
    <n v="2720.2"/>
    <n v="21567.3"/>
    <n v="5246.1"/>
  </r>
  <r>
    <s v="SO - 0006617"/>
    <s v="Online"/>
    <s v="WARE-NMK1003"/>
    <d v="2020-03-10T00:00:00"/>
    <x v="772"/>
    <d v="2020-07-18T00:00:00"/>
    <x v="557"/>
    <n v="5"/>
    <s v="USD"/>
    <x v="16"/>
    <n v="18"/>
    <n v="28"/>
    <n v="130"/>
    <x v="1"/>
    <n v="27"/>
    <n v="0.3"/>
    <n v="4013.3"/>
    <n v="2568.5120000000002"/>
    <n v="8427.93"/>
    <n v="722.39400000000023"/>
  </r>
  <r>
    <s v="SO - 0006618"/>
    <s v="In-Store"/>
    <s v="WARE-NMK1003"/>
    <d v="2020-03-10T00:00:00"/>
    <x v="772"/>
    <d v="2020-08-03T00:00:00"/>
    <x v="556"/>
    <n v="6"/>
    <s v="USD"/>
    <x v="11"/>
    <n v="5"/>
    <n v="29"/>
    <n v="190"/>
    <x v="0"/>
    <n v="34"/>
    <n v="7.4999999999999997E-2"/>
    <n v="2666.6"/>
    <n v="2079.9479999999999"/>
    <n v="12333.025000000001"/>
    <n v="1933.2850000000017"/>
  </r>
  <r>
    <s v="SO - 0006619"/>
    <s v="In-Store"/>
    <s v="WARE-XYS1001"/>
    <d v="2020-03-10T00:00:00"/>
    <x v="772"/>
    <d v="2020-08-06T00:00:00"/>
    <x v="557"/>
    <n v="5"/>
    <s v="USD"/>
    <x v="13"/>
    <n v="2"/>
    <n v="12"/>
    <n v="40"/>
    <x v="1"/>
    <n v="39"/>
    <n v="0.05"/>
    <n v="1996.6000000000001"/>
    <n v="1397.6200000000001"/>
    <n v="9483.85"/>
    <n v="2495.75"/>
  </r>
  <r>
    <s v="SO - 0006620"/>
    <s v="In-Store"/>
    <s v="WARE-NMK1003"/>
    <d v="2020-03-10T00:00:00"/>
    <x v="772"/>
    <d v="2020-07-13T00:00:00"/>
    <x v="563"/>
    <n v="25"/>
    <s v="USD"/>
    <x v="9"/>
    <n v="8"/>
    <n v="50"/>
    <n v="191"/>
    <x v="1"/>
    <n v="23"/>
    <n v="0.1"/>
    <n v="1085.4000000000001"/>
    <n v="770.63400000000001"/>
    <n v="7814.880000000001"/>
    <n v="1649.8080000000009"/>
  </r>
  <r>
    <s v="SO - 0006621"/>
    <s v="In-Store"/>
    <s v="WARE-NMK1003"/>
    <d v="2020-03-10T00:00:00"/>
    <x v="772"/>
    <d v="2020-07-19T00:00:00"/>
    <x v="552"/>
    <n v="9"/>
    <s v="USD"/>
    <x v="14"/>
    <n v="7"/>
    <n v="30"/>
    <n v="153"/>
    <x v="1"/>
    <n v="21"/>
    <n v="7.4999999999999997E-2"/>
    <n v="1688.4"/>
    <n v="675.36000000000013"/>
    <n v="9370.6200000000026"/>
    <n v="5318.4600000000019"/>
  </r>
  <r>
    <s v="SO - 0006622"/>
    <s v="In-Store"/>
    <s v="WARE-NMK1003"/>
    <d v="2020-03-10T00:00:00"/>
    <x v="773"/>
    <d v="2020-07-26T00:00:00"/>
    <x v="557"/>
    <n v="4"/>
    <s v="USD"/>
    <x v="13"/>
    <n v="2"/>
    <n v="28"/>
    <n v="103"/>
    <x v="1"/>
    <n v="46"/>
    <n v="7.4999999999999997E-2"/>
    <n v="1105.5"/>
    <n v="475.36500000000001"/>
    <n v="4090.3500000000004"/>
    <n v="2188.8900000000003"/>
  </r>
  <r>
    <s v="SO - 0006623"/>
    <s v="Online"/>
    <s v="WARE-NBV1002"/>
    <d v="2020-03-10T00:00:00"/>
    <x v="773"/>
    <d v="2020-08-09T00:00:00"/>
    <x v="551"/>
    <n v="12"/>
    <s v="USD"/>
    <x v="24"/>
    <n v="16"/>
    <n v="3"/>
    <n v="73"/>
    <x v="3"/>
    <n v="28"/>
    <n v="0.2"/>
    <n v="3859.2000000000003"/>
    <n v="1929.6000000000001"/>
    <n v="3087.3600000000006"/>
    <n v="1157.7600000000004"/>
  </r>
  <r>
    <s v="SO - 0006624"/>
    <s v="In-Store"/>
    <s v="WARE-NMK1003"/>
    <d v="2020-03-10T00:00:00"/>
    <x v="773"/>
    <d v="2020-08-03T00:00:00"/>
    <x v="554"/>
    <n v="16"/>
    <s v="USD"/>
    <x v="22"/>
    <n v="11"/>
    <n v="22"/>
    <n v="132"/>
    <x v="2"/>
    <n v="37"/>
    <n v="0.1"/>
    <n v="1031.8"/>
    <n v="608.76199999999994"/>
    <n v="3714.48"/>
    <n v="1279.4320000000002"/>
  </r>
  <r>
    <s v="SO - 0006625"/>
    <s v="In-Store"/>
    <s v="WARE-PUJ1005"/>
    <d v="2020-03-10T00:00:00"/>
    <x v="773"/>
    <d v="2020-07-18T00:00:00"/>
    <x v="551"/>
    <n v="12"/>
    <s v="USD"/>
    <x v="9"/>
    <n v="8"/>
    <n v="44"/>
    <n v="303"/>
    <x v="1"/>
    <n v="46"/>
    <n v="0.1"/>
    <n v="1139"/>
    <n v="877.03"/>
    <n v="1025.1000000000001"/>
    <n v="148.07000000000016"/>
  </r>
  <r>
    <s v="SO - 0006626"/>
    <s v="In-Store"/>
    <s v="WARE-NMK1003"/>
    <d v="2020-03-10T00:00:00"/>
    <x v="773"/>
    <d v="2020-08-01T00:00:00"/>
    <x v="568"/>
    <n v="26"/>
    <s v="USD"/>
    <x v="22"/>
    <n v="11"/>
    <n v="10"/>
    <n v="191"/>
    <x v="1"/>
    <n v="14"/>
    <n v="0.05"/>
    <n v="2472.3000000000002"/>
    <n v="988.92000000000007"/>
    <n v="9394.74"/>
    <n v="5439.0599999999995"/>
  </r>
  <r>
    <s v="SO - 0006627"/>
    <s v="Online"/>
    <s v="WARE-NMK1003"/>
    <d v="2020-03-10T00:00:00"/>
    <x v="773"/>
    <d v="2020-07-18T00:00:00"/>
    <x v="562"/>
    <n v="15"/>
    <s v="USD"/>
    <x v="17"/>
    <n v="20"/>
    <n v="3"/>
    <n v="129"/>
    <x v="3"/>
    <n v="47"/>
    <n v="7.4999999999999997E-2"/>
    <n v="1232.8"/>
    <n v="875.2879999999999"/>
    <n v="1140.3399999999999"/>
    <n v="265.05200000000002"/>
  </r>
  <r>
    <s v="SO - 0006628"/>
    <s v="In-Store"/>
    <s v="WARE-NMK1003"/>
    <d v="2020-03-10T00:00:00"/>
    <x v="773"/>
    <d v="2020-07-20T00:00:00"/>
    <x v="548"/>
    <n v="9"/>
    <s v="USD"/>
    <x v="27"/>
    <n v="1"/>
    <n v="44"/>
    <n v="201"/>
    <x v="1"/>
    <n v="31"/>
    <n v="0.1"/>
    <n v="1085.4000000000001"/>
    <n v="727.21800000000007"/>
    <n v="4884.3"/>
    <n v="1248.21"/>
  </r>
  <r>
    <s v="SO - 0006629"/>
    <s v="Online"/>
    <s v="WARE-UHY1004"/>
    <d v="2020-03-10T00:00:00"/>
    <x v="773"/>
    <d v="2020-07-29T00:00:00"/>
    <x v="570"/>
    <n v="36"/>
    <s v="USD"/>
    <x v="23"/>
    <n v="15"/>
    <n v="23"/>
    <n v="217"/>
    <x v="0"/>
    <n v="20"/>
    <n v="0.15"/>
    <n v="3953"/>
    <n v="1581.2"/>
    <n v="26880.399999999998"/>
    <n v="14230.799999999997"/>
  </r>
  <r>
    <s v="SO - 0006630"/>
    <s v="In-Store"/>
    <s v="WARE-NMK1003"/>
    <d v="2020-03-10T00:00:00"/>
    <x v="773"/>
    <d v="2020-08-04T00:00:00"/>
    <x v="564"/>
    <n v="19"/>
    <s v="USD"/>
    <x v="10"/>
    <n v="9"/>
    <n v="49"/>
    <n v="185"/>
    <x v="2"/>
    <n v="1"/>
    <n v="0.15"/>
    <n v="3604.6"/>
    <n v="2198.806"/>
    <n v="6127.82"/>
    <n v="1730.2079999999996"/>
  </r>
  <r>
    <s v="SO - 0006631"/>
    <s v="In-Store"/>
    <s v="WARE-PUJ1005"/>
    <d v="2020-03-10T00:00:00"/>
    <x v="774"/>
    <d v="2020-07-25T00:00:00"/>
    <x v="564"/>
    <n v="18"/>
    <s v="USD"/>
    <x v="11"/>
    <n v="5"/>
    <n v="21"/>
    <n v="303"/>
    <x v="0"/>
    <n v="42"/>
    <n v="7.4999999999999997E-2"/>
    <n v="2666.6"/>
    <n v="1466.63"/>
    <n v="14799.63"/>
    <n v="5999.8499999999985"/>
  </r>
  <r>
    <s v="SO - 0006632"/>
    <s v="In-Store"/>
    <s v="WARE-XYS1001"/>
    <d v="2020-03-10T00:00:00"/>
    <x v="774"/>
    <d v="2020-07-21T00:00:00"/>
    <x v="558"/>
    <n v="10"/>
    <s v="USD"/>
    <x v="27"/>
    <n v="1"/>
    <n v="7"/>
    <n v="41"/>
    <x v="1"/>
    <n v="3"/>
    <n v="0.1"/>
    <n v="3939.6"/>
    <n v="2954.7"/>
    <n v="14182.56"/>
    <n v="2363.7600000000002"/>
  </r>
  <r>
    <s v="SO - 0006633"/>
    <s v="Online"/>
    <s v="WARE-NBV1002"/>
    <d v="2020-03-10T00:00:00"/>
    <x v="774"/>
    <d v="2020-08-10T00:00:00"/>
    <x v="558"/>
    <n v="10"/>
    <s v="USD"/>
    <x v="5"/>
    <n v="12"/>
    <n v="48"/>
    <n v="64"/>
    <x v="4"/>
    <n v="10"/>
    <n v="7.4999999999999997E-2"/>
    <n v="3966.4"/>
    <n v="2102.192"/>
    <n v="25682.440000000002"/>
    <n v="10967.096000000001"/>
  </r>
  <r>
    <s v="SO - 0006634"/>
    <s v="In-Store"/>
    <s v="WARE-XYS1001"/>
    <d v="2020-03-10T00:00:00"/>
    <x v="774"/>
    <d v="2020-07-17T00:00:00"/>
    <x v="565"/>
    <n v="16"/>
    <s v="USD"/>
    <x v="13"/>
    <n v="2"/>
    <n v="48"/>
    <n v="57"/>
    <x v="1"/>
    <n v="43"/>
    <n v="0.15"/>
    <n v="2653.2000000000003"/>
    <n v="1698.0480000000002"/>
    <n v="9020.880000000001"/>
    <n v="2228.6880000000001"/>
  </r>
  <r>
    <s v="SO - 0006635"/>
    <s v="Online"/>
    <s v="WARE-MKL1006"/>
    <d v="2020-03-10T00:00:00"/>
    <x v="774"/>
    <d v="2020-08-04T00:00:00"/>
    <x v="558"/>
    <n v="10"/>
    <s v="USD"/>
    <x v="19"/>
    <n v="19"/>
    <n v="18"/>
    <n v="330"/>
    <x v="1"/>
    <n v="35"/>
    <n v="0.05"/>
    <n v="984.9"/>
    <n v="748.524"/>
    <n v="7485.24"/>
    <n v="1497.0479999999998"/>
  </r>
  <r>
    <s v="SO - 0006636"/>
    <s v="Online"/>
    <s v="WARE-XYS1001"/>
    <d v="2020-03-10T00:00:00"/>
    <x v="774"/>
    <d v="2020-07-20T00:00:00"/>
    <x v="551"/>
    <n v="11"/>
    <s v="USD"/>
    <x v="23"/>
    <n v="15"/>
    <n v="40"/>
    <n v="15"/>
    <x v="4"/>
    <n v="9"/>
    <n v="7.4999999999999997E-2"/>
    <n v="241.20000000000002"/>
    <n v="178.488"/>
    <n v="1784.88"/>
    <n v="356.97600000000011"/>
  </r>
  <r>
    <s v="SO - 0006637"/>
    <s v="In-Store"/>
    <s v="WARE-NBV1002"/>
    <d v="2020-03-10T00:00:00"/>
    <x v="774"/>
    <d v="2020-08-08T00:00:00"/>
    <x v="548"/>
    <n v="8"/>
    <s v="USD"/>
    <x v="6"/>
    <n v="10"/>
    <n v="34"/>
    <n v="69"/>
    <x v="2"/>
    <n v="4"/>
    <n v="0.05"/>
    <n v="2224.4"/>
    <n v="1401.3720000000001"/>
    <n v="16905.439999999999"/>
    <n v="5694.4639999999981"/>
  </r>
  <r>
    <s v="SO - 0006638"/>
    <s v="In-Store"/>
    <s v="WARE-MKL1006"/>
    <d v="2020-03-10T00:00:00"/>
    <x v="774"/>
    <d v="2020-07-18T00:00:00"/>
    <x v="548"/>
    <n v="8"/>
    <s v="USD"/>
    <x v="7"/>
    <n v="4"/>
    <n v="46"/>
    <n v="353"/>
    <x v="1"/>
    <n v="39"/>
    <n v="0.05"/>
    <n v="1031.8"/>
    <n v="680.98800000000006"/>
    <n v="2940.6299999999997"/>
    <n v="897.66599999999949"/>
  </r>
  <r>
    <s v="SO - 0006639"/>
    <s v="In-Store"/>
    <s v="WARE-NBV1002"/>
    <d v="2020-03-10T00:00:00"/>
    <x v="774"/>
    <d v="2020-08-06T00:00:00"/>
    <x v="551"/>
    <n v="11"/>
    <s v="USD"/>
    <x v="27"/>
    <n v="1"/>
    <n v="10"/>
    <n v="71"/>
    <x v="1"/>
    <n v="40"/>
    <n v="0.05"/>
    <n v="1025.1000000000001"/>
    <n v="717.57"/>
    <n v="3895.38"/>
    <n v="1025.0999999999999"/>
  </r>
  <r>
    <s v="SO - 0006640"/>
    <s v="Distributor"/>
    <s v="WARE-NMK1003"/>
    <d v="2020-03-10T00:00:00"/>
    <x v="775"/>
    <d v="2020-07-24T00:00:00"/>
    <x v="548"/>
    <n v="7"/>
    <s v="USD"/>
    <x v="12"/>
    <n v="25"/>
    <n v="15"/>
    <n v="104"/>
    <x v="1"/>
    <n v="32"/>
    <n v="0.05"/>
    <n v="3953"/>
    <n v="2134.6200000000003"/>
    <n v="30042.799999999999"/>
    <n v="12965.839999999997"/>
  </r>
  <r>
    <s v="SO - 0006641"/>
    <s v="In-Store"/>
    <s v="WARE-NMK1003"/>
    <d v="2020-03-10T00:00:00"/>
    <x v="775"/>
    <d v="2020-07-18T00:00:00"/>
    <x v="570"/>
    <n v="34"/>
    <s v="USD"/>
    <x v="7"/>
    <n v="4"/>
    <n v="19"/>
    <n v="127"/>
    <x v="0"/>
    <n v="22"/>
    <n v="0.15"/>
    <n v="2847.5"/>
    <n v="2021.7249999999999"/>
    <n v="9681.5"/>
    <n v="1594.6000000000004"/>
  </r>
  <r>
    <s v="SO - 0006642"/>
    <s v="Online"/>
    <s v="WARE-XYS1001"/>
    <d v="2020-03-10T00:00:00"/>
    <x v="775"/>
    <d v="2020-08-09T00:00:00"/>
    <x v="565"/>
    <n v="15"/>
    <s v="USD"/>
    <x v="19"/>
    <n v="19"/>
    <n v="27"/>
    <n v="34"/>
    <x v="1"/>
    <n v="21"/>
    <n v="0.1"/>
    <n v="2505.8000000000002"/>
    <n v="1804.1760000000002"/>
    <n v="6765.6600000000008"/>
    <n v="1353.1320000000005"/>
  </r>
  <r>
    <s v="SO - 0006643"/>
    <s v="In-Store"/>
    <s v="WARE-NMK1003"/>
    <d v="2020-03-10T00:00:00"/>
    <x v="775"/>
    <d v="2020-08-11T00:00:00"/>
    <x v="553"/>
    <n v="8"/>
    <s v="USD"/>
    <x v="7"/>
    <n v="4"/>
    <n v="23"/>
    <n v="91"/>
    <x v="1"/>
    <n v="43"/>
    <n v="0.15"/>
    <n v="1065.3"/>
    <n v="681.79200000000003"/>
    <n v="6338.5349999999989"/>
    <n v="1565.9909999999991"/>
  </r>
  <r>
    <s v="SO - 0006644"/>
    <s v="Online"/>
    <s v="WARE-XYS1001"/>
    <d v="2020-03-10T00:00:00"/>
    <x v="775"/>
    <d v="2020-08-02T00:00:00"/>
    <x v="552"/>
    <n v="6"/>
    <s v="USD"/>
    <x v="19"/>
    <n v="19"/>
    <n v="18"/>
    <n v="7"/>
    <x v="3"/>
    <n v="47"/>
    <n v="7.4999999999999997E-2"/>
    <n v="5507.4000000000005"/>
    <n v="2533.4040000000005"/>
    <n v="15283.035000000002"/>
    <n v="7682.8230000000003"/>
  </r>
  <r>
    <s v="SO - 0006645"/>
    <s v="Distributor"/>
    <s v="WARE-UHY1004"/>
    <d v="2020-03-10T00:00:00"/>
    <x v="775"/>
    <d v="2020-07-24T00:00:00"/>
    <x v="553"/>
    <n v="8"/>
    <s v="USD"/>
    <x v="2"/>
    <n v="21"/>
    <n v="47"/>
    <n v="244"/>
    <x v="2"/>
    <n v="8"/>
    <n v="0.15"/>
    <n v="958.1"/>
    <n v="411.983"/>
    <n v="4071.9249999999997"/>
    <n v="2012.0099999999998"/>
  </r>
  <r>
    <s v="SO - 0006646"/>
    <s v="In-Store"/>
    <s v="WARE-PUJ1005"/>
    <d v="2020-03-10T00:00:00"/>
    <x v="776"/>
    <d v="2020-08-12T00:00:00"/>
    <x v="548"/>
    <n v="6"/>
    <s v="USD"/>
    <x v="14"/>
    <n v="7"/>
    <n v="47"/>
    <n v="295"/>
    <x v="1"/>
    <n v="21"/>
    <n v="0.05"/>
    <n v="1849.2"/>
    <n v="906.10800000000006"/>
    <n v="8783.6999999999989"/>
    <n v="4253.1599999999989"/>
  </r>
  <r>
    <s v="SO - 0006647"/>
    <s v="Online"/>
    <s v="WARE-NMK1003"/>
    <d v="2020-03-10T00:00:00"/>
    <x v="776"/>
    <d v="2020-07-30T00:00:00"/>
    <x v="559"/>
    <n v="15"/>
    <s v="USD"/>
    <x v="20"/>
    <n v="17"/>
    <n v="19"/>
    <n v="134"/>
    <x v="1"/>
    <n v="35"/>
    <n v="0.15"/>
    <n v="6170.7"/>
    <n v="3455.5920000000001"/>
    <n v="26225.474999999999"/>
    <n v="8947.5149999999994"/>
  </r>
  <r>
    <s v="SO - 0006648"/>
    <s v="In-Store"/>
    <s v="WARE-NBV1002"/>
    <d v="2020-03-10T00:00:00"/>
    <x v="776"/>
    <d v="2020-08-09T00:00:00"/>
    <x v="559"/>
    <n v="15"/>
    <s v="USD"/>
    <x v="26"/>
    <n v="3"/>
    <n v="31"/>
    <n v="66"/>
    <x v="2"/>
    <n v="13"/>
    <n v="0.05"/>
    <n v="2700.1"/>
    <n v="1107.0409999999999"/>
    <n v="17955.665000000001"/>
    <n v="10206.378000000001"/>
  </r>
  <r>
    <s v="SO - 0006649"/>
    <s v="In-Store"/>
    <s v="WARE-MKL1006"/>
    <d v="2020-03-10T00:00:00"/>
    <x v="776"/>
    <d v="2020-07-31T00:00:00"/>
    <x v="571"/>
    <n v="30"/>
    <s v="USD"/>
    <x v="22"/>
    <n v="11"/>
    <n v="25"/>
    <n v="338"/>
    <x v="0"/>
    <n v="12"/>
    <n v="0.05"/>
    <n v="1018.4"/>
    <n v="672.14400000000001"/>
    <n v="2902.4399999999996"/>
    <n v="886.00799999999958"/>
  </r>
  <r>
    <s v="SO - 0006650"/>
    <s v="Distributor"/>
    <s v="WARE-XYS1001"/>
    <d v="2020-03-10T00:00:00"/>
    <x v="776"/>
    <d v="2020-07-19T00:00:00"/>
    <x v="552"/>
    <n v="5"/>
    <s v="USD"/>
    <x v="4"/>
    <n v="22"/>
    <n v="21"/>
    <n v="27"/>
    <x v="1"/>
    <n v="35"/>
    <n v="0.05"/>
    <n v="5306.4000000000005"/>
    <n v="3130.7760000000003"/>
    <n v="15123.24"/>
    <n v="5730.9119999999984"/>
  </r>
  <r>
    <s v="SO - 0006651"/>
    <s v="Wholesale"/>
    <s v="WARE-UHY1004"/>
    <d v="2020-03-10T00:00:00"/>
    <x v="776"/>
    <d v="2020-07-22T00:00:00"/>
    <x v="562"/>
    <n v="12"/>
    <s v="USD"/>
    <x v="21"/>
    <n v="26"/>
    <n v="27"/>
    <n v="243"/>
    <x v="2"/>
    <n v="16"/>
    <n v="0.05"/>
    <n v="2626.4"/>
    <n v="2048.5920000000001"/>
    <n v="9980.32"/>
    <n v="1785.9519999999993"/>
  </r>
  <r>
    <s v="SO - 0006652"/>
    <s v="Online"/>
    <s v="WARE-NBV1002"/>
    <d v="2020-03-10T00:00:00"/>
    <x v="776"/>
    <d v="2020-08-11T00:00:00"/>
    <x v="553"/>
    <n v="7"/>
    <s v="USD"/>
    <x v="24"/>
    <n v="16"/>
    <n v="25"/>
    <n v="74"/>
    <x v="0"/>
    <n v="5"/>
    <n v="0.15"/>
    <n v="837.5"/>
    <n v="469.00000000000006"/>
    <n v="5695"/>
    <n v="1942.9999999999995"/>
  </r>
  <r>
    <s v="SO - 0006653"/>
    <s v="Distributor"/>
    <s v="WARE-NMK1003"/>
    <d v="2020-03-10T00:00:00"/>
    <x v="776"/>
    <d v="2020-07-19T00:00:00"/>
    <x v="566"/>
    <n v="19"/>
    <s v="USD"/>
    <x v="2"/>
    <n v="21"/>
    <n v="44"/>
    <n v="132"/>
    <x v="3"/>
    <n v="6"/>
    <n v="7.4999999999999997E-2"/>
    <n v="917.9"/>
    <n v="514.024"/>
    <n v="849.0575"/>
    <n v="335.0335"/>
  </r>
  <r>
    <s v="SO - 0006654"/>
    <s v="Online"/>
    <s v="WARE-NMK1003"/>
    <d v="2020-03-10T00:00:00"/>
    <x v="776"/>
    <d v="2020-08-09T00:00:00"/>
    <x v="567"/>
    <n v="26"/>
    <s v="USD"/>
    <x v="17"/>
    <n v="20"/>
    <n v="26"/>
    <n v="183"/>
    <x v="4"/>
    <n v="9"/>
    <n v="0.1"/>
    <n v="2827.4"/>
    <n v="2261.92"/>
    <n v="20357.280000000002"/>
    <n v="2261.9200000000019"/>
  </r>
  <r>
    <s v="SO - 0006655"/>
    <s v="In-Store"/>
    <s v="WARE-NMK1003"/>
    <d v="2020-03-10T00:00:00"/>
    <x v="777"/>
    <d v="2020-07-19T00:00:00"/>
    <x v="572"/>
    <n v="40"/>
    <s v="USD"/>
    <x v="26"/>
    <n v="3"/>
    <n v="49"/>
    <n v="155"/>
    <x v="2"/>
    <n v="4"/>
    <n v="0.1"/>
    <n v="1145.7"/>
    <n v="618.67800000000011"/>
    <n v="4124.5200000000004"/>
    <n v="1649.808"/>
  </r>
  <r>
    <s v="SO - 0006656"/>
    <s v="In-Store"/>
    <s v="WARE-XYS1001"/>
    <d v="2020-03-10T00:00:00"/>
    <x v="777"/>
    <d v="2020-07-27T00:00:00"/>
    <x v="564"/>
    <n v="15"/>
    <s v="USD"/>
    <x v="22"/>
    <n v="11"/>
    <n v="19"/>
    <n v="21"/>
    <x v="1"/>
    <n v="43"/>
    <n v="0.05"/>
    <n v="844.2"/>
    <n v="641.5920000000001"/>
    <n v="3207.96"/>
    <n v="641.59199999999964"/>
  </r>
  <r>
    <s v="SO - 0006657"/>
    <s v="Online"/>
    <s v="WARE-UHY1004"/>
    <d v="2020-03-10T00:00:00"/>
    <x v="777"/>
    <d v="2020-08-12T00:00:00"/>
    <x v="565"/>
    <n v="13"/>
    <s v="USD"/>
    <x v="24"/>
    <n v="16"/>
    <n v="48"/>
    <n v="231"/>
    <x v="1"/>
    <n v="46"/>
    <n v="0.15"/>
    <n v="3792.2000000000003"/>
    <n v="2919.9940000000001"/>
    <n v="22563.59"/>
    <n v="2123.6319999999978"/>
  </r>
  <r>
    <s v="SO - 0006658"/>
    <s v="Online"/>
    <s v="WARE-NMK1003"/>
    <d v="2020-03-10T00:00:00"/>
    <x v="777"/>
    <d v="2020-08-13T00:00:00"/>
    <x v="573"/>
    <n v="19"/>
    <s v="USD"/>
    <x v="23"/>
    <n v="15"/>
    <n v="11"/>
    <n v="157"/>
    <x v="2"/>
    <n v="13"/>
    <n v="0.05"/>
    <n v="1809"/>
    <n v="1139.67"/>
    <n v="13748.4"/>
    <n v="4631.0399999999991"/>
  </r>
  <r>
    <s v="SO - 0006659"/>
    <s v="Wholesale"/>
    <s v="WARE-UHY1004"/>
    <d v="2020-03-10T00:00:00"/>
    <x v="777"/>
    <d v="2020-07-18T00:00:00"/>
    <x v="553"/>
    <n v="6"/>
    <s v="USD"/>
    <x v="21"/>
    <n v="26"/>
    <n v="9"/>
    <n v="244"/>
    <x v="1"/>
    <n v="14"/>
    <n v="0.3"/>
    <n v="3839.1"/>
    <n v="2648.9789999999998"/>
    <n v="5374.74"/>
    <n v="76.782000000000153"/>
  </r>
  <r>
    <s v="SO - 0006660"/>
    <s v="In-Store"/>
    <s v="WARE-NMK1003"/>
    <d v="2020-03-10T00:00:00"/>
    <x v="777"/>
    <d v="2020-07-21T00:00:00"/>
    <x v="567"/>
    <n v="25"/>
    <s v="USD"/>
    <x v="13"/>
    <n v="2"/>
    <n v="50"/>
    <n v="186"/>
    <x v="4"/>
    <n v="10"/>
    <n v="7.4999999999999997E-2"/>
    <n v="6083.6"/>
    <n v="2980.9639999999999"/>
    <n v="33763.98000000001"/>
    <n v="15878.196000000011"/>
  </r>
  <r>
    <s v="SO - 0006661"/>
    <s v="In-Store"/>
    <s v="WARE-XYS1001"/>
    <d v="2020-03-10T00:00:00"/>
    <x v="777"/>
    <d v="2020-08-08T00:00:00"/>
    <x v="554"/>
    <n v="12"/>
    <s v="USD"/>
    <x v="9"/>
    <n v="8"/>
    <n v="35"/>
    <n v="3"/>
    <x v="0"/>
    <n v="19"/>
    <n v="0.1"/>
    <n v="3370.1"/>
    <n v="2257.9670000000001"/>
    <n v="12132.36"/>
    <n v="3100.4920000000002"/>
  </r>
  <r>
    <s v="SO - 0006662"/>
    <s v="Online"/>
    <s v="WARE-NMK1003"/>
    <d v="2020-03-10T00:00:00"/>
    <x v="778"/>
    <d v="2020-07-31T00:00:00"/>
    <x v="562"/>
    <n v="10"/>
    <s v="USD"/>
    <x v="1"/>
    <n v="14"/>
    <n v="28"/>
    <n v="130"/>
    <x v="4"/>
    <n v="10"/>
    <n v="0.4"/>
    <n v="5741.9000000000005"/>
    <n v="3272.8829999999998"/>
    <n v="27561.120000000003"/>
    <n v="1378.0560000000041"/>
  </r>
  <r>
    <s v="SO - 0006663"/>
    <s v="In-Store"/>
    <s v="WARE-MKL1006"/>
    <d v="2020-03-10T00:00:00"/>
    <x v="778"/>
    <d v="2020-08-10T00:00:00"/>
    <x v="574"/>
    <n v="25"/>
    <s v="USD"/>
    <x v="11"/>
    <n v="5"/>
    <n v="36"/>
    <n v="354"/>
    <x v="2"/>
    <n v="1"/>
    <n v="0.05"/>
    <n v="964.80000000000007"/>
    <n v="646.41600000000005"/>
    <n v="1833.1200000000001"/>
    <n v="540.28800000000001"/>
  </r>
  <r>
    <s v="SO - 0006664"/>
    <s v="Online"/>
    <s v="WARE-UHY1004"/>
    <d v="2020-03-10T00:00:00"/>
    <x v="778"/>
    <d v="2020-08-04T00:00:00"/>
    <x v="565"/>
    <n v="12"/>
    <s v="USD"/>
    <x v="5"/>
    <n v="12"/>
    <n v="50"/>
    <n v="230"/>
    <x v="1"/>
    <n v="24"/>
    <n v="0.4"/>
    <n v="723.6"/>
    <n v="586.1160000000001"/>
    <n v="1736.64"/>
    <n v="-607.8240000000003"/>
  </r>
  <r>
    <s v="SO - 0006665"/>
    <s v="In-Store"/>
    <s v="WARE-PUJ1005"/>
    <d v="2020-03-10T00:00:00"/>
    <x v="778"/>
    <d v="2020-08-07T00:00:00"/>
    <x v="554"/>
    <n v="11"/>
    <s v="USD"/>
    <x v="7"/>
    <n v="4"/>
    <n v="6"/>
    <n v="307"/>
    <x v="1"/>
    <n v="14"/>
    <n v="7.4999999999999997E-2"/>
    <n v="2974.8"/>
    <n v="1338.66"/>
    <n v="16510.140000000003"/>
    <n v="8478.1800000000021"/>
  </r>
  <r>
    <s v="SO - 0006666"/>
    <s v="In-Store"/>
    <s v="WARE-UHY1004"/>
    <d v="2020-03-10T00:00:00"/>
    <x v="778"/>
    <d v="2020-08-13T00:00:00"/>
    <x v="575"/>
    <n v="26"/>
    <s v="USD"/>
    <x v="22"/>
    <n v="11"/>
    <n v="15"/>
    <n v="204"/>
    <x v="0"/>
    <n v="19"/>
    <n v="7.4999999999999997E-2"/>
    <n v="3886"/>
    <n v="2215.02"/>
    <n v="28756.400000000001"/>
    <n v="11036.240000000002"/>
  </r>
  <r>
    <s v="SO - 0006667"/>
    <s v="Online"/>
    <s v="WARE-NMK1003"/>
    <d v="2020-03-10T00:00:00"/>
    <x v="778"/>
    <d v="2020-08-05T00:00:00"/>
    <x v="576"/>
    <n v="34"/>
    <s v="USD"/>
    <x v="24"/>
    <n v="16"/>
    <n v="42"/>
    <n v="200"/>
    <x v="2"/>
    <n v="1"/>
    <n v="0.1"/>
    <n v="1996.6000000000001"/>
    <n v="1078.1640000000002"/>
    <n v="1796.94"/>
    <n v="718.77599999999984"/>
  </r>
  <r>
    <s v="SO - 0006668"/>
    <s v="In-Store"/>
    <s v="WARE-UHY1004"/>
    <d v="2020-03-10T00:00:00"/>
    <x v="778"/>
    <d v="2020-07-20T00:00:00"/>
    <x v="553"/>
    <n v="5"/>
    <s v="USD"/>
    <x v="6"/>
    <n v="10"/>
    <n v="47"/>
    <n v="207"/>
    <x v="0"/>
    <n v="5"/>
    <n v="7.4999999999999997E-2"/>
    <n v="207.70000000000002"/>
    <n v="87.234000000000009"/>
    <n v="1536.9800000000002"/>
    <n v="839.10800000000017"/>
  </r>
  <r>
    <s v="SO - 0006669"/>
    <s v="In-Store"/>
    <s v="WARE-NBV1002"/>
    <d v="2020-03-10T00:00:00"/>
    <x v="778"/>
    <d v="2020-07-30T00:00:00"/>
    <x v="564"/>
    <n v="14"/>
    <s v="USD"/>
    <x v="6"/>
    <n v="10"/>
    <n v="31"/>
    <n v="85"/>
    <x v="2"/>
    <n v="1"/>
    <n v="0.05"/>
    <n v="790.6"/>
    <n v="347.86400000000003"/>
    <n v="4506.42"/>
    <n v="2419.2359999999999"/>
  </r>
  <r>
    <s v="SO - 0006670"/>
    <s v="Wholesale"/>
    <s v="WARE-MKL1006"/>
    <d v="2020-03-10T00:00:00"/>
    <x v="778"/>
    <d v="2020-07-23T00:00:00"/>
    <x v="558"/>
    <n v="6"/>
    <s v="USD"/>
    <x v="21"/>
    <n v="26"/>
    <n v="49"/>
    <n v="364"/>
    <x v="1"/>
    <n v="41"/>
    <n v="0.05"/>
    <n v="5366.7"/>
    <n v="2951.6849999999999"/>
    <n v="10196.73"/>
    <n v="4293.3599999999997"/>
  </r>
  <r>
    <s v="SO - 0006671"/>
    <s v="In-Store"/>
    <s v="WARE-UHY1004"/>
    <d v="2020-03-10T00:00:00"/>
    <x v="778"/>
    <d v="2020-07-31T00:00:00"/>
    <x v="551"/>
    <n v="7"/>
    <s v="USD"/>
    <x v="14"/>
    <n v="7"/>
    <n v="23"/>
    <n v="220"/>
    <x v="3"/>
    <n v="47"/>
    <n v="0.05"/>
    <n v="1145.7"/>
    <n v="458.28000000000003"/>
    <n v="4353.66"/>
    <n v="2520.54"/>
  </r>
  <r>
    <s v="SO - 0006672"/>
    <s v="Online"/>
    <s v="WARE-UHY1004"/>
    <d v="2020-03-10T00:00:00"/>
    <x v="778"/>
    <d v="2020-07-21T00:00:00"/>
    <x v="559"/>
    <n v="13"/>
    <s v="USD"/>
    <x v="18"/>
    <n v="13"/>
    <n v="19"/>
    <n v="204"/>
    <x v="0"/>
    <n v="19"/>
    <n v="0.4"/>
    <n v="3939.6"/>
    <n v="2403.1559999999999"/>
    <n v="4727.5199999999995"/>
    <n v="-78.792000000000371"/>
  </r>
  <r>
    <s v="SO - 0006673"/>
    <s v="Distributor"/>
    <s v="WARE-XYS1001"/>
    <d v="2020-03-10T00:00:00"/>
    <x v="778"/>
    <d v="2020-08-03T00:00:00"/>
    <x v="551"/>
    <n v="7"/>
    <s v="USD"/>
    <x v="15"/>
    <n v="24"/>
    <n v="32"/>
    <n v="16"/>
    <x v="1"/>
    <n v="36"/>
    <n v="0.4"/>
    <n v="2599.6"/>
    <n v="1637.748"/>
    <n v="3119.52"/>
    <n v="-155.97600000000011"/>
  </r>
  <r>
    <s v="SO - 0006674"/>
    <s v="In-Store"/>
    <s v="WARE-NMK1003"/>
    <d v="2020-03-10T00:00:00"/>
    <x v="778"/>
    <d v="2020-08-11T00:00:00"/>
    <x v="575"/>
    <n v="26"/>
    <s v="USD"/>
    <x v="0"/>
    <n v="6"/>
    <n v="9"/>
    <n v="161"/>
    <x v="3"/>
    <n v="6"/>
    <n v="7.4999999999999997E-2"/>
    <n v="194.3"/>
    <n v="110.75099999999999"/>
    <n v="1437.8200000000002"/>
    <n v="551.81200000000024"/>
  </r>
  <r>
    <s v="SO - 0006675"/>
    <s v="In-Store"/>
    <s v="WARE-PUJ1005"/>
    <d v="2020-03-10T00:00:00"/>
    <x v="779"/>
    <d v="2020-08-15T00:00:00"/>
    <x v="566"/>
    <n v="16"/>
    <s v="USD"/>
    <x v="22"/>
    <n v="11"/>
    <n v="18"/>
    <n v="317"/>
    <x v="2"/>
    <n v="8"/>
    <n v="0.05"/>
    <n v="1098.8"/>
    <n v="505.44799999999998"/>
    <n v="3131.5799999999995"/>
    <n v="1615.2359999999994"/>
  </r>
  <r>
    <s v="SO - 0006676"/>
    <s v="In-Store"/>
    <s v="WARE-NBV1002"/>
    <d v="2020-03-10T00:00:00"/>
    <x v="779"/>
    <d v="2020-08-07T00:00:00"/>
    <x v="563"/>
    <n v="18"/>
    <s v="USD"/>
    <x v="10"/>
    <n v="9"/>
    <n v="14"/>
    <n v="73"/>
    <x v="2"/>
    <n v="13"/>
    <n v="7.4999999999999997E-2"/>
    <n v="1092.1000000000001"/>
    <n v="655.2600000000001"/>
    <n v="1010.1925000000002"/>
    <n v="354.93250000000012"/>
  </r>
  <r>
    <s v="SO - 0006677"/>
    <s v="Distributor"/>
    <s v="WARE-XYS1001"/>
    <d v="2020-03-10T00:00:00"/>
    <x v="779"/>
    <d v="2020-07-21T00:00:00"/>
    <x v="574"/>
    <n v="24"/>
    <s v="USD"/>
    <x v="2"/>
    <n v="21"/>
    <n v="18"/>
    <n v="18"/>
    <x v="2"/>
    <n v="7"/>
    <n v="0.1"/>
    <n v="958.1"/>
    <n v="699.41300000000001"/>
    <n v="4311.45"/>
    <n v="814.38499999999976"/>
  </r>
  <r>
    <s v="SO - 0006678"/>
    <s v="In-Store"/>
    <s v="WARE-PUJ1005"/>
    <d v="2020-03-10T00:00:00"/>
    <x v="779"/>
    <d v="2020-08-07T00:00:00"/>
    <x v="567"/>
    <n v="23"/>
    <s v="USD"/>
    <x v="10"/>
    <n v="9"/>
    <n v="4"/>
    <n v="322"/>
    <x v="2"/>
    <n v="13"/>
    <n v="0.05"/>
    <n v="2010"/>
    <n v="1286.4000000000001"/>
    <n v="13366.5"/>
    <n v="4361.6999999999989"/>
  </r>
  <r>
    <s v="SO - 0006679"/>
    <s v="In-Store"/>
    <s v="WARE-NMK1003"/>
    <d v="2020-03-10T00:00:00"/>
    <x v="779"/>
    <d v="2020-07-31T00:00:00"/>
    <x v="569"/>
    <n v="26"/>
    <s v="USD"/>
    <x v="13"/>
    <n v="2"/>
    <n v="34"/>
    <n v="167"/>
    <x v="1"/>
    <n v="3"/>
    <n v="0.1"/>
    <n v="1929.6000000000001"/>
    <n v="1234.9440000000002"/>
    <n v="6946.56"/>
    <n v="2006.7839999999997"/>
  </r>
  <r>
    <s v="SO - 0006680"/>
    <s v="Online"/>
    <s v="WARE-MKL1006"/>
    <d v="2020-03-10T00:00:00"/>
    <x v="779"/>
    <d v="2020-07-31T00:00:00"/>
    <x v="569"/>
    <n v="26"/>
    <s v="USD"/>
    <x v="17"/>
    <n v="20"/>
    <n v="29"/>
    <n v="353"/>
    <x v="0"/>
    <n v="38"/>
    <n v="0.15"/>
    <n v="743.7"/>
    <n v="312.35399999999998"/>
    <n v="5057.16"/>
    <n v="2558.328"/>
  </r>
  <r>
    <s v="SO - 0006681"/>
    <s v="Online"/>
    <s v="WARE-NMK1003"/>
    <d v="2020-03-10T00:00:00"/>
    <x v="779"/>
    <d v="2020-07-23T00:00:00"/>
    <x v="559"/>
    <n v="12"/>
    <s v="USD"/>
    <x v="24"/>
    <n v="16"/>
    <n v="46"/>
    <n v="148"/>
    <x v="4"/>
    <n v="9"/>
    <n v="0.2"/>
    <n v="5942.9000000000005"/>
    <n v="4754.3200000000006"/>
    <n v="23771.600000000006"/>
    <n v="0"/>
  </r>
  <r>
    <s v="SO - 0006682"/>
    <s v="In-Store"/>
    <s v="WARE-XYS1001"/>
    <d v="2020-03-10T00:00:00"/>
    <x v="779"/>
    <d v="2020-07-30T00:00:00"/>
    <x v="553"/>
    <n v="4"/>
    <s v="USD"/>
    <x v="14"/>
    <n v="7"/>
    <n v="7"/>
    <n v="50"/>
    <x v="1"/>
    <n v="17"/>
    <n v="0.05"/>
    <n v="3664.9"/>
    <n v="2198.94"/>
    <n v="20889.93"/>
    <n v="7696.2900000000009"/>
  </r>
  <r>
    <s v="SO - 0006683"/>
    <s v="Online"/>
    <s v="WARE-MKL1006"/>
    <d v="2020-03-10T00:00:00"/>
    <x v="779"/>
    <d v="2020-08-07T00:00:00"/>
    <x v="561"/>
    <n v="19"/>
    <s v="USD"/>
    <x v="18"/>
    <n v="13"/>
    <n v="26"/>
    <n v="346"/>
    <x v="0"/>
    <n v="19"/>
    <n v="7.4999999999999997E-2"/>
    <n v="3879.3"/>
    <n v="3219.819"/>
    <n v="10765.057500000003"/>
    <n v="1105.6005000000023"/>
  </r>
  <r>
    <s v="SO - 0006684"/>
    <s v="In-Store"/>
    <s v="WARE-MKL1006"/>
    <d v="2020-03-10T00:00:00"/>
    <x v="779"/>
    <d v="2020-08-13T00:00:00"/>
    <x v="566"/>
    <n v="16"/>
    <s v="USD"/>
    <x v="11"/>
    <n v="5"/>
    <n v="12"/>
    <n v="347"/>
    <x v="1"/>
    <n v="14"/>
    <n v="0.4"/>
    <n v="1125.6000000000001"/>
    <n v="720.38400000000013"/>
    <n v="5402.88"/>
    <n v="-360.19200000000092"/>
  </r>
  <r>
    <s v="SO - 0006685"/>
    <s v="In-Store"/>
    <s v="WARE-NMK1003"/>
    <d v="2020-03-10T00:00:00"/>
    <x v="779"/>
    <d v="2020-08-11T00:00:00"/>
    <x v="559"/>
    <n v="12"/>
    <s v="USD"/>
    <x v="22"/>
    <n v="11"/>
    <n v="33"/>
    <n v="132"/>
    <x v="0"/>
    <n v="20"/>
    <n v="0.1"/>
    <n v="1889.4"/>
    <n v="1171.4280000000001"/>
    <n v="11903.220000000001"/>
    <n v="3703.2240000000002"/>
  </r>
  <r>
    <s v="SO - 0006686"/>
    <s v="In-Store"/>
    <s v="WARE-PUJ1005"/>
    <d v="2020-03-10T00:00:00"/>
    <x v="779"/>
    <d v="2020-07-21T00:00:00"/>
    <x v="554"/>
    <n v="10"/>
    <s v="USD"/>
    <x v="14"/>
    <n v="7"/>
    <n v="9"/>
    <n v="290"/>
    <x v="1"/>
    <n v="40"/>
    <n v="0.05"/>
    <n v="1822.4"/>
    <n v="1221.008"/>
    <n v="13850.24"/>
    <n v="4082.1759999999995"/>
  </r>
  <r>
    <s v="SO - 0006687"/>
    <s v="In-Store"/>
    <s v="WARE-UHY1004"/>
    <d v="2020-03-10T00:00:00"/>
    <x v="780"/>
    <d v="2020-08-05T00:00:00"/>
    <x v="562"/>
    <n v="8"/>
    <s v="USD"/>
    <x v="11"/>
    <n v="5"/>
    <n v="1"/>
    <n v="249"/>
    <x v="3"/>
    <n v="25"/>
    <n v="7.4999999999999997E-2"/>
    <n v="1031.8"/>
    <n v="804.80399999999997"/>
    <n v="4772.0749999999998"/>
    <n v="748.05499999999984"/>
  </r>
  <r>
    <s v="SO - 0006688"/>
    <s v="Wholesale"/>
    <s v="WARE-MKL1006"/>
    <d v="2020-03-10T00:00:00"/>
    <x v="780"/>
    <d v="2020-08-02T00:00:00"/>
    <x v="566"/>
    <n v="15"/>
    <s v="USD"/>
    <x v="21"/>
    <n v="26"/>
    <n v="10"/>
    <n v="335"/>
    <x v="2"/>
    <n v="16"/>
    <n v="7.4999999999999997E-2"/>
    <n v="201"/>
    <n v="86.429999999999993"/>
    <n v="557.77499999999998"/>
    <n v="298.48500000000001"/>
  </r>
  <r>
    <s v="SO - 0006689"/>
    <s v="Online"/>
    <s v="WARE-NBV1002"/>
    <d v="2020-06-18T00:00:00"/>
    <x v="780"/>
    <d v="2020-08-01T00:00:00"/>
    <x v="558"/>
    <n v="4"/>
    <s v="USD"/>
    <x v="18"/>
    <n v="13"/>
    <n v="34"/>
    <n v="74"/>
    <x v="2"/>
    <n v="13"/>
    <n v="0.05"/>
    <n v="3886"/>
    <n v="2253.8799999999997"/>
    <n v="18458.5"/>
    <n v="7189.1000000000022"/>
  </r>
  <r>
    <s v="SO - 0006690"/>
    <s v="In-Store"/>
    <s v="WARE-NMK1003"/>
    <d v="2020-03-10T00:00:00"/>
    <x v="780"/>
    <d v="2020-08-04T00:00:00"/>
    <x v="554"/>
    <n v="9"/>
    <s v="USD"/>
    <x v="0"/>
    <n v="6"/>
    <n v="31"/>
    <n v="105"/>
    <x v="1"/>
    <n v="27"/>
    <n v="7.4999999999999997E-2"/>
    <n v="1112.2"/>
    <n v="700.68600000000004"/>
    <n v="1028.7850000000001"/>
    <n v="328.09900000000005"/>
  </r>
  <r>
    <s v="SO - 0006691"/>
    <s v="Wholesale"/>
    <s v="WARE-NMK1003"/>
    <d v="2020-03-10T00:00:00"/>
    <x v="780"/>
    <d v="2020-08-01T00:00:00"/>
    <x v="554"/>
    <n v="9"/>
    <s v="USD"/>
    <x v="3"/>
    <n v="28"/>
    <n v="22"/>
    <n v="136"/>
    <x v="0"/>
    <n v="38"/>
    <n v="0.15"/>
    <n v="247.9"/>
    <n v="146.261"/>
    <n v="1475.0049999999999"/>
    <n v="451.17799999999988"/>
  </r>
  <r>
    <s v="SO - 0006692"/>
    <s v="Distributor"/>
    <s v="WARE-NMK1003"/>
    <d v="2020-03-10T00:00:00"/>
    <x v="780"/>
    <d v="2020-08-15T00:00:00"/>
    <x v="559"/>
    <n v="11"/>
    <s v="USD"/>
    <x v="12"/>
    <n v="25"/>
    <n v="46"/>
    <n v="198"/>
    <x v="0"/>
    <n v="20"/>
    <n v="0.05"/>
    <n v="3819"/>
    <n v="2711.49"/>
    <n v="7256.0999999999995"/>
    <n v="1833.12"/>
  </r>
  <r>
    <s v="SO - 0006693"/>
    <s v="Wholesale"/>
    <s v="WARE-NMK1003"/>
    <d v="2020-03-10T00:00:00"/>
    <x v="780"/>
    <d v="2020-07-30T00:00:00"/>
    <x v="565"/>
    <n v="10"/>
    <s v="USD"/>
    <x v="21"/>
    <n v="26"/>
    <n v="37"/>
    <n v="169"/>
    <x v="1"/>
    <n v="32"/>
    <n v="0.3"/>
    <n v="3986.5"/>
    <n v="3229.0650000000001"/>
    <n v="22324.399999999998"/>
    <n v="-3508.1200000000026"/>
  </r>
  <r>
    <s v="SO - 0006694"/>
    <s v="In-Store"/>
    <s v="WARE-NMK1003"/>
    <d v="2020-03-10T00:00:00"/>
    <x v="780"/>
    <d v="2020-08-15T00:00:00"/>
    <x v="565"/>
    <n v="10"/>
    <s v="USD"/>
    <x v="9"/>
    <n v="8"/>
    <n v="50"/>
    <n v="127"/>
    <x v="1"/>
    <n v="35"/>
    <n v="0.05"/>
    <n v="3919.5"/>
    <n v="2273.31"/>
    <n v="22341.149999999998"/>
    <n v="8701.2899999999972"/>
  </r>
  <r>
    <s v="SO - 0006695"/>
    <s v="Online"/>
    <s v="WARE-MKL1006"/>
    <d v="2020-03-10T00:00:00"/>
    <x v="780"/>
    <d v="2020-08-04T00:00:00"/>
    <x v="564"/>
    <n v="12"/>
    <s v="USD"/>
    <x v="24"/>
    <n v="16"/>
    <n v="37"/>
    <n v="338"/>
    <x v="0"/>
    <n v="19"/>
    <n v="7.4999999999999997E-2"/>
    <n v="3926.2000000000003"/>
    <n v="3062.4360000000001"/>
    <n v="7263.4700000000012"/>
    <n v="1138.5980000000009"/>
  </r>
  <r>
    <s v="SO - 0006696"/>
    <s v="Wholesale"/>
    <s v="WARE-MKL1006"/>
    <d v="2020-03-10T00:00:00"/>
    <x v="780"/>
    <d v="2020-08-01T00:00:00"/>
    <x v="559"/>
    <n v="11"/>
    <s v="USD"/>
    <x v="21"/>
    <n v="26"/>
    <n v="46"/>
    <n v="343"/>
    <x v="1"/>
    <n v="23"/>
    <n v="0.05"/>
    <n v="187.6"/>
    <n v="108.80799999999999"/>
    <n v="534.66"/>
    <n v="208.23599999999999"/>
  </r>
  <r>
    <s v="SO - 0006697"/>
    <s v="Distributor"/>
    <s v="WARE-NMK1003"/>
    <d v="2020-03-10T00:00:00"/>
    <x v="780"/>
    <d v="2020-08-05T00:00:00"/>
    <x v="567"/>
    <n v="22"/>
    <s v="USD"/>
    <x v="4"/>
    <n v="22"/>
    <n v="16"/>
    <n v="134"/>
    <x v="2"/>
    <n v="1"/>
    <n v="0.05"/>
    <n v="1313.2"/>
    <n v="577.80799999999999"/>
    <n v="3742.6200000000003"/>
    <n v="2009.1960000000004"/>
  </r>
  <r>
    <s v="SO - 0006698"/>
    <s v="Wholesale"/>
    <s v="WARE-UHY1004"/>
    <d v="2020-03-10T00:00:00"/>
    <x v="780"/>
    <d v="2020-08-05T00:00:00"/>
    <x v="577"/>
    <n v="31"/>
    <s v="USD"/>
    <x v="3"/>
    <n v="28"/>
    <n v="38"/>
    <n v="221"/>
    <x v="2"/>
    <n v="13"/>
    <n v="0.1"/>
    <n v="268"/>
    <n v="227.79999999999998"/>
    <n v="1929.6000000000001"/>
    <n v="107.20000000000027"/>
  </r>
  <r>
    <s v="SO - 0006699"/>
    <s v="Distributor"/>
    <s v="WARE-NMK1003"/>
    <d v="2020-03-10T00:00:00"/>
    <x v="780"/>
    <d v="2020-07-29T00:00:00"/>
    <x v="566"/>
    <n v="15"/>
    <s v="USD"/>
    <x v="2"/>
    <n v="21"/>
    <n v="8"/>
    <n v="183"/>
    <x v="4"/>
    <n v="18"/>
    <n v="0.05"/>
    <n v="1869.3"/>
    <n v="1383.2819999999999"/>
    <n v="10655.009999999998"/>
    <n v="2355.3179999999993"/>
  </r>
  <r>
    <s v="SO - 0006700"/>
    <s v="Online"/>
    <s v="WARE-NMK1003"/>
    <d v="2020-03-10T00:00:00"/>
    <x v="780"/>
    <d v="2020-07-22T00:00:00"/>
    <x v="558"/>
    <n v="4"/>
    <s v="USD"/>
    <x v="20"/>
    <n v="17"/>
    <n v="36"/>
    <n v="152"/>
    <x v="2"/>
    <n v="1"/>
    <n v="0.1"/>
    <n v="1031.8"/>
    <n v="794.48599999999999"/>
    <n v="928.62"/>
    <n v="134.13400000000001"/>
  </r>
  <r>
    <s v="SO - 0006701"/>
    <s v="In-Store"/>
    <s v="WARE-NMK1003"/>
    <d v="2020-03-10T00:00:00"/>
    <x v="781"/>
    <d v="2020-07-28T00:00:00"/>
    <x v="574"/>
    <n v="22"/>
    <s v="USD"/>
    <x v="14"/>
    <n v="7"/>
    <n v="45"/>
    <n v="198"/>
    <x v="1"/>
    <n v="11"/>
    <n v="0.05"/>
    <n v="1273"/>
    <n v="840.18000000000006"/>
    <n v="7256.0999999999995"/>
    <n v="2215.0199999999995"/>
  </r>
  <r>
    <s v="SO - 0006702"/>
    <s v="In-Store"/>
    <s v="WARE-NMK1003"/>
    <d v="2020-03-10T00:00:00"/>
    <x v="781"/>
    <d v="2020-08-17T00:00:00"/>
    <x v="562"/>
    <n v="7"/>
    <s v="USD"/>
    <x v="10"/>
    <n v="9"/>
    <n v="12"/>
    <n v="179"/>
    <x v="0"/>
    <n v="19"/>
    <n v="0.15"/>
    <n v="911.2"/>
    <n v="601.39200000000005"/>
    <n v="4647.1200000000008"/>
    <n v="1038.7680000000005"/>
  </r>
  <r>
    <s v="SO - 0006703"/>
    <s v="Wholesale"/>
    <s v="WARE-PUJ1005"/>
    <d v="2020-03-10T00:00:00"/>
    <x v="781"/>
    <d v="2020-08-02T00:00:00"/>
    <x v="563"/>
    <n v="16"/>
    <s v="USD"/>
    <x v="12"/>
    <n v="25"/>
    <n v="14"/>
    <n v="317"/>
    <x v="0"/>
    <n v="42"/>
    <n v="7.4999999999999997E-2"/>
    <n v="5286.3"/>
    <n v="2325.9720000000002"/>
    <n v="39118.620000000003"/>
    <n v="20510.844000000001"/>
  </r>
  <r>
    <s v="SO - 0006704"/>
    <s v="Wholesale"/>
    <s v="WARE-NMK1003"/>
    <d v="2020-03-10T00:00:00"/>
    <x v="781"/>
    <d v="2020-08-05T00:00:00"/>
    <x v="570"/>
    <n v="28"/>
    <s v="USD"/>
    <x v="21"/>
    <n v="26"/>
    <n v="50"/>
    <n v="186"/>
    <x v="2"/>
    <n v="7"/>
    <n v="0.1"/>
    <n v="5085.3"/>
    <n v="3661.4160000000002"/>
    <n v="18307.080000000002"/>
    <n v="3661.4160000000011"/>
  </r>
  <r>
    <s v="SO - 0006705"/>
    <s v="In-Store"/>
    <s v="WARE-MKL1006"/>
    <d v="2020-03-10T00:00:00"/>
    <x v="781"/>
    <d v="2020-08-01T00:00:00"/>
    <x v="578"/>
    <n v="29"/>
    <s v="USD"/>
    <x v="11"/>
    <n v="5"/>
    <n v="30"/>
    <n v="354"/>
    <x v="0"/>
    <n v="12"/>
    <n v="7.4999999999999997E-2"/>
    <n v="1051.9000000000001"/>
    <n v="568.02600000000007"/>
    <n v="973.00750000000016"/>
    <n v="404.9815000000001"/>
  </r>
  <r>
    <s v="SO - 0006706"/>
    <s v="In-Store"/>
    <s v="WARE-NMK1003"/>
    <d v="2020-03-10T00:00:00"/>
    <x v="781"/>
    <d v="2020-08-17T00:00:00"/>
    <x v="563"/>
    <n v="16"/>
    <s v="USD"/>
    <x v="0"/>
    <n v="6"/>
    <n v="48"/>
    <n v="139"/>
    <x v="0"/>
    <n v="22"/>
    <n v="0.05"/>
    <n v="2003.3"/>
    <n v="1121.8480000000002"/>
    <n v="7612.5399999999991"/>
    <n v="3125.1479999999983"/>
  </r>
  <r>
    <s v="SO - 0006707"/>
    <s v="Online"/>
    <s v="WARE-MKL1006"/>
    <d v="2020-03-10T00:00:00"/>
    <x v="781"/>
    <d v="2020-07-27T00:00:00"/>
    <x v="573"/>
    <n v="15"/>
    <s v="USD"/>
    <x v="24"/>
    <n v="16"/>
    <n v="5"/>
    <n v="349"/>
    <x v="1"/>
    <n v="31"/>
    <n v="7.4999999999999997E-2"/>
    <n v="1005"/>
    <n v="432.15"/>
    <n v="2788.875"/>
    <n v="1492.4250000000002"/>
  </r>
  <r>
    <s v="SO - 0006708"/>
    <s v="In-Store"/>
    <s v="WARE-NBV1002"/>
    <d v="2020-03-10T00:00:00"/>
    <x v="781"/>
    <d v="2020-08-17T00:00:00"/>
    <x v="563"/>
    <n v="16"/>
    <s v="USD"/>
    <x v="6"/>
    <n v="10"/>
    <n v="45"/>
    <n v="79"/>
    <x v="2"/>
    <n v="7"/>
    <n v="0.05"/>
    <n v="1212.7"/>
    <n v="497.20699999999999"/>
    <n v="6912.39"/>
    <n v="3929.1480000000001"/>
  </r>
  <r>
    <s v="SO - 0006709"/>
    <s v="Wholesale"/>
    <s v="WARE-NBV1002"/>
    <d v="2020-03-10T00:00:00"/>
    <x v="782"/>
    <d v="2020-08-01T00:00:00"/>
    <x v="559"/>
    <n v="9"/>
    <s v="USD"/>
    <x v="12"/>
    <n v="25"/>
    <n v="46"/>
    <n v="63"/>
    <x v="1"/>
    <n v="26"/>
    <n v="0.05"/>
    <n v="2284.7000000000003"/>
    <n v="1690.6780000000001"/>
    <n v="2170.4650000000001"/>
    <n v="479.78700000000003"/>
  </r>
  <r>
    <s v="SO - 0006710"/>
    <s v="In-Store"/>
    <s v="WARE-MKL1006"/>
    <d v="2020-03-10T00:00:00"/>
    <x v="782"/>
    <d v="2020-08-04T00:00:00"/>
    <x v="563"/>
    <n v="15"/>
    <s v="USD"/>
    <x v="0"/>
    <n v="6"/>
    <n v="3"/>
    <n v="362"/>
    <x v="1"/>
    <n v="2"/>
    <n v="0.05"/>
    <n v="2405.3000000000002"/>
    <n v="986.173"/>
    <n v="11425.174999999999"/>
    <n v="6494.3099999999995"/>
  </r>
  <r>
    <s v="SO - 0006711"/>
    <s v="In-Store"/>
    <s v="WARE-UHY1004"/>
    <d v="2020-03-10T00:00:00"/>
    <x v="782"/>
    <d v="2020-08-18T00:00:00"/>
    <x v="551"/>
    <n v="3"/>
    <s v="USD"/>
    <x v="9"/>
    <n v="8"/>
    <n v="33"/>
    <n v="255"/>
    <x v="1"/>
    <n v="41"/>
    <n v="0.1"/>
    <n v="3886"/>
    <n v="2331.6"/>
    <n v="24481.8"/>
    <n v="8160.6"/>
  </r>
  <r>
    <s v="SO - 0006712"/>
    <s v="In-Store"/>
    <s v="WARE-NMK1003"/>
    <d v="2020-03-10T00:00:00"/>
    <x v="782"/>
    <d v="2020-08-05T00:00:00"/>
    <x v="576"/>
    <n v="30"/>
    <s v="USD"/>
    <x v="14"/>
    <n v="7"/>
    <n v="39"/>
    <n v="203"/>
    <x v="0"/>
    <n v="5"/>
    <n v="0.05"/>
    <n v="864.30000000000007"/>
    <n v="388.93500000000006"/>
    <n v="4926.51"/>
    <n v="2592.8999999999996"/>
  </r>
  <r>
    <s v="SO - 0006713"/>
    <s v="In-Store"/>
    <s v="WARE-UHY1004"/>
    <d v="2020-03-10T00:00:00"/>
    <x v="782"/>
    <d v="2020-08-15T00:00:00"/>
    <x v="554"/>
    <n v="7"/>
    <s v="USD"/>
    <x v="0"/>
    <n v="6"/>
    <n v="48"/>
    <n v="259"/>
    <x v="3"/>
    <n v="6"/>
    <n v="7.4999999999999997E-2"/>
    <n v="2492.4"/>
    <n v="1246.2"/>
    <n v="6916.4100000000008"/>
    <n v="3177.8100000000004"/>
  </r>
  <r>
    <s v="SO - 0006714"/>
    <s v="Online"/>
    <s v="WARE-MKL1006"/>
    <d v="2020-03-10T00:00:00"/>
    <x v="782"/>
    <d v="2020-08-08T00:00:00"/>
    <x v="573"/>
    <n v="14"/>
    <s v="USD"/>
    <x v="1"/>
    <n v="14"/>
    <n v="12"/>
    <n v="363"/>
    <x v="2"/>
    <n v="8"/>
    <n v="0.1"/>
    <n v="830.80000000000007"/>
    <n v="548.32800000000009"/>
    <n v="2990.88"/>
    <n v="797.56799999999976"/>
  </r>
  <r>
    <s v="SO - 0006715"/>
    <s v="Distributor"/>
    <s v="WARE-XYS1001"/>
    <d v="2020-03-10T00:00:00"/>
    <x v="782"/>
    <d v="2020-08-08T00:00:00"/>
    <x v="561"/>
    <n v="16"/>
    <s v="USD"/>
    <x v="15"/>
    <n v="24"/>
    <n v="29"/>
    <n v="40"/>
    <x v="2"/>
    <n v="4"/>
    <n v="7.4999999999999997E-2"/>
    <n v="3912.8"/>
    <n v="3325.88"/>
    <n v="3619.34"/>
    <n v="293.46000000000004"/>
  </r>
  <r>
    <s v="SO - 0006716"/>
    <s v="In-Store"/>
    <s v="WARE-NMK1003"/>
    <d v="2020-03-10T00:00:00"/>
    <x v="782"/>
    <d v="2020-08-10T00:00:00"/>
    <x v="558"/>
    <n v="2"/>
    <s v="USD"/>
    <x v="6"/>
    <n v="10"/>
    <n v="50"/>
    <n v="105"/>
    <x v="1"/>
    <n v="43"/>
    <n v="7.4999999999999997E-2"/>
    <n v="207.70000000000002"/>
    <n v="93.465000000000003"/>
    <n v="1344.8575000000001"/>
    <n v="690.60250000000008"/>
  </r>
  <r>
    <s v="SO - 0006717"/>
    <s v="Online"/>
    <s v="WARE-PUJ1005"/>
    <d v="2020-06-18T00:00:00"/>
    <x v="782"/>
    <d v="2020-08-14T00:00:00"/>
    <x v="561"/>
    <n v="16"/>
    <s v="USD"/>
    <x v="19"/>
    <n v="19"/>
    <n v="30"/>
    <n v="303"/>
    <x v="1"/>
    <n v="29"/>
    <n v="7.4999999999999997E-2"/>
    <n v="5192.5"/>
    <n v="3634.7499999999995"/>
    <n v="33621.4375"/>
    <n v="8178.1875000000036"/>
  </r>
  <r>
    <s v="SO - 0006718"/>
    <s v="In-Store"/>
    <s v="WARE-MKL1006"/>
    <d v="2020-03-10T00:00:00"/>
    <x v="783"/>
    <d v="2020-08-03T00:00:00"/>
    <x v="570"/>
    <n v="26"/>
    <s v="USD"/>
    <x v="26"/>
    <n v="3"/>
    <n v="28"/>
    <n v="344"/>
    <x v="2"/>
    <n v="4"/>
    <n v="0.2"/>
    <n v="917.9"/>
    <n v="541.56099999999992"/>
    <n v="5140.2400000000007"/>
    <n v="1349.313000000001"/>
  </r>
  <r>
    <s v="SO - 0006719"/>
    <s v="Online"/>
    <s v="WARE-UHY1004"/>
    <d v="2020-06-18T00:00:00"/>
    <x v="783"/>
    <d v="2020-08-19T00:00:00"/>
    <x v="573"/>
    <n v="13"/>
    <s v="USD"/>
    <x v="20"/>
    <n v="17"/>
    <n v="5"/>
    <n v="226"/>
    <x v="1"/>
    <n v="23"/>
    <n v="7.4999999999999997E-2"/>
    <n v="1721.9"/>
    <n v="964.26400000000012"/>
    <n v="11149.302500000002"/>
    <n v="4399.4545000000007"/>
  </r>
  <r>
    <s v="SO - 0006720"/>
    <s v="Online"/>
    <s v="WARE-MKL1006"/>
    <d v="2020-03-10T00:00:00"/>
    <x v="783"/>
    <d v="2020-08-05T00:00:00"/>
    <x v="571"/>
    <n v="23"/>
    <s v="USD"/>
    <x v="17"/>
    <n v="20"/>
    <n v="9"/>
    <n v="353"/>
    <x v="1"/>
    <n v="24"/>
    <n v="7.4999999999999997E-2"/>
    <n v="3959.7000000000003"/>
    <n v="2732.1929999999998"/>
    <n v="10988.167500000001"/>
    <n v="2791.5885000000017"/>
  </r>
  <r>
    <s v="SO - 0006721"/>
    <s v="Wholesale"/>
    <s v="WARE-NMK1003"/>
    <d v="2020-03-10T00:00:00"/>
    <x v="783"/>
    <d v="2020-08-16T00:00:00"/>
    <x v="561"/>
    <n v="15"/>
    <s v="USD"/>
    <x v="3"/>
    <n v="28"/>
    <n v="8"/>
    <n v="163"/>
    <x v="1"/>
    <n v="30"/>
    <n v="0.1"/>
    <n v="3477.3"/>
    <n v="1947.2880000000002"/>
    <n v="12518.28"/>
    <n v="4729.1279999999997"/>
  </r>
  <r>
    <s v="SO - 0006722"/>
    <s v="In-Store"/>
    <s v="WARE-NMK1003"/>
    <d v="2020-03-10T00:00:00"/>
    <x v="783"/>
    <d v="2020-07-25T00:00:00"/>
    <x v="568"/>
    <n v="16"/>
    <s v="USD"/>
    <x v="14"/>
    <n v="7"/>
    <n v="45"/>
    <n v="139"/>
    <x v="0"/>
    <n v="42"/>
    <n v="0.2"/>
    <n v="3939.6"/>
    <n v="2718.3239999999996"/>
    <n v="12606.720000000001"/>
    <n v="1733.4240000000027"/>
  </r>
  <r>
    <s v="SO - 0006723"/>
    <s v="In-Store"/>
    <s v="WARE-UHY1004"/>
    <d v="2020-03-10T00:00:00"/>
    <x v="783"/>
    <d v="2020-08-09T00:00:00"/>
    <x v="565"/>
    <n v="7"/>
    <s v="USD"/>
    <x v="7"/>
    <n v="4"/>
    <n v="13"/>
    <n v="230"/>
    <x v="3"/>
    <n v="25"/>
    <n v="0.05"/>
    <n v="1065.3"/>
    <n v="426.12"/>
    <n v="6072.2099999999991"/>
    <n v="3515.4899999999989"/>
  </r>
  <r>
    <s v="SO - 0006724"/>
    <s v="Online"/>
    <s v="WARE-NBV1002"/>
    <d v="2020-03-10T00:00:00"/>
    <x v="784"/>
    <d v="2020-08-20T00:00:00"/>
    <x v="578"/>
    <n v="26"/>
    <s v="USD"/>
    <x v="16"/>
    <n v="18"/>
    <n v="22"/>
    <n v="64"/>
    <x v="2"/>
    <n v="8"/>
    <n v="7.4999999999999997E-2"/>
    <n v="1132.3"/>
    <n v="917.16300000000001"/>
    <n v="8379.02"/>
    <n v="1041.7160000000003"/>
  </r>
  <r>
    <s v="SO - 0006725"/>
    <s v="Wholesale"/>
    <s v="WARE-NMK1003"/>
    <d v="2020-06-18T00:00:00"/>
    <x v="784"/>
    <d v="2020-08-15T00:00:00"/>
    <x v="561"/>
    <n v="14"/>
    <s v="USD"/>
    <x v="3"/>
    <n v="28"/>
    <n v="12"/>
    <n v="131"/>
    <x v="3"/>
    <n v="25"/>
    <n v="0.15"/>
    <n v="2458.9"/>
    <n v="1180.2719999999999"/>
    <n v="10450.324999999999"/>
    <n v="4548.9649999999992"/>
  </r>
  <r>
    <s v="SO - 0006726"/>
    <s v="In-Store"/>
    <s v="WARE-NMK1003"/>
    <d v="2020-03-10T00:00:00"/>
    <x v="785"/>
    <d v="2020-08-16T00:00:00"/>
    <x v="561"/>
    <n v="13"/>
    <s v="USD"/>
    <x v="26"/>
    <n v="3"/>
    <n v="15"/>
    <n v="98"/>
    <x v="1"/>
    <n v="36"/>
    <n v="0.2"/>
    <n v="1018.4"/>
    <n v="712.88"/>
    <n v="4073.6000000000004"/>
    <n v="509.20000000000027"/>
  </r>
  <r>
    <s v="SO - 0006727"/>
    <s v="In-Store"/>
    <s v="WARE-NMK1003"/>
    <d v="2020-03-10T00:00:00"/>
    <x v="785"/>
    <d v="2020-08-01T00:00:00"/>
    <x v="564"/>
    <n v="7"/>
    <s v="USD"/>
    <x v="26"/>
    <n v="3"/>
    <n v="20"/>
    <n v="130"/>
    <x v="1"/>
    <n v="26"/>
    <n v="0.15"/>
    <n v="3825.7000000000003"/>
    <n v="2486.7050000000004"/>
    <n v="22762.915000000001"/>
    <n v="5355.98"/>
  </r>
  <r>
    <s v="SO - 0006728"/>
    <s v="In-Store"/>
    <s v="WARE-XYS1001"/>
    <d v="2020-03-10T00:00:00"/>
    <x v="785"/>
    <d v="2020-08-12T00:00:00"/>
    <x v="573"/>
    <n v="11"/>
    <s v="USD"/>
    <x v="7"/>
    <n v="4"/>
    <n v="10"/>
    <n v="26"/>
    <x v="0"/>
    <n v="20"/>
    <n v="0.05"/>
    <n v="3865.9"/>
    <n v="2706.13"/>
    <n v="18363.024999999998"/>
    <n v="4832.3749999999964"/>
  </r>
  <r>
    <s v="SO - 0006729"/>
    <s v="Online"/>
    <s v="WARE-UHY1004"/>
    <d v="2020-03-10T00:00:00"/>
    <x v="785"/>
    <d v="2020-08-18T00:00:00"/>
    <x v="563"/>
    <n v="12"/>
    <s v="USD"/>
    <x v="18"/>
    <n v="13"/>
    <n v="36"/>
    <n v="245"/>
    <x v="3"/>
    <n v="6"/>
    <n v="0.05"/>
    <n v="3504.1"/>
    <n v="1401.64"/>
    <n v="9986.6849999999995"/>
    <n v="5781.7649999999994"/>
  </r>
  <r>
    <s v="SO - 0006730"/>
    <s v="Distributor"/>
    <s v="WARE-UHY1004"/>
    <d v="2020-03-10T00:00:00"/>
    <x v="785"/>
    <d v="2020-08-10T00:00:00"/>
    <x v="578"/>
    <n v="25"/>
    <s v="USD"/>
    <x v="12"/>
    <n v="25"/>
    <n v="44"/>
    <n v="213"/>
    <x v="4"/>
    <n v="10"/>
    <n v="0.05"/>
    <n v="2452.2000000000003"/>
    <n v="1029.924"/>
    <n v="6988.77"/>
    <n v="3898.9980000000005"/>
  </r>
  <r>
    <s v="SO - 0006731"/>
    <s v="Online"/>
    <s v="WARE-MKL1006"/>
    <d v="2020-03-10T00:00:00"/>
    <x v="785"/>
    <d v="2020-08-07T00:00:00"/>
    <x v="561"/>
    <n v="13"/>
    <s v="USD"/>
    <x v="18"/>
    <n v="13"/>
    <n v="39"/>
    <n v="336"/>
    <x v="1"/>
    <n v="41"/>
    <n v="7.4999999999999997E-2"/>
    <n v="2485.7000000000003"/>
    <n v="1168.279"/>
    <n v="9197.090000000002"/>
    <n v="4523.974000000002"/>
  </r>
  <r>
    <s v="SO - 0006732"/>
    <s v="Online"/>
    <s v="WARE-XYS1001"/>
    <d v="2020-03-10T00:00:00"/>
    <x v="785"/>
    <d v="2020-08-01T00:00:00"/>
    <x v="566"/>
    <n v="10"/>
    <s v="USD"/>
    <x v="18"/>
    <n v="13"/>
    <n v="46"/>
    <n v="47"/>
    <x v="1"/>
    <n v="40"/>
    <n v="0.05"/>
    <n v="201"/>
    <n v="164.82"/>
    <n v="381.9"/>
    <n v="52.259999999999991"/>
  </r>
  <r>
    <s v="SO - 0006733"/>
    <s v="Online"/>
    <s v="WARE-NMK1003"/>
    <d v="2020-03-10T00:00:00"/>
    <x v="785"/>
    <d v="2020-08-09T00:00:00"/>
    <x v="569"/>
    <n v="20"/>
    <s v="USD"/>
    <x v="23"/>
    <n v="15"/>
    <n v="9"/>
    <n v="189"/>
    <x v="1"/>
    <n v="46"/>
    <n v="0.05"/>
    <n v="3075.3"/>
    <n v="1599.1560000000002"/>
    <n v="20450.745000000003"/>
    <n v="9256.6530000000021"/>
  </r>
  <r>
    <s v="SO - 0006734"/>
    <s v="Distributor"/>
    <s v="WARE-NBV1002"/>
    <d v="2020-03-10T00:00:00"/>
    <x v="785"/>
    <d v="2020-07-27T00:00:00"/>
    <x v="567"/>
    <n v="17"/>
    <s v="USD"/>
    <x v="2"/>
    <n v="21"/>
    <n v="39"/>
    <n v="84"/>
    <x v="1"/>
    <n v="29"/>
    <n v="0.1"/>
    <n v="261.3"/>
    <n v="162.006"/>
    <n v="235.17000000000002"/>
    <n v="73.164000000000016"/>
  </r>
  <r>
    <s v="SO - 0006735"/>
    <s v="Distributor"/>
    <s v="WARE-UHY1004"/>
    <d v="2020-03-10T00:00:00"/>
    <x v="785"/>
    <d v="2020-08-16T00:00:00"/>
    <x v="571"/>
    <n v="21"/>
    <s v="USD"/>
    <x v="8"/>
    <n v="23"/>
    <n v="29"/>
    <n v="236"/>
    <x v="1"/>
    <n v="2"/>
    <n v="0.05"/>
    <n v="180.9"/>
    <n v="106.73099999999999"/>
    <n v="1202.9849999999999"/>
    <n v="455.86799999999994"/>
  </r>
  <r>
    <s v="SO - 0006736"/>
    <s v="Wholesale"/>
    <s v="WARE-NBV1002"/>
    <d v="2020-03-10T00:00:00"/>
    <x v="785"/>
    <d v="2020-07-29T00:00:00"/>
    <x v="575"/>
    <n v="19"/>
    <s v="USD"/>
    <x v="12"/>
    <n v="25"/>
    <n v="20"/>
    <n v="60"/>
    <x v="0"/>
    <n v="15"/>
    <n v="0.1"/>
    <n v="3852.5"/>
    <n v="2311.5"/>
    <n v="6934.5"/>
    <n v="2311.5"/>
  </r>
  <r>
    <s v="SO - 0006737"/>
    <s v="In-Store"/>
    <s v="WARE-XYS1001"/>
    <d v="2020-06-18T00:00:00"/>
    <x v="785"/>
    <d v="2020-08-12T00:00:00"/>
    <x v="573"/>
    <n v="11"/>
    <s v="USD"/>
    <x v="7"/>
    <n v="4"/>
    <n v="21"/>
    <n v="3"/>
    <x v="1"/>
    <n v="33"/>
    <n v="7.4999999999999997E-2"/>
    <n v="1206"/>
    <n v="964.80000000000007"/>
    <n v="4462.2"/>
    <n v="602.99999999999955"/>
  </r>
  <r>
    <s v="SO - 0006738"/>
    <s v="Online"/>
    <s v="WARE-NBV1002"/>
    <d v="2020-03-10T00:00:00"/>
    <x v="785"/>
    <d v="2020-07-27T00:00:00"/>
    <x v="578"/>
    <n v="25"/>
    <s v="USD"/>
    <x v="23"/>
    <n v="15"/>
    <n v="19"/>
    <n v="72"/>
    <x v="2"/>
    <n v="8"/>
    <n v="7.4999999999999997E-2"/>
    <n v="1996.6000000000001"/>
    <n v="1078.1640000000002"/>
    <n v="11081.130000000001"/>
    <n v="4612.1459999999997"/>
  </r>
  <r>
    <s v="SO - 0006739"/>
    <s v="Wholesale"/>
    <s v="WARE-UHY1004"/>
    <d v="2020-03-10T00:00:00"/>
    <x v="785"/>
    <d v="2020-07-26T00:00:00"/>
    <x v="569"/>
    <n v="20"/>
    <s v="USD"/>
    <x v="3"/>
    <n v="28"/>
    <n v="5"/>
    <n v="244"/>
    <x v="0"/>
    <n v="19"/>
    <n v="0.1"/>
    <n v="2646.5"/>
    <n v="1482.0400000000002"/>
    <n v="7145.55"/>
    <n v="2699.4299999999994"/>
  </r>
  <r>
    <s v="SO - 0006740"/>
    <s v="Distributor"/>
    <s v="WARE-UHY1004"/>
    <d v="2020-06-18T00:00:00"/>
    <x v="785"/>
    <d v="2020-08-13T00:00:00"/>
    <x v="571"/>
    <n v="21"/>
    <s v="USD"/>
    <x v="12"/>
    <n v="25"/>
    <n v="1"/>
    <n v="221"/>
    <x v="1"/>
    <n v="24"/>
    <n v="0.1"/>
    <n v="1018.4"/>
    <n v="804.53600000000006"/>
    <n v="2749.68"/>
    <n v="336.07199999999966"/>
  </r>
  <r>
    <s v="SO - 0006741"/>
    <s v="Distributor"/>
    <s v="WARE-NMK1003"/>
    <d v="2020-03-10T00:00:00"/>
    <x v="786"/>
    <d v="2020-08-16T00:00:00"/>
    <x v="567"/>
    <n v="16"/>
    <s v="USD"/>
    <x v="2"/>
    <n v="21"/>
    <n v="14"/>
    <n v="161"/>
    <x v="1"/>
    <n v="32"/>
    <n v="0.05"/>
    <n v="5165.7"/>
    <n v="2996.1059999999998"/>
    <n v="9814.83"/>
    <n v="3822.6180000000004"/>
  </r>
  <r>
    <s v="SO - 0006742"/>
    <s v="In-Store"/>
    <s v="WARE-MKL1006"/>
    <d v="2020-06-18T00:00:00"/>
    <x v="786"/>
    <d v="2020-08-07T00:00:00"/>
    <x v="561"/>
    <n v="12"/>
    <s v="USD"/>
    <x v="10"/>
    <n v="9"/>
    <n v="47"/>
    <n v="334"/>
    <x v="1"/>
    <n v="41"/>
    <n v="0.05"/>
    <n v="2231.1"/>
    <n v="1762.569"/>
    <n v="2119.5449999999996"/>
    <n v="356.97599999999966"/>
  </r>
  <r>
    <s v="SO - 0006743"/>
    <s v="In-Store"/>
    <s v="WARE-PUJ1005"/>
    <d v="2020-03-10T00:00:00"/>
    <x v="786"/>
    <d v="2020-08-03T00:00:00"/>
    <x v="554"/>
    <n v="3"/>
    <s v="USD"/>
    <x v="26"/>
    <n v="3"/>
    <n v="11"/>
    <n v="270"/>
    <x v="0"/>
    <n v="34"/>
    <n v="0.05"/>
    <n v="6231"/>
    <n v="4174.7700000000004"/>
    <n v="47355.6"/>
    <n v="13957.439999999995"/>
  </r>
  <r>
    <s v="SO - 0006744"/>
    <s v="In-Store"/>
    <s v="WARE-MKL1006"/>
    <d v="2020-06-18T00:00:00"/>
    <x v="786"/>
    <d v="2020-08-09T00:00:00"/>
    <x v="564"/>
    <n v="6"/>
    <s v="USD"/>
    <x v="6"/>
    <n v="10"/>
    <n v="23"/>
    <n v="362"/>
    <x v="3"/>
    <n v="25"/>
    <n v="0.05"/>
    <n v="5025"/>
    <n v="3567.75"/>
    <n v="23868.75"/>
    <n v="6030"/>
  </r>
  <r>
    <s v="SO - 0006745"/>
    <s v="In-Store"/>
    <s v="WARE-PUJ1005"/>
    <d v="2020-03-10T00:00:00"/>
    <x v="786"/>
    <d v="2020-08-06T00:00:00"/>
    <x v="566"/>
    <n v="9"/>
    <s v="USD"/>
    <x v="5"/>
    <n v="12"/>
    <n v="39"/>
    <n v="270"/>
    <x v="1"/>
    <n v="40"/>
    <n v="0.1"/>
    <n v="1802.3"/>
    <n v="1063.357"/>
    <n v="1622.07"/>
    <n v="558.71299999999997"/>
  </r>
  <r>
    <s v="SO - 0006746"/>
    <s v="Online"/>
    <s v="WARE-MKL1006"/>
    <d v="2020-03-10T00:00:00"/>
    <x v="786"/>
    <d v="2020-08-08T00:00:00"/>
    <x v="578"/>
    <n v="24"/>
    <s v="USD"/>
    <x v="18"/>
    <n v="13"/>
    <n v="13"/>
    <n v="334"/>
    <x v="1"/>
    <n v="40"/>
    <n v="7.4999999999999997E-2"/>
    <n v="6291.3"/>
    <n v="3837.6930000000002"/>
    <n v="34916.715000000004"/>
    <n v="11890.557000000001"/>
  </r>
  <r>
    <s v="SO - 0006747"/>
    <s v="Online"/>
    <s v="WARE-NMK1003"/>
    <d v="2020-06-18T00:00:00"/>
    <x v="786"/>
    <d v="2020-08-05T00:00:00"/>
    <x v="566"/>
    <n v="9"/>
    <s v="USD"/>
    <x v="18"/>
    <n v="13"/>
    <n v="5"/>
    <n v="116"/>
    <x v="4"/>
    <n v="18"/>
    <n v="7.4999999999999997E-2"/>
    <n v="2505.8000000000002"/>
    <n v="1002.3200000000002"/>
    <n v="4635.7300000000005"/>
    <n v="2631.09"/>
  </r>
  <r>
    <s v="SO - 0006748"/>
    <s v="In-Store"/>
    <s v="WARE-PUJ1005"/>
    <d v="2020-03-10T00:00:00"/>
    <x v="786"/>
    <d v="2020-07-31T00:00:00"/>
    <x v="554"/>
    <n v="3"/>
    <s v="USD"/>
    <x v="0"/>
    <n v="6"/>
    <n v="29"/>
    <n v="277"/>
    <x v="1"/>
    <n v="43"/>
    <n v="7.4999999999999997E-2"/>
    <n v="1125.6000000000001"/>
    <n v="956.7600000000001"/>
    <n v="8329.44"/>
    <n v="675.35999999999967"/>
  </r>
  <r>
    <s v="SO - 0006749"/>
    <s v="In-Store"/>
    <s v="WARE-NBV1002"/>
    <d v="2020-03-10T00:00:00"/>
    <x v="786"/>
    <d v="2020-08-16T00:00:00"/>
    <x v="559"/>
    <n v="5"/>
    <s v="USD"/>
    <x v="26"/>
    <n v="3"/>
    <n v="19"/>
    <n v="59"/>
    <x v="1"/>
    <n v="46"/>
    <n v="0.1"/>
    <n v="683.4"/>
    <n v="328.03199999999998"/>
    <n v="4305.42"/>
    <n v="2009.1960000000004"/>
  </r>
  <r>
    <s v="SO - 0006750"/>
    <s v="Online"/>
    <s v="WARE-PUJ1005"/>
    <d v="2020-03-10T00:00:00"/>
    <x v="786"/>
    <d v="2020-07-30T00:00:00"/>
    <x v="559"/>
    <n v="5"/>
    <s v="USD"/>
    <x v="19"/>
    <n v="19"/>
    <n v="37"/>
    <n v="263"/>
    <x v="1"/>
    <n v="2"/>
    <n v="0.3"/>
    <n v="1775.5"/>
    <n v="1083.0550000000001"/>
    <n v="6214.25"/>
    <n v="798.97499999999945"/>
  </r>
  <r>
    <s v="SO - 0006751"/>
    <s v="In-Store"/>
    <s v="WARE-MKL1006"/>
    <d v="2020-03-10T00:00:00"/>
    <x v="787"/>
    <d v="2020-08-11T00:00:00"/>
    <x v="575"/>
    <n v="17"/>
    <s v="USD"/>
    <x v="11"/>
    <n v="5"/>
    <n v="5"/>
    <n v="330"/>
    <x v="1"/>
    <n v="23"/>
    <n v="7.4999999999999997E-2"/>
    <n v="1246.2"/>
    <n v="710.33399999999995"/>
    <n v="1152.7350000000001"/>
    <n v="442.40100000000018"/>
  </r>
  <r>
    <s v="SO - 0006752"/>
    <s v="In-Store"/>
    <s v="WARE-NBV1002"/>
    <d v="2020-03-10T00:00:00"/>
    <x v="787"/>
    <d v="2020-08-22T00:00:00"/>
    <x v="559"/>
    <n v="4"/>
    <s v="USD"/>
    <x v="10"/>
    <n v="9"/>
    <n v="29"/>
    <n v="87"/>
    <x v="2"/>
    <n v="37"/>
    <n v="7.4999999999999997E-2"/>
    <n v="3906.1"/>
    <n v="3203.002"/>
    <n v="10839.4275"/>
    <n v="1230.4215000000004"/>
  </r>
  <r>
    <s v="SO - 0006753"/>
    <s v="In-Store"/>
    <s v="WARE-NMK1003"/>
    <d v="2020-03-10T00:00:00"/>
    <x v="787"/>
    <d v="2020-08-20T00:00:00"/>
    <x v="574"/>
    <n v="16"/>
    <s v="USD"/>
    <x v="7"/>
    <n v="4"/>
    <n v="30"/>
    <n v="98"/>
    <x v="0"/>
    <n v="42"/>
    <n v="0.1"/>
    <n v="737"/>
    <n v="449.57"/>
    <n v="1326.6000000000001"/>
    <n v="427.46000000000015"/>
  </r>
  <r>
    <s v="SO - 0006754"/>
    <s v="Online"/>
    <s v="WARE-MKL1006"/>
    <d v="2020-06-18T00:00:00"/>
    <x v="787"/>
    <d v="2020-08-23T00:00:00"/>
    <x v="573"/>
    <n v="9"/>
    <s v="USD"/>
    <x v="24"/>
    <n v="16"/>
    <n v="31"/>
    <n v="362"/>
    <x v="1"/>
    <n v="41"/>
    <n v="0.15"/>
    <n v="3102.1"/>
    <n v="2047.386"/>
    <n v="21094.28"/>
    <n v="4715.1919999999991"/>
  </r>
  <r>
    <s v="SO - 0006755"/>
    <s v="Online"/>
    <s v="WARE-UHY1004"/>
    <d v="2020-03-10T00:00:00"/>
    <x v="787"/>
    <d v="2020-07-29T00:00:00"/>
    <x v="573"/>
    <n v="9"/>
    <s v="USD"/>
    <x v="19"/>
    <n v="19"/>
    <n v="2"/>
    <n v="215"/>
    <x v="3"/>
    <n v="25"/>
    <n v="7.4999999999999997E-2"/>
    <n v="1139"/>
    <n v="706.18"/>
    <n v="5267.875"/>
    <n v="1736.9750000000004"/>
  </r>
  <r>
    <s v="SO - 0006756"/>
    <s v="Online"/>
    <s v="WARE-MKL1006"/>
    <d v="2020-03-10T00:00:00"/>
    <x v="787"/>
    <d v="2020-08-18T00:00:00"/>
    <x v="578"/>
    <n v="23"/>
    <s v="USD"/>
    <x v="1"/>
    <n v="14"/>
    <n v="17"/>
    <n v="346"/>
    <x v="0"/>
    <n v="19"/>
    <n v="0.15"/>
    <n v="3912.8"/>
    <n v="2934.6000000000004"/>
    <n v="9977.6400000000012"/>
    <n v="1173.8400000000001"/>
  </r>
  <r>
    <s v="SO - 0006757"/>
    <s v="Wholesale"/>
    <s v="WARE-XYS1001"/>
    <d v="2020-03-10T00:00:00"/>
    <x v="787"/>
    <d v="2020-08-11T00:00:00"/>
    <x v="568"/>
    <n v="12"/>
    <s v="USD"/>
    <x v="25"/>
    <n v="27"/>
    <n v="43"/>
    <n v="36"/>
    <x v="0"/>
    <n v="12"/>
    <n v="7.4999999999999997E-2"/>
    <n v="3819"/>
    <n v="2864.25"/>
    <n v="3532.5750000000003"/>
    <n v="668.32500000000027"/>
  </r>
  <r>
    <s v="SO - 0006758"/>
    <s v="In-Store"/>
    <s v="WARE-PUJ1005"/>
    <d v="2020-03-10T00:00:00"/>
    <x v="787"/>
    <d v="2020-08-22T00:00:00"/>
    <x v="568"/>
    <n v="12"/>
    <s v="USD"/>
    <x v="22"/>
    <n v="11"/>
    <n v="26"/>
    <n v="327"/>
    <x v="1"/>
    <n v="21"/>
    <n v="7.4999999999999997E-2"/>
    <n v="1869.3"/>
    <n v="1046.808"/>
    <n v="13832.82"/>
    <n v="5458.3559999999998"/>
  </r>
  <r>
    <s v="SO - 0006759"/>
    <s v="Online"/>
    <s v="WARE-MKL1006"/>
    <d v="2020-03-10T00:00:00"/>
    <x v="787"/>
    <d v="2020-08-01T00:00:00"/>
    <x v="567"/>
    <n v="15"/>
    <s v="USD"/>
    <x v="20"/>
    <n v="17"/>
    <n v="30"/>
    <n v="337"/>
    <x v="1"/>
    <n v="46"/>
    <n v="0.05"/>
    <n v="1098.8"/>
    <n v="582.36400000000003"/>
    <n v="3131.5799999999995"/>
    <n v="1384.4879999999994"/>
  </r>
  <r>
    <s v="SO - 0006760"/>
    <s v="Distributor"/>
    <s v="WARE-XYS1001"/>
    <d v="2020-03-10T00:00:00"/>
    <x v="788"/>
    <d v="2020-08-10T00:00:00"/>
    <x v="573"/>
    <n v="8"/>
    <s v="USD"/>
    <x v="4"/>
    <n v="22"/>
    <n v="5"/>
    <n v="22"/>
    <x v="0"/>
    <n v="34"/>
    <n v="7.4999999999999997E-2"/>
    <n v="3095.4"/>
    <n v="1392.93"/>
    <n v="14316.225"/>
    <n v="7351.5749999999998"/>
  </r>
  <r>
    <s v="SO - 0006761"/>
    <s v="In-Store"/>
    <s v="WARE-UHY1004"/>
    <d v="2020-03-10T00:00:00"/>
    <x v="788"/>
    <d v="2020-08-08T00:00:00"/>
    <x v="568"/>
    <n v="11"/>
    <s v="USD"/>
    <x v="11"/>
    <n v="5"/>
    <n v="24"/>
    <n v="239"/>
    <x v="0"/>
    <n v="20"/>
    <n v="0.3"/>
    <n v="2613"/>
    <n v="1829.1"/>
    <n v="14632.8"/>
    <n v="0"/>
  </r>
  <r>
    <s v="SO - 0006762"/>
    <s v="Distributor"/>
    <s v="WARE-PUJ1005"/>
    <d v="2020-06-18T00:00:00"/>
    <x v="788"/>
    <d v="2020-08-22T00:00:00"/>
    <x v="579"/>
    <n v="28"/>
    <s v="USD"/>
    <x v="12"/>
    <n v="25"/>
    <n v="10"/>
    <n v="281"/>
    <x v="1"/>
    <n v="39"/>
    <n v="0.05"/>
    <n v="1286.4000000000001"/>
    <n v="617.47199999999998"/>
    <n v="9776.64"/>
    <n v="4836.8639999999996"/>
  </r>
  <r>
    <s v="SO - 0006763"/>
    <s v="In-Store"/>
    <s v="WARE-MKL1006"/>
    <d v="2020-03-10T00:00:00"/>
    <x v="788"/>
    <d v="2020-08-21T00:00:00"/>
    <x v="574"/>
    <n v="15"/>
    <s v="USD"/>
    <x v="27"/>
    <n v="1"/>
    <n v="4"/>
    <n v="350"/>
    <x v="1"/>
    <n v="23"/>
    <n v="0.1"/>
    <n v="2700.1"/>
    <n v="1755.0650000000001"/>
    <n v="17010.63"/>
    <n v="4725.1750000000011"/>
  </r>
  <r>
    <s v="SO - 0006764"/>
    <s v="In-Store"/>
    <s v="WARE-NBV1002"/>
    <d v="2020-03-10T00:00:00"/>
    <x v="788"/>
    <d v="2020-08-14T00:00:00"/>
    <x v="561"/>
    <n v="10"/>
    <s v="USD"/>
    <x v="26"/>
    <n v="3"/>
    <n v="16"/>
    <n v="85"/>
    <x v="0"/>
    <n v="22"/>
    <n v="7.4999999999999997E-2"/>
    <n v="6545.9000000000005"/>
    <n v="3469.3270000000007"/>
    <n v="18164.872500000001"/>
    <n v="7756.8914999999997"/>
  </r>
  <r>
    <s v="SO - 0006765"/>
    <s v="Distributor"/>
    <s v="WARE-UHY1004"/>
    <d v="2020-03-10T00:00:00"/>
    <x v="788"/>
    <d v="2020-08-21T00:00:00"/>
    <x v="565"/>
    <n v="2"/>
    <s v="USD"/>
    <x v="4"/>
    <n v="22"/>
    <n v="6"/>
    <n v="207"/>
    <x v="1"/>
    <n v="24"/>
    <n v="0.05"/>
    <n v="5085.3"/>
    <n v="3000.3269999999998"/>
    <n v="38648.28"/>
    <n v="14645.664000000001"/>
  </r>
  <r>
    <s v="SO - 0006766"/>
    <s v="Online"/>
    <s v="WARE-MKL1006"/>
    <d v="2020-03-10T00:00:00"/>
    <x v="788"/>
    <d v="2020-08-06T00:00:00"/>
    <x v="574"/>
    <n v="15"/>
    <s v="USD"/>
    <x v="23"/>
    <n v="15"/>
    <n v="29"/>
    <n v="366"/>
    <x v="1"/>
    <n v="30"/>
    <n v="7.4999999999999997E-2"/>
    <n v="850.9"/>
    <n v="433.959"/>
    <n v="3935.4125000000004"/>
    <n v="1765.6175000000003"/>
  </r>
  <r>
    <s v="SO - 0006767"/>
    <s v="Distributor"/>
    <s v="WARE-UHY1004"/>
    <d v="2020-03-10T00:00:00"/>
    <x v="788"/>
    <d v="2020-08-18T00:00:00"/>
    <x v="561"/>
    <n v="10"/>
    <s v="USD"/>
    <x v="17"/>
    <n v="20"/>
    <n v="14"/>
    <n v="217"/>
    <x v="2"/>
    <n v="1"/>
    <n v="0.05"/>
    <n v="1983.2"/>
    <n v="1269.248"/>
    <n v="9420.1999999999989"/>
    <n v="3073.9599999999991"/>
  </r>
  <r>
    <s v="SO - 0006768"/>
    <s v="In-Store"/>
    <s v="WARE-UHY1004"/>
    <d v="2020-03-10T00:00:00"/>
    <x v="788"/>
    <d v="2020-08-18T00:00:00"/>
    <x v="576"/>
    <n v="24"/>
    <s v="USD"/>
    <x v="13"/>
    <n v="2"/>
    <n v="44"/>
    <n v="206"/>
    <x v="0"/>
    <n v="15"/>
    <n v="0.4"/>
    <n v="5500.7"/>
    <n v="2420.308"/>
    <n v="6600.8399999999992"/>
    <n v="1760.2239999999993"/>
  </r>
  <r>
    <s v="SO - 0006769"/>
    <s v="Distributor"/>
    <s v="WARE-XYS1001"/>
    <d v="2020-03-10T00:00:00"/>
    <x v="789"/>
    <d v="2020-08-01T00:00:00"/>
    <x v="561"/>
    <n v="9"/>
    <s v="USD"/>
    <x v="4"/>
    <n v="22"/>
    <n v="13"/>
    <n v="31"/>
    <x v="1"/>
    <n v="43"/>
    <n v="0.05"/>
    <n v="3973.1"/>
    <n v="3337.404"/>
    <n v="26421.114999999998"/>
    <n v="3059.2869999999966"/>
  </r>
  <r>
    <s v="SO - 0006770"/>
    <s v="In-Store"/>
    <s v="WARE-NBV1002"/>
    <d v="2020-03-10T00:00:00"/>
    <x v="789"/>
    <d v="2020-08-10T00:00:00"/>
    <x v="574"/>
    <n v="14"/>
    <s v="USD"/>
    <x v="13"/>
    <n v="2"/>
    <n v="1"/>
    <n v="61"/>
    <x v="1"/>
    <n v="40"/>
    <n v="0.15"/>
    <n v="3175.8"/>
    <n v="2540.6400000000003"/>
    <n v="10797.720000000001"/>
    <n v="635.15999999999985"/>
  </r>
  <r>
    <s v="SO - 0006771"/>
    <s v="Wholesale"/>
    <s v="WARE-NBV1002"/>
    <d v="2020-03-10T00:00:00"/>
    <x v="789"/>
    <d v="2020-08-11T00:00:00"/>
    <x v="567"/>
    <n v="13"/>
    <s v="USD"/>
    <x v="25"/>
    <n v="27"/>
    <n v="38"/>
    <n v="59"/>
    <x v="0"/>
    <n v="19"/>
    <n v="7.4999999999999997E-2"/>
    <n v="3872.6"/>
    <n v="1549.04"/>
    <n v="7164.31"/>
    <n v="4066.2300000000005"/>
  </r>
  <r>
    <s v="SO - 0006772"/>
    <s v="In-Store"/>
    <s v="WARE-PUJ1005"/>
    <d v="2020-03-10T00:00:00"/>
    <x v="789"/>
    <d v="2020-08-13T00:00:00"/>
    <x v="577"/>
    <n v="22"/>
    <s v="USD"/>
    <x v="26"/>
    <n v="3"/>
    <n v="20"/>
    <n v="325"/>
    <x v="1"/>
    <n v="14"/>
    <n v="0.05"/>
    <n v="3698.4"/>
    <n v="2773.8"/>
    <n v="24594.359999999997"/>
    <n v="5177.7599999999948"/>
  </r>
  <r>
    <s v="SO - 0006773"/>
    <s v="Distributor"/>
    <s v="WARE-NMK1003"/>
    <d v="2020-03-10T00:00:00"/>
    <x v="789"/>
    <d v="2020-08-11T00:00:00"/>
    <x v="561"/>
    <n v="9"/>
    <s v="USD"/>
    <x v="4"/>
    <n v="22"/>
    <n v="4"/>
    <n v="95"/>
    <x v="0"/>
    <n v="38"/>
    <n v="0.05"/>
    <n v="3041.8"/>
    <n v="2555.1120000000001"/>
    <n v="14448.55"/>
    <n v="1672.989999999998"/>
  </r>
  <r>
    <s v="SO - 0006774"/>
    <s v="In-Store"/>
    <s v="WARE-NMK1003"/>
    <d v="2020-03-10T00:00:00"/>
    <x v="790"/>
    <d v="2020-08-13T00:00:00"/>
    <x v="573"/>
    <n v="6"/>
    <s v="USD"/>
    <x v="26"/>
    <n v="3"/>
    <n v="37"/>
    <n v="158"/>
    <x v="1"/>
    <n v="43"/>
    <n v="0.05"/>
    <n v="5232.7"/>
    <n v="2459.3689999999997"/>
    <n v="34797.455000000002"/>
    <n v="17581.872000000003"/>
  </r>
  <r>
    <s v="SO - 0006775"/>
    <s v="In-Store"/>
    <s v="WARE-NBV1002"/>
    <d v="2020-03-10T00:00:00"/>
    <x v="790"/>
    <d v="2020-08-26T00:00:00"/>
    <x v="566"/>
    <n v="5"/>
    <s v="USD"/>
    <x v="14"/>
    <n v="7"/>
    <n v="14"/>
    <n v="86"/>
    <x v="2"/>
    <n v="7"/>
    <n v="0.1"/>
    <n v="1045.2"/>
    <n v="679.38000000000011"/>
    <n v="940.68000000000006"/>
    <n v="261.29999999999995"/>
  </r>
  <r>
    <s v="SO - 0006776"/>
    <s v="Online"/>
    <s v="WARE-NMK1003"/>
    <d v="2020-03-10T00:00:00"/>
    <x v="790"/>
    <d v="2020-08-09T00:00:00"/>
    <x v="573"/>
    <n v="6"/>
    <s v="USD"/>
    <x v="19"/>
    <n v="19"/>
    <n v="45"/>
    <n v="108"/>
    <x v="3"/>
    <n v="25"/>
    <n v="0.1"/>
    <n v="214.4"/>
    <n v="96.48"/>
    <n v="1543.68"/>
    <n v="771.84"/>
  </r>
  <r>
    <s v="SO - 0006777"/>
    <s v="In-Store"/>
    <s v="WARE-NMK1003"/>
    <d v="2020-03-10T00:00:00"/>
    <x v="790"/>
    <d v="2020-08-01T00:00:00"/>
    <x v="574"/>
    <n v="13"/>
    <s v="USD"/>
    <x v="7"/>
    <n v="4"/>
    <n v="26"/>
    <n v="146"/>
    <x v="2"/>
    <n v="7"/>
    <n v="0.05"/>
    <n v="911.2"/>
    <n v="446.488"/>
    <n v="2596.92"/>
    <n v="1257.4560000000001"/>
  </r>
  <r>
    <s v="SO - 0006778"/>
    <s v="Wholesale"/>
    <s v="WARE-NBV1002"/>
    <d v="2020-03-10T00:00:00"/>
    <x v="790"/>
    <d v="2020-08-13T00:00:00"/>
    <x v="573"/>
    <n v="6"/>
    <s v="USD"/>
    <x v="3"/>
    <n v="28"/>
    <n v="37"/>
    <n v="67"/>
    <x v="2"/>
    <n v="4"/>
    <n v="0.3"/>
    <n v="1172.5"/>
    <n v="879.375"/>
    <n v="6566"/>
    <n v="-469"/>
  </r>
  <r>
    <s v="SO - 0006779"/>
    <s v="Online"/>
    <s v="WARE-PUJ1005"/>
    <d v="2020-03-10T00:00:00"/>
    <x v="790"/>
    <d v="2020-08-24T00:00:00"/>
    <x v="564"/>
    <n v="2"/>
    <s v="USD"/>
    <x v="23"/>
    <n v="15"/>
    <n v="26"/>
    <n v="264"/>
    <x v="2"/>
    <n v="16"/>
    <n v="0.05"/>
    <n v="1681.7"/>
    <n v="706.31399999999996"/>
    <n v="4792.8450000000003"/>
    <n v="2673.9030000000002"/>
  </r>
  <r>
    <s v="SO - 0006780"/>
    <s v="Wholesale"/>
    <s v="WARE-PUJ1005"/>
    <d v="2020-06-18T00:00:00"/>
    <x v="790"/>
    <d v="2020-08-24T00:00:00"/>
    <x v="580"/>
    <n v="28"/>
    <s v="USD"/>
    <x v="21"/>
    <n v="26"/>
    <n v="37"/>
    <n v="322"/>
    <x v="2"/>
    <n v="8"/>
    <n v="7.4999999999999997E-2"/>
    <n v="3926.2000000000003"/>
    <n v="1688.2660000000001"/>
    <n v="3631.7350000000006"/>
    <n v="1943.4690000000005"/>
  </r>
  <r>
    <s v="SO - 0006781"/>
    <s v="In-Store"/>
    <s v="WARE-PUJ1005"/>
    <d v="2020-03-10T00:00:00"/>
    <x v="790"/>
    <d v="2020-08-19T00:00:00"/>
    <x v="580"/>
    <n v="28"/>
    <s v="USD"/>
    <x v="9"/>
    <n v="8"/>
    <n v="32"/>
    <n v="284"/>
    <x v="2"/>
    <n v="37"/>
    <n v="0.1"/>
    <n v="1098.8"/>
    <n v="582.36400000000003"/>
    <n v="5933.5199999999995"/>
    <n v="2439.3359999999993"/>
  </r>
  <r>
    <s v="SO - 0006782"/>
    <s v="In-Store"/>
    <s v="WARE-MKL1006"/>
    <d v="2020-03-10T00:00:00"/>
    <x v="790"/>
    <d v="2020-08-02T00:00:00"/>
    <x v="581"/>
    <n v="29"/>
    <s v="USD"/>
    <x v="10"/>
    <n v="9"/>
    <n v="35"/>
    <n v="336"/>
    <x v="0"/>
    <n v="42"/>
    <n v="0.05"/>
    <n v="5815.6"/>
    <n v="4826.9480000000003"/>
    <n v="33148.920000000006"/>
    <n v="4187.2320000000036"/>
  </r>
  <r>
    <s v="SO - 0006783"/>
    <s v="Online"/>
    <s v="WARE-NBV1002"/>
    <d v="2020-03-10T00:00:00"/>
    <x v="791"/>
    <d v="2020-08-27T00:00:00"/>
    <x v="568"/>
    <n v="8"/>
    <s v="USD"/>
    <x v="16"/>
    <n v="18"/>
    <n v="48"/>
    <n v="66"/>
    <x v="1"/>
    <n v="3"/>
    <n v="7.4999999999999997E-2"/>
    <n v="2666.6"/>
    <n v="1626.626"/>
    <n v="14799.63"/>
    <n v="5039.8739999999998"/>
  </r>
  <r>
    <s v="SO - 0006784"/>
    <s v="Online"/>
    <s v="WARE-PUJ1005"/>
    <d v="2020-03-10T00:00:00"/>
    <x v="791"/>
    <d v="2020-08-23T00:00:00"/>
    <x v="569"/>
    <n v="14"/>
    <s v="USD"/>
    <x v="1"/>
    <n v="14"/>
    <n v="35"/>
    <n v="281"/>
    <x v="1"/>
    <n v="29"/>
    <n v="0.05"/>
    <n v="1172.5"/>
    <n v="621.42500000000007"/>
    <n v="5569.375"/>
    <n v="2462.2499999999995"/>
  </r>
  <r>
    <s v="SO - 0006785"/>
    <s v="Wholesale"/>
    <s v="WARE-UHY1004"/>
    <d v="2020-03-10T00:00:00"/>
    <x v="791"/>
    <d v="2020-08-25T00:00:00"/>
    <x v="563"/>
    <n v="6"/>
    <s v="USD"/>
    <x v="3"/>
    <n v="28"/>
    <n v="7"/>
    <n v="210"/>
    <x v="1"/>
    <n v="36"/>
    <n v="0.4"/>
    <n v="1273"/>
    <n v="801.99"/>
    <n v="6110.4"/>
    <n v="-305.52000000000044"/>
  </r>
  <r>
    <s v="SO - 0006786"/>
    <s v="In-Store"/>
    <s v="WARE-NMK1003"/>
    <d v="2020-03-10T00:00:00"/>
    <x v="791"/>
    <d v="2020-08-12T00:00:00"/>
    <x v="582"/>
    <n v="34"/>
    <s v="USD"/>
    <x v="13"/>
    <n v="2"/>
    <n v="14"/>
    <n v="143"/>
    <x v="2"/>
    <n v="8"/>
    <n v="0.4"/>
    <n v="214.4"/>
    <n v="177.952"/>
    <n v="385.92"/>
    <n v="-147.93599999999998"/>
  </r>
  <r>
    <s v="SO - 0006787"/>
    <s v="Distributor"/>
    <s v="WARE-NMK1003"/>
    <d v="2020-03-10T00:00:00"/>
    <x v="791"/>
    <d v="2020-08-09T00:00:00"/>
    <x v="570"/>
    <n v="18"/>
    <s v="USD"/>
    <x v="12"/>
    <n v="25"/>
    <n v="9"/>
    <n v="150"/>
    <x v="0"/>
    <n v="38"/>
    <n v="0.05"/>
    <n v="3484"/>
    <n v="2717.52"/>
    <n v="26478.399999999998"/>
    <n v="4738.239999999998"/>
  </r>
  <r>
    <s v="SO - 0006788"/>
    <s v="Online"/>
    <s v="WARE-NMK1003"/>
    <d v="2020-03-10T00:00:00"/>
    <x v="791"/>
    <d v="2020-08-06T00:00:00"/>
    <x v="570"/>
    <n v="18"/>
    <s v="USD"/>
    <x v="16"/>
    <n v="18"/>
    <n v="20"/>
    <n v="138"/>
    <x v="1"/>
    <n v="46"/>
    <n v="0.05"/>
    <n v="2438.8000000000002"/>
    <n v="1195.0120000000002"/>
    <n v="2316.86"/>
    <n v="1121.848"/>
  </r>
  <r>
    <s v="SO - 0006789"/>
    <s v="Online"/>
    <s v="WARE-XYS1001"/>
    <d v="2020-03-10T00:00:00"/>
    <x v="791"/>
    <d v="2020-08-19T00:00:00"/>
    <x v="575"/>
    <n v="13"/>
    <s v="USD"/>
    <x v="5"/>
    <n v="12"/>
    <n v="12"/>
    <n v="35"/>
    <x v="3"/>
    <n v="6"/>
    <n v="0.4"/>
    <n v="5775.4000000000005"/>
    <n v="4678.0740000000005"/>
    <n v="10395.719999999999"/>
    <n v="-3638.5020000000022"/>
  </r>
  <r>
    <s v="SO - 0006790"/>
    <s v="Online"/>
    <s v="WARE-XYS1001"/>
    <d v="2020-03-10T00:00:00"/>
    <x v="791"/>
    <d v="2020-08-17T00:00:00"/>
    <x v="577"/>
    <n v="20"/>
    <s v="USD"/>
    <x v="1"/>
    <n v="14"/>
    <n v="33"/>
    <n v="1"/>
    <x v="1"/>
    <n v="44"/>
    <n v="0.1"/>
    <n v="2532.6"/>
    <n v="1696.8420000000001"/>
    <n v="2279.34"/>
    <n v="582.49800000000005"/>
  </r>
  <r>
    <s v="SO - 0006791"/>
    <s v="Distributor"/>
    <s v="WARE-NMK1003"/>
    <d v="2020-03-10T00:00:00"/>
    <x v="791"/>
    <d v="2020-08-15T00:00:00"/>
    <x v="570"/>
    <n v="18"/>
    <s v="USD"/>
    <x v="8"/>
    <n v="23"/>
    <n v="13"/>
    <n v="99"/>
    <x v="0"/>
    <n v="12"/>
    <n v="7.4999999999999997E-2"/>
    <n v="5380.1"/>
    <n v="3604.6670000000004"/>
    <n v="29859.555000000004"/>
    <n v="8231.5530000000035"/>
  </r>
  <r>
    <s v="SO - 0006792"/>
    <s v="Online"/>
    <s v="WARE-MKL1006"/>
    <d v="2020-03-10T00:00:00"/>
    <x v="791"/>
    <d v="2020-08-02T00:00:00"/>
    <x v="563"/>
    <n v="6"/>
    <s v="USD"/>
    <x v="18"/>
    <n v="13"/>
    <n v="46"/>
    <n v="345"/>
    <x v="1"/>
    <n v="36"/>
    <n v="0.4"/>
    <n v="167.5"/>
    <n v="77.05"/>
    <n v="100.5"/>
    <n v="23.450000000000003"/>
  </r>
  <r>
    <s v="SO - 0006793"/>
    <s v="Wholesale"/>
    <s v="WARE-NBV1002"/>
    <d v="2020-06-18T00:00:00"/>
    <x v="791"/>
    <d v="2020-08-20T00:00:00"/>
    <x v="561"/>
    <n v="7"/>
    <s v="USD"/>
    <x v="25"/>
    <n v="27"/>
    <n v="38"/>
    <n v="81"/>
    <x v="1"/>
    <n v="32"/>
    <n v="7.4999999999999997E-2"/>
    <n v="3953"/>
    <n v="3043.81"/>
    <n v="21939.15"/>
    <n v="3676.2900000000009"/>
  </r>
  <r>
    <s v="SO - 0006794"/>
    <s v="Wholesale"/>
    <s v="WARE-NMK1003"/>
    <d v="2020-03-10T00:00:00"/>
    <x v="791"/>
    <d v="2020-08-15T00:00:00"/>
    <x v="574"/>
    <n v="12"/>
    <s v="USD"/>
    <x v="21"/>
    <n v="26"/>
    <n v="12"/>
    <n v="163"/>
    <x v="0"/>
    <n v="38"/>
    <n v="0.15"/>
    <n v="1172.5"/>
    <n v="492.45"/>
    <n v="3986.5"/>
    <n v="2016.7"/>
  </r>
  <r>
    <s v="SO - 0006795"/>
    <s v="Online"/>
    <s v="WARE-PUJ1005"/>
    <d v="2020-03-10T00:00:00"/>
    <x v="792"/>
    <d v="2020-08-28T00:00:00"/>
    <x v="577"/>
    <n v="19"/>
    <s v="USD"/>
    <x v="19"/>
    <n v="19"/>
    <n v="23"/>
    <n v="281"/>
    <x v="1"/>
    <n v="14"/>
    <n v="0.1"/>
    <n v="1098.8"/>
    <n v="933.9799999999999"/>
    <n v="4944.6000000000004"/>
    <n v="274.70000000000073"/>
  </r>
  <r>
    <s v="SO - 0006796"/>
    <s v="Online"/>
    <s v="WARE-NMK1003"/>
    <d v="2020-03-10T00:00:00"/>
    <x v="792"/>
    <d v="2020-08-20T00:00:00"/>
    <x v="578"/>
    <n v="18"/>
    <s v="USD"/>
    <x v="19"/>
    <n v="19"/>
    <n v="35"/>
    <n v="95"/>
    <x v="1"/>
    <n v="39"/>
    <n v="0.15"/>
    <n v="5735.2"/>
    <n v="4416.1040000000003"/>
    <n v="29249.519999999997"/>
    <n v="2752.8959999999934"/>
  </r>
  <r>
    <s v="SO - 0006797"/>
    <s v="Online"/>
    <s v="WARE-XYS1001"/>
    <d v="2020-03-10T00:00:00"/>
    <x v="792"/>
    <d v="2020-08-13T00:00:00"/>
    <x v="570"/>
    <n v="17"/>
    <s v="USD"/>
    <x v="23"/>
    <n v="15"/>
    <n v="18"/>
    <n v="35"/>
    <x v="2"/>
    <n v="7"/>
    <n v="0.15"/>
    <n v="6525.8"/>
    <n v="3589.1900000000005"/>
    <n v="44375.44"/>
    <n v="15661.919999999998"/>
  </r>
  <r>
    <s v="SO - 0006798"/>
    <s v="In-Store"/>
    <s v="WARE-UHY1004"/>
    <d v="2020-06-18T00:00:00"/>
    <x v="792"/>
    <d v="2020-08-06T00:00:00"/>
    <x v="574"/>
    <n v="11"/>
    <s v="USD"/>
    <x v="11"/>
    <n v="5"/>
    <n v="36"/>
    <n v="210"/>
    <x v="1"/>
    <n v="29"/>
    <n v="0.05"/>
    <n v="1018.4"/>
    <n v="855.4559999999999"/>
    <n v="4837.3999999999996"/>
    <n v="560.11999999999989"/>
  </r>
  <r>
    <s v="SO - 0006799"/>
    <s v="Online"/>
    <s v="WARE-NMK1003"/>
    <d v="2020-03-10T00:00:00"/>
    <x v="792"/>
    <d v="2020-08-27T00:00:00"/>
    <x v="570"/>
    <n v="17"/>
    <s v="USD"/>
    <x v="5"/>
    <n v="12"/>
    <n v="14"/>
    <n v="135"/>
    <x v="2"/>
    <n v="16"/>
    <n v="7.4999999999999997E-2"/>
    <n v="3497.4"/>
    <n v="2937.8159999999998"/>
    <n v="3235.0950000000003"/>
    <n v="297.27900000000045"/>
  </r>
  <r>
    <s v="SO - 0006800"/>
    <s v="In-Store"/>
    <s v="WARE-PUJ1005"/>
    <d v="2020-03-10T00:00:00"/>
    <x v="793"/>
    <d v="2020-08-09T00:00:00"/>
    <x v="570"/>
    <n v="16"/>
    <s v="USD"/>
    <x v="26"/>
    <n v="3"/>
    <n v="36"/>
    <n v="268"/>
    <x v="1"/>
    <n v="27"/>
    <n v="7.4999999999999997E-2"/>
    <n v="2519.2000000000003"/>
    <n v="1058.0640000000001"/>
    <n v="13981.560000000001"/>
    <n v="7633.1760000000013"/>
  </r>
  <r>
    <s v="SO - 0006801"/>
    <s v="In-Store"/>
    <s v="WARE-XYS1001"/>
    <d v="2020-03-10T00:00:00"/>
    <x v="793"/>
    <d v="2020-08-10T00:00:00"/>
    <x v="574"/>
    <n v="10"/>
    <s v="USD"/>
    <x v="26"/>
    <n v="3"/>
    <n v="14"/>
    <n v="35"/>
    <x v="1"/>
    <n v="31"/>
    <n v="0.15"/>
    <n v="1072"/>
    <n v="621.76"/>
    <n v="3644.7999999999997"/>
    <n v="1157.7599999999998"/>
  </r>
  <r>
    <s v="SO - 0006802"/>
    <s v="Distributor"/>
    <s v="WARE-UHY1004"/>
    <d v="2020-03-10T00:00:00"/>
    <x v="793"/>
    <d v="2020-08-29T00:00:00"/>
    <x v="580"/>
    <n v="25"/>
    <s v="USD"/>
    <x v="4"/>
    <n v="22"/>
    <n v="19"/>
    <n v="210"/>
    <x v="2"/>
    <n v="8"/>
    <n v="0.3"/>
    <n v="1226.1000000000001"/>
    <n v="895.05300000000011"/>
    <n v="3433.0800000000004"/>
    <n v="-147.13200000000006"/>
  </r>
  <r>
    <s v="SO - 0006803"/>
    <s v="Online"/>
    <s v="WARE-UHY1004"/>
    <d v="2020-06-18T00:00:00"/>
    <x v="793"/>
    <d v="2020-08-28T00:00:00"/>
    <x v="561"/>
    <n v="5"/>
    <s v="USD"/>
    <x v="17"/>
    <n v="20"/>
    <n v="24"/>
    <n v="219"/>
    <x v="1"/>
    <n v="35"/>
    <n v="0.2"/>
    <n v="1943"/>
    <n v="835.49"/>
    <n v="4663.2"/>
    <n v="2156.7299999999996"/>
  </r>
  <r>
    <s v="SO - 0006804"/>
    <s v="In-Store"/>
    <s v="WARE-UHY1004"/>
    <d v="2020-06-18T00:00:00"/>
    <x v="794"/>
    <d v="2020-08-17T00:00:00"/>
    <x v="580"/>
    <n v="24"/>
    <s v="USD"/>
    <x v="11"/>
    <n v="5"/>
    <n v="41"/>
    <n v="221"/>
    <x v="0"/>
    <n v="20"/>
    <n v="0.05"/>
    <n v="1715.2"/>
    <n v="1234.944"/>
    <n v="4888.32"/>
    <n v="1183.4879999999998"/>
  </r>
  <r>
    <s v="SO - 0006805"/>
    <s v="Online"/>
    <s v="WARE-XYS1001"/>
    <d v="2020-03-10T00:00:00"/>
    <x v="794"/>
    <d v="2020-08-21T00:00:00"/>
    <x v="561"/>
    <n v="4"/>
    <s v="USD"/>
    <x v="23"/>
    <n v="15"/>
    <n v="48"/>
    <n v="13"/>
    <x v="1"/>
    <n v="11"/>
    <n v="0.05"/>
    <n v="2385.2000000000003"/>
    <n v="1765.0480000000002"/>
    <n v="6797.82"/>
    <n v="1502.6759999999995"/>
  </r>
  <r>
    <s v="SO - 0006806"/>
    <s v="Distributor"/>
    <s v="WARE-NMK1003"/>
    <d v="2020-06-18T00:00:00"/>
    <x v="794"/>
    <d v="2020-08-05T00:00:00"/>
    <x v="568"/>
    <n v="5"/>
    <s v="USD"/>
    <x v="12"/>
    <n v="25"/>
    <n v="25"/>
    <n v="122"/>
    <x v="1"/>
    <n v="17"/>
    <n v="0.05"/>
    <n v="6452.1"/>
    <n v="2903.4450000000002"/>
    <n v="49035.96"/>
    <n v="25808.399999999998"/>
  </r>
  <r>
    <s v="SO - 0006807"/>
    <s v="Online"/>
    <s v="WARE-PUJ1005"/>
    <d v="2020-03-10T00:00:00"/>
    <x v="794"/>
    <d v="2020-08-26T00:00:00"/>
    <x v="569"/>
    <n v="11"/>
    <s v="USD"/>
    <x v="1"/>
    <n v="14"/>
    <n v="37"/>
    <n v="312"/>
    <x v="1"/>
    <n v="31"/>
    <n v="7.4999999999999997E-2"/>
    <n v="1721.9"/>
    <n v="1343.0820000000001"/>
    <n v="1592.7575000000002"/>
    <n v="249.67550000000006"/>
  </r>
  <r>
    <s v="SO - 0006808"/>
    <s v="Distributor"/>
    <s v="WARE-NMK1003"/>
    <d v="2020-03-10T00:00:00"/>
    <x v="794"/>
    <d v="2020-08-12T00:00:00"/>
    <x v="572"/>
    <n v="23"/>
    <s v="USD"/>
    <x v="12"/>
    <n v="25"/>
    <n v="20"/>
    <n v="184"/>
    <x v="1"/>
    <n v="23"/>
    <n v="0.05"/>
    <n v="3819"/>
    <n v="2978.82"/>
    <n v="14512.199999999999"/>
    <n v="2596.9199999999983"/>
  </r>
  <r>
    <s v="SO - 0006809"/>
    <s v="Online"/>
    <s v="WARE-UHY1004"/>
    <d v="2020-03-10T00:00:00"/>
    <x v="794"/>
    <d v="2020-08-30T00:00:00"/>
    <x v="579"/>
    <n v="22"/>
    <s v="USD"/>
    <x v="1"/>
    <n v="14"/>
    <n v="17"/>
    <n v="220"/>
    <x v="0"/>
    <n v="38"/>
    <n v="7.4999999999999997E-2"/>
    <n v="201"/>
    <n v="116.58"/>
    <n v="557.77499999999998"/>
    <n v="208.03499999999997"/>
  </r>
  <r>
    <s v="SO - 0006810"/>
    <s v="In-Store"/>
    <s v="WARE-XYS1001"/>
    <d v="2020-06-18T00:00:00"/>
    <x v="794"/>
    <d v="2020-08-18T00:00:00"/>
    <x v="567"/>
    <n v="8"/>
    <s v="USD"/>
    <x v="27"/>
    <n v="1"/>
    <n v="11"/>
    <n v="32"/>
    <x v="1"/>
    <n v="23"/>
    <n v="0.2"/>
    <n v="5473.9000000000005"/>
    <n v="2463.2550000000001"/>
    <n v="35032.960000000006"/>
    <n v="15326.920000000006"/>
  </r>
  <r>
    <s v="SO - 0006811"/>
    <s v="In-Store"/>
    <s v="WARE-NMK1003"/>
    <d v="2020-06-18T00:00:00"/>
    <x v="795"/>
    <d v="2020-08-12T00:00:00"/>
    <x v="581"/>
    <n v="24"/>
    <s v="USD"/>
    <x v="6"/>
    <n v="10"/>
    <n v="12"/>
    <n v="176"/>
    <x v="3"/>
    <n v="47"/>
    <n v="0.1"/>
    <n v="3879.3"/>
    <n v="1784.4780000000001"/>
    <n v="6982.7400000000007"/>
    <n v="3413.7840000000006"/>
  </r>
  <r>
    <s v="SO - 0006812"/>
    <s v="Online"/>
    <s v="WARE-NBV1002"/>
    <d v="2020-06-18T00:00:00"/>
    <x v="795"/>
    <d v="2020-08-23T00:00:00"/>
    <x v="575"/>
    <n v="9"/>
    <s v="USD"/>
    <x v="20"/>
    <n v="17"/>
    <n v="14"/>
    <n v="70"/>
    <x v="3"/>
    <n v="28"/>
    <n v="0.05"/>
    <n v="6023.3"/>
    <n v="3132.116"/>
    <n v="17166.404999999999"/>
    <n v="7770.0569999999989"/>
  </r>
  <r>
    <s v="SO - 0006813"/>
    <s v="Online"/>
    <s v="WARE-XYS1001"/>
    <d v="2020-03-10T00:00:00"/>
    <x v="795"/>
    <d v="2020-08-28T00:00:00"/>
    <x v="575"/>
    <n v="9"/>
    <s v="USD"/>
    <x v="17"/>
    <n v="20"/>
    <n v="2"/>
    <n v="27"/>
    <x v="0"/>
    <n v="15"/>
    <n v="0.1"/>
    <n v="5326.5"/>
    <n v="2929.5750000000003"/>
    <n v="23969.25"/>
    <n v="9321.3749999999982"/>
  </r>
  <r>
    <s v="SO - 0006814"/>
    <s v="Online"/>
    <s v="WARE-NMK1003"/>
    <d v="2020-06-18T00:00:00"/>
    <x v="795"/>
    <d v="2020-08-29T00:00:00"/>
    <x v="574"/>
    <n v="8"/>
    <s v="USD"/>
    <x v="23"/>
    <n v="15"/>
    <n v="26"/>
    <n v="115"/>
    <x v="0"/>
    <n v="38"/>
    <n v="0.1"/>
    <n v="187.6"/>
    <n v="155.708"/>
    <n v="675.36"/>
    <n v="52.52800000000002"/>
  </r>
  <r>
    <s v="SO - 0006815"/>
    <s v="Distributor"/>
    <s v="WARE-XYS1001"/>
    <d v="2020-03-10T00:00:00"/>
    <x v="795"/>
    <d v="2020-08-22T00:00:00"/>
    <x v="569"/>
    <n v="10"/>
    <s v="USD"/>
    <x v="8"/>
    <n v="23"/>
    <n v="29"/>
    <n v="42"/>
    <x v="1"/>
    <n v="35"/>
    <n v="0.05"/>
    <n v="3557.7000000000003"/>
    <n v="1600.9650000000001"/>
    <n v="20278.89"/>
    <n v="10673.099999999999"/>
  </r>
  <r>
    <s v="SO - 0006816"/>
    <s v="Distributor"/>
    <s v="WARE-UHY1004"/>
    <d v="2020-06-18T00:00:00"/>
    <x v="795"/>
    <d v="2020-08-23T00:00:00"/>
    <x v="580"/>
    <n v="23"/>
    <s v="USD"/>
    <x v="8"/>
    <n v="23"/>
    <n v="42"/>
    <n v="213"/>
    <x v="4"/>
    <n v="18"/>
    <n v="0.05"/>
    <n v="261.3"/>
    <n v="125.42400000000001"/>
    <n v="1737.645"/>
    <n v="859.67699999999991"/>
  </r>
  <r>
    <s v="SO - 0006817"/>
    <s v="Online"/>
    <s v="WARE-NMK1003"/>
    <d v="2020-03-10T00:00:00"/>
    <x v="795"/>
    <d v="2020-08-25T00:00:00"/>
    <x v="561"/>
    <n v="3"/>
    <s v="USD"/>
    <x v="24"/>
    <n v="16"/>
    <n v="46"/>
    <n v="99"/>
    <x v="1"/>
    <n v="3"/>
    <n v="0.05"/>
    <n v="5460.5"/>
    <n v="2839.46"/>
    <n v="15562.424999999999"/>
    <n v="7044.0449999999983"/>
  </r>
  <r>
    <s v="SO - 0006818"/>
    <s v="Online"/>
    <s v="WARE-PUJ1005"/>
    <d v="2020-06-18T00:00:00"/>
    <x v="795"/>
    <d v="2020-08-29T00:00:00"/>
    <x v="572"/>
    <n v="22"/>
    <s v="USD"/>
    <x v="17"/>
    <n v="20"/>
    <n v="23"/>
    <n v="320"/>
    <x v="1"/>
    <n v="21"/>
    <n v="0.1"/>
    <n v="261.3"/>
    <n v="154.167"/>
    <n v="940.68000000000006"/>
    <n v="324.01200000000006"/>
  </r>
  <r>
    <s v="SO - 0006819"/>
    <s v="In-Store"/>
    <s v="WARE-NMK1003"/>
    <d v="2020-03-10T00:00:00"/>
    <x v="795"/>
    <d v="2020-08-14T00:00:00"/>
    <x v="579"/>
    <n v="21"/>
    <s v="USD"/>
    <x v="27"/>
    <n v="1"/>
    <n v="5"/>
    <n v="91"/>
    <x v="0"/>
    <n v="20"/>
    <n v="0.2"/>
    <n v="1762.1000000000001"/>
    <n v="792.94500000000005"/>
    <n v="8458.08"/>
    <n v="3700.41"/>
  </r>
  <r>
    <s v="SO - 0006820"/>
    <s v="In-Store"/>
    <s v="WARE-XYS1001"/>
    <d v="2020-06-18T00:00:00"/>
    <x v="796"/>
    <d v="2020-08-24T00:00:00"/>
    <x v="570"/>
    <n v="13"/>
    <s v="USD"/>
    <x v="11"/>
    <n v="5"/>
    <n v="20"/>
    <n v="3"/>
    <x v="1"/>
    <n v="40"/>
    <n v="7.4999999999999997E-2"/>
    <n v="1145.7"/>
    <n v="515.56500000000005"/>
    <n v="3179.3175000000006"/>
    <n v="1632.6225000000004"/>
  </r>
  <r>
    <s v="SO - 0006821"/>
    <s v="Distributor"/>
    <s v="WARE-PUJ1005"/>
    <d v="2020-03-10T00:00:00"/>
    <x v="796"/>
    <d v="2020-08-10T00:00:00"/>
    <x v="579"/>
    <n v="20"/>
    <s v="USD"/>
    <x v="12"/>
    <n v="25"/>
    <n v="3"/>
    <n v="276"/>
    <x v="0"/>
    <n v="20"/>
    <n v="0.1"/>
    <n v="2720.2000000000003"/>
    <n v="2176.1600000000003"/>
    <n v="9792.7200000000012"/>
    <n v="1088.08"/>
  </r>
  <r>
    <s v="SO - 0006822"/>
    <s v="Distributor"/>
    <s v="WARE-NMK1003"/>
    <d v="2020-06-18T00:00:00"/>
    <x v="796"/>
    <d v="2020-08-28T00:00:00"/>
    <x v="567"/>
    <n v="6"/>
    <s v="USD"/>
    <x v="15"/>
    <n v="24"/>
    <n v="38"/>
    <n v="142"/>
    <x v="4"/>
    <n v="18"/>
    <n v="0.2"/>
    <n v="4020"/>
    <n v="2613"/>
    <n v="6432"/>
    <n v="1206"/>
  </r>
  <r>
    <s v="SO - 0006823"/>
    <s v="Online"/>
    <s v="WARE-XYS1001"/>
    <d v="2020-06-18T00:00:00"/>
    <x v="796"/>
    <d v="2020-08-21T00:00:00"/>
    <x v="583"/>
    <n v="27"/>
    <s v="USD"/>
    <x v="24"/>
    <n v="16"/>
    <n v="13"/>
    <n v="23"/>
    <x v="0"/>
    <n v="42"/>
    <n v="0.1"/>
    <n v="1085.4000000000001"/>
    <n v="911.73599999999999"/>
    <n v="1953.7200000000003"/>
    <n v="130.24800000000027"/>
  </r>
  <r>
    <s v="SO - 0006824"/>
    <s v="Distributor"/>
    <s v="WARE-PUJ1005"/>
    <d v="2020-03-10T00:00:00"/>
    <x v="796"/>
    <d v="2020-08-11T00:00:00"/>
    <x v="561"/>
    <n v="2"/>
    <s v="USD"/>
    <x v="12"/>
    <n v="25"/>
    <n v="46"/>
    <n v="271"/>
    <x v="3"/>
    <n v="47"/>
    <n v="7.4999999999999997E-2"/>
    <n v="2358.4"/>
    <n v="1108.4480000000001"/>
    <n v="6544.5600000000013"/>
    <n v="3219.2160000000013"/>
  </r>
  <r>
    <s v="SO - 0006825"/>
    <s v="Distributor"/>
    <s v="WARE-NMK1003"/>
    <d v="2020-03-10T00:00:00"/>
    <x v="796"/>
    <d v="2020-08-29T00:00:00"/>
    <x v="568"/>
    <n v="3"/>
    <s v="USD"/>
    <x v="15"/>
    <n v="24"/>
    <n v="35"/>
    <n v="103"/>
    <x v="1"/>
    <n v="32"/>
    <n v="0.05"/>
    <n v="2398.6"/>
    <n v="1199.3"/>
    <n v="2278.6699999999996"/>
    <n v="1079.3699999999997"/>
  </r>
  <r>
    <s v="SO - 0006826"/>
    <s v="Wholesale"/>
    <s v="WARE-PUJ1005"/>
    <d v="2020-03-10T00:00:00"/>
    <x v="796"/>
    <d v="2020-08-12T00:00:00"/>
    <x v="576"/>
    <n v="16"/>
    <s v="USD"/>
    <x v="21"/>
    <n v="26"/>
    <n v="26"/>
    <n v="328"/>
    <x v="0"/>
    <n v="38"/>
    <n v="0.15"/>
    <n v="3986.5"/>
    <n v="2152.71"/>
    <n v="23719.674999999999"/>
    <n v="8650.7049999999981"/>
  </r>
  <r>
    <s v="SO - 0006827"/>
    <s v="Distributor"/>
    <s v="WARE-NMK1003"/>
    <d v="2020-03-10T00:00:00"/>
    <x v="796"/>
    <d v="2020-08-06T00:00:00"/>
    <x v="584"/>
    <n v="17"/>
    <s v="USD"/>
    <x v="17"/>
    <n v="20"/>
    <n v="18"/>
    <n v="187"/>
    <x v="0"/>
    <n v="15"/>
    <n v="7.4999999999999997E-2"/>
    <n v="2860.9"/>
    <n v="1773.758"/>
    <n v="10585.330000000002"/>
    <n v="3490.2980000000016"/>
  </r>
  <r>
    <s v="SO - 0006828"/>
    <s v="In-Store"/>
    <s v="WARE-PUJ1005"/>
    <d v="2020-06-18T00:00:00"/>
    <x v="796"/>
    <d v="2020-08-27T00:00:00"/>
    <x v="571"/>
    <n v="10"/>
    <s v="USD"/>
    <x v="9"/>
    <n v="8"/>
    <n v="42"/>
    <n v="272"/>
    <x v="0"/>
    <n v="38"/>
    <n v="7.4999999999999997E-2"/>
    <n v="3819"/>
    <n v="2253.21"/>
    <n v="3532.5750000000003"/>
    <n v="1279.3650000000002"/>
  </r>
  <r>
    <s v="SO - 0006829"/>
    <s v="In-Store"/>
    <s v="WARE-NMK1003"/>
    <d v="2020-06-18T00:00:00"/>
    <x v="796"/>
    <d v="2020-08-28T00:00:00"/>
    <x v="577"/>
    <n v="15"/>
    <s v="USD"/>
    <x v="14"/>
    <n v="7"/>
    <n v="29"/>
    <n v="188"/>
    <x v="2"/>
    <n v="8"/>
    <n v="0.1"/>
    <n v="1835.8"/>
    <n v="972.97400000000005"/>
    <n v="11565.54"/>
    <n v="4754.7220000000007"/>
  </r>
  <r>
    <s v="SO - 0006830"/>
    <s v="In-Store"/>
    <s v="WARE-PUJ1005"/>
    <d v="2020-03-10T00:00:00"/>
    <x v="796"/>
    <d v="2020-08-19T00:00:00"/>
    <x v="574"/>
    <n v="7"/>
    <s v="USD"/>
    <x v="27"/>
    <n v="1"/>
    <n v="10"/>
    <n v="271"/>
    <x v="1"/>
    <n v="35"/>
    <n v="0.4"/>
    <n v="1045.2"/>
    <n v="804.80400000000009"/>
    <n v="2508.48"/>
    <n v="-710.73600000000033"/>
  </r>
  <r>
    <s v="SO - 0006831"/>
    <s v="Distributor"/>
    <s v="WARE-UHY1004"/>
    <d v="2020-03-10T00:00:00"/>
    <x v="797"/>
    <d v="2020-08-31T00:00:00"/>
    <x v="574"/>
    <n v="6"/>
    <s v="USD"/>
    <x v="2"/>
    <n v="21"/>
    <n v="23"/>
    <n v="229"/>
    <x v="1"/>
    <n v="24"/>
    <n v="7.4999999999999997E-2"/>
    <n v="1105.5"/>
    <n v="563.80500000000006"/>
    <n v="6135.5250000000005"/>
    <n v="2752.6950000000002"/>
  </r>
  <r>
    <s v="SO - 0006832"/>
    <s v="Online"/>
    <s v="WARE-UHY1004"/>
    <d v="2020-03-10T00:00:00"/>
    <x v="797"/>
    <d v="2020-08-08T00:00:00"/>
    <x v="571"/>
    <n v="9"/>
    <s v="USD"/>
    <x v="16"/>
    <n v="18"/>
    <n v="10"/>
    <n v="257"/>
    <x v="0"/>
    <n v="22"/>
    <n v="0.1"/>
    <n v="3912.8"/>
    <n v="2856.3440000000001"/>
    <n v="14086.080000000002"/>
    <n v="2660.7040000000015"/>
  </r>
  <r>
    <s v="SO - 0006833"/>
    <s v="In-Store"/>
    <s v="WARE-MKL1006"/>
    <d v="2020-06-18T00:00:00"/>
    <x v="797"/>
    <d v="2020-08-15T00:00:00"/>
    <x v="583"/>
    <n v="26"/>
    <s v="USD"/>
    <x v="11"/>
    <n v="5"/>
    <n v="31"/>
    <n v="350"/>
    <x v="0"/>
    <n v="34"/>
    <n v="7.4999999999999997E-2"/>
    <n v="2613"/>
    <n v="2142.66"/>
    <n v="16919.174999999999"/>
    <n v="1920.5550000000003"/>
  </r>
  <r>
    <s v="SO - 0006834"/>
    <s v="Online"/>
    <s v="WARE-UHY1004"/>
    <d v="2020-03-10T00:00:00"/>
    <x v="797"/>
    <d v="2020-08-21T00:00:00"/>
    <x v="576"/>
    <n v="15"/>
    <s v="USD"/>
    <x v="24"/>
    <n v="16"/>
    <n v="50"/>
    <n v="256"/>
    <x v="0"/>
    <n v="38"/>
    <n v="0.05"/>
    <n v="3859.2000000000003"/>
    <n v="2431.2960000000003"/>
    <n v="14664.960000000001"/>
    <n v="4939.7759999999998"/>
  </r>
  <r>
    <s v="SO - 0006835"/>
    <s v="Online"/>
    <s v="WARE-XYS1001"/>
    <d v="2020-03-10T00:00:00"/>
    <x v="797"/>
    <d v="2020-08-25T00:00:00"/>
    <x v="571"/>
    <n v="9"/>
    <s v="USD"/>
    <x v="24"/>
    <n v="16"/>
    <n v="34"/>
    <n v="48"/>
    <x v="0"/>
    <n v="19"/>
    <n v="0.15"/>
    <n v="3973.1"/>
    <n v="2661.9770000000003"/>
    <n v="20262.809999999998"/>
    <n v="4290.9479999999967"/>
  </r>
  <r>
    <s v="SO - 0006836"/>
    <s v="In-Store"/>
    <s v="WARE-NMK1003"/>
    <d v="2020-06-18T00:00:00"/>
    <x v="798"/>
    <d v="2020-08-15T00:00:00"/>
    <x v="574"/>
    <n v="5"/>
    <s v="USD"/>
    <x v="14"/>
    <n v="7"/>
    <n v="4"/>
    <n v="103"/>
    <x v="1"/>
    <n v="35"/>
    <n v="0.3"/>
    <n v="3879.3"/>
    <n v="2521.5450000000001"/>
    <n v="21724.079999999998"/>
    <n v="1551.7199999999975"/>
  </r>
  <r>
    <s v="SO - 0006837"/>
    <s v="Online"/>
    <s v="WARE-NBV1002"/>
    <d v="2020-03-10T00:00:00"/>
    <x v="798"/>
    <d v="2020-08-31T00:00:00"/>
    <x v="574"/>
    <n v="5"/>
    <s v="USD"/>
    <x v="24"/>
    <n v="16"/>
    <n v="31"/>
    <n v="64"/>
    <x v="1"/>
    <n v="11"/>
    <n v="0.05"/>
    <n v="187.6"/>
    <n v="75.040000000000006"/>
    <n v="356.44"/>
    <n v="206.35999999999999"/>
  </r>
  <r>
    <s v="SO - 0006838"/>
    <s v="In-Store"/>
    <s v="WARE-NMK1003"/>
    <d v="2020-03-10T00:00:00"/>
    <x v="798"/>
    <d v="2020-09-03T00:00:00"/>
    <x v="585"/>
    <n v="32"/>
    <s v="USD"/>
    <x v="7"/>
    <n v="4"/>
    <n v="11"/>
    <n v="143"/>
    <x v="2"/>
    <n v="16"/>
    <n v="0.05"/>
    <n v="2525.9"/>
    <n v="2020.7200000000003"/>
    <n v="14397.630000000001"/>
    <n v="2273.3099999999995"/>
  </r>
  <r>
    <s v="SO - 0006839"/>
    <s v="Online"/>
    <s v="WARE-NMK1003"/>
    <d v="2020-06-18T00:00:00"/>
    <x v="798"/>
    <d v="2020-08-28T00:00:00"/>
    <x v="586"/>
    <n v="26"/>
    <s v="USD"/>
    <x v="16"/>
    <n v="18"/>
    <n v="26"/>
    <n v="88"/>
    <x v="2"/>
    <n v="37"/>
    <n v="0.05"/>
    <n v="1876"/>
    <n v="1575.84"/>
    <n v="5346.5999999999995"/>
    <n v="619.07999999999993"/>
  </r>
  <r>
    <s v="SO - 0006840"/>
    <s v="Online"/>
    <s v="WARE-UHY1004"/>
    <d v="2020-03-10T00:00:00"/>
    <x v="798"/>
    <d v="2020-08-11T00:00:00"/>
    <x v="571"/>
    <n v="8"/>
    <s v="USD"/>
    <x v="19"/>
    <n v="19"/>
    <n v="12"/>
    <n v="237"/>
    <x v="1"/>
    <n v="39"/>
    <n v="7.4999999999999997E-2"/>
    <n v="2606.3000000000002"/>
    <n v="1329.2130000000002"/>
    <n v="14464.965000000002"/>
    <n v="6489.6870000000008"/>
  </r>
  <r>
    <s v="SO - 0006841"/>
    <s v="In-Store"/>
    <s v="WARE-NMK1003"/>
    <d v="2020-06-18T00:00:00"/>
    <x v="798"/>
    <d v="2020-08-20T00:00:00"/>
    <x v="577"/>
    <n v="13"/>
    <s v="USD"/>
    <x v="5"/>
    <n v="12"/>
    <n v="21"/>
    <n v="91"/>
    <x v="1"/>
    <n v="29"/>
    <n v="7.4999999999999997E-2"/>
    <n v="3819"/>
    <n v="2864.25"/>
    <n v="14130.300000000001"/>
    <n v="2673.3000000000011"/>
  </r>
  <r>
    <s v="SO - 0006842"/>
    <s v="Online"/>
    <s v="WARE-MKL1006"/>
    <d v="2020-03-10T00:00:00"/>
    <x v="798"/>
    <d v="2020-08-19T00:00:00"/>
    <x v="587"/>
    <n v="33"/>
    <s v="USD"/>
    <x v="1"/>
    <n v="14"/>
    <n v="10"/>
    <n v="332"/>
    <x v="0"/>
    <n v="34"/>
    <n v="0.05"/>
    <n v="6103.7"/>
    <n v="3051.85"/>
    <n v="34791.089999999997"/>
    <n v="16479.989999999998"/>
  </r>
  <r>
    <s v="SO - 0006843"/>
    <s v="In-Store"/>
    <s v="WARE-PUJ1005"/>
    <d v="2020-03-10T00:00:00"/>
    <x v="798"/>
    <d v="2020-08-14T00:00:00"/>
    <x v="575"/>
    <n v="6"/>
    <s v="USD"/>
    <x v="0"/>
    <n v="6"/>
    <n v="32"/>
    <n v="274"/>
    <x v="4"/>
    <n v="18"/>
    <n v="0.1"/>
    <n v="3932.9"/>
    <n v="2084.4370000000004"/>
    <n v="10618.830000000002"/>
    <n v="4365.5190000000002"/>
  </r>
  <r>
    <s v="SO - 0006844"/>
    <s v="Online"/>
    <s v="WARE-NBV1002"/>
    <d v="2020-03-10T00:00:00"/>
    <x v="799"/>
    <d v="2020-08-23T00:00:00"/>
    <x v="578"/>
    <n v="11"/>
    <s v="USD"/>
    <x v="1"/>
    <n v="14"/>
    <n v="48"/>
    <n v="82"/>
    <x v="0"/>
    <n v="5"/>
    <n v="0.1"/>
    <n v="984.9"/>
    <n v="610.63800000000003"/>
    <n v="5318.46"/>
    <n v="1654.6319999999996"/>
  </r>
  <r>
    <s v="SO - 0006845"/>
    <s v="Distributor"/>
    <s v="WARE-NMK1003"/>
    <d v="2020-06-18T00:00:00"/>
    <x v="799"/>
    <d v="2020-08-15T00:00:00"/>
    <x v="588"/>
    <n v="27"/>
    <s v="USD"/>
    <x v="12"/>
    <n v="25"/>
    <n v="11"/>
    <n v="169"/>
    <x v="1"/>
    <n v="41"/>
    <n v="0.1"/>
    <n v="1313.2"/>
    <n v="840.44800000000009"/>
    <n v="2363.7600000000002"/>
    <n v="682.86400000000003"/>
  </r>
  <r>
    <s v="SO - 0006846"/>
    <s v="Online"/>
    <s v="WARE-UHY1004"/>
    <d v="2020-03-10T00:00:00"/>
    <x v="799"/>
    <d v="2020-08-25T00:00:00"/>
    <x v="577"/>
    <n v="12"/>
    <s v="USD"/>
    <x v="16"/>
    <n v="18"/>
    <n v="9"/>
    <n v="254"/>
    <x v="1"/>
    <n v="43"/>
    <n v="7.4999999999999997E-2"/>
    <n v="1085.4000000000001"/>
    <n v="770.63400000000001"/>
    <n v="1003.9950000000001"/>
    <n v="233.3610000000001"/>
  </r>
  <r>
    <s v="SO - 0006847"/>
    <s v="Online"/>
    <s v="WARE-NMK1003"/>
    <d v="2020-03-10T00:00:00"/>
    <x v="799"/>
    <d v="2020-08-17T00:00:00"/>
    <x v="581"/>
    <n v="20"/>
    <s v="USD"/>
    <x v="18"/>
    <n v="13"/>
    <n v="42"/>
    <n v="132"/>
    <x v="1"/>
    <n v="3"/>
    <n v="0.15"/>
    <n v="2988.2000000000003"/>
    <n v="2390.5600000000004"/>
    <n v="7619.91"/>
    <n v="448.22999999999865"/>
  </r>
  <r>
    <s v="SO - 0006848"/>
    <s v="Wholesale"/>
    <s v="WARE-PUJ1005"/>
    <d v="2020-03-10T00:00:00"/>
    <x v="799"/>
    <d v="2020-09-01T00:00:00"/>
    <x v="579"/>
    <n v="17"/>
    <s v="USD"/>
    <x v="25"/>
    <n v="27"/>
    <n v="12"/>
    <n v="262"/>
    <x v="1"/>
    <n v="23"/>
    <n v="7.4999999999999997E-2"/>
    <n v="790.6"/>
    <n v="672.01"/>
    <n v="2925.2200000000003"/>
    <n v="237.18000000000029"/>
  </r>
  <r>
    <s v="SO - 0006849"/>
    <s v="Distributor"/>
    <s v="WARE-NMK1003"/>
    <d v="2020-06-18T00:00:00"/>
    <x v="799"/>
    <d v="2020-08-19T00:00:00"/>
    <x v="578"/>
    <n v="11"/>
    <s v="USD"/>
    <x v="12"/>
    <n v="25"/>
    <n v="6"/>
    <n v="97"/>
    <x v="1"/>
    <n v="27"/>
    <n v="0.05"/>
    <n v="2458.9"/>
    <n v="1549.107"/>
    <n v="11679.775"/>
    <n v="3934.24"/>
  </r>
  <r>
    <s v="SO - 0006850"/>
    <s v="In-Store"/>
    <s v="WARE-UHY1004"/>
    <d v="2020-03-10T00:00:00"/>
    <x v="799"/>
    <d v="2020-08-23T00:00:00"/>
    <x v="577"/>
    <n v="12"/>
    <s v="USD"/>
    <x v="10"/>
    <n v="9"/>
    <n v="33"/>
    <n v="261"/>
    <x v="2"/>
    <n v="16"/>
    <n v="0.1"/>
    <n v="1695.1000000000001"/>
    <n v="1203.521"/>
    <n v="12204.720000000001"/>
    <n v="2576.5520000000015"/>
  </r>
  <r>
    <s v="SO - 0006851"/>
    <s v="In-Store"/>
    <s v="WARE-NMK1003"/>
    <d v="2020-06-18T00:00:00"/>
    <x v="799"/>
    <d v="2020-08-16T00:00:00"/>
    <x v="578"/>
    <n v="11"/>
    <s v="USD"/>
    <x v="22"/>
    <n v="11"/>
    <n v="9"/>
    <n v="96"/>
    <x v="0"/>
    <n v="19"/>
    <n v="7.4999999999999997E-2"/>
    <n v="6425.3"/>
    <n v="3662.4209999999998"/>
    <n v="17830.2075"/>
    <n v="6842.9445000000014"/>
  </r>
  <r>
    <s v="SO - 0006852"/>
    <s v="In-Store"/>
    <s v="WARE-NMK1003"/>
    <d v="2020-03-10T00:00:00"/>
    <x v="799"/>
    <d v="2020-08-28T00:00:00"/>
    <x v="589"/>
    <n v="33"/>
    <s v="USD"/>
    <x v="9"/>
    <n v="8"/>
    <n v="6"/>
    <n v="134"/>
    <x v="0"/>
    <n v="42"/>
    <n v="0.05"/>
    <n v="837.5"/>
    <n v="477.37499999999994"/>
    <n v="1591.25"/>
    <n v="636.50000000000011"/>
  </r>
  <r>
    <s v="SO - 0006853"/>
    <s v="Distributor"/>
    <s v="WARE-NMK1003"/>
    <d v="2020-03-10T00:00:00"/>
    <x v="800"/>
    <d v="2020-08-10T00:00:00"/>
    <x v="570"/>
    <n v="9"/>
    <s v="USD"/>
    <x v="12"/>
    <n v="25"/>
    <n v="48"/>
    <n v="175"/>
    <x v="1"/>
    <n v="21"/>
    <n v="7.4999999999999997E-2"/>
    <n v="3912.8"/>
    <n v="3325.88"/>
    <n v="3619.34"/>
    <n v="293.46000000000004"/>
  </r>
  <r>
    <s v="SO - 0006854"/>
    <s v="Distributor"/>
    <s v="WARE-PUJ1005"/>
    <d v="2020-03-10T00:00:00"/>
    <x v="800"/>
    <d v="2020-08-11T00:00:00"/>
    <x v="579"/>
    <n v="16"/>
    <s v="USD"/>
    <x v="15"/>
    <n v="24"/>
    <n v="44"/>
    <n v="300"/>
    <x v="1"/>
    <n v="44"/>
    <n v="0.15"/>
    <n v="2405.3000000000002"/>
    <n v="1395.0740000000001"/>
    <n v="12267.03"/>
    <n v="3896.5860000000011"/>
  </r>
  <r>
    <s v="SO - 0006855"/>
    <s v="Online"/>
    <s v="WARE-MKL1006"/>
    <d v="2020-06-18T00:00:00"/>
    <x v="800"/>
    <d v="2020-08-15T00:00:00"/>
    <x v="570"/>
    <n v="9"/>
    <s v="USD"/>
    <x v="20"/>
    <n v="17"/>
    <n v="26"/>
    <n v="352"/>
    <x v="0"/>
    <n v="19"/>
    <n v="0.05"/>
    <n v="958.1"/>
    <n v="814.38499999999999"/>
    <n v="910.19499999999994"/>
    <n v="95.809999999999945"/>
  </r>
  <r>
    <s v="SO - 0006856"/>
    <s v="Online"/>
    <s v="WARE-NMK1003"/>
    <d v="2020-03-10T00:00:00"/>
    <x v="800"/>
    <d v="2020-08-11T00:00:00"/>
    <x v="570"/>
    <n v="9"/>
    <s v="USD"/>
    <x v="19"/>
    <n v="19"/>
    <n v="21"/>
    <n v="178"/>
    <x v="2"/>
    <n v="37"/>
    <n v="0.2"/>
    <n v="991.6"/>
    <n v="644.54000000000008"/>
    <n v="1586.5600000000002"/>
    <n v="297.48"/>
  </r>
  <r>
    <s v="SO - 0006857"/>
    <s v="Distributor"/>
    <s v="WARE-PUJ1005"/>
    <d v="2020-06-18T00:00:00"/>
    <x v="800"/>
    <d v="2020-09-01T00:00:00"/>
    <x v="577"/>
    <n v="11"/>
    <s v="USD"/>
    <x v="15"/>
    <n v="24"/>
    <n v="22"/>
    <n v="272"/>
    <x v="4"/>
    <n v="10"/>
    <n v="0.1"/>
    <n v="5494"/>
    <n v="4010.62"/>
    <n v="9889.2000000000007"/>
    <n v="1867.9600000000009"/>
  </r>
  <r>
    <s v="SO - 0006858"/>
    <s v="Distributor"/>
    <s v="WARE-NMK1003"/>
    <d v="2020-03-10T00:00:00"/>
    <x v="800"/>
    <d v="2020-09-02T00:00:00"/>
    <x v="572"/>
    <n v="17"/>
    <s v="USD"/>
    <x v="8"/>
    <n v="23"/>
    <n v="29"/>
    <n v="146"/>
    <x v="0"/>
    <n v="22"/>
    <n v="7.4999999999999997E-2"/>
    <n v="911.2"/>
    <n v="628.72799999999995"/>
    <n v="4214.3"/>
    <n v="1070.6600000000003"/>
  </r>
  <r>
    <s v="SO - 0006859"/>
    <s v="Online"/>
    <s v="WARE-NMK1003"/>
    <d v="2020-03-10T00:00:00"/>
    <x v="800"/>
    <d v="2020-08-16T00:00:00"/>
    <x v="586"/>
    <n v="24"/>
    <s v="USD"/>
    <x v="5"/>
    <n v="12"/>
    <n v="7"/>
    <n v="125"/>
    <x v="1"/>
    <n v="27"/>
    <n v="0.1"/>
    <n v="3872.6"/>
    <n v="1665.2179999999998"/>
    <n v="27882.720000000001"/>
    <n v="14560.976000000002"/>
  </r>
  <r>
    <s v="SO - 0006860"/>
    <s v="In-Store"/>
    <s v="WARE-NBV1002"/>
    <d v="2020-06-18T00:00:00"/>
    <x v="801"/>
    <d v="2020-09-06T00:00:00"/>
    <x v="582"/>
    <n v="24"/>
    <s v="USD"/>
    <x v="11"/>
    <n v="5"/>
    <n v="26"/>
    <n v="76"/>
    <x v="0"/>
    <n v="15"/>
    <n v="7.4999999999999997E-2"/>
    <n v="2613"/>
    <n v="2221.0499999999997"/>
    <n v="14502.150000000001"/>
    <n v="1175.8500000000022"/>
  </r>
  <r>
    <s v="SO - 0006861"/>
    <s v="Online"/>
    <s v="WARE-NBV1002"/>
    <d v="2020-03-10T00:00:00"/>
    <x v="801"/>
    <d v="2020-08-26T00:00:00"/>
    <x v="570"/>
    <n v="8"/>
    <s v="USD"/>
    <x v="23"/>
    <n v="15"/>
    <n v="21"/>
    <n v="81"/>
    <x v="1"/>
    <n v="40"/>
    <n v="0.05"/>
    <n v="3678.3"/>
    <n v="2427.6780000000003"/>
    <n v="13977.54"/>
    <n v="4266.8279999999995"/>
  </r>
  <r>
    <s v="SO - 0006862"/>
    <s v="Online"/>
    <s v="WARE-NMK1003"/>
    <d v="2020-06-18T00:00:00"/>
    <x v="801"/>
    <d v="2020-08-26T00:00:00"/>
    <x v="571"/>
    <n v="5"/>
    <s v="USD"/>
    <x v="1"/>
    <n v="14"/>
    <n v="3"/>
    <n v="100"/>
    <x v="3"/>
    <n v="6"/>
    <n v="0.05"/>
    <n v="1273"/>
    <n v="1069.32"/>
    <n v="2418.6999999999998"/>
    <n v="280.05999999999995"/>
  </r>
  <r>
    <s v="SO - 0006863"/>
    <s v="In-Store"/>
    <s v="WARE-XYS1001"/>
    <d v="2020-03-10T00:00:00"/>
    <x v="801"/>
    <d v="2020-08-30T00:00:00"/>
    <x v="583"/>
    <n v="22"/>
    <s v="USD"/>
    <x v="22"/>
    <n v="11"/>
    <n v="39"/>
    <n v="8"/>
    <x v="2"/>
    <n v="4"/>
    <n v="0.1"/>
    <n v="944.7"/>
    <n v="755.7600000000001"/>
    <n v="3400.92"/>
    <n v="377.87999999999965"/>
  </r>
  <r>
    <s v="SO - 0006864"/>
    <s v="In-Store"/>
    <s v="WARE-NMK1003"/>
    <d v="2020-06-18T00:00:00"/>
    <x v="801"/>
    <d v="2020-08-26T00:00:00"/>
    <x v="569"/>
    <n v="4"/>
    <s v="USD"/>
    <x v="6"/>
    <n v="10"/>
    <n v="30"/>
    <n v="184"/>
    <x v="0"/>
    <n v="19"/>
    <n v="7.4999999999999997E-2"/>
    <n v="3999.9"/>
    <n v="2519.9369999999999"/>
    <n v="29599.260000000002"/>
    <n v="9439.7640000000029"/>
  </r>
  <r>
    <s v="SO - 0006865"/>
    <s v="Wholesale"/>
    <s v="WARE-UHY1004"/>
    <d v="2020-06-18T00:00:00"/>
    <x v="801"/>
    <d v="2020-09-03T00:00:00"/>
    <x v="579"/>
    <n v="15"/>
    <s v="USD"/>
    <x v="3"/>
    <n v="28"/>
    <n v="22"/>
    <n v="206"/>
    <x v="1"/>
    <n v="41"/>
    <n v="0.05"/>
    <n v="2438.8000000000002"/>
    <n v="1365.7280000000003"/>
    <n v="6950.58"/>
    <n v="2853.3959999999988"/>
  </r>
  <r>
    <s v="SO - 0006866"/>
    <s v="In-Store"/>
    <s v="WARE-PUJ1005"/>
    <d v="2020-03-10T00:00:00"/>
    <x v="801"/>
    <d v="2020-08-24T00:00:00"/>
    <x v="571"/>
    <n v="5"/>
    <s v="USD"/>
    <x v="9"/>
    <n v="8"/>
    <n v="20"/>
    <n v="302"/>
    <x v="0"/>
    <n v="19"/>
    <n v="0.05"/>
    <n v="261.3"/>
    <n v="209.04000000000002"/>
    <n v="744.70500000000004"/>
    <n v="117.58499999999992"/>
  </r>
  <r>
    <s v="SO - 0006867"/>
    <s v="Distributor"/>
    <s v="WARE-MKL1006"/>
    <d v="2020-03-10T00:00:00"/>
    <x v="802"/>
    <d v="2020-08-23T00:00:00"/>
    <x v="583"/>
    <n v="21"/>
    <s v="USD"/>
    <x v="4"/>
    <n v="22"/>
    <n v="38"/>
    <n v="336"/>
    <x v="0"/>
    <n v="20"/>
    <n v="0.05"/>
    <n v="3899.4"/>
    <n v="2573.6040000000003"/>
    <n v="22226.58"/>
    <n v="6784.9560000000001"/>
  </r>
  <r>
    <s v="SO - 0006868"/>
    <s v="Online"/>
    <s v="WARE-NMK1003"/>
    <d v="2020-03-10T00:00:00"/>
    <x v="802"/>
    <d v="2020-08-28T00:00:00"/>
    <x v="590"/>
    <n v="25"/>
    <s v="USD"/>
    <x v="18"/>
    <n v="13"/>
    <n v="48"/>
    <n v="166"/>
    <x v="1"/>
    <n v="11"/>
    <n v="0.1"/>
    <n v="1092.1000000000001"/>
    <n v="546.05000000000007"/>
    <n v="4914.4500000000007"/>
    <n v="2184.2000000000003"/>
  </r>
  <r>
    <s v="SO - 0006869"/>
    <s v="In-Store"/>
    <s v="WARE-XYS1001"/>
    <d v="2020-06-18T00:00:00"/>
    <x v="802"/>
    <d v="2020-08-23T00:00:00"/>
    <x v="571"/>
    <n v="4"/>
    <s v="USD"/>
    <x v="5"/>
    <n v="12"/>
    <n v="34"/>
    <n v="31"/>
    <x v="2"/>
    <n v="4"/>
    <n v="7.4999999999999997E-2"/>
    <n v="5299.7"/>
    <n v="2172.877"/>
    <n v="4902.2224999999999"/>
    <n v="2729.3454999999999"/>
  </r>
  <r>
    <s v="SO - 0006870"/>
    <s v="In-Store"/>
    <s v="WARE-NMK1003"/>
    <d v="2020-06-18T00:00:00"/>
    <x v="803"/>
    <d v="2020-08-25T00:00:00"/>
    <x v="582"/>
    <n v="22"/>
    <s v="USD"/>
    <x v="14"/>
    <n v="7"/>
    <n v="48"/>
    <n v="143"/>
    <x v="2"/>
    <n v="1"/>
    <n v="7.4999999999999997E-2"/>
    <n v="1045.2"/>
    <n v="700.28400000000011"/>
    <n v="3867.2400000000002"/>
    <n v="1066.1039999999998"/>
  </r>
  <r>
    <s v="SO - 0006871"/>
    <s v="Online"/>
    <s v="WARE-XYS1001"/>
    <d v="2020-06-18T00:00:00"/>
    <x v="803"/>
    <d v="2020-08-23T00:00:00"/>
    <x v="585"/>
    <n v="27"/>
    <s v="USD"/>
    <x v="1"/>
    <n v="14"/>
    <n v="25"/>
    <n v="20"/>
    <x v="2"/>
    <n v="4"/>
    <n v="0.05"/>
    <n v="1132.3"/>
    <n v="690.70299999999997"/>
    <n v="8605.48"/>
    <n v="3079.8559999999998"/>
  </r>
  <r>
    <s v="SO - 0006872"/>
    <s v="Online"/>
    <s v="WARE-PUJ1005"/>
    <d v="2020-03-10T00:00:00"/>
    <x v="803"/>
    <d v="2020-08-28T00:00:00"/>
    <x v="582"/>
    <n v="22"/>
    <s v="USD"/>
    <x v="16"/>
    <n v="18"/>
    <n v="35"/>
    <n v="278"/>
    <x v="1"/>
    <n v="44"/>
    <n v="7.4999999999999997E-2"/>
    <n v="2291.4"/>
    <n v="1718.5500000000002"/>
    <n v="4239.09"/>
    <n v="801.98999999999978"/>
  </r>
  <r>
    <s v="SO - 0006873"/>
    <s v="Wholesale"/>
    <s v="WARE-NMK1003"/>
    <d v="2020-06-18T00:00:00"/>
    <x v="803"/>
    <d v="2020-08-15T00:00:00"/>
    <x v="572"/>
    <n v="14"/>
    <s v="USD"/>
    <x v="3"/>
    <n v="28"/>
    <n v="45"/>
    <n v="91"/>
    <x v="0"/>
    <n v="15"/>
    <n v="7.4999999999999997E-2"/>
    <n v="978.2"/>
    <n v="430.40800000000002"/>
    <n v="1809.67"/>
    <n v="948.85400000000004"/>
  </r>
  <r>
    <s v="SO - 0006874"/>
    <s v="In-Store"/>
    <s v="WARE-MKL1006"/>
    <d v="2020-03-10T00:00:00"/>
    <x v="803"/>
    <d v="2020-08-19T00:00:00"/>
    <x v="583"/>
    <n v="20"/>
    <s v="USD"/>
    <x v="14"/>
    <n v="7"/>
    <n v="12"/>
    <n v="336"/>
    <x v="0"/>
    <n v="22"/>
    <n v="7.4999999999999997E-2"/>
    <n v="2693.4"/>
    <n v="1912.3140000000001"/>
    <n v="17439.764999999999"/>
    <n v="4053.5669999999991"/>
  </r>
  <r>
    <s v="SO - 0006875"/>
    <s v="In-Store"/>
    <s v="WARE-UHY1004"/>
    <d v="2020-03-10T00:00:00"/>
    <x v="803"/>
    <d v="2020-09-02T00:00:00"/>
    <x v="578"/>
    <n v="7"/>
    <s v="USD"/>
    <x v="6"/>
    <n v="10"/>
    <n v="8"/>
    <n v="250"/>
    <x v="1"/>
    <n v="24"/>
    <n v="0.05"/>
    <n v="783.9"/>
    <n v="509.53500000000003"/>
    <n v="3723.5249999999996"/>
    <n v="1175.8499999999995"/>
  </r>
  <r>
    <s v="SO - 0006876"/>
    <s v="Online"/>
    <s v="WARE-NMK1003"/>
    <d v="2020-03-10T00:00:00"/>
    <x v="803"/>
    <d v="2020-08-16T00:00:00"/>
    <x v="590"/>
    <n v="24"/>
    <s v="USD"/>
    <x v="19"/>
    <n v="19"/>
    <n v="29"/>
    <n v="186"/>
    <x v="3"/>
    <n v="28"/>
    <n v="0.1"/>
    <n v="891.1"/>
    <n v="623.77"/>
    <n v="1603.98"/>
    <n v="356.44000000000005"/>
  </r>
  <r>
    <s v="SO - 0006877"/>
    <s v="In-Store"/>
    <s v="WARE-NMK1003"/>
    <d v="2020-06-18T00:00:00"/>
    <x v="803"/>
    <d v="2020-08-24T00:00:00"/>
    <x v="586"/>
    <n v="21"/>
    <s v="USD"/>
    <x v="22"/>
    <n v="11"/>
    <n v="43"/>
    <n v="127"/>
    <x v="0"/>
    <n v="34"/>
    <n v="0.15"/>
    <n v="2278"/>
    <n v="1116.22"/>
    <n v="9681.5"/>
    <n v="4100.3999999999996"/>
  </r>
  <r>
    <s v="SO - 0006878"/>
    <s v="In-Store"/>
    <s v="WARE-PUJ1005"/>
    <d v="2020-03-10T00:00:00"/>
    <x v="803"/>
    <d v="2020-08-19T00:00:00"/>
    <x v="591"/>
    <n v="34"/>
    <s v="USD"/>
    <x v="13"/>
    <n v="2"/>
    <n v="37"/>
    <n v="304"/>
    <x v="0"/>
    <n v="19"/>
    <n v="0.1"/>
    <n v="2733.6"/>
    <n v="1448.808"/>
    <n v="17221.68"/>
    <n v="7080.0240000000013"/>
  </r>
  <r>
    <s v="SO - 0006879"/>
    <s v="In-Store"/>
    <s v="WARE-UHY1004"/>
    <d v="2020-06-18T00:00:00"/>
    <x v="803"/>
    <d v="2020-09-02T00:00:00"/>
    <x v="576"/>
    <n v="9"/>
    <s v="USD"/>
    <x v="10"/>
    <n v="9"/>
    <n v="33"/>
    <n v="210"/>
    <x v="3"/>
    <n v="25"/>
    <n v="0.3"/>
    <n v="797.30000000000007"/>
    <n v="422.56900000000007"/>
    <n v="3348.66"/>
    <n v="813.24599999999919"/>
  </r>
  <r>
    <s v="SO - 0006880"/>
    <s v="Online"/>
    <s v="WARE-NBV1002"/>
    <d v="2020-03-10T00:00:00"/>
    <x v="803"/>
    <d v="2020-09-01T00:00:00"/>
    <x v="570"/>
    <n v="6"/>
    <s v="USD"/>
    <x v="16"/>
    <n v="18"/>
    <n v="10"/>
    <n v="72"/>
    <x v="1"/>
    <n v="17"/>
    <n v="0.1"/>
    <n v="1105.5"/>
    <n v="497.47500000000002"/>
    <n v="994.95"/>
    <n v="497.47500000000002"/>
  </r>
  <r>
    <s v="SO - 0006881"/>
    <s v="Wholesale"/>
    <s v="WARE-NMK1003"/>
    <d v="2020-06-18T00:00:00"/>
    <x v="804"/>
    <d v="2020-08-26T00:00:00"/>
    <x v="588"/>
    <n v="22"/>
    <s v="USD"/>
    <x v="3"/>
    <n v="28"/>
    <n v="44"/>
    <n v="169"/>
    <x v="2"/>
    <n v="4"/>
    <n v="7.4999999999999997E-2"/>
    <n v="1259.6000000000001"/>
    <n v="516.43600000000004"/>
    <n v="2330.2600000000002"/>
    <n v="1297.3880000000001"/>
  </r>
  <r>
    <s v="SO - 0006882"/>
    <s v="Distributor"/>
    <s v="WARE-NBV1002"/>
    <d v="2020-06-18T00:00:00"/>
    <x v="804"/>
    <d v="2020-08-18T00:00:00"/>
    <x v="579"/>
    <n v="12"/>
    <s v="USD"/>
    <x v="12"/>
    <n v="25"/>
    <n v="20"/>
    <n v="70"/>
    <x v="3"/>
    <n v="25"/>
    <n v="0.05"/>
    <n v="1018.4"/>
    <n v="570.30400000000009"/>
    <n v="5804.8799999999992"/>
    <n v="2383.0559999999987"/>
  </r>
  <r>
    <s v="SO - 0006883"/>
    <s v="In-Store"/>
    <s v="WARE-UHY1004"/>
    <d v="2020-03-10T00:00:00"/>
    <x v="804"/>
    <d v="2020-09-04T00:00:00"/>
    <x v="572"/>
    <n v="13"/>
    <s v="USD"/>
    <x v="14"/>
    <n v="7"/>
    <n v="42"/>
    <n v="223"/>
    <x v="1"/>
    <n v="36"/>
    <n v="0.05"/>
    <n v="1246.2"/>
    <n v="834.95400000000006"/>
    <n v="4735.5600000000004"/>
    <n v="1395.7440000000001"/>
  </r>
  <r>
    <s v="SO - 0006884"/>
    <s v="In-Store"/>
    <s v="WARE-MKL1006"/>
    <d v="2020-03-10T00:00:00"/>
    <x v="804"/>
    <d v="2020-09-06T00:00:00"/>
    <x v="587"/>
    <n v="27"/>
    <s v="USD"/>
    <x v="7"/>
    <n v="4"/>
    <n v="17"/>
    <n v="361"/>
    <x v="2"/>
    <n v="1"/>
    <n v="7.4999999999999997E-2"/>
    <n v="1788.9"/>
    <n v="1484.787"/>
    <n v="8273.6625000000004"/>
    <n v="849.72749999999996"/>
  </r>
  <r>
    <s v="SO - 0006885"/>
    <s v="Wholesale"/>
    <s v="WARE-UHY1004"/>
    <d v="2020-03-10T00:00:00"/>
    <x v="804"/>
    <d v="2020-09-01T00:00:00"/>
    <x v="581"/>
    <n v="15"/>
    <s v="USD"/>
    <x v="25"/>
    <n v="27"/>
    <n v="30"/>
    <n v="247"/>
    <x v="1"/>
    <n v="21"/>
    <n v="0.1"/>
    <n v="3155.7000000000003"/>
    <n v="1988.0910000000001"/>
    <n v="8520.3900000000012"/>
    <n v="2556.1170000000011"/>
  </r>
  <r>
    <s v="SO - 0006886"/>
    <s v="Wholesale"/>
    <s v="WARE-XYS1001"/>
    <d v="2020-06-18T00:00:00"/>
    <x v="804"/>
    <d v="2020-08-28T00:00:00"/>
    <x v="592"/>
    <n v="16"/>
    <s v="USD"/>
    <x v="12"/>
    <n v="25"/>
    <n v="50"/>
    <n v="29"/>
    <x v="1"/>
    <n v="36"/>
    <n v="0.1"/>
    <n v="1125.6000000000001"/>
    <n v="585.31200000000013"/>
    <n v="7091.2800000000007"/>
    <n v="2994.0959999999995"/>
  </r>
  <r>
    <s v="SO - 0006887"/>
    <s v="Online"/>
    <s v="WARE-UHY1004"/>
    <d v="2020-03-10T00:00:00"/>
    <x v="804"/>
    <d v="2020-08-24T00:00:00"/>
    <x v="584"/>
    <n v="9"/>
    <s v="USD"/>
    <x v="17"/>
    <n v="20"/>
    <n v="47"/>
    <n v="223"/>
    <x v="1"/>
    <n v="17"/>
    <n v="0.2"/>
    <n v="1072"/>
    <n v="493.12"/>
    <n v="1715.2"/>
    <n v="728.96"/>
  </r>
  <r>
    <s v="SO - 0006888"/>
    <s v="Online"/>
    <s v="WARE-NBV1002"/>
    <d v="2020-03-10T00:00:00"/>
    <x v="804"/>
    <d v="2020-09-04T00:00:00"/>
    <x v="576"/>
    <n v="8"/>
    <s v="USD"/>
    <x v="1"/>
    <n v="14"/>
    <n v="33"/>
    <n v="79"/>
    <x v="1"/>
    <n v="26"/>
    <n v="0.15"/>
    <n v="247.9"/>
    <n v="185.92500000000001"/>
    <n v="1685.72"/>
    <n v="198.31999999999994"/>
  </r>
  <r>
    <s v="SO - 0006889"/>
    <s v="In-Store"/>
    <s v="WARE-NMK1003"/>
    <d v="2020-06-18T00:00:00"/>
    <x v="804"/>
    <d v="2020-09-07T00:00:00"/>
    <x v="590"/>
    <n v="23"/>
    <s v="USD"/>
    <x v="27"/>
    <n v="1"/>
    <n v="9"/>
    <n v="186"/>
    <x v="1"/>
    <n v="2"/>
    <n v="0.15"/>
    <n v="2505.8000000000002"/>
    <n v="1077.4940000000001"/>
    <n v="12779.58"/>
    <n v="6314.6159999999991"/>
  </r>
  <r>
    <s v="SO - 0006890"/>
    <s v="Online"/>
    <s v="WARE-NMK1003"/>
    <d v="2020-03-10T00:00:00"/>
    <x v="804"/>
    <d v="2020-08-16T00:00:00"/>
    <x v="570"/>
    <n v="5"/>
    <s v="USD"/>
    <x v="18"/>
    <n v="13"/>
    <n v="48"/>
    <n v="88"/>
    <x v="1"/>
    <n v="21"/>
    <n v="0.1"/>
    <n v="1092.1000000000001"/>
    <n v="775.39100000000008"/>
    <n v="5897.34"/>
    <n v="1244.9939999999997"/>
  </r>
  <r>
    <s v="SO - 0006891"/>
    <s v="In-Store"/>
    <s v="WARE-NMK1003"/>
    <d v="2020-03-10T00:00:00"/>
    <x v="804"/>
    <d v="2020-09-09T00:00:00"/>
    <x v="581"/>
    <n v="15"/>
    <s v="USD"/>
    <x v="26"/>
    <n v="3"/>
    <n v="12"/>
    <n v="153"/>
    <x v="2"/>
    <n v="4"/>
    <n v="0.05"/>
    <n v="3999.9"/>
    <n v="2999.9250000000002"/>
    <n v="26599.334999999999"/>
    <n v="5599.8599999999969"/>
  </r>
  <r>
    <s v="SO - 0006892"/>
    <s v="Online"/>
    <s v="WARE-NBV1002"/>
    <d v="2020-03-10T00:00:00"/>
    <x v="804"/>
    <d v="2020-08-31T00:00:00"/>
    <x v="583"/>
    <n v="19"/>
    <s v="USD"/>
    <x v="18"/>
    <n v="13"/>
    <n v="26"/>
    <n v="70"/>
    <x v="0"/>
    <n v="12"/>
    <n v="0.05"/>
    <n v="1038.5"/>
    <n v="633.48500000000001"/>
    <n v="4932.875"/>
    <n v="1765.4499999999998"/>
  </r>
  <r>
    <s v="SO - 0006893"/>
    <s v="Distributor"/>
    <s v="WARE-UHY1004"/>
    <d v="2020-06-18T00:00:00"/>
    <x v="805"/>
    <d v="2020-09-01T00:00:00"/>
    <x v="577"/>
    <n v="6"/>
    <s v="USD"/>
    <x v="15"/>
    <n v="24"/>
    <n v="27"/>
    <n v="232"/>
    <x v="1"/>
    <n v="21"/>
    <n v="0.1"/>
    <n v="3852.5"/>
    <n v="2311.5"/>
    <n v="20803.5"/>
    <n v="6934.5"/>
  </r>
  <r>
    <s v="SO - 0006894"/>
    <s v="In-Store"/>
    <s v="WARE-MKL1006"/>
    <d v="2020-03-10T00:00:00"/>
    <x v="805"/>
    <d v="2020-09-02T00:00:00"/>
    <x v="583"/>
    <n v="18"/>
    <s v="USD"/>
    <x v="27"/>
    <n v="1"/>
    <n v="17"/>
    <n v="352"/>
    <x v="1"/>
    <n v="46"/>
    <n v="0.05"/>
    <n v="1018.4"/>
    <n v="661.96"/>
    <n v="1934.9599999999998"/>
    <n v="611.03999999999974"/>
  </r>
  <r>
    <s v="SO - 0006895"/>
    <s v="In-Store"/>
    <s v="WARE-NBV1002"/>
    <d v="2020-06-18T00:00:00"/>
    <x v="805"/>
    <d v="2020-08-31T00:00:00"/>
    <x v="580"/>
    <n v="13"/>
    <s v="USD"/>
    <x v="0"/>
    <n v="6"/>
    <n v="5"/>
    <n v="79"/>
    <x v="3"/>
    <n v="28"/>
    <n v="7.4999999999999997E-2"/>
    <n v="234.5"/>
    <n v="140.69999999999999"/>
    <n v="1084.5625"/>
    <n v="381.0625"/>
  </r>
  <r>
    <s v="SO - 0006896"/>
    <s v="Distributor"/>
    <s v="WARE-NBV1002"/>
    <d v="2020-03-10T00:00:00"/>
    <x v="805"/>
    <d v="2020-08-22T00:00:00"/>
    <x v="586"/>
    <n v="19"/>
    <s v="USD"/>
    <x v="12"/>
    <n v="25"/>
    <n v="10"/>
    <n v="63"/>
    <x v="0"/>
    <n v="38"/>
    <n v="0.1"/>
    <n v="998.30000000000007"/>
    <n v="778.67400000000009"/>
    <n v="4492.3500000000004"/>
    <n v="598.98"/>
  </r>
  <r>
    <s v="SO - 0006897"/>
    <s v="Online"/>
    <s v="WARE-PUJ1005"/>
    <d v="2020-06-18T00:00:00"/>
    <x v="805"/>
    <d v="2020-08-21T00:00:00"/>
    <x v="586"/>
    <n v="19"/>
    <s v="USD"/>
    <x v="20"/>
    <n v="17"/>
    <n v="46"/>
    <n v="303"/>
    <x v="1"/>
    <n v="43"/>
    <n v="7.4999999999999997E-2"/>
    <n v="2613"/>
    <n v="1541.6699999999998"/>
    <n v="7251.0750000000007"/>
    <n v="2626.0650000000014"/>
  </r>
  <r>
    <s v="SO - 0006898"/>
    <s v="Distributor"/>
    <s v="WARE-NBV1002"/>
    <d v="2020-03-10T00:00:00"/>
    <x v="805"/>
    <d v="2020-09-10T00:00:00"/>
    <x v="579"/>
    <n v="11"/>
    <s v="USD"/>
    <x v="12"/>
    <n v="25"/>
    <n v="6"/>
    <n v="83"/>
    <x v="3"/>
    <n v="28"/>
    <n v="0.4"/>
    <n v="5212.6000000000004"/>
    <n v="3283.9380000000001"/>
    <n v="21892.920000000002"/>
    <n v="-1094.645999999997"/>
  </r>
  <r>
    <s v="SO - 0006899"/>
    <s v="Online"/>
    <s v="WARE-XYS1001"/>
    <d v="2020-06-18T00:00:00"/>
    <x v="805"/>
    <d v="2020-09-08T00:00:00"/>
    <x v="572"/>
    <n v="12"/>
    <s v="USD"/>
    <x v="16"/>
    <n v="18"/>
    <n v="6"/>
    <n v="39"/>
    <x v="1"/>
    <n v="41"/>
    <n v="0.2"/>
    <n v="1159.1000000000001"/>
    <n v="498.41300000000007"/>
    <n v="1854.5600000000004"/>
    <n v="857.73400000000026"/>
  </r>
  <r>
    <s v="SO - 0006900"/>
    <s v="Wholesale"/>
    <s v="WARE-UHY1004"/>
    <d v="2020-03-10T00:00:00"/>
    <x v="805"/>
    <d v="2020-08-16T00:00:00"/>
    <x v="576"/>
    <n v="7"/>
    <s v="USD"/>
    <x v="25"/>
    <n v="27"/>
    <n v="12"/>
    <n v="238"/>
    <x v="1"/>
    <n v="35"/>
    <n v="0.1"/>
    <n v="884.4"/>
    <n v="619.07999999999993"/>
    <n v="1591.92"/>
    <n v="353.76000000000022"/>
  </r>
  <r>
    <s v="SO - 0006901"/>
    <s v="Online"/>
    <s v="WARE-NBV1002"/>
    <d v="2020-06-18T00:00:00"/>
    <x v="806"/>
    <d v="2020-09-11T00:00:00"/>
    <x v="592"/>
    <n v="14"/>
    <s v="USD"/>
    <x v="24"/>
    <n v="16"/>
    <n v="41"/>
    <n v="62"/>
    <x v="1"/>
    <n v="3"/>
    <n v="0.05"/>
    <n v="3242.8"/>
    <n v="1426.8320000000001"/>
    <n v="3080.66"/>
    <n v="1653.8279999999997"/>
  </r>
  <r>
    <s v="SO - 0006902"/>
    <s v="Online"/>
    <s v="WARE-XYS1001"/>
    <d v="2020-06-18T00:00:00"/>
    <x v="806"/>
    <d v="2020-09-10T00:00:00"/>
    <x v="583"/>
    <n v="17"/>
    <s v="USD"/>
    <x v="20"/>
    <n v="17"/>
    <n v="38"/>
    <n v="41"/>
    <x v="1"/>
    <n v="27"/>
    <n v="0.1"/>
    <n v="1005"/>
    <n v="592.94999999999993"/>
    <n v="4522.5"/>
    <n v="1557.7500000000005"/>
  </r>
  <r>
    <s v="SO - 0006903"/>
    <s v="Distributor"/>
    <s v="WARE-MKL1006"/>
    <d v="2020-03-10T00:00:00"/>
    <x v="806"/>
    <d v="2020-08-18T00:00:00"/>
    <x v="586"/>
    <n v="18"/>
    <s v="USD"/>
    <x v="8"/>
    <n v="23"/>
    <n v="29"/>
    <n v="350"/>
    <x v="1"/>
    <n v="3"/>
    <n v="7.4999999999999997E-2"/>
    <n v="917.9"/>
    <n v="743.49900000000002"/>
    <n v="849.0575"/>
    <n v="105.55849999999998"/>
  </r>
  <r>
    <s v="SO - 0006904"/>
    <s v="Online"/>
    <s v="WARE-PUJ1005"/>
    <d v="2020-06-18T00:00:00"/>
    <x v="806"/>
    <d v="2020-08-26T00:00:00"/>
    <x v="584"/>
    <n v="7"/>
    <s v="USD"/>
    <x v="18"/>
    <n v="13"/>
    <n v="3"/>
    <n v="317"/>
    <x v="1"/>
    <n v="11"/>
    <n v="0.2"/>
    <n v="5480.6"/>
    <n v="4110.4500000000007"/>
    <n v="17537.920000000002"/>
    <n v="1096.119999999999"/>
  </r>
  <r>
    <s v="SO - 0006905"/>
    <s v="In-Store"/>
    <s v="WARE-NMK1003"/>
    <d v="2020-06-18T00:00:00"/>
    <x v="806"/>
    <d v="2020-08-19T00:00:00"/>
    <x v="593"/>
    <n v="34"/>
    <s v="USD"/>
    <x v="9"/>
    <n v="8"/>
    <n v="47"/>
    <n v="185"/>
    <x v="0"/>
    <n v="34"/>
    <n v="7.4999999999999997E-2"/>
    <n v="1996.6000000000001"/>
    <n v="938.40200000000004"/>
    <n v="1846.8550000000002"/>
    <n v="908.4530000000002"/>
  </r>
  <r>
    <s v="SO - 0006906"/>
    <s v="In-Store"/>
    <s v="WARE-NMK1003"/>
    <d v="2020-03-10T00:00:00"/>
    <x v="806"/>
    <d v="2020-08-22T00:00:00"/>
    <x v="580"/>
    <n v="12"/>
    <s v="USD"/>
    <x v="14"/>
    <n v="7"/>
    <n v="42"/>
    <n v="148"/>
    <x v="4"/>
    <n v="18"/>
    <n v="0.3"/>
    <n v="5152.3"/>
    <n v="2524.627"/>
    <n v="3606.6099999999997"/>
    <n v="1081.9829999999997"/>
  </r>
  <r>
    <s v="SO - 0006907"/>
    <s v="In-Store"/>
    <s v="WARE-NMK1003"/>
    <d v="2020-03-10T00:00:00"/>
    <x v="806"/>
    <d v="2020-09-04T00:00:00"/>
    <x v="590"/>
    <n v="21"/>
    <s v="USD"/>
    <x v="26"/>
    <n v="3"/>
    <n v="9"/>
    <n v="161"/>
    <x v="0"/>
    <n v="20"/>
    <n v="7.4999999999999997E-2"/>
    <n v="850.9"/>
    <n v="714.75599999999997"/>
    <n v="3935.4125000000004"/>
    <n v="361.63250000000062"/>
  </r>
  <r>
    <s v="SO - 0006908"/>
    <s v="In-Store"/>
    <s v="WARE-UHY1004"/>
    <d v="2020-03-10T00:00:00"/>
    <x v="806"/>
    <d v="2020-08-30T00:00:00"/>
    <x v="585"/>
    <n v="24"/>
    <s v="USD"/>
    <x v="10"/>
    <n v="9"/>
    <n v="46"/>
    <n v="211"/>
    <x v="1"/>
    <n v="45"/>
    <n v="0.1"/>
    <n v="2485.7000000000003"/>
    <n v="1715.133"/>
    <n v="2237.13"/>
    <n v="521.99700000000007"/>
  </r>
  <r>
    <s v="SO - 0006909"/>
    <s v="Online"/>
    <s v="WARE-XYS1001"/>
    <d v="2020-06-18T00:00:00"/>
    <x v="806"/>
    <d v="2020-09-01T00:00:00"/>
    <x v="585"/>
    <n v="24"/>
    <s v="USD"/>
    <x v="17"/>
    <n v="20"/>
    <n v="31"/>
    <n v="48"/>
    <x v="2"/>
    <n v="8"/>
    <n v="7.4999999999999997E-2"/>
    <n v="167.5"/>
    <n v="112.22500000000001"/>
    <n v="619.75"/>
    <n v="170.84999999999997"/>
  </r>
  <r>
    <s v="SO - 0006910"/>
    <s v="In-Store"/>
    <s v="WARE-NMK1003"/>
    <d v="2020-03-10T00:00:00"/>
    <x v="806"/>
    <d v="2020-09-07T00:00:00"/>
    <x v="579"/>
    <n v="10"/>
    <s v="USD"/>
    <x v="9"/>
    <n v="8"/>
    <n v="12"/>
    <n v="187"/>
    <x v="4"/>
    <n v="18"/>
    <n v="0.05"/>
    <n v="1005"/>
    <n v="824.09999999999991"/>
    <n v="954.75"/>
    <n v="130.65000000000009"/>
  </r>
  <r>
    <s v="SO - 0006911"/>
    <s v="In-Store"/>
    <s v="WARE-NMK1003"/>
    <d v="2020-03-10T00:00:00"/>
    <x v="807"/>
    <d v="2020-08-18T00:00:00"/>
    <x v="572"/>
    <n v="10"/>
    <s v="USD"/>
    <x v="14"/>
    <n v="7"/>
    <n v="48"/>
    <n v="150"/>
    <x v="1"/>
    <n v="33"/>
    <n v="0.2"/>
    <n v="3899.4"/>
    <n v="3119.5200000000004"/>
    <n v="3119.5200000000004"/>
    <n v="0"/>
  </r>
  <r>
    <s v="SO - 0006912"/>
    <s v="Online"/>
    <s v="WARE-XYS1001"/>
    <d v="2020-06-18T00:00:00"/>
    <x v="807"/>
    <d v="2020-08-23T00:00:00"/>
    <x v="577"/>
    <n v="4"/>
    <s v="USD"/>
    <x v="5"/>
    <n v="12"/>
    <n v="1"/>
    <n v="21"/>
    <x v="4"/>
    <n v="18"/>
    <n v="0.15"/>
    <n v="3999.9"/>
    <n v="3359.9160000000002"/>
    <n v="6799.83"/>
    <n v="79.997999999999593"/>
  </r>
  <r>
    <s v="SO - 0006913"/>
    <s v="Distributor"/>
    <s v="WARE-PUJ1005"/>
    <d v="2020-06-18T00:00:00"/>
    <x v="807"/>
    <d v="2020-09-01T00:00:00"/>
    <x v="594"/>
    <n v="34"/>
    <s v="USD"/>
    <x v="12"/>
    <n v="25"/>
    <n v="18"/>
    <n v="282"/>
    <x v="2"/>
    <n v="16"/>
    <n v="7.4999999999999997E-2"/>
    <n v="1869.3"/>
    <n v="1271.124"/>
    <n v="6916.41"/>
    <n v="1831.9139999999998"/>
  </r>
  <r>
    <s v="SO - 0006914"/>
    <s v="In-Store"/>
    <s v="WARE-UHY1004"/>
    <d v="2020-03-10T00:00:00"/>
    <x v="807"/>
    <d v="2020-08-27T00:00:00"/>
    <x v="580"/>
    <n v="11"/>
    <s v="USD"/>
    <x v="14"/>
    <n v="7"/>
    <n v="12"/>
    <n v="217"/>
    <x v="1"/>
    <n v="32"/>
    <n v="0.05"/>
    <n v="5540.9000000000005"/>
    <n v="2437.9960000000001"/>
    <n v="21055.420000000002"/>
    <n v="11303.436000000002"/>
  </r>
  <r>
    <s v="SO - 0006915"/>
    <s v="Wholesale"/>
    <s v="WARE-NMK1003"/>
    <d v="2020-06-18T00:00:00"/>
    <x v="807"/>
    <d v="2020-09-10T00:00:00"/>
    <x v="590"/>
    <n v="20"/>
    <s v="USD"/>
    <x v="21"/>
    <n v="26"/>
    <n v="25"/>
    <n v="161"/>
    <x v="3"/>
    <n v="25"/>
    <n v="7.4999999999999997E-2"/>
    <n v="201"/>
    <n v="158.79000000000002"/>
    <n v="1301.4750000000001"/>
    <n v="189.94499999999994"/>
  </r>
  <r>
    <s v="SO - 0006916"/>
    <s v="Distributor"/>
    <s v="WARE-NMK1003"/>
    <d v="2020-03-10T00:00:00"/>
    <x v="807"/>
    <d v="2020-08-20T00:00:00"/>
    <x v="572"/>
    <n v="10"/>
    <s v="USD"/>
    <x v="15"/>
    <n v="24"/>
    <n v="43"/>
    <n v="143"/>
    <x v="3"/>
    <n v="6"/>
    <n v="0.1"/>
    <n v="3088.7000000000003"/>
    <n v="2223.864"/>
    <n v="13899.150000000001"/>
    <n v="2779.8300000000017"/>
  </r>
  <r>
    <s v="SO - 0006917"/>
    <s v="Online"/>
    <s v="WARE-PUJ1005"/>
    <d v="2020-03-10T00:00:00"/>
    <x v="807"/>
    <d v="2020-09-07T00:00:00"/>
    <x v="579"/>
    <n v="9"/>
    <s v="USD"/>
    <x v="20"/>
    <n v="17"/>
    <n v="32"/>
    <n v="275"/>
    <x v="0"/>
    <n v="34"/>
    <n v="7.4999999999999997E-2"/>
    <n v="1005"/>
    <n v="723.6"/>
    <n v="929.625"/>
    <n v="206.02499999999998"/>
  </r>
  <r>
    <s v="SO - 0006918"/>
    <s v="Online"/>
    <s v="WARE-MKL1006"/>
    <d v="2020-03-10T00:00:00"/>
    <x v="807"/>
    <d v="2020-09-02T00:00:00"/>
    <x v="580"/>
    <n v="11"/>
    <s v="USD"/>
    <x v="5"/>
    <n v="12"/>
    <n v="10"/>
    <n v="351"/>
    <x v="1"/>
    <n v="2"/>
    <n v="0.05"/>
    <n v="1681.7"/>
    <n v="924.93500000000006"/>
    <n v="11183.304999999998"/>
    <n v="4708.7599999999984"/>
  </r>
  <r>
    <s v="SO - 0006919"/>
    <s v="Online"/>
    <s v="WARE-UHY1004"/>
    <d v="2020-06-18T00:00:00"/>
    <x v="807"/>
    <d v="2020-08-28T00:00:00"/>
    <x v="578"/>
    <n v="3"/>
    <s v="USD"/>
    <x v="19"/>
    <n v="19"/>
    <n v="21"/>
    <n v="246"/>
    <x v="0"/>
    <n v="12"/>
    <n v="0.15"/>
    <n v="998.30000000000007"/>
    <n v="838.572"/>
    <n v="848.55500000000006"/>
    <n v="9.9830000000000609"/>
  </r>
  <r>
    <s v="SO - 0006920"/>
    <s v="Wholesale"/>
    <s v="WARE-MKL1006"/>
    <d v="2020-03-10T00:00:00"/>
    <x v="808"/>
    <d v="2020-08-20T00:00:00"/>
    <x v="579"/>
    <n v="8"/>
    <s v="USD"/>
    <x v="3"/>
    <n v="28"/>
    <n v="47"/>
    <n v="352"/>
    <x v="0"/>
    <n v="34"/>
    <n v="0.4"/>
    <n v="1018.4"/>
    <n v="488.83199999999999"/>
    <n v="1222.08"/>
    <n v="244.41599999999994"/>
  </r>
  <r>
    <s v="SO - 0006921"/>
    <s v="In-Store"/>
    <s v="WARE-NMK1003"/>
    <d v="2020-06-18T00:00:00"/>
    <x v="808"/>
    <d v="2020-08-24T00:00:00"/>
    <x v="595"/>
    <n v="26"/>
    <s v="USD"/>
    <x v="22"/>
    <n v="11"/>
    <n v="3"/>
    <n v="177"/>
    <x v="1"/>
    <n v="46"/>
    <n v="0.05"/>
    <n v="227.8"/>
    <n v="95.676000000000002"/>
    <n v="1731.28"/>
    <n v="965.87199999999996"/>
  </r>
  <r>
    <s v="SO - 0006922"/>
    <s v="Distributor"/>
    <s v="WARE-UHY1004"/>
    <d v="2020-03-10T00:00:00"/>
    <x v="808"/>
    <d v="2020-08-25T00:00:00"/>
    <x v="581"/>
    <n v="11"/>
    <s v="USD"/>
    <x v="2"/>
    <n v="21"/>
    <n v="9"/>
    <n v="255"/>
    <x v="0"/>
    <n v="20"/>
    <n v="7.4999999999999997E-2"/>
    <n v="261.3"/>
    <n v="112.35900000000001"/>
    <n v="1691.9175000000002"/>
    <n v="905.40450000000021"/>
  </r>
  <r>
    <s v="SO - 0006923"/>
    <s v="In-Store"/>
    <s v="WARE-PUJ1005"/>
    <d v="2020-03-10T00:00:00"/>
    <x v="808"/>
    <d v="2020-09-02T00:00:00"/>
    <x v="585"/>
    <n v="22"/>
    <s v="USD"/>
    <x v="27"/>
    <n v="1"/>
    <n v="2"/>
    <n v="328"/>
    <x v="1"/>
    <n v="43"/>
    <n v="7.4999999999999997E-2"/>
    <n v="3886"/>
    <n v="2681.3399999999997"/>
    <n v="21567.3"/>
    <n v="5479.260000000002"/>
  </r>
  <r>
    <s v="SO - 0006924"/>
    <s v="In-Store"/>
    <s v="WARE-NBV1002"/>
    <d v="2020-06-18T00:00:00"/>
    <x v="809"/>
    <d v="2020-08-23T00:00:00"/>
    <x v="580"/>
    <n v="9"/>
    <s v="USD"/>
    <x v="14"/>
    <n v="7"/>
    <n v="32"/>
    <n v="82"/>
    <x v="1"/>
    <n v="26"/>
    <n v="0.05"/>
    <n v="5802.2"/>
    <n v="4177.5839999999998"/>
    <n v="27560.449999999997"/>
    <n v="6672.5299999999988"/>
  </r>
  <r>
    <s v="SO - 0006925"/>
    <s v="Distributor"/>
    <s v="WARE-XYS1001"/>
    <d v="2020-06-18T00:00:00"/>
    <x v="809"/>
    <d v="2020-08-23T00:00:00"/>
    <x v="584"/>
    <n v="4"/>
    <s v="USD"/>
    <x v="8"/>
    <n v="23"/>
    <n v="29"/>
    <n v="54"/>
    <x v="2"/>
    <n v="13"/>
    <n v="0.4"/>
    <n v="1279.7"/>
    <n v="627.053"/>
    <n v="3839.1"/>
    <n v="703.83500000000004"/>
  </r>
  <r>
    <s v="SO - 0006926"/>
    <s v="Wholesale"/>
    <s v="WARE-UHY1004"/>
    <d v="2020-06-18T00:00:00"/>
    <x v="809"/>
    <d v="2020-09-06T00:00:00"/>
    <x v="572"/>
    <n v="8"/>
    <s v="USD"/>
    <x v="3"/>
    <n v="28"/>
    <n v="3"/>
    <n v="212"/>
    <x v="0"/>
    <n v="19"/>
    <n v="7.4999999999999997E-2"/>
    <n v="2331.6"/>
    <n v="1725.384"/>
    <n v="17253.84"/>
    <n v="3450.768"/>
  </r>
  <r>
    <s v="SO - 0006927"/>
    <s v="Wholesale"/>
    <s v="WARE-PUJ1005"/>
    <d v="2020-06-18T00:00:00"/>
    <x v="809"/>
    <d v="2020-08-30T00:00:00"/>
    <x v="579"/>
    <n v="7"/>
    <s v="USD"/>
    <x v="25"/>
    <n v="27"/>
    <n v="17"/>
    <n v="315"/>
    <x v="1"/>
    <n v="27"/>
    <n v="7.4999999999999997E-2"/>
    <n v="5098.7"/>
    <n v="3059.22"/>
    <n v="4716.2974999999997"/>
    <n v="1657.0774999999999"/>
  </r>
  <r>
    <s v="SO - 0006928"/>
    <s v="Distributor"/>
    <s v="WARE-PUJ1005"/>
    <d v="2020-03-10T00:00:00"/>
    <x v="809"/>
    <d v="2020-08-26T00:00:00"/>
    <x v="577"/>
    <n v="2"/>
    <s v="USD"/>
    <x v="12"/>
    <n v="25"/>
    <n v="15"/>
    <n v="269"/>
    <x v="1"/>
    <n v="3"/>
    <n v="0.3"/>
    <n v="2680"/>
    <n v="1179.2"/>
    <n v="1875.9999999999998"/>
    <n v="696.79999999999973"/>
  </r>
  <r>
    <s v="SO - 0006929"/>
    <s v="In-Store"/>
    <s v="WARE-UHY1004"/>
    <d v="2020-03-10T00:00:00"/>
    <x v="809"/>
    <d v="2020-09-09T00:00:00"/>
    <x v="582"/>
    <n v="16"/>
    <s v="USD"/>
    <x v="13"/>
    <n v="2"/>
    <n v="10"/>
    <n v="239"/>
    <x v="1"/>
    <n v="29"/>
    <n v="0.05"/>
    <n v="2666.6"/>
    <n v="2239.944"/>
    <n v="7599.8099999999986"/>
    <n v="879.97799999999825"/>
  </r>
  <r>
    <s v="SO - 0006930"/>
    <s v="In-Store"/>
    <s v="WARE-NBV1002"/>
    <d v="2020-06-18T00:00:00"/>
    <x v="809"/>
    <d v="2020-09-09T00:00:00"/>
    <x v="588"/>
    <n v="17"/>
    <s v="USD"/>
    <x v="14"/>
    <n v="7"/>
    <n v="35"/>
    <n v="71"/>
    <x v="2"/>
    <n v="4"/>
    <n v="0.4"/>
    <n v="2592.9"/>
    <n v="1089.018"/>
    <n v="10890.179999999998"/>
    <n v="3267.0539999999983"/>
  </r>
  <r>
    <s v="SO - 0006931"/>
    <s v="In-Store"/>
    <s v="WARE-PUJ1005"/>
    <d v="2020-03-10T00:00:00"/>
    <x v="809"/>
    <d v="2020-08-26T00:00:00"/>
    <x v="579"/>
    <n v="7"/>
    <s v="USD"/>
    <x v="5"/>
    <n v="12"/>
    <n v="9"/>
    <n v="318"/>
    <x v="1"/>
    <n v="35"/>
    <n v="0.15"/>
    <n v="1078.7"/>
    <n v="474.62800000000004"/>
    <n v="5501.3700000000008"/>
    <n v="2653.6020000000008"/>
  </r>
  <r>
    <s v="SO - 0006932"/>
    <s v="Wholesale"/>
    <s v="WARE-NMK1003"/>
    <d v="2020-06-18T00:00:00"/>
    <x v="810"/>
    <d v="2020-09-10T00:00:00"/>
    <x v="596"/>
    <n v="29"/>
    <s v="USD"/>
    <x v="25"/>
    <n v="27"/>
    <n v="34"/>
    <n v="147"/>
    <x v="4"/>
    <n v="9"/>
    <n v="0.05"/>
    <n v="6003.2"/>
    <n v="4322.3040000000001"/>
    <n v="45624.32"/>
    <n v="11045.887999999999"/>
  </r>
  <r>
    <s v="SO - 0006933"/>
    <s v="Online"/>
    <s v="WARE-PUJ1005"/>
    <d v="2020-03-10T00:00:00"/>
    <x v="810"/>
    <d v="2020-09-07T00:00:00"/>
    <x v="583"/>
    <n v="13"/>
    <s v="USD"/>
    <x v="20"/>
    <n v="17"/>
    <n v="33"/>
    <n v="308"/>
    <x v="1"/>
    <n v="21"/>
    <n v="0.1"/>
    <n v="2458.9"/>
    <n v="1524.518"/>
    <n v="17704.080000000002"/>
    <n v="5507.9360000000015"/>
  </r>
  <r>
    <s v="SO - 0006934"/>
    <s v="Online"/>
    <s v="WARE-NMK1003"/>
    <d v="2020-06-18T00:00:00"/>
    <x v="810"/>
    <d v="2020-08-31T00:00:00"/>
    <x v="594"/>
    <n v="31"/>
    <s v="USD"/>
    <x v="16"/>
    <n v="18"/>
    <n v="31"/>
    <n v="123"/>
    <x v="0"/>
    <n v="5"/>
    <n v="0.05"/>
    <n v="3839.1"/>
    <n v="2418.6329999999998"/>
    <n v="3647.1449999999995"/>
    <n v="1228.5119999999997"/>
  </r>
  <r>
    <s v="SO - 0006935"/>
    <s v="In-Store"/>
    <s v="WARE-UHY1004"/>
    <d v="2020-06-18T00:00:00"/>
    <x v="810"/>
    <d v="2020-08-26T00:00:00"/>
    <x v="596"/>
    <n v="29"/>
    <s v="USD"/>
    <x v="6"/>
    <n v="10"/>
    <n v="35"/>
    <n v="218"/>
    <x v="0"/>
    <n v="12"/>
    <n v="0.4"/>
    <n v="6492.3"/>
    <n v="4869.2250000000004"/>
    <n v="27267.66"/>
    <n v="-6816.9150000000045"/>
  </r>
  <r>
    <s v="SO - 0006936"/>
    <s v="Distributor"/>
    <s v="WARE-MKL1006"/>
    <d v="2020-03-10T00:00:00"/>
    <x v="810"/>
    <d v="2020-09-06T00:00:00"/>
    <x v="594"/>
    <n v="31"/>
    <s v="USD"/>
    <x v="8"/>
    <n v="23"/>
    <n v="30"/>
    <n v="367"/>
    <x v="0"/>
    <n v="5"/>
    <n v="0.1"/>
    <n v="3912.8"/>
    <n v="2817.2159999999999"/>
    <n v="28172.160000000003"/>
    <n v="5634.4320000000043"/>
  </r>
  <r>
    <s v="SO - 0006937"/>
    <s v="In-Store"/>
    <s v="WARE-MKL1006"/>
    <d v="2020-06-18T00:00:00"/>
    <x v="810"/>
    <d v="2020-09-14T00:00:00"/>
    <x v="582"/>
    <n v="15"/>
    <s v="USD"/>
    <x v="14"/>
    <n v="7"/>
    <n v="34"/>
    <n v="340"/>
    <x v="1"/>
    <n v="29"/>
    <n v="0.05"/>
    <n v="1085.4000000000001"/>
    <n v="792.3420000000001"/>
    <n v="3093.3900000000003"/>
    <n v="716.36400000000003"/>
  </r>
  <r>
    <s v="SO - 0006938"/>
    <s v="In-Store"/>
    <s v="WARE-UHY1004"/>
    <d v="2020-06-18T00:00:00"/>
    <x v="810"/>
    <d v="2020-08-23T00:00:00"/>
    <x v="592"/>
    <n v="10"/>
    <s v="USD"/>
    <x v="6"/>
    <n v="10"/>
    <n v="28"/>
    <n v="238"/>
    <x v="2"/>
    <n v="4"/>
    <n v="0.05"/>
    <n v="3296.4"/>
    <n v="1911.912"/>
    <n v="9394.74"/>
    <n v="3659.0039999999999"/>
  </r>
  <r>
    <s v="SO - 0006939"/>
    <s v="Distributor"/>
    <s v="WARE-NBV1002"/>
    <d v="2020-03-10T00:00:00"/>
    <x v="810"/>
    <d v="2020-08-31T00:00:00"/>
    <x v="597"/>
    <n v="23"/>
    <s v="USD"/>
    <x v="2"/>
    <n v="21"/>
    <n v="6"/>
    <n v="64"/>
    <x v="2"/>
    <n v="8"/>
    <n v="0.1"/>
    <n v="5661.5"/>
    <n v="3623.36"/>
    <n v="35667.450000000004"/>
    <n v="10303.930000000004"/>
  </r>
  <r>
    <s v="SO - 0006940"/>
    <s v="Online"/>
    <s v="WARE-MKL1006"/>
    <d v="2020-06-18T00:00:00"/>
    <x v="810"/>
    <d v="2020-09-05T00:00:00"/>
    <x v="588"/>
    <n v="16"/>
    <s v="USD"/>
    <x v="24"/>
    <n v="16"/>
    <n v="37"/>
    <n v="350"/>
    <x v="2"/>
    <n v="7"/>
    <n v="0.3"/>
    <n v="964.80000000000007"/>
    <n v="549.93600000000004"/>
    <n v="675.36"/>
    <n v="125.42399999999998"/>
  </r>
  <r>
    <s v="SO - 0006941"/>
    <s v="In-Store"/>
    <s v="WARE-NBV1002"/>
    <d v="2020-03-10T00:00:00"/>
    <x v="811"/>
    <d v="2020-08-28T00:00:00"/>
    <x v="580"/>
    <n v="7"/>
    <s v="USD"/>
    <x v="22"/>
    <n v="11"/>
    <n v="7"/>
    <n v="83"/>
    <x v="1"/>
    <n v="21"/>
    <n v="7.4999999999999997E-2"/>
    <n v="2633.1"/>
    <n v="1079.5709999999999"/>
    <n v="19484.939999999999"/>
    <n v="10848.371999999999"/>
  </r>
  <r>
    <s v="SO - 0006942"/>
    <s v="Online"/>
    <s v="WARE-NMK1003"/>
    <d v="2020-06-18T00:00:00"/>
    <x v="811"/>
    <d v="2020-09-16T00:00:00"/>
    <x v="595"/>
    <n v="23"/>
    <s v="USD"/>
    <x v="20"/>
    <n v="17"/>
    <n v="34"/>
    <n v="189"/>
    <x v="1"/>
    <n v="3"/>
    <n v="7.4999999999999997E-2"/>
    <n v="864.30000000000007"/>
    <n v="630.93900000000008"/>
    <n v="6395.8200000000006"/>
    <n v="1348.308"/>
  </r>
  <r>
    <s v="SO - 0006943"/>
    <s v="Wholesale"/>
    <s v="WARE-NMK1003"/>
    <d v="2020-06-18T00:00:00"/>
    <x v="811"/>
    <d v="2020-08-27T00:00:00"/>
    <x v="593"/>
    <n v="29"/>
    <s v="USD"/>
    <x v="3"/>
    <n v="28"/>
    <n v="31"/>
    <n v="192"/>
    <x v="0"/>
    <n v="5"/>
    <n v="0.05"/>
    <n v="2331.6"/>
    <n v="1095.8519999999999"/>
    <n v="8860.08"/>
    <n v="4476.6720000000005"/>
  </r>
  <r>
    <s v="SO - 0006944"/>
    <s v="In-Store"/>
    <s v="WARE-NMK1003"/>
    <d v="2020-03-10T00:00:00"/>
    <x v="811"/>
    <d v="2020-08-24T00:00:00"/>
    <x v="588"/>
    <n v="15"/>
    <s v="USD"/>
    <x v="27"/>
    <n v="1"/>
    <n v="47"/>
    <n v="121"/>
    <x v="1"/>
    <n v="46"/>
    <n v="7.4999999999999997E-2"/>
    <n v="844.2"/>
    <n v="709.12800000000004"/>
    <n v="3123.5400000000004"/>
    <n v="287.02800000000025"/>
  </r>
  <r>
    <s v="SO - 0006945"/>
    <s v="Online"/>
    <s v="WARE-XYS1001"/>
    <d v="2020-06-18T00:00:00"/>
    <x v="811"/>
    <d v="2020-09-08T00:00:00"/>
    <x v="590"/>
    <n v="16"/>
    <s v="USD"/>
    <x v="16"/>
    <n v="18"/>
    <n v="35"/>
    <n v="34"/>
    <x v="2"/>
    <n v="8"/>
    <n v="0.05"/>
    <n v="3993.2000000000003"/>
    <n v="1677.144"/>
    <n v="30348.32"/>
    <n v="16931.167999999998"/>
  </r>
  <r>
    <s v="SO - 0006946"/>
    <s v="In-Store"/>
    <s v="WARE-NBV1002"/>
    <d v="2020-06-18T00:00:00"/>
    <x v="812"/>
    <d v="2020-09-14T00:00:00"/>
    <x v="598"/>
    <n v="26"/>
    <s v="USD"/>
    <x v="6"/>
    <n v="10"/>
    <n v="35"/>
    <n v="71"/>
    <x v="0"/>
    <n v="19"/>
    <n v="0.1"/>
    <n v="268"/>
    <n v="176.88"/>
    <n v="1929.6000000000001"/>
    <n v="514.56000000000017"/>
  </r>
  <r>
    <s v="SO - 0006947"/>
    <s v="Online"/>
    <s v="WARE-MKL1006"/>
    <d v="2020-03-10T00:00:00"/>
    <x v="812"/>
    <d v="2020-08-26T00:00:00"/>
    <x v="597"/>
    <n v="21"/>
    <s v="USD"/>
    <x v="19"/>
    <n v="19"/>
    <n v="28"/>
    <n v="334"/>
    <x v="1"/>
    <n v="36"/>
    <n v="7.4999999999999997E-2"/>
    <n v="6056.8"/>
    <n v="2846.6959999999999"/>
    <n v="5602.5400000000009"/>
    <n v="2755.844000000001"/>
  </r>
  <r>
    <s v="SO - 0006948"/>
    <s v="Online"/>
    <s v="WARE-XYS1001"/>
    <d v="2020-06-18T00:00:00"/>
    <x v="812"/>
    <d v="2020-08-25T00:00:00"/>
    <x v="588"/>
    <n v="14"/>
    <s v="USD"/>
    <x v="16"/>
    <n v="18"/>
    <n v="21"/>
    <n v="44"/>
    <x v="2"/>
    <n v="7"/>
    <n v="0.05"/>
    <n v="1943"/>
    <n v="1262.95"/>
    <n v="3691.7"/>
    <n v="1165.7999999999997"/>
  </r>
  <r>
    <s v="SO - 0006949"/>
    <s v="In-Store"/>
    <s v="WARE-XYS1001"/>
    <d v="2020-03-10T00:00:00"/>
    <x v="812"/>
    <d v="2020-08-24T00:00:00"/>
    <x v="582"/>
    <n v="13"/>
    <s v="USD"/>
    <x v="22"/>
    <n v="11"/>
    <n v="36"/>
    <n v="41"/>
    <x v="1"/>
    <n v="26"/>
    <n v="0.15"/>
    <n v="1192.6000000000001"/>
    <n v="954.08000000000015"/>
    <n v="1013.71"/>
    <n v="59.629999999999882"/>
  </r>
  <r>
    <s v="SO - 0006950"/>
    <s v="Distributor"/>
    <s v="WARE-NBV1002"/>
    <d v="2020-06-18T00:00:00"/>
    <x v="812"/>
    <d v="2020-08-25T00:00:00"/>
    <x v="592"/>
    <n v="8"/>
    <s v="USD"/>
    <x v="8"/>
    <n v="23"/>
    <n v="25"/>
    <n v="83"/>
    <x v="1"/>
    <n v="43"/>
    <n v="0.05"/>
    <n v="2539.3000000000002"/>
    <n v="1879.0820000000001"/>
    <n v="19298.68"/>
    <n v="4266.0239999999994"/>
  </r>
  <r>
    <s v="SO - 0006951"/>
    <s v="In-Store"/>
    <s v="WARE-PUJ1005"/>
    <d v="2020-06-18T00:00:00"/>
    <x v="812"/>
    <d v="2020-09-03T00:00:00"/>
    <x v="572"/>
    <n v="5"/>
    <s v="USD"/>
    <x v="14"/>
    <n v="7"/>
    <n v="45"/>
    <n v="295"/>
    <x v="1"/>
    <n v="30"/>
    <n v="7.4999999999999997E-2"/>
    <n v="1782.2"/>
    <n v="712.88000000000011"/>
    <n v="8242.6750000000011"/>
    <n v="4678.2750000000005"/>
  </r>
  <r>
    <s v="SO - 0006952"/>
    <s v="Distributor"/>
    <s v="WARE-PUJ1005"/>
    <d v="2020-06-18T00:00:00"/>
    <x v="812"/>
    <d v="2020-09-11T00:00:00"/>
    <x v="588"/>
    <n v="14"/>
    <s v="USD"/>
    <x v="15"/>
    <n v="24"/>
    <n v="27"/>
    <n v="274"/>
    <x v="1"/>
    <n v="32"/>
    <n v="7.4999999999999997E-2"/>
    <n v="1132.3"/>
    <n v="566.15"/>
    <n v="4189.51"/>
    <n v="1924.9100000000003"/>
  </r>
  <r>
    <s v="SO - 0006953"/>
    <s v="Wholesale"/>
    <s v="WARE-UHY1004"/>
    <d v="2020-03-10T00:00:00"/>
    <x v="812"/>
    <d v="2020-08-31T00:00:00"/>
    <x v="587"/>
    <n v="19"/>
    <s v="USD"/>
    <x v="25"/>
    <n v="27"/>
    <n v="11"/>
    <n v="211"/>
    <x v="1"/>
    <n v="36"/>
    <n v="0.05"/>
    <n v="1005"/>
    <n v="592.94999999999993"/>
    <n v="2864.25"/>
    <n v="1085.4000000000001"/>
  </r>
  <r>
    <s v="SO - 0006954"/>
    <s v="Online"/>
    <s v="WARE-XYS1001"/>
    <d v="2020-03-10T00:00:00"/>
    <x v="812"/>
    <d v="2020-09-08T00:00:00"/>
    <x v="585"/>
    <n v="18"/>
    <s v="USD"/>
    <x v="16"/>
    <n v="18"/>
    <n v="39"/>
    <n v="18"/>
    <x v="1"/>
    <n v="2"/>
    <n v="0.2"/>
    <n v="978.2"/>
    <n v="616.26600000000008"/>
    <n v="6260.4800000000005"/>
    <n v="1330.3519999999999"/>
  </r>
  <r>
    <s v="SO - 0006955"/>
    <s v="Online"/>
    <s v="WARE-MKL1006"/>
    <d v="2020-06-18T00:00:00"/>
    <x v="812"/>
    <d v="2020-09-16T00:00:00"/>
    <x v="585"/>
    <n v="18"/>
    <s v="USD"/>
    <x v="5"/>
    <n v="12"/>
    <n v="49"/>
    <n v="340"/>
    <x v="2"/>
    <n v="4"/>
    <n v="0.15"/>
    <n v="6452.1"/>
    <n v="4580.991"/>
    <n v="10968.57"/>
    <n v="1806.5879999999997"/>
  </r>
  <r>
    <s v="SO - 0006956"/>
    <s v="Distributor"/>
    <s v="WARE-PUJ1005"/>
    <d v="2020-03-10T00:00:00"/>
    <x v="813"/>
    <d v="2020-08-28T00:00:00"/>
    <x v="595"/>
    <n v="21"/>
    <s v="USD"/>
    <x v="4"/>
    <n v="22"/>
    <n v="31"/>
    <n v="306"/>
    <x v="0"/>
    <n v="5"/>
    <n v="7.4999999999999997E-2"/>
    <n v="1943"/>
    <n v="1360.1"/>
    <n v="12580.925000000001"/>
    <n v="3060.2250000000022"/>
  </r>
  <r>
    <s v="SO - 0006957"/>
    <s v="Wholesale"/>
    <s v="WARE-NBV1002"/>
    <d v="2020-03-10T00:00:00"/>
    <x v="813"/>
    <d v="2020-09-11T00:00:00"/>
    <x v="592"/>
    <n v="7"/>
    <s v="USD"/>
    <x v="12"/>
    <n v="25"/>
    <n v="11"/>
    <n v="64"/>
    <x v="3"/>
    <n v="28"/>
    <n v="7.4999999999999997E-2"/>
    <n v="1025.1000000000001"/>
    <n v="461.29500000000007"/>
    <n v="6637.5225000000009"/>
    <n v="3408.4575000000004"/>
  </r>
  <r>
    <s v="SO - 0006958"/>
    <s v="Distributor"/>
    <s v="WARE-MKL1006"/>
    <d v="2020-06-18T00:00:00"/>
    <x v="813"/>
    <d v="2020-09-13T00:00:00"/>
    <x v="586"/>
    <n v="11"/>
    <s v="USD"/>
    <x v="4"/>
    <n v="22"/>
    <n v="12"/>
    <n v="335"/>
    <x v="3"/>
    <n v="28"/>
    <n v="0.1"/>
    <n v="5829"/>
    <n v="4196.88"/>
    <n v="20984.400000000001"/>
    <n v="4196.880000000001"/>
  </r>
  <r>
    <s v="SO - 0006959"/>
    <s v="In-Store"/>
    <s v="WARE-UHY1004"/>
    <d v="2020-06-18T00:00:00"/>
    <x v="813"/>
    <d v="2020-09-14T00:00:00"/>
    <x v="597"/>
    <n v="20"/>
    <s v="USD"/>
    <x v="22"/>
    <n v="11"/>
    <n v="21"/>
    <n v="224"/>
    <x v="3"/>
    <n v="25"/>
    <n v="0.1"/>
    <n v="1072"/>
    <n v="621.76"/>
    <n v="2894.4"/>
    <n v="1029.1200000000001"/>
  </r>
  <r>
    <s v="SO - 0006960"/>
    <s v="Wholesale"/>
    <s v="WARE-NBV1002"/>
    <d v="2020-03-10T00:00:00"/>
    <x v="813"/>
    <d v="2020-08-30T00:00:00"/>
    <x v="582"/>
    <n v="12"/>
    <s v="USD"/>
    <x v="3"/>
    <n v="28"/>
    <n v="7"/>
    <n v="82"/>
    <x v="3"/>
    <n v="28"/>
    <n v="0.05"/>
    <n v="2391.9"/>
    <n v="1698.249"/>
    <n v="15906.134999999998"/>
    <n v="4018.391999999998"/>
  </r>
  <r>
    <s v="SO - 0006961"/>
    <s v="In-Store"/>
    <s v="WARE-MKL1006"/>
    <d v="2020-06-18T00:00:00"/>
    <x v="813"/>
    <d v="2020-09-03T00:00:00"/>
    <x v="592"/>
    <n v="7"/>
    <s v="USD"/>
    <x v="6"/>
    <n v="10"/>
    <n v="21"/>
    <n v="348"/>
    <x v="1"/>
    <n v="35"/>
    <n v="7.4999999999999997E-2"/>
    <n v="3624.7000000000003"/>
    <n v="2646.0309999999999"/>
    <n v="20117.085000000003"/>
    <n v="4240.8990000000031"/>
  </r>
  <r>
    <s v="SO - 0006962"/>
    <s v="In-Store"/>
    <s v="WARE-XYS1001"/>
    <d v="2020-06-18T00:00:00"/>
    <x v="813"/>
    <d v="2020-08-28T00:00:00"/>
    <x v="595"/>
    <n v="21"/>
    <s v="USD"/>
    <x v="9"/>
    <n v="8"/>
    <n v="34"/>
    <n v="1"/>
    <x v="1"/>
    <n v="23"/>
    <n v="0.05"/>
    <n v="2720.2000000000003"/>
    <n v="1251.2920000000001"/>
    <n v="20673.52"/>
    <n v="10663.183999999999"/>
  </r>
  <r>
    <s v="SO - 0006963"/>
    <s v="In-Store"/>
    <s v="WARE-NMK1003"/>
    <d v="2020-03-10T00:00:00"/>
    <x v="813"/>
    <d v="2020-09-03T00:00:00"/>
    <x v="589"/>
    <n v="19"/>
    <s v="USD"/>
    <x v="5"/>
    <n v="12"/>
    <n v="16"/>
    <n v="126"/>
    <x v="2"/>
    <n v="4"/>
    <n v="0.2"/>
    <n v="6398.5"/>
    <n v="4606.92"/>
    <n v="35831.599999999999"/>
    <n v="3583.1599999999962"/>
  </r>
  <r>
    <s v="SO - 0006964"/>
    <s v="Online"/>
    <s v="WARE-NMK1003"/>
    <d v="2020-06-18T00:00:00"/>
    <x v="813"/>
    <d v="2020-09-05T00:00:00"/>
    <x v="586"/>
    <n v="11"/>
    <s v="USD"/>
    <x v="23"/>
    <n v="15"/>
    <n v="4"/>
    <n v="88"/>
    <x v="1"/>
    <n v="24"/>
    <n v="0.1"/>
    <n v="1118.9000000000001"/>
    <n v="604.20600000000013"/>
    <n v="8056.0800000000008"/>
    <n v="3222.4319999999998"/>
  </r>
  <r>
    <s v="SO - 0006965"/>
    <s v="In-Store"/>
    <s v="WARE-NMK1003"/>
    <d v="2020-06-18T00:00:00"/>
    <x v="813"/>
    <d v="2020-08-27T00:00:00"/>
    <x v="590"/>
    <n v="14"/>
    <s v="USD"/>
    <x v="27"/>
    <n v="1"/>
    <n v="45"/>
    <n v="181"/>
    <x v="3"/>
    <n v="25"/>
    <n v="0.2"/>
    <n v="207.70000000000002"/>
    <n v="128.774"/>
    <n v="996.96"/>
    <n v="224.31600000000003"/>
  </r>
  <r>
    <s v="SO - 0006966"/>
    <s v="Distributor"/>
    <s v="WARE-PUJ1005"/>
    <d v="2020-06-18T00:00:00"/>
    <x v="813"/>
    <d v="2020-09-08T00:00:00"/>
    <x v="583"/>
    <n v="10"/>
    <s v="USD"/>
    <x v="4"/>
    <n v="22"/>
    <n v="29"/>
    <n v="310"/>
    <x v="1"/>
    <n v="39"/>
    <n v="0.2"/>
    <n v="1025.1000000000001"/>
    <n v="420.29100000000005"/>
    <n v="3280.3200000000006"/>
    <n v="1599.1560000000004"/>
  </r>
  <r>
    <s v="SO - 0006967"/>
    <s v="Wholesale"/>
    <s v="WARE-UHY1004"/>
    <d v="2020-03-10T00:00:00"/>
    <x v="814"/>
    <d v="2020-09-19T00:00:00"/>
    <x v="585"/>
    <n v="16"/>
    <s v="USD"/>
    <x v="21"/>
    <n v="26"/>
    <n v="37"/>
    <n v="231"/>
    <x v="4"/>
    <n v="10"/>
    <n v="0.15"/>
    <n v="5393.5"/>
    <n v="3667.5800000000004"/>
    <n v="18337.899999999998"/>
    <n v="3667.5799999999963"/>
  </r>
  <r>
    <s v="SO - 0006968"/>
    <s v="In-Store"/>
    <s v="WARE-NBV1002"/>
    <d v="2020-06-18T00:00:00"/>
    <x v="814"/>
    <d v="2020-08-31T00:00:00"/>
    <x v="592"/>
    <n v="6"/>
    <s v="USD"/>
    <x v="10"/>
    <n v="9"/>
    <n v="29"/>
    <n v="72"/>
    <x v="3"/>
    <n v="47"/>
    <n v="7.4999999999999997E-2"/>
    <n v="3999.9"/>
    <n v="3319.9169999999999"/>
    <n v="7399.8150000000005"/>
    <n v="759.98100000000068"/>
  </r>
  <r>
    <s v="SO - 0006969"/>
    <s v="Wholesale"/>
    <s v="WARE-NMK1003"/>
    <d v="2020-03-10T00:00:00"/>
    <x v="814"/>
    <d v="2020-09-14T00:00:00"/>
    <x v="586"/>
    <n v="10"/>
    <s v="USD"/>
    <x v="25"/>
    <n v="27"/>
    <n v="15"/>
    <n v="154"/>
    <x v="1"/>
    <n v="36"/>
    <n v="0.15"/>
    <n v="2432.1"/>
    <n v="1653.828"/>
    <n v="6201.8549999999996"/>
    <n v="1240.3709999999992"/>
  </r>
  <r>
    <s v="SO - 0006970"/>
    <s v="Online"/>
    <s v="WARE-MKL1006"/>
    <d v="2020-03-10T00:00:00"/>
    <x v="814"/>
    <d v="2020-09-11T00:00:00"/>
    <x v="593"/>
    <n v="26"/>
    <s v="USD"/>
    <x v="1"/>
    <n v="14"/>
    <n v="46"/>
    <n v="342"/>
    <x v="0"/>
    <n v="12"/>
    <n v="0.05"/>
    <n v="3879.3"/>
    <n v="3219.819"/>
    <n v="11056.005000000001"/>
    <n v="1396.5480000000007"/>
  </r>
  <r>
    <s v="SO - 0006971"/>
    <s v="Online"/>
    <s v="WARE-XYS1001"/>
    <d v="2020-06-18T00:00:00"/>
    <x v="814"/>
    <d v="2020-08-29T00:00:00"/>
    <x v="585"/>
    <n v="16"/>
    <s v="USD"/>
    <x v="23"/>
    <n v="15"/>
    <n v="20"/>
    <n v="17"/>
    <x v="1"/>
    <n v="36"/>
    <n v="7.4999999999999997E-2"/>
    <n v="221.1"/>
    <n v="119.39400000000001"/>
    <n v="204.51750000000001"/>
    <n v="85.123500000000007"/>
  </r>
  <r>
    <s v="SO - 0006972"/>
    <s v="Online"/>
    <s v="WARE-NBV1002"/>
    <d v="2020-06-18T00:00:00"/>
    <x v="814"/>
    <d v="2020-08-28T00:00:00"/>
    <x v="595"/>
    <n v="20"/>
    <s v="USD"/>
    <x v="16"/>
    <n v="18"/>
    <n v="43"/>
    <n v="66"/>
    <x v="2"/>
    <n v="1"/>
    <n v="0.1"/>
    <n v="998.30000000000007"/>
    <n v="748.72500000000002"/>
    <n v="3593.88"/>
    <n v="598.98"/>
  </r>
  <r>
    <s v="SO - 0006973"/>
    <s v="Wholesale"/>
    <s v="WARE-XYS1001"/>
    <d v="2020-03-10T00:00:00"/>
    <x v="815"/>
    <d v="2020-08-25T00:00:00"/>
    <x v="592"/>
    <n v="5"/>
    <s v="USD"/>
    <x v="3"/>
    <n v="28"/>
    <n v="3"/>
    <n v="14"/>
    <x v="1"/>
    <n v="41"/>
    <n v="7.4999999999999997E-2"/>
    <n v="1132.3"/>
    <n v="849.22499999999991"/>
    <n v="7331.6424999999999"/>
    <n v="1387.067500000001"/>
  </r>
  <r>
    <s v="SO - 0006974"/>
    <s v="Online"/>
    <s v="WARE-UHY1004"/>
    <d v="2020-06-18T00:00:00"/>
    <x v="815"/>
    <d v="2020-09-12T00:00:00"/>
    <x v="586"/>
    <n v="9"/>
    <s v="USD"/>
    <x v="18"/>
    <n v="13"/>
    <n v="6"/>
    <n v="228"/>
    <x v="1"/>
    <n v="26"/>
    <n v="0.1"/>
    <n v="201"/>
    <n v="158.79000000000002"/>
    <n v="1447.2"/>
    <n v="176.87999999999988"/>
  </r>
  <r>
    <s v="SO - 0006975"/>
    <s v="In-Store"/>
    <s v="WARE-UHY1004"/>
    <d v="2020-06-18T00:00:00"/>
    <x v="815"/>
    <d v="2020-08-29T00:00:00"/>
    <x v="588"/>
    <n v="11"/>
    <s v="USD"/>
    <x v="10"/>
    <n v="9"/>
    <n v="29"/>
    <n v="211"/>
    <x v="2"/>
    <n v="13"/>
    <n v="0.2"/>
    <n v="683.4"/>
    <n v="492.04799999999994"/>
    <n v="546.72"/>
    <n v="54.672000000000082"/>
  </r>
  <r>
    <s v="SO - 0006976"/>
    <s v="In-Store"/>
    <s v="WARE-XYS1001"/>
    <d v="2020-03-10T00:00:00"/>
    <x v="815"/>
    <d v="2020-09-08T00:00:00"/>
    <x v="587"/>
    <n v="16"/>
    <s v="USD"/>
    <x v="26"/>
    <n v="3"/>
    <n v="14"/>
    <n v="17"/>
    <x v="1"/>
    <n v="26"/>
    <n v="0.05"/>
    <n v="5293"/>
    <n v="3334.59"/>
    <n v="5028.3499999999995"/>
    <n v="1693.7599999999993"/>
  </r>
  <r>
    <s v="SO - 0006977"/>
    <s v="In-Store"/>
    <s v="WARE-NMK1003"/>
    <d v="2020-06-18T00:00:00"/>
    <x v="815"/>
    <d v="2020-08-27T00:00:00"/>
    <x v="585"/>
    <n v="15"/>
    <s v="USD"/>
    <x v="14"/>
    <n v="7"/>
    <n v="5"/>
    <n v="123"/>
    <x v="0"/>
    <n v="15"/>
    <n v="0.4"/>
    <n v="167.5"/>
    <n v="73.7"/>
    <n v="100.5"/>
    <n v="26.799999999999997"/>
  </r>
  <r>
    <s v="SO - 0006978"/>
    <s v="In-Store"/>
    <s v="WARE-NMK1003"/>
    <d v="2020-03-10T00:00:00"/>
    <x v="815"/>
    <d v="2020-09-18T00:00:00"/>
    <x v="582"/>
    <n v="10"/>
    <s v="USD"/>
    <x v="13"/>
    <n v="2"/>
    <n v="16"/>
    <n v="103"/>
    <x v="0"/>
    <n v="19"/>
    <n v="0.1"/>
    <n v="5480.6"/>
    <n v="3288.36"/>
    <n v="4932.5400000000009"/>
    <n v="1644.1800000000007"/>
  </r>
  <r>
    <s v="SO - 0006979"/>
    <s v="Distributor"/>
    <s v="WARE-NBV1002"/>
    <d v="2020-06-18T00:00:00"/>
    <x v="815"/>
    <d v="2020-09-03T00:00:00"/>
    <x v="586"/>
    <n v="9"/>
    <s v="USD"/>
    <x v="2"/>
    <n v="21"/>
    <n v="20"/>
    <n v="68"/>
    <x v="0"/>
    <n v="22"/>
    <n v="0.4"/>
    <n v="3819"/>
    <n v="2482.35"/>
    <n v="16039.8"/>
    <n v="-1336.6500000000015"/>
  </r>
  <r>
    <s v="SO - 0006980"/>
    <s v="Online"/>
    <s v="WARE-UHY1004"/>
    <d v="2020-06-18T00:00:00"/>
    <x v="815"/>
    <d v="2020-09-07T00:00:00"/>
    <x v="592"/>
    <n v="5"/>
    <s v="USD"/>
    <x v="20"/>
    <n v="17"/>
    <n v="43"/>
    <n v="257"/>
    <x v="1"/>
    <n v="46"/>
    <n v="0.4"/>
    <n v="6016.6"/>
    <n v="3429.462"/>
    <n v="14439.84"/>
    <n v="721.99200000000019"/>
  </r>
  <r>
    <s v="SO - 0006981"/>
    <s v="Distributor"/>
    <s v="WARE-NBV1002"/>
    <d v="2020-06-18T00:00:00"/>
    <x v="816"/>
    <d v="2020-09-19T00:00:00"/>
    <x v="590"/>
    <n v="11"/>
    <s v="USD"/>
    <x v="8"/>
    <n v="23"/>
    <n v="26"/>
    <n v="60"/>
    <x v="4"/>
    <n v="10"/>
    <n v="0.4"/>
    <n v="1025.1000000000001"/>
    <n v="543.30300000000011"/>
    <n v="2460.2400000000002"/>
    <n v="287.02799999999979"/>
  </r>
  <r>
    <s v="SO - 0006982"/>
    <s v="Online"/>
    <s v="WARE-UHY1004"/>
    <d v="2020-03-10T00:00:00"/>
    <x v="816"/>
    <d v="2020-08-30T00:00:00"/>
    <x v="580"/>
    <n v="2"/>
    <s v="USD"/>
    <x v="1"/>
    <n v="14"/>
    <n v="45"/>
    <n v="246"/>
    <x v="1"/>
    <n v="24"/>
    <n v="7.4999999999999997E-2"/>
    <n v="2659.9"/>
    <n v="1861.9299999999998"/>
    <n v="12302.0375"/>
    <n v="2992.3875000000007"/>
  </r>
  <r>
    <s v="SO - 0006983"/>
    <s v="In-Store"/>
    <s v="WARE-UHY1004"/>
    <d v="2020-03-10T00:00:00"/>
    <x v="816"/>
    <d v="2020-09-06T00:00:00"/>
    <x v="580"/>
    <n v="2"/>
    <s v="USD"/>
    <x v="9"/>
    <n v="8"/>
    <n v="12"/>
    <n v="242"/>
    <x v="1"/>
    <n v="2"/>
    <n v="0.05"/>
    <n v="3892.7000000000003"/>
    <n v="2997.3790000000004"/>
    <n v="29584.52"/>
    <n v="5605.4879999999976"/>
  </r>
  <r>
    <s v="SO - 0006984"/>
    <s v="Online"/>
    <s v="WARE-UHY1004"/>
    <d v="2020-06-18T00:00:00"/>
    <x v="816"/>
    <d v="2020-09-08T00:00:00"/>
    <x v="598"/>
    <n v="22"/>
    <s v="USD"/>
    <x v="19"/>
    <n v="19"/>
    <n v="37"/>
    <n v="223"/>
    <x v="1"/>
    <n v="39"/>
    <n v="0.1"/>
    <n v="911.2"/>
    <n v="473.82400000000001"/>
    <n v="3280.32"/>
    <n v="1385.0240000000001"/>
  </r>
  <r>
    <s v="SO - 0006985"/>
    <s v="Distributor"/>
    <s v="WARE-UHY1004"/>
    <d v="2020-03-10T00:00:00"/>
    <x v="816"/>
    <d v="2020-09-06T00:00:00"/>
    <x v="587"/>
    <n v="15"/>
    <s v="USD"/>
    <x v="8"/>
    <n v="23"/>
    <n v="41"/>
    <n v="254"/>
    <x v="4"/>
    <n v="10"/>
    <n v="0.3"/>
    <n v="1862.6000000000001"/>
    <n v="745.04000000000008"/>
    <n v="2607.64"/>
    <n v="1117.5599999999997"/>
  </r>
  <r>
    <s v="SO - 0006986"/>
    <s v="Wholesale"/>
    <s v="WARE-UHY1004"/>
    <d v="2020-03-10T00:00:00"/>
    <x v="816"/>
    <d v="2020-08-28T00:00:00"/>
    <x v="589"/>
    <n v="16"/>
    <s v="USD"/>
    <x v="3"/>
    <n v="28"/>
    <n v="15"/>
    <n v="214"/>
    <x v="1"/>
    <n v="45"/>
    <n v="0.05"/>
    <n v="207.70000000000002"/>
    <n v="139.15900000000002"/>
    <n v="986.57499999999993"/>
    <n v="290.77999999999986"/>
  </r>
  <r>
    <s v="SO - 0006987"/>
    <s v="Online"/>
    <s v="WARE-UHY1004"/>
    <d v="2020-03-10T00:00:00"/>
    <x v="816"/>
    <d v="2020-08-31T00:00:00"/>
    <x v="585"/>
    <n v="14"/>
    <s v="USD"/>
    <x v="16"/>
    <n v="18"/>
    <n v="22"/>
    <n v="248"/>
    <x v="3"/>
    <n v="28"/>
    <n v="7.4999999999999997E-2"/>
    <n v="1969.8"/>
    <n v="1634.934"/>
    <n v="1822.0650000000001"/>
    <n v="187.13100000000009"/>
  </r>
  <r>
    <s v="SO - 0006988"/>
    <s v="In-Store"/>
    <s v="WARE-UHY1004"/>
    <d v="2020-06-18T00:00:00"/>
    <x v="816"/>
    <d v="2020-09-11T00:00:00"/>
    <x v="585"/>
    <n v="14"/>
    <s v="USD"/>
    <x v="11"/>
    <n v="5"/>
    <n v="14"/>
    <n v="204"/>
    <x v="2"/>
    <n v="37"/>
    <n v="7.4999999999999997E-2"/>
    <n v="944.7"/>
    <n v="462.90300000000002"/>
    <n v="3495.3900000000003"/>
    <n v="1643.7780000000002"/>
  </r>
  <r>
    <s v="SO - 0006989"/>
    <s v="Online"/>
    <s v="WARE-XYS1001"/>
    <d v="2020-03-10T00:00:00"/>
    <x v="816"/>
    <d v="2020-09-10T00:00:00"/>
    <x v="582"/>
    <n v="9"/>
    <s v="USD"/>
    <x v="16"/>
    <n v="18"/>
    <n v="6"/>
    <n v="44"/>
    <x v="1"/>
    <n v="33"/>
    <n v="0.05"/>
    <n v="864.30000000000007"/>
    <n v="535.86599999999999"/>
    <n v="3284.34"/>
    <n v="1140.8760000000002"/>
  </r>
  <r>
    <s v="SO - 0006990"/>
    <s v="Distributor"/>
    <s v="WARE-PUJ1005"/>
    <d v="2020-06-18T00:00:00"/>
    <x v="817"/>
    <d v="2020-09-20T00:00:00"/>
    <x v="592"/>
    <n v="3"/>
    <s v="USD"/>
    <x v="15"/>
    <n v="24"/>
    <n v="47"/>
    <n v="272"/>
    <x v="1"/>
    <n v="33"/>
    <n v="7.4999999999999997E-2"/>
    <n v="2291.4"/>
    <n v="1512.3240000000001"/>
    <n v="4239.09"/>
    <n v="1214.442"/>
  </r>
  <r>
    <s v="SO - 0006991"/>
    <s v="In-Store"/>
    <s v="WARE-XYS1001"/>
    <d v="2020-03-10T00:00:00"/>
    <x v="817"/>
    <d v="2020-09-12T00:00:00"/>
    <x v="593"/>
    <n v="23"/>
    <s v="USD"/>
    <x v="10"/>
    <n v="9"/>
    <n v="11"/>
    <n v="46"/>
    <x v="2"/>
    <n v="1"/>
    <n v="0.15"/>
    <n v="1132.3"/>
    <n v="894.51700000000005"/>
    <n v="2887.3649999999998"/>
    <n v="203.8139999999994"/>
  </r>
  <r>
    <s v="SO - 0006992"/>
    <s v="Wholesale"/>
    <s v="WARE-UHY1004"/>
    <d v="2020-03-10T00:00:00"/>
    <x v="817"/>
    <d v="2020-09-10T00:00:00"/>
    <x v="585"/>
    <n v="13"/>
    <s v="USD"/>
    <x v="21"/>
    <n v="26"/>
    <n v="2"/>
    <n v="247"/>
    <x v="0"/>
    <n v="38"/>
    <n v="0.05"/>
    <n v="194.3"/>
    <n v="77.720000000000013"/>
    <n v="738.34"/>
    <n v="427.46"/>
  </r>
  <r>
    <s v="SO - 0006993"/>
    <s v="Online"/>
    <s v="WARE-UHY1004"/>
    <d v="2020-06-18T00:00:00"/>
    <x v="817"/>
    <d v="2020-09-05T00:00:00"/>
    <x v="587"/>
    <n v="14"/>
    <s v="USD"/>
    <x v="24"/>
    <n v="16"/>
    <n v="38"/>
    <n v="227"/>
    <x v="0"/>
    <n v="5"/>
    <n v="0.1"/>
    <n v="247.9"/>
    <n v="153.69800000000001"/>
    <n v="1561.77"/>
    <n v="485.88400000000001"/>
  </r>
  <r>
    <s v="SO - 0006994"/>
    <s v="Wholesale"/>
    <s v="WARE-MKL1006"/>
    <d v="2020-06-18T00:00:00"/>
    <x v="817"/>
    <d v="2020-09-09T00:00:00"/>
    <x v="597"/>
    <n v="16"/>
    <s v="USD"/>
    <x v="21"/>
    <n v="26"/>
    <n v="28"/>
    <n v="344"/>
    <x v="0"/>
    <n v="22"/>
    <n v="0.05"/>
    <n v="1038.5"/>
    <n v="623.1"/>
    <n v="7892.5999999999995"/>
    <n v="2907.7999999999993"/>
  </r>
  <r>
    <s v="SO - 0006995"/>
    <s v="Wholesale"/>
    <s v="WARE-UHY1004"/>
    <d v="2020-06-18T00:00:00"/>
    <x v="817"/>
    <d v="2020-09-14T00:00:00"/>
    <x v="582"/>
    <n v="8"/>
    <s v="USD"/>
    <x v="21"/>
    <n v="26"/>
    <n v="49"/>
    <n v="257"/>
    <x v="1"/>
    <n v="44"/>
    <n v="0.4"/>
    <n v="1105.5"/>
    <n v="895.45500000000004"/>
    <n v="2653.2"/>
    <n v="-928.62000000000035"/>
  </r>
  <r>
    <s v="SO - 0006996"/>
    <s v="Wholesale"/>
    <s v="WARE-UHY1004"/>
    <d v="2020-03-10T00:00:00"/>
    <x v="817"/>
    <d v="2020-09-13T00:00:00"/>
    <x v="589"/>
    <n v="15"/>
    <s v="USD"/>
    <x v="21"/>
    <n v="26"/>
    <n v="11"/>
    <n v="256"/>
    <x v="1"/>
    <n v="27"/>
    <n v="0.05"/>
    <n v="180.9"/>
    <n v="103.113"/>
    <n v="171.85499999999999"/>
    <n v="68.74199999999999"/>
  </r>
  <r>
    <s v="SO - 0006997"/>
    <s v="In-Store"/>
    <s v="WARE-NMK1003"/>
    <d v="2020-06-18T00:00:00"/>
    <x v="817"/>
    <d v="2020-09-20T00:00:00"/>
    <x v="589"/>
    <n v="15"/>
    <s v="USD"/>
    <x v="6"/>
    <n v="10"/>
    <n v="9"/>
    <n v="200"/>
    <x v="3"/>
    <n v="28"/>
    <n v="0.05"/>
    <n v="5654.8"/>
    <n v="3279.7840000000001"/>
    <n v="5372.0599999999995"/>
    <n v="2092.2759999999994"/>
  </r>
  <r>
    <s v="SO - 0006998"/>
    <s v="In-Store"/>
    <s v="WARE-NMK1003"/>
    <d v="2020-06-18T00:00:00"/>
    <x v="817"/>
    <d v="2020-09-02T00:00:00"/>
    <x v="594"/>
    <n v="24"/>
    <s v="USD"/>
    <x v="6"/>
    <n v="10"/>
    <n v="35"/>
    <n v="154"/>
    <x v="1"/>
    <n v="40"/>
    <n v="0.2"/>
    <n v="3906.1"/>
    <n v="1757.7449999999999"/>
    <n v="21874.160000000003"/>
    <n v="9569.9450000000033"/>
  </r>
  <r>
    <s v="SO - 0006999"/>
    <s v="In-Store"/>
    <s v="WARE-PUJ1005"/>
    <d v="2020-06-18T00:00:00"/>
    <x v="817"/>
    <d v="2020-09-05T00:00:00"/>
    <x v="588"/>
    <n v="9"/>
    <s v="USD"/>
    <x v="10"/>
    <n v="9"/>
    <n v="32"/>
    <n v="264"/>
    <x v="1"/>
    <n v="21"/>
    <n v="7.4999999999999997E-2"/>
    <n v="917.9"/>
    <n v="780.21499999999992"/>
    <n v="6792.46"/>
    <n v="550.74000000000069"/>
  </r>
  <r>
    <s v="SO - 0007000"/>
    <s v="Online"/>
    <s v="WARE-NMK1003"/>
    <d v="2020-03-10T00:00:00"/>
    <x v="817"/>
    <d v="2020-08-30T00:00:00"/>
    <x v="585"/>
    <n v="13"/>
    <s v="USD"/>
    <x v="16"/>
    <n v="18"/>
    <n v="16"/>
    <n v="178"/>
    <x v="2"/>
    <n v="13"/>
    <n v="0.2"/>
    <n v="2619.7000000000003"/>
    <n v="2121.9570000000003"/>
    <n v="14670.320000000002"/>
    <n v="-183.37900000000081"/>
  </r>
  <r>
    <s v="SO - 0007001"/>
    <s v="Online"/>
    <s v="WARE-PUJ1005"/>
    <d v="2020-06-18T00:00:00"/>
    <x v="818"/>
    <d v="2020-09-09T00:00:00"/>
    <x v="591"/>
    <n v="19"/>
    <s v="USD"/>
    <x v="5"/>
    <n v="12"/>
    <n v="47"/>
    <n v="326"/>
    <x v="1"/>
    <n v="45"/>
    <n v="7.4999999999999997E-2"/>
    <n v="777.2"/>
    <n v="512.952"/>
    <n v="4313.4600000000009"/>
    <n v="1235.748000000001"/>
  </r>
  <r>
    <s v="SO - 0007002"/>
    <s v="Online"/>
    <s v="WARE-NMK1003"/>
    <d v="2020-06-18T00:00:00"/>
    <x v="818"/>
    <d v="2020-09-10T00:00:00"/>
    <x v="594"/>
    <n v="23"/>
    <s v="USD"/>
    <x v="24"/>
    <n v="16"/>
    <n v="23"/>
    <n v="196"/>
    <x v="1"/>
    <n v="26"/>
    <n v="0.15"/>
    <n v="958.1"/>
    <n v="603.60300000000007"/>
    <n v="6515.08"/>
    <n v="1686.2559999999994"/>
  </r>
  <r>
    <s v="SO - 0007003"/>
    <s v="Distributor"/>
    <s v="WARE-NBV1002"/>
    <d v="2020-03-10T00:00:00"/>
    <x v="818"/>
    <d v="2020-09-14T00:00:00"/>
    <x v="582"/>
    <n v="7"/>
    <s v="USD"/>
    <x v="2"/>
    <n v="21"/>
    <n v="20"/>
    <n v="76"/>
    <x v="1"/>
    <n v="11"/>
    <n v="0.05"/>
    <n v="227.8"/>
    <n v="123.01200000000001"/>
    <n v="1731.28"/>
    <n v="747.18399999999986"/>
  </r>
  <r>
    <s v="SO - 0007004"/>
    <s v="Online"/>
    <s v="WARE-PUJ1005"/>
    <d v="2020-06-18T00:00:00"/>
    <x v="818"/>
    <d v="2020-09-20T00:00:00"/>
    <x v="593"/>
    <n v="22"/>
    <s v="USD"/>
    <x v="16"/>
    <n v="18"/>
    <n v="1"/>
    <n v="286"/>
    <x v="1"/>
    <n v="24"/>
    <n v="0.05"/>
    <n v="1835.8"/>
    <n v="1321.7759999999998"/>
    <n v="1744.0099999999998"/>
    <n v="422.23399999999992"/>
  </r>
  <r>
    <s v="SO - 0007005"/>
    <s v="In-Store"/>
    <s v="WARE-MKL1006"/>
    <d v="2020-03-10T00:00:00"/>
    <x v="819"/>
    <d v="2020-09-12T00:00:00"/>
    <x v="595"/>
    <n v="15"/>
    <s v="USD"/>
    <x v="27"/>
    <n v="1"/>
    <n v="4"/>
    <n v="356"/>
    <x v="0"/>
    <n v="34"/>
    <n v="0.3"/>
    <n v="1058.6000000000001"/>
    <n v="455.19800000000004"/>
    <n v="5928.1600000000008"/>
    <n v="2286.5760000000005"/>
  </r>
  <r>
    <s v="SO - 0007006"/>
    <s v="In-Store"/>
    <s v="WARE-UHY1004"/>
    <d v="2020-06-18T00:00:00"/>
    <x v="819"/>
    <d v="2020-09-22T00:00:00"/>
    <x v="587"/>
    <n v="12"/>
    <s v="USD"/>
    <x v="10"/>
    <n v="9"/>
    <n v="29"/>
    <n v="226"/>
    <x v="1"/>
    <n v="2"/>
    <n v="0.15"/>
    <n v="5674.9000000000005"/>
    <n v="3575.1870000000004"/>
    <n v="9647.33"/>
    <n v="2496.9559999999992"/>
  </r>
  <r>
    <s v="SO - 0007007"/>
    <s v="In-Store"/>
    <s v="WARE-NBV1002"/>
    <d v="2020-06-18T00:00:00"/>
    <x v="819"/>
    <d v="2020-09-19T00:00:00"/>
    <x v="590"/>
    <n v="8"/>
    <s v="USD"/>
    <x v="27"/>
    <n v="1"/>
    <n v="36"/>
    <n v="80"/>
    <x v="0"/>
    <n v="34"/>
    <n v="0.15"/>
    <n v="1989.9"/>
    <n v="1691.415"/>
    <n v="1691.415"/>
    <n v="0"/>
  </r>
  <r>
    <s v="SO - 0007008"/>
    <s v="In-Store"/>
    <s v="WARE-NBV1002"/>
    <d v="2020-06-18T00:00:00"/>
    <x v="819"/>
    <d v="2020-09-12T00:00:00"/>
    <x v="582"/>
    <n v="6"/>
    <s v="USD"/>
    <x v="9"/>
    <n v="8"/>
    <n v="16"/>
    <n v="86"/>
    <x v="1"/>
    <n v="24"/>
    <n v="7.4999999999999997E-2"/>
    <n v="234.5"/>
    <n v="93.800000000000011"/>
    <n v="1735.3000000000002"/>
    <n v="984.90000000000009"/>
  </r>
  <r>
    <s v="SO - 0007009"/>
    <s v="Distributor"/>
    <s v="WARE-NMK1003"/>
    <d v="2020-03-10T00:00:00"/>
    <x v="819"/>
    <d v="2020-09-06T00:00:00"/>
    <x v="591"/>
    <n v="18"/>
    <s v="USD"/>
    <x v="4"/>
    <n v="22"/>
    <n v="34"/>
    <n v="150"/>
    <x v="1"/>
    <n v="27"/>
    <n v="0.15"/>
    <n v="1038.5"/>
    <n v="664.64"/>
    <n v="882.72500000000002"/>
    <n v="218.08500000000004"/>
  </r>
  <r>
    <s v="SO - 0007010"/>
    <s v="In-Store"/>
    <s v="WARE-XYS1001"/>
    <d v="2020-06-18T00:00:00"/>
    <x v="819"/>
    <d v="2020-09-07T00:00:00"/>
    <x v="590"/>
    <n v="8"/>
    <s v="USD"/>
    <x v="10"/>
    <n v="9"/>
    <n v="30"/>
    <n v="49"/>
    <x v="1"/>
    <n v="14"/>
    <n v="0.05"/>
    <n v="1031.8"/>
    <n v="577.80799999999999"/>
    <n v="4901.05"/>
    <n v="2012.0100000000002"/>
  </r>
  <r>
    <s v="SO - 0007011"/>
    <s v="Online"/>
    <s v="WARE-NMK1003"/>
    <d v="2020-06-18T00:00:00"/>
    <x v="819"/>
    <d v="2020-08-31T00:00:00"/>
    <x v="599"/>
    <n v="27"/>
    <s v="USD"/>
    <x v="18"/>
    <n v="13"/>
    <n v="23"/>
    <n v="151"/>
    <x v="1"/>
    <n v="33"/>
    <n v="0.05"/>
    <n v="3524.2000000000003"/>
    <n v="1515.4060000000002"/>
    <n v="23435.93"/>
    <n v="12828.088"/>
  </r>
  <r>
    <s v="SO - 0007012"/>
    <s v="Wholesale"/>
    <s v="WARE-UHY1004"/>
    <d v="2020-03-10T00:00:00"/>
    <x v="819"/>
    <d v="2020-09-15T00:00:00"/>
    <x v="595"/>
    <n v="15"/>
    <s v="USD"/>
    <x v="21"/>
    <n v="26"/>
    <n v="45"/>
    <n v="245"/>
    <x v="1"/>
    <n v="24"/>
    <n v="0.1"/>
    <n v="2324.9"/>
    <n v="1069.4540000000002"/>
    <n v="8369.6400000000012"/>
    <n v="4091.8240000000005"/>
  </r>
  <r>
    <s v="SO - 0007013"/>
    <s v="Online"/>
    <s v="WARE-NMK1003"/>
    <d v="2020-03-10T00:00:00"/>
    <x v="819"/>
    <d v="2020-09-07T00:00:00"/>
    <x v="582"/>
    <n v="6"/>
    <s v="USD"/>
    <x v="5"/>
    <n v="12"/>
    <n v="35"/>
    <n v="116"/>
    <x v="3"/>
    <n v="47"/>
    <n v="0.05"/>
    <n v="737"/>
    <n v="368.5"/>
    <n v="4901.05"/>
    <n v="2321.5500000000002"/>
  </r>
  <r>
    <s v="SO - 0007014"/>
    <s v="Distributor"/>
    <s v="WARE-XYS1001"/>
    <d v="2020-06-18T00:00:00"/>
    <x v="819"/>
    <d v="2020-09-22T00:00:00"/>
    <x v="600"/>
    <n v="26"/>
    <s v="USD"/>
    <x v="15"/>
    <n v="24"/>
    <n v="23"/>
    <n v="26"/>
    <x v="2"/>
    <n v="1"/>
    <n v="0.05"/>
    <n v="1005"/>
    <n v="502.5"/>
    <n v="7638"/>
    <n v="3618"/>
  </r>
  <r>
    <s v="SO - 0007015"/>
    <s v="Online"/>
    <s v="WARE-MKL1006"/>
    <d v="2020-06-18T00:00:00"/>
    <x v="819"/>
    <d v="2020-09-15T00:00:00"/>
    <x v="593"/>
    <n v="21"/>
    <s v="USD"/>
    <x v="18"/>
    <n v="13"/>
    <n v="19"/>
    <n v="329"/>
    <x v="3"/>
    <n v="47"/>
    <n v="7.4999999999999997E-2"/>
    <n v="1139"/>
    <n v="911.2"/>
    <n v="4214.3"/>
    <n v="569.5"/>
  </r>
  <r>
    <s v="SO - 0007016"/>
    <s v="In-Store"/>
    <s v="WARE-UHY1004"/>
    <d v="2020-03-10T00:00:00"/>
    <x v="819"/>
    <d v="2020-09-01T00:00:00"/>
    <x v="589"/>
    <n v="13"/>
    <s v="USD"/>
    <x v="11"/>
    <n v="5"/>
    <n v="42"/>
    <n v="212"/>
    <x v="3"/>
    <n v="28"/>
    <n v="0.1"/>
    <n v="1098.8"/>
    <n v="813.11199999999997"/>
    <n v="2966.7599999999998"/>
    <n v="527.42399999999998"/>
  </r>
  <r>
    <s v="SO - 0007017"/>
    <s v="Wholesale"/>
    <s v="WARE-PUJ1005"/>
    <d v="2020-06-18T00:00:00"/>
    <x v="819"/>
    <d v="2020-08-29T00:00:00"/>
    <x v="598"/>
    <n v="19"/>
    <s v="USD"/>
    <x v="21"/>
    <n v="26"/>
    <n v="2"/>
    <n v="272"/>
    <x v="0"/>
    <n v="5"/>
    <n v="0.2"/>
    <n v="3825.7000000000003"/>
    <n v="2486.7050000000004"/>
    <n v="24484.480000000003"/>
    <n v="4590.84"/>
  </r>
  <r>
    <s v="SO - 0007018"/>
    <s v="Distributor"/>
    <s v="WARE-UHY1004"/>
    <d v="2020-06-18T00:00:00"/>
    <x v="820"/>
    <d v="2020-09-20T00:00:00"/>
    <x v="595"/>
    <n v="14"/>
    <s v="USD"/>
    <x v="2"/>
    <n v="21"/>
    <n v="12"/>
    <n v="211"/>
    <x v="0"/>
    <n v="38"/>
    <n v="0.3"/>
    <n v="180.9"/>
    <n v="74.168999999999997"/>
    <n v="759.78"/>
    <n v="314.76599999999996"/>
  </r>
  <r>
    <s v="SO - 0007019"/>
    <s v="Wholesale"/>
    <s v="WARE-NMK1003"/>
    <d v="2020-03-10T00:00:00"/>
    <x v="820"/>
    <d v="2020-09-17T00:00:00"/>
    <x v="587"/>
    <n v="11"/>
    <s v="USD"/>
    <x v="25"/>
    <n v="27"/>
    <n v="42"/>
    <n v="107"/>
    <x v="1"/>
    <n v="24"/>
    <n v="0.05"/>
    <n v="964.80000000000007"/>
    <n v="578.88"/>
    <n v="7332.4800000000005"/>
    <n v="2701.4400000000005"/>
  </r>
  <r>
    <s v="SO - 0007020"/>
    <s v="Online"/>
    <s v="WARE-MKL1006"/>
    <d v="2020-06-18T00:00:00"/>
    <x v="820"/>
    <d v="2020-09-12T00:00:00"/>
    <x v="593"/>
    <n v="20"/>
    <s v="USD"/>
    <x v="24"/>
    <n v="16"/>
    <n v="20"/>
    <n v="337"/>
    <x v="1"/>
    <n v="26"/>
    <n v="7.4999999999999997E-2"/>
    <n v="2485.7000000000003"/>
    <n v="1267.7070000000001"/>
    <n v="9197.090000000002"/>
    <n v="4126.2620000000015"/>
  </r>
  <r>
    <s v="SO - 0007021"/>
    <s v="Online"/>
    <s v="WARE-NMK1003"/>
    <d v="2020-06-18T00:00:00"/>
    <x v="821"/>
    <d v="2020-09-24T00:00:00"/>
    <x v="590"/>
    <n v="6"/>
    <s v="USD"/>
    <x v="20"/>
    <n v="17"/>
    <n v="46"/>
    <n v="143"/>
    <x v="1"/>
    <n v="41"/>
    <n v="0.05"/>
    <n v="214.4"/>
    <n v="141.50400000000002"/>
    <n v="814.72"/>
    <n v="248.70399999999995"/>
  </r>
  <r>
    <s v="SO - 0007022"/>
    <s v="Online"/>
    <s v="WARE-PUJ1005"/>
    <d v="2020-03-10T00:00:00"/>
    <x v="821"/>
    <d v="2020-09-02T00:00:00"/>
    <x v="591"/>
    <n v="16"/>
    <s v="USD"/>
    <x v="24"/>
    <n v="16"/>
    <n v="9"/>
    <n v="311"/>
    <x v="1"/>
    <n v="40"/>
    <n v="0.05"/>
    <n v="2432.1"/>
    <n v="1556.5439999999999"/>
    <n v="4620.99"/>
    <n v="1507.902"/>
  </r>
  <r>
    <s v="SO - 0007023"/>
    <s v="Online"/>
    <s v="WARE-XYS1001"/>
    <d v="2020-03-10T00:00:00"/>
    <x v="821"/>
    <d v="2020-09-18T00:00:00"/>
    <x v="591"/>
    <n v="16"/>
    <s v="USD"/>
    <x v="1"/>
    <n v="14"/>
    <n v="34"/>
    <n v="22"/>
    <x v="1"/>
    <n v="27"/>
    <n v="0.05"/>
    <n v="1118.9000000000001"/>
    <n v="626.58400000000006"/>
    <n v="4251.82"/>
    <n v="1745.4839999999995"/>
  </r>
  <r>
    <s v="SO - 0007024"/>
    <s v="In-Store"/>
    <s v="WARE-XYS1001"/>
    <d v="2020-06-18T00:00:00"/>
    <x v="821"/>
    <d v="2020-09-01T00:00:00"/>
    <x v="599"/>
    <n v="25"/>
    <s v="USD"/>
    <x v="9"/>
    <n v="8"/>
    <n v="13"/>
    <n v="41"/>
    <x v="2"/>
    <n v="4"/>
    <n v="0.15"/>
    <n v="891.1"/>
    <n v="561.39300000000003"/>
    <n v="2272.3050000000003"/>
    <n v="588.1260000000002"/>
  </r>
  <r>
    <s v="SO - 0007025"/>
    <s v="Online"/>
    <s v="WARE-UHY1004"/>
    <d v="2020-06-18T00:00:00"/>
    <x v="821"/>
    <d v="2020-09-10T00:00:00"/>
    <x v="596"/>
    <n v="18"/>
    <s v="USD"/>
    <x v="19"/>
    <n v="19"/>
    <n v="18"/>
    <n v="210"/>
    <x v="0"/>
    <n v="22"/>
    <n v="0.1"/>
    <n v="2485.7000000000003"/>
    <n v="1043.9940000000001"/>
    <n v="2237.13"/>
    <n v="1193.136"/>
  </r>
  <r>
    <s v="SO - 0007026"/>
    <s v="In-Store"/>
    <s v="WARE-NMK1003"/>
    <d v="2020-03-10T00:00:00"/>
    <x v="821"/>
    <d v="2020-09-18T00:00:00"/>
    <x v="589"/>
    <n v="11"/>
    <s v="USD"/>
    <x v="27"/>
    <n v="1"/>
    <n v="44"/>
    <n v="102"/>
    <x v="1"/>
    <n v="33"/>
    <n v="0.05"/>
    <n v="1018.4"/>
    <n v="692.51200000000006"/>
    <n v="6772.36"/>
    <n v="1924.7759999999989"/>
  </r>
  <r>
    <s v="SO - 0007027"/>
    <s v="In-Store"/>
    <s v="WARE-XYS1001"/>
    <d v="2020-03-10T00:00:00"/>
    <x v="821"/>
    <d v="2020-09-09T00:00:00"/>
    <x v="587"/>
    <n v="10"/>
    <s v="USD"/>
    <x v="11"/>
    <n v="5"/>
    <n v="27"/>
    <n v="33"/>
    <x v="1"/>
    <n v="14"/>
    <n v="0.05"/>
    <n v="2465.6"/>
    <n v="1799.8879999999999"/>
    <n v="18738.559999999998"/>
    <n v="4339.4559999999983"/>
  </r>
  <r>
    <s v="SO - 0007028"/>
    <s v="In-Store"/>
    <s v="WARE-NMK1003"/>
    <d v="2020-06-18T00:00:00"/>
    <x v="821"/>
    <d v="2020-09-11T00:00:00"/>
    <x v="586"/>
    <n v="3"/>
    <s v="USD"/>
    <x v="0"/>
    <n v="6"/>
    <n v="44"/>
    <n v="112"/>
    <x v="1"/>
    <n v="14"/>
    <n v="0.2"/>
    <n v="3993.2000000000003"/>
    <n v="3034.8320000000003"/>
    <n v="9583.68"/>
    <n v="479.18399999999929"/>
  </r>
  <r>
    <s v="SO - 0007029"/>
    <s v="In-Store"/>
    <s v="WARE-NMK1003"/>
    <d v="2020-06-18T00:00:00"/>
    <x v="821"/>
    <d v="2020-09-21T00:00:00"/>
    <x v="591"/>
    <n v="16"/>
    <s v="USD"/>
    <x v="7"/>
    <n v="4"/>
    <n v="7"/>
    <n v="146"/>
    <x v="1"/>
    <n v="43"/>
    <n v="0.05"/>
    <n v="3685"/>
    <n v="2247.85"/>
    <n v="3500.75"/>
    <n v="1252.9000000000001"/>
  </r>
  <r>
    <s v="SO - 0007030"/>
    <s v="Distributor"/>
    <s v="WARE-PUJ1005"/>
    <d v="2020-03-10T00:00:00"/>
    <x v="821"/>
    <d v="2020-09-20T00:00:00"/>
    <x v="589"/>
    <n v="11"/>
    <s v="USD"/>
    <x v="15"/>
    <n v="24"/>
    <n v="48"/>
    <n v="309"/>
    <x v="4"/>
    <n v="18"/>
    <n v="0.3"/>
    <n v="2284.7000000000003"/>
    <n v="1919.1480000000001"/>
    <n v="9595.74"/>
    <n v="-1919.148000000001"/>
  </r>
  <r>
    <s v="SO - 0007031"/>
    <s v="In-Store"/>
    <s v="WARE-NMK1003"/>
    <d v="2020-06-18T00:00:00"/>
    <x v="821"/>
    <d v="2020-09-19T00:00:00"/>
    <x v="590"/>
    <n v="6"/>
    <s v="USD"/>
    <x v="10"/>
    <n v="9"/>
    <n v="13"/>
    <n v="191"/>
    <x v="1"/>
    <n v="23"/>
    <n v="7.4999999999999997E-2"/>
    <n v="3323.2000000000003"/>
    <n v="1927.4560000000001"/>
    <n v="18443.760000000002"/>
    <n v="6879.0240000000013"/>
  </r>
  <r>
    <s v="SO - 0007032"/>
    <s v="Online"/>
    <s v="WARE-PUJ1005"/>
    <d v="2020-06-18T00:00:00"/>
    <x v="822"/>
    <d v="2020-09-10T00:00:00"/>
    <x v="591"/>
    <n v="15"/>
    <s v="USD"/>
    <x v="18"/>
    <n v="13"/>
    <n v="4"/>
    <n v="328"/>
    <x v="1"/>
    <n v="17"/>
    <n v="0.3"/>
    <n v="1078.7"/>
    <n v="431.48"/>
    <n v="2265.27"/>
    <n v="970.82999999999993"/>
  </r>
  <r>
    <s v="SO - 0007033"/>
    <s v="Online"/>
    <s v="WARE-NMK1003"/>
    <d v="2020-03-10T00:00:00"/>
    <x v="822"/>
    <d v="2020-09-27T00:00:00"/>
    <x v="588"/>
    <n v="4"/>
    <s v="USD"/>
    <x v="17"/>
    <n v="20"/>
    <n v="38"/>
    <n v="88"/>
    <x v="1"/>
    <n v="46"/>
    <n v="7.4999999999999997E-2"/>
    <n v="1045.2"/>
    <n v="606.21600000000001"/>
    <n v="4834.05"/>
    <n v="1802.9700000000003"/>
  </r>
  <r>
    <s v="SO - 0007034"/>
    <s v="Online"/>
    <s v="WARE-PUJ1005"/>
    <d v="2020-03-10T00:00:00"/>
    <x v="822"/>
    <d v="2020-09-09T00:00:00"/>
    <x v="582"/>
    <n v="3"/>
    <s v="USD"/>
    <x v="18"/>
    <n v="13"/>
    <n v="35"/>
    <n v="271"/>
    <x v="1"/>
    <n v="30"/>
    <n v="0.05"/>
    <n v="2646.5"/>
    <n v="1931.9449999999999"/>
    <n v="17599.224999999999"/>
    <n v="4075.6099999999988"/>
  </r>
  <r>
    <s v="SO - 0007035"/>
    <s v="Online"/>
    <s v="WARE-PUJ1005"/>
    <d v="2020-06-18T00:00:00"/>
    <x v="822"/>
    <d v="2020-09-16T00:00:00"/>
    <x v="590"/>
    <n v="5"/>
    <s v="USD"/>
    <x v="19"/>
    <n v="19"/>
    <n v="27"/>
    <n v="300"/>
    <x v="3"/>
    <n v="28"/>
    <n v="0.2"/>
    <n v="2666.6"/>
    <n v="1786.6220000000001"/>
    <n v="2133.2800000000002"/>
    <n v="346.65800000000013"/>
  </r>
  <r>
    <s v="SO - 0007036"/>
    <s v="Distributor"/>
    <s v="WARE-NMK1003"/>
    <d v="2020-06-18T00:00:00"/>
    <x v="822"/>
    <d v="2020-09-09T00:00:00"/>
    <x v="587"/>
    <n v="9"/>
    <s v="USD"/>
    <x v="2"/>
    <n v="21"/>
    <n v="1"/>
    <n v="106"/>
    <x v="3"/>
    <n v="25"/>
    <n v="0.3"/>
    <n v="1889.4"/>
    <n v="831.33600000000001"/>
    <n v="1322.58"/>
    <n v="491.24399999999991"/>
  </r>
  <r>
    <s v="SO - 0007037"/>
    <s v="In-Store"/>
    <s v="WARE-NMK1003"/>
    <d v="2020-06-18T00:00:00"/>
    <x v="822"/>
    <d v="2020-09-13T00:00:00"/>
    <x v="589"/>
    <n v="10"/>
    <s v="USD"/>
    <x v="27"/>
    <n v="1"/>
    <n v="41"/>
    <n v="158"/>
    <x v="2"/>
    <n v="13"/>
    <n v="0.1"/>
    <n v="2492.4"/>
    <n v="1296.048"/>
    <n v="6729.4800000000005"/>
    <n v="2841.3360000000002"/>
  </r>
  <r>
    <s v="SO - 0007038"/>
    <s v="Online"/>
    <s v="WARE-NMK1003"/>
    <d v="2020-06-18T00:00:00"/>
    <x v="822"/>
    <d v="2020-09-10T00:00:00"/>
    <x v="598"/>
    <n v="16"/>
    <s v="USD"/>
    <x v="23"/>
    <n v="15"/>
    <n v="5"/>
    <n v="102"/>
    <x v="1"/>
    <n v="31"/>
    <n v="0.05"/>
    <n v="1179.2"/>
    <n v="896.19200000000001"/>
    <n v="8961.92"/>
    <n v="1792.384"/>
  </r>
  <r>
    <s v="SO - 0007039"/>
    <s v="Wholesale"/>
    <s v="WARE-XYS1001"/>
    <d v="2020-06-18T00:00:00"/>
    <x v="823"/>
    <d v="2020-09-28T00:00:00"/>
    <x v="596"/>
    <n v="16"/>
    <s v="USD"/>
    <x v="21"/>
    <n v="26"/>
    <n v="48"/>
    <n v="40"/>
    <x v="3"/>
    <n v="47"/>
    <n v="0.05"/>
    <n v="2318.2000000000003"/>
    <n v="1530.0120000000002"/>
    <n v="13213.74"/>
    <n v="4033.6679999999997"/>
  </r>
  <r>
    <s v="SO - 0007040"/>
    <s v="In-Store"/>
    <s v="WARE-MKL1006"/>
    <d v="2020-03-10T00:00:00"/>
    <x v="823"/>
    <d v="2020-09-08T00:00:00"/>
    <x v="599"/>
    <n v="23"/>
    <s v="USD"/>
    <x v="0"/>
    <n v="6"/>
    <n v="15"/>
    <n v="341"/>
    <x v="1"/>
    <n v="11"/>
    <n v="7.4999999999999997E-2"/>
    <n v="3584.5"/>
    <n v="2831.7550000000001"/>
    <n v="13262.650000000001"/>
    <n v="1935.630000000001"/>
  </r>
  <r>
    <s v="SO - 0007041"/>
    <s v="In-Store"/>
    <s v="WARE-NBV1002"/>
    <d v="2020-06-18T00:00:00"/>
    <x v="823"/>
    <d v="2020-09-21T00:00:00"/>
    <x v="590"/>
    <n v="4"/>
    <s v="USD"/>
    <x v="14"/>
    <n v="7"/>
    <n v="30"/>
    <n v="80"/>
    <x v="1"/>
    <n v="35"/>
    <n v="0.05"/>
    <n v="3999.9"/>
    <n v="1879.953"/>
    <n v="15199.619999999999"/>
    <n v="7679.8079999999991"/>
  </r>
  <r>
    <s v="SO - 0007042"/>
    <s v="In-Store"/>
    <s v="WARE-XYS1001"/>
    <d v="2020-06-18T00:00:00"/>
    <x v="823"/>
    <d v="2020-09-02T00:00:00"/>
    <x v="591"/>
    <n v="14"/>
    <s v="USD"/>
    <x v="27"/>
    <n v="1"/>
    <n v="5"/>
    <n v="11"/>
    <x v="1"/>
    <n v="36"/>
    <n v="7.4999999999999997E-2"/>
    <n v="1996.6000000000001"/>
    <n v="1677.144"/>
    <n v="1846.8550000000002"/>
    <n v="169.71100000000024"/>
  </r>
  <r>
    <s v="SO - 0007043"/>
    <s v="In-Store"/>
    <s v="WARE-PUJ1005"/>
    <d v="2020-06-18T00:00:00"/>
    <x v="823"/>
    <d v="2020-09-16T00:00:00"/>
    <x v="587"/>
    <n v="8"/>
    <s v="USD"/>
    <x v="26"/>
    <n v="3"/>
    <n v="7"/>
    <n v="276"/>
    <x v="0"/>
    <n v="22"/>
    <n v="0.1"/>
    <n v="1132.3"/>
    <n v="826.57899999999995"/>
    <n v="6114.4199999999992"/>
    <n v="1154.945999999999"/>
  </r>
  <r>
    <s v="SO - 0007044"/>
    <s v="Distributor"/>
    <s v="WARE-NMK1003"/>
    <d v="2020-06-18T00:00:00"/>
    <x v="823"/>
    <d v="2020-09-21T00:00:00"/>
    <x v="593"/>
    <n v="17"/>
    <s v="USD"/>
    <x v="2"/>
    <n v="21"/>
    <n v="18"/>
    <n v="201"/>
    <x v="1"/>
    <n v="31"/>
    <n v="0.05"/>
    <n v="1963.1000000000001"/>
    <n v="1413.432"/>
    <n v="1864.9449999999999"/>
    <n v="451.51299999999992"/>
  </r>
  <r>
    <s v="SO - 0007045"/>
    <s v="Distributor"/>
    <s v="WARE-MKL1006"/>
    <d v="2020-06-18T00:00:00"/>
    <x v="823"/>
    <d v="2020-09-06T00:00:00"/>
    <x v="601"/>
    <n v="32"/>
    <s v="USD"/>
    <x v="4"/>
    <n v="22"/>
    <n v="44"/>
    <n v="356"/>
    <x v="2"/>
    <n v="8"/>
    <n v="0.1"/>
    <n v="1896.1000000000001"/>
    <n v="1611.6850000000002"/>
    <n v="6825.9600000000009"/>
    <n v="379.22000000000025"/>
  </r>
  <r>
    <s v="SO - 0007046"/>
    <s v="In-Store"/>
    <s v="WARE-NBV1002"/>
    <d v="2020-06-18T00:00:00"/>
    <x v="823"/>
    <d v="2020-09-16T00:00:00"/>
    <x v="597"/>
    <n v="10"/>
    <s v="USD"/>
    <x v="10"/>
    <n v="9"/>
    <n v="11"/>
    <n v="76"/>
    <x v="1"/>
    <n v="27"/>
    <n v="0.15"/>
    <n v="804"/>
    <n v="538.68000000000006"/>
    <n v="2050.1999999999998"/>
    <n v="434.15999999999963"/>
  </r>
  <r>
    <s v="SO - 0007047"/>
    <s v="Online"/>
    <s v="WARE-NBV1002"/>
    <d v="2020-03-10T00:00:00"/>
    <x v="823"/>
    <d v="2020-09-06T00:00:00"/>
    <x v="593"/>
    <n v="17"/>
    <s v="USD"/>
    <x v="19"/>
    <n v="19"/>
    <n v="11"/>
    <n v="63"/>
    <x v="2"/>
    <n v="1"/>
    <n v="0.1"/>
    <n v="174.20000000000002"/>
    <n v="128.90800000000002"/>
    <n v="156.78000000000003"/>
    <n v="27.872000000000014"/>
  </r>
  <r>
    <s v="SO - 0007048"/>
    <s v="Wholesale"/>
    <s v="WARE-UHY1004"/>
    <d v="2020-03-10T00:00:00"/>
    <x v="823"/>
    <d v="2020-09-17T00:00:00"/>
    <x v="589"/>
    <n v="9"/>
    <s v="USD"/>
    <x v="3"/>
    <n v="28"/>
    <n v="4"/>
    <n v="251"/>
    <x v="4"/>
    <n v="18"/>
    <n v="0.05"/>
    <n v="3926.2000000000003"/>
    <n v="1688.2660000000001"/>
    <n v="29839.119999999999"/>
    <n v="16332.991999999998"/>
  </r>
  <r>
    <s v="SO - 0007049"/>
    <s v="In-Store"/>
    <s v="WARE-UHY1004"/>
    <d v="2020-06-18T00:00:00"/>
    <x v="823"/>
    <d v="2020-09-07T00:00:00"/>
    <x v="593"/>
    <n v="17"/>
    <s v="USD"/>
    <x v="22"/>
    <n v="11"/>
    <n v="1"/>
    <n v="229"/>
    <x v="4"/>
    <n v="9"/>
    <n v="0.1"/>
    <n v="180.9"/>
    <n v="141.102"/>
    <n v="325.62"/>
    <n v="43.415999999999997"/>
  </r>
  <r>
    <s v="SO - 0007050"/>
    <s v="Distributor"/>
    <s v="WARE-NMK1003"/>
    <d v="2020-03-10T00:00:00"/>
    <x v="823"/>
    <d v="2020-09-08T00:00:00"/>
    <x v="602"/>
    <n v="25"/>
    <s v="USD"/>
    <x v="8"/>
    <n v="23"/>
    <n v="8"/>
    <n v="114"/>
    <x v="2"/>
    <n v="13"/>
    <n v="0.1"/>
    <n v="254.6"/>
    <n v="152.76"/>
    <n v="229.14"/>
    <n v="76.38"/>
  </r>
  <r>
    <s v="SO - 0007051"/>
    <s v="Online"/>
    <s v="WARE-MKL1006"/>
    <d v="2020-06-18T00:00:00"/>
    <x v="824"/>
    <d v="2020-09-17T00:00:00"/>
    <x v="603"/>
    <n v="20"/>
    <s v="USD"/>
    <x v="20"/>
    <n v="17"/>
    <n v="28"/>
    <n v="342"/>
    <x v="1"/>
    <n v="41"/>
    <n v="0.15"/>
    <n v="1132.3"/>
    <n v="566.15"/>
    <n v="3849.8199999999997"/>
    <n v="1585.2199999999998"/>
  </r>
  <r>
    <s v="SO - 0007052"/>
    <s v="In-Store"/>
    <s v="WARE-NMK1003"/>
    <d v="2020-06-18T00:00:00"/>
    <x v="824"/>
    <d v="2020-09-22T00:00:00"/>
    <x v="604"/>
    <n v="38"/>
    <s v="USD"/>
    <x v="7"/>
    <n v="4"/>
    <n v="37"/>
    <n v="168"/>
    <x v="2"/>
    <n v="13"/>
    <n v="0.1"/>
    <n v="227.8"/>
    <n v="166.29400000000001"/>
    <n v="1230.1200000000001"/>
    <n v="232.35599999999999"/>
  </r>
  <r>
    <s v="SO - 0007053"/>
    <s v="In-Store"/>
    <s v="WARE-NMK1003"/>
    <d v="2020-03-10T00:00:00"/>
    <x v="824"/>
    <d v="2020-09-03T00:00:00"/>
    <x v="591"/>
    <n v="13"/>
    <s v="USD"/>
    <x v="14"/>
    <n v="7"/>
    <n v="13"/>
    <n v="144"/>
    <x v="4"/>
    <n v="18"/>
    <n v="0.2"/>
    <n v="2003.3"/>
    <n v="1422.3429999999998"/>
    <n v="6410.56"/>
    <n v="721.18800000000101"/>
  </r>
  <r>
    <s v="SO - 0007054"/>
    <s v="In-Store"/>
    <s v="WARE-XYS1001"/>
    <d v="2020-06-18T00:00:00"/>
    <x v="824"/>
    <d v="2020-09-25T00:00:00"/>
    <x v="591"/>
    <n v="13"/>
    <s v="USD"/>
    <x v="6"/>
    <n v="10"/>
    <n v="48"/>
    <n v="4"/>
    <x v="1"/>
    <n v="11"/>
    <n v="0.1"/>
    <n v="2525.9"/>
    <n v="1818.6479999999999"/>
    <n v="2273.31"/>
    <n v="454.66200000000003"/>
  </r>
  <r>
    <s v="SO - 0007055"/>
    <s v="Distributor"/>
    <s v="WARE-XYS1001"/>
    <d v="2020-06-18T00:00:00"/>
    <x v="824"/>
    <d v="2020-09-14T00:00:00"/>
    <x v="598"/>
    <n v="14"/>
    <s v="USD"/>
    <x v="2"/>
    <n v="21"/>
    <n v="34"/>
    <n v="26"/>
    <x v="1"/>
    <n v="33"/>
    <n v="7.4999999999999997E-2"/>
    <n v="3691.7000000000003"/>
    <n v="2178.1030000000001"/>
    <n v="17074.112499999999"/>
    <n v="6183.5974999999999"/>
  </r>
  <r>
    <s v="SO - 0007056"/>
    <s v="Distributor"/>
    <s v="WARE-UHY1004"/>
    <d v="2020-03-10T00:00:00"/>
    <x v="824"/>
    <d v="2020-09-22T00:00:00"/>
    <x v="589"/>
    <n v="8"/>
    <s v="USD"/>
    <x v="17"/>
    <n v="20"/>
    <n v="5"/>
    <n v="209"/>
    <x v="1"/>
    <n v="41"/>
    <n v="0.1"/>
    <n v="1762.1000000000001"/>
    <n v="1145.3650000000002"/>
    <n v="3171.78"/>
    <n v="881.04999999999973"/>
  </r>
  <r>
    <s v="SO - 0007057"/>
    <s v="Distributor"/>
    <s v="WARE-PUJ1005"/>
    <d v="2020-06-18T00:00:00"/>
    <x v="825"/>
    <d v="2020-09-16T00:00:00"/>
    <x v="595"/>
    <n v="9"/>
    <s v="USD"/>
    <x v="2"/>
    <n v="21"/>
    <n v="20"/>
    <n v="261"/>
    <x v="1"/>
    <n v="29"/>
    <n v="0.2"/>
    <n v="891.1"/>
    <n v="436.63900000000001"/>
    <n v="5703.0400000000009"/>
    <n v="2209.9280000000008"/>
  </r>
  <r>
    <s v="SO - 0007058"/>
    <s v="Online"/>
    <s v="WARE-NMK1003"/>
    <d v="2020-06-18T00:00:00"/>
    <x v="825"/>
    <d v="2020-09-21T00:00:00"/>
    <x v="591"/>
    <n v="12"/>
    <s v="USD"/>
    <x v="24"/>
    <n v="16"/>
    <n v="10"/>
    <n v="112"/>
    <x v="1"/>
    <n v="39"/>
    <n v="0.1"/>
    <n v="1031.8"/>
    <n v="567.49"/>
    <n v="1857.24"/>
    <n v="722.26"/>
  </r>
  <r>
    <s v="SO - 0007059"/>
    <s v="Online"/>
    <s v="WARE-UHY1004"/>
    <d v="2020-03-10T00:00:00"/>
    <x v="825"/>
    <d v="2020-09-28T00:00:00"/>
    <x v="598"/>
    <n v="13"/>
    <s v="USD"/>
    <x v="1"/>
    <n v="14"/>
    <n v="21"/>
    <n v="245"/>
    <x v="4"/>
    <n v="10"/>
    <n v="0.4"/>
    <n v="1011.7"/>
    <n v="495.733"/>
    <n v="1214.04"/>
    <n v="222.57399999999996"/>
  </r>
  <r>
    <s v="SO - 0007060"/>
    <s v="Online"/>
    <s v="WARE-UHY1004"/>
    <d v="2020-06-18T00:00:00"/>
    <x v="825"/>
    <d v="2020-09-29T00:00:00"/>
    <x v="594"/>
    <n v="16"/>
    <s v="USD"/>
    <x v="20"/>
    <n v="17"/>
    <n v="42"/>
    <n v="217"/>
    <x v="3"/>
    <n v="28"/>
    <n v="7.4999999999999997E-2"/>
    <n v="777.2"/>
    <n v="481.86400000000003"/>
    <n v="5751.2800000000007"/>
    <n v="1896.3680000000004"/>
  </r>
  <r>
    <s v="SO - 0007061"/>
    <s v="Wholesale"/>
    <s v="WARE-NMK1003"/>
    <d v="2020-06-18T00:00:00"/>
    <x v="825"/>
    <d v="2020-09-06T00:00:00"/>
    <x v="600"/>
    <n v="20"/>
    <s v="USD"/>
    <x v="21"/>
    <n v="26"/>
    <n v="23"/>
    <n v="168"/>
    <x v="1"/>
    <n v="36"/>
    <n v="0.1"/>
    <n v="2599.6"/>
    <n v="2209.66"/>
    <n v="14037.839999999998"/>
    <n v="779.8799999999992"/>
  </r>
  <r>
    <s v="SO - 0007062"/>
    <s v="Online"/>
    <s v="WARE-PUJ1005"/>
    <d v="2020-03-10T00:00:00"/>
    <x v="825"/>
    <d v="2020-09-07T00:00:00"/>
    <x v="596"/>
    <n v="14"/>
    <s v="USD"/>
    <x v="20"/>
    <n v="17"/>
    <n v="22"/>
    <n v="327"/>
    <x v="1"/>
    <n v="24"/>
    <n v="7.4999999999999997E-2"/>
    <n v="5922.8"/>
    <n v="4205.1880000000001"/>
    <n v="10957.18"/>
    <n v="2546.8040000000001"/>
  </r>
  <r>
    <s v="SO - 0007063"/>
    <s v="Online"/>
    <s v="WARE-UHY1004"/>
    <d v="2020-06-18T00:00:00"/>
    <x v="826"/>
    <d v="2020-09-26T00:00:00"/>
    <x v="594"/>
    <n v="15"/>
    <s v="USD"/>
    <x v="16"/>
    <n v="18"/>
    <n v="27"/>
    <n v="251"/>
    <x v="0"/>
    <n v="42"/>
    <n v="0.4"/>
    <n v="757.1"/>
    <n v="423.97600000000006"/>
    <n v="2271.2999999999997"/>
    <n v="151.41999999999962"/>
  </r>
  <r>
    <s v="SO - 0007064"/>
    <s v="Online"/>
    <s v="WARE-NMK1003"/>
    <d v="2020-06-18T00:00:00"/>
    <x v="826"/>
    <d v="2020-09-05T00:00:00"/>
    <x v="597"/>
    <n v="7"/>
    <s v="USD"/>
    <x v="5"/>
    <n v="12"/>
    <n v="7"/>
    <n v="167"/>
    <x v="1"/>
    <n v="32"/>
    <n v="7.4999999999999997E-2"/>
    <n v="3008.3"/>
    <n v="2075.7269999999999"/>
    <n v="5565.3550000000005"/>
    <n v="1413.9010000000007"/>
  </r>
  <r>
    <s v="SO - 0007065"/>
    <s v="Distributor"/>
    <s v="WARE-NMK1003"/>
    <d v="2020-06-18T00:00:00"/>
    <x v="826"/>
    <d v="2020-09-17T00:00:00"/>
    <x v="603"/>
    <n v="18"/>
    <s v="USD"/>
    <x v="8"/>
    <n v="23"/>
    <n v="46"/>
    <n v="140"/>
    <x v="3"/>
    <n v="28"/>
    <n v="0.15"/>
    <n v="247.9"/>
    <n v="195.84100000000001"/>
    <n v="1053.575"/>
    <n v="74.37"/>
  </r>
  <r>
    <s v="SO - 0007066"/>
    <s v="In-Store"/>
    <s v="WARE-PUJ1005"/>
    <d v="2020-03-10T00:00:00"/>
    <x v="826"/>
    <d v="2020-09-21T00:00:00"/>
    <x v="605"/>
    <n v="21"/>
    <s v="USD"/>
    <x v="7"/>
    <n v="4"/>
    <n v="9"/>
    <n v="302"/>
    <x v="2"/>
    <n v="7"/>
    <n v="7.4999999999999997E-2"/>
    <n v="2499.1"/>
    <n v="1299.5319999999999"/>
    <n v="16181.672500000001"/>
    <n v="7084.9485000000004"/>
  </r>
  <r>
    <s v="SO - 0007067"/>
    <s v="Online"/>
    <s v="WARE-XYS1001"/>
    <d v="2020-06-18T00:00:00"/>
    <x v="826"/>
    <d v="2020-09-14T00:00:00"/>
    <x v="596"/>
    <n v="13"/>
    <s v="USD"/>
    <x v="20"/>
    <n v="17"/>
    <n v="11"/>
    <n v="11"/>
    <x v="1"/>
    <n v="44"/>
    <n v="0.1"/>
    <n v="2592.9"/>
    <n v="1192.7340000000002"/>
    <n v="4667.22"/>
    <n v="2281.752"/>
  </r>
  <r>
    <s v="SO - 0007068"/>
    <s v="In-Store"/>
    <s v="WARE-NBV1002"/>
    <d v="2020-06-18T00:00:00"/>
    <x v="826"/>
    <d v="2020-09-05T00:00:00"/>
    <x v="595"/>
    <n v="8"/>
    <s v="USD"/>
    <x v="13"/>
    <n v="2"/>
    <n v="32"/>
    <n v="87"/>
    <x v="1"/>
    <n v="45"/>
    <n v="0.4"/>
    <n v="2331.6"/>
    <n v="1865.28"/>
    <n v="5595.8399999999992"/>
    <n v="-1865.2800000000007"/>
  </r>
  <r>
    <s v="SO - 0007069"/>
    <s v="Online"/>
    <s v="WARE-PUJ1005"/>
    <d v="2020-03-10T00:00:00"/>
    <x v="826"/>
    <d v="2020-09-27T00:00:00"/>
    <x v="601"/>
    <n v="29"/>
    <s v="USD"/>
    <x v="1"/>
    <n v="14"/>
    <n v="48"/>
    <n v="302"/>
    <x v="0"/>
    <n v="38"/>
    <n v="7.4999999999999997E-2"/>
    <n v="241.20000000000002"/>
    <n v="161.60400000000001"/>
    <n v="1561.7700000000002"/>
    <n v="430.54200000000014"/>
  </r>
  <r>
    <s v="SO - 0007070"/>
    <s v="Online"/>
    <s v="WARE-NMK1003"/>
    <d v="2020-06-18T00:00:00"/>
    <x v="826"/>
    <d v="2020-09-26T00:00:00"/>
    <x v="603"/>
    <n v="18"/>
    <s v="USD"/>
    <x v="1"/>
    <n v="14"/>
    <n v="34"/>
    <n v="143"/>
    <x v="3"/>
    <n v="28"/>
    <n v="0.05"/>
    <n v="1045.2"/>
    <n v="846.61200000000008"/>
    <n v="4964.7"/>
    <n v="731.63999999999942"/>
  </r>
  <r>
    <s v="SO - 0007071"/>
    <s v="Distributor"/>
    <s v="WARE-MKL1006"/>
    <d v="2020-06-18T00:00:00"/>
    <x v="826"/>
    <d v="2020-09-19T00:00:00"/>
    <x v="602"/>
    <n v="22"/>
    <s v="USD"/>
    <x v="17"/>
    <n v="20"/>
    <n v="9"/>
    <n v="332"/>
    <x v="1"/>
    <n v="29"/>
    <n v="0.05"/>
    <n v="897.80000000000007"/>
    <n v="763.13"/>
    <n v="6823.28"/>
    <n v="718.23999999999978"/>
  </r>
  <r>
    <s v="SO - 0007072"/>
    <s v="Online"/>
    <s v="WARE-NBV1002"/>
    <d v="2020-06-18T00:00:00"/>
    <x v="827"/>
    <d v="2020-09-08T00:00:00"/>
    <x v="606"/>
    <n v="24"/>
    <s v="USD"/>
    <x v="20"/>
    <n v="17"/>
    <n v="28"/>
    <n v="59"/>
    <x v="2"/>
    <n v="7"/>
    <n v="0.4"/>
    <n v="1896.1000000000001"/>
    <n v="1156.6210000000001"/>
    <n v="9101.2800000000007"/>
    <n v="-151.6880000000001"/>
  </r>
  <r>
    <s v="SO - 0007073"/>
    <s v="Online"/>
    <s v="WARE-UHY1004"/>
    <d v="2020-06-18T00:00:00"/>
    <x v="827"/>
    <d v="2020-09-12T00:00:00"/>
    <x v="596"/>
    <n v="12"/>
    <s v="USD"/>
    <x v="19"/>
    <n v="19"/>
    <n v="1"/>
    <n v="245"/>
    <x v="1"/>
    <n v="27"/>
    <n v="0.1"/>
    <n v="1011.7"/>
    <n v="758.77500000000009"/>
    <n v="5463.1800000000012"/>
    <n v="910.53000000000065"/>
  </r>
  <r>
    <s v="SO - 0007074"/>
    <s v="In-Store"/>
    <s v="WARE-NMK1003"/>
    <d v="2020-03-10T00:00:00"/>
    <x v="827"/>
    <d v="2020-09-18T00:00:00"/>
    <x v="605"/>
    <n v="20"/>
    <s v="USD"/>
    <x v="26"/>
    <n v="3"/>
    <n v="17"/>
    <n v="94"/>
    <x v="0"/>
    <n v="22"/>
    <n v="7.4999999999999997E-2"/>
    <n v="247.9"/>
    <n v="205.75700000000001"/>
    <n v="1375.8450000000003"/>
    <n v="141.30300000000034"/>
  </r>
  <r>
    <s v="SO - 0007075"/>
    <s v="Wholesale"/>
    <s v="WARE-NMK1003"/>
    <d v="2020-06-18T00:00:00"/>
    <x v="827"/>
    <d v="2020-09-14T00:00:00"/>
    <x v="603"/>
    <n v="17"/>
    <s v="USD"/>
    <x v="21"/>
    <n v="26"/>
    <n v="42"/>
    <n v="132"/>
    <x v="0"/>
    <n v="38"/>
    <n v="7.4999999999999997E-2"/>
    <n v="1139"/>
    <n v="740.35"/>
    <n v="8428.6"/>
    <n v="2505.8000000000002"/>
  </r>
  <r>
    <s v="SO - 0007076"/>
    <s v="In-Store"/>
    <s v="WARE-PUJ1005"/>
    <d v="2020-06-18T00:00:00"/>
    <x v="827"/>
    <d v="2020-09-18T00:00:00"/>
    <x v="591"/>
    <n v="10"/>
    <s v="USD"/>
    <x v="14"/>
    <n v="7"/>
    <n v="50"/>
    <n v="322"/>
    <x v="2"/>
    <n v="16"/>
    <n v="0.05"/>
    <n v="1098.8"/>
    <n v="933.9799999999999"/>
    <n v="5219.3"/>
    <n v="549.40000000000055"/>
  </r>
  <r>
    <s v="SO - 0007077"/>
    <s v="In-Store"/>
    <s v="WARE-NMK1003"/>
    <d v="2020-06-18T00:00:00"/>
    <x v="827"/>
    <d v="2020-09-19T00:00:00"/>
    <x v="595"/>
    <n v="7"/>
    <s v="USD"/>
    <x v="22"/>
    <n v="11"/>
    <n v="37"/>
    <n v="197"/>
    <x v="2"/>
    <n v="1"/>
    <n v="7.4999999999999997E-2"/>
    <n v="214.4"/>
    <n v="167.232"/>
    <n v="1586.5600000000002"/>
    <n v="248.70400000000018"/>
  </r>
  <r>
    <s v="SO - 0007078"/>
    <s v="In-Store"/>
    <s v="WARE-PUJ1005"/>
    <d v="2020-06-18T00:00:00"/>
    <x v="827"/>
    <d v="2020-10-01T00:00:00"/>
    <x v="607"/>
    <n v="25"/>
    <s v="USD"/>
    <x v="9"/>
    <n v="8"/>
    <n v="9"/>
    <n v="318"/>
    <x v="2"/>
    <n v="16"/>
    <n v="7.4999999999999997E-2"/>
    <n v="241.20000000000002"/>
    <n v="202.608"/>
    <n v="1784.88"/>
    <n v="164.01600000000008"/>
  </r>
  <r>
    <s v="SO - 0007079"/>
    <s v="Online"/>
    <s v="WARE-XYS1001"/>
    <d v="2020-06-18T00:00:00"/>
    <x v="827"/>
    <d v="2020-09-06T00:00:00"/>
    <x v="598"/>
    <n v="11"/>
    <s v="USD"/>
    <x v="20"/>
    <n v="17"/>
    <n v="33"/>
    <n v="51"/>
    <x v="1"/>
    <n v="31"/>
    <n v="0.05"/>
    <n v="2847.5"/>
    <n v="2363.4249999999997"/>
    <n v="5410.25"/>
    <n v="683.40000000000055"/>
  </r>
  <r>
    <s v="SO - 0007080"/>
    <s v="Distributor"/>
    <s v="WARE-MKL1006"/>
    <d v="2020-03-10T00:00:00"/>
    <x v="827"/>
    <d v="2020-09-06T00:00:00"/>
    <x v="603"/>
    <n v="17"/>
    <s v="USD"/>
    <x v="2"/>
    <n v="21"/>
    <n v="39"/>
    <n v="353"/>
    <x v="1"/>
    <n v="27"/>
    <n v="0.15"/>
    <n v="710.2"/>
    <n v="482.93600000000009"/>
    <n v="4225.6900000000005"/>
    <n v="845.13799999999992"/>
  </r>
  <r>
    <s v="SO - 0007081"/>
    <s v="In-Store"/>
    <s v="WARE-NMK1003"/>
    <d v="2020-06-18T00:00:00"/>
    <x v="827"/>
    <d v="2020-09-26T00:00:00"/>
    <x v="593"/>
    <n v="13"/>
    <s v="USD"/>
    <x v="11"/>
    <n v="5"/>
    <n v="45"/>
    <n v="92"/>
    <x v="2"/>
    <n v="13"/>
    <n v="0.15"/>
    <n v="911.2"/>
    <n v="646.952"/>
    <n v="774.52"/>
    <n v="127.56799999999998"/>
  </r>
  <r>
    <s v="SO - 0007082"/>
    <s v="In-Store"/>
    <s v="WARE-XYS1001"/>
    <d v="2020-06-18T00:00:00"/>
    <x v="827"/>
    <d v="2020-09-15T00:00:00"/>
    <x v="589"/>
    <n v="5"/>
    <s v="USD"/>
    <x v="13"/>
    <n v="2"/>
    <n v="29"/>
    <n v="24"/>
    <x v="3"/>
    <n v="47"/>
    <n v="0.4"/>
    <n v="3711.8"/>
    <n v="2375.5520000000001"/>
    <n v="6681.2400000000007"/>
    <n v="-445.41600000000017"/>
  </r>
  <r>
    <s v="SO - 0007083"/>
    <s v="Distributor"/>
    <s v="WARE-PUJ1005"/>
    <d v="2020-06-18T00:00:00"/>
    <x v="828"/>
    <d v="2020-09-13T00:00:00"/>
    <x v="597"/>
    <n v="5"/>
    <s v="USD"/>
    <x v="12"/>
    <n v="25"/>
    <n v="2"/>
    <n v="278"/>
    <x v="1"/>
    <n v="31"/>
    <n v="7.4999999999999997E-2"/>
    <n v="978.2"/>
    <n v="538.0100000000001"/>
    <n v="1809.67"/>
    <n v="733.64999999999986"/>
  </r>
  <r>
    <s v="SO - 0007084"/>
    <s v="In-Store"/>
    <s v="WARE-UHY1004"/>
    <d v="2020-03-10T00:00:00"/>
    <x v="828"/>
    <d v="2020-09-11T00:00:00"/>
    <x v="595"/>
    <n v="6"/>
    <s v="USD"/>
    <x v="13"/>
    <n v="2"/>
    <n v="4"/>
    <n v="256"/>
    <x v="0"/>
    <n v="42"/>
    <n v="7.4999999999999997E-2"/>
    <n v="2499.1"/>
    <n v="1599.424"/>
    <n v="6935.0024999999996"/>
    <n v="2136.7304999999997"/>
  </r>
  <r>
    <s v="SO - 0007085"/>
    <s v="In-Store"/>
    <s v="WARE-NMK1003"/>
    <d v="2020-03-10T00:00:00"/>
    <x v="828"/>
    <d v="2020-09-18T00:00:00"/>
    <x v="608"/>
    <n v="25"/>
    <s v="USD"/>
    <x v="11"/>
    <n v="5"/>
    <n v="42"/>
    <n v="194"/>
    <x v="1"/>
    <n v="24"/>
    <n v="0.05"/>
    <n v="5085.3"/>
    <n v="2186.6790000000001"/>
    <n v="28986.210000000003"/>
    <n v="15866.136000000002"/>
  </r>
  <r>
    <s v="SO - 0007086"/>
    <s v="Online"/>
    <s v="WARE-XYS1001"/>
    <d v="2020-06-18T00:00:00"/>
    <x v="828"/>
    <d v="2020-09-20T00:00:00"/>
    <x v="599"/>
    <n v="18"/>
    <s v="USD"/>
    <x v="20"/>
    <n v="17"/>
    <n v="18"/>
    <n v="5"/>
    <x v="3"/>
    <n v="47"/>
    <n v="0.3"/>
    <n v="2345"/>
    <n v="1219.4000000000001"/>
    <n v="13132"/>
    <n v="3376.7999999999993"/>
  </r>
  <r>
    <s v="SO - 0007087"/>
    <s v="Distributor"/>
    <s v="WARE-PUJ1005"/>
    <d v="2020-06-18T00:00:00"/>
    <x v="828"/>
    <d v="2020-09-21T00:00:00"/>
    <x v="602"/>
    <n v="20"/>
    <s v="USD"/>
    <x v="8"/>
    <n v="23"/>
    <n v="6"/>
    <n v="299"/>
    <x v="1"/>
    <n v="45"/>
    <n v="7.4999999999999997E-2"/>
    <n v="2432.1"/>
    <n v="1605.1859999999999"/>
    <n v="17997.54"/>
    <n v="5156.0520000000015"/>
  </r>
  <r>
    <s v="SO - 0007088"/>
    <s v="Wholesale"/>
    <s v="WARE-XYS1001"/>
    <d v="2020-03-10T00:00:00"/>
    <x v="828"/>
    <d v="2020-09-22T00:00:00"/>
    <x v="596"/>
    <n v="11"/>
    <s v="USD"/>
    <x v="21"/>
    <n v="26"/>
    <n v="41"/>
    <n v="30"/>
    <x v="3"/>
    <n v="25"/>
    <n v="0.1"/>
    <n v="3986.5"/>
    <n v="2631.09"/>
    <n v="14351.4"/>
    <n v="3827.0399999999991"/>
  </r>
  <r>
    <s v="SO - 0007089"/>
    <s v="Distributor"/>
    <s v="WARE-MKL1006"/>
    <d v="2020-03-10T00:00:00"/>
    <x v="828"/>
    <d v="2020-09-12T00:00:00"/>
    <x v="598"/>
    <n v="10"/>
    <s v="USD"/>
    <x v="4"/>
    <n v="22"/>
    <n v="1"/>
    <n v="347"/>
    <x v="0"/>
    <n v="15"/>
    <n v="0.05"/>
    <n v="2358.4"/>
    <n v="1698.048"/>
    <n v="15683.359999999999"/>
    <n v="3797.0239999999994"/>
  </r>
  <r>
    <s v="SO - 0007090"/>
    <s v="In-Store"/>
    <s v="WARE-NMK1003"/>
    <d v="2020-03-10T00:00:00"/>
    <x v="828"/>
    <d v="2020-09-21T00:00:00"/>
    <x v="589"/>
    <n v="4"/>
    <s v="USD"/>
    <x v="22"/>
    <n v="11"/>
    <n v="50"/>
    <n v="109"/>
    <x v="1"/>
    <n v="24"/>
    <n v="0.05"/>
    <n v="2345"/>
    <n v="1172.5"/>
    <n v="15594.25"/>
    <n v="7386.75"/>
  </r>
  <r>
    <s v="SO - 0007091"/>
    <s v="In-Store"/>
    <s v="WARE-UHY1004"/>
    <d v="2020-06-18T00:00:00"/>
    <x v="828"/>
    <d v="2020-10-03T00:00:00"/>
    <x v="600"/>
    <n v="17"/>
    <s v="USD"/>
    <x v="7"/>
    <n v="4"/>
    <n v="2"/>
    <n v="218"/>
    <x v="1"/>
    <n v="35"/>
    <n v="0.1"/>
    <n v="6438.7"/>
    <n v="3670.0589999999997"/>
    <n v="34768.979999999996"/>
    <n v="12748.625999999997"/>
  </r>
  <r>
    <s v="SO - 0007092"/>
    <s v="In-Store"/>
    <s v="WARE-XYS1001"/>
    <d v="2020-06-18T00:00:00"/>
    <x v="828"/>
    <d v="2020-09-18T00:00:00"/>
    <x v="603"/>
    <n v="16"/>
    <s v="USD"/>
    <x v="14"/>
    <n v="7"/>
    <n v="43"/>
    <n v="34"/>
    <x v="4"/>
    <n v="18"/>
    <n v="0.2"/>
    <n v="5581.1"/>
    <n v="3069.6050000000005"/>
    <n v="31254.160000000003"/>
    <n v="9766.9249999999993"/>
  </r>
  <r>
    <s v="SO - 0007093"/>
    <s v="In-Store"/>
    <s v="WARE-XYS1001"/>
    <d v="2020-06-18T00:00:00"/>
    <x v="829"/>
    <d v="2020-10-03T00:00:00"/>
    <x v="593"/>
    <n v="11"/>
    <s v="USD"/>
    <x v="0"/>
    <n v="6"/>
    <n v="40"/>
    <n v="48"/>
    <x v="1"/>
    <n v="21"/>
    <n v="7.4999999999999997E-2"/>
    <n v="241.20000000000002"/>
    <n v="120.60000000000001"/>
    <n v="1338.66"/>
    <n v="615.06000000000006"/>
  </r>
  <r>
    <s v="SO - 0007094"/>
    <s v="In-Store"/>
    <s v="WARE-NMK1003"/>
    <d v="2020-06-18T00:00:00"/>
    <x v="829"/>
    <d v="2020-09-30T00:00:00"/>
    <x v="608"/>
    <n v="24"/>
    <s v="USD"/>
    <x v="13"/>
    <n v="2"/>
    <n v="8"/>
    <n v="129"/>
    <x v="0"/>
    <n v="22"/>
    <n v="0.05"/>
    <n v="1159.1000000000001"/>
    <n v="707.05100000000004"/>
    <n v="5505.7250000000004"/>
    <n v="1970.4700000000003"/>
  </r>
  <r>
    <s v="SO - 0007095"/>
    <s v="In-Store"/>
    <s v="WARE-PUJ1005"/>
    <d v="2020-06-18T00:00:00"/>
    <x v="829"/>
    <d v="2020-09-25T00:00:00"/>
    <x v="603"/>
    <n v="15"/>
    <s v="USD"/>
    <x v="7"/>
    <n v="4"/>
    <n v="18"/>
    <n v="320"/>
    <x v="2"/>
    <n v="7"/>
    <n v="0.1"/>
    <n v="2800.6"/>
    <n v="1680.36"/>
    <n v="20164.32"/>
    <n v="6721.4400000000005"/>
  </r>
  <r>
    <s v="SO - 0007096"/>
    <s v="In-Store"/>
    <s v="WARE-NBV1002"/>
    <d v="2020-03-10T00:00:00"/>
    <x v="829"/>
    <d v="2020-10-02T00:00:00"/>
    <x v="591"/>
    <n v="8"/>
    <s v="USD"/>
    <x v="11"/>
    <n v="5"/>
    <n v="39"/>
    <n v="75"/>
    <x v="3"/>
    <n v="28"/>
    <n v="0.05"/>
    <n v="991.6"/>
    <n v="485.88400000000001"/>
    <n v="7536.16"/>
    <n v="3649.0879999999997"/>
  </r>
  <r>
    <s v="SO - 0007097"/>
    <s v="Distributor"/>
    <s v="WARE-NBV1002"/>
    <d v="2020-06-18T00:00:00"/>
    <x v="829"/>
    <d v="2020-09-13T00:00:00"/>
    <x v="591"/>
    <n v="8"/>
    <s v="USD"/>
    <x v="8"/>
    <n v="23"/>
    <n v="29"/>
    <n v="80"/>
    <x v="3"/>
    <n v="28"/>
    <n v="0.15"/>
    <n v="1105.5"/>
    <n v="818.06999999999994"/>
    <n v="939.67499999999995"/>
    <n v="121.60500000000002"/>
  </r>
  <r>
    <s v="SO - 0007098"/>
    <s v="Online"/>
    <s v="WARE-XYS1001"/>
    <d v="2020-06-18T00:00:00"/>
    <x v="829"/>
    <d v="2020-09-23T00:00:00"/>
    <x v="595"/>
    <n v="5"/>
    <s v="USD"/>
    <x v="18"/>
    <n v="13"/>
    <n v="21"/>
    <n v="27"/>
    <x v="1"/>
    <n v="36"/>
    <n v="0.05"/>
    <n v="1139"/>
    <n v="865.64"/>
    <n v="5410.25"/>
    <n v="1082.0500000000002"/>
  </r>
  <r>
    <s v="SO - 0007099"/>
    <s v="Distributor"/>
    <s v="WARE-XYS1001"/>
    <d v="2020-06-18T00:00:00"/>
    <x v="829"/>
    <d v="2020-10-03T00:00:00"/>
    <x v="599"/>
    <n v="17"/>
    <s v="USD"/>
    <x v="8"/>
    <n v="23"/>
    <n v="42"/>
    <n v="2"/>
    <x v="4"/>
    <n v="10"/>
    <n v="7.4999999999999997E-2"/>
    <n v="3899.4"/>
    <n v="1598.7539999999999"/>
    <n v="3606.9450000000002"/>
    <n v="2008.1910000000003"/>
  </r>
  <r>
    <s v="SO - 0007100"/>
    <s v="Distributor"/>
    <s v="WARE-XYS1001"/>
    <d v="2020-06-18T00:00:00"/>
    <x v="829"/>
    <d v="2020-09-25T00:00:00"/>
    <x v="594"/>
    <n v="12"/>
    <s v="USD"/>
    <x v="15"/>
    <n v="24"/>
    <n v="33"/>
    <n v="57"/>
    <x v="1"/>
    <n v="33"/>
    <n v="0.1"/>
    <n v="1038.5"/>
    <n v="851.56999999999994"/>
    <n v="1869.3"/>
    <n v="166.16000000000008"/>
  </r>
  <r>
    <s v="SO - 0007101"/>
    <s v="Wholesale"/>
    <s v="WARE-UHY1004"/>
    <d v="2020-06-18T00:00:00"/>
    <x v="830"/>
    <d v="2020-09-26T00:00:00"/>
    <x v="593"/>
    <n v="10"/>
    <s v="USD"/>
    <x v="3"/>
    <n v="28"/>
    <n v="7"/>
    <n v="205"/>
    <x v="1"/>
    <n v="29"/>
    <n v="7.4999999999999997E-2"/>
    <n v="167.5"/>
    <n v="93.800000000000011"/>
    <n v="619.75"/>
    <n v="244.54999999999995"/>
  </r>
  <r>
    <s v="SO - 0007102"/>
    <s v="Online"/>
    <s v="WARE-PUJ1005"/>
    <d v="2020-03-10T00:00:00"/>
    <x v="830"/>
    <d v="2020-10-04T00:00:00"/>
    <x v="593"/>
    <n v="10"/>
    <s v="USD"/>
    <x v="16"/>
    <n v="18"/>
    <n v="20"/>
    <n v="268"/>
    <x v="1"/>
    <n v="45"/>
    <n v="0.1"/>
    <n v="2318.2000000000003"/>
    <n v="1947.2880000000002"/>
    <n v="8345.52"/>
    <n v="556.36799999999948"/>
  </r>
  <r>
    <s v="SO - 0007103"/>
    <s v="In-Store"/>
    <s v="WARE-NMK1003"/>
    <d v="2020-06-18T00:00:00"/>
    <x v="830"/>
    <d v="2020-09-29T00:00:00"/>
    <x v="597"/>
    <n v="3"/>
    <s v="USD"/>
    <x v="14"/>
    <n v="7"/>
    <n v="17"/>
    <n v="96"/>
    <x v="3"/>
    <n v="6"/>
    <n v="0.1"/>
    <n v="3825.7000000000003"/>
    <n v="2869.2750000000001"/>
    <n v="27545.040000000001"/>
    <n v="4590.84"/>
  </r>
  <r>
    <s v="SO - 0007104"/>
    <s v="In-Store"/>
    <s v="WARE-MKL1006"/>
    <d v="2020-06-18T00:00:00"/>
    <x v="830"/>
    <d v="2020-09-13T00:00:00"/>
    <x v="595"/>
    <n v="4"/>
    <s v="USD"/>
    <x v="13"/>
    <n v="2"/>
    <n v="16"/>
    <n v="352"/>
    <x v="1"/>
    <n v="32"/>
    <n v="0.05"/>
    <n v="234.5"/>
    <n v="117.25"/>
    <n v="668.32499999999993"/>
    <n v="316.57499999999993"/>
  </r>
  <r>
    <s v="SO - 0007105"/>
    <s v="In-Store"/>
    <s v="WARE-UHY1004"/>
    <d v="2020-06-18T00:00:00"/>
    <x v="830"/>
    <d v="2020-09-17T00:00:00"/>
    <x v="603"/>
    <n v="14"/>
    <s v="USD"/>
    <x v="13"/>
    <n v="2"/>
    <n v="6"/>
    <n v="243"/>
    <x v="1"/>
    <n v="40"/>
    <n v="0.05"/>
    <n v="1025.1000000000001"/>
    <n v="451.04400000000004"/>
    <n v="973.84500000000003"/>
    <n v="522.80099999999993"/>
  </r>
  <r>
    <s v="SO - 0007106"/>
    <s v="In-Store"/>
    <s v="WARE-XYS1001"/>
    <d v="2020-06-18T00:00:00"/>
    <x v="830"/>
    <d v="2020-09-15T00:00:00"/>
    <x v="599"/>
    <n v="16"/>
    <s v="USD"/>
    <x v="5"/>
    <n v="12"/>
    <n v="43"/>
    <n v="33"/>
    <x v="1"/>
    <n v="2"/>
    <n v="0.4"/>
    <n v="194.3"/>
    <n v="159.32599999999999"/>
    <n v="816.06000000000006"/>
    <n v="-299.22199999999987"/>
  </r>
  <r>
    <s v="SO - 0007107"/>
    <s v="In-Store"/>
    <s v="WARE-NMK1003"/>
    <d v="2020-06-18T00:00:00"/>
    <x v="830"/>
    <d v="2020-09-22T00:00:00"/>
    <x v="608"/>
    <n v="23"/>
    <s v="USD"/>
    <x v="0"/>
    <n v="6"/>
    <n v="48"/>
    <n v="143"/>
    <x v="1"/>
    <n v="36"/>
    <n v="7.4999999999999997E-2"/>
    <n v="5092"/>
    <n v="3360.7200000000003"/>
    <n v="18840.400000000001"/>
    <n v="5397.52"/>
  </r>
  <r>
    <s v="SO - 0007108"/>
    <s v="Online"/>
    <s v="WARE-NBV1002"/>
    <d v="2020-03-10T00:00:00"/>
    <x v="830"/>
    <d v="2020-10-02T00:00:00"/>
    <x v="598"/>
    <n v="8"/>
    <s v="USD"/>
    <x v="24"/>
    <n v="16"/>
    <n v="32"/>
    <n v="67"/>
    <x v="1"/>
    <n v="21"/>
    <n v="0.15"/>
    <n v="1011.7"/>
    <n v="819.47700000000009"/>
    <n v="6019.6150000000007"/>
    <n v="283.27599999999984"/>
  </r>
  <r>
    <s v="SO - 0007109"/>
    <s v="Distributor"/>
    <s v="WARE-NMK1003"/>
    <d v="2020-03-10T00:00:00"/>
    <x v="830"/>
    <d v="2020-09-27T00:00:00"/>
    <x v="599"/>
    <n v="16"/>
    <s v="USD"/>
    <x v="2"/>
    <n v="21"/>
    <n v="47"/>
    <n v="153"/>
    <x v="1"/>
    <n v="40"/>
    <n v="0.1"/>
    <n v="1199.3"/>
    <n v="515.69899999999996"/>
    <n v="4317.4799999999996"/>
    <n v="2254.6839999999997"/>
  </r>
  <r>
    <s v="SO - 0007110"/>
    <s v="In-Store"/>
    <s v="WARE-PUJ1005"/>
    <d v="2020-06-18T00:00:00"/>
    <x v="830"/>
    <d v="2020-10-02T00:00:00"/>
    <x v="595"/>
    <n v="4"/>
    <s v="USD"/>
    <x v="26"/>
    <n v="3"/>
    <n v="19"/>
    <n v="302"/>
    <x v="1"/>
    <n v="23"/>
    <n v="0.05"/>
    <n v="3973.1"/>
    <n v="2383.8599999999997"/>
    <n v="7548.8899999999994"/>
    <n v="2781.17"/>
  </r>
  <r>
    <s v="SO - 0007111"/>
    <s v="In-Store"/>
    <s v="WARE-NMK1003"/>
    <d v="2020-06-18T00:00:00"/>
    <x v="830"/>
    <d v="2020-10-04T00:00:00"/>
    <x v="591"/>
    <n v="7"/>
    <s v="USD"/>
    <x v="26"/>
    <n v="3"/>
    <n v="31"/>
    <n v="168"/>
    <x v="1"/>
    <n v="21"/>
    <n v="7.4999999999999997E-2"/>
    <n v="1072"/>
    <n v="439.52"/>
    <n v="5949.6"/>
    <n v="3312.4800000000005"/>
  </r>
  <r>
    <s v="SO - 0007112"/>
    <s v="In-Store"/>
    <s v="WARE-NMK1003"/>
    <d v="2020-06-18T00:00:00"/>
    <x v="830"/>
    <d v="2020-09-25T00:00:00"/>
    <x v="602"/>
    <n v="18"/>
    <s v="USD"/>
    <x v="11"/>
    <n v="5"/>
    <n v="10"/>
    <n v="161"/>
    <x v="1"/>
    <n v="27"/>
    <n v="7.4999999999999997E-2"/>
    <n v="3169.1"/>
    <n v="2440.2069999999999"/>
    <n v="8794.2525000000005"/>
    <n v="1473.6315000000013"/>
  </r>
  <r>
    <s v="SO - 0007113"/>
    <s v="In-Store"/>
    <s v="WARE-NMK1003"/>
    <d v="2020-06-18T00:00:00"/>
    <x v="831"/>
    <d v="2020-10-01T00:00:00"/>
    <x v="603"/>
    <n v="13"/>
    <s v="USD"/>
    <x v="6"/>
    <n v="10"/>
    <n v="43"/>
    <n v="192"/>
    <x v="2"/>
    <n v="7"/>
    <n v="0.05"/>
    <n v="991.6"/>
    <n v="763.53200000000004"/>
    <n v="1884.04"/>
    <n v="356.97599999999989"/>
  </r>
  <r>
    <s v="SO - 0007114"/>
    <s v="Online"/>
    <s v="WARE-XYS1001"/>
    <d v="2020-06-18T00:00:00"/>
    <x v="831"/>
    <d v="2020-09-12T00:00:00"/>
    <x v="599"/>
    <n v="15"/>
    <s v="USD"/>
    <x v="18"/>
    <n v="13"/>
    <n v="2"/>
    <n v="47"/>
    <x v="1"/>
    <n v="31"/>
    <n v="0.05"/>
    <n v="194.3"/>
    <n v="157.38300000000001"/>
    <n v="738.34"/>
    <n v="108.80799999999999"/>
  </r>
  <r>
    <s v="SO - 0007115"/>
    <s v="In-Store"/>
    <s v="WARE-MKL1006"/>
    <d v="2020-06-18T00:00:00"/>
    <x v="831"/>
    <d v="2020-09-26T00:00:00"/>
    <x v="606"/>
    <n v="20"/>
    <s v="USD"/>
    <x v="26"/>
    <n v="3"/>
    <n v="34"/>
    <n v="337"/>
    <x v="1"/>
    <n v="45"/>
    <n v="0.15"/>
    <n v="3886"/>
    <n v="2914.5"/>
    <n v="23121.7"/>
    <n v="2720.2000000000007"/>
  </r>
  <r>
    <s v="SO - 0007116"/>
    <s v="Online"/>
    <s v="WARE-NBV1002"/>
    <d v="2020-06-18T00:00:00"/>
    <x v="831"/>
    <d v="2020-10-02T00:00:00"/>
    <x v="593"/>
    <n v="9"/>
    <s v="USD"/>
    <x v="18"/>
    <n v="13"/>
    <n v="12"/>
    <n v="64"/>
    <x v="2"/>
    <n v="13"/>
    <n v="0.15"/>
    <n v="1139"/>
    <n v="728.96"/>
    <n v="3872.6"/>
    <n v="956.75999999999976"/>
  </r>
  <r>
    <s v="SO - 0007117"/>
    <s v="Wholesale"/>
    <s v="WARE-NBV1002"/>
    <d v="2020-06-18T00:00:00"/>
    <x v="831"/>
    <d v="2020-10-02T00:00:00"/>
    <x v="591"/>
    <n v="6"/>
    <s v="USD"/>
    <x v="21"/>
    <n v="26"/>
    <n v="15"/>
    <n v="77"/>
    <x v="1"/>
    <n v="26"/>
    <n v="0.1"/>
    <n v="261.3"/>
    <n v="107.133"/>
    <n v="1646.19"/>
    <n v="896.25900000000013"/>
  </r>
  <r>
    <s v="SO - 0007118"/>
    <s v="Distributor"/>
    <s v="WARE-UHY1004"/>
    <d v="2020-06-18T00:00:00"/>
    <x v="831"/>
    <d v="2020-09-18T00:00:00"/>
    <x v="609"/>
    <n v="27"/>
    <s v="USD"/>
    <x v="2"/>
    <n v="21"/>
    <n v="20"/>
    <n v="233"/>
    <x v="2"/>
    <n v="13"/>
    <n v="0.2"/>
    <n v="1159.1000000000001"/>
    <n v="660.68700000000001"/>
    <n v="7418.2400000000016"/>
    <n v="2132.7440000000015"/>
  </r>
  <r>
    <s v="SO - 0007119"/>
    <s v="Online"/>
    <s v="WARE-MKL1006"/>
    <d v="2020-06-18T00:00:00"/>
    <x v="831"/>
    <d v="2020-09-18T00:00:00"/>
    <x v="603"/>
    <n v="13"/>
    <s v="USD"/>
    <x v="1"/>
    <n v="14"/>
    <n v="47"/>
    <n v="348"/>
    <x v="1"/>
    <n v="40"/>
    <n v="0.05"/>
    <n v="254.6"/>
    <n v="142.57600000000002"/>
    <n v="1451.2199999999998"/>
    <n v="595.76399999999967"/>
  </r>
  <r>
    <s v="SO - 0007120"/>
    <s v="Online"/>
    <s v="WARE-UHY1004"/>
    <d v="2020-06-18T00:00:00"/>
    <x v="832"/>
    <d v="2020-09-14T00:00:00"/>
    <x v="603"/>
    <n v="12"/>
    <s v="USD"/>
    <x v="24"/>
    <n v="16"/>
    <n v="36"/>
    <n v="248"/>
    <x v="1"/>
    <n v="24"/>
    <n v="7.4999999999999997E-2"/>
    <n v="5212.6000000000004"/>
    <n v="4378.5839999999998"/>
    <n v="28929.930000000004"/>
    <n v="2658.4260000000031"/>
  </r>
  <r>
    <s v="SO - 0007121"/>
    <s v="Distributor"/>
    <s v="WARE-NBV1002"/>
    <d v="2020-06-18T00:00:00"/>
    <x v="832"/>
    <d v="2020-09-18T00:00:00"/>
    <x v="591"/>
    <n v="5"/>
    <s v="USD"/>
    <x v="8"/>
    <n v="23"/>
    <n v="18"/>
    <n v="66"/>
    <x v="4"/>
    <n v="18"/>
    <n v="7.4999999999999997E-2"/>
    <n v="1112.2"/>
    <n v="611.71"/>
    <n v="1028.7850000000001"/>
    <n v="417.07500000000005"/>
  </r>
  <r>
    <s v="SO - 0007122"/>
    <s v="Online"/>
    <s v="WARE-NMK1003"/>
    <d v="2020-03-10T00:00:00"/>
    <x v="832"/>
    <d v="2020-09-22T00:00:00"/>
    <x v="609"/>
    <n v="26"/>
    <s v="USD"/>
    <x v="5"/>
    <n v="12"/>
    <n v="43"/>
    <n v="199"/>
    <x v="0"/>
    <n v="19"/>
    <n v="0.15"/>
    <n v="1011.7"/>
    <n v="849.82799999999997"/>
    <n v="4299.7249999999995"/>
    <n v="50.585000000000036"/>
  </r>
  <r>
    <s v="SO - 0007123"/>
    <s v="In-Store"/>
    <s v="WARE-XYS1001"/>
    <d v="2020-06-18T00:00:00"/>
    <x v="832"/>
    <d v="2020-09-17T00:00:00"/>
    <x v="605"/>
    <n v="15"/>
    <s v="USD"/>
    <x v="5"/>
    <n v="12"/>
    <n v="38"/>
    <n v="8"/>
    <x v="1"/>
    <n v="41"/>
    <n v="0.05"/>
    <n v="1005"/>
    <n v="532.65"/>
    <n v="2864.25"/>
    <n v="1266.3000000000002"/>
  </r>
  <r>
    <s v="SO - 0007124"/>
    <s v="In-Store"/>
    <s v="WARE-NMK1003"/>
    <d v="2020-06-18T00:00:00"/>
    <x v="833"/>
    <d v="2020-09-23T00:00:00"/>
    <x v="609"/>
    <n v="25"/>
    <s v="USD"/>
    <x v="9"/>
    <n v="8"/>
    <n v="39"/>
    <n v="123"/>
    <x v="3"/>
    <n v="25"/>
    <n v="0.1"/>
    <n v="3490.7000000000003"/>
    <n v="1815.1640000000002"/>
    <n v="25133.040000000001"/>
    <n v="10611.727999999999"/>
  </r>
  <r>
    <s v="SO - 0007125"/>
    <s v="Online"/>
    <s v="WARE-PUJ1005"/>
    <d v="2020-06-18T00:00:00"/>
    <x v="833"/>
    <d v="2020-09-20T00:00:00"/>
    <x v="599"/>
    <n v="13"/>
    <s v="USD"/>
    <x v="24"/>
    <n v="16"/>
    <n v="39"/>
    <n v="302"/>
    <x v="1"/>
    <n v="11"/>
    <n v="0.2"/>
    <n v="6224.3"/>
    <n v="3921.3090000000002"/>
    <n v="4979.4400000000005"/>
    <n v="1058.1310000000003"/>
  </r>
  <r>
    <s v="SO - 0007126"/>
    <s v="Online"/>
    <s v="WARE-MKL1006"/>
    <d v="2020-06-18T00:00:00"/>
    <x v="833"/>
    <d v="2020-10-01T00:00:00"/>
    <x v="608"/>
    <n v="20"/>
    <s v="USD"/>
    <x v="19"/>
    <n v="19"/>
    <n v="6"/>
    <n v="367"/>
    <x v="2"/>
    <n v="16"/>
    <n v="7.4999999999999997E-2"/>
    <n v="1855.9"/>
    <n v="1113.54"/>
    <n v="3433.4150000000004"/>
    <n v="1206.3350000000005"/>
  </r>
  <r>
    <s v="SO - 0007127"/>
    <s v="Online"/>
    <s v="WARE-PUJ1005"/>
    <d v="2020-06-18T00:00:00"/>
    <x v="834"/>
    <d v="2020-09-23T00:00:00"/>
    <x v="600"/>
    <n v="11"/>
    <s v="USD"/>
    <x v="24"/>
    <n v="16"/>
    <n v="33"/>
    <n v="270"/>
    <x v="1"/>
    <n v="39"/>
    <n v="0.1"/>
    <n v="5406.9000000000005"/>
    <n v="2487.1740000000004"/>
    <n v="38929.680000000008"/>
    <n v="19032.288000000004"/>
  </r>
  <r>
    <s v="SO - 0007128"/>
    <s v="In-Store"/>
    <s v="WARE-NBV1002"/>
    <d v="2020-06-18T00:00:00"/>
    <x v="834"/>
    <d v="2020-09-24T00:00:00"/>
    <x v="605"/>
    <n v="13"/>
    <s v="USD"/>
    <x v="22"/>
    <n v="11"/>
    <n v="15"/>
    <n v="62"/>
    <x v="1"/>
    <n v="26"/>
    <n v="0.1"/>
    <n v="5118.8"/>
    <n v="2303.46"/>
    <n v="13820.760000000002"/>
    <n v="6910.3800000000019"/>
  </r>
  <r>
    <s v="SO - 0007129"/>
    <s v="Online"/>
    <s v="WARE-UHY1004"/>
    <d v="2020-06-18T00:00:00"/>
    <x v="834"/>
    <d v="2020-09-13T00:00:00"/>
    <x v="598"/>
    <n v="4"/>
    <s v="USD"/>
    <x v="19"/>
    <n v="19"/>
    <n v="45"/>
    <n v="241"/>
    <x v="1"/>
    <n v="36"/>
    <n v="7.4999999999999997E-2"/>
    <n v="1072"/>
    <n v="846.88"/>
    <n v="3966.4"/>
    <n v="578.88000000000011"/>
  </r>
  <r>
    <s v="SO - 0007130"/>
    <s v="In-Store"/>
    <s v="WARE-PUJ1005"/>
    <d v="2020-06-18T00:00:00"/>
    <x v="834"/>
    <d v="2020-09-21T00:00:00"/>
    <x v="610"/>
    <n v="26"/>
    <s v="USD"/>
    <x v="6"/>
    <n v="10"/>
    <n v="48"/>
    <n v="281"/>
    <x v="3"/>
    <n v="6"/>
    <n v="0.05"/>
    <n v="1768.8"/>
    <n v="1468.1039999999998"/>
    <n v="1680.36"/>
    <n v="212.25600000000009"/>
  </r>
  <r>
    <s v="SO - 0007131"/>
    <s v="Online"/>
    <s v="WARE-PUJ1005"/>
    <d v="2020-06-18T00:00:00"/>
    <x v="834"/>
    <d v="2020-10-01T00:00:00"/>
    <x v="600"/>
    <n v="11"/>
    <s v="USD"/>
    <x v="20"/>
    <n v="17"/>
    <n v="42"/>
    <n v="328"/>
    <x v="3"/>
    <n v="25"/>
    <n v="0.15"/>
    <n v="1139"/>
    <n v="592.28"/>
    <n v="968.15"/>
    <n v="375.87"/>
  </r>
  <r>
    <s v="SO - 0007132"/>
    <s v="In-Store"/>
    <s v="WARE-UHY1004"/>
    <d v="2020-06-18T00:00:00"/>
    <x v="834"/>
    <d v="2020-09-25T00:00:00"/>
    <x v="605"/>
    <n v="13"/>
    <s v="USD"/>
    <x v="11"/>
    <n v="5"/>
    <n v="44"/>
    <n v="210"/>
    <x v="1"/>
    <n v="33"/>
    <n v="0.05"/>
    <n v="3979.8"/>
    <n v="1830.7080000000001"/>
    <n v="11342.43"/>
    <n v="5850.3060000000005"/>
  </r>
  <r>
    <s v="SO - 0007133"/>
    <s v="In-Store"/>
    <s v="WARE-XYS1001"/>
    <d v="2020-06-18T00:00:00"/>
    <x v="834"/>
    <d v="2020-10-02T00:00:00"/>
    <x v="602"/>
    <n v="14"/>
    <s v="USD"/>
    <x v="13"/>
    <n v="2"/>
    <n v="1"/>
    <n v="14"/>
    <x v="1"/>
    <n v="45"/>
    <n v="0.3"/>
    <n v="1226.1000000000001"/>
    <n v="956.35800000000017"/>
    <n v="6866.1600000000008"/>
    <n v="-784.70400000000063"/>
  </r>
  <r>
    <s v="SO - 0007134"/>
    <s v="In-Store"/>
    <s v="WARE-XYS1001"/>
    <d v="2020-06-18T00:00:00"/>
    <x v="835"/>
    <d v="2020-09-22T00:00:00"/>
    <x v="600"/>
    <n v="10"/>
    <s v="USD"/>
    <x v="6"/>
    <n v="10"/>
    <n v="12"/>
    <n v="29"/>
    <x v="1"/>
    <n v="45"/>
    <n v="0.05"/>
    <n v="1125.6000000000001"/>
    <n v="517.77600000000007"/>
    <n v="5346.6"/>
    <n v="2757.7200000000003"/>
  </r>
  <r>
    <s v="SO - 0007135"/>
    <s v="In-Store"/>
    <s v="WARE-PUJ1005"/>
    <d v="2020-06-18T00:00:00"/>
    <x v="835"/>
    <d v="2020-09-22T00:00:00"/>
    <x v="599"/>
    <n v="11"/>
    <s v="USD"/>
    <x v="9"/>
    <n v="8"/>
    <n v="14"/>
    <n v="306"/>
    <x v="1"/>
    <n v="3"/>
    <n v="0.15"/>
    <n v="2231.1"/>
    <n v="1338.6599999999999"/>
    <n v="1896.4349999999999"/>
    <n v="557.77500000000009"/>
  </r>
  <r>
    <s v="SO - 0007136"/>
    <s v="In-Store"/>
    <s v="WARE-NMK1003"/>
    <d v="2020-06-18T00:00:00"/>
    <x v="835"/>
    <d v="2020-09-27T00:00:00"/>
    <x v="607"/>
    <n v="17"/>
    <s v="USD"/>
    <x v="9"/>
    <n v="8"/>
    <n v="46"/>
    <n v="131"/>
    <x v="4"/>
    <n v="10"/>
    <n v="7.4999999999999997E-2"/>
    <n v="703.5"/>
    <n v="464.31"/>
    <n v="4555.1625000000004"/>
    <n v="1304.9925000000003"/>
  </r>
  <r>
    <s v="SO - 0007137"/>
    <s v="Online"/>
    <s v="WARE-XYS1001"/>
    <d v="2020-06-18T00:00:00"/>
    <x v="835"/>
    <d v="2020-09-29T00:00:00"/>
    <x v="596"/>
    <n v="4"/>
    <s v="USD"/>
    <x v="23"/>
    <n v="15"/>
    <n v="1"/>
    <n v="41"/>
    <x v="4"/>
    <n v="18"/>
    <n v="0.3"/>
    <n v="1782.2"/>
    <n v="1497.048"/>
    <n v="9980.32"/>
    <n v="-1996.0640000000003"/>
  </r>
  <r>
    <s v="SO - 0007138"/>
    <s v="Wholesale"/>
    <s v="WARE-PUJ1005"/>
    <d v="2020-06-18T00:00:00"/>
    <x v="835"/>
    <d v="2020-09-30T00:00:00"/>
    <x v="607"/>
    <n v="17"/>
    <s v="USD"/>
    <x v="12"/>
    <n v="25"/>
    <n v="9"/>
    <n v="299"/>
    <x v="2"/>
    <n v="8"/>
    <n v="0.05"/>
    <n v="6143.9000000000005"/>
    <n v="4054.9740000000006"/>
    <n v="29183.525000000001"/>
    <n v="8908.6549999999988"/>
  </r>
  <r>
    <s v="SO - 0007139"/>
    <s v="In-Store"/>
    <s v="WARE-XYS1001"/>
    <d v="2020-06-18T00:00:00"/>
    <x v="836"/>
    <d v="2020-09-23T00:00:00"/>
    <x v="611"/>
    <n v="31"/>
    <s v="USD"/>
    <x v="9"/>
    <n v="8"/>
    <n v="45"/>
    <n v="1"/>
    <x v="2"/>
    <n v="16"/>
    <n v="0.1"/>
    <n v="2418.7000000000003"/>
    <n v="1910.7730000000004"/>
    <n v="13060.980000000001"/>
    <n v="1596.3419999999987"/>
  </r>
  <r>
    <s v="SO - 0007140"/>
    <s v="Distributor"/>
    <s v="WARE-MKL1006"/>
    <d v="2020-06-18T00:00:00"/>
    <x v="836"/>
    <d v="2020-09-23T00:00:00"/>
    <x v="608"/>
    <n v="17"/>
    <s v="USD"/>
    <x v="15"/>
    <n v="24"/>
    <n v="50"/>
    <n v="366"/>
    <x v="0"/>
    <n v="42"/>
    <n v="0.05"/>
    <n v="1025.1000000000001"/>
    <n v="563.80500000000018"/>
    <n v="6816.915"/>
    <n v="2870.2799999999988"/>
  </r>
  <r>
    <s v="SO - 0007141"/>
    <s v="Online"/>
    <s v="WARE-XYS1001"/>
    <d v="2020-06-18T00:00:00"/>
    <x v="836"/>
    <d v="2020-09-23T00:00:00"/>
    <x v="607"/>
    <n v="16"/>
    <s v="USD"/>
    <x v="18"/>
    <n v="13"/>
    <n v="7"/>
    <n v="8"/>
    <x v="0"/>
    <n v="42"/>
    <n v="7.4999999999999997E-2"/>
    <n v="2619.7000000000003"/>
    <n v="2174.3510000000001"/>
    <n v="14539.335000000001"/>
    <n v="1493.2290000000012"/>
  </r>
  <r>
    <s v="SO - 0007142"/>
    <s v="In-Store"/>
    <s v="WARE-PUJ1005"/>
    <d v="2020-06-18T00:00:00"/>
    <x v="836"/>
    <d v="2020-09-20T00:00:00"/>
    <x v="599"/>
    <n v="10"/>
    <s v="USD"/>
    <x v="9"/>
    <n v="8"/>
    <n v="44"/>
    <n v="316"/>
    <x v="2"/>
    <n v="8"/>
    <n v="0.05"/>
    <n v="1902.8"/>
    <n v="932.37199999999996"/>
    <n v="5422.98"/>
    <n v="2625.8639999999996"/>
  </r>
  <r>
    <s v="SO - 0007143"/>
    <s v="Wholesale"/>
    <s v="WARE-PUJ1005"/>
    <d v="2020-06-18T00:00:00"/>
    <x v="836"/>
    <d v="2020-10-05T00:00:00"/>
    <x v="608"/>
    <n v="17"/>
    <s v="USD"/>
    <x v="21"/>
    <n v="26"/>
    <n v="49"/>
    <n v="287"/>
    <x v="0"/>
    <n v="42"/>
    <n v="0.15"/>
    <n v="1025.1000000000001"/>
    <n v="645.8130000000001"/>
    <n v="6970.68"/>
    <n v="1804.1759999999995"/>
  </r>
  <r>
    <s v="SO - 0007144"/>
    <s v="Distributor"/>
    <s v="WARE-XYS1001"/>
    <d v="2020-06-18T00:00:00"/>
    <x v="836"/>
    <d v="2020-10-10T00:00:00"/>
    <x v="594"/>
    <n v="5"/>
    <s v="USD"/>
    <x v="15"/>
    <n v="24"/>
    <n v="31"/>
    <n v="54"/>
    <x v="1"/>
    <n v="39"/>
    <n v="0.05"/>
    <n v="174.20000000000002"/>
    <n v="73.164000000000001"/>
    <n v="1323.92"/>
    <n v="738.60800000000006"/>
  </r>
  <r>
    <s v="SO - 0007145"/>
    <s v="Wholesale"/>
    <s v="WARE-NMK1003"/>
    <d v="2020-06-18T00:00:00"/>
    <x v="836"/>
    <d v="2020-09-16T00:00:00"/>
    <x v="607"/>
    <n v="16"/>
    <s v="USD"/>
    <x v="21"/>
    <n v="26"/>
    <n v="3"/>
    <n v="130"/>
    <x v="1"/>
    <n v="27"/>
    <n v="7.4999999999999997E-2"/>
    <n v="2492.4"/>
    <n v="1071.732"/>
    <n v="16138.29"/>
    <n v="8636.1660000000011"/>
  </r>
  <r>
    <s v="SO - 0007146"/>
    <s v="Distributor"/>
    <s v="WARE-PUJ1005"/>
    <d v="2020-06-18T00:00:00"/>
    <x v="836"/>
    <d v="2020-09-16T00:00:00"/>
    <x v="600"/>
    <n v="9"/>
    <s v="USD"/>
    <x v="8"/>
    <n v="23"/>
    <n v="2"/>
    <n v="284"/>
    <x v="1"/>
    <n v="41"/>
    <n v="0.05"/>
    <n v="1058.6000000000001"/>
    <n v="529.30000000000007"/>
    <n v="1005.6700000000001"/>
    <n v="476.37"/>
  </r>
  <r>
    <s v="SO - 0007147"/>
    <s v="Online"/>
    <s v="WARE-UHY1004"/>
    <d v="2020-06-18T00:00:00"/>
    <x v="836"/>
    <d v="2020-10-09T00:00:00"/>
    <x v="606"/>
    <n v="15"/>
    <s v="USD"/>
    <x v="23"/>
    <n v="15"/>
    <n v="43"/>
    <n v="211"/>
    <x v="2"/>
    <n v="37"/>
    <n v="0.2"/>
    <n v="6391.8"/>
    <n v="4218.5880000000006"/>
    <n v="10226.880000000001"/>
    <n v="1789.7039999999997"/>
  </r>
  <r>
    <s v="SO - 0007148"/>
    <s v="Online"/>
    <s v="WARE-NMK1003"/>
    <d v="2020-06-18T00:00:00"/>
    <x v="836"/>
    <d v="2020-10-04T00:00:00"/>
    <x v="594"/>
    <n v="5"/>
    <s v="USD"/>
    <x v="1"/>
    <n v="14"/>
    <n v="47"/>
    <n v="153"/>
    <x v="2"/>
    <n v="16"/>
    <n v="7.4999999999999997E-2"/>
    <n v="1983.2"/>
    <n v="1408.0719999999999"/>
    <n v="14675.68"/>
    <n v="3411.1040000000012"/>
  </r>
  <r>
    <s v="SO - 0007149"/>
    <s v="Wholesale"/>
    <s v="WARE-PUJ1005"/>
    <d v="2020-06-18T00:00:00"/>
    <x v="836"/>
    <d v="2020-09-23T00:00:00"/>
    <x v="599"/>
    <n v="10"/>
    <s v="USD"/>
    <x v="25"/>
    <n v="27"/>
    <n v="13"/>
    <n v="308"/>
    <x v="1"/>
    <n v="36"/>
    <n v="0.2"/>
    <n v="6411.9000000000005"/>
    <n v="5001.2820000000002"/>
    <n v="41036.160000000003"/>
    <n v="1025.9040000000023"/>
  </r>
  <r>
    <s v="SO - 0007150"/>
    <s v="In-Store"/>
    <s v="WARE-UHY1004"/>
    <d v="2020-06-18T00:00:00"/>
    <x v="836"/>
    <d v="2020-10-02T00:00:00"/>
    <x v="606"/>
    <n v="15"/>
    <s v="USD"/>
    <x v="11"/>
    <n v="5"/>
    <n v="4"/>
    <n v="242"/>
    <x v="0"/>
    <n v="12"/>
    <n v="0.4"/>
    <n v="864.30000000000007"/>
    <n v="406.221"/>
    <n v="2592.9"/>
    <n v="561.79500000000007"/>
  </r>
  <r>
    <s v="SO - 0007151"/>
    <s v="Online"/>
    <s v="WARE-XYS1001"/>
    <d v="2020-06-18T00:00:00"/>
    <x v="837"/>
    <d v="2020-10-07T00:00:00"/>
    <x v="599"/>
    <n v="9"/>
    <s v="USD"/>
    <x v="20"/>
    <n v="17"/>
    <n v="50"/>
    <n v="47"/>
    <x v="1"/>
    <n v="44"/>
    <n v="7.4999999999999997E-2"/>
    <n v="964.80000000000007"/>
    <n v="520.99200000000008"/>
    <n v="1784.88"/>
    <n v="742.89599999999996"/>
  </r>
  <r>
    <s v="SO - 0007152"/>
    <s v="In-Store"/>
    <s v="WARE-NMK1003"/>
    <d v="2020-06-18T00:00:00"/>
    <x v="837"/>
    <d v="2020-10-06T00:00:00"/>
    <x v="608"/>
    <n v="16"/>
    <s v="USD"/>
    <x v="14"/>
    <n v="7"/>
    <n v="3"/>
    <n v="141"/>
    <x v="4"/>
    <n v="9"/>
    <n v="0.15"/>
    <n v="1051.9000000000001"/>
    <n v="483.87400000000008"/>
    <n v="2682.3450000000003"/>
    <n v="1230.723"/>
  </r>
  <r>
    <s v="SO - 0007153"/>
    <s v="Wholesale"/>
    <s v="WARE-NMK1003"/>
    <d v="2020-06-18T00:00:00"/>
    <x v="837"/>
    <d v="2020-10-05T00:00:00"/>
    <x v="608"/>
    <n v="16"/>
    <s v="USD"/>
    <x v="21"/>
    <n v="26"/>
    <n v="30"/>
    <n v="118"/>
    <x v="1"/>
    <n v="27"/>
    <n v="0.15"/>
    <n v="4013.3"/>
    <n v="3210.6400000000003"/>
    <n v="3411.3050000000003"/>
    <n v="200.66499999999996"/>
  </r>
  <r>
    <s v="SO - 0007154"/>
    <s v="Online"/>
    <s v="WARE-NMK1003"/>
    <d v="2020-06-18T00:00:00"/>
    <x v="837"/>
    <d v="2020-10-11T00:00:00"/>
    <x v="609"/>
    <n v="21"/>
    <s v="USD"/>
    <x v="24"/>
    <n v="16"/>
    <n v="14"/>
    <n v="116"/>
    <x v="2"/>
    <n v="7"/>
    <n v="0.1"/>
    <n v="6070.2"/>
    <n v="2974.3979999999997"/>
    <n v="10926.36"/>
    <n v="4977.5640000000012"/>
  </r>
  <r>
    <s v="SO - 0007155"/>
    <s v="Online"/>
    <s v="WARE-XYS1001"/>
    <d v="2020-06-18T00:00:00"/>
    <x v="837"/>
    <d v="2020-10-07T00:00:00"/>
    <x v="599"/>
    <n v="9"/>
    <s v="USD"/>
    <x v="24"/>
    <n v="16"/>
    <n v="2"/>
    <n v="39"/>
    <x v="1"/>
    <n v="32"/>
    <n v="0.4"/>
    <n v="837.5"/>
    <n v="695.125"/>
    <n v="2010"/>
    <n v="-770.5"/>
  </r>
  <r>
    <s v="SO - 0007156"/>
    <s v="Distributor"/>
    <s v="WARE-PUJ1005"/>
    <d v="2020-06-18T00:00:00"/>
    <x v="837"/>
    <d v="2020-10-07T00:00:00"/>
    <x v="610"/>
    <n v="23"/>
    <s v="USD"/>
    <x v="12"/>
    <n v="25"/>
    <n v="16"/>
    <n v="314"/>
    <x v="1"/>
    <n v="46"/>
    <n v="0.2"/>
    <n v="2391.9"/>
    <n v="1148.1120000000001"/>
    <n v="5740.5600000000013"/>
    <n v="2296.2240000000011"/>
  </r>
  <r>
    <s v="SO - 0007157"/>
    <s v="Online"/>
    <s v="WARE-MKL1006"/>
    <d v="2020-06-18T00:00:00"/>
    <x v="837"/>
    <d v="2020-09-29T00:00:00"/>
    <x v="593"/>
    <n v="3"/>
    <s v="USD"/>
    <x v="1"/>
    <n v="14"/>
    <n v="4"/>
    <n v="346"/>
    <x v="4"/>
    <n v="18"/>
    <n v="0.3"/>
    <n v="2686.7000000000003"/>
    <n v="1155.2810000000002"/>
    <n v="11284.14"/>
    <n v="4352.4539999999979"/>
  </r>
  <r>
    <s v="SO - 0007158"/>
    <s v="Distributor"/>
    <s v="WARE-UHY1004"/>
    <d v="2020-06-18T00:00:00"/>
    <x v="837"/>
    <d v="2020-10-03T00:00:00"/>
    <x v="609"/>
    <n v="21"/>
    <s v="USD"/>
    <x v="2"/>
    <n v="21"/>
    <n v="20"/>
    <n v="229"/>
    <x v="2"/>
    <n v="16"/>
    <n v="0.15"/>
    <n v="2479"/>
    <n v="1884.04"/>
    <n v="6321.45"/>
    <n v="669.32999999999993"/>
  </r>
  <r>
    <s v="SO - 0007159"/>
    <s v="Distributor"/>
    <s v="WARE-MKL1006"/>
    <d v="2020-06-18T00:00:00"/>
    <x v="837"/>
    <d v="2020-09-21T00:00:00"/>
    <x v="599"/>
    <n v="9"/>
    <s v="USD"/>
    <x v="2"/>
    <n v="21"/>
    <n v="16"/>
    <n v="343"/>
    <x v="1"/>
    <n v="21"/>
    <n v="7.4999999999999997E-2"/>
    <n v="938"/>
    <n v="384.58"/>
    <n v="5205.9000000000005"/>
    <n v="2898.4200000000005"/>
  </r>
  <r>
    <s v="SO - 0007160"/>
    <s v="Online"/>
    <s v="WARE-NMK1003"/>
    <d v="2020-06-18T00:00:00"/>
    <x v="838"/>
    <d v="2020-10-05T00:00:00"/>
    <x v="608"/>
    <n v="15"/>
    <s v="USD"/>
    <x v="17"/>
    <n v="20"/>
    <n v="48"/>
    <n v="139"/>
    <x v="1"/>
    <n v="45"/>
    <n v="0.2"/>
    <n v="3906.1"/>
    <n v="2968.636"/>
    <n v="15624.400000000001"/>
    <n v="781.22000000000116"/>
  </r>
  <r>
    <s v="SO - 0007161"/>
    <s v="Online"/>
    <s v="WARE-UHY1004"/>
    <d v="2020-06-18T00:00:00"/>
    <x v="838"/>
    <d v="2020-10-03T00:00:00"/>
    <x v="606"/>
    <n v="13"/>
    <s v="USD"/>
    <x v="1"/>
    <n v="14"/>
    <n v="50"/>
    <n v="221"/>
    <x v="0"/>
    <n v="42"/>
    <n v="0.05"/>
    <n v="2894.4"/>
    <n v="2402.3519999999999"/>
    <n v="21997.439999999999"/>
    <n v="2778.6239999999998"/>
  </r>
  <r>
    <s v="SO - 0007162"/>
    <s v="Distributor"/>
    <s v="WARE-NBV1002"/>
    <d v="2020-06-18T00:00:00"/>
    <x v="838"/>
    <d v="2020-10-02T00:00:00"/>
    <x v="603"/>
    <n v="6"/>
    <s v="USD"/>
    <x v="17"/>
    <n v="20"/>
    <n v="17"/>
    <n v="68"/>
    <x v="1"/>
    <n v="41"/>
    <n v="0.1"/>
    <n v="2231.1"/>
    <n v="1249.4160000000002"/>
    <n v="2007.99"/>
    <n v="758.57399999999984"/>
  </r>
  <r>
    <s v="SO - 0007163"/>
    <s v="In-Store"/>
    <s v="WARE-PUJ1005"/>
    <d v="2020-06-18T00:00:00"/>
    <x v="838"/>
    <d v="2020-09-22T00:00:00"/>
    <x v="608"/>
    <n v="15"/>
    <s v="USD"/>
    <x v="14"/>
    <n v="7"/>
    <n v="29"/>
    <n v="314"/>
    <x v="1"/>
    <n v="40"/>
    <n v="0.2"/>
    <n v="1112.2"/>
    <n v="912.00400000000002"/>
    <n v="889.7600000000001"/>
    <n v="-22.243999999999915"/>
  </r>
  <r>
    <s v="SO - 0007164"/>
    <s v="In-Store"/>
    <s v="WARE-XYS1001"/>
    <d v="2020-06-18T00:00:00"/>
    <x v="838"/>
    <d v="2020-10-12T00:00:00"/>
    <x v="594"/>
    <n v="3"/>
    <s v="USD"/>
    <x v="0"/>
    <n v="6"/>
    <n v="2"/>
    <n v="9"/>
    <x v="1"/>
    <n v="39"/>
    <n v="0.05"/>
    <n v="2311.5"/>
    <n v="1386.8999999999999"/>
    <n v="17567.399999999998"/>
    <n v="6472.1999999999989"/>
  </r>
  <r>
    <s v="SO - 0007165"/>
    <s v="In-Store"/>
    <s v="WARE-UHY1004"/>
    <d v="2020-06-18T00:00:00"/>
    <x v="838"/>
    <d v="2020-10-12T00:00:00"/>
    <x v="606"/>
    <n v="13"/>
    <s v="USD"/>
    <x v="0"/>
    <n v="6"/>
    <n v="13"/>
    <n v="246"/>
    <x v="3"/>
    <n v="6"/>
    <n v="0.05"/>
    <n v="938"/>
    <n v="497.14000000000004"/>
    <n v="2673.2999999999997"/>
    <n v="1181.8799999999997"/>
  </r>
  <r>
    <s v="SO - 0007166"/>
    <s v="In-Store"/>
    <s v="WARE-NBV1002"/>
    <d v="2020-06-18T00:00:00"/>
    <x v="838"/>
    <d v="2020-09-24T00:00:00"/>
    <x v="610"/>
    <n v="22"/>
    <s v="USD"/>
    <x v="26"/>
    <n v="3"/>
    <n v="14"/>
    <n v="82"/>
    <x v="0"/>
    <n v="34"/>
    <n v="0.15"/>
    <n v="3651.5"/>
    <n v="2446.5050000000001"/>
    <n v="15518.875"/>
    <n v="3286.3499999999985"/>
  </r>
  <r>
    <s v="SO - 0007167"/>
    <s v="Online"/>
    <s v="WARE-NMK1003"/>
    <d v="2020-06-18T00:00:00"/>
    <x v="838"/>
    <d v="2020-09-21T00:00:00"/>
    <x v="594"/>
    <n v="3"/>
    <s v="USD"/>
    <x v="20"/>
    <n v="17"/>
    <n v="48"/>
    <n v="104"/>
    <x v="1"/>
    <n v="44"/>
    <n v="0.3"/>
    <n v="1065.3"/>
    <n v="681.79200000000003"/>
    <n v="2237.1299999999997"/>
    <n v="191.75399999999945"/>
  </r>
  <r>
    <s v="SO - 0007168"/>
    <s v="Distributor"/>
    <s v="WARE-NMK1003"/>
    <d v="2020-03-10T00:00:00"/>
    <x v="838"/>
    <d v="2020-10-04T00:00:00"/>
    <x v="600"/>
    <n v="7"/>
    <s v="USD"/>
    <x v="15"/>
    <n v="24"/>
    <n v="29"/>
    <n v="142"/>
    <x v="2"/>
    <n v="7"/>
    <n v="0.2"/>
    <n v="167.5"/>
    <n v="137.35"/>
    <n v="134"/>
    <n v="-3.3499999999999943"/>
  </r>
  <r>
    <s v="SO - 0007169"/>
    <s v="In-Store"/>
    <s v="WARE-MKL1006"/>
    <d v="2020-06-18T00:00:00"/>
    <x v="838"/>
    <d v="2020-10-06T00:00:00"/>
    <x v="606"/>
    <n v="13"/>
    <s v="USD"/>
    <x v="27"/>
    <n v="1"/>
    <n v="44"/>
    <n v="338"/>
    <x v="1"/>
    <n v="43"/>
    <n v="0.05"/>
    <n v="1118.9000000000001"/>
    <n v="514.69400000000007"/>
    <n v="8503.64"/>
    <n v="4386.0879999999988"/>
  </r>
  <r>
    <s v="SO - 0007170"/>
    <s v="Online"/>
    <s v="WARE-UHY1004"/>
    <d v="2020-06-18T00:00:00"/>
    <x v="839"/>
    <d v="2020-09-28T00:00:00"/>
    <x v="604"/>
    <n v="23"/>
    <s v="USD"/>
    <x v="18"/>
    <n v="13"/>
    <n v="42"/>
    <n v="260"/>
    <x v="0"/>
    <n v="22"/>
    <n v="7.4999999999999997E-2"/>
    <n v="2894.4"/>
    <n v="1910.3040000000001"/>
    <n v="13386.6"/>
    <n v="3835.08"/>
  </r>
  <r>
    <s v="SO - 0007171"/>
    <s v="In-Store"/>
    <s v="WARE-NMK1003"/>
    <d v="2020-06-18T00:00:00"/>
    <x v="839"/>
    <d v="2020-09-25T00:00:00"/>
    <x v="602"/>
    <n v="9"/>
    <s v="USD"/>
    <x v="6"/>
    <n v="10"/>
    <n v="5"/>
    <n v="129"/>
    <x v="3"/>
    <n v="28"/>
    <n v="0.2"/>
    <n v="5621.3"/>
    <n v="3260.3539999999998"/>
    <n v="17988.16"/>
    <n v="4946.7440000000006"/>
  </r>
  <r>
    <s v="SO - 0007172"/>
    <s v="In-Store"/>
    <s v="WARE-PUJ1005"/>
    <d v="2020-06-18T00:00:00"/>
    <x v="839"/>
    <d v="2020-10-12T00:00:00"/>
    <x v="600"/>
    <n v="6"/>
    <s v="USD"/>
    <x v="9"/>
    <n v="8"/>
    <n v="46"/>
    <n v="312"/>
    <x v="1"/>
    <n v="27"/>
    <n v="0.2"/>
    <n v="194.3"/>
    <n v="95.207000000000008"/>
    <n v="932.64000000000021"/>
    <n v="361.39800000000014"/>
  </r>
  <r>
    <s v="SO - 0007173"/>
    <s v="Wholesale"/>
    <s v="WARE-PUJ1005"/>
    <d v="2020-06-18T00:00:00"/>
    <x v="839"/>
    <d v="2020-10-03T00:00:00"/>
    <x v="605"/>
    <n v="8"/>
    <s v="USD"/>
    <x v="3"/>
    <n v="28"/>
    <n v="48"/>
    <n v="278"/>
    <x v="1"/>
    <n v="23"/>
    <n v="0.05"/>
    <n v="1159.1000000000001"/>
    <n v="869.32500000000005"/>
    <n v="5505.7250000000004"/>
    <n v="1159.1000000000004"/>
  </r>
  <r>
    <s v="SO - 0007174"/>
    <s v="In-Store"/>
    <s v="WARE-PUJ1005"/>
    <d v="2020-06-18T00:00:00"/>
    <x v="839"/>
    <d v="2020-09-22T00:00:00"/>
    <x v="601"/>
    <n v="16"/>
    <s v="USD"/>
    <x v="7"/>
    <n v="4"/>
    <n v="34"/>
    <n v="280"/>
    <x v="1"/>
    <n v="24"/>
    <n v="0.05"/>
    <n v="1896.1000000000001"/>
    <n v="1118.6990000000001"/>
    <n v="9006.4750000000004"/>
    <n v="3412.9799999999996"/>
  </r>
  <r>
    <s v="SO - 0007175"/>
    <s v="Distributor"/>
    <s v="WARE-PUJ1005"/>
    <d v="2020-06-18T00:00:00"/>
    <x v="839"/>
    <d v="2020-10-02T00:00:00"/>
    <x v="601"/>
    <n v="16"/>
    <s v="USD"/>
    <x v="15"/>
    <n v="24"/>
    <n v="33"/>
    <n v="282"/>
    <x v="1"/>
    <n v="26"/>
    <n v="0.1"/>
    <n v="1018.4"/>
    <n v="824.904"/>
    <n v="7332.48"/>
    <n v="733.24799999999959"/>
  </r>
  <r>
    <s v="SO - 0007176"/>
    <s v="Online"/>
    <s v="WARE-XYS1001"/>
    <d v="2020-06-18T00:00:00"/>
    <x v="839"/>
    <d v="2020-10-14T00:00:00"/>
    <x v="612"/>
    <n v="22"/>
    <s v="USD"/>
    <x v="18"/>
    <n v="13"/>
    <n v="17"/>
    <n v="43"/>
    <x v="0"/>
    <n v="34"/>
    <n v="0.05"/>
    <n v="5125.5"/>
    <n v="3792.87"/>
    <n v="19476.899999999998"/>
    <n v="4305.4199999999983"/>
  </r>
  <r>
    <s v="SO - 0007177"/>
    <s v="Wholesale"/>
    <s v="WARE-UHY1004"/>
    <d v="2020-06-18T00:00:00"/>
    <x v="839"/>
    <d v="2020-10-10T00:00:00"/>
    <x v="611"/>
    <n v="28"/>
    <s v="USD"/>
    <x v="25"/>
    <n v="27"/>
    <n v="32"/>
    <n v="236"/>
    <x v="2"/>
    <n v="16"/>
    <n v="0.3"/>
    <n v="1058.6000000000001"/>
    <n v="508.12800000000004"/>
    <n v="2964.0800000000004"/>
    <n v="931.56800000000021"/>
  </r>
  <r>
    <s v="SO - 0007178"/>
    <s v="In-Store"/>
    <s v="WARE-NMK1003"/>
    <d v="2020-06-18T00:00:00"/>
    <x v="839"/>
    <d v="2020-10-13T00:00:00"/>
    <x v="602"/>
    <n v="9"/>
    <s v="USD"/>
    <x v="7"/>
    <n v="4"/>
    <n v="8"/>
    <n v="105"/>
    <x v="2"/>
    <n v="16"/>
    <n v="0.05"/>
    <n v="1058.6000000000001"/>
    <n v="508.12800000000004"/>
    <n v="1005.6700000000001"/>
    <n v="497.54200000000003"/>
  </r>
  <r>
    <s v="SO - 0007179"/>
    <s v="In-Store"/>
    <s v="WARE-PUJ1005"/>
    <d v="2020-06-18T00:00:00"/>
    <x v="839"/>
    <d v="2020-10-12T00:00:00"/>
    <x v="613"/>
    <n v="30"/>
    <s v="USD"/>
    <x v="5"/>
    <n v="12"/>
    <n v="1"/>
    <n v="324"/>
    <x v="2"/>
    <n v="7"/>
    <n v="0.1"/>
    <n v="194.3"/>
    <n v="147.66800000000001"/>
    <n v="1049.2200000000003"/>
    <n v="163.21200000000022"/>
  </r>
  <r>
    <s v="SO - 0007180"/>
    <s v="In-Store"/>
    <s v="WARE-MKL1006"/>
    <d v="2020-06-18T00:00:00"/>
    <x v="839"/>
    <d v="2020-09-26T00:00:00"/>
    <x v="602"/>
    <n v="9"/>
    <s v="USD"/>
    <x v="10"/>
    <n v="9"/>
    <n v="1"/>
    <n v="352"/>
    <x v="2"/>
    <n v="1"/>
    <n v="0.05"/>
    <n v="1051.9000000000001"/>
    <n v="841.5200000000001"/>
    <n v="999.30500000000006"/>
    <n v="157.78499999999997"/>
  </r>
  <r>
    <s v="SO - 0007181"/>
    <s v="Distributor"/>
    <s v="WARE-PUJ1005"/>
    <d v="2020-06-18T00:00:00"/>
    <x v="840"/>
    <d v="2020-10-10T00:00:00"/>
    <x v="606"/>
    <n v="11"/>
    <s v="USD"/>
    <x v="15"/>
    <n v="24"/>
    <n v="21"/>
    <n v="303"/>
    <x v="0"/>
    <n v="22"/>
    <n v="7.4999999999999997E-2"/>
    <n v="897.80000000000007"/>
    <n v="673.35"/>
    <n v="5813.255000000001"/>
    <n v="1099.8050000000012"/>
  </r>
  <r>
    <s v="SO - 0007182"/>
    <s v="In-Store"/>
    <s v="WARE-PUJ1005"/>
    <d v="2020-06-18T00:00:00"/>
    <x v="840"/>
    <d v="2020-10-12T00:00:00"/>
    <x v="614"/>
    <n v="19"/>
    <s v="USD"/>
    <x v="9"/>
    <n v="8"/>
    <n v="23"/>
    <n v="318"/>
    <x v="2"/>
    <n v="4"/>
    <n v="0.15"/>
    <n v="1051.9000000000001"/>
    <n v="809.96300000000008"/>
    <n v="894.11500000000001"/>
    <n v="84.15199999999993"/>
  </r>
  <r>
    <s v="SO - 0007183"/>
    <s v="Distributor"/>
    <s v="WARE-XYS1001"/>
    <d v="2020-06-18T00:00:00"/>
    <x v="840"/>
    <d v="2020-09-24T00:00:00"/>
    <x v="614"/>
    <n v="19"/>
    <s v="USD"/>
    <x v="15"/>
    <n v="24"/>
    <n v="13"/>
    <n v="3"/>
    <x v="0"/>
    <n v="34"/>
    <n v="0.05"/>
    <n v="268"/>
    <n v="222.44"/>
    <n v="763.8"/>
    <n v="96.480000000000018"/>
  </r>
  <r>
    <s v="SO - 0007184"/>
    <s v="Online"/>
    <s v="WARE-NMK1003"/>
    <d v="2020-06-18T00:00:00"/>
    <x v="840"/>
    <d v="2020-09-29T00:00:00"/>
    <x v="599"/>
    <n v="6"/>
    <s v="USD"/>
    <x v="19"/>
    <n v="19"/>
    <n v="7"/>
    <n v="88"/>
    <x v="1"/>
    <n v="46"/>
    <n v="0.1"/>
    <n v="1963.1000000000001"/>
    <n v="1217.1220000000001"/>
    <n v="1766.7900000000002"/>
    <n v="549.66800000000012"/>
  </r>
  <r>
    <s v="SO - 0007185"/>
    <s v="In-Store"/>
    <s v="WARE-NMK1003"/>
    <d v="2020-06-18T00:00:00"/>
    <x v="840"/>
    <d v="2020-09-27T00:00:00"/>
    <x v="608"/>
    <n v="13"/>
    <s v="USD"/>
    <x v="26"/>
    <n v="3"/>
    <n v="45"/>
    <n v="101"/>
    <x v="1"/>
    <n v="31"/>
    <n v="0.05"/>
    <n v="1715.2"/>
    <n v="771.84"/>
    <n v="4888.32"/>
    <n v="2572.7999999999997"/>
  </r>
  <r>
    <s v="SO - 0007186"/>
    <s v="Distributor"/>
    <s v="WARE-MKL1006"/>
    <d v="2020-06-18T00:00:00"/>
    <x v="840"/>
    <d v="2020-10-05T00:00:00"/>
    <x v="608"/>
    <n v="13"/>
    <s v="USD"/>
    <x v="2"/>
    <n v="21"/>
    <n v="41"/>
    <n v="331"/>
    <x v="0"/>
    <n v="20"/>
    <n v="0.15"/>
    <n v="2251.2000000000003"/>
    <n v="1508.3040000000003"/>
    <n v="7654.0800000000008"/>
    <n v="1620.8639999999996"/>
  </r>
  <r>
    <s v="SO - 0007187"/>
    <s v="Wholesale"/>
    <s v="WARE-XYS1001"/>
    <d v="2020-06-18T00:00:00"/>
    <x v="840"/>
    <d v="2020-09-22T00:00:00"/>
    <x v="602"/>
    <n v="8"/>
    <s v="USD"/>
    <x v="21"/>
    <n v="26"/>
    <n v="12"/>
    <n v="3"/>
    <x v="2"/>
    <n v="7"/>
    <n v="7.4999999999999997E-2"/>
    <n v="1031.8"/>
    <n v="588.12599999999998"/>
    <n v="7635.32"/>
    <n v="2930.3119999999999"/>
  </r>
  <r>
    <s v="SO - 0007188"/>
    <s v="In-Store"/>
    <s v="WARE-NBV1002"/>
    <d v="2020-06-18T00:00:00"/>
    <x v="840"/>
    <d v="2020-09-30T00:00:00"/>
    <x v="608"/>
    <n v="13"/>
    <s v="USD"/>
    <x v="0"/>
    <n v="6"/>
    <n v="14"/>
    <n v="66"/>
    <x v="1"/>
    <n v="30"/>
    <n v="0.2"/>
    <n v="241.20000000000002"/>
    <n v="205.02"/>
    <n v="385.92000000000007"/>
    <n v="-24.119999999999948"/>
  </r>
  <r>
    <s v="SO - 0007189"/>
    <s v="Online"/>
    <s v="WARE-PUJ1005"/>
    <d v="2020-06-18T00:00:00"/>
    <x v="840"/>
    <d v="2020-09-19T00:00:00"/>
    <x v="599"/>
    <n v="6"/>
    <s v="USD"/>
    <x v="23"/>
    <n v="15"/>
    <n v="18"/>
    <n v="328"/>
    <x v="4"/>
    <n v="10"/>
    <n v="0.2"/>
    <n v="2331.6"/>
    <n v="1142.4839999999999"/>
    <n v="7461.12"/>
    <n v="2891.1840000000002"/>
  </r>
  <r>
    <s v="SO - 0007190"/>
    <s v="Distributor"/>
    <s v="WARE-MKL1006"/>
    <d v="2020-06-18T00:00:00"/>
    <x v="840"/>
    <d v="2020-10-05T00:00:00"/>
    <x v="605"/>
    <n v="7"/>
    <s v="USD"/>
    <x v="2"/>
    <n v="21"/>
    <n v="49"/>
    <n v="366"/>
    <x v="3"/>
    <n v="28"/>
    <n v="0.2"/>
    <n v="1045.2"/>
    <n v="721.18799999999999"/>
    <n v="2508.4800000000005"/>
    <n v="344.91600000000062"/>
  </r>
  <r>
    <s v="SO - 0007191"/>
    <s v="In-Store"/>
    <s v="WARE-XYS1001"/>
    <d v="2020-06-18T00:00:00"/>
    <x v="841"/>
    <d v="2020-09-24T00:00:00"/>
    <x v="599"/>
    <n v="5"/>
    <s v="USD"/>
    <x v="22"/>
    <n v="11"/>
    <n v="12"/>
    <n v="45"/>
    <x v="3"/>
    <n v="25"/>
    <n v="0.1"/>
    <n v="1078.7"/>
    <n v="722.72900000000004"/>
    <n v="3883.32"/>
    <n v="992.404"/>
  </r>
  <r>
    <s v="SO - 0007192"/>
    <s v="Distributor"/>
    <s v="WARE-PUJ1005"/>
    <d v="2020-06-18T00:00:00"/>
    <x v="841"/>
    <d v="2020-09-23T00:00:00"/>
    <x v="615"/>
    <n v="25"/>
    <s v="USD"/>
    <x v="4"/>
    <n v="22"/>
    <n v="2"/>
    <n v="319"/>
    <x v="2"/>
    <n v="8"/>
    <n v="0.1"/>
    <n v="254.6"/>
    <n v="173.12800000000001"/>
    <n v="687.42"/>
    <n v="168.03599999999994"/>
  </r>
  <r>
    <s v="SO - 0007193"/>
    <s v="In-Store"/>
    <s v="WARE-MKL1006"/>
    <d v="2020-06-18T00:00:00"/>
    <x v="841"/>
    <d v="2020-10-04T00:00:00"/>
    <x v="608"/>
    <n v="12"/>
    <s v="USD"/>
    <x v="14"/>
    <n v="7"/>
    <n v="4"/>
    <n v="354"/>
    <x v="1"/>
    <n v="35"/>
    <n v="7.4999999999999997E-2"/>
    <n v="5688.3"/>
    <n v="4323.1080000000002"/>
    <n v="10523.355000000001"/>
    <n v="1877.139000000001"/>
  </r>
  <r>
    <s v="SO - 0007194"/>
    <s v="Online"/>
    <s v="WARE-UHY1004"/>
    <d v="2020-06-18T00:00:00"/>
    <x v="841"/>
    <d v="2020-10-14T00:00:00"/>
    <x v="604"/>
    <n v="21"/>
    <s v="USD"/>
    <x v="18"/>
    <n v="13"/>
    <n v="4"/>
    <n v="225"/>
    <x v="1"/>
    <n v="33"/>
    <n v="0.05"/>
    <n v="1058.6000000000001"/>
    <n v="783.36400000000015"/>
    <n v="2011.3400000000001"/>
    <n v="444.61199999999985"/>
  </r>
  <r>
    <s v="SO - 0007195"/>
    <s v="Wholesale"/>
    <s v="WARE-XYS1001"/>
    <d v="2020-06-18T00:00:00"/>
    <x v="841"/>
    <d v="2020-10-11T00:00:00"/>
    <x v="599"/>
    <n v="5"/>
    <s v="USD"/>
    <x v="3"/>
    <n v="28"/>
    <n v="25"/>
    <n v="17"/>
    <x v="0"/>
    <n v="12"/>
    <n v="0.1"/>
    <n v="864.30000000000007"/>
    <n v="726.01200000000006"/>
    <n v="3889.35"/>
    <n v="259.28999999999951"/>
  </r>
  <r>
    <s v="SO - 0007196"/>
    <s v="In-Store"/>
    <s v="WARE-XYS1001"/>
    <d v="2020-06-18T00:00:00"/>
    <x v="841"/>
    <d v="2020-09-25T00:00:00"/>
    <x v="604"/>
    <n v="21"/>
    <s v="USD"/>
    <x v="26"/>
    <n v="3"/>
    <n v="48"/>
    <n v="15"/>
    <x v="2"/>
    <n v="1"/>
    <n v="7.4999999999999997E-2"/>
    <n v="174.20000000000002"/>
    <n v="128.90800000000002"/>
    <n v="161.13500000000002"/>
    <n v="32.227000000000004"/>
  </r>
  <r>
    <s v="SO - 0007197"/>
    <s v="Wholesale"/>
    <s v="WARE-PUJ1005"/>
    <d v="2020-06-18T00:00:00"/>
    <x v="841"/>
    <d v="2020-10-07T00:00:00"/>
    <x v="601"/>
    <n v="14"/>
    <s v="USD"/>
    <x v="3"/>
    <n v="28"/>
    <n v="25"/>
    <n v="316"/>
    <x v="0"/>
    <n v="20"/>
    <n v="0.05"/>
    <n v="1145.7"/>
    <n v="469.73699999999997"/>
    <n v="4353.66"/>
    <n v="2474.712"/>
  </r>
  <r>
    <s v="SO - 0007198"/>
    <s v="In-Store"/>
    <s v="WARE-MKL1006"/>
    <d v="2020-06-18T00:00:00"/>
    <x v="841"/>
    <d v="2020-10-05T00:00:00"/>
    <x v="611"/>
    <n v="26"/>
    <s v="USD"/>
    <x v="0"/>
    <n v="6"/>
    <n v="26"/>
    <n v="345"/>
    <x v="0"/>
    <n v="19"/>
    <n v="7.4999999999999997E-2"/>
    <n v="804"/>
    <n v="498.48"/>
    <n v="2974.8"/>
    <n v="980.88000000000011"/>
  </r>
  <r>
    <s v="SO - 0007199"/>
    <s v="Wholesale"/>
    <s v="WARE-NMK1003"/>
    <d v="2020-06-18T00:00:00"/>
    <x v="841"/>
    <d v="2020-10-03T00:00:00"/>
    <x v="611"/>
    <n v="26"/>
    <s v="USD"/>
    <x v="3"/>
    <n v="28"/>
    <n v="13"/>
    <n v="95"/>
    <x v="2"/>
    <n v="13"/>
    <n v="0.1"/>
    <n v="1005"/>
    <n v="663.30000000000007"/>
    <n v="7236"/>
    <n v="1929.5999999999995"/>
  </r>
  <r>
    <s v="SO - 0007200"/>
    <s v="Online"/>
    <s v="WARE-XYS1001"/>
    <d v="2020-06-18T00:00:00"/>
    <x v="841"/>
    <d v="2020-09-22T00:00:00"/>
    <x v="602"/>
    <n v="7"/>
    <s v="USD"/>
    <x v="23"/>
    <n v="15"/>
    <n v="32"/>
    <n v="28"/>
    <x v="0"/>
    <n v="42"/>
    <n v="0.05"/>
    <n v="254.6"/>
    <n v="175.67399999999998"/>
    <n v="1209.3499999999999"/>
    <n v="330.98"/>
  </r>
  <r>
    <s v="SO - 0007201"/>
    <s v="Online"/>
    <s v="WARE-MKL1006"/>
    <d v="2020-06-18T00:00:00"/>
    <x v="841"/>
    <d v="2020-10-14T00:00:00"/>
    <x v="604"/>
    <n v="21"/>
    <s v="USD"/>
    <x v="16"/>
    <n v="18"/>
    <n v="44"/>
    <n v="366"/>
    <x v="2"/>
    <n v="13"/>
    <n v="0.2"/>
    <n v="3959.7000000000003"/>
    <n v="2296.6260000000002"/>
    <n v="6335.52"/>
    <n v="1742.268"/>
  </r>
  <r>
    <s v="SO - 0007202"/>
    <s v="Wholesale"/>
    <s v="WARE-XYS1001"/>
    <d v="2020-06-18T00:00:00"/>
    <x v="842"/>
    <d v="2020-10-10T00:00:00"/>
    <x v="599"/>
    <n v="4"/>
    <s v="USD"/>
    <x v="3"/>
    <n v="28"/>
    <n v="19"/>
    <n v="21"/>
    <x v="1"/>
    <n v="29"/>
    <n v="0.05"/>
    <n v="911.2"/>
    <n v="583.16800000000001"/>
    <n v="4328.2"/>
    <n v="1412.3599999999997"/>
  </r>
  <r>
    <s v="SO - 0007203"/>
    <s v="Distributor"/>
    <s v="WARE-UHY1004"/>
    <d v="2020-06-18T00:00:00"/>
    <x v="842"/>
    <d v="2020-10-06T00:00:00"/>
    <x v="609"/>
    <n v="16"/>
    <s v="USD"/>
    <x v="4"/>
    <n v="22"/>
    <n v="46"/>
    <n v="218"/>
    <x v="1"/>
    <n v="26"/>
    <n v="0.4"/>
    <n v="2579.5"/>
    <n v="1315.5450000000001"/>
    <n v="4643.0999999999995"/>
    <n v="696.46499999999924"/>
  </r>
  <r>
    <s v="SO - 0007204"/>
    <s v="In-Store"/>
    <s v="WARE-NMK1003"/>
    <d v="2020-06-18T00:00:00"/>
    <x v="842"/>
    <d v="2020-10-14T00:00:00"/>
    <x v="610"/>
    <n v="18"/>
    <s v="USD"/>
    <x v="27"/>
    <n v="1"/>
    <n v="7"/>
    <n v="102"/>
    <x v="0"/>
    <n v="19"/>
    <n v="0.2"/>
    <n v="227.8"/>
    <n v="134.40199999999999"/>
    <n v="728.96"/>
    <n v="191.35200000000009"/>
  </r>
  <r>
    <s v="SO - 0007205"/>
    <s v="Wholesale"/>
    <s v="WARE-XYS1001"/>
    <d v="2020-06-18T00:00:00"/>
    <x v="842"/>
    <d v="2020-10-06T00:00:00"/>
    <x v="609"/>
    <n v="16"/>
    <s v="USD"/>
    <x v="21"/>
    <n v="26"/>
    <n v="5"/>
    <n v="10"/>
    <x v="1"/>
    <n v="41"/>
    <n v="0.1"/>
    <n v="938"/>
    <n v="712.88"/>
    <n v="1688.4"/>
    <n v="262.6400000000001"/>
  </r>
  <r>
    <s v="SO - 0007206"/>
    <s v="In-Store"/>
    <s v="WARE-NMK1003"/>
    <d v="2020-06-18T00:00:00"/>
    <x v="842"/>
    <d v="2020-10-16T00:00:00"/>
    <x v="609"/>
    <n v="16"/>
    <s v="USD"/>
    <x v="7"/>
    <n v="4"/>
    <n v="41"/>
    <n v="112"/>
    <x v="1"/>
    <n v="33"/>
    <n v="7.4999999999999997E-2"/>
    <n v="1159.1000000000001"/>
    <n v="579.55000000000007"/>
    <n v="2144.3350000000005"/>
    <n v="985.23500000000035"/>
  </r>
  <r>
    <s v="SO - 0007207"/>
    <s v="Online"/>
    <s v="WARE-XYS1001"/>
    <d v="2020-06-18T00:00:00"/>
    <x v="842"/>
    <d v="2020-09-22T00:00:00"/>
    <x v="608"/>
    <n v="11"/>
    <s v="USD"/>
    <x v="16"/>
    <n v="18"/>
    <n v="28"/>
    <n v="27"/>
    <x v="1"/>
    <n v="45"/>
    <n v="0.1"/>
    <n v="3953"/>
    <n v="2964.75"/>
    <n v="3557.7000000000003"/>
    <n v="592.95000000000027"/>
  </r>
  <r>
    <s v="SO - 0007208"/>
    <s v="Online"/>
    <s v="WARE-NMK1003"/>
    <d v="2020-06-18T00:00:00"/>
    <x v="842"/>
    <d v="2020-09-23T00:00:00"/>
    <x v="604"/>
    <n v="20"/>
    <s v="USD"/>
    <x v="19"/>
    <n v="19"/>
    <n v="31"/>
    <n v="141"/>
    <x v="1"/>
    <n v="30"/>
    <n v="0.15"/>
    <n v="1916.2"/>
    <n v="1034.748"/>
    <n v="3257.54"/>
    <n v="1188.0439999999999"/>
  </r>
  <r>
    <s v="SO - 0007209"/>
    <s v="Online"/>
    <s v="WARE-NMK1003"/>
    <d v="2020-06-18T00:00:00"/>
    <x v="842"/>
    <d v="2020-09-29T00:00:00"/>
    <x v="608"/>
    <n v="11"/>
    <s v="USD"/>
    <x v="18"/>
    <n v="13"/>
    <n v="37"/>
    <n v="111"/>
    <x v="1"/>
    <n v="11"/>
    <n v="0.1"/>
    <n v="2499.1"/>
    <n v="2099.2439999999997"/>
    <n v="8996.76"/>
    <n v="599.78400000000147"/>
  </r>
  <r>
    <s v="SO - 0007210"/>
    <s v="In-Store"/>
    <s v="WARE-MKL1006"/>
    <d v="2020-06-18T00:00:00"/>
    <x v="843"/>
    <d v="2020-10-07T00:00:00"/>
    <x v="606"/>
    <n v="8"/>
    <s v="USD"/>
    <x v="9"/>
    <n v="8"/>
    <n v="45"/>
    <n v="348"/>
    <x v="1"/>
    <n v="32"/>
    <n v="0.05"/>
    <n v="2666.6"/>
    <n v="1546.6279999999999"/>
    <n v="2533.27"/>
    <n v="986.64200000000005"/>
  </r>
  <r>
    <s v="SO - 0007211"/>
    <s v="In-Store"/>
    <s v="WARE-MKL1006"/>
    <d v="2020-06-18T00:00:00"/>
    <x v="843"/>
    <d v="2020-10-16T00:00:00"/>
    <x v="611"/>
    <n v="24"/>
    <s v="USD"/>
    <x v="13"/>
    <n v="2"/>
    <n v="28"/>
    <n v="366"/>
    <x v="2"/>
    <n v="4"/>
    <n v="0.05"/>
    <n v="6291.3"/>
    <n v="3774.7799999999997"/>
    <n v="11953.47"/>
    <n v="4403.91"/>
  </r>
  <r>
    <s v="SO - 0007212"/>
    <s v="In-Store"/>
    <s v="WARE-NMK1003"/>
    <d v="2020-06-18T00:00:00"/>
    <x v="843"/>
    <d v="2020-10-16T00:00:00"/>
    <x v="606"/>
    <n v="8"/>
    <s v="USD"/>
    <x v="26"/>
    <n v="3"/>
    <n v="11"/>
    <n v="121"/>
    <x v="4"/>
    <n v="9"/>
    <n v="0.15"/>
    <n v="5708.4000000000005"/>
    <n v="2283.36"/>
    <n v="24260.7"/>
    <n v="12843.9"/>
  </r>
  <r>
    <s v="SO - 0007213"/>
    <s v="In-Store"/>
    <s v="WARE-UHY1004"/>
    <d v="2020-06-18T00:00:00"/>
    <x v="843"/>
    <d v="2020-10-03T00:00:00"/>
    <x v="606"/>
    <n v="8"/>
    <s v="USD"/>
    <x v="7"/>
    <n v="4"/>
    <n v="22"/>
    <n v="211"/>
    <x v="1"/>
    <n v="43"/>
    <n v="7.4999999999999997E-2"/>
    <n v="844.2"/>
    <n v="379.89000000000004"/>
    <n v="3123.5400000000004"/>
    <n v="1603.9800000000002"/>
  </r>
  <r>
    <s v="SO - 0007214"/>
    <s v="Online"/>
    <s v="WARE-XYS1001"/>
    <d v="2020-06-18T00:00:00"/>
    <x v="843"/>
    <d v="2020-10-16T00:00:00"/>
    <x v="607"/>
    <n v="9"/>
    <s v="USD"/>
    <x v="1"/>
    <n v="14"/>
    <n v="29"/>
    <n v="14"/>
    <x v="1"/>
    <n v="43"/>
    <n v="0.1"/>
    <n v="1929.6000000000001"/>
    <n v="1196.3520000000001"/>
    <n v="10419.84"/>
    <n v="3241.7279999999992"/>
  </r>
  <r>
    <s v="SO - 0007215"/>
    <s v="In-Store"/>
    <s v="WARE-NMK1003"/>
    <d v="2020-06-18T00:00:00"/>
    <x v="843"/>
    <d v="2020-10-02T00:00:00"/>
    <x v="608"/>
    <n v="10"/>
    <s v="USD"/>
    <x v="13"/>
    <n v="2"/>
    <n v="29"/>
    <n v="90"/>
    <x v="1"/>
    <n v="36"/>
    <n v="0.1"/>
    <n v="1105.5"/>
    <n v="840.18000000000006"/>
    <n v="3979.8"/>
    <n v="619.07999999999993"/>
  </r>
  <r>
    <s v="SO - 0007216"/>
    <s v="Online"/>
    <s v="WARE-NMK1003"/>
    <d v="2020-06-18T00:00:00"/>
    <x v="843"/>
    <d v="2020-10-13T00:00:00"/>
    <x v="601"/>
    <n v="12"/>
    <s v="USD"/>
    <x v="18"/>
    <n v="13"/>
    <n v="12"/>
    <n v="100"/>
    <x v="1"/>
    <n v="14"/>
    <n v="0.1"/>
    <n v="1112.2"/>
    <n v="656.19799999999998"/>
    <n v="3002.9400000000005"/>
    <n v="1034.3460000000005"/>
  </r>
  <r>
    <s v="SO - 0007217"/>
    <s v="In-Store"/>
    <s v="WARE-MKL1006"/>
    <d v="2020-06-18T00:00:00"/>
    <x v="843"/>
    <d v="2020-09-26T00:00:00"/>
    <x v="601"/>
    <n v="12"/>
    <s v="USD"/>
    <x v="22"/>
    <n v="11"/>
    <n v="19"/>
    <n v="348"/>
    <x v="1"/>
    <n v="21"/>
    <n v="0.05"/>
    <n v="1011.7"/>
    <n v="789.12600000000009"/>
    <n v="961.11500000000001"/>
    <n v="171.98899999999992"/>
  </r>
  <r>
    <s v="SO - 0007218"/>
    <s v="Distributor"/>
    <s v="WARE-UHY1004"/>
    <d v="2020-06-18T00:00:00"/>
    <x v="843"/>
    <d v="2020-10-16T00:00:00"/>
    <x v="606"/>
    <n v="8"/>
    <s v="USD"/>
    <x v="12"/>
    <n v="25"/>
    <n v="49"/>
    <n v="213"/>
    <x v="0"/>
    <n v="42"/>
    <n v="0.05"/>
    <n v="1855.9"/>
    <n v="1429.0430000000001"/>
    <n v="1763.105"/>
    <n v="334.0619999999999"/>
  </r>
  <r>
    <s v="SO - 0007219"/>
    <s v="Distributor"/>
    <s v="WARE-PUJ1005"/>
    <d v="2020-06-18T00:00:00"/>
    <x v="843"/>
    <d v="2020-10-03T00:00:00"/>
    <x v="612"/>
    <n v="18"/>
    <s v="USD"/>
    <x v="2"/>
    <n v="21"/>
    <n v="40"/>
    <n v="322"/>
    <x v="2"/>
    <n v="16"/>
    <n v="0.05"/>
    <n v="3986.5"/>
    <n v="2750.6849999999999"/>
    <n v="11361.525"/>
    <n v="3109.4699999999993"/>
  </r>
  <r>
    <s v="SO - 0007220"/>
    <s v="In-Store"/>
    <s v="WARE-PUJ1005"/>
    <d v="2020-06-18T00:00:00"/>
    <x v="843"/>
    <d v="2020-10-18T00:00:00"/>
    <x v="615"/>
    <n v="23"/>
    <s v="USD"/>
    <x v="22"/>
    <n v="11"/>
    <n v="23"/>
    <n v="308"/>
    <x v="4"/>
    <n v="18"/>
    <n v="0.4"/>
    <n v="2639.8"/>
    <n v="1768.6660000000002"/>
    <n v="6335.52"/>
    <n v="-739.14400000000023"/>
  </r>
  <r>
    <s v="SO - 0007221"/>
    <s v="In-Store"/>
    <s v="WARE-XYS1001"/>
    <d v="2020-06-18T00:00:00"/>
    <x v="844"/>
    <d v="2020-10-19T00:00:00"/>
    <x v="605"/>
    <n v="3"/>
    <s v="USD"/>
    <x v="0"/>
    <n v="6"/>
    <n v="14"/>
    <n v="30"/>
    <x v="1"/>
    <n v="46"/>
    <n v="0.2"/>
    <n v="2304.8000000000002"/>
    <n v="1129.3520000000001"/>
    <n v="3687.6800000000003"/>
    <n v="1428.9760000000001"/>
  </r>
  <r>
    <s v="SO - 0007222"/>
    <s v="In-Store"/>
    <s v="WARE-MKL1006"/>
    <d v="2020-06-18T00:00:00"/>
    <x v="844"/>
    <d v="2020-10-03T00:00:00"/>
    <x v="616"/>
    <n v="32"/>
    <s v="USD"/>
    <x v="26"/>
    <n v="3"/>
    <n v="47"/>
    <n v="333"/>
    <x v="0"/>
    <n v="12"/>
    <n v="0.05"/>
    <n v="1139"/>
    <n v="546.72"/>
    <n v="3246.1499999999996"/>
    <n v="1605.9899999999996"/>
  </r>
  <r>
    <s v="SO - 0007223"/>
    <s v="In-Store"/>
    <s v="WARE-MKL1006"/>
    <d v="2020-06-18T00:00:00"/>
    <x v="844"/>
    <d v="2020-10-07T00:00:00"/>
    <x v="617"/>
    <n v="21"/>
    <s v="USD"/>
    <x v="9"/>
    <n v="8"/>
    <n v="18"/>
    <n v="352"/>
    <x v="1"/>
    <n v="29"/>
    <n v="7.4999999999999997E-2"/>
    <n v="2539.3000000000002"/>
    <n v="1472.7940000000001"/>
    <n v="2348.8525000000004"/>
    <n v="876.05850000000032"/>
  </r>
  <r>
    <s v="SO - 0007224"/>
    <s v="In-Store"/>
    <s v="WARE-UHY1004"/>
    <d v="2020-06-18T00:00:00"/>
    <x v="844"/>
    <d v="2020-09-25T00:00:00"/>
    <x v="601"/>
    <n v="11"/>
    <s v="USD"/>
    <x v="9"/>
    <n v="8"/>
    <n v="42"/>
    <n v="245"/>
    <x v="1"/>
    <n v="31"/>
    <n v="0.1"/>
    <n v="2472.3000000000002"/>
    <n v="1013.643"/>
    <n v="4450.1400000000003"/>
    <n v="2422.8540000000003"/>
  </r>
  <r>
    <s v="SO - 0007225"/>
    <s v="Wholesale"/>
    <s v="WARE-UHY1004"/>
    <d v="2020-06-18T00:00:00"/>
    <x v="844"/>
    <d v="2020-10-12T00:00:00"/>
    <x v="615"/>
    <n v="22"/>
    <s v="USD"/>
    <x v="3"/>
    <n v="28"/>
    <n v="14"/>
    <n v="237"/>
    <x v="0"/>
    <n v="5"/>
    <n v="7.4999999999999997E-2"/>
    <n v="1695.1000000000001"/>
    <n v="830.59900000000005"/>
    <n v="7839.8375000000005"/>
    <n v="3686.8425000000007"/>
  </r>
  <r>
    <s v="SO - 0007226"/>
    <s v="Online"/>
    <s v="WARE-NMK1003"/>
    <d v="2020-06-18T00:00:00"/>
    <x v="844"/>
    <d v="2020-10-18T00:00:00"/>
    <x v="604"/>
    <n v="18"/>
    <s v="USD"/>
    <x v="18"/>
    <n v="13"/>
    <n v="35"/>
    <n v="120"/>
    <x v="1"/>
    <n v="11"/>
    <n v="0.1"/>
    <n v="1092.1000000000001"/>
    <n v="797.23300000000006"/>
    <n v="3931.5600000000004"/>
    <n v="742.62800000000016"/>
  </r>
  <r>
    <s v="SO - 0007227"/>
    <s v="In-Store"/>
    <s v="WARE-UHY1004"/>
    <d v="2020-06-18T00:00:00"/>
    <x v="844"/>
    <d v="2020-10-15T00:00:00"/>
    <x v="608"/>
    <n v="9"/>
    <s v="USD"/>
    <x v="7"/>
    <n v="4"/>
    <n v="50"/>
    <n v="229"/>
    <x v="1"/>
    <n v="36"/>
    <n v="0.15"/>
    <n v="1721.9"/>
    <n v="1050.3589999999999"/>
    <n v="4390.8450000000003"/>
    <n v="1239.7680000000005"/>
  </r>
  <r>
    <s v="SO - 0007228"/>
    <s v="In-Store"/>
    <s v="WARE-XYS1001"/>
    <d v="2020-06-18T00:00:00"/>
    <x v="844"/>
    <d v="2020-10-18T00:00:00"/>
    <x v="615"/>
    <n v="22"/>
    <s v="USD"/>
    <x v="13"/>
    <n v="2"/>
    <n v="20"/>
    <n v="55"/>
    <x v="2"/>
    <n v="7"/>
    <n v="7.4999999999999997E-2"/>
    <n v="1051.9000000000001"/>
    <n v="873.077"/>
    <n v="6811.0525000000016"/>
    <n v="699.51350000000184"/>
  </r>
  <r>
    <s v="SO - 0007229"/>
    <s v="Wholesale"/>
    <s v="WARE-XYS1001"/>
    <d v="2020-06-18T00:00:00"/>
    <x v="844"/>
    <d v="2020-10-03T00:00:00"/>
    <x v="612"/>
    <n v="17"/>
    <s v="USD"/>
    <x v="21"/>
    <n v="26"/>
    <n v="21"/>
    <n v="7"/>
    <x v="2"/>
    <n v="4"/>
    <n v="0.2"/>
    <n v="3879.3"/>
    <n v="2094.8220000000001"/>
    <n v="6206.880000000001"/>
    <n v="2017.2360000000008"/>
  </r>
  <r>
    <s v="SO - 0007230"/>
    <s v="In-Store"/>
    <s v="WARE-XYS1001"/>
    <d v="2020-06-18T00:00:00"/>
    <x v="844"/>
    <d v="2020-10-03T00:00:00"/>
    <x v="601"/>
    <n v="11"/>
    <s v="USD"/>
    <x v="26"/>
    <n v="3"/>
    <n v="50"/>
    <n v="4"/>
    <x v="2"/>
    <n v="8"/>
    <n v="7.4999999999999997E-2"/>
    <n v="3899.4"/>
    <n v="3275.4960000000001"/>
    <n v="18034.725000000002"/>
    <n v="1657.2450000000026"/>
  </r>
  <r>
    <s v="SO - 0007231"/>
    <s v="In-Store"/>
    <s v="WARE-NMK1003"/>
    <d v="2020-06-18T00:00:00"/>
    <x v="844"/>
    <d v="2020-10-06T00:00:00"/>
    <x v="602"/>
    <n v="4"/>
    <s v="USD"/>
    <x v="14"/>
    <n v="7"/>
    <n v="4"/>
    <n v="155"/>
    <x v="1"/>
    <n v="30"/>
    <n v="0.05"/>
    <n v="5735.2"/>
    <n v="2580.84"/>
    <n v="5448.44"/>
    <n v="2867.5999999999995"/>
  </r>
  <r>
    <s v="SO - 0007232"/>
    <s v="Distributor"/>
    <s v="WARE-NMK1003"/>
    <d v="2020-06-18T00:00:00"/>
    <x v="844"/>
    <d v="2020-10-19T00:00:00"/>
    <x v="604"/>
    <n v="18"/>
    <s v="USD"/>
    <x v="12"/>
    <n v="25"/>
    <n v="18"/>
    <n v="168"/>
    <x v="1"/>
    <n v="41"/>
    <n v="0.2"/>
    <n v="3537.6"/>
    <n v="1627.296"/>
    <n v="22640.639999999999"/>
    <n v="9622.271999999999"/>
  </r>
  <r>
    <s v="SO - 0007233"/>
    <s v="In-Store"/>
    <s v="WARE-NMK1003"/>
    <d v="2020-06-18T00:00:00"/>
    <x v="844"/>
    <d v="2020-10-13T00:00:00"/>
    <x v="606"/>
    <n v="7"/>
    <s v="USD"/>
    <x v="6"/>
    <n v="10"/>
    <n v="8"/>
    <n v="90"/>
    <x v="4"/>
    <n v="9"/>
    <n v="7.4999999999999997E-2"/>
    <n v="1132.3"/>
    <n v="724.67200000000003"/>
    <n v="4189.51"/>
    <n v="1290.8220000000001"/>
  </r>
  <r>
    <s v="SO - 0007234"/>
    <s v="In-Store"/>
    <s v="WARE-XYS1001"/>
    <d v="2020-06-18T00:00:00"/>
    <x v="844"/>
    <d v="2020-10-10T00:00:00"/>
    <x v="602"/>
    <n v="4"/>
    <s v="USD"/>
    <x v="22"/>
    <n v="11"/>
    <n v="15"/>
    <n v="50"/>
    <x v="1"/>
    <n v="14"/>
    <n v="0.1"/>
    <n v="3825.7000000000003"/>
    <n v="1759.8220000000001"/>
    <n v="10329.390000000001"/>
    <n v="5049.9240000000009"/>
  </r>
  <r>
    <s v="SO - 0007235"/>
    <s v="Distributor"/>
    <s v="WARE-PUJ1005"/>
    <d v="2020-06-18T00:00:00"/>
    <x v="844"/>
    <d v="2020-10-11T00:00:00"/>
    <x v="611"/>
    <n v="23"/>
    <s v="USD"/>
    <x v="4"/>
    <n v="22"/>
    <n v="41"/>
    <n v="324"/>
    <x v="0"/>
    <n v="12"/>
    <n v="0.4"/>
    <n v="6492.3"/>
    <n v="3895.38"/>
    <n v="31163.040000000001"/>
    <n v="0"/>
  </r>
  <r>
    <s v="SO - 0007236"/>
    <s v="In-Store"/>
    <s v="WARE-PUJ1005"/>
    <d v="2020-06-18T00:00:00"/>
    <x v="844"/>
    <d v="2020-09-26T00:00:00"/>
    <x v="609"/>
    <n v="14"/>
    <s v="USD"/>
    <x v="11"/>
    <n v="5"/>
    <n v="23"/>
    <n v="296"/>
    <x v="1"/>
    <n v="14"/>
    <n v="0.1"/>
    <n v="998.30000000000007"/>
    <n v="808.62300000000016"/>
    <n v="1796.94"/>
    <n v="179.69399999999973"/>
  </r>
  <r>
    <s v="SO - 0007237"/>
    <s v="Distributor"/>
    <s v="WARE-NBV1002"/>
    <d v="2020-06-18T00:00:00"/>
    <x v="845"/>
    <d v="2020-10-05T00:00:00"/>
    <x v="618"/>
    <n v="9"/>
    <s v="USD"/>
    <x v="2"/>
    <n v="21"/>
    <n v="10"/>
    <n v="87"/>
    <x v="2"/>
    <n v="16"/>
    <n v="7.4999999999999997E-2"/>
    <n v="1721.9"/>
    <n v="947.04500000000007"/>
    <n v="3185.5150000000003"/>
    <n v="1291.4250000000002"/>
  </r>
  <r>
    <s v="SO - 0007238"/>
    <s v="Online"/>
    <s v="WARE-NMK1003"/>
    <d v="2020-06-18T00:00:00"/>
    <x v="845"/>
    <d v="2020-10-01T00:00:00"/>
    <x v="613"/>
    <n v="24"/>
    <s v="USD"/>
    <x v="19"/>
    <n v="19"/>
    <n v="17"/>
    <n v="101"/>
    <x v="0"/>
    <n v="42"/>
    <n v="0.15"/>
    <n v="1963.1000000000001"/>
    <n v="1472.325"/>
    <n v="8343.1749999999993"/>
    <n v="981.54999999999927"/>
  </r>
  <r>
    <s v="SO - 0007239"/>
    <s v="In-Store"/>
    <s v="WARE-NMK1003"/>
    <d v="2020-06-18T00:00:00"/>
    <x v="845"/>
    <d v="2020-10-08T00:00:00"/>
    <x v="618"/>
    <n v="9"/>
    <s v="USD"/>
    <x v="7"/>
    <n v="4"/>
    <n v="30"/>
    <n v="130"/>
    <x v="1"/>
    <n v="29"/>
    <n v="0.2"/>
    <n v="3906.1"/>
    <n v="2695.2089999999998"/>
    <n v="6249.76"/>
    <n v="859.34200000000055"/>
  </r>
  <r>
    <s v="SO - 0007240"/>
    <s v="In-Store"/>
    <s v="WARE-MKL1006"/>
    <d v="2020-06-18T00:00:00"/>
    <x v="845"/>
    <d v="2020-10-18T00:00:00"/>
    <x v="618"/>
    <n v="9"/>
    <s v="USD"/>
    <x v="26"/>
    <n v="3"/>
    <n v="38"/>
    <n v="358"/>
    <x v="2"/>
    <n v="1"/>
    <n v="7.4999999999999997E-2"/>
    <n v="1038.5"/>
    <n v="488.09499999999997"/>
    <n v="6724.2875000000004"/>
    <n v="3307.6225000000004"/>
  </r>
  <r>
    <s v="SO - 0007241"/>
    <s v="Online"/>
    <s v="WARE-NBV1002"/>
    <d v="2020-06-18T00:00:00"/>
    <x v="845"/>
    <d v="2020-10-06T00:00:00"/>
    <x v="615"/>
    <n v="21"/>
    <s v="USD"/>
    <x v="18"/>
    <n v="13"/>
    <n v="28"/>
    <n v="86"/>
    <x v="2"/>
    <n v="1"/>
    <n v="0.05"/>
    <n v="2010"/>
    <n v="964.8"/>
    <n v="5728.5"/>
    <n v="2834.1000000000004"/>
  </r>
  <r>
    <s v="SO - 0007242"/>
    <s v="In-Store"/>
    <s v="WARE-XYS1001"/>
    <d v="2020-06-18T00:00:00"/>
    <x v="845"/>
    <d v="2020-10-04T00:00:00"/>
    <x v="608"/>
    <n v="8"/>
    <s v="USD"/>
    <x v="7"/>
    <n v="4"/>
    <n v="39"/>
    <n v="14"/>
    <x v="1"/>
    <n v="27"/>
    <n v="0.15"/>
    <n v="1239.5"/>
    <n v="805.67500000000007"/>
    <n v="1053.575"/>
    <n v="247.89999999999998"/>
  </r>
  <r>
    <s v="SO - 0007243"/>
    <s v="Distributor"/>
    <s v="WARE-XYS1001"/>
    <d v="2020-06-18T00:00:00"/>
    <x v="845"/>
    <d v="2020-09-25T00:00:00"/>
    <x v="618"/>
    <n v="9"/>
    <s v="USD"/>
    <x v="4"/>
    <n v="22"/>
    <n v="43"/>
    <n v="27"/>
    <x v="1"/>
    <n v="31"/>
    <n v="0.15"/>
    <n v="2546"/>
    <n v="1654.9"/>
    <n v="4328.2"/>
    <n v="1018.3999999999996"/>
  </r>
  <r>
    <s v="SO - 0007244"/>
    <s v="Wholesale"/>
    <s v="WARE-XYS1001"/>
    <d v="2020-06-18T00:00:00"/>
    <x v="845"/>
    <d v="2020-09-29T00:00:00"/>
    <x v="618"/>
    <n v="9"/>
    <s v="USD"/>
    <x v="3"/>
    <n v="28"/>
    <n v="18"/>
    <n v="23"/>
    <x v="1"/>
    <n v="36"/>
    <n v="0.05"/>
    <n v="1862.6000000000001"/>
    <n v="745.04000000000008"/>
    <n v="10616.82"/>
    <n v="6146.579999999999"/>
  </r>
  <r>
    <s v="SO - 0007245"/>
    <s v="In-Store"/>
    <s v="WARE-NMK1003"/>
    <d v="2020-06-18T00:00:00"/>
    <x v="845"/>
    <d v="2020-09-25T00:00:00"/>
    <x v="617"/>
    <n v="20"/>
    <s v="USD"/>
    <x v="10"/>
    <n v="9"/>
    <n v="47"/>
    <n v="180"/>
    <x v="4"/>
    <n v="18"/>
    <n v="0.15"/>
    <n v="2546"/>
    <n v="1196.6199999999999"/>
    <n v="12984.6"/>
    <n v="5804.880000000001"/>
  </r>
  <r>
    <s v="SO - 0007246"/>
    <s v="In-Store"/>
    <s v="WARE-MKL1006"/>
    <d v="2020-06-18T00:00:00"/>
    <x v="845"/>
    <d v="2020-10-11T00:00:00"/>
    <x v="612"/>
    <n v="16"/>
    <s v="USD"/>
    <x v="0"/>
    <n v="6"/>
    <n v="22"/>
    <n v="351"/>
    <x v="1"/>
    <n v="43"/>
    <n v="7.4999999999999997E-2"/>
    <n v="221.1"/>
    <n v="119.39400000000001"/>
    <n v="1227.105"/>
    <n v="510.74099999999999"/>
  </r>
  <r>
    <s v="SO - 0007247"/>
    <s v="Wholesale"/>
    <s v="WARE-NMK1003"/>
    <d v="2020-06-18T00:00:00"/>
    <x v="845"/>
    <d v="2020-10-16T00:00:00"/>
    <x v="615"/>
    <n v="21"/>
    <s v="USD"/>
    <x v="3"/>
    <n v="28"/>
    <n v="44"/>
    <n v="182"/>
    <x v="1"/>
    <n v="27"/>
    <n v="0.05"/>
    <n v="3852.5"/>
    <n v="2195.9249999999997"/>
    <n v="18299.375"/>
    <n v="7319.7500000000018"/>
  </r>
  <r>
    <s v="SO - 0007248"/>
    <s v="In-Store"/>
    <s v="WARE-NMK1003"/>
    <d v="2020-06-18T00:00:00"/>
    <x v="846"/>
    <d v="2020-09-26T00:00:00"/>
    <x v="617"/>
    <n v="19"/>
    <s v="USD"/>
    <x v="10"/>
    <n v="9"/>
    <n v="32"/>
    <n v="188"/>
    <x v="3"/>
    <n v="25"/>
    <n v="0.1"/>
    <n v="214.4"/>
    <n v="120.06400000000002"/>
    <n v="1157.7600000000002"/>
    <n v="437.37600000000009"/>
  </r>
  <r>
    <s v="SO - 0007249"/>
    <s v="Distributor"/>
    <s v="WARE-NMK1003"/>
    <d v="2020-06-18T00:00:00"/>
    <x v="846"/>
    <d v="2020-09-30T00:00:00"/>
    <x v="608"/>
    <n v="7"/>
    <s v="USD"/>
    <x v="8"/>
    <n v="23"/>
    <n v="12"/>
    <n v="90"/>
    <x v="1"/>
    <n v="33"/>
    <n v="0.1"/>
    <n v="5607.9000000000005"/>
    <n v="4374.1620000000003"/>
    <n v="40376.880000000005"/>
    <n v="5383.5840000000026"/>
  </r>
  <r>
    <s v="SO - 0007250"/>
    <s v="Distributor"/>
    <s v="WARE-UHY1004"/>
    <d v="2020-06-18T00:00:00"/>
    <x v="846"/>
    <d v="2020-09-29T00:00:00"/>
    <x v="611"/>
    <n v="21"/>
    <s v="USD"/>
    <x v="8"/>
    <n v="23"/>
    <n v="15"/>
    <n v="233"/>
    <x v="2"/>
    <n v="8"/>
    <n v="0.05"/>
    <n v="1775.5"/>
    <n v="1083.0550000000001"/>
    <n v="13493.8"/>
    <n v="4829.3599999999988"/>
  </r>
  <r>
    <s v="SO - 0007251"/>
    <s v="In-Store"/>
    <s v="WARE-PUJ1005"/>
    <d v="2020-06-18T00:00:00"/>
    <x v="846"/>
    <d v="2020-10-01T00:00:00"/>
    <x v="619"/>
    <n v="33"/>
    <s v="USD"/>
    <x v="9"/>
    <n v="8"/>
    <n v="6"/>
    <n v="322"/>
    <x v="2"/>
    <n v="13"/>
    <n v="7.4999999999999997E-2"/>
    <n v="763.80000000000007"/>
    <n v="565.21199999999999"/>
    <n v="2119.5450000000001"/>
    <n v="423.90900000000011"/>
  </r>
  <r>
    <s v="SO - 0007252"/>
    <s v="Online"/>
    <s v="WARE-NMK1003"/>
    <d v="2020-06-18T00:00:00"/>
    <x v="846"/>
    <d v="2020-10-06T00:00:00"/>
    <x v="611"/>
    <n v="21"/>
    <s v="USD"/>
    <x v="24"/>
    <n v="16"/>
    <n v="31"/>
    <n v="136"/>
    <x v="3"/>
    <n v="6"/>
    <n v="7.4999999999999997E-2"/>
    <n v="5386.8"/>
    <n v="4417.1759999999995"/>
    <n v="4982.79"/>
    <n v="565.61400000000049"/>
  </r>
  <r>
    <s v="SO - 0007253"/>
    <s v="In-Store"/>
    <s v="WARE-MKL1006"/>
    <d v="2020-06-18T00:00:00"/>
    <x v="847"/>
    <d v="2020-10-19T00:00:00"/>
    <x v="620"/>
    <n v="25"/>
    <s v="USD"/>
    <x v="13"/>
    <n v="2"/>
    <n v="24"/>
    <n v="337"/>
    <x v="1"/>
    <n v="46"/>
    <n v="0.05"/>
    <n v="1038.5"/>
    <n v="571.17500000000007"/>
    <n v="986.57499999999993"/>
    <n v="415.39999999999986"/>
  </r>
  <r>
    <s v="SO - 0007254"/>
    <s v="In-Store"/>
    <s v="WARE-XYS1001"/>
    <d v="2020-06-18T00:00:00"/>
    <x v="847"/>
    <d v="2020-09-26T00:00:00"/>
    <x v="617"/>
    <n v="18"/>
    <s v="USD"/>
    <x v="7"/>
    <n v="4"/>
    <n v="13"/>
    <n v="49"/>
    <x v="1"/>
    <n v="23"/>
    <n v="0.05"/>
    <n v="1273"/>
    <n v="814.72"/>
    <n v="6046.75"/>
    <n v="1973.1499999999996"/>
  </r>
  <r>
    <s v="SO - 0007255"/>
    <s v="In-Store"/>
    <s v="WARE-XYS1001"/>
    <d v="2020-06-18T00:00:00"/>
    <x v="847"/>
    <d v="2020-10-05T00:00:00"/>
    <x v="618"/>
    <n v="7"/>
    <s v="USD"/>
    <x v="9"/>
    <n v="8"/>
    <n v="28"/>
    <n v="36"/>
    <x v="1"/>
    <n v="11"/>
    <n v="0.05"/>
    <n v="1849.2"/>
    <n v="1553.328"/>
    <n v="1756.74"/>
    <n v="203.41200000000003"/>
  </r>
  <r>
    <s v="SO - 0007256"/>
    <s v="Distributor"/>
    <s v="WARE-PUJ1005"/>
    <d v="2020-06-18T00:00:00"/>
    <x v="847"/>
    <d v="2020-09-27T00:00:00"/>
    <x v="616"/>
    <n v="29"/>
    <s v="USD"/>
    <x v="15"/>
    <n v="24"/>
    <n v="32"/>
    <n v="297"/>
    <x v="2"/>
    <n v="37"/>
    <n v="0.1"/>
    <n v="3979.8"/>
    <n v="2308.2840000000001"/>
    <n v="21490.920000000002"/>
    <n v="7641.2160000000003"/>
  </r>
  <r>
    <s v="SO - 0007257"/>
    <s v="Distributor"/>
    <s v="WARE-UHY1004"/>
    <d v="2020-06-18T00:00:00"/>
    <x v="847"/>
    <d v="2020-10-08T00:00:00"/>
    <x v="617"/>
    <n v="18"/>
    <s v="USD"/>
    <x v="4"/>
    <n v="22"/>
    <n v="38"/>
    <n v="203"/>
    <x v="1"/>
    <n v="36"/>
    <n v="7.4999999999999997E-2"/>
    <n v="1842.5"/>
    <n v="1510.85"/>
    <n v="6817.25"/>
    <n v="773.85000000000036"/>
  </r>
  <r>
    <s v="SO - 0007258"/>
    <s v="Online"/>
    <s v="WARE-UHY1004"/>
    <d v="2020-06-18T00:00:00"/>
    <x v="847"/>
    <d v="2020-09-28T00:00:00"/>
    <x v="621"/>
    <n v="26"/>
    <s v="USD"/>
    <x v="19"/>
    <n v="19"/>
    <n v="37"/>
    <n v="225"/>
    <x v="2"/>
    <n v="7"/>
    <n v="0.3"/>
    <n v="1326.6000000000001"/>
    <n v="1101.078"/>
    <n v="2785.86"/>
    <n v="-517.3739999999998"/>
  </r>
  <r>
    <s v="SO - 0007259"/>
    <s v="Wholesale"/>
    <s v="WARE-PUJ1005"/>
    <d v="2020-06-18T00:00:00"/>
    <x v="847"/>
    <d v="2020-10-15T00:00:00"/>
    <x v="608"/>
    <n v="6"/>
    <s v="USD"/>
    <x v="25"/>
    <n v="27"/>
    <n v="23"/>
    <n v="272"/>
    <x v="0"/>
    <n v="19"/>
    <n v="7.4999999999999997E-2"/>
    <n v="897.80000000000007"/>
    <n v="538.68000000000006"/>
    <n v="830.46500000000015"/>
    <n v="291.78500000000008"/>
  </r>
  <r>
    <s v="SO - 0007260"/>
    <s v="In-Store"/>
    <s v="WARE-PUJ1005"/>
    <d v="2020-06-18T00:00:00"/>
    <x v="847"/>
    <d v="2020-10-03T00:00:00"/>
    <x v="622"/>
    <n v="28"/>
    <s v="USD"/>
    <x v="0"/>
    <n v="6"/>
    <n v="8"/>
    <n v="325"/>
    <x v="2"/>
    <n v="7"/>
    <n v="0.1"/>
    <n v="5219.3"/>
    <n v="4332.0190000000002"/>
    <n v="4697.37"/>
    <n v="365.35099999999966"/>
  </r>
  <r>
    <s v="SO - 0007261"/>
    <s v="Online"/>
    <s v="WARE-NMK1003"/>
    <d v="2020-06-18T00:00:00"/>
    <x v="847"/>
    <d v="2020-10-17T00:00:00"/>
    <x v="623"/>
    <n v="21"/>
    <s v="USD"/>
    <x v="23"/>
    <n v="15"/>
    <n v="34"/>
    <n v="200"/>
    <x v="1"/>
    <n v="21"/>
    <n v="0.2"/>
    <n v="964.80000000000007"/>
    <n v="578.88"/>
    <n v="3859.2000000000003"/>
    <n v="964.80000000000018"/>
  </r>
  <r>
    <s v="SO - 0007262"/>
    <s v="In-Store"/>
    <s v="WARE-NBV1002"/>
    <d v="2020-06-18T00:00:00"/>
    <x v="847"/>
    <d v="2020-10-14T00:00:00"/>
    <x v="612"/>
    <n v="14"/>
    <s v="USD"/>
    <x v="14"/>
    <n v="7"/>
    <n v="37"/>
    <n v="80"/>
    <x v="2"/>
    <n v="8"/>
    <n v="0.1"/>
    <n v="3343.3"/>
    <n v="1604.7840000000001"/>
    <n v="6017.9400000000005"/>
    <n v="2808.3720000000003"/>
  </r>
  <r>
    <s v="SO - 0007263"/>
    <s v="In-Store"/>
    <s v="WARE-NMK1003"/>
    <d v="2020-06-18T00:00:00"/>
    <x v="848"/>
    <d v="2020-10-15T00:00:00"/>
    <x v="619"/>
    <n v="31"/>
    <s v="USD"/>
    <x v="26"/>
    <n v="3"/>
    <n v="18"/>
    <n v="156"/>
    <x v="3"/>
    <n v="25"/>
    <n v="0.4"/>
    <n v="1078.7"/>
    <n v="755.09"/>
    <n v="3883.32"/>
    <n v="-647.2199999999998"/>
  </r>
  <r>
    <s v="SO - 0007264"/>
    <s v="Online"/>
    <s v="WARE-UHY1004"/>
    <d v="2020-06-18T00:00:00"/>
    <x v="848"/>
    <d v="2020-10-11T00:00:00"/>
    <x v="620"/>
    <n v="24"/>
    <s v="USD"/>
    <x v="20"/>
    <n v="17"/>
    <n v="50"/>
    <n v="207"/>
    <x v="0"/>
    <n v="22"/>
    <n v="0.05"/>
    <n v="268"/>
    <n v="211.72"/>
    <n v="1527.6"/>
    <n v="257.27999999999997"/>
  </r>
  <r>
    <s v="SO - 0007265"/>
    <s v="In-Store"/>
    <s v="WARE-UHY1004"/>
    <d v="2020-06-18T00:00:00"/>
    <x v="848"/>
    <d v="2020-09-29T00:00:00"/>
    <x v="618"/>
    <n v="6"/>
    <s v="USD"/>
    <x v="14"/>
    <n v="7"/>
    <n v="44"/>
    <n v="209"/>
    <x v="1"/>
    <n v="23"/>
    <n v="0.15"/>
    <n v="837.5"/>
    <n v="452.25000000000006"/>
    <n v="4983.125"/>
    <n v="1817.3749999999995"/>
  </r>
  <r>
    <s v="SO - 0007266"/>
    <s v="Online"/>
    <s v="WARE-NBV1002"/>
    <d v="2020-06-18T00:00:00"/>
    <x v="848"/>
    <d v="2020-10-20T00:00:00"/>
    <x v="612"/>
    <n v="13"/>
    <s v="USD"/>
    <x v="20"/>
    <n v="17"/>
    <n v="8"/>
    <n v="85"/>
    <x v="3"/>
    <n v="6"/>
    <n v="0.05"/>
    <n v="3959.7000000000003"/>
    <n v="1623.4770000000001"/>
    <n v="26332.005000000001"/>
    <n v="14967.666000000001"/>
  </r>
  <r>
    <s v="SO - 0007267"/>
    <s v="Online"/>
    <s v="WARE-NMK1003"/>
    <d v="2020-06-18T00:00:00"/>
    <x v="848"/>
    <d v="2020-10-02T00:00:00"/>
    <x v="610"/>
    <n v="12"/>
    <s v="USD"/>
    <x v="17"/>
    <n v="20"/>
    <n v="8"/>
    <n v="139"/>
    <x v="1"/>
    <n v="33"/>
    <n v="0.1"/>
    <n v="1695.1000000000001"/>
    <n v="1440.835"/>
    <n v="1525.5900000000001"/>
    <n v="84.755000000000109"/>
  </r>
  <r>
    <s v="SO - 0007268"/>
    <s v="Wholesale"/>
    <s v="WARE-MKL1006"/>
    <d v="2020-06-18T00:00:00"/>
    <x v="848"/>
    <d v="2020-10-19T00:00:00"/>
    <x v="623"/>
    <n v="20"/>
    <s v="USD"/>
    <x v="25"/>
    <n v="27"/>
    <n v="33"/>
    <n v="356"/>
    <x v="2"/>
    <n v="7"/>
    <n v="7.4999999999999997E-2"/>
    <n v="5159"/>
    <n v="3301.76"/>
    <n v="33404.525000000001"/>
    <n v="10292.205000000002"/>
  </r>
  <r>
    <s v="SO - 0007269"/>
    <s v="Wholesale"/>
    <s v="WARE-PUJ1005"/>
    <d v="2020-06-18T00:00:00"/>
    <x v="848"/>
    <d v="2020-10-13T00:00:00"/>
    <x v="611"/>
    <n v="19"/>
    <s v="USD"/>
    <x v="3"/>
    <n v="28"/>
    <n v="46"/>
    <n v="292"/>
    <x v="2"/>
    <n v="8"/>
    <n v="0.05"/>
    <n v="6204.2"/>
    <n v="4280.8979999999992"/>
    <n v="35363.939999999995"/>
    <n v="9678.5519999999997"/>
  </r>
  <r>
    <s v="SO - 0007270"/>
    <s v="In-Store"/>
    <s v="WARE-NMK1003"/>
    <d v="2020-06-18T00:00:00"/>
    <x v="848"/>
    <d v="2020-10-14T00:00:00"/>
    <x v="601"/>
    <n v="7"/>
    <s v="USD"/>
    <x v="26"/>
    <n v="3"/>
    <n v="12"/>
    <n v="166"/>
    <x v="4"/>
    <n v="10"/>
    <n v="7.4999999999999997E-2"/>
    <n v="2472.3000000000002"/>
    <n v="1236.1500000000001"/>
    <n v="18295.02"/>
    <n v="8405.82"/>
  </r>
  <r>
    <s v="SO - 0007271"/>
    <s v="In-Store"/>
    <s v="WARE-NMK1003"/>
    <d v="2020-06-18T00:00:00"/>
    <x v="848"/>
    <d v="2020-10-11T00:00:00"/>
    <x v="601"/>
    <n v="7"/>
    <s v="USD"/>
    <x v="13"/>
    <n v="2"/>
    <n v="34"/>
    <n v="98"/>
    <x v="1"/>
    <n v="3"/>
    <n v="0.2"/>
    <n v="2512.5"/>
    <n v="1030.125"/>
    <n v="12060"/>
    <n v="5879.25"/>
  </r>
  <r>
    <s v="SO - 0007272"/>
    <s v="Online"/>
    <s v="WARE-MKL1006"/>
    <d v="2020-06-18T00:00:00"/>
    <x v="848"/>
    <d v="2020-10-23T00:00:00"/>
    <x v="624"/>
    <n v="32"/>
    <s v="USD"/>
    <x v="18"/>
    <n v="13"/>
    <n v="1"/>
    <n v="339"/>
    <x v="0"/>
    <n v="12"/>
    <n v="0.05"/>
    <n v="3993.2000000000003"/>
    <n v="2795.2400000000002"/>
    <n v="22761.239999999998"/>
    <n v="5989.7999999999956"/>
  </r>
  <r>
    <s v="SO - 0007273"/>
    <s v="In-Store"/>
    <s v="WARE-NMK1003"/>
    <d v="2020-06-18T00:00:00"/>
    <x v="849"/>
    <d v="2020-10-20T00:00:00"/>
    <x v="615"/>
    <n v="17"/>
    <s v="USD"/>
    <x v="27"/>
    <n v="1"/>
    <n v="12"/>
    <n v="127"/>
    <x v="1"/>
    <n v="23"/>
    <n v="0.05"/>
    <n v="6237.7"/>
    <n v="4304.0129999999999"/>
    <n v="17777.444999999996"/>
    <n v="4865.4059999999954"/>
  </r>
  <r>
    <s v="SO - 0007274"/>
    <s v="Online"/>
    <s v="WARE-PUJ1005"/>
    <d v="2020-06-18T00:00:00"/>
    <x v="849"/>
    <d v="2020-10-10T00:00:00"/>
    <x v="610"/>
    <n v="11"/>
    <s v="USD"/>
    <x v="19"/>
    <n v="19"/>
    <n v="19"/>
    <n v="307"/>
    <x v="1"/>
    <n v="32"/>
    <n v="7.4999999999999997E-2"/>
    <n v="971.5"/>
    <n v="505.18"/>
    <n v="5391.8249999999998"/>
    <n v="2360.7449999999999"/>
  </r>
  <r>
    <s v="SO - 0007275"/>
    <s v="Distributor"/>
    <s v="WARE-NMK1003"/>
    <d v="2020-06-18T00:00:00"/>
    <x v="849"/>
    <d v="2020-10-15T00:00:00"/>
    <x v="609"/>
    <n v="9"/>
    <s v="USD"/>
    <x v="8"/>
    <n v="23"/>
    <n v="17"/>
    <n v="99"/>
    <x v="1"/>
    <n v="41"/>
    <n v="0.3"/>
    <n v="2318.2000000000003"/>
    <n v="1089.5540000000001"/>
    <n v="6490.96"/>
    <n v="2132.7439999999997"/>
  </r>
  <r>
    <s v="SO - 0007276"/>
    <s v="In-Store"/>
    <s v="WARE-UHY1004"/>
    <d v="2020-06-18T00:00:00"/>
    <x v="849"/>
    <d v="2020-10-19T00:00:00"/>
    <x v="618"/>
    <n v="5"/>
    <s v="USD"/>
    <x v="11"/>
    <n v="5"/>
    <n v="9"/>
    <n v="252"/>
    <x v="1"/>
    <n v="30"/>
    <n v="0.2"/>
    <n v="1755.4"/>
    <n v="1298.9960000000001"/>
    <n v="4212.9600000000009"/>
    <n v="315.97200000000066"/>
  </r>
  <r>
    <s v="SO - 0007277"/>
    <s v="Wholesale"/>
    <s v="WARE-MKL1006"/>
    <d v="2020-06-18T00:00:00"/>
    <x v="849"/>
    <d v="2020-10-19T00:00:00"/>
    <x v="621"/>
    <n v="24"/>
    <s v="USD"/>
    <x v="25"/>
    <n v="27"/>
    <n v="30"/>
    <n v="360"/>
    <x v="2"/>
    <n v="8"/>
    <n v="0.15"/>
    <n v="3122.2000000000003"/>
    <n v="1498.6560000000002"/>
    <n v="10615.480000000001"/>
    <n v="4620.8560000000007"/>
  </r>
  <r>
    <s v="SO - 0007278"/>
    <s v="Distributor"/>
    <s v="WARE-NMK1003"/>
    <d v="2020-06-18T00:00:00"/>
    <x v="850"/>
    <d v="2020-10-20T00:00:00"/>
    <x v="604"/>
    <n v="12"/>
    <s v="USD"/>
    <x v="15"/>
    <n v="24"/>
    <n v="4"/>
    <n v="147"/>
    <x v="4"/>
    <n v="10"/>
    <n v="0.05"/>
    <n v="4020"/>
    <n v="2452.1999999999998"/>
    <n v="11457"/>
    <n v="4100.4000000000005"/>
  </r>
  <r>
    <s v="SO - 0007279"/>
    <s v="Online"/>
    <s v="WARE-NMK1003"/>
    <d v="2020-06-18T00:00:00"/>
    <x v="850"/>
    <d v="2020-10-02T00:00:00"/>
    <x v="610"/>
    <n v="10"/>
    <s v="USD"/>
    <x v="1"/>
    <n v="14"/>
    <n v="4"/>
    <n v="153"/>
    <x v="1"/>
    <n v="32"/>
    <n v="0.05"/>
    <n v="201"/>
    <n v="104.52000000000001"/>
    <n v="1336.6499999999999"/>
    <n v="605.00999999999976"/>
  </r>
  <r>
    <s v="SO - 0007280"/>
    <s v="Distributor"/>
    <s v="WARE-MKL1006"/>
    <d v="2020-06-18T00:00:00"/>
    <x v="850"/>
    <d v="2020-10-12T00:00:00"/>
    <x v="621"/>
    <n v="23"/>
    <s v="USD"/>
    <x v="15"/>
    <n v="24"/>
    <n v="30"/>
    <n v="364"/>
    <x v="0"/>
    <n v="5"/>
    <n v="7.4999999999999997E-2"/>
    <n v="2505.8000000000002"/>
    <n v="1779.1179999999999"/>
    <n v="11589.325000000001"/>
    <n v="2693.7350000000006"/>
  </r>
  <r>
    <s v="SO - 0007281"/>
    <s v="In-Store"/>
    <s v="WARE-XYS1001"/>
    <d v="2020-06-18T00:00:00"/>
    <x v="850"/>
    <d v="2020-10-15T00:00:00"/>
    <x v="617"/>
    <n v="15"/>
    <s v="USD"/>
    <x v="22"/>
    <n v="11"/>
    <n v="31"/>
    <n v="28"/>
    <x v="1"/>
    <n v="11"/>
    <n v="0.3"/>
    <n v="3979.8"/>
    <n v="3144.0420000000004"/>
    <n v="5571.72"/>
    <n v="-716.36400000000049"/>
  </r>
  <r>
    <s v="SO - 0007282"/>
    <s v="Online"/>
    <s v="WARE-NMK1003"/>
    <d v="2020-06-18T00:00:00"/>
    <x v="850"/>
    <d v="2020-10-07T00:00:00"/>
    <x v="617"/>
    <n v="15"/>
    <s v="USD"/>
    <x v="1"/>
    <n v="14"/>
    <n v="17"/>
    <n v="126"/>
    <x v="1"/>
    <n v="45"/>
    <n v="0.05"/>
    <n v="3939.6"/>
    <n v="2048.5920000000001"/>
    <n v="29940.959999999999"/>
    <n v="13552.223999999998"/>
  </r>
  <r>
    <s v="SO - 0007283"/>
    <s v="Distributor"/>
    <s v="WARE-XYS1001"/>
    <d v="2020-06-18T00:00:00"/>
    <x v="850"/>
    <d v="2020-10-12T00:00:00"/>
    <x v="615"/>
    <n v="16"/>
    <s v="USD"/>
    <x v="15"/>
    <n v="24"/>
    <n v="30"/>
    <n v="58"/>
    <x v="3"/>
    <n v="47"/>
    <n v="0.1"/>
    <n v="3892.7000000000003"/>
    <n v="2880.598"/>
    <n v="21020.58"/>
    <n v="3736.992000000002"/>
  </r>
  <r>
    <s v="SO - 0007284"/>
    <s v="Wholesale"/>
    <s v="WARE-NMK1003"/>
    <d v="2020-06-18T00:00:00"/>
    <x v="850"/>
    <d v="2020-10-19T00:00:00"/>
    <x v="623"/>
    <n v="18"/>
    <s v="USD"/>
    <x v="25"/>
    <n v="27"/>
    <n v="28"/>
    <n v="110"/>
    <x v="0"/>
    <n v="38"/>
    <n v="0.1"/>
    <n v="1152.4000000000001"/>
    <n v="898.87200000000007"/>
    <n v="2074.3200000000002"/>
    <n v="276.57600000000002"/>
  </r>
  <r>
    <s v="SO - 0007285"/>
    <s v="Online"/>
    <s v="WARE-PUJ1005"/>
    <d v="2020-06-18T00:00:00"/>
    <x v="850"/>
    <d v="2020-10-05T00:00:00"/>
    <x v="612"/>
    <n v="11"/>
    <s v="USD"/>
    <x v="20"/>
    <n v="17"/>
    <n v="31"/>
    <n v="295"/>
    <x v="0"/>
    <n v="22"/>
    <n v="7.4999999999999997E-2"/>
    <n v="1172.5"/>
    <n v="949.72500000000002"/>
    <n v="6507.375"/>
    <n v="809.02499999999964"/>
  </r>
  <r>
    <s v="SO - 0007286"/>
    <s v="In-Store"/>
    <s v="WARE-NMK1003"/>
    <d v="2020-06-18T00:00:00"/>
    <x v="850"/>
    <d v="2020-10-25T00:00:00"/>
    <x v="625"/>
    <n v="31"/>
    <s v="USD"/>
    <x v="6"/>
    <n v="10"/>
    <n v="1"/>
    <n v="167"/>
    <x v="0"/>
    <n v="22"/>
    <n v="7.4999999999999997E-2"/>
    <n v="1038.5"/>
    <n v="830.80000000000007"/>
    <n v="4803.0625"/>
    <n v="649.0625"/>
  </r>
  <r>
    <s v="SO - 0007287"/>
    <s v="In-Store"/>
    <s v="WARE-NBV1002"/>
    <d v="2020-06-18T00:00:00"/>
    <x v="850"/>
    <d v="2020-10-01T00:00:00"/>
    <x v="608"/>
    <n v="3"/>
    <s v="USD"/>
    <x v="13"/>
    <n v="2"/>
    <n v="37"/>
    <n v="71"/>
    <x v="1"/>
    <n v="43"/>
    <n v="7.4999999999999997E-2"/>
    <n v="1065.3"/>
    <n v="820.28099999999995"/>
    <n v="3941.61"/>
    <n v="660.48600000000033"/>
  </r>
  <r>
    <s v="SO - 0007288"/>
    <s v="In-Store"/>
    <s v="WARE-NMK1003"/>
    <d v="2020-06-18T00:00:00"/>
    <x v="851"/>
    <d v="2020-10-18T00:00:00"/>
    <x v="623"/>
    <n v="17"/>
    <s v="USD"/>
    <x v="11"/>
    <n v="5"/>
    <n v="35"/>
    <n v="118"/>
    <x v="1"/>
    <n v="46"/>
    <n v="7.4999999999999997E-2"/>
    <n v="1943"/>
    <n v="893.78000000000009"/>
    <n v="3594.55"/>
    <n v="1806.99"/>
  </r>
  <r>
    <s v="SO - 0007289"/>
    <s v="Online"/>
    <s v="WARE-UHY1004"/>
    <d v="2020-06-18T00:00:00"/>
    <x v="851"/>
    <d v="2020-10-21T00:00:00"/>
    <x v="620"/>
    <n v="21"/>
    <s v="USD"/>
    <x v="20"/>
    <n v="17"/>
    <n v="33"/>
    <n v="219"/>
    <x v="1"/>
    <n v="23"/>
    <n v="0.05"/>
    <n v="3986.5"/>
    <n v="2989.875"/>
    <n v="7574.3499999999995"/>
    <n v="1594.5999999999995"/>
  </r>
  <r>
    <s v="SO - 0007290"/>
    <s v="Wholesale"/>
    <s v="WARE-PUJ1005"/>
    <d v="2020-06-18T00:00:00"/>
    <x v="851"/>
    <d v="2020-10-08T00:00:00"/>
    <x v="601"/>
    <n v="4"/>
    <s v="USD"/>
    <x v="25"/>
    <n v="27"/>
    <n v="37"/>
    <n v="274"/>
    <x v="0"/>
    <n v="5"/>
    <n v="7.4999999999999997E-2"/>
    <n v="6070.2"/>
    <n v="2670.8879999999999"/>
    <n v="44919.48"/>
    <n v="23552.376000000004"/>
  </r>
  <r>
    <s v="SO - 0007291"/>
    <s v="Distributor"/>
    <s v="WARE-UHY1004"/>
    <d v="2020-06-18T00:00:00"/>
    <x v="851"/>
    <d v="2020-10-05T00:00:00"/>
    <x v="613"/>
    <n v="18"/>
    <s v="USD"/>
    <x v="4"/>
    <n v="22"/>
    <n v="16"/>
    <n v="204"/>
    <x v="4"/>
    <n v="9"/>
    <n v="0.05"/>
    <n v="214.4"/>
    <n v="177.952"/>
    <n v="611.04"/>
    <n v="77.183999999999969"/>
  </r>
  <r>
    <s v="SO - 0007292"/>
    <s v="Online"/>
    <s v="WARE-PUJ1005"/>
    <d v="2020-06-18T00:00:00"/>
    <x v="851"/>
    <d v="2020-10-20T00:00:00"/>
    <x v="614"/>
    <n v="8"/>
    <s v="USD"/>
    <x v="17"/>
    <n v="20"/>
    <n v="50"/>
    <n v="286"/>
    <x v="0"/>
    <n v="42"/>
    <n v="0.05"/>
    <n v="1112.2"/>
    <n v="778.54"/>
    <n v="7396.13"/>
    <n v="1946.3500000000004"/>
  </r>
  <r>
    <s v="SO - 0007293"/>
    <s v="In-Store"/>
    <s v="WARE-PUJ1005"/>
    <d v="2020-06-18T00:00:00"/>
    <x v="851"/>
    <d v="2020-10-01T00:00:00"/>
    <x v="601"/>
    <n v="4"/>
    <s v="USD"/>
    <x v="10"/>
    <n v="9"/>
    <n v="45"/>
    <n v="312"/>
    <x v="1"/>
    <n v="35"/>
    <n v="0.05"/>
    <n v="1018.4"/>
    <n v="723.06399999999996"/>
    <n v="3869.9199999999996"/>
    <n v="977.66399999999976"/>
  </r>
  <r>
    <s v="SO - 0007294"/>
    <s v="Wholesale"/>
    <s v="WARE-NMK1003"/>
    <d v="2020-06-18T00:00:00"/>
    <x v="851"/>
    <d v="2020-10-05T00:00:00"/>
    <x v="626"/>
    <n v="23"/>
    <s v="USD"/>
    <x v="25"/>
    <n v="27"/>
    <n v="40"/>
    <n v="126"/>
    <x v="1"/>
    <n v="26"/>
    <n v="0.05"/>
    <n v="174.20000000000002"/>
    <n v="94.068000000000012"/>
    <n v="992.93999999999994"/>
    <n v="428.53199999999981"/>
  </r>
  <r>
    <s v="SO - 0007295"/>
    <s v="In-Store"/>
    <s v="WARE-MKL1006"/>
    <d v="2020-06-18T00:00:00"/>
    <x v="852"/>
    <d v="2020-10-04T00:00:00"/>
    <x v="621"/>
    <n v="21"/>
    <s v="USD"/>
    <x v="22"/>
    <n v="11"/>
    <n v="48"/>
    <n v="341"/>
    <x v="1"/>
    <n v="23"/>
    <n v="7.4999999999999997E-2"/>
    <n v="1011.7"/>
    <n v="758.77500000000009"/>
    <n v="1871.6450000000002"/>
    <n v="354.09500000000003"/>
  </r>
  <r>
    <s v="SO - 0007296"/>
    <s v="In-Store"/>
    <s v="WARE-NMK1003"/>
    <d v="2020-06-18T00:00:00"/>
    <x v="852"/>
    <d v="2020-10-03T00:00:00"/>
    <x v="622"/>
    <n v="23"/>
    <s v="USD"/>
    <x v="6"/>
    <n v="10"/>
    <n v="43"/>
    <n v="155"/>
    <x v="3"/>
    <n v="6"/>
    <n v="7.4999999999999997E-2"/>
    <n v="6251.1"/>
    <n v="2938.0169999999998"/>
    <n v="17346.802500000005"/>
    <n v="8532.7515000000058"/>
  </r>
  <r>
    <s v="SO - 0007297"/>
    <s v="In-Store"/>
    <s v="WARE-PUJ1005"/>
    <d v="2020-06-18T00:00:00"/>
    <x v="852"/>
    <d v="2020-10-16T00:00:00"/>
    <x v="622"/>
    <n v="23"/>
    <s v="USD"/>
    <x v="9"/>
    <n v="8"/>
    <n v="10"/>
    <n v="323"/>
    <x v="1"/>
    <n v="43"/>
    <n v="0.05"/>
    <n v="3906.1"/>
    <n v="2499.904"/>
    <n v="25975.564999999999"/>
    <n v="8476.2369999999974"/>
  </r>
  <r>
    <s v="SO - 0007298"/>
    <s v="Online"/>
    <s v="WARE-UHY1004"/>
    <d v="2020-06-18T00:00:00"/>
    <x v="852"/>
    <d v="2020-10-06T00:00:00"/>
    <x v="612"/>
    <n v="9"/>
    <s v="USD"/>
    <x v="1"/>
    <n v="14"/>
    <n v="25"/>
    <n v="229"/>
    <x v="1"/>
    <n v="36"/>
    <n v="7.4999999999999997E-2"/>
    <n v="3142.3"/>
    <n v="2513.84"/>
    <n v="14533.137500000001"/>
    <n v="1963.9375"/>
  </r>
  <r>
    <s v="SO - 0007299"/>
    <s v="Distributor"/>
    <s v="WARE-NBV1002"/>
    <d v="2020-06-18T00:00:00"/>
    <x v="852"/>
    <d v="2020-10-13T00:00:00"/>
    <x v="610"/>
    <n v="8"/>
    <s v="USD"/>
    <x v="2"/>
    <n v="21"/>
    <n v="18"/>
    <n v="87"/>
    <x v="1"/>
    <n v="45"/>
    <n v="0.05"/>
    <n v="1105.5"/>
    <n v="906.51"/>
    <n v="2100.4499999999998"/>
    <n v="287.42999999999984"/>
  </r>
  <r>
    <s v="SO - 0007300"/>
    <s v="Online"/>
    <s v="WARE-NMK1003"/>
    <d v="2020-06-18T00:00:00"/>
    <x v="853"/>
    <d v="2020-10-11T00:00:00"/>
    <x v="612"/>
    <n v="8"/>
    <s v="USD"/>
    <x v="1"/>
    <n v="14"/>
    <n v="26"/>
    <n v="110"/>
    <x v="1"/>
    <n v="40"/>
    <n v="7.4999999999999997E-2"/>
    <n v="2539.3000000000002"/>
    <n v="1244.2570000000001"/>
    <n v="9395.4100000000017"/>
    <n v="4418.3820000000014"/>
  </r>
  <r>
    <s v="SO - 0007301"/>
    <s v="In-Store"/>
    <s v="WARE-XYS1001"/>
    <d v="2020-06-18T00:00:00"/>
    <x v="853"/>
    <d v="2020-10-22T00:00:00"/>
    <x v="617"/>
    <n v="12"/>
    <s v="USD"/>
    <x v="0"/>
    <n v="6"/>
    <n v="45"/>
    <n v="40"/>
    <x v="1"/>
    <n v="31"/>
    <n v="7.4999999999999997E-2"/>
    <n v="207.70000000000002"/>
    <n v="85.156999999999996"/>
    <n v="960.61250000000007"/>
    <n v="534.8275000000001"/>
  </r>
  <r>
    <s v="SO - 0007302"/>
    <s v="Wholesale"/>
    <s v="WARE-UHY1004"/>
    <d v="2020-06-18T00:00:00"/>
    <x v="853"/>
    <d v="2020-10-13T00:00:00"/>
    <x v="612"/>
    <n v="8"/>
    <s v="USD"/>
    <x v="21"/>
    <n v="26"/>
    <n v="30"/>
    <n v="226"/>
    <x v="1"/>
    <n v="41"/>
    <n v="7.4999999999999997E-2"/>
    <n v="3892.7000000000003"/>
    <n v="2919.5250000000001"/>
    <n v="18003.737499999999"/>
    <n v="3406.1124999999993"/>
  </r>
  <r>
    <s v="SO - 0007303"/>
    <s v="In-Store"/>
    <s v="WARE-NMK1003"/>
    <d v="2020-06-18T00:00:00"/>
    <x v="853"/>
    <d v="2020-10-20T00:00:00"/>
    <x v="616"/>
    <n v="23"/>
    <s v="USD"/>
    <x v="0"/>
    <n v="6"/>
    <n v="36"/>
    <n v="171"/>
    <x v="1"/>
    <n v="40"/>
    <n v="0.05"/>
    <n v="3276.3"/>
    <n v="1998.5430000000001"/>
    <n v="18674.910000000003"/>
    <n v="6683.6520000000019"/>
  </r>
  <r>
    <s v="SO - 0007304"/>
    <s v="In-Store"/>
    <s v="WARE-NMK1003"/>
    <d v="2020-06-18T00:00:00"/>
    <x v="853"/>
    <d v="2020-10-19T00:00:00"/>
    <x v="617"/>
    <n v="12"/>
    <s v="USD"/>
    <x v="22"/>
    <n v="11"/>
    <n v="35"/>
    <n v="95"/>
    <x v="1"/>
    <n v="35"/>
    <n v="7.4999999999999997E-2"/>
    <n v="2257.9"/>
    <n v="1174.1080000000002"/>
    <n v="10442.7875"/>
    <n v="4572.2474999999995"/>
  </r>
  <r>
    <s v="SO - 0007305"/>
    <s v="In-Store"/>
    <s v="WARE-NMK1003"/>
    <d v="2020-06-18T00:00:00"/>
    <x v="854"/>
    <d v="2020-10-25T00:00:00"/>
    <x v="612"/>
    <n v="7"/>
    <s v="USD"/>
    <x v="7"/>
    <n v="4"/>
    <n v="46"/>
    <n v="199"/>
    <x v="0"/>
    <n v="19"/>
    <n v="0.05"/>
    <n v="1038.5"/>
    <n v="446.55500000000001"/>
    <n v="6906.0249999999996"/>
    <n v="3780.1399999999994"/>
  </r>
  <r>
    <s v="SO - 0007306"/>
    <s v="Online"/>
    <s v="WARE-UHY1004"/>
    <d v="2020-06-18T00:00:00"/>
    <x v="854"/>
    <d v="2020-10-26T00:00:00"/>
    <x v="613"/>
    <n v="15"/>
    <s v="USD"/>
    <x v="17"/>
    <n v="20"/>
    <n v="9"/>
    <n v="231"/>
    <x v="1"/>
    <n v="29"/>
    <n v="0.05"/>
    <n v="2432.1"/>
    <n v="1240.3709999999999"/>
    <n v="16173.465"/>
    <n v="7490.8680000000004"/>
  </r>
  <r>
    <s v="SO - 0007307"/>
    <s v="Online"/>
    <s v="WARE-PUJ1005"/>
    <d v="2020-06-18T00:00:00"/>
    <x v="854"/>
    <d v="2020-10-25T00:00:00"/>
    <x v="614"/>
    <n v="5"/>
    <s v="USD"/>
    <x v="1"/>
    <n v="14"/>
    <n v="21"/>
    <n v="272"/>
    <x v="1"/>
    <n v="35"/>
    <n v="7.4999999999999997E-2"/>
    <n v="2499.1"/>
    <n v="1349.5140000000001"/>
    <n v="11558.337500000001"/>
    <n v="4810.7675000000008"/>
  </r>
  <r>
    <s v="SO - 0007308"/>
    <s v="Distributor"/>
    <s v="WARE-PUJ1005"/>
    <d v="2020-06-18T00:00:00"/>
    <x v="854"/>
    <d v="2020-10-10T00:00:00"/>
    <x v="623"/>
    <n v="14"/>
    <s v="USD"/>
    <x v="4"/>
    <n v="22"/>
    <n v="24"/>
    <n v="269"/>
    <x v="1"/>
    <n v="35"/>
    <n v="0.4"/>
    <n v="1085.4000000000001"/>
    <n v="510.13800000000003"/>
    <n v="3256.2"/>
    <n v="705.50999999999976"/>
  </r>
  <r>
    <s v="SO - 0007309"/>
    <s v="Online"/>
    <s v="WARE-NMK1003"/>
    <d v="2020-06-18T00:00:00"/>
    <x v="854"/>
    <d v="2020-10-17T00:00:00"/>
    <x v="621"/>
    <n v="19"/>
    <s v="USD"/>
    <x v="24"/>
    <n v="16"/>
    <n v="3"/>
    <n v="166"/>
    <x v="1"/>
    <n v="26"/>
    <n v="0.1"/>
    <n v="1031.8"/>
    <n v="629.39799999999991"/>
    <n v="4643.1000000000004"/>
    <n v="1496.1100000000006"/>
  </r>
  <r>
    <s v="SO - 0007310"/>
    <s v="Distributor"/>
    <s v="WARE-XYS1001"/>
    <d v="2020-06-18T00:00:00"/>
    <x v="854"/>
    <d v="2020-10-21T00:00:00"/>
    <x v="620"/>
    <n v="18"/>
    <s v="USD"/>
    <x v="4"/>
    <n v="22"/>
    <n v="27"/>
    <n v="55"/>
    <x v="1"/>
    <n v="46"/>
    <n v="0.3"/>
    <n v="5473.9000000000005"/>
    <n v="2408.5160000000001"/>
    <n v="30653.84"/>
    <n v="11385.712"/>
  </r>
  <r>
    <s v="SO - 0007311"/>
    <s v="In-Store"/>
    <s v="WARE-UHY1004"/>
    <d v="2020-06-18T00:00:00"/>
    <x v="854"/>
    <d v="2020-10-11T00:00:00"/>
    <x v="614"/>
    <n v="5"/>
    <s v="USD"/>
    <x v="14"/>
    <n v="7"/>
    <n v="4"/>
    <n v="244"/>
    <x v="1"/>
    <n v="30"/>
    <n v="0.05"/>
    <n v="214.4"/>
    <n v="180.096"/>
    <n v="1018.4"/>
    <n v="117.91999999999996"/>
  </r>
  <r>
    <s v="SO - 0007312"/>
    <s v="Distributor"/>
    <s v="WARE-PUJ1005"/>
    <d v="2020-06-18T00:00:00"/>
    <x v="854"/>
    <d v="2020-10-28T00:00:00"/>
    <x v="604"/>
    <n v="8"/>
    <s v="USD"/>
    <x v="17"/>
    <n v="20"/>
    <n v="22"/>
    <n v="272"/>
    <x v="0"/>
    <n v="20"/>
    <n v="0.1"/>
    <n v="4013.3"/>
    <n v="3130.3740000000003"/>
    <n v="21671.820000000003"/>
    <n v="2889.5760000000009"/>
  </r>
  <r>
    <s v="SO - 0007313"/>
    <s v="In-Store"/>
    <s v="WARE-NMK1003"/>
    <d v="2020-06-18T00:00:00"/>
    <x v="854"/>
    <d v="2020-10-23T00:00:00"/>
    <x v="616"/>
    <n v="22"/>
    <s v="USD"/>
    <x v="11"/>
    <n v="5"/>
    <n v="33"/>
    <n v="126"/>
    <x v="1"/>
    <n v="36"/>
    <n v="0.2"/>
    <n v="3262.9"/>
    <n v="2349.288"/>
    <n v="7830.9600000000009"/>
    <n v="783.09600000000137"/>
  </r>
  <r>
    <s v="SO - 0007314"/>
    <s v="Distributor"/>
    <s v="WARE-MKL1006"/>
    <d v="2020-06-18T00:00:00"/>
    <x v="854"/>
    <d v="2020-10-13T00:00:00"/>
    <x v="604"/>
    <n v="8"/>
    <s v="USD"/>
    <x v="15"/>
    <n v="24"/>
    <n v="29"/>
    <n v="363"/>
    <x v="1"/>
    <n v="41"/>
    <n v="0.1"/>
    <n v="3959.7000000000003"/>
    <n v="3088.5660000000003"/>
    <n v="17818.650000000001"/>
    <n v="2375.8199999999997"/>
  </r>
  <r>
    <s v="SO - 0007315"/>
    <s v="Online"/>
    <s v="WARE-PUJ1005"/>
    <d v="2020-06-18T00:00:00"/>
    <x v="855"/>
    <d v="2020-10-23T00:00:00"/>
    <x v="621"/>
    <n v="18"/>
    <s v="USD"/>
    <x v="17"/>
    <n v="20"/>
    <n v="32"/>
    <n v="323"/>
    <x v="3"/>
    <n v="25"/>
    <n v="0.05"/>
    <n v="1206"/>
    <n v="844.19999999999993"/>
    <n v="8019.9"/>
    <n v="2110.5"/>
  </r>
  <r>
    <s v="SO - 0007316"/>
    <s v="Online"/>
    <s v="WARE-NBV1002"/>
    <d v="2020-06-18T00:00:00"/>
    <x v="855"/>
    <d v="2020-10-30T00:00:00"/>
    <x v="611"/>
    <n v="12"/>
    <s v="USD"/>
    <x v="17"/>
    <n v="20"/>
    <n v="2"/>
    <n v="59"/>
    <x v="1"/>
    <n v="14"/>
    <n v="0.1"/>
    <n v="2793.9"/>
    <n v="1452.8280000000002"/>
    <n v="17601.57"/>
    <n v="7431.7739999999976"/>
  </r>
  <r>
    <s v="SO - 0007317"/>
    <s v="In-Store"/>
    <s v="WARE-XYS1001"/>
    <d v="2020-06-18T00:00:00"/>
    <x v="855"/>
    <d v="2020-10-12T00:00:00"/>
    <x v="613"/>
    <n v="14"/>
    <s v="USD"/>
    <x v="22"/>
    <n v="11"/>
    <n v="18"/>
    <n v="53"/>
    <x v="1"/>
    <n v="36"/>
    <n v="7.4999999999999997E-2"/>
    <n v="1118.9000000000001"/>
    <n v="525.88300000000004"/>
    <n v="2069.9650000000001"/>
    <n v="1018.1990000000001"/>
  </r>
  <r>
    <s v="SO - 0007318"/>
    <s v="In-Store"/>
    <s v="WARE-UHY1004"/>
    <d v="2020-06-18T00:00:00"/>
    <x v="855"/>
    <d v="2020-10-13T00:00:00"/>
    <x v="604"/>
    <n v="7"/>
    <s v="USD"/>
    <x v="26"/>
    <n v="3"/>
    <n v="11"/>
    <n v="241"/>
    <x v="0"/>
    <n v="15"/>
    <n v="7.4999999999999997E-2"/>
    <n v="194.3"/>
    <n v="110.75099999999999"/>
    <n v="718.91000000000008"/>
    <n v="275.90600000000012"/>
  </r>
  <r>
    <s v="SO - 0007319"/>
    <s v="Online"/>
    <s v="WARE-MKL1006"/>
    <d v="2020-06-18T00:00:00"/>
    <x v="855"/>
    <d v="2020-10-28T00:00:00"/>
    <x v="619"/>
    <n v="24"/>
    <s v="USD"/>
    <x v="23"/>
    <n v="15"/>
    <n v="42"/>
    <n v="333"/>
    <x v="4"/>
    <n v="9"/>
    <n v="0.15"/>
    <n v="6070.2"/>
    <n v="3702.8219999999997"/>
    <n v="10319.34"/>
    <n v="2913.6960000000008"/>
  </r>
  <r>
    <s v="SO - 0007320"/>
    <s v="Distributor"/>
    <s v="WARE-NBV1002"/>
    <d v="2020-06-18T00:00:00"/>
    <x v="855"/>
    <d v="2020-10-23T00:00:00"/>
    <x v="604"/>
    <n v="7"/>
    <s v="USD"/>
    <x v="15"/>
    <n v="24"/>
    <n v="16"/>
    <n v="87"/>
    <x v="1"/>
    <n v="29"/>
    <n v="0.05"/>
    <n v="1118.9000000000001"/>
    <n v="794.41899999999998"/>
    <n v="4251.82"/>
    <n v="1074.1439999999998"/>
  </r>
  <r>
    <s v="SO - 0007321"/>
    <s v="Online"/>
    <s v="WARE-UHY1004"/>
    <d v="2020-06-18T00:00:00"/>
    <x v="855"/>
    <d v="2020-10-05T00:00:00"/>
    <x v="626"/>
    <n v="19"/>
    <s v="USD"/>
    <x v="1"/>
    <n v="14"/>
    <n v="7"/>
    <n v="248"/>
    <x v="2"/>
    <n v="4"/>
    <n v="7.4999999999999997E-2"/>
    <n v="2559.4"/>
    <n v="1638.0160000000001"/>
    <n v="4734.8900000000003"/>
    <n v="1458.8580000000002"/>
  </r>
  <r>
    <s v="SO - 0007322"/>
    <s v="In-Store"/>
    <s v="WARE-XYS1001"/>
    <d v="2020-06-18T00:00:00"/>
    <x v="855"/>
    <d v="2020-10-23T00:00:00"/>
    <x v="623"/>
    <n v="13"/>
    <s v="USD"/>
    <x v="9"/>
    <n v="8"/>
    <n v="11"/>
    <n v="5"/>
    <x v="0"/>
    <n v="34"/>
    <n v="0.1"/>
    <n v="4020"/>
    <n v="3095.4"/>
    <n v="25326"/>
    <n v="3658.2000000000007"/>
  </r>
  <r>
    <s v="SO - 0007323"/>
    <s v="Distributor"/>
    <s v="WARE-NBV1002"/>
    <d v="2020-06-18T00:00:00"/>
    <x v="855"/>
    <d v="2020-10-12T00:00:00"/>
    <x v="623"/>
    <n v="13"/>
    <s v="USD"/>
    <x v="15"/>
    <n v="24"/>
    <n v="49"/>
    <n v="82"/>
    <x v="4"/>
    <n v="9"/>
    <n v="7.4999999999999997E-2"/>
    <n v="1762.1000000000001"/>
    <n v="1497.7850000000001"/>
    <n v="9779.6550000000007"/>
    <n v="792.94499999999971"/>
  </r>
  <r>
    <s v="SO - 0007324"/>
    <s v="Online"/>
    <s v="WARE-NMK1003"/>
    <d v="2020-06-18T00:00:00"/>
    <x v="855"/>
    <d v="2020-10-12T00:00:00"/>
    <x v="620"/>
    <n v="17"/>
    <s v="USD"/>
    <x v="19"/>
    <n v="19"/>
    <n v="36"/>
    <n v="133"/>
    <x v="0"/>
    <n v="15"/>
    <n v="0.05"/>
    <n v="1989.9"/>
    <n v="1691.415"/>
    <n v="5671.2150000000001"/>
    <n v="596.97000000000025"/>
  </r>
  <r>
    <s v="SO - 0007325"/>
    <s v="Distributor"/>
    <s v="WARE-NMK1003"/>
    <d v="2020-06-18T00:00:00"/>
    <x v="856"/>
    <d v="2020-10-24T00:00:00"/>
    <x v="613"/>
    <n v="13"/>
    <s v="USD"/>
    <x v="12"/>
    <n v="25"/>
    <n v="39"/>
    <n v="125"/>
    <x v="0"/>
    <n v="12"/>
    <n v="0.1"/>
    <n v="1226.1000000000001"/>
    <n v="674.35500000000013"/>
    <n v="6620.9400000000005"/>
    <n v="2574.8099999999995"/>
  </r>
  <r>
    <s v="SO - 0007326"/>
    <s v="Distributor"/>
    <s v="WARE-NBV1002"/>
    <d v="2020-06-18T00:00:00"/>
    <x v="856"/>
    <d v="2020-10-24T00:00:00"/>
    <x v="604"/>
    <n v="6"/>
    <s v="USD"/>
    <x v="2"/>
    <n v="21"/>
    <n v="9"/>
    <n v="61"/>
    <x v="1"/>
    <n v="24"/>
    <n v="0.2"/>
    <n v="2231.1"/>
    <n v="1383.2819999999999"/>
    <n v="5354.6399999999994"/>
    <n v="1204.7939999999999"/>
  </r>
  <r>
    <s v="SO - 0007327"/>
    <s v="Distributor"/>
    <s v="WARE-UHY1004"/>
    <d v="2020-06-18T00:00:00"/>
    <x v="856"/>
    <d v="2020-10-21T00:00:00"/>
    <x v="627"/>
    <n v="30"/>
    <s v="USD"/>
    <x v="8"/>
    <n v="23"/>
    <n v="41"/>
    <n v="215"/>
    <x v="1"/>
    <n v="3"/>
    <n v="0.05"/>
    <n v="817.4"/>
    <n v="678.44199999999989"/>
    <n v="4659.1799999999994"/>
    <n v="588.52800000000025"/>
  </r>
  <r>
    <s v="SO - 0007328"/>
    <s v="Distributor"/>
    <s v="WARE-XYS1001"/>
    <d v="2020-06-18T00:00:00"/>
    <x v="856"/>
    <d v="2020-10-15T00:00:00"/>
    <x v="620"/>
    <n v="16"/>
    <s v="USD"/>
    <x v="4"/>
    <n v="22"/>
    <n v="11"/>
    <n v="26"/>
    <x v="4"/>
    <n v="9"/>
    <n v="0.1"/>
    <n v="3912.8"/>
    <n v="2425.9360000000001"/>
    <n v="7043.0400000000009"/>
    <n v="2191.1680000000006"/>
  </r>
  <r>
    <s v="SO - 0007329"/>
    <s v="Online"/>
    <s v="WARE-XYS1001"/>
    <d v="2020-06-18T00:00:00"/>
    <x v="856"/>
    <d v="2020-10-15T00:00:00"/>
    <x v="613"/>
    <n v="13"/>
    <s v="USD"/>
    <x v="24"/>
    <n v="16"/>
    <n v="14"/>
    <n v="30"/>
    <x v="2"/>
    <n v="13"/>
    <n v="0.2"/>
    <n v="3128.9"/>
    <n v="2628.2759999999998"/>
    <n v="17521.84"/>
    <n v="-876.09200000000055"/>
  </r>
  <r>
    <s v="SO - 0007330"/>
    <s v="Wholesale"/>
    <s v="WARE-UHY1004"/>
    <d v="2020-06-18T00:00:00"/>
    <x v="856"/>
    <d v="2020-10-28T00:00:00"/>
    <x v="628"/>
    <n v="26"/>
    <s v="USD"/>
    <x v="3"/>
    <n v="28"/>
    <n v="40"/>
    <n v="218"/>
    <x v="1"/>
    <n v="41"/>
    <n v="0.1"/>
    <n v="3510.8"/>
    <n v="1930.9400000000003"/>
    <n v="15798.6"/>
    <n v="6143.9"/>
  </r>
  <r>
    <s v="SO - 0007331"/>
    <s v="In-Store"/>
    <s v="WARE-UHY1004"/>
    <d v="2020-06-18T00:00:00"/>
    <x v="856"/>
    <d v="2020-10-17T00:00:00"/>
    <x v="615"/>
    <n v="10"/>
    <s v="USD"/>
    <x v="9"/>
    <n v="8"/>
    <n v="42"/>
    <n v="224"/>
    <x v="2"/>
    <n v="1"/>
    <n v="0.05"/>
    <n v="1031.8"/>
    <n v="546.85400000000004"/>
    <n v="980.20999999999992"/>
    <n v="433.35599999999988"/>
  </r>
  <r>
    <s v="SO - 0007332"/>
    <s v="Wholesale"/>
    <s v="WARE-NMK1003"/>
    <d v="2020-06-18T00:00:00"/>
    <x v="856"/>
    <d v="2020-10-18T00:00:00"/>
    <x v="615"/>
    <n v="10"/>
    <s v="USD"/>
    <x v="25"/>
    <n v="27"/>
    <n v="41"/>
    <n v="119"/>
    <x v="2"/>
    <n v="16"/>
    <n v="0.05"/>
    <n v="5889.3"/>
    <n v="4711.4400000000005"/>
    <n v="5594.835"/>
    <n v="883.39499999999953"/>
  </r>
  <r>
    <s v="SO - 0007333"/>
    <s v="Wholesale"/>
    <s v="WARE-UHY1004"/>
    <d v="2020-06-18T00:00:00"/>
    <x v="856"/>
    <d v="2020-10-17T00:00:00"/>
    <x v="619"/>
    <n v="23"/>
    <s v="USD"/>
    <x v="25"/>
    <n v="27"/>
    <n v="41"/>
    <n v="214"/>
    <x v="1"/>
    <n v="3"/>
    <n v="7.4999999999999997E-2"/>
    <n v="1038.5"/>
    <n v="768.49"/>
    <n v="4803.0625"/>
    <n v="960.61250000000018"/>
  </r>
  <r>
    <s v="SO - 0007334"/>
    <s v="Online"/>
    <s v="WARE-NMK1003"/>
    <d v="2020-06-18T00:00:00"/>
    <x v="856"/>
    <d v="2020-10-11T00:00:00"/>
    <x v="617"/>
    <n v="9"/>
    <s v="USD"/>
    <x v="18"/>
    <n v="13"/>
    <n v="21"/>
    <n v="201"/>
    <x v="1"/>
    <n v="46"/>
    <n v="0.15"/>
    <n v="214.4"/>
    <n v="135.072"/>
    <n v="1093.44"/>
    <n v="283.00800000000004"/>
  </r>
  <r>
    <s v="SO - 0007335"/>
    <s v="In-Store"/>
    <s v="WARE-UHY1004"/>
    <d v="2020-06-18T00:00:00"/>
    <x v="856"/>
    <d v="2020-10-13T00:00:00"/>
    <x v="627"/>
    <n v="30"/>
    <s v="USD"/>
    <x v="6"/>
    <n v="10"/>
    <n v="29"/>
    <n v="223"/>
    <x v="1"/>
    <n v="24"/>
    <n v="0.2"/>
    <n v="1065.3"/>
    <n v="671.13900000000001"/>
    <n v="1704.48"/>
    <n v="362.202"/>
  </r>
  <r>
    <s v="SO - 0007336"/>
    <s v="Online"/>
    <s v="WARE-XYS1001"/>
    <d v="2020-06-18T00:00:00"/>
    <x v="857"/>
    <d v="2020-10-22T00:00:00"/>
    <x v="621"/>
    <n v="16"/>
    <s v="USD"/>
    <x v="23"/>
    <n v="15"/>
    <n v="4"/>
    <n v="5"/>
    <x v="1"/>
    <n v="43"/>
    <n v="0.05"/>
    <n v="1125.6000000000001"/>
    <n v="619.08000000000015"/>
    <n v="7485.2400000000007"/>
    <n v="3151.6799999999994"/>
  </r>
  <r>
    <s v="SO - 0007337"/>
    <s v="Distributor"/>
    <s v="WARE-PUJ1005"/>
    <d v="2020-06-18T00:00:00"/>
    <x v="857"/>
    <d v="2020-10-17T00:00:00"/>
    <x v="604"/>
    <n v="5"/>
    <s v="USD"/>
    <x v="15"/>
    <n v="24"/>
    <n v="38"/>
    <n v="269"/>
    <x v="3"/>
    <n v="28"/>
    <n v="0.3"/>
    <n v="1882.7"/>
    <n v="1016.6580000000001"/>
    <n v="5271.5599999999995"/>
    <n v="1204.927999999999"/>
  </r>
  <r>
    <s v="SO - 0007338"/>
    <s v="In-Store"/>
    <s v="WARE-UHY1004"/>
    <d v="2020-06-18T00:00:00"/>
    <x v="857"/>
    <d v="2020-10-24T00:00:00"/>
    <x v="604"/>
    <n v="5"/>
    <s v="USD"/>
    <x v="14"/>
    <n v="7"/>
    <n v="36"/>
    <n v="254"/>
    <x v="2"/>
    <n v="4"/>
    <n v="0.05"/>
    <n v="1125.6000000000001"/>
    <n v="506.5200000000001"/>
    <n v="2138.6400000000003"/>
    <n v="1125.6000000000001"/>
  </r>
  <r>
    <s v="SO - 0007339"/>
    <s v="In-Store"/>
    <s v="WARE-UHY1004"/>
    <d v="2020-06-18T00:00:00"/>
    <x v="857"/>
    <d v="2020-10-10T00:00:00"/>
    <x v="627"/>
    <n v="29"/>
    <s v="USD"/>
    <x v="27"/>
    <n v="1"/>
    <n v="25"/>
    <n v="237"/>
    <x v="2"/>
    <n v="16"/>
    <n v="0.2"/>
    <n v="2519.2000000000003"/>
    <n v="1007.6800000000002"/>
    <n v="6046.0800000000008"/>
    <n v="3023.0400000000004"/>
  </r>
  <r>
    <s v="SO - 0007340"/>
    <s v="Wholesale"/>
    <s v="WARE-PUJ1005"/>
    <d v="2020-06-18T00:00:00"/>
    <x v="857"/>
    <d v="2020-11-01T00:00:00"/>
    <x v="612"/>
    <n v="4"/>
    <s v="USD"/>
    <x v="25"/>
    <n v="27"/>
    <n v="2"/>
    <n v="269"/>
    <x v="1"/>
    <n v="46"/>
    <n v="0.2"/>
    <n v="931.30000000000007"/>
    <n v="428.39800000000002"/>
    <n v="2980.1600000000003"/>
    <n v="1266.5680000000002"/>
  </r>
  <r>
    <s v="SO - 0007341"/>
    <s v="Online"/>
    <s v="WARE-NMK1003"/>
    <d v="2020-06-18T00:00:00"/>
    <x v="857"/>
    <d v="2020-10-17T00:00:00"/>
    <x v="611"/>
    <n v="10"/>
    <s v="USD"/>
    <x v="17"/>
    <n v="20"/>
    <n v="50"/>
    <n v="115"/>
    <x v="0"/>
    <n v="38"/>
    <n v="7.4999999999999997E-2"/>
    <n v="2291.4"/>
    <n v="1214.442"/>
    <n v="2119.5450000000001"/>
    <n v="905.10300000000007"/>
  </r>
  <r>
    <s v="SO - 0007342"/>
    <s v="Online"/>
    <s v="WARE-MKL1006"/>
    <d v="2020-06-18T00:00:00"/>
    <x v="857"/>
    <d v="2020-10-12T00:00:00"/>
    <x v="604"/>
    <n v="5"/>
    <s v="USD"/>
    <x v="18"/>
    <n v="13"/>
    <n v="43"/>
    <n v="364"/>
    <x v="4"/>
    <n v="18"/>
    <n v="0.3"/>
    <n v="3618"/>
    <n v="2026.0800000000002"/>
    <n v="17728.199999999997"/>
    <n v="3545.6399999999958"/>
  </r>
  <r>
    <s v="SO - 0007343"/>
    <s v="In-Store"/>
    <s v="WARE-MKL1006"/>
    <d v="2020-06-18T00:00:00"/>
    <x v="857"/>
    <d v="2020-10-25T00:00:00"/>
    <x v="626"/>
    <n v="17"/>
    <s v="USD"/>
    <x v="26"/>
    <n v="3"/>
    <n v="39"/>
    <n v="329"/>
    <x v="1"/>
    <n v="46"/>
    <n v="7.4999999999999997E-2"/>
    <n v="1132.3"/>
    <n v="452.92"/>
    <n v="7331.6424999999999"/>
    <n v="4161.2024999999994"/>
  </r>
  <r>
    <s v="SO - 0007344"/>
    <s v="Online"/>
    <s v="WARE-PUJ1005"/>
    <d v="2020-06-18T00:00:00"/>
    <x v="857"/>
    <d v="2020-10-17T00:00:00"/>
    <x v="623"/>
    <n v="11"/>
    <s v="USD"/>
    <x v="20"/>
    <n v="17"/>
    <n v="20"/>
    <n v="291"/>
    <x v="1"/>
    <n v="41"/>
    <n v="7.4999999999999997E-2"/>
    <n v="1038.5"/>
    <n v="508.86500000000001"/>
    <n v="3842.4500000000003"/>
    <n v="1806.9900000000002"/>
  </r>
  <r>
    <s v="SO - 0007345"/>
    <s v="In-Store"/>
    <s v="WARE-MKL1006"/>
    <d v="2020-06-18T00:00:00"/>
    <x v="857"/>
    <d v="2020-10-30T00:00:00"/>
    <x v="617"/>
    <n v="8"/>
    <s v="USD"/>
    <x v="0"/>
    <n v="6"/>
    <n v="27"/>
    <n v="350"/>
    <x v="3"/>
    <n v="6"/>
    <n v="0.05"/>
    <n v="951.4"/>
    <n v="447.15799999999996"/>
    <n v="4519.1499999999996"/>
    <n v="2283.3599999999997"/>
  </r>
  <r>
    <s v="SO - 0007346"/>
    <s v="Distributor"/>
    <s v="WARE-PUJ1005"/>
    <d v="2020-06-18T00:00:00"/>
    <x v="858"/>
    <d v="2020-10-07T00:00:00"/>
    <x v="622"/>
    <n v="17"/>
    <s v="USD"/>
    <x v="2"/>
    <n v="21"/>
    <n v="30"/>
    <n v="313"/>
    <x v="1"/>
    <n v="29"/>
    <n v="7.4999999999999997E-2"/>
    <n v="1118.9000000000001"/>
    <n v="883.93100000000015"/>
    <n v="7244.8775000000014"/>
    <n v="1057.3605000000007"/>
  </r>
  <r>
    <s v="SO - 0007347"/>
    <s v="In-Store"/>
    <s v="WARE-NBV1002"/>
    <d v="2020-06-18T00:00:00"/>
    <x v="858"/>
    <d v="2020-10-21T00:00:00"/>
    <x v="613"/>
    <n v="11"/>
    <s v="USD"/>
    <x v="11"/>
    <n v="5"/>
    <n v="32"/>
    <n v="73"/>
    <x v="1"/>
    <n v="43"/>
    <n v="0.1"/>
    <n v="6023.3"/>
    <n v="3734.4459999999999"/>
    <n v="32525.820000000003"/>
    <n v="10119.144000000004"/>
  </r>
  <r>
    <s v="SO - 0007348"/>
    <s v="Wholesale"/>
    <s v="WARE-NMK1003"/>
    <d v="2020-06-18T00:00:00"/>
    <x v="858"/>
    <d v="2020-10-21T00:00:00"/>
    <x v="616"/>
    <n v="18"/>
    <s v="USD"/>
    <x v="21"/>
    <n v="26"/>
    <n v="43"/>
    <n v="177"/>
    <x v="1"/>
    <n v="24"/>
    <n v="0.15"/>
    <n v="1835.8"/>
    <n v="844.46799999999996"/>
    <n v="12483.439999999999"/>
    <n v="5727.695999999999"/>
  </r>
  <r>
    <s v="SO - 0007349"/>
    <s v="Wholesale"/>
    <s v="WARE-NMK1003"/>
    <d v="2020-06-18T00:00:00"/>
    <x v="858"/>
    <d v="2020-10-10T00:00:00"/>
    <x v="621"/>
    <n v="15"/>
    <s v="USD"/>
    <x v="25"/>
    <n v="27"/>
    <n v="18"/>
    <n v="129"/>
    <x v="3"/>
    <n v="6"/>
    <n v="0.05"/>
    <n v="1112.2"/>
    <n v="656.19799999999998"/>
    <n v="3169.77"/>
    <n v="1201.1759999999999"/>
  </r>
  <r>
    <s v="SO - 0007350"/>
    <s v="Distributor"/>
    <s v="WARE-NMK1003"/>
    <d v="2020-06-18T00:00:00"/>
    <x v="858"/>
    <d v="2020-11-01T00:00:00"/>
    <x v="628"/>
    <n v="24"/>
    <s v="USD"/>
    <x v="4"/>
    <n v="22"/>
    <n v="46"/>
    <n v="189"/>
    <x v="4"/>
    <n v="10"/>
    <n v="0.15"/>
    <n v="2351.7000000000003"/>
    <n v="1128.816"/>
    <n v="7995.7800000000007"/>
    <n v="3480.5160000000005"/>
  </r>
  <r>
    <s v="SO - 0007351"/>
    <s v="In-Store"/>
    <s v="WARE-PUJ1005"/>
    <d v="2020-06-18T00:00:00"/>
    <x v="858"/>
    <d v="2020-10-18T00:00:00"/>
    <x v="604"/>
    <n v="4"/>
    <s v="USD"/>
    <x v="6"/>
    <n v="10"/>
    <n v="36"/>
    <n v="328"/>
    <x v="3"/>
    <n v="28"/>
    <n v="0.05"/>
    <n v="1005"/>
    <n v="633.15"/>
    <n v="6683.25"/>
    <n v="2251.1999999999998"/>
  </r>
  <r>
    <s v="SO - 0007352"/>
    <s v="Online"/>
    <s v="WARE-UHY1004"/>
    <d v="2020-06-18T00:00:00"/>
    <x v="858"/>
    <d v="2020-10-26T00:00:00"/>
    <x v="619"/>
    <n v="21"/>
    <s v="USD"/>
    <x v="20"/>
    <n v="17"/>
    <n v="39"/>
    <n v="216"/>
    <x v="2"/>
    <n v="7"/>
    <n v="0.3"/>
    <n v="2284.7000000000003"/>
    <n v="1347.9730000000002"/>
    <n v="11195.03"/>
    <n v="1759.2189999999991"/>
  </r>
  <r>
    <s v="SO - 0007353"/>
    <s v="Online"/>
    <s v="WARE-UHY1004"/>
    <d v="2020-06-18T00:00:00"/>
    <x v="858"/>
    <d v="2020-10-19T00:00:00"/>
    <x v="604"/>
    <n v="4"/>
    <s v="USD"/>
    <x v="23"/>
    <n v="15"/>
    <n v="19"/>
    <n v="258"/>
    <x v="1"/>
    <n v="14"/>
    <n v="0.1"/>
    <n v="5092"/>
    <n v="4226.3599999999997"/>
    <n v="36662.400000000001"/>
    <n v="2851.5200000000041"/>
  </r>
  <r>
    <s v="SO - 0007354"/>
    <s v="Online"/>
    <s v="WARE-UHY1004"/>
    <d v="2020-06-18T00:00:00"/>
    <x v="859"/>
    <d v="2020-10-17T00:00:00"/>
    <x v="620"/>
    <n v="13"/>
    <s v="USD"/>
    <x v="18"/>
    <n v="13"/>
    <n v="37"/>
    <n v="255"/>
    <x v="1"/>
    <n v="33"/>
    <n v="0.05"/>
    <n v="3845.8"/>
    <n v="2845.8920000000003"/>
    <n v="25574.57"/>
    <n v="5653.3259999999973"/>
  </r>
  <r>
    <s v="SO - 0007355"/>
    <s v="In-Store"/>
    <s v="WARE-MKL1006"/>
    <d v="2020-06-18T00:00:00"/>
    <x v="859"/>
    <d v="2020-10-16T00:00:00"/>
    <x v="615"/>
    <n v="7"/>
    <s v="USD"/>
    <x v="5"/>
    <n v="12"/>
    <n v="41"/>
    <n v="331"/>
    <x v="4"/>
    <n v="18"/>
    <n v="0.1"/>
    <n v="3671.6"/>
    <n v="2459.9720000000002"/>
    <n v="3304.44"/>
    <n v="844.46799999999985"/>
  </r>
  <r>
    <s v="SO - 0007356"/>
    <s v="In-Store"/>
    <s v="WARE-NBV1002"/>
    <d v="2020-06-18T00:00:00"/>
    <x v="859"/>
    <d v="2020-10-18T00:00:00"/>
    <x v="613"/>
    <n v="10"/>
    <s v="USD"/>
    <x v="6"/>
    <n v="10"/>
    <n v="4"/>
    <n v="60"/>
    <x v="2"/>
    <n v="16"/>
    <n v="0.05"/>
    <n v="1085.4000000000001"/>
    <n v="846.61200000000008"/>
    <n v="4124.5200000000004"/>
    <n v="738.07200000000012"/>
  </r>
  <r>
    <s v="SO - 0007357"/>
    <s v="Online"/>
    <s v="WARE-NMK1003"/>
    <d v="2020-06-18T00:00:00"/>
    <x v="859"/>
    <d v="2020-10-13T00:00:00"/>
    <x v="624"/>
    <n v="21"/>
    <s v="USD"/>
    <x v="17"/>
    <n v="20"/>
    <n v="47"/>
    <n v="154"/>
    <x v="0"/>
    <n v="15"/>
    <n v="0.15"/>
    <n v="1105.5"/>
    <n v="762.79499999999996"/>
    <n v="1879.35"/>
    <n v="353.76"/>
  </r>
  <r>
    <s v="SO - 0007358"/>
    <s v="Wholesale"/>
    <s v="WARE-NMK1003"/>
    <d v="2020-06-18T00:00:00"/>
    <x v="859"/>
    <d v="2020-10-24T00:00:00"/>
    <x v="615"/>
    <n v="7"/>
    <s v="USD"/>
    <x v="21"/>
    <n v="26"/>
    <n v="47"/>
    <n v="173"/>
    <x v="2"/>
    <n v="7"/>
    <n v="0.05"/>
    <n v="3705.1"/>
    <n v="2964.08"/>
    <n v="7039.69"/>
    <n v="1111.5299999999997"/>
  </r>
  <r>
    <s v="SO - 0007359"/>
    <s v="In-Store"/>
    <s v="WARE-XYS1001"/>
    <d v="2020-06-18T00:00:00"/>
    <x v="859"/>
    <d v="2020-10-23T00:00:00"/>
    <x v="619"/>
    <n v="20"/>
    <s v="USD"/>
    <x v="9"/>
    <n v="8"/>
    <n v="42"/>
    <n v="20"/>
    <x v="2"/>
    <n v="37"/>
    <n v="7.4999999999999997E-2"/>
    <n v="2793.9"/>
    <n v="2039.547"/>
    <n v="5168.7150000000001"/>
    <n v="1089.6210000000001"/>
  </r>
  <r>
    <s v="SO - 0007360"/>
    <s v="Online"/>
    <s v="WARE-NMK1003"/>
    <d v="2020-06-18T00:00:00"/>
    <x v="859"/>
    <d v="2020-10-20T00:00:00"/>
    <x v="621"/>
    <n v="14"/>
    <s v="USD"/>
    <x v="23"/>
    <n v="15"/>
    <n v="18"/>
    <n v="197"/>
    <x v="3"/>
    <n v="6"/>
    <n v="7.4999999999999997E-2"/>
    <n v="2773.8"/>
    <n v="1414.6380000000001"/>
    <n v="5131.5300000000007"/>
    <n v="2302.2540000000004"/>
  </r>
  <r>
    <s v="SO - 0007361"/>
    <s v="In-Store"/>
    <s v="WARE-XYS1001"/>
    <d v="2020-06-18T00:00:00"/>
    <x v="859"/>
    <d v="2020-10-09T00:00:00"/>
    <x v="625"/>
    <n v="22"/>
    <s v="USD"/>
    <x v="26"/>
    <n v="3"/>
    <n v="13"/>
    <n v="29"/>
    <x v="2"/>
    <n v="16"/>
    <n v="0.15"/>
    <n v="201"/>
    <n v="116.58"/>
    <n v="341.7"/>
    <n v="108.53999999999999"/>
  </r>
  <r>
    <s v="SO - 0007362"/>
    <s v="In-Store"/>
    <s v="WARE-NMK1003"/>
    <d v="2020-06-18T00:00:00"/>
    <x v="859"/>
    <d v="2020-10-27T00:00:00"/>
    <x v="629"/>
    <n v="24"/>
    <s v="USD"/>
    <x v="27"/>
    <n v="1"/>
    <n v="32"/>
    <n v="155"/>
    <x v="3"/>
    <n v="6"/>
    <n v="0.15"/>
    <n v="1031.8"/>
    <n v="433.35599999999994"/>
    <n v="4385.1499999999996"/>
    <n v="2218.37"/>
  </r>
  <r>
    <s v="SO - 0007363"/>
    <s v="Online"/>
    <s v="WARE-UHY1004"/>
    <d v="2020-06-18T00:00:00"/>
    <x v="860"/>
    <d v="2020-10-12T00:00:00"/>
    <x v="620"/>
    <n v="12"/>
    <s v="USD"/>
    <x v="1"/>
    <n v="14"/>
    <n v="49"/>
    <n v="242"/>
    <x v="1"/>
    <n v="45"/>
    <n v="7.4999999999999997E-2"/>
    <n v="1929.6000000000001"/>
    <n v="868.32"/>
    <n v="7139.52"/>
    <n v="3666.2400000000002"/>
  </r>
  <r>
    <s v="SO - 0007364"/>
    <s v="Online"/>
    <s v="WARE-UHY1004"/>
    <d v="2020-06-18T00:00:00"/>
    <x v="860"/>
    <d v="2020-10-28T00:00:00"/>
    <x v="611"/>
    <n v="7"/>
    <s v="USD"/>
    <x v="18"/>
    <n v="13"/>
    <n v="17"/>
    <n v="212"/>
    <x v="1"/>
    <n v="24"/>
    <n v="7.4999999999999997E-2"/>
    <n v="4006.6"/>
    <n v="2323.828"/>
    <n v="22236.63"/>
    <n v="8293.6620000000003"/>
  </r>
  <r>
    <s v="SO - 0007365"/>
    <s v="Online"/>
    <s v="WARE-UHY1004"/>
    <d v="2020-06-18T00:00:00"/>
    <x v="860"/>
    <d v="2020-10-22T00:00:00"/>
    <x v="625"/>
    <n v="21"/>
    <s v="USD"/>
    <x v="17"/>
    <n v="20"/>
    <n v="16"/>
    <n v="229"/>
    <x v="1"/>
    <n v="33"/>
    <n v="0.05"/>
    <n v="6043.4000000000005"/>
    <n v="2659.0960000000005"/>
    <n v="40188.61"/>
    <n v="21574.937999999998"/>
  </r>
  <r>
    <s v="SO - 0007366"/>
    <s v="In-Store"/>
    <s v="WARE-XYS1001"/>
    <d v="2020-06-18T00:00:00"/>
    <x v="860"/>
    <d v="2020-10-09T00:00:00"/>
    <x v="611"/>
    <n v="7"/>
    <s v="USD"/>
    <x v="7"/>
    <n v="4"/>
    <n v="36"/>
    <n v="11"/>
    <x v="1"/>
    <n v="33"/>
    <n v="0.05"/>
    <n v="790.6"/>
    <n v="545.51400000000001"/>
    <n v="4506.42"/>
    <n v="1233.3360000000002"/>
  </r>
  <r>
    <s v="SO - 0007367"/>
    <s v="In-Store"/>
    <s v="WARE-NMK1003"/>
    <d v="2020-06-18T00:00:00"/>
    <x v="860"/>
    <d v="2020-10-23T00:00:00"/>
    <x v="616"/>
    <n v="16"/>
    <s v="USD"/>
    <x v="10"/>
    <n v="9"/>
    <n v="11"/>
    <n v="128"/>
    <x v="1"/>
    <n v="26"/>
    <n v="0.1"/>
    <n v="1031.8"/>
    <n v="722.25999999999988"/>
    <n v="4643.1000000000004"/>
    <n v="1031.8000000000011"/>
  </r>
  <r>
    <s v="SO - 0007368"/>
    <s v="Online"/>
    <s v="WARE-NBV1002"/>
    <d v="2020-06-18T00:00:00"/>
    <x v="860"/>
    <d v="2020-10-14T00:00:00"/>
    <x v="623"/>
    <n v="8"/>
    <s v="USD"/>
    <x v="23"/>
    <n v="15"/>
    <n v="22"/>
    <n v="80"/>
    <x v="2"/>
    <n v="7"/>
    <n v="7.4999999999999997E-2"/>
    <n v="5896"/>
    <n v="3183.84"/>
    <n v="43630.400000000001"/>
    <n v="18159.68"/>
  </r>
  <r>
    <s v="SO - 0007369"/>
    <s v="In-Store"/>
    <s v="WARE-PUJ1005"/>
    <d v="2020-06-18T00:00:00"/>
    <x v="860"/>
    <d v="2020-10-30T00:00:00"/>
    <x v="611"/>
    <n v="7"/>
    <s v="USD"/>
    <x v="11"/>
    <n v="5"/>
    <n v="46"/>
    <n v="302"/>
    <x v="2"/>
    <n v="37"/>
    <n v="0.05"/>
    <n v="5272.9000000000005"/>
    <n v="2372.8050000000003"/>
    <n v="20037.02"/>
    <n v="10545.8"/>
  </r>
  <r>
    <s v="SO - 0007370"/>
    <s v="In-Store"/>
    <s v="WARE-NMK1003"/>
    <d v="2020-06-18T00:00:00"/>
    <x v="861"/>
    <d v="2020-10-13T00:00:00"/>
    <x v="620"/>
    <n v="11"/>
    <s v="USD"/>
    <x v="26"/>
    <n v="3"/>
    <n v="28"/>
    <n v="114"/>
    <x v="0"/>
    <n v="34"/>
    <n v="0.2"/>
    <n v="3859.2000000000003"/>
    <n v="2469.8880000000004"/>
    <n v="15436.800000000001"/>
    <n v="3087.3599999999988"/>
  </r>
  <r>
    <s v="SO - 0007371"/>
    <s v="Distributor"/>
    <s v="WARE-XYS1001"/>
    <d v="2020-06-18T00:00:00"/>
    <x v="861"/>
    <d v="2020-10-23T00:00:00"/>
    <x v="613"/>
    <n v="8"/>
    <s v="USD"/>
    <x v="17"/>
    <n v="20"/>
    <n v="49"/>
    <n v="51"/>
    <x v="1"/>
    <n v="32"/>
    <n v="7.4999999999999997E-2"/>
    <n v="1326.6000000000001"/>
    <n v="703.09800000000007"/>
    <n v="2454.2100000000005"/>
    <n v="1048.0140000000004"/>
  </r>
  <r>
    <s v="SO - 0007372"/>
    <s v="Distributor"/>
    <s v="WARE-NBV1002"/>
    <d v="2020-06-18T00:00:00"/>
    <x v="861"/>
    <d v="2020-10-16T00:00:00"/>
    <x v="629"/>
    <n v="22"/>
    <s v="USD"/>
    <x v="15"/>
    <n v="24"/>
    <n v="32"/>
    <n v="81"/>
    <x v="0"/>
    <n v="12"/>
    <n v="0.15"/>
    <n v="5266.2"/>
    <n v="3528.3540000000003"/>
    <n v="4476.2699999999995"/>
    <n v="947.91599999999926"/>
  </r>
  <r>
    <s v="SO - 0007373"/>
    <s v="Distributor"/>
    <s v="WARE-MKL1006"/>
    <d v="2020-06-18T00:00:00"/>
    <x v="861"/>
    <d v="2020-10-10T00:00:00"/>
    <x v="622"/>
    <n v="14"/>
    <s v="USD"/>
    <x v="15"/>
    <n v="24"/>
    <n v="3"/>
    <n v="354"/>
    <x v="4"/>
    <n v="10"/>
    <n v="7.4999999999999997E-2"/>
    <n v="6009.9000000000005"/>
    <n v="4928.1180000000004"/>
    <n v="38914.102500000008"/>
    <n v="4417.2765000000072"/>
  </r>
  <r>
    <s v="SO - 0007374"/>
    <s v="In-Store"/>
    <s v="WARE-UHY1004"/>
    <d v="2020-06-18T00:00:00"/>
    <x v="861"/>
    <d v="2020-10-15T00:00:00"/>
    <x v="616"/>
    <n v="15"/>
    <s v="USD"/>
    <x v="14"/>
    <n v="7"/>
    <n v="3"/>
    <n v="258"/>
    <x v="1"/>
    <n v="27"/>
    <n v="0.15"/>
    <n v="1882.7"/>
    <n v="1110.7929999999999"/>
    <n v="3200.59"/>
    <n v="979.00400000000036"/>
  </r>
  <r>
    <s v="SO - 0007375"/>
    <s v="Distributor"/>
    <s v="WARE-PUJ1005"/>
    <d v="2020-06-18T00:00:00"/>
    <x v="861"/>
    <d v="2020-10-12T00:00:00"/>
    <x v="630"/>
    <n v="26"/>
    <s v="USD"/>
    <x v="8"/>
    <n v="23"/>
    <n v="5"/>
    <n v="281"/>
    <x v="4"/>
    <n v="9"/>
    <n v="0.05"/>
    <n v="261.3"/>
    <n v="214.26599999999999"/>
    <n v="1489.41"/>
    <n v="203.81400000000008"/>
  </r>
  <r>
    <s v="SO - 0007376"/>
    <s v="In-Store"/>
    <s v="WARE-NBV1002"/>
    <d v="2020-06-18T00:00:00"/>
    <x v="861"/>
    <d v="2020-10-29T00:00:00"/>
    <x v="615"/>
    <n v="5"/>
    <s v="USD"/>
    <x v="11"/>
    <n v="5"/>
    <n v="39"/>
    <n v="65"/>
    <x v="0"/>
    <n v="42"/>
    <n v="0.05"/>
    <n v="3879.3"/>
    <n v="1862.0640000000001"/>
    <n v="14741.34"/>
    <n v="7293.0839999999998"/>
  </r>
  <r>
    <s v="SO - 0007377"/>
    <s v="Online"/>
    <s v="WARE-PUJ1005"/>
    <d v="2020-06-18T00:00:00"/>
    <x v="861"/>
    <d v="2020-10-19T00:00:00"/>
    <x v="628"/>
    <n v="21"/>
    <s v="USD"/>
    <x v="1"/>
    <n v="14"/>
    <n v="21"/>
    <n v="299"/>
    <x v="2"/>
    <n v="4"/>
    <n v="7.4999999999999997E-2"/>
    <n v="1092.1000000000001"/>
    <n v="436.84000000000009"/>
    <n v="5050.9625000000015"/>
    <n v="2866.7625000000012"/>
  </r>
  <r>
    <s v="SO - 0007378"/>
    <s v="In-Store"/>
    <s v="WARE-NBV1002"/>
    <d v="2020-06-18T00:00:00"/>
    <x v="861"/>
    <d v="2020-10-25T00:00:00"/>
    <x v="615"/>
    <n v="5"/>
    <s v="USD"/>
    <x v="26"/>
    <n v="3"/>
    <n v="45"/>
    <n v="79"/>
    <x v="2"/>
    <n v="37"/>
    <n v="0.2"/>
    <n v="1775.5"/>
    <n v="1473.665"/>
    <n v="5681.6"/>
    <n v="-213.05999999999949"/>
  </r>
  <r>
    <s v="SO - 0007379"/>
    <s v="Online"/>
    <s v="WARE-NMK1003"/>
    <d v="2020-06-18T00:00:00"/>
    <x v="861"/>
    <d v="2020-10-21T00:00:00"/>
    <x v="611"/>
    <n v="6"/>
    <s v="USD"/>
    <x v="1"/>
    <n v="14"/>
    <n v="2"/>
    <n v="98"/>
    <x v="2"/>
    <n v="7"/>
    <n v="0.3"/>
    <n v="1728.6000000000001"/>
    <n v="933.44400000000019"/>
    <n v="7260.12"/>
    <n v="1659.4559999999992"/>
  </r>
  <r>
    <s v="SO - 0007380"/>
    <s v="Distributor"/>
    <s v="WARE-PUJ1005"/>
    <d v="2020-06-18T00:00:00"/>
    <x v="862"/>
    <d v="2020-10-28T00:00:00"/>
    <x v="626"/>
    <n v="12"/>
    <s v="USD"/>
    <x v="4"/>
    <n v="22"/>
    <n v="39"/>
    <n v="293"/>
    <x v="1"/>
    <n v="17"/>
    <n v="7.4999999999999997E-2"/>
    <n v="1112.2"/>
    <n v="600.58800000000008"/>
    <n v="6172.7100000000009"/>
    <n v="2569.1820000000007"/>
  </r>
  <r>
    <s v="SO - 0007381"/>
    <s v="Distributor"/>
    <s v="WARE-PUJ1005"/>
    <d v="2020-06-18T00:00:00"/>
    <x v="862"/>
    <d v="2020-10-31T00:00:00"/>
    <x v="625"/>
    <n v="19"/>
    <s v="USD"/>
    <x v="8"/>
    <n v="23"/>
    <n v="13"/>
    <n v="304"/>
    <x v="1"/>
    <n v="39"/>
    <n v="7.4999999999999997E-2"/>
    <n v="1989.9"/>
    <n v="1631.7180000000001"/>
    <n v="1840.6575000000003"/>
    <n v="208.93950000000018"/>
  </r>
  <r>
    <s v="SO - 0007382"/>
    <s v="Distributor"/>
    <s v="WARE-PUJ1005"/>
    <d v="2020-06-18T00:00:00"/>
    <x v="862"/>
    <d v="2020-10-17T00:00:00"/>
    <x v="619"/>
    <n v="17"/>
    <s v="USD"/>
    <x v="15"/>
    <n v="24"/>
    <n v="6"/>
    <n v="299"/>
    <x v="1"/>
    <n v="14"/>
    <n v="0.4"/>
    <n v="3926.2000000000003"/>
    <n v="2316.4580000000001"/>
    <n v="18845.760000000002"/>
    <n v="314.09600000000137"/>
  </r>
  <r>
    <s v="SO - 0007383"/>
    <s v="In-Store"/>
    <s v="WARE-PUJ1005"/>
    <d v="2020-06-18T00:00:00"/>
    <x v="862"/>
    <d v="2020-11-04T00:00:00"/>
    <x v="616"/>
    <n v="14"/>
    <s v="USD"/>
    <x v="22"/>
    <n v="11"/>
    <n v="17"/>
    <n v="296"/>
    <x v="1"/>
    <n v="31"/>
    <n v="7.4999999999999997E-2"/>
    <n v="3852.5"/>
    <n v="2234.4499999999998"/>
    <n v="7127.125"/>
    <n v="2658.2250000000004"/>
  </r>
  <r>
    <s v="SO - 0007384"/>
    <s v="In-Store"/>
    <s v="WARE-NMK1003"/>
    <d v="2020-06-18T00:00:00"/>
    <x v="862"/>
    <d v="2020-10-23T00:00:00"/>
    <x v="619"/>
    <n v="17"/>
    <s v="USD"/>
    <x v="27"/>
    <n v="1"/>
    <n v="17"/>
    <n v="149"/>
    <x v="1"/>
    <n v="45"/>
    <n v="0.4"/>
    <n v="837.5"/>
    <n v="619.75"/>
    <n v="4020"/>
    <n v="-938"/>
  </r>
  <r>
    <s v="SO - 0007385"/>
    <s v="Online"/>
    <s v="WARE-UHY1004"/>
    <d v="2020-06-18T00:00:00"/>
    <x v="862"/>
    <d v="2020-10-25T00:00:00"/>
    <x v="616"/>
    <n v="14"/>
    <s v="USD"/>
    <x v="19"/>
    <n v="19"/>
    <n v="26"/>
    <n v="213"/>
    <x v="1"/>
    <n v="44"/>
    <n v="0.1"/>
    <n v="2271.3000000000002"/>
    <n v="1748.9010000000001"/>
    <n v="14309.190000000002"/>
    <n v="2066.8830000000016"/>
  </r>
  <r>
    <s v="SO - 0007386"/>
    <s v="Online"/>
    <s v="WARE-XYS1001"/>
    <d v="2020-06-18T00:00:00"/>
    <x v="862"/>
    <d v="2020-10-21T00:00:00"/>
    <x v="621"/>
    <n v="11"/>
    <s v="USD"/>
    <x v="1"/>
    <n v="14"/>
    <n v="39"/>
    <n v="26"/>
    <x v="1"/>
    <n v="31"/>
    <n v="0.1"/>
    <n v="207.70000000000002"/>
    <n v="137.08200000000002"/>
    <n v="1121.5800000000002"/>
    <n v="299.08799999999997"/>
  </r>
  <r>
    <s v="SO - 0007387"/>
    <s v="Distributor"/>
    <s v="WARE-PUJ1005"/>
    <d v="2020-06-18T00:00:00"/>
    <x v="862"/>
    <d v="2020-10-16T00:00:00"/>
    <x v="626"/>
    <n v="12"/>
    <s v="USD"/>
    <x v="8"/>
    <n v="23"/>
    <n v="14"/>
    <n v="274"/>
    <x v="1"/>
    <n v="40"/>
    <n v="0.15"/>
    <n v="938"/>
    <n v="731.64"/>
    <n v="6378.4"/>
    <n v="525.27999999999975"/>
  </r>
  <r>
    <s v="SO - 0007388"/>
    <s v="Distributor"/>
    <s v="WARE-PUJ1005"/>
    <d v="2020-06-18T00:00:00"/>
    <x v="863"/>
    <d v="2020-10-12T00:00:00"/>
    <x v="619"/>
    <n v="16"/>
    <s v="USD"/>
    <x v="4"/>
    <n v="22"/>
    <n v="43"/>
    <n v="263"/>
    <x v="1"/>
    <n v="39"/>
    <n v="0.05"/>
    <n v="3142.3"/>
    <n v="1445.4580000000001"/>
    <n v="5970.37"/>
    <n v="3079.4539999999997"/>
  </r>
  <r>
    <s v="SO - 0007389"/>
    <s v="In-Store"/>
    <s v="WARE-NMK1003"/>
    <d v="2020-06-18T00:00:00"/>
    <x v="863"/>
    <d v="2020-10-20T00:00:00"/>
    <x v="631"/>
    <n v="27"/>
    <s v="USD"/>
    <x v="6"/>
    <n v="10"/>
    <n v="3"/>
    <n v="182"/>
    <x v="2"/>
    <n v="7"/>
    <n v="0.1"/>
    <n v="2458.9"/>
    <n v="2016.298"/>
    <n v="17704.080000000002"/>
    <n v="1573.6960000000017"/>
  </r>
  <r>
    <s v="SO - 0007390"/>
    <s v="Wholesale"/>
    <s v="WARE-XYS1001"/>
    <d v="2020-06-18T00:00:00"/>
    <x v="863"/>
    <d v="2020-10-13T00:00:00"/>
    <x v="620"/>
    <n v="9"/>
    <s v="USD"/>
    <x v="21"/>
    <n v="26"/>
    <n v="4"/>
    <n v="12"/>
    <x v="1"/>
    <n v="31"/>
    <n v="7.4999999999999997E-2"/>
    <n v="3939.6"/>
    <n v="2718.3239999999996"/>
    <n v="29153.040000000001"/>
    <n v="7406.448000000004"/>
  </r>
  <r>
    <s v="SO - 0007391"/>
    <s v="Online"/>
    <s v="WARE-MKL1006"/>
    <d v="2020-06-18T00:00:00"/>
    <x v="863"/>
    <d v="2020-10-14T00:00:00"/>
    <x v="632"/>
    <n v="25"/>
    <s v="USD"/>
    <x v="18"/>
    <n v="13"/>
    <n v="46"/>
    <n v="363"/>
    <x v="2"/>
    <n v="7"/>
    <n v="7.4999999999999997E-2"/>
    <n v="1829.1000000000001"/>
    <n v="1280.3700000000001"/>
    <n v="1691.9175000000002"/>
    <n v="411.54750000000013"/>
  </r>
  <r>
    <s v="SO - 0007392"/>
    <s v="In-Store"/>
    <s v="WARE-PUJ1005"/>
    <d v="2020-06-18T00:00:00"/>
    <x v="863"/>
    <d v="2020-10-29T00:00:00"/>
    <x v="620"/>
    <n v="9"/>
    <s v="USD"/>
    <x v="9"/>
    <n v="8"/>
    <n v="29"/>
    <n v="312"/>
    <x v="0"/>
    <n v="15"/>
    <n v="0.4"/>
    <n v="964.80000000000007"/>
    <n v="742.89600000000007"/>
    <n v="2894.4"/>
    <n v="-820.08000000000038"/>
  </r>
  <r>
    <s v="SO - 0007393"/>
    <s v="Distributor"/>
    <s v="WARE-PUJ1005"/>
    <d v="2020-06-18T00:00:00"/>
    <x v="863"/>
    <d v="2020-10-27T00:00:00"/>
    <x v="623"/>
    <n v="5"/>
    <s v="USD"/>
    <x v="12"/>
    <n v="25"/>
    <n v="15"/>
    <n v="286"/>
    <x v="1"/>
    <n v="41"/>
    <n v="7.4999999999999997E-2"/>
    <n v="1051.9000000000001"/>
    <n v="704.77300000000014"/>
    <n v="4865.0375000000004"/>
    <n v="1341.1724999999997"/>
  </r>
  <r>
    <s v="SO - 0007394"/>
    <s v="Online"/>
    <s v="WARE-NMK1003"/>
    <d v="2020-06-18T00:00:00"/>
    <x v="863"/>
    <d v="2020-10-15T00:00:00"/>
    <x v="632"/>
    <n v="25"/>
    <s v="USD"/>
    <x v="5"/>
    <n v="12"/>
    <n v="27"/>
    <n v="143"/>
    <x v="2"/>
    <n v="8"/>
    <n v="0.15"/>
    <n v="207.70000000000002"/>
    <n v="149.54400000000001"/>
    <n v="353.09000000000003"/>
    <n v="54.00200000000001"/>
  </r>
  <r>
    <s v="SO - 0007395"/>
    <s v="Distributor"/>
    <s v="WARE-NMK1003"/>
    <d v="2020-06-18T00:00:00"/>
    <x v="863"/>
    <d v="2020-10-29T00:00:00"/>
    <x v="629"/>
    <n v="20"/>
    <s v="USD"/>
    <x v="2"/>
    <n v="21"/>
    <n v="11"/>
    <n v="198"/>
    <x v="1"/>
    <n v="36"/>
    <n v="0.05"/>
    <n v="1085.4000000000001"/>
    <n v="651.24"/>
    <n v="7217.9100000000008"/>
    <n v="2659.2300000000005"/>
  </r>
  <r>
    <s v="SO - 0007396"/>
    <s v="In-Store"/>
    <s v="WARE-UHY1004"/>
    <d v="2020-06-18T00:00:00"/>
    <x v="863"/>
    <d v="2020-10-19T00:00:00"/>
    <x v="633"/>
    <n v="39"/>
    <s v="USD"/>
    <x v="14"/>
    <n v="7"/>
    <n v="44"/>
    <n v="216"/>
    <x v="2"/>
    <n v="13"/>
    <n v="0.05"/>
    <n v="690.1"/>
    <n v="503.77300000000002"/>
    <n v="2622.38"/>
    <n v="607.28800000000001"/>
  </r>
  <r>
    <s v="SO - 0007397"/>
    <s v="In-Store"/>
    <s v="WARE-UHY1004"/>
    <d v="2020-06-18T00:00:00"/>
    <x v="863"/>
    <d v="2020-10-21T00:00:00"/>
    <x v="634"/>
    <n v="33"/>
    <s v="USD"/>
    <x v="27"/>
    <n v="1"/>
    <n v="3"/>
    <n v="234"/>
    <x v="0"/>
    <n v="38"/>
    <n v="7.4999999999999997E-2"/>
    <n v="1949.7"/>
    <n v="1072.335"/>
    <n v="1803.4725000000001"/>
    <n v="731.13750000000005"/>
  </r>
  <r>
    <s v="SO - 0007398"/>
    <s v="In-Store"/>
    <s v="WARE-PUJ1005"/>
    <d v="2020-06-18T00:00:00"/>
    <x v="863"/>
    <d v="2020-11-04T00:00:00"/>
    <x v="619"/>
    <n v="16"/>
    <s v="USD"/>
    <x v="5"/>
    <n v="12"/>
    <n v="29"/>
    <n v="310"/>
    <x v="4"/>
    <n v="9"/>
    <n v="0.05"/>
    <n v="241.20000000000002"/>
    <n v="127.83600000000001"/>
    <n v="1603.98"/>
    <n v="709.12799999999993"/>
  </r>
  <r>
    <s v="SO - 0007399"/>
    <s v="Distributor"/>
    <s v="WARE-NMK1003"/>
    <d v="2020-06-18T00:00:00"/>
    <x v="863"/>
    <d v="2020-10-28T00:00:00"/>
    <x v="630"/>
    <n v="24"/>
    <s v="USD"/>
    <x v="15"/>
    <n v="24"/>
    <n v="26"/>
    <n v="127"/>
    <x v="1"/>
    <n v="24"/>
    <n v="0.15"/>
    <n v="2499.1"/>
    <n v="1499.4599999999998"/>
    <n v="14869.645"/>
    <n v="4373.4250000000011"/>
  </r>
  <r>
    <s v="SO - 0007400"/>
    <s v="In-Store"/>
    <s v="WARE-MKL1006"/>
    <d v="2020-06-18T00:00:00"/>
    <x v="863"/>
    <d v="2020-10-29T00:00:00"/>
    <x v="613"/>
    <n v="6"/>
    <s v="USD"/>
    <x v="13"/>
    <n v="2"/>
    <n v="2"/>
    <n v="332"/>
    <x v="1"/>
    <n v="40"/>
    <n v="0.1"/>
    <n v="3899.4"/>
    <n v="2612.5980000000004"/>
    <n v="21056.760000000002"/>
    <n v="5381.1719999999987"/>
  </r>
  <r>
    <s v="SO - 0007401"/>
    <s v="In-Store"/>
    <s v="WARE-PUJ1005"/>
    <d v="2020-06-18T00:00:00"/>
    <x v="863"/>
    <d v="2020-10-16T00:00:00"/>
    <x v="616"/>
    <n v="13"/>
    <s v="USD"/>
    <x v="11"/>
    <n v="5"/>
    <n v="28"/>
    <n v="263"/>
    <x v="0"/>
    <n v="38"/>
    <n v="7.4999999999999997E-2"/>
    <n v="1715.2"/>
    <n v="874.75200000000007"/>
    <n v="3173.1200000000003"/>
    <n v="1423.6160000000002"/>
  </r>
  <r>
    <s v="SO - 0007402"/>
    <s v="In-Store"/>
    <s v="WARE-PUJ1005"/>
    <d v="2020-06-18T00:00:00"/>
    <x v="864"/>
    <d v="2020-11-02T00:00:00"/>
    <x v="635"/>
    <n v="25"/>
    <s v="USD"/>
    <x v="14"/>
    <n v="7"/>
    <n v="11"/>
    <n v="280"/>
    <x v="4"/>
    <n v="9"/>
    <n v="0.15"/>
    <n v="2331.6"/>
    <n v="1095.8519999999999"/>
    <n v="11891.159999999998"/>
    <n v="5316.0479999999989"/>
  </r>
  <r>
    <s v="SO - 0007403"/>
    <s v="Distributor"/>
    <s v="WARE-NMK1003"/>
    <d v="2020-06-18T00:00:00"/>
    <x v="864"/>
    <d v="2020-11-01T00:00:00"/>
    <x v="636"/>
    <n v="31"/>
    <s v="USD"/>
    <x v="12"/>
    <n v="25"/>
    <n v="13"/>
    <n v="138"/>
    <x v="2"/>
    <n v="37"/>
    <n v="0.05"/>
    <n v="991.6"/>
    <n v="485.88400000000001"/>
    <n v="6594.1399999999994"/>
    <n v="3192.9519999999993"/>
  </r>
  <r>
    <s v="SO - 0007404"/>
    <s v="Online"/>
    <s v="WARE-PUJ1005"/>
    <d v="2020-06-18T00:00:00"/>
    <x v="864"/>
    <d v="2020-11-08T00:00:00"/>
    <x v="619"/>
    <n v="15"/>
    <s v="USD"/>
    <x v="19"/>
    <n v="19"/>
    <n v="4"/>
    <n v="265"/>
    <x v="1"/>
    <n v="21"/>
    <n v="0.05"/>
    <n v="5936.2"/>
    <n v="3561.72"/>
    <n v="16918.169999999998"/>
    <n v="6233.0099999999984"/>
  </r>
  <r>
    <s v="SO - 0007405"/>
    <s v="Online"/>
    <s v="WARE-PUJ1005"/>
    <d v="2020-06-18T00:00:00"/>
    <x v="864"/>
    <d v="2020-11-05T00:00:00"/>
    <x v="628"/>
    <n v="18"/>
    <s v="USD"/>
    <x v="20"/>
    <n v="17"/>
    <n v="45"/>
    <n v="299"/>
    <x v="1"/>
    <n v="2"/>
    <n v="0.15"/>
    <n v="891.1"/>
    <n v="623.77"/>
    <n v="4544.6100000000006"/>
    <n v="801.99000000000069"/>
  </r>
  <r>
    <s v="SO - 0007406"/>
    <s v="Online"/>
    <s v="WARE-XYS1001"/>
    <d v="2020-06-18T00:00:00"/>
    <x v="864"/>
    <d v="2020-11-05T00:00:00"/>
    <x v="619"/>
    <n v="15"/>
    <s v="USD"/>
    <x v="20"/>
    <n v="17"/>
    <n v="8"/>
    <n v="24"/>
    <x v="1"/>
    <n v="33"/>
    <n v="0.05"/>
    <n v="1708.5"/>
    <n v="1008.015"/>
    <n v="6492.2999999999993"/>
    <n v="2460.2399999999993"/>
  </r>
  <r>
    <s v="SO - 0007407"/>
    <s v="In-Store"/>
    <s v="WARE-MKL1006"/>
    <d v="2020-06-18T00:00:00"/>
    <x v="864"/>
    <d v="2020-10-13T00:00:00"/>
    <x v="626"/>
    <n v="10"/>
    <s v="USD"/>
    <x v="11"/>
    <n v="5"/>
    <n v="46"/>
    <n v="342"/>
    <x v="1"/>
    <n v="40"/>
    <n v="0.05"/>
    <n v="1889.4"/>
    <n v="963.59400000000005"/>
    <n v="7179.72"/>
    <n v="3325.3440000000001"/>
  </r>
  <r>
    <s v="SO - 0007408"/>
    <s v="In-Store"/>
    <s v="WARE-MKL1006"/>
    <d v="2020-06-18T00:00:00"/>
    <x v="864"/>
    <d v="2020-11-08T00:00:00"/>
    <x v="623"/>
    <n v="4"/>
    <s v="USD"/>
    <x v="27"/>
    <n v="1"/>
    <n v="44"/>
    <n v="341"/>
    <x v="1"/>
    <n v="40"/>
    <n v="0.1"/>
    <n v="5540.9000000000005"/>
    <n v="2659.6320000000001"/>
    <n v="9973.6200000000008"/>
    <n v="4654.3560000000007"/>
  </r>
  <r>
    <s v="SO - 0007409"/>
    <s v="In-Store"/>
    <s v="WARE-PUJ1005"/>
    <d v="2020-06-18T00:00:00"/>
    <x v="865"/>
    <d v="2020-10-25T00:00:00"/>
    <x v="619"/>
    <n v="14"/>
    <s v="USD"/>
    <x v="13"/>
    <n v="2"/>
    <n v="21"/>
    <n v="306"/>
    <x v="0"/>
    <n v="20"/>
    <n v="0.05"/>
    <n v="6003.2"/>
    <n v="2401.2800000000002"/>
    <n v="28515.199999999997"/>
    <n v="16508.799999999996"/>
  </r>
  <r>
    <s v="SO - 0007410"/>
    <s v="Distributor"/>
    <s v="WARE-NMK1003"/>
    <d v="2020-06-18T00:00:00"/>
    <x v="865"/>
    <d v="2020-10-16T00:00:00"/>
    <x v="637"/>
    <n v="29"/>
    <s v="USD"/>
    <x v="8"/>
    <n v="23"/>
    <n v="1"/>
    <n v="131"/>
    <x v="0"/>
    <n v="5"/>
    <n v="0.1"/>
    <n v="864.30000000000007"/>
    <n v="656.86800000000005"/>
    <n v="777.87000000000012"/>
    <n v="121.00200000000007"/>
  </r>
  <r>
    <s v="SO - 0007411"/>
    <s v="Wholesale"/>
    <s v="WARE-NMK1003"/>
    <d v="2020-06-18T00:00:00"/>
    <x v="865"/>
    <d v="2020-10-17T00:00:00"/>
    <x v="619"/>
    <n v="14"/>
    <s v="USD"/>
    <x v="25"/>
    <n v="27"/>
    <n v="11"/>
    <n v="90"/>
    <x v="1"/>
    <n v="14"/>
    <n v="0.05"/>
    <n v="1092.1000000000001"/>
    <n v="502.3660000000001"/>
    <n v="5187.4750000000004"/>
    <n v="2675.645"/>
  </r>
  <r>
    <s v="SO - 0007412"/>
    <s v="Online"/>
    <s v="WARE-UHY1004"/>
    <d v="2020-06-18T00:00:00"/>
    <x v="866"/>
    <d v="2020-10-15T00:00:00"/>
    <x v="632"/>
    <n v="22"/>
    <s v="USD"/>
    <x v="18"/>
    <n v="13"/>
    <n v="30"/>
    <n v="234"/>
    <x v="1"/>
    <n v="35"/>
    <n v="0.05"/>
    <n v="2452.2000000000003"/>
    <n v="1814.6280000000002"/>
    <n v="18636.72"/>
    <n v="4119.6959999999999"/>
  </r>
  <r>
    <s v="SO - 0007413"/>
    <s v="Online"/>
    <s v="WARE-MKL1006"/>
    <d v="2020-06-18T00:00:00"/>
    <x v="866"/>
    <d v="2020-11-10T00:00:00"/>
    <x v="632"/>
    <n v="22"/>
    <s v="USD"/>
    <x v="1"/>
    <n v="14"/>
    <n v="37"/>
    <n v="360"/>
    <x v="2"/>
    <n v="8"/>
    <n v="0.15"/>
    <n v="207.70000000000002"/>
    <n v="176.54500000000002"/>
    <n v="353.09000000000003"/>
    <n v="0"/>
  </r>
  <r>
    <s v="SO - 0007414"/>
    <s v="Online"/>
    <s v="WARE-NMK1003"/>
    <d v="2020-06-18T00:00:00"/>
    <x v="866"/>
    <d v="2020-11-08T00:00:00"/>
    <x v="630"/>
    <n v="21"/>
    <s v="USD"/>
    <x v="16"/>
    <n v="18"/>
    <n v="43"/>
    <n v="124"/>
    <x v="1"/>
    <n v="35"/>
    <n v="0.1"/>
    <n v="5313.1"/>
    <n v="2815.9430000000002"/>
    <n v="9563.5800000000017"/>
    <n v="3931.6940000000013"/>
  </r>
  <r>
    <s v="SO - 0007415"/>
    <s v="In-Store"/>
    <s v="WARE-NMK1003"/>
    <d v="2020-06-18T00:00:00"/>
    <x v="866"/>
    <d v="2020-10-26T00:00:00"/>
    <x v="622"/>
    <n v="9"/>
    <s v="USD"/>
    <x v="6"/>
    <n v="10"/>
    <n v="28"/>
    <n v="111"/>
    <x v="1"/>
    <n v="43"/>
    <n v="0.1"/>
    <n v="1132.3"/>
    <n v="826.57899999999995"/>
    <n v="5095.3500000000004"/>
    <n v="962.45500000000084"/>
  </r>
  <r>
    <s v="SO - 0007416"/>
    <s v="Distributor"/>
    <s v="WARE-PUJ1005"/>
    <d v="2020-06-18T00:00:00"/>
    <x v="866"/>
    <d v="2020-11-09T00:00:00"/>
    <x v="613"/>
    <n v="3"/>
    <s v="USD"/>
    <x v="15"/>
    <n v="24"/>
    <n v="15"/>
    <n v="265"/>
    <x v="0"/>
    <n v="20"/>
    <n v="0.05"/>
    <n v="3953"/>
    <n v="1699.79"/>
    <n v="11266.05"/>
    <n v="6166.6799999999994"/>
  </r>
  <r>
    <s v="SO - 0007417"/>
    <s v="In-Store"/>
    <s v="WARE-NBV1002"/>
    <d v="2020-06-18T00:00:00"/>
    <x v="866"/>
    <d v="2020-10-17T00:00:00"/>
    <x v="621"/>
    <n v="7"/>
    <s v="USD"/>
    <x v="27"/>
    <n v="1"/>
    <n v="36"/>
    <n v="80"/>
    <x v="1"/>
    <n v="36"/>
    <n v="0.05"/>
    <n v="5440.4000000000005"/>
    <n v="4461.1280000000006"/>
    <n v="10336.76"/>
    <n v="1414.503999999999"/>
  </r>
  <r>
    <s v="SO - 0007418"/>
    <s v="In-Store"/>
    <s v="WARE-NMK1003"/>
    <d v="2020-06-18T00:00:00"/>
    <x v="866"/>
    <d v="2020-11-04T00:00:00"/>
    <x v="638"/>
    <n v="38"/>
    <s v="USD"/>
    <x v="0"/>
    <n v="6"/>
    <n v="46"/>
    <n v="155"/>
    <x v="2"/>
    <n v="13"/>
    <n v="0.05"/>
    <n v="1011.7"/>
    <n v="829.59399999999994"/>
    <n v="2883.3450000000003"/>
    <n v="394.56300000000056"/>
  </r>
  <r>
    <s v="SO - 0007419"/>
    <s v="In-Store"/>
    <s v="WARE-MKL1006"/>
    <d v="2020-06-18T00:00:00"/>
    <x v="866"/>
    <d v="2020-10-23T00:00:00"/>
    <x v="629"/>
    <n v="17"/>
    <s v="USD"/>
    <x v="10"/>
    <n v="9"/>
    <n v="37"/>
    <n v="336"/>
    <x v="1"/>
    <n v="29"/>
    <n v="0.4"/>
    <n v="716.9"/>
    <n v="508.99899999999997"/>
    <n v="3441.12"/>
    <n v="-630.87199999999984"/>
  </r>
  <r>
    <s v="SO - 0007420"/>
    <s v="In-Store"/>
    <s v="WARE-NMK1003"/>
    <d v="2020-06-18T00:00:00"/>
    <x v="866"/>
    <d v="2020-11-06T00:00:00"/>
    <x v="624"/>
    <n v="14"/>
    <s v="USD"/>
    <x v="14"/>
    <n v="7"/>
    <n v="44"/>
    <n v="203"/>
    <x v="0"/>
    <n v="34"/>
    <n v="0.2"/>
    <n v="207.70000000000002"/>
    <n v="153.69800000000001"/>
    <n v="996.96"/>
    <n v="74.771999999999935"/>
  </r>
  <r>
    <s v="SO - 0007421"/>
    <s v="In-Store"/>
    <s v="WARE-MKL1006"/>
    <d v="2020-06-18T00:00:00"/>
    <x v="866"/>
    <d v="2020-10-23T00:00:00"/>
    <x v="613"/>
    <n v="3"/>
    <s v="USD"/>
    <x v="10"/>
    <n v="9"/>
    <n v="39"/>
    <n v="357"/>
    <x v="1"/>
    <n v="3"/>
    <n v="7.4999999999999997E-2"/>
    <n v="3839.1"/>
    <n v="2303.46"/>
    <n v="21307.005000000001"/>
    <n v="7486.2450000000008"/>
  </r>
  <r>
    <s v="SO - 0007422"/>
    <s v="In-Store"/>
    <s v="WARE-UHY1004"/>
    <d v="2020-06-18T00:00:00"/>
    <x v="866"/>
    <d v="2020-10-15T00:00:00"/>
    <x v="626"/>
    <n v="8"/>
    <s v="USD"/>
    <x v="11"/>
    <n v="5"/>
    <n v="33"/>
    <n v="235"/>
    <x v="4"/>
    <n v="9"/>
    <n v="7.4999999999999997E-2"/>
    <n v="3383.5"/>
    <n v="2774.47"/>
    <n v="12518.95"/>
    <n v="1421.0700000000015"/>
  </r>
  <r>
    <s v="SO - 0007423"/>
    <s v="In-Store"/>
    <s v="WARE-XYS1001"/>
    <d v="2020-06-18T00:00:00"/>
    <x v="867"/>
    <d v="2020-10-27T00:00:00"/>
    <x v="630"/>
    <n v="20"/>
    <s v="USD"/>
    <x v="11"/>
    <n v="5"/>
    <n v="49"/>
    <n v="17"/>
    <x v="0"/>
    <n v="34"/>
    <n v="0.15"/>
    <n v="857.6"/>
    <n v="445.95200000000006"/>
    <n v="2186.88"/>
    <n v="849.02399999999989"/>
  </r>
  <r>
    <s v="SO - 0007424"/>
    <s v="Online"/>
    <s v="WARE-XYS1001"/>
    <d v="2020-06-18T00:00:00"/>
    <x v="867"/>
    <d v="2020-10-19T00:00:00"/>
    <x v="622"/>
    <n v="8"/>
    <s v="USD"/>
    <x v="17"/>
    <n v="20"/>
    <n v="6"/>
    <n v="16"/>
    <x v="2"/>
    <n v="8"/>
    <n v="0.1"/>
    <n v="730.30000000000007"/>
    <n v="496.6040000000001"/>
    <n v="5258.1600000000008"/>
    <n v="1285.328"/>
  </r>
  <r>
    <s v="SO - 0007425"/>
    <s v="Wholesale"/>
    <s v="WARE-XYS1001"/>
    <d v="2020-06-18T00:00:00"/>
    <x v="867"/>
    <d v="2020-11-07T00:00:00"/>
    <x v="626"/>
    <n v="7"/>
    <s v="USD"/>
    <x v="3"/>
    <n v="28"/>
    <n v="28"/>
    <n v="33"/>
    <x v="1"/>
    <n v="33"/>
    <n v="7.4999999999999997E-2"/>
    <n v="1902.8"/>
    <n v="1065.568"/>
    <n v="1760.0900000000001"/>
    <n v="694.52200000000016"/>
  </r>
  <r>
    <s v="SO - 0007426"/>
    <s v="In-Store"/>
    <s v="WARE-PUJ1005"/>
    <d v="2020-06-18T00:00:00"/>
    <x v="867"/>
    <d v="2020-10-23T00:00:00"/>
    <x v="621"/>
    <n v="6"/>
    <s v="USD"/>
    <x v="11"/>
    <n v="5"/>
    <n v="1"/>
    <n v="286"/>
    <x v="1"/>
    <n v="31"/>
    <n v="0.2"/>
    <n v="2994.9"/>
    <n v="2455.8179999999998"/>
    <n v="9583.68"/>
    <n v="-239.59199999999873"/>
  </r>
  <r>
    <s v="SO - 0007427"/>
    <s v="In-Store"/>
    <s v="WARE-NMK1003"/>
    <d v="2020-06-18T00:00:00"/>
    <x v="867"/>
    <d v="2020-10-23T00:00:00"/>
    <x v="621"/>
    <n v="6"/>
    <s v="USD"/>
    <x v="14"/>
    <n v="7"/>
    <n v="47"/>
    <n v="149"/>
    <x v="1"/>
    <n v="24"/>
    <n v="7.4999999999999997E-2"/>
    <n v="3986.5"/>
    <n v="2072.98"/>
    <n v="29500.100000000002"/>
    <n v="12916.260000000002"/>
  </r>
  <r>
    <s v="SO - 0007428"/>
    <s v="In-Store"/>
    <s v="WARE-PUJ1005"/>
    <d v="2020-06-18T00:00:00"/>
    <x v="867"/>
    <d v="2020-10-16T00:00:00"/>
    <x v="622"/>
    <n v="8"/>
    <s v="USD"/>
    <x v="6"/>
    <n v="10"/>
    <n v="9"/>
    <n v="327"/>
    <x v="3"/>
    <n v="25"/>
    <n v="0.4"/>
    <n v="770.5"/>
    <n v="562.46500000000003"/>
    <n v="924.59999999999991"/>
    <n v="-200.33000000000015"/>
  </r>
  <r>
    <s v="SO - 0007429"/>
    <s v="Online"/>
    <s v="WARE-XYS1001"/>
    <d v="2020-06-18T00:00:00"/>
    <x v="868"/>
    <d v="2020-10-22T00:00:00"/>
    <x v="621"/>
    <n v="5"/>
    <s v="USD"/>
    <x v="18"/>
    <n v="13"/>
    <n v="34"/>
    <n v="11"/>
    <x v="1"/>
    <n v="33"/>
    <n v="0.05"/>
    <n v="3966.4"/>
    <n v="2974.8"/>
    <n v="7536.16"/>
    <n v="1586.5599999999995"/>
  </r>
  <r>
    <s v="SO - 0007430"/>
    <s v="Online"/>
    <s v="WARE-PUJ1005"/>
    <d v="2020-06-18T00:00:00"/>
    <x v="868"/>
    <d v="2020-11-02T00:00:00"/>
    <x v="619"/>
    <n v="11"/>
    <s v="USD"/>
    <x v="16"/>
    <n v="18"/>
    <n v="49"/>
    <n v="283"/>
    <x v="1"/>
    <n v="29"/>
    <n v="7.4999999999999997E-2"/>
    <n v="944.7"/>
    <n v="651.84299999999996"/>
    <n v="2621.5425000000005"/>
    <n v="666.01350000000048"/>
  </r>
  <r>
    <s v="SO - 0007431"/>
    <s v="Distributor"/>
    <s v="WARE-NMK1003"/>
    <d v="2020-06-18T00:00:00"/>
    <x v="868"/>
    <d v="2020-10-20T00:00:00"/>
    <x v="626"/>
    <n v="6"/>
    <s v="USD"/>
    <x v="2"/>
    <n v="21"/>
    <n v="20"/>
    <n v="95"/>
    <x v="1"/>
    <n v="44"/>
    <n v="0.15"/>
    <n v="911.2"/>
    <n v="537.60799999999995"/>
    <n v="774.52"/>
    <n v="236.91200000000003"/>
  </r>
  <r>
    <s v="SO - 0007432"/>
    <s v="Distributor"/>
    <s v="WARE-XYS1001"/>
    <d v="2020-06-18T00:00:00"/>
    <x v="868"/>
    <d v="2020-10-17T00:00:00"/>
    <x v="624"/>
    <n v="12"/>
    <s v="USD"/>
    <x v="4"/>
    <n v="22"/>
    <n v="9"/>
    <n v="39"/>
    <x v="0"/>
    <n v="22"/>
    <n v="0.1"/>
    <n v="2519.2000000000003"/>
    <n v="1662.6720000000003"/>
    <n v="6801.84"/>
    <n v="1813.8239999999996"/>
  </r>
  <r>
    <s v="SO - 0007433"/>
    <s v="Distributor"/>
    <s v="WARE-NMK1003"/>
    <d v="2020-06-18T00:00:00"/>
    <x v="868"/>
    <d v="2020-10-18T00:00:00"/>
    <x v="629"/>
    <n v="15"/>
    <s v="USD"/>
    <x v="12"/>
    <n v="25"/>
    <n v="43"/>
    <n v="118"/>
    <x v="0"/>
    <n v="19"/>
    <n v="0.05"/>
    <n v="241.20000000000002"/>
    <n v="154.36800000000002"/>
    <n v="687.42"/>
    <n v="224.31599999999992"/>
  </r>
  <r>
    <s v="SO - 0007434"/>
    <s v="Online"/>
    <s v="WARE-NMK1003"/>
    <d v="2020-06-18T00:00:00"/>
    <x v="868"/>
    <d v="2020-10-26T00:00:00"/>
    <x v="635"/>
    <n v="21"/>
    <s v="USD"/>
    <x v="23"/>
    <n v="15"/>
    <n v="10"/>
    <n v="122"/>
    <x v="3"/>
    <n v="6"/>
    <n v="0.15"/>
    <n v="1768.8"/>
    <n v="1238.1599999999999"/>
    <n v="6013.92"/>
    <n v="1061.2800000000007"/>
  </r>
  <r>
    <s v="SO - 0007435"/>
    <s v="Distributor"/>
    <s v="WARE-NMK1003"/>
    <d v="2020-06-18T00:00:00"/>
    <x v="868"/>
    <d v="2020-11-02T00:00:00"/>
    <x v="630"/>
    <n v="19"/>
    <s v="USD"/>
    <x v="4"/>
    <n v="22"/>
    <n v="39"/>
    <n v="188"/>
    <x v="1"/>
    <n v="33"/>
    <n v="7.4999999999999997E-2"/>
    <n v="1118.9000000000001"/>
    <n v="839.17500000000007"/>
    <n v="1034.9825000000001"/>
    <n v="195.8075"/>
  </r>
  <r>
    <s v="SO - 0007436"/>
    <s v="Online"/>
    <s v="WARE-PUJ1005"/>
    <d v="2020-06-18T00:00:00"/>
    <x v="868"/>
    <d v="2020-11-11T00:00:00"/>
    <x v="629"/>
    <n v="15"/>
    <s v="USD"/>
    <x v="23"/>
    <n v="15"/>
    <n v="6"/>
    <n v="284"/>
    <x v="1"/>
    <n v="23"/>
    <n v="0.15"/>
    <n v="1232.8"/>
    <n v="813.64800000000002"/>
    <n v="3143.6399999999994"/>
    <n v="702.69599999999946"/>
  </r>
  <r>
    <s v="SO - 0007437"/>
    <s v="Online"/>
    <s v="WARE-NMK1003"/>
    <d v="2020-06-18T00:00:00"/>
    <x v="868"/>
    <d v="2020-10-31T00:00:00"/>
    <x v="616"/>
    <n v="8"/>
    <s v="USD"/>
    <x v="18"/>
    <n v="13"/>
    <n v="8"/>
    <n v="100"/>
    <x v="1"/>
    <n v="29"/>
    <n v="7.4999999999999997E-2"/>
    <n v="3819"/>
    <n v="2902.44"/>
    <n v="21195.45"/>
    <n v="3780.8100000000013"/>
  </r>
  <r>
    <s v="SO - 0007438"/>
    <s v="Distributor"/>
    <s v="WARE-PUJ1005"/>
    <d v="2020-06-18T00:00:00"/>
    <x v="868"/>
    <d v="2020-10-26T00:00:00"/>
    <x v="622"/>
    <n v="7"/>
    <s v="USD"/>
    <x v="15"/>
    <n v="24"/>
    <n v="10"/>
    <n v="315"/>
    <x v="1"/>
    <n v="43"/>
    <n v="0.05"/>
    <n v="3919.5"/>
    <n v="2508.48"/>
    <n v="22341.149999999998"/>
    <n v="7290.2699999999968"/>
  </r>
  <r>
    <s v="SO - 0007439"/>
    <s v="Wholesale"/>
    <s v="WARE-XYS1001"/>
    <d v="2020-06-18T00:00:00"/>
    <x v="868"/>
    <d v="2020-10-25T00:00:00"/>
    <x v="616"/>
    <n v="8"/>
    <s v="USD"/>
    <x v="25"/>
    <n v="27"/>
    <n v="9"/>
    <n v="17"/>
    <x v="0"/>
    <n v="22"/>
    <n v="0.2"/>
    <n v="3028.4"/>
    <n v="1907.8920000000001"/>
    <n v="4845.4400000000005"/>
    <n v="1029.6560000000004"/>
  </r>
  <r>
    <s v="SO - 0007440"/>
    <s v="Distributor"/>
    <s v="WARE-XYS1001"/>
    <d v="2020-06-18T00:00:00"/>
    <x v="868"/>
    <d v="2020-11-06T00:00:00"/>
    <x v="627"/>
    <n v="18"/>
    <s v="USD"/>
    <x v="12"/>
    <n v="25"/>
    <n v="48"/>
    <n v="27"/>
    <x v="2"/>
    <n v="8"/>
    <n v="0.3"/>
    <n v="227.8"/>
    <n v="157.18199999999999"/>
    <n v="159.46"/>
    <n v="2.27800000000002"/>
  </r>
  <r>
    <s v="SO - 0007441"/>
    <s v="Wholesale"/>
    <s v="WARE-MKL1006"/>
    <d v="2020-06-18T00:00:00"/>
    <x v="868"/>
    <d v="2020-11-07T00:00:00"/>
    <x v="627"/>
    <n v="18"/>
    <s v="USD"/>
    <x v="25"/>
    <n v="27"/>
    <n v="37"/>
    <n v="336"/>
    <x v="1"/>
    <n v="43"/>
    <n v="0.05"/>
    <n v="1882.7"/>
    <n v="1581.4680000000001"/>
    <n v="14308.52"/>
    <n v="1656.7759999999998"/>
  </r>
  <r>
    <s v="SO - 0007442"/>
    <s v="Distributor"/>
    <s v="WARE-UHY1004"/>
    <d v="2020-06-18T00:00:00"/>
    <x v="869"/>
    <d v="2020-10-29T00:00:00"/>
    <x v="635"/>
    <n v="20"/>
    <s v="USD"/>
    <x v="8"/>
    <n v="23"/>
    <n v="25"/>
    <n v="207"/>
    <x v="2"/>
    <n v="8"/>
    <n v="0.4"/>
    <n v="864.30000000000007"/>
    <n v="363.00600000000003"/>
    <n v="3111.48"/>
    <n v="933.44399999999996"/>
  </r>
  <r>
    <s v="SO - 0007443"/>
    <s v="Distributor"/>
    <s v="WARE-NMK1003"/>
    <d v="2020-06-18T00:00:00"/>
    <x v="869"/>
    <d v="2020-11-11T00:00:00"/>
    <x v="621"/>
    <n v="4"/>
    <s v="USD"/>
    <x v="12"/>
    <n v="25"/>
    <n v="29"/>
    <n v="106"/>
    <x v="4"/>
    <n v="18"/>
    <n v="0.05"/>
    <n v="2800.6"/>
    <n v="2380.5099999999998"/>
    <n v="2660.5699999999997"/>
    <n v="280.05999999999995"/>
  </r>
  <r>
    <s v="SO - 0007444"/>
    <s v="In-Store"/>
    <s v="WARE-NMK1003"/>
    <d v="2020-06-18T00:00:00"/>
    <x v="869"/>
    <d v="2020-11-03T00:00:00"/>
    <x v="619"/>
    <n v="10"/>
    <s v="USD"/>
    <x v="26"/>
    <n v="3"/>
    <n v="5"/>
    <n v="196"/>
    <x v="1"/>
    <n v="27"/>
    <n v="7.4999999999999997E-2"/>
    <n v="1125.6000000000001"/>
    <n v="596.5680000000001"/>
    <n v="7288.2600000000011"/>
    <n v="3112.2840000000006"/>
  </r>
  <r>
    <s v="SO - 0007445"/>
    <s v="Online"/>
    <s v="WARE-NBV1002"/>
    <d v="2020-06-18T00:00:00"/>
    <x v="869"/>
    <d v="2020-10-31T00:00:00"/>
    <x v="622"/>
    <n v="6"/>
    <s v="USD"/>
    <x v="23"/>
    <n v="15"/>
    <n v="22"/>
    <n v="79"/>
    <x v="0"/>
    <n v="20"/>
    <n v="0.05"/>
    <n v="5889.3"/>
    <n v="4711.4400000000005"/>
    <n v="44758.68"/>
    <n v="7067.1599999999962"/>
  </r>
  <r>
    <s v="SO - 0007446"/>
    <s v="Online"/>
    <s v="WARE-PUJ1005"/>
    <d v="2020-06-18T00:00:00"/>
    <x v="869"/>
    <d v="2020-11-04T00:00:00"/>
    <x v="616"/>
    <n v="7"/>
    <s v="USD"/>
    <x v="16"/>
    <n v="18"/>
    <n v="9"/>
    <n v="317"/>
    <x v="1"/>
    <n v="33"/>
    <n v="0.05"/>
    <n v="1045.2"/>
    <n v="846.61200000000008"/>
    <n v="3971.7599999999998"/>
    <n v="585.31199999999944"/>
  </r>
  <r>
    <s v="SO - 0007447"/>
    <s v="In-Store"/>
    <s v="WARE-XYS1001"/>
    <d v="2020-06-18T00:00:00"/>
    <x v="869"/>
    <d v="2020-10-23T00:00:00"/>
    <x v="619"/>
    <n v="10"/>
    <s v="USD"/>
    <x v="26"/>
    <n v="3"/>
    <n v="15"/>
    <n v="15"/>
    <x v="0"/>
    <n v="42"/>
    <n v="7.4999999999999997E-2"/>
    <n v="5071.9000000000005"/>
    <n v="4311.1150000000007"/>
    <n v="4691.5075000000006"/>
    <n v="380.39249999999993"/>
  </r>
  <r>
    <s v="SO - 0007448"/>
    <s v="Online"/>
    <s v="WARE-UHY1004"/>
    <d v="2020-06-18T00:00:00"/>
    <x v="869"/>
    <d v="2020-10-24T00:00:00"/>
    <x v="627"/>
    <n v="17"/>
    <s v="USD"/>
    <x v="16"/>
    <n v="18"/>
    <n v="48"/>
    <n v="207"/>
    <x v="3"/>
    <n v="47"/>
    <n v="0.15"/>
    <n v="2358.4"/>
    <n v="1815.9680000000001"/>
    <n v="8018.56"/>
    <n v="754.6880000000001"/>
  </r>
  <r>
    <s v="SO - 0007449"/>
    <s v="Online"/>
    <s v="WARE-NMK1003"/>
    <d v="2020-06-18T00:00:00"/>
    <x v="870"/>
    <d v="2020-11-02T00:00:00"/>
    <x v="632"/>
    <n v="18"/>
    <s v="USD"/>
    <x v="24"/>
    <n v="16"/>
    <n v="6"/>
    <n v="190"/>
    <x v="1"/>
    <n v="27"/>
    <n v="7.4999999999999997E-2"/>
    <n v="1909.5"/>
    <n v="801.99"/>
    <n v="7065.1500000000005"/>
    <n v="3857.1900000000005"/>
  </r>
  <r>
    <s v="SO - 0007450"/>
    <s v="Online"/>
    <s v="WARE-XYS1001"/>
    <d v="2020-06-18T00:00:00"/>
    <x v="870"/>
    <d v="2020-10-23T00:00:00"/>
    <x v="616"/>
    <n v="6"/>
    <s v="USD"/>
    <x v="24"/>
    <n v="16"/>
    <n v="33"/>
    <n v="11"/>
    <x v="4"/>
    <n v="10"/>
    <n v="0.2"/>
    <n v="884.4"/>
    <n v="548.32799999999997"/>
    <n v="2122.56"/>
    <n v="477.57600000000002"/>
  </r>
  <r>
    <s v="SO - 0007451"/>
    <s v="In-Store"/>
    <s v="WARE-UHY1004"/>
    <d v="2020-06-18T00:00:00"/>
    <x v="870"/>
    <d v="2020-10-23T00:00:00"/>
    <x v="619"/>
    <n v="9"/>
    <s v="USD"/>
    <x v="11"/>
    <n v="5"/>
    <n v="32"/>
    <n v="206"/>
    <x v="1"/>
    <n v="32"/>
    <n v="0.4"/>
    <n v="944.7"/>
    <n v="472.35"/>
    <n v="3967.7400000000002"/>
    <n v="661.29"/>
  </r>
  <r>
    <s v="SO - 0007452"/>
    <s v="Distributor"/>
    <s v="WARE-NBV1002"/>
    <d v="2020-06-18T00:00:00"/>
    <x v="870"/>
    <d v="2020-10-28T00:00:00"/>
    <x v="630"/>
    <n v="17"/>
    <s v="USD"/>
    <x v="4"/>
    <n v="22"/>
    <n v="44"/>
    <n v="75"/>
    <x v="0"/>
    <n v="42"/>
    <n v="0.05"/>
    <n v="3658.2000000000003"/>
    <n v="2487.5760000000005"/>
    <n v="27802.32"/>
    <n v="7901.7119999999959"/>
  </r>
  <r>
    <s v="SO - 0007453"/>
    <s v="In-Store"/>
    <s v="WARE-NMK1003"/>
    <d v="2020-06-18T00:00:00"/>
    <x v="871"/>
    <d v="2020-11-11T00:00:00"/>
    <x v="635"/>
    <n v="18"/>
    <s v="USD"/>
    <x v="11"/>
    <n v="5"/>
    <n v="38"/>
    <n v="96"/>
    <x v="2"/>
    <n v="16"/>
    <n v="0.05"/>
    <n v="730.30000000000007"/>
    <n v="452.78600000000006"/>
    <n v="3468.9250000000002"/>
    <n v="1204.9949999999999"/>
  </r>
  <r>
    <s v="SO - 0007454"/>
    <s v="In-Store"/>
    <s v="WARE-XYS1001"/>
    <d v="2020-06-18T00:00:00"/>
    <x v="871"/>
    <d v="2020-10-24T00:00:00"/>
    <x v="639"/>
    <n v="22"/>
    <s v="USD"/>
    <x v="13"/>
    <n v="2"/>
    <n v="34"/>
    <n v="26"/>
    <x v="0"/>
    <n v="42"/>
    <n v="0.1"/>
    <n v="3852.5"/>
    <n v="3082"/>
    <n v="10401.75"/>
    <n v="1155.75"/>
  </r>
  <r>
    <s v="SO - 0007455"/>
    <s v="In-Store"/>
    <s v="WARE-PUJ1005"/>
    <d v="2020-06-18T00:00:00"/>
    <x v="871"/>
    <d v="2020-10-27T00:00:00"/>
    <x v="640"/>
    <n v="26"/>
    <s v="USD"/>
    <x v="0"/>
    <n v="6"/>
    <n v="45"/>
    <n v="325"/>
    <x v="2"/>
    <n v="1"/>
    <n v="0.2"/>
    <n v="1045.2"/>
    <n v="449.43600000000004"/>
    <n v="836.16000000000008"/>
    <n v="386.72400000000005"/>
  </r>
  <r>
    <s v="SO - 0007456"/>
    <s v="In-Store"/>
    <s v="WARE-XYS1001"/>
    <d v="2020-06-18T00:00:00"/>
    <x v="871"/>
    <d v="2020-10-31T00:00:00"/>
    <x v="629"/>
    <n v="12"/>
    <s v="USD"/>
    <x v="22"/>
    <n v="11"/>
    <n v="15"/>
    <n v="54"/>
    <x v="1"/>
    <n v="3"/>
    <n v="7.4999999999999997E-2"/>
    <n v="1896.1000000000001"/>
    <n v="796.36200000000008"/>
    <n v="14031.140000000001"/>
    <n v="7660.2440000000006"/>
  </r>
  <r>
    <s v="SO - 0007457"/>
    <s v="Online"/>
    <s v="WARE-MKL1006"/>
    <d v="2020-06-18T00:00:00"/>
    <x v="871"/>
    <d v="2020-10-22T00:00:00"/>
    <x v="628"/>
    <n v="11"/>
    <s v="USD"/>
    <x v="18"/>
    <n v="13"/>
    <n v="10"/>
    <n v="337"/>
    <x v="1"/>
    <n v="27"/>
    <n v="0.1"/>
    <n v="1045.2"/>
    <n v="637.572"/>
    <n v="1881.3600000000001"/>
    <n v="606.21600000000012"/>
  </r>
  <r>
    <s v="SO - 0007458"/>
    <s v="In-Store"/>
    <s v="WARE-PUJ1005"/>
    <d v="2020-06-18T00:00:00"/>
    <x v="871"/>
    <d v="2020-11-04T00:00:00"/>
    <x v="628"/>
    <n v="11"/>
    <s v="USD"/>
    <x v="7"/>
    <n v="4"/>
    <n v="31"/>
    <n v="320"/>
    <x v="1"/>
    <n v="11"/>
    <n v="0.3"/>
    <n v="1112.2"/>
    <n v="633.95399999999995"/>
    <n v="5449.78"/>
    <n v="1012.1019999999999"/>
  </r>
  <r>
    <s v="SO - 0007459"/>
    <s v="In-Store"/>
    <s v="WARE-NMK1003"/>
    <d v="2020-06-18T00:00:00"/>
    <x v="871"/>
    <d v="2020-11-01T00:00:00"/>
    <x v="625"/>
    <n v="10"/>
    <s v="USD"/>
    <x v="6"/>
    <n v="10"/>
    <n v="28"/>
    <n v="152"/>
    <x v="4"/>
    <n v="9"/>
    <n v="0.1"/>
    <n v="1025.1000000000001"/>
    <n v="717.57"/>
    <n v="3690.3600000000006"/>
    <n v="820.08000000000038"/>
  </r>
  <r>
    <s v="SO - 0007460"/>
    <s v="In-Store"/>
    <s v="WARE-XYS1001"/>
    <d v="2020-06-18T00:00:00"/>
    <x v="871"/>
    <d v="2020-10-23T00:00:00"/>
    <x v="641"/>
    <n v="29"/>
    <s v="USD"/>
    <x v="27"/>
    <n v="1"/>
    <n v="3"/>
    <n v="5"/>
    <x v="2"/>
    <n v="8"/>
    <n v="0.1"/>
    <n v="1011.7"/>
    <n v="556.43500000000006"/>
    <n v="1821.0600000000002"/>
    <n v="708.19"/>
  </r>
  <r>
    <s v="SO - 0007461"/>
    <s v="Online"/>
    <s v="WARE-NBV1002"/>
    <d v="2020-06-18T00:00:00"/>
    <x v="871"/>
    <d v="2020-11-06T00:00:00"/>
    <x v="625"/>
    <n v="10"/>
    <s v="USD"/>
    <x v="1"/>
    <n v="14"/>
    <n v="44"/>
    <n v="76"/>
    <x v="1"/>
    <n v="30"/>
    <n v="0.15"/>
    <n v="3892.7000000000003"/>
    <n v="2763.817"/>
    <n v="9926.3850000000002"/>
    <n v="1634.9339999999993"/>
  </r>
  <r>
    <s v="SO - 0007462"/>
    <s v="In-Store"/>
    <s v="WARE-UHY1004"/>
    <d v="2020-06-18T00:00:00"/>
    <x v="871"/>
    <d v="2020-10-20T00:00:00"/>
    <x v="640"/>
    <n v="26"/>
    <s v="USD"/>
    <x v="0"/>
    <n v="6"/>
    <n v="48"/>
    <n v="217"/>
    <x v="2"/>
    <n v="7"/>
    <n v="7.4999999999999997E-2"/>
    <n v="2338.3000000000002"/>
    <n v="1823.8740000000003"/>
    <n v="8651.7100000000009"/>
    <n v="1356.2139999999999"/>
  </r>
  <r>
    <s v="SO - 0007463"/>
    <s v="Distributor"/>
    <s v="WARE-PUJ1005"/>
    <d v="2020-06-18T00:00:00"/>
    <x v="872"/>
    <d v="2020-11-01T00:00:00"/>
    <x v="630"/>
    <n v="15"/>
    <s v="USD"/>
    <x v="2"/>
    <n v="21"/>
    <n v="37"/>
    <n v="270"/>
    <x v="2"/>
    <n v="16"/>
    <n v="0.4"/>
    <n v="227.8"/>
    <n v="102.51"/>
    <n v="820.08"/>
    <n v="205.01999999999998"/>
  </r>
  <r>
    <s v="SO - 0007464"/>
    <s v="In-Store"/>
    <s v="WARE-PUJ1005"/>
    <d v="2020-06-18T00:00:00"/>
    <x v="872"/>
    <d v="2020-10-22T00:00:00"/>
    <x v="628"/>
    <n v="10"/>
    <s v="USD"/>
    <x v="6"/>
    <n v="10"/>
    <n v="8"/>
    <n v="312"/>
    <x v="1"/>
    <n v="17"/>
    <n v="0.05"/>
    <n v="1078.7"/>
    <n v="765.87699999999995"/>
    <n v="5123.8249999999998"/>
    <n v="1294.44"/>
  </r>
  <r>
    <s v="SO - 0007465"/>
    <s v="In-Store"/>
    <s v="WARE-NMK1003"/>
    <d v="2020-06-18T00:00:00"/>
    <x v="872"/>
    <d v="2020-11-13T00:00:00"/>
    <x v="619"/>
    <n v="7"/>
    <s v="USD"/>
    <x v="9"/>
    <n v="8"/>
    <n v="46"/>
    <n v="200"/>
    <x v="4"/>
    <n v="18"/>
    <n v="7.4999999999999997E-2"/>
    <n v="1038.5"/>
    <n v="747.72"/>
    <n v="7684.9000000000005"/>
    <n v="1703.1400000000003"/>
  </r>
  <r>
    <s v="SO - 0007466"/>
    <s v="Wholesale"/>
    <s v="WARE-NMK1003"/>
    <d v="2020-06-18T00:00:00"/>
    <x v="872"/>
    <d v="2020-10-21T00:00:00"/>
    <x v="616"/>
    <n v="4"/>
    <s v="USD"/>
    <x v="21"/>
    <n v="26"/>
    <n v="4"/>
    <n v="110"/>
    <x v="4"/>
    <n v="10"/>
    <n v="0.4"/>
    <n v="3296.4"/>
    <n v="2340.444"/>
    <n v="9889.1999999999989"/>
    <n v="-1813.0200000000004"/>
  </r>
  <r>
    <s v="SO - 0007467"/>
    <s v="Online"/>
    <s v="WARE-UHY1004"/>
    <d v="2020-06-18T00:00:00"/>
    <x v="872"/>
    <d v="2020-11-03T00:00:00"/>
    <x v="629"/>
    <n v="11"/>
    <s v="USD"/>
    <x v="19"/>
    <n v="19"/>
    <n v="45"/>
    <n v="259"/>
    <x v="1"/>
    <n v="21"/>
    <n v="0.15"/>
    <n v="1038.5"/>
    <n v="425.78499999999997"/>
    <n v="3530.9"/>
    <n v="1827.7600000000002"/>
  </r>
  <r>
    <s v="SO - 0007468"/>
    <s v="Online"/>
    <s v="WARE-MKL1006"/>
    <d v="2020-06-18T00:00:00"/>
    <x v="872"/>
    <d v="2020-11-13T00:00:00"/>
    <x v="627"/>
    <n v="14"/>
    <s v="USD"/>
    <x v="24"/>
    <n v="16"/>
    <n v="27"/>
    <n v="332"/>
    <x v="1"/>
    <n v="14"/>
    <n v="0.1"/>
    <n v="2592.9"/>
    <n v="2100.2490000000003"/>
    <n v="2333.61"/>
    <n v="233.36099999999988"/>
  </r>
  <r>
    <s v="SO - 0007469"/>
    <s v="Wholesale"/>
    <s v="WARE-PUJ1005"/>
    <d v="2020-06-18T00:00:00"/>
    <x v="873"/>
    <d v="2020-10-30T00:00:00"/>
    <x v="632"/>
    <n v="15"/>
    <s v="USD"/>
    <x v="21"/>
    <n v="26"/>
    <n v="27"/>
    <n v="272"/>
    <x v="2"/>
    <n v="8"/>
    <n v="0.2"/>
    <n v="2425.4"/>
    <n v="1600.7640000000001"/>
    <n v="9701.6"/>
    <n v="1697.7799999999997"/>
  </r>
  <r>
    <s v="SO - 0007470"/>
    <s v="Online"/>
    <s v="WARE-PUJ1005"/>
    <d v="2020-06-18T00:00:00"/>
    <x v="873"/>
    <d v="2020-10-26T00:00:00"/>
    <x v="639"/>
    <n v="20"/>
    <s v="USD"/>
    <x v="1"/>
    <n v="14"/>
    <n v="11"/>
    <n v="319"/>
    <x v="4"/>
    <n v="18"/>
    <n v="0.15"/>
    <n v="5078.6000000000004"/>
    <n v="4113.6660000000002"/>
    <n v="12950.43"/>
    <n v="609.4320000000007"/>
  </r>
  <r>
    <s v="SO - 0007471"/>
    <s v="Wholesale"/>
    <s v="WARE-PUJ1005"/>
    <d v="2020-06-18T00:00:00"/>
    <x v="873"/>
    <d v="2020-10-25T00:00:00"/>
    <x v="619"/>
    <n v="6"/>
    <s v="USD"/>
    <x v="21"/>
    <n v="26"/>
    <n v="38"/>
    <n v="283"/>
    <x v="1"/>
    <n v="27"/>
    <n v="7.4999999999999997E-2"/>
    <n v="1065.3"/>
    <n v="543.303"/>
    <n v="985.40250000000003"/>
    <n v="442.09950000000003"/>
  </r>
  <r>
    <s v="SO - 0007472"/>
    <s v="In-Store"/>
    <s v="WARE-UHY1004"/>
    <d v="2020-06-18T00:00:00"/>
    <x v="873"/>
    <d v="2020-11-17T00:00:00"/>
    <x v="633"/>
    <n v="29"/>
    <s v="USD"/>
    <x v="6"/>
    <n v="10"/>
    <n v="15"/>
    <n v="237"/>
    <x v="2"/>
    <n v="13"/>
    <n v="0.1"/>
    <n v="1762.1000000000001"/>
    <n v="1444.922"/>
    <n v="12687.12"/>
    <n v="1127.7440000000006"/>
  </r>
  <r>
    <s v="SO - 0007473"/>
    <s v="In-Store"/>
    <s v="WARE-MKL1006"/>
    <d v="2020-06-18T00:00:00"/>
    <x v="873"/>
    <d v="2020-10-30T00:00:00"/>
    <x v="627"/>
    <n v="13"/>
    <s v="USD"/>
    <x v="14"/>
    <n v="7"/>
    <n v="25"/>
    <n v="354"/>
    <x v="1"/>
    <n v="17"/>
    <n v="0.05"/>
    <n v="2599.6"/>
    <n v="1819.7199999999998"/>
    <n v="4939.24"/>
    <n v="1299.8000000000002"/>
  </r>
  <r>
    <s v="SO - 0007474"/>
    <s v="Wholesale"/>
    <s v="WARE-XYS1001"/>
    <d v="2020-06-18T00:00:00"/>
    <x v="873"/>
    <d v="2020-11-10T00:00:00"/>
    <x v="630"/>
    <n v="14"/>
    <s v="USD"/>
    <x v="25"/>
    <n v="27"/>
    <n v="43"/>
    <n v="41"/>
    <x v="1"/>
    <n v="32"/>
    <n v="0.2"/>
    <n v="2646.5"/>
    <n v="1482.0400000000002"/>
    <n v="16937.600000000002"/>
    <n v="5081.2800000000007"/>
  </r>
  <r>
    <s v="SO - 0007475"/>
    <s v="Online"/>
    <s v="WARE-NMK1003"/>
    <d v="2020-06-18T00:00:00"/>
    <x v="873"/>
    <d v="2020-10-30T00:00:00"/>
    <x v="638"/>
    <n v="31"/>
    <s v="USD"/>
    <x v="1"/>
    <n v="14"/>
    <n v="28"/>
    <n v="203"/>
    <x v="0"/>
    <n v="20"/>
    <n v="0.1"/>
    <n v="951.4"/>
    <n v="780.14799999999991"/>
    <n v="5137.5599999999995"/>
    <n v="456.67200000000048"/>
  </r>
  <r>
    <s v="SO - 0007476"/>
    <s v="Distributor"/>
    <s v="WARE-XYS1001"/>
    <d v="2020-06-18T00:00:00"/>
    <x v="874"/>
    <d v="2020-11-06T00:00:00"/>
    <x v="635"/>
    <n v="15"/>
    <s v="USD"/>
    <x v="15"/>
    <n v="24"/>
    <n v="2"/>
    <n v="7"/>
    <x v="1"/>
    <n v="36"/>
    <n v="7.4999999999999997E-2"/>
    <n v="2432.1"/>
    <n v="1970.001"/>
    <n v="6749.0774999999994"/>
    <n v="839.07449999999972"/>
  </r>
  <r>
    <s v="SO - 0007477"/>
    <s v="Online"/>
    <s v="WARE-MKL1006"/>
    <d v="2020-06-18T00:00:00"/>
    <x v="874"/>
    <d v="2020-11-03T00:00:00"/>
    <x v="628"/>
    <n v="8"/>
    <s v="USD"/>
    <x v="18"/>
    <n v="13"/>
    <n v="2"/>
    <n v="344"/>
    <x v="1"/>
    <n v="41"/>
    <n v="0.4"/>
    <n v="5916.1"/>
    <n v="4673.7190000000001"/>
    <n v="24847.620000000003"/>
    <n v="-7868.4129999999968"/>
  </r>
  <r>
    <s v="SO - 0007478"/>
    <s v="In-Store"/>
    <s v="WARE-NBV1002"/>
    <d v="2020-06-18T00:00:00"/>
    <x v="874"/>
    <d v="2020-10-30T00:00:00"/>
    <x v="636"/>
    <n v="21"/>
    <s v="USD"/>
    <x v="11"/>
    <n v="5"/>
    <n v="5"/>
    <n v="64"/>
    <x v="0"/>
    <n v="15"/>
    <n v="0.05"/>
    <n v="1139"/>
    <n v="694.79"/>
    <n v="1082.05"/>
    <n v="387.26"/>
  </r>
  <r>
    <s v="SO - 0007479"/>
    <s v="In-Store"/>
    <s v="WARE-UHY1004"/>
    <d v="2020-06-18T00:00:00"/>
    <x v="874"/>
    <d v="2020-11-02T00:00:00"/>
    <x v="641"/>
    <n v="26"/>
    <s v="USD"/>
    <x v="6"/>
    <n v="10"/>
    <n v="24"/>
    <n v="248"/>
    <x v="0"/>
    <n v="5"/>
    <n v="0.05"/>
    <n v="2546"/>
    <n v="1884.04"/>
    <n v="19349.599999999999"/>
    <n v="4277.2799999999988"/>
  </r>
  <r>
    <s v="SO - 0007480"/>
    <s v="In-Store"/>
    <s v="WARE-MKL1006"/>
    <d v="2020-06-18T00:00:00"/>
    <x v="874"/>
    <d v="2020-10-31T00:00:00"/>
    <x v="632"/>
    <n v="14"/>
    <s v="USD"/>
    <x v="7"/>
    <n v="4"/>
    <n v="28"/>
    <n v="355"/>
    <x v="2"/>
    <n v="4"/>
    <n v="0.05"/>
    <n v="931.30000000000007"/>
    <n v="530.84100000000001"/>
    <n v="6193.1450000000004"/>
    <n v="2477.2580000000003"/>
  </r>
  <r>
    <s v="SO - 0007481"/>
    <s v="In-Store"/>
    <s v="WARE-NMK1003"/>
    <d v="2020-06-18T00:00:00"/>
    <x v="874"/>
    <d v="2020-11-08T00:00:00"/>
    <x v="629"/>
    <n v="9"/>
    <s v="USD"/>
    <x v="22"/>
    <n v="11"/>
    <n v="45"/>
    <n v="143"/>
    <x v="2"/>
    <n v="8"/>
    <n v="7.4999999999999997E-2"/>
    <n v="3953"/>
    <n v="3360.0499999999997"/>
    <n v="3656.5250000000001"/>
    <n v="296.47500000000036"/>
  </r>
  <r>
    <s v="SO - 0007482"/>
    <s v="Online"/>
    <s v="WARE-NBV1002"/>
    <d v="2020-06-18T00:00:00"/>
    <x v="874"/>
    <d v="2020-11-09T00:00:00"/>
    <x v="636"/>
    <n v="21"/>
    <s v="USD"/>
    <x v="18"/>
    <n v="13"/>
    <n v="27"/>
    <n v="65"/>
    <x v="0"/>
    <n v="5"/>
    <n v="0.15"/>
    <n v="3068.6"/>
    <n v="2454.88"/>
    <n v="15649.859999999999"/>
    <n v="920.57999999999811"/>
  </r>
  <r>
    <s v="SO - 0007483"/>
    <s v="Online"/>
    <s v="WARE-PUJ1005"/>
    <d v="2020-06-18T00:00:00"/>
    <x v="874"/>
    <d v="2020-10-30T00:00:00"/>
    <x v="637"/>
    <n v="20"/>
    <s v="USD"/>
    <x v="17"/>
    <n v="20"/>
    <n v="17"/>
    <n v="309"/>
    <x v="0"/>
    <n v="5"/>
    <n v="0.15"/>
    <n v="944.7"/>
    <n v="566.82000000000005"/>
    <n v="802.995"/>
    <n v="236.17499999999995"/>
  </r>
  <r>
    <s v="SO - 0007484"/>
    <s v="Online"/>
    <s v="WARE-NBV1002"/>
    <d v="2020-06-18T00:00:00"/>
    <x v="874"/>
    <d v="2020-11-13T00:00:00"/>
    <x v="625"/>
    <n v="7"/>
    <s v="USD"/>
    <x v="16"/>
    <n v="18"/>
    <n v="33"/>
    <n v="73"/>
    <x v="2"/>
    <n v="13"/>
    <n v="0.1"/>
    <n v="1239.5"/>
    <n v="842.86"/>
    <n v="1115.55"/>
    <n v="272.68999999999994"/>
  </r>
  <r>
    <s v="SO - 0007485"/>
    <s v="In-Store"/>
    <s v="WARE-PUJ1005"/>
    <d v="2020-06-18T00:00:00"/>
    <x v="874"/>
    <d v="2020-10-30T00:00:00"/>
    <x v="624"/>
    <n v="6"/>
    <s v="USD"/>
    <x v="5"/>
    <n v="12"/>
    <n v="34"/>
    <n v="280"/>
    <x v="0"/>
    <n v="12"/>
    <n v="0.05"/>
    <n v="2338.3000000000002"/>
    <n v="1286.0650000000003"/>
    <n v="6664.1550000000007"/>
    <n v="2805.96"/>
  </r>
  <r>
    <s v="SO - 0007486"/>
    <s v="In-Store"/>
    <s v="WARE-XYS1001"/>
    <d v="2020-06-18T00:00:00"/>
    <x v="874"/>
    <d v="2020-10-27T00:00:00"/>
    <x v="625"/>
    <n v="7"/>
    <s v="USD"/>
    <x v="27"/>
    <n v="1"/>
    <n v="10"/>
    <n v="38"/>
    <x v="1"/>
    <n v="43"/>
    <n v="7.4999999999999997E-2"/>
    <n v="2445.5"/>
    <n v="1760.76"/>
    <n v="11310.4375"/>
    <n v="2506.6375000000007"/>
  </r>
  <r>
    <s v="SO - 0007487"/>
    <s v="In-Store"/>
    <s v="WARE-XYS1001"/>
    <d v="2020-06-18T00:00:00"/>
    <x v="874"/>
    <d v="2020-10-28T00:00:00"/>
    <x v="635"/>
    <n v="15"/>
    <s v="USD"/>
    <x v="6"/>
    <n v="10"/>
    <n v="30"/>
    <n v="58"/>
    <x v="1"/>
    <n v="27"/>
    <n v="0.05"/>
    <n v="214.4"/>
    <n v="145.792"/>
    <n v="1018.4"/>
    <n v="289.43999999999994"/>
  </r>
  <r>
    <s v="SO - 0007488"/>
    <s v="In-Store"/>
    <s v="WARE-NBV1002"/>
    <d v="2020-06-18T00:00:00"/>
    <x v="875"/>
    <d v="2020-11-16T00:00:00"/>
    <x v="639"/>
    <n v="18"/>
    <s v="USD"/>
    <x v="13"/>
    <n v="2"/>
    <n v="19"/>
    <n v="72"/>
    <x v="1"/>
    <n v="21"/>
    <n v="0.05"/>
    <n v="877.7"/>
    <n v="561.72800000000007"/>
    <n v="6670.52"/>
    <n v="2176.6959999999999"/>
  </r>
  <r>
    <s v="SO - 0007489"/>
    <s v="In-Store"/>
    <s v="WARE-NBV1002"/>
    <d v="2020-06-18T00:00:00"/>
    <x v="875"/>
    <d v="2020-10-30T00:00:00"/>
    <x v="641"/>
    <n v="25"/>
    <s v="USD"/>
    <x v="9"/>
    <n v="8"/>
    <n v="19"/>
    <n v="61"/>
    <x v="2"/>
    <n v="13"/>
    <n v="7.4999999999999997E-2"/>
    <n v="2398.6"/>
    <n v="1703.0059999999999"/>
    <n v="8874.82"/>
    <n v="2062.7960000000003"/>
  </r>
  <r>
    <s v="SO - 0007490"/>
    <s v="In-Store"/>
    <s v="WARE-MKL1006"/>
    <d v="2020-06-18T00:00:00"/>
    <x v="875"/>
    <d v="2020-10-26T00:00:00"/>
    <x v="630"/>
    <n v="12"/>
    <s v="USD"/>
    <x v="14"/>
    <n v="7"/>
    <n v="44"/>
    <n v="347"/>
    <x v="1"/>
    <n v="27"/>
    <n v="0.05"/>
    <n v="3999.9"/>
    <n v="2919.9270000000001"/>
    <n v="15199.619999999999"/>
    <n v="3519.9119999999984"/>
  </r>
  <r>
    <s v="SO - 0007491"/>
    <s v="In-Store"/>
    <s v="WARE-PUJ1005"/>
    <d v="2020-06-18T00:00:00"/>
    <x v="875"/>
    <d v="2020-10-30T00:00:00"/>
    <x v="625"/>
    <n v="6"/>
    <s v="USD"/>
    <x v="10"/>
    <n v="9"/>
    <n v="24"/>
    <n v="265"/>
    <x v="1"/>
    <n v="40"/>
    <n v="0.4"/>
    <n v="2412"/>
    <n v="1664.28"/>
    <n v="11577.6"/>
    <n v="-1736.6399999999994"/>
  </r>
  <r>
    <s v="SO - 0007492"/>
    <s v="Online"/>
    <s v="WARE-NMK1003"/>
    <d v="2020-06-18T00:00:00"/>
    <x v="875"/>
    <d v="2020-11-14T00:00:00"/>
    <x v="630"/>
    <n v="12"/>
    <s v="USD"/>
    <x v="5"/>
    <n v="12"/>
    <n v="14"/>
    <n v="180"/>
    <x v="3"/>
    <n v="6"/>
    <n v="0.05"/>
    <n v="2981.5"/>
    <n v="1759.0849999999998"/>
    <n v="8497.2749999999996"/>
    <n v="3220.0200000000004"/>
  </r>
  <r>
    <s v="SO - 0007493"/>
    <s v="Online"/>
    <s v="WARE-UHY1004"/>
    <d v="2020-06-18T00:00:00"/>
    <x v="875"/>
    <d v="2020-11-01T00:00:00"/>
    <x v="637"/>
    <n v="19"/>
    <s v="USD"/>
    <x v="17"/>
    <n v="20"/>
    <n v="13"/>
    <n v="212"/>
    <x v="1"/>
    <n v="43"/>
    <n v="0.15"/>
    <n v="2351.7000000000003"/>
    <n v="1293.4350000000002"/>
    <n v="1998.9450000000002"/>
    <n v="705.51"/>
  </r>
  <r>
    <s v="SO - 0007494"/>
    <s v="Online"/>
    <s v="WARE-XYS1001"/>
    <d v="2020-06-18T00:00:00"/>
    <x v="875"/>
    <d v="2020-10-24T00:00:00"/>
    <x v="628"/>
    <n v="7"/>
    <s v="USD"/>
    <x v="24"/>
    <n v="16"/>
    <n v="29"/>
    <n v="32"/>
    <x v="1"/>
    <n v="43"/>
    <n v="7.4999999999999997E-2"/>
    <n v="1943"/>
    <n v="796.63"/>
    <n v="8986.375"/>
    <n v="5003.2250000000004"/>
  </r>
  <r>
    <s v="SO - 0007495"/>
    <s v="Online"/>
    <s v="WARE-NMK1003"/>
    <d v="2020-06-18T00:00:00"/>
    <x v="875"/>
    <d v="2020-10-24T00:00:00"/>
    <x v="639"/>
    <n v="18"/>
    <s v="USD"/>
    <x v="17"/>
    <n v="20"/>
    <n v="24"/>
    <n v="162"/>
    <x v="0"/>
    <n v="12"/>
    <n v="0.15"/>
    <n v="696.80000000000007"/>
    <n v="292.65600000000001"/>
    <n v="2961.4"/>
    <n v="1498.1200000000001"/>
  </r>
  <r>
    <s v="SO - 0007496"/>
    <s v="Online"/>
    <s v="WARE-NBV1002"/>
    <d v="2020-06-18T00:00:00"/>
    <x v="876"/>
    <d v="2020-10-31T00:00:00"/>
    <x v="635"/>
    <n v="13"/>
    <s v="USD"/>
    <x v="5"/>
    <n v="12"/>
    <n v="11"/>
    <n v="62"/>
    <x v="1"/>
    <n v="45"/>
    <n v="7.4999999999999997E-2"/>
    <n v="1051.9000000000001"/>
    <n v="557.50700000000006"/>
    <n v="6811.0525000000016"/>
    <n v="2908.5035000000012"/>
  </r>
  <r>
    <s v="SO - 0007497"/>
    <s v="Online"/>
    <s v="WARE-NMK1003"/>
    <d v="2020-06-18T00:00:00"/>
    <x v="876"/>
    <d v="2020-11-19T00:00:00"/>
    <x v="628"/>
    <n v="6"/>
    <s v="USD"/>
    <x v="18"/>
    <n v="13"/>
    <n v="47"/>
    <n v="107"/>
    <x v="1"/>
    <n v="24"/>
    <n v="0.15"/>
    <n v="4020"/>
    <n v="2653.2000000000003"/>
    <n v="20502"/>
    <n v="4582.7999999999993"/>
  </r>
  <r>
    <s v="SO - 0007498"/>
    <s v="In-Store"/>
    <s v="WARE-MKL1006"/>
    <d v="2020-06-18T00:00:00"/>
    <x v="876"/>
    <d v="2020-11-04T00:00:00"/>
    <x v="642"/>
    <n v="25"/>
    <s v="USD"/>
    <x v="10"/>
    <n v="9"/>
    <n v="18"/>
    <n v="347"/>
    <x v="0"/>
    <n v="5"/>
    <n v="7.4999999999999997E-2"/>
    <n v="1045.2"/>
    <n v="836.16000000000008"/>
    <n v="6767.670000000001"/>
    <n v="914.55000000000018"/>
  </r>
  <r>
    <s v="SO - 0007499"/>
    <s v="Distributor"/>
    <s v="WARE-XYS1001"/>
    <d v="2020-06-18T00:00:00"/>
    <x v="876"/>
    <d v="2020-10-30T00:00:00"/>
    <x v="628"/>
    <n v="6"/>
    <s v="USD"/>
    <x v="12"/>
    <n v="25"/>
    <n v="2"/>
    <n v="41"/>
    <x v="1"/>
    <n v="2"/>
    <n v="0.15"/>
    <n v="750.4"/>
    <n v="637.83999999999992"/>
    <n v="3827.0399999999995"/>
    <n v="0"/>
  </r>
  <r>
    <s v="SO - 0007500"/>
    <s v="Wholesale"/>
    <s v="WARE-UHY1004"/>
    <d v="2020-06-18T00:00:00"/>
    <x v="876"/>
    <d v="2020-11-10T00:00:00"/>
    <x v="628"/>
    <n v="6"/>
    <s v="USD"/>
    <x v="3"/>
    <n v="28"/>
    <n v="6"/>
    <n v="237"/>
    <x v="1"/>
    <n v="35"/>
    <n v="7.4999999999999997E-2"/>
    <n v="1192.6000000000001"/>
    <n v="644.00400000000013"/>
    <n v="5515.7750000000015"/>
    <n v="2295.755000000001"/>
  </r>
  <r>
    <s v="SO - 0007501"/>
    <s v="Online"/>
    <s v="WARE-UHY1004"/>
    <d v="2020-06-18T00:00:00"/>
    <x v="876"/>
    <d v="2020-11-07T00:00:00"/>
    <x v="627"/>
    <n v="10"/>
    <s v="USD"/>
    <x v="24"/>
    <n v="16"/>
    <n v="32"/>
    <n v="230"/>
    <x v="2"/>
    <n v="1"/>
    <n v="0.4"/>
    <n v="3959.7000000000003"/>
    <n v="2098.6410000000001"/>
    <n v="7127.46"/>
    <n v="831.53699999999935"/>
  </r>
  <r>
    <s v="SO - 0007502"/>
    <s v="Distributor"/>
    <s v="WARE-PUJ1005"/>
    <d v="2020-06-18T00:00:00"/>
    <x v="876"/>
    <d v="2020-10-31T00:00:00"/>
    <x v="627"/>
    <n v="10"/>
    <s v="USD"/>
    <x v="15"/>
    <n v="24"/>
    <n v="13"/>
    <n v="321"/>
    <x v="2"/>
    <n v="13"/>
    <n v="0.05"/>
    <n v="1996.6000000000001"/>
    <n v="1417.586"/>
    <n v="11380.619999999999"/>
    <n v="2875.1039999999994"/>
  </r>
  <r>
    <s v="SO - 0007503"/>
    <s v="Wholesale"/>
    <s v="WARE-PUJ1005"/>
    <d v="2020-06-18T00:00:00"/>
    <x v="876"/>
    <d v="2020-11-15T00:00:00"/>
    <x v="629"/>
    <n v="7"/>
    <s v="USD"/>
    <x v="21"/>
    <n v="26"/>
    <n v="28"/>
    <n v="278"/>
    <x v="1"/>
    <n v="33"/>
    <n v="0.05"/>
    <n v="837.5"/>
    <n v="711.875"/>
    <n v="2386.875"/>
    <n v="251.25"/>
  </r>
  <r>
    <s v="SO - 0007504"/>
    <s v="In-Store"/>
    <s v="WARE-UHY1004"/>
    <d v="2020-06-18T00:00:00"/>
    <x v="876"/>
    <d v="2020-11-06T00:00:00"/>
    <x v="628"/>
    <n v="6"/>
    <s v="USD"/>
    <x v="26"/>
    <n v="3"/>
    <n v="9"/>
    <n v="248"/>
    <x v="1"/>
    <n v="26"/>
    <n v="0.1"/>
    <n v="1909.5"/>
    <n v="1145.7"/>
    <n v="13748.4"/>
    <n v="4582.7999999999993"/>
  </r>
  <r>
    <s v="SO - 0007505"/>
    <s v="Distributor"/>
    <s v="WARE-PUJ1005"/>
    <d v="2020-06-18T00:00:00"/>
    <x v="876"/>
    <d v="2020-10-25T00:00:00"/>
    <x v="629"/>
    <n v="7"/>
    <s v="USD"/>
    <x v="12"/>
    <n v="25"/>
    <n v="43"/>
    <n v="326"/>
    <x v="1"/>
    <n v="24"/>
    <n v="7.4999999999999997E-2"/>
    <n v="1011.7"/>
    <n v="799.24300000000005"/>
    <n v="6550.7575000000006"/>
    <n v="956.0565000000006"/>
  </r>
  <r>
    <s v="SO - 0007506"/>
    <s v="In-Store"/>
    <s v="WARE-NMK1003"/>
    <d v="2020-06-18T00:00:00"/>
    <x v="876"/>
    <d v="2020-11-07T00:00:00"/>
    <x v="632"/>
    <n v="12"/>
    <s v="USD"/>
    <x v="14"/>
    <n v="7"/>
    <n v="32"/>
    <n v="104"/>
    <x v="0"/>
    <n v="12"/>
    <n v="0.05"/>
    <n v="1695.1000000000001"/>
    <n v="983.15800000000002"/>
    <n v="9662.07"/>
    <n v="3763.1219999999994"/>
  </r>
  <r>
    <s v="SO - 0007507"/>
    <s v="In-Store"/>
    <s v="WARE-NBV1002"/>
    <d v="2020-06-18T00:00:00"/>
    <x v="877"/>
    <d v="2020-11-19T00:00:00"/>
    <x v="642"/>
    <n v="24"/>
    <s v="USD"/>
    <x v="26"/>
    <n v="3"/>
    <n v="26"/>
    <n v="71"/>
    <x v="0"/>
    <n v="22"/>
    <n v="0.15"/>
    <n v="1701.8"/>
    <n v="1412.4939999999999"/>
    <n v="2893.06"/>
    <n v="68.072000000000116"/>
  </r>
  <r>
    <s v="SO - 0007508"/>
    <s v="Distributor"/>
    <s v="WARE-UHY1004"/>
    <d v="2020-06-18T00:00:00"/>
    <x v="877"/>
    <d v="2020-11-05T00:00:00"/>
    <x v="631"/>
    <n v="13"/>
    <s v="USD"/>
    <x v="12"/>
    <n v="25"/>
    <n v="12"/>
    <n v="228"/>
    <x v="4"/>
    <n v="10"/>
    <n v="0.2"/>
    <n v="964.80000000000007"/>
    <n v="588.52800000000002"/>
    <n v="3087.3600000000006"/>
    <n v="733.2480000000005"/>
  </r>
  <r>
    <s v="SO - 0007509"/>
    <s v="Distributor"/>
    <s v="WARE-UHY1004"/>
    <d v="2020-06-18T00:00:00"/>
    <x v="877"/>
    <d v="2020-11-11T00:00:00"/>
    <x v="640"/>
    <n v="20"/>
    <s v="USD"/>
    <x v="8"/>
    <n v="23"/>
    <n v="8"/>
    <n v="204"/>
    <x v="0"/>
    <n v="38"/>
    <n v="0.05"/>
    <n v="3557.7000000000003"/>
    <n v="1814.4270000000001"/>
    <n v="3379.8150000000001"/>
    <n v="1565.3879999999999"/>
  </r>
  <r>
    <s v="SO - 0007510"/>
    <s v="Online"/>
    <s v="WARE-XYS1001"/>
    <d v="2020-06-18T00:00:00"/>
    <x v="877"/>
    <d v="2020-11-06T00:00:00"/>
    <x v="639"/>
    <n v="16"/>
    <s v="USD"/>
    <x v="17"/>
    <n v="20"/>
    <n v="33"/>
    <n v="18"/>
    <x v="1"/>
    <n v="36"/>
    <n v="0.3"/>
    <n v="3035.1"/>
    <n v="1335.444"/>
    <n v="6373.7099999999991"/>
    <n v="2367.3779999999992"/>
  </r>
  <r>
    <s v="SO - 0007511"/>
    <s v="Wholesale"/>
    <s v="WARE-PUJ1005"/>
    <d v="2020-06-18T00:00:00"/>
    <x v="877"/>
    <d v="2020-10-31T00:00:00"/>
    <x v="630"/>
    <n v="10"/>
    <s v="USD"/>
    <x v="12"/>
    <n v="25"/>
    <n v="49"/>
    <n v="317"/>
    <x v="0"/>
    <n v="5"/>
    <n v="0.05"/>
    <n v="1031.8"/>
    <n v="650.03399999999999"/>
    <n v="2940.6299999999997"/>
    <n v="990.52799999999979"/>
  </r>
  <r>
    <s v="SO - 0007512"/>
    <s v="Wholesale"/>
    <s v="WARE-MKL1006"/>
    <d v="2020-06-18T00:00:00"/>
    <x v="877"/>
    <d v="2020-10-30T00:00:00"/>
    <x v="634"/>
    <n v="19"/>
    <s v="USD"/>
    <x v="25"/>
    <n v="27"/>
    <n v="20"/>
    <n v="353"/>
    <x v="1"/>
    <n v="3"/>
    <n v="0.1"/>
    <n v="1179.2"/>
    <n v="554.22400000000005"/>
    <n v="1061.28"/>
    <n v="507.05599999999993"/>
  </r>
  <r>
    <s v="SO - 0007513"/>
    <s v="Online"/>
    <s v="WARE-PUJ1005"/>
    <d v="2020-06-18T00:00:00"/>
    <x v="877"/>
    <d v="2020-10-26T00:00:00"/>
    <x v="628"/>
    <n v="5"/>
    <s v="USD"/>
    <x v="5"/>
    <n v="12"/>
    <n v="10"/>
    <n v="270"/>
    <x v="2"/>
    <n v="13"/>
    <n v="0.4"/>
    <n v="5648.1"/>
    <n v="3501.8220000000001"/>
    <n v="13555.44"/>
    <n v="-451.84799999999996"/>
  </r>
  <r>
    <s v="SO - 0007514"/>
    <s v="Distributor"/>
    <s v="WARE-XYS1001"/>
    <d v="2020-06-18T00:00:00"/>
    <x v="877"/>
    <d v="2020-11-10T00:00:00"/>
    <x v="631"/>
    <n v="13"/>
    <s v="USD"/>
    <x v="8"/>
    <n v="23"/>
    <n v="5"/>
    <n v="52"/>
    <x v="1"/>
    <n v="30"/>
    <n v="0.2"/>
    <n v="2519.2000000000003"/>
    <n v="1914.5920000000003"/>
    <n v="2015.3600000000004"/>
    <n v="100.76800000000003"/>
  </r>
  <r>
    <s v="SO - 0007515"/>
    <s v="In-Store"/>
    <s v="WARE-MKL1006"/>
    <d v="2020-06-18T00:00:00"/>
    <x v="878"/>
    <d v="2020-11-04T00:00:00"/>
    <x v="632"/>
    <n v="10"/>
    <s v="USD"/>
    <x v="11"/>
    <n v="5"/>
    <n v="15"/>
    <n v="335"/>
    <x v="0"/>
    <n v="42"/>
    <n v="0.05"/>
    <n v="1782.2"/>
    <n v="1051.498"/>
    <n v="8465.4499999999989"/>
    <n v="3207.9599999999991"/>
  </r>
  <r>
    <s v="SO - 0007516"/>
    <s v="Wholesale"/>
    <s v="WARE-XYS1001"/>
    <d v="2020-06-18T00:00:00"/>
    <x v="878"/>
    <d v="2020-10-29T00:00:00"/>
    <x v="625"/>
    <n v="3"/>
    <s v="USD"/>
    <x v="21"/>
    <n v="26"/>
    <n v="50"/>
    <n v="25"/>
    <x v="2"/>
    <n v="37"/>
    <n v="0.05"/>
    <n v="3758.7000000000003"/>
    <n v="2706.2640000000001"/>
    <n v="24995.355"/>
    <n v="6051.5069999999978"/>
  </r>
  <r>
    <s v="SO - 0007517"/>
    <s v="Online"/>
    <s v="WARE-PUJ1005"/>
    <d v="2020-06-18T00:00:00"/>
    <x v="878"/>
    <d v="2020-10-31T00:00:00"/>
    <x v="642"/>
    <n v="23"/>
    <s v="USD"/>
    <x v="24"/>
    <n v="16"/>
    <n v="8"/>
    <n v="325"/>
    <x v="0"/>
    <n v="5"/>
    <n v="7.4999999999999997E-2"/>
    <n v="1139"/>
    <n v="592.28"/>
    <n v="7375.0250000000005"/>
    <n v="3229.0650000000005"/>
  </r>
  <r>
    <s v="SO - 0007518"/>
    <s v="Online"/>
    <s v="WARE-NMK1003"/>
    <d v="2020-06-18T00:00:00"/>
    <x v="878"/>
    <d v="2020-10-27T00:00:00"/>
    <x v="643"/>
    <n v="29"/>
    <s v="USD"/>
    <x v="5"/>
    <n v="12"/>
    <n v="12"/>
    <n v="193"/>
    <x v="1"/>
    <n v="21"/>
    <n v="0.1"/>
    <n v="254.6"/>
    <n v="157.852"/>
    <n v="1374.84"/>
    <n v="427.72799999999984"/>
  </r>
  <r>
    <s v="SO - 0007519"/>
    <s v="In-Store"/>
    <s v="WARE-NMK1003"/>
    <d v="2020-06-18T00:00:00"/>
    <x v="878"/>
    <d v="2020-11-06T00:00:00"/>
    <x v="643"/>
    <n v="29"/>
    <s v="USD"/>
    <x v="6"/>
    <n v="10"/>
    <n v="50"/>
    <n v="193"/>
    <x v="1"/>
    <n v="43"/>
    <n v="0.4"/>
    <n v="1929.6000000000001"/>
    <n v="1138.4639999999999"/>
    <n v="1157.76"/>
    <n v="19.296000000000049"/>
  </r>
  <r>
    <s v="SO - 0007520"/>
    <s v="In-Store"/>
    <s v="WARE-NBV1002"/>
    <d v="2020-06-18T00:00:00"/>
    <x v="878"/>
    <d v="2020-11-12T00:00:00"/>
    <x v="642"/>
    <n v="23"/>
    <s v="USD"/>
    <x v="10"/>
    <n v="9"/>
    <n v="32"/>
    <n v="80"/>
    <x v="0"/>
    <n v="34"/>
    <n v="7.4999999999999997E-2"/>
    <n v="3879.3"/>
    <n v="2366.373"/>
    <n v="14353.410000000002"/>
    <n v="4887.9180000000015"/>
  </r>
  <r>
    <s v="SO - 0007521"/>
    <s v="Online"/>
    <s v="WARE-PUJ1005"/>
    <d v="2020-06-18T00:00:00"/>
    <x v="878"/>
    <d v="2020-11-20T00:00:00"/>
    <x v="624"/>
    <n v="2"/>
    <s v="USD"/>
    <x v="1"/>
    <n v="14"/>
    <n v="12"/>
    <n v="273"/>
    <x v="1"/>
    <n v="27"/>
    <n v="0.15"/>
    <n v="2351.7000000000003"/>
    <n v="1787.2920000000001"/>
    <n v="3997.8900000000003"/>
    <n v="423.30600000000004"/>
  </r>
  <r>
    <s v="SO - 0007522"/>
    <s v="In-Store"/>
    <s v="WARE-NMK1003"/>
    <d v="2020-06-18T00:00:00"/>
    <x v="878"/>
    <d v="2020-11-22T00:00:00"/>
    <x v="642"/>
    <n v="23"/>
    <s v="USD"/>
    <x v="22"/>
    <n v="11"/>
    <n v="16"/>
    <n v="105"/>
    <x v="0"/>
    <n v="15"/>
    <n v="7.4999999999999997E-2"/>
    <n v="1139"/>
    <n v="763.13"/>
    <n v="7375.0250000000005"/>
    <n v="2033.1150000000007"/>
  </r>
  <r>
    <s v="SO - 0007523"/>
    <s v="In-Store"/>
    <s v="WARE-NMK1003"/>
    <d v="2020-06-18T00:00:00"/>
    <x v="878"/>
    <d v="2020-11-21T00:00:00"/>
    <x v="638"/>
    <n v="26"/>
    <s v="USD"/>
    <x v="22"/>
    <n v="11"/>
    <n v="5"/>
    <n v="178"/>
    <x v="3"/>
    <n v="25"/>
    <n v="7.4999999999999997E-2"/>
    <n v="2010"/>
    <n v="1005"/>
    <n v="1859.25"/>
    <n v="854.25"/>
  </r>
  <r>
    <s v="SO - 0007524"/>
    <s v="Online"/>
    <s v="WARE-PUJ1005"/>
    <d v="2020-06-18T00:00:00"/>
    <x v="878"/>
    <d v="2020-11-07T00:00:00"/>
    <x v="639"/>
    <n v="15"/>
    <s v="USD"/>
    <x v="19"/>
    <n v="19"/>
    <n v="32"/>
    <n v="312"/>
    <x v="1"/>
    <n v="14"/>
    <n v="0.05"/>
    <n v="1172.5"/>
    <n v="961.44999999999993"/>
    <n v="5569.375"/>
    <n v="762.125"/>
  </r>
  <r>
    <s v="SO - 0007525"/>
    <s v="Online"/>
    <s v="WARE-NMK1003"/>
    <d v="2020-06-18T00:00:00"/>
    <x v="878"/>
    <d v="2020-11-13T00:00:00"/>
    <x v="629"/>
    <n v="5"/>
    <s v="USD"/>
    <x v="20"/>
    <n v="17"/>
    <n v="27"/>
    <n v="200"/>
    <x v="0"/>
    <n v="38"/>
    <n v="7.4999999999999997E-2"/>
    <n v="1333.3"/>
    <n v="533.32000000000005"/>
    <n v="6166.5125000000007"/>
    <n v="3499.9125000000004"/>
  </r>
  <r>
    <s v="SO - 0007526"/>
    <s v="In-Store"/>
    <s v="WARE-XYS1001"/>
    <d v="2020-06-18T00:00:00"/>
    <x v="879"/>
    <d v="2020-11-22T00:00:00"/>
    <x v="631"/>
    <n v="11"/>
    <s v="USD"/>
    <x v="7"/>
    <n v="4"/>
    <n v="43"/>
    <n v="14"/>
    <x v="1"/>
    <n v="3"/>
    <n v="7.4999999999999997E-2"/>
    <n v="5246.1"/>
    <n v="3042.7379999999998"/>
    <n v="38821.140000000007"/>
    <n v="14479.236000000008"/>
  </r>
  <r>
    <s v="SO - 0007527"/>
    <s v="In-Store"/>
    <s v="WARE-XYS1001"/>
    <d v="2020-06-18T00:00:00"/>
    <x v="879"/>
    <d v="2020-11-18T00:00:00"/>
    <x v="627"/>
    <n v="7"/>
    <s v="USD"/>
    <x v="10"/>
    <n v="9"/>
    <n v="25"/>
    <n v="10"/>
    <x v="1"/>
    <n v="11"/>
    <n v="0.1"/>
    <n v="1159.1000000000001"/>
    <n v="869.32500000000005"/>
    <n v="1043.19"/>
    <n v="173.86500000000001"/>
  </r>
  <r>
    <s v="SO - 0007528"/>
    <s v="Online"/>
    <s v="WARE-XYS1001"/>
    <d v="2020-06-18T00:00:00"/>
    <x v="879"/>
    <d v="2020-11-05T00:00:00"/>
    <x v="639"/>
    <n v="14"/>
    <s v="USD"/>
    <x v="16"/>
    <n v="18"/>
    <n v="33"/>
    <n v="35"/>
    <x v="1"/>
    <n v="31"/>
    <n v="0.1"/>
    <n v="2921.2000000000003"/>
    <n v="2307.7480000000005"/>
    <n v="15774.480000000001"/>
    <n v="1927.9919999999984"/>
  </r>
  <r>
    <s v="SO - 0007529"/>
    <s v="In-Store"/>
    <s v="WARE-NMK1003"/>
    <d v="2020-06-18T00:00:00"/>
    <x v="879"/>
    <d v="2020-10-31T00:00:00"/>
    <x v="634"/>
    <n v="17"/>
    <s v="USD"/>
    <x v="5"/>
    <n v="12"/>
    <n v="3"/>
    <n v="171"/>
    <x v="1"/>
    <n v="27"/>
    <n v="0.15"/>
    <n v="5165.7"/>
    <n v="4235.8739999999998"/>
    <n v="30735.915000000001"/>
    <n v="1084.7970000000023"/>
  </r>
  <r>
    <s v="SO - 0007530"/>
    <s v="Online"/>
    <s v="WARE-NMK1003"/>
    <d v="2020-06-18T00:00:00"/>
    <x v="879"/>
    <d v="2020-10-29T00:00:00"/>
    <x v="633"/>
    <n v="23"/>
    <s v="USD"/>
    <x v="24"/>
    <n v="16"/>
    <n v="29"/>
    <n v="203"/>
    <x v="0"/>
    <n v="20"/>
    <n v="0.3"/>
    <n v="6291.3"/>
    <n v="5158.866"/>
    <n v="35231.279999999999"/>
    <n v="-6039.648000000001"/>
  </r>
  <r>
    <s v="SO - 0007531"/>
    <s v="Online"/>
    <s v="WARE-PUJ1005"/>
    <d v="2020-06-18T00:00:00"/>
    <x v="879"/>
    <d v="2020-11-04T00:00:00"/>
    <x v="635"/>
    <n v="10"/>
    <s v="USD"/>
    <x v="19"/>
    <n v="19"/>
    <n v="32"/>
    <n v="326"/>
    <x v="1"/>
    <n v="26"/>
    <n v="7.4999999999999997E-2"/>
    <n v="1869.3"/>
    <n v="1345.896"/>
    <n v="6916.41"/>
    <n v="1532.826"/>
  </r>
  <r>
    <s v="SO - 0007532"/>
    <s v="Wholesale"/>
    <s v="WARE-NMK1003"/>
    <d v="2020-06-18T00:00:00"/>
    <x v="879"/>
    <d v="2020-11-02T00:00:00"/>
    <x v="644"/>
    <n v="29"/>
    <s v="USD"/>
    <x v="21"/>
    <n v="26"/>
    <n v="33"/>
    <n v="195"/>
    <x v="1"/>
    <n v="35"/>
    <n v="0.15"/>
    <n v="3959.7000000000003"/>
    <n v="2930.1780000000003"/>
    <n v="26925.960000000003"/>
    <n v="3484.5360000000001"/>
  </r>
  <r>
    <s v="SO - 0007533"/>
    <s v="Wholesale"/>
    <s v="WARE-NMK1003"/>
    <d v="2020-06-18T00:00:00"/>
    <x v="879"/>
    <d v="2020-11-21T00:00:00"/>
    <x v="644"/>
    <n v="29"/>
    <s v="USD"/>
    <x v="12"/>
    <n v="25"/>
    <n v="8"/>
    <n v="125"/>
    <x v="0"/>
    <n v="20"/>
    <n v="0.4"/>
    <n v="2371.8000000000002"/>
    <n v="1209.6180000000002"/>
    <n v="11384.640000000001"/>
    <n v="1707.6959999999999"/>
  </r>
  <r>
    <s v="SO - 0007534"/>
    <s v="In-Store"/>
    <s v="WARE-UHY1004"/>
    <d v="2020-06-18T00:00:00"/>
    <x v="879"/>
    <d v="2020-11-15T00:00:00"/>
    <x v="645"/>
    <n v="37"/>
    <s v="USD"/>
    <x v="22"/>
    <n v="11"/>
    <n v="16"/>
    <n v="240"/>
    <x v="0"/>
    <n v="34"/>
    <n v="7.4999999999999997E-2"/>
    <n v="221.1"/>
    <n v="90.650999999999996"/>
    <n v="1636.14"/>
    <n v="910.93200000000013"/>
  </r>
  <r>
    <s v="SO - 0007535"/>
    <s v="Online"/>
    <s v="WARE-UHY1004"/>
    <d v="2020-06-18T00:00:00"/>
    <x v="880"/>
    <d v="2020-11-08T00:00:00"/>
    <x v="637"/>
    <n v="14"/>
    <s v="USD"/>
    <x v="19"/>
    <n v="19"/>
    <n v="26"/>
    <n v="245"/>
    <x v="4"/>
    <n v="18"/>
    <n v="0.2"/>
    <n v="201"/>
    <n v="102.51"/>
    <n v="1286.4000000000001"/>
    <n v="466.32000000000005"/>
  </r>
  <r>
    <s v="SO - 0007536"/>
    <s v="Distributor"/>
    <s v="WARE-NBV1002"/>
    <d v="2020-06-18T00:00:00"/>
    <x v="880"/>
    <d v="2020-11-01T00:00:00"/>
    <x v="640"/>
    <n v="17"/>
    <s v="USD"/>
    <x v="8"/>
    <n v="23"/>
    <n v="45"/>
    <n v="72"/>
    <x v="0"/>
    <n v="19"/>
    <n v="0.1"/>
    <n v="174.20000000000002"/>
    <n v="120.19800000000001"/>
    <n v="1254.2400000000002"/>
    <n v="292.65600000000018"/>
  </r>
  <r>
    <s v="SO - 0007537"/>
    <s v="Wholesale"/>
    <s v="WARE-UHY1004"/>
    <d v="2020-06-18T00:00:00"/>
    <x v="880"/>
    <d v="2020-11-18T00:00:00"/>
    <x v="643"/>
    <n v="27"/>
    <s v="USD"/>
    <x v="25"/>
    <n v="27"/>
    <n v="1"/>
    <n v="219"/>
    <x v="4"/>
    <n v="9"/>
    <n v="0.05"/>
    <n v="1989.9"/>
    <n v="1114.3440000000001"/>
    <n v="1890.405"/>
    <n v="776.06099999999992"/>
  </r>
  <r>
    <s v="SO - 0007538"/>
    <s v="Online"/>
    <s v="WARE-NMK1003"/>
    <d v="2020-06-18T00:00:00"/>
    <x v="880"/>
    <d v="2020-11-08T00:00:00"/>
    <x v="646"/>
    <n v="23"/>
    <s v="USD"/>
    <x v="1"/>
    <n v="14"/>
    <n v="18"/>
    <n v="133"/>
    <x v="3"/>
    <n v="28"/>
    <n v="0.05"/>
    <n v="2566.1"/>
    <n v="1950.2359999999999"/>
    <n v="14626.769999999999"/>
    <n v="2925.3539999999994"/>
  </r>
  <r>
    <s v="SO - 0007539"/>
    <s v="Wholesale"/>
    <s v="WARE-NMK1003"/>
    <d v="2020-06-18T00:00:00"/>
    <x v="880"/>
    <d v="2020-11-11T00:00:00"/>
    <x v="636"/>
    <n v="15"/>
    <s v="USD"/>
    <x v="25"/>
    <n v="27"/>
    <n v="45"/>
    <n v="135"/>
    <x v="1"/>
    <n v="26"/>
    <n v="7.4999999999999997E-2"/>
    <n v="1112.2"/>
    <n v="500.49"/>
    <n v="2057.5700000000002"/>
    <n v="1056.5900000000001"/>
  </r>
  <r>
    <s v="SO - 0007540"/>
    <s v="In-Store"/>
    <s v="WARE-PUJ1005"/>
    <d v="2020-06-18T00:00:00"/>
    <x v="880"/>
    <d v="2020-11-06T00:00:00"/>
    <x v="630"/>
    <n v="7"/>
    <s v="USD"/>
    <x v="6"/>
    <n v="10"/>
    <n v="22"/>
    <n v="320"/>
    <x v="1"/>
    <n v="39"/>
    <n v="0.05"/>
    <n v="1708.5"/>
    <n v="1383.885"/>
    <n v="6492.2999999999993"/>
    <n v="956.75999999999931"/>
  </r>
  <r>
    <s v="SO - 0007541"/>
    <s v="In-Store"/>
    <s v="WARE-NMK1003"/>
    <d v="2020-06-18T00:00:00"/>
    <x v="880"/>
    <d v="2020-11-07T00:00:00"/>
    <x v="630"/>
    <n v="7"/>
    <s v="USD"/>
    <x v="7"/>
    <n v="4"/>
    <n v="24"/>
    <n v="174"/>
    <x v="1"/>
    <n v="23"/>
    <n v="0.2"/>
    <n v="924.6"/>
    <n v="499.28400000000005"/>
    <n v="2219.0400000000004"/>
    <n v="721.18800000000033"/>
  </r>
  <r>
    <s v="SO - 0007542"/>
    <s v="Online"/>
    <s v="WARE-NMK1003"/>
    <d v="2020-06-18T00:00:00"/>
    <x v="880"/>
    <d v="2020-11-01T00:00:00"/>
    <x v="632"/>
    <n v="8"/>
    <s v="USD"/>
    <x v="16"/>
    <n v="18"/>
    <n v="45"/>
    <n v="100"/>
    <x v="4"/>
    <n v="9"/>
    <n v="7.4999999999999997E-2"/>
    <n v="3899.4"/>
    <n v="3275.4960000000001"/>
    <n v="10820.835000000001"/>
    <n v="994.34699999999975"/>
  </r>
  <r>
    <s v="SO - 0007543"/>
    <s v="Online"/>
    <s v="WARE-NMK1003"/>
    <d v="2020-06-18T00:00:00"/>
    <x v="880"/>
    <d v="2020-11-13T00:00:00"/>
    <x v="636"/>
    <n v="15"/>
    <s v="USD"/>
    <x v="24"/>
    <n v="16"/>
    <n v="37"/>
    <n v="96"/>
    <x v="0"/>
    <n v="20"/>
    <n v="0.2"/>
    <n v="1118.9000000000001"/>
    <n v="850.36400000000003"/>
    <n v="2685.3600000000006"/>
    <n v="134.26800000000048"/>
  </r>
  <r>
    <s v="SO - 0007544"/>
    <s v="Distributor"/>
    <s v="WARE-UHY1004"/>
    <d v="2020-06-18T00:00:00"/>
    <x v="881"/>
    <d v="2020-11-02T00:00:00"/>
    <x v="647"/>
    <n v="29"/>
    <s v="USD"/>
    <x v="2"/>
    <n v="21"/>
    <n v="39"/>
    <n v="212"/>
    <x v="2"/>
    <n v="16"/>
    <n v="7.4999999999999997E-2"/>
    <n v="683.4"/>
    <n v="444.21"/>
    <n v="3792.87"/>
    <n v="1127.6100000000001"/>
  </r>
  <r>
    <s v="SO - 0007545"/>
    <s v="Distributor"/>
    <s v="WARE-NMK1003"/>
    <d v="2020-09-26T00:00:00"/>
    <x v="881"/>
    <d v="2020-11-17T00:00:00"/>
    <x v="643"/>
    <n v="26"/>
    <s v="USD"/>
    <x v="8"/>
    <n v="23"/>
    <n v="9"/>
    <n v="172"/>
    <x v="0"/>
    <n v="34"/>
    <n v="7.4999999999999997E-2"/>
    <n v="5333.2"/>
    <n v="2986.5920000000001"/>
    <n v="4933.21"/>
    <n v="1946.6179999999999"/>
  </r>
  <r>
    <s v="SO - 0007546"/>
    <s v="Online"/>
    <s v="WARE-NBV1002"/>
    <d v="2020-06-18T00:00:00"/>
    <x v="881"/>
    <d v="2020-11-22T00:00:00"/>
    <x v="639"/>
    <n v="12"/>
    <s v="USD"/>
    <x v="18"/>
    <n v="13"/>
    <n v="43"/>
    <n v="77"/>
    <x v="1"/>
    <n v="21"/>
    <n v="0.05"/>
    <n v="1748.7"/>
    <n v="1381.4730000000002"/>
    <n v="3322.5299999999997"/>
    <n v="559.58399999999938"/>
  </r>
  <r>
    <s v="SO - 0007547"/>
    <s v="Distributor"/>
    <s v="WARE-MKL1006"/>
    <d v="2020-06-18T00:00:00"/>
    <x v="881"/>
    <d v="2020-11-03T00:00:00"/>
    <x v="633"/>
    <n v="21"/>
    <s v="USD"/>
    <x v="8"/>
    <n v="23"/>
    <n v="43"/>
    <n v="343"/>
    <x v="0"/>
    <n v="5"/>
    <n v="0.05"/>
    <n v="221.1"/>
    <n v="101.706"/>
    <n v="1680.36"/>
    <n v="866.71199999999988"/>
  </r>
  <r>
    <s v="SO - 0007548"/>
    <s v="Distributor"/>
    <s v="WARE-NMK1003"/>
    <d v="2020-06-18T00:00:00"/>
    <x v="881"/>
    <d v="2020-11-15T00:00:00"/>
    <x v="637"/>
    <n v="13"/>
    <s v="USD"/>
    <x v="8"/>
    <n v="23"/>
    <n v="34"/>
    <n v="127"/>
    <x v="1"/>
    <n v="14"/>
    <n v="0.1"/>
    <n v="1681.7"/>
    <n v="1227.6410000000001"/>
    <n v="7567.6500000000005"/>
    <n v="1429.4450000000006"/>
  </r>
  <r>
    <s v="SO - 0007549"/>
    <s v="In-Store"/>
    <s v="WARE-XYS1001"/>
    <d v="2020-06-18T00:00:00"/>
    <x v="881"/>
    <d v="2020-11-14T00:00:00"/>
    <x v="646"/>
    <n v="22"/>
    <s v="USD"/>
    <x v="0"/>
    <n v="6"/>
    <n v="44"/>
    <n v="14"/>
    <x v="2"/>
    <n v="7"/>
    <n v="0.05"/>
    <n v="817.4"/>
    <n v="531.31000000000006"/>
    <n v="776.53"/>
    <n v="245.21999999999991"/>
  </r>
  <r>
    <s v="SO - 0007550"/>
    <s v="Online"/>
    <s v="WARE-XYS1001"/>
    <d v="2020-06-18T00:00:00"/>
    <x v="881"/>
    <d v="2020-11-14T00:00:00"/>
    <x v="627"/>
    <n v="5"/>
    <s v="USD"/>
    <x v="17"/>
    <n v="20"/>
    <n v="42"/>
    <n v="41"/>
    <x v="3"/>
    <n v="28"/>
    <n v="7.4999999999999997E-2"/>
    <n v="964.80000000000007"/>
    <n v="578.88"/>
    <n v="6247.0800000000008"/>
    <n v="2194.920000000001"/>
  </r>
  <r>
    <s v="SO - 0007551"/>
    <s v="In-Store"/>
    <s v="WARE-UHY1004"/>
    <d v="2020-06-18T00:00:00"/>
    <x v="881"/>
    <d v="2020-11-03T00:00:00"/>
    <x v="635"/>
    <n v="8"/>
    <s v="USD"/>
    <x v="27"/>
    <n v="1"/>
    <n v="49"/>
    <n v="235"/>
    <x v="1"/>
    <n v="27"/>
    <n v="0.15"/>
    <n v="978.2"/>
    <n v="401.06200000000001"/>
    <n v="3325.88"/>
    <n v="1721.6320000000001"/>
  </r>
  <r>
    <s v="SO - 0007552"/>
    <s v="Distributor"/>
    <s v="WARE-NMK1003"/>
    <d v="2020-06-18T00:00:00"/>
    <x v="881"/>
    <d v="2020-11-05T00:00:00"/>
    <x v="637"/>
    <n v="13"/>
    <s v="USD"/>
    <x v="12"/>
    <n v="25"/>
    <n v="18"/>
    <n v="90"/>
    <x v="2"/>
    <n v="13"/>
    <n v="0.05"/>
    <n v="4006.6"/>
    <n v="2043.366"/>
    <n v="7612.5399999999991"/>
    <n v="3525.8079999999991"/>
  </r>
  <r>
    <s v="SO - 0007553"/>
    <s v="In-Store"/>
    <s v="WARE-UHY1004"/>
    <d v="2020-06-18T00:00:00"/>
    <x v="882"/>
    <d v="2020-11-26T00:00:00"/>
    <x v="643"/>
    <n v="25"/>
    <s v="USD"/>
    <x v="11"/>
    <n v="5"/>
    <n v="48"/>
    <n v="204"/>
    <x v="1"/>
    <n v="14"/>
    <n v="0.05"/>
    <n v="1038.5"/>
    <n v="695.79500000000007"/>
    <n v="6906.0249999999996"/>
    <n v="2035.4599999999991"/>
  </r>
  <r>
    <s v="SO - 0007554"/>
    <s v="Online"/>
    <s v="WARE-NBV1002"/>
    <d v="2020-06-18T00:00:00"/>
    <x v="882"/>
    <d v="2020-11-23T00:00:00"/>
    <x v="636"/>
    <n v="13"/>
    <s v="USD"/>
    <x v="1"/>
    <n v="14"/>
    <n v="23"/>
    <n v="63"/>
    <x v="2"/>
    <n v="7"/>
    <n v="0.1"/>
    <n v="2452.2000000000003"/>
    <n v="1741.0620000000001"/>
    <n v="15448.860000000002"/>
    <n v="3261.4260000000013"/>
  </r>
  <r>
    <s v="SO - 0007555"/>
    <s v="Distributor"/>
    <s v="WARE-PUJ1005"/>
    <d v="2020-06-18T00:00:00"/>
    <x v="882"/>
    <d v="2020-11-18T00:00:00"/>
    <x v="638"/>
    <n v="22"/>
    <s v="USD"/>
    <x v="12"/>
    <n v="25"/>
    <n v="42"/>
    <n v="316"/>
    <x v="0"/>
    <n v="12"/>
    <n v="0.1"/>
    <n v="1708.5"/>
    <n v="1042.1849999999999"/>
    <n v="7688.25"/>
    <n v="2477.3250000000007"/>
  </r>
  <r>
    <s v="SO - 0007556"/>
    <s v="Wholesale"/>
    <s v="WARE-UHY1004"/>
    <d v="2020-06-18T00:00:00"/>
    <x v="882"/>
    <d v="2020-11-04T00:00:00"/>
    <x v="638"/>
    <n v="22"/>
    <s v="USD"/>
    <x v="12"/>
    <n v="25"/>
    <n v="45"/>
    <n v="230"/>
    <x v="1"/>
    <n v="27"/>
    <n v="7.4999999999999997E-2"/>
    <n v="5969.7"/>
    <n v="4417.5779999999995"/>
    <n v="5521.9724999999999"/>
    <n v="1104.3945000000003"/>
  </r>
  <r>
    <s v="SO - 0007557"/>
    <s v="Distributor"/>
    <s v="WARE-NMK1003"/>
    <d v="2020-06-18T00:00:00"/>
    <x v="882"/>
    <d v="2020-11-01T00:00:00"/>
    <x v="637"/>
    <n v="12"/>
    <s v="USD"/>
    <x v="17"/>
    <n v="20"/>
    <n v="16"/>
    <n v="189"/>
    <x v="1"/>
    <n v="29"/>
    <n v="7.4999999999999997E-2"/>
    <n v="1902.8"/>
    <n v="761.12"/>
    <n v="10560.539999999999"/>
    <n v="5993.8199999999988"/>
  </r>
  <r>
    <s v="SO - 0007558"/>
    <s v="In-Store"/>
    <s v="WARE-NBV1002"/>
    <d v="2020-06-18T00:00:00"/>
    <x v="882"/>
    <d v="2020-11-07T00:00:00"/>
    <x v="644"/>
    <n v="26"/>
    <s v="USD"/>
    <x v="9"/>
    <n v="8"/>
    <n v="41"/>
    <n v="83"/>
    <x v="2"/>
    <n v="37"/>
    <n v="0.1"/>
    <n v="2479"/>
    <n v="1041.18"/>
    <n v="13386.6"/>
    <n v="7139.52"/>
  </r>
  <r>
    <s v="SO - 0007559"/>
    <s v="Online"/>
    <s v="WARE-XYS1001"/>
    <d v="2020-06-18T00:00:00"/>
    <x v="882"/>
    <d v="2020-11-04T00:00:00"/>
    <x v="642"/>
    <n v="19"/>
    <s v="USD"/>
    <x v="18"/>
    <n v="13"/>
    <n v="36"/>
    <n v="55"/>
    <x v="2"/>
    <n v="37"/>
    <n v="0.2"/>
    <n v="3289.7000000000003"/>
    <n v="2500.172"/>
    <n v="7895.2800000000007"/>
    <n v="394.76400000000103"/>
  </r>
  <r>
    <s v="SO - 0007560"/>
    <s v="Online"/>
    <s v="WARE-UHY1004"/>
    <d v="2020-06-18T00:00:00"/>
    <x v="882"/>
    <d v="2020-10-31T00:00:00"/>
    <x v="640"/>
    <n v="15"/>
    <s v="USD"/>
    <x v="19"/>
    <n v="19"/>
    <n v="39"/>
    <n v="242"/>
    <x v="1"/>
    <n v="41"/>
    <n v="0.2"/>
    <n v="1078.7"/>
    <n v="787.45100000000002"/>
    <n v="5177.7600000000011"/>
    <n v="453.054000000001"/>
  </r>
  <r>
    <s v="SO - 0007561"/>
    <s v="In-Store"/>
    <s v="WARE-MKL1006"/>
    <d v="2020-06-18T00:00:00"/>
    <x v="883"/>
    <d v="2020-11-04T00:00:00"/>
    <x v="639"/>
    <n v="10"/>
    <s v="USD"/>
    <x v="0"/>
    <n v="6"/>
    <n v="22"/>
    <n v="359"/>
    <x v="2"/>
    <n v="16"/>
    <n v="0.05"/>
    <n v="2626.4"/>
    <n v="1680.8960000000002"/>
    <n v="17465.559999999998"/>
    <n v="5699.2879999999968"/>
  </r>
  <r>
    <s v="SO - 0007562"/>
    <s v="Online"/>
    <s v="WARE-NMK1003"/>
    <d v="2020-06-18T00:00:00"/>
    <x v="883"/>
    <d v="2020-11-27T00:00:00"/>
    <x v="647"/>
    <n v="27"/>
    <s v="USD"/>
    <x v="16"/>
    <n v="18"/>
    <n v="13"/>
    <n v="147"/>
    <x v="1"/>
    <n v="41"/>
    <n v="0.15"/>
    <n v="5487.3"/>
    <n v="3292.38"/>
    <n v="32649.434999999998"/>
    <n v="9602.7749999999978"/>
  </r>
  <r>
    <s v="SO - 0007563"/>
    <s v="In-Store"/>
    <s v="WARE-NBV1002"/>
    <d v="2020-06-18T00:00:00"/>
    <x v="883"/>
    <d v="2020-11-02T00:00:00"/>
    <x v="641"/>
    <n v="17"/>
    <s v="USD"/>
    <x v="10"/>
    <n v="9"/>
    <n v="3"/>
    <n v="70"/>
    <x v="1"/>
    <n v="46"/>
    <n v="7.4999999999999997E-2"/>
    <n v="2639.8"/>
    <n v="1293.502"/>
    <n v="4883.630000000001"/>
    <n v="2296.6260000000011"/>
  </r>
  <r>
    <s v="SO - 0007564"/>
    <s v="Online"/>
    <s v="WARE-XYS1001"/>
    <d v="2020-06-18T00:00:00"/>
    <x v="883"/>
    <d v="2020-11-15T00:00:00"/>
    <x v="632"/>
    <n v="5"/>
    <s v="USD"/>
    <x v="23"/>
    <n v="15"/>
    <n v="46"/>
    <n v="32"/>
    <x v="1"/>
    <n v="11"/>
    <n v="0.15"/>
    <n v="1165.8"/>
    <n v="512.952"/>
    <n v="1981.86"/>
    <n v="955.9559999999999"/>
  </r>
  <r>
    <s v="SO - 0007565"/>
    <s v="Online"/>
    <s v="WARE-NMK1003"/>
    <d v="2020-06-18T00:00:00"/>
    <x v="883"/>
    <d v="2020-11-27T00:00:00"/>
    <x v="630"/>
    <n v="4"/>
    <s v="USD"/>
    <x v="18"/>
    <n v="13"/>
    <n v="37"/>
    <n v="103"/>
    <x v="1"/>
    <n v="32"/>
    <n v="0.05"/>
    <n v="1092.1000000000001"/>
    <n v="797.23300000000006"/>
    <n v="2074.9900000000002"/>
    <n v="480.52400000000011"/>
  </r>
  <r>
    <s v="SO - 0007566"/>
    <s v="Online"/>
    <s v="WARE-MKL1006"/>
    <d v="2020-06-18T00:00:00"/>
    <x v="883"/>
    <d v="2020-11-14T00:00:00"/>
    <x v="640"/>
    <n v="14"/>
    <s v="USD"/>
    <x v="1"/>
    <n v="14"/>
    <n v="22"/>
    <n v="365"/>
    <x v="1"/>
    <n v="41"/>
    <n v="7.4999999999999997E-2"/>
    <n v="6539.2"/>
    <n v="2942.64"/>
    <n v="18146.28"/>
    <n v="9318.3599999999988"/>
  </r>
  <r>
    <s v="SO - 0007567"/>
    <s v="Wholesale"/>
    <s v="WARE-XYS1001"/>
    <d v="2020-06-18T00:00:00"/>
    <x v="883"/>
    <d v="2020-11-03T00:00:00"/>
    <x v="648"/>
    <n v="26"/>
    <s v="USD"/>
    <x v="25"/>
    <n v="27"/>
    <n v="26"/>
    <n v="55"/>
    <x v="2"/>
    <n v="8"/>
    <n v="0.1"/>
    <n v="1105.5"/>
    <n v="729.63"/>
    <n v="2984.85"/>
    <n v="795.96"/>
  </r>
  <r>
    <s v="SO - 0007568"/>
    <s v="In-Store"/>
    <s v="WARE-NMK1003"/>
    <d v="2020-06-18T00:00:00"/>
    <x v="883"/>
    <d v="2020-11-25T00:00:00"/>
    <x v="635"/>
    <n v="6"/>
    <s v="USD"/>
    <x v="26"/>
    <n v="3"/>
    <n v="36"/>
    <n v="88"/>
    <x v="0"/>
    <n v="12"/>
    <n v="7.4999999999999997E-2"/>
    <n v="1098.8"/>
    <n v="879.04"/>
    <n v="3049.1699999999996"/>
    <n v="412.04999999999973"/>
  </r>
  <r>
    <s v="SO - 0007569"/>
    <s v="Online"/>
    <s v="WARE-MKL1006"/>
    <d v="2020-06-18T00:00:00"/>
    <x v="883"/>
    <d v="2020-11-24T00:00:00"/>
    <x v="637"/>
    <n v="11"/>
    <s v="USD"/>
    <x v="18"/>
    <n v="13"/>
    <n v="4"/>
    <n v="363"/>
    <x v="3"/>
    <n v="6"/>
    <n v="0.15"/>
    <n v="884.4"/>
    <n v="725.20799999999997"/>
    <n v="2255.2199999999998"/>
    <n v="79.596000000000004"/>
  </r>
  <r>
    <s v="SO - 0007570"/>
    <s v="Online"/>
    <s v="WARE-UHY1004"/>
    <d v="2020-06-18T00:00:00"/>
    <x v="883"/>
    <d v="2020-11-27T00:00:00"/>
    <x v="640"/>
    <n v="14"/>
    <s v="USD"/>
    <x v="16"/>
    <n v="18"/>
    <n v="28"/>
    <n v="230"/>
    <x v="0"/>
    <n v="15"/>
    <n v="0.3"/>
    <n v="1755.4"/>
    <n v="877.7"/>
    <n v="7372.68"/>
    <n v="2106.4799999999996"/>
  </r>
  <r>
    <s v="SO - 0007571"/>
    <s v="In-Store"/>
    <s v="WARE-NBV1002"/>
    <d v="2020-06-18T00:00:00"/>
    <x v="883"/>
    <d v="2020-11-23T00:00:00"/>
    <x v="640"/>
    <n v="14"/>
    <s v="USD"/>
    <x v="22"/>
    <n v="11"/>
    <n v="5"/>
    <n v="85"/>
    <x v="1"/>
    <n v="32"/>
    <n v="0.05"/>
    <n v="1098.8"/>
    <n v="648.29199999999992"/>
    <n v="4175.4399999999996"/>
    <n v="1582.2719999999999"/>
  </r>
  <r>
    <s v="SO - 0007572"/>
    <s v="In-Store"/>
    <s v="WARE-NMK1003"/>
    <d v="2020-06-18T00:00:00"/>
    <x v="883"/>
    <d v="2020-11-12T00:00:00"/>
    <x v="634"/>
    <n v="13"/>
    <s v="USD"/>
    <x v="5"/>
    <n v="12"/>
    <n v="23"/>
    <n v="112"/>
    <x v="1"/>
    <n v="24"/>
    <n v="0.15"/>
    <n v="1065.3"/>
    <n v="458.07899999999995"/>
    <n v="905.50499999999988"/>
    <n v="447.42599999999993"/>
  </r>
  <r>
    <s v="SO - 0007573"/>
    <s v="Wholesale"/>
    <s v="WARE-XYS1001"/>
    <d v="2020-06-18T00:00:00"/>
    <x v="883"/>
    <d v="2020-11-01T00:00:00"/>
    <x v="641"/>
    <n v="17"/>
    <s v="USD"/>
    <x v="21"/>
    <n v="26"/>
    <n v="32"/>
    <n v="36"/>
    <x v="4"/>
    <n v="10"/>
    <n v="7.4999999999999997E-2"/>
    <n v="1815.7"/>
    <n v="980.47800000000007"/>
    <n v="8397.6125000000011"/>
    <n v="3495.2225000000008"/>
  </r>
  <r>
    <s v="SO - 0007574"/>
    <s v="In-Store"/>
    <s v="WARE-UHY1004"/>
    <d v="2020-06-18T00:00:00"/>
    <x v="883"/>
    <d v="2020-11-23T00:00:00"/>
    <x v="635"/>
    <n v="6"/>
    <s v="USD"/>
    <x v="6"/>
    <n v="10"/>
    <n v="42"/>
    <n v="229"/>
    <x v="1"/>
    <n v="35"/>
    <n v="0.2"/>
    <n v="5152.3"/>
    <n v="2576.15"/>
    <n v="20609.2"/>
    <n v="7728.4500000000007"/>
  </r>
  <r>
    <s v="SO - 0007575"/>
    <s v="In-Store"/>
    <s v="WARE-NMK1003"/>
    <d v="2020-06-18T00:00:00"/>
    <x v="884"/>
    <d v="2020-11-11T00:00:00"/>
    <x v="631"/>
    <n v="6"/>
    <s v="USD"/>
    <x v="13"/>
    <n v="2"/>
    <n v="32"/>
    <n v="192"/>
    <x v="3"/>
    <n v="28"/>
    <n v="0.15"/>
    <n v="2579.5"/>
    <n v="1212.365"/>
    <n v="2192.5749999999998"/>
    <n v="980.20999999999981"/>
  </r>
  <r>
    <s v="SO - 0007576"/>
    <s v="In-Store"/>
    <s v="WARE-PUJ1005"/>
    <d v="2020-06-18T00:00:00"/>
    <x v="884"/>
    <d v="2020-11-03T00:00:00"/>
    <x v="649"/>
    <n v="33"/>
    <s v="USD"/>
    <x v="11"/>
    <n v="5"/>
    <n v="48"/>
    <n v="311"/>
    <x v="2"/>
    <n v="16"/>
    <n v="0.2"/>
    <n v="891.1"/>
    <n v="356.44000000000005"/>
    <n v="2138.6400000000003"/>
    <n v="1069.3200000000002"/>
  </r>
  <r>
    <s v="SO - 0007577"/>
    <s v="Online"/>
    <s v="WARE-NMK1003"/>
    <d v="2020-06-18T00:00:00"/>
    <x v="884"/>
    <d v="2020-11-13T00:00:00"/>
    <x v="648"/>
    <n v="25"/>
    <s v="USD"/>
    <x v="1"/>
    <n v="14"/>
    <n v="50"/>
    <n v="179"/>
    <x v="0"/>
    <n v="12"/>
    <n v="7.4999999999999997E-2"/>
    <n v="1038.5"/>
    <n v="591.94499999999994"/>
    <n v="960.61250000000007"/>
    <n v="368.66750000000013"/>
  </r>
  <r>
    <s v="SO - 0007578"/>
    <s v="In-Store"/>
    <s v="WARE-UHY1004"/>
    <d v="2020-09-26T00:00:00"/>
    <x v="884"/>
    <d v="2020-11-17T00:00:00"/>
    <x v="641"/>
    <n v="16"/>
    <s v="USD"/>
    <x v="22"/>
    <n v="11"/>
    <n v="18"/>
    <n v="242"/>
    <x v="2"/>
    <n v="8"/>
    <n v="0.15"/>
    <n v="951.4"/>
    <n v="704.03599999999994"/>
    <n v="6469.5199999999995"/>
    <n v="837.23199999999997"/>
  </r>
  <r>
    <s v="SO - 0007579"/>
    <s v="Wholesale"/>
    <s v="WARE-XYS1001"/>
    <d v="2020-06-18T00:00:00"/>
    <x v="884"/>
    <d v="2020-11-10T00:00:00"/>
    <x v="639"/>
    <n v="9"/>
    <s v="USD"/>
    <x v="3"/>
    <n v="28"/>
    <n v="25"/>
    <n v="21"/>
    <x v="1"/>
    <n v="36"/>
    <n v="7.4999999999999997E-2"/>
    <n v="931.30000000000007"/>
    <n v="651.91"/>
    <n v="5168.7150000000001"/>
    <n v="1257.2550000000001"/>
  </r>
  <r>
    <s v="SO - 0007580"/>
    <s v="Online"/>
    <s v="WARE-UHY1004"/>
    <d v="2020-06-18T00:00:00"/>
    <x v="884"/>
    <d v="2020-11-09T00:00:00"/>
    <x v="634"/>
    <n v="12"/>
    <s v="USD"/>
    <x v="5"/>
    <n v="12"/>
    <n v="24"/>
    <n v="207"/>
    <x v="0"/>
    <n v="34"/>
    <n v="0.1"/>
    <n v="3450.5"/>
    <n v="2346.34"/>
    <n v="3105.4500000000003"/>
    <n v="759.11000000000013"/>
  </r>
  <r>
    <s v="SO - 0007581"/>
    <s v="Distributor"/>
    <s v="WARE-UHY1004"/>
    <d v="2020-06-18T00:00:00"/>
    <x v="884"/>
    <d v="2020-11-10T00:00:00"/>
    <x v="639"/>
    <n v="9"/>
    <s v="USD"/>
    <x v="15"/>
    <n v="24"/>
    <n v="24"/>
    <n v="229"/>
    <x v="1"/>
    <n v="31"/>
    <n v="0.1"/>
    <n v="998.30000000000007"/>
    <n v="628.92900000000009"/>
    <n v="898.47"/>
    <n v="269.54099999999994"/>
  </r>
  <r>
    <s v="SO - 0007582"/>
    <s v="In-Store"/>
    <s v="WARE-UHY1004"/>
    <d v="2020-06-18T00:00:00"/>
    <x v="884"/>
    <d v="2020-11-05T00:00:00"/>
    <x v="635"/>
    <n v="5"/>
    <s v="USD"/>
    <x v="14"/>
    <n v="7"/>
    <n v="1"/>
    <n v="238"/>
    <x v="1"/>
    <n v="26"/>
    <n v="0.1"/>
    <n v="3932.9"/>
    <n v="2831.6880000000001"/>
    <n v="10618.830000000002"/>
    <n v="2123.7660000000014"/>
  </r>
  <r>
    <s v="SO - 0007583"/>
    <s v="In-Store"/>
    <s v="WARE-XYS1001"/>
    <d v="2020-06-18T00:00:00"/>
    <x v="884"/>
    <d v="2020-11-10T00:00:00"/>
    <x v="632"/>
    <n v="4"/>
    <s v="USD"/>
    <x v="7"/>
    <n v="4"/>
    <n v="24"/>
    <n v="58"/>
    <x v="0"/>
    <n v="5"/>
    <n v="0.15"/>
    <n v="3698.4"/>
    <n v="3106.6559999999999"/>
    <n v="6287.28"/>
    <n v="73.967999999999847"/>
  </r>
  <r>
    <s v="SO - 0007584"/>
    <s v="In-Store"/>
    <s v="WARE-NMK1003"/>
    <d v="2020-06-18T00:00:00"/>
    <x v="884"/>
    <d v="2020-11-08T00:00:00"/>
    <x v="631"/>
    <n v="6"/>
    <s v="USD"/>
    <x v="6"/>
    <n v="10"/>
    <n v="42"/>
    <n v="113"/>
    <x v="1"/>
    <n v="24"/>
    <n v="0.2"/>
    <n v="1788.9"/>
    <n v="966.00600000000009"/>
    <n v="7155.6"/>
    <n v="2325.5699999999997"/>
  </r>
  <r>
    <s v="SO - 0007585"/>
    <s v="In-Store"/>
    <s v="WARE-NMK1003"/>
    <d v="2020-06-18T00:00:00"/>
    <x v="884"/>
    <d v="2020-11-23T00:00:00"/>
    <x v="650"/>
    <n v="34"/>
    <s v="USD"/>
    <x v="10"/>
    <n v="9"/>
    <n v="33"/>
    <n v="187"/>
    <x v="2"/>
    <n v="8"/>
    <n v="0.05"/>
    <n v="971.5"/>
    <n v="777.2"/>
    <n v="5537.55"/>
    <n v="874.34999999999945"/>
  </r>
  <r>
    <s v="SO - 0007586"/>
    <s v="Online"/>
    <s v="WARE-PUJ1005"/>
    <d v="2020-09-26T00:00:00"/>
    <x v="884"/>
    <d v="2020-11-09T00:00:00"/>
    <x v="636"/>
    <n v="11"/>
    <s v="USD"/>
    <x v="5"/>
    <n v="12"/>
    <n v="42"/>
    <n v="325"/>
    <x v="1"/>
    <n v="32"/>
    <n v="0.05"/>
    <n v="2525.9"/>
    <n v="1742.8709999999999"/>
    <n v="7198.8150000000005"/>
    <n v="1970.2020000000011"/>
  </r>
  <r>
    <s v="SO - 0007587"/>
    <s v="In-Store"/>
    <s v="WARE-XYS1001"/>
    <d v="2020-06-18T00:00:00"/>
    <x v="885"/>
    <d v="2020-11-03T00:00:00"/>
    <x v="644"/>
    <n v="23"/>
    <s v="USD"/>
    <x v="13"/>
    <n v="2"/>
    <n v="5"/>
    <n v="1"/>
    <x v="1"/>
    <n v="3"/>
    <n v="0.1"/>
    <n v="2391.9"/>
    <n v="1363.383"/>
    <n v="4305.42"/>
    <n v="1578.654"/>
  </r>
  <r>
    <s v="SO - 0007588"/>
    <s v="In-Store"/>
    <s v="WARE-NMK1003"/>
    <d v="2020-06-18T00:00:00"/>
    <x v="885"/>
    <d v="2020-11-14T00:00:00"/>
    <x v="631"/>
    <n v="5"/>
    <s v="USD"/>
    <x v="10"/>
    <n v="9"/>
    <n v="42"/>
    <n v="128"/>
    <x v="1"/>
    <n v="41"/>
    <n v="0.15"/>
    <n v="991.6"/>
    <n v="743.7"/>
    <n v="6742.88"/>
    <n v="793.27999999999975"/>
  </r>
  <r>
    <s v="SO - 0007589"/>
    <s v="Online"/>
    <s v="WARE-MKL1006"/>
    <d v="2020-06-18T00:00:00"/>
    <x v="885"/>
    <d v="2020-11-25T00:00:00"/>
    <x v="643"/>
    <n v="22"/>
    <s v="USD"/>
    <x v="20"/>
    <n v="17"/>
    <n v="14"/>
    <n v="330"/>
    <x v="1"/>
    <n v="27"/>
    <n v="0.1"/>
    <n v="234.5"/>
    <n v="157.11500000000001"/>
    <n v="422.1"/>
    <n v="107.87"/>
  </r>
  <r>
    <s v="SO - 0007590"/>
    <s v="In-Store"/>
    <s v="WARE-NMK1003"/>
    <d v="2020-06-18T00:00:00"/>
    <x v="885"/>
    <d v="2020-11-27T00:00:00"/>
    <x v="639"/>
    <n v="8"/>
    <s v="USD"/>
    <x v="5"/>
    <n v="12"/>
    <n v="24"/>
    <n v="159"/>
    <x v="1"/>
    <n v="11"/>
    <n v="7.4999999999999997E-2"/>
    <n v="3886"/>
    <n v="1904.1399999999999"/>
    <n v="14378.2"/>
    <n v="6761.6400000000012"/>
  </r>
  <r>
    <s v="SO - 0007591"/>
    <s v="Distributor"/>
    <s v="WARE-NMK1003"/>
    <d v="2020-06-18T00:00:00"/>
    <x v="885"/>
    <d v="2020-11-10T00:00:00"/>
    <x v="635"/>
    <n v="4"/>
    <s v="USD"/>
    <x v="8"/>
    <n v="23"/>
    <n v="1"/>
    <n v="171"/>
    <x v="1"/>
    <n v="21"/>
    <n v="0.3"/>
    <n v="5246.1"/>
    <n v="3619.8090000000002"/>
    <n v="14689.08"/>
    <n v="209.84399999999914"/>
  </r>
  <r>
    <s v="SO - 0007592"/>
    <s v="In-Store"/>
    <s v="WARE-PUJ1005"/>
    <d v="2020-06-18T00:00:00"/>
    <x v="885"/>
    <d v="2020-11-07T00:00:00"/>
    <x v="636"/>
    <n v="10"/>
    <s v="USD"/>
    <x v="11"/>
    <n v="5"/>
    <n v="42"/>
    <n v="328"/>
    <x v="2"/>
    <n v="1"/>
    <n v="0.2"/>
    <n v="3973.1"/>
    <n v="2185.2049999999999"/>
    <n v="12713.92"/>
    <n v="3973.1000000000004"/>
  </r>
  <r>
    <s v="SO - 0007593"/>
    <s v="Distributor"/>
    <s v="WARE-PUJ1005"/>
    <d v="2020-06-18T00:00:00"/>
    <x v="885"/>
    <d v="2020-11-16T00:00:00"/>
    <x v="632"/>
    <n v="3"/>
    <s v="USD"/>
    <x v="8"/>
    <n v="23"/>
    <n v="12"/>
    <n v="269"/>
    <x v="3"/>
    <n v="28"/>
    <n v="7.4999999999999997E-2"/>
    <n v="227.8"/>
    <n v="107.066"/>
    <n v="210.71500000000003"/>
    <n v="103.64900000000003"/>
  </r>
  <r>
    <s v="SO - 0007594"/>
    <s v="In-Store"/>
    <s v="WARE-PUJ1005"/>
    <d v="2020-06-18T00:00:00"/>
    <x v="885"/>
    <d v="2020-11-28T00:00:00"/>
    <x v="638"/>
    <n v="19"/>
    <s v="USD"/>
    <x v="22"/>
    <n v="11"/>
    <n v="47"/>
    <n v="283"/>
    <x v="1"/>
    <n v="3"/>
    <n v="0.2"/>
    <n v="167.5"/>
    <n v="73.7"/>
    <n v="268"/>
    <n v="120.6"/>
  </r>
  <r>
    <s v="SO - 0007595"/>
    <s v="In-Store"/>
    <s v="WARE-NBV1002"/>
    <d v="2020-06-18T00:00:00"/>
    <x v="885"/>
    <d v="2020-11-07T00:00:00"/>
    <x v="631"/>
    <n v="5"/>
    <s v="USD"/>
    <x v="26"/>
    <n v="3"/>
    <n v="36"/>
    <n v="65"/>
    <x v="1"/>
    <n v="17"/>
    <n v="0.2"/>
    <n v="1051.9000000000001"/>
    <n v="662.69700000000012"/>
    <n v="5890.6400000000012"/>
    <n v="1251.7610000000004"/>
  </r>
  <r>
    <s v="SO - 0007596"/>
    <s v="Wholesale"/>
    <s v="WARE-PUJ1005"/>
    <d v="2020-06-18T00:00:00"/>
    <x v="885"/>
    <d v="2020-11-16T00:00:00"/>
    <x v="637"/>
    <n v="9"/>
    <s v="USD"/>
    <x v="3"/>
    <n v="28"/>
    <n v="35"/>
    <n v="311"/>
    <x v="0"/>
    <n v="5"/>
    <n v="0.15"/>
    <n v="2217.7000000000003"/>
    <n v="1153.2040000000002"/>
    <n v="5655.1350000000002"/>
    <n v="2195.5229999999997"/>
  </r>
  <r>
    <s v="SO - 0007597"/>
    <s v="Distributor"/>
    <s v="WARE-PUJ1005"/>
    <d v="2020-06-18T00:00:00"/>
    <x v="885"/>
    <d v="2020-11-26T00:00:00"/>
    <x v="638"/>
    <n v="19"/>
    <s v="USD"/>
    <x v="4"/>
    <n v="22"/>
    <n v="2"/>
    <n v="316"/>
    <x v="1"/>
    <n v="2"/>
    <n v="7.4999999999999997E-2"/>
    <n v="1132.3"/>
    <n v="951.13199999999995"/>
    <n v="8379.02"/>
    <n v="769.96400000000085"/>
  </r>
  <r>
    <s v="SO - 0007598"/>
    <s v="Online"/>
    <s v="WARE-UHY1004"/>
    <d v="2020-06-18T00:00:00"/>
    <x v="885"/>
    <d v="2020-11-18T00:00:00"/>
    <x v="630"/>
    <n v="2"/>
    <s v="USD"/>
    <x v="24"/>
    <n v="16"/>
    <n v="34"/>
    <n v="247"/>
    <x v="1"/>
    <n v="43"/>
    <n v="0.05"/>
    <n v="1085.4000000000001"/>
    <n v="477.57600000000002"/>
    <n v="3093.3900000000003"/>
    <n v="1660.6620000000003"/>
  </r>
  <r>
    <s v="SO - 0007599"/>
    <s v="Online"/>
    <s v="WARE-PUJ1005"/>
    <d v="2020-06-18T00:00:00"/>
    <x v="885"/>
    <d v="2020-11-14T00:00:00"/>
    <x v="642"/>
    <n v="16"/>
    <s v="USD"/>
    <x v="24"/>
    <n v="16"/>
    <n v="24"/>
    <n v="318"/>
    <x v="1"/>
    <n v="26"/>
    <n v="0.3"/>
    <n v="958.1"/>
    <n v="603.60300000000007"/>
    <n v="2012.01"/>
    <n v="201.20099999999979"/>
  </r>
  <r>
    <s v="SO - 0007600"/>
    <s v="Online"/>
    <s v="WARE-PUJ1005"/>
    <d v="2020-06-18T00:00:00"/>
    <x v="885"/>
    <d v="2020-11-11T00:00:00"/>
    <x v="644"/>
    <n v="23"/>
    <s v="USD"/>
    <x v="19"/>
    <n v="19"/>
    <n v="46"/>
    <n v="305"/>
    <x v="1"/>
    <n v="23"/>
    <n v="0.15"/>
    <n v="3651.5"/>
    <n v="2409.9900000000002"/>
    <n v="15518.875"/>
    <n v="3468.9249999999993"/>
  </r>
  <r>
    <s v="SO - 0007601"/>
    <s v="Online"/>
    <s v="WARE-MKL1006"/>
    <d v="2020-09-26T00:00:00"/>
    <x v="886"/>
    <d v="2020-11-04T00:00:00"/>
    <x v="635"/>
    <n v="3"/>
    <s v="USD"/>
    <x v="18"/>
    <n v="13"/>
    <n v="11"/>
    <n v="359"/>
    <x v="2"/>
    <n v="7"/>
    <n v="0.2"/>
    <n v="1996.6000000000001"/>
    <n v="1098.1300000000001"/>
    <n v="1597.2800000000002"/>
    <n v="499.15000000000009"/>
  </r>
  <r>
    <s v="SO - 0007602"/>
    <s v="Online"/>
    <s v="WARE-NMK1003"/>
    <d v="2020-06-18T00:00:00"/>
    <x v="886"/>
    <d v="2020-11-25T00:00:00"/>
    <x v="639"/>
    <n v="7"/>
    <s v="USD"/>
    <x v="20"/>
    <n v="17"/>
    <n v="38"/>
    <n v="132"/>
    <x v="2"/>
    <n v="4"/>
    <n v="0.05"/>
    <n v="3631.4"/>
    <n v="2033.5840000000003"/>
    <n v="17249.149999999998"/>
    <n v="7081.2299999999959"/>
  </r>
  <r>
    <s v="SO - 0007603"/>
    <s v="Online"/>
    <s v="WARE-MKL1006"/>
    <d v="2020-06-18T00:00:00"/>
    <x v="886"/>
    <d v="2020-11-08T00:00:00"/>
    <x v="634"/>
    <n v="10"/>
    <s v="USD"/>
    <x v="19"/>
    <n v="19"/>
    <n v="26"/>
    <n v="346"/>
    <x v="1"/>
    <n v="43"/>
    <n v="7.4999999999999997E-2"/>
    <n v="6472.2"/>
    <n v="5371.9259999999995"/>
    <n v="23947.14"/>
    <n v="2459.4360000000015"/>
  </r>
  <r>
    <s v="SO - 0007604"/>
    <s v="In-Store"/>
    <s v="WARE-NMK1003"/>
    <d v="2020-06-18T00:00:00"/>
    <x v="886"/>
    <d v="2020-11-26T00:00:00"/>
    <x v="638"/>
    <n v="18"/>
    <s v="USD"/>
    <x v="0"/>
    <n v="6"/>
    <n v="2"/>
    <n v="165"/>
    <x v="2"/>
    <n v="8"/>
    <n v="0.1"/>
    <n v="1896.1000000000001"/>
    <n v="1573.7630000000001"/>
    <n v="6825.9600000000009"/>
    <n v="530.90800000000036"/>
  </r>
  <r>
    <s v="SO - 0007605"/>
    <s v="Distributor"/>
    <s v="WARE-PUJ1005"/>
    <d v="2020-06-18T00:00:00"/>
    <x v="886"/>
    <d v="2020-11-29T00:00:00"/>
    <x v="647"/>
    <n v="24"/>
    <s v="USD"/>
    <x v="2"/>
    <n v="21"/>
    <n v="16"/>
    <n v="308"/>
    <x v="0"/>
    <n v="12"/>
    <n v="0.15"/>
    <n v="1835.8"/>
    <n v="1193.27"/>
    <n v="12483.439999999999"/>
    <n v="2937.2799999999988"/>
  </r>
  <r>
    <s v="SO - 0007606"/>
    <s v="In-Store"/>
    <s v="WARE-PUJ1005"/>
    <d v="2020-06-18T00:00:00"/>
    <x v="886"/>
    <d v="2020-11-08T00:00:00"/>
    <x v="640"/>
    <n v="11"/>
    <s v="USD"/>
    <x v="9"/>
    <n v="8"/>
    <n v="25"/>
    <n v="324"/>
    <x v="3"/>
    <n v="28"/>
    <n v="0.2"/>
    <n v="3966.4"/>
    <n v="1626.2239999999999"/>
    <n v="6346.2400000000007"/>
    <n v="3093.7920000000008"/>
  </r>
  <r>
    <s v="SO - 0007607"/>
    <s v="In-Store"/>
    <s v="WARE-NMK1003"/>
    <d v="2020-06-18T00:00:00"/>
    <x v="887"/>
    <d v="2020-11-25T00:00:00"/>
    <x v="647"/>
    <n v="23"/>
    <s v="USD"/>
    <x v="14"/>
    <n v="7"/>
    <n v="30"/>
    <n v="113"/>
    <x v="3"/>
    <n v="6"/>
    <n v="0.05"/>
    <n v="2860.9"/>
    <n v="1316.0140000000001"/>
    <n v="16307.130000000001"/>
    <n v="8411.0460000000003"/>
  </r>
  <r>
    <s v="SO - 0007608"/>
    <s v="Wholesale"/>
    <s v="WARE-PUJ1005"/>
    <d v="2020-09-26T00:00:00"/>
    <x v="887"/>
    <d v="2020-11-18T00:00:00"/>
    <x v="642"/>
    <n v="14"/>
    <s v="USD"/>
    <x v="12"/>
    <n v="25"/>
    <n v="11"/>
    <n v="294"/>
    <x v="1"/>
    <n v="21"/>
    <n v="0.05"/>
    <n v="1983.2"/>
    <n v="1606.3920000000001"/>
    <n v="3768.08"/>
    <n v="555.29599999999982"/>
  </r>
  <r>
    <s v="SO - 0007609"/>
    <s v="Online"/>
    <s v="WARE-UHY1004"/>
    <d v="2020-06-18T00:00:00"/>
    <x v="887"/>
    <d v="2020-11-28T00:00:00"/>
    <x v="642"/>
    <n v="14"/>
    <s v="USD"/>
    <x v="24"/>
    <n v="16"/>
    <n v="41"/>
    <n v="258"/>
    <x v="1"/>
    <n v="33"/>
    <n v="0.4"/>
    <n v="1132.3"/>
    <n v="622.76499999999999"/>
    <n v="679.38"/>
    <n v="56.615000000000009"/>
  </r>
  <r>
    <s v="SO - 0007610"/>
    <s v="Online"/>
    <s v="WARE-PUJ1005"/>
    <d v="2020-06-18T00:00:00"/>
    <x v="887"/>
    <d v="2020-11-18T00:00:00"/>
    <x v="639"/>
    <n v="6"/>
    <s v="USD"/>
    <x v="1"/>
    <n v="14"/>
    <n v="6"/>
    <n v="283"/>
    <x v="1"/>
    <n v="24"/>
    <n v="0.15"/>
    <n v="991.6"/>
    <n v="436.30400000000003"/>
    <n v="842.86"/>
    <n v="406.55599999999998"/>
  </r>
  <r>
    <s v="SO - 0007611"/>
    <s v="Wholesale"/>
    <s v="WARE-NMK1003"/>
    <d v="2020-06-18T00:00:00"/>
    <x v="887"/>
    <d v="2020-11-30T00:00:00"/>
    <x v="651"/>
    <n v="24"/>
    <s v="USD"/>
    <x v="25"/>
    <n v="27"/>
    <n v="28"/>
    <n v="162"/>
    <x v="0"/>
    <n v="42"/>
    <n v="0.05"/>
    <n v="2566.1"/>
    <n v="1026.44"/>
    <n v="12188.974999999999"/>
    <n v="7056.7749999999978"/>
  </r>
  <r>
    <s v="SO - 0007612"/>
    <s v="Wholesale"/>
    <s v="WARE-NMK1003"/>
    <d v="2020-06-18T00:00:00"/>
    <x v="887"/>
    <d v="2020-11-30T00:00:00"/>
    <x v="642"/>
    <n v="14"/>
    <s v="USD"/>
    <x v="25"/>
    <n v="27"/>
    <n v="9"/>
    <n v="92"/>
    <x v="1"/>
    <n v="46"/>
    <n v="0.4"/>
    <n v="1165.8"/>
    <n v="617.87400000000002"/>
    <n v="3497.4"/>
    <n v="408.0300000000002"/>
  </r>
  <r>
    <s v="SO - 0007613"/>
    <s v="Wholesale"/>
    <s v="WARE-XYS1001"/>
    <d v="2020-06-18T00:00:00"/>
    <x v="887"/>
    <d v="2020-11-11T00:00:00"/>
    <x v="637"/>
    <n v="7"/>
    <s v="USD"/>
    <x v="3"/>
    <n v="28"/>
    <n v="32"/>
    <n v="18"/>
    <x v="1"/>
    <n v="45"/>
    <n v="0.2"/>
    <n v="268"/>
    <n v="152.76"/>
    <n v="857.6"/>
    <n v="246.56000000000006"/>
  </r>
  <r>
    <s v="SO - 0007614"/>
    <s v="Online"/>
    <s v="WARE-MKL1006"/>
    <d v="2020-06-18T00:00:00"/>
    <x v="887"/>
    <d v="2020-11-22T00:00:00"/>
    <x v="642"/>
    <n v="14"/>
    <s v="USD"/>
    <x v="18"/>
    <n v="13"/>
    <n v="40"/>
    <n v="336"/>
    <x v="1"/>
    <n v="23"/>
    <n v="0.1"/>
    <n v="214.4"/>
    <n v="126.496"/>
    <n v="964.80000000000007"/>
    <n v="332.32000000000005"/>
  </r>
  <r>
    <s v="SO - 0007615"/>
    <s v="Online"/>
    <s v="WARE-PUJ1005"/>
    <d v="2020-06-18T00:00:00"/>
    <x v="888"/>
    <d v="2020-11-19T00:00:00"/>
    <x v="641"/>
    <n v="12"/>
    <s v="USD"/>
    <x v="1"/>
    <n v="14"/>
    <n v="19"/>
    <n v="271"/>
    <x v="3"/>
    <n v="47"/>
    <n v="0.1"/>
    <n v="167.5"/>
    <n v="125.625"/>
    <n v="301.5"/>
    <n v="50.25"/>
  </r>
  <r>
    <s v="SO - 0007616"/>
    <s v="In-Store"/>
    <s v="WARE-NMK1003"/>
    <d v="2020-06-18T00:00:00"/>
    <x v="888"/>
    <d v="2020-11-21T00:00:00"/>
    <x v="634"/>
    <n v="8"/>
    <s v="USD"/>
    <x v="5"/>
    <n v="12"/>
    <n v="18"/>
    <n v="161"/>
    <x v="1"/>
    <n v="40"/>
    <n v="0.1"/>
    <n v="1139"/>
    <n v="455.6"/>
    <n v="2050.2000000000003"/>
    <n v="1139.0000000000002"/>
  </r>
  <r>
    <s v="SO - 0007617"/>
    <s v="Wholesale"/>
    <s v="WARE-NMK1003"/>
    <d v="2020-09-26T00:00:00"/>
    <x v="888"/>
    <d v="2020-11-13T00:00:00"/>
    <x v="638"/>
    <n v="16"/>
    <s v="USD"/>
    <x v="21"/>
    <n v="26"/>
    <n v="27"/>
    <n v="187"/>
    <x v="3"/>
    <n v="47"/>
    <n v="7.4999999999999997E-2"/>
    <n v="2519.2000000000003"/>
    <n v="1435.944"/>
    <n v="4660.5200000000004"/>
    <n v="1788.6320000000005"/>
  </r>
  <r>
    <s v="SO - 0007618"/>
    <s v="In-Store"/>
    <s v="WARE-UHY1004"/>
    <d v="2020-06-18T00:00:00"/>
    <x v="888"/>
    <d v="2020-11-16T00:00:00"/>
    <x v="641"/>
    <n v="12"/>
    <s v="USD"/>
    <x v="7"/>
    <n v="4"/>
    <n v="50"/>
    <n v="260"/>
    <x v="1"/>
    <n v="29"/>
    <n v="0.15"/>
    <n v="2653.2000000000003"/>
    <n v="1167.4080000000001"/>
    <n v="18041.760000000002"/>
    <n v="8702.496000000001"/>
  </r>
  <r>
    <s v="SO - 0007619"/>
    <s v="In-Store"/>
    <s v="WARE-XYS1001"/>
    <d v="2020-06-18T00:00:00"/>
    <x v="888"/>
    <d v="2020-11-27T00:00:00"/>
    <x v="633"/>
    <n v="14"/>
    <s v="USD"/>
    <x v="14"/>
    <n v="7"/>
    <n v="15"/>
    <n v="26"/>
    <x v="1"/>
    <n v="45"/>
    <n v="7.4999999999999997E-2"/>
    <n v="167.5"/>
    <n v="142.375"/>
    <n v="464.8125"/>
    <n v="37.6875"/>
  </r>
  <r>
    <s v="SO - 0007620"/>
    <s v="In-Store"/>
    <s v="WARE-NMK1003"/>
    <d v="2020-06-18T00:00:00"/>
    <x v="888"/>
    <d v="2020-11-14T00:00:00"/>
    <x v="638"/>
    <n v="16"/>
    <s v="USD"/>
    <x v="27"/>
    <n v="1"/>
    <n v="13"/>
    <n v="202"/>
    <x v="0"/>
    <n v="5"/>
    <n v="0.05"/>
    <n v="1963.1000000000001"/>
    <n v="1629.373"/>
    <n v="14919.56"/>
    <n v="1884.5759999999991"/>
  </r>
  <r>
    <s v="SO - 0007621"/>
    <s v="Distributor"/>
    <s v="WARE-XYS1001"/>
    <d v="2020-09-26T00:00:00"/>
    <x v="888"/>
    <d v="2020-11-22T00:00:00"/>
    <x v="633"/>
    <n v="14"/>
    <s v="USD"/>
    <x v="2"/>
    <n v="21"/>
    <n v="4"/>
    <n v="35"/>
    <x v="3"/>
    <n v="47"/>
    <n v="0.1"/>
    <n v="174.20000000000002"/>
    <n v="74.906000000000006"/>
    <n v="313.56000000000006"/>
    <n v="163.74800000000005"/>
  </r>
  <r>
    <s v="SO - 0007622"/>
    <s v="Wholesale"/>
    <s v="WARE-NMK1003"/>
    <d v="2020-06-18T00:00:00"/>
    <x v="889"/>
    <d v="2020-11-11T00:00:00"/>
    <x v="641"/>
    <n v="11"/>
    <s v="USD"/>
    <x v="25"/>
    <n v="27"/>
    <n v="45"/>
    <n v="162"/>
    <x v="3"/>
    <n v="25"/>
    <n v="0.15"/>
    <n v="3463.9"/>
    <n v="2909.6759999999999"/>
    <n v="2944.3150000000001"/>
    <n v="34.639000000000124"/>
  </r>
  <r>
    <s v="SO - 0007623"/>
    <s v="In-Store"/>
    <s v="WARE-UHY1004"/>
    <d v="2020-06-18T00:00:00"/>
    <x v="889"/>
    <d v="2020-12-01T00:00:00"/>
    <x v="641"/>
    <n v="11"/>
    <s v="USD"/>
    <x v="14"/>
    <n v="7"/>
    <n v="18"/>
    <n v="231"/>
    <x v="1"/>
    <n v="35"/>
    <n v="0.05"/>
    <n v="4006.6"/>
    <n v="3165.2139999999999"/>
    <n v="15225.079999999998"/>
    <n v="2564.2239999999983"/>
  </r>
  <r>
    <s v="SO - 0007624"/>
    <s v="Distributor"/>
    <s v="WARE-PUJ1005"/>
    <d v="2020-06-18T00:00:00"/>
    <x v="889"/>
    <d v="2020-11-22T00:00:00"/>
    <x v="652"/>
    <n v="33"/>
    <s v="USD"/>
    <x v="8"/>
    <n v="23"/>
    <n v="6"/>
    <n v="304"/>
    <x v="0"/>
    <n v="22"/>
    <n v="7.4999999999999997E-2"/>
    <n v="3959.7000000000003"/>
    <n v="1742.268"/>
    <n v="10988.167500000001"/>
    <n v="5761.3635000000013"/>
  </r>
  <r>
    <s v="SO - 0007625"/>
    <s v="In-Store"/>
    <s v="WARE-UHY1004"/>
    <d v="2020-09-26T00:00:00"/>
    <x v="889"/>
    <d v="2020-11-20T00:00:00"/>
    <x v="646"/>
    <n v="14"/>
    <s v="USD"/>
    <x v="10"/>
    <n v="9"/>
    <n v="31"/>
    <n v="234"/>
    <x v="2"/>
    <n v="7"/>
    <n v="7.4999999999999997E-2"/>
    <n v="1822.4"/>
    <n v="1221.008"/>
    <n v="13485.760000000002"/>
    <n v="3717.6960000000017"/>
  </r>
  <r>
    <s v="SO - 0007626"/>
    <s v="Distributor"/>
    <s v="WARE-MKL1006"/>
    <d v="2020-06-18T00:00:00"/>
    <x v="889"/>
    <d v="2020-11-13T00:00:00"/>
    <x v="642"/>
    <n v="12"/>
    <s v="USD"/>
    <x v="4"/>
    <n v="22"/>
    <n v="8"/>
    <n v="347"/>
    <x v="1"/>
    <n v="33"/>
    <n v="7.4999999999999997E-2"/>
    <n v="2311.5"/>
    <n v="1525.5900000000001"/>
    <n v="14966.962500000001"/>
    <n v="4287.8325000000004"/>
  </r>
  <r>
    <s v="SO - 0007627"/>
    <s v="In-Store"/>
    <s v="WARE-MKL1006"/>
    <d v="2020-06-18T00:00:00"/>
    <x v="889"/>
    <d v="2020-11-18T00:00:00"/>
    <x v="646"/>
    <n v="14"/>
    <s v="USD"/>
    <x v="9"/>
    <n v="8"/>
    <n v="3"/>
    <n v="366"/>
    <x v="1"/>
    <n v="35"/>
    <n v="0.1"/>
    <n v="891.1"/>
    <n v="623.77"/>
    <n v="5613.93"/>
    <n v="1247.5400000000009"/>
  </r>
  <r>
    <s v="SO - 0007628"/>
    <s v="In-Store"/>
    <s v="WARE-NMK1003"/>
    <d v="2020-06-18T00:00:00"/>
    <x v="889"/>
    <d v="2020-11-30T00:00:00"/>
    <x v="638"/>
    <n v="15"/>
    <s v="USD"/>
    <x v="5"/>
    <n v="12"/>
    <n v="38"/>
    <n v="126"/>
    <x v="1"/>
    <n v="11"/>
    <n v="0.05"/>
    <n v="207.70000000000002"/>
    <n v="97.619"/>
    <n v="789.26"/>
    <n v="398.78399999999999"/>
  </r>
  <r>
    <s v="SO - 0007629"/>
    <s v="In-Store"/>
    <s v="WARE-NMK1003"/>
    <d v="2020-06-18T00:00:00"/>
    <x v="889"/>
    <d v="2020-11-07T00:00:00"/>
    <x v="636"/>
    <n v="6"/>
    <s v="USD"/>
    <x v="5"/>
    <n v="12"/>
    <n v="36"/>
    <n v="177"/>
    <x v="1"/>
    <n v="39"/>
    <n v="0.05"/>
    <n v="1279.7"/>
    <n v="678.2410000000001"/>
    <n v="3647.145"/>
    <n v="1612.4219999999996"/>
  </r>
  <r>
    <s v="SO - 0007630"/>
    <s v="In-Store"/>
    <s v="WARE-NMK1003"/>
    <d v="2020-06-18T00:00:00"/>
    <x v="889"/>
    <d v="2020-11-10T00:00:00"/>
    <x v="648"/>
    <n v="20"/>
    <s v="USD"/>
    <x v="27"/>
    <n v="1"/>
    <n v="2"/>
    <n v="173"/>
    <x v="3"/>
    <n v="47"/>
    <n v="0.15"/>
    <n v="227.8"/>
    <n v="100.232"/>
    <n v="1549.04"/>
    <n v="747.18399999999997"/>
  </r>
  <r>
    <s v="SO - 0007631"/>
    <s v="In-Store"/>
    <s v="WARE-NMK1003"/>
    <d v="2020-09-26T00:00:00"/>
    <x v="890"/>
    <d v="2020-11-19T00:00:00"/>
    <x v="653"/>
    <n v="38"/>
    <s v="USD"/>
    <x v="10"/>
    <n v="9"/>
    <n v="14"/>
    <n v="174"/>
    <x v="0"/>
    <n v="5"/>
    <n v="0.05"/>
    <n v="1018.4"/>
    <n v="661.96"/>
    <n v="2902.4399999999996"/>
    <n v="916.55999999999949"/>
  </r>
  <r>
    <s v="SO - 0007632"/>
    <s v="In-Store"/>
    <s v="WARE-XYS1001"/>
    <d v="2020-06-18T00:00:00"/>
    <x v="890"/>
    <d v="2020-11-12T00:00:00"/>
    <x v="638"/>
    <n v="14"/>
    <s v="USD"/>
    <x v="7"/>
    <n v="4"/>
    <n v="41"/>
    <n v="3"/>
    <x v="3"/>
    <n v="25"/>
    <n v="7.4999999999999997E-2"/>
    <n v="3939.6"/>
    <n v="1851.6119999999999"/>
    <n v="10932.39"/>
    <n v="5377.5540000000001"/>
  </r>
  <r>
    <s v="SO - 0007633"/>
    <s v="Wholesale"/>
    <s v="WARE-NMK1003"/>
    <d v="2020-06-18T00:00:00"/>
    <x v="890"/>
    <d v="2020-12-02T00:00:00"/>
    <x v="644"/>
    <n v="18"/>
    <s v="USD"/>
    <x v="25"/>
    <n v="27"/>
    <n v="30"/>
    <n v="171"/>
    <x v="3"/>
    <n v="47"/>
    <n v="0.05"/>
    <n v="1005"/>
    <n v="572.84999999999991"/>
    <n v="6683.25"/>
    <n v="2673.3000000000006"/>
  </r>
  <r>
    <s v="SO - 0007634"/>
    <s v="In-Store"/>
    <s v="WARE-PUJ1005"/>
    <d v="2020-06-18T00:00:00"/>
    <x v="890"/>
    <d v="2020-11-24T00:00:00"/>
    <x v="642"/>
    <n v="11"/>
    <s v="USD"/>
    <x v="9"/>
    <n v="8"/>
    <n v="26"/>
    <n v="309"/>
    <x v="1"/>
    <n v="27"/>
    <n v="0.05"/>
    <n v="1085.4000000000001"/>
    <n v="835.75800000000004"/>
    <n v="8249.0400000000009"/>
    <n v="1562.9760000000006"/>
  </r>
  <r>
    <s v="SO - 0007635"/>
    <s v="In-Store"/>
    <s v="WARE-UHY1004"/>
    <d v="2020-06-18T00:00:00"/>
    <x v="890"/>
    <d v="2020-11-26T00:00:00"/>
    <x v="643"/>
    <n v="17"/>
    <s v="USD"/>
    <x v="27"/>
    <n v="1"/>
    <n v="29"/>
    <n v="241"/>
    <x v="0"/>
    <n v="12"/>
    <n v="0.15"/>
    <n v="3872.6"/>
    <n v="2749.5459999999998"/>
    <n v="26333.68"/>
    <n v="4337.3120000000017"/>
  </r>
  <r>
    <s v="SO - 0007636"/>
    <s v="Wholesale"/>
    <s v="WARE-PUJ1005"/>
    <d v="2020-06-18T00:00:00"/>
    <x v="890"/>
    <d v="2020-11-18T00:00:00"/>
    <x v="640"/>
    <n v="7"/>
    <s v="USD"/>
    <x v="21"/>
    <n v="26"/>
    <n v="50"/>
    <n v="308"/>
    <x v="1"/>
    <n v="33"/>
    <n v="7.4999999999999997E-2"/>
    <n v="4006.6"/>
    <n v="2283.7619999999997"/>
    <n v="22236.63"/>
    <n v="8534.0580000000027"/>
  </r>
  <r>
    <s v="SO - 0007637"/>
    <s v="In-Store"/>
    <s v="WARE-XYS1001"/>
    <d v="2020-06-18T00:00:00"/>
    <x v="890"/>
    <d v="2020-11-13T00:00:00"/>
    <x v="640"/>
    <n v="7"/>
    <s v="USD"/>
    <x v="26"/>
    <n v="3"/>
    <n v="7"/>
    <n v="36"/>
    <x v="0"/>
    <n v="42"/>
    <n v="0.05"/>
    <n v="234.5"/>
    <n v="126.63000000000001"/>
    <n v="1782.1999999999998"/>
    <n v="769.15999999999974"/>
  </r>
  <r>
    <s v="SO - 0007638"/>
    <s v="Distributor"/>
    <s v="WARE-PUJ1005"/>
    <d v="2020-06-18T00:00:00"/>
    <x v="891"/>
    <d v="2020-11-09T00:00:00"/>
    <x v="647"/>
    <n v="19"/>
    <s v="USD"/>
    <x v="4"/>
    <n v="22"/>
    <n v="47"/>
    <n v="306"/>
    <x v="0"/>
    <n v="42"/>
    <n v="0.05"/>
    <n v="1078.7"/>
    <n v="701.15500000000009"/>
    <n v="5123.8249999999998"/>
    <n v="1618.0499999999993"/>
  </r>
  <r>
    <s v="SO - 0007639"/>
    <s v="Distributor"/>
    <s v="WARE-NMK1003"/>
    <d v="2020-06-18T00:00:00"/>
    <x v="891"/>
    <d v="2020-11-29T00:00:00"/>
    <x v="633"/>
    <n v="11"/>
    <s v="USD"/>
    <x v="15"/>
    <n v="24"/>
    <n v="26"/>
    <n v="99"/>
    <x v="1"/>
    <n v="27"/>
    <n v="7.4999999999999997E-2"/>
    <n v="2525.9"/>
    <n v="1288.2090000000001"/>
    <n v="9345.83"/>
    <n v="4192.9939999999997"/>
  </r>
  <r>
    <s v="SO - 0007640"/>
    <s v="Online"/>
    <s v="WARE-NMK1003"/>
    <d v="2020-06-18T00:00:00"/>
    <x v="891"/>
    <d v="2020-11-15T00:00:00"/>
    <x v="641"/>
    <n v="9"/>
    <s v="USD"/>
    <x v="24"/>
    <n v="16"/>
    <n v="42"/>
    <n v="174"/>
    <x v="0"/>
    <n v="5"/>
    <n v="0.1"/>
    <n v="2385.2000000000003"/>
    <n v="1645.788"/>
    <n v="4293.3600000000006"/>
    <n v="1001.7840000000006"/>
  </r>
  <r>
    <s v="SO - 0007641"/>
    <s v="In-Store"/>
    <s v="WARE-XYS1001"/>
    <d v="2020-09-26T00:00:00"/>
    <x v="891"/>
    <d v="2020-11-24T00:00:00"/>
    <x v="645"/>
    <n v="25"/>
    <s v="USD"/>
    <x v="27"/>
    <n v="1"/>
    <n v="40"/>
    <n v="8"/>
    <x v="2"/>
    <n v="37"/>
    <n v="7.4999999999999997E-2"/>
    <n v="201"/>
    <n v="168.84"/>
    <n v="743.7"/>
    <n v="68.340000000000032"/>
  </r>
  <r>
    <s v="SO - 0007642"/>
    <s v="Online"/>
    <s v="WARE-PUJ1005"/>
    <d v="2020-06-18T00:00:00"/>
    <x v="891"/>
    <d v="2020-12-02T00:00:00"/>
    <x v="638"/>
    <n v="13"/>
    <s v="USD"/>
    <x v="16"/>
    <n v="18"/>
    <n v="34"/>
    <n v="304"/>
    <x v="2"/>
    <n v="4"/>
    <n v="0.3"/>
    <n v="1051.9000000000001"/>
    <n v="704.77300000000014"/>
    <n v="2945.32"/>
    <n v="126.22799999999961"/>
  </r>
  <r>
    <s v="SO - 0007643"/>
    <s v="Wholesale"/>
    <s v="WARE-NMK1003"/>
    <d v="2020-06-18T00:00:00"/>
    <x v="892"/>
    <d v="2020-11-12T00:00:00"/>
    <x v="633"/>
    <n v="10"/>
    <s v="USD"/>
    <x v="3"/>
    <n v="28"/>
    <n v="25"/>
    <n v="88"/>
    <x v="3"/>
    <n v="25"/>
    <n v="7.4999999999999997E-2"/>
    <n v="911.2"/>
    <n v="446.488"/>
    <n v="1685.7200000000003"/>
    <n v="792.74400000000026"/>
  </r>
  <r>
    <s v="SO - 0007644"/>
    <s v="Online"/>
    <s v="WARE-MKL1006"/>
    <d v="2020-06-18T00:00:00"/>
    <x v="892"/>
    <d v="2020-12-04T00:00:00"/>
    <x v="636"/>
    <n v="3"/>
    <s v="USD"/>
    <x v="24"/>
    <n v="16"/>
    <n v="28"/>
    <n v="345"/>
    <x v="1"/>
    <n v="46"/>
    <n v="0.1"/>
    <n v="1748.7"/>
    <n v="1206.6029999999998"/>
    <n v="12590.640000000001"/>
    <n v="2937.8160000000025"/>
  </r>
  <r>
    <s v="SO - 0007645"/>
    <s v="In-Store"/>
    <s v="WARE-PUJ1005"/>
    <d v="2020-06-18T00:00:00"/>
    <x v="892"/>
    <d v="2020-11-17T00:00:00"/>
    <x v="642"/>
    <n v="9"/>
    <s v="USD"/>
    <x v="0"/>
    <n v="6"/>
    <n v="49"/>
    <n v="264"/>
    <x v="1"/>
    <n v="14"/>
    <n v="0.05"/>
    <n v="1252.9000000000001"/>
    <n v="764.26900000000001"/>
    <n v="3570.7649999999999"/>
    <n v="1277.9580000000001"/>
  </r>
  <r>
    <s v="SO - 0007646"/>
    <s v="Distributor"/>
    <s v="WARE-UHY1004"/>
    <d v="2020-06-18T00:00:00"/>
    <x v="892"/>
    <d v="2020-12-04T00:00:00"/>
    <x v="638"/>
    <n v="12"/>
    <s v="USD"/>
    <x v="2"/>
    <n v="21"/>
    <n v="12"/>
    <n v="254"/>
    <x v="1"/>
    <n v="24"/>
    <n v="0.4"/>
    <n v="3886"/>
    <n v="2914.5"/>
    <n v="11658"/>
    <n v="-2914.5"/>
  </r>
  <r>
    <s v="SO - 0007647"/>
    <s v="Distributor"/>
    <s v="WARE-XYS1001"/>
    <d v="2020-06-18T00:00:00"/>
    <x v="892"/>
    <d v="2020-11-24T00:00:00"/>
    <x v="646"/>
    <n v="11"/>
    <s v="USD"/>
    <x v="8"/>
    <n v="23"/>
    <n v="29"/>
    <n v="12"/>
    <x v="1"/>
    <n v="39"/>
    <n v="0.15"/>
    <n v="984.9"/>
    <n v="827.31599999999992"/>
    <n v="5022.99"/>
    <n v="59.094000000000051"/>
  </r>
  <r>
    <s v="SO - 0007648"/>
    <s v="Online"/>
    <s v="WARE-UHY1004"/>
    <d v="2020-06-18T00:00:00"/>
    <x v="892"/>
    <d v="2020-11-23T00:00:00"/>
    <x v="637"/>
    <n v="2"/>
    <s v="USD"/>
    <x v="17"/>
    <n v="20"/>
    <n v="9"/>
    <n v="245"/>
    <x v="1"/>
    <n v="32"/>
    <n v="0.05"/>
    <n v="1098.8"/>
    <n v="846.07600000000002"/>
    <n v="4175.4399999999996"/>
    <n v="791.13599999999951"/>
  </r>
  <r>
    <s v="SO - 0007649"/>
    <s v="In-Store"/>
    <s v="WARE-NMK1003"/>
    <d v="2020-06-18T00:00:00"/>
    <x v="892"/>
    <d v="2020-11-16T00:00:00"/>
    <x v="633"/>
    <n v="10"/>
    <s v="USD"/>
    <x v="26"/>
    <n v="3"/>
    <n v="36"/>
    <n v="170"/>
    <x v="3"/>
    <n v="28"/>
    <n v="0.15"/>
    <n v="1132.3"/>
    <n v="928.48599999999988"/>
    <n v="6737.1849999999995"/>
    <n v="237.78300000000036"/>
  </r>
  <r>
    <s v="SO - 0007650"/>
    <s v="Online"/>
    <s v="WARE-MKL1006"/>
    <d v="2020-06-18T00:00:00"/>
    <x v="892"/>
    <d v="2020-11-18T00:00:00"/>
    <x v="642"/>
    <n v="9"/>
    <s v="USD"/>
    <x v="1"/>
    <n v="14"/>
    <n v="24"/>
    <n v="337"/>
    <x v="1"/>
    <n v="27"/>
    <n v="0.1"/>
    <n v="5239.4000000000005"/>
    <n v="3824.7620000000002"/>
    <n v="23577.300000000003"/>
    <n v="4453.4900000000016"/>
  </r>
  <r>
    <s v="SO - 0007651"/>
    <s v="Online"/>
    <s v="WARE-NBV1002"/>
    <d v="2020-06-18T00:00:00"/>
    <x v="893"/>
    <d v="2020-11-25T00:00:00"/>
    <x v="643"/>
    <n v="14"/>
    <s v="USD"/>
    <x v="16"/>
    <n v="18"/>
    <n v="40"/>
    <n v="80"/>
    <x v="2"/>
    <n v="1"/>
    <n v="0.2"/>
    <n v="194.3"/>
    <n v="108.80800000000002"/>
    <n v="1088.0800000000002"/>
    <n v="326.42399999999998"/>
  </r>
  <r>
    <s v="SO - 0007652"/>
    <s v="In-Store"/>
    <s v="WARE-PUJ1005"/>
    <d v="2020-09-26T00:00:00"/>
    <x v="893"/>
    <d v="2020-11-14T00:00:00"/>
    <x v="644"/>
    <n v="15"/>
    <s v="USD"/>
    <x v="14"/>
    <n v="7"/>
    <n v="47"/>
    <n v="278"/>
    <x v="2"/>
    <n v="8"/>
    <n v="0.1"/>
    <n v="2673.3"/>
    <n v="1229.7180000000001"/>
    <n v="7217.9100000000008"/>
    <n v="3528.7560000000003"/>
  </r>
  <r>
    <s v="SO - 0007653"/>
    <s v="Online"/>
    <s v="WARE-NMK1003"/>
    <d v="2020-09-26T00:00:00"/>
    <x v="893"/>
    <d v="2020-11-26T00:00:00"/>
    <x v="643"/>
    <n v="14"/>
    <s v="USD"/>
    <x v="17"/>
    <n v="20"/>
    <n v="18"/>
    <n v="190"/>
    <x v="2"/>
    <n v="8"/>
    <n v="0.1"/>
    <n v="938"/>
    <n v="665.98"/>
    <n v="3376.8"/>
    <n v="712.88000000000011"/>
  </r>
  <r>
    <s v="SO - 0007654"/>
    <s v="In-Store"/>
    <s v="WARE-XYS1001"/>
    <d v="2020-06-18T00:00:00"/>
    <x v="893"/>
    <d v="2020-11-13T00:00:00"/>
    <x v="634"/>
    <n v="3"/>
    <s v="USD"/>
    <x v="10"/>
    <n v="9"/>
    <n v="5"/>
    <n v="11"/>
    <x v="1"/>
    <n v="40"/>
    <n v="0.3"/>
    <n v="2606.3000000000002"/>
    <n v="1668.0320000000002"/>
    <n v="3648.82"/>
    <n v="312.75599999999986"/>
  </r>
  <r>
    <s v="SO - 0007655"/>
    <s v="Online"/>
    <s v="WARE-NMK1003"/>
    <d v="2020-06-18T00:00:00"/>
    <x v="893"/>
    <d v="2020-11-28T00:00:00"/>
    <x v="633"/>
    <n v="9"/>
    <s v="USD"/>
    <x v="1"/>
    <n v="14"/>
    <n v="30"/>
    <n v="111"/>
    <x v="4"/>
    <n v="10"/>
    <n v="0.05"/>
    <n v="1025.1000000000001"/>
    <n v="871.33500000000004"/>
    <n v="6816.915"/>
    <n v="717.56999999999971"/>
  </r>
  <r>
    <s v="SO - 0007656"/>
    <s v="In-Store"/>
    <s v="WARE-NMK1003"/>
    <d v="2020-09-26T00:00:00"/>
    <x v="893"/>
    <d v="2020-11-12T00:00:00"/>
    <x v="650"/>
    <n v="25"/>
    <s v="USD"/>
    <x v="0"/>
    <n v="6"/>
    <n v="45"/>
    <n v="181"/>
    <x v="1"/>
    <n v="31"/>
    <n v="0.05"/>
    <n v="247.9"/>
    <n v="143.78199999999998"/>
    <n v="1884.04"/>
    <n v="733.78400000000011"/>
  </r>
  <r>
    <s v="SO - 0007657"/>
    <s v="Distributor"/>
    <s v="WARE-UHY1004"/>
    <d v="2020-06-18T00:00:00"/>
    <x v="893"/>
    <d v="2020-11-21T00:00:00"/>
    <x v="654"/>
    <n v="28"/>
    <s v="USD"/>
    <x v="2"/>
    <n v="21"/>
    <n v="36"/>
    <n v="218"/>
    <x v="1"/>
    <n v="35"/>
    <n v="0.1"/>
    <n v="1916.2"/>
    <n v="1341.34"/>
    <n v="13796.640000000001"/>
    <n v="3065.9200000000019"/>
  </r>
  <r>
    <s v="SO - 0007658"/>
    <s v="Online"/>
    <s v="WARE-NBV1002"/>
    <d v="2020-06-18T00:00:00"/>
    <x v="893"/>
    <d v="2020-11-27T00:00:00"/>
    <x v="651"/>
    <n v="18"/>
    <s v="USD"/>
    <x v="19"/>
    <n v="19"/>
    <n v="23"/>
    <n v="75"/>
    <x v="0"/>
    <n v="19"/>
    <n v="0.05"/>
    <n v="1721.9"/>
    <n v="1084.797"/>
    <n v="6543.22"/>
    <n v="2204.0320000000002"/>
  </r>
  <r>
    <s v="SO - 0007659"/>
    <s v="In-Store"/>
    <s v="WARE-PUJ1005"/>
    <d v="2020-06-18T00:00:00"/>
    <x v="893"/>
    <d v="2020-12-07T00:00:00"/>
    <x v="641"/>
    <n v="7"/>
    <s v="USD"/>
    <x v="0"/>
    <n v="6"/>
    <n v="22"/>
    <n v="299"/>
    <x v="3"/>
    <n v="6"/>
    <n v="0.15"/>
    <n v="1038.5"/>
    <n v="726.94999999999993"/>
    <n v="7061.8"/>
    <n v="1246.2000000000007"/>
  </r>
  <r>
    <s v="SO - 0007660"/>
    <s v="Wholesale"/>
    <s v="WARE-XYS1001"/>
    <d v="2020-06-18T00:00:00"/>
    <x v="894"/>
    <d v="2020-11-13T00:00:00"/>
    <x v="644"/>
    <n v="14"/>
    <s v="USD"/>
    <x v="3"/>
    <n v="28"/>
    <n v="46"/>
    <n v="39"/>
    <x v="1"/>
    <n v="27"/>
    <n v="0.05"/>
    <n v="2921.2000000000003"/>
    <n v="2103.2640000000001"/>
    <n v="11100.560000000001"/>
    <n v="2687.5040000000008"/>
  </r>
  <r>
    <s v="SO - 0007661"/>
    <s v="Distributor"/>
    <s v="WARE-UHY1004"/>
    <d v="2020-06-18T00:00:00"/>
    <x v="894"/>
    <d v="2020-11-15T00:00:00"/>
    <x v="645"/>
    <n v="22"/>
    <s v="USD"/>
    <x v="15"/>
    <n v="24"/>
    <n v="21"/>
    <n v="204"/>
    <x v="2"/>
    <n v="13"/>
    <n v="7.4999999999999997E-2"/>
    <n v="5031.7"/>
    <n v="4226.6279999999997"/>
    <n v="37234.58"/>
    <n v="3421.5560000000041"/>
  </r>
  <r>
    <s v="SO - 0007662"/>
    <s v="In-Store"/>
    <s v="WARE-NBV1002"/>
    <d v="2020-06-18T00:00:00"/>
    <x v="894"/>
    <d v="2020-11-13T00:00:00"/>
    <x v="655"/>
    <n v="20"/>
    <s v="USD"/>
    <x v="9"/>
    <n v="8"/>
    <n v="28"/>
    <n v="63"/>
    <x v="2"/>
    <n v="13"/>
    <n v="0.05"/>
    <n v="3859.2000000000003"/>
    <n v="2083.9680000000003"/>
    <n v="21997.439999999999"/>
    <n v="9493.6319999999978"/>
  </r>
  <r>
    <s v="SO - 0007663"/>
    <s v="Wholesale"/>
    <s v="WARE-UHY1004"/>
    <d v="2020-06-18T00:00:00"/>
    <x v="894"/>
    <d v="2020-11-28T00:00:00"/>
    <x v="653"/>
    <n v="34"/>
    <s v="USD"/>
    <x v="25"/>
    <n v="27"/>
    <n v="43"/>
    <n v="229"/>
    <x v="2"/>
    <n v="16"/>
    <n v="0.2"/>
    <n v="991.6"/>
    <n v="515.63200000000006"/>
    <n v="3173.1200000000003"/>
    <n v="1110.5920000000001"/>
  </r>
  <r>
    <s v="SO - 0007664"/>
    <s v="In-Store"/>
    <s v="WARE-PUJ1005"/>
    <d v="2020-06-18T00:00:00"/>
    <x v="894"/>
    <d v="2020-11-28T00:00:00"/>
    <x v="644"/>
    <n v="14"/>
    <s v="USD"/>
    <x v="0"/>
    <n v="6"/>
    <n v="32"/>
    <n v="293"/>
    <x v="1"/>
    <n v="36"/>
    <n v="0.05"/>
    <n v="904.5"/>
    <n v="361.8"/>
    <n v="859.27499999999998"/>
    <n v="497.47499999999997"/>
  </r>
  <r>
    <s v="SO - 0007665"/>
    <s v="In-Store"/>
    <s v="WARE-NMK1003"/>
    <d v="2020-09-26T00:00:00"/>
    <x v="894"/>
    <d v="2020-11-29T00:00:00"/>
    <x v="633"/>
    <n v="8"/>
    <s v="USD"/>
    <x v="27"/>
    <n v="1"/>
    <n v="19"/>
    <n v="133"/>
    <x v="1"/>
    <n v="23"/>
    <n v="0.05"/>
    <n v="6365"/>
    <n v="5028.3500000000004"/>
    <n v="36280.5"/>
    <n v="6110.3999999999978"/>
  </r>
  <r>
    <s v="SO - 0007666"/>
    <s v="Online"/>
    <s v="WARE-NMK1003"/>
    <d v="2020-09-26T00:00:00"/>
    <x v="894"/>
    <d v="2020-12-03T00:00:00"/>
    <x v="652"/>
    <n v="28"/>
    <s v="USD"/>
    <x v="24"/>
    <n v="16"/>
    <n v="17"/>
    <n v="130"/>
    <x v="0"/>
    <n v="20"/>
    <n v="0.4"/>
    <n v="1165.8"/>
    <n v="606.21600000000001"/>
    <n v="4196.8799999999992"/>
    <n v="559.58399999999892"/>
  </r>
  <r>
    <s v="SO - 0007667"/>
    <s v="Distributor"/>
    <s v="WARE-NMK1003"/>
    <d v="2020-09-26T00:00:00"/>
    <x v="894"/>
    <d v="2020-11-20T00:00:00"/>
    <x v="654"/>
    <n v="27"/>
    <s v="USD"/>
    <x v="8"/>
    <n v="23"/>
    <n v="33"/>
    <n v="193"/>
    <x v="1"/>
    <n v="35"/>
    <n v="0.05"/>
    <n v="3711.8"/>
    <n v="2598.2599999999998"/>
    <n v="17631.05"/>
    <n v="4639.75"/>
  </r>
  <r>
    <s v="SO - 0007668"/>
    <s v="Online"/>
    <s v="WARE-MKL1006"/>
    <d v="2020-06-18T00:00:00"/>
    <x v="895"/>
    <d v="2020-11-29T00:00:00"/>
    <x v="650"/>
    <n v="23"/>
    <s v="USD"/>
    <x v="19"/>
    <n v="19"/>
    <n v="4"/>
    <n v="367"/>
    <x v="2"/>
    <n v="1"/>
    <n v="0.05"/>
    <n v="3959.7000000000003"/>
    <n v="2138.2380000000003"/>
    <n v="22570.29"/>
    <n v="9740.8619999999992"/>
  </r>
  <r>
    <s v="SO - 0007669"/>
    <s v="Online"/>
    <s v="WARE-NMK1003"/>
    <d v="2020-06-18T00:00:00"/>
    <x v="895"/>
    <d v="2020-12-09T00:00:00"/>
    <x v="647"/>
    <n v="15"/>
    <s v="USD"/>
    <x v="24"/>
    <n v="16"/>
    <n v="40"/>
    <n v="104"/>
    <x v="0"/>
    <n v="19"/>
    <n v="0.15"/>
    <n v="1031.8"/>
    <n v="815.12199999999996"/>
    <n v="6139.2099999999991"/>
    <n v="433.35599999999977"/>
  </r>
  <r>
    <s v="SO - 0007670"/>
    <s v="In-Store"/>
    <s v="WARE-NMK1003"/>
    <d v="2020-09-26T00:00:00"/>
    <x v="895"/>
    <d v="2020-11-20T00:00:00"/>
    <x v="638"/>
    <n v="9"/>
    <s v="USD"/>
    <x v="10"/>
    <n v="9"/>
    <n v="8"/>
    <n v="94"/>
    <x v="0"/>
    <n v="38"/>
    <n v="0.2"/>
    <n v="6365"/>
    <n v="5219.2999999999993"/>
    <n v="40736"/>
    <n v="-1018.3999999999942"/>
  </r>
  <r>
    <s v="SO - 0007671"/>
    <s v="Online"/>
    <s v="WARE-XYS1001"/>
    <d v="2020-06-18T00:00:00"/>
    <x v="895"/>
    <d v="2020-11-15T00:00:00"/>
    <x v="656"/>
    <n v="20"/>
    <s v="USD"/>
    <x v="19"/>
    <n v="19"/>
    <n v="16"/>
    <n v="24"/>
    <x v="0"/>
    <n v="22"/>
    <n v="0.05"/>
    <n v="2559.4"/>
    <n v="1023.7600000000001"/>
    <n v="12157.15"/>
    <n v="7038.3499999999995"/>
  </r>
  <r>
    <s v="SO - 0007672"/>
    <s v="Distributor"/>
    <s v="WARE-PUJ1005"/>
    <d v="2020-06-18T00:00:00"/>
    <x v="895"/>
    <d v="2020-11-15T00:00:00"/>
    <x v="656"/>
    <n v="20"/>
    <s v="USD"/>
    <x v="15"/>
    <n v="24"/>
    <n v="6"/>
    <n v="327"/>
    <x v="1"/>
    <n v="32"/>
    <n v="7.4999999999999997E-2"/>
    <n v="6452.1"/>
    <n v="4387.4280000000008"/>
    <n v="29840.962500000001"/>
    <n v="7903.8224999999984"/>
  </r>
  <r>
    <s v="SO - 0007673"/>
    <s v="Wholesale"/>
    <s v="WARE-NMK1003"/>
    <d v="2020-06-18T00:00:00"/>
    <x v="895"/>
    <d v="2020-11-24T00:00:00"/>
    <x v="647"/>
    <n v="15"/>
    <s v="USD"/>
    <x v="12"/>
    <n v="25"/>
    <n v="3"/>
    <n v="127"/>
    <x v="2"/>
    <n v="16"/>
    <n v="7.4999999999999997E-2"/>
    <n v="247.9"/>
    <n v="111.55500000000001"/>
    <n v="1375.8450000000003"/>
    <n v="706.51500000000021"/>
  </r>
  <r>
    <s v="SO - 0007674"/>
    <s v="Distributor"/>
    <s v="WARE-XYS1001"/>
    <d v="2020-06-18T00:00:00"/>
    <x v="895"/>
    <d v="2020-11-20T00:00:00"/>
    <x v="643"/>
    <n v="12"/>
    <s v="USD"/>
    <x v="2"/>
    <n v="21"/>
    <n v="28"/>
    <n v="41"/>
    <x v="1"/>
    <n v="27"/>
    <n v="7.4999999999999997E-2"/>
    <n v="1728.6000000000001"/>
    <n v="1382.88"/>
    <n v="9593.7300000000014"/>
    <n v="1296.4500000000007"/>
  </r>
  <r>
    <s v="SO - 0007675"/>
    <s v="In-Store"/>
    <s v="WARE-UHY1004"/>
    <d v="2020-06-18T00:00:00"/>
    <x v="896"/>
    <d v="2020-11-22T00:00:00"/>
    <x v="657"/>
    <n v="27"/>
    <s v="USD"/>
    <x v="6"/>
    <n v="10"/>
    <n v="34"/>
    <n v="225"/>
    <x v="1"/>
    <n v="33"/>
    <n v="0.1"/>
    <n v="1132.3"/>
    <n v="600.11900000000003"/>
    <n v="2038.1399999999999"/>
    <n v="837.90199999999982"/>
  </r>
  <r>
    <s v="SO - 0007676"/>
    <s v="In-Store"/>
    <s v="WARE-NBV1002"/>
    <d v="2020-06-18T00:00:00"/>
    <x v="896"/>
    <d v="2020-11-22T00:00:00"/>
    <x v="643"/>
    <n v="11"/>
    <s v="USD"/>
    <x v="5"/>
    <n v="12"/>
    <n v="21"/>
    <n v="59"/>
    <x v="1"/>
    <n v="29"/>
    <n v="0.05"/>
    <n v="3953"/>
    <n v="2608.98"/>
    <n v="11266.05"/>
    <n v="3439.1099999999988"/>
  </r>
  <r>
    <s v="SO - 0007677"/>
    <s v="Wholesale"/>
    <s v="WARE-XYS1001"/>
    <d v="2020-09-26T00:00:00"/>
    <x v="896"/>
    <d v="2020-12-09T00:00:00"/>
    <x v="643"/>
    <n v="11"/>
    <s v="USD"/>
    <x v="3"/>
    <n v="28"/>
    <n v="10"/>
    <n v="16"/>
    <x v="1"/>
    <n v="45"/>
    <n v="7.4999999999999997E-2"/>
    <n v="998.30000000000007"/>
    <n v="419.286"/>
    <n v="4617.1374999999998"/>
    <n v="2520.7075"/>
  </r>
  <r>
    <s v="SO - 0007678"/>
    <s v="Online"/>
    <s v="WARE-PUJ1005"/>
    <d v="2020-06-18T00:00:00"/>
    <x v="896"/>
    <d v="2020-11-26T00:00:00"/>
    <x v="656"/>
    <n v="19"/>
    <s v="USD"/>
    <x v="23"/>
    <n v="15"/>
    <n v="18"/>
    <n v="279"/>
    <x v="0"/>
    <n v="38"/>
    <n v="0.05"/>
    <n v="1072"/>
    <n v="857.6"/>
    <n v="7128.7999999999993"/>
    <n v="1125.5999999999995"/>
  </r>
  <r>
    <s v="SO - 0007679"/>
    <s v="Wholesale"/>
    <s v="WARE-UHY1004"/>
    <d v="2020-06-18T00:00:00"/>
    <x v="896"/>
    <d v="2020-12-06T00:00:00"/>
    <x v="654"/>
    <n v="25"/>
    <s v="USD"/>
    <x v="25"/>
    <n v="27"/>
    <n v="50"/>
    <n v="258"/>
    <x v="2"/>
    <n v="4"/>
    <n v="7.4999999999999997E-2"/>
    <n v="5400.2"/>
    <n v="2322.0859999999998"/>
    <n v="34966.295000000006"/>
    <n v="18711.693000000007"/>
  </r>
  <r>
    <s v="SO - 0007680"/>
    <s v="Wholesale"/>
    <s v="WARE-XYS1001"/>
    <d v="2020-06-18T00:00:00"/>
    <x v="896"/>
    <d v="2020-11-16T00:00:00"/>
    <x v="648"/>
    <n v="13"/>
    <s v="USD"/>
    <x v="21"/>
    <n v="26"/>
    <n v="30"/>
    <n v="10"/>
    <x v="1"/>
    <n v="21"/>
    <n v="0.05"/>
    <n v="1755.4"/>
    <n v="754.822"/>
    <n v="13341.04"/>
    <n v="7302.4640000000009"/>
  </r>
  <r>
    <s v="SO - 0007681"/>
    <s v="Distributor"/>
    <s v="WARE-NMK1003"/>
    <d v="2020-06-18T00:00:00"/>
    <x v="896"/>
    <d v="2020-12-07T00:00:00"/>
    <x v="642"/>
    <n v="5"/>
    <s v="USD"/>
    <x v="8"/>
    <n v="23"/>
    <n v="19"/>
    <n v="101"/>
    <x v="1"/>
    <n v="32"/>
    <n v="0.2"/>
    <n v="2458.9"/>
    <n v="1278.6280000000002"/>
    <n v="15736.960000000001"/>
    <n v="5507.9359999999997"/>
  </r>
  <r>
    <s v="SO - 0007682"/>
    <s v="Online"/>
    <s v="WARE-PUJ1005"/>
    <d v="2020-09-26T00:00:00"/>
    <x v="896"/>
    <d v="2020-12-03T00:00:00"/>
    <x v="648"/>
    <n v="13"/>
    <s v="USD"/>
    <x v="5"/>
    <n v="12"/>
    <n v="39"/>
    <n v="295"/>
    <x v="1"/>
    <n v="11"/>
    <n v="0.15"/>
    <n v="1849.2"/>
    <n v="887.61599999999999"/>
    <n v="12574.56"/>
    <n v="5473.6319999999996"/>
  </r>
  <r>
    <s v="SO - 0007683"/>
    <s v="Online"/>
    <s v="WARE-UHY1004"/>
    <d v="2020-09-26T00:00:00"/>
    <x v="896"/>
    <d v="2020-11-27T00:00:00"/>
    <x v="657"/>
    <n v="27"/>
    <s v="USD"/>
    <x v="20"/>
    <n v="17"/>
    <n v="3"/>
    <n v="221"/>
    <x v="1"/>
    <n v="11"/>
    <n v="0.2"/>
    <n v="1715.2"/>
    <n v="1063.424"/>
    <n v="4116.4800000000005"/>
    <n v="926.20800000000054"/>
  </r>
  <r>
    <s v="SO - 0007684"/>
    <s v="In-Store"/>
    <s v="WARE-NMK1003"/>
    <d v="2020-09-26T00:00:00"/>
    <x v="896"/>
    <d v="2020-12-05T00:00:00"/>
    <x v="657"/>
    <n v="27"/>
    <s v="USD"/>
    <x v="26"/>
    <n v="3"/>
    <n v="33"/>
    <n v="186"/>
    <x v="3"/>
    <n v="47"/>
    <n v="0.05"/>
    <n v="1011.7"/>
    <n v="526.08400000000006"/>
    <n v="961.11500000000001"/>
    <n v="435.03099999999995"/>
  </r>
  <r>
    <s v="SO - 0007685"/>
    <s v="Wholesale"/>
    <s v="WARE-UHY1004"/>
    <d v="2020-06-18T00:00:00"/>
    <x v="896"/>
    <d v="2020-12-09T00:00:00"/>
    <x v="633"/>
    <n v="6"/>
    <s v="USD"/>
    <x v="3"/>
    <n v="28"/>
    <n v="40"/>
    <n v="209"/>
    <x v="4"/>
    <n v="18"/>
    <n v="0.05"/>
    <n v="1078.7"/>
    <n v="798.23800000000006"/>
    <n v="8198.1200000000008"/>
    <n v="1812.2160000000003"/>
  </r>
  <r>
    <s v="SO - 0007686"/>
    <s v="Distributor"/>
    <s v="WARE-MKL1006"/>
    <d v="2020-06-18T00:00:00"/>
    <x v="897"/>
    <d v="2020-12-01T00:00:00"/>
    <x v="648"/>
    <n v="12"/>
    <s v="USD"/>
    <x v="12"/>
    <n v="25"/>
    <n v="5"/>
    <n v="361"/>
    <x v="1"/>
    <n v="17"/>
    <n v="7.4999999999999997E-2"/>
    <n v="1011.7"/>
    <n v="404.68000000000006"/>
    <n v="7486.5800000000008"/>
    <n v="4249.1400000000003"/>
  </r>
  <r>
    <s v="SO - 0007687"/>
    <s v="In-Store"/>
    <s v="WARE-XYS1001"/>
    <d v="2020-06-18T00:00:00"/>
    <x v="897"/>
    <d v="2020-11-27T00:00:00"/>
    <x v="647"/>
    <n v="13"/>
    <s v="USD"/>
    <x v="10"/>
    <n v="9"/>
    <n v="33"/>
    <n v="50"/>
    <x v="4"/>
    <n v="18"/>
    <n v="0.05"/>
    <n v="1025.1000000000001"/>
    <n v="656.06400000000008"/>
    <n v="2921.5349999999999"/>
    <n v="953.34299999999962"/>
  </r>
  <r>
    <s v="SO - 0007688"/>
    <s v="In-Store"/>
    <s v="WARE-MKL1006"/>
    <d v="2020-06-18T00:00:00"/>
    <x v="897"/>
    <d v="2020-12-05T00:00:00"/>
    <x v="645"/>
    <n v="19"/>
    <s v="USD"/>
    <x v="27"/>
    <n v="1"/>
    <n v="24"/>
    <n v="338"/>
    <x v="1"/>
    <n v="46"/>
    <n v="0.05"/>
    <n v="1775.5"/>
    <n v="1260.605"/>
    <n v="10120.35"/>
    <n v="2556.7200000000003"/>
  </r>
  <r>
    <s v="SO - 0007689"/>
    <s v="In-Store"/>
    <s v="WARE-NMK1003"/>
    <d v="2020-06-18T00:00:00"/>
    <x v="897"/>
    <d v="2020-12-10T00:00:00"/>
    <x v="658"/>
    <n v="28"/>
    <s v="USD"/>
    <x v="26"/>
    <n v="3"/>
    <n v="35"/>
    <n v="189"/>
    <x v="4"/>
    <n v="9"/>
    <n v="0.2"/>
    <n v="1112.2"/>
    <n v="478.24600000000004"/>
    <n v="2669.2800000000007"/>
    <n v="1234.5420000000006"/>
  </r>
  <r>
    <s v="SO - 0007690"/>
    <s v="Wholesale"/>
    <s v="WARE-PUJ1005"/>
    <d v="2020-06-18T00:00:00"/>
    <x v="897"/>
    <d v="2020-11-15T00:00:00"/>
    <x v="650"/>
    <n v="21"/>
    <s v="USD"/>
    <x v="25"/>
    <n v="27"/>
    <n v="17"/>
    <n v="305"/>
    <x v="1"/>
    <n v="39"/>
    <n v="0.05"/>
    <n v="716.9"/>
    <n v="465.98500000000001"/>
    <n v="5448.44"/>
    <n v="1720.5599999999995"/>
  </r>
  <r>
    <s v="SO - 0007691"/>
    <s v="In-Store"/>
    <s v="WARE-PUJ1005"/>
    <d v="2020-06-18T00:00:00"/>
    <x v="897"/>
    <d v="2020-11-24T00:00:00"/>
    <x v="644"/>
    <n v="11"/>
    <s v="USD"/>
    <x v="13"/>
    <n v="2"/>
    <n v="14"/>
    <n v="287"/>
    <x v="1"/>
    <n v="27"/>
    <n v="0.2"/>
    <n v="2633.1"/>
    <n v="1764.1770000000001"/>
    <n v="16851.84"/>
    <n v="2738.4239999999991"/>
  </r>
  <r>
    <s v="SO - 0007692"/>
    <s v="Distributor"/>
    <s v="WARE-UHY1004"/>
    <d v="2020-09-26T00:00:00"/>
    <x v="897"/>
    <d v="2020-12-11T00:00:00"/>
    <x v="638"/>
    <n v="7"/>
    <s v="USD"/>
    <x v="15"/>
    <n v="24"/>
    <n v="45"/>
    <n v="245"/>
    <x v="1"/>
    <n v="46"/>
    <n v="0.2"/>
    <n v="871"/>
    <n v="653.25"/>
    <n v="2787.2000000000003"/>
    <n v="174.20000000000027"/>
  </r>
  <r>
    <s v="SO - 0007693"/>
    <s v="Online"/>
    <s v="WARE-NMK1003"/>
    <d v="2020-06-18T00:00:00"/>
    <x v="898"/>
    <d v="2020-11-16T00:00:00"/>
    <x v="659"/>
    <n v="39"/>
    <s v="USD"/>
    <x v="16"/>
    <n v="18"/>
    <n v="40"/>
    <n v="177"/>
    <x v="0"/>
    <n v="34"/>
    <n v="0.05"/>
    <n v="984.9"/>
    <n v="512.14800000000002"/>
    <n v="7485.24"/>
    <n v="3388.0559999999996"/>
  </r>
  <r>
    <s v="SO - 0007694"/>
    <s v="Online"/>
    <s v="WARE-UHY1004"/>
    <d v="2020-06-18T00:00:00"/>
    <x v="898"/>
    <d v="2020-12-04T00:00:00"/>
    <x v="646"/>
    <n v="5"/>
    <s v="USD"/>
    <x v="17"/>
    <n v="20"/>
    <n v="14"/>
    <n v="204"/>
    <x v="1"/>
    <n v="41"/>
    <n v="0.1"/>
    <n v="1105.5"/>
    <n v="884.40000000000009"/>
    <n v="6964.6500000000005"/>
    <n v="773.84999999999945"/>
  </r>
  <r>
    <s v="SO - 0007695"/>
    <s v="In-Store"/>
    <s v="WARE-MKL1006"/>
    <d v="2020-06-18T00:00:00"/>
    <x v="898"/>
    <d v="2020-12-08T00:00:00"/>
    <x v="643"/>
    <n v="9"/>
    <s v="USD"/>
    <x v="14"/>
    <n v="7"/>
    <n v="6"/>
    <n v="359"/>
    <x v="1"/>
    <n v="36"/>
    <n v="7.4999999999999997E-2"/>
    <n v="3068.6"/>
    <n v="1442.242"/>
    <n v="17030.73"/>
    <n v="8377.2780000000002"/>
  </r>
  <r>
    <s v="SO - 0007696"/>
    <s v="Online"/>
    <s v="WARE-NBV1002"/>
    <d v="2020-06-18T00:00:00"/>
    <x v="898"/>
    <d v="2020-12-12T00:00:00"/>
    <x v="638"/>
    <n v="6"/>
    <s v="USD"/>
    <x v="18"/>
    <n v="13"/>
    <n v="36"/>
    <n v="86"/>
    <x v="1"/>
    <n v="30"/>
    <n v="0.05"/>
    <n v="2371.8000000000002"/>
    <n v="1541.67"/>
    <n v="6759.63"/>
    <n v="2134.62"/>
  </r>
  <r>
    <s v="SO - 0007697"/>
    <s v="Online"/>
    <s v="WARE-UHY1004"/>
    <d v="2020-06-18T00:00:00"/>
    <x v="898"/>
    <d v="2020-11-30T00:00:00"/>
    <x v="646"/>
    <n v="5"/>
    <s v="USD"/>
    <x v="19"/>
    <n v="19"/>
    <n v="36"/>
    <n v="209"/>
    <x v="4"/>
    <n v="18"/>
    <n v="0.2"/>
    <n v="3470.6"/>
    <n v="2221.1840000000002"/>
    <n v="11105.92"/>
    <n v="2221.1839999999993"/>
  </r>
  <r>
    <s v="SO - 0007698"/>
    <s v="In-Store"/>
    <s v="WARE-NBV1002"/>
    <d v="2020-06-18T00:00:00"/>
    <x v="898"/>
    <d v="2020-11-17T00:00:00"/>
    <x v="647"/>
    <n v="12"/>
    <s v="USD"/>
    <x v="6"/>
    <n v="10"/>
    <n v="38"/>
    <n v="65"/>
    <x v="1"/>
    <n v="14"/>
    <n v="7.4999999999999997E-2"/>
    <n v="180.9"/>
    <n v="103.113"/>
    <n v="1003.9950000000001"/>
    <n v="385.31700000000012"/>
  </r>
  <r>
    <s v="SO - 0007699"/>
    <s v="In-Store"/>
    <s v="WARE-PUJ1005"/>
    <d v="2020-06-18T00:00:00"/>
    <x v="898"/>
    <d v="2020-12-01T00:00:00"/>
    <x v="642"/>
    <n v="3"/>
    <s v="USD"/>
    <x v="9"/>
    <n v="8"/>
    <n v="10"/>
    <n v="261"/>
    <x v="1"/>
    <n v="21"/>
    <n v="0.15"/>
    <n v="1139"/>
    <n v="945.37"/>
    <n v="968.15"/>
    <n v="22.779999999999973"/>
  </r>
  <r>
    <s v="SO - 0007700"/>
    <s v="Online"/>
    <s v="WARE-NMK1003"/>
    <d v="2020-06-18T00:00:00"/>
    <x v="898"/>
    <d v="2020-11-18T00:00:00"/>
    <x v="653"/>
    <n v="30"/>
    <s v="USD"/>
    <x v="16"/>
    <n v="18"/>
    <n v="5"/>
    <n v="172"/>
    <x v="1"/>
    <n v="3"/>
    <n v="0.05"/>
    <n v="850.9"/>
    <n v="578.61200000000008"/>
    <n v="4850.1299999999992"/>
    <n v="1378.4579999999987"/>
  </r>
  <r>
    <s v="SO - 0007701"/>
    <s v="Online"/>
    <s v="WARE-PUJ1005"/>
    <d v="2020-09-26T00:00:00"/>
    <x v="898"/>
    <d v="2020-12-11T00:00:00"/>
    <x v="649"/>
    <n v="19"/>
    <s v="USD"/>
    <x v="20"/>
    <n v="17"/>
    <n v="46"/>
    <n v="294"/>
    <x v="0"/>
    <n v="5"/>
    <n v="0.15"/>
    <n v="3055.2000000000003"/>
    <n v="1894.2240000000002"/>
    <n v="7790.76"/>
    <n v="2108.0879999999997"/>
  </r>
  <r>
    <s v="SO - 0007702"/>
    <s v="In-Store"/>
    <s v="WARE-MKL1006"/>
    <d v="2020-06-18T00:00:00"/>
    <x v="898"/>
    <d v="2020-11-29T00:00:00"/>
    <x v="647"/>
    <n v="12"/>
    <s v="USD"/>
    <x v="9"/>
    <n v="8"/>
    <n v="10"/>
    <n v="342"/>
    <x v="0"/>
    <n v="22"/>
    <n v="0.15"/>
    <n v="2619.7000000000003"/>
    <n v="1414.6380000000001"/>
    <n v="11133.725"/>
    <n v="4060.5349999999999"/>
  </r>
  <r>
    <s v="SO - 0007703"/>
    <s v="Online"/>
    <s v="WARE-NMK1003"/>
    <d v="2020-06-18T00:00:00"/>
    <x v="898"/>
    <d v="2020-12-05T00:00:00"/>
    <x v="650"/>
    <n v="20"/>
    <s v="USD"/>
    <x v="1"/>
    <n v="14"/>
    <n v="44"/>
    <n v="129"/>
    <x v="0"/>
    <n v="15"/>
    <n v="0.1"/>
    <n v="1983.2"/>
    <n v="1685.72"/>
    <n v="14279.04"/>
    <n v="793.28000000000065"/>
  </r>
  <r>
    <s v="SO - 0007704"/>
    <s v="In-Store"/>
    <s v="WARE-XYS1001"/>
    <d v="2020-09-26T00:00:00"/>
    <x v="899"/>
    <d v="2020-11-26T00:00:00"/>
    <x v="651"/>
    <n v="12"/>
    <s v="USD"/>
    <x v="5"/>
    <n v="12"/>
    <n v="16"/>
    <n v="32"/>
    <x v="3"/>
    <n v="28"/>
    <n v="0.05"/>
    <n v="3772.1"/>
    <n v="1961.492"/>
    <n v="3583.4949999999999"/>
    <n v="1622.0029999999999"/>
  </r>
  <r>
    <s v="SO - 0007705"/>
    <s v="In-Store"/>
    <s v="WARE-UHY1004"/>
    <d v="2020-06-18T00:00:00"/>
    <x v="899"/>
    <d v="2020-11-19T00:00:00"/>
    <x v="638"/>
    <n v="5"/>
    <s v="USD"/>
    <x v="14"/>
    <n v="7"/>
    <n v="40"/>
    <n v="215"/>
    <x v="3"/>
    <n v="6"/>
    <n v="0.15"/>
    <n v="221.1"/>
    <n v="139.29300000000001"/>
    <n v="1503.48"/>
    <n v="389.13599999999997"/>
  </r>
  <r>
    <s v="SO - 0007706"/>
    <s v="Distributor"/>
    <s v="WARE-MKL1006"/>
    <d v="2020-06-18T00:00:00"/>
    <x v="899"/>
    <d v="2020-12-03T00:00:00"/>
    <x v="644"/>
    <n v="9"/>
    <s v="USD"/>
    <x v="17"/>
    <n v="20"/>
    <n v="16"/>
    <n v="331"/>
    <x v="1"/>
    <n v="29"/>
    <n v="7.4999999999999997E-2"/>
    <n v="864.30000000000007"/>
    <n v="579.08100000000013"/>
    <n v="4796.8650000000007"/>
    <n v="1322.3789999999999"/>
  </r>
  <r>
    <s v="SO - 0007707"/>
    <s v="In-Store"/>
    <s v="WARE-PUJ1005"/>
    <d v="2020-06-18T00:00:00"/>
    <x v="899"/>
    <d v="2020-12-06T00:00:00"/>
    <x v="645"/>
    <n v="17"/>
    <s v="USD"/>
    <x v="10"/>
    <n v="9"/>
    <n v="27"/>
    <n v="262"/>
    <x v="0"/>
    <n v="20"/>
    <n v="0.2"/>
    <n v="1715.2"/>
    <n v="926.20800000000008"/>
    <n v="4116.4800000000005"/>
    <n v="1337.8560000000002"/>
  </r>
  <r>
    <s v="SO - 0007708"/>
    <s v="Online"/>
    <s v="WARE-NMK1003"/>
    <d v="2020-06-18T00:00:00"/>
    <x v="899"/>
    <d v="2020-12-03T00:00:00"/>
    <x v="660"/>
    <n v="25"/>
    <s v="USD"/>
    <x v="20"/>
    <n v="17"/>
    <n v="25"/>
    <n v="163"/>
    <x v="2"/>
    <n v="37"/>
    <n v="7.4999999999999997E-2"/>
    <n v="5869.2"/>
    <n v="2347.6799999999998"/>
    <n v="32574.059999999998"/>
    <n v="18487.98"/>
  </r>
  <r>
    <s v="SO - 0007709"/>
    <s v="Wholesale"/>
    <s v="WARE-NMK1003"/>
    <d v="2020-06-18T00:00:00"/>
    <x v="899"/>
    <d v="2020-12-10T00:00:00"/>
    <x v="657"/>
    <n v="24"/>
    <s v="USD"/>
    <x v="21"/>
    <n v="26"/>
    <n v="46"/>
    <n v="156"/>
    <x v="1"/>
    <n v="11"/>
    <n v="0.05"/>
    <n v="167.5"/>
    <n v="97.149999999999991"/>
    <n v="159.125"/>
    <n v="61.975000000000009"/>
  </r>
  <r>
    <s v="SO - 0007710"/>
    <s v="In-Store"/>
    <s v="WARE-MKL1006"/>
    <d v="2020-09-26T00:00:00"/>
    <x v="899"/>
    <d v="2020-11-18T00:00:00"/>
    <x v="654"/>
    <n v="22"/>
    <s v="USD"/>
    <x v="0"/>
    <n v="6"/>
    <n v="9"/>
    <n v="331"/>
    <x v="1"/>
    <n v="24"/>
    <n v="0.2"/>
    <n v="2304.8000000000002"/>
    <n v="1912.9840000000002"/>
    <n v="9219.2000000000007"/>
    <n v="-345.71999999999935"/>
  </r>
  <r>
    <s v="SO - 0007711"/>
    <s v="Online"/>
    <s v="WARE-NMK1003"/>
    <d v="2020-06-18T00:00:00"/>
    <x v="900"/>
    <d v="2020-12-02T00:00:00"/>
    <x v="647"/>
    <n v="10"/>
    <s v="USD"/>
    <x v="16"/>
    <n v="18"/>
    <n v="28"/>
    <n v="148"/>
    <x v="0"/>
    <n v="15"/>
    <n v="0.3"/>
    <n v="1132.3"/>
    <n v="781.28699999999992"/>
    <n v="5548.2699999999995"/>
    <n v="79.261000000000422"/>
  </r>
  <r>
    <s v="SO - 0007712"/>
    <s v="Online"/>
    <s v="WARE-NMK1003"/>
    <d v="2020-06-18T00:00:00"/>
    <x v="900"/>
    <d v="2020-12-13T00:00:00"/>
    <x v="655"/>
    <n v="14"/>
    <s v="USD"/>
    <x v="19"/>
    <n v="19"/>
    <n v="45"/>
    <n v="202"/>
    <x v="1"/>
    <n v="24"/>
    <n v="0.1"/>
    <n v="3289.7000000000003"/>
    <n v="1677.7470000000001"/>
    <n v="8882.19"/>
    <n v="3848.9490000000005"/>
  </r>
  <r>
    <s v="SO - 0007713"/>
    <s v="In-Store"/>
    <s v="WARE-PUJ1005"/>
    <d v="2020-09-26T00:00:00"/>
    <x v="900"/>
    <d v="2020-11-30T00:00:00"/>
    <x v="657"/>
    <n v="23"/>
    <s v="USD"/>
    <x v="26"/>
    <n v="3"/>
    <n v="33"/>
    <n v="314"/>
    <x v="2"/>
    <n v="4"/>
    <n v="0.05"/>
    <n v="3738.6"/>
    <n v="1869.3"/>
    <n v="3551.6699999999996"/>
    <n v="1682.3699999999997"/>
  </r>
  <r>
    <s v="SO - 0007714"/>
    <s v="Distributor"/>
    <s v="WARE-UHY1004"/>
    <d v="2020-06-18T00:00:00"/>
    <x v="900"/>
    <d v="2020-12-04T00:00:00"/>
    <x v="650"/>
    <n v="18"/>
    <s v="USD"/>
    <x v="15"/>
    <n v="24"/>
    <n v="23"/>
    <n v="234"/>
    <x v="1"/>
    <n v="11"/>
    <n v="0.05"/>
    <n v="3879.3"/>
    <n v="1745.6850000000002"/>
    <n v="25797.345000000001"/>
    <n v="13577.55"/>
  </r>
  <r>
    <s v="SO - 0007715"/>
    <s v="In-Store"/>
    <s v="WARE-NMK1003"/>
    <d v="2020-06-18T00:00:00"/>
    <x v="900"/>
    <d v="2020-11-23T00:00:00"/>
    <x v="647"/>
    <n v="10"/>
    <s v="USD"/>
    <x v="22"/>
    <n v="11"/>
    <n v="23"/>
    <n v="139"/>
    <x v="1"/>
    <n v="30"/>
    <n v="0.05"/>
    <n v="6224.3"/>
    <n v="3672.337"/>
    <n v="17739.255000000001"/>
    <n v="6722.2440000000006"/>
  </r>
  <r>
    <s v="SO - 0007716"/>
    <s v="Distributor"/>
    <s v="WARE-NMK1003"/>
    <d v="2020-06-18T00:00:00"/>
    <x v="900"/>
    <d v="2020-12-10T00:00:00"/>
    <x v="645"/>
    <n v="16"/>
    <s v="USD"/>
    <x v="17"/>
    <n v="20"/>
    <n v="9"/>
    <n v="121"/>
    <x v="1"/>
    <n v="21"/>
    <n v="7.4999999999999997E-2"/>
    <n v="2432.1"/>
    <n v="1240.3709999999999"/>
    <n v="4499.3850000000002"/>
    <n v="2018.6430000000005"/>
  </r>
  <r>
    <s v="SO - 0007717"/>
    <s v="In-Store"/>
    <s v="WARE-UHY1004"/>
    <d v="2020-09-26T00:00:00"/>
    <x v="900"/>
    <d v="2020-12-07T00:00:00"/>
    <x v="658"/>
    <n v="25"/>
    <s v="USD"/>
    <x v="0"/>
    <n v="6"/>
    <n v="1"/>
    <n v="240"/>
    <x v="1"/>
    <n v="41"/>
    <n v="0.3"/>
    <n v="1005"/>
    <n v="633.15"/>
    <n v="2814"/>
    <n v="281.40000000000009"/>
  </r>
  <r>
    <s v="SO - 0007718"/>
    <s v="In-Store"/>
    <s v="WARE-XYS1001"/>
    <d v="2020-09-26T00:00:00"/>
    <x v="900"/>
    <d v="2020-11-29T00:00:00"/>
    <x v="648"/>
    <n v="9"/>
    <s v="USD"/>
    <x v="13"/>
    <n v="2"/>
    <n v="48"/>
    <n v="29"/>
    <x v="4"/>
    <n v="10"/>
    <n v="0.4"/>
    <n v="3953"/>
    <n v="2648.51"/>
    <n v="11859"/>
    <n v="-1383.5500000000011"/>
  </r>
  <r>
    <s v="SO - 0007719"/>
    <s v="Online"/>
    <s v="WARE-PUJ1005"/>
    <d v="2020-06-18T00:00:00"/>
    <x v="900"/>
    <d v="2020-11-27T00:00:00"/>
    <x v="654"/>
    <n v="21"/>
    <s v="USD"/>
    <x v="24"/>
    <n v="16"/>
    <n v="22"/>
    <n v="290"/>
    <x v="0"/>
    <n v="38"/>
    <n v="0.1"/>
    <n v="1011.7"/>
    <n v="424.91399999999999"/>
    <n v="3642.1200000000003"/>
    <n v="1942.4640000000004"/>
  </r>
  <r>
    <s v="SO - 0007720"/>
    <s v="Wholesale"/>
    <s v="WARE-XYS1001"/>
    <d v="2020-06-18T00:00:00"/>
    <x v="900"/>
    <d v="2020-11-23T00:00:00"/>
    <x v="647"/>
    <n v="10"/>
    <s v="USD"/>
    <x v="25"/>
    <n v="27"/>
    <n v="7"/>
    <n v="53"/>
    <x v="1"/>
    <n v="40"/>
    <n v="0.05"/>
    <n v="214.4"/>
    <n v="115.77600000000001"/>
    <n v="814.72"/>
    <n v="351.61599999999999"/>
  </r>
  <r>
    <s v="SO - 0007721"/>
    <s v="Online"/>
    <s v="WARE-NMK1003"/>
    <d v="2020-06-18T00:00:00"/>
    <x v="900"/>
    <d v="2020-11-20T00:00:00"/>
    <x v="649"/>
    <n v="17"/>
    <s v="USD"/>
    <x v="18"/>
    <n v="13"/>
    <n v="37"/>
    <n v="111"/>
    <x v="0"/>
    <n v="12"/>
    <n v="0.15"/>
    <n v="2452.2000000000003"/>
    <n v="1716.5400000000002"/>
    <n v="12506.220000000001"/>
    <n v="2206.9799999999996"/>
  </r>
  <r>
    <s v="SO - 0007722"/>
    <s v="Online"/>
    <s v="WARE-XYS1001"/>
    <d v="2020-09-26T00:00:00"/>
    <x v="900"/>
    <d v="2020-12-02T00:00:00"/>
    <x v="656"/>
    <n v="15"/>
    <s v="USD"/>
    <x v="20"/>
    <n v="17"/>
    <n v="17"/>
    <n v="39"/>
    <x v="1"/>
    <n v="30"/>
    <n v="0.15"/>
    <n v="187.6"/>
    <n v="105.05600000000001"/>
    <n v="159.45999999999998"/>
    <n v="54.403999999999968"/>
  </r>
  <r>
    <s v="SO - 0007723"/>
    <s v="In-Store"/>
    <s v="WARE-XYS1001"/>
    <d v="2020-06-18T00:00:00"/>
    <x v="900"/>
    <d v="2020-12-02T00:00:00"/>
    <x v="648"/>
    <n v="9"/>
    <s v="USD"/>
    <x v="14"/>
    <n v="7"/>
    <n v="50"/>
    <n v="21"/>
    <x v="0"/>
    <n v="5"/>
    <n v="0.05"/>
    <n v="2854.2000000000003"/>
    <n v="1712.5200000000002"/>
    <n v="5422.9800000000005"/>
    <n v="1997.94"/>
  </r>
  <r>
    <s v="SO - 0007724"/>
    <s v="In-Store"/>
    <s v="WARE-UHY1004"/>
    <d v="2020-06-18T00:00:00"/>
    <x v="900"/>
    <d v="2020-12-13T00:00:00"/>
    <x v="661"/>
    <n v="29"/>
    <s v="USD"/>
    <x v="11"/>
    <n v="5"/>
    <n v="27"/>
    <n v="205"/>
    <x v="0"/>
    <n v="19"/>
    <n v="0.15"/>
    <n v="261.3"/>
    <n v="138.489"/>
    <n v="888.42"/>
    <n v="334.46399999999994"/>
  </r>
  <r>
    <s v="SO - 0007725"/>
    <s v="In-Store"/>
    <s v="WARE-UHY1004"/>
    <d v="2020-06-18T00:00:00"/>
    <x v="900"/>
    <d v="2020-12-01T00:00:00"/>
    <x v="657"/>
    <n v="23"/>
    <s v="USD"/>
    <x v="10"/>
    <n v="9"/>
    <n v="26"/>
    <n v="247"/>
    <x v="0"/>
    <n v="19"/>
    <n v="0.05"/>
    <n v="5688.3"/>
    <n v="3526.7460000000001"/>
    <n v="10807.77"/>
    <n v="3754.2780000000002"/>
  </r>
  <r>
    <s v="SO - 0007726"/>
    <s v="Distributor"/>
    <s v="WARE-NMK1003"/>
    <d v="2020-09-26T00:00:00"/>
    <x v="901"/>
    <d v="2020-11-22T00:00:00"/>
    <x v="650"/>
    <n v="17"/>
    <s v="USD"/>
    <x v="2"/>
    <n v="21"/>
    <n v="10"/>
    <n v="147"/>
    <x v="3"/>
    <n v="47"/>
    <n v="0.2"/>
    <n v="931.30000000000007"/>
    <n v="772.97900000000004"/>
    <n v="3725.2000000000003"/>
    <n v="-139.69500000000016"/>
  </r>
  <r>
    <s v="SO - 0007727"/>
    <s v="In-Store"/>
    <s v="WARE-NBV1002"/>
    <d v="2020-06-18T00:00:00"/>
    <x v="901"/>
    <d v="2020-11-20T00:00:00"/>
    <x v="651"/>
    <n v="10"/>
    <s v="USD"/>
    <x v="27"/>
    <n v="1"/>
    <n v="47"/>
    <n v="69"/>
    <x v="1"/>
    <n v="45"/>
    <n v="0.2"/>
    <n v="1118.9000000000001"/>
    <n v="850.36400000000003"/>
    <n v="3580.4800000000005"/>
    <n v="179.02400000000034"/>
  </r>
  <r>
    <s v="SO - 0007728"/>
    <s v="Online"/>
    <s v="WARE-NMK1003"/>
    <d v="2020-09-26T00:00:00"/>
    <x v="901"/>
    <d v="2020-11-21T00:00:00"/>
    <x v="660"/>
    <n v="23"/>
    <s v="USD"/>
    <x v="20"/>
    <n v="17"/>
    <n v="15"/>
    <n v="128"/>
    <x v="1"/>
    <n v="24"/>
    <n v="7.4999999999999997E-2"/>
    <n v="1112.2"/>
    <n v="533.85599999999999"/>
    <n v="5143.9250000000002"/>
    <n v="2474.6450000000004"/>
  </r>
  <r>
    <s v="SO - 0007729"/>
    <s v="Wholesale"/>
    <s v="WARE-MKL1006"/>
    <d v="2020-06-18T00:00:00"/>
    <x v="901"/>
    <d v="2020-11-23T00:00:00"/>
    <x v="644"/>
    <n v="7"/>
    <s v="USD"/>
    <x v="12"/>
    <n v="25"/>
    <n v="37"/>
    <n v="366"/>
    <x v="0"/>
    <n v="22"/>
    <n v="0.1"/>
    <n v="1909.5"/>
    <n v="916.56"/>
    <n v="3437.1"/>
    <n v="1603.98"/>
  </r>
  <r>
    <s v="SO - 0007730"/>
    <s v="Online"/>
    <s v="WARE-UHY1004"/>
    <d v="2020-09-26T00:00:00"/>
    <x v="901"/>
    <d v="2020-12-01T00:00:00"/>
    <x v="643"/>
    <n v="6"/>
    <s v="USD"/>
    <x v="20"/>
    <n v="17"/>
    <n v="16"/>
    <n v="218"/>
    <x v="1"/>
    <n v="40"/>
    <n v="0.15"/>
    <n v="5601.2"/>
    <n v="4312.924"/>
    <n v="23805.1"/>
    <n v="2240.4799999999996"/>
  </r>
  <r>
    <s v="SO - 0007731"/>
    <s v="Online"/>
    <s v="WARE-NMK1003"/>
    <d v="2020-09-26T00:00:00"/>
    <x v="901"/>
    <d v="2020-11-29T00:00:00"/>
    <x v="644"/>
    <n v="7"/>
    <s v="USD"/>
    <x v="17"/>
    <n v="20"/>
    <n v="28"/>
    <n v="135"/>
    <x v="2"/>
    <n v="16"/>
    <n v="0.05"/>
    <n v="951.4"/>
    <n v="608.89599999999996"/>
    <n v="7230.6399999999994"/>
    <n v="2359.4719999999998"/>
  </r>
  <r>
    <s v="SO - 0007732"/>
    <s v="Wholesale"/>
    <s v="WARE-PUJ1005"/>
    <d v="2020-06-18T00:00:00"/>
    <x v="901"/>
    <d v="2020-12-03T00:00:00"/>
    <x v="651"/>
    <n v="10"/>
    <s v="USD"/>
    <x v="3"/>
    <n v="28"/>
    <n v="42"/>
    <n v="285"/>
    <x v="1"/>
    <n v="32"/>
    <n v="0.15"/>
    <n v="194.3"/>
    <n v="97.15"/>
    <n v="660.62"/>
    <n v="272.02"/>
  </r>
  <r>
    <s v="SO - 0007733"/>
    <s v="Distributor"/>
    <s v="WARE-XYS1001"/>
    <d v="2020-09-26T00:00:00"/>
    <x v="901"/>
    <d v="2020-12-08T00:00:00"/>
    <x v="651"/>
    <n v="10"/>
    <s v="USD"/>
    <x v="8"/>
    <n v="23"/>
    <n v="9"/>
    <n v="21"/>
    <x v="1"/>
    <n v="11"/>
    <n v="0.05"/>
    <n v="3195.9"/>
    <n v="1981.4580000000001"/>
    <n v="12144.42"/>
    <n v="4218.5879999999997"/>
  </r>
  <r>
    <s v="SO - 0007734"/>
    <s v="In-Store"/>
    <s v="WARE-UHY1004"/>
    <d v="2020-06-18T00:00:00"/>
    <x v="901"/>
    <d v="2020-11-26T00:00:00"/>
    <x v="643"/>
    <n v="6"/>
    <s v="USD"/>
    <x v="27"/>
    <n v="1"/>
    <n v="5"/>
    <n v="236"/>
    <x v="1"/>
    <n v="2"/>
    <n v="7.4999999999999997E-2"/>
    <n v="1956.4"/>
    <n v="1565.1200000000001"/>
    <n v="12667.690000000002"/>
    <n v="1711.8500000000022"/>
  </r>
  <r>
    <s v="SO - 0007735"/>
    <s v="In-Store"/>
    <s v="WARE-PUJ1005"/>
    <d v="2020-06-18T00:00:00"/>
    <x v="901"/>
    <d v="2020-11-19T00:00:00"/>
    <x v="651"/>
    <n v="10"/>
    <s v="USD"/>
    <x v="26"/>
    <n v="3"/>
    <n v="6"/>
    <n v="288"/>
    <x v="1"/>
    <n v="32"/>
    <n v="0.05"/>
    <n v="938"/>
    <n v="656.59999999999991"/>
    <n v="7128.7999999999993"/>
    <n v="1876"/>
  </r>
  <r>
    <s v="SO - 0007736"/>
    <s v="Distributor"/>
    <s v="WARE-XYS1001"/>
    <d v="2020-09-26T00:00:00"/>
    <x v="901"/>
    <d v="2020-11-20T00:00:00"/>
    <x v="655"/>
    <n v="13"/>
    <s v="USD"/>
    <x v="12"/>
    <n v="25"/>
    <n v="36"/>
    <n v="35"/>
    <x v="2"/>
    <n v="13"/>
    <n v="0.15"/>
    <n v="2237.8000000000002"/>
    <n v="1902.13"/>
    <n v="1902.13"/>
    <n v="0"/>
  </r>
  <r>
    <s v="SO - 0007737"/>
    <s v="In-Store"/>
    <s v="WARE-UHY1004"/>
    <d v="2020-09-26T00:00:00"/>
    <x v="901"/>
    <d v="2020-11-23T00:00:00"/>
    <x v="657"/>
    <n v="22"/>
    <s v="USD"/>
    <x v="13"/>
    <n v="2"/>
    <n v="8"/>
    <n v="238"/>
    <x v="1"/>
    <n v="43"/>
    <n v="0.4"/>
    <n v="3685"/>
    <n v="3095.4"/>
    <n v="17688"/>
    <n v="-7075.2000000000007"/>
  </r>
  <r>
    <s v="SO - 0007738"/>
    <s v="Online"/>
    <s v="WARE-NMK1003"/>
    <d v="2020-06-18T00:00:00"/>
    <x v="901"/>
    <d v="2020-12-15T00:00:00"/>
    <x v="656"/>
    <n v="14"/>
    <s v="USD"/>
    <x v="1"/>
    <n v="14"/>
    <n v="23"/>
    <n v="176"/>
    <x v="1"/>
    <n v="41"/>
    <n v="0.2"/>
    <n v="2820.7000000000003"/>
    <n v="1664.213"/>
    <n v="2256.5600000000004"/>
    <n v="592.34700000000043"/>
  </r>
  <r>
    <s v="SO - 0007739"/>
    <s v="In-Store"/>
    <s v="WARE-UHY1004"/>
    <d v="2020-06-18T00:00:00"/>
    <x v="901"/>
    <d v="2020-12-15T00:00:00"/>
    <x v="656"/>
    <n v="14"/>
    <s v="USD"/>
    <x v="0"/>
    <n v="6"/>
    <n v="24"/>
    <n v="257"/>
    <x v="1"/>
    <n v="36"/>
    <n v="0.05"/>
    <n v="857.6"/>
    <n v="445.95200000000006"/>
    <n v="1629.44"/>
    <n v="737.53599999999994"/>
  </r>
  <r>
    <s v="SO - 0007740"/>
    <s v="In-Store"/>
    <s v="WARE-NMK1003"/>
    <d v="2020-09-26T00:00:00"/>
    <x v="902"/>
    <d v="2020-12-03T00:00:00"/>
    <x v="654"/>
    <n v="19"/>
    <s v="USD"/>
    <x v="6"/>
    <n v="10"/>
    <n v="31"/>
    <n v="119"/>
    <x v="0"/>
    <n v="20"/>
    <n v="0.05"/>
    <n v="871"/>
    <n v="679.38"/>
    <n v="827.44999999999993"/>
    <n v="148.06999999999994"/>
  </r>
  <r>
    <s v="SO - 0007741"/>
    <s v="Online"/>
    <s v="WARE-NMK1003"/>
    <d v="2020-06-18T00:00:00"/>
    <x v="902"/>
    <d v="2020-12-05T00:00:00"/>
    <x v="645"/>
    <n v="14"/>
    <s v="USD"/>
    <x v="1"/>
    <n v="14"/>
    <n v="41"/>
    <n v="101"/>
    <x v="4"/>
    <n v="18"/>
    <n v="0.05"/>
    <n v="3658.2000000000003"/>
    <n v="2780.2320000000004"/>
    <n v="24327.03"/>
    <n v="4865.4059999999954"/>
  </r>
  <r>
    <s v="SO - 0007742"/>
    <s v="In-Store"/>
    <s v="WARE-MKL1006"/>
    <d v="2020-09-26T00:00:00"/>
    <x v="902"/>
    <d v="2020-12-05T00:00:00"/>
    <x v="658"/>
    <n v="23"/>
    <s v="USD"/>
    <x v="11"/>
    <n v="5"/>
    <n v="37"/>
    <n v="330"/>
    <x v="1"/>
    <n v="39"/>
    <n v="7.4999999999999997E-2"/>
    <n v="6043.4000000000005"/>
    <n v="2598.6620000000003"/>
    <n v="5590.1450000000004"/>
    <n v="2991.4830000000002"/>
  </r>
  <r>
    <s v="SO - 0007743"/>
    <s v="Online"/>
    <s v="WARE-PUJ1005"/>
    <d v="2020-06-18T00:00:00"/>
    <x v="902"/>
    <d v="2020-11-27T00:00:00"/>
    <x v="653"/>
    <n v="26"/>
    <s v="USD"/>
    <x v="19"/>
    <n v="19"/>
    <n v="7"/>
    <n v="289"/>
    <x v="2"/>
    <n v="4"/>
    <n v="0.3"/>
    <n v="2398.6"/>
    <n v="1151.328"/>
    <n v="11753.14"/>
    <n v="3693.8439999999991"/>
  </r>
  <r>
    <s v="SO - 0007744"/>
    <s v="Online"/>
    <s v="WARE-NMK1003"/>
    <d v="2020-06-18T00:00:00"/>
    <x v="902"/>
    <d v="2020-12-14T00:00:00"/>
    <x v="647"/>
    <n v="8"/>
    <s v="USD"/>
    <x v="16"/>
    <n v="18"/>
    <n v="17"/>
    <n v="97"/>
    <x v="1"/>
    <n v="14"/>
    <n v="0.05"/>
    <n v="4020"/>
    <n v="2894.4"/>
    <n v="30552"/>
    <n v="7396.7999999999993"/>
  </r>
  <r>
    <s v="SO - 0007745"/>
    <s v="In-Store"/>
    <s v="WARE-XYS1001"/>
    <d v="2020-09-26T00:00:00"/>
    <x v="902"/>
    <d v="2020-11-25T00:00:00"/>
    <x v="655"/>
    <n v="12"/>
    <s v="USD"/>
    <x v="27"/>
    <n v="1"/>
    <n v="36"/>
    <n v="39"/>
    <x v="1"/>
    <n v="26"/>
    <n v="0.1"/>
    <n v="214.4"/>
    <n v="137.21600000000001"/>
    <n v="578.88000000000011"/>
    <n v="167.23200000000008"/>
  </r>
  <r>
    <s v="SO - 0007746"/>
    <s v="Online"/>
    <s v="WARE-UHY1004"/>
    <d v="2020-09-26T00:00:00"/>
    <x v="902"/>
    <d v="2020-12-10T00:00:00"/>
    <x v="660"/>
    <n v="22"/>
    <s v="USD"/>
    <x v="16"/>
    <n v="18"/>
    <n v="2"/>
    <n v="260"/>
    <x v="0"/>
    <n v="12"/>
    <n v="0.15"/>
    <n v="6210.9000000000005"/>
    <n v="2981.232"/>
    <n v="5279.2650000000003"/>
    <n v="2298.0330000000004"/>
  </r>
  <r>
    <s v="SO - 0007747"/>
    <s v="In-Store"/>
    <s v="WARE-UHY1004"/>
    <d v="2020-09-26T00:00:00"/>
    <x v="903"/>
    <d v="2020-12-11T00:00:00"/>
    <x v="651"/>
    <n v="8"/>
    <s v="USD"/>
    <x v="9"/>
    <n v="8"/>
    <n v="21"/>
    <n v="258"/>
    <x v="2"/>
    <n v="13"/>
    <n v="0.4"/>
    <n v="2432.1"/>
    <n v="1167.4079999999999"/>
    <n v="8755.56"/>
    <n v="1751.1120000000001"/>
  </r>
  <r>
    <s v="SO - 0007748"/>
    <s v="In-Store"/>
    <s v="WARE-PUJ1005"/>
    <d v="2020-06-18T00:00:00"/>
    <x v="903"/>
    <d v="2020-12-05T00:00:00"/>
    <x v="654"/>
    <n v="18"/>
    <s v="USD"/>
    <x v="10"/>
    <n v="9"/>
    <n v="15"/>
    <n v="276"/>
    <x v="0"/>
    <n v="22"/>
    <n v="0.15"/>
    <n v="201"/>
    <n v="168.84"/>
    <n v="1025.0999999999999"/>
    <n v="12.059999999999945"/>
  </r>
  <r>
    <s v="SO - 0007749"/>
    <s v="Distributor"/>
    <s v="WARE-NBV1002"/>
    <d v="2020-09-26T00:00:00"/>
    <x v="903"/>
    <d v="2020-11-25T00:00:00"/>
    <x v="651"/>
    <n v="8"/>
    <s v="USD"/>
    <x v="4"/>
    <n v="22"/>
    <n v="36"/>
    <n v="67"/>
    <x v="1"/>
    <n v="45"/>
    <n v="7.4999999999999997E-2"/>
    <n v="683.4"/>
    <n v="362.202"/>
    <n v="632.14499999999998"/>
    <n v="269.94299999999998"/>
  </r>
  <r>
    <s v="SO - 0007750"/>
    <s v="In-Store"/>
    <s v="WARE-XYS1001"/>
    <d v="2020-09-26T00:00:00"/>
    <x v="903"/>
    <d v="2020-11-30T00:00:00"/>
    <x v="651"/>
    <n v="8"/>
    <s v="USD"/>
    <x v="9"/>
    <n v="8"/>
    <n v="34"/>
    <n v="36"/>
    <x v="1"/>
    <n v="27"/>
    <n v="0.3"/>
    <n v="6271.2"/>
    <n v="3762.72"/>
    <n v="17559.359999999997"/>
    <n v="2508.4799999999977"/>
  </r>
  <r>
    <s v="SO - 0007751"/>
    <s v="Wholesale"/>
    <s v="WARE-MKL1006"/>
    <d v="2020-09-26T00:00:00"/>
    <x v="903"/>
    <d v="2020-12-03T00:00:00"/>
    <x v="649"/>
    <n v="14"/>
    <s v="USD"/>
    <x v="25"/>
    <n v="27"/>
    <n v="43"/>
    <n v="337"/>
    <x v="1"/>
    <n v="46"/>
    <n v="0.05"/>
    <n v="911.2"/>
    <n v="382.70400000000001"/>
    <n v="1731.28"/>
    <n v="965.87199999999996"/>
  </r>
  <r>
    <s v="SO - 0007752"/>
    <s v="Online"/>
    <s v="WARE-NBV1002"/>
    <d v="2020-06-18T00:00:00"/>
    <x v="903"/>
    <d v="2020-11-26T00:00:00"/>
    <x v="644"/>
    <n v="5"/>
    <s v="USD"/>
    <x v="16"/>
    <n v="18"/>
    <n v="7"/>
    <n v="71"/>
    <x v="1"/>
    <n v="31"/>
    <n v="7.4999999999999997E-2"/>
    <n v="221.1"/>
    <n v="159.19199999999998"/>
    <n v="818.07"/>
    <n v="181.30200000000013"/>
  </r>
  <r>
    <s v="SO - 0007753"/>
    <s v="Distributor"/>
    <s v="WARE-PUJ1005"/>
    <d v="2020-09-26T00:00:00"/>
    <x v="903"/>
    <d v="2020-12-02T00:00:00"/>
    <x v="656"/>
    <n v="12"/>
    <s v="USD"/>
    <x v="4"/>
    <n v="22"/>
    <n v="48"/>
    <n v="316"/>
    <x v="1"/>
    <n v="33"/>
    <n v="0.2"/>
    <n v="221.1"/>
    <n v="106.128"/>
    <n v="530.64"/>
    <n v="212.25599999999997"/>
  </r>
  <r>
    <s v="SO - 0007754"/>
    <s v="Online"/>
    <s v="WARE-NMK1003"/>
    <d v="2020-09-26T00:00:00"/>
    <x v="903"/>
    <d v="2020-12-14T00:00:00"/>
    <x v="650"/>
    <n v="15"/>
    <s v="USD"/>
    <x v="1"/>
    <n v="14"/>
    <n v="50"/>
    <n v="113"/>
    <x v="1"/>
    <n v="24"/>
    <n v="0.15"/>
    <n v="3999.9"/>
    <n v="2719.9320000000002"/>
    <n v="20399.490000000002"/>
    <n v="4079.898000000001"/>
  </r>
  <r>
    <s v="SO - 0007755"/>
    <s v="Wholesale"/>
    <s v="WARE-PUJ1005"/>
    <d v="2020-09-26T00:00:00"/>
    <x v="904"/>
    <d v="2020-12-09T00:00:00"/>
    <x v="652"/>
    <n v="18"/>
    <s v="USD"/>
    <x v="21"/>
    <n v="26"/>
    <n v="50"/>
    <n v="291"/>
    <x v="1"/>
    <n v="36"/>
    <n v="0.05"/>
    <n v="723.6"/>
    <n v="376.27200000000005"/>
    <n v="3437.1"/>
    <n v="1555.7399999999998"/>
  </r>
  <r>
    <s v="SO - 0007756"/>
    <s v="In-Store"/>
    <s v="WARE-NMK1003"/>
    <d v="2020-06-18T00:00:00"/>
    <x v="904"/>
    <d v="2020-11-26T00:00:00"/>
    <x v="657"/>
    <n v="19"/>
    <s v="USD"/>
    <x v="7"/>
    <n v="4"/>
    <n v="30"/>
    <n v="114"/>
    <x v="1"/>
    <n v="35"/>
    <n v="0.05"/>
    <n v="703.5"/>
    <n v="323.61"/>
    <n v="2673.2999999999997"/>
    <n v="1378.8599999999997"/>
  </r>
  <r>
    <s v="SO - 0007757"/>
    <s v="In-Store"/>
    <s v="WARE-NMK1003"/>
    <d v="2020-06-18T00:00:00"/>
    <x v="904"/>
    <d v="2020-12-18T00:00:00"/>
    <x v="649"/>
    <n v="13"/>
    <s v="USD"/>
    <x v="22"/>
    <n v="11"/>
    <n v="12"/>
    <n v="195"/>
    <x v="1"/>
    <n v="29"/>
    <n v="0.2"/>
    <n v="5406.9000000000005"/>
    <n v="4325.5200000000004"/>
    <n v="21627.600000000006"/>
    <n v="0"/>
  </r>
  <r>
    <s v="SO - 0007758"/>
    <s v="Distributor"/>
    <s v="WARE-NMK1003"/>
    <d v="2020-06-18T00:00:00"/>
    <x v="904"/>
    <d v="2020-12-11T00:00:00"/>
    <x v="662"/>
    <n v="27"/>
    <s v="USD"/>
    <x v="4"/>
    <n v="22"/>
    <n v="20"/>
    <n v="181"/>
    <x v="1"/>
    <n v="36"/>
    <n v="0.05"/>
    <n v="3088.7000000000003"/>
    <n v="2192.9769999999999"/>
    <n v="2934.2650000000003"/>
    <n v="741.28800000000047"/>
  </r>
  <r>
    <s v="SO - 0007759"/>
    <s v="In-Store"/>
    <s v="WARE-MKL1006"/>
    <d v="2020-06-18T00:00:00"/>
    <x v="904"/>
    <d v="2020-12-08T00:00:00"/>
    <x v="663"/>
    <n v="28"/>
    <s v="USD"/>
    <x v="27"/>
    <n v="1"/>
    <n v="13"/>
    <n v="334"/>
    <x v="0"/>
    <n v="19"/>
    <n v="0.05"/>
    <n v="207.70000000000002"/>
    <n v="145.39000000000001"/>
    <n v="1183.8900000000001"/>
    <n v="311.54999999999995"/>
  </r>
  <r>
    <s v="SO - 0007760"/>
    <s v="In-Store"/>
    <s v="WARE-NBV1002"/>
    <d v="2020-09-26T00:00:00"/>
    <x v="904"/>
    <d v="2020-12-12T00:00:00"/>
    <x v="654"/>
    <n v="17"/>
    <s v="USD"/>
    <x v="9"/>
    <n v="8"/>
    <n v="34"/>
    <n v="63"/>
    <x v="0"/>
    <n v="38"/>
    <n v="7.4999999999999997E-2"/>
    <n v="1333.3"/>
    <n v="719.98199999999997"/>
    <n v="4933.21"/>
    <n v="2053.2820000000002"/>
  </r>
  <r>
    <s v="SO - 0007761"/>
    <s v="Distributor"/>
    <s v="WARE-NMK1003"/>
    <d v="2020-09-26T00:00:00"/>
    <x v="904"/>
    <d v="2020-11-26T00:00:00"/>
    <x v="658"/>
    <n v="21"/>
    <s v="USD"/>
    <x v="4"/>
    <n v="22"/>
    <n v="32"/>
    <n v="201"/>
    <x v="3"/>
    <n v="25"/>
    <n v="0.05"/>
    <n v="3859.2000000000003"/>
    <n v="2585.6640000000002"/>
    <n v="14664.960000000001"/>
    <n v="4322.3040000000001"/>
  </r>
  <r>
    <s v="SO - 0007762"/>
    <s v="In-Store"/>
    <s v="WARE-PUJ1005"/>
    <d v="2020-06-18T00:00:00"/>
    <x v="905"/>
    <d v="2020-12-03T00:00:00"/>
    <x v="661"/>
    <n v="24"/>
    <s v="USD"/>
    <x v="11"/>
    <n v="5"/>
    <n v="27"/>
    <n v="325"/>
    <x v="1"/>
    <n v="35"/>
    <n v="0.2"/>
    <n v="1139"/>
    <n v="558.11"/>
    <n v="1822.4"/>
    <n v="706.18000000000006"/>
  </r>
  <r>
    <s v="SO - 0007763"/>
    <s v="In-Store"/>
    <s v="WARE-UHY1004"/>
    <d v="2020-09-26T00:00:00"/>
    <x v="905"/>
    <d v="2020-11-24T00:00:00"/>
    <x v="664"/>
    <n v="25"/>
    <s v="USD"/>
    <x v="6"/>
    <n v="10"/>
    <n v="10"/>
    <n v="239"/>
    <x v="1"/>
    <n v="23"/>
    <n v="0.05"/>
    <n v="5969.7"/>
    <n v="3641.5169999999998"/>
    <n v="45369.719999999994"/>
    <n v="16237.583999999995"/>
  </r>
  <r>
    <s v="SO - 0007764"/>
    <s v="Distributor"/>
    <s v="WARE-NMK1003"/>
    <d v="2020-06-18T00:00:00"/>
    <x v="905"/>
    <d v="2020-11-28T00:00:00"/>
    <x v="662"/>
    <n v="26"/>
    <s v="USD"/>
    <x v="15"/>
    <n v="24"/>
    <n v="2"/>
    <n v="165"/>
    <x v="0"/>
    <n v="38"/>
    <n v="0.05"/>
    <n v="1078.7"/>
    <n v="453.05400000000003"/>
    <n v="2049.5300000000002"/>
    <n v="1143.422"/>
  </r>
  <r>
    <s v="SO - 0007765"/>
    <s v="Online"/>
    <s v="WARE-NMK1003"/>
    <d v="2020-09-26T00:00:00"/>
    <x v="905"/>
    <d v="2020-12-12T00:00:00"/>
    <x v="659"/>
    <n v="32"/>
    <s v="USD"/>
    <x v="19"/>
    <n v="19"/>
    <n v="12"/>
    <n v="168"/>
    <x v="2"/>
    <n v="4"/>
    <n v="7.4999999999999997E-2"/>
    <n v="1085.4000000000001"/>
    <n v="477.57600000000002"/>
    <n v="8031.9600000000009"/>
    <n v="4211.3520000000008"/>
  </r>
  <r>
    <s v="SO - 0007766"/>
    <s v="In-Store"/>
    <s v="WARE-NBV1002"/>
    <d v="2020-09-26T00:00:00"/>
    <x v="905"/>
    <d v="2020-12-01T00:00:00"/>
    <x v="649"/>
    <n v="12"/>
    <s v="USD"/>
    <x v="27"/>
    <n v="1"/>
    <n v="45"/>
    <n v="62"/>
    <x v="1"/>
    <n v="32"/>
    <n v="7.4999999999999997E-2"/>
    <n v="1139"/>
    <n v="865.64"/>
    <n v="8428.6"/>
    <n v="1503.4800000000005"/>
  </r>
  <r>
    <s v="SO - 0007767"/>
    <s v="In-Store"/>
    <s v="WARE-XYS1001"/>
    <d v="2020-06-18T00:00:00"/>
    <x v="905"/>
    <d v="2020-11-25T00:00:00"/>
    <x v="654"/>
    <n v="16"/>
    <s v="USD"/>
    <x v="14"/>
    <n v="7"/>
    <n v="47"/>
    <n v="8"/>
    <x v="1"/>
    <n v="3"/>
    <n v="7.4999999999999997E-2"/>
    <n v="1842.5"/>
    <n v="1252.9000000000001"/>
    <n v="10225.875"/>
    <n v="2708.4749999999995"/>
  </r>
  <r>
    <s v="SO - 0007768"/>
    <s v="Wholesale"/>
    <s v="WARE-MKL1006"/>
    <d v="2020-09-26T00:00:00"/>
    <x v="905"/>
    <d v="2020-12-10T00:00:00"/>
    <x v="664"/>
    <n v="25"/>
    <s v="USD"/>
    <x v="21"/>
    <n v="26"/>
    <n v="32"/>
    <n v="346"/>
    <x v="2"/>
    <n v="4"/>
    <n v="0.2"/>
    <n v="1212.7"/>
    <n v="582.096"/>
    <n v="1940.3200000000002"/>
    <n v="776.12800000000016"/>
  </r>
  <r>
    <s v="SO - 0007769"/>
    <s v="Online"/>
    <s v="WARE-NMK1003"/>
    <d v="2020-06-18T00:00:00"/>
    <x v="905"/>
    <d v="2020-12-15T00:00:00"/>
    <x v="650"/>
    <n v="13"/>
    <s v="USD"/>
    <x v="5"/>
    <n v="12"/>
    <n v="15"/>
    <n v="160"/>
    <x v="1"/>
    <n v="23"/>
    <n v="0.2"/>
    <n v="6371.7"/>
    <n v="3249.567"/>
    <n v="35681.520000000004"/>
    <n v="12934.551000000003"/>
  </r>
  <r>
    <s v="SO - 0007770"/>
    <s v="Wholesale"/>
    <s v="WARE-XYS1001"/>
    <d v="2020-09-26T00:00:00"/>
    <x v="905"/>
    <d v="2020-12-16T00:00:00"/>
    <x v="651"/>
    <n v="6"/>
    <s v="USD"/>
    <x v="25"/>
    <n v="27"/>
    <n v="26"/>
    <n v="47"/>
    <x v="2"/>
    <n v="1"/>
    <n v="0.1"/>
    <n v="2391.9"/>
    <n v="956.7600000000001"/>
    <n v="17221.68"/>
    <n v="9567.5999999999985"/>
  </r>
  <r>
    <s v="SO - 0007771"/>
    <s v="In-Store"/>
    <s v="WARE-PUJ1005"/>
    <d v="2020-06-18T00:00:00"/>
    <x v="905"/>
    <d v="2020-11-24T00:00:00"/>
    <x v="661"/>
    <n v="24"/>
    <s v="USD"/>
    <x v="9"/>
    <n v="8"/>
    <n v="44"/>
    <n v="267"/>
    <x v="0"/>
    <n v="34"/>
    <n v="7.4999999999999997E-2"/>
    <n v="2211"/>
    <n v="1083.3899999999999"/>
    <n v="10225.875"/>
    <n v="4808.9250000000011"/>
  </r>
  <r>
    <s v="SO - 0007772"/>
    <s v="Distributor"/>
    <s v="WARE-NMK1003"/>
    <d v="2020-06-18T00:00:00"/>
    <x v="905"/>
    <d v="2020-12-19T00:00:00"/>
    <x v="651"/>
    <n v="6"/>
    <s v="USD"/>
    <x v="4"/>
    <n v="22"/>
    <n v="27"/>
    <n v="121"/>
    <x v="0"/>
    <n v="20"/>
    <n v="7.4999999999999997E-2"/>
    <n v="227.8"/>
    <n v="191.352"/>
    <n v="842.86000000000013"/>
    <n v="77.452000000000112"/>
  </r>
  <r>
    <s v="SO - 0007773"/>
    <s v="In-Store"/>
    <s v="WARE-MKL1006"/>
    <d v="2020-06-18T00:00:00"/>
    <x v="905"/>
    <d v="2020-11-25T00:00:00"/>
    <x v="651"/>
    <n v="6"/>
    <s v="USD"/>
    <x v="14"/>
    <n v="7"/>
    <n v="27"/>
    <n v="364"/>
    <x v="0"/>
    <n v="34"/>
    <n v="0.1"/>
    <n v="1139"/>
    <n v="728.96"/>
    <n v="5125.5"/>
    <n v="1480.6999999999998"/>
  </r>
  <r>
    <s v="SO - 0007774"/>
    <s v="Distributor"/>
    <s v="WARE-NMK1003"/>
    <d v="2020-09-26T00:00:00"/>
    <x v="905"/>
    <d v="2020-12-13T00:00:00"/>
    <x v="658"/>
    <n v="20"/>
    <s v="USD"/>
    <x v="12"/>
    <n v="25"/>
    <n v="4"/>
    <n v="196"/>
    <x v="1"/>
    <n v="40"/>
    <n v="0.1"/>
    <n v="2566.1"/>
    <n v="1539.6599999999999"/>
    <n v="11547.45"/>
    <n v="3849.1500000000015"/>
  </r>
  <r>
    <s v="SO - 0007775"/>
    <s v="Distributor"/>
    <s v="WARE-NMK1003"/>
    <d v="2020-09-26T00:00:00"/>
    <x v="906"/>
    <d v="2020-11-28T00:00:00"/>
    <x v="663"/>
    <n v="26"/>
    <s v="USD"/>
    <x v="8"/>
    <n v="23"/>
    <n v="33"/>
    <n v="189"/>
    <x v="1"/>
    <n v="41"/>
    <n v="0.15"/>
    <n v="3229.4"/>
    <n v="1679.288"/>
    <n v="21959.919999999998"/>
    <n v="8525.6159999999982"/>
  </r>
  <r>
    <s v="SO - 0007776"/>
    <s v="Online"/>
    <s v="WARE-NBV1002"/>
    <d v="2020-09-26T00:00:00"/>
    <x v="906"/>
    <d v="2020-12-11T00:00:00"/>
    <x v="656"/>
    <n v="9"/>
    <s v="USD"/>
    <x v="18"/>
    <n v="13"/>
    <n v="11"/>
    <n v="74"/>
    <x v="1"/>
    <n v="11"/>
    <n v="7.4999999999999997E-2"/>
    <n v="241.20000000000002"/>
    <n v="190.54800000000003"/>
    <n v="892.44"/>
    <n v="130.24799999999993"/>
  </r>
  <r>
    <s v="SO - 0007777"/>
    <s v="Online"/>
    <s v="WARE-MKL1006"/>
    <d v="2020-06-18T00:00:00"/>
    <x v="906"/>
    <d v="2020-12-11T00:00:00"/>
    <x v="651"/>
    <n v="5"/>
    <s v="USD"/>
    <x v="16"/>
    <n v="18"/>
    <n v="37"/>
    <n v="343"/>
    <x v="0"/>
    <n v="42"/>
    <n v="0.1"/>
    <n v="891.1"/>
    <n v="757.43499999999995"/>
    <n v="3207.96"/>
    <n v="178.22000000000025"/>
  </r>
  <r>
    <s v="SO - 0007778"/>
    <s v="Online"/>
    <s v="WARE-NMK1003"/>
    <d v="2020-06-18T00:00:00"/>
    <x v="906"/>
    <d v="2020-12-18T00:00:00"/>
    <x v="651"/>
    <n v="5"/>
    <s v="USD"/>
    <x v="17"/>
    <n v="20"/>
    <n v="2"/>
    <n v="107"/>
    <x v="1"/>
    <n v="43"/>
    <n v="0.15"/>
    <n v="5266.2"/>
    <n v="2211.8039999999996"/>
    <n v="17905.079999999998"/>
    <n v="9057.8639999999996"/>
  </r>
  <r>
    <s v="SO - 0007779"/>
    <s v="Online"/>
    <s v="WARE-PUJ1005"/>
    <d v="2020-06-18T00:00:00"/>
    <x v="906"/>
    <d v="2020-12-11T00:00:00"/>
    <x v="649"/>
    <n v="11"/>
    <s v="USD"/>
    <x v="23"/>
    <n v="15"/>
    <n v="16"/>
    <n v="269"/>
    <x v="4"/>
    <n v="9"/>
    <n v="0.4"/>
    <n v="3912.8"/>
    <n v="3012.8560000000002"/>
    <n v="2347.6799999999998"/>
    <n v="-665.17600000000039"/>
  </r>
  <r>
    <s v="SO - 0007780"/>
    <s v="Wholesale"/>
    <s v="WARE-NMK1003"/>
    <d v="2020-09-26T00:00:00"/>
    <x v="906"/>
    <d v="2020-12-05T00:00:00"/>
    <x v="649"/>
    <n v="11"/>
    <s v="USD"/>
    <x v="3"/>
    <n v="28"/>
    <n v="40"/>
    <n v="114"/>
    <x v="1"/>
    <n v="45"/>
    <n v="0.15"/>
    <n v="3966.4"/>
    <n v="2181.5200000000004"/>
    <n v="20228.64"/>
    <n v="7139.5199999999968"/>
  </r>
  <r>
    <s v="SO - 0007781"/>
    <s v="In-Store"/>
    <s v="WARE-UHY1004"/>
    <d v="2020-09-26T00:00:00"/>
    <x v="907"/>
    <d v="2020-12-19T00:00:00"/>
    <x v="649"/>
    <n v="10"/>
    <s v="USD"/>
    <x v="10"/>
    <n v="9"/>
    <n v="27"/>
    <n v="205"/>
    <x v="1"/>
    <n v="43"/>
    <n v="0.1"/>
    <n v="1936.3"/>
    <n v="1064.9650000000001"/>
    <n v="8713.35"/>
    <n v="3388.5249999999996"/>
  </r>
  <r>
    <s v="SO - 0007782"/>
    <s v="Wholesale"/>
    <s v="WARE-PUJ1005"/>
    <d v="2020-06-18T00:00:00"/>
    <x v="907"/>
    <d v="2020-12-06T00:00:00"/>
    <x v="653"/>
    <n v="21"/>
    <s v="USD"/>
    <x v="21"/>
    <n v="26"/>
    <n v="15"/>
    <n v="303"/>
    <x v="1"/>
    <n v="26"/>
    <n v="0.2"/>
    <n v="6244.4000000000005"/>
    <n v="4433.5240000000003"/>
    <n v="34968.640000000007"/>
    <n v="3933.9720000000052"/>
  </r>
  <r>
    <s v="SO - 0007783"/>
    <s v="In-Store"/>
    <s v="WARE-NBV1002"/>
    <d v="2020-09-26T00:00:00"/>
    <x v="907"/>
    <d v="2020-12-09T00:00:00"/>
    <x v="650"/>
    <n v="11"/>
    <s v="USD"/>
    <x v="10"/>
    <n v="9"/>
    <n v="41"/>
    <n v="65"/>
    <x v="0"/>
    <n v="22"/>
    <n v="0.1"/>
    <n v="1118.9000000000001"/>
    <n v="481.12700000000001"/>
    <n v="6042.06"/>
    <n v="3155.2980000000002"/>
  </r>
  <r>
    <s v="SO - 0007784"/>
    <s v="Distributor"/>
    <s v="WARE-XYS1001"/>
    <d v="2020-09-26T00:00:00"/>
    <x v="907"/>
    <d v="2020-11-25T00:00:00"/>
    <x v="650"/>
    <n v="11"/>
    <s v="USD"/>
    <x v="17"/>
    <n v="20"/>
    <n v="38"/>
    <n v="36"/>
    <x v="1"/>
    <n v="40"/>
    <n v="7.4999999999999997E-2"/>
    <n v="1112.2"/>
    <n v="589.46600000000001"/>
    <n v="2057.5700000000002"/>
    <n v="878.63800000000015"/>
  </r>
  <r>
    <s v="SO - 0007785"/>
    <s v="In-Store"/>
    <s v="WARE-XYS1001"/>
    <d v="2020-06-18T00:00:00"/>
    <x v="907"/>
    <d v="2020-11-27T00:00:00"/>
    <x v="657"/>
    <n v="16"/>
    <s v="USD"/>
    <x v="11"/>
    <n v="5"/>
    <n v="27"/>
    <n v="38"/>
    <x v="1"/>
    <n v="17"/>
    <n v="0.2"/>
    <n v="1139"/>
    <n v="672.01"/>
    <n v="4556"/>
    <n v="1195.9499999999998"/>
  </r>
  <r>
    <s v="SO - 0007786"/>
    <s v="Online"/>
    <s v="WARE-PUJ1005"/>
    <d v="2020-09-26T00:00:00"/>
    <x v="907"/>
    <d v="2020-11-29T00:00:00"/>
    <x v="664"/>
    <n v="23"/>
    <s v="USD"/>
    <x v="1"/>
    <n v="14"/>
    <n v="43"/>
    <n v="265"/>
    <x v="2"/>
    <n v="4"/>
    <n v="0.05"/>
    <n v="1755.4"/>
    <n v="1456.982"/>
    <n v="5002.8900000000003"/>
    <n v="631.94400000000041"/>
  </r>
  <r>
    <s v="SO - 0007787"/>
    <s v="Online"/>
    <s v="WARE-XYS1001"/>
    <d v="2020-09-26T00:00:00"/>
    <x v="907"/>
    <d v="2020-12-20T00:00:00"/>
    <x v="651"/>
    <n v="4"/>
    <s v="USD"/>
    <x v="18"/>
    <n v="13"/>
    <n v="34"/>
    <n v="55"/>
    <x v="1"/>
    <n v="26"/>
    <n v="0.05"/>
    <n v="1005"/>
    <n v="432.15"/>
    <n v="5728.5"/>
    <n v="3135.6000000000004"/>
  </r>
  <r>
    <s v="SO - 0007788"/>
    <s v="Distributor"/>
    <s v="WARE-NMK1003"/>
    <d v="2020-09-26T00:00:00"/>
    <x v="907"/>
    <d v="2020-11-26T00:00:00"/>
    <x v="665"/>
    <n v="29"/>
    <s v="USD"/>
    <x v="8"/>
    <n v="23"/>
    <n v="42"/>
    <n v="166"/>
    <x v="1"/>
    <n v="41"/>
    <n v="0.05"/>
    <n v="1922.9"/>
    <n v="999.90800000000013"/>
    <n v="9133.7749999999996"/>
    <n v="4134.2349999999988"/>
  </r>
  <r>
    <s v="SO - 0007789"/>
    <s v="Online"/>
    <s v="WARE-NMK1003"/>
    <d v="2020-09-26T00:00:00"/>
    <x v="907"/>
    <d v="2020-12-11T00:00:00"/>
    <x v="657"/>
    <n v="16"/>
    <s v="USD"/>
    <x v="5"/>
    <n v="12"/>
    <n v="31"/>
    <n v="170"/>
    <x v="1"/>
    <n v="30"/>
    <n v="0.2"/>
    <n v="180.9"/>
    <n v="135.67500000000001"/>
    <n v="1157.76"/>
    <n v="72.3599999999999"/>
  </r>
  <r>
    <s v="SO - 0007790"/>
    <s v="In-Store"/>
    <s v="WARE-UHY1004"/>
    <d v="2020-09-26T00:00:00"/>
    <x v="907"/>
    <d v="2020-12-10T00:00:00"/>
    <x v="655"/>
    <n v="7"/>
    <s v="USD"/>
    <x v="0"/>
    <n v="6"/>
    <n v="44"/>
    <n v="225"/>
    <x v="1"/>
    <n v="17"/>
    <n v="7.4999999999999997E-2"/>
    <n v="763.80000000000007"/>
    <n v="389.53800000000007"/>
    <n v="5652.1200000000008"/>
    <n v="2535.8160000000003"/>
  </r>
  <r>
    <s v="SO - 0007791"/>
    <s v="In-Store"/>
    <s v="WARE-PUJ1005"/>
    <d v="2020-09-26T00:00:00"/>
    <x v="907"/>
    <d v="2020-12-13T00:00:00"/>
    <x v="647"/>
    <n v="3"/>
    <s v="USD"/>
    <x v="27"/>
    <n v="1"/>
    <n v="48"/>
    <n v="296"/>
    <x v="1"/>
    <n v="31"/>
    <n v="7.4999999999999997E-2"/>
    <n v="1165.8"/>
    <n v="629.53200000000004"/>
    <n v="6470.19"/>
    <n v="2692.9979999999996"/>
  </r>
  <r>
    <s v="SO - 0007792"/>
    <s v="In-Store"/>
    <s v="WARE-PUJ1005"/>
    <d v="2020-06-18T00:00:00"/>
    <x v="908"/>
    <d v="2020-12-10T00:00:00"/>
    <x v="645"/>
    <n v="8"/>
    <s v="USD"/>
    <x v="11"/>
    <n v="5"/>
    <n v="7"/>
    <n v="269"/>
    <x v="1"/>
    <n v="45"/>
    <n v="0.1"/>
    <n v="757.1"/>
    <n v="416.40500000000003"/>
    <n v="2725.56"/>
    <n v="1059.9399999999998"/>
  </r>
  <r>
    <s v="SO - 0007793"/>
    <s v="In-Store"/>
    <s v="WARE-XYS1001"/>
    <d v="2020-09-26T00:00:00"/>
    <x v="908"/>
    <d v="2020-12-14T00:00:00"/>
    <x v="656"/>
    <n v="7"/>
    <s v="USD"/>
    <x v="10"/>
    <n v="9"/>
    <n v="27"/>
    <n v="48"/>
    <x v="2"/>
    <n v="16"/>
    <n v="7.4999999999999997E-2"/>
    <n v="1822.4"/>
    <n v="1184.5600000000002"/>
    <n v="10114.320000000002"/>
    <n v="3006.9600000000009"/>
  </r>
  <r>
    <s v="SO - 0007794"/>
    <s v="Wholesale"/>
    <s v="WARE-NMK1003"/>
    <d v="2020-06-18T00:00:00"/>
    <x v="908"/>
    <d v="2020-12-09T00:00:00"/>
    <x v="656"/>
    <n v="7"/>
    <s v="USD"/>
    <x v="3"/>
    <n v="28"/>
    <n v="48"/>
    <n v="122"/>
    <x v="1"/>
    <n v="29"/>
    <n v="0.15"/>
    <n v="1165.8"/>
    <n v="582.9"/>
    <n v="1981.86"/>
    <n v="816.06"/>
  </r>
  <r>
    <s v="SO - 0007795"/>
    <s v="Online"/>
    <s v="WARE-PUJ1005"/>
    <d v="2020-09-26T00:00:00"/>
    <x v="908"/>
    <d v="2020-12-18T00:00:00"/>
    <x v="652"/>
    <n v="14"/>
    <s v="USD"/>
    <x v="23"/>
    <n v="15"/>
    <n v="24"/>
    <n v="264"/>
    <x v="1"/>
    <n v="43"/>
    <n v="0.4"/>
    <n v="1105.5"/>
    <n v="840.18000000000006"/>
    <n v="3979.7999999999997"/>
    <n v="-1061.2800000000002"/>
  </r>
  <r>
    <s v="SO - 0007796"/>
    <s v="In-Store"/>
    <s v="WARE-XYS1001"/>
    <d v="2020-09-26T00:00:00"/>
    <x v="908"/>
    <d v="2020-12-19T00:00:00"/>
    <x v="645"/>
    <n v="8"/>
    <s v="USD"/>
    <x v="22"/>
    <n v="11"/>
    <n v="27"/>
    <n v="9"/>
    <x v="1"/>
    <n v="17"/>
    <n v="0.15"/>
    <n v="1782.2"/>
    <n v="1497.048"/>
    <n v="12118.96"/>
    <n v="142.57599999999911"/>
  </r>
  <r>
    <s v="SO - 0007797"/>
    <s v="Distributor"/>
    <s v="WARE-NMK1003"/>
    <d v="2020-06-18T00:00:00"/>
    <x v="908"/>
    <d v="2020-12-17T00:00:00"/>
    <x v="650"/>
    <n v="10"/>
    <s v="USD"/>
    <x v="2"/>
    <n v="21"/>
    <n v="36"/>
    <n v="150"/>
    <x v="1"/>
    <n v="45"/>
    <n v="7.4999999999999997E-2"/>
    <n v="2894.4"/>
    <n v="2026.08"/>
    <n v="21418.560000000001"/>
    <n v="5209.9200000000019"/>
  </r>
  <r>
    <s v="SO - 0007798"/>
    <s v="Online"/>
    <s v="WARE-NMK1003"/>
    <d v="2020-06-18T00:00:00"/>
    <x v="908"/>
    <d v="2020-11-30T00:00:00"/>
    <x v="651"/>
    <n v="3"/>
    <s v="USD"/>
    <x v="19"/>
    <n v="19"/>
    <n v="31"/>
    <n v="107"/>
    <x v="1"/>
    <n v="27"/>
    <n v="0.4"/>
    <n v="1085.4000000000001"/>
    <n v="510.13800000000003"/>
    <n v="651.24"/>
    <n v="141.10199999999998"/>
  </r>
  <r>
    <s v="SO - 0007799"/>
    <s v="Distributor"/>
    <s v="WARE-PUJ1005"/>
    <d v="2020-06-18T00:00:00"/>
    <x v="908"/>
    <d v="2020-12-05T00:00:00"/>
    <x v="662"/>
    <n v="23"/>
    <s v="USD"/>
    <x v="2"/>
    <n v="21"/>
    <n v="13"/>
    <n v="263"/>
    <x v="2"/>
    <n v="1"/>
    <n v="7.4999999999999997E-2"/>
    <n v="1112.2"/>
    <n v="633.95399999999995"/>
    <n v="3086.3550000000005"/>
    <n v="1184.4930000000006"/>
  </r>
  <r>
    <s v="SO - 0007800"/>
    <s v="In-Store"/>
    <s v="WARE-UHY1004"/>
    <d v="2020-09-26T00:00:00"/>
    <x v="908"/>
    <d v="2020-12-19T00:00:00"/>
    <x v="650"/>
    <n v="10"/>
    <s v="USD"/>
    <x v="0"/>
    <n v="6"/>
    <n v="16"/>
    <n v="243"/>
    <x v="0"/>
    <n v="22"/>
    <n v="7.4999999999999997E-2"/>
    <n v="891.1"/>
    <n v="454.46100000000001"/>
    <n v="5769.8725000000004"/>
    <n v="2588.6455000000005"/>
  </r>
  <r>
    <s v="SO - 0007801"/>
    <s v="In-Store"/>
    <s v="WARE-PUJ1005"/>
    <d v="2020-06-18T00:00:00"/>
    <x v="908"/>
    <d v="2020-12-20T00:00:00"/>
    <x v="660"/>
    <n v="16"/>
    <s v="USD"/>
    <x v="6"/>
    <n v="10"/>
    <n v="18"/>
    <n v="314"/>
    <x v="1"/>
    <n v="30"/>
    <n v="0.4"/>
    <n v="2673.3"/>
    <n v="1256.451"/>
    <n v="1603.98"/>
    <n v="347.529"/>
  </r>
  <r>
    <s v="SO - 0007802"/>
    <s v="Wholesale"/>
    <s v="WARE-XYS1001"/>
    <d v="2020-06-18T00:00:00"/>
    <x v="908"/>
    <d v="2020-12-07T00:00:00"/>
    <x v="651"/>
    <n v="3"/>
    <s v="USD"/>
    <x v="3"/>
    <n v="28"/>
    <n v="2"/>
    <n v="46"/>
    <x v="1"/>
    <n v="32"/>
    <n v="0.4"/>
    <n v="1963.1000000000001"/>
    <n v="1668.635"/>
    <n v="7067.16"/>
    <n v="-2944.6499999999996"/>
  </r>
  <r>
    <s v="SO - 0007803"/>
    <s v="Distributor"/>
    <s v="WARE-MKL1006"/>
    <d v="2020-09-26T00:00:00"/>
    <x v="909"/>
    <d v="2020-12-01T00:00:00"/>
    <x v="653"/>
    <n v="19"/>
    <s v="USD"/>
    <x v="15"/>
    <n v="24"/>
    <n v="9"/>
    <n v="350"/>
    <x v="1"/>
    <n v="17"/>
    <n v="7.4999999999999997E-2"/>
    <n v="897.80000000000007"/>
    <n v="421.96600000000001"/>
    <n v="5813.255000000001"/>
    <n v="2859.4930000000008"/>
  </r>
  <r>
    <s v="SO - 0007804"/>
    <s v="In-Store"/>
    <s v="WARE-MKL1006"/>
    <d v="2020-09-26T00:00:00"/>
    <x v="909"/>
    <d v="2020-12-01T00:00:00"/>
    <x v="649"/>
    <n v="8"/>
    <s v="USD"/>
    <x v="27"/>
    <n v="1"/>
    <n v="3"/>
    <n v="365"/>
    <x v="1"/>
    <n v="33"/>
    <n v="0.1"/>
    <n v="1782.2"/>
    <n v="962.38800000000003"/>
    <n v="1603.98"/>
    <n v="641.59199999999998"/>
  </r>
  <r>
    <s v="SO - 0007805"/>
    <s v="Online"/>
    <s v="WARE-MKL1006"/>
    <d v="2020-09-26T00:00:00"/>
    <x v="909"/>
    <d v="2020-12-15T00:00:00"/>
    <x v="658"/>
    <n v="16"/>
    <s v="USD"/>
    <x v="19"/>
    <n v="19"/>
    <n v="37"/>
    <n v="363"/>
    <x v="1"/>
    <n v="24"/>
    <n v="0.05"/>
    <n v="3999.9"/>
    <n v="3239.9190000000003"/>
    <n v="7599.8099999999995"/>
    <n v="1119.9719999999988"/>
  </r>
  <r>
    <s v="SO - 0007806"/>
    <s v="Online"/>
    <s v="WARE-UHY1004"/>
    <d v="2020-06-18T00:00:00"/>
    <x v="909"/>
    <d v="2020-12-20T00:00:00"/>
    <x v="666"/>
    <n v="30"/>
    <s v="USD"/>
    <x v="19"/>
    <n v="19"/>
    <n v="10"/>
    <n v="214"/>
    <x v="2"/>
    <n v="37"/>
    <n v="0.15"/>
    <n v="1125.6000000000001"/>
    <n v="562.80000000000007"/>
    <n v="3827.0400000000004"/>
    <n v="1575.8400000000001"/>
  </r>
  <r>
    <s v="SO - 0007807"/>
    <s v="Wholesale"/>
    <s v="WARE-NMK1003"/>
    <d v="2020-09-26T00:00:00"/>
    <x v="909"/>
    <d v="2020-12-13T00:00:00"/>
    <x v="649"/>
    <n v="8"/>
    <s v="USD"/>
    <x v="12"/>
    <n v="25"/>
    <n v="1"/>
    <n v="88"/>
    <x v="1"/>
    <n v="11"/>
    <n v="0.1"/>
    <n v="1815.7"/>
    <n v="1034.9489999999998"/>
    <n v="6536.52"/>
    <n v="2396.7240000000011"/>
  </r>
  <r>
    <s v="SO - 0007808"/>
    <s v="Distributor"/>
    <s v="WARE-NMK1003"/>
    <d v="2020-06-18T00:00:00"/>
    <x v="909"/>
    <d v="2020-12-18T00:00:00"/>
    <x v="652"/>
    <n v="13"/>
    <s v="USD"/>
    <x v="4"/>
    <n v="22"/>
    <n v="41"/>
    <n v="145"/>
    <x v="1"/>
    <n v="32"/>
    <n v="7.4999999999999997E-2"/>
    <n v="1701.8"/>
    <n v="748.79200000000003"/>
    <n v="3148.33"/>
    <n v="1650.7459999999999"/>
  </r>
  <r>
    <s v="SO - 0007809"/>
    <s v="Distributor"/>
    <s v="WARE-NMK1003"/>
    <d v="2020-09-26T00:00:00"/>
    <x v="909"/>
    <d v="2020-11-27T00:00:00"/>
    <x v="650"/>
    <n v="9"/>
    <s v="USD"/>
    <x v="12"/>
    <n v="25"/>
    <n v="42"/>
    <n v="92"/>
    <x v="1"/>
    <n v="41"/>
    <n v="0.2"/>
    <n v="5373.4000000000005"/>
    <n v="3062.8380000000002"/>
    <n v="21493.600000000006"/>
    <n v="6179.4100000000053"/>
  </r>
  <r>
    <s v="SO - 0007810"/>
    <s v="Wholesale"/>
    <s v="WARE-UHY1004"/>
    <d v="2020-06-18T00:00:00"/>
    <x v="909"/>
    <d v="2020-12-15T00:00:00"/>
    <x v="656"/>
    <n v="6"/>
    <s v="USD"/>
    <x v="3"/>
    <n v="28"/>
    <n v="50"/>
    <n v="247"/>
    <x v="1"/>
    <n v="43"/>
    <n v="0.05"/>
    <n v="6137.2"/>
    <n v="3498.2039999999997"/>
    <n v="34982.039999999994"/>
    <n v="13992.815999999995"/>
  </r>
  <r>
    <s v="SO - 0007811"/>
    <s v="Online"/>
    <s v="WARE-UHY1004"/>
    <d v="2020-09-26T00:00:00"/>
    <x v="909"/>
    <d v="2020-12-09T00:00:00"/>
    <x v="665"/>
    <n v="27"/>
    <s v="USD"/>
    <x v="18"/>
    <n v="13"/>
    <n v="30"/>
    <n v="230"/>
    <x v="0"/>
    <n v="19"/>
    <n v="0.05"/>
    <n v="2418.7000000000003"/>
    <n v="1330.2850000000003"/>
    <n v="18382.120000000003"/>
    <n v="7739.84"/>
  </r>
  <r>
    <s v="SO - 0007812"/>
    <s v="Wholesale"/>
    <s v="WARE-NMK1003"/>
    <d v="2020-06-18T00:00:00"/>
    <x v="910"/>
    <d v="2020-12-08T00:00:00"/>
    <x v="667"/>
    <n v="39"/>
    <s v="USD"/>
    <x v="21"/>
    <n v="26"/>
    <n v="23"/>
    <n v="196"/>
    <x v="2"/>
    <n v="37"/>
    <n v="0.1"/>
    <n v="1038.5"/>
    <n v="550.40499999999997"/>
    <n v="934.65"/>
    <n v="384.245"/>
  </r>
  <r>
    <s v="SO - 0007813"/>
    <s v="In-Store"/>
    <s v="WARE-NBV1002"/>
    <d v="2020-06-18T00:00:00"/>
    <x v="910"/>
    <d v="2020-11-28T00:00:00"/>
    <x v="653"/>
    <n v="18"/>
    <s v="USD"/>
    <x v="10"/>
    <n v="9"/>
    <n v="6"/>
    <n v="69"/>
    <x v="3"/>
    <n v="47"/>
    <n v="0.1"/>
    <n v="5855.8"/>
    <n v="4918.8720000000003"/>
    <n v="36891.54"/>
    <n v="2459.4360000000015"/>
  </r>
  <r>
    <s v="SO - 0007814"/>
    <s v="In-Store"/>
    <s v="WARE-XYS1001"/>
    <d v="2020-09-26T00:00:00"/>
    <x v="910"/>
    <d v="2020-12-03T00:00:00"/>
    <x v="653"/>
    <n v="18"/>
    <s v="USD"/>
    <x v="22"/>
    <n v="11"/>
    <n v="43"/>
    <n v="15"/>
    <x v="1"/>
    <n v="17"/>
    <n v="7.4999999999999997E-2"/>
    <n v="6338.2"/>
    <n v="3993.0659999999998"/>
    <n v="46902.68"/>
    <n v="14958.152000000002"/>
  </r>
  <r>
    <s v="SO - 0007815"/>
    <s v="In-Store"/>
    <s v="WARE-NBV1002"/>
    <d v="2020-06-18T00:00:00"/>
    <x v="910"/>
    <d v="2020-12-07T00:00:00"/>
    <x v="650"/>
    <n v="8"/>
    <s v="USD"/>
    <x v="22"/>
    <n v="11"/>
    <n v="11"/>
    <n v="82"/>
    <x v="1"/>
    <n v="36"/>
    <n v="0.2"/>
    <n v="180.9"/>
    <n v="126.63"/>
    <n v="289.44"/>
    <n v="36.180000000000007"/>
  </r>
  <r>
    <s v="SO - 0007816"/>
    <s v="Distributor"/>
    <s v="WARE-PUJ1005"/>
    <d v="2020-09-26T00:00:00"/>
    <x v="910"/>
    <d v="2020-12-17T00:00:00"/>
    <x v="665"/>
    <n v="26"/>
    <s v="USD"/>
    <x v="15"/>
    <n v="24"/>
    <n v="15"/>
    <n v="327"/>
    <x v="2"/>
    <n v="37"/>
    <n v="0.1"/>
    <n v="2398.6"/>
    <n v="1439.1599999999999"/>
    <n v="8634.9599999999991"/>
    <n v="2878.3199999999997"/>
  </r>
  <r>
    <s v="SO - 0007817"/>
    <s v="Online"/>
    <s v="WARE-MKL1006"/>
    <d v="2020-09-26T00:00:00"/>
    <x v="910"/>
    <d v="2020-11-28T00:00:00"/>
    <x v="662"/>
    <n v="21"/>
    <s v="USD"/>
    <x v="20"/>
    <n v="17"/>
    <n v="31"/>
    <n v="341"/>
    <x v="1"/>
    <n v="45"/>
    <n v="7.4999999999999997E-2"/>
    <n v="174.20000000000002"/>
    <n v="83.616"/>
    <n v="161.13500000000002"/>
    <n v="77.51900000000002"/>
  </r>
  <r>
    <s v="SO - 0007818"/>
    <s v="Online"/>
    <s v="WARE-UHY1004"/>
    <d v="2020-09-26T00:00:00"/>
    <x v="910"/>
    <d v="2020-12-03T00:00:00"/>
    <x v="645"/>
    <n v="6"/>
    <s v="USD"/>
    <x v="24"/>
    <n v="16"/>
    <n v="21"/>
    <n v="230"/>
    <x v="3"/>
    <n v="47"/>
    <n v="0.05"/>
    <n v="1085.4000000000001"/>
    <n v="434.16000000000008"/>
    <n v="8249.0400000000009"/>
    <n v="4775.76"/>
  </r>
  <r>
    <s v="SO - 0007819"/>
    <s v="In-Store"/>
    <s v="WARE-NMK1003"/>
    <d v="2020-09-26T00:00:00"/>
    <x v="911"/>
    <d v="2020-12-24T00:00:00"/>
    <x v="660"/>
    <n v="13"/>
    <s v="USD"/>
    <x v="26"/>
    <n v="3"/>
    <n v="23"/>
    <n v="103"/>
    <x v="1"/>
    <n v="24"/>
    <n v="0.05"/>
    <n v="1112.2"/>
    <n v="912.00400000000002"/>
    <n v="2113.1799999999998"/>
    <n v="289.1719999999998"/>
  </r>
  <r>
    <s v="SO - 0007820"/>
    <s v="Online"/>
    <s v="WARE-NMK1003"/>
    <d v="2020-06-18T00:00:00"/>
    <x v="912"/>
    <d v="2020-12-17T00:00:00"/>
    <x v="661"/>
    <n v="17"/>
    <s v="USD"/>
    <x v="18"/>
    <n v="13"/>
    <n v="4"/>
    <n v="190"/>
    <x v="1"/>
    <n v="35"/>
    <n v="0.05"/>
    <n v="837.5"/>
    <n v="544.375"/>
    <n v="5569.375"/>
    <n v="1758.75"/>
  </r>
  <r>
    <s v="SO - 0007821"/>
    <s v="Wholesale"/>
    <s v="WARE-PUJ1005"/>
    <d v="2020-09-26T00:00:00"/>
    <x v="912"/>
    <d v="2020-12-20T00:00:00"/>
    <x v="652"/>
    <n v="10"/>
    <s v="USD"/>
    <x v="21"/>
    <n v="26"/>
    <n v="16"/>
    <n v="321"/>
    <x v="1"/>
    <n v="35"/>
    <n v="0.05"/>
    <n v="2371.8000000000002"/>
    <n v="1399.3620000000001"/>
    <n v="4506.42"/>
    <n v="1707.6959999999999"/>
  </r>
  <r>
    <s v="SO - 0007822"/>
    <s v="Online"/>
    <s v="WARE-NMK1003"/>
    <d v="2020-09-26T00:00:00"/>
    <x v="912"/>
    <d v="2020-12-07T00:00:00"/>
    <x v="661"/>
    <n v="17"/>
    <s v="USD"/>
    <x v="18"/>
    <n v="13"/>
    <n v="34"/>
    <n v="198"/>
    <x v="1"/>
    <n v="43"/>
    <n v="0.2"/>
    <n v="241.20000000000002"/>
    <n v="183.31200000000001"/>
    <n v="385.92000000000007"/>
    <n v="19.296000000000049"/>
  </r>
  <r>
    <s v="SO - 0007823"/>
    <s v="Distributor"/>
    <s v="WARE-NMK1003"/>
    <d v="2020-09-26T00:00:00"/>
    <x v="912"/>
    <d v="2020-12-26T00:00:00"/>
    <x v="668"/>
    <n v="32"/>
    <s v="USD"/>
    <x v="15"/>
    <n v="24"/>
    <n v="48"/>
    <n v="193"/>
    <x v="2"/>
    <n v="13"/>
    <n v="0.2"/>
    <n v="221.1"/>
    <n v="114.97199999999999"/>
    <n v="884.40000000000009"/>
    <n v="309.54000000000008"/>
  </r>
  <r>
    <s v="SO - 0007824"/>
    <s v="Wholesale"/>
    <s v="WARE-XYS1001"/>
    <d v="2020-06-18T00:00:00"/>
    <x v="912"/>
    <d v="2020-12-22T00:00:00"/>
    <x v="659"/>
    <n v="25"/>
    <s v="USD"/>
    <x v="12"/>
    <n v="25"/>
    <n v="48"/>
    <n v="24"/>
    <x v="2"/>
    <n v="16"/>
    <n v="0.15"/>
    <n v="221.1"/>
    <n v="156.98099999999999"/>
    <n v="1503.48"/>
    <n v="247.63200000000006"/>
  </r>
  <r>
    <s v="SO - 0007825"/>
    <s v="Online"/>
    <s v="WARE-UHY1004"/>
    <d v="2020-09-26T00:00:00"/>
    <x v="912"/>
    <d v="2020-12-04T00:00:00"/>
    <x v="653"/>
    <n v="16"/>
    <s v="USD"/>
    <x v="24"/>
    <n v="16"/>
    <n v="31"/>
    <n v="239"/>
    <x v="1"/>
    <n v="33"/>
    <n v="7.4999999999999997E-2"/>
    <n v="2519.2000000000003"/>
    <n v="1964.9760000000003"/>
    <n v="4660.5200000000004"/>
    <n v="730.56799999999976"/>
  </r>
  <r>
    <s v="SO - 0007826"/>
    <s v="Wholesale"/>
    <s v="WARE-NBV1002"/>
    <d v="2020-09-26T00:00:00"/>
    <x v="912"/>
    <d v="2020-12-13T00:00:00"/>
    <x v="653"/>
    <n v="16"/>
    <s v="USD"/>
    <x v="25"/>
    <n v="27"/>
    <n v="5"/>
    <n v="80"/>
    <x v="2"/>
    <n v="7"/>
    <n v="0.1"/>
    <n v="1118.9000000000001"/>
    <n v="704.90700000000004"/>
    <n v="5035.05"/>
    <n v="1510.5149999999999"/>
  </r>
  <r>
    <s v="SO - 0007827"/>
    <s v="Online"/>
    <s v="WARE-PUJ1005"/>
    <d v="2020-09-26T00:00:00"/>
    <x v="912"/>
    <d v="2020-12-07T00:00:00"/>
    <x v="654"/>
    <n v="9"/>
    <s v="USD"/>
    <x v="23"/>
    <n v="15"/>
    <n v="42"/>
    <n v="266"/>
    <x v="1"/>
    <n v="31"/>
    <n v="7.4999999999999997E-2"/>
    <n v="167.5"/>
    <n v="107.2"/>
    <n v="1239.5"/>
    <n v="381.9"/>
  </r>
  <r>
    <s v="SO - 0007828"/>
    <s v="Distributor"/>
    <s v="WARE-XYS1001"/>
    <d v="2020-09-26T00:00:00"/>
    <x v="913"/>
    <d v="2020-12-19T00:00:00"/>
    <x v="652"/>
    <n v="9"/>
    <s v="USD"/>
    <x v="4"/>
    <n v="22"/>
    <n v="3"/>
    <n v="11"/>
    <x v="1"/>
    <n v="11"/>
    <n v="0.15"/>
    <n v="3470.6"/>
    <n v="2845.8919999999998"/>
    <n v="14750.05"/>
    <n v="520.59000000000015"/>
  </r>
  <r>
    <s v="SO - 0007829"/>
    <s v="Online"/>
    <s v="WARE-NMK1003"/>
    <d v="2020-09-26T00:00:00"/>
    <x v="913"/>
    <d v="2020-12-09T00:00:00"/>
    <x v="665"/>
    <n v="23"/>
    <s v="USD"/>
    <x v="24"/>
    <n v="16"/>
    <n v="16"/>
    <n v="117"/>
    <x v="0"/>
    <n v="5"/>
    <n v="7.4999999999999997E-2"/>
    <n v="2479"/>
    <n v="1437.82"/>
    <n v="2293.0750000000003"/>
    <n v="855.25500000000034"/>
  </r>
  <r>
    <s v="SO - 0007830"/>
    <s v="In-Store"/>
    <s v="WARE-PUJ1005"/>
    <d v="2020-06-18T00:00:00"/>
    <x v="913"/>
    <d v="2020-12-26T00:00:00"/>
    <x v="654"/>
    <n v="8"/>
    <s v="USD"/>
    <x v="22"/>
    <n v="11"/>
    <n v="14"/>
    <n v="291"/>
    <x v="1"/>
    <n v="39"/>
    <n v="0.2"/>
    <n v="6458.8"/>
    <n v="3164.8119999999999"/>
    <n v="31002.240000000005"/>
    <n v="12013.368000000006"/>
  </r>
  <r>
    <s v="SO - 0007831"/>
    <s v="In-Store"/>
    <s v="WARE-NMK1003"/>
    <d v="2020-09-26T00:00:00"/>
    <x v="913"/>
    <d v="2020-12-13T00:00:00"/>
    <x v="662"/>
    <n v="18"/>
    <s v="USD"/>
    <x v="6"/>
    <n v="10"/>
    <n v="49"/>
    <n v="194"/>
    <x v="1"/>
    <n v="3"/>
    <n v="0.05"/>
    <n v="214.4"/>
    <n v="126.496"/>
    <n v="1629.44"/>
    <n v="617.47200000000009"/>
  </r>
  <r>
    <s v="SO - 0007832"/>
    <s v="In-Store"/>
    <s v="WARE-NMK1003"/>
    <d v="2020-09-26T00:00:00"/>
    <x v="913"/>
    <d v="2020-12-18T00:00:00"/>
    <x v="664"/>
    <n v="17"/>
    <s v="USD"/>
    <x v="22"/>
    <n v="11"/>
    <n v="2"/>
    <n v="105"/>
    <x v="0"/>
    <n v="38"/>
    <n v="0.2"/>
    <n v="1266.3"/>
    <n v="848.42100000000005"/>
    <n v="6078.24"/>
    <n v="987.71399999999994"/>
  </r>
  <r>
    <s v="SO - 0007833"/>
    <s v="Distributor"/>
    <s v="WARE-PUJ1005"/>
    <d v="2020-06-18T00:00:00"/>
    <x v="913"/>
    <d v="2020-12-12T00:00:00"/>
    <x v="669"/>
    <n v="29"/>
    <s v="USD"/>
    <x v="8"/>
    <n v="23"/>
    <n v="25"/>
    <n v="299"/>
    <x v="2"/>
    <n v="7"/>
    <n v="0.05"/>
    <n v="207.70000000000002"/>
    <n v="124.62"/>
    <n v="394.63"/>
    <n v="145.38999999999999"/>
  </r>
  <r>
    <s v="SO - 0007834"/>
    <s v="Online"/>
    <s v="WARE-PUJ1005"/>
    <d v="2020-09-26T00:00:00"/>
    <x v="913"/>
    <d v="2020-12-21T00:00:00"/>
    <x v="652"/>
    <n v="9"/>
    <s v="USD"/>
    <x v="24"/>
    <n v="16"/>
    <n v="28"/>
    <n v="277"/>
    <x v="3"/>
    <n v="25"/>
    <n v="0.15"/>
    <n v="3899.4"/>
    <n v="1637.748"/>
    <n v="9943.4700000000012"/>
    <n v="5030.2260000000006"/>
  </r>
  <r>
    <s v="SO - 0007835"/>
    <s v="In-Store"/>
    <s v="WARE-NMK1003"/>
    <d v="2020-06-18T00:00:00"/>
    <x v="913"/>
    <d v="2020-12-17T00:00:00"/>
    <x v="670"/>
    <n v="22"/>
    <s v="USD"/>
    <x v="7"/>
    <n v="4"/>
    <n v="39"/>
    <n v="195"/>
    <x v="1"/>
    <n v="32"/>
    <n v="0.05"/>
    <n v="2619.7000000000003"/>
    <n v="1231.259"/>
    <n v="19909.72"/>
    <n v="10059.648000000001"/>
  </r>
  <r>
    <s v="SO - 0007836"/>
    <s v="In-Store"/>
    <s v="WARE-PUJ1005"/>
    <d v="2020-06-18T00:00:00"/>
    <x v="913"/>
    <d v="2020-12-15T00:00:00"/>
    <x v="654"/>
    <n v="8"/>
    <s v="USD"/>
    <x v="10"/>
    <n v="9"/>
    <n v="48"/>
    <n v="310"/>
    <x v="3"/>
    <n v="6"/>
    <n v="0.15"/>
    <n v="1829.1000000000001"/>
    <n v="1371.825"/>
    <n v="9328.41"/>
    <n v="1097.4599999999991"/>
  </r>
  <r>
    <s v="SO - 0007837"/>
    <s v="In-Store"/>
    <s v="WARE-UHY1004"/>
    <d v="2020-09-26T00:00:00"/>
    <x v="913"/>
    <d v="2020-12-25T00:00:00"/>
    <x v="658"/>
    <n v="12"/>
    <s v="USD"/>
    <x v="22"/>
    <n v="11"/>
    <n v="4"/>
    <n v="246"/>
    <x v="2"/>
    <n v="1"/>
    <n v="0.05"/>
    <n v="2546"/>
    <n v="1171.1600000000001"/>
    <n v="16930.899999999998"/>
    <n v="8732.779999999997"/>
  </r>
  <r>
    <s v="SO - 0007838"/>
    <s v="Wholesale"/>
    <s v="WARE-PUJ1005"/>
    <d v="2020-06-18T00:00:00"/>
    <x v="913"/>
    <d v="2020-12-13T00:00:00"/>
    <x v="662"/>
    <n v="18"/>
    <s v="USD"/>
    <x v="3"/>
    <n v="28"/>
    <n v="9"/>
    <n v="306"/>
    <x v="1"/>
    <n v="36"/>
    <n v="7.4999999999999997E-2"/>
    <n v="750.4"/>
    <n v="495.26400000000001"/>
    <n v="5552.96"/>
    <n v="1590.848"/>
  </r>
  <r>
    <s v="SO - 0007839"/>
    <s v="Online"/>
    <s v="WARE-UHY1004"/>
    <d v="2020-09-26T00:00:00"/>
    <x v="914"/>
    <d v="2020-12-16T00:00:00"/>
    <x v="660"/>
    <n v="10"/>
    <s v="USD"/>
    <x v="19"/>
    <n v="19"/>
    <n v="7"/>
    <n v="228"/>
    <x v="1"/>
    <n v="33"/>
    <n v="0.05"/>
    <n v="3959.7000000000003"/>
    <n v="1702.671"/>
    <n v="7523.43"/>
    <n v="4118.0879999999997"/>
  </r>
  <r>
    <s v="SO - 0007840"/>
    <s v="In-Store"/>
    <s v="WARE-PUJ1005"/>
    <d v="2020-09-26T00:00:00"/>
    <x v="914"/>
    <d v="2020-12-08T00:00:00"/>
    <x v="658"/>
    <n v="11"/>
    <s v="USD"/>
    <x v="10"/>
    <n v="9"/>
    <n v="21"/>
    <n v="320"/>
    <x v="2"/>
    <n v="4"/>
    <n v="0.2"/>
    <n v="2345"/>
    <n v="1876"/>
    <n v="15008"/>
    <n v="0"/>
  </r>
  <r>
    <s v="SO - 0007841"/>
    <s v="Distributor"/>
    <s v="WARE-MKL1006"/>
    <d v="2020-06-18T00:00:00"/>
    <x v="914"/>
    <d v="2020-12-04T00:00:00"/>
    <x v="654"/>
    <n v="7"/>
    <s v="USD"/>
    <x v="12"/>
    <n v="25"/>
    <n v="10"/>
    <n v="350"/>
    <x v="2"/>
    <n v="13"/>
    <n v="0.05"/>
    <n v="1273"/>
    <n v="789.26"/>
    <n v="3628.0499999999997"/>
    <n v="1260.27"/>
  </r>
  <r>
    <s v="SO - 0007842"/>
    <s v="In-Store"/>
    <s v="WARE-XYS1001"/>
    <d v="2020-09-26T00:00:00"/>
    <x v="914"/>
    <d v="2020-12-20T00:00:00"/>
    <x v="665"/>
    <n v="22"/>
    <s v="USD"/>
    <x v="22"/>
    <n v="11"/>
    <n v="23"/>
    <n v="48"/>
    <x v="0"/>
    <n v="42"/>
    <n v="0.3"/>
    <n v="1072"/>
    <n v="825.44"/>
    <n v="3751.9999999999995"/>
    <n v="-375.20000000000118"/>
  </r>
  <r>
    <s v="SO - 0007843"/>
    <s v="In-Store"/>
    <s v="WARE-NMK1003"/>
    <d v="2020-06-18T00:00:00"/>
    <x v="914"/>
    <d v="2020-12-25T00:00:00"/>
    <x v="666"/>
    <n v="25"/>
    <s v="USD"/>
    <x v="10"/>
    <n v="9"/>
    <n v="32"/>
    <n v="197"/>
    <x v="1"/>
    <n v="44"/>
    <n v="7.4999999999999997E-2"/>
    <n v="978.2"/>
    <n v="743.43200000000002"/>
    <n v="904.83500000000004"/>
    <n v="161.40300000000002"/>
  </r>
  <r>
    <s v="SO - 0007844"/>
    <s v="In-Store"/>
    <s v="WARE-MKL1006"/>
    <d v="2020-06-18T00:00:00"/>
    <x v="914"/>
    <d v="2020-12-11T00:00:00"/>
    <x v="660"/>
    <n v="10"/>
    <s v="USD"/>
    <x v="9"/>
    <n v="8"/>
    <n v="3"/>
    <n v="350"/>
    <x v="1"/>
    <n v="43"/>
    <n v="7.4999999999999997E-2"/>
    <n v="2432.1"/>
    <n v="1751.1119999999999"/>
    <n v="2249.6925000000001"/>
    <n v="498.58050000000026"/>
  </r>
  <r>
    <s v="SO - 0007845"/>
    <s v="In-Store"/>
    <s v="WARE-NMK1003"/>
    <d v="2020-09-26T00:00:00"/>
    <x v="914"/>
    <d v="2020-12-09T00:00:00"/>
    <x v="653"/>
    <n v="14"/>
    <s v="USD"/>
    <x v="10"/>
    <n v="9"/>
    <n v="6"/>
    <n v="175"/>
    <x v="3"/>
    <n v="25"/>
    <n v="0.2"/>
    <n v="3283"/>
    <n v="1936.9699999999998"/>
    <n v="21011.200000000001"/>
    <n v="5515.4400000000023"/>
  </r>
  <r>
    <s v="SO - 0007846"/>
    <s v="In-Store"/>
    <s v="WARE-NMK1003"/>
    <d v="2020-06-18T00:00:00"/>
    <x v="914"/>
    <d v="2020-12-23T00:00:00"/>
    <x v="659"/>
    <n v="23"/>
    <s v="USD"/>
    <x v="7"/>
    <n v="4"/>
    <n v="19"/>
    <n v="192"/>
    <x v="3"/>
    <n v="6"/>
    <n v="0.2"/>
    <n v="187.6"/>
    <n v="76.915999999999997"/>
    <n v="150.08000000000001"/>
    <n v="73.164000000000016"/>
  </r>
  <r>
    <s v="SO - 0007847"/>
    <s v="Wholesale"/>
    <s v="WARE-PUJ1005"/>
    <d v="2020-09-26T00:00:00"/>
    <x v="914"/>
    <d v="2020-12-09T00:00:00"/>
    <x v="649"/>
    <n v="3"/>
    <s v="USD"/>
    <x v="25"/>
    <n v="27"/>
    <n v="49"/>
    <n v="262"/>
    <x v="1"/>
    <n v="21"/>
    <n v="0.05"/>
    <n v="1058.6000000000001"/>
    <n v="582.23000000000013"/>
    <n v="6034.02"/>
    <n v="2540.6399999999994"/>
  </r>
  <r>
    <s v="SO - 0007848"/>
    <s v="Distributor"/>
    <s v="WARE-UHY1004"/>
    <d v="2020-06-18T00:00:00"/>
    <x v="914"/>
    <d v="2020-12-25T00:00:00"/>
    <x v="663"/>
    <n v="18"/>
    <s v="USD"/>
    <x v="17"/>
    <n v="20"/>
    <n v="2"/>
    <n v="221"/>
    <x v="1"/>
    <n v="41"/>
    <n v="0.15"/>
    <n v="1909.5"/>
    <n v="1279.365"/>
    <n v="8115.375"/>
    <n v="1718.5500000000002"/>
  </r>
  <r>
    <s v="SO - 0007849"/>
    <s v="In-Store"/>
    <s v="WARE-NMK1003"/>
    <d v="2020-06-18T00:00:00"/>
    <x v="915"/>
    <d v="2020-12-17T00:00:00"/>
    <x v="654"/>
    <n v="6"/>
    <s v="USD"/>
    <x v="7"/>
    <n v="4"/>
    <n v="19"/>
    <n v="91"/>
    <x v="0"/>
    <n v="15"/>
    <n v="7.4999999999999997E-2"/>
    <n v="3832.4"/>
    <n v="1877.876"/>
    <n v="28359.760000000002"/>
    <n v="13336.752000000002"/>
  </r>
  <r>
    <s v="SO - 0007850"/>
    <s v="Online"/>
    <s v="WARE-NMK1003"/>
    <d v="2020-09-26T00:00:00"/>
    <x v="915"/>
    <d v="2020-12-27T00:00:00"/>
    <x v="657"/>
    <n v="8"/>
    <s v="USD"/>
    <x v="24"/>
    <n v="16"/>
    <n v="12"/>
    <n v="111"/>
    <x v="1"/>
    <n v="44"/>
    <n v="0.1"/>
    <n v="2304.8000000000002"/>
    <n v="1405.9280000000001"/>
    <n v="6222.9600000000009"/>
    <n v="2005.1760000000004"/>
  </r>
  <r>
    <s v="SO - 0007851"/>
    <s v="In-Store"/>
    <s v="WARE-NMK1003"/>
    <d v="2020-09-26T00:00:00"/>
    <x v="915"/>
    <d v="2020-12-22T00:00:00"/>
    <x v="659"/>
    <n v="22"/>
    <s v="USD"/>
    <x v="26"/>
    <n v="3"/>
    <n v="36"/>
    <n v="127"/>
    <x v="1"/>
    <n v="33"/>
    <n v="7.4999999999999997E-2"/>
    <n v="1025.1000000000001"/>
    <n v="799.57800000000009"/>
    <n v="5689.3050000000003"/>
    <n v="891.83699999999953"/>
  </r>
  <r>
    <s v="SO - 0007852"/>
    <s v="In-Store"/>
    <s v="WARE-XYS1001"/>
    <d v="2020-06-18T00:00:00"/>
    <x v="915"/>
    <d v="2020-12-09T00:00:00"/>
    <x v="660"/>
    <n v="9"/>
    <s v="USD"/>
    <x v="11"/>
    <n v="5"/>
    <n v="3"/>
    <n v="14"/>
    <x v="1"/>
    <n v="11"/>
    <n v="0.05"/>
    <n v="1956.4"/>
    <n v="1604.248"/>
    <n v="1858.58"/>
    <n v="254.33199999999988"/>
  </r>
  <r>
    <s v="SO - 0007853"/>
    <s v="Online"/>
    <s v="WARE-NBV1002"/>
    <d v="2020-06-18T00:00:00"/>
    <x v="916"/>
    <d v="2020-12-09T00:00:00"/>
    <x v="663"/>
    <n v="16"/>
    <s v="USD"/>
    <x v="18"/>
    <n v="13"/>
    <n v="49"/>
    <n v="64"/>
    <x v="1"/>
    <n v="11"/>
    <n v="0.2"/>
    <n v="1018.4"/>
    <n v="448.096"/>
    <n v="2444.16"/>
    <n v="1099.8719999999998"/>
  </r>
  <r>
    <s v="SO - 0007854"/>
    <s v="Wholesale"/>
    <s v="WARE-XYS1001"/>
    <d v="2020-06-18T00:00:00"/>
    <x v="916"/>
    <d v="2020-12-24T00:00:00"/>
    <x v="662"/>
    <n v="15"/>
    <s v="USD"/>
    <x v="25"/>
    <n v="27"/>
    <n v="41"/>
    <n v="21"/>
    <x v="3"/>
    <n v="28"/>
    <n v="0.05"/>
    <n v="3115.5"/>
    <n v="1900.4549999999999"/>
    <n v="2959.7249999999999"/>
    <n v="1059.27"/>
  </r>
  <r>
    <s v="SO - 0007855"/>
    <s v="In-Store"/>
    <s v="WARE-PUJ1005"/>
    <d v="2020-09-26T00:00:00"/>
    <x v="916"/>
    <d v="2020-12-12T00:00:00"/>
    <x v="657"/>
    <n v="7"/>
    <s v="USD"/>
    <x v="9"/>
    <n v="8"/>
    <n v="9"/>
    <n v="268"/>
    <x v="1"/>
    <n v="35"/>
    <n v="7.4999999999999997E-2"/>
    <n v="958.1"/>
    <n v="421.56400000000002"/>
    <n v="3544.9700000000003"/>
    <n v="1858.7140000000002"/>
  </r>
  <r>
    <s v="SO - 0007856"/>
    <s v="In-Store"/>
    <s v="WARE-NBV1002"/>
    <d v="2020-09-26T00:00:00"/>
    <x v="916"/>
    <d v="2020-12-07T00:00:00"/>
    <x v="663"/>
    <n v="16"/>
    <s v="USD"/>
    <x v="7"/>
    <n v="4"/>
    <n v="21"/>
    <n v="73"/>
    <x v="1"/>
    <n v="17"/>
    <n v="0.2"/>
    <n v="904.5"/>
    <n v="660.28499999999997"/>
    <n v="5065.2000000000007"/>
    <n v="443.20500000000084"/>
  </r>
  <r>
    <s v="SO - 0007857"/>
    <s v="Online"/>
    <s v="WARE-XYS1001"/>
    <d v="2020-09-26T00:00:00"/>
    <x v="916"/>
    <d v="2020-12-14T00:00:00"/>
    <x v="657"/>
    <n v="7"/>
    <s v="USD"/>
    <x v="23"/>
    <n v="15"/>
    <n v="2"/>
    <n v="7"/>
    <x v="1"/>
    <n v="17"/>
    <n v="7.4999999999999997E-2"/>
    <n v="2257.9"/>
    <n v="1106.3710000000001"/>
    <n v="8354.2300000000014"/>
    <n v="3928.746000000001"/>
  </r>
  <r>
    <s v="SO - 0007858"/>
    <s v="Wholesale"/>
    <s v="WARE-PUJ1005"/>
    <d v="2020-09-26T00:00:00"/>
    <x v="916"/>
    <d v="2020-12-08T00:00:00"/>
    <x v="664"/>
    <n v="14"/>
    <s v="USD"/>
    <x v="25"/>
    <n v="27"/>
    <n v="26"/>
    <n v="301"/>
    <x v="1"/>
    <n v="46"/>
    <n v="7.4999999999999997E-2"/>
    <n v="1172.5"/>
    <n v="867.65"/>
    <n v="8676.5"/>
    <n v="1735.3000000000002"/>
  </r>
  <r>
    <s v="SO - 0007859"/>
    <s v="Online"/>
    <s v="WARE-PUJ1005"/>
    <d v="2020-09-26T00:00:00"/>
    <x v="916"/>
    <d v="2020-12-06T00:00:00"/>
    <x v="671"/>
    <n v="34"/>
    <s v="USD"/>
    <x v="20"/>
    <n v="17"/>
    <n v="34"/>
    <n v="304"/>
    <x v="0"/>
    <n v="34"/>
    <n v="7.4999999999999997E-2"/>
    <n v="3979.8"/>
    <n v="2865.4560000000001"/>
    <n v="7362.630000000001"/>
    <n v="1631.7180000000008"/>
  </r>
  <r>
    <s v="SO - 0007860"/>
    <s v="In-Store"/>
    <s v="WARE-MKL1006"/>
    <d v="2020-06-18T00:00:00"/>
    <x v="916"/>
    <d v="2020-12-16T00:00:00"/>
    <x v="672"/>
    <n v="30"/>
    <s v="USD"/>
    <x v="7"/>
    <n v="4"/>
    <n v="21"/>
    <n v="366"/>
    <x v="0"/>
    <n v="15"/>
    <n v="7.4999999999999997E-2"/>
    <n v="1139"/>
    <n v="854.25"/>
    <n v="3160.7250000000004"/>
    <n v="597.97500000000036"/>
  </r>
  <r>
    <s v="SO - 0007861"/>
    <s v="Online"/>
    <s v="WARE-UHY1004"/>
    <d v="2020-09-26T00:00:00"/>
    <x v="916"/>
    <d v="2020-12-06T00:00:00"/>
    <x v="659"/>
    <n v="21"/>
    <s v="USD"/>
    <x v="16"/>
    <n v="18"/>
    <n v="33"/>
    <n v="217"/>
    <x v="1"/>
    <n v="39"/>
    <n v="7.4999999999999997E-2"/>
    <n v="2532.6"/>
    <n v="1747.4939999999999"/>
    <n v="11713.275000000001"/>
    <n v="2975.8050000000021"/>
  </r>
  <r>
    <s v="SO - 0007862"/>
    <s v="Online"/>
    <s v="WARE-NMK1003"/>
    <d v="2020-06-18T00:00:00"/>
    <x v="916"/>
    <d v="2020-12-11T00:00:00"/>
    <x v="663"/>
    <n v="16"/>
    <s v="USD"/>
    <x v="1"/>
    <n v="14"/>
    <n v="46"/>
    <n v="166"/>
    <x v="1"/>
    <n v="30"/>
    <n v="0.1"/>
    <n v="804"/>
    <n v="329.64"/>
    <n v="5788.8"/>
    <n v="3151.6800000000003"/>
  </r>
  <r>
    <s v="SO - 0007863"/>
    <s v="Distributor"/>
    <s v="WARE-XYS1001"/>
    <d v="2020-09-26T00:00:00"/>
    <x v="916"/>
    <d v="2020-12-26T00:00:00"/>
    <x v="664"/>
    <n v="14"/>
    <s v="USD"/>
    <x v="15"/>
    <n v="24"/>
    <n v="50"/>
    <n v="41"/>
    <x v="1"/>
    <n v="35"/>
    <n v="7.4999999999999997E-2"/>
    <n v="1902.8"/>
    <n v="1065.568"/>
    <n v="12320.630000000001"/>
    <n v="4861.6540000000014"/>
  </r>
  <r>
    <s v="SO - 0007864"/>
    <s v="In-Store"/>
    <s v="WARE-PUJ1005"/>
    <d v="2020-09-26T00:00:00"/>
    <x v="916"/>
    <d v="2020-12-20T00:00:00"/>
    <x v="659"/>
    <n v="21"/>
    <s v="USD"/>
    <x v="26"/>
    <n v="3"/>
    <n v="5"/>
    <n v="310"/>
    <x v="3"/>
    <n v="25"/>
    <n v="7.4999999999999997E-2"/>
    <n v="3571.1"/>
    <n v="2464.0589999999997"/>
    <n v="6606.5349999999999"/>
    <n v="1678.4170000000004"/>
  </r>
  <r>
    <s v="SO - 0007865"/>
    <s v="Wholesale"/>
    <s v="WARE-NBV1002"/>
    <d v="2020-09-26T00:00:00"/>
    <x v="917"/>
    <d v="2020-12-12T00:00:00"/>
    <x v="662"/>
    <n v="14"/>
    <s v="USD"/>
    <x v="21"/>
    <n v="26"/>
    <n v="45"/>
    <n v="81"/>
    <x v="0"/>
    <n v="38"/>
    <n v="0.1"/>
    <n v="2894.4"/>
    <n v="2373.4079999999999"/>
    <n v="13024.800000000001"/>
    <n v="1157.760000000002"/>
  </r>
  <r>
    <s v="SO - 0007866"/>
    <s v="Online"/>
    <s v="WARE-NMK1003"/>
    <d v="2020-09-26T00:00:00"/>
    <x v="917"/>
    <d v="2020-12-31T00:00:00"/>
    <x v="660"/>
    <n v="7"/>
    <s v="USD"/>
    <x v="1"/>
    <n v="14"/>
    <n v="29"/>
    <n v="110"/>
    <x v="4"/>
    <n v="10"/>
    <n v="0.05"/>
    <n v="3993.2000000000003"/>
    <n v="3114.6960000000004"/>
    <n v="22761.239999999998"/>
    <n v="4073.0639999999948"/>
  </r>
  <r>
    <s v="SO - 0007867"/>
    <s v="Online"/>
    <s v="WARE-UHY1004"/>
    <d v="2020-06-18T00:00:00"/>
    <x v="917"/>
    <d v="2020-12-10T00:00:00"/>
    <x v="661"/>
    <n v="12"/>
    <s v="USD"/>
    <x v="18"/>
    <n v="13"/>
    <n v="3"/>
    <n v="228"/>
    <x v="0"/>
    <n v="34"/>
    <n v="7.4999999999999997E-2"/>
    <n v="1768.8"/>
    <n v="884.4"/>
    <n v="4908.42"/>
    <n v="2255.2200000000003"/>
  </r>
  <r>
    <s v="SO - 0007868"/>
    <s v="Distributor"/>
    <s v="WARE-NMK1003"/>
    <d v="2020-06-18T00:00:00"/>
    <x v="917"/>
    <d v="2020-12-23T00:00:00"/>
    <x v="670"/>
    <n v="18"/>
    <s v="USD"/>
    <x v="2"/>
    <n v="21"/>
    <n v="50"/>
    <n v="153"/>
    <x v="1"/>
    <n v="30"/>
    <n v="7.4999999999999997E-2"/>
    <n v="850.9"/>
    <n v="433.959"/>
    <n v="3935.4125000000004"/>
    <n v="1765.6175000000003"/>
  </r>
  <r>
    <s v="SO - 0007869"/>
    <s v="Distributor"/>
    <s v="WARE-NMK1003"/>
    <d v="2020-09-26T00:00:00"/>
    <x v="917"/>
    <d v="2020-12-15T00:00:00"/>
    <x v="653"/>
    <n v="11"/>
    <s v="USD"/>
    <x v="15"/>
    <n v="24"/>
    <n v="11"/>
    <n v="162"/>
    <x v="1"/>
    <n v="26"/>
    <n v="0.1"/>
    <n v="3604.6"/>
    <n v="2379.0360000000001"/>
    <n v="6488.28"/>
    <n v="1730.2079999999996"/>
  </r>
  <r>
    <s v="SO - 0007870"/>
    <s v="In-Store"/>
    <s v="WARE-XYS1001"/>
    <d v="2020-09-26T00:00:00"/>
    <x v="918"/>
    <d v="2020-12-24T00:00:00"/>
    <x v="664"/>
    <n v="12"/>
    <s v="USD"/>
    <x v="14"/>
    <n v="7"/>
    <n v="50"/>
    <n v="23"/>
    <x v="1"/>
    <n v="44"/>
    <n v="0.05"/>
    <n v="180.9"/>
    <n v="123.01200000000001"/>
    <n v="515.56500000000005"/>
    <n v="146.529"/>
  </r>
  <r>
    <s v="SO - 0007871"/>
    <s v="Wholesale"/>
    <s v="WARE-NMK1003"/>
    <d v="2020-09-26T00:00:00"/>
    <x v="918"/>
    <d v="2020-12-30T00:00:00"/>
    <x v="664"/>
    <n v="12"/>
    <s v="USD"/>
    <x v="12"/>
    <n v="25"/>
    <n v="46"/>
    <n v="114"/>
    <x v="0"/>
    <n v="38"/>
    <n v="0.2"/>
    <n v="1058.6000000000001"/>
    <n v="846.88000000000011"/>
    <n v="5081.2800000000007"/>
    <n v="0"/>
  </r>
  <r>
    <s v="SO - 0007872"/>
    <s v="Online"/>
    <s v="WARE-UHY1004"/>
    <d v="2020-09-26T00:00:00"/>
    <x v="918"/>
    <d v="2020-12-23T00:00:00"/>
    <x v="660"/>
    <n v="6"/>
    <s v="USD"/>
    <x v="19"/>
    <n v="19"/>
    <n v="16"/>
    <n v="246"/>
    <x v="1"/>
    <n v="39"/>
    <n v="7.4999999999999997E-2"/>
    <n v="5922.8"/>
    <n v="3849.82"/>
    <n v="10957.18"/>
    <n v="3257.54"/>
  </r>
  <r>
    <s v="SO - 0007873"/>
    <s v="Online"/>
    <s v="WARE-MKL1006"/>
    <d v="2020-09-26T00:00:00"/>
    <x v="919"/>
    <d v="2020-12-21T00:00:00"/>
    <x v="670"/>
    <n v="16"/>
    <s v="USD"/>
    <x v="20"/>
    <n v="17"/>
    <n v="48"/>
    <n v="351"/>
    <x v="0"/>
    <n v="42"/>
    <n v="0.3"/>
    <n v="3906.1"/>
    <n v="1718.684"/>
    <n v="21874.16"/>
    <n v="8124.6880000000001"/>
  </r>
  <r>
    <s v="SO - 0007874"/>
    <s v="Distributor"/>
    <s v="WARE-MKL1006"/>
    <d v="2020-09-26T00:00:00"/>
    <x v="919"/>
    <d v="2020-12-07T00:00:00"/>
    <x v="660"/>
    <n v="5"/>
    <s v="USD"/>
    <x v="2"/>
    <n v="21"/>
    <n v="48"/>
    <n v="347"/>
    <x v="1"/>
    <n v="23"/>
    <n v="0.05"/>
    <n v="1795.6000000000001"/>
    <n v="718.24000000000012"/>
    <n v="13646.56"/>
    <n v="7900.6399999999985"/>
  </r>
  <r>
    <s v="SO - 0007875"/>
    <s v="In-Store"/>
    <s v="WARE-UHY1004"/>
    <d v="2020-06-18T00:00:00"/>
    <x v="919"/>
    <d v="2020-12-16T00:00:00"/>
    <x v="663"/>
    <n v="13"/>
    <s v="USD"/>
    <x v="5"/>
    <n v="12"/>
    <n v="43"/>
    <n v="228"/>
    <x v="0"/>
    <n v="38"/>
    <n v="7.4999999999999997E-2"/>
    <n v="1956.4"/>
    <n v="939.072"/>
    <n v="1809.67"/>
    <n v="870.59800000000007"/>
  </r>
  <r>
    <s v="SO - 0007876"/>
    <s v="In-Store"/>
    <s v="WARE-XYS1001"/>
    <d v="2020-09-26T00:00:00"/>
    <x v="919"/>
    <d v="2020-12-16T00:00:00"/>
    <x v="663"/>
    <n v="13"/>
    <s v="USD"/>
    <x v="14"/>
    <n v="7"/>
    <n v="19"/>
    <n v="37"/>
    <x v="4"/>
    <n v="10"/>
    <n v="0.1"/>
    <n v="2613"/>
    <n v="1620.06"/>
    <n v="11758.5"/>
    <n v="3658.2000000000007"/>
  </r>
  <r>
    <s v="SO - 0007877"/>
    <s v="Distributor"/>
    <s v="WARE-PUJ1005"/>
    <d v="2020-09-26T00:00:00"/>
    <x v="919"/>
    <d v="2020-12-23T00:00:00"/>
    <x v="670"/>
    <n v="16"/>
    <s v="USD"/>
    <x v="15"/>
    <n v="24"/>
    <n v="11"/>
    <n v="306"/>
    <x v="1"/>
    <n v="36"/>
    <n v="0.05"/>
    <n v="2499.1"/>
    <n v="999.64"/>
    <n v="11870.724999999999"/>
    <n v="6872.5249999999987"/>
  </r>
  <r>
    <s v="SO - 0007878"/>
    <s v="Online"/>
    <s v="WARE-XYS1001"/>
    <d v="2020-09-26T00:00:00"/>
    <x v="919"/>
    <d v="2020-12-23T00:00:00"/>
    <x v="653"/>
    <n v="9"/>
    <s v="USD"/>
    <x v="23"/>
    <n v="15"/>
    <n v="45"/>
    <n v="21"/>
    <x v="3"/>
    <n v="47"/>
    <n v="0.4"/>
    <n v="5353.3"/>
    <n v="3211.98"/>
    <n v="16059.9"/>
    <n v="0"/>
  </r>
  <r>
    <s v="SO - 0007879"/>
    <s v="Distributor"/>
    <s v="WARE-NMK1003"/>
    <d v="2020-09-26T00:00:00"/>
    <x v="919"/>
    <d v="2020-12-10T00:00:00"/>
    <x v="670"/>
    <n v="16"/>
    <s v="USD"/>
    <x v="15"/>
    <n v="24"/>
    <n v="50"/>
    <n v="111"/>
    <x v="3"/>
    <n v="47"/>
    <n v="0.05"/>
    <n v="3999.9"/>
    <n v="2759.931"/>
    <n v="18999.524999999998"/>
    <n v="5199.8699999999972"/>
  </r>
  <r>
    <s v="SO - 0007880"/>
    <s v="Wholesale"/>
    <s v="WARE-NMK1003"/>
    <d v="2020-09-26T00:00:00"/>
    <x v="919"/>
    <d v="2020-12-31T00:00:00"/>
    <x v="665"/>
    <n v="17"/>
    <s v="USD"/>
    <x v="25"/>
    <n v="27"/>
    <n v="13"/>
    <n v="97"/>
    <x v="1"/>
    <n v="26"/>
    <n v="0.1"/>
    <n v="3999.9"/>
    <n v="1839.9540000000002"/>
    <n v="7199.8200000000006"/>
    <n v="3519.9120000000003"/>
  </r>
  <r>
    <s v="SO - 0007881"/>
    <s v="Distributor"/>
    <s v="WARE-MKL1006"/>
    <d v="2020-09-26T00:00:00"/>
    <x v="919"/>
    <d v="2020-12-22T00:00:00"/>
    <x v="663"/>
    <n v="13"/>
    <s v="USD"/>
    <x v="8"/>
    <n v="23"/>
    <n v="48"/>
    <n v="355"/>
    <x v="4"/>
    <n v="9"/>
    <n v="0.05"/>
    <n v="194.3"/>
    <n v="104.92200000000001"/>
    <n v="1107.5100000000002"/>
    <n v="477.97800000000018"/>
  </r>
  <r>
    <s v="SO - 0007882"/>
    <s v="Online"/>
    <s v="WARE-XYS1001"/>
    <d v="2020-06-18T00:00:00"/>
    <x v="919"/>
    <d v="2020-12-16T00:00:00"/>
    <x v="664"/>
    <n v="11"/>
    <s v="USD"/>
    <x v="18"/>
    <n v="13"/>
    <n v="43"/>
    <n v="12"/>
    <x v="1"/>
    <n v="26"/>
    <n v="0.1"/>
    <n v="931.30000000000007"/>
    <n v="791.60500000000002"/>
    <n v="2514.5100000000002"/>
    <n v="139.69500000000016"/>
  </r>
  <r>
    <s v="SO - 0007883"/>
    <s v="Distributor"/>
    <s v="WARE-NMK1003"/>
    <d v="2020-09-26T00:00:00"/>
    <x v="919"/>
    <d v="2020-12-13T00:00:00"/>
    <x v="663"/>
    <n v="13"/>
    <s v="USD"/>
    <x v="8"/>
    <n v="23"/>
    <n v="44"/>
    <n v="183"/>
    <x v="0"/>
    <n v="5"/>
    <n v="7.4999999999999997E-2"/>
    <n v="3872.6"/>
    <n v="3020.6280000000002"/>
    <n v="28657.24"/>
    <n v="4492.2160000000003"/>
  </r>
  <r>
    <s v="SO - 0007884"/>
    <s v="In-Store"/>
    <s v="WARE-NMK1003"/>
    <d v="2020-06-18T00:00:00"/>
    <x v="920"/>
    <d v="2020-12-23T00:00:00"/>
    <x v="666"/>
    <n v="19"/>
    <s v="USD"/>
    <x v="26"/>
    <n v="3"/>
    <n v="30"/>
    <n v="200"/>
    <x v="1"/>
    <n v="11"/>
    <n v="0.05"/>
    <n v="6123.8"/>
    <n v="3123.1379999999999"/>
    <n v="34905.660000000003"/>
    <n v="16166.832000000002"/>
  </r>
  <r>
    <s v="SO - 0007885"/>
    <s v="Online"/>
    <s v="WARE-PUJ1005"/>
    <d v="2020-06-18T00:00:00"/>
    <x v="920"/>
    <d v="2020-12-16T00:00:00"/>
    <x v="658"/>
    <n v="5"/>
    <s v="USD"/>
    <x v="23"/>
    <n v="15"/>
    <n v="13"/>
    <n v="282"/>
    <x v="4"/>
    <n v="18"/>
    <n v="7.4999999999999997E-2"/>
    <n v="3966.4"/>
    <n v="1745.2160000000001"/>
    <n v="7337.84"/>
    <n v="3847.4079999999999"/>
  </r>
  <r>
    <s v="SO - 0007886"/>
    <s v="In-Store"/>
    <s v="WARE-MKL1006"/>
    <d v="2020-06-18T00:00:00"/>
    <x v="920"/>
    <d v="2020-12-08T00:00:00"/>
    <x v="670"/>
    <n v="15"/>
    <s v="USD"/>
    <x v="13"/>
    <n v="2"/>
    <n v="18"/>
    <n v="346"/>
    <x v="1"/>
    <n v="27"/>
    <n v="0.15"/>
    <n v="227.8"/>
    <n v="136.68"/>
    <n v="387.26"/>
    <n v="113.89999999999998"/>
  </r>
  <r>
    <s v="SO - 0007887"/>
    <s v="In-Store"/>
    <s v="WARE-XYS1001"/>
    <d v="2020-06-18T00:00:00"/>
    <x v="920"/>
    <d v="2020-12-28T00:00:00"/>
    <x v="664"/>
    <n v="10"/>
    <s v="USD"/>
    <x v="27"/>
    <n v="1"/>
    <n v="24"/>
    <n v="26"/>
    <x v="3"/>
    <n v="28"/>
    <n v="0.3"/>
    <n v="3966.4"/>
    <n v="2062.5280000000002"/>
    <n v="13882.4"/>
    <n v="3569.7599999999984"/>
  </r>
  <r>
    <s v="SO - 0007888"/>
    <s v="Online"/>
    <s v="WARE-NBV1002"/>
    <d v="2020-09-26T00:00:00"/>
    <x v="920"/>
    <d v="2020-12-28T00:00:00"/>
    <x v="658"/>
    <n v="5"/>
    <s v="USD"/>
    <x v="23"/>
    <n v="15"/>
    <n v="39"/>
    <n v="61"/>
    <x v="0"/>
    <n v="20"/>
    <n v="7.4999999999999997E-2"/>
    <n v="6425.3"/>
    <n v="5204.4930000000004"/>
    <n v="17830.2075"/>
    <n v="2216.7284999999993"/>
  </r>
  <r>
    <s v="SO - 0007889"/>
    <s v="In-Store"/>
    <s v="WARE-XYS1001"/>
    <d v="2020-06-18T00:00:00"/>
    <x v="920"/>
    <d v="2020-12-19T00:00:00"/>
    <x v="658"/>
    <n v="5"/>
    <s v="USD"/>
    <x v="9"/>
    <n v="8"/>
    <n v="47"/>
    <n v="49"/>
    <x v="0"/>
    <n v="5"/>
    <n v="0.2"/>
    <n v="5051.8"/>
    <n v="3081.598"/>
    <n v="28290.080000000002"/>
    <n v="6718.8940000000002"/>
  </r>
  <r>
    <s v="SO - 0007890"/>
    <s v="Wholesale"/>
    <s v="WARE-NMK1003"/>
    <d v="2020-06-18T00:00:00"/>
    <x v="920"/>
    <d v="2020-12-28T00:00:00"/>
    <x v="665"/>
    <n v="16"/>
    <s v="USD"/>
    <x v="25"/>
    <n v="27"/>
    <n v="36"/>
    <n v="154"/>
    <x v="1"/>
    <n v="35"/>
    <n v="0.05"/>
    <n v="1313.2"/>
    <n v="866.7120000000001"/>
    <n v="2495.08"/>
    <n v="761.65599999999972"/>
  </r>
  <r>
    <s v="SO - 0007891"/>
    <s v="In-Store"/>
    <s v="WARE-NBV1002"/>
    <d v="2020-09-26T00:00:00"/>
    <x v="920"/>
    <d v="2020-12-20T00:00:00"/>
    <x v="669"/>
    <n v="22"/>
    <s v="USD"/>
    <x v="27"/>
    <n v="1"/>
    <n v="19"/>
    <n v="67"/>
    <x v="2"/>
    <n v="8"/>
    <n v="0.15"/>
    <n v="904.5"/>
    <n v="506.52000000000004"/>
    <n v="1537.6499999999999"/>
    <n v="524.60999999999979"/>
  </r>
  <r>
    <s v="SO - 0007892"/>
    <s v="Online"/>
    <s v="WARE-NMK1003"/>
    <d v="2020-06-18T00:00:00"/>
    <x v="920"/>
    <d v="2020-12-26T00:00:00"/>
    <x v="659"/>
    <n v="17"/>
    <s v="USD"/>
    <x v="19"/>
    <n v="19"/>
    <n v="20"/>
    <n v="168"/>
    <x v="1"/>
    <n v="26"/>
    <n v="0.05"/>
    <n v="2740.3"/>
    <n v="1671.5830000000001"/>
    <n v="2603.2849999999999"/>
    <n v="931.70199999999977"/>
  </r>
  <r>
    <s v="SO - 0007893"/>
    <s v="Online"/>
    <s v="WARE-UHY1004"/>
    <d v="2020-06-18T00:00:00"/>
    <x v="921"/>
    <d v="2021-01-01T00:00:00"/>
    <x v="669"/>
    <n v="21"/>
    <s v="USD"/>
    <x v="1"/>
    <n v="14"/>
    <n v="21"/>
    <n v="232"/>
    <x v="0"/>
    <n v="19"/>
    <n v="0.4"/>
    <n v="1989.9"/>
    <n v="1373.0309999999999"/>
    <n v="9551.52"/>
    <n v="-1432.7279999999992"/>
  </r>
  <r>
    <s v="SO - 0007894"/>
    <s v="Online"/>
    <s v="WARE-XYS1001"/>
    <d v="2020-09-26T00:00:00"/>
    <x v="921"/>
    <d v="2020-12-26T00:00:00"/>
    <x v="660"/>
    <n v="3"/>
    <s v="USD"/>
    <x v="1"/>
    <n v="14"/>
    <n v="29"/>
    <n v="20"/>
    <x v="2"/>
    <n v="7"/>
    <n v="0.15"/>
    <n v="1125.6000000000001"/>
    <n v="866.7120000000001"/>
    <n v="1913.5200000000002"/>
    <n v="180.096"/>
  </r>
  <r>
    <s v="SO - 0007895"/>
    <s v="In-Store"/>
    <s v="WARE-XYS1001"/>
    <d v="2020-09-26T00:00:00"/>
    <x v="921"/>
    <d v="2020-12-29T00:00:00"/>
    <x v="664"/>
    <n v="9"/>
    <s v="USD"/>
    <x v="13"/>
    <n v="2"/>
    <n v="12"/>
    <n v="44"/>
    <x v="1"/>
    <n v="27"/>
    <n v="0.15"/>
    <n v="3571.1"/>
    <n v="2499.77"/>
    <n v="24283.48"/>
    <n v="4285.32"/>
  </r>
  <r>
    <s v="SO - 0007896"/>
    <s v="Wholesale"/>
    <s v="WARE-NMK1003"/>
    <d v="2020-09-26T00:00:00"/>
    <x v="921"/>
    <d v="2020-12-27T00:00:00"/>
    <x v="673"/>
    <n v="30"/>
    <s v="USD"/>
    <x v="3"/>
    <n v="28"/>
    <n v="40"/>
    <n v="135"/>
    <x v="2"/>
    <n v="1"/>
    <n v="7.4999999999999997E-2"/>
    <n v="2257.9"/>
    <n v="1716.0040000000001"/>
    <n v="16708.460000000003"/>
    <n v="2980.4280000000017"/>
  </r>
  <r>
    <s v="SO - 0007897"/>
    <s v="Online"/>
    <s v="WARE-MKL1006"/>
    <d v="2020-06-18T00:00:00"/>
    <x v="921"/>
    <d v="2020-12-25T00:00:00"/>
    <x v="662"/>
    <n v="10"/>
    <s v="USD"/>
    <x v="19"/>
    <n v="19"/>
    <n v="35"/>
    <n v="359"/>
    <x v="1"/>
    <n v="17"/>
    <n v="7.4999999999999997E-2"/>
    <n v="2237.8000000000002"/>
    <n v="1230.7900000000002"/>
    <n v="8279.86"/>
    <n v="3356.7"/>
  </r>
  <r>
    <s v="SO - 0007898"/>
    <s v="Distributor"/>
    <s v="WARE-XYS1001"/>
    <d v="2020-09-26T00:00:00"/>
    <x v="921"/>
    <d v="2020-12-18T00:00:00"/>
    <x v="668"/>
    <n v="23"/>
    <s v="USD"/>
    <x v="4"/>
    <n v="22"/>
    <n v="32"/>
    <n v="14"/>
    <x v="0"/>
    <n v="19"/>
    <n v="0.05"/>
    <n v="261.3"/>
    <n v="104.52000000000001"/>
    <n v="992.93999999999994"/>
    <n v="574.8599999999999"/>
  </r>
  <r>
    <s v="SO - 0007899"/>
    <s v="In-Store"/>
    <s v="WARE-NMK1003"/>
    <d v="2020-09-26T00:00:00"/>
    <x v="921"/>
    <d v="2020-12-19T00:00:00"/>
    <x v="663"/>
    <n v="11"/>
    <s v="USD"/>
    <x v="26"/>
    <n v="3"/>
    <n v="23"/>
    <n v="138"/>
    <x v="1"/>
    <n v="24"/>
    <n v="7.4999999999999997E-2"/>
    <n v="6090.3"/>
    <n v="3532.3739999999998"/>
    <n v="39434.692499999997"/>
    <n v="14708.074499999999"/>
  </r>
  <r>
    <s v="SO - 0007900"/>
    <s v="Online"/>
    <s v="WARE-NMK1003"/>
    <d v="2020-09-26T00:00:00"/>
    <x v="921"/>
    <d v="2020-12-19T00:00:00"/>
    <x v="669"/>
    <n v="21"/>
    <s v="USD"/>
    <x v="1"/>
    <n v="14"/>
    <n v="48"/>
    <n v="88"/>
    <x v="2"/>
    <n v="7"/>
    <n v="0.1"/>
    <n v="2224.4"/>
    <n v="1557.08"/>
    <n v="10009.800000000001"/>
    <n v="2224.4000000000015"/>
  </r>
  <r>
    <s v="SO - 0007901"/>
    <s v="Online"/>
    <s v="WARE-UHY1004"/>
    <d v="2020-09-26T00:00:00"/>
    <x v="922"/>
    <d v="2021-01-03T00:00:00"/>
    <x v="659"/>
    <n v="15"/>
    <s v="USD"/>
    <x v="16"/>
    <n v="18"/>
    <n v="40"/>
    <n v="260"/>
    <x v="4"/>
    <n v="18"/>
    <n v="0.05"/>
    <n v="2318.2000000000003"/>
    <n v="1414.1020000000001"/>
    <n v="6606.87"/>
    <n v="2364.5639999999994"/>
  </r>
  <r>
    <s v="SO - 0007902"/>
    <s v="Distributor"/>
    <s v="WARE-XYS1001"/>
    <d v="2020-09-26T00:00:00"/>
    <x v="922"/>
    <d v="2020-12-17T00:00:00"/>
    <x v="659"/>
    <n v="15"/>
    <s v="USD"/>
    <x v="8"/>
    <n v="23"/>
    <n v="37"/>
    <n v="19"/>
    <x v="1"/>
    <n v="23"/>
    <n v="0.1"/>
    <n v="5299.7"/>
    <n v="3444.8049999999998"/>
    <n v="33388.11"/>
    <n v="9274.4750000000022"/>
  </r>
  <r>
    <s v="SO - 0007903"/>
    <s v="In-Store"/>
    <s v="WARE-MKL1006"/>
    <d v="2020-06-18T00:00:00"/>
    <x v="922"/>
    <d v="2020-12-13T00:00:00"/>
    <x v="670"/>
    <n v="13"/>
    <s v="USD"/>
    <x v="22"/>
    <n v="11"/>
    <n v="12"/>
    <n v="356"/>
    <x v="1"/>
    <n v="3"/>
    <n v="0.2"/>
    <n v="2680"/>
    <n v="1474.0000000000002"/>
    <n v="17152"/>
    <n v="5359.9999999999982"/>
  </r>
  <r>
    <s v="SO - 0007904"/>
    <s v="Online"/>
    <s v="WARE-PUJ1005"/>
    <d v="2020-09-26T00:00:00"/>
    <x v="922"/>
    <d v="2020-12-15T00:00:00"/>
    <x v="672"/>
    <n v="24"/>
    <s v="USD"/>
    <x v="23"/>
    <n v="15"/>
    <n v="38"/>
    <n v="299"/>
    <x v="2"/>
    <n v="16"/>
    <n v="0.05"/>
    <n v="187.6"/>
    <n v="123.816"/>
    <n v="534.66"/>
    <n v="163.21199999999999"/>
  </r>
  <r>
    <s v="SO - 0007905"/>
    <s v="In-Store"/>
    <s v="WARE-NBV1002"/>
    <d v="2020-09-26T00:00:00"/>
    <x v="922"/>
    <d v="2020-12-14T00:00:00"/>
    <x v="663"/>
    <n v="10"/>
    <s v="USD"/>
    <x v="26"/>
    <n v="3"/>
    <n v="14"/>
    <n v="59"/>
    <x v="1"/>
    <n v="23"/>
    <n v="0.05"/>
    <n v="1688.4"/>
    <n v="1418.2560000000001"/>
    <n v="12831.84"/>
    <n v="1485.7919999999995"/>
  </r>
  <r>
    <s v="SO - 0007906"/>
    <s v="In-Store"/>
    <s v="WARE-NMK1003"/>
    <d v="2020-09-26T00:00:00"/>
    <x v="922"/>
    <d v="2020-12-12T00:00:00"/>
    <x v="667"/>
    <n v="27"/>
    <s v="USD"/>
    <x v="13"/>
    <n v="2"/>
    <n v="50"/>
    <n v="147"/>
    <x v="1"/>
    <n v="17"/>
    <n v="0.15"/>
    <n v="6478.9000000000005"/>
    <n v="4405.652000000001"/>
    <n v="27535.325000000001"/>
    <n v="5507.0649999999951"/>
  </r>
  <r>
    <s v="SO - 0007907"/>
    <s v="In-Store"/>
    <s v="WARE-XYS1001"/>
    <d v="2020-06-18T00:00:00"/>
    <x v="922"/>
    <d v="2021-01-02T00:00:00"/>
    <x v="666"/>
    <n v="17"/>
    <s v="USD"/>
    <x v="27"/>
    <n v="1"/>
    <n v="33"/>
    <n v="13"/>
    <x v="2"/>
    <n v="4"/>
    <n v="7.4999999999999997E-2"/>
    <n v="3289.7000000000003"/>
    <n v="2204.0990000000002"/>
    <n v="18257.835000000003"/>
    <n v="5033.2410000000018"/>
  </r>
  <r>
    <s v="SO - 0007908"/>
    <s v="Wholesale"/>
    <s v="WARE-NMK1003"/>
    <d v="2020-09-26T00:00:00"/>
    <x v="922"/>
    <d v="2020-12-25T00:00:00"/>
    <x v="671"/>
    <n v="28"/>
    <s v="USD"/>
    <x v="12"/>
    <n v="25"/>
    <n v="11"/>
    <n v="186"/>
    <x v="3"/>
    <n v="28"/>
    <n v="7.4999999999999997E-2"/>
    <n v="268"/>
    <n v="174.20000000000002"/>
    <n v="1239.5"/>
    <n v="368.49999999999989"/>
  </r>
  <r>
    <s v="SO - 0007909"/>
    <s v="Online"/>
    <s v="WARE-UHY1004"/>
    <d v="2020-09-26T00:00:00"/>
    <x v="922"/>
    <d v="2020-12-20T00:00:00"/>
    <x v="653"/>
    <n v="6"/>
    <s v="USD"/>
    <x v="18"/>
    <n v="13"/>
    <n v="3"/>
    <n v="244"/>
    <x v="3"/>
    <n v="47"/>
    <n v="0.05"/>
    <n v="207.70000000000002"/>
    <n v="176.54500000000002"/>
    <n v="1381.2049999999999"/>
    <n v="145.38999999999987"/>
  </r>
  <r>
    <s v="SO - 0007910"/>
    <s v="Wholesale"/>
    <s v="WARE-NMK1003"/>
    <d v="2020-06-18T00:00:00"/>
    <x v="923"/>
    <d v="2020-12-21T00:00:00"/>
    <x v="673"/>
    <n v="28"/>
    <s v="USD"/>
    <x v="25"/>
    <n v="27"/>
    <n v="22"/>
    <n v="155"/>
    <x v="2"/>
    <n v="8"/>
    <n v="0.05"/>
    <n v="676.7"/>
    <n v="541.36"/>
    <n v="3214.3249999999998"/>
    <n v="507.52499999999964"/>
  </r>
  <r>
    <s v="SO - 0007911"/>
    <s v="Distributor"/>
    <s v="WARE-UHY1004"/>
    <d v="2020-09-26T00:00:00"/>
    <x v="923"/>
    <d v="2020-12-27T00:00:00"/>
    <x v="674"/>
    <n v="20"/>
    <s v="USD"/>
    <x v="8"/>
    <n v="23"/>
    <n v="9"/>
    <n v="238"/>
    <x v="1"/>
    <n v="46"/>
    <n v="0.2"/>
    <n v="6324.8"/>
    <n v="2719.6640000000002"/>
    <n v="40478.720000000001"/>
    <n v="18721.407999999999"/>
  </r>
  <r>
    <s v="SO - 0007912"/>
    <s v="In-Store"/>
    <s v="WARE-MKL1006"/>
    <d v="2020-06-18T00:00:00"/>
    <x v="923"/>
    <d v="2020-12-30T00:00:00"/>
    <x v="659"/>
    <n v="14"/>
    <s v="USD"/>
    <x v="0"/>
    <n v="6"/>
    <n v="12"/>
    <n v="333"/>
    <x v="4"/>
    <n v="10"/>
    <n v="0.05"/>
    <n v="2324.9"/>
    <n v="1441.4380000000001"/>
    <n v="13251.93"/>
    <n v="4603.3019999999997"/>
  </r>
  <r>
    <s v="SO - 0007913"/>
    <s v="Online"/>
    <s v="WARE-MKL1006"/>
    <d v="2020-06-18T00:00:00"/>
    <x v="923"/>
    <d v="2020-12-19T00:00:00"/>
    <x v="664"/>
    <n v="7"/>
    <s v="USD"/>
    <x v="16"/>
    <n v="18"/>
    <n v="26"/>
    <n v="363"/>
    <x v="4"/>
    <n v="18"/>
    <n v="7.4999999999999997E-2"/>
    <n v="3798.9"/>
    <n v="1937.4390000000001"/>
    <n v="24597.877499999999"/>
    <n v="11035.804499999998"/>
  </r>
  <r>
    <s v="SO - 0007914"/>
    <s v="In-Store"/>
    <s v="WARE-XYS1001"/>
    <d v="2020-06-18T00:00:00"/>
    <x v="923"/>
    <d v="2020-12-20T00:00:00"/>
    <x v="675"/>
    <n v="15"/>
    <s v="USD"/>
    <x v="26"/>
    <n v="3"/>
    <n v="39"/>
    <n v="37"/>
    <x v="1"/>
    <n v="23"/>
    <n v="0.05"/>
    <n v="1708.5"/>
    <n v="854.25"/>
    <n v="6492.2999999999993"/>
    <n v="3075.2999999999993"/>
  </r>
  <r>
    <s v="SO - 0007915"/>
    <s v="Online"/>
    <s v="WARE-PUJ1005"/>
    <d v="2020-06-18T00:00:00"/>
    <x v="923"/>
    <d v="2020-12-27T00:00:00"/>
    <x v="665"/>
    <n v="13"/>
    <s v="USD"/>
    <x v="18"/>
    <n v="13"/>
    <n v="18"/>
    <n v="328"/>
    <x v="0"/>
    <n v="38"/>
    <n v="0.2"/>
    <n v="1038.5"/>
    <n v="872.33999999999992"/>
    <n v="3323.2000000000003"/>
    <n v="-166.1599999999994"/>
  </r>
  <r>
    <s v="SO - 0007916"/>
    <s v="Online"/>
    <s v="WARE-UHY1004"/>
    <d v="2020-06-18T00:00:00"/>
    <x v="923"/>
    <d v="2021-01-06T00:00:00"/>
    <x v="663"/>
    <n v="9"/>
    <s v="USD"/>
    <x v="18"/>
    <n v="13"/>
    <n v="22"/>
    <n v="209"/>
    <x v="1"/>
    <n v="33"/>
    <n v="0.1"/>
    <n v="180.9"/>
    <n v="110.349"/>
    <n v="488.43000000000006"/>
    <n v="157.38300000000004"/>
  </r>
  <r>
    <s v="SO - 0007917"/>
    <s v="Online"/>
    <s v="WARE-XYS1001"/>
    <d v="2020-09-26T00:00:00"/>
    <x v="923"/>
    <d v="2021-01-06T00:00:00"/>
    <x v="653"/>
    <n v="5"/>
    <s v="USD"/>
    <x v="19"/>
    <n v="19"/>
    <n v="41"/>
    <n v="23"/>
    <x v="0"/>
    <n v="22"/>
    <n v="7.4999999999999997E-2"/>
    <n v="3899.4"/>
    <n v="2807.5679999999998"/>
    <n v="25248.615000000002"/>
    <n v="5595.6390000000029"/>
  </r>
  <r>
    <s v="SO - 0007918"/>
    <s v="In-Store"/>
    <s v="WARE-MKL1006"/>
    <d v="2020-09-26T00:00:00"/>
    <x v="923"/>
    <d v="2020-12-23T00:00:00"/>
    <x v="653"/>
    <n v="5"/>
    <s v="USD"/>
    <x v="0"/>
    <n v="6"/>
    <n v="14"/>
    <n v="360"/>
    <x v="1"/>
    <n v="46"/>
    <n v="7.4999999999999997E-2"/>
    <n v="1051.9000000000001"/>
    <n v="831.00100000000009"/>
    <n v="3892.0300000000007"/>
    <n v="568.02600000000029"/>
  </r>
  <r>
    <s v="SO - 0007919"/>
    <s v="Wholesale"/>
    <s v="WARE-NBV1002"/>
    <d v="2020-09-26T00:00:00"/>
    <x v="923"/>
    <d v="2020-12-16T00:00:00"/>
    <x v="663"/>
    <n v="9"/>
    <s v="USD"/>
    <x v="25"/>
    <n v="27"/>
    <n v="41"/>
    <n v="77"/>
    <x v="0"/>
    <n v="19"/>
    <n v="0.05"/>
    <n v="254.6"/>
    <n v="145.12199999999999"/>
    <n v="1934.9599999999998"/>
    <n v="773.98399999999992"/>
  </r>
  <r>
    <s v="SO - 0007920"/>
    <s v="Distributor"/>
    <s v="WARE-MKL1006"/>
    <d v="2020-09-26T00:00:00"/>
    <x v="923"/>
    <d v="2020-12-12T00:00:00"/>
    <x v="661"/>
    <n v="6"/>
    <s v="USD"/>
    <x v="2"/>
    <n v="21"/>
    <n v="18"/>
    <n v="366"/>
    <x v="1"/>
    <n v="45"/>
    <n v="0.1"/>
    <n v="2412"/>
    <n v="1640.16"/>
    <n v="2170.8000000000002"/>
    <n v="530.6400000000001"/>
  </r>
  <r>
    <s v="SO - 0007921"/>
    <s v="Distributor"/>
    <s v="WARE-MKL1006"/>
    <d v="2020-06-18T00:00:00"/>
    <x v="923"/>
    <d v="2020-12-14T00:00:00"/>
    <x v="663"/>
    <n v="9"/>
    <s v="USD"/>
    <x v="8"/>
    <n v="23"/>
    <n v="24"/>
    <n v="332"/>
    <x v="1"/>
    <n v="35"/>
    <n v="7.4999999999999997E-2"/>
    <n v="6050.1"/>
    <n v="3509.058"/>
    <n v="33578.055000000008"/>
    <n v="12523.707000000009"/>
  </r>
  <r>
    <s v="SO - 0007922"/>
    <s v="Distributor"/>
    <s v="WARE-NMK1003"/>
    <d v="2020-06-18T00:00:00"/>
    <x v="923"/>
    <d v="2021-01-02T00:00:00"/>
    <x v="674"/>
    <n v="20"/>
    <s v="USD"/>
    <x v="8"/>
    <n v="23"/>
    <n v="12"/>
    <n v="111"/>
    <x v="2"/>
    <n v="7"/>
    <n v="0.1"/>
    <n v="1078.7"/>
    <n v="744.303"/>
    <n v="970.83"/>
    <n v="226.52700000000004"/>
  </r>
  <r>
    <s v="SO - 0007923"/>
    <s v="In-Store"/>
    <s v="WARE-MKL1006"/>
    <d v="2020-09-26T00:00:00"/>
    <x v="924"/>
    <d v="2021-01-02T00:00:00"/>
    <x v="675"/>
    <n v="14"/>
    <s v="USD"/>
    <x v="7"/>
    <n v="4"/>
    <n v="19"/>
    <n v="348"/>
    <x v="1"/>
    <n v="2"/>
    <n v="7.4999999999999997E-2"/>
    <n v="1078.7"/>
    <n v="679.58100000000002"/>
    <n v="4988.9875000000002"/>
    <n v="1591.0825"/>
  </r>
  <r>
    <s v="SO - 0007924"/>
    <s v="Online"/>
    <s v="WARE-MKL1006"/>
    <d v="2020-09-26T00:00:00"/>
    <x v="924"/>
    <d v="2021-01-07T00:00:00"/>
    <x v="670"/>
    <n v="11"/>
    <s v="USD"/>
    <x v="23"/>
    <n v="15"/>
    <n v="39"/>
    <n v="346"/>
    <x v="1"/>
    <n v="39"/>
    <n v="0.05"/>
    <n v="268"/>
    <n v="217.08"/>
    <n v="2036.8"/>
    <n v="300.15999999999985"/>
  </r>
  <r>
    <s v="SO - 0007925"/>
    <s v="Online"/>
    <s v="WARE-PUJ1005"/>
    <d v="2020-09-26T00:00:00"/>
    <x v="924"/>
    <d v="2021-01-07T00:00:00"/>
    <x v="667"/>
    <n v="25"/>
    <s v="USD"/>
    <x v="17"/>
    <n v="20"/>
    <n v="12"/>
    <n v="313"/>
    <x v="0"/>
    <n v="5"/>
    <n v="0.2"/>
    <n v="2479"/>
    <n v="1760.09"/>
    <n v="7932.8"/>
    <n v="892.44000000000051"/>
  </r>
  <r>
    <s v="SO - 0007926"/>
    <s v="Distributor"/>
    <s v="WARE-NMK1003"/>
    <d v="2020-09-26T00:00:00"/>
    <x v="924"/>
    <d v="2020-12-18T00:00:00"/>
    <x v="667"/>
    <n v="25"/>
    <s v="USD"/>
    <x v="2"/>
    <n v="21"/>
    <n v="14"/>
    <n v="139"/>
    <x v="1"/>
    <n v="23"/>
    <n v="0.15"/>
    <n v="227.8"/>
    <n v="164.01599999999999"/>
    <n v="1161.7800000000002"/>
    <n v="177.6840000000002"/>
  </r>
  <r>
    <s v="SO - 0007927"/>
    <s v="Online"/>
    <s v="WARE-NBV1002"/>
    <d v="2020-06-18T00:00:00"/>
    <x v="924"/>
    <d v="2021-01-03T00:00:00"/>
    <x v="673"/>
    <n v="27"/>
    <s v="USD"/>
    <x v="17"/>
    <n v="20"/>
    <n v="29"/>
    <n v="79"/>
    <x v="2"/>
    <n v="4"/>
    <n v="0.2"/>
    <n v="6385.1"/>
    <n v="5108.0800000000008"/>
    <n v="30648.480000000007"/>
    <n v="0"/>
  </r>
  <r>
    <s v="SO - 0007928"/>
    <s v="Distributor"/>
    <s v="WARE-PUJ1005"/>
    <d v="2020-09-26T00:00:00"/>
    <x v="925"/>
    <d v="2020-12-13T00:00:00"/>
    <x v="669"/>
    <n v="17"/>
    <s v="USD"/>
    <x v="4"/>
    <n v="22"/>
    <n v="19"/>
    <n v="327"/>
    <x v="1"/>
    <n v="33"/>
    <n v="0.4"/>
    <n v="3865.9"/>
    <n v="2280.8809999999999"/>
    <n v="9278.16"/>
    <n v="154.63600000000042"/>
  </r>
  <r>
    <s v="SO - 0007929"/>
    <s v="In-Store"/>
    <s v="WARE-MKL1006"/>
    <d v="2020-09-26T00:00:00"/>
    <x v="925"/>
    <d v="2020-12-20T00:00:00"/>
    <x v="669"/>
    <n v="17"/>
    <s v="USD"/>
    <x v="26"/>
    <n v="3"/>
    <n v="3"/>
    <n v="364"/>
    <x v="1"/>
    <n v="29"/>
    <n v="0.05"/>
    <n v="3752"/>
    <n v="2363.7600000000002"/>
    <n v="14257.599999999999"/>
    <n v="4802.5599999999977"/>
  </r>
  <r>
    <s v="SO - 0007930"/>
    <s v="In-Store"/>
    <s v="WARE-NMK1003"/>
    <d v="2020-06-18T00:00:00"/>
    <x v="925"/>
    <d v="2020-12-25T00:00:00"/>
    <x v="670"/>
    <n v="10"/>
    <s v="USD"/>
    <x v="9"/>
    <n v="8"/>
    <n v="15"/>
    <n v="93"/>
    <x v="1"/>
    <n v="35"/>
    <n v="0.1"/>
    <n v="1045.2"/>
    <n v="512.14800000000002"/>
    <n v="2822.0400000000004"/>
    <n v="1285.5960000000005"/>
  </r>
  <r>
    <s v="SO - 0007931"/>
    <s v="In-Store"/>
    <s v="WARE-MKL1006"/>
    <d v="2020-09-26T00:00:00"/>
    <x v="926"/>
    <d v="2020-12-26T00:00:00"/>
    <x v="676"/>
    <n v="27"/>
    <s v="USD"/>
    <x v="10"/>
    <n v="9"/>
    <n v="19"/>
    <n v="350"/>
    <x v="0"/>
    <n v="5"/>
    <n v="0.1"/>
    <n v="951.4"/>
    <n v="694.52199999999993"/>
    <n v="6850.08"/>
    <n v="1293.9040000000005"/>
  </r>
  <r>
    <s v="SO - 0007932"/>
    <s v="Distributor"/>
    <s v="WARE-PUJ1005"/>
    <d v="2020-09-26T00:00:00"/>
    <x v="926"/>
    <d v="2020-12-20T00:00:00"/>
    <x v="671"/>
    <n v="24"/>
    <s v="USD"/>
    <x v="17"/>
    <n v="20"/>
    <n v="32"/>
    <n v="310"/>
    <x v="3"/>
    <n v="25"/>
    <n v="0.15"/>
    <n v="268"/>
    <n v="219.76"/>
    <n v="1366.8"/>
    <n v="48.240000000000009"/>
  </r>
  <r>
    <s v="SO - 0007933"/>
    <s v="In-Store"/>
    <s v="WARE-PUJ1005"/>
    <d v="2020-09-26T00:00:00"/>
    <x v="926"/>
    <d v="2021-01-02T00:00:00"/>
    <x v="677"/>
    <n v="19"/>
    <s v="USD"/>
    <x v="14"/>
    <n v="7"/>
    <n v="25"/>
    <n v="322"/>
    <x v="2"/>
    <n v="37"/>
    <n v="0.05"/>
    <n v="2405.3000000000002"/>
    <n v="1058.3320000000001"/>
    <n v="2285.0349999999999"/>
    <n v="1226.7029999999997"/>
  </r>
  <r>
    <s v="SO - 0007934"/>
    <s v="In-Store"/>
    <s v="WARE-UHY1004"/>
    <d v="2020-06-18T00:00:00"/>
    <x v="926"/>
    <d v="2020-12-20T00:00:00"/>
    <x v="674"/>
    <n v="17"/>
    <s v="USD"/>
    <x v="7"/>
    <n v="4"/>
    <n v="19"/>
    <n v="214"/>
    <x v="1"/>
    <n v="26"/>
    <n v="0.05"/>
    <n v="991.6"/>
    <n v="614.79200000000003"/>
    <n v="5652.12"/>
    <n v="1963.3679999999995"/>
  </r>
  <r>
    <s v="SO - 0007935"/>
    <s v="Wholesale"/>
    <s v="WARE-NMK1003"/>
    <d v="2020-09-26T00:00:00"/>
    <x v="926"/>
    <d v="2020-12-27T00:00:00"/>
    <x v="659"/>
    <n v="11"/>
    <s v="USD"/>
    <x v="21"/>
    <n v="26"/>
    <n v="3"/>
    <n v="92"/>
    <x v="1"/>
    <n v="2"/>
    <n v="0.15"/>
    <n v="2010"/>
    <n v="1688.3999999999999"/>
    <n v="1708.5"/>
    <n v="20.100000000000136"/>
  </r>
  <r>
    <s v="SO - 0007936"/>
    <s v="Online"/>
    <s v="WARE-NMK1003"/>
    <d v="2020-09-26T00:00:00"/>
    <x v="926"/>
    <d v="2020-12-25T00:00:00"/>
    <x v="665"/>
    <n v="10"/>
    <s v="USD"/>
    <x v="23"/>
    <n v="15"/>
    <n v="2"/>
    <n v="125"/>
    <x v="3"/>
    <n v="47"/>
    <n v="7.4999999999999997E-2"/>
    <n v="971.5"/>
    <n v="524.61"/>
    <n v="898.63750000000005"/>
    <n v="374.02750000000003"/>
  </r>
  <r>
    <s v="SO - 0007937"/>
    <s v="Online"/>
    <s v="WARE-NMK1003"/>
    <d v="2020-09-26T00:00:00"/>
    <x v="927"/>
    <d v="2021-01-10T00:00:00"/>
    <x v="666"/>
    <n v="12"/>
    <s v="USD"/>
    <x v="5"/>
    <n v="12"/>
    <n v="17"/>
    <n v="175"/>
    <x v="1"/>
    <n v="41"/>
    <n v="0.05"/>
    <n v="5065.2"/>
    <n v="4102.8119999999999"/>
    <n v="28871.639999999996"/>
    <n v="4254.7679999999964"/>
  </r>
  <r>
    <s v="SO - 0007938"/>
    <s v="In-Store"/>
    <s v="WARE-PUJ1005"/>
    <d v="2020-09-26T00:00:00"/>
    <x v="927"/>
    <d v="2020-12-31T00:00:00"/>
    <x v="659"/>
    <n v="10"/>
    <s v="USD"/>
    <x v="11"/>
    <n v="5"/>
    <n v="6"/>
    <n v="286"/>
    <x v="4"/>
    <n v="9"/>
    <n v="0.3"/>
    <n v="2539.3000000000002"/>
    <n v="1371.2220000000002"/>
    <n v="3555.02"/>
    <n v="812.57599999999957"/>
  </r>
  <r>
    <s v="SO - 0007939"/>
    <s v="In-Store"/>
    <s v="WARE-MKL1006"/>
    <d v="2020-09-26T00:00:00"/>
    <x v="927"/>
    <d v="2020-12-20T00:00:00"/>
    <x v="673"/>
    <n v="24"/>
    <s v="USD"/>
    <x v="5"/>
    <n v="12"/>
    <n v="23"/>
    <n v="344"/>
    <x v="2"/>
    <n v="37"/>
    <n v="7.4999999999999997E-2"/>
    <n v="1118.9000000000001"/>
    <n v="447.56000000000006"/>
    <n v="5174.9125000000004"/>
    <n v="2937.1125000000002"/>
  </r>
  <r>
    <s v="SO - 0007940"/>
    <s v="Online"/>
    <s v="WARE-UHY1004"/>
    <d v="2020-09-26T00:00:00"/>
    <x v="927"/>
    <d v="2021-01-07T00:00:00"/>
    <x v="659"/>
    <n v="10"/>
    <s v="USD"/>
    <x v="18"/>
    <n v="13"/>
    <n v="16"/>
    <n v="258"/>
    <x v="1"/>
    <n v="46"/>
    <n v="0.05"/>
    <n v="3839.1"/>
    <n v="2956.107"/>
    <n v="7294.2899999999991"/>
    <n v="1382.0759999999991"/>
  </r>
  <r>
    <s v="SO - 0007941"/>
    <s v="Online"/>
    <s v="WARE-NMK1003"/>
    <d v="2020-09-26T00:00:00"/>
    <x v="927"/>
    <d v="2021-01-03T00:00:00"/>
    <x v="665"/>
    <n v="9"/>
    <s v="USD"/>
    <x v="16"/>
    <n v="18"/>
    <n v="15"/>
    <n v="137"/>
    <x v="1"/>
    <n v="23"/>
    <n v="7.4999999999999997E-2"/>
    <n v="6070.2"/>
    <n v="4249.1399999999994"/>
    <n v="28074.675000000003"/>
    <n v="6828.9750000000058"/>
  </r>
  <r>
    <s v="SO - 0007942"/>
    <s v="Distributor"/>
    <s v="WARE-NMK1003"/>
    <d v="2020-09-26T00:00:00"/>
    <x v="927"/>
    <d v="2020-12-25T00:00:00"/>
    <x v="659"/>
    <n v="10"/>
    <s v="USD"/>
    <x v="12"/>
    <n v="25"/>
    <n v="3"/>
    <n v="146"/>
    <x v="1"/>
    <n v="36"/>
    <n v="0.05"/>
    <n v="1125.6000000000001"/>
    <n v="720.38400000000013"/>
    <n v="5346.6"/>
    <n v="1744.6799999999998"/>
  </r>
  <r>
    <s v="SO - 0007943"/>
    <s v="Online"/>
    <s v="WARE-NMK1003"/>
    <d v="2020-09-26T00:00:00"/>
    <x v="927"/>
    <d v="2020-12-18T00:00:00"/>
    <x v="670"/>
    <n v="8"/>
    <s v="USD"/>
    <x v="16"/>
    <n v="18"/>
    <n v="22"/>
    <n v="149"/>
    <x v="1"/>
    <n v="44"/>
    <n v="0.2"/>
    <n v="1005"/>
    <n v="492.45"/>
    <n v="4824"/>
    <n v="1869.3000000000002"/>
  </r>
  <r>
    <s v="SO - 0007944"/>
    <s v="In-Store"/>
    <s v="WARE-UHY1004"/>
    <d v="2020-09-26T00:00:00"/>
    <x v="927"/>
    <d v="2021-01-09T00:00:00"/>
    <x v="659"/>
    <n v="10"/>
    <s v="USD"/>
    <x v="11"/>
    <n v="5"/>
    <n v="12"/>
    <n v="208"/>
    <x v="2"/>
    <n v="13"/>
    <n v="0.05"/>
    <n v="3819"/>
    <n v="1565.79"/>
    <n v="25396.35"/>
    <n v="14435.82"/>
  </r>
  <r>
    <s v="SO - 0007945"/>
    <s v="Online"/>
    <s v="WARE-NBV1002"/>
    <d v="2020-06-18T00:00:00"/>
    <x v="927"/>
    <d v="2020-12-29T00:00:00"/>
    <x v="662"/>
    <n v="4"/>
    <s v="USD"/>
    <x v="19"/>
    <n v="19"/>
    <n v="10"/>
    <n v="82"/>
    <x v="1"/>
    <n v="31"/>
    <n v="0.4"/>
    <n v="2559.4"/>
    <n v="1970.7380000000001"/>
    <n v="9213.84"/>
    <n v="-2610.5879999999997"/>
  </r>
  <r>
    <s v="SO - 0007946"/>
    <s v="In-Store"/>
    <s v="WARE-PUJ1005"/>
    <d v="2020-09-26T00:00:00"/>
    <x v="928"/>
    <d v="2021-01-01T00:00:00"/>
    <x v="665"/>
    <n v="8"/>
    <s v="USD"/>
    <x v="5"/>
    <n v="12"/>
    <n v="27"/>
    <n v="287"/>
    <x v="0"/>
    <n v="19"/>
    <n v="7.4999999999999997E-2"/>
    <n v="1286.4000000000001"/>
    <n v="990.52800000000013"/>
    <n v="8329.44"/>
    <n v="1395.7439999999997"/>
  </r>
  <r>
    <s v="SO - 0007947"/>
    <s v="In-Store"/>
    <s v="WARE-UHY1004"/>
    <d v="2020-09-26T00:00:00"/>
    <x v="928"/>
    <d v="2021-01-05T00:00:00"/>
    <x v="668"/>
    <n v="16"/>
    <s v="USD"/>
    <x v="6"/>
    <n v="10"/>
    <n v="28"/>
    <n v="254"/>
    <x v="2"/>
    <n v="37"/>
    <n v="0.15"/>
    <n v="221.1"/>
    <n v="110.55"/>
    <n v="187.935"/>
    <n v="77.385000000000005"/>
  </r>
  <r>
    <s v="SO - 0007948"/>
    <s v="In-Store"/>
    <s v="WARE-UHY1004"/>
    <d v="2020-09-26T00:00:00"/>
    <x v="928"/>
    <d v="2020-12-17T00:00:00"/>
    <x v="668"/>
    <n v="16"/>
    <s v="USD"/>
    <x v="6"/>
    <n v="10"/>
    <n v="20"/>
    <n v="235"/>
    <x v="1"/>
    <n v="23"/>
    <n v="7.4999999999999997E-2"/>
    <n v="978.2"/>
    <n v="606.48400000000004"/>
    <n v="2714.5050000000006"/>
    <n v="895.05300000000034"/>
  </r>
  <r>
    <s v="SO - 0007949"/>
    <s v="In-Store"/>
    <s v="WARE-NMK1003"/>
    <d v="2020-06-18T00:00:00"/>
    <x v="928"/>
    <d v="2020-12-22T00:00:00"/>
    <x v="677"/>
    <n v="17"/>
    <s v="USD"/>
    <x v="22"/>
    <n v="11"/>
    <n v="16"/>
    <n v="169"/>
    <x v="1"/>
    <n v="36"/>
    <n v="0.1"/>
    <n v="207.70000000000002"/>
    <n v="99.695999999999998"/>
    <n v="1308.5100000000002"/>
    <n v="610.63800000000026"/>
  </r>
  <r>
    <s v="SO - 0007950"/>
    <s v="Distributor"/>
    <s v="WARE-MKL1006"/>
    <d v="2020-06-18T00:00:00"/>
    <x v="928"/>
    <d v="2021-01-05T00:00:00"/>
    <x v="670"/>
    <n v="7"/>
    <s v="USD"/>
    <x v="8"/>
    <n v="23"/>
    <n v="33"/>
    <n v="350"/>
    <x v="1"/>
    <n v="46"/>
    <n v="0.05"/>
    <n v="670"/>
    <n v="529.30000000000007"/>
    <n v="1909.5"/>
    <n v="321.59999999999991"/>
  </r>
  <r>
    <s v="SO - 0007951"/>
    <s v="Distributor"/>
    <s v="WARE-PUJ1005"/>
    <d v="2020-09-26T00:00:00"/>
    <x v="928"/>
    <d v="2021-01-07T00:00:00"/>
    <x v="663"/>
    <n v="4"/>
    <s v="USD"/>
    <x v="4"/>
    <n v="22"/>
    <n v="3"/>
    <n v="293"/>
    <x v="1"/>
    <n v="31"/>
    <n v="7.4999999999999997E-2"/>
    <n v="167.5"/>
    <n v="135.67500000000001"/>
    <n v="1239.5"/>
    <n v="154.09999999999991"/>
  </r>
  <r>
    <s v="SO - 0007952"/>
    <s v="Online"/>
    <s v="WARE-PUJ1005"/>
    <d v="2020-09-26T00:00:00"/>
    <x v="928"/>
    <d v="2021-01-09T00:00:00"/>
    <x v="669"/>
    <n v="14"/>
    <s v="USD"/>
    <x v="5"/>
    <n v="12"/>
    <n v="22"/>
    <n v="266"/>
    <x v="1"/>
    <n v="17"/>
    <n v="0.15"/>
    <n v="180.9"/>
    <n v="92.259"/>
    <n v="615.06000000000006"/>
    <n v="246.02400000000006"/>
  </r>
  <r>
    <s v="SO - 0007953"/>
    <s v="In-Store"/>
    <s v="WARE-NMK1003"/>
    <d v="2020-09-26T00:00:00"/>
    <x v="928"/>
    <d v="2020-12-28T00:00:00"/>
    <x v="666"/>
    <n v="11"/>
    <s v="USD"/>
    <x v="11"/>
    <n v="5"/>
    <n v="42"/>
    <n v="88"/>
    <x v="1"/>
    <n v="2"/>
    <n v="0.1"/>
    <n v="2345"/>
    <n v="1782.2"/>
    <n v="10552.5"/>
    <n v="1641.5"/>
  </r>
  <r>
    <s v="SO - 0007954"/>
    <s v="Online"/>
    <s v="WARE-PUJ1005"/>
    <d v="2020-09-26T00:00:00"/>
    <x v="928"/>
    <d v="2020-12-28T00:00:00"/>
    <x v="669"/>
    <n v="14"/>
    <s v="USD"/>
    <x v="5"/>
    <n v="12"/>
    <n v="30"/>
    <n v="273"/>
    <x v="1"/>
    <n v="39"/>
    <n v="7.4999999999999997E-2"/>
    <n v="1038.5"/>
    <n v="706.18000000000006"/>
    <n v="3842.4500000000003"/>
    <n v="1017.73"/>
  </r>
  <r>
    <s v="SO - 0007955"/>
    <s v="In-Store"/>
    <s v="WARE-NMK1003"/>
    <d v="2020-09-26T00:00:00"/>
    <x v="928"/>
    <d v="2020-12-20T00:00:00"/>
    <x v="674"/>
    <n v="15"/>
    <s v="USD"/>
    <x v="7"/>
    <n v="4"/>
    <n v="3"/>
    <n v="101"/>
    <x v="0"/>
    <n v="15"/>
    <n v="7.4999999999999997E-2"/>
    <n v="174.20000000000002"/>
    <n v="85.358000000000004"/>
    <n v="1289.0800000000002"/>
    <n v="606.21600000000012"/>
  </r>
  <r>
    <s v="SO - 0007956"/>
    <s v="Distributor"/>
    <s v="WARE-MKL1006"/>
    <d v="2020-09-26T00:00:00"/>
    <x v="928"/>
    <d v="2021-01-07T00:00:00"/>
    <x v="675"/>
    <n v="10"/>
    <s v="USD"/>
    <x v="8"/>
    <n v="23"/>
    <n v="16"/>
    <n v="361"/>
    <x v="1"/>
    <n v="2"/>
    <n v="0.1"/>
    <n v="877.7"/>
    <n v="737.26800000000003"/>
    <n v="5529.51"/>
    <n v="368.63400000000001"/>
  </r>
  <r>
    <s v="SO - 0007957"/>
    <s v="Distributor"/>
    <s v="WARE-UHY1004"/>
    <d v="2020-09-26T00:00:00"/>
    <x v="928"/>
    <d v="2020-12-19T00:00:00"/>
    <x v="672"/>
    <n v="18"/>
    <s v="USD"/>
    <x v="4"/>
    <n v="22"/>
    <n v="40"/>
    <n v="240"/>
    <x v="4"/>
    <n v="10"/>
    <n v="7.4999999999999997E-2"/>
    <n v="1118.9000000000001"/>
    <n v="469.93800000000005"/>
    <n v="7244.8775000000014"/>
    <n v="3955.3115000000012"/>
  </r>
  <r>
    <s v="SO - 0007958"/>
    <s v="Online"/>
    <s v="WARE-NBV1002"/>
    <d v="2020-09-26T00:00:00"/>
    <x v="929"/>
    <d v="2021-01-07T00:00:00"/>
    <x v="659"/>
    <n v="8"/>
    <s v="USD"/>
    <x v="19"/>
    <n v="19"/>
    <n v="3"/>
    <n v="75"/>
    <x v="1"/>
    <n v="40"/>
    <n v="0.05"/>
    <n v="187.6"/>
    <n v="148.20400000000001"/>
    <n v="1069.32"/>
    <n v="180.09599999999989"/>
  </r>
  <r>
    <s v="SO - 0007959"/>
    <s v="Online"/>
    <s v="WARE-XYS1001"/>
    <d v="2020-09-26T00:00:00"/>
    <x v="929"/>
    <d v="2021-01-03T00:00:00"/>
    <x v="659"/>
    <n v="8"/>
    <s v="USD"/>
    <x v="16"/>
    <n v="18"/>
    <n v="48"/>
    <n v="19"/>
    <x v="1"/>
    <n v="39"/>
    <n v="0.4"/>
    <n v="2378.5"/>
    <n v="1522.24"/>
    <n v="11416.8"/>
    <n v="-761.1200000000008"/>
  </r>
  <r>
    <s v="SO - 0007960"/>
    <s v="In-Store"/>
    <s v="WARE-NMK1003"/>
    <d v="2020-09-26T00:00:00"/>
    <x v="929"/>
    <d v="2020-12-24T00:00:00"/>
    <x v="667"/>
    <n v="20"/>
    <s v="USD"/>
    <x v="13"/>
    <n v="2"/>
    <n v="7"/>
    <n v="161"/>
    <x v="1"/>
    <n v="45"/>
    <n v="0.15"/>
    <n v="984.9"/>
    <n v="837.16499999999996"/>
    <n v="1674.33"/>
    <n v="0"/>
  </r>
  <r>
    <s v="SO - 0007961"/>
    <s v="In-Store"/>
    <s v="WARE-NBV1002"/>
    <d v="2020-09-26T00:00:00"/>
    <x v="929"/>
    <d v="2021-01-03T00:00:00"/>
    <x v="668"/>
    <n v="15"/>
    <s v="USD"/>
    <x v="14"/>
    <n v="7"/>
    <n v="6"/>
    <n v="63"/>
    <x v="1"/>
    <n v="17"/>
    <n v="7.4999999999999997E-2"/>
    <n v="1976.5"/>
    <n v="948.71999999999991"/>
    <n v="12797.837500000001"/>
    <n v="6156.7975000000024"/>
  </r>
  <r>
    <s v="SO - 0007962"/>
    <s v="Distributor"/>
    <s v="WARE-NBV1002"/>
    <d v="2020-09-26T00:00:00"/>
    <x v="929"/>
    <d v="2021-01-11T00:00:00"/>
    <x v="674"/>
    <n v="14"/>
    <s v="USD"/>
    <x v="12"/>
    <n v="25"/>
    <n v="3"/>
    <n v="82"/>
    <x v="1"/>
    <n v="43"/>
    <n v="0.2"/>
    <n v="3886"/>
    <n v="1748.7"/>
    <n v="6217.6"/>
    <n v="2720.2000000000003"/>
  </r>
  <r>
    <s v="SO - 0007963"/>
    <s v="Online"/>
    <s v="WARE-NMK1003"/>
    <d v="2020-09-26T00:00:00"/>
    <x v="929"/>
    <d v="2020-12-19T00:00:00"/>
    <x v="678"/>
    <n v="23"/>
    <s v="USD"/>
    <x v="5"/>
    <n v="12"/>
    <n v="10"/>
    <n v="187"/>
    <x v="1"/>
    <n v="24"/>
    <n v="7.4999999999999997E-2"/>
    <n v="214.4"/>
    <n v="105.056"/>
    <n v="594.96"/>
    <n v="279.79200000000003"/>
  </r>
  <r>
    <s v="SO - 0007964"/>
    <s v="Online"/>
    <s v="WARE-PUJ1005"/>
    <d v="2020-09-26T00:00:00"/>
    <x v="930"/>
    <d v="2020-12-28T00:00:00"/>
    <x v="677"/>
    <n v="15"/>
    <s v="USD"/>
    <x v="24"/>
    <n v="16"/>
    <n v="41"/>
    <n v="281"/>
    <x v="1"/>
    <n v="33"/>
    <n v="7.4999999999999997E-2"/>
    <n v="1802.3"/>
    <n v="1477.886"/>
    <n v="3334.2550000000001"/>
    <n v="378.48300000000017"/>
  </r>
  <r>
    <s v="SO - 0007965"/>
    <s v="In-Store"/>
    <s v="WARE-NMK1003"/>
    <d v="2020-09-26T00:00:00"/>
    <x v="930"/>
    <d v="2021-01-13T00:00:00"/>
    <x v="677"/>
    <n v="15"/>
    <s v="USD"/>
    <x v="14"/>
    <n v="7"/>
    <n v="48"/>
    <n v="131"/>
    <x v="1"/>
    <n v="3"/>
    <n v="7.4999999999999997E-2"/>
    <n v="5849.1"/>
    <n v="4328.3339999999998"/>
    <n v="10820.835000000001"/>
    <n v="2164.1670000000013"/>
  </r>
  <r>
    <s v="SO - 0007966"/>
    <s v="Online"/>
    <s v="WARE-NMK1003"/>
    <d v="2020-09-26T00:00:00"/>
    <x v="930"/>
    <d v="2021-01-10T00:00:00"/>
    <x v="671"/>
    <n v="20"/>
    <s v="USD"/>
    <x v="20"/>
    <n v="17"/>
    <n v="50"/>
    <n v="161"/>
    <x v="1"/>
    <n v="14"/>
    <n v="0.05"/>
    <n v="938"/>
    <n v="637.84"/>
    <n v="2673.2999999999997"/>
    <n v="759.77999999999975"/>
  </r>
  <r>
    <s v="SO - 0007967"/>
    <s v="In-Store"/>
    <s v="WARE-PUJ1005"/>
    <d v="2020-06-18T00:00:00"/>
    <x v="930"/>
    <d v="2020-12-28T00:00:00"/>
    <x v="667"/>
    <n v="19"/>
    <s v="USD"/>
    <x v="14"/>
    <n v="7"/>
    <n v="12"/>
    <n v="297"/>
    <x v="1"/>
    <n v="11"/>
    <n v="0.15"/>
    <n v="1882.7"/>
    <n v="997.83100000000013"/>
    <n v="4800.8850000000002"/>
    <n v="1807.3919999999998"/>
  </r>
  <r>
    <s v="SO - 0007968"/>
    <s v="In-Store"/>
    <s v="WARE-NMK1003"/>
    <d v="2020-09-26T00:00:00"/>
    <x v="930"/>
    <d v="2020-12-23T00:00:00"/>
    <x v="674"/>
    <n v="13"/>
    <s v="USD"/>
    <x v="10"/>
    <n v="9"/>
    <n v="23"/>
    <n v="102"/>
    <x v="4"/>
    <n v="10"/>
    <n v="7.4999999999999997E-2"/>
    <n v="3926.2000000000003"/>
    <n v="1923.8380000000002"/>
    <n v="21790.410000000003"/>
    <n v="10247.382000000001"/>
  </r>
  <r>
    <s v="SO - 0007969"/>
    <s v="Online"/>
    <s v="WARE-PUJ1005"/>
    <d v="2020-09-26T00:00:00"/>
    <x v="930"/>
    <d v="2021-01-08T00:00:00"/>
    <x v="671"/>
    <n v="20"/>
    <s v="USD"/>
    <x v="20"/>
    <n v="17"/>
    <n v="13"/>
    <n v="296"/>
    <x v="2"/>
    <n v="37"/>
    <n v="0.1"/>
    <n v="1876"/>
    <n v="1331.96"/>
    <n v="8442"/>
    <n v="1782.1999999999998"/>
  </r>
  <r>
    <s v="SO - 0007970"/>
    <s v="In-Store"/>
    <s v="WARE-NMK1003"/>
    <d v="2020-06-18T00:00:00"/>
    <x v="931"/>
    <d v="2020-12-20T00:00:00"/>
    <x v="668"/>
    <n v="13"/>
    <s v="USD"/>
    <x v="27"/>
    <n v="1"/>
    <n v="43"/>
    <n v="132"/>
    <x v="1"/>
    <n v="29"/>
    <n v="0.1"/>
    <n v="3993.2000000000003"/>
    <n v="2954.9680000000003"/>
    <n v="17969.400000000001"/>
    <n v="3194.5599999999995"/>
  </r>
  <r>
    <s v="SO - 0007971"/>
    <s v="Distributor"/>
    <s v="WARE-NMK1003"/>
    <d v="2020-06-18T00:00:00"/>
    <x v="931"/>
    <d v="2020-12-24T00:00:00"/>
    <x v="667"/>
    <n v="18"/>
    <s v="USD"/>
    <x v="12"/>
    <n v="25"/>
    <n v="32"/>
    <n v="177"/>
    <x v="1"/>
    <n v="43"/>
    <n v="0.2"/>
    <n v="6472.2"/>
    <n v="4012.7639999999997"/>
    <n v="10355.52"/>
    <n v="2329.9920000000011"/>
  </r>
  <r>
    <s v="SO - 0007972"/>
    <s v="In-Store"/>
    <s v="WARE-NBV1002"/>
    <d v="2020-09-26T00:00:00"/>
    <x v="931"/>
    <d v="2021-01-11T00:00:00"/>
    <x v="679"/>
    <n v="25"/>
    <s v="USD"/>
    <x v="27"/>
    <n v="1"/>
    <n v="25"/>
    <n v="81"/>
    <x v="0"/>
    <n v="12"/>
    <n v="0.3"/>
    <n v="3912.8"/>
    <n v="1839.0160000000001"/>
    <n v="10955.84"/>
    <n v="3599.7759999999998"/>
  </r>
  <r>
    <s v="SO - 0007973"/>
    <s v="Wholesale"/>
    <s v="WARE-NMK1003"/>
    <d v="2020-09-26T00:00:00"/>
    <x v="931"/>
    <d v="2021-01-12T00:00:00"/>
    <x v="666"/>
    <n v="8"/>
    <s v="USD"/>
    <x v="25"/>
    <n v="27"/>
    <n v="29"/>
    <n v="135"/>
    <x v="1"/>
    <n v="26"/>
    <n v="0.05"/>
    <n v="5386.8"/>
    <n v="2908.8720000000003"/>
    <n v="25587.3"/>
    <n v="11042.939999999999"/>
  </r>
  <r>
    <s v="SO - 0007974"/>
    <s v="Online"/>
    <s v="WARE-PUJ1005"/>
    <d v="2020-09-26T00:00:00"/>
    <x v="931"/>
    <d v="2020-12-19T00:00:00"/>
    <x v="678"/>
    <n v="21"/>
    <s v="USD"/>
    <x v="19"/>
    <n v="19"/>
    <n v="38"/>
    <n v="282"/>
    <x v="1"/>
    <n v="44"/>
    <n v="0.05"/>
    <n v="730.30000000000007"/>
    <n v="460.08900000000006"/>
    <n v="4162.71"/>
    <n v="1402.1759999999995"/>
  </r>
  <r>
    <s v="SO - 0007975"/>
    <s v="In-Store"/>
    <s v="WARE-NBV1002"/>
    <d v="2020-09-26T00:00:00"/>
    <x v="931"/>
    <d v="2020-12-25T00:00:00"/>
    <x v="669"/>
    <n v="11"/>
    <s v="USD"/>
    <x v="13"/>
    <n v="2"/>
    <n v="33"/>
    <n v="86"/>
    <x v="1"/>
    <n v="17"/>
    <n v="0.1"/>
    <n v="2264.6"/>
    <n v="1471.99"/>
    <n v="6114.4199999999992"/>
    <n v="1698.4499999999989"/>
  </r>
  <r>
    <s v="SO - 0007976"/>
    <s v="Online"/>
    <s v="WARE-NMK1003"/>
    <d v="2020-09-26T00:00:00"/>
    <x v="931"/>
    <d v="2021-01-12T00:00:00"/>
    <x v="666"/>
    <n v="8"/>
    <s v="USD"/>
    <x v="18"/>
    <n v="13"/>
    <n v="29"/>
    <n v="98"/>
    <x v="0"/>
    <n v="5"/>
    <n v="0.05"/>
    <n v="984.9"/>
    <n v="482.601"/>
    <n v="6549.585"/>
    <n v="3171.3780000000002"/>
  </r>
  <r>
    <s v="SO - 0007977"/>
    <s v="Wholesale"/>
    <s v="WARE-UHY1004"/>
    <d v="2020-09-26T00:00:00"/>
    <x v="931"/>
    <d v="2020-12-28T00:00:00"/>
    <x v="680"/>
    <n v="29"/>
    <s v="USD"/>
    <x v="21"/>
    <n v="26"/>
    <n v="10"/>
    <n v="211"/>
    <x v="0"/>
    <n v="38"/>
    <n v="7.4999999999999997E-2"/>
    <n v="2854.2000000000003"/>
    <n v="2197.7340000000004"/>
    <n v="15840.810000000001"/>
    <n v="2654.405999999999"/>
  </r>
  <r>
    <s v="SO - 0007978"/>
    <s v="In-Store"/>
    <s v="WARE-NMK1003"/>
    <d v="2020-06-18T00:00:00"/>
    <x v="931"/>
    <d v="2020-12-22T00:00:00"/>
    <x v="659"/>
    <n v="6"/>
    <s v="USD"/>
    <x v="10"/>
    <n v="9"/>
    <n v="34"/>
    <n v="133"/>
    <x v="1"/>
    <n v="45"/>
    <n v="7.4999999999999997E-2"/>
    <n v="268"/>
    <n v="160.79999999999998"/>
    <n v="1983.2"/>
    <n v="696.80000000000018"/>
  </r>
  <r>
    <s v="SO - 0007979"/>
    <s v="Distributor"/>
    <s v="WARE-XYS1001"/>
    <d v="2020-09-26T00:00:00"/>
    <x v="931"/>
    <d v="2021-01-12T00:00:00"/>
    <x v="671"/>
    <n v="19"/>
    <s v="USD"/>
    <x v="2"/>
    <n v="21"/>
    <n v="44"/>
    <n v="17"/>
    <x v="0"/>
    <n v="5"/>
    <n v="0.2"/>
    <n v="6398.5"/>
    <n v="4542.9349999999995"/>
    <n v="15356.400000000001"/>
    <n v="1727.595000000003"/>
  </r>
  <r>
    <s v="SO - 0007980"/>
    <s v="Wholesale"/>
    <s v="WARE-NMK1003"/>
    <d v="2020-09-26T00:00:00"/>
    <x v="931"/>
    <d v="2020-12-21T00:00:00"/>
    <x v="670"/>
    <n v="4"/>
    <s v="USD"/>
    <x v="21"/>
    <n v="26"/>
    <n v="13"/>
    <n v="106"/>
    <x v="1"/>
    <n v="26"/>
    <n v="7.4999999999999997E-2"/>
    <n v="3597.9"/>
    <n v="1726.992"/>
    <n v="16640.287500000002"/>
    <n v="8005.3275000000031"/>
  </r>
  <r>
    <s v="SO - 0007981"/>
    <s v="In-Store"/>
    <s v="WARE-NMK1003"/>
    <d v="2020-09-26T00:00:00"/>
    <x v="931"/>
    <d v="2021-01-11T00:00:00"/>
    <x v="675"/>
    <n v="7"/>
    <s v="USD"/>
    <x v="9"/>
    <n v="8"/>
    <n v="20"/>
    <n v="136"/>
    <x v="1"/>
    <n v="27"/>
    <n v="0.2"/>
    <n v="4020"/>
    <n v="3135.6"/>
    <n v="9648"/>
    <n v="241.20000000000073"/>
  </r>
  <r>
    <s v="SO - 0007982"/>
    <s v="In-Store"/>
    <s v="WARE-UHY1004"/>
    <d v="2020-09-26T00:00:00"/>
    <x v="932"/>
    <d v="2020-12-24T00:00:00"/>
    <x v="679"/>
    <n v="24"/>
    <s v="USD"/>
    <x v="14"/>
    <n v="7"/>
    <n v="26"/>
    <n v="234"/>
    <x v="1"/>
    <n v="35"/>
    <n v="0.05"/>
    <n v="2586.2000000000003"/>
    <n v="1784.4780000000001"/>
    <n v="2456.8900000000003"/>
    <n v="672.41200000000026"/>
  </r>
  <r>
    <s v="SO - 0007983"/>
    <s v="In-Store"/>
    <s v="WARE-NMK1003"/>
    <d v="2020-06-18T00:00:00"/>
    <x v="932"/>
    <d v="2021-01-08T00:00:00"/>
    <x v="672"/>
    <n v="14"/>
    <s v="USD"/>
    <x v="10"/>
    <n v="9"/>
    <n v="8"/>
    <n v="182"/>
    <x v="1"/>
    <n v="43"/>
    <n v="0.05"/>
    <n v="1065.3"/>
    <n v="617.87399999999991"/>
    <n v="4048.1399999999994"/>
    <n v="1576.6439999999998"/>
  </r>
  <r>
    <s v="SO - 0007984"/>
    <s v="In-Store"/>
    <s v="WARE-NMK1003"/>
    <d v="2020-09-26T00:00:00"/>
    <x v="932"/>
    <d v="2021-01-10T00:00:00"/>
    <x v="666"/>
    <n v="7"/>
    <s v="USD"/>
    <x v="14"/>
    <n v="7"/>
    <n v="13"/>
    <n v="140"/>
    <x v="2"/>
    <n v="1"/>
    <n v="0.3"/>
    <n v="3899.4"/>
    <n v="1949.7"/>
    <n v="8188.74"/>
    <n v="2339.6399999999994"/>
  </r>
  <r>
    <s v="SO - 0007985"/>
    <s v="In-Store"/>
    <s v="WARE-XYS1001"/>
    <d v="2020-09-26T00:00:00"/>
    <x v="932"/>
    <d v="2020-12-22T00:00:00"/>
    <x v="672"/>
    <n v="14"/>
    <s v="USD"/>
    <x v="22"/>
    <n v="11"/>
    <n v="7"/>
    <n v="16"/>
    <x v="2"/>
    <n v="37"/>
    <n v="0.05"/>
    <n v="884.4"/>
    <n v="512.952"/>
    <n v="5881.26"/>
    <n v="2290.5960000000005"/>
  </r>
  <r>
    <s v="SO - 0007986"/>
    <s v="Distributor"/>
    <s v="WARE-XYS1001"/>
    <d v="2020-06-18T00:00:00"/>
    <x v="932"/>
    <d v="2020-12-27T00:00:00"/>
    <x v="671"/>
    <n v="18"/>
    <s v="USD"/>
    <x v="2"/>
    <n v="21"/>
    <n v="18"/>
    <n v="11"/>
    <x v="0"/>
    <n v="20"/>
    <n v="0.4"/>
    <n v="1132.3"/>
    <n v="532.18099999999993"/>
    <n v="4755.66"/>
    <n v="1030.3930000000005"/>
  </r>
  <r>
    <s v="SO - 0007987"/>
    <s v="In-Store"/>
    <s v="WARE-NMK1003"/>
    <d v="2020-09-26T00:00:00"/>
    <x v="932"/>
    <d v="2021-01-07T00:00:00"/>
    <x v="667"/>
    <n v="17"/>
    <s v="USD"/>
    <x v="22"/>
    <n v="11"/>
    <n v="42"/>
    <n v="119"/>
    <x v="2"/>
    <n v="4"/>
    <n v="7.4999999999999997E-2"/>
    <n v="2425.4"/>
    <n v="1479.4939999999999"/>
    <n v="2243.4950000000003"/>
    <n v="764.00100000000043"/>
  </r>
  <r>
    <s v="SO - 0007988"/>
    <s v="Distributor"/>
    <s v="WARE-XYS1001"/>
    <d v="2020-09-26T00:00:00"/>
    <x v="932"/>
    <d v="2021-01-14T00:00:00"/>
    <x v="659"/>
    <n v="5"/>
    <s v="USD"/>
    <x v="2"/>
    <n v="21"/>
    <n v="41"/>
    <n v="41"/>
    <x v="0"/>
    <n v="5"/>
    <n v="0.05"/>
    <n v="221.1"/>
    <n v="145.92600000000002"/>
    <n v="1680.36"/>
    <n v="512.95199999999977"/>
  </r>
  <r>
    <s v="SO - 0007989"/>
    <s v="In-Store"/>
    <s v="WARE-NMK1003"/>
    <d v="2020-09-26T00:00:00"/>
    <x v="933"/>
    <d v="2021-01-05T00:00:00"/>
    <x v="668"/>
    <n v="11"/>
    <s v="USD"/>
    <x v="14"/>
    <n v="7"/>
    <n v="36"/>
    <n v="162"/>
    <x v="1"/>
    <n v="2"/>
    <n v="0.1"/>
    <n v="1005"/>
    <n v="422.09999999999997"/>
    <n v="904.5"/>
    <n v="482.40000000000003"/>
  </r>
  <r>
    <s v="SO - 0007990"/>
    <s v="Online"/>
    <s v="WARE-NMK1003"/>
    <d v="2020-09-26T00:00:00"/>
    <x v="933"/>
    <d v="2021-01-08T00:00:00"/>
    <x v="678"/>
    <n v="19"/>
    <s v="USD"/>
    <x v="19"/>
    <n v="19"/>
    <n v="47"/>
    <n v="116"/>
    <x v="4"/>
    <n v="18"/>
    <n v="7.4999999999999997E-2"/>
    <n v="3993.2000000000003"/>
    <n v="2395.92"/>
    <n v="18468.55"/>
    <n v="6488.9499999999989"/>
  </r>
  <r>
    <s v="SO - 0007991"/>
    <s v="Online"/>
    <s v="WARE-NMK1003"/>
    <d v="2020-09-26T00:00:00"/>
    <x v="933"/>
    <d v="2021-01-02T00:00:00"/>
    <x v="681"/>
    <n v="24"/>
    <s v="USD"/>
    <x v="24"/>
    <n v="16"/>
    <n v="13"/>
    <n v="104"/>
    <x v="0"/>
    <n v="15"/>
    <n v="7.4999999999999997E-2"/>
    <n v="3906.1"/>
    <n v="1874.9279999999999"/>
    <n v="3613.1424999999999"/>
    <n v="1738.2145"/>
  </r>
  <r>
    <s v="SO - 0007992"/>
    <s v="Online"/>
    <s v="WARE-XYS1001"/>
    <d v="2020-09-26T00:00:00"/>
    <x v="933"/>
    <d v="2020-12-28T00:00:00"/>
    <x v="666"/>
    <n v="6"/>
    <s v="USD"/>
    <x v="23"/>
    <n v="15"/>
    <n v="18"/>
    <n v="18"/>
    <x v="1"/>
    <n v="11"/>
    <n v="0.1"/>
    <n v="1983.2"/>
    <n v="1566.7280000000001"/>
    <n v="12494.16"/>
    <n v="1527.0639999999985"/>
  </r>
  <r>
    <s v="SO - 0007993"/>
    <s v="In-Store"/>
    <s v="WARE-NMK1003"/>
    <d v="2020-09-26T00:00:00"/>
    <x v="933"/>
    <d v="2020-12-30T00:00:00"/>
    <x v="674"/>
    <n v="10"/>
    <s v="USD"/>
    <x v="26"/>
    <n v="3"/>
    <n v="3"/>
    <n v="155"/>
    <x v="1"/>
    <n v="17"/>
    <n v="0.2"/>
    <n v="1005"/>
    <n v="472.34999999999997"/>
    <n v="6432"/>
    <n v="2653.2000000000003"/>
  </r>
  <r>
    <s v="SO - 0007994"/>
    <s v="Online"/>
    <s v="WARE-NBV1002"/>
    <d v="2020-09-26T00:00:00"/>
    <x v="934"/>
    <d v="2021-01-04T00:00:00"/>
    <x v="659"/>
    <n v="3"/>
    <s v="USD"/>
    <x v="23"/>
    <n v="15"/>
    <n v="23"/>
    <n v="86"/>
    <x v="3"/>
    <n v="25"/>
    <n v="0.15"/>
    <n v="1742"/>
    <n v="975.5200000000001"/>
    <n v="10364.9"/>
    <n v="3536.2599999999993"/>
  </r>
  <r>
    <s v="SO - 0007995"/>
    <s v="Online"/>
    <s v="WARE-NBV1002"/>
    <d v="2020-09-26T00:00:00"/>
    <x v="934"/>
    <d v="2021-01-06T00:00:00"/>
    <x v="674"/>
    <n v="9"/>
    <s v="USD"/>
    <x v="19"/>
    <n v="19"/>
    <n v="18"/>
    <n v="73"/>
    <x v="1"/>
    <n v="35"/>
    <n v="0.05"/>
    <n v="964.80000000000007"/>
    <n v="781.48800000000006"/>
    <n v="6415.92"/>
    <n v="945.50399999999991"/>
  </r>
  <r>
    <s v="SO - 0007996"/>
    <s v="In-Store"/>
    <s v="WARE-NMK1003"/>
    <d v="2020-09-26T00:00:00"/>
    <x v="934"/>
    <d v="2020-12-30T00:00:00"/>
    <x v="666"/>
    <n v="5"/>
    <s v="USD"/>
    <x v="0"/>
    <n v="6"/>
    <n v="14"/>
    <n v="194"/>
    <x v="3"/>
    <n v="28"/>
    <n v="7.4999999999999997E-2"/>
    <n v="991.6"/>
    <n v="644.54000000000008"/>
    <n v="7337.84"/>
    <n v="2181.5199999999995"/>
  </r>
  <r>
    <s v="SO - 0007997"/>
    <s v="In-Store"/>
    <s v="WARE-NMK1003"/>
    <d v="2020-09-26T00:00:00"/>
    <x v="934"/>
    <d v="2021-01-01T00:00:00"/>
    <x v="669"/>
    <n v="8"/>
    <s v="USD"/>
    <x v="7"/>
    <n v="4"/>
    <n v="42"/>
    <n v="202"/>
    <x v="0"/>
    <n v="22"/>
    <n v="0.1"/>
    <n v="3993.2000000000003"/>
    <n v="2875.1040000000003"/>
    <n v="25157.160000000003"/>
    <n v="5031.4320000000007"/>
  </r>
  <r>
    <s v="SO - 0007998"/>
    <s v="Online"/>
    <s v="WARE-NMK1003"/>
    <d v="2020-09-26T00:00:00"/>
    <x v="934"/>
    <d v="2021-01-10T00:00:00"/>
    <x v="666"/>
    <n v="5"/>
    <s v="USD"/>
    <x v="16"/>
    <n v="18"/>
    <n v="30"/>
    <n v="146"/>
    <x v="1"/>
    <n v="40"/>
    <n v="0.1"/>
    <n v="2633.1"/>
    <n v="1158.5640000000001"/>
    <n v="2369.79"/>
    <n v="1211.2259999999999"/>
  </r>
  <r>
    <s v="SO - 0007999"/>
    <s v="In-Store"/>
    <s v="WARE-NMK1003"/>
    <d v="2020-09-26T00:00:00"/>
    <x v="934"/>
    <d v="2020-12-29T00:00:00"/>
    <x v="667"/>
    <n v="15"/>
    <s v="USD"/>
    <x v="11"/>
    <n v="5"/>
    <n v="35"/>
    <n v="113"/>
    <x v="2"/>
    <n v="8"/>
    <n v="7.4999999999999997E-2"/>
    <n v="777.2"/>
    <n v="606.21600000000001"/>
    <n v="4313.4600000000009"/>
    <n v="676.16400000000067"/>
  </r>
  <r>
    <s v="SO - 0008000"/>
    <s v="Online"/>
    <s v="WARE-UHY1004"/>
    <d v="2020-09-26T00:00:00"/>
    <x v="934"/>
    <d v="2021-01-12T00:00:00"/>
    <x v="668"/>
    <n v="10"/>
    <s v="USD"/>
    <x v="24"/>
    <n v="16"/>
    <n v="13"/>
    <n v="242"/>
    <x v="0"/>
    <n v="20"/>
    <n v="0.15"/>
    <n v="2546"/>
    <n v="1731.2800000000002"/>
    <n v="17312.8"/>
    <n v="3462.5599999999977"/>
  </r>
  <r>
    <s v="SO - 0008001"/>
    <s v="Online"/>
    <s v="WARE-XYS1001"/>
    <d v="2020-09-26T00:00:00"/>
    <x v="934"/>
    <d v="2021-01-12T00:00:00"/>
    <x v="675"/>
    <n v="4"/>
    <s v="USD"/>
    <x v="16"/>
    <n v="18"/>
    <n v="11"/>
    <n v="22"/>
    <x v="1"/>
    <n v="2"/>
    <n v="7.4999999999999997E-2"/>
    <n v="167.5"/>
    <n v="72.025000000000006"/>
    <n v="1239.5"/>
    <n v="663.3"/>
  </r>
  <r>
    <s v="SO - 0008002"/>
    <s v="Online"/>
    <s v="WARE-NMK1003"/>
    <d v="2020-09-26T00:00:00"/>
    <x v="934"/>
    <d v="2021-01-13T00:00:00"/>
    <x v="678"/>
    <n v="18"/>
    <s v="USD"/>
    <x v="23"/>
    <n v="15"/>
    <n v="38"/>
    <n v="155"/>
    <x v="0"/>
    <n v="15"/>
    <n v="0.15"/>
    <n v="3551"/>
    <n v="2308.15"/>
    <n v="15091.75"/>
    <n v="3551"/>
  </r>
  <r>
    <s v="SO - 0008003"/>
    <s v="Online"/>
    <s v="WARE-PUJ1005"/>
    <d v="2020-06-18T00:00:00"/>
    <x v="934"/>
    <d v="2020-12-27T00:00:00"/>
    <x v="678"/>
    <n v="18"/>
    <s v="USD"/>
    <x v="19"/>
    <n v="19"/>
    <n v="31"/>
    <n v="303"/>
    <x v="1"/>
    <n v="26"/>
    <n v="0.4"/>
    <n v="5152.3"/>
    <n v="2112.4429999999998"/>
    <n v="12365.52"/>
    <n v="3915.7480000000014"/>
  </r>
  <r>
    <s v="SO - 0008004"/>
    <s v="Distributor"/>
    <s v="WARE-UHY1004"/>
    <d v="2020-09-26T00:00:00"/>
    <x v="935"/>
    <d v="2021-01-15T00:00:00"/>
    <x v="682"/>
    <n v="28"/>
    <s v="USD"/>
    <x v="8"/>
    <n v="23"/>
    <n v="26"/>
    <n v="217"/>
    <x v="2"/>
    <n v="16"/>
    <n v="7.4999999999999997E-2"/>
    <n v="911.2"/>
    <n v="583.16800000000001"/>
    <n v="3371.4400000000005"/>
    <n v="1038.7680000000005"/>
  </r>
  <r>
    <s v="SO - 0008005"/>
    <s v="Wholesale"/>
    <s v="WARE-XYS1001"/>
    <d v="2020-09-26T00:00:00"/>
    <x v="935"/>
    <d v="2020-12-27T00:00:00"/>
    <x v="671"/>
    <n v="15"/>
    <s v="USD"/>
    <x v="21"/>
    <n v="26"/>
    <n v="29"/>
    <n v="19"/>
    <x v="1"/>
    <n v="21"/>
    <n v="0.05"/>
    <n v="2847.5"/>
    <n v="1395.2749999999999"/>
    <n v="21641"/>
    <n v="10478.800000000001"/>
  </r>
  <r>
    <s v="SO - 0008006"/>
    <s v="Distributor"/>
    <s v="WARE-NMK1003"/>
    <d v="2020-09-26T00:00:00"/>
    <x v="935"/>
    <d v="2021-01-14T00:00:00"/>
    <x v="678"/>
    <n v="17"/>
    <s v="USD"/>
    <x v="17"/>
    <n v="20"/>
    <n v="29"/>
    <n v="116"/>
    <x v="1"/>
    <n v="41"/>
    <n v="0.2"/>
    <n v="3825.7000000000003"/>
    <n v="3251.8450000000003"/>
    <n v="9181.68"/>
    <n v="-573.85499999999956"/>
  </r>
  <r>
    <s v="SO - 0008007"/>
    <s v="Wholesale"/>
    <s v="WARE-PUJ1005"/>
    <d v="2020-09-26T00:00:00"/>
    <x v="935"/>
    <d v="2021-01-04T00:00:00"/>
    <x v="667"/>
    <n v="14"/>
    <s v="USD"/>
    <x v="21"/>
    <n v="26"/>
    <n v="38"/>
    <n v="288"/>
    <x v="2"/>
    <n v="37"/>
    <n v="7.4999999999999997E-2"/>
    <n v="3953"/>
    <n v="2688.0400000000004"/>
    <n v="25595.675000000003"/>
    <n v="6779.3950000000004"/>
  </r>
  <r>
    <s v="SO - 0008008"/>
    <s v="Distributor"/>
    <s v="WARE-XYS1001"/>
    <d v="2020-09-26T00:00:00"/>
    <x v="935"/>
    <d v="2021-01-04T00:00:00"/>
    <x v="683"/>
    <n v="24"/>
    <s v="USD"/>
    <x v="2"/>
    <n v="21"/>
    <n v="25"/>
    <n v="16"/>
    <x v="2"/>
    <n v="7"/>
    <n v="0.2"/>
    <n v="6210.9000000000005"/>
    <n v="3540.2130000000002"/>
    <n v="24843.600000000006"/>
    <n v="7142.5350000000035"/>
  </r>
  <r>
    <s v="SO - 0008009"/>
    <s v="Online"/>
    <s v="WARE-MKL1006"/>
    <d v="2020-09-26T00:00:00"/>
    <x v="935"/>
    <d v="2021-01-17T00:00:00"/>
    <x v="684"/>
    <n v="23"/>
    <s v="USD"/>
    <x v="5"/>
    <n v="12"/>
    <n v="31"/>
    <n v="349"/>
    <x v="1"/>
    <n v="29"/>
    <n v="0.05"/>
    <n v="1896.1000000000001"/>
    <n v="1611.6850000000002"/>
    <n v="3602.59"/>
    <n v="379.2199999999998"/>
  </r>
  <r>
    <s v="SO - 0008010"/>
    <s v="Online"/>
    <s v="WARE-XYS1001"/>
    <d v="2020-09-26T00:00:00"/>
    <x v="935"/>
    <d v="2020-12-27T00:00:00"/>
    <x v="676"/>
    <n v="18"/>
    <s v="USD"/>
    <x v="19"/>
    <n v="19"/>
    <n v="36"/>
    <n v="45"/>
    <x v="0"/>
    <n v="38"/>
    <n v="0.3"/>
    <n v="3912.8"/>
    <n v="2856.3440000000001"/>
    <n v="16433.760000000002"/>
    <n v="-704.30399999999645"/>
  </r>
  <r>
    <s v="SO - 0008011"/>
    <s v="Wholesale"/>
    <s v="WARE-XYS1001"/>
    <d v="2020-09-26T00:00:00"/>
    <x v="935"/>
    <d v="2021-01-13T00:00:00"/>
    <x v="671"/>
    <n v="15"/>
    <s v="USD"/>
    <x v="21"/>
    <n v="26"/>
    <n v="36"/>
    <n v="42"/>
    <x v="0"/>
    <n v="38"/>
    <n v="0.05"/>
    <n v="227.8"/>
    <n v="127.56800000000001"/>
    <n v="1514.8700000000001"/>
    <n v="621.89400000000001"/>
  </r>
  <r>
    <s v="SO - 0008012"/>
    <s v="In-Store"/>
    <s v="WARE-XYS1001"/>
    <d v="2020-09-26T00:00:00"/>
    <x v="935"/>
    <d v="2020-12-30T00:00:00"/>
    <x v="671"/>
    <n v="15"/>
    <s v="USD"/>
    <x v="22"/>
    <n v="11"/>
    <n v="38"/>
    <n v="19"/>
    <x v="1"/>
    <n v="35"/>
    <n v="0.05"/>
    <n v="1802.3"/>
    <n v="1117.4259999999999"/>
    <n v="1712.1849999999999"/>
    <n v="594.75900000000001"/>
  </r>
  <r>
    <s v="SO - 0008013"/>
    <s v="Distributor"/>
    <s v="WARE-NBV1002"/>
    <d v="2020-09-26T00:00:00"/>
    <x v="935"/>
    <d v="2020-12-30T00:00:00"/>
    <x v="674"/>
    <n v="8"/>
    <s v="USD"/>
    <x v="8"/>
    <n v="23"/>
    <n v="37"/>
    <n v="73"/>
    <x v="2"/>
    <n v="7"/>
    <n v="7.4999999999999997E-2"/>
    <n v="2378.5"/>
    <n v="1950.37"/>
    <n v="6600.3375000000005"/>
    <n v="749.22750000000087"/>
  </r>
  <r>
    <s v="SO - 0008014"/>
    <s v="Wholesale"/>
    <s v="WARE-PUJ1005"/>
    <d v="2020-09-26T00:00:00"/>
    <x v="935"/>
    <d v="2021-01-17T00:00:00"/>
    <x v="685"/>
    <n v="29"/>
    <s v="USD"/>
    <x v="21"/>
    <n v="26"/>
    <n v="44"/>
    <n v="300"/>
    <x v="0"/>
    <n v="19"/>
    <n v="7.4999999999999997E-2"/>
    <n v="4020"/>
    <n v="2211"/>
    <n v="3718.5"/>
    <n v="1507.5"/>
  </r>
  <r>
    <s v="SO - 0008015"/>
    <s v="In-Store"/>
    <s v="WARE-MKL1006"/>
    <d v="2020-09-26T00:00:00"/>
    <x v="935"/>
    <d v="2020-12-26T00:00:00"/>
    <x v="672"/>
    <n v="11"/>
    <s v="USD"/>
    <x v="6"/>
    <n v="10"/>
    <n v="48"/>
    <n v="350"/>
    <x v="1"/>
    <n v="33"/>
    <n v="0.15"/>
    <n v="207.70000000000002"/>
    <n v="122.54300000000001"/>
    <n v="1235.8150000000001"/>
    <n v="378.01400000000001"/>
  </r>
  <r>
    <s v="SO - 0008016"/>
    <s v="Distributor"/>
    <s v="WARE-MKL1006"/>
    <d v="2020-09-26T00:00:00"/>
    <x v="936"/>
    <d v="2021-01-11T00:00:00"/>
    <x v="680"/>
    <n v="24"/>
    <s v="USD"/>
    <x v="15"/>
    <n v="24"/>
    <n v="7"/>
    <n v="365"/>
    <x v="1"/>
    <n v="17"/>
    <n v="0.2"/>
    <n v="201"/>
    <n v="166.82999999999998"/>
    <n v="1286.4000000000001"/>
    <n v="-48.239999999999782"/>
  </r>
  <r>
    <s v="SO - 0008017"/>
    <s v="Online"/>
    <s v="WARE-NBV1002"/>
    <d v="2020-09-26T00:00:00"/>
    <x v="936"/>
    <d v="2020-12-24T00:00:00"/>
    <x v="673"/>
    <n v="15"/>
    <s v="USD"/>
    <x v="1"/>
    <n v="14"/>
    <n v="27"/>
    <n v="82"/>
    <x v="1"/>
    <n v="35"/>
    <n v="0.4"/>
    <n v="1829.1000000000001"/>
    <n v="749.93100000000004"/>
    <n v="7682.22"/>
    <n v="2432.7030000000004"/>
  </r>
  <r>
    <s v="SO - 0008018"/>
    <s v="Online"/>
    <s v="WARE-NMK1003"/>
    <d v="2020-09-26T00:00:00"/>
    <x v="936"/>
    <d v="2020-12-31T00:00:00"/>
    <x v="681"/>
    <n v="21"/>
    <s v="USD"/>
    <x v="16"/>
    <n v="18"/>
    <n v="1"/>
    <n v="162"/>
    <x v="1"/>
    <n v="29"/>
    <n v="0.15"/>
    <n v="1943"/>
    <n v="1573.8300000000002"/>
    <n v="4954.6499999999996"/>
    <n v="233.15999999999894"/>
  </r>
  <r>
    <s v="SO - 0008019"/>
    <s v="In-Store"/>
    <s v="WARE-NMK1003"/>
    <d v="2020-09-26T00:00:00"/>
    <x v="936"/>
    <d v="2021-01-14T00:00:00"/>
    <x v="673"/>
    <n v="15"/>
    <s v="USD"/>
    <x v="26"/>
    <n v="3"/>
    <n v="7"/>
    <n v="92"/>
    <x v="0"/>
    <n v="15"/>
    <n v="0.1"/>
    <n v="6097"/>
    <n v="3353.3500000000004"/>
    <n v="27436.5"/>
    <n v="10669.75"/>
  </r>
  <r>
    <s v="SO - 0008020"/>
    <s v="Online"/>
    <s v="WARE-PUJ1005"/>
    <d v="2020-09-26T00:00:00"/>
    <x v="936"/>
    <d v="2020-12-29T00:00:00"/>
    <x v="672"/>
    <n v="10"/>
    <s v="USD"/>
    <x v="5"/>
    <n v="12"/>
    <n v="3"/>
    <n v="315"/>
    <x v="1"/>
    <n v="44"/>
    <n v="7.4999999999999997E-2"/>
    <n v="1139"/>
    <n v="785.91"/>
    <n v="3160.7250000000004"/>
    <n v="802.99500000000035"/>
  </r>
  <r>
    <s v="SO - 0008021"/>
    <s v="Online"/>
    <s v="WARE-UHY1004"/>
    <d v="2020-09-26T00:00:00"/>
    <x v="936"/>
    <d v="2021-01-02T00:00:00"/>
    <x v="678"/>
    <n v="16"/>
    <s v="USD"/>
    <x v="20"/>
    <n v="17"/>
    <n v="35"/>
    <n v="230"/>
    <x v="1"/>
    <n v="39"/>
    <n v="0.15"/>
    <n v="864.30000000000007"/>
    <n v="708.726"/>
    <n v="5877.2400000000007"/>
    <n v="207.4320000000007"/>
  </r>
  <r>
    <s v="SO - 0008022"/>
    <s v="In-Store"/>
    <s v="WARE-NMK1003"/>
    <d v="2020-09-26T00:00:00"/>
    <x v="936"/>
    <d v="2021-01-11T00:00:00"/>
    <x v="667"/>
    <n v="13"/>
    <s v="USD"/>
    <x v="7"/>
    <n v="4"/>
    <n v="48"/>
    <n v="180"/>
    <x v="0"/>
    <n v="12"/>
    <n v="7.4999999999999997E-2"/>
    <n v="3946.3"/>
    <n v="2683.4840000000004"/>
    <n v="14601.310000000001"/>
    <n v="3867.3739999999998"/>
  </r>
  <r>
    <s v="SO - 0008023"/>
    <s v="In-Store"/>
    <s v="WARE-UHY1004"/>
    <d v="2020-09-26T00:00:00"/>
    <x v="937"/>
    <d v="2021-01-20T00:00:00"/>
    <x v="674"/>
    <n v="6"/>
    <s v="USD"/>
    <x v="9"/>
    <n v="8"/>
    <n v="20"/>
    <n v="209"/>
    <x v="2"/>
    <n v="4"/>
    <n v="0.15"/>
    <n v="2921.2000000000003"/>
    <n v="1606.6600000000003"/>
    <n v="4966.04"/>
    <n v="1752.7199999999993"/>
  </r>
  <r>
    <s v="SO - 0008024"/>
    <s v="Distributor"/>
    <s v="WARE-PUJ1005"/>
    <d v="2020-09-26T00:00:00"/>
    <x v="937"/>
    <d v="2020-12-27T00:00:00"/>
    <x v="680"/>
    <n v="23"/>
    <s v="USD"/>
    <x v="8"/>
    <n v="23"/>
    <n v="16"/>
    <n v="276"/>
    <x v="0"/>
    <n v="42"/>
    <n v="0.05"/>
    <n v="1132.3"/>
    <n v="690.70299999999997"/>
    <n v="6454.1099999999988"/>
    <n v="2309.8919999999989"/>
  </r>
  <r>
    <s v="SO - 0008025"/>
    <s v="Distributor"/>
    <s v="WARE-UHY1004"/>
    <d v="2020-09-26T00:00:00"/>
    <x v="937"/>
    <d v="2021-01-10T00:00:00"/>
    <x v="682"/>
    <n v="26"/>
    <s v="USD"/>
    <x v="2"/>
    <n v="21"/>
    <n v="1"/>
    <n v="238"/>
    <x v="0"/>
    <n v="19"/>
    <n v="0.05"/>
    <n v="1125.6000000000001"/>
    <n v="562.80000000000007"/>
    <n v="4277.2800000000007"/>
    <n v="2026.0800000000004"/>
  </r>
  <r>
    <s v="SO - 0008026"/>
    <s v="In-Store"/>
    <s v="WARE-UHY1004"/>
    <d v="2020-09-26T00:00:00"/>
    <x v="937"/>
    <d v="2021-01-14T00:00:00"/>
    <x v="680"/>
    <n v="23"/>
    <s v="USD"/>
    <x v="26"/>
    <n v="3"/>
    <n v="2"/>
    <n v="207"/>
    <x v="2"/>
    <n v="13"/>
    <n v="0.05"/>
    <n v="2659.9"/>
    <n v="1808.7320000000002"/>
    <n v="20215.239999999998"/>
    <n v="5745.3839999999964"/>
  </r>
  <r>
    <s v="SO - 0008027"/>
    <s v="In-Store"/>
    <s v="WARE-NBV1002"/>
    <d v="2020-06-18T00:00:00"/>
    <x v="937"/>
    <d v="2021-01-02T00:00:00"/>
    <x v="677"/>
    <n v="8"/>
    <s v="USD"/>
    <x v="22"/>
    <n v="11"/>
    <n v="12"/>
    <n v="67"/>
    <x v="0"/>
    <n v="42"/>
    <n v="0.05"/>
    <n v="844.2"/>
    <n v="650.03400000000011"/>
    <n v="5613.93"/>
    <n v="1063.6919999999991"/>
  </r>
  <r>
    <s v="SO - 0008028"/>
    <s v="Distributor"/>
    <s v="WARE-UHY1004"/>
    <d v="2020-09-26T00:00:00"/>
    <x v="937"/>
    <d v="2021-01-12T00:00:00"/>
    <x v="684"/>
    <n v="21"/>
    <s v="USD"/>
    <x v="4"/>
    <n v="22"/>
    <n v="40"/>
    <n v="246"/>
    <x v="0"/>
    <n v="5"/>
    <n v="0.05"/>
    <n v="984.9"/>
    <n v="728.82600000000002"/>
    <n v="7485.24"/>
    <n v="1654.6319999999996"/>
  </r>
  <r>
    <s v="SO - 0008029"/>
    <s v="Online"/>
    <s v="WARE-PUJ1005"/>
    <d v="2020-09-26T00:00:00"/>
    <x v="937"/>
    <d v="2020-12-27T00:00:00"/>
    <x v="674"/>
    <n v="6"/>
    <s v="USD"/>
    <x v="18"/>
    <n v="13"/>
    <n v="40"/>
    <n v="318"/>
    <x v="1"/>
    <n v="14"/>
    <n v="7.4999999999999997E-2"/>
    <n v="3390.2000000000003"/>
    <n v="1729.0020000000002"/>
    <n v="18815.61"/>
    <n v="8441.598"/>
  </r>
  <r>
    <s v="SO - 0008030"/>
    <s v="Online"/>
    <s v="WARE-NMK1003"/>
    <d v="2020-09-26T00:00:00"/>
    <x v="938"/>
    <d v="2021-01-20T00:00:00"/>
    <x v="676"/>
    <n v="15"/>
    <s v="USD"/>
    <x v="20"/>
    <n v="17"/>
    <n v="11"/>
    <n v="90"/>
    <x v="0"/>
    <n v="19"/>
    <n v="0.15"/>
    <n v="5788.8"/>
    <n v="2431.2959999999998"/>
    <n v="4920.4800000000005"/>
    <n v="2489.1840000000007"/>
  </r>
  <r>
    <s v="SO - 0008031"/>
    <s v="Online"/>
    <s v="WARE-NMK1003"/>
    <d v="2020-09-26T00:00:00"/>
    <x v="938"/>
    <d v="2021-01-05T00:00:00"/>
    <x v="685"/>
    <n v="26"/>
    <s v="USD"/>
    <x v="1"/>
    <n v="14"/>
    <n v="17"/>
    <n v="145"/>
    <x v="0"/>
    <n v="19"/>
    <n v="0.05"/>
    <n v="1125.6000000000001"/>
    <n v="540.28800000000001"/>
    <n v="5346.6"/>
    <n v="2645.1600000000003"/>
  </r>
  <r>
    <s v="SO - 0008032"/>
    <s v="Wholesale"/>
    <s v="WARE-NMK1003"/>
    <d v="2020-09-26T00:00:00"/>
    <x v="938"/>
    <d v="2021-01-05T00:00:00"/>
    <x v="684"/>
    <n v="20"/>
    <s v="USD"/>
    <x v="25"/>
    <n v="27"/>
    <n v="38"/>
    <n v="188"/>
    <x v="3"/>
    <n v="47"/>
    <n v="0.05"/>
    <n v="2311.5"/>
    <n v="1964.7749999999999"/>
    <n v="6587.7749999999996"/>
    <n v="693.44999999999982"/>
  </r>
  <r>
    <s v="SO - 0008033"/>
    <s v="Online"/>
    <s v="WARE-XYS1001"/>
    <d v="2020-09-26T00:00:00"/>
    <x v="938"/>
    <d v="2020-12-31T00:00:00"/>
    <x v="677"/>
    <n v="7"/>
    <s v="USD"/>
    <x v="24"/>
    <n v="16"/>
    <n v="18"/>
    <n v="52"/>
    <x v="0"/>
    <n v="19"/>
    <n v="0.05"/>
    <n v="1869.3"/>
    <n v="1495.44"/>
    <n v="7103.3399999999992"/>
    <n v="1121.579999999999"/>
  </r>
  <r>
    <s v="SO - 0008034"/>
    <s v="Online"/>
    <s v="WARE-NMK1003"/>
    <d v="2020-09-26T00:00:00"/>
    <x v="938"/>
    <d v="2021-01-14T00:00:00"/>
    <x v="672"/>
    <n v="8"/>
    <s v="USD"/>
    <x v="23"/>
    <n v="15"/>
    <n v="17"/>
    <n v="92"/>
    <x v="1"/>
    <n v="43"/>
    <n v="0.1"/>
    <n v="998.30000000000007"/>
    <n v="588.99699999999996"/>
    <n v="6289.2900000000009"/>
    <n v="2166.3110000000015"/>
  </r>
  <r>
    <s v="SO - 0008035"/>
    <s v="In-Store"/>
    <s v="WARE-XYS1001"/>
    <d v="2020-09-26T00:00:00"/>
    <x v="938"/>
    <d v="2020-12-26T00:00:00"/>
    <x v="668"/>
    <n v="6"/>
    <s v="USD"/>
    <x v="7"/>
    <n v="4"/>
    <n v="41"/>
    <n v="45"/>
    <x v="1"/>
    <n v="32"/>
    <n v="0.1"/>
    <n v="221.1"/>
    <n v="159.19199999999998"/>
    <n v="1591.92"/>
    <n v="318.38400000000024"/>
  </r>
  <r>
    <s v="SO - 0008036"/>
    <s v="Wholesale"/>
    <s v="WARE-NMK1003"/>
    <d v="2020-09-26T00:00:00"/>
    <x v="938"/>
    <d v="2021-01-16T00:00:00"/>
    <x v="684"/>
    <n v="20"/>
    <s v="USD"/>
    <x v="25"/>
    <n v="27"/>
    <n v="9"/>
    <n v="128"/>
    <x v="3"/>
    <n v="6"/>
    <n v="7.4999999999999997E-2"/>
    <n v="268"/>
    <n v="201"/>
    <n v="247.9"/>
    <n v="46.900000000000006"/>
  </r>
  <r>
    <s v="SO - 0008037"/>
    <s v="In-Store"/>
    <s v="WARE-PUJ1005"/>
    <d v="2020-09-26T00:00:00"/>
    <x v="938"/>
    <d v="2021-01-12T00:00:00"/>
    <x v="676"/>
    <n v="15"/>
    <s v="USD"/>
    <x v="26"/>
    <n v="3"/>
    <n v="47"/>
    <n v="307"/>
    <x v="1"/>
    <n v="21"/>
    <n v="0.4"/>
    <n v="1715.2"/>
    <n v="1166.336"/>
    <n v="4116.4799999999996"/>
    <n v="-548.86400000000049"/>
  </r>
  <r>
    <s v="SO - 0008038"/>
    <s v="Online"/>
    <s v="WARE-PUJ1005"/>
    <d v="2020-09-26T00:00:00"/>
    <x v="938"/>
    <d v="2021-01-17T00:00:00"/>
    <x v="667"/>
    <n v="11"/>
    <s v="USD"/>
    <x v="18"/>
    <n v="13"/>
    <n v="28"/>
    <n v="300"/>
    <x v="1"/>
    <n v="32"/>
    <n v="0.2"/>
    <n v="1005"/>
    <n v="452.25"/>
    <n v="4824"/>
    <n v="2110.5"/>
  </r>
  <r>
    <s v="SO - 0008039"/>
    <s v="Wholesale"/>
    <s v="WARE-PUJ1005"/>
    <d v="2020-09-26T00:00:00"/>
    <x v="938"/>
    <d v="2021-01-11T00:00:00"/>
    <x v="673"/>
    <n v="13"/>
    <s v="USD"/>
    <x v="3"/>
    <n v="28"/>
    <n v="33"/>
    <n v="263"/>
    <x v="2"/>
    <n v="37"/>
    <n v="0.2"/>
    <n v="837.5"/>
    <n v="711.875"/>
    <n v="2680"/>
    <n v="-167.5"/>
  </r>
  <r>
    <s v="SO - 0008040"/>
    <s v="Online"/>
    <s v="WARE-MKL1006"/>
    <d v="2020-09-26T00:00:00"/>
    <x v="938"/>
    <d v="2021-01-19T00:00:00"/>
    <x v="684"/>
    <n v="20"/>
    <s v="USD"/>
    <x v="19"/>
    <n v="19"/>
    <n v="16"/>
    <n v="340"/>
    <x v="2"/>
    <n v="37"/>
    <n v="7.4999999999999997E-2"/>
    <n v="837.5"/>
    <n v="335"/>
    <n v="2324.0625"/>
    <n v="1319.0625"/>
  </r>
  <r>
    <s v="SO - 0008041"/>
    <s v="In-Store"/>
    <s v="WARE-NMK1003"/>
    <d v="2020-09-26T00:00:00"/>
    <x v="938"/>
    <d v="2021-01-16T00:00:00"/>
    <x v="677"/>
    <n v="7"/>
    <s v="USD"/>
    <x v="0"/>
    <n v="6"/>
    <n v="33"/>
    <n v="94"/>
    <x v="1"/>
    <n v="40"/>
    <n v="7.4999999999999997E-2"/>
    <n v="3899.4"/>
    <n v="1754.73"/>
    <n v="21641.670000000002"/>
    <n v="11113.29"/>
  </r>
  <r>
    <s v="SO - 0008042"/>
    <s v="Online"/>
    <s v="WARE-NMK1003"/>
    <d v="2020-09-26T00:00:00"/>
    <x v="939"/>
    <d v="2020-12-30T00:00:00"/>
    <x v="682"/>
    <n v="24"/>
    <s v="USD"/>
    <x v="18"/>
    <n v="13"/>
    <n v="11"/>
    <n v="126"/>
    <x v="1"/>
    <n v="29"/>
    <n v="0.05"/>
    <n v="1105.5"/>
    <n v="619.08000000000004"/>
    <n v="8401.7999999999993"/>
    <n v="3449.1599999999989"/>
  </r>
  <r>
    <s v="SO - 0008043"/>
    <s v="In-Store"/>
    <s v="WARE-XYS1001"/>
    <d v="2020-09-26T00:00:00"/>
    <x v="939"/>
    <d v="2021-01-16T00:00:00"/>
    <x v="680"/>
    <n v="21"/>
    <s v="USD"/>
    <x v="0"/>
    <n v="6"/>
    <n v="25"/>
    <n v="19"/>
    <x v="0"/>
    <n v="42"/>
    <n v="0.1"/>
    <n v="268"/>
    <n v="142.04000000000002"/>
    <n v="964.80000000000007"/>
    <n v="396.64"/>
  </r>
  <r>
    <s v="SO - 0008044"/>
    <s v="Distributor"/>
    <s v="WARE-NMK1003"/>
    <d v="2020-09-26T00:00:00"/>
    <x v="939"/>
    <d v="2021-01-17T00:00:00"/>
    <x v="678"/>
    <n v="13"/>
    <s v="USD"/>
    <x v="15"/>
    <n v="24"/>
    <n v="36"/>
    <n v="166"/>
    <x v="2"/>
    <n v="1"/>
    <n v="0.15"/>
    <n v="2485.7000000000003"/>
    <n v="1342.2780000000002"/>
    <n v="16902.760000000002"/>
    <n v="6164.5360000000001"/>
  </r>
  <r>
    <s v="SO - 0008045"/>
    <s v="Online"/>
    <s v="WARE-NMK1003"/>
    <d v="2020-09-26T00:00:00"/>
    <x v="939"/>
    <d v="2021-01-18T00:00:00"/>
    <x v="673"/>
    <n v="12"/>
    <s v="USD"/>
    <x v="23"/>
    <n v="15"/>
    <n v="49"/>
    <n v="129"/>
    <x v="2"/>
    <n v="37"/>
    <n v="7.4999999999999997E-2"/>
    <n v="6284.6"/>
    <n v="4650.6040000000003"/>
    <n v="23253.020000000004"/>
    <n v="4650.604000000003"/>
  </r>
  <r>
    <s v="SO - 0008046"/>
    <s v="In-Store"/>
    <s v="WARE-NMK1003"/>
    <d v="2020-09-26T00:00:00"/>
    <x v="939"/>
    <d v="2021-01-21T00:00:00"/>
    <x v="671"/>
    <n v="11"/>
    <s v="USD"/>
    <x v="9"/>
    <n v="8"/>
    <n v="39"/>
    <n v="101"/>
    <x v="3"/>
    <n v="6"/>
    <n v="0.1"/>
    <n v="1949.7"/>
    <n v="857.86800000000005"/>
    <n v="5264.1900000000005"/>
    <n v="2690.5860000000002"/>
  </r>
  <r>
    <s v="SO - 0008047"/>
    <s v="Online"/>
    <s v="WARE-PUJ1005"/>
    <d v="2020-09-26T00:00:00"/>
    <x v="940"/>
    <d v="2021-01-22T00:00:00"/>
    <x v="673"/>
    <n v="11"/>
    <s v="USD"/>
    <x v="16"/>
    <n v="18"/>
    <n v="21"/>
    <n v="307"/>
    <x v="3"/>
    <n v="25"/>
    <n v="7.4999999999999997E-2"/>
    <n v="1721.9"/>
    <n v="1033.1400000000001"/>
    <n v="3185.5150000000003"/>
    <n v="1119.2350000000001"/>
  </r>
  <r>
    <s v="SO - 0008048"/>
    <s v="Wholesale"/>
    <s v="WARE-UHY1004"/>
    <d v="2020-09-26T00:00:00"/>
    <x v="940"/>
    <d v="2021-01-21T00:00:00"/>
    <x v="686"/>
    <n v="27"/>
    <s v="USD"/>
    <x v="21"/>
    <n v="26"/>
    <n v="17"/>
    <n v="219"/>
    <x v="2"/>
    <n v="37"/>
    <n v="0.05"/>
    <n v="1755.4"/>
    <n v="1351.6580000000001"/>
    <n v="13341.04"/>
    <n v="2527.7759999999998"/>
  </r>
  <r>
    <s v="SO - 0008049"/>
    <s v="Online"/>
    <s v="WARE-UHY1004"/>
    <d v="2020-09-26T00:00:00"/>
    <x v="940"/>
    <d v="2021-01-22T00:00:00"/>
    <x v="677"/>
    <n v="5"/>
    <s v="USD"/>
    <x v="23"/>
    <n v="15"/>
    <n v="11"/>
    <n v="250"/>
    <x v="1"/>
    <n v="33"/>
    <n v="7.4999999999999997E-2"/>
    <n v="3222.7000000000003"/>
    <n v="1933.6200000000001"/>
    <n v="23847.980000000003"/>
    <n v="8379.0200000000023"/>
  </r>
  <r>
    <s v="SO - 0008050"/>
    <s v="Wholesale"/>
    <s v="WARE-NMK1003"/>
    <d v="2020-09-26T00:00:00"/>
    <x v="940"/>
    <d v="2021-01-16T00:00:00"/>
    <x v="672"/>
    <n v="6"/>
    <s v="USD"/>
    <x v="3"/>
    <n v="28"/>
    <n v="7"/>
    <n v="95"/>
    <x v="1"/>
    <n v="2"/>
    <n v="0.1"/>
    <n v="2318.2000000000003"/>
    <n v="1483.6480000000001"/>
    <n v="8345.52"/>
    <n v="2410.9279999999999"/>
  </r>
  <r>
    <s v="SO - 0008051"/>
    <s v="Online"/>
    <s v="WARE-NBV1002"/>
    <d v="2020-09-26T00:00:00"/>
    <x v="940"/>
    <d v="2021-01-22T00:00:00"/>
    <x v="672"/>
    <n v="6"/>
    <s v="USD"/>
    <x v="24"/>
    <n v="16"/>
    <n v="17"/>
    <n v="77"/>
    <x v="0"/>
    <n v="5"/>
    <n v="0.1"/>
    <n v="3872.6"/>
    <n v="2981.902"/>
    <n v="3485.34"/>
    <n v="503.4380000000001"/>
  </r>
  <r>
    <s v="SO - 0008052"/>
    <s v="In-Store"/>
    <s v="WARE-PUJ1005"/>
    <d v="2020-09-26T00:00:00"/>
    <x v="940"/>
    <d v="2021-01-04T00:00:00"/>
    <x v="683"/>
    <n v="19"/>
    <s v="USD"/>
    <x v="13"/>
    <n v="2"/>
    <n v="41"/>
    <n v="277"/>
    <x v="0"/>
    <n v="20"/>
    <n v="7.4999999999999997E-2"/>
    <n v="1045.2"/>
    <n v="438.98399999999998"/>
    <n v="5800.8600000000006"/>
    <n v="3166.9560000000006"/>
  </r>
  <r>
    <s v="SO - 0008053"/>
    <s v="Online"/>
    <s v="WARE-UHY1004"/>
    <d v="2020-09-26T00:00:00"/>
    <x v="940"/>
    <d v="2021-01-15T00:00:00"/>
    <x v="677"/>
    <n v="5"/>
    <s v="USD"/>
    <x v="18"/>
    <n v="13"/>
    <n v="18"/>
    <n v="224"/>
    <x v="1"/>
    <n v="41"/>
    <n v="0.05"/>
    <n v="1139"/>
    <n v="956.76"/>
    <n v="5410.25"/>
    <n v="626.44999999999982"/>
  </r>
  <r>
    <s v="SO - 0008054"/>
    <s v="Online"/>
    <s v="WARE-NMK1003"/>
    <d v="2020-09-26T00:00:00"/>
    <x v="940"/>
    <d v="2021-01-21T00:00:00"/>
    <x v="678"/>
    <n v="12"/>
    <s v="USD"/>
    <x v="1"/>
    <n v="14"/>
    <n v="7"/>
    <n v="189"/>
    <x v="1"/>
    <n v="27"/>
    <n v="0.05"/>
    <n v="1266.3"/>
    <n v="810.43200000000002"/>
    <n v="8420.8950000000004"/>
    <n v="2747.8710000000001"/>
  </r>
  <r>
    <s v="SO - 0008055"/>
    <s v="Online"/>
    <s v="WARE-UHY1004"/>
    <d v="2020-09-26T00:00:00"/>
    <x v="941"/>
    <d v="2020-12-29T00:00:00"/>
    <x v="667"/>
    <n v="8"/>
    <s v="USD"/>
    <x v="16"/>
    <n v="18"/>
    <n v="14"/>
    <n v="207"/>
    <x v="1"/>
    <n v="32"/>
    <n v="7.4999999999999997E-2"/>
    <n v="5554.3"/>
    <n v="3499.2090000000003"/>
    <n v="20550.91"/>
    <n v="6554.0739999999987"/>
  </r>
  <r>
    <s v="SO - 0008056"/>
    <s v="Online"/>
    <s v="WARE-UHY1004"/>
    <d v="2020-09-26T00:00:00"/>
    <x v="941"/>
    <d v="2020-12-31T00:00:00"/>
    <x v="685"/>
    <n v="23"/>
    <s v="USD"/>
    <x v="24"/>
    <n v="16"/>
    <n v="15"/>
    <n v="211"/>
    <x v="1"/>
    <n v="17"/>
    <n v="7.4999999999999997E-2"/>
    <n v="1909.5"/>
    <n v="916.56"/>
    <n v="8831.4375"/>
    <n v="4248.6375000000007"/>
  </r>
  <r>
    <s v="SO - 0008057"/>
    <s v="In-Store"/>
    <s v="WARE-PUJ1005"/>
    <d v="2020-09-26T00:00:00"/>
    <x v="941"/>
    <d v="2021-01-10T00:00:00"/>
    <x v="682"/>
    <n v="22"/>
    <s v="USD"/>
    <x v="0"/>
    <n v="6"/>
    <n v="8"/>
    <n v="278"/>
    <x v="2"/>
    <n v="13"/>
    <n v="0.3"/>
    <n v="201"/>
    <n v="92.460000000000008"/>
    <n v="562.79999999999995"/>
    <n v="192.95999999999992"/>
  </r>
  <r>
    <s v="SO - 0008058"/>
    <s v="Online"/>
    <s v="WARE-NMK1003"/>
    <d v="2020-09-26T00:00:00"/>
    <x v="941"/>
    <d v="2021-01-08T00:00:00"/>
    <x v="687"/>
    <n v="30"/>
    <s v="USD"/>
    <x v="23"/>
    <n v="15"/>
    <n v="16"/>
    <n v="181"/>
    <x v="0"/>
    <n v="38"/>
    <n v="0.1"/>
    <n v="1018.4"/>
    <n v="651.77599999999995"/>
    <n v="3666.24"/>
    <n v="1059.136"/>
  </r>
  <r>
    <s v="SO - 0008059"/>
    <s v="Distributor"/>
    <s v="WARE-UHY1004"/>
    <d v="2020-09-26T00:00:00"/>
    <x v="941"/>
    <d v="2021-01-16T00:00:00"/>
    <x v="681"/>
    <n v="16"/>
    <s v="USD"/>
    <x v="8"/>
    <n v="23"/>
    <n v="13"/>
    <n v="225"/>
    <x v="1"/>
    <n v="44"/>
    <n v="7.4999999999999997E-2"/>
    <n v="1802.3"/>
    <n v="720.92000000000007"/>
    <n v="3334.2550000000001"/>
    <n v="1892.415"/>
  </r>
  <r>
    <s v="SO - 0008060"/>
    <s v="Online"/>
    <s v="WARE-PUJ1005"/>
    <d v="2020-09-26T00:00:00"/>
    <x v="941"/>
    <d v="2021-01-08T00:00:00"/>
    <x v="672"/>
    <n v="5"/>
    <s v="USD"/>
    <x v="5"/>
    <n v="12"/>
    <n v="8"/>
    <n v="263"/>
    <x v="0"/>
    <n v="5"/>
    <n v="0.4"/>
    <n v="1065.3"/>
    <n v="617.87399999999991"/>
    <n v="1917.5399999999997"/>
    <n v="63.917999999999893"/>
  </r>
  <r>
    <s v="SO - 0008061"/>
    <s v="Distributor"/>
    <s v="WARE-UHY1004"/>
    <d v="2020-09-26T00:00:00"/>
    <x v="941"/>
    <d v="2021-01-15T00:00:00"/>
    <x v="671"/>
    <n v="9"/>
    <s v="USD"/>
    <x v="2"/>
    <n v="21"/>
    <n v="25"/>
    <n v="260"/>
    <x v="0"/>
    <n v="38"/>
    <n v="7.4999999999999997E-2"/>
    <n v="1701.8"/>
    <n v="1191.26"/>
    <n v="12593.32"/>
    <n v="3063.24"/>
  </r>
  <r>
    <s v="SO - 0008062"/>
    <s v="Wholesale"/>
    <s v="WARE-PUJ1005"/>
    <d v="2020-09-26T00:00:00"/>
    <x v="941"/>
    <d v="2021-01-24T00:00:00"/>
    <x v="684"/>
    <n v="17"/>
    <s v="USD"/>
    <x v="21"/>
    <n v="26"/>
    <n v="45"/>
    <n v="278"/>
    <x v="0"/>
    <n v="5"/>
    <n v="0.05"/>
    <n v="3892.7000000000003"/>
    <n v="2724.89"/>
    <n v="18490.325000000001"/>
    <n v="4865.8750000000018"/>
  </r>
  <r>
    <s v="SO - 0008063"/>
    <s v="Wholesale"/>
    <s v="WARE-PUJ1005"/>
    <d v="2020-09-26T00:00:00"/>
    <x v="941"/>
    <d v="2021-01-05T00:00:00"/>
    <x v="684"/>
    <n v="17"/>
    <s v="USD"/>
    <x v="25"/>
    <n v="27"/>
    <n v="4"/>
    <n v="269"/>
    <x v="0"/>
    <n v="22"/>
    <n v="7.4999999999999997E-2"/>
    <n v="6472.2"/>
    <n v="4983.5940000000001"/>
    <n v="47894.28"/>
    <n v="8025.5279999999984"/>
  </r>
  <r>
    <s v="SO - 0008064"/>
    <s v="In-Store"/>
    <s v="WARE-PUJ1005"/>
    <d v="2020-09-26T00:00:00"/>
    <x v="941"/>
    <d v="2021-01-02T00:00:00"/>
    <x v="684"/>
    <n v="17"/>
    <s v="USD"/>
    <x v="26"/>
    <n v="3"/>
    <n v="12"/>
    <n v="320"/>
    <x v="1"/>
    <n v="17"/>
    <n v="7.4999999999999997E-2"/>
    <n v="944.7"/>
    <n v="689.63099999999997"/>
    <n v="2621.5425000000005"/>
    <n v="552.64950000000044"/>
  </r>
  <r>
    <s v="SO - 0008065"/>
    <s v="Online"/>
    <s v="WARE-MKL1006"/>
    <d v="2020-09-26T00:00:00"/>
    <x v="941"/>
    <d v="2021-01-19T00:00:00"/>
    <x v="678"/>
    <n v="11"/>
    <s v="USD"/>
    <x v="5"/>
    <n v="12"/>
    <n v="43"/>
    <n v="351"/>
    <x v="1"/>
    <n v="31"/>
    <n v="0.1"/>
    <n v="984.9"/>
    <n v="778.07100000000003"/>
    <n v="1772.82"/>
    <n v="216.67799999999988"/>
  </r>
  <r>
    <s v="SO - 0008066"/>
    <s v="Wholesale"/>
    <s v="WARE-XYS1001"/>
    <d v="2020-09-26T00:00:00"/>
    <x v="942"/>
    <d v="2021-01-11T00:00:00"/>
    <x v="685"/>
    <n v="22"/>
    <s v="USD"/>
    <x v="3"/>
    <n v="28"/>
    <n v="6"/>
    <n v="46"/>
    <x v="2"/>
    <n v="4"/>
    <n v="0.05"/>
    <n v="3906.1"/>
    <n v="3281.1239999999998"/>
    <n v="11132.384999999998"/>
    <n v="1289.012999999999"/>
  </r>
  <r>
    <s v="SO - 0008067"/>
    <s v="Online"/>
    <s v="WARE-NMK1003"/>
    <d v="2020-09-26T00:00:00"/>
    <x v="942"/>
    <d v="2021-01-02T00:00:00"/>
    <x v="688"/>
    <n v="28"/>
    <s v="USD"/>
    <x v="1"/>
    <n v="14"/>
    <n v="31"/>
    <n v="196"/>
    <x v="1"/>
    <n v="17"/>
    <n v="0.1"/>
    <n v="5862.5"/>
    <n v="3752"/>
    <n v="10552.5"/>
    <n v="3048.5"/>
  </r>
  <r>
    <s v="SO - 0008068"/>
    <s v="Online"/>
    <s v="WARE-XYS1001"/>
    <d v="2020-09-26T00:00:00"/>
    <x v="942"/>
    <d v="2021-01-24T00:00:00"/>
    <x v="679"/>
    <n v="14"/>
    <s v="USD"/>
    <x v="20"/>
    <n v="17"/>
    <n v="12"/>
    <n v="7"/>
    <x v="3"/>
    <n v="25"/>
    <n v="7.4999999999999997E-2"/>
    <n v="3403.6"/>
    <n v="2688.8440000000001"/>
    <n v="12593.32"/>
    <n v="1837.9439999999995"/>
  </r>
  <r>
    <s v="SO - 0008069"/>
    <s v="Wholesale"/>
    <s v="WARE-XYS1001"/>
    <d v="2020-09-26T00:00:00"/>
    <x v="942"/>
    <d v="2021-01-05T00:00:00"/>
    <x v="671"/>
    <n v="8"/>
    <s v="USD"/>
    <x v="3"/>
    <n v="28"/>
    <n v="16"/>
    <n v="46"/>
    <x v="1"/>
    <n v="40"/>
    <n v="0.4"/>
    <n v="6505.7"/>
    <n v="5139.5029999999997"/>
    <n v="31227.359999999997"/>
    <n v="-9888.6640000000007"/>
  </r>
  <r>
    <s v="SO - 0008070"/>
    <s v="In-Store"/>
    <s v="WARE-XYS1001"/>
    <d v="2020-09-26T00:00:00"/>
    <x v="942"/>
    <d v="2021-01-13T00:00:00"/>
    <x v="678"/>
    <n v="10"/>
    <s v="USD"/>
    <x v="10"/>
    <n v="9"/>
    <n v="36"/>
    <n v="21"/>
    <x v="1"/>
    <n v="27"/>
    <n v="0.1"/>
    <n v="2298.1"/>
    <n v="988.18299999999999"/>
    <n v="16546.32"/>
    <n v="8640.8559999999998"/>
  </r>
  <r>
    <s v="SO - 0008071"/>
    <s v="In-Store"/>
    <s v="WARE-UHY1004"/>
    <d v="2020-09-26T00:00:00"/>
    <x v="942"/>
    <d v="2021-01-04T00:00:00"/>
    <x v="667"/>
    <n v="7"/>
    <s v="USD"/>
    <x v="27"/>
    <n v="1"/>
    <n v="13"/>
    <n v="252"/>
    <x v="1"/>
    <n v="40"/>
    <n v="0.05"/>
    <n v="5427"/>
    <n v="2496.42"/>
    <n v="5155.6499999999996"/>
    <n v="2659.2299999999996"/>
  </r>
  <r>
    <s v="SO - 0008072"/>
    <s v="Wholesale"/>
    <s v="WARE-MKL1006"/>
    <d v="2020-09-26T00:00:00"/>
    <x v="942"/>
    <d v="2021-01-23T00:00:00"/>
    <x v="672"/>
    <n v="4"/>
    <s v="USD"/>
    <x v="21"/>
    <n v="26"/>
    <n v="15"/>
    <n v="348"/>
    <x v="1"/>
    <n v="21"/>
    <n v="7.4999999999999997E-2"/>
    <n v="1721.9"/>
    <n v="1033.1400000000001"/>
    <n v="9556.5450000000019"/>
    <n v="3357.7050000000017"/>
  </r>
  <r>
    <s v="SO - 0008073"/>
    <s v="In-Store"/>
    <s v="WARE-NMK1003"/>
    <d v="2020-09-26T00:00:00"/>
    <x v="942"/>
    <d v="2021-01-06T00:00:00"/>
    <x v="671"/>
    <n v="8"/>
    <s v="USD"/>
    <x v="6"/>
    <n v="10"/>
    <n v="22"/>
    <n v="145"/>
    <x v="1"/>
    <n v="14"/>
    <n v="0.05"/>
    <n v="2599.6"/>
    <n v="1065.836"/>
    <n v="9878.48"/>
    <n v="5615.1359999999995"/>
  </r>
  <r>
    <s v="SO - 0008074"/>
    <s v="Online"/>
    <s v="WARE-NMK1003"/>
    <d v="2020-09-26T00:00:00"/>
    <x v="942"/>
    <d v="2021-01-06T00:00:00"/>
    <x v="667"/>
    <n v="7"/>
    <s v="USD"/>
    <x v="1"/>
    <n v="14"/>
    <n v="33"/>
    <n v="111"/>
    <x v="1"/>
    <n v="2"/>
    <n v="0.05"/>
    <n v="6545.9000000000005"/>
    <n v="5498.5560000000005"/>
    <n v="18655.814999999999"/>
    <n v="2160.1469999999972"/>
  </r>
  <r>
    <s v="SO - 0008075"/>
    <s v="Distributor"/>
    <s v="WARE-XYS1001"/>
    <d v="2020-09-26T00:00:00"/>
    <x v="942"/>
    <d v="2021-01-02T00:00:00"/>
    <x v="676"/>
    <n v="11"/>
    <s v="USD"/>
    <x v="8"/>
    <n v="23"/>
    <n v="30"/>
    <n v="5"/>
    <x v="0"/>
    <n v="19"/>
    <n v="0.05"/>
    <n v="790.6"/>
    <n v="490.17200000000003"/>
    <n v="3755.35"/>
    <n v="1304.4899999999998"/>
  </r>
  <r>
    <s v="SO - 0008076"/>
    <s v="Online"/>
    <s v="WARE-XYS1001"/>
    <d v="2020-09-26T00:00:00"/>
    <x v="942"/>
    <d v="2021-01-11T00:00:00"/>
    <x v="678"/>
    <n v="10"/>
    <s v="USD"/>
    <x v="1"/>
    <n v="14"/>
    <n v="46"/>
    <n v="11"/>
    <x v="0"/>
    <n v="12"/>
    <n v="0.1"/>
    <n v="1038.5"/>
    <n v="664.64"/>
    <n v="934.65"/>
    <n v="270.01"/>
  </r>
  <r>
    <s v="SO - 0008077"/>
    <s v="Wholesale"/>
    <s v="WARE-NBV1002"/>
    <d v="2020-09-26T00:00:00"/>
    <x v="942"/>
    <d v="2021-01-23T00:00:00"/>
    <x v="682"/>
    <n v="21"/>
    <s v="USD"/>
    <x v="3"/>
    <n v="28"/>
    <n v="39"/>
    <n v="86"/>
    <x v="2"/>
    <n v="37"/>
    <n v="0.15"/>
    <n v="227.8"/>
    <n v="150.34800000000001"/>
    <n v="1355.41"/>
    <n v="302.97399999999993"/>
  </r>
  <r>
    <s v="SO - 0008078"/>
    <s v="Online"/>
    <s v="WARE-PUJ1005"/>
    <d v="2020-09-26T00:00:00"/>
    <x v="942"/>
    <d v="2021-01-17T00:00:00"/>
    <x v="673"/>
    <n v="9"/>
    <s v="USD"/>
    <x v="17"/>
    <n v="20"/>
    <n v="12"/>
    <n v="290"/>
    <x v="2"/>
    <n v="4"/>
    <n v="7.4999999999999997E-2"/>
    <n v="5855.8"/>
    <n v="2576.5520000000001"/>
    <n v="21666.460000000003"/>
    <n v="11360.252000000002"/>
  </r>
  <r>
    <s v="SO - 0008079"/>
    <s v="Wholesale"/>
    <s v="WARE-PUJ1005"/>
    <d v="2020-09-26T00:00:00"/>
    <x v="943"/>
    <d v="2021-01-08T00:00:00"/>
    <x v="667"/>
    <n v="6"/>
    <s v="USD"/>
    <x v="3"/>
    <n v="28"/>
    <n v="21"/>
    <n v="291"/>
    <x v="1"/>
    <n v="45"/>
    <n v="0.4"/>
    <n v="3852.5"/>
    <n v="1618.05"/>
    <n v="11557.5"/>
    <n v="3467.25"/>
  </r>
  <r>
    <s v="SO - 0008080"/>
    <s v="In-Store"/>
    <s v="WARE-NBV1002"/>
    <d v="2020-09-26T00:00:00"/>
    <x v="943"/>
    <d v="2021-01-20T00:00:00"/>
    <x v="676"/>
    <n v="10"/>
    <s v="USD"/>
    <x v="13"/>
    <n v="2"/>
    <n v="7"/>
    <n v="80"/>
    <x v="1"/>
    <n v="32"/>
    <n v="0.3"/>
    <n v="964.80000000000007"/>
    <n v="492.04800000000006"/>
    <n v="4727.5199999999995"/>
    <n v="1283.1839999999993"/>
  </r>
  <r>
    <s v="SO - 0008081"/>
    <s v="Online"/>
    <s v="WARE-NMK1003"/>
    <d v="2020-09-26T00:00:00"/>
    <x v="943"/>
    <d v="2021-01-03T00:00:00"/>
    <x v="676"/>
    <n v="10"/>
    <s v="USD"/>
    <x v="1"/>
    <n v="14"/>
    <n v="16"/>
    <n v="121"/>
    <x v="0"/>
    <n v="22"/>
    <n v="0.05"/>
    <n v="1862.6000000000001"/>
    <n v="1117.56"/>
    <n v="10616.82"/>
    <n v="3911.46"/>
  </r>
  <r>
    <s v="SO - 0008082"/>
    <s v="Distributor"/>
    <s v="WARE-PUJ1005"/>
    <d v="2020-09-26T00:00:00"/>
    <x v="943"/>
    <d v="2021-01-07T00:00:00"/>
    <x v="671"/>
    <n v="7"/>
    <s v="USD"/>
    <x v="4"/>
    <n v="22"/>
    <n v="12"/>
    <n v="279"/>
    <x v="1"/>
    <n v="17"/>
    <n v="0.1"/>
    <n v="1835.8"/>
    <n v="1303.4179999999999"/>
    <n v="1652.22"/>
    <n v="348.80200000000013"/>
  </r>
  <r>
    <s v="SO - 0008083"/>
    <s v="In-Store"/>
    <s v="WARE-NMK1003"/>
    <d v="2020-09-26T00:00:00"/>
    <x v="943"/>
    <d v="2021-01-21T00:00:00"/>
    <x v="681"/>
    <n v="14"/>
    <s v="USD"/>
    <x v="7"/>
    <n v="4"/>
    <n v="42"/>
    <n v="132"/>
    <x v="1"/>
    <n v="21"/>
    <n v="0.1"/>
    <n v="5051.8"/>
    <n v="4243.5119999999997"/>
    <n v="13639.860000000002"/>
    <n v="909.32400000000234"/>
  </r>
  <r>
    <s v="SO - 0008084"/>
    <s v="Distributor"/>
    <s v="WARE-NMK1003"/>
    <d v="2020-09-26T00:00:00"/>
    <x v="943"/>
    <d v="2021-01-20T00:00:00"/>
    <x v="689"/>
    <n v="29"/>
    <s v="USD"/>
    <x v="4"/>
    <n v="22"/>
    <n v="44"/>
    <n v="121"/>
    <x v="0"/>
    <n v="22"/>
    <n v="0.15"/>
    <n v="3959.7000000000003"/>
    <n v="2930.1780000000003"/>
    <n v="13462.980000000001"/>
    <n v="1742.268"/>
  </r>
  <r>
    <s v="SO - 0008085"/>
    <s v="In-Store"/>
    <s v="WARE-PUJ1005"/>
    <d v="2020-09-26T00:00:00"/>
    <x v="943"/>
    <d v="2021-01-11T00:00:00"/>
    <x v="673"/>
    <n v="8"/>
    <s v="USD"/>
    <x v="9"/>
    <n v="8"/>
    <n v="19"/>
    <n v="295"/>
    <x v="1"/>
    <n v="21"/>
    <n v="0.1"/>
    <n v="850.9"/>
    <n v="519.04899999999998"/>
    <n v="3829.05"/>
    <n v="1233.8050000000003"/>
  </r>
  <r>
    <s v="SO - 0008086"/>
    <s v="In-Store"/>
    <s v="WARE-NBV1002"/>
    <d v="2020-09-26T00:00:00"/>
    <x v="943"/>
    <d v="2021-01-09T00:00:00"/>
    <x v="678"/>
    <n v="9"/>
    <s v="USD"/>
    <x v="11"/>
    <n v="5"/>
    <n v="27"/>
    <n v="61"/>
    <x v="1"/>
    <n v="26"/>
    <n v="7.4999999999999997E-2"/>
    <n v="254.6"/>
    <n v="137.48400000000001"/>
    <n v="1413.03"/>
    <n v="588.12599999999998"/>
  </r>
  <r>
    <s v="SO - 0008087"/>
    <s v="In-Store"/>
    <s v="WARE-MKL1006"/>
    <d v="2020-09-26T00:00:00"/>
    <x v="944"/>
    <d v="2021-01-07T00:00:00"/>
    <x v="678"/>
    <n v="8"/>
    <s v="USD"/>
    <x v="10"/>
    <n v="9"/>
    <n v="41"/>
    <n v="339"/>
    <x v="1"/>
    <n v="29"/>
    <n v="7.4999999999999997E-2"/>
    <n v="234.5"/>
    <n v="121.94"/>
    <n v="216.91250000000002"/>
    <n v="94.972500000000025"/>
  </r>
  <r>
    <s v="SO - 0008088"/>
    <s v="Online"/>
    <s v="WARE-NMK1003"/>
    <d v="2020-09-26T00:00:00"/>
    <x v="944"/>
    <d v="2021-01-02T00:00:00"/>
    <x v="680"/>
    <n v="16"/>
    <s v="USD"/>
    <x v="1"/>
    <n v="14"/>
    <n v="29"/>
    <n v="202"/>
    <x v="1"/>
    <n v="3"/>
    <n v="0.05"/>
    <n v="3202.6"/>
    <n v="1921.56"/>
    <n v="18254.819999999996"/>
    <n v="6725.4599999999955"/>
  </r>
  <r>
    <s v="SO - 0008089"/>
    <s v="Online"/>
    <s v="WARE-UHY1004"/>
    <d v="2020-09-26T00:00:00"/>
    <x v="944"/>
    <d v="2021-01-23T00:00:00"/>
    <x v="671"/>
    <n v="6"/>
    <s v="USD"/>
    <x v="1"/>
    <n v="14"/>
    <n v="32"/>
    <n v="241"/>
    <x v="1"/>
    <n v="35"/>
    <n v="0.2"/>
    <n v="3825.7000000000003"/>
    <n v="2792.761"/>
    <n v="15302.800000000001"/>
    <n v="1338.9950000000008"/>
  </r>
  <r>
    <s v="SO - 0008090"/>
    <s v="Online"/>
    <s v="WARE-NMK1003"/>
    <d v="2020-09-26T00:00:00"/>
    <x v="944"/>
    <d v="2021-01-20T00:00:00"/>
    <x v="683"/>
    <n v="15"/>
    <s v="USD"/>
    <x v="17"/>
    <n v="20"/>
    <n v="42"/>
    <n v="112"/>
    <x v="1"/>
    <n v="36"/>
    <n v="0.1"/>
    <n v="1072"/>
    <n v="804"/>
    <n v="7718.4000000000005"/>
    <n v="1286.4000000000005"/>
  </r>
  <r>
    <s v="SO - 0008091"/>
    <s v="In-Store"/>
    <s v="WARE-UHY1004"/>
    <d v="2020-09-26T00:00:00"/>
    <x v="944"/>
    <d v="2021-01-13T00:00:00"/>
    <x v="685"/>
    <n v="20"/>
    <s v="USD"/>
    <x v="0"/>
    <n v="6"/>
    <n v="41"/>
    <n v="237"/>
    <x v="1"/>
    <n v="43"/>
    <n v="7.4999999999999997E-2"/>
    <n v="2211"/>
    <n v="1370.82"/>
    <n v="10225.875"/>
    <n v="3371.775000000000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15FE8C4-120A-4142-94E2-FAD23FE35153}" name="PivotTable3" cacheId="4"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3:C32" firstHeaderRow="0" firstDataRow="1" firstDataCol="1"/>
  <pivotFields count="25">
    <pivotField dataField="1" showAll="0"/>
    <pivotField showAll="0"/>
    <pivotField showAll="0"/>
    <pivotField numFmtId="14" showAll="0"/>
    <pivotField numFmtId="14" showAll="0">
      <items count="9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t="default"/>
      </items>
    </pivotField>
    <pivotField numFmtId="14" showAll="0"/>
    <pivotField numFmtId="14" showAll="0">
      <items count="15">
        <item x="0"/>
        <item x="1"/>
        <item x="2"/>
        <item x="3"/>
        <item x="4"/>
        <item x="5"/>
        <item x="6"/>
        <item x="7"/>
        <item x="8"/>
        <item x="9"/>
        <item x="10"/>
        <item x="11"/>
        <item x="12"/>
        <item x="13"/>
        <item t="default"/>
      </items>
    </pivotField>
    <pivotField numFmtId="2" showAll="0"/>
    <pivotField showAll="0"/>
    <pivotField axis="axisRow" showAll="0">
      <items count="29">
        <item x="27"/>
        <item x="24"/>
        <item x="17"/>
        <item x="5"/>
        <item x="3"/>
        <item x="7"/>
        <item x="21"/>
        <item x="8"/>
        <item x="20"/>
        <item x="9"/>
        <item x="26"/>
        <item x="4"/>
        <item x="6"/>
        <item x="0"/>
        <item x="22"/>
        <item x="10"/>
        <item x="13"/>
        <item x="19"/>
        <item x="12"/>
        <item x="1"/>
        <item x="23"/>
        <item x="15"/>
        <item x="2"/>
        <item x="14"/>
        <item x="25"/>
        <item x="16"/>
        <item x="11"/>
        <item x="18"/>
        <item t="default"/>
      </items>
    </pivotField>
    <pivotField showAll="0"/>
    <pivotField showAll="0"/>
    <pivotField showAll="0"/>
    <pivotField showAll="0">
      <items count="6">
        <item x="3"/>
        <item x="0"/>
        <item x="1"/>
        <item x="2"/>
        <item x="4"/>
        <item t="default"/>
      </items>
    </pivotField>
    <pivotField showAll="0"/>
    <pivotField showAll="0"/>
    <pivotField numFmtId="4" showAll="0"/>
    <pivotField numFmtId="4" showAll="0"/>
    <pivotField dataField="1" numFmtId="4" showAll="0"/>
    <pivotField numFmtId="4" showAll="0"/>
    <pivotField showAll="0">
      <items count="7">
        <item x="0"/>
        <item x="1"/>
        <item x="2"/>
        <item x="3"/>
        <item x="4"/>
        <item x="5"/>
        <item t="default"/>
      </items>
    </pivotField>
    <pivotField showAll="0">
      <items count="7">
        <item x="0"/>
        <item x="1"/>
        <item x="2"/>
        <item x="3"/>
        <item x="4"/>
        <item x="5"/>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6">
        <item x="0"/>
        <item x="1"/>
        <item x="2"/>
        <item x="3"/>
        <item x="4"/>
        <item t="default"/>
      </items>
    </pivotField>
  </pivotFields>
  <rowFields count="1">
    <field x="9"/>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2">
    <i>
      <x/>
    </i>
    <i i="1">
      <x v="1"/>
    </i>
  </colItems>
  <dataFields count="2">
    <dataField name="Sum of TotalSales" fld="18" baseField="0" baseItem="0" numFmtId="44"/>
    <dataField name="Count of OrderNumber"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95E6240-D237-4E8C-90E6-5B2644187CD5}" name="PivotTable8" cacheId="4"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3:B21" firstHeaderRow="1" firstDataRow="1" firstDataCol="1"/>
  <pivotFields count="25">
    <pivotField dataField="1" showAll="0"/>
    <pivotField showAll="0"/>
    <pivotField showAll="0"/>
    <pivotField numFmtId="14" showAll="0"/>
    <pivotField numFmtId="14" showAll="0">
      <items count="9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t="default"/>
      </items>
    </pivotField>
    <pivotField numFmtId="14" showAll="0"/>
    <pivotField axis="axisRow" numFmtId="14" showAll="0">
      <items count="15">
        <item x="0"/>
        <item x="1"/>
        <item x="2"/>
        <item x="3"/>
        <item x="4"/>
        <item x="5"/>
        <item x="6"/>
        <item x="7"/>
        <item x="8"/>
        <item x="9"/>
        <item x="10"/>
        <item x="11"/>
        <item x="12"/>
        <item x="13"/>
        <item t="default"/>
      </items>
    </pivotField>
    <pivotField numFmtId="2" showAll="0"/>
    <pivotField showAll="0"/>
    <pivotField showAll="0"/>
    <pivotField showAll="0"/>
    <pivotField showAll="0"/>
    <pivotField showAll="0"/>
    <pivotField showAll="0">
      <items count="6">
        <item x="3"/>
        <item x="0"/>
        <item x="1"/>
        <item x="2"/>
        <item x="4"/>
        <item t="default"/>
      </items>
    </pivotField>
    <pivotField showAll="0"/>
    <pivotField showAll="0"/>
    <pivotField numFmtId="4" showAll="0"/>
    <pivotField numFmtId="4" showAll="0"/>
    <pivotField numFmtId="4" showAll="0"/>
    <pivotField numFmtId="4" showAll="0"/>
    <pivotField showAll="0">
      <items count="7">
        <item sd="0" x="0"/>
        <item sd="0" x="1"/>
        <item sd="0" x="2"/>
        <item sd="0" x="3"/>
        <item sd="0" x="4"/>
        <item sd="0" x="5"/>
        <item t="default"/>
      </items>
    </pivotField>
    <pivotField axis="axisRow" showAll="0">
      <items count="7">
        <item sd="0" x="0"/>
        <item sd="0" x="1"/>
        <item sd="0" x="2"/>
        <item x="3"/>
        <item x="4"/>
        <item sd="0" x="5"/>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6">
        <item x="0"/>
        <item x="1"/>
        <item x="2"/>
        <item x="3"/>
        <item x="4"/>
        <item t="default"/>
      </items>
    </pivotField>
  </pivotFields>
  <rowFields count="2">
    <field x="21"/>
    <field x="6"/>
  </rowFields>
  <rowItems count="18">
    <i>
      <x v="1"/>
    </i>
    <i>
      <x v="2"/>
    </i>
    <i>
      <x v="3"/>
    </i>
    <i r="1">
      <x v="1"/>
    </i>
    <i r="1">
      <x v="2"/>
    </i>
    <i r="1">
      <x v="3"/>
    </i>
    <i r="1">
      <x v="4"/>
    </i>
    <i r="1">
      <x v="5"/>
    </i>
    <i r="1">
      <x v="6"/>
    </i>
    <i r="1">
      <x v="7"/>
    </i>
    <i r="1">
      <x v="8"/>
    </i>
    <i r="1">
      <x v="9"/>
    </i>
    <i r="1">
      <x v="10"/>
    </i>
    <i r="1">
      <x v="11"/>
    </i>
    <i r="1">
      <x v="12"/>
    </i>
    <i>
      <x v="4"/>
    </i>
    <i r="1">
      <x v="1"/>
    </i>
    <i t="grand">
      <x/>
    </i>
  </rowItems>
  <colItems count="1">
    <i/>
  </colItems>
  <dataFields count="1">
    <dataField name="Count of OrderNumber"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85CFFA1-457D-4989-856E-C3F8D689C605}" name="PivotTable9" cacheId="4"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3">
  <location ref="D4:F19" firstHeaderRow="0" firstDataRow="1" firstDataCol="1"/>
  <pivotFields count="25">
    <pivotField showAll="0"/>
    <pivotField showAll="0"/>
    <pivotField showAll="0"/>
    <pivotField numFmtId="14" showAll="0"/>
    <pivotField numFmtId="14" showAll="0">
      <items count="9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t="default"/>
      </items>
    </pivotField>
    <pivotField numFmtId="14" showAll="0"/>
    <pivotField numFmtId="14" showAll="0"/>
    <pivotField numFmtId="2" showAll="0"/>
    <pivotField showAll="0"/>
    <pivotField showAll="0"/>
    <pivotField showAll="0"/>
    <pivotField showAll="0"/>
    <pivotField showAll="0"/>
    <pivotField showAll="0">
      <items count="6">
        <item x="3"/>
        <item x="0"/>
        <item x="1"/>
        <item x="2"/>
        <item x="4"/>
        <item t="default"/>
      </items>
    </pivotField>
    <pivotField showAll="0"/>
    <pivotField showAll="0"/>
    <pivotField numFmtId="4" showAll="0"/>
    <pivotField numFmtId="4" showAll="0"/>
    <pivotField dataField="1" numFmtId="4" showAll="0"/>
    <pivotField dataField="1" numFmtId="4" showAll="0"/>
    <pivotField axis="axisRow" showAll="0" defaultSubtotal="0">
      <items count="6">
        <item x="0"/>
        <item x="1"/>
        <item x="2"/>
        <item x="3"/>
        <item x="4"/>
        <item x="5"/>
      </items>
    </pivotField>
    <pivotField axis="axisRow" showAll="0" defaultSubtotal="0">
      <items count="6">
        <item x="0"/>
        <item x="1"/>
        <item x="2"/>
        <item x="3"/>
        <item h="1" x="4"/>
        <item x="5"/>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6">
        <item x="0"/>
        <item x="1"/>
        <item x="2"/>
        <item x="3"/>
        <item x="4"/>
        <item t="default"/>
      </items>
    </pivotField>
  </pivotFields>
  <rowFields count="2">
    <field x="21"/>
    <field x="20"/>
  </rowFields>
  <rowItems count="15">
    <i>
      <x v="1"/>
    </i>
    <i r="1">
      <x v="2"/>
    </i>
    <i r="1">
      <x v="3"/>
    </i>
    <i r="1">
      <x v="4"/>
    </i>
    <i>
      <x v="2"/>
    </i>
    <i r="1">
      <x v="1"/>
    </i>
    <i r="1">
      <x v="2"/>
    </i>
    <i r="1">
      <x v="3"/>
    </i>
    <i r="1">
      <x v="4"/>
    </i>
    <i>
      <x v="3"/>
    </i>
    <i r="1">
      <x v="1"/>
    </i>
    <i r="1">
      <x v="2"/>
    </i>
    <i r="1">
      <x v="3"/>
    </i>
    <i r="1">
      <x v="4"/>
    </i>
    <i t="grand">
      <x/>
    </i>
  </rowItems>
  <colFields count="1">
    <field x="-2"/>
  </colFields>
  <colItems count="2">
    <i>
      <x/>
    </i>
    <i i="1">
      <x v="1"/>
    </i>
  </colItems>
  <dataFields count="2">
    <dataField name="Sum of TotalSales" fld="18" baseField="0" baseItem="0" numFmtId="44"/>
    <dataField name="Sum of Profit" fld="19" baseField="0" baseItem="0" numFmtId="44"/>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B402495-E4B3-43FC-916D-6FD5BBAD1AB0}" name="PivotTable3" cacheId="26"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4">
  <location ref="A3:B8" firstHeaderRow="1" firstDataRow="1" firstDataCol="1"/>
  <pivotFields count="3">
    <pivotField axis="axisRow" allDrilled="1" subtotalTop="0" showAll="0" dataSourceSort="1" defaultSubtotal="0" defaultAttributeDrillState="1">
      <items count="4">
        <item x="0"/>
        <item x="1"/>
        <item x="2"/>
        <item x="3"/>
      </items>
    </pivotField>
    <pivotField dataField="1" subtotalTop="0" showAll="0" defaultSubtotal="0"/>
    <pivotField allDrilled="1" subtotalTop="0" showAll="0" dataSourceSort="1" defaultSubtotal="0" defaultAttributeDrillState="1"/>
  </pivotFields>
  <rowFields count="1">
    <field x="0"/>
  </rowFields>
  <rowItems count="5">
    <i>
      <x/>
    </i>
    <i>
      <x v="1"/>
    </i>
    <i>
      <x v="2"/>
    </i>
    <i>
      <x v="3"/>
    </i>
    <i t="grand">
      <x/>
    </i>
  </rowItems>
  <colItems count="1">
    <i/>
  </colItems>
  <dataFields count="1">
    <dataField name="Average of Delivery Timeframe(days)" fld="1" subtotal="average" baseField="0" baseItem="0" numFmtId="2"/>
  </dataFields>
  <chartFormats count="2">
    <chartFormat chart="1"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Hierarchies count="6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Distinct Count of Delivery Timeframe(days)"/>
    <pivotHierarchy dragToData="1" caption="Average of Delivery Timeframe(days)"/>
    <pivotHierarchy dragToData="1"/>
  </pivotHierarchies>
  <pivotTableStyleInfo name="PivotStyleLight16" showRowHeaders="1" showColHeaders="1" showRowStripes="0" showColStripes="0" showLastColumn="1"/>
  <rowHierarchiesUsage count="1">
    <rowHierarchyUsage hierarchyUsage="2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Orders]"/>
        <x15:activeTabTopLevelEntity name="[Region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4F348A2-8DCD-458A-A71D-2A1900D75E28}" name="PivotTable1"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N11" firstHeaderRow="1" firstDataRow="3" firstDataCol="1"/>
  <pivotFields count="25">
    <pivotField dataField="1" showAll="0"/>
    <pivotField showAll="0"/>
    <pivotField showAll="0"/>
    <pivotField numFmtId="14" showAll="0"/>
    <pivotField axis="axisCol" numFmtId="14" showAll="0">
      <items count="9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t="default"/>
      </items>
    </pivotField>
    <pivotField numFmtId="14" showAll="0"/>
    <pivotField numFmtId="14" showAll="0"/>
    <pivotField numFmtId="2" showAll="0"/>
    <pivotField showAll="0"/>
    <pivotField showAll="0"/>
    <pivotField showAll="0"/>
    <pivotField showAll="0"/>
    <pivotField showAll="0"/>
    <pivotField axis="axisRow" showAll="0">
      <items count="6">
        <item x="3"/>
        <item x="0"/>
        <item x="1"/>
        <item x="2"/>
        <item x="4"/>
        <item t="default"/>
      </items>
    </pivotField>
    <pivotField showAll="0"/>
    <pivotField showAll="0"/>
    <pivotField numFmtId="4" showAll="0"/>
    <pivotField numFmtId="4" showAll="0"/>
    <pivotField numFmtId="4" showAll="0"/>
    <pivotField numFmtId="4" showAll="0"/>
    <pivotField showAll="0" defaultSubtotal="0"/>
    <pivotField showAll="0" defaultSubtotal="0">
      <items count="6">
        <item h="1" x="0"/>
        <item h="1" x="1"/>
        <item h="1" x="2"/>
        <item x="3"/>
        <item h="1" x="4"/>
        <item h="1" x="5"/>
      </items>
    </pivotField>
    <pivotField axis="axisCol" showAll="0" defaultSubtotal="0">
      <items count="14">
        <item sd="0" x="0"/>
        <item sd="0" x="1"/>
        <item sd="0" x="2"/>
        <item sd="0" x="3"/>
        <item sd="0" x="4"/>
        <item sd="0" x="5"/>
        <item sd="0" x="6"/>
        <item sd="0" x="7"/>
        <item sd="0" x="8"/>
        <item sd="0" x="9"/>
        <item sd="0" x="10"/>
        <item sd="0" x="11"/>
        <item sd="0" x="12"/>
        <item sd="0" x="13"/>
      </items>
    </pivotField>
    <pivotField showAll="0">
      <items count="7">
        <item sd="0" x="0"/>
        <item sd="0" x="1"/>
        <item sd="0" x="2"/>
        <item sd="0" x="3"/>
        <item sd="0" x="4"/>
        <item sd="0" x="5"/>
        <item t="default"/>
      </items>
    </pivotField>
    <pivotField showAll="0">
      <items count="6">
        <item sd="0" x="0"/>
        <item sd="0" x="1"/>
        <item sd="0" x="2"/>
        <item sd="0" x="3"/>
        <item sd="0" x="4"/>
        <item t="default"/>
      </items>
    </pivotField>
  </pivotFields>
  <rowFields count="1">
    <field x="13"/>
  </rowFields>
  <rowItems count="6">
    <i>
      <x/>
    </i>
    <i>
      <x v="1"/>
    </i>
    <i>
      <x v="2"/>
    </i>
    <i>
      <x v="3"/>
    </i>
    <i>
      <x v="4"/>
    </i>
    <i t="grand">
      <x/>
    </i>
  </rowItems>
  <colFields count="2">
    <field x="22"/>
    <field x="4"/>
  </colFields>
  <colItems count="13">
    <i>
      <x v="1"/>
    </i>
    <i>
      <x v="2"/>
    </i>
    <i>
      <x v="3"/>
    </i>
    <i>
      <x v="4"/>
    </i>
    <i>
      <x v="5"/>
    </i>
    <i>
      <x v="6"/>
    </i>
    <i>
      <x v="7"/>
    </i>
    <i>
      <x v="8"/>
    </i>
    <i>
      <x v="9"/>
    </i>
    <i>
      <x v="10"/>
    </i>
    <i>
      <x v="11"/>
    </i>
    <i>
      <x v="12"/>
    </i>
    <i t="grand">
      <x/>
    </i>
  </colItems>
  <dataFields count="1">
    <dataField name="Count of OrderNumber"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s" xr10:uid="{7F107A6E-5335-414E-A5D9-10F92A1DE353}" sourceName="Categorys">
  <pivotTables>
    <pivotTable tabId="14" name="PivotTable3"/>
  </pivotTables>
  <data>
    <tabular pivotCacheId="919947892">
      <items count="5">
        <i x="3" s="1"/>
        <i x="0" s="1"/>
        <i x="1" s="1"/>
        <i x="2" s="1"/>
        <i x="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s2" xr10:uid="{BF3F77F7-DB9E-490E-8326-9FD181DF78A6}" sourceName="Categorys">
  <pivotTables>
    <pivotTable tabId="17" name="PivotTable9"/>
    <pivotTable tabId="17" name="PivotTable8"/>
  </pivotTables>
  <data>
    <tabular pivotCacheId="919947892">
      <items count="5">
        <i x="3" s="1"/>
        <i x="0" s="1"/>
        <i x="1" s="1"/>
        <i x="2" s="1"/>
        <i x="4"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liveryDate__Year" xr10:uid="{03ADD1A1-2074-4FA8-A6CC-69557059B112}" sourceName="[Orders].[DeliveryDate (Year)]">
  <pivotTables>
    <pivotTable tabId="22" name="PivotTable3"/>
  </pivotTables>
  <data>
    <olap pivotCacheId="932675272">
      <levels count="2">
        <level uniqueName="[Orders].[DeliveryDate (Year)].[(All)]" sourceCaption="(All)" count="0"/>
        <level uniqueName="[Orders].[DeliveryDate (Year)].[DeliveryDate (Year)]" sourceCaption="DeliveryDate (Year)" count="4">
          <ranges>
            <range startItem="0">
              <i n="[Orders].[DeliveryDate (Year)].&amp;[2018]" c="2018"/>
              <i n="[Orders].[DeliveryDate (Year)].&amp;[2019]" c="2019"/>
              <i n="[Orders].[DeliveryDate (Year)].&amp;[2020]" c="2020"/>
              <i n="[Orders].[DeliveryDate (Year)].&amp;[2021]" c="2021"/>
            </range>
          </ranges>
        </level>
      </levels>
      <selections count="1">
        <selection n="[Orders].[DeliveryDate (Year)].[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s" xr10:uid="{4A626A10-E549-434D-BF31-CD03302038E5}" sourceName="Years">
  <pivotTables>
    <pivotTable tabId="23" name="PivotTable1"/>
  </pivotTables>
  <data>
    <tabular pivotCacheId="919947892">
      <items count="6">
        <i x="1"/>
        <i x="2"/>
        <i x="3" s="1"/>
        <i x="4"/>
        <i x="0" nd="1"/>
        <i x="5"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ys" xr10:uid="{179307F7-268A-4016-A317-464C0B23E71A}" cache="Slicer_Categorys" caption="Categorys"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ys 2" xr10:uid="{B728C0D7-5121-45CE-9488-EED6614179F0}" cache="Slicer_Categorys2" caption="Categorys"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liveryDate (Year)" xr10:uid="{C6D58FE3-AC5E-479A-9346-C6E6B5D59D42}" cache="Slicer_DeliveryDate__Year" caption="DeliveryDate (Year)" level="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s" xr10:uid="{E77EF8C6-AA09-4562-B097-A82BDB016CD3}" cache="Slicer_Years" caption="Years"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ys 3" xr10:uid="{0AC2089F-6253-4DA0-97F4-4827A76D467D}" cache="Slicer_Categorys2" caption="Categorys" style="Slicer Style 1" rowHeight="241300"/>
  <slicer name="DeliveryDate (Year) 1" xr10:uid="{FA855D4A-1CF8-43EC-B6D2-CEBB93C09FDB}" cache="Slicer_DeliveryDate__Year" caption="DeliveryDate (Year)" level="1" style="Slicer Style 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0B5A9D6-DB81-4966-B72C-0657F0B87CFA}" name="Orders" displayName="Orders" ref="A1:T7992" totalsRowShown="0" headerRowDxfId="12">
  <autoFilter ref="A1:T7992" xr:uid="{E0B5A9D6-DB81-4966-B72C-0657F0B87CFA}"/>
  <sortState xmlns:xlrd2="http://schemas.microsoft.com/office/spreadsheetml/2017/richdata2" ref="A2:T7992">
    <sortCondition descending="1" ref="E1:E7992"/>
  </sortState>
  <tableColumns count="20">
    <tableColumn id="1" xr3:uid="{EE32D45C-72F9-49D6-8B1B-DF377A95915D}" name="OrderNumber"/>
    <tableColumn id="2" xr3:uid="{4D03623C-FBFD-4515-BC28-1D9790344A1D}" name="Sales Channel"/>
    <tableColumn id="3" xr3:uid="{F4F9F110-0E3F-43E0-98C9-1574C9FB79F0}" name="WarehouseCode"/>
    <tableColumn id="4" xr3:uid="{7BBE5934-BF9F-40F7-BD9C-465CCB1490AE}" name="ProcuredDate" dataDxfId="11"/>
    <tableColumn id="5" xr3:uid="{ADCBA4A4-9474-4821-BDF8-C64C4CC2A121}" name="OrderDate" dataDxfId="10"/>
    <tableColumn id="6" xr3:uid="{AC5A4E2E-7E0C-44F9-8585-F911C75CF424}" name="ShipDate" dataDxfId="9"/>
    <tableColumn id="7" xr3:uid="{B83F115E-83EE-4573-8B77-173B1F73BBE8}" name="DeliveryDate" dataDxfId="8"/>
    <tableColumn id="20" xr3:uid="{41C5E45C-4BE1-40E7-BBF5-E2FDD2BF8051}" name="Delivery Timeframe(days)" dataDxfId="7">
      <calculatedColumnFormula>Orders[[#This Row],[DeliveryDate]]-Orders[[#This Row],[OrderDate]]</calculatedColumnFormula>
    </tableColumn>
    <tableColumn id="8" xr3:uid="{76B6A7FA-94A4-4BA2-BA45-5A89E4485DC7}" name="CurrencyCode"/>
    <tableColumn id="13" xr3:uid="{A5FE2E1C-3AE8-4794-93BF-9A378762A8F5}" name="SalesRepName" dataDxfId="6">
      <calculatedColumnFormula>_xlfn.XLOOKUP(Orders[[#This Row],[_SalesRepID]],'Sales team'!A:A,'Sales team'!B:B)</calculatedColumnFormula>
    </tableColumn>
    <tableColumn id="9" xr3:uid="{5633283F-D4FF-4E65-B8A1-358E5CDFB513}" name="_SalesRepID"/>
    <tableColumn id="10" xr3:uid="{A863B7D4-B42C-4210-AD6D-6EDF3F0E0F9F}" name="_CustomerID"/>
    <tableColumn id="11" xr3:uid="{A3ABF815-9E8B-4E02-8175-C3F75EF0572B}" name="_StoreID"/>
    <tableColumn id="19" xr3:uid="{31103A40-8EF7-4A77-B3E5-9A1166791C13}" name="Categorys" dataDxfId="5">
      <calculatedColumnFormula>_xlfn.XLOOKUP(Orders[[#This Row],[_ProductID]],Products!A:A,Products!C:C)</calculatedColumnFormula>
    </tableColumn>
    <tableColumn id="12" xr3:uid="{F5B996A5-9848-47AC-8033-0BEB7F62149E}" name="_ProductID"/>
    <tableColumn id="14" xr3:uid="{D3993667-CE47-45D7-8458-6752E87EC0C7}" name="Discount Applied"/>
    <tableColumn id="15" xr3:uid="{B8922277-78EB-46D0-878F-FDE211ADE13C}" name="Unit Price" dataDxfId="4"/>
    <tableColumn id="16" xr3:uid="{6EEDA639-C1CB-46E7-B4BE-99521FC798D0}" name="Unit Cost" dataDxfId="3"/>
    <tableColumn id="17" xr3:uid="{DD4F20A5-BD6D-478E-B94E-BCE6DE16C34F}" name="TotalSales" dataDxfId="2"/>
    <tableColumn id="18" xr3:uid="{5E9927EF-9F90-42B4-ADF0-96BE0A93CD78}" name="Profit" dataDxfId="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C304B24-8F04-492D-BD68-010921CE8E78}" name="Stores" displayName="Stores" ref="A1:M368" totalsRowShown="0">
  <autoFilter ref="A1:M368" xr:uid="{5C304B24-8F04-492D-BD68-010921CE8E78}"/>
  <tableColumns count="13">
    <tableColumn id="1" xr3:uid="{7323EAE0-2B2A-4459-951C-8A303A31C20C}" name="_StoreID"/>
    <tableColumn id="7" xr3:uid="{04AD3080-9B70-496F-BD8B-486FC65E9D21}" name="Region" dataDxfId="0">
      <calculatedColumnFormula>_xlfn.XLOOKUP(Stores[[#This Row],[StateCode]],'Regions'!A:A,'Regions'!C:C)</calculatedColumnFormula>
    </tableColumn>
    <tableColumn id="2" xr3:uid="{4A91AC6D-B979-4F46-BEE8-75699BA4ED93}" name="City Name"/>
    <tableColumn id="3" xr3:uid="{B23DBCFC-1F62-408E-A1BB-2DDE851B67AC}" name="County"/>
    <tableColumn id="4" xr3:uid="{A5DC286F-24DB-4C92-A67D-233DEDE4F18C}" name="StateCode"/>
    <tableColumn id="5" xr3:uid="{C935BA12-764A-4201-BF41-7F08FF1ACE1C}" name="State"/>
    <tableColumn id="6" xr3:uid="{039B0430-7BF0-4A97-860C-AEEEDFDC5CD1}" name="Type"/>
    <tableColumn id="10" xr3:uid="{7B3EFF63-2A7D-4D4C-AEF4-0BC66FF3695A}" name="Population"/>
    <tableColumn id="11" xr3:uid="{817F1E32-C4D4-47DD-BD63-15889E83F400}" name="Household Income"/>
    <tableColumn id="12" xr3:uid="{08D06585-D954-4D4C-B008-B031121358E0}" name="Median Income"/>
    <tableColumn id="13" xr3:uid="{8F0ACE30-EB36-4FF9-B45D-F06CA40704B5}" name="Land Area"/>
    <tableColumn id="14" xr3:uid="{3F396E58-3FEC-43CB-AB6E-8602A58DBEED}" name="Water Area"/>
    <tableColumn id="15" xr3:uid="{FBBE9D95-8119-47EB-A311-90776DA87682}" name="Time Zon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2486ACF-6FC2-468A-B23E-C28A4168774C}" name="Regions" displayName="Regions" ref="A1:C49" totalsRowShown="0">
  <autoFilter ref="A1:C49" xr:uid="{02486ACF-6FC2-468A-B23E-C28A4168774C}"/>
  <tableColumns count="3">
    <tableColumn id="1" xr3:uid="{B3D72A29-26D6-48B7-9A07-0E700BF8AC62}" name="StateCode"/>
    <tableColumn id="2" xr3:uid="{10B04EFF-BA08-48B1-88EF-BFDFE8809067}" name="State"/>
    <tableColumn id="3" xr3:uid="{C1F2A3BF-F814-4A75-9E92-8530AE35772D}" name="Regio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71213AE-0715-4A51-A322-46116C0282E5}" name="Products" displayName="Products" ref="A1:C48" totalsRowShown="0">
  <autoFilter ref="A1:C48" xr:uid="{671213AE-0715-4A51-A322-46116C0282E5}"/>
  <tableColumns count="3">
    <tableColumn id="1" xr3:uid="{54E17DDC-EDEB-40AA-8747-71841F949836}" name="_ProductID"/>
    <tableColumn id="2" xr3:uid="{AED60843-7D68-4638-99BB-6668965987DA}" name="Product Name"/>
    <tableColumn id="3" xr3:uid="{DB4607B8-EB05-4165-B233-F91683D1E1BE}" name="Category"/>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7D15FD1-B635-4C4F-BA75-B063A2B45619}" name="Sales_team" displayName="Sales_team" ref="A1:B29" totalsRowShown="0">
  <autoFilter ref="A1:B29" xr:uid="{D7D15FD1-B635-4C4F-BA75-B063A2B45619}"/>
  <tableColumns count="2">
    <tableColumn id="1" xr3:uid="{A25C688C-A6E4-43DF-A539-0B77DD874F53}" name="_SalesRepID"/>
    <tableColumn id="2" xr3:uid="{1E8A6CAD-9CF3-4118-8C94-C51191020E4A}" name="Nam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microsoft.com/office/2007/relationships/slicer" Target="../slicers/slicer2.xml"/></Relationships>
</file>

<file path=xl/worksheets/_rels/sheet8.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AB434-3B0F-4970-9919-8B36D5882BBE}">
  <dimension ref="A1:V7992"/>
  <sheetViews>
    <sheetView zoomScale="96" workbookViewId="0">
      <selection activeCell="V4" sqref="V4"/>
    </sheetView>
  </sheetViews>
  <sheetFormatPr defaultColWidth="8.85546875" defaultRowHeight="15" x14ac:dyDescent="0.25"/>
  <cols>
    <col min="1" max="1" width="15.85546875" bestFit="1" customWidth="1"/>
    <col min="2" max="2" width="15.7109375" bestFit="1" customWidth="1"/>
    <col min="3" max="3" width="18.28515625" bestFit="1" customWidth="1"/>
    <col min="4" max="4" width="15.5703125" bestFit="1" customWidth="1"/>
    <col min="5" max="5" width="12.5703125" bestFit="1" customWidth="1"/>
    <col min="6" max="6" width="11.28515625" bestFit="1" customWidth="1"/>
    <col min="7" max="7" width="14.85546875" bestFit="1" customWidth="1"/>
    <col min="8" max="8" width="14.85546875" style="13" customWidth="1"/>
    <col min="9" max="9" width="15.85546875" bestFit="1" customWidth="1"/>
    <col min="10" max="10" width="15.85546875" customWidth="1"/>
    <col min="11" max="11" width="14.140625" bestFit="1" customWidth="1"/>
    <col min="12" max="12" width="14.7109375" bestFit="1" customWidth="1"/>
    <col min="13" max="13" width="10.85546875" bestFit="1" customWidth="1"/>
    <col min="14" max="14" width="15.85546875" bestFit="1" customWidth="1"/>
    <col min="15" max="15" width="13" bestFit="1" customWidth="1"/>
    <col min="16" max="16" width="18.5703125" bestFit="1" customWidth="1"/>
    <col min="17" max="17" width="12" bestFit="1" customWidth="1"/>
    <col min="18" max="18" width="11.42578125" bestFit="1" customWidth="1"/>
    <col min="19" max="19" width="12.28515625" bestFit="1" customWidth="1"/>
    <col min="20" max="20" width="9.85546875" bestFit="1" customWidth="1"/>
  </cols>
  <sheetData>
    <row r="1" spans="1:22" x14ac:dyDescent="0.25">
      <c r="A1" s="3" t="s">
        <v>8002</v>
      </c>
      <c r="B1" s="3" t="s">
        <v>8003</v>
      </c>
      <c r="C1" s="3" t="s">
        <v>8004</v>
      </c>
      <c r="D1" s="3" t="s">
        <v>8005</v>
      </c>
      <c r="E1" s="4" t="s">
        <v>8006</v>
      </c>
      <c r="F1" s="4" t="s">
        <v>8007</v>
      </c>
      <c r="G1" s="4" t="s">
        <v>8008</v>
      </c>
      <c r="H1" s="12" t="s">
        <v>8837</v>
      </c>
      <c r="I1" s="3" t="s">
        <v>8009</v>
      </c>
      <c r="J1" s="3" t="s">
        <v>8808</v>
      </c>
      <c r="K1" s="3" t="s">
        <v>8010</v>
      </c>
      <c r="L1" s="3" t="s">
        <v>8011</v>
      </c>
      <c r="M1" s="3" t="s">
        <v>8012</v>
      </c>
      <c r="N1" s="3" t="s">
        <v>8814</v>
      </c>
      <c r="O1" s="3" t="s">
        <v>8013</v>
      </c>
      <c r="P1" s="3" t="s">
        <v>8014</v>
      </c>
      <c r="Q1" s="5" t="s">
        <v>8015</v>
      </c>
      <c r="R1" s="5" t="s">
        <v>8016</v>
      </c>
      <c r="S1" s="5" t="s">
        <v>8809</v>
      </c>
      <c r="T1" s="5" t="s">
        <v>8017</v>
      </c>
    </row>
    <row r="2" spans="1:22" x14ac:dyDescent="0.25">
      <c r="A2" t="s">
        <v>7997</v>
      </c>
      <c r="B2" t="s">
        <v>1</v>
      </c>
      <c r="C2" t="s">
        <v>25</v>
      </c>
      <c r="D2" s="1">
        <v>44100</v>
      </c>
      <c r="E2" s="1">
        <v>44195</v>
      </c>
      <c r="F2" s="1">
        <v>44203</v>
      </c>
      <c r="G2" s="1">
        <v>44203</v>
      </c>
      <c r="H2" s="13">
        <f>Orders[[#This Row],[DeliveryDate]]-Orders[[#This Row],[OrderDate]]</f>
        <v>8</v>
      </c>
      <c r="I2" t="s">
        <v>3</v>
      </c>
      <c r="J2" t="str">
        <f>_xlfn.XLOOKUP(Orders[[#This Row],[_SalesRepID]],'Sales team'!A:A,'Sales team'!B:B)</f>
        <v>Joshua Ryan</v>
      </c>
      <c r="K2">
        <v>9</v>
      </c>
      <c r="L2">
        <v>41</v>
      </c>
      <c r="M2">
        <v>339</v>
      </c>
      <c r="N2" t="str">
        <f>_xlfn.XLOOKUP(Orders[[#This Row],[_ProductID]],Products!A:A,Products!C:C)</f>
        <v>Home décor</v>
      </c>
      <c r="O2">
        <v>29</v>
      </c>
      <c r="P2">
        <v>7.4999999999999997E-2</v>
      </c>
      <c r="Q2" s="2">
        <v>234.5</v>
      </c>
      <c r="R2" s="2">
        <v>121.94</v>
      </c>
      <c r="S2" s="2">
        <v>216.91250000000002</v>
      </c>
      <c r="T2" s="2">
        <v>94.972500000000025</v>
      </c>
    </row>
    <row r="3" spans="1:22" x14ac:dyDescent="0.25">
      <c r="A3" t="s">
        <v>7998</v>
      </c>
      <c r="B3" t="s">
        <v>5</v>
      </c>
      <c r="C3" t="s">
        <v>6</v>
      </c>
      <c r="D3" s="1">
        <v>44100</v>
      </c>
      <c r="E3" s="1">
        <v>44195</v>
      </c>
      <c r="F3" s="1">
        <v>44198</v>
      </c>
      <c r="G3" s="1">
        <v>44211</v>
      </c>
      <c r="H3" s="13">
        <f>Orders[[#This Row],[DeliveryDate]]-Orders[[#This Row],[OrderDate]]</f>
        <v>16</v>
      </c>
      <c r="I3" t="s">
        <v>3</v>
      </c>
      <c r="J3" t="str">
        <f>_xlfn.XLOOKUP(Orders[[#This Row],[_SalesRepID]],'Sales team'!A:A,'Sales team'!B:B)</f>
        <v>Paul Holmes</v>
      </c>
      <c r="K3">
        <v>14</v>
      </c>
      <c r="L3">
        <v>29</v>
      </c>
      <c r="M3">
        <v>202</v>
      </c>
      <c r="N3" t="str">
        <f>_xlfn.XLOOKUP(Orders[[#This Row],[_ProductID]],Products!A:A,Products!C:C)</f>
        <v>Home décor</v>
      </c>
      <c r="O3">
        <v>3</v>
      </c>
      <c r="P3">
        <v>0.05</v>
      </c>
      <c r="Q3" s="2">
        <v>3202.6</v>
      </c>
      <c r="R3" s="2">
        <v>1921.56</v>
      </c>
      <c r="S3" s="2">
        <v>18254.819999999996</v>
      </c>
      <c r="T3" s="2">
        <v>6725.4599999999955</v>
      </c>
      <c r="V3" s="18">
        <f>COUNTIF(E:E,"&gt;=01/01/2021") - COUNTIF(E:E,"&gt;01/01/2022")</f>
        <v>0</v>
      </c>
    </row>
    <row r="4" spans="1:22" x14ac:dyDescent="0.25">
      <c r="A4" t="s">
        <v>7999</v>
      </c>
      <c r="B4" t="s">
        <v>5</v>
      </c>
      <c r="C4" t="s">
        <v>2</v>
      </c>
      <c r="D4" s="1">
        <v>44100</v>
      </c>
      <c r="E4" s="1">
        <v>44195</v>
      </c>
      <c r="F4" s="1">
        <v>44219</v>
      </c>
      <c r="G4" s="1">
        <v>44201</v>
      </c>
      <c r="H4" s="13">
        <f>Orders[[#This Row],[DeliveryDate]]-Orders[[#This Row],[OrderDate]]</f>
        <v>6</v>
      </c>
      <c r="I4" t="s">
        <v>3</v>
      </c>
      <c r="J4" t="str">
        <f>_xlfn.XLOOKUP(Orders[[#This Row],[_SalesRepID]],'Sales team'!A:A,'Sales team'!B:B)</f>
        <v>Paul Holmes</v>
      </c>
      <c r="K4">
        <v>14</v>
      </c>
      <c r="L4">
        <v>32</v>
      </c>
      <c r="M4">
        <v>241</v>
      </c>
      <c r="N4" t="str">
        <f>_xlfn.XLOOKUP(Orders[[#This Row],[_ProductID]],Products!A:A,Products!C:C)</f>
        <v>Home décor</v>
      </c>
      <c r="O4">
        <v>35</v>
      </c>
      <c r="P4">
        <v>0.2</v>
      </c>
      <c r="Q4" s="2">
        <v>3825.7000000000003</v>
      </c>
      <c r="R4" s="2">
        <v>2792.761</v>
      </c>
      <c r="S4" s="2">
        <v>15302.800000000001</v>
      </c>
      <c r="T4" s="2">
        <v>1338.9950000000008</v>
      </c>
    </row>
    <row r="5" spans="1:22" x14ac:dyDescent="0.25">
      <c r="A5" t="s">
        <v>8000</v>
      </c>
      <c r="B5" t="s">
        <v>5</v>
      </c>
      <c r="C5" t="s">
        <v>6</v>
      </c>
      <c r="D5" s="1">
        <v>44100</v>
      </c>
      <c r="E5" s="1">
        <v>44195</v>
      </c>
      <c r="F5" s="1">
        <v>44216</v>
      </c>
      <c r="G5" s="1">
        <v>44210</v>
      </c>
      <c r="H5" s="13">
        <f>Orders[[#This Row],[DeliveryDate]]-Orders[[#This Row],[OrderDate]]</f>
        <v>15</v>
      </c>
      <c r="I5" t="s">
        <v>3</v>
      </c>
      <c r="J5" t="str">
        <f>_xlfn.XLOOKUP(Orders[[#This Row],[_SalesRepID]],'Sales team'!A:A,'Sales team'!B:B)</f>
        <v>Anthony Torres</v>
      </c>
      <c r="K5">
        <v>20</v>
      </c>
      <c r="L5">
        <v>42</v>
      </c>
      <c r="M5">
        <v>112</v>
      </c>
      <c r="N5" t="str">
        <f>_xlfn.XLOOKUP(Orders[[#This Row],[_ProductID]],Products!A:A,Products!C:C)</f>
        <v>Home décor</v>
      </c>
      <c r="O5">
        <v>36</v>
      </c>
      <c r="P5">
        <v>0.1</v>
      </c>
      <c r="Q5" s="2">
        <v>1072</v>
      </c>
      <c r="R5" s="2">
        <v>804</v>
      </c>
      <c r="S5" s="2">
        <v>7718.4000000000005</v>
      </c>
      <c r="T5" s="2">
        <v>1286.4000000000005</v>
      </c>
    </row>
    <row r="6" spans="1:22" x14ac:dyDescent="0.25">
      <c r="A6" t="s">
        <v>8001</v>
      </c>
      <c r="B6" t="s">
        <v>1</v>
      </c>
      <c r="C6" t="s">
        <v>2</v>
      </c>
      <c r="D6" s="1">
        <v>44100</v>
      </c>
      <c r="E6" s="1">
        <v>44195</v>
      </c>
      <c r="F6" s="1">
        <v>44209</v>
      </c>
      <c r="G6" s="1">
        <v>44215</v>
      </c>
      <c r="H6" s="13">
        <f>Orders[[#This Row],[DeliveryDate]]-Orders[[#This Row],[OrderDate]]</f>
        <v>20</v>
      </c>
      <c r="I6" t="s">
        <v>3</v>
      </c>
      <c r="J6" t="str">
        <f>_xlfn.XLOOKUP(Orders[[#This Row],[_SalesRepID]],'Sales team'!A:A,'Sales team'!B:B)</f>
        <v>Joshua Bennett</v>
      </c>
      <c r="K6">
        <v>6</v>
      </c>
      <c r="L6">
        <v>41</v>
      </c>
      <c r="M6">
        <v>237</v>
      </c>
      <c r="N6" t="str">
        <f>_xlfn.XLOOKUP(Orders[[#This Row],[_ProductID]],Products!A:A,Products!C:C)</f>
        <v>Home décor</v>
      </c>
      <c r="O6">
        <v>43</v>
      </c>
      <c r="P6">
        <v>7.4999999999999997E-2</v>
      </c>
      <c r="Q6" s="2">
        <v>2211</v>
      </c>
      <c r="R6" s="2">
        <v>1370.82</v>
      </c>
      <c r="S6" s="2">
        <v>10225.875</v>
      </c>
      <c r="T6" s="2">
        <v>3371.7750000000005</v>
      </c>
    </row>
    <row r="7" spans="1:22" x14ac:dyDescent="0.25">
      <c r="A7" t="s">
        <v>7989</v>
      </c>
      <c r="B7" t="s">
        <v>10</v>
      </c>
      <c r="C7" t="s">
        <v>13</v>
      </c>
      <c r="D7" s="1">
        <v>44100</v>
      </c>
      <c r="E7" s="1">
        <v>44194</v>
      </c>
      <c r="F7" s="1">
        <v>44204</v>
      </c>
      <c r="G7" s="1">
        <v>44200</v>
      </c>
      <c r="H7" s="13">
        <f>Orders[[#This Row],[DeliveryDate]]-Orders[[#This Row],[OrderDate]]</f>
        <v>6</v>
      </c>
      <c r="I7" t="s">
        <v>3</v>
      </c>
      <c r="J7" t="str">
        <f>_xlfn.XLOOKUP(Orders[[#This Row],[_SalesRepID]],'Sales team'!A:A,'Sales team'!B:B)</f>
        <v>Carlos Miller</v>
      </c>
      <c r="K7">
        <v>28</v>
      </c>
      <c r="L7">
        <v>21</v>
      </c>
      <c r="M7">
        <v>291</v>
      </c>
      <c r="N7" t="str">
        <f>_xlfn.XLOOKUP(Orders[[#This Row],[_ProductID]],Products!A:A,Products!C:C)</f>
        <v>Home décor</v>
      </c>
      <c r="O7">
        <v>45</v>
      </c>
      <c r="P7">
        <v>0.4</v>
      </c>
      <c r="Q7" s="2">
        <v>3852.5</v>
      </c>
      <c r="R7" s="2">
        <v>1618.05</v>
      </c>
      <c r="S7" s="2">
        <v>11557.5</v>
      </c>
      <c r="T7" s="2">
        <v>3467.25</v>
      </c>
    </row>
    <row r="8" spans="1:22" x14ac:dyDescent="0.25">
      <c r="A8" t="s">
        <v>7990</v>
      </c>
      <c r="B8" t="s">
        <v>1</v>
      </c>
      <c r="C8" t="s">
        <v>46</v>
      </c>
      <c r="D8" s="1">
        <v>44100</v>
      </c>
      <c r="E8" s="1">
        <v>44194</v>
      </c>
      <c r="F8" s="1">
        <v>44216</v>
      </c>
      <c r="G8" s="1">
        <v>44204</v>
      </c>
      <c r="H8" s="13">
        <f>Orders[[#This Row],[DeliveryDate]]-Orders[[#This Row],[OrderDate]]</f>
        <v>10</v>
      </c>
      <c r="I8" t="s">
        <v>3</v>
      </c>
      <c r="J8" t="str">
        <f>_xlfn.XLOOKUP(Orders[[#This Row],[_SalesRepID]],'Sales team'!A:A,'Sales team'!B:B)</f>
        <v>Keith Griffin</v>
      </c>
      <c r="K8">
        <v>2</v>
      </c>
      <c r="L8">
        <v>7</v>
      </c>
      <c r="M8">
        <v>80</v>
      </c>
      <c r="N8" t="str">
        <f>_xlfn.XLOOKUP(Orders[[#This Row],[_ProductID]],Products!A:A,Products!C:C)</f>
        <v>Home décor</v>
      </c>
      <c r="O8">
        <v>32</v>
      </c>
      <c r="P8">
        <v>0.3</v>
      </c>
      <c r="Q8" s="2">
        <v>964.80000000000007</v>
      </c>
      <c r="R8" s="2">
        <v>492.04800000000006</v>
      </c>
      <c r="S8" s="2">
        <v>4727.5199999999995</v>
      </c>
      <c r="T8" s="2">
        <v>1283.1839999999993</v>
      </c>
    </row>
    <row r="9" spans="1:22" x14ac:dyDescent="0.25">
      <c r="A9" t="s">
        <v>7991</v>
      </c>
      <c r="B9" t="s">
        <v>5</v>
      </c>
      <c r="C9" t="s">
        <v>6</v>
      </c>
      <c r="D9" s="1">
        <v>44100</v>
      </c>
      <c r="E9" s="1">
        <v>44194</v>
      </c>
      <c r="F9" s="1">
        <v>44199</v>
      </c>
      <c r="G9" s="1">
        <v>44204</v>
      </c>
      <c r="H9" s="13">
        <f>Orders[[#This Row],[DeliveryDate]]-Orders[[#This Row],[OrderDate]]</f>
        <v>10</v>
      </c>
      <c r="I9" t="s">
        <v>3</v>
      </c>
      <c r="J9" t="str">
        <f>_xlfn.XLOOKUP(Orders[[#This Row],[_SalesRepID]],'Sales team'!A:A,'Sales team'!B:B)</f>
        <v>Paul Holmes</v>
      </c>
      <c r="K9">
        <v>14</v>
      </c>
      <c r="L9">
        <v>16</v>
      </c>
      <c r="M9">
        <v>121</v>
      </c>
      <c r="N9" t="str">
        <f>_xlfn.XLOOKUP(Orders[[#This Row],[_ProductID]],Products!A:A,Products!C:C)</f>
        <v>Furniture</v>
      </c>
      <c r="O9">
        <v>22</v>
      </c>
      <c r="P9">
        <v>0.05</v>
      </c>
      <c r="Q9" s="2">
        <v>1862.6000000000001</v>
      </c>
      <c r="R9" s="2">
        <v>1117.56</v>
      </c>
      <c r="S9" s="2">
        <v>10616.82</v>
      </c>
      <c r="T9" s="2">
        <v>3911.46</v>
      </c>
    </row>
    <row r="10" spans="1:22" x14ac:dyDescent="0.25">
      <c r="A10" t="s">
        <v>7992</v>
      </c>
      <c r="B10" t="s">
        <v>8</v>
      </c>
      <c r="C10" t="s">
        <v>13</v>
      </c>
      <c r="D10" s="1">
        <v>44100</v>
      </c>
      <c r="E10" s="1">
        <v>44194</v>
      </c>
      <c r="F10" s="1">
        <v>44203</v>
      </c>
      <c r="G10" s="1">
        <v>44201</v>
      </c>
      <c r="H10" s="13">
        <f>Orders[[#This Row],[DeliveryDate]]-Orders[[#This Row],[OrderDate]]</f>
        <v>7</v>
      </c>
      <c r="I10" t="s">
        <v>3</v>
      </c>
      <c r="J10" t="str">
        <f>_xlfn.XLOOKUP(Orders[[#This Row],[_SalesRepID]],'Sales team'!A:A,'Sales team'!B:B)</f>
        <v>Joe Price</v>
      </c>
      <c r="K10">
        <v>22</v>
      </c>
      <c r="L10">
        <v>12</v>
      </c>
      <c r="M10">
        <v>279</v>
      </c>
      <c r="N10" t="str">
        <f>_xlfn.XLOOKUP(Orders[[#This Row],[_ProductID]],Products!A:A,Products!C:C)</f>
        <v>Home décor</v>
      </c>
      <c r="O10">
        <v>17</v>
      </c>
      <c r="P10">
        <v>0.1</v>
      </c>
      <c r="Q10" s="2">
        <v>1835.8</v>
      </c>
      <c r="R10" s="2">
        <v>1303.4179999999999</v>
      </c>
      <c r="S10" s="2">
        <v>1652.22</v>
      </c>
      <c r="T10" s="2">
        <v>348.80200000000013</v>
      </c>
    </row>
    <row r="11" spans="1:22" x14ac:dyDescent="0.25">
      <c r="A11" t="s">
        <v>7993</v>
      </c>
      <c r="B11" t="s">
        <v>1</v>
      </c>
      <c r="C11" t="s">
        <v>6</v>
      </c>
      <c r="D11" s="1">
        <v>44100</v>
      </c>
      <c r="E11" s="1">
        <v>44194</v>
      </c>
      <c r="F11" s="1">
        <v>44217</v>
      </c>
      <c r="G11" s="1">
        <v>44208</v>
      </c>
      <c r="H11" s="13">
        <f>Orders[[#This Row],[DeliveryDate]]-Orders[[#This Row],[OrderDate]]</f>
        <v>14</v>
      </c>
      <c r="I11" t="s">
        <v>3</v>
      </c>
      <c r="J11" t="str">
        <f>_xlfn.XLOOKUP(Orders[[#This Row],[_SalesRepID]],'Sales team'!A:A,'Sales team'!B:B)</f>
        <v>Chris Armstrong</v>
      </c>
      <c r="K11">
        <v>4</v>
      </c>
      <c r="L11">
        <v>42</v>
      </c>
      <c r="M11">
        <v>132</v>
      </c>
      <c r="N11" t="str">
        <f>_xlfn.XLOOKUP(Orders[[#This Row],[_ProductID]],Products!A:A,Products!C:C)</f>
        <v>Home décor</v>
      </c>
      <c r="O11">
        <v>21</v>
      </c>
      <c r="P11">
        <v>0.1</v>
      </c>
      <c r="Q11" s="2">
        <v>5051.8</v>
      </c>
      <c r="R11" s="2">
        <v>4243.5119999999997</v>
      </c>
      <c r="S11" s="2">
        <v>13639.860000000002</v>
      </c>
      <c r="T11" s="2">
        <v>909.32400000000234</v>
      </c>
    </row>
    <row r="12" spans="1:22" x14ac:dyDescent="0.25">
      <c r="A12" t="s">
        <v>7994</v>
      </c>
      <c r="B12" t="s">
        <v>8</v>
      </c>
      <c r="C12" t="s">
        <v>6</v>
      </c>
      <c r="D12" s="1">
        <v>44100</v>
      </c>
      <c r="E12" s="1">
        <v>44194</v>
      </c>
      <c r="F12" s="1">
        <v>44216</v>
      </c>
      <c r="G12" s="1">
        <v>44223</v>
      </c>
      <c r="H12" s="13">
        <f>Orders[[#This Row],[DeliveryDate]]-Orders[[#This Row],[OrderDate]]</f>
        <v>29</v>
      </c>
      <c r="I12" t="s">
        <v>3</v>
      </c>
      <c r="J12" t="str">
        <f>_xlfn.XLOOKUP(Orders[[#This Row],[_SalesRepID]],'Sales team'!A:A,'Sales team'!B:B)</f>
        <v>Joe Price</v>
      </c>
      <c r="K12">
        <v>22</v>
      </c>
      <c r="L12">
        <v>44</v>
      </c>
      <c r="M12">
        <v>121</v>
      </c>
      <c r="N12" t="str">
        <f>_xlfn.XLOOKUP(Orders[[#This Row],[_ProductID]],Products!A:A,Products!C:C)</f>
        <v>Furniture</v>
      </c>
      <c r="O12">
        <v>22</v>
      </c>
      <c r="P12">
        <v>0.15</v>
      </c>
      <c r="Q12" s="2">
        <v>3959.7000000000003</v>
      </c>
      <c r="R12" s="2">
        <v>2930.1780000000003</v>
      </c>
      <c r="S12" s="2">
        <v>13462.980000000001</v>
      </c>
      <c r="T12" s="2">
        <v>1742.268</v>
      </c>
    </row>
    <row r="13" spans="1:22" x14ac:dyDescent="0.25">
      <c r="A13" t="s">
        <v>7995</v>
      </c>
      <c r="B13" t="s">
        <v>1</v>
      </c>
      <c r="C13" t="s">
        <v>13</v>
      </c>
      <c r="D13" s="1">
        <v>44100</v>
      </c>
      <c r="E13" s="1">
        <v>44194</v>
      </c>
      <c r="F13" s="1">
        <v>44207</v>
      </c>
      <c r="G13" s="1">
        <v>44202</v>
      </c>
      <c r="H13" s="13">
        <f>Orders[[#This Row],[DeliveryDate]]-Orders[[#This Row],[OrderDate]]</f>
        <v>8</v>
      </c>
      <c r="I13" t="s">
        <v>3</v>
      </c>
      <c r="J13" t="str">
        <f>_xlfn.XLOOKUP(Orders[[#This Row],[_SalesRepID]],'Sales team'!A:A,'Sales team'!B:B)</f>
        <v>George Lewis</v>
      </c>
      <c r="K13">
        <v>8</v>
      </c>
      <c r="L13">
        <v>19</v>
      </c>
      <c r="M13">
        <v>295</v>
      </c>
      <c r="N13" t="str">
        <f>_xlfn.XLOOKUP(Orders[[#This Row],[_ProductID]],Products!A:A,Products!C:C)</f>
        <v>Home décor</v>
      </c>
      <c r="O13">
        <v>21</v>
      </c>
      <c r="P13">
        <v>0.1</v>
      </c>
      <c r="Q13" s="2">
        <v>850.9</v>
      </c>
      <c r="R13" s="2">
        <v>519.04899999999998</v>
      </c>
      <c r="S13" s="2">
        <v>3829.05</v>
      </c>
      <c r="T13" s="2">
        <v>1233.8050000000003</v>
      </c>
    </row>
    <row r="14" spans="1:22" x14ac:dyDescent="0.25">
      <c r="A14" t="s">
        <v>7996</v>
      </c>
      <c r="B14" t="s">
        <v>1</v>
      </c>
      <c r="C14" t="s">
        <v>46</v>
      </c>
      <c r="D14" s="1">
        <v>44100</v>
      </c>
      <c r="E14" s="1">
        <v>44194</v>
      </c>
      <c r="F14" s="1">
        <v>44205</v>
      </c>
      <c r="G14" s="1">
        <v>44203</v>
      </c>
      <c r="H14" s="13">
        <f>Orders[[#This Row],[DeliveryDate]]-Orders[[#This Row],[OrderDate]]</f>
        <v>9</v>
      </c>
      <c r="I14" t="s">
        <v>3</v>
      </c>
      <c r="J14" t="str">
        <f>_xlfn.XLOOKUP(Orders[[#This Row],[_SalesRepID]],'Sales team'!A:A,'Sales team'!B:B)</f>
        <v>Stephen Payne</v>
      </c>
      <c r="K14">
        <v>5</v>
      </c>
      <c r="L14">
        <v>27</v>
      </c>
      <c r="M14">
        <v>61</v>
      </c>
      <c r="N14" t="str">
        <f>_xlfn.XLOOKUP(Orders[[#This Row],[_ProductID]],Products!A:A,Products!C:C)</f>
        <v>Home décor</v>
      </c>
      <c r="O14">
        <v>26</v>
      </c>
      <c r="P14">
        <v>7.4999999999999997E-2</v>
      </c>
      <c r="Q14" s="2">
        <v>254.6</v>
      </c>
      <c r="R14" s="2">
        <v>137.48400000000001</v>
      </c>
      <c r="S14" s="2">
        <v>1413.03</v>
      </c>
      <c r="T14" s="2">
        <v>588.12599999999998</v>
      </c>
    </row>
    <row r="15" spans="1:22" x14ac:dyDescent="0.25">
      <c r="A15" t="s">
        <v>7976</v>
      </c>
      <c r="B15" t="s">
        <v>10</v>
      </c>
      <c r="C15" t="s">
        <v>15</v>
      </c>
      <c r="D15" s="1">
        <v>44100</v>
      </c>
      <c r="E15" s="1">
        <v>44193</v>
      </c>
      <c r="F15" s="1">
        <v>44207</v>
      </c>
      <c r="G15" s="1">
        <v>44215</v>
      </c>
      <c r="H15" s="13">
        <f>Orders[[#This Row],[DeliveryDate]]-Orders[[#This Row],[OrderDate]]</f>
        <v>22</v>
      </c>
      <c r="I15" t="s">
        <v>3</v>
      </c>
      <c r="J15" t="str">
        <f>_xlfn.XLOOKUP(Orders[[#This Row],[_SalesRepID]],'Sales team'!A:A,'Sales team'!B:B)</f>
        <v>Carlos Miller</v>
      </c>
      <c r="K15">
        <v>28</v>
      </c>
      <c r="L15">
        <v>6</v>
      </c>
      <c r="M15">
        <v>46</v>
      </c>
      <c r="N15" t="str">
        <f>_xlfn.XLOOKUP(Orders[[#This Row],[_ProductID]],Products!A:A,Products!C:C)</f>
        <v>Kitchen &amp; Dining</v>
      </c>
      <c r="O15">
        <v>4</v>
      </c>
      <c r="P15">
        <v>0.05</v>
      </c>
      <c r="Q15" s="2">
        <v>3906.1</v>
      </c>
      <c r="R15" s="2">
        <v>3281.1239999999998</v>
      </c>
      <c r="S15" s="2">
        <v>11132.384999999998</v>
      </c>
      <c r="T15" s="2">
        <v>1289.012999999999</v>
      </c>
    </row>
    <row r="16" spans="1:22" x14ac:dyDescent="0.25">
      <c r="A16" t="s">
        <v>7977</v>
      </c>
      <c r="B16" t="s">
        <v>5</v>
      </c>
      <c r="C16" t="s">
        <v>6</v>
      </c>
      <c r="D16" s="1">
        <v>44100</v>
      </c>
      <c r="E16" s="1">
        <v>44193</v>
      </c>
      <c r="F16" s="1">
        <v>44198</v>
      </c>
      <c r="G16" s="1">
        <v>44221</v>
      </c>
      <c r="H16" s="13">
        <f>Orders[[#This Row],[DeliveryDate]]-Orders[[#This Row],[OrderDate]]</f>
        <v>28</v>
      </c>
      <c r="I16" t="s">
        <v>3</v>
      </c>
      <c r="J16" t="str">
        <f>_xlfn.XLOOKUP(Orders[[#This Row],[_SalesRepID]],'Sales team'!A:A,'Sales team'!B:B)</f>
        <v>Paul Holmes</v>
      </c>
      <c r="K16">
        <v>14</v>
      </c>
      <c r="L16">
        <v>31</v>
      </c>
      <c r="M16">
        <v>196</v>
      </c>
      <c r="N16" t="str">
        <f>_xlfn.XLOOKUP(Orders[[#This Row],[_ProductID]],Products!A:A,Products!C:C)</f>
        <v>Home décor</v>
      </c>
      <c r="O16">
        <v>17</v>
      </c>
      <c r="P16">
        <v>0.1</v>
      </c>
      <c r="Q16" s="2">
        <v>5862.5</v>
      </c>
      <c r="R16" s="2">
        <v>3752</v>
      </c>
      <c r="S16" s="2">
        <v>10552.5</v>
      </c>
      <c r="T16" s="2">
        <v>3048.5</v>
      </c>
    </row>
    <row r="17" spans="1:20" x14ac:dyDescent="0.25">
      <c r="A17" t="s">
        <v>7978</v>
      </c>
      <c r="B17" t="s">
        <v>5</v>
      </c>
      <c r="C17" t="s">
        <v>15</v>
      </c>
      <c r="D17" s="1">
        <v>44100</v>
      </c>
      <c r="E17" s="1">
        <v>44193</v>
      </c>
      <c r="F17" s="1">
        <v>44220</v>
      </c>
      <c r="G17" s="1">
        <v>44207</v>
      </c>
      <c r="H17" s="13">
        <f>Orders[[#This Row],[DeliveryDate]]-Orders[[#This Row],[OrderDate]]</f>
        <v>14</v>
      </c>
      <c r="I17" t="s">
        <v>3</v>
      </c>
      <c r="J17" t="str">
        <f>_xlfn.XLOOKUP(Orders[[#This Row],[_SalesRepID]],'Sales team'!A:A,'Sales team'!B:B)</f>
        <v>Frank Brown</v>
      </c>
      <c r="K17">
        <v>17</v>
      </c>
      <c r="L17">
        <v>12</v>
      </c>
      <c r="M17">
        <v>7</v>
      </c>
      <c r="N17" t="str">
        <f>_xlfn.XLOOKUP(Orders[[#This Row],[_ProductID]],Products!A:A,Products!C:C)</f>
        <v>Electronics</v>
      </c>
      <c r="O17">
        <v>25</v>
      </c>
      <c r="P17">
        <v>7.4999999999999997E-2</v>
      </c>
      <c r="Q17" s="2">
        <v>3403.6</v>
      </c>
      <c r="R17" s="2">
        <v>2688.8440000000001</v>
      </c>
      <c r="S17" s="2">
        <v>12593.32</v>
      </c>
      <c r="T17" s="2">
        <v>1837.9439999999995</v>
      </c>
    </row>
    <row r="18" spans="1:20" x14ac:dyDescent="0.25">
      <c r="A18" t="s">
        <v>7979</v>
      </c>
      <c r="B18" t="s">
        <v>10</v>
      </c>
      <c r="C18" t="s">
        <v>15</v>
      </c>
      <c r="D18" s="1">
        <v>44100</v>
      </c>
      <c r="E18" s="1">
        <v>44193</v>
      </c>
      <c r="F18" s="1">
        <v>44201</v>
      </c>
      <c r="G18" s="1">
        <v>44201</v>
      </c>
      <c r="H18" s="13">
        <f>Orders[[#This Row],[DeliveryDate]]-Orders[[#This Row],[OrderDate]]</f>
        <v>8</v>
      </c>
      <c r="I18" t="s">
        <v>3</v>
      </c>
      <c r="J18" t="str">
        <f>_xlfn.XLOOKUP(Orders[[#This Row],[_SalesRepID]],'Sales team'!A:A,'Sales team'!B:B)</f>
        <v>Carlos Miller</v>
      </c>
      <c r="K18">
        <v>28</v>
      </c>
      <c r="L18">
        <v>16</v>
      </c>
      <c r="M18">
        <v>46</v>
      </c>
      <c r="N18" t="str">
        <f>_xlfn.XLOOKUP(Orders[[#This Row],[_ProductID]],Products!A:A,Products!C:C)</f>
        <v>Home décor</v>
      </c>
      <c r="O18">
        <v>40</v>
      </c>
      <c r="P18">
        <v>0.4</v>
      </c>
      <c r="Q18" s="2">
        <v>6505.7</v>
      </c>
      <c r="R18" s="2">
        <v>5139.5029999999997</v>
      </c>
      <c r="S18" s="2">
        <v>31227.359999999997</v>
      </c>
      <c r="T18" s="2">
        <v>-9888.6640000000007</v>
      </c>
    </row>
    <row r="19" spans="1:20" x14ac:dyDescent="0.25">
      <c r="A19" t="s">
        <v>7980</v>
      </c>
      <c r="B19" t="s">
        <v>1</v>
      </c>
      <c r="C19" t="s">
        <v>15</v>
      </c>
      <c r="D19" s="1">
        <v>44100</v>
      </c>
      <c r="E19" s="1">
        <v>44193</v>
      </c>
      <c r="F19" s="1">
        <v>44209</v>
      </c>
      <c r="G19" s="1">
        <v>44203</v>
      </c>
      <c r="H19" s="13">
        <f>Orders[[#This Row],[DeliveryDate]]-Orders[[#This Row],[OrderDate]]</f>
        <v>10</v>
      </c>
      <c r="I19" t="s">
        <v>3</v>
      </c>
      <c r="J19" t="str">
        <f>_xlfn.XLOOKUP(Orders[[#This Row],[_SalesRepID]],'Sales team'!A:A,'Sales team'!B:B)</f>
        <v>Joshua Ryan</v>
      </c>
      <c r="K19">
        <v>9</v>
      </c>
      <c r="L19">
        <v>36</v>
      </c>
      <c r="M19">
        <v>21</v>
      </c>
      <c r="N19" t="str">
        <f>_xlfn.XLOOKUP(Orders[[#This Row],[_ProductID]],Products!A:A,Products!C:C)</f>
        <v>Home décor</v>
      </c>
      <c r="O19">
        <v>27</v>
      </c>
      <c r="P19">
        <v>0.1</v>
      </c>
      <c r="Q19" s="2">
        <v>2298.1</v>
      </c>
      <c r="R19" s="2">
        <v>988.18299999999999</v>
      </c>
      <c r="S19" s="2">
        <v>16546.32</v>
      </c>
      <c r="T19" s="2">
        <v>8640.8559999999998</v>
      </c>
    </row>
    <row r="20" spans="1:20" x14ac:dyDescent="0.25">
      <c r="A20" t="s">
        <v>7981</v>
      </c>
      <c r="B20" t="s">
        <v>1</v>
      </c>
      <c r="C20" t="s">
        <v>2</v>
      </c>
      <c r="D20" s="1">
        <v>44100</v>
      </c>
      <c r="E20" s="1">
        <v>44193</v>
      </c>
      <c r="F20" s="1">
        <v>44200</v>
      </c>
      <c r="G20" s="1">
        <v>44200</v>
      </c>
      <c r="H20" s="13">
        <f>Orders[[#This Row],[DeliveryDate]]-Orders[[#This Row],[OrderDate]]</f>
        <v>7</v>
      </c>
      <c r="I20" t="s">
        <v>3</v>
      </c>
      <c r="J20" t="str">
        <f>_xlfn.XLOOKUP(Orders[[#This Row],[_SalesRepID]],'Sales team'!A:A,'Sales team'!B:B)</f>
        <v>Adam Hernandez</v>
      </c>
      <c r="K20">
        <v>1</v>
      </c>
      <c r="L20">
        <v>13</v>
      </c>
      <c r="M20">
        <v>252</v>
      </c>
      <c r="N20" t="str">
        <f>_xlfn.XLOOKUP(Orders[[#This Row],[_ProductID]],Products!A:A,Products!C:C)</f>
        <v>Home décor</v>
      </c>
      <c r="O20">
        <v>40</v>
      </c>
      <c r="P20">
        <v>0.05</v>
      </c>
      <c r="Q20" s="2">
        <v>5427</v>
      </c>
      <c r="R20" s="2">
        <v>2496.42</v>
      </c>
      <c r="S20" s="2">
        <v>5155.6499999999996</v>
      </c>
      <c r="T20" s="2">
        <v>2659.2299999999996</v>
      </c>
    </row>
    <row r="21" spans="1:20" x14ac:dyDescent="0.25">
      <c r="A21" t="s">
        <v>7982</v>
      </c>
      <c r="B21" t="s">
        <v>10</v>
      </c>
      <c r="C21" t="s">
        <v>25</v>
      </c>
      <c r="D21" s="1">
        <v>44100</v>
      </c>
      <c r="E21" s="1">
        <v>44193</v>
      </c>
      <c r="F21" s="1">
        <v>44219</v>
      </c>
      <c r="G21" s="1">
        <v>44197</v>
      </c>
      <c r="H21" s="13">
        <f>Orders[[#This Row],[DeliveryDate]]-Orders[[#This Row],[OrderDate]]</f>
        <v>4</v>
      </c>
      <c r="I21" t="s">
        <v>3</v>
      </c>
      <c r="J21" t="str">
        <f>_xlfn.XLOOKUP(Orders[[#This Row],[_SalesRepID]],'Sales team'!A:A,'Sales team'!B:B)</f>
        <v>Donald Reynolds</v>
      </c>
      <c r="K21">
        <v>26</v>
      </c>
      <c r="L21">
        <v>15</v>
      </c>
      <c r="M21">
        <v>348</v>
      </c>
      <c r="N21" t="str">
        <f>_xlfn.XLOOKUP(Orders[[#This Row],[_ProductID]],Products!A:A,Products!C:C)</f>
        <v>Home décor</v>
      </c>
      <c r="O21">
        <v>21</v>
      </c>
      <c r="P21">
        <v>7.4999999999999997E-2</v>
      </c>
      <c r="Q21" s="2">
        <v>1721.9</v>
      </c>
      <c r="R21" s="2">
        <v>1033.1400000000001</v>
      </c>
      <c r="S21" s="2">
        <v>9556.5450000000019</v>
      </c>
      <c r="T21" s="2">
        <v>3357.7050000000017</v>
      </c>
    </row>
    <row r="22" spans="1:20" x14ac:dyDescent="0.25">
      <c r="A22" t="s">
        <v>7983</v>
      </c>
      <c r="B22" t="s">
        <v>1</v>
      </c>
      <c r="C22" t="s">
        <v>6</v>
      </c>
      <c r="D22" s="1">
        <v>44100</v>
      </c>
      <c r="E22" s="1">
        <v>44193</v>
      </c>
      <c r="F22" s="1">
        <v>44202</v>
      </c>
      <c r="G22" s="1">
        <v>44201</v>
      </c>
      <c r="H22" s="13">
        <f>Orders[[#This Row],[DeliveryDate]]-Orders[[#This Row],[OrderDate]]</f>
        <v>8</v>
      </c>
      <c r="I22" t="s">
        <v>3</v>
      </c>
      <c r="J22" t="str">
        <f>_xlfn.XLOOKUP(Orders[[#This Row],[_SalesRepID]],'Sales team'!A:A,'Sales team'!B:B)</f>
        <v>Jonathan Hawkins</v>
      </c>
      <c r="K22">
        <v>10</v>
      </c>
      <c r="L22">
        <v>22</v>
      </c>
      <c r="M22">
        <v>145</v>
      </c>
      <c r="N22" t="str">
        <f>_xlfn.XLOOKUP(Orders[[#This Row],[_ProductID]],Products!A:A,Products!C:C)</f>
        <v>Home décor</v>
      </c>
      <c r="O22">
        <v>14</v>
      </c>
      <c r="P22">
        <v>0.05</v>
      </c>
      <c r="Q22" s="2">
        <v>2599.6</v>
      </c>
      <c r="R22" s="2">
        <v>1065.836</v>
      </c>
      <c r="S22" s="2">
        <v>9878.48</v>
      </c>
      <c r="T22" s="2">
        <v>5615.1359999999995</v>
      </c>
    </row>
    <row r="23" spans="1:20" x14ac:dyDescent="0.25">
      <c r="A23" t="s">
        <v>7984</v>
      </c>
      <c r="B23" t="s">
        <v>5</v>
      </c>
      <c r="C23" t="s">
        <v>6</v>
      </c>
      <c r="D23" s="1">
        <v>44100</v>
      </c>
      <c r="E23" s="1">
        <v>44193</v>
      </c>
      <c r="F23" s="1">
        <v>44202</v>
      </c>
      <c r="G23" s="1">
        <v>44200</v>
      </c>
      <c r="H23" s="13">
        <f>Orders[[#This Row],[DeliveryDate]]-Orders[[#This Row],[OrderDate]]</f>
        <v>7</v>
      </c>
      <c r="I23" t="s">
        <v>3</v>
      </c>
      <c r="J23" t="str">
        <f>_xlfn.XLOOKUP(Orders[[#This Row],[_SalesRepID]],'Sales team'!A:A,'Sales team'!B:B)</f>
        <v>Paul Holmes</v>
      </c>
      <c r="K23">
        <v>14</v>
      </c>
      <c r="L23">
        <v>33</v>
      </c>
      <c r="M23">
        <v>111</v>
      </c>
      <c r="N23" t="str">
        <f>_xlfn.XLOOKUP(Orders[[#This Row],[_ProductID]],Products!A:A,Products!C:C)</f>
        <v>Home décor</v>
      </c>
      <c r="O23">
        <v>2</v>
      </c>
      <c r="P23">
        <v>0.05</v>
      </c>
      <c r="Q23" s="2">
        <v>6545.9000000000005</v>
      </c>
      <c r="R23" s="2">
        <v>5498.5560000000005</v>
      </c>
      <c r="S23" s="2">
        <v>18655.814999999999</v>
      </c>
      <c r="T23" s="2">
        <v>2160.1469999999972</v>
      </c>
    </row>
    <row r="24" spans="1:20" x14ac:dyDescent="0.25">
      <c r="A24" t="s">
        <v>7985</v>
      </c>
      <c r="B24" t="s">
        <v>8</v>
      </c>
      <c r="C24" t="s">
        <v>15</v>
      </c>
      <c r="D24" s="1">
        <v>44100</v>
      </c>
      <c r="E24" s="1">
        <v>44193</v>
      </c>
      <c r="F24" s="1">
        <v>44198</v>
      </c>
      <c r="G24" s="1">
        <v>44204</v>
      </c>
      <c r="H24" s="13">
        <f>Orders[[#This Row],[DeliveryDate]]-Orders[[#This Row],[OrderDate]]</f>
        <v>11</v>
      </c>
      <c r="I24" t="s">
        <v>3</v>
      </c>
      <c r="J24" t="str">
        <f>_xlfn.XLOOKUP(Orders[[#This Row],[_SalesRepID]],'Sales team'!A:A,'Sales team'!B:B)</f>
        <v>Douglas Tucker</v>
      </c>
      <c r="K24">
        <v>23</v>
      </c>
      <c r="L24">
        <v>30</v>
      </c>
      <c r="M24">
        <v>5</v>
      </c>
      <c r="N24" t="str">
        <f>_xlfn.XLOOKUP(Orders[[#This Row],[_ProductID]],Products!A:A,Products!C:C)</f>
        <v>Furniture</v>
      </c>
      <c r="O24">
        <v>19</v>
      </c>
      <c r="P24">
        <v>0.05</v>
      </c>
      <c r="Q24" s="2">
        <v>790.6</v>
      </c>
      <c r="R24" s="2">
        <v>490.17200000000003</v>
      </c>
      <c r="S24" s="2">
        <v>3755.35</v>
      </c>
      <c r="T24" s="2">
        <v>1304.4899999999998</v>
      </c>
    </row>
    <row r="25" spans="1:20" x14ac:dyDescent="0.25">
      <c r="A25" t="s">
        <v>7986</v>
      </c>
      <c r="B25" t="s">
        <v>5</v>
      </c>
      <c r="C25" t="s">
        <v>15</v>
      </c>
      <c r="D25" s="1">
        <v>44100</v>
      </c>
      <c r="E25" s="1">
        <v>44193</v>
      </c>
      <c r="F25" s="1">
        <v>44207</v>
      </c>
      <c r="G25" s="1">
        <v>44203</v>
      </c>
      <c r="H25" s="13">
        <f>Orders[[#This Row],[DeliveryDate]]-Orders[[#This Row],[OrderDate]]</f>
        <v>10</v>
      </c>
      <c r="I25" t="s">
        <v>3</v>
      </c>
      <c r="J25" t="str">
        <f>_xlfn.XLOOKUP(Orders[[#This Row],[_SalesRepID]],'Sales team'!A:A,'Sales team'!B:B)</f>
        <v>Paul Holmes</v>
      </c>
      <c r="K25">
        <v>14</v>
      </c>
      <c r="L25">
        <v>46</v>
      </c>
      <c r="M25">
        <v>11</v>
      </c>
      <c r="N25" t="str">
        <f>_xlfn.XLOOKUP(Orders[[#This Row],[_ProductID]],Products!A:A,Products!C:C)</f>
        <v>Furniture</v>
      </c>
      <c r="O25">
        <v>12</v>
      </c>
      <c r="P25">
        <v>0.1</v>
      </c>
      <c r="Q25" s="2">
        <v>1038.5</v>
      </c>
      <c r="R25" s="2">
        <v>664.64</v>
      </c>
      <c r="S25" s="2">
        <v>934.65</v>
      </c>
      <c r="T25" s="2">
        <v>270.01</v>
      </c>
    </row>
    <row r="26" spans="1:20" x14ac:dyDescent="0.25">
      <c r="A26" t="s">
        <v>7987</v>
      </c>
      <c r="B26" t="s">
        <v>10</v>
      </c>
      <c r="C26" t="s">
        <v>46</v>
      </c>
      <c r="D26" s="1">
        <v>44100</v>
      </c>
      <c r="E26" s="1">
        <v>44193</v>
      </c>
      <c r="F26" s="1">
        <v>44219</v>
      </c>
      <c r="G26" s="1">
        <v>44214</v>
      </c>
      <c r="H26" s="13">
        <f>Orders[[#This Row],[DeliveryDate]]-Orders[[#This Row],[OrderDate]]</f>
        <v>21</v>
      </c>
      <c r="I26" t="s">
        <v>3</v>
      </c>
      <c r="J26" t="str">
        <f>_xlfn.XLOOKUP(Orders[[#This Row],[_SalesRepID]],'Sales team'!A:A,'Sales team'!B:B)</f>
        <v>Carlos Miller</v>
      </c>
      <c r="K26">
        <v>28</v>
      </c>
      <c r="L26">
        <v>39</v>
      </c>
      <c r="M26">
        <v>86</v>
      </c>
      <c r="N26" t="str">
        <f>_xlfn.XLOOKUP(Orders[[#This Row],[_ProductID]],Products!A:A,Products!C:C)</f>
        <v>Kitchen &amp; Dining</v>
      </c>
      <c r="O26">
        <v>37</v>
      </c>
      <c r="P26">
        <v>0.15</v>
      </c>
      <c r="Q26" s="2">
        <v>227.8</v>
      </c>
      <c r="R26" s="2">
        <v>150.34800000000001</v>
      </c>
      <c r="S26" s="2">
        <v>1355.41</v>
      </c>
      <c r="T26" s="2">
        <v>302.97399999999993</v>
      </c>
    </row>
    <row r="27" spans="1:20" x14ac:dyDescent="0.25">
      <c r="A27" t="s">
        <v>7988</v>
      </c>
      <c r="B27" t="s">
        <v>5</v>
      </c>
      <c r="C27" t="s">
        <v>13</v>
      </c>
      <c r="D27" s="1">
        <v>44100</v>
      </c>
      <c r="E27" s="1">
        <v>44193</v>
      </c>
      <c r="F27" s="1">
        <v>44213</v>
      </c>
      <c r="G27" s="1">
        <v>44202</v>
      </c>
      <c r="H27" s="13">
        <f>Orders[[#This Row],[DeliveryDate]]-Orders[[#This Row],[OrderDate]]</f>
        <v>9</v>
      </c>
      <c r="I27" t="s">
        <v>3</v>
      </c>
      <c r="J27" t="str">
        <f>_xlfn.XLOOKUP(Orders[[#This Row],[_SalesRepID]],'Sales team'!A:A,'Sales team'!B:B)</f>
        <v>Anthony Torres</v>
      </c>
      <c r="K27">
        <v>20</v>
      </c>
      <c r="L27">
        <v>12</v>
      </c>
      <c r="M27">
        <v>290</v>
      </c>
      <c r="N27" t="str">
        <f>_xlfn.XLOOKUP(Orders[[#This Row],[_ProductID]],Products!A:A,Products!C:C)</f>
        <v>Kitchen &amp; Dining</v>
      </c>
      <c r="O27">
        <v>4</v>
      </c>
      <c r="P27">
        <v>7.4999999999999997E-2</v>
      </c>
      <c r="Q27" s="2">
        <v>5855.8</v>
      </c>
      <c r="R27" s="2">
        <v>2576.5520000000001</v>
      </c>
      <c r="S27" s="2">
        <v>21666.460000000003</v>
      </c>
      <c r="T27" s="2">
        <v>11360.252000000002</v>
      </c>
    </row>
    <row r="28" spans="1:20" x14ac:dyDescent="0.25">
      <c r="A28" t="s">
        <v>7965</v>
      </c>
      <c r="B28" t="s">
        <v>5</v>
      </c>
      <c r="C28" t="s">
        <v>2</v>
      </c>
      <c r="D28" s="1">
        <v>44100</v>
      </c>
      <c r="E28" s="1">
        <v>44192</v>
      </c>
      <c r="F28" s="1">
        <v>44194</v>
      </c>
      <c r="G28" s="1">
        <v>44200</v>
      </c>
      <c r="H28" s="13">
        <f>Orders[[#This Row],[DeliveryDate]]-Orders[[#This Row],[OrderDate]]</f>
        <v>8</v>
      </c>
      <c r="I28" t="s">
        <v>3</v>
      </c>
      <c r="J28" t="str">
        <f>_xlfn.XLOOKUP(Orders[[#This Row],[_SalesRepID]],'Sales team'!A:A,'Sales team'!B:B)</f>
        <v>Shawn Wallace</v>
      </c>
      <c r="K28">
        <v>18</v>
      </c>
      <c r="L28">
        <v>14</v>
      </c>
      <c r="M28">
        <v>207</v>
      </c>
      <c r="N28" t="str">
        <f>_xlfn.XLOOKUP(Orders[[#This Row],[_ProductID]],Products!A:A,Products!C:C)</f>
        <v>Home décor</v>
      </c>
      <c r="O28">
        <v>32</v>
      </c>
      <c r="P28">
        <v>7.4999999999999997E-2</v>
      </c>
      <c r="Q28" s="2">
        <v>5554.3</v>
      </c>
      <c r="R28" s="2">
        <v>3499.2090000000003</v>
      </c>
      <c r="S28" s="2">
        <v>20550.91</v>
      </c>
      <c r="T28" s="2">
        <v>6554.0739999999987</v>
      </c>
    </row>
    <row r="29" spans="1:20" x14ac:dyDescent="0.25">
      <c r="A29" t="s">
        <v>7966</v>
      </c>
      <c r="B29" t="s">
        <v>5</v>
      </c>
      <c r="C29" t="s">
        <v>2</v>
      </c>
      <c r="D29" s="1">
        <v>44100</v>
      </c>
      <c r="E29" s="1">
        <v>44192</v>
      </c>
      <c r="F29" s="1">
        <v>44196</v>
      </c>
      <c r="G29" s="1">
        <v>44215</v>
      </c>
      <c r="H29" s="13">
        <f>Orders[[#This Row],[DeliveryDate]]-Orders[[#This Row],[OrderDate]]</f>
        <v>23</v>
      </c>
      <c r="I29" t="s">
        <v>3</v>
      </c>
      <c r="J29" t="str">
        <f>_xlfn.XLOOKUP(Orders[[#This Row],[_SalesRepID]],'Sales team'!A:A,'Sales team'!B:B)</f>
        <v>Anthony Berry</v>
      </c>
      <c r="K29">
        <v>16</v>
      </c>
      <c r="L29">
        <v>15</v>
      </c>
      <c r="M29">
        <v>211</v>
      </c>
      <c r="N29" t="str">
        <f>_xlfn.XLOOKUP(Orders[[#This Row],[_ProductID]],Products!A:A,Products!C:C)</f>
        <v>Home décor</v>
      </c>
      <c r="O29">
        <v>17</v>
      </c>
      <c r="P29">
        <v>7.4999999999999997E-2</v>
      </c>
      <c r="Q29" s="2">
        <v>1909.5</v>
      </c>
      <c r="R29" s="2">
        <v>916.56</v>
      </c>
      <c r="S29" s="2">
        <v>8831.4375</v>
      </c>
      <c r="T29" s="2">
        <v>4248.6375000000007</v>
      </c>
    </row>
    <row r="30" spans="1:20" x14ac:dyDescent="0.25">
      <c r="A30" t="s">
        <v>7967</v>
      </c>
      <c r="B30" t="s">
        <v>1</v>
      </c>
      <c r="C30" t="s">
        <v>13</v>
      </c>
      <c r="D30" s="1">
        <v>44100</v>
      </c>
      <c r="E30" s="1">
        <v>44192</v>
      </c>
      <c r="F30" s="1">
        <v>44206</v>
      </c>
      <c r="G30" s="1">
        <v>44214</v>
      </c>
      <c r="H30" s="13">
        <f>Orders[[#This Row],[DeliveryDate]]-Orders[[#This Row],[OrderDate]]</f>
        <v>22</v>
      </c>
      <c r="I30" t="s">
        <v>3</v>
      </c>
      <c r="J30" t="str">
        <f>_xlfn.XLOOKUP(Orders[[#This Row],[_SalesRepID]],'Sales team'!A:A,'Sales team'!B:B)</f>
        <v>Joshua Bennett</v>
      </c>
      <c r="K30">
        <v>6</v>
      </c>
      <c r="L30">
        <v>8</v>
      </c>
      <c r="M30">
        <v>278</v>
      </c>
      <c r="N30" t="str">
        <f>_xlfn.XLOOKUP(Orders[[#This Row],[_ProductID]],Products!A:A,Products!C:C)</f>
        <v>Kitchen &amp; Dining</v>
      </c>
      <c r="O30">
        <v>13</v>
      </c>
      <c r="P30">
        <v>0.3</v>
      </c>
      <c r="Q30" s="2">
        <v>201</v>
      </c>
      <c r="R30" s="2">
        <v>92.460000000000008</v>
      </c>
      <c r="S30" s="2">
        <v>562.79999999999995</v>
      </c>
      <c r="T30" s="2">
        <v>192.95999999999992</v>
      </c>
    </row>
    <row r="31" spans="1:20" x14ac:dyDescent="0.25">
      <c r="A31" t="s">
        <v>7968</v>
      </c>
      <c r="B31" t="s">
        <v>5</v>
      </c>
      <c r="C31" t="s">
        <v>6</v>
      </c>
      <c r="D31" s="1">
        <v>44100</v>
      </c>
      <c r="E31" s="1">
        <v>44192</v>
      </c>
      <c r="F31" s="1">
        <v>44204</v>
      </c>
      <c r="G31" s="1">
        <v>44222</v>
      </c>
      <c r="H31" s="13">
        <f>Orders[[#This Row],[DeliveryDate]]-Orders[[#This Row],[OrderDate]]</f>
        <v>30</v>
      </c>
      <c r="I31" t="s">
        <v>3</v>
      </c>
      <c r="J31" t="str">
        <f>_xlfn.XLOOKUP(Orders[[#This Row],[_SalesRepID]],'Sales team'!A:A,'Sales team'!B:B)</f>
        <v>Roger Alexander</v>
      </c>
      <c r="K31">
        <v>15</v>
      </c>
      <c r="L31">
        <v>16</v>
      </c>
      <c r="M31">
        <v>181</v>
      </c>
      <c r="N31" t="str">
        <f>_xlfn.XLOOKUP(Orders[[#This Row],[_ProductID]],Products!A:A,Products!C:C)</f>
        <v>Furniture</v>
      </c>
      <c r="O31">
        <v>38</v>
      </c>
      <c r="P31">
        <v>0.1</v>
      </c>
      <c r="Q31" s="2">
        <v>1018.4</v>
      </c>
      <c r="R31" s="2">
        <v>651.77599999999995</v>
      </c>
      <c r="S31" s="2">
        <v>3666.24</v>
      </c>
      <c r="T31" s="2">
        <v>1059.136</v>
      </c>
    </row>
    <row r="32" spans="1:20" x14ac:dyDescent="0.25">
      <c r="A32" t="s">
        <v>7969</v>
      </c>
      <c r="B32" t="s">
        <v>8</v>
      </c>
      <c r="C32" t="s">
        <v>2</v>
      </c>
      <c r="D32" s="1">
        <v>44100</v>
      </c>
      <c r="E32" s="1">
        <v>44192</v>
      </c>
      <c r="F32" s="1">
        <v>44212</v>
      </c>
      <c r="G32" s="1">
        <v>44208</v>
      </c>
      <c r="H32" s="13">
        <f>Orders[[#This Row],[DeliveryDate]]-Orders[[#This Row],[OrderDate]]</f>
        <v>16</v>
      </c>
      <c r="I32" t="s">
        <v>3</v>
      </c>
      <c r="J32" t="str">
        <f>_xlfn.XLOOKUP(Orders[[#This Row],[_SalesRepID]],'Sales team'!A:A,'Sales team'!B:B)</f>
        <v>Douglas Tucker</v>
      </c>
      <c r="K32">
        <v>23</v>
      </c>
      <c r="L32">
        <v>13</v>
      </c>
      <c r="M32">
        <v>225</v>
      </c>
      <c r="N32" t="str">
        <f>_xlfn.XLOOKUP(Orders[[#This Row],[_ProductID]],Products!A:A,Products!C:C)</f>
        <v>Home décor</v>
      </c>
      <c r="O32">
        <v>44</v>
      </c>
      <c r="P32">
        <v>7.4999999999999997E-2</v>
      </c>
      <c r="Q32" s="2">
        <v>1802.3</v>
      </c>
      <c r="R32" s="2">
        <v>720.92000000000007</v>
      </c>
      <c r="S32" s="2">
        <v>3334.2550000000001</v>
      </c>
      <c r="T32" s="2">
        <v>1892.415</v>
      </c>
    </row>
    <row r="33" spans="1:20" x14ac:dyDescent="0.25">
      <c r="A33" t="s">
        <v>7970</v>
      </c>
      <c r="B33" t="s">
        <v>5</v>
      </c>
      <c r="C33" t="s">
        <v>13</v>
      </c>
      <c r="D33" s="1">
        <v>44100</v>
      </c>
      <c r="E33" s="1">
        <v>44192</v>
      </c>
      <c r="F33" s="1">
        <v>44204</v>
      </c>
      <c r="G33" s="1">
        <v>44197</v>
      </c>
      <c r="H33" s="13">
        <f>Orders[[#This Row],[DeliveryDate]]-Orders[[#This Row],[OrderDate]]</f>
        <v>5</v>
      </c>
      <c r="I33" t="s">
        <v>3</v>
      </c>
      <c r="J33" t="str">
        <f>_xlfn.XLOOKUP(Orders[[#This Row],[_SalesRepID]],'Sales team'!A:A,'Sales team'!B:B)</f>
        <v>Carl Nguyen</v>
      </c>
      <c r="K33">
        <v>12</v>
      </c>
      <c r="L33">
        <v>8</v>
      </c>
      <c r="M33">
        <v>263</v>
      </c>
      <c r="N33" t="str">
        <f>_xlfn.XLOOKUP(Orders[[#This Row],[_ProductID]],Products!A:A,Products!C:C)</f>
        <v>Furniture</v>
      </c>
      <c r="O33">
        <v>5</v>
      </c>
      <c r="P33">
        <v>0.4</v>
      </c>
      <c r="Q33" s="2">
        <v>1065.3</v>
      </c>
      <c r="R33" s="2">
        <v>617.87399999999991</v>
      </c>
      <c r="S33" s="2">
        <v>1917.5399999999997</v>
      </c>
      <c r="T33" s="2">
        <v>63.917999999999893</v>
      </c>
    </row>
    <row r="34" spans="1:20" x14ac:dyDescent="0.25">
      <c r="A34" t="s">
        <v>7971</v>
      </c>
      <c r="B34" t="s">
        <v>8</v>
      </c>
      <c r="C34" t="s">
        <v>2</v>
      </c>
      <c r="D34" s="1">
        <v>44100</v>
      </c>
      <c r="E34" s="1">
        <v>44192</v>
      </c>
      <c r="F34" s="1">
        <v>44211</v>
      </c>
      <c r="G34" s="1">
        <v>44201</v>
      </c>
      <c r="H34" s="13">
        <f>Orders[[#This Row],[DeliveryDate]]-Orders[[#This Row],[OrderDate]]</f>
        <v>9</v>
      </c>
      <c r="I34" t="s">
        <v>3</v>
      </c>
      <c r="J34" t="str">
        <f>_xlfn.XLOOKUP(Orders[[#This Row],[_SalesRepID]],'Sales team'!A:A,'Sales team'!B:B)</f>
        <v>Samuel Fowler</v>
      </c>
      <c r="K34">
        <v>21</v>
      </c>
      <c r="L34">
        <v>25</v>
      </c>
      <c r="M34">
        <v>260</v>
      </c>
      <c r="N34" t="str">
        <f>_xlfn.XLOOKUP(Orders[[#This Row],[_ProductID]],Products!A:A,Products!C:C)</f>
        <v>Furniture</v>
      </c>
      <c r="O34">
        <v>38</v>
      </c>
      <c r="P34">
        <v>7.4999999999999997E-2</v>
      </c>
      <c r="Q34" s="2">
        <v>1701.8</v>
      </c>
      <c r="R34" s="2">
        <v>1191.26</v>
      </c>
      <c r="S34" s="2">
        <v>12593.32</v>
      </c>
      <c r="T34" s="2">
        <v>3063.24</v>
      </c>
    </row>
    <row r="35" spans="1:20" x14ac:dyDescent="0.25">
      <c r="A35" t="s">
        <v>7972</v>
      </c>
      <c r="B35" t="s">
        <v>10</v>
      </c>
      <c r="C35" t="s">
        <v>13</v>
      </c>
      <c r="D35" s="1">
        <v>44100</v>
      </c>
      <c r="E35" s="1">
        <v>44192</v>
      </c>
      <c r="F35" s="1">
        <v>44220</v>
      </c>
      <c r="G35" s="1">
        <v>44209</v>
      </c>
      <c r="H35" s="13">
        <f>Orders[[#This Row],[DeliveryDate]]-Orders[[#This Row],[OrderDate]]</f>
        <v>17</v>
      </c>
      <c r="I35" t="s">
        <v>3</v>
      </c>
      <c r="J35" t="str">
        <f>_xlfn.XLOOKUP(Orders[[#This Row],[_SalesRepID]],'Sales team'!A:A,'Sales team'!B:B)</f>
        <v>Donald Reynolds</v>
      </c>
      <c r="K35">
        <v>26</v>
      </c>
      <c r="L35">
        <v>45</v>
      </c>
      <c r="M35">
        <v>278</v>
      </c>
      <c r="N35" t="str">
        <f>_xlfn.XLOOKUP(Orders[[#This Row],[_ProductID]],Products!A:A,Products!C:C)</f>
        <v>Furniture</v>
      </c>
      <c r="O35">
        <v>5</v>
      </c>
      <c r="P35">
        <v>0.05</v>
      </c>
      <c r="Q35" s="2">
        <v>3892.7000000000003</v>
      </c>
      <c r="R35" s="2">
        <v>2724.89</v>
      </c>
      <c r="S35" s="2">
        <v>18490.325000000001</v>
      </c>
      <c r="T35" s="2">
        <v>4865.8750000000018</v>
      </c>
    </row>
    <row r="36" spans="1:20" x14ac:dyDescent="0.25">
      <c r="A36" t="s">
        <v>7973</v>
      </c>
      <c r="B36" t="s">
        <v>10</v>
      </c>
      <c r="C36" t="s">
        <v>13</v>
      </c>
      <c r="D36" s="1">
        <v>44100</v>
      </c>
      <c r="E36" s="1">
        <v>44192</v>
      </c>
      <c r="F36" s="1">
        <v>44201</v>
      </c>
      <c r="G36" s="1">
        <v>44209</v>
      </c>
      <c r="H36" s="13">
        <f>Orders[[#This Row],[DeliveryDate]]-Orders[[#This Row],[OrderDate]]</f>
        <v>17</v>
      </c>
      <c r="I36" t="s">
        <v>3</v>
      </c>
      <c r="J36" t="str">
        <f>_xlfn.XLOOKUP(Orders[[#This Row],[_SalesRepID]],'Sales team'!A:A,'Sales team'!B:B)</f>
        <v>Shawn Torres</v>
      </c>
      <c r="K36">
        <v>27</v>
      </c>
      <c r="L36">
        <v>4</v>
      </c>
      <c r="M36">
        <v>269</v>
      </c>
      <c r="N36" t="str">
        <f>_xlfn.XLOOKUP(Orders[[#This Row],[_ProductID]],Products!A:A,Products!C:C)</f>
        <v>Furniture</v>
      </c>
      <c r="O36">
        <v>22</v>
      </c>
      <c r="P36">
        <v>7.4999999999999997E-2</v>
      </c>
      <c r="Q36" s="2">
        <v>6472.2</v>
      </c>
      <c r="R36" s="2">
        <v>4983.5940000000001</v>
      </c>
      <c r="S36" s="2">
        <v>47894.28</v>
      </c>
      <c r="T36" s="2">
        <v>8025.5279999999984</v>
      </c>
    </row>
    <row r="37" spans="1:20" x14ac:dyDescent="0.25">
      <c r="A37" t="s">
        <v>7974</v>
      </c>
      <c r="B37" t="s">
        <v>1</v>
      </c>
      <c r="C37" t="s">
        <v>13</v>
      </c>
      <c r="D37" s="1">
        <v>44100</v>
      </c>
      <c r="E37" s="1">
        <v>44192</v>
      </c>
      <c r="F37" s="1">
        <v>44198</v>
      </c>
      <c r="G37" s="1">
        <v>44209</v>
      </c>
      <c r="H37" s="13">
        <f>Orders[[#This Row],[DeliveryDate]]-Orders[[#This Row],[OrderDate]]</f>
        <v>17</v>
      </c>
      <c r="I37" t="s">
        <v>3</v>
      </c>
      <c r="J37" t="str">
        <f>_xlfn.XLOOKUP(Orders[[#This Row],[_SalesRepID]],'Sales team'!A:A,'Sales team'!B:B)</f>
        <v>Jerry Green</v>
      </c>
      <c r="K37">
        <v>3</v>
      </c>
      <c r="L37">
        <v>12</v>
      </c>
      <c r="M37">
        <v>320</v>
      </c>
      <c r="N37" t="str">
        <f>_xlfn.XLOOKUP(Orders[[#This Row],[_ProductID]],Products!A:A,Products!C:C)</f>
        <v>Home décor</v>
      </c>
      <c r="O37">
        <v>17</v>
      </c>
      <c r="P37">
        <v>7.4999999999999997E-2</v>
      </c>
      <c r="Q37" s="2">
        <v>944.7</v>
      </c>
      <c r="R37" s="2">
        <v>689.63099999999997</v>
      </c>
      <c r="S37" s="2">
        <v>2621.5425000000005</v>
      </c>
      <c r="T37" s="2">
        <v>552.64950000000044</v>
      </c>
    </row>
    <row r="38" spans="1:20" x14ac:dyDescent="0.25">
      <c r="A38" t="s">
        <v>7975</v>
      </c>
      <c r="B38" t="s">
        <v>5</v>
      </c>
      <c r="C38" t="s">
        <v>25</v>
      </c>
      <c r="D38" s="1">
        <v>44100</v>
      </c>
      <c r="E38" s="1">
        <v>44192</v>
      </c>
      <c r="F38" s="1">
        <v>44215</v>
      </c>
      <c r="G38" s="1">
        <v>44203</v>
      </c>
      <c r="H38" s="13">
        <f>Orders[[#This Row],[DeliveryDate]]-Orders[[#This Row],[OrderDate]]</f>
        <v>11</v>
      </c>
      <c r="I38" t="s">
        <v>3</v>
      </c>
      <c r="J38" t="str">
        <f>_xlfn.XLOOKUP(Orders[[#This Row],[_SalesRepID]],'Sales team'!A:A,'Sales team'!B:B)</f>
        <v>Carl Nguyen</v>
      </c>
      <c r="K38">
        <v>12</v>
      </c>
      <c r="L38">
        <v>43</v>
      </c>
      <c r="M38">
        <v>351</v>
      </c>
      <c r="N38" t="str">
        <f>_xlfn.XLOOKUP(Orders[[#This Row],[_ProductID]],Products!A:A,Products!C:C)</f>
        <v>Home décor</v>
      </c>
      <c r="O38">
        <v>31</v>
      </c>
      <c r="P38">
        <v>0.1</v>
      </c>
      <c r="Q38" s="2">
        <v>984.9</v>
      </c>
      <c r="R38" s="2">
        <v>778.07100000000003</v>
      </c>
      <c r="S38" s="2">
        <v>1772.82</v>
      </c>
      <c r="T38" s="2">
        <v>216.67799999999988</v>
      </c>
    </row>
    <row r="39" spans="1:20" x14ac:dyDescent="0.25">
      <c r="A39" t="s">
        <v>7957</v>
      </c>
      <c r="B39" t="s">
        <v>5</v>
      </c>
      <c r="C39" t="s">
        <v>13</v>
      </c>
      <c r="D39" s="1">
        <v>44100</v>
      </c>
      <c r="E39" s="1">
        <v>44191</v>
      </c>
      <c r="F39" s="1">
        <v>44218</v>
      </c>
      <c r="G39" s="1">
        <v>44202</v>
      </c>
      <c r="H39" s="13">
        <f>Orders[[#This Row],[DeliveryDate]]-Orders[[#This Row],[OrderDate]]</f>
        <v>11</v>
      </c>
      <c r="I39" t="s">
        <v>3</v>
      </c>
      <c r="J39" t="str">
        <f>_xlfn.XLOOKUP(Orders[[#This Row],[_SalesRepID]],'Sales team'!A:A,'Sales team'!B:B)</f>
        <v>Shawn Wallace</v>
      </c>
      <c r="K39">
        <v>18</v>
      </c>
      <c r="L39">
        <v>21</v>
      </c>
      <c r="M39">
        <v>307</v>
      </c>
      <c r="N39" t="str">
        <f>_xlfn.XLOOKUP(Orders[[#This Row],[_ProductID]],Products!A:A,Products!C:C)</f>
        <v>Electronics</v>
      </c>
      <c r="O39">
        <v>25</v>
      </c>
      <c r="P39">
        <v>7.4999999999999997E-2</v>
      </c>
      <c r="Q39" s="2">
        <v>1721.9</v>
      </c>
      <c r="R39" s="2">
        <v>1033.1400000000001</v>
      </c>
      <c r="S39" s="2">
        <v>3185.5150000000003</v>
      </c>
      <c r="T39" s="2">
        <v>1119.2350000000001</v>
      </c>
    </row>
    <row r="40" spans="1:20" x14ac:dyDescent="0.25">
      <c r="A40" t="s">
        <v>7958</v>
      </c>
      <c r="B40" t="s">
        <v>10</v>
      </c>
      <c r="C40" t="s">
        <v>2</v>
      </c>
      <c r="D40" s="1">
        <v>44100</v>
      </c>
      <c r="E40" s="1">
        <v>44191</v>
      </c>
      <c r="F40" s="1">
        <v>44217</v>
      </c>
      <c r="G40" s="1">
        <v>44218</v>
      </c>
      <c r="H40" s="13">
        <f>Orders[[#This Row],[DeliveryDate]]-Orders[[#This Row],[OrderDate]]</f>
        <v>27</v>
      </c>
      <c r="I40" t="s">
        <v>3</v>
      </c>
      <c r="J40" t="str">
        <f>_xlfn.XLOOKUP(Orders[[#This Row],[_SalesRepID]],'Sales team'!A:A,'Sales team'!B:B)</f>
        <v>Donald Reynolds</v>
      </c>
      <c r="K40">
        <v>26</v>
      </c>
      <c r="L40">
        <v>17</v>
      </c>
      <c r="M40">
        <v>219</v>
      </c>
      <c r="N40" t="str">
        <f>_xlfn.XLOOKUP(Orders[[#This Row],[_ProductID]],Products!A:A,Products!C:C)</f>
        <v>Kitchen &amp; Dining</v>
      </c>
      <c r="O40">
        <v>37</v>
      </c>
      <c r="P40">
        <v>0.05</v>
      </c>
      <c r="Q40" s="2">
        <v>1755.4</v>
      </c>
      <c r="R40" s="2">
        <v>1351.6580000000001</v>
      </c>
      <c r="S40" s="2">
        <v>13341.04</v>
      </c>
      <c r="T40" s="2">
        <v>2527.7759999999998</v>
      </c>
    </row>
    <row r="41" spans="1:20" x14ac:dyDescent="0.25">
      <c r="A41" t="s">
        <v>7959</v>
      </c>
      <c r="B41" t="s">
        <v>5</v>
      </c>
      <c r="C41" t="s">
        <v>2</v>
      </c>
      <c r="D41" s="1">
        <v>44100</v>
      </c>
      <c r="E41" s="1">
        <v>44191</v>
      </c>
      <c r="F41" s="1">
        <v>44218</v>
      </c>
      <c r="G41" s="1">
        <v>44196</v>
      </c>
      <c r="H41" s="13">
        <f>Orders[[#This Row],[DeliveryDate]]-Orders[[#This Row],[OrderDate]]</f>
        <v>5</v>
      </c>
      <c r="I41" t="s">
        <v>3</v>
      </c>
      <c r="J41" t="str">
        <f>_xlfn.XLOOKUP(Orders[[#This Row],[_SalesRepID]],'Sales team'!A:A,'Sales team'!B:B)</f>
        <v>Roger Alexander</v>
      </c>
      <c r="K41">
        <v>15</v>
      </c>
      <c r="L41">
        <v>11</v>
      </c>
      <c r="M41">
        <v>250</v>
      </c>
      <c r="N41" t="str">
        <f>_xlfn.XLOOKUP(Orders[[#This Row],[_ProductID]],Products!A:A,Products!C:C)</f>
        <v>Home décor</v>
      </c>
      <c r="O41">
        <v>33</v>
      </c>
      <c r="P41">
        <v>7.4999999999999997E-2</v>
      </c>
      <c r="Q41" s="2">
        <v>3222.7000000000003</v>
      </c>
      <c r="R41" s="2">
        <v>1933.6200000000001</v>
      </c>
      <c r="S41" s="2">
        <v>23847.980000000003</v>
      </c>
      <c r="T41" s="2">
        <v>8379.0200000000023</v>
      </c>
    </row>
    <row r="42" spans="1:20" x14ac:dyDescent="0.25">
      <c r="A42" t="s">
        <v>7960</v>
      </c>
      <c r="B42" t="s">
        <v>10</v>
      </c>
      <c r="C42" t="s">
        <v>6</v>
      </c>
      <c r="D42" s="1">
        <v>44100</v>
      </c>
      <c r="E42" s="1">
        <v>44191</v>
      </c>
      <c r="F42" s="1">
        <v>44212</v>
      </c>
      <c r="G42" s="1">
        <v>44197</v>
      </c>
      <c r="H42" s="13">
        <f>Orders[[#This Row],[DeliveryDate]]-Orders[[#This Row],[OrderDate]]</f>
        <v>6</v>
      </c>
      <c r="I42" t="s">
        <v>3</v>
      </c>
      <c r="J42" t="str">
        <f>_xlfn.XLOOKUP(Orders[[#This Row],[_SalesRepID]],'Sales team'!A:A,'Sales team'!B:B)</f>
        <v>Carlos Miller</v>
      </c>
      <c r="K42">
        <v>28</v>
      </c>
      <c r="L42">
        <v>7</v>
      </c>
      <c r="M42">
        <v>95</v>
      </c>
      <c r="N42" t="str">
        <f>_xlfn.XLOOKUP(Orders[[#This Row],[_ProductID]],Products!A:A,Products!C:C)</f>
        <v>Home décor</v>
      </c>
      <c r="O42">
        <v>2</v>
      </c>
      <c r="P42">
        <v>0.1</v>
      </c>
      <c r="Q42" s="2">
        <v>2318.2000000000003</v>
      </c>
      <c r="R42" s="2">
        <v>1483.6480000000001</v>
      </c>
      <c r="S42" s="2">
        <v>8345.52</v>
      </c>
      <c r="T42" s="2">
        <v>2410.9279999999999</v>
      </c>
    </row>
    <row r="43" spans="1:20" x14ac:dyDescent="0.25">
      <c r="A43" t="s">
        <v>7961</v>
      </c>
      <c r="B43" t="s">
        <v>5</v>
      </c>
      <c r="C43" t="s">
        <v>46</v>
      </c>
      <c r="D43" s="1">
        <v>44100</v>
      </c>
      <c r="E43" s="1">
        <v>44191</v>
      </c>
      <c r="F43" s="1">
        <v>44218</v>
      </c>
      <c r="G43" s="1">
        <v>44197</v>
      </c>
      <c r="H43" s="13">
        <f>Orders[[#This Row],[DeliveryDate]]-Orders[[#This Row],[OrderDate]]</f>
        <v>6</v>
      </c>
      <c r="I43" t="s">
        <v>3</v>
      </c>
      <c r="J43" t="str">
        <f>_xlfn.XLOOKUP(Orders[[#This Row],[_SalesRepID]],'Sales team'!A:A,'Sales team'!B:B)</f>
        <v>Anthony Berry</v>
      </c>
      <c r="K43">
        <v>16</v>
      </c>
      <c r="L43">
        <v>17</v>
      </c>
      <c r="M43">
        <v>77</v>
      </c>
      <c r="N43" t="str">
        <f>_xlfn.XLOOKUP(Orders[[#This Row],[_ProductID]],Products!A:A,Products!C:C)</f>
        <v>Furniture</v>
      </c>
      <c r="O43">
        <v>5</v>
      </c>
      <c r="P43">
        <v>0.1</v>
      </c>
      <c r="Q43" s="2">
        <v>3872.6</v>
      </c>
      <c r="R43" s="2">
        <v>2981.902</v>
      </c>
      <c r="S43" s="2">
        <v>3485.34</v>
      </c>
      <c r="T43" s="2">
        <v>503.4380000000001</v>
      </c>
    </row>
    <row r="44" spans="1:20" x14ac:dyDescent="0.25">
      <c r="A44" t="s">
        <v>7962</v>
      </c>
      <c r="B44" t="s">
        <v>1</v>
      </c>
      <c r="C44" t="s">
        <v>13</v>
      </c>
      <c r="D44" s="1">
        <v>44100</v>
      </c>
      <c r="E44" s="1">
        <v>44191</v>
      </c>
      <c r="F44" s="1">
        <v>44200</v>
      </c>
      <c r="G44" s="1">
        <v>44210</v>
      </c>
      <c r="H44" s="13">
        <f>Orders[[#This Row],[DeliveryDate]]-Orders[[#This Row],[OrderDate]]</f>
        <v>19</v>
      </c>
      <c r="I44" t="s">
        <v>3</v>
      </c>
      <c r="J44" t="str">
        <f>_xlfn.XLOOKUP(Orders[[#This Row],[_SalesRepID]],'Sales team'!A:A,'Sales team'!B:B)</f>
        <v>Keith Griffin</v>
      </c>
      <c r="K44">
        <v>2</v>
      </c>
      <c r="L44">
        <v>41</v>
      </c>
      <c r="M44">
        <v>277</v>
      </c>
      <c r="N44" t="str">
        <f>_xlfn.XLOOKUP(Orders[[#This Row],[_ProductID]],Products!A:A,Products!C:C)</f>
        <v>Furniture</v>
      </c>
      <c r="O44">
        <v>20</v>
      </c>
      <c r="P44">
        <v>7.4999999999999997E-2</v>
      </c>
      <c r="Q44" s="2">
        <v>1045.2</v>
      </c>
      <c r="R44" s="2">
        <v>438.98399999999998</v>
      </c>
      <c r="S44" s="2">
        <v>5800.8600000000006</v>
      </c>
      <c r="T44" s="2">
        <v>3166.9560000000006</v>
      </c>
    </row>
    <row r="45" spans="1:20" x14ac:dyDescent="0.25">
      <c r="A45" t="s">
        <v>7963</v>
      </c>
      <c r="B45" t="s">
        <v>5</v>
      </c>
      <c r="C45" t="s">
        <v>2</v>
      </c>
      <c r="D45" s="1">
        <v>44100</v>
      </c>
      <c r="E45" s="1">
        <v>44191</v>
      </c>
      <c r="F45" s="1">
        <v>44211</v>
      </c>
      <c r="G45" s="1">
        <v>44196</v>
      </c>
      <c r="H45" s="13">
        <f>Orders[[#This Row],[DeliveryDate]]-Orders[[#This Row],[OrderDate]]</f>
        <v>5</v>
      </c>
      <c r="I45" t="s">
        <v>3</v>
      </c>
      <c r="J45" t="str">
        <f>_xlfn.XLOOKUP(Orders[[#This Row],[_SalesRepID]],'Sales team'!A:A,'Sales team'!B:B)</f>
        <v>Todd Roberts</v>
      </c>
      <c r="K45">
        <v>13</v>
      </c>
      <c r="L45">
        <v>18</v>
      </c>
      <c r="M45">
        <v>224</v>
      </c>
      <c r="N45" t="str">
        <f>_xlfn.XLOOKUP(Orders[[#This Row],[_ProductID]],Products!A:A,Products!C:C)</f>
        <v>Home décor</v>
      </c>
      <c r="O45">
        <v>41</v>
      </c>
      <c r="P45">
        <v>0.05</v>
      </c>
      <c r="Q45" s="2">
        <v>1139</v>
      </c>
      <c r="R45" s="2">
        <v>956.76</v>
      </c>
      <c r="S45" s="2">
        <v>5410.25</v>
      </c>
      <c r="T45" s="2">
        <v>626.44999999999982</v>
      </c>
    </row>
    <row r="46" spans="1:20" x14ac:dyDescent="0.25">
      <c r="A46" t="s">
        <v>7964</v>
      </c>
      <c r="B46" t="s">
        <v>5</v>
      </c>
      <c r="C46" t="s">
        <v>6</v>
      </c>
      <c r="D46" s="1">
        <v>44100</v>
      </c>
      <c r="E46" s="1">
        <v>44191</v>
      </c>
      <c r="F46" s="1">
        <v>44217</v>
      </c>
      <c r="G46" s="1">
        <v>44203</v>
      </c>
      <c r="H46" s="13">
        <f>Orders[[#This Row],[DeliveryDate]]-Orders[[#This Row],[OrderDate]]</f>
        <v>12</v>
      </c>
      <c r="I46" t="s">
        <v>3</v>
      </c>
      <c r="J46" t="str">
        <f>_xlfn.XLOOKUP(Orders[[#This Row],[_SalesRepID]],'Sales team'!A:A,'Sales team'!B:B)</f>
        <v>Paul Holmes</v>
      </c>
      <c r="K46">
        <v>14</v>
      </c>
      <c r="L46">
        <v>7</v>
      </c>
      <c r="M46">
        <v>189</v>
      </c>
      <c r="N46" t="str">
        <f>_xlfn.XLOOKUP(Orders[[#This Row],[_ProductID]],Products!A:A,Products!C:C)</f>
        <v>Home décor</v>
      </c>
      <c r="O46">
        <v>27</v>
      </c>
      <c r="P46">
        <v>0.05</v>
      </c>
      <c r="Q46" s="2">
        <v>1266.3</v>
      </c>
      <c r="R46" s="2">
        <v>810.43200000000002</v>
      </c>
      <c r="S46" s="2">
        <v>8420.8950000000004</v>
      </c>
      <c r="T46" s="2">
        <v>2747.8710000000001</v>
      </c>
    </row>
    <row r="47" spans="1:20" x14ac:dyDescent="0.25">
      <c r="A47" t="s">
        <v>7952</v>
      </c>
      <c r="B47" t="s">
        <v>5</v>
      </c>
      <c r="C47" t="s">
        <v>6</v>
      </c>
      <c r="D47" s="1">
        <v>44100</v>
      </c>
      <c r="E47" s="1">
        <v>44190</v>
      </c>
      <c r="F47" s="1">
        <v>44195</v>
      </c>
      <c r="G47" s="1">
        <v>44214</v>
      </c>
      <c r="H47" s="13">
        <f>Orders[[#This Row],[DeliveryDate]]-Orders[[#This Row],[OrderDate]]</f>
        <v>24</v>
      </c>
      <c r="I47" t="s">
        <v>3</v>
      </c>
      <c r="J47" t="str">
        <f>_xlfn.XLOOKUP(Orders[[#This Row],[_SalesRepID]],'Sales team'!A:A,'Sales team'!B:B)</f>
        <v>Todd Roberts</v>
      </c>
      <c r="K47">
        <v>13</v>
      </c>
      <c r="L47">
        <v>11</v>
      </c>
      <c r="M47">
        <v>126</v>
      </c>
      <c r="N47" t="str">
        <f>_xlfn.XLOOKUP(Orders[[#This Row],[_ProductID]],Products!A:A,Products!C:C)</f>
        <v>Home décor</v>
      </c>
      <c r="O47">
        <v>29</v>
      </c>
      <c r="P47">
        <v>0.05</v>
      </c>
      <c r="Q47" s="2">
        <v>1105.5</v>
      </c>
      <c r="R47" s="2">
        <v>619.08000000000004</v>
      </c>
      <c r="S47" s="2">
        <v>8401.7999999999993</v>
      </c>
      <c r="T47" s="2">
        <v>3449.1599999999989</v>
      </c>
    </row>
    <row r="48" spans="1:20" x14ac:dyDescent="0.25">
      <c r="A48" t="s">
        <v>7953</v>
      </c>
      <c r="B48" t="s">
        <v>1</v>
      </c>
      <c r="C48" t="s">
        <v>15</v>
      </c>
      <c r="D48" s="1">
        <v>44100</v>
      </c>
      <c r="E48" s="1">
        <v>44190</v>
      </c>
      <c r="F48" s="1">
        <v>44212</v>
      </c>
      <c r="G48" s="1">
        <v>44211</v>
      </c>
      <c r="H48" s="13">
        <f>Orders[[#This Row],[DeliveryDate]]-Orders[[#This Row],[OrderDate]]</f>
        <v>21</v>
      </c>
      <c r="I48" t="s">
        <v>3</v>
      </c>
      <c r="J48" t="str">
        <f>_xlfn.XLOOKUP(Orders[[#This Row],[_SalesRepID]],'Sales team'!A:A,'Sales team'!B:B)</f>
        <v>Joshua Bennett</v>
      </c>
      <c r="K48">
        <v>6</v>
      </c>
      <c r="L48">
        <v>25</v>
      </c>
      <c r="M48">
        <v>19</v>
      </c>
      <c r="N48" t="str">
        <f>_xlfn.XLOOKUP(Orders[[#This Row],[_ProductID]],Products!A:A,Products!C:C)</f>
        <v>Furniture</v>
      </c>
      <c r="O48">
        <v>42</v>
      </c>
      <c r="P48">
        <v>0.1</v>
      </c>
      <c r="Q48" s="2">
        <v>268</v>
      </c>
      <c r="R48" s="2">
        <v>142.04000000000002</v>
      </c>
      <c r="S48" s="2">
        <v>964.80000000000007</v>
      </c>
      <c r="T48" s="2">
        <v>396.64</v>
      </c>
    </row>
    <row r="49" spans="1:20" x14ac:dyDescent="0.25">
      <c r="A49" t="s">
        <v>7954</v>
      </c>
      <c r="B49" t="s">
        <v>8</v>
      </c>
      <c r="C49" t="s">
        <v>6</v>
      </c>
      <c r="D49" s="1">
        <v>44100</v>
      </c>
      <c r="E49" s="1">
        <v>44190</v>
      </c>
      <c r="F49" s="1">
        <v>44213</v>
      </c>
      <c r="G49" s="1">
        <v>44203</v>
      </c>
      <c r="H49" s="13">
        <f>Orders[[#This Row],[DeliveryDate]]-Orders[[#This Row],[OrderDate]]</f>
        <v>13</v>
      </c>
      <c r="I49" t="s">
        <v>3</v>
      </c>
      <c r="J49" t="str">
        <f>_xlfn.XLOOKUP(Orders[[#This Row],[_SalesRepID]],'Sales team'!A:A,'Sales team'!B:B)</f>
        <v>Roy Rice</v>
      </c>
      <c r="K49">
        <v>24</v>
      </c>
      <c r="L49">
        <v>36</v>
      </c>
      <c r="M49">
        <v>166</v>
      </c>
      <c r="N49" t="str">
        <f>_xlfn.XLOOKUP(Orders[[#This Row],[_ProductID]],Products!A:A,Products!C:C)</f>
        <v>Kitchen &amp; Dining</v>
      </c>
      <c r="O49">
        <v>1</v>
      </c>
      <c r="P49">
        <v>0.15</v>
      </c>
      <c r="Q49" s="2">
        <v>2485.7000000000003</v>
      </c>
      <c r="R49" s="2">
        <v>1342.2780000000002</v>
      </c>
      <c r="S49" s="2">
        <v>16902.760000000002</v>
      </c>
      <c r="T49" s="2">
        <v>6164.5360000000001</v>
      </c>
    </row>
    <row r="50" spans="1:20" x14ac:dyDescent="0.25">
      <c r="A50" t="s">
        <v>7955</v>
      </c>
      <c r="B50" t="s">
        <v>5</v>
      </c>
      <c r="C50" t="s">
        <v>6</v>
      </c>
      <c r="D50" s="1">
        <v>44100</v>
      </c>
      <c r="E50" s="1">
        <v>44190</v>
      </c>
      <c r="F50" s="1">
        <v>44214</v>
      </c>
      <c r="G50" s="1">
        <v>44202</v>
      </c>
      <c r="H50" s="13">
        <f>Orders[[#This Row],[DeliveryDate]]-Orders[[#This Row],[OrderDate]]</f>
        <v>12</v>
      </c>
      <c r="I50" t="s">
        <v>3</v>
      </c>
      <c r="J50" t="str">
        <f>_xlfn.XLOOKUP(Orders[[#This Row],[_SalesRepID]],'Sales team'!A:A,'Sales team'!B:B)</f>
        <v>Roger Alexander</v>
      </c>
      <c r="K50">
        <v>15</v>
      </c>
      <c r="L50">
        <v>49</v>
      </c>
      <c r="M50">
        <v>129</v>
      </c>
      <c r="N50" t="str">
        <f>_xlfn.XLOOKUP(Orders[[#This Row],[_ProductID]],Products!A:A,Products!C:C)</f>
        <v>Kitchen &amp; Dining</v>
      </c>
      <c r="O50">
        <v>37</v>
      </c>
      <c r="P50">
        <v>7.4999999999999997E-2</v>
      </c>
      <c r="Q50" s="2">
        <v>6284.6</v>
      </c>
      <c r="R50" s="2">
        <v>4650.6040000000003</v>
      </c>
      <c r="S50" s="2">
        <v>23253.020000000004</v>
      </c>
      <c r="T50" s="2">
        <v>4650.604000000003</v>
      </c>
    </row>
    <row r="51" spans="1:20" x14ac:dyDescent="0.25">
      <c r="A51" t="s">
        <v>7956</v>
      </c>
      <c r="B51" t="s">
        <v>1</v>
      </c>
      <c r="C51" t="s">
        <v>6</v>
      </c>
      <c r="D51" s="1">
        <v>44100</v>
      </c>
      <c r="E51" s="1">
        <v>44190</v>
      </c>
      <c r="F51" s="1">
        <v>44217</v>
      </c>
      <c r="G51" s="1">
        <v>44201</v>
      </c>
      <c r="H51" s="13">
        <f>Orders[[#This Row],[DeliveryDate]]-Orders[[#This Row],[OrderDate]]</f>
        <v>11</v>
      </c>
      <c r="I51" t="s">
        <v>3</v>
      </c>
      <c r="J51" t="str">
        <f>_xlfn.XLOOKUP(Orders[[#This Row],[_SalesRepID]],'Sales team'!A:A,'Sales team'!B:B)</f>
        <v>George Lewis</v>
      </c>
      <c r="K51">
        <v>8</v>
      </c>
      <c r="L51">
        <v>39</v>
      </c>
      <c r="M51">
        <v>101</v>
      </c>
      <c r="N51" t="str">
        <f>_xlfn.XLOOKUP(Orders[[#This Row],[_ProductID]],Products!A:A,Products!C:C)</f>
        <v>Electronics</v>
      </c>
      <c r="O51">
        <v>6</v>
      </c>
      <c r="P51">
        <v>0.1</v>
      </c>
      <c r="Q51" s="2">
        <v>1949.7</v>
      </c>
      <c r="R51" s="2">
        <v>857.86800000000005</v>
      </c>
      <c r="S51" s="2">
        <v>5264.1900000000005</v>
      </c>
      <c r="T51" s="2">
        <v>2690.5860000000002</v>
      </c>
    </row>
    <row r="52" spans="1:20" x14ac:dyDescent="0.25">
      <c r="A52" t="s">
        <v>7940</v>
      </c>
      <c r="B52" t="s">
        <v>5</v>
      </c>
      <c r="C52" t="s">
        <v>6</v>
      </c>
      <c r="D52" s="1">
        <v>44100</v>
      </c>
      <c r="E52" s="1">
        <v>44189</v>
      </c>
      <c r="F52" s="1">
        <v>44216</v>
      </c>
      <c r="G52" s="1">
        <v>44204</v>
      </c>
      <c r="H52" s="13">
        <f>Orders[[#This Row],[DeliveryDate]]-Orders[[#This Row],[OrderDate]]</f>
        <v>15</v>
      </c>
      <c r="I52" t="s">
        <v>3</v>
      </c>
      <c r="J52" t="str">
        <f>_xlfn.XLOOKUP(Orders[[#This Row],[_SalesRepID]],'Sales team'!A:A,'Sales team'!B:B)</f>
        <v>Frank Brown</v>
      </c>
      <c r="K52">
        <v>17</v>
      </c>
      <c r="L52">
        <v>11</v>
      </c>
      <c r="M52">
        <v>90</v>
      </c>
      <c r="N52" t="str">
        <f>_xlfn.XLOOKUP(Orders[[#This Row],[_ProductID]],Products!A:A,Products!C:C)</f>
        <v>Furniture</v>
      </c>
      <c r="O52">
        <v>19</v>
      </c>
      <c r="P52">
        <v>0.15</v>
      </c>
      <c r="Q52" s="2">
        <v>5788.8</v>
      </c>
      <c r="R52" s="2">
        <v>2431.2959999999998</v>
      </c>
      <c r="S52" s="2">
        <v>4920.4800000000005</v>
      </c>
      <c r="T52" s="2">
        <v>2489.1840000000007</v>
      </c>
    </row>
    <row r="53" spans="1:20" x14ac:dyDescent="0.25">
      <c r="A53" t="s">
        <v>7941</v>
      </c>
      <c r="B53" t="s">
        <v>5</v>
      </c>
      <c r="C53" t="s">
        <v>6</v>
      </c>
      <c r="D53" s="1">
        <v>44100</v>
      </c>
      <c r="E53" s="1">
        <v>44189</v>
      </c>
      <c r="F53" s="1">
        <v>44201</v>
      </c>
      <c r="G53" s="1">
        <v>44215</v>
      </c>
      <c r="H53" s="13">
        <f>Orders[[#This Row],[DeliveryDate]]-Orders[[#This Row],[OrderDate]]</f>
        <v>26</v>
      </c>
      <c r="I53" t="s">
        <v>3</v>
      </c>
      <c r="J53" t="str">
        <f>_xlfn.XLOOKUP(Orders[[#This Row],[_SalesRepID]],'Sales team'!A:A,'Sales team'!B:B)</f>
        <v>Paul Holmes</v>
      </c>
      <c r="K53">
        <v>14</v>
      </c>
      <c r="L53">
        <v>17</v>
      </c>
      <c r="M53">
        <v>145</v>
      </c>
      <c r="N53" t="str">
        <f>_xlfn.XLOOKUP(Orders[[#This Row],[_ProductID]],Products!A:A,Products!C:C)</f>
        <v>Furniture</v>
      </c>
      <c r="O53">
        <v>19</v>
      </c>
      <c r="P53">
        <v>0.05</v>
      </c>
      <c r="Q53" s="2">
        <v>1125.6000000000001</v>
      </c>
      <c r="R53" s="2">
        <v>540.28800000000001</v>
      </c>
      <c r="S53" s="2">
        <v>5346.6</v>
      </c>
      <c r="T53" s="2">
        <v>2645.1600000000003</v>
      </c>
    </row>
    <row r="54" spans="1:20" x14ac:dyDescent="0.25">
      <c r="A54" t="s">
        <v>7942</v>
      </c>
      <c r="B54" t="s">
        <v>10</v>
      </c>
      <c r="C54" t="s">
        <v>6</v>
      </c>
      <c r="D54" s="1">
        <v>44100</v>
      </c>
      <c r="E54" s="1">
        <v>44189</v>
      </c>
      <c r="F54" s="1">
        <v>44201</v>
      </c>
      <c r="G54" s="1">
        <v>44209</v>
      </c>
      <c r="H54" s="13">
        <f>Orders[[#This Row],[DeliveryDate]]-Orders[[#This Row],[OrderDate]]</f>
        <v>20</v>
      </c>
      <c r="I54" t="s">
        <v>3</v>
      </c>
      <c r="J54" t="str">
        <f>_xlfn.XLOOKUP(Orders[[#This Row],[_SalesRepID]],'Sales team'!A:A,'Sales team'!B:B)</f>
        <v>Shawn Torres</v>
      </c>
      <c r="K54">
        <v>27</v>
      </c>
      <c r="L54">
        <v>38</v>
      </c>
      <c r="M54">
        <v>188</v>
      </c>
      <c r="N54" t="str">
        <f>_xlfn.XLOOKUP(Orders[[#This Row],[_ProductID]],Products!A:A,Products!C:C)</f>
        <v>Electronics</v>
      </c>
      <c r="O54">
        <v>47</v>
      </c>
      <c r="P54">
        <v>0.05</v>
      </c>
      <c r="Q54" s="2">
        <v>2311.5</v>
      </c>
      <c r="R54" s="2">
        <v>1964.7749999999999</v>
      </c>
      <c r="S54" s="2">
        <v>6587.7749999999996</v>
      </c>
      <c r="T54" s="2">
        <v>693.44999999999982</v>
      </c>
    </row>
    <row r="55" spans="1:20" x14ac:dyDescent="0.25">
      <c r="A55" t="s">
        <v>7943</v>
      </c>
      <c r="B55" t="s">
        <v>5</v>
      </c>
      <c r="C55" t="s">
        <v>15</v>
      </c>
      <c r="D55" s="1">
        <v>44100</v>
      </c>
      <c r="E55" s="1">
        <v>44189</v>
      </c>
      <c r="F55" s="1">
        <v>44196</v>
      </c>
      <c r="G55" s="1">
        <v>44196</v>
      </c>
      <c r="H55" s="13">
        <f>Orders[[#This Row],[DeliveryDate]]-Orders[[#This Row],[OrderDate]]</f>
        <v>7</v>
      </c>
      <c r="I55" t="s">
        <v>3</v>
      </c>
      <c r="J55" t="str">
        <f>_xlfn.XLOOKUP(Orders[[#This Row],[_SalesRepID]],'Sales team'!A:A,'Sales team'!B:B)</f>
        <v>Anthony Berry</v>
      </c>
      <c r="K55">
        <v>16</v>
      </c>
      <c r="L55">
        <v>18</v>
      </c>
      <c r="M55">
        <v>52</v>
      </c>
      <c r="N55" t="str">
        <f>_xlfn.XLOOKUP(Orders[[#This Row],[_ProductID]],Products!A:A,Products!C:C)</f>
        <v>Furniture</v>
      </c>
      <c r="O55">
        <v>19</v>
      </c>
      <c r="P55">
        <v>0.05</v>
      </c>
      <c r="Q55" s="2">
        <v>1869.3</v>
      </c>
      <c r="R55" s="2">
        <v>1495.44</v>
      </c>
      <c r="S55" s="2">
        <v>7103.3399999999992</v>
      </c>
      <c r="T55" s="2">
        <v>1121.579999999999</v>
      </c>
    </row>
    <row r="56" spans="1:20" x14ac:dyDescent="0.25">
      <c r="A56" t="s">
        <v>7944</v>
      </c>
      <c r="B56" t="s">
        <v>5</v>
      </c>
      <c r="C56" t="s">
        <v>6</v>
      </c>
      <c r="D56" s="1">
        <v>44100</v>
      </c>
      <c r="E56" s="1">
        <v>44189</v>
      </c>
      <c r="F56" s="1">
        <v>44210</v>
      </c>
      <c r="G56" s="1">
        <v>44197</v>
      </c>
      <c r="H56" s="13">
        <f>Orders[[#This Row],[DeliveryDate]]-Orders[[#This Row],[OrderDate]]</f>
        <v>8</v>
      </c>
      <c r="I56" t="s">
        <v>3</v>
      </c>
      <c r="J56" t="str">
        <f>_xlfn.XLOOKUP(Orders[[#This Row],[_SalesRepID]],'Sales team'!A:A,'Sales team'!B:B)</f>
        <v>Roger Alexander</v>
      </c>
      <c r="K56">
        <v>15</v>
      </c>
      <c r="L56">
        <v>17</v>
      </c>
      <c r="M56">
        <v>92</v>
      </c>
      <c r="N56" t="str">
        <f>_xlfn.XLOOKUP(Orders[[#This Row],[_ProductID]],Products!A:A,Products!C:C)</f>
        <v>Home décor</v>
      </c>
      <c r="O56">
        <v>43</v>
      </c>
      <c r="P56">
        <v>0.1</v>
      </c>
      <c r="Q56" s="2">
        <v>998.30000000000007</v>
      </c>
      <c r="R56" s="2">
        <v>588.99699999999996</v>
      </c>
      <c r="S56" s="2">
        <v>6289.2900000000009</v>
      </c>
      <c r="T56" s="2">
        <v>2166.3110000000015</v>
      </c>
    </row>
    <row r="57" spans="1:20" x14ac:dyDescent="0.25">
      <c r="A57" t="s">
        <v>7945</v>
      </c>
      <c r="B57" t="s">
        <v>1</v>
      </c>
      <c r="C57" t="s">
        <v>15</v>
      </c>
      <c r="D57" s="1">
        <v>44100</v>
      </c>
      <c r="E57" s="1">
        <v>44189</v>
      </c>
      <c r="F57" s="1">
        <v>44191</v>
      </c>
      <c r="G57" s="1">
        <v>44195</v>
      </c>
      <c r="H57" s="13">
        <f>Orders[[#This Row],[DeliveryDate]]-Orders[[#This Row],[OrderDate]]</f>
        <v>6</v>
      </c>
      <c r="I57" t="s">
        <v>3</v>
      </c>
      <c r="J57" t="str">
        <f>_xlfn.XLOOKUP(Orders[[#This Row],[_SalesRepID]],'Sales team'!A:A,'Sales team'!B:B)</f>
        <v>Chris Armstrong</v>
      </c>
      <c r="K57">
        <v>4</v>
      </c>
      <c r="L57">
        <v>41</v>
      </c>
      <c r="M57">
        <v>45</v>
      </c>
      <c r="N57" t="str">
        <f>_xlfn.XLOOKUP(Orders[[#This Row],[_ProductID]],Products!A:A,Products!C:C)</f>
        <v>Home décor</v>
      </c>
      <c r="O57">
        <v>32</v>
      </c>
      <c r="P57">
        <v>0.1</v>
      </c>
      <c r="Q57" s="2">
        <v>221.1</v>
      </c>
      <c r="R57" s="2">
        <v>159.19199999999998</v>
      </c>
      <c r="S57" s="2">
        <v>1591.92</v>
      </c>
      <c r="T57" s="2">
        <v>318.38400000000024</v>
      </c>
    </row>
    <row r="58" spans="1:20" x14ac:dyDescent="0.25">
      <c r="A58" t="s">
        <v>7946</v>
      </c>
      <c r="B58" t="s">
        <v>10</v>
      </c>
      <c r="C58" t="s">
        <v>6</v>
      </c>
      <c r="D58" s="1">
        <v>44100</v>
      </c>
      <c r="E58" s="1">
        <v>44189</v>
      </c>
      <c r="F58" s="1">
        <v>44212</v>
      </c>
      <c r="G58" s="1">
        <v>44209</v>
      </c>
      <c r="H58" s="13">
        <f>Orders[[#This Row],[DeliveryDate]]-Orders[[#This Row],[OrderDate]]</f>
        <v>20</v>
      </c>
      <c r="I58" t="s">
        <v>3</v>
      </c>
      <c r="J58" t="str">
        <f>_xlfn.XLOOKUP(Orders[[#This Row],[_SalesRepID]],'Sales team'!A:A,'Sales team'!B:B)</f>
        <v>Shawn Torres</v>
      </c>
      <c r="K58">
        <v>27</v>
      </c>
      <c r="L58">
        <v>9</v>
      </c>
      <c r="M58">
        <v>128</v>
      </c>
      <c r="N58" t="str">
        <f>_xlfn.XLOOKUP(Orders[[#This Row],[_ProductID]],Products!A:A,Products!C:C)</f>
        <v>Electronics</v>
      </c>
      <c r="O58">
        <v>6</v>
      </c>
      <c r="P58">
        <v>7.4999999999999997E-2</v>
      </c>
      <c r="Q58" s="2">
        <v>268</v>
      </c>
      <c r="R58" s="2">
        <v>201</v>
      </c>
      <c r="S58" s="2">
        <v>247.9</v>
      </c>
      <c r="T58" s="2">
        <v>46.900000000000006</v>
      </c>
    </row>
    <row r="59" spans="1:20" x14ac:dyDescent="0.25">
      <c r="A59" t="s">
        <v>7947</v>
      </c>
      <c r="B59" t="s">
        <v>1</v>
      </c>
      <c r="C59" t="s">
        <v>13</v>
      </c>
      <c r="D59" s="1">
        <v>44100</v>
      </c>
      <c r="E59" s="1">
        <v>44189</v>
      </c>
      <c r="F59" s="1">
        <v>44208</v>
      </c>
      <c r="G59" s="1">
        <v>44204</v>
      </c>
      <c r="H59" s="13">
        <f>Orders[[#This Row],[DeliveryDate]]-Orders[[#This Row],[OrderDate]]</f>
        <v>15</v>
      </c>
      <c r="I59" t="s">
        <v>3</v>
      </c>
      <c r="J59" t="str">
        <f>_xlfn.XLOOKUP(Orders[[#This Row],[_SalesRepID]],'Sales team'!A:A,'Sales team'!B:B)</f>
        <v>Jerry Green</v>
      </c>
      <c r="K59">
        <v>3</v>
      </c>
      <c r="L59">
        <v>47</v>
      </c>
      <c r="M59">
        <v>307</v>
      </c>
      <c r="N59" t="str">
        <f>_xlfn.XLOOKUP(Orders[[#This Row],[_ProductID]],Products!A:A,Products!C:C)</f>
        <v>Home décor</v>
      </c>
      <c r="O59">
        <v>21</v>
      </c>
      <c r="P59">
        <v>0.4</v>
      </c>
      <c r="Q59" s="2">
        <v>1715.2</v>
      </c>
      <c r="R59" s="2">
        <v>1166.336</v>
      </c>
      <c r="S59" s="2">
        <v>4116.4799999999996</v>
      </c>
      <c r="T59" s="2">
        <v>-548.86400000000049</v>
      </c>
    </row>
    <row r="60" spans="1:20" x14ac:dyDescent="0.25">
      <c r="A60" t="s">
        <v>7948</v>
      </c>
      <c r="B60" t="s">
        <v>5</v>
      </c>
      <c r="C60" t="s">
        <v>13</v>
      </c>
      <c r="D60" s="1">
        <v>44100</v>
      </c>
      <c r="E60" s="1">
        <v>44189</v>
      </c>
      <c r="F60" s="1">
        <v>44213</v>
      </c>
      <c r="G60" s="1">
        <v>44200</v>
      </c>
      <c r="H60" s="13">
        <f>Orders[[#This Row],[DeliveryDate]]-Orders[[#This Row],[OrderDate]]</f>
        <v>11</v>
      </c>
      <c r="I60" t="s">
        <v>3</v>
      </c>
      <c r="J60" t="str">
        <f>_xlfn.XLOOKUP(Orders[[#This Row],[_SalesRepID]],'Sales team'!A:A,'Sales team'!B:B)</f>
        <v>Todd Roberts</v>
      </c>
      <c r="K60">
        <v>13</v>
      </c>
      <c r="L60">
        <v>28</v>
      </c>
      <c r="M60">
        <v>300</v>
      </c>
      <c r="N60" t="str">
        <f>_xlfn.XLOOKUP(Orders[[#This Row],[_ProductID]],Products!A:A,Products!C:C)</f>
        <v>Home décor</v>
      </c>
      <c r="O60">
        <v>32</v>
      </c>
      <c r="P60">
        <v>0.2</v>
      </c>
      <c r="Q60" s="2">
        <v>1005</v>
      </c>
      <c r="R60" s="2">
        <v>452.25</v>
      </c>
      <c r="S60" s="2">
        <v>4824</v>
      </c>
      <c r="T60" s="2">
        <v>2110.5</v>
      </c>
    </row>
    <row r="61" spans="1:20" x14ac:dyDescent="0.25">
      <c r="A61" t="s">
        <v>7949</v>
      </c>
      <c r="B61" t="s">
        <v>10</v>
      </c>
      <c r="C61" t="s">
        <v>13</v>
      </c>
      <c r="D61" s="1">
        <v>44100</v>
      </c>
      <c r="E61" s="1">
        <v>44189</v>
      </c>
      <c r="F61" s="1">
        <v>44207</v>
      </c>
      <c r="G61" s="1">
        <v>44202</v>
      </c>
      <c r="H61" s="13">
        <f>Orders[[#This Row],[DeliveryDate]]-Orders[[#This Row],[OrderDate]]</f>
        <v>13</v>
      </c>
      <c r="I61" t="s">
        <v>3</v>
      </c>
      <c r="J61" t="str">
        <f>_xlfn.XLOOKUP(Orders[[#This Row],[_SalesRepID]],'Sales team'!A:A,'Sales team'!B:B)</f>
        <v>Carlos Miller</v>
      </c>
      <c r="K61">
        <v>28</v>
      </c>
      <c r="L61">
        <v>33</v>
      </c>
      <c r="M61">
        <v>263</v>
      </c>
      <c r="N61" t="str">
        <f>_xlfn.XLOOKUP(Orders[[#This Row],[_ProductID]],Products!A:A,Products!C:C)</f>
        <v>Kitchen &amp; Dining</v>
      </c>
      <c r="O61">
        <v>37</v>
      </c>
      <c r="P61">
        <v>0.2</v>
      </c>
      <c r="Q61" s="2">
        <v>837.5</v>
      </c>
      <c r="R61" s="2">
        <v>711.875</v>
      </c>
      <c r="S61" s="2">
        <v>2680</v>
      </c>
      <c r="T61" s="2">
        <v>-167.5</v>
      </c>
    </row>
    <row r="62" spans="1:20" x14ac:dyDescent="0.25">
      <c r="A62" t="s">
        <v>7950</v>
      </c>
      <c r="B62" t="s">
        <v>5</v>
      </c>
      <c r="C62" t="s">
        <v>25</v>
      </c>
      <c r="D62" s="1">
        <v>44100</v>
      </c>
      <c r="E62" s="1">
        <v>44189</v>
      </c>
      <c r="F62" s="1">
        <v>44215</v>
      </c>
      <c r="G62" s="1">
        <v>44209</v>
      </c>
      <c r="H62" s="13">
        <f>Orders[[#This Row],[DeliveryDate]]-Orders[[#This Row],[OrderDate]]</f>
        <v>20</v>
      </c>
      <c r="I62" t="s">
        <v>3</v>
      </c>
      <c r="J62" t="str">
        <f>_xlfn.XLOOKUP(Orders[[#This Row],[_SalesRepID]],'Sales team'!A:A,'Sales team'!B:B)</f>
        <v>Nicholas Cunningham</v>
      </c>
      <c r="K62">
        <v>19</v>
      </c>
      <c r="L62">
        <v>16</v>
      </c>
      <c r="M62">
        <v>340</v>
      </c>
      <c r="N62" t="str">
        <f>_xlfn.XLOOKUP(Orders[[#This Row],[_ProductID]],Products!A:A,Products!C:C)</f>
        <v>Kitchen &amp; Dining</v>
      </c>
      <c r="O62">
        <v>37</v>
      </c>
      <c r="P62">
        <v>7.4999999999999997E-2</v>
      </c>
      <c r="Q62" s="2">
        <v>837.5</v>
      </c>
      <c r="R62" s="2">
        <v>335</v>
      </c>
      <c r="S62" s="2">
        <v>2324.0625</v>
      </c>
      <c r="T62" s="2">
        <v>1319.0625</v>
      </c>
    </row>
    <row r="63" spans="1:20" x14ac:dyDescent="0.25">
      <c r="A63" t="s">
        <v>7951</v>
      </c>
      <c r="B63" t="s">
        <v>1</v>
      </c>
      <c r="C63" t="s">
        <v>6</v>
      </c>
      <c r="D63" s="1">
        <v>44100</v>
      </c>
      <c r="E63" s="1">
        <v>44189</v>
      </c>
      <c r="F63" s="1">
        <v>44212</v>
      </c>
      <c r="G63" s="1">
        <v>44196</v>
      </c>
      <c r="H63" s="13">
        <f>Orders[[#This Row],[DeliveryDate]]-Orders[[#This Row],[OrderDate]]</f>
        <v>7</v>
      </c>
      <c r="I63" t="s">
        <v>3</v>
      </c>
      <c r="J63" t="str">
        <f>_xlfn.XLOOKUP(Orders[[#This Row],[_SalesRepID]],'Sales team'!A:A,'Sales team'!B:B)</f>
        <v>Joshua Bennett</v>
      </c>
      <c r="K63">
        <v>6</v>
      </c>
      <c r="L63">
        <v>33</v>
      </c>
      <c r="M63">
        <v>94</v>
      </c>
      <c r="N63" t="str">
        <f>_xlfn.XLOOKUP(Orders[[#This Row],[_ProductID]],Products!A:A,Products!C:C)</f>
        <v>Home décor</v>
      </c>
      <c r="O63">
        <v>40</v>
      </c>
      <c r="P63">
        <v>7.4999999999999997E-2</v>
      </c>
      <c r="Q63" s="2">
        <v>3899.4</v>
      </c>
      <c r="R63" s="2">
        <v>1754.73</v>
      </c>
      <c r="S63" s="2">
        <v>21641.670000000002</v>
      </c>
      <c r="T63" s="2">
        <v>11113.29</v>
      </c>
    </row>
    <row r="64" spans="1:20" x14ac:dyDescent="0.25">
      <c r="A64" t="s">
        <v>7933</v>
      </c>
      <c r="B64" t="s">
        <v>1</v>
      </c>
      <c r="C64" t="s">
        <v>2</v>
      </c>
      <c r="D64" s="1">
        <v>44100</v>
      </c>
      <c r="E64" s="1">
        <v>44188</v>
      </c>
      <c r="F64" s="1">
        <v>44216</v>
      </c>
      <c r="G64" s="1">
        <v>44194</v>
      </c>
      <c r="H64" s="13">
        <f>Orders[[#This Row],[DeliveryDate]]-Orders[[#This Row],[OrderDate]]</f>
        <v>6</v>
      </c>
      <c r="I64" t="s">
        <v>3</v>
      </c>
      <c r="J64" t="str">
        <f>_xlfn.XLOOKUP(Orders[[#This Row],[_SalesRepID]],'Sales team'!A:A,'Sales team'!B:B)</f>
        <v>George Lewis</v>
      </c>
      <c r="K64">
        <v>8</v>
      </c>
      <c r="L64">
        <v>20</v>
      </c>
      <c r="M64">
        <v>209</v>
      </c>
      <c r="N64" t="str">
        <f>_xlfn.XLOOKUP(Orders[[#This Row],[_ProductID]],Products!A:A,Products!C:C)</f>
        <v>Kitchen &amp; Dining</v>
      </c>
      <c r="O64">
        <v>4</v>
      </c>
      <c r="P64">
        <v>0.15</v>
      </c>
      <c r="Q64" s="2">
        <v>2921.2000000000003</v>
      </c>
      <c r="R64" s="2">
        <v>1606.6600000000003</v>
      </c>
      <c r="S64" s="2">
        <v>4966.04</v>
      </c>
      <c r="T64" s="2">
        <v>1752.7199999999993</v>
      </c>
    </row>
    <row r="65" spans="1:20" x14ac:dyDescent="0.25">
      <c r="A65" t="s">
        <v>7934</v>
      </c>
      <c r="B65" t="s">
        <v>8</v>
      </c>
      <c r="C65" t="s">
        <v>13</v>
      </c>
      <c r="D65" s="1">
        <v>44100</v>
      </c>
      <c r="E65" s="1">
        <v>44188</v>
      </c>
      <c r="F65" s="1">
        <v>44192</v>
      </c>
      <c r="G65" s="1">
        <v>44211</v>
      </c>
      <c r="H65" s="13">
        <f>Orders[[#This Row],[DeliveryDate]]-Orders[[#This Row],[OrderDate]]</f>
        <v>23</v>
      </c>
      <c r="I65" t="s">
        <v>3</v>
      </c>
      <c r="J65" t="str">
        <f>_xlfn.XLOOKUP(Orders[[#This Row],[_SalesRepID]],'Sales team'!A:A,'Sales team'!B:B)</f>
        <v>Douglas Tucker</v>
      </c>
      <c r="K65">
        <v>23</v>
      </c>
      <c r="L65">
        <v>16</v>
      </c>
      <c r="M65">
        <v>276</v>
      </c>
      <c r="N65" t="str">
        <f>_xlfn.XLOOKUP(Orders[[#This Row],[_ProductID]],Products!A:A,Products!C:C)</f>
        <v>Furniture</v>
      </c>
      <c r="O65">
        <v>42</v>
      </c>
      <c r="P65">
        <v>0.05</v>
      </c>
      <c r="Q65" s="2">
        <v>1132.3</v>
      </c>
      <c r="R65" s="2">
        <v>690.70299999999997</v>
      </c>
      <c r="S65" s="2">
        <v>6454.1099999999988</v>
      </c>
      <c r="T65" s="2">
        <v>2309.8919999999989</v>
      </c>
    </row>
    <row r="66" spans="1:20" x14ac:dyDescent="0.25">
      <c r="A66" t="s">
        <v>7935</v>
      </c>
      <c r="B66" t="s">
        <v>8</v>
      </c>
      <c r="C66" t="s">
        <v>2</v>
      </c>
      <c r="D66" s="1">
        <v>44100</v>
      </c>
      <c r="E66" s="1">
        <v>44188</v>
      </c>
      <c r="F66" s="1">
        <v>44206</v>
      </c>
      <c r="G66" s="1">
        <v>44214</v>
      </c>
      <c r="H66" s="13">
        <f>Orders[[#This Row],[DeliveryDate]]-Orders[[#This Row],[OrderDate]]</f>
        <v>26</v>
      </c>
      <c r="I66" t="s">
        <v>3</v>
      </c>
      <c r="J66" t="str">
        <f>_xlfn.XLOOKUP(Orders[[#This Row],[_SalesRepID]],'Sales team'!A:A,'Sales team'!B:B)</f>
        <v>Samuel Fowler</v>
      </c>
      <c r="K66">
        <v>21</v>
      </c>
      <c r="L66">
        <v>1</v>
      </c>
      <c r="M66">
        <v>238</v>
      </c>
      <c r="N66" t="str">
        <f>_xlfn.XLOOKUP(Orders[[#This Row],[_ProductID]],Products!A:A,Products!C:C)</f>
        <v>Furniture</v>
      </c>
      <c r="O66">
        <v>19</v>
      </c>
      <c r="P66">
        <v>0.05</v>
      </c>
      <c r="Q66" s="2">
        <v>1125.6000000000001</v>
      </c>
      <c r="R66" s="2">
        <v>562.80000000000007</v>
      </c>
      <c r="S66" s="2">
        <v>4277.2800000000007</v>
      </c>
      <c r="T66" s="2">
        <v>2026.0800000000004</v>
      </c>
    </row>
    <row r="67" spans="1:20" x14ac:dyDescent="0.25">
      <c r="A67" t="s">
        <v>7936</v>
      </c>
      <c r="B67" t="s">
        <v>1</v>
      </c>
      <c r="C67" t="s">
        <v>2</v>
      </c>
      <c r="D67" s="1">
        <v>44100</v>
      </c>
      <c r="E67" s="1">
        <v>44188</v>
      </c>
      <c r="F67" s="1">
        <v>44210</v>
      </c>
      <c r="G67" s="1">
        <v>44211</v>
      </c>
      <c r="H67" s="13">
        <f>Orders[[#This Row],[DeliveryDate]]-Orders[[#This Row],[OrderDate]]</f>
        <v>23</v>
      </c>
      <c r="I67" t="s">
        <v>3</v>
      </c>
      <c r="J67" t="str">
        <f>_xlfn.XLOOKUP(Orders[[#This Row],[_SalesRepID]],'Sales team'!A:A,'Sales team'!B:B)</f>
        <v>Jerry Green</v>
      </c>
      <c r="K67">
        <v>3</v>
      </c>
      <c r="L67">
        <v>2</v>
      </c>
      <c r="M67">
        <v>207</v>
      </c>
      <c r="N67" t="str">
        <f>_xlfn.XLOOKUP(Orders[[#This Row],[_ProductID]],Products!A:A,Products!C:C)</f>
        <v>Kitchen &amp; Dining</v>
      </c>
      <c r="O67">
        <v>13</v>
      </c>
      <c r="P67">
        <v>0.05</v>
      </c>
      <c r="Q67" s="2">
        <v>2659.9</v>
      </c>
      <c r="R67" s="2">
        <v>1808.7320000000002</v>
      </c>
      <c r="S67" s="2">
        <v>20215.239999999998</v>
      </c>
      <c r="T67" s="2">
        <v>5745.3839999999964</v>
      </c>
    </row>
    <row r="68" spans="1:20" x14ac:dyDescent="0.25">
      <c r="A68" t="s">
        <v>7937</v>
      </c>
      <c r="B68" t="s">
        <v>1</v>
      </c>
      <c r="C68" t="s">
        <v>46</v>
      </c>
      <c r="D68" s="1">
        <v>44000</v>
      </c>
      <c r="E68" s="1">
        <v>44188</v>
      </c>
      <c r="F68" s="1">
        <v>44198</v>
      </c>
      <c r="G68" s="1">
        <v>44196</v>
      </c>
      <c r="H68" s="13">
        <f>Orders[[#This Row],[DeliveryDate]]-Orders[[#This Row],[OrderDate]]</f>
        <v>8</v>
      </c>
      <c r="I68" t="s">
        <v>3</v>
      </c>
      <c r="J68" t="str">
        <f>_xlfn.XLOOKUP(Orders[[#This Row],[_SalesRepID]],'Sales team'!A:A,'Sales team'!B:B)</f>
        <v>Joshua Little</v>
      </c>
      <c r="K68">
        <v>11</v>
      </c>
      <c r="L68">
        <v>12</v>
      </c>
      <c r="M68">
        <v>67</v>
      </c>
      <c r="N68" t="str">
        <f>_xlfn.XLOOKUP(Orders[[#This Row],[_ProductID]],Products!A:A,Products!C:C)</f>
        <v>Furniture</v>
      </c>
      <c r="O68">
        <v>42</v>
      </c>
      <c r="P68">
        <v>0.05</v>
      </c>
      <c r="Q68" s="2">
        <v>844.2</v>
      </c>
      <c r="R68" s="2">
        <v>650.03400000000011</v>
      </c>
      <c r="S68" s="2">
        <v>5613.93</v>
      </c>
      <c r="T68" s="2">
        <v>1063.6919999999991</v>
      </c>
    </row>
    <row r="69" spans="1:20" x14ac:dyDescent="0.25">
      <c r="A69" t="s">
        <v>7938</v>
      </c>
      <c r="B69" t="s">
        <v>8</v>
      </c>
      <c r="C69" t="s">
        <v>2</v>
      </c>
      <c r="D69" s="1">
        <v>44100</v>
      </c>
      <c r="E69" s="1">
        <v>44188</v>
      </c>
      <c r="F69" s="1">
        <v>44208</v>
      </c>
      <c r="G69" s="1">
        <v>44209</v>
      </c>
      <c r="H69" s="13">
        <f>Orders[[#This Row],[DeliveryDate]]-Orders[[#This Row],[OrderDate]]</f>
        <v>21</v>
      </c>
      <c r="I69" t="s">
        <v>3</v>
      </c>
      <c r="J69" t="str">
        <f>_xlfn.XLOOKUP(Orders[[#This Row],[_SalesRepID]],'Sales team'!A:A,'Sales team'!B:B)</f>
        <v>Joe Price</v>
      </c>
      <c r="K69">
        <v>22</v>
      </c>
      <c r="L69">
        <v>40</v>
      </c>
      <c r="M69">
        <v>246</v>
      </c>
      <c r="N69" t="str">
        <f>_xlfn.XLOOKUP(Orders[[#This Row],[_ProductID]],Products!A:A,Products!C:C)</f>
        <v>Furniture</v>
      </c>
      <c r="O69">
        <v>5</v>
      </c>
      <c r="P69">
        <v>0.05</v>
      </c>
      <c r="Q69" s="2">
        <v>984.9</v>
      </c>
      <c r="R69" s="2">
        <v>728.82600000000002</v>
      </c>
      <c r="S69" s="2">
        <v>7485.24</v>
      </c>
      <c r="T69" s="2">
        <v>1654.6319999999996</v>
      </c>
    </row>
    <row r="70" spans="1:20" x14ac:dyDescent="0.25">
      <c r="A70" t="s">
        <v>7939</v>
      </c>
      <c r="B70" t="s">
        <v>5</v>
      </c>
      <c r="C70" t="s">
        <v>13</v>
      </c>
      <c r="D70" s="1">
        <v>44100</v>
      </c>
      <c r="E70" s="1">
        <v>44188</v>
      </c>
      <c r="F70" s="1">
        <v>44192</v>
      </c>
      <c r="G70" s="1">
        <v>44194</v>
      </c>
      <c r="H70" s="13">
        <f>Orders[[#This Row],[DeliveryDate]]-Orders[[#This Row],[OrderDate]]</f>
        <v>6</v>
      </c>
      <c r="I70" t="s">
        <v>3</v>
      </c>
      <c r="J70" t="str">
        <f>_xlfn.XLOOKUP(Orders[[#This Row],[_SalesRepID]],'Sales team'!A:A,'Sales team'!B:B)</f>
        <v>Todd Roberts</v>
      </c>
      <c r="K70">
        <v>13</v>
      </c>
      <c r="L70">
        <v>40</v>
      </c>
      <c r="M70">
        <v>318</v>
      </c>
      <c r="N70" t="str">
        <f>_xlfn.XLOOKUP(Orders[[#This Row],[_ProductID]],Products!A:A,Products!C:C)</f>
        <v>Home décor</v>
      </c>
      <c r="O70">
        <v>14</v>
      </c>
      <c r="P70">
        <v>7.4999999999999997E-2</v>
      </c>
      <c r="Q70" s="2">
        <v>3390.2000000000003</v>
      </c>
      <c r="R70" s="2">
        <v>1729.0020000000002</v>
      </c>
      <c r="S70" s="2">
        <v>18815.61</v>
      </c>
      <c r="T70" s="2">
        <v>8441.598</v>
      </c>
    </row>
    <row r="71" spans="1:20" x14ac:dyDescent="0.25">
      <c r="A71" t="s">
        <v>7926</v>
      </c>
      <c r="B71" t="s">
        <v>8</v>
      </c>
      <c r="C71" t="s">
        <v>25</v>
      </c>
      <c r="D71" s="1">
        <v>44100</v>
      </c>
      <c r="E71" s="1">
        <v>44187</v>
      </c>
      <c r="F71" s="1">
        <v>44207</v>
      </c>
      <c r="G71" s="1">
        <v>44211</v>
      </c>
      <c r="H71" s="13">
        <f>Orders[[#This Row],[DeliveryDate]]-Orders[[#This Row],[OrderDate]]</f>
        <v>24</v>
      </c>
      <c r="I71" t="s">
        <v>3</v>
      </c>
      <c r="J71" t="str">
        <f>_xlfn.XLOOKUP(Orders[[#This Row],[_SalesRepID]],'Sales team'!A:A,'Sales team'!B:B)</f>
        <v>Roy Rice</v>
      </c>
      <c r="K71">
        <v>24</v>
      </c>
      <c r="L71">
        <v>7</v>
      </c>
      <c r="M71">
        <v>365</v>
      </c>
      <c r="N71" t="str">
        <f>_xlfn.XLOOKUP(Orders[[#This Row],[_ProductID]],Products!A:A,Products!C:C)</f>
        <v>Home décor</v>
      </c>
      <c r="O71">
        <v>17</v>
      </c>
      <c r="P71">
        <v>0.2</v>
      </c>
      <c r="Q71" s="2">
        <v>201</v>
      </c>
      <c r="R71" s="2">
        <v>166.82999999999998</v>
      </c>
      <c r="S71" s="2">
        <v>1286.4000000000001</v>
      </c>
      <c r="T71" s="2">
        <v>-48.239999999999782</v>
      </c>
    </row>
    <row r="72" spans="1:20" x14ac:dyDescent="0.25">
      <c r="A72" t="s">
        <v>7927</v>
      </c>
      <c r="B72" t="s">
        <v>5</v>
      </c>
      <c r="C72" t="s">
        <v>46</v>
      </c>
      <c r="D72" s="1">
        <v>44100</v>
      </c>
      <c r="E72" s="1">
        <v>44187</v>
      </c>
      <c r="F72" s="1">
        <v>44189</v>
      </c>
      <c r="G72" s="1">
        <v>44202</v>
      </c>
      <c r="H72" s="13">
        <f>Orders[[#This Row],[DeliveryDate]]-Orders[[#This Row],[OrderDate]]</f>
        <v>15</v>
      </c>
      <c r="I72" t="s">
        <v>3</v>
      </c>
      <c r="J72" t="str">
        <f>_xlfn.XLOOKUP(Orders[[#This Row],[_SalesRepID]],'Sales team'!A:A,'Sales team'!B:B)</f>
        <v>Paul Holmes</v>
      </c>
      <c r="K72">
        <v>14</v>
      </c>
      <c r="L72">
        <v>27</v>
      </c>
      <c r="M72">
        <v>82</v>
      </c>
      <c r="N72" t="str">
        <f>_xlfn.XLOOKUP(Orders[[#This Row],[_ProductID]],Products!A:A,Products!C:C)</f>
        <v>Home décor</v>
      </c>
      <c r="O72">
        <v>35</v>
      </c>
      <c r="P72">
        <v>0.4</v>
      </c>
      <c r="Q72" s="2">
        <v>1829.1000000000001</v>
      </c>
      <c r="R72" s="2">
        <v>749.93100000000004</v>
      </c>
      <c r="S72" s="2">
        <v>7682.22</v>
      </c>
      <c r="T72" s="2">
        <v>2432.7030000000004</v>
      </c>
    </row>
    <row r="73" spans="1:20" x14ac:dyDescent="0.25">
      <c r="A73" t="s">
        <v>7928</v>
      </c>
      <c r="B73" t="s">
        <v>5</v>
      </c>
      <c r="C73" t="s">
        <v>6</v>
      </c>
      <c r="D73" s="1">
        <v>44100</v>
      </c>
      <c r="E73" s="1">
        <v>44187</v>
      </c>
      <c r="F73" s="1">
        <v>44196</v>
      </c>
      <c r="G73" s="1">
        <v>44208</v>
      </c>
      <c r="H73" s="13">
        <f>Orders[[#This Row],[DeliveryDate]]-Orders[[#This Row],[OrderDate]]</f>
        <v>21</v>
      </c>
      <c r="I73" t="s">
        <v>3</v>
      </c>
      <c r="J73" t="str">
        <f>_xlfn.XLOOKUP(Orders[[#This Row],[_SalesRepID]],'Sales team'!A:A,'Sales team'!B:B)</f>
        <v>Shawn Wallace</v>
      </c>
      <c r="K73">
        <v>18</v>
      </c>
      <c r="L73">
        <v>1</v>
      </c>
      <c r="M73">
        <v>162</v>
      </c>
      <c r="N73" t="str">
        <f>_xlfn.XLOOKUP(Orders[[#This Row],[_ProductID]],Products!A:A,Products!C:C)</f>
        <v>Home décor</v>
      </c>
      <c r="O73">
        <v>29</v>
      </c>
      <c r="P73">
        <v>0.15</v>
      </c>
      <c r="Q73" s="2">
        <v>1943</v>
      </c>
      <c r="R73" s="2">
        <v>1573.8300000000002</v>
      </c>
      <c r="S73" s="2">
        <v>4954.6499999999996</v>
      </c>
      <c r="T73" s="2">
        <v>233.15999999999894</v>
      </c>
    </row>
    <row r="74" spans="1:20" x14ac:dyDescent="0.25">
      <c r="A74" t="s">
        <v>7929</v>
      </c>
      <c r="B74" t="s">
        <v>1</v>
      </c>
      <c r="C74" t="s">
        <v>6</v>
      </c>
      <c r="D74" s="1">
        <v>44100</v>
      </c>
      <c r="E74" s="1">
        <v>44187</v>
      </c>
      <c r="F74" s="1">
        <v>44210</v>
      </c>
      <c r="G74" s="1">
        <v>44202</v>
      </c>
      <c r="H74" s="13">
        <f>Orders[[#This Row],[DeliveryDate]]-Orders[[#This Row],[OrderDate]]</f>
        <v>15</v>
      </c>
      <c r="I74" t="s">
        <v>3</v>
      </c>
      <c r="J74" t="str">
        <f>_xlfn.XLOOKUP(Orders[[#This Row],[_SalesRepID]],'Sales team'!A:A,'Sales team'!B:B)</f>
        <v>Jerry Green</v>
      </c>
      <c r="K74">
        <v>3</v>
      </c>
      <c r="L74">
        <v>7</v>
      </c>
      <c r="M74">
        <v>92</v>
      </c>
      <c r="N74" t="str">
        <f>_xlfn.XLOOKUP(Orders[[#This Row],[_ProductID]],Products!A:A,Products!C:C)</f>
        <v>Furniture</v>
      </c>
      <c r="O74">
        <v>15</v>
      </c>
      <c r="P74">
        <v>0.1</v>
      </c>
      <c r="Q74" s="2">
        <v>6097</v>
      </c>
      <c r="R74" s="2">
        <v>3353.3500000000004</v>
      </c>
      <c r="S74" s="2">
        <v>27436.5</v>
      </c>
      <c r="T74" s="2">
        <v>10669.75</v>
      </c>
    </row>
    <row r="75" spans="1:20" x14ac:dyDescent="0.25">
      <c r="A75" t="s">
        <v>7930</v>
      </c>
      <c r="B75" t="s">
        <v>5</v>
      </c>
      <c r="C75" t="s">
        <v>13</v>
      </c>
      <c r="D75" s="1">
        <v>44100</v>
      </c>
      <c r="E75" s="1">
        <v>44187</v>
      </c>
      <c r="F75" s="1">
        <v>44194</v>
      </c>
      <c r="G75" s="1">
        <v>44197</v>
      </c>
      <c r="H75" s="13">
        <f>Orders[[#This Row],[DeliveryDate]]-Orders[[#This Row],[OrderDate]]</f>
        <v>10</v>
      </c>
      <c r="I75" t="s">
        <v>3</v>
      </c>
      <c r="J75" t="str">
        <f>_xlfn.XLOOKUP(Orders[[#This Row],[_SalesRepID]],'Sales team'!A:A,'Sales team'!B:B)</f>
        <v>Carl Nguyen</v>
      </c>
      <c r="K75">
        <v>12</v>
      </c>
      <c r="L75">
        <v>3</v>
      </c>
      <c r="M75">
        <v>315</v>
      </c>
      <c r="N75" t="str">
        <f>_xlfn.XLOOKUP(Orders[[#This Row],[_ProductID]],Products!A:A,Products!C:C)</f>
        <v>Home décor</v>
      </c>
      <c r="O75">
        <v>44</v>
      </c>
      <c r="P75">
        <v>7.4999999999999997E-2</v>
      </c>
      <c r="Q75" s="2">
        <v>1139</v>
      </c>
      <c r="R75" s="2">
        <v>785.91</v>
      </c>
      <c r="S75" s="2">
        <v>3160.7250000000004</v>
      </c>
      <c r="T75" s="2">
        <v>802.99500000000035</v>
      </c>
    </row>
    <row r="76" spans="1:20" x14ac:dyDescent="0.25">
      <c r="A76" t="s">
        <v>7931</v>
      </c>
      <c r="B76" t="s">
        <v>5</v>
      </c>
      <c r="C76" t="s">
        <v>2</v>
      </c>
      <c r="D76" s="1">
        <v>44100</v>
      </c>
      <c r="E76" s="1">
        <v>44187</v>
      </c>
      <c r="F76" s="1">
        <v>44198</v>
      </c>
      <c r="G76" s="1">
        <v>44203</v>
      </c>
      <c r="H76" s="13">
        <f>Orders[[#This Row],[DeliveryDate]]-Orders[[#This Row],[OrderDate]]</f>
        <v>16</v>
      </c>
      <c r="I76" t="s">
        <v>3</v>
      </c>
      <c r="J76" t="str">
        <f>_xlfn.XLOOKUP(Orders[[#This Row],[_SalesRepID]],'Sales team'!A:A,'Sales team'!B:B)</f>
        <v>Frank Brown</v>
      </c>
      <c r="K76">
        <v>17</v>
      </c>
      <c r="L76">
        <v>35</v>
      </c>
      <c r="M76">
        <v>230</v>
      </c>
      <c r="N76" t="str">
        <f>_xlfn.XLOOKUP(Orders[[#This Row],[_ProductID]],Products!A:A,Products!C:C)</f>
        <v>Home décor</v>
      </c>
      <c r="O76">
        <v>39</v>
      </c>
      <c r="P76">
        <v>0.15</v>
      </c>
      <c r="Q76" s="2">
        <v>864.30000000000007</v>
      </c>
      <c r="R76" s="2">
        <v>708.726</v>
      </c>
      <c r="S76" s="2">
        <v>5877.2400000000007</v>
      </c>
      <c r="T76" s="2">
        <v>207.4320000000007</v>
      </c>
    </row>
    <row r="77" spans="1:20" x14ac:dyDescent="0.25">
      <c r="A77" t="s">
        <v>7932</v>
      </c>
      <c r="B77" t="s">
        <v>1</v>
      </c>
      <c r="C77" t="s">
        <v>6</v>
      </c>
      <c r="D77" s="1">
        <v>44100</v>
      </c>
      <c r="E77" s="1">
        <v>44187</v>
      </c>
      <c r="F77" s="1">
        <v>44207</v>
      </c>
      <c r="G77" s="1">
        <v>44200</v>
      </c>
      <c r="H77" s="13">
        <f>Orders[[#This Row],[DeliveryDate]]-Orders[[#This Row],[OrderDate]]</f>
        <v>13</v>
      </c>
      <c r="I77" t="s">
        <v>3</v>
      </c>
      <c r="J77" t="str">
        <f>_xlfn.XLOOKUP(Orders[[#This Row],[_SalesRepID]],'Sales team'!A:A,'Sales team'!B:B)</f>
        <v>Chris Armstrong</v>
      </c>
      <c r="K77">
        <v>4</v>
      </c>
      <c r="L77">
        <v>48</v>
      </c>
      <c r="M77">
        <v>180</v>
      </c>
      <c r="N77" t="str">
        <f>_xlfn.XLOOKUP(Orders[[#This Row],[_ProductID]],Products!A:A,Products!C:C)</f>
        <v>Furniture</v>
      </c>
      <c r="O77">
        <v>12</v>
      </c>
      <c r="P77">
        <v>7.4999999999999997E-2</v>
      </c>
      <c r="Q77" s="2">
        <v>3946.3</v>
      </c>
      <c r="R77" s="2">
        <v>2683.4840000000004</v>
      </c>
      <c r="S77" s="2">
        <v>14601.310000000001</v>
      </c>
      <c r="T77" s="2">
        <v>3867.3739999999998</v>
      </c>
    </row>
    <row r="78" spans="1:20" x14ac:dyDescent="0.25">
      <c r="A78" t="s">
        <v>7914</v>
      </c>
      <c r="B78" t="s">
        <v>8</v>
      </c>
      <c r="C78" t="s">
        <v>2</v>
      </c>
      <c r="D78" s="1">
        <v>44100</v>
      </c>
      <c r="E78" s="1">
        <v>44186</v>
      </c>
      <c r="F78" s="1">
        <v>44211</v>
      </c>
      <c r="G78" s="1">
        <v>44214</v>
      </c>
      <c r="H78" s="13">
        <f>Orders[[#This Row],[DeliveryDate]]-Orders[[#This Row],[OrderDate]]</f>
        <v>28</v>
      </c>
      <c r="I78" t="s">
        <v>3</v>
      </c>
      <c r="J78" t="str">
        <f>_xlfn.XLOOKUP(Orders[[#This Row],[_SalesRepID]],'Sales team'!A:A,'Sales team'!B:B)</f>
        <v>Douglas Tucker</v>
      </c>
      <c r="K78">
        <v>23</v>
      </c>
      <c r="L78">
        <v>26</v>
      </c>
      <c r="M78">
        <v>217</v>
      </c>
      <c r="N78" t="str">
        <f>_xlfn.XLOOKUP(Orders[[#This Row],[_ProductID]],Products!A:A,Products!C:C)</f>
        <v>Kitchen &amp; Dining</v>
      </c>
      <c r="O78">
        <v>16</v>
      </c>
      <c r="P78">
        <v>7.4999999999999997E-2</v>
      </c>
      <c r="Q78" s="2">
        <v>911.2</v>
      </c>
      <c r="R78" s="2">
        <v>583.16800000000001</v>
      </c>
      <c r="S78" s="2">
        <v>3371.4400000000005</v>
      </c>
      <c r="T78" s="2">
        <v>1038.7680000000005</v>
      </c>
    </row>
    <row r="79" spans="1:20" x14ac:dyDescent="0.25">
      <c r="A79" t="s">
        <v>7915</v>
      </c>
      <c r="B79" t="s">
        <v>10</v>
      </c>
      <c r="C79" t="s">
        <v>15</v>
      </c>
      <c r="D79" s="1">
        <v>44100</v>
      </c>
      <c r="E79" s="1">
        <v>44186</v>
      </c>
      <c r="F79" s="1">
        <v>44192</v>
      </c>
      <c r="G79" s="1">
        <v>44201</v>
      </c>
      <c r="H79" s="13">
        <f>Orders[[#This Row],[DeliveryDate]]-Orders[[#This Row],[OrderDate]]</f>
        <v>15</v>
      </c>
      <c r="I79" t="s">
        <v>3</v>
      </c>
      <c r="J79" t="str">
        <f>_xlfn.XLOOKUP(Orders[[#This Row],[_SalesRepID]],'Sales team'!A:A,'Sales team'!B:B)</f>
        <v>Donald Reynolds</v>
      </c>
      <c r="K79">
        <v>26</v>
      </c>
      <c r="L79">
        <v>29</v>
      </c>
      <c r="M79">
        <v>19</v>
      </c>
      <c r="N79" t="str">
        <f>_xlfn.XLOOKUP(Orders[[#This Row],[_ProductID]],Products!A:A,Products!C:C)</f>
        <v>Home décor</v>
      </c>
      <c r="O79">
        <v>21</v>
      </c>
      <c r="P79">
        <v>0.05</v>
      </c>
      <c r="Q79" s="2">
        <v>2847.5</v>
      </c>
      <c r="R79" s="2">
        <v>1395.2749999999999</v>
      </c>
      <c r="S79" s="2">
        <v>21641</v>
      </c>
      <c r="T79" s="2">
        <v>10478.800000000001</v>
      </c>
    </row>
    <row r="80" spans="1:20" x14ac:dyDescent="0.25">
      <c r="A80" t="s">
        <v>7916</v>
      </c>
      <c r="B80" t="s">
        <v>8</v>
      </c>
      <c r="C80" t="s">
        <v>6</v>
      </c>
      <c r="D80" s="1">
        <v>44100</v>
      </c>
      <c r="E80" s="1">
        <v>44186</v>
      </c>
      <c r="F80" s="1">
        <v>44210</v>
      </c>
      <c r="G80" s="1">
        <v>44203</v>
      </c>
      <c r="H80" s="13">
        <f>Orders[[#This Row],[DeliveryDate]]-Orders[[#This Row],[OrderDate]]</f>
        <v>17</v>
      </c>
      <c r="I80" t="s">
        <v>3</v>
      </c>
      <c r="J80" t="str">
        <f>_xlfn.XLOOKUP(Orders[[#This Row],[_SalesRepID]],'Sales team'!A:A,'Sales team'!B:B)</f>
        <v>Anthony Torres</v>
      </c>
      <c r="K80">
        <v>20</v>
      </c>
      <c r="L80">
        <v>29</v>
      </c>
      <c r="M80">
        <v>116</v>
      </c>
      <c r="N80" t="str">
        <f>_xlfn.XLOOKUP(Orders[[#This Row],[_ProductID]],Products!A:A,Products!C:C)</f>
        <v>Home décor</v>
      </c>
      <c r="O80">
        <v>41</v>
      </c>
      <c r="P80">
        <v>0.2</v>
      </c>
      <c r="Q80" s="2">
        <v>3825.7000000000003</v>
      </c>
      <c r="R80" s="2">
        <v>3251.8450000000003</v>
      </c>
      <c r="S80" s="2">
        <v>9181.68</v>
      </c>
      <c r="T80" s="2">
        <v>-573.85499999999956</v>
      </c>
    </row>
    <row r="81" spans="1:20" x14ac:dyDescent="0.25">
      <c r="A81" t="s">
        <v>7917</v>
      </c>
      <c r="B81" t="s">
        <v>10</v>
      </c>
      <c r="C81" t="s">
        <v>13</v>
      </c>
      <c r="D81" s="1">
        <v>44100</v>
      </c>
      <c r="E81" s="1">
        <v>44186</v>
      </c>
      <c r="F81" s="1">
        <v>44200</v>
      </c>
      <c r="G81" s="1">
        <v>44200</v>
      </c>
      <c r="H81" s="13">
        <f>Orders[[#This Row],[DeliveryDate]]-Orders[[#This Row],[OrderDate]]</f>
        <v>14</v>
      </c>
      <c r="I81" t="s">
        <v>3</v>
      </c>
      <c r="J81" t="str">
        <f>_xlfn.XLOOKUP(Orders[[#This Row],[_SalesRepID]],'Sales team'!A:A,'Sales team'!B:B)</f>
        <v>Donald Reynolds</v>
      </c>
      <c r="K81">
        <v>26</v>
      </c>
      <c r="L81">
        <v>38</v>
      </c>
      <c r="M81">
        <v>288</v>
      </c>
      <c r="N81" t="str">
        <f>_xlfn.XLOOKUP(Orders[[#This Row],[_ProductID]],Products!A:A,Products!C:C)</f>
        <v>Kitchen &amp; Dining</v>
      </c>
      <c r="O81">
        <v>37</v>
      </c>
      <c r="P81">
        <v>7.4999999999999997E-2</v>
      </c>
      <c r="Q81" s="2">
        <v>3953</v>
      </c>
      <c r="R81" s="2">
        <v>2688.0400000000004</v>
      </c>
      <c r="S81" s="2">
        <v>25595.675000000003</v>
      </c>
      <c r="T81" s="2">
        <v>6779.3950000000004</v>
      </c>
    </row>
    <row r="82" spans="1:20" x14ac:dyDescent="0.25">
      <c r="A82" t="s">
        <v>7918</v>
      </c>
      <c r="B82" t="s">
        <v>8</v>
      </c>
      <c r="C82" t="s">
        <v>15</v>
      </c>
      <c r="D82" s="1">
        <v>44100</v>
      </c>
      <c r="E82" s="1">
        <v>44186</v>
      </c>
      <c r="F82" s="1">
        <v>44200</v>
      </c>
      <c r="G82" s="1">
        <v>44210</v>
      </c>
      <c r="H82" s="13">
        <f>Orders[[#This Row],[DeliveryDate]]-Orders[[#This Row],[OrderDate]]</f>
        <v>24</v>
      </c>
      <c r="I82" t="s">
        <v>3</v>
      </c>
      <c r="J82" t="str">
        <f>_xlfn.XLOOKUP(Orders[[#This Row],[_SalesRepID]],'Sales team'!A:A,'Sales team'!B:B)</f>
        <v>Samuel Fowler</v>
      </c>
      <c r="K82">
        <v>21</v>
      </c>
      <c r="L82">
        <v>25</v>
      </c>
      <c r="M82">
        <v>16</v>
      </c>
      <c r="N82" t="str">
        <f>_xlfn.XLOOKUP(Orders[[#This Row],[_ProductID]],Products!A:A,Products!C:C)</f>
        <v>Kitchen &amp; Dining</v>
      </c>
      <c r="O82">
        <v>7</v>
      </c>
      <c r="P82">
        <v>0.2</v>
      </c>
      <c r="Q82" s="2">
        <v>6210.9000000000005</v>
      </c>
      <c r="R82" s="2">
        <v>3540.2130000000002</v>
      </c>
      <c r="S82" s="2">
        <v>24843.600000000006</v>
      </c>
      <c r="T82" s="2">
        <v>7142.5350000000035</v>
      </c>
    </row>
    <row r="83" spans="1:20" x14ac:dyDescent="0.25">
      <c r="A83" t="s">
        <v>7919</v>
      </c>
      <c r="B83" t="s">
        <v>5</v>
      </c>
      <c r="C83" t="s">
        <v>25</v>
      </c>
      <c r="D83" s="1">
        <v>44100</v>
      </c>
      <c r="E83" s="1">
        <v>44186</v>
      </c>
      <c r="F83" s="1">
        <v>44213</v>
      </c>
      <c r="G83" s="1">
        <v>44209</v>
      </c>
      <c r="H83" s="13">
        <f>Orders[[#This Row],[DeliveryDate]]-Orders[[#This Row],[OrderDate]]</f>
        <v>23</v>
      </c>
      <c r="I83" t="s">
        <v>3</v>
      </c>
      <c r="J83" t="str">
        <f>_xlfn.XLOOKUP(Orders[[#This Row],[_SalesRepID]],'Sales team'!A:A,'Sales team'!B:B)</f>
        <v>Carl Nguyen</v>
      </c>
      <c r="K83">
        <v>12</v>
      </c>
      <c r="L83">
        <v>31</v>
      </c>
      <c r="M83">
        <v>349</v>
      </c>
      <c r="N83" t="str">
        <f>_xlfn.XLOOKUP(Orders[[#This Row],[_ProductID]],Products!A:A,Products!C:C)</f>
        <v>Home décor</v>
      </c>
      <c r="O83">
        <v>29</v>
      </c>
      <c r="P83">
        <v>0.05</v>
      </c>
      <c r="Q83" s="2">
        <v>1896.1000000000001</v>
      </c>
      <c r="R83" s="2">
        <v>1611.6850000000002</v>
      </c>
      <c r="S83" s="2">
        <v>3602.59</v>
      </c>
      <c r="T83" s="2">
        <v>379.2199999999998</v>
      </c>
    </row>
    <row r="84" spans="1:20" x14ac:dyDescent="0.25">
      <c r="A84" t="s">
        <v>7920</v>
      </c>
      <c r="B84" t="s">
        <v>5</v>
      </c>
      <c r="C84" t="s">
        <v>15</v>
      </c>
      <c r="D84" s="1">
        <v>44100</v>
      </c>
      <c r="E84" s="1">
        <v>44186</v>
      </c>
      <c r="F84" s="1">
        <v>44192</v>
      </c>
      <c r="G84" s="1">
        <v>44204</v>
      </c>
      <c r="H84" s="13">
        <f>Orders[[#This Row],[DeliveryDate]]-Orders[[#This Row],[OrderDate]]</f>
        <v>18</v>
      </c>
      <c r="I84" t="s">
        <v>3</v>
      </c>
      <c r="J84" t="str">
        <f>_xlfn.XLOOKUP(Orders[[#This Row],[_SalesRepID]],'Sales team'!A:A,'Sales team'!B:B)</f>
        <v>Nicholas Cunningham</v>
      </c>
      <c r="K84">
        <v>19</v>
      </c>
      <c r="L84">
        <v>36</v>
      </c>
      <c r="M84">
        <v>45</v>
      </c>
      <c r="N84" t="str">
        <f>_xlfn.XLOOKUP(Orders[[#This Row],[_ProductID]],Products!A:A,Products!C:C)</f>
        <v>Furniture</v>
      </c>
      <c r="O84">
        <v>38</v>
      </c>
      <c r="P84">
        <v>0.3</v>
      </c>
      <c r="Q84" s="2">
        <v>3912.8</v>
      </c>
      <c r="R84" s="2">
        <v>2856.3440000000001</v>
      </c>
      <c r="S84" s="2">
        <v>16433.760000000002</v>
      </c>
      <c r="T84" s="2">
        <v>-704.30399999999645</v>
      </c>
    </row>
    <row r="85" spans="1:20" x14ac:dyDescent="0.25">
      <c r="A85" t="s">
        <v>7921</v>
      </c>
      <c r="B85" t="s">
        <v>10</v>
      </c>
      <c r="C85" t="s">
        <v>15</v>
      </c>
      <c r="D85" s="1">
        <v>44100</v>
      </c>
      <c r="E85" s="1">
        <v>44186</v>
      </c>
      <c r="F85" s="1">
        <v>44209</v>
      </c>
      <c r="G85" s="1">
        <v>44201</v>
      </c>
      <c r="H85" s="13">
        <f>Orders[[#This Row],[DeliveryDate]]-Orders[[#This Row],[OrderDate]]</f>
        <v>15</v>
      </c>
      <c r="I85" t="s">
        <v>3</v>
      </c>
      <c r="J85" t="str">
        <f>_xlfn.XLOOKUP(Orders[[#This Row],[_SalesRepID]],'Sales team'!A:A,'Sales team'!B:B)</f>
        <v>Donald Reynolds</v>
      </c>
      <c r="K85">
        <v>26</v>
      </c>
      <c r="L85">
        <v>36</v>
      </c>
      <c r="M85">
        <v>42</v>
      </c>
      <c r="N85" t="str">
        <f>_xlfn.XLOOKUP(Orders[[#This Row],[_ProductID]],Products!A:A,Products!C:C)</f>
        <v>Furniture</v>
      </c>
      <c r="O85">
        <v>38</v>
      </c>
      <c r="P85">
        <v>0.05</v>
      </c>
      <c r="Q85" s="2">
        <v>227.8</v>
      </c>
      <c r="R85" s="2">
        <v>127.56800000000001</v>
      </c>
      <c r="S85" s="2">
        <v>1514.8700000000001</v>
      </c>
      <c r="T85" s="2">
        <v>621.89400000000001</v>
      </c>
    </row>
    <row r="86" spans="1:20" x14ac:dyDescent="0.25">
      <c r="A86" t="s">
        <v>7922</v>
      </c>
      <c r="B86" t="s">
        <v>1</v>
      </c>
      <c r="C86" t="s">
        <v>15</v>
      </c>
      <c r="D86" s="1">
        <v>44100</v>
      </c>
      <c r="E86" s="1">
        <v>44186</v>
      </c>
      <c r="F86" s="1">
        <v>44195</v>
      </c>
      <c r="G86" s="1">
        <v>44201</v>
      </c>
      <c r="H86" s="13">
        <f>Orders[[#This Row],[DeliveryDate]]-Orders[[#This Row],[OrderDate]]</f>
        <v>15</v>
      </c>
      <c r="I86" t="s">
        <v>3</v>
      </c>
      <c r="J86" t="str">
        <f>_xlfn.XLOOKUP(Orders[[#This Row],[_SalesRepID]],'Sales team'!A:A,'Sales team'!B:B)</f>
        <v>Joshua Little</v>
      </c>
      <c r="K86">
        <v>11</v>
      </c>
      <c r="L86">
        <v>38</v>
      </c>
      <c r="M86">
        <v>19</v>
      </c>
      <c r="N86" t="str">
        <f>_xlfn.XLOOKUP(Orders[[#This Row],[_ProductID]],Products!A:A,Products!C:C)</f>
        <v>Home décor</v>
      </c>
      <c r="O86">
        <v>35</v>
      </c>
      <c r="P86">
        <v>0.05</v>
      </c>
      <c r="Q86" s="2">
        <v>1802.3</v>
      </c>
      <c r="R86" s="2">
        <v>1117.4259999999999</v>
      </c>
      <c r="S86" s="2">
        <v>1712.1849999999999</v>
      </c>
      <c r="T86" s="2">
        <v>594.75900000000001</v>
      </c>
    </row>
    <row r="87" spans="1:20" x14ac:dyDescent="0.25">
      <c r="A87" t="s">
        <v>7923</v>
      </c>
      <c r="B87" t="s">
        <v>8</v>
      </c>
      <c r="C87" t="s">
        <v>46</v>
      </c>
      <c r="D87" s="1">
        <v>44100</v>
      </c>
      <c r="E87" s="1">
        <v>44186</v>
      </c>
      <c r="F87" s="1">
        <v>44195</v>
      </c>
      <c r="G87" s="1">
        <v>44194</v>
      </c>
      <c r="H87" s="13">
        <f>Orders[[#This Row],[DeliveryDate]]-Orders[[#This Row],[OrderDate]]</f>
        <v>8</v>
      </c>
      <c r="I87" t="s">
        <v>3</v>
      </c>
      <c r="J87" t="str">
        <f>_xlfn.XLOOKUP(Orders[[#This Row],[_SalesRepID]],'Sales team'!A:A,'Sales team'!B:B)</f>
        <v>Douglas Tucker</v>
      </c>
      <c r="K87">
        <v>23</v>
      </c>
      <c r="L87">
        <v>37</v>
      </c>
      <c r="M87">
        <v>73</v>
      </c>
      <c r="N87" t="str">
        <f>_xlfn.XLOOKUP(Orders[[#This Row],[_ProductID]],Products!A:A,Products!C:C)</f>
        <v>Kitchen &amp; Dining</v>
      </c>
      <c r="O87">
        <v>7</v>
      </c>
      <c r="P87">
        <v>7.4999999999999997E-2</v>
      </c>
      <c r="Q87" s="2">
        <v>2378.5</v>
      </c>
      <c r="R87" s="2">
        <v>1950.37</v>
      </c>
      <c r="S87" s="2">
        <v>6600.3375000000005</v>
      </c>
      <c r="T87" s="2">
        <v>749.22750000000087</v>
      </c>
    </row>
    <row r="88" spans="1:20" x14ac:dyDescent="0.25">
      <c r="A88" t="s">
        <v>7924</v>
      </c>
      <c r="B88" t="s">
        <v>10</v>
      </c>
      <c r="C88" t="s">
        <v>13</v>
      </c>
      <c r="D88" s="1">
        <v>44100</v>
      </c>
      <c r="E88" s="1">
        <v>44186</v>
      </c>
      <c r="F88" s="1">
        <v>44213</v>
      </c>
      <c r="G88" s="1">
        <v>44215</v>
      </c>
      <c r="H88" s="13">
        <f>Orders[[#This Row],[DeliveryDate]]-Orders[[#This Row],[OrderDate]]</f>
        <v>29</v>
      </c>
      <c r="I88" t="s">
        <v>3</v>
      </c>
      <c r="J88" t="str">
        <f>_xlfn.XLOOKUP(Orders[[#This Row],[_SalesRepID]],'Sales team'!A:A,'Sales team'!B:B)</f>
        <v>Donald Reynolds</v>
      </c>
      <c r="K88">
        <v>26</v>
      </c>
      <c r="L88">
        <v>44</v>
      </c>
      <c r="M88">
        <v>300</v>
      </c>
      <c r="N88" t="str">
        <f>_xlfn.XLOOKUP(Orders[[#This Row],[_ProductID]],Products!A:A,Products!C:C)</f>
        <v>Furniture</v>
      </c>
      <c r="O88">
        <v>19</v>
      </c>
      <c r="P88">
        <v>7.4999999999999997E-2</v>
      </c>
      <c r="Q88" s="2">
        <v>4020</v>
      </c>
      <c r="R88" s="2">
        <v>2211</v>
      </c>
      <c r="S88" s="2">
        <v>3718.5</v>
      </c>
      <c r="T88" s="2">
        <v>1507.5</v>
      </c>
    </row>
    <row r="89" spans="1:20" x14ac:dyDescent="0.25">
      <c r="A89" t="s">
        <v>7925</v>
      </c>
      <c r="B89" t="s">
        <v>1</v>
      </c>
      <c r="C89" t="s">
        <v>25</v>
      </c>
      <c r="D89" s="1">
        <v>44100</v>
      </c>
      <c r="E89" s="1">
        <v>44186</v>
      </c>
      <c r="F89" s="1">
        <v>44191</v>
      </c>
      <c r="G89" s="1">
        <v>44197</v>
      </c>
      <c r="H89" s="13">
        <f>Orders[[#This Row],[DeliveryDate]]-Orders[[#This Row],[OrderDate]]</f>
        <v>11</v>
      </c>
      <c r="I89" t="s">
        <v>3</v>
      </c>
      <c r="J89" t="str">
        <f>_xlfn.XLOOKUP(Orders[[#This Row],[_SalesRepID]],'Sales team'!A:A,'Sales team'!B:B)</f>
        <v>Jonathan Hawkins</v>
      </c>
      <c r="K89">
        <v>10</v>
      </c>
      <c r="L89">
        <v>48</v>
      </c>
      <c r="M89">
        <v>350</v>
      </c>
      <c r="N89" t="str">
        <f>_xlfn.XLOOKUP(Orders[[#This Row],[_ProductID]],Products!A:A,Products!C:C)</f>
        <v>Home décor</v>
      </c>
      <c r="O89">
        <v>33</v>
      </c>
      <c r="P89">
        <v>0.15</v>
      </c>
      <c r="Q89" s="2">
        <v>207.70000000000002</v>
      </c>
      <c r="R89" s="2">
        <v>122.54300000000001</v>
      </c>
      <c r="S89" s="2">
        <v>1235.8150000000001</v>
      </c>
      <c r="T89" s="2">
        <v>378.01400000000001</v>
      </c>
    </row>
    <row r="90" spans="1:20" x14ac:dyDescent="0.25">
      <c r="A90" t="s">
        <v>7904</v>
      </c>
      <c r="B90" t="s">
        <v>5</v>
      </c>
      <c r="C90" t="s">
        <v>46</v>
      </c>
      <c r="D90" s="1">
        <v>44100</v>
      </c>
      <c r="E90" s="1">
        <v>44185</v>
      </c>
      <c r="F90" s="1">
        <v>44200</v>
      </c>
      <c r="G90" s="1">
        <v>44188</v>
      </c>
      <c r="H90" s="13">
        <f>Orders[[#This Row],[DeliveryDate]]-Orders[[#This Row],[OrderDate]]</f>
        <v>3</v>
      </c>
      <c r="I90" t="s">
        <v>3</v>
      </c>
      <c r="J90" t="str">
        <f>_xlfn.XLOOKUP(Orders[[#This Row],[_SalesRepID]],'Sales team'!A:A,'Sales team'!B:B)</f>
        <v>Roger Alexander</v>
      </c>
      <c r="K90">
        <v>15</v>
      </c>
      <c r="L90">
        <v>23</v>
      </c>
      <c r="M90">
        <v>86</v>
      </c>
      <c r="N90" t="str">
        <f>_xlfn.XLOOKUP(Orders[[#This Row],[_ProductID]],Products!A:A,Products!C:C)</f>
        <v>Electronics</v>
      </c>
      <c r="O90">
        <v>25</v>
      </c>
      <c r="P90">
        <v>0.15</v>
      </c>
      <c r="Q90" s="2">
        <v>1742</v>
      </c>
      <c r="R90" s="2">
        <v>975.5200000000001</v>
      </c>
      <c r="S90" s="2">
        <v>10364.9</v>
      </c>
      <c r="T90" s="2">
        <v>3536.2599999999993</v>
      </c>
    </row>
    <row r="91" spans="1:20" x14ac:dyDescent="0.25">
      <c r="A91" t="s">
        <v>7905</v>
      </c>
      <c r="B91" t="s">
        <v>5</v>
      </c>
      <c r="C91" t="s">
        <v>46</v>
      </c>
      <c r="D91" s="1">
        <v>44100</v>
      </c>
      <c r="E91" s="1">
        <v>44185</v>
      </c>
      <c r="F91" s="1">
        <v>44202</v>
      </c>
      <c r="G91" s="1">
        <v>44194</v>
      </c>
      <c r="H91" s="13">
        <f>Orders[[#This Row],[DeliveryDate]]-Orders[[#This Row],[OrderDate]]</f>
        <v>9</v>
      </c>
      <c r="I91" t="s">
        <v>3</v>
      </c>
      <c r="J91" t="str">
        <f>_xlfn.XLOOKUP(Orders[[#This Row],[_SalesRepID]],'Sales team'!A:A,'Sales team'!B:B)</f>
        <v>Nicholas Cunningham</v>
      </c>
      <c r="K91">
        <v>19</v>
      </c>
      <c r="L91">
        <v>18</v>
      </c>
      <c r="M91">
        <v>73</v>
      </c>
      <c r="N91" t="str">
        <f>_xlfn.XLOOKUP(Orders[[#This Row],[_ProductID]],Products!A:A,Products!C:C)</f>
        <v>Home décor</v>
      </c>
      <c r="O91">
        <v>35</v>
      </c>
      <c r="P91">
        <v>0.05</v>
      </c>
      <c r="Q91" s="2">
        <v>964.80000000000007</v>
      </c>
      <c r="R91" s="2">
        <v>781.48800000000006</v>
      </c>
      <c r="S91" s="2">
        <v>6415.92</v>
      </c>
      <c r="T91" s="2">
        <v>945.50399999999991</v>
      </c>
    </row>
    <row r="92" spans="1:20" x14ac:dyDescent="0.25">
      <c r="A92" t="s">
        <v>7906</v>
      </c>
      <c r="B92" t="s">
        <v>1</v>
      </c>
      <c r="C92" t="s">
        <v>6</v>
      </c>
      <c r="D92" s="1">
        <v>44100</v>
      </c>
      <c r="E92" s="1">
        <v>44185</v>
      </c>
      <c r="F92" s="1">
        <v>44195</v>
      </c>
      <c r="G92" s="1">
        <v>44190</v>
      </c>
      <c r="H92" s="13">
        <f>Orders[[#This Row],[DeliveryDate]]-Orders[[#This Row],[OrderDate]]</f>
        <v>5</v>
      </c>
      <c r="I92" t="s">
        <v>3</v>
      </c>
      <c r="J92" t="str">
        <f>_xlfn.XLOOKUP(Orders[[#This Row],[_SalesRepID]],'Sales team'!A:A,'Sales team'!B:B)</f>
        <v>Joshua Bennett</v>
      </c>
      <c r="K92">
        <v>6</v>
      </c>
      <c r="L92">
        <v>14</v>
      </c>
      <c r="M92">
        <v>194</v>
      </c>
      <c r="N92" t="str">
        <f>_xlfn.XLOOKUP(Orders[[#This Row],[_ProductID]],Products!A:A,Products!C:C)</f>
        <v>Electronics</v>
      </c>
      <c r="O92">
        <v>28</v>
      </c>
      <c r="P92">
        <v>7.4999999999999997E-2</v>
      </c>
      <c r="Q92" s="2">
        <v>991.6</v>
      </c>
      <c r="R92" s="2">
        <v>644.54000000000008</v>
      </c>
      <c r="S92" s="2">
        <v>7337.84</v>
      </c>
      <c r="T92" s="2">
        <v>2181.5199999999995</v>
      </c>
    </row>
    <row r="93" spans="1:20" x14ac:dyDescent="0.25">
      <c r="A93" t="s">
        <v>7907</v>
      </c>
      <c r="B93" t="s">
        <v>1</v>
      </c>
      <c r="C93" t="s">
        <v>6</v>
      </c>
      <c r="D93" s="1">
        <v>44100</v>
      </c>
      <c r="E93" s="1">
        <v>44185</v>
      </c>
      <c r="F93" s="1">
        <v>44197</v>
      </c>
      <c r="G93" s="1">
        <v>44193</v>
      </c>
      <c r="H93" s="13">
        <f>Orders[[#This Row],[DeliveryDate]]-Orders[[#This Row],[OrderDate]]</f>
        <v>8</v>
      </c>
      <c r="I93" t="s">
        <v>3</v>
      </c>
      <c r="J93" t="str">
        <f>_xlfn.XLOOKUP(Orders[[#This Row],[_SalesRepID]],'Sales team'!A:A,'Sales team'!B:B)</f>
        <v>Chris Armstrong</v>
      </c>
      <c r="K93">
        <v>4</v>
      </c>
      <c r="L93">
        <v>42</v>
      </c>
      <c r="M93">
        <v>202</v>
      </c>
      <c r="N93" t="str">
        <f>_xlfn.XLOOKUP(Orders[[#This Row],[_ProductID]],Products!A:A,Products!C:C)</f>
        <v>Furniture</v>
      </c>
      <c r="O93">
        <v>22</v>
      </c>
      <c r="P93">
        <v>0.1</v>
      </c>
      <c r="Q93" s="2">
        <v>3993.2000000000003</v>
      </c>
      <c r="R93" s="2">
        <v>2875.1040000000003</v>
      </c>
      <c r="S93" s="2">
        <v>25157.160000000003</v>
      </c>
      <c r="T93" s="2">
        <v>5031.4320000000007</v>
      </c>
    </row>
    <row r="94" spans="1:20" x14ac:dyDescent="0.25">
      <c r="A94" t="s">
        <v>7908</v>
      </c>
      <c r="B94" t="s">
        <v>5</v>
      </c>
      <c r="C94" t="s">
        <v>6</v>
      </c>
      <c r="D94" s="1">
        <v>44100</v>
      </c>
      <c r="E94" s="1">
        <v>44185</v>
      </c>
      <c r="F94" s="1">
        <v>44206</v>
      </c>
      <c r="G94" s="1">
        <v>44190</v>
      </c>
      <c r="H94" s="13">
        <f>Orders[[#This Row],[DeliveryDate]]-Orders[[#This Row],[OrderDate]]</f>
        <v>5</v>
      </c>
      <c r="I94" t="s">
        <v>3</v>
      </c>
      <c r="J94" t="str">
        <f>_xlfn.XLOOKUP(Orders[[#This Row],[_SalesRepID]],'Sales team'!A:A,'Sales team'!B:B)</f>
        <v>Shawn Wallace</v>
      </c>
      <c r="K94">
        <v>18</v>
      </c>
      <c r="L94">
        <v>30</v>
      </c>
      <c r="M94">
        <v>146</v>
      </c>
      <c r="N94" t="str">
        <f>_xlfn.XLOOKUP(Orders[[#This Row],[_ProductID]],Products!A:A,Products!C:C)</f>
        <v>Home décor</v>
      </c>
      <c r="O94">
        <v>40</v>
      </c>
      <c r="P94">
        <v>0.1</v>
      </c>
      <c r="Q94" s="2">
        <v>2633.1</v>
      </c>
      <c r="R94" s="2">
        <v>1158.5640000000001</v>
      </c>
      <c r="S94" s="2">
        <v>2369.79</v>
      </c>
      <c r="T94" s="2">
        <v>1211.2259999999999</v>
      </c>
    </row>
    <row r="95" spans="1:20" x14ac:dyDescent="0.25">
      <c r="A95" t="s">
        <v>7909</v>
      </c>
      <c r="B95" t="s">
        <v>1</v>
      </c>
      <c r="C95" t="s">
        <v>6</v>
      </c>
      <c r="D95" s="1">
        <v>44100</v>
      </c>
      <c r="E95" s="1">
        <v>44185</v>
      </c>
      <c r="F95" s="1">
        <v>44194</v>
      </c>
      <c r="G95" s="1">
        <v>44200</v>
      </c>
      <c r="H95" s="13">
        <f>Orders[[#This Row],[DeliveryDate]]-Orders[[#This Row],[OrderDate]]</f>
        <v>15</v>
      </c>
      <c r="I95" t="s">
        <v>3</v>
      </c>
      <c r="J95" t="str">
        <f>_xlfn.XLOOKUP(Orders[[#This Row],[_SalesRepID]],'Sales team'!A:A,'Sales team'!B:B)</f>
        <v>Stephen Payne</v>
      </c>
      <c r="K95">
        <v>5</v>
      </c>
      <c r="L95">
        <v>35</v>
      </c>
      <c r="M95">
        <v>113</v>
      </c>
      <c r="N95" t="str">
        <f>_xlfn.XLOOKUP(Orders[[#This Row],[_ProductID]],Products!A:A,Products!C:C)</f>
        <v>Kitchen &amp; Dining</v>
      </c>
      <c r="O95">
        <v>8</v>
      </c>
      <c r="P95">
        <v>7.4999999999999997E-2</v>
      </c>
      <c r="Q95" s="2">
        <v>777.2</v>
      </c>
      <c r="R95" s="2">
        <v>606.21600000000001</v>
      </c>
      <c r="S95" s="2">
        <v>4313.4600000000009</v>
      </c>
      <c r="T95" s="2">
        <v>676.16400000000067</v>
      </c>
    </row>
    <row r="96" spans="1:20" x14ac:dyDescent="0.25">
      <c r="A96" t="s">
        <v>7910</v>
      </c>
      <c r="B96" t="s">
        <v>5</v>
      </c>
      <c r="C96" t="s">
        <v>2</v>
      </c>
      <c r="D96" s="1">
        <v>44100</v>
      </c>
      <c r="E96" s="1">
        <v>44185</v>
      </c>
      <c r="F96" s="1">
        <v>44208</v>
      </c>
      <c r="G96" s="1">
        <v>44195</v>
      </c>
      <c r="H96" s="13">
        <f>Orders[[#This Row],[DeliveryDate]]-Orders[[#This Row],[OrderDate]]</f>
        <v>10</v>
      </c>
      <c r="I96" t="s">
        <v>3</v>
      </c>
      <c r="J96" t="str">
        <f>_xlfn.XLOOKUP(Orders[[#This Row],[_SalesRepID]],'Sales team'!A:A,'Sales team'!B:B)</f>
        <v>Anthony Berry</v>
      </c>
      <c r="K96">
        <v>16</v>
      </c>
      <c r="L96">
        <v>13</v>
      </c>
      <c r="M96">
        <v>242</v>
      </c>
      <c r="N96" t="str">
        <f>_xlfn.XLOOKUP(Orders[[#This Row],[_ProductID]],Products!A:A,Products!C:C)</f>
        <v>Furniture</v>
      </c>
      <c r="O96">
        <v>20</v>
      </c>
      <c r="P96">
        <v>0.15</v>
      </c>
      <c r="Q96" s="2">
        <v>2546</v>
      </c>
      <c r="R96" s="2">
        <v>1731.2800000000002</v>
      </c>
      <c r="S96" s="2">
        <v>17312.8</v>
      </c>
      <c r="T96" s="2">
        <v>3462.5599999999977</v>
      </c>
    </row>
    <row r="97" spans="1:20" x14ac:dyDescent="0.25">
      <c r="A97" t="s">
        <v>7911</v>
      </c>
      <c r="B97" t="s">
        <v>5</v>
      </c>
      <c r="C97" t="s">
        <v>15</v>
      </c>
      <c r="D97" s="1">
        <v>44100</v>
      </c>
      <c r="E97" s="1">
        <v>44185</v>
      </c>
      <c r="F97" s="1">
        <v>44208</v>
      </c>
      <c r="G97" s="1">
        <v>44189</v>
      </c>
      <c r="H97" s="13">
        <f>Orders[[#This Row],[DeliveryDate]]-Orders[[#This Row],[OrderDate]]</f>
        <v>4</v>
      </c>
      <c r="I97" t="s">
        <v>3</v>
      </c>
      <c r="J97" t="str">
        <f>_xlfn.XLOOKUP(Orders[[#This Row],[_SalesRepID]],'Sales team'!A:A,'Sales team'!B:B)</f>
        <v>Shawn Wallace</v>
      </c>
      <c r="K97">
        <v>18</v>
      </c>
      <c r="L97">
        <v>11</v>
      </c>
      <c r="M97">
        <v>22</v>
      </c>
      <c r="N97" t="str">
        <f>_xlfn.XLOOKUP(Orders[[#This Row],[_ProductID]],Products!A:A,Products!C:C)</f>
        <v>Home décor</v>
      </c>
      <c r="O97">
        <v>2</v>
      </c>
      <c r="P97">
        <v>7.4999999999999997E-2</v>
      </c>
      <c r="Q97" s="2">
        <v>167.5</v>
      </c>
      <c r="R97" s="2">
        <v>72.025000000000006</v>
      </c>
      <c r="S97" s="2">
        <v>1239.5</v>
      </c>
      <c r="T97" s="2">
        <v>663.3</v>
      </c>
    </row>
    <row r="98" spans="1:20" x14ac:dyDescent="0.25">
      <c r="A98" t="s">
        <v>7912</v>
      </c>
      <c r="B98" t="s">
        <v>5</v>
      </c>
      <c r="C98" t="s">
        <v>6</v>
      </c>
      <c r="D98" s="1">
        <v>44100</v>
      </c>
      <c r="E98" s="1">
        <v>44185</v>
      </c>
      <c r="F98" s="1">
        <v>44209</v>
      </c>
      <c r="G98" s="1">
        <v>44203</v>
      </c>
      <c r="H98" s="13">
        <f>Orders[[#This Row],[DeliveryDate]]-Orders[[#This Row],[OrderDate]]</f>
        <v>18</v>
      </c>
      <c r="I98" t="s">
        <v>3</v>
      </c>
      <c r="J98" t="str">
        <f>_xlfn.XLOOKUP(Orders[[#This Row],[_SalesRepID]],'Sales team'!A:A,'Sales team'!B:B)</f>
        <v>Roger Alexander</v>
      </c>
      <c r="K98">
        <v>15</v>
      </c>
      <c r="L98">
        <v>38</v>
      </c>
      <c r="M98">
        <v>155</v>
      </c>
      <c r="N98" t="str">
        <f>_xlfn.XLOOKUP(Orders[[#This Row],[_ProductID]],Products!A:A,Products!C:C)</f>
        <v>Furniture</v>
      </c>
      <c r="O98">
        <v>15</v>
      </c>
      <c r="P98">
        <v>0.15</v>
      </c>
      <c r="Q98" s="2">
        <v>3551</v>
      </c>
      <c r="R98" s="2">
        <v>2308.15</v>
      </c>
      <c r="S98" s="2">
        <v>15091.75</v>
      </c>
      <c r="T98" s="2">
        <v>3551</v>
      </c>
    </row>
    <row r="99" spans="1:20" x14ac:dyDescent="0.25">
      <c r="A99" t="s">
        <v>7913</v>
      </c>
      <c r="B99" t="s">
        <v>5</v>
      </c>
      <c r="C99" t="s">
        <v>13</v>
      </c>
      <c r="D99" s="1">
        <v>44000</v>
      </c>
      <c r="E99" s="1">
        <v>44185</v>
      </c>
      <c r="F99" s="1">
        <v>44192</v>
      </c>
      <c r="G99" s="1">
        <v>44203</v>
      </c>
      <c r="H99" s="13">
        <f>Orders[[#This Row],[DeliveryDate]]-Orders[[#This Row],[OrderDate]]</f>
        <v>18</v>
      </c>
      <c r="I99" t="s">
        <v>3</v>
      </c>
      <c r="J99" t="str">
        <f>_xlfn.XLOOKUP(Orders[[#This Row],[_SalesRepID]],'Sales team'!A:A,'Sales team'!B:B)</f>
        <v>Nicholas Cunningham</v>
      </c>
      <c r="K99">
        <v>19</v>
      </c>
      <c r="L99">
        <v>31</v>
      </c>
      <c r="M99">
        <v>303</v>
      </c>
      <c r="N99" t="str">
        <f>_xlfn.XLOOKUP(Orders[[#This Row],[_ProductID]],Products!A:A,Products!C:C)</f>
        <v>Home décor</v>
      </c>
      <c r="O99">
        <v>26</v>
      </c>
      <c r="P99">
        <v>0.4</v>
      </c>
      <c r="Q99" s="2">
        <v>5152.3</v>
      </c>
      <c r="R99" s="2">
        <v>2112.4429999999998</v>
      </c>
      <c r="S99" s="2">
        <v>12365.52</v>
      </c>
      <c r="T99" s="2">
        <v>3915.7480000000014</v>
      </c>
    </row>
    <row r="100" spans="1:20" x14ac:dyDescent="0.25">
      <c r="A100" t="s">
        <v>7899</v>
      </c>
      <c r="B100" t="s">
        <v>1</v>
      </c>
      <c r="C100" t="s">
        <v>6</v>
      </c>
      <c r="D100" s="1">
        <v>44100</v>
      </c>
      <c r="E100" s="1">
        <v>44184</v>
      </c>
      <c r="F100" s="1">
        <v>44201</v>
      </c>
      <c r="G100" s="1">
        <v>44195</v>
      </c>
      <c r="H100" s="13">
        <f>Orders[[#This Row],[DeliveryDate]]-Orders[[#This Row],[OrderDate]]</f>
        <v>11</v>
      </c>
      <c r="I100" t="s">
        <v>3</v>
      </c>
      <c r="J100" t="str">
        <f>_xlfn.XLOOKUP(Orders[[#This Row],[_SalesRepID]],'Sales team'!A:A,'Sales team'!B:B)</f>
        <v>Shawn Cook</v>
      </c>
      <c r="K100">
        <v>7</v>
      </c>
      <c r="L100">
        <v>36</v>
      </c>
      <c r="M100">
        <v>162</v>
      </c>
      <c r="N100" t="str">
        <f>_xlfn.XLOOKUP(Orders[[#This Row],[_ProductID]],Products!A:A,Products!C:C)</f>
        <v>Home décor</v>
      </c>
      <c r="O100">
        <v>2</v>
      </c>
      <c r="P100">
        <v>0.1</v>
      </c>
      <c r="Q100" s="2">
        <v>1005</v>
      </c>
      <c r="R100" s="2">
        <v>422.09999999999997</v>
      </c>
      <c r="S100" s="2">
        <v>904.5</v>
      </c>
      <c r="T100" s="2">
        <v>482.40000000000003</v>
      </c>
    </row>
    <row r="101" spans="1:20" x14ac:dyDescent="0.25">
      <c r="A101" t="s">
        <v>7900</v>
      </c>
      <c r="B101" t="s">
        <v>5</v>
      </c>
      <c r="C101" t="s">
        <v>6</v>
      </c>
      <c r="D101" s="1">
        <v>44100</v>
      </c>
      <c r="E101" s="1">
        <v>44184</v>
      </c>
      <c r="F101" s="1">
        <v>44204</v>
      </c>
      <c r="G101" s="1">
        <v>44203</v>
      </c>
      <c r="H101" s="13">
        <f>Orders[[#This Row],[DeliveryDate]]-Orders[[#This Row],[OrderDate]]</f>
        <v>19</v>
      </c>
      <c r="I101" t="s">
        <v>3</v>
      </c>
      <c r="J101" t="str">
        <f>_xlfn.XLOOKUP(Orders[[#This Row],[_SalesRepID]],'Sales team'!A:A,'Sales team'!B:B)</f>
        <v>Nicholas Cunningham</v>
      </c>
      <c r="K101">
        <v>19</v>
      </c>
      <c r="L101">
        <v>47</v>
      </c>
      <c r="M101">
        <v>116</v>
      </c>
      <c r="N101" t="str">
        <f>_xlfn.XLOOKUP(Orders[[#This Row],[_ProductID]],Products!A:A,Products!C:C)</f>
        <v>Outdoor</v>
      </c>
      <c r="O101">
        <v>18</v>
      </c>
      <c r="P101">
        <v>7.4999999999999997E-2</v>
      </c>
      <c r="Q101" s="2">
        <v>3993.2000000000003</v>
      </c>
      <c r="R101" s="2">
        <v>2395.92</v>
      </c>
      <c r="S101" s="2">
        <v>18468.55</v>
      </c>
      <c r="T101" s="2">
        <v>6488.9499999999989</v>
      </c>
    </row>
    <row r="102" spans="1:20" x14ac:dyDescent="0.25">
      <c r="A102" t="s">
        <v>7901</v>
      </c>
      <c r="B102" t="s">
        <v>5</v>
      </c>
      <c r="C102" t="s">
        <v>6</v>
      </c>
      <c r="D102" s="1">
        <v>44100</v>
      </c>
      <c r="E102" s="1">
        <v>44184</v>
      </c>
      <c r="F102" s="1">
        <v>44198</v>
      </c>
      <c r="G102" s="1">
        <v>44208</v>
      </c>
      <c r="H102" s="13">
        <f>Orders[[#This Row],[DeliveryDate]]-Orders[[#This Row],[OrderDate]]</f>
        <v>24</v>
      </c>
      <c r="I102" t="s">
        <v>3</v>
      </c>
      <c r="J102" t="str">
        <f>_xlfn.XLOOKUP(Orders[[#This Row],[_SalesRepID]],'Sales team'!A:A,'Sales team'!B:B)</f>
        <v>Anthony Berry</v>
      </c>
      <c r="K102">
        <v>16</v>
      </c>
      <c r="L102">
        <v>13</v>
      </c>
      <c r="M102">
        <v>104</v>
      </c>
      <c r="N102" t="str">
        <f>_xlfn.XLOOKUP(Orders[[#This Row],[_ProductID]],Products!A:A,Products!C:C)</f>
        <v>Furniture</v>
      </c>
      <c r="O102">
        <v>15</v>
      </c>
      <c r="P102">
        <v>7.4999999999999997E-2</v>
      </c>
      <c r="Q102" s="2">
        <v>3906.1</v>
      </c>
      <c r="R102" s="2">
        <v>1874.9279999999999</v>
      </c>
      <c r="S102" s="2">
        <v>3613.1424999999999</v>
      </c>
      <c r="T102" s="2">
        <v>1738.2145</v>
      </c>
    </row>
    <row r="103" spans="1:20" x14ac:dyDescent="0.25">
      <c r="A103" t="s">
        <v>7902</v>
      </c>
      <c r="B103" t="s">
        <v>5</v>
      </c>
      <c r="C103" t="s">
        <v>15</v>
      </c>
      <c r="D103" s="1">
        <v>44100</v>
      </c>
      <c r="E103" s="1">
        <v>44184</v>
      </c>
      <c r="F103" s="1">
        <v>44193</v>
      </c>
      <c r="G103" s="1">
        <v>44190</v>
      </c>
      <c r="H103" s="13">
        <f>Orders[[#This Row],[DeliveryDate]]-Orders[[#This Row],[OrderDate]]</f>
        <v>6</v>
      </c>
      <c r="I103" t="s">
        <v>3</v>
      </c>
      <c r="J103" t="str">
        <f>_xlfn.XLOOKUP(Orders[[#This Row],[_SalesRepID]],'Sales team'!A:A,'Sales team'!B:B)</f>
        <v>Roger Alexander</v>
      </c>
      <c r="K103">
        <v>15</v>
      </c>
      <c r="L103">
        <v>18</v>
      </c>
      <c r="M103">
        <v>18</v>
      </c>
      <c r="N103" t="str">
        <f>_xlfn.XLOOKUP(Orders[[#This Row],[_ProductID]],Products!A:A,Products!C:C)</f>
        <v>Home décor</v>
      </c>
      <c r="O103">
        <v>11</v>
      </c>
      <c r="P103">
        <v>0.1</v>
      </c>
      <c r="Q103" s="2">
        <v>1983.2</v>
      </c>
      <c r="R103" s="2">
        <v>1566.7280000000001</v>
      </c>
      <c r="S103" s="2">
        <v>12494.16</v>
      </c>
      <c r="T103" s="2">
        <v>1527.0639999999985</v>
      </c>
    </row>
    <row r="104" spans="1:20" x14ac:dyDescent="0.25">
      <c r="A104" t="s">
        <v>7903</v>
      </c>
      <c r="B104" t="s">
        <v>1</v>
      </c>
      <c r="C104" t="s">
        <v>6</v>
      </c>
      <c r="D104" s="1">
        <v>44100</v>
      </c>
      <c r="E104" s="1">
        <v>44184</v>
      </c>
      <c r="F104" s="1">
        <v>44195</v>
      </c>
      <c r="G104" s="1">
        <v>44194</v>
      </c>
      <c r="H104" s="13">
        <f>Orders[[#This Row],[DeliveryDate]]-Orders[[#This Row],[OrderDate]]</f>
        <v>10</v>
      </c>
      <c r="I104" t="s">
        <v>3</v>
      </c>
      <c r="J104" t="str">
        <f>_xlfn.XLOOKUP(Orders[[#This Row],[_SalesRepID]],'Sales team'!A:A,'Sales team'!B:B)</f>
        <v>Jerry Green</v>
      </c>
      <c r="K104">
        <v>3</v>
      </c>
      <c r="L104">
        <v>3</v>
      </c>
      <c r="M104">
        <v>155</v>
      </c>
      <c r="N104" t="str">
        <f>_xlfn.XLOOKUP(Orders[[#This Row],[_ProductID]],Products!A:A,Products!C:C)</f>
        <v>Home décor</v>
      </c>
      <c r="O104">
        <v>17</v>
      </c>
      <c r="P104">
        <v>0.2</v>
      </c>
      <c r="Q104" s="2">
        <v>1005</v>
      </c>
      <c r="R104" s="2">
        <v>472.34999999999997</v>
      </c>
      <c r="S104" s="2">
        <v>6432</v>
      </c>
      <c r="T104" s="2">
        <v>2653.2000000000003</v>
      </c>
    </row>
    <row r="105" spans="1:20" x14ac:dyDescent="0.25">
      <c r="A105" t="s">
        <v>7892</v>
      </c>
      <c r="B105" t="s">
        <v>1</v>
      </c>
      <c r="C105" t="s">
        <v>2</v>
      </c>
      <c r="D105" s="1">
        <v>44100</v>
      </c>
      <c r="E105" s="1">
        <v>44183</v>
      </c>
      <c r="F105" s="1">
        <v>44189</v>
      </c>
      <c r="G105" s="1">
        <v>44207</v>
      </c>
      <c r="H105" s="13">
        <f>Orders[[#This Row],[DeliveryDate]]-Orders[[#This Row],[OrderDate]]</f>
        <v>24</v>
      </c>
      <c r="I105" t="s">
        <v>3</v>
      </c>
      <c r="J105" t="str">
        <f>_xlfn.XLOOKUP(Orders[[#This Row],[_SalesRepID]],'Sales team'!A:A,'Sales team'!B:B)</f>
        <v>Shawn Cook</v>
      </c>
      <c r="K105">
        <v>7</v>
      </c>
      <c r="L105">
        <v>26</v>
      </c>
      <c r="M105">
        <v>234</v>
      </c>
      <c r="N105" t="str">
        <f>_xlfn.XLOOKUP(Orders[[#This Row],[_ProductID]],Products!A:A,Products!C:C)</f>
        <v>Home décor</v>
      </c>
      <c r="O105">
        <v>35</v>
      </c>
      <c r="P105">
        <v>0.05</v>
      </c>
      <c r="Q105" s="2">
        <v>2586.2000000000003</v>
      </c>
      <c r="R105" s="2">
        <v>1784.4780000000001</v>
      </c>
      <c r="S105" s="2">
        <v>2456.8900000000003</v>
      </c>
      <c r="T105" s="2">
        <v>672.41200000000026</v>
      </c>
    </row>
    <row r="106" spans="1:20" x14ac:dyDescent="0.25">
      <c r="A106" t="s">
        <v>7893</v>
      </c>
      <c r="B106" t="s">
        <v>1</v>
      </c>
      <c r="C106" t="s">
        <v>6</v>
      </c>
      <c r="D106" s="1">
        <v>44000</v>
      </c>
      <c r="E106" s="1">
        <v>44183</v>
      </c>
      <c r="F106" s="1">
        <v>44204</v>
      </c>
      <c r="G106" s="1">
        <v>44197</v>
      </c>
      <c r="H106" s="13">
        <f>Orders[[#This Row],[DeliveryDate]]-Orders[[#This Row],[OrderDate]]</f>
        <v>14</v>
      </c>
      <c r="I106" t="s">
        <v>3</v>
      </c>
      <c r="J106" t="str">
        <f>_xlfn.XLOOKUP(Orders[[#This Row],[_SalesRepID]],'Sales team'!A:A,'Sales team'!B:B)</f>
        <v>Joshua Ryan</v>
      </c>
      <c r="K106">
        <v>9</v>
      </c>
      <c r="L106">
        <v>8</v>
      </c>
      <c r="M106">
        <v>182</v>
      </c>
      <c r="N106" t="str">
        <f>_xlfn.XLOOKUP(Orders[[#This Row],[_ProductID]],Products!A:A,Products!C:C)</f>
        <v>Home décor</v>
      </c>
      <c r="O106">
        <v>43</v>
      </c>
      <c r="P106">
        <v>0.05</v>
      </c>
      <c r="Q106" s="2">
        <v>1065.3</v>
      </c>
      <c r="R106" s="2">
        <v>617.87399999999991</v>
      </c>
      <c r="S106" s="2">
        <v>4048.1399999999994</v>
      </c>
      <c r="T106" s="2">
        <v>1576.6439999999998</v>
      </c>
    </row>
    <row r="107" spans="1:20" x14ac:dyDescent="0.25">
      <c r="A107" t="s">
        <v>7894</v>
      </c>
      <c r="B107" t="s">
        <v>1</v>
      </c>
      <c r="C107" t="s">
        <v>6</v>
      </c>
      <c r="D107" s="1">
        <v>44100</v>
      </c>
      <c r="E107" s="1">
        <v>44183</v>
      </c>
      <c r="F107" s="1">
        <v>44206</v>
      </c>
      <c r="G107" s="1">
        <v>44190</v>
      </c>
      <c r="H107" s="13">
        <f>Orders[[#This Row],[DeliveryDate]]-Orders[[#This Row],[OrderDate]]</f>
        <v>7</v>
      </c>
      <c r="I107" t="s">
        <v>3</v>
      </c>
      <c r="J107" t="str">
        <f>_xlfn.XLOOKUP(Orders[[#This Row],[_SalesRepID]],'Sales team'!A:A,'Sales team'!B:B)</f>
        <v>Shawn Cook</v>
      </c>
      <c r="K107">
        <v>7</v>
      </c>
      <c r="L107">
        <v>13</v>
      </c>
      <c r="M107">
        <v>140</v>
      </c>
      <c r="N107" t="str">
        <f>_xlfn.XLOOKUP(Orders[[#This Row],[_ProductID]],Products!A:A,Products!C:C)</f>
        <v>Kitchen &amp; Dining</v>
      </c>
      <c r="O107">
        <v>1</v>
      </c>
      <c r="P107">
        <v>0.3</v>
      </c>
      <c r="Q107" s="2">
        <v>3899.4</v>
      </c>
      <c r="R107" s="2">
        <v>1949.7</v>
      </c>
      <c r="S107" s="2">
        <v>8188.74</v>
      </c>
      <c r="T107" s="2">
        <v>2339.6399999999994</v>
      </c>
    </row>
    <row r="108" spans="1:20" x14ac:dyDescent="0.25">
      <c r="A108" t="s">
        <v>7895</v>
      </c>
      <c r="B108" t="s">
        <v>1</v>
      </c>
      <c r="C108" t="s">
        <v>15</v>
      </c>
      <c r="D108" s="1">
        <v>44100</v>
      </c>
      <c r="E108" s="1">
        <v>44183</v>
      </c>
      <c r="F108" s="1">
        <v>44187</v>
      </c>
      <c r="G108" s="1">
        <v>44197</v>
      </c>
      <c r="H108" s="13">
        <f>Orders[[#This Row],[DeliveryDate]]-Orders[[#This Row],[OrderDate]]</f>
        <v>14</v>
      </c>
      <c r="I108" t="s">
        <v>3</v>
      </c>
      <c r="J108" t="str">
        <f>_xlfn.XLOOKUP(Orders[[#This Row],[_SalesRepID]],'Sales team'!A:A,'Sales team'!B:B)</f>
        <v>Joshua Little</v>
      </c>
      <c r="K108">
        <v>11</v>
      </c>
      <c r="L108">
        <v>7</v>
      </c>
      <c r="M108">
        <v>16</v>
      </c>
      <c r="N108" t="str">
        <f>_xlfn.XLOOKUP(Orders[[#This Row],[_ProductID]],Products!A:A,Products!C:C)</f>
        <v>Kitchen &amp; Dining</v>
      </c>
      <c r="O108">
        <v>37</v>
      </c>
      <c r="P108">
        <v>0.05</v>
      </c>
      <c r="Q108" s="2">
        <v>884.4</v>
      </c>
      <c r="R108" s="2">
        <v>512.952</v>
      </c>
      <c r="S108" s="2">
        <v>5881.26</v>
      </c>
      <c r="T108" s="2">
        <v>2290.5960000000005</v>
      </c>
    </row>
    <row r="109" spans="1:20" x14ac:dyDescent="0.25">
      <c r="A109" t="s">
        <v>7896</v>
      </c>
      <c r="B109" t="s">
        <v>8</v>
      </c>
      <c r="C109" t="s">
        <v>15</v>
      </c>
      <c r="D109" s="1">
        <v>44000</v>
      </c>
      <c r="E109" s="1">
        <v>44183</v>
      </c>
      <c r="F109" s="1">
        <v>44192</v>
      </c>
      <c r="G109" s="1">
        <v>44201</v>
      </c>
      <c r="H109" s="13">
        <f>Orders[[#This Row],[DeliveryDate]]-Orders[[#This Row],[OrderDate]]</f>
        <v>18</v>
      </c>
      <c r="I109" t="s">
        <v>3</v>
      </c>
      <c r="J109" t="str">
        <f>_xlfn.XLOOKUP(Orders[[#This Row],[_SalesRepID]],'Sales team'!A:A,'Sales team'!B:B)</f>
        <v>Samuel Fowler</v>
      </c>
      <c r="K109">
        <v>21</v>
      </c>
      <c r="L109">
        <v>18</v>
      </c>
      <c r="M109">
        <v>11</v>
      </c>
      <c r="N109" t="str">
        <f>_xlfn.XLOOKUP(Orders[[#This Row],[_ProductID]],Products!A:A,Products!C:C)</f>
        <v>Furniture</v>
      </c>
      <c r="O109">
        <v>20</v>
      </c>
      <c r="P109">
        <v>0.4</v>
      </c>
      <c r="Q109" s="2">
        <v>1132.3</v>
      </c>
      <c r="R109" s="2">
        <v>532.18099999999993</v>
      </c>
      <c r="S109" s="2">
        <v>4755.66</v>
      </c>
      <c r="T109" s="2">
        <v>1030.3930000000005</v>
      </c>
    </row>
    <row r="110" spans="1:20" x14ac:dyDescent="0.25">
      <c r="A110" t="s">
        <v>7897</v>
      </c>
      <c r="B110" t="s">
        <v>1</v>
      </c>
      <c r="C110" t="s">
        <v>6</v>
      </c>
      <c r="D110" s="1">
        <v>44100</v>
      </c>
      <c r="E110" s="1">
        <v>44183</v>
      </c>
      <c r="F110" s="1">
        <v>44203</v>
      </c>
      <c r="G110" s="1">
        <v>44200</v>
      </c>
      <c r="H110" s="13">
        <f>Orders[[#This Row],[DeliveryDate]]-Orders[[#This Row],[OrderDate]]</f>
        <v>17</v>
      </c>
      <c r="I110" t="s">
        <v>3</v>
      </c>
      <c r="J110" t="str">
        <f>_xlfn.XLOOKUP(Orders[[#This Row],[_SalesRepID]],'Sales team'!A:A,'Sales team'!B:B)</f>
        <v>Joshua Little</v>
      </c>
      <c r="K110">
        <v>11</v>
      </c>
      <c r="L110">
        <v>42</v>
      </c>
      <c r="M110">
        <v>119</v>
      </c>
      <c r="N110" t="str">
        <f>_xlfn.XLOOKUP(Orders[[#This Row],[_ProductID]],Products!A:A,Products!C:C)</f>
        <v>Kitchen &amp; Dining</v>
      </c>
      <c r="O110">
        <v>4</v>
      </c>
      <c r="P110">
        <v>7.4999999999999997E-2</v>
      </c>
      <c r="Q110" s="2">
        <v>2425.4</v>
      </c>
      <c r="R110" s="2">
        <v>1479.4939999999999</v>
      </c>
      <c r="S110" s="2">
        <v>2243.4950000000003</v>
      </c>
      <c r="T110" s="2">
        <v>764.00100000000043</v>
      </c>
    </row>
    <row r="111" spans="1:20" x14ac:dyDescent="0.25">
      <c r="A111" t="s">
        <v>7898</v>
      </c>
      <c r="B111" t="s">
        <v>8</v>
      </c>
      <c r="C111" t="s">
        <v>15</v>
      </c>
      <c r="D111" s="1">
        <v>44100</v>
      </c>
      <c r="E111" s="1">
        <v>44183</v>
      </c>
      <c r="F111" s="1">
        <v>44210</v>
      </c>
      <c r="G111" s="1">
        <v>44188</v>
      </c>
      <c r="H111" s="13">
        <f>Orders[[#This Row],[DeliveryDate]]-Orders[[#This Row],[OrderDate]]</f>
        <v>5</v>
      </c>
      <c r="I111" t="s">
        <v>3</v>
      </c>
      <c r="J111" t="str">
        <f>_xlfn.XLOOKUP(Orders[[#This Row],[_SalesRepID]],'Sales team'!A:A,'Sales team'!B:B)</f>
        <v>Samuel Fowler</v>
      </c>
      <c r="K111">
        <v>21</v>
      </c>
      <c r="L111">
        <v>41</v>
      </c>
      <c r="M111">
        <v>41</v>
      </c>
      <c r="N111" t="str">
        <f>_xlfn.XLOOKUP(Orders[[#This Row],[_ProductID]],Products!A:A,Products!C:C)</f>
        <v>Furniture</v>
      </c>
      <c r="O111">
        <v>5</v>
      </c>
      <c r="P111">
        <v>0.05</v>
      </c>
      <c r="Q111" s="2">
        <v>221.1</v>
      </c>
      <c r="R111" s="2">
        <v>145.92600000000002</v>
      </c>
      <c r="S111" s="2">
        <v>1680.36</v>
      </c>
      <c r="T111" s="2">
        <v>512.95199999999977</v>
      </c>
    </row>
    <row r="112" spans="1:20" x14ac:dyDescent="0.25">
      <c r="A112" t="s">
        <v>7880</v>
      </c>
      <c r="B112" t="s">
        <v>1</v>
      </c>
      <c r="C112" t="s">
        <v>6</v>
      </c>
      <c r="D112" s="1">
        <v>44000</v>
      </c>
      <c r="E112" s="1">
        <v>44182</v>
      </c>
      <c r="F112" s="1">
        <v>44185</v>
      </c>
      <c r="G112" s="1">
        <v>44195</v>
      </c>
      <c r="H112" s="13">
        <f>Orders[[#This Row],[DeliveryDate]]-Orders[[#This Row],[OrderDate]]</f>
        <v>13</v>
      </c>
      <c r="I112" t="s">
        <v>3</v>
      </c>
      <c r="J112" t="str">
        <f>_xlfn.XLOOKUP(Orders[[#This Row],[_SalesRepID]],'Sales team'!A:A,'Sales team'!B:B)</f>
        <v>Adam Hernandez</v>
      </c>
      <c r="K112">
        <v>1</v>
      </c>
      <c r="L112">
        <v>43</v>
      </c>
      <c r="M112">
        <v>132</v>
      </c>
      <c r="N112" t="str">
        <f>_xlfn.XLOOKUP(Orders[[#This Row],[_ProductID]],Products!A:A,Products!C:C)</f>
        <v>Home décor</v>
      </c>
      <c r="O112">
        <v>29</v>
      </c>
      <c r="P112">
        <v>0.1</v>
      </c>
      <c r="Q112" s="2">
        <v>3993.2000000000003</v>
      </c>
      <c r="R112" s="2">
        <v>2954.9680000000003</v>
      </c>
      <c r="S112" s="2">
        <v>17969.400000000001</v>
      </c>
      <c r="T112" s="2">
        <v>3194.5599999999995</v>
      </c>
    </row>
    <row r="113" spans="1:20" x14ac:dyDescent="0.25">
      <c r="A113" t="s">
        <v>7881</v>
      </c>
      <c r="B113" t="s">
        <v>8</v>
      </c>
      <c r="C113" t="s">
        <v>6</v>
      </c>
      <c r="D113" s="1">
        <v>44000</v>
      </c>
      <c r="E113" s="1">
        <v>44182</v>
      </c>
      <c r="F113" s="1">
        <v>44189</v>
      </c>
      <c r="G113" s="1">
        <v>44200</v>
      </c>
      <c r="H113" s="13">
        <f>Orders[[#This Row],[DeliveryDate]]-Orders[[#This Row],[OrderDate]]</f>
        <v>18</v>
      </c>
      <c r="I113" t="s">
        <v>3</v>
      </c>
      <c r="J113" t="str">
        <f>_xlfn.XLOOKUP(Orders[[#This Row],[_SalesRepID]],'Sales team'!A:A,'Sales team'!B:B)</f>
        <v>Patrick Graham</v>
      </c>
      <c r="K113">
        <v>25</v>
      </c>
      <c r="L113">
        <v>32</v>
      </c>
      <c r="M113">
        <v>177</v>
      </c>
      <c r="N113" t="str">
        <f>_xlfn.XLOOKUP(Orders[[#This Row],[_ProductID]],Products!A:A,Products!C:C)</f>
        <v>Home décor</v>
      </c>
      <c r="O113">
        <v>43</v>
      </c>
      <c r="P113">
        <v>0.2</v>
      </c>
      <c r="Q113" s="2">
        <v>6472.2</v>
      </c>
      <c r="R113" s="2">
        <v>4012.7639999999997</v>
      </c>
      <c r="S113" s="2">
        <v>10355.52</v>
      </c>
      <c r="T113" s="2">
        <v>2329.9920000000011</v>
      </c>
    </row>
    <row r="114" spans="1:20" x14ac:dyDescent="0.25">
      <c r="A114" t="s">
        <v>7882</v>
      </c>
      <c r="B114" t="s">
        <v>1</v>
      </c>
      <c r="C114" t="s">
        <v>46</v>
      </c>
      <c r="D114" s="1">
        <v>44100</v>
      </c>
      <c r="E114" s="1">
        <v>44182</v>
      </c>
      <c r="F114" s="1">
        <v>44207</v>
      </c>
      <c r="G114" s="1">
        <v>44207</v>
      </c>
      <c r="H114" s="13">
        <f>Orders[[#This Row],[DeliveryDate]]-Orders[[#This Row],[OrderDate]]</f>
        <v>25</v>
      </c>
      <c r="I114" t="s">
        <v>3</v>
      </c>
      <c r="J114" t="str">
        <f>_xlfn.XLOOKUP(Orders[[#This Row],[_SalesRepID]],'Sales team'!A:A,'Sales team'!B:B)</f>
        <v>Adam Hernandez</v>
      </c>
      <c r="K114">
        <v>1</v>
      </c>
      <c r="L114">
        <v>25</v>
      </c>
      <c r="M114">
        <v>81</v>
      </c>
      <c r="N114" t="str">
        <f>_xlfn.XLOOKUP(Orders[[#This Row],[_ProductID]],Products!A:A,Products!C:C)</f>
        <v>Furniture</v>
      </c>
      <c r="O114">
        <v>12</v>
      </c>
      <c r="P114">
        <v>0.3</v>
      </c>
      <c r="Q114" s="2">
        <v>3912.8</v>
      </c>
      <c r="R114" s="2">
        <v>1839.0160000000001</v>
      </c>
      <c r="S114" s="2">
        <v>10955.84</v>
      </c>
      <c r="T114" s="2">
        <v>3599.7759999999998</v>
      </c>
    </row>
    <row r="115" spans="1:20" x14ac:dyDescent="0.25">
      <c r="A115" t="s">
        <v>7883</v>
      </c>
      <c r="B115" t="s">
        <v>10</v>
      </c>
      <c r="C115" t="s">
        <v>6</v>
      </c>
      <c r="D115" s="1">
        <v>44100</v>
      </c>
      <c r="E115" s="1">
        <v>44182</v>
      </c>
      <c r="F115" s="1">
        <v>44208</v>
      </c>
      <c r="G115" s="1">
        <v>44190</v>
      </c>
      <c r="H115" s="13">
        <f>Orders[[#This Row],[DeliveryDate]]-Orders[[#This Row],[OrderDate]]</f>
        <v>8</v>
      </c>
      <c r="I115" t="s">
        <v>3</v>
      </c>
      <c r="J115" t="str">
        <f>_xlfn.XLOOKUP(Orders[[#This Row],[_SalesRepID]],'Sales team'!A:A,'Sales team'!B:B)</f>
        <v>Shawn Torres</v>
      </c>
      <c r="K115">
        <v>27</v>
      </c>
      <c r="L115">
        <v>29</v>
      </c>
      <c r="M115">
        <v>135</v>
      </c>
      <c r="N115" t="str">
        <f>_xlfn.XLOOKUP(Orders[[#This Row],[_ProductID]],Products!A:A,Products!C:C)</f>
        <v>Home décor</v>
      </c>
      <c r="O115">
        <v>26</v>
      </c>
      <c r="P115">
        <v>0.05</v>
      </c>
      <c r="Q115" s="2">
        <v>5386.8</v>
      </c>
      <c r="R115" s="2">
        <v>2908.8720000000003</v>
      </c>
      <c r="S115" s="2">
        <v>25587.3</v>
      </c>
      <c r="T115" s="2">
        <v>11042.939999999999</v>
      </c>
    </row>
    <row r="116" spans="1:20" x14ac:dyDescent="0.25">
      <c r="A116" t="s">
        <v>7884</v>
      </c>
      <c r="B116" t="s">
        <v>5</v>
      </c>
      <c r="C116" t="s">
        <v>13</v>
      </c>
      <c r="D116" s="1">
        <v>44100</v>
      </c>
      <c r="E116" s="1">
        <v>44182</v>
      </c>
      <c r="F116" s="1">
        <v>44184</v>
      </c>
      <c r="G116" s="1">
        <v>44203</v>
      </c>
      <c r="H116" s="13">
        <f>Orders[[#This Row],[DeliveryDate]]-Orders[[#This Row],[OrderDate]]</f>
        <v>21</v>
      </c>
      <c r="I116" t="s">
        <v>3</v>
      </c>
      <c r="J116" t="str">
        <f>_xlfn.XLOOKUP(Orders[[#This Row],[_SalesRepID]],'Sales team'!A:A,'Sales team'!B:B)</f>
        <v>Nicholas Cunningham</v>
      </c>
      <c r="K116">
        <v>19</v>
      </c>
      <c r="L116">
        <v>38</v>
      </c>
      <c r="M116">
        <v>282</v>
      </c>
      <c r="N116" t="str">
        <f>_xlfn.XLOOKUP(Orders[[#This Row],[_ProductID]],Products!A:A,Products!C:C)</f>
        <v>Home décor</v>
      </c>
      <c r="O116">
        <v>44</v>
      </c>
      <c r="P116">
        <v>0.05</v>
      </c>
      <c r="Q116" s="2">
        <v>730.30000000000007</v>
      </c>
      <c r="R116" s="2">
        <v>460.08900000000006</v>
      </c>
      <c r="S116" s="2">
        <v>4162.71</v>
      </c>
      <c r="T116" s="2">
        <v>1402.1759999999995</v>
      </c>
    </row>
    <row r="117" spans="1:20" x14ac:dyDescent="0.25">
      <c r="A117" t="s">
        <v>7885</v>
      </c>
      <c r="B117" t="s">
        <v>1</v>
      </c>
      <c r="C117" t="s">
        <v>46</v>
      </c>
      <c r="D117" s="1">
        <v>44100</v>
      </c>
      <c r="E117" s="1">
        <v>44182</v>
      </c>
      <c r="F117" s="1">
        <v>44190</v>
      </c>
      <c r="G117" s="1">
        <v>44193</v>
      </c>
      <c r="H117" s="13">
        <f>Orders[[#This Row],[DeliveryDate]]-Orders[[#This Row],[OrderDate]]</f>
        <v>11</v>
      </c>
      <c r="I117" t="s">
        <v>3</v>
      </c>
      <c r="J117" t="str">
        <f>_xlfn.XLOOKUP(Orders[[#This Row],[_SalesRepID]],'Sales team'!A:A,'Sales team'!B:B)</f>
        <v>Keith Griffin</v>
      </c>
      <c r="K117">
        <v>2</v>
      </c>
      <c r="L117">
        <v>33</v>
      </c>
      <c r="M117">
        <v>86</v>
      </c>
      <c r="N117" t="str">
        <f>_xlfn.XLOOKUP(Orders[[#This Row],[_ProductID]],Products!A:A,Products!C:C)</f>
        <v>Home décor</v>
      </c>
      <c r="O117">
        <v>17</v>
      </c>
      <c r="P117">
        <v>0.1</v>
      </c>
      <c r="Q117" s="2">
        <v>2264.6</v>
      </c>
      <c r="R117" s="2">
        <v>1471.99</v>
      </c>
      <c r="S117" s="2">
        <v>6114.4199999999992</v>
      </c>
      <c r="T117" s="2">
        <v>1698.4499999999989</v>
      </c>
    </row>
    <row r="118" spans="1:20" x14ac:dyDescent="0.25">
      <c r="A118" t="s">
        <v>7886</v>
      </c>
      <c r="B118" t="s">
        <v>5</v>
      </c>
      <c r="C118" t="s">
        <v>6</v>
      </c>
      <c r="D118" s="1">
        <v>44100</v>
      </c>
      <c r="E118" s="1">
        <v>44182</v>
      </c>
      <c r="F118" s="1">
        <v>44208</v>
      </c>
      <c r="G118" s="1">
        <v>44190</v>
      </c>
      <c r="H118" s="13">
        <f>Orders[[#This Row],[DeliveryDate]]-Orders[[#This Row],[OrderDate]]</f>
        <v>8</v>
      </c>
      <c r="I118" t="s">
        <v>3</v>
      </c>
      <c r="J118" t="str">
        <f>_xlfn.XLOOKUP(Orders[[#This Row],[_SalesRepID]],'Sales team'!A:A,'Sales team'!B:B)</f>
        <v>Todd Roberts</v>
      </c>
      <c r="K118">
        <v>13</v>
      </c>
      <c r="L118">
        <v>29</v>
      </c>
      <c r="M118">
        <v>98</v>
      </c>
      <c r="N118" t="str">
        <f>_xlfn.XLOOKUP(Orders[[#This Row],[_ProductID]],Products!A:A,Products!C:C)</f>
        <v>Furniture</v>
      </c>
      <c r="O118">
        <v>5</v>
      </c>
      <c r="P118">
        <v>0.05</v>
      </c>
      <c r="Q118" s="2">
        <v>984.9</v>
      </c>
      <c r="R118" s="2">
        <v>482.601</v>
      </c>
      <c r="S118" s="2">
        <v>6549.585</v>
      </c>
      <c r="T118" s="2">
        <v>3171.3780000000002</v>
      </c>
    </row>
    <row r="119" spans="1:20" x14ac:dyDescent="0.25">
      <c r="A119" t="s">
        <v>7887</v>
      </c>
      <c r="B119" t="s">
        <v>10</v>
      </c>
      <c r="C119" t="s">
        <v>2</v>
      </c>
      <c r="D119" s="1">
        <v>44100</v>
      </c>
      <c r="E119" s="1">
        <v>44182</v>
      </c>
      <c r="F119" s="1">
        <v>44193</v>
      </c>
      <c r="G119" s="1">
        <v>44211</v>
      </c>
      <c r="H119" s="13">
        <f>Orders[[#This Row],[DeliveryDate]]-Orders[[#This Row],[OrderDate]]</f>
        <v>29</v>
      </c>
      <c r="I119" t="s">
        <v>3</v>
      </c>
      <c r="J119" t="str">
        <f>_xlfn.XLOOKUP(Orders[[#This Row],[_SalesRepID]],'Sales team'!A:A,'Sales team'!B:B)</f>
        <v>Donald Reynolds</v>
      </c>
      <c r="K119">
        <v>26</v>
      </c>
      <c r="L119">
        <v>10</v>
      </c>
      <c r="M119">
        <v>211</v>
      </c>
      <c r="N119" t="str">
        <f>_xlfn.XLOOKUP(Orders[[#This Row],[_ProductID]],Products!A:A,Products!C:C)</f>
        <v>Furniture</v>
      </c>
      <c r="O119">
        <v>38</v>
      </c>
      <c r="P119">
        <v>7.4999999999999997E-2</v>
      </c>
      <c r="Q119" s="2">
        <v>2854.2000000000003</v>
      </c>
      <c r="R119" s="2">
        <v>2197.7340000000004</v>
      </c>
      <c r="S119" s="2">
        <v>15840.810000000001</v>
      </c>
      <c r="T119" s="2">
        <v>2654.405999999999</v>
      </c>
    </row>
    <row r="120" spans="1:20" x14ac:dyDescent="0.25">
      <c r="A120" t="s">
        <v>7888</v>
      </c>
      <c r="B120" t="s">
        <v>1</v>
      </c>
      <c r="C120" t="s">
        <v>6</v>
      </c>
      <c r="D120" s="1">
        <v>44000</v>
      </c>
      <c r="E120" s="1">
        <v>44182</v>
      </c>
      <c r="F120" s="1">
        <v>44187</v>
      </c>
      <c r="G120" s="1">
        <v>44188</v>
      </c>
      <c r="H120" s="13">
        <f>Orders[[#This Row],[DeliveryDate]]-Orders[[#This Row],[OrderDate]]</f>
        <v>6</v>
      </c>
      <c r="I120" t="s">
        <v>3</v>
      </c>
      <c r="J120" t="str">
        <f>_xlfn.XLOOKUP(Orders[[#This Row],[_SalesRepID]],'Sales team'!A:A,'Sales team'!B:B)</f>
        <v>Joshua Ryan</v>
      </c>
      <c r="K120">
        <v>9</v>
      </c>
      <c r="L120">
        <v>34</v>
      </c>
      <c r="M120">
        <v>133</v>
      </c>
      <c r="N120" t="str">
        <f>_xlfn.XLOOKUP(Orders[[#This Row],[_ProductID]],Products!A:A,Products!C:C)</f>
        <v>Home décor</v>
      </c>
      <c r="O120">
        <v>45</v>
      </c>
      <c r="P120">
        <v>7.4999999999999997E-2</v>
      </c>
      <c r="Q120" s="2">
        <v>268</v>
      </c>
      <c r="R120" s="2">
        <v>160.79999999999998</v>
      </c>
      <c r="S120" s="2">
        <v>1983.2</v>
      </c>
      <c r="T120" s="2">
        <v>696.80000000000018</v>
      </c>
    </row>
    <row r="121" spans="1:20" x14ac:dyDescent="0.25">
      <c r="A121" t="s">
        <v>7889</v>
      </c>
      <c r="B121" t="s">
        <v>8</v>
      </c>
      <c r="C121" t="s">
        <v>15</v>
      </c>
      <c r="D121" s="1">
        <v>44100</v>
      </c>
      <c r="E121" s="1">
        <v>44182</v>
      </c>
      <c r="F121" s="1">
        <v>44208</v>
      </c>
      <c r="G121" s="1">
        <v>44201</v>
      </c>
      <c r="H121" s="13">
        <f>Orders[[#This Row],[DeliveryDate]]-Orders[[#This Row],[OrderDate]]</f>
        <v>19</v>
      </c>
      <c r="I121" t="s">
        <v>3</v>
      </c>
      <c r="J121" t="str">
        <f>_xlfn.XLOOKUP(Orders[[#This Row],[_SalesRepID]],'Sales team'!A:A,'Sales team'!B:B)</f>
        <v>Samuel Fowler</v>
      </c>
      <c r="K121">
        <v>21</v>
      </c>
      <c r="L121">
        <v>44</v>
      </c>
      <c r="M121">
        <v>17</v>
      </c>
      <c r="N121" t="str">
        <f>_xlfn.XLOOKUP(Orders[[#This Row],[_ProductID]],Products!A:A,Products!C:C)</f>
        <v>Furniture</v>
      </c>
      <c r="O121">
        <v>5</v>
      </c>
      <c r="P121">
        <v>0.2</v>
      </c>
      <c r="Q121" s="2">
        <v>6398.5</v>
      </c>
      <c r="R121" s="2">
        <v>4542.9349999999995</v>
      </c>
      <c r="S121" s="2">
        <v>15356.400000000001</v>
      </c>
      <c r="T121" s="2">
        <v>1727.595000000003</v>
      </c>
    </row>
    <row r="122" spans="1:20" x14ac:dyDescent="0.25">
      <c r="A122" t="s">
        <v>7890</v>
      </c>
      <c r="B122" t="s">
        <v>10</v>
      </c>
      <c r="C122" t="s">
        <v>6</v>
      </c>
      <c r="D122" s="1">
        <v>44100</v>
      </c>
      <c r="E122" s="1">
        <v>44182</v>
      </c>
      <c r="F122" s="1">
        <v>44186</v>
      </c>
      <c r="G122" s="1">
        <v>44186</v>
      </c>
      <c r="H122" s="13">
        <f>Orders[[#This Row],[DeliveryDate]]-Orders[[#This Row],[OrderDate]]</f>
        <v>4</v>
      </c>
      <c r="I122" t="s">
        <v>3</v>
      </c>
      <c r="J122" t="str">
        <f>_xlfn.XLOOKUP(Orders[[#This Row],[_SalesRepID]],'Sales team'!A:A,'Sales team'!B:B)</f>
        <v>Donald Reynolds</v>
      </c>
      <c r="K122">
        <v>26</v>
      </c>
      <c r="L122">
        <v>13</v>
      </c>
      <c r="M122">
        <v>106</v>
      </c>
      <c r="N122" t="str">
        <f>_xlfn.XLOOKUP(Orders[[#This Row],[_ProductID]],Products!A:A,Products!C:C)</f>
        <v>Home décor</v>
      </c>
      <c r="O122">
        <v>26</v>
      </c>
      <c r="P122">
        <v>7.4999999999999997E-2</v>
      </c>
      <c r="Q122" s="2">
        <v>3597.9</v>
      </c>
      <c r="R122" s="2">
        <v>1726.992</v>
      </c>
      <c r="S122" s="2">
        <v>16640.287500000002</v>
      </c>
      <c r="T122" s="2">
        <v>8005.3275000000031</v>
      </c>
    </row>
    <row r="123" spans="1:20" x14ac:dyDescent="0.25">
      <c r="A123" t="s">
        <v>7891</v>
      </c>
      <c r="B123" t="s">
        <v>1</v>
      </c>
      <c r="C123" t="s">
        <v>6</v>
      </c>
      <c r="D123" s="1">
        <v>44100</v>
      </c>
      <c r="E123" s="1">
        <v>44182</v>
      </c>
      <c r="F123" s="1">
        <v>44207</v>
      </c>
      <c r="G123" s="1">
        <v>44189</v>
      </c>
      <c r="H123" s="13">
        <f>Orders[[#This Row],[DeliveryDate]]-Orders[[#This Row],[OrderDate]]</f>
        <v>7</v>
      </c>
      <c r="I123" t="s">
        <v>3</v>
      </c>
      <c r="J123" t="str">
        <f>_xlfn.XLOOKUP(Orders[[#This Row],[_SalesRepID]],'Sales team'!A:A,'Sales team'!B:B)</f>
        <v>George Lewis</v>
      </c>
      <c r="K123">
        <v>8</v>
      </c>
      <c r="L123">
        <v>20</v>
      </c>
      <c r="M123">
        <v>136</v>
      </c>
      <c r="N123" t="str">
        <f>_xlfn.XLOOKUP(Orders[[#This Row],[_ProductID]],Products!A:A,Products!C:C)</f>
        <v>Home décor</v>
      </c>
      <c r="O123">
        <v>27</v>
      </c>
      <c r="P123">
        <v>0.2</v>
      </c>
      <c r="Q123" s="2">
        <v>4020</v>
      </c>
      <c r="R123" s="2">
        <v>3135.6</v>
      </c>
      <c r="S123" s="2">
        <v>9648</v>
      </c>
      <c r="T123" s="2">
        <v>241.20000000000073</v>
      </c>
    </row>
    <row r="124" spans="1:20" x14ac:dyDescent="0.25">
      <c r="A124" t="s">
        <v>7874</v>
      </c>
      <c r="B124" t="s">
        <v>5</v>
      </c>
      <c r="C124" t="s">
        <v>13</v>
      </c>
      <c r="D124" s="1">
        <v>44100</v>
      </c>
      <c r="E124" s="1">
        <v>44181</v>
      </c>
      <c r="F124" s="1">
        <v>44193</v>
      </c>
      <c r="G124" s="1">
        <v>44196</v>
      </c>
      <c r="H124" s="13">
        <f>Orders[[#This Row],[DeliveryDate]]-Orders[[#This Row],[OrderDate]]</f>
        <v>15</v>
      </c>
      <c r="I124" t="s">
        <v>3</v>
      </c>
      <c r="J124" t="str">
        <f>_xlfn.XLOOKUP(Orders[[#This Row],[_SalesRepID]],'Sales team'!A:A,'Sales team'!B:B)</f>
        <v>Anthony Berry</v>
      </c>
      <c r="K124">
        <v>16</v>
      </c>
      <c r="L124">
        <v>41</v>
      </c>
      <c r="M124">
        <v>281</v>
      </c>
      <c r="N124" t="str">
        <f>_xlfn.XLOOKUP(Orders[[#This Row],[_ProductID]],Products!A:A,Products!C:C)</f>
        <v>Home décor</v>
      </c>
      <c r="O124">
        <v>33</v>
      </c>
      <c r="P124">
        <v>7.4999999999999997E-2</v>
      </c>
      <c r="Q124" s="2">
        <v>1802.3</v>
      </c>
      <c r="R124" s="2">
        <v>1477.886</v>
      </c>
      <c r="S124" s="2">
        <v>3334.2550000000001</v>
      </c>
      <c r="T124" s="2">
        <v>378.48300000000017</v>
      </c>
    </row>
    <row r="125" spans="1:20" x14ac:dyDescent="0.25">
      <c r="A125" t="s">
        <v>7875</v>
      </c>
      <c r="B125" t="s">
        <v>1</v>
      </c>
      <c r="C125" t="s">
        <v>6</v>
      </c>
      <c r="D125" s="1">
        <v>44100</v>
      </c>
      <c r="E125" s="1">
        <v>44181</v>
      </c>
      <c r="F125" s="1">
        <v>44209</v>
      </c>
      <c r="G125" s="1">
        <v>44196</v>
      </c>
      <c r="H125" s="13">
        <f>Orders[[#This Row],[DeliveryDate]]-Orders[[#This Row],[OrderDate]]</f>
        <v>15</v>
      </c>
      <c r="I125" t="s">
        <v>3</v>
      </c>
      <c r="J125" t="str">
        <f>_xlfn.XLOOKUP(Orders[[#This Row],[_SalesRepID]],'Sales team'!A:A,'Sales team'!B:B)</f>
        <v>Shawn Cook</v>
      </c>
      <c r="K125">
        <v>7</v>
      </c>
      <c r="L125">
        <v>48</v>
      </c>
      <c r="M125">
        <v>131</v>
      </c>
      <c r="N125" t="str">
        <f>_xlfn.XLOOKUP(Orders[[#This Row],[_ProductID]],Products!A:A,Products!C:C)</f>
        <v>Home décor</v>
      </c>
      <c r="O125">
        <v>3</v>
      </c>
      <c r="P125">
        <v>7.4999999999999997E-2</v>
      </c>
      <c r="Q125" s="2">
        <v>5849.1</v>
      </c>
      <c r="R125" s="2">
        <v>4328.3339999999998</v>
      </c>
      <c r="S125" s="2">
        <v>10820.835000000001</v>
      </c>
      <c r="T125" s="2">
        <v>2164.1670000000013</v>
      </c>
    </row>
    <row r="126" spans="1:20" x14ac:dyDescent="0.25">
      <c r="A126" t="s">
        <v>7876</v>
      </c>
      <c r="B126" t="s">
        <v>5</v>
      </c>
      <c r="C126" t="s">
        <v>6</v>
      </c>
      <c r="D126" s="1">
        <v>44100</v>
      </c>
      <c r="E126" s="1">
        <v>44181</v>
      </c>
      <c r="F126" s="1">
        <v>44206</v>
      </c>
      <c r="G126" s="1">
        <v>44201</v>
      </c>
      <c r="H126" s="13">
        <f>Orders[[#This Row],[DeliveryDate]]-Orders[[#This Row],[OrderDate]]</f>
        <v>20</v>
      </c>
      <c r="I126" t="s">
        <v>3</v>
      </c>
      <c r="J126" t="str">
        <f>_xlfn.XLOOKUP(Orders[[#This Row],[_SalesRepID]],'Sales team'!A:A,'Sales team'!B:B)</f>
        <v>Frank Brown</v>
      </c>
      <c r="K126">
        <v>17</v>
      </c>
      <c r="L126">
        <v>50</v>
      </c>
      <c r="M126">
        <v>161</v>
      </c>
      <c r="N126" t="str">
        <f>_xlfn.XLOOKUP(Orders[[#This Row],[_ProductID]],Products!A:A,Products!C:C)</f>
        <v>Home décor</v>
      </c>
      <c r="O126">
        <v>14</v>
      </c>
      <c r="P126">
        <v>0.05</v>
      </c>
      <c r="Q126" s="2">
        <v>938</v>
      </c>
      <c r="R126" s="2">
        <v>637.84</v>
      </c>
      <c r="S126" s="2">
        <v>2673.2999999999997</v>
      </c>
      <c r="T126" s="2">
        <v>759.77999999999975</v>
      </c>
    </row>
    <row r="127" spans="1:20" x14ac:dyDescent="0.25">
      <c r="A127" t="s">
        <v>7877</v>
      </c>
      <c r="B127" t="s">
        <v>1</v>
      </c>
      <c r="C127" t="s">
        <v>13</v>
      </c>
      <c r="D127" s="1">
        <v>44000</v>
      </c>
      <c r="E127" s="1">
        <v>44181</v>
      </c>
      <c r="F127" s="1">
        <v>44193</v>
      </c>
      <c r="G127" s="1">
        <v>44200</v>
      </c>
      <c r="H127" s="13">
        <f>Orders[[#This Row],[DeliveryDate]]-Orders[[#This Row],[OrderDate]]</f>
        <v>19</v>
      </c>
      <c r="I127" t="s">
        <v>3</v>
      </c>
      <c r="J127" t="str">
        <f>_xlfn.XLOOKUP(Orders[[#This Row],[_SalesRepID]],'Sales team'!A:A,'Sales team'!B:B)</f>
        <v>Shawn Cook</v>
      </c>
      <c r="K127">
        <v>7</v>
      </c>
      <c r="L127">
        <v>12</v>
      </c>
      <c r="M127">
        <v>297</v>
      </c>
      <c r="N127" t="str">
        <f>_xlfn.XLOOKUP(Orders[[#This Row],[_ProductID]],Products!A:A,Products!C:C)</f>
        <v>Home décor</v>
      </c>
      <c r="O127">
        <v>11</v>
      </c>
      <c r="P127">
        <v>0.15</v>
      </c>
      <c r="Q127" s="2">
        <v>1882.7</v>
      </c>
      <c r="R127" s="2">
        <v>997.83100000000013</v>
      </c>
      <c r="S127" s="2">
        <v>4800.8850000000002</v>
      </c>
      <c r="T127" s="2">
        <v>1807.3919999999998</v>
      </c>
    </row>
    <row r="128" spans="1:20" x14ac:dyDescent="0.25">
      <c r="A128" t="s">
        <v>7878</v>
      </c>
      <c r="B128" t="s">
        <v>1</v>
      </c>
      <c r="C128" t="s">
        <v>6</v>
      </c>
      <c r="D128" s="1">
        <v>44100</v>
      </c>
      <c r="E128" s="1">
        <v>44181</v>
      </c>
      <c r="F128" s="1">
        <v>44188</v>
      </c>
      <c r="G128" s="1">
        <v>44194</v>
      </c>
      <c r="H128" s="13">
        <f>Orders[[#This Row],[DeliveryDate]]-Orders[[#This Row],[OrderDate]]</f>
        <v>13</v>
      </c>
      <c r="I128" t="s">
        <v>3</v>
      </c>
      <c r="J128" t="str">
        <f>_xlfn.XLOOKUP(Orders[[#This Row],[_SalesRepID]],'Sales team'!A:A,'Sales team'!B:B)</f>
        <v>Joshua Ryan</v>
      </c>
      <c r="K128">
        <v>9</v>
      </c>
      <c r="L128">
        <v>23</v>
      </c>
      <c r="M128">
        <v>102</v>
      </c>
      <c r="N128" t="str">
        <f>_xlfn.XLOOKUP(Orders[[#This Row],[_ProductID]],Products!A:A,Products!C:C)</f>
        <v>Outdoor</v>
      </c>
      <c r="O128">
        <v>10</v>
      </c>
      <c r="P128">
        <v>7.4999999999999997E-2</v>
      </c>
      <c r="Q128" s="2">
        <v>3926.2000000000003</v>
      </c>
      <c r="R128" s="2">
        <v>1923.8380000000002</v>
      </c>
      <c r="S128" s="2">
        <v>21790.410000000003</v>
      </c>
      <c r="T128" s="2">
        <v>10247.382000000001</v>
      </c>
    </row>
    <row r="129" spans="1:20" x14ac:dyDescent="0.25">
      <c r="A129" t="s">
        <v>7879</v>
      </c>
      <c r="B129" t="s">
        <v>5</v>
      </c>
      <c r="C129" t="s">
        <v>13</v>
      </c>
      <c r="D129" s="1">
        <v>44100</v>
      </c>
      <c r="E129" s="1">
        <v>44181</v>
      </c>
      <c r="F129" s="1">
        <v>44204</v>
      </c>
      <c r="G129" s="1">
        <v>44201</v>
      </c>
      <c r="H129" s="13">
        <f>Orders[[#This Row],[DeliveryDate]]-Orders[[#This Row],[OrderDate]]</f>
        <v>20</v>
      </c>
      <c r="I129" t="s">
        <v>3</v>
      </c>
      <c r="J129" t="str">
        <f>_xlfn.XLOOKUP(Orders[[#This Row],[_SalesRepID]],'Sales team'!A:A,'Sales team'!B:B)</f>
        <v>Frank Brown</v>
      </c>
      <c r="K129">
        <v>17</v>
      </c>
      <c r="L129">
        <v>13</v>
      </c>
      <c r="M129">
        <v>296</v>
      </c>
      <c r="N129" t="str">
        <f>_xlfn.XLOOKUP(Orders[[#This Row],[_ProductID]],Products!A:A,Products!C:C)</f>
        <v>Kitchen &amp; Dining</v>
      </c>
      <c r="O129">
        <v>37</v>
      </c>
      <c r="P129">
        <v>0.1</v>
      </c>
      <c r="Q129" s="2">
        <v>1876</v>
      </c>
      <c r="R129" s="2">
        <v>1331.96</v>
      </c>
      <c r="S129" s="2">
        <v>8442</v>
      </c>
      <c r="T129" s="2">
        <v>1782.1999999999998</v>
      </c>
    </row>
    <row r="130" spans="1:20" x14ac:dyDescent="0.25">
      <c r="A130" t="s">
        <v>7868</v>
      </c>
      <c r="B130" t="s">
        <v>5</v>
      </c>
      <c r="C130" t="s">
        <v>46</v>
      </c>
      <c r="D130" s="1">
        <v>44100</v>
      </c>
      <c r="E130" s="1">
        <v>44180</v>
      </c>
      <c r="F130" s="1">
        <v>44203</v>
      </c>
      <c r="G130" s="1">
        <v>44188</v>
      </c>
      <c r="H130" s="13">
        <f>Orders[[#This Row],[DeliveryDate]]-Orders[[#This Row],[OrderDate]]</f>
        <v>8</v>
      </c>
      <c r="I130" t="s">
        <v>3</v>
      </c>
      <c r="J130" t="str">
        <f>_xlfn.XLOOKUP(Orders[[#This Row],[_SalesRepID]],'Sales team'!A:A,'Sales team'!B:B)</f>
        <v>Nicholas Cunningham</v>
      </c>
      <c r="K130">
        <v>19</v>
      </c>
      <c r="L130">
        <v>3</v>
      </c>
      <c r="M130">
        <v>75</v>
      </c>
      <c r="N130" t="str">
        <f>_xlfn.XLOOKUP(Orders[[#This Row],[_ProductID]],Products!A:A,Products!C:C)</f>
        <v>Home décor</v>
      </c>
      <c r="O130">
        <v>40</v>
      </c>
      <c r="P130">
        <v>0.05</v>
      </c>
      <c r="Q130" s="2">
        <v>187.6</v>
      </c>
      <c r="R130" s="2">
        <v>148.20400000000001</v>
      </c>
      <c r="S130" s="2">
        <v>1069.32</v>
      </c>
      <c r="T130" s="2">
        <v>180.09599999999989</v>
      </c>
    </row>
    <row r="131" spans="1:20" x14ac:dyDescent="0.25">
      <c r="A131" t="s">
        <v>7869</v>
      </c>
      <c r="B131" t="s">
        <v>5</v>
      </c>
      <c r="C131" t="s">
        <v>15</v>
      </c>
      <c r="D131" s="1">
        <v>44100</v>
      </c>
      <c r="E131" s="1">
        <v>44180</v>
      </c>
      <c r="F131" s="1">
        <v>44199</v>
      </c>
      <c r="G131" s="1">
        <v>44188</v>
      </c>
      <c r="H131" s="13">
        <f>Orders[[#This Row],[DeliveryDate]]-Orders[[#This Row],[OrderDate]]</f>
        <v>8</v>
      </c>
      <c r="I131" t="s">
        <v>3</v>
      </c>
      <c r="J131" t="str">
        <f>_xlfn.XLOOKUP(Orders[[#This Row],[_SalesRepID]],'Sales team'!A:A,'Sales team'!B:B)</f>
        <v>Shawn Wallace</v>
      </c>
      <c r="K131">
        <v>18</v>
      </c>
      <c r="L131">
        <v>48</v>
      </c>
      <c r="M131">
        <v>19</v>
      </c>
      <c r="N131" t="str">
        <f>_xlfn.XLOOKUP(Orders[[#This Row],[_ProductID]],Products!A:A,Products!C:C)</f>
        <v>Home décor</v>
      </c>
      <c r="O131">
        <v>39</v>
      </c>
      <c r="P131">
        <v>0.4</v>
      </c>
      <c r="Q131" s="2">
        <v>2378.5</v>
      </c>
      <c r="R131" s="2">
        <v>1522.24</v>
      </c>
      <c r="S131" s="2">
        <v>11416.8</v>
      </c>
      <c r="T131" s="2">
        <v>-761.1200000000008</v>
      </c>
    </row>
    <row r="132" spans="1:20" x14ac:dyDescent="0.25">
      <c r="A132" t="s">
        <v>7870</v>
      </c>
      <c r="B132" t="s">
        <v>1</v>
      </c>
      <c r="C132" t="s">
        <v>6</v>
      </c>
      <c r="D132" s="1">
        <v>44100</v>
      </c>
      <c r="E132" s="1">
        <v>44180</v>
      </c>
      <c r="F132" s="1">
        <v>44189</v>
      </c>
      <c r="G132" s="1">
        <v>44200</v>
      </c>
      <c r="H132" s="13">
        <f>Orders[[#This Row],[DeliveryDate]]-Orders[[#This Row],[OrderDate]]</f>
        <v>20</v>
      </c>
      <c r="I132" t="s">
        <v>3</v>
      </c>
      <c r="J132" t="str">
        <f>_xlfn.XLOOKUP(Orders[[#This Row],[_SalesRepID]],'Sales team'!A:A,'Sales team'!B:B)</f>
        <v>Keith Griffin</v>
      </c>
      <c r="K132">
        <v>2</v>
      </c>
      <c r="L132">
        <v>7</v>
      </c>
      <c r="M132">
        <v>161</v>
      </c>
      <c r="N132" t="str">
        <f>_xlfn.XLOOKUP(Orders[[#This Row],[_ProductID]],Products!A:A,Products!C:C)</f>
        <v>Home décor</v>
      </c>
      <c r="O132">
        <v>45</v>
      </c>
      <c r="P132">
        <v>0.15</v>
      </c>
      <c r="Q132" s="2">
        <v>984.9</v>
      </c>
      <c r="R132" s="2">
        <v>837.16499999999996</v>
      </c>
      <c r="S132" s="2">
        <v>1674.33</v>
      </c>
      <c r="T132" s="2">
        <v>0</v>
      </c>
    </row>
    <row r="133" spans="1:20" x14ac:dyDescent="0.25">
      <c r="A133" t="s">
        <v>7871</v>
      </c>
      <c r="B133" t="s">
        <v>1</v>
      </c>
      <c r="C133" t="s">
        <v>46</v>
      </c>
      <c r="D133" s="1">
        <v>44100</v>
      </c>
      <c r="E133" s="1">
        <v>44180</v>
      </c>
      <c r="F133" s="1">
        <v>44199</v>
      </c>
      <c r="G133" s="1">
        <v>44195</v>
      </c>
      <c r="H133" s="13">
        <f>Orders[[#This Row],[DeliveryDate]]-Orders[[#This Row],[OrderDate]]</f>
        <v>15</v>
      </c>
      <c r="I133" t="s">
        <v>3</v>
      </c>
      <c r="J133" t="str">
        <f>_xlfn.XLOOKUP(Orders[[#This Row],[_SalesRepID]],'Sales team'!A:A,'Sales team'!B:B)</f>
        <v>Shawn Cook</v>
      </c>
      <c r="K133">
        <v>7</v>
      </c>
      <c r="L133">
        <v>6</v>
      </c>
      <c r="M133">
        <v>63</v>
      </c>
      <c r="N133" t="str">
        <f>_xlfn.XLOOKUP(Orders[[#This Row],[_ProductID]],Products!A:A,Products!C:C)</f>
        <v>Home décor</v>
      </c>
      <c r="O133">
        <v>17</v>
      </c>
      <c r="P133">
        <v>7.4999999999999997E-2</v>
      </c>
      <c r="Q133" s="2">
        <v>1976.5</v>
      </c>
      <c r="R133" s="2">
        <v>948.71999999999991</v>
      </c>
      <c r="S133" s="2">
        <v>12797.837500000001</v>
      </c>
      <c r="T133" s="2">
        <v>6156.7975000000024</v>
      </c>
    </row>
    <row r="134" spans="1:20" x14ac:dyDescent="0.25">
      <c r="A134" t="s">
        <v>7872</v>
      </c>
      <c r="B134" t="s">
        <v>8</v>
      </c>
      <c r="C134" t="s">
        <v>46</v>
      </c>
      <c r="D134" s="1">
        <v>44100</v>
      </c>
      <c r="E134" s="1">
        <v>44180</v>
      </c>
      <c r="F134" s="1">
        <v>44207</v>
      </c>
      <c r="G134" s="1">
        <v>44194</v>
      </c>
      <c r="H134" s="13">
        <f>Orders[[#This Row],[DeliveryDate]]-Orders[[#This Row],[OrderDate]]</f>
        <v>14</v>
      </c>
      <c r="I134" t="s">
        <v>3</v>
      </c>
      <c r="J134" t="str">
        <f>_xlfn.XLOOKUP(Orders[[#This Row],[_SalesRepID]],'Sales team'!A:A,'Sales team'!B:B)</f>
        <v>Patrick Graham</v>
      </c>
      <c r="K134">
        <v>25</v>
      </c>
      <c r="L134">
        <v>3</v>
      </c>
      <c r="M134">
        <v>82</v>
      </c>
      <c r="N134" t="str">
        <f>_xlfn.XLOOKUP(Orders[[#This Row],[_ProductID]],Products!A:A,Products!C:C)</f>
        <v>Home décor</v>
      </c>
      <c r="O134">
        <v>43</v>
      </c>
      <c r="P134">
        <v>0.2</v>
      </c>
      <c r="Q134" s="2">
        <v>3886</v>
      </c>
      <c r="R134" s="2">
        <v>1748.7</v>
      </c>
      <c r="S134" s="2">
        <v>6217.6</v>
      </c>
      <c r="T134" s="2">
        <v>2720.2000000000003</v>
      </c>
    </row>
    <row r="135" spans="1:20" x14ac:dyDescent="0.25">
      <c r="A135" t="s">
        <v>7873</v>
      </c>
      <c r="B135" t="s">
        <v>5</v>
      </c>
      <c r="C135" t="s">
        <v>6</v>
      </c>
      <c r="D135" s="1">
        <v>44100</v>
      </c>
      <c r="E135" s="1">
        <v>44180</v>
      </c>
      <c r="F135" s="1">
        <v>44184</v>
      </c>
      <c r="G135" s="1">
        <v>44203</v>
      </c>
      <c r="H135" s="13">
        <f>Orders[[#This Row],[DeliveryDate]]-Orders[[#This Row],[OrderDate]]</f>
        <v>23</v>
      </c>
      <c r="I135" t="s">
        <v>3</v>
      </c>
      <c r="J135" t="str">
        <f>_xlfn.XLOOKUP(Orders[[#This Row],[_SalesRepID]],'Sales team'!A:A,'Sales team'!B:B)</f>
        <v>Carl Nguyen</v>
      </c>
      <c r="K135">
        <v>12</v>
      </c>
      <c r="L135">
        <v>10</v>
      </c>
      <c r="M135">
        <v>187</v>
      </c>
      <c r="N135" t="str">
        <f>_xlfn.XLOOKUP(Orders[[#This Row],[_ProductID]],Products!A:A,Products!C:C)</f>
        <v>Home décor</v>
      </c>
      <c r="O135">
        <v>24</v>
      </c>
      <c r="P135">
        <v>7.4999999999999997E-2</v>
      </c>
      <c r="Q135" s="2">
        <v>214.4</v>
      </c>
      <c r="R135" s="2">
        <v>105.056</v>
      </c>
      <c r="S135" s="2">
        <v>594.96</v>
      </c>
      <c r="T135" s="2">
        <v>279.79200000000003</v>
      </c>
    </row>
    <row r="136" spans="1:20" x14ac:dyDescent="0.25">
      <c r="A136" t="s">
        <v>7856</v>
      </c>
      <c r="B136" t="s">
        <v>1</v>
      </c>
      <c r="C136" t="s">
        <v>13</v>
      </c>
      <c r="D136" s="1">
        <v>44100</v>
      </c>
      <c r="E136" s="1">
        <v>44179</v>
      </c>
      <c r="F136" s="1">
        <v>44197</v>
      </c>
      <c r="G136" s="1">
        <v>44187</v>
      </c>
      <c r="H136" s="13">
        <f>Orders[[#This Row],[DeliveryDate]]-Orders[[#This Row],[OrderDate]]</f>
        <v>8</v>
      </c>
      <c r="I136" t="s">
        <v>3</v>
      </c>
      <c r="J136" t="str">
        <f>_xlfn.XLOOKUP(Orders[[#This Row],[_SalesRepID]],'Sales team'!A:A,'Sales team'!B:B)</f>
        <v>Carl Nguyen</v>
      </c>
      <c r="K136">
        <v>12</v>
      </c>
      <c r="L136">
        <v>27</v>
      </c>
      <c r="M136">
        <v>287</v>
      </c>
      <c r="N136" t="str">
        <f>_xlfn.XLOOKUP(Orders[[#This Row],[_ProductID]],Products!A:A,Products!C:C)</f>
        <v>Furniture</v>
      </c>
      <c r="O136">
        <v>19</v>
      </c>
      <c r="P136">
        <v>7.4999999999999997E-2</v>
      </c>
      <c r="Q136" s="2">
        <v>1286.4000000000001</v>
      </c>
      <c r="R136" s="2">
        <v>990.52800000000013</v>
      </c>
      <c r="S136" s="2">
        <v>8329.44</v>
      </c>
      <c r="T136" s="2">
        <v>1395.7439999999997</v>
      </c>
    </row>
    <row r="137" spans="1:20" x14ac:dyDescent="0.25">
      <c r="A137" t="s">
        <v>7857</v>
      </c>
      <c r="B137" t="s">
        <v>1</v>
      </c>
      <c r="C137" t="s">
        <v>2</v>
      </c>
      <c r="D137" s="1">
        <v>44100</v>
      </c>
      <c r="E137" s="1">
        <v>44179</v>
      </c>
      <c r="F137" s="1">
        <v>44201</v>
      </c>
      <c r="G137" s="1">
        <v>44195</v>
      </c>
      <c r="H137" s="13">
        <f>Orders[[#This Row],[DeliveryDate]]-Orders[[#This Row],[OrderDate]]</f>
        <v>16</v>
      </c>
      <c r="I137" t="s">
        <v>3</v>
      </c>
      <c r="J137" t="str">
        <f>_xlfn.XLOOKUP(Orders[[#This Row],[_SalesRepID]],'Sales team'!A:A,'Sales team'!B:B)</f>
        <v>Jonathan Hawkins</v>
      </c>
      <c r="K137">
        <v>10</v>
      </c>
      <c r="L137">
        <v>28</v>
      </c>
      <c r="M137">
        <v>254</v>
      </c>
      <c r="N137" t="str">
        <f>_xlfn.XLOOKUP(Orders[[#This Row],[_ProductID]],Products!A:A,Products!C:C)</f>
        <v>Kitchen &amp; Dining</v>
      </c>
      <c r="O137">
        <v>37</v>
      </c>
      <c r="P137">
        <v>0.15</v>
      </c>
      <c r="Q137" s="2">
        <v>221.1</v>
      </c>
      <c r="R137" s="2">
        <v>110.55</v>
      </c>
      <c r="S137" s="2">
        <v>187.935</v>
      </c>
      <c r="T137" s="2">
        <v>77.385000000000005</v>
      </c>
    </row>
    <row r="138" spans="1:20" x14ac:dyDescent="0.25">
      <c r="A138" t="s">
        <v>7858</v>
      </c>
      <c r="B138" t="s">
        <v>1</v>
      </c>
      <c r="C138" t="s">
        <v>2</v>
      </c>
      <c r="D138" s="1">
        <v>44100</v>
      </c>
      <c r="E138" s="1">
        <v>44179</v>
      </c>
      <c r="F138" s="1">
        <v>44182</v>
      </c>
      <c r="G138" s="1">
        <v>44195</v>
      </c>
      <c r="H138" s="13">
        <f>Orders[[#This Row],[DeliveryDate]]-Orders[[#This Row],[OrderDate]]</f>
        <v>16</v>
      </c>
      <c r="I138" t="s">
        <v>3</v>
      </c>
      <c r="J138" t="str">
        <f>_xlfn.XLOOKUP(Orders[[#This Row],[_SalesRepID]],'Sales team'!A:A,'Sales team'!B:B)</f>
        <v>Jonathan Hawkins</v>
      </c>
      <c r="K138">
        <v>10</v>
      </c>
      <c r="L138">
        <v>20</v>
      </c>
      <c r="M138">
        <v>235</v>
      </c>
      <c r="N138" t="str">
        <f>_xlfn.XLOOKUP(Orders[[#This Row],[_ProductID]],Products!A:A,Products!C:C)</f>
        <v>Home décor</v>
      </c>
      <c r="O138">
        <v>23</v>
      </c>
      <c r="P138">
        <v>7.4999999999999997E-2</v>
      </c>
      <c r="Q138" s="2">
        <v>978.2</v>
      </c>
      <c r="R138" s="2">
        <v>606.48400000000004</v>
      </c>
      <c r="S138" s="2">
        <v>2714.5050000000006</v>
      </c>
      <c r="T138" s="2">
        <v>895.05300000000034</v>
      </c>
    </row>
    <row r="139" spans="1:20" x14ac:dyDescent="0.25">
      <c r="A139" t="s">
        <v>7859</v>
      </c>
      <c r="B139" t="s">
        <v>1</v>
      </c>
      <c r="C139" t="s">
        <v>6</v>
      </c>
      <c r="D139" s="1">
        <v>44000</v>
      </c>
      <c r="E139" s="1">
        <v>44179</v>
      </c>
      <c r="F139" s="1">
        <v>44187</v>
      </c>
      <c r="G139" s="1">
        <v>44196</v>
      </c>
      <c r="H139" s="13">
        <f>Orders[[#This Row],[DeliveryDate]]-Orders[[#This Row],[OrderDate]]</f>
        <v>17</v>
      </c>
      <c r="I139" t="s">
        <v>3</v>
      </c>
      <c r="J139" t="str">
        <f>_xlfn.XLOOKUP(Orders[[#This Row],[_SalesRepID]],'Sales team'!A:A,'Sales team'!B:B)</f>
        <v>Joshua Little</v>
      </c>
      <c r="K139">
        <v>11</v>
      </c>
      <c r="L139">
        <v>16</v>
      </c>
      <c r="M139">
        <v>169</v>
      </c>
      <c r="N139" t="str">
        <f>_xlfn.XLOOKUP(Orders[[#This Row],[_ProductID]],Products!A:A,Products!C:C)</f>
        <v>Home décor</v>
      </c>
      <c r="O139">
        <v>36</v>
      </c>
      <c r="P139">
        <v>0.1</v>
      </c>
      <c r="Q139" s="2">
        <v>207.70000000000002</v>
      </c>
      <c r="R139" s="2">
        <v>99.695999999999998</v>
      </c>
      <c r="S139" s="2">
        <v>1308.5100000000002</v>
      </c>
      <c r="T139" s="2">
        <v>610.63800000000026</v>
      </c>
    </row>
    <row r="140" spans="1:20" x14ac:dyDescent="0.25">
      <c r="A140" t="s">
        <v>7860</v>
      </c>
      <c r="B140" t="s">
        <v>8</v>
      </c>
      <c r="C140" t="s">
        <v>25</v>
      </c>
      <c r="D140" s="1">
        <v>44000</v>
      </c>
      <c r="E140" s="1">
        <v>44179</v>
      </c>
      <c r="F140" s="1">
        <v>44201</v>
      </c>
      <c r="G140" s="1">
        <v>44186</v>
      </c>
      <c r="H140" s="13">
        <f>Orders[[#This Row],[DeliveryDate]]-Orders[[#This Row],[OrderDate]]</f>
        <v>7</v>
      </c>
      <c r="I140" t="s">
        <v>3</v>
      </c>
      <c r="J140" t="str">
        <f>_xlfn.XLOOKUP(Orders[[#This Row],[_SalesRepID]],'Sales team'!A:A,'Sales team'!B:B)</f>
        <v>Douglas Tucker</v>
      </c>
      <c r="K140">
        <v>23</v>
      </c>
      <c r="L140">
        <v>33</v>
      </c>
      <c r="M140">
        <v>350</v>
      </c>
      <c r="N140" t="str">
        <f>_xlfn.XLOOKUP(Orders[[#This Row],[_ProductID]],Products!A:A,Products!C:C)</f>
        <v>Home décor</v>
      </c>
      <c r="O140">
        <v>46</v>
      </c>
      <c r="P140">
        <v>0.05</v>
      </c>
      <c r="Q140" s="2">
        <v>670</v>
      </c>
      <c r="R140" s="2">
        <v>529.30000000000007</v>
      </c>
      <c r="S140" s="2">
        <v>1909.5</v>
      </c>
      <c r="T140" s="2">
        <v>321.59999999999991</v>
      </c>
    </row>
    <row r="141" spans="1:20" x14ac:dyDescent="0.25">
      <c r="A141" t="s">
        <v>7861</v>
      </c>
      <c r="B141" t="s">
        <v>8</v>
      </c>
      <c r="C141" t="s">
        <v>13</v>
      </c>
      <c r="D141" s="1">
        <v>44100</v>
      </c>
      <c r="E141" s="1">
        <v>44179</v>
      </c>
      <c r="F141" s="1">
        <v>44203</v>
      </c>
      <c r="G141" s="1">
        <v>44183</v>
      </c>
      <c r="H141" s="13">
        <f>Orders[[#This Row],[DeliveryDate]]-Orders[[#This Row],[OrderDate]]</f>
        <v>4</v>
      </c>
      <c r="I141" t="s">
        <v>3</v>
      </c>
      <c r="J141" t="str">
        <f>_xlfn.XLOOKUP(Orders[[#This Row],[_SalesRepID]],'Sales team'!A:A,'Sales team'!B:B)</f>
        <v>Joe Price</v>
      </c>
      <c r="K141">
        <v>22</v>
      </c>
      <c r="L141">
        <v>3</v>
      </c>
      <c r="M141">
        <v>293</v>
      </c>
      <c r="N141" t="str">
        <f>_xlfn.XLOOKUP(Orders[[#This Row],[_ProductID]],Products!A:A,Products!C:C)</f>
        <v>Home décor</v>
      </c>
      <c r="O141">
        <v>31</v>
      </c>
      <c r="P141">
        <v>7.4999999999999997E-2</v>
      </c>
      <c r="Q141" s="2">
        <v>167.5</v>
      </c>
      <c r="R141" s="2">
        <v>135.67500000000001</v>
      </c>
      <c r="S141" s="2">
        <v>1239.5</v>
      </c>
      <c r="T141" s="2">
        <v>154.09999999999991</v>
      </c>
    </row>
    <row r="142" spans="1:20" x14ac:dyDescent="0.25">
      <c r="A142" t="s">
        <v>7862</v>
      </c>
      <c r="B142" t="s">
        <v>5</v>
      </c>
      <c r="C142" t="s">
        <v>13</v>
      </c>
      <c r="D142" s="1">
        <v>44100</v>
      </c>
      <c r="E142" s="1">
        <v>44179</v>
      </c>
      <c r="F142" s="1">
        <v>44205</v>
      </c>
      <c r="G142" s="1">
        <v>44193</v>
      </c>
      <c r="H142" s="13">
        <f>Orders[[#This Row],[DeliveryDate]]-Orders[[#This Row],[OrderDate]]</f>
        <v>14</v>
      </c>
      <c r="I142" t="s">
        <v>3</v>
      </c>
      <c r="J142" t="str">
        <f>_xlfn.XLOOKUP(Orders[[#This Row],[_SalesRepID]],'Sales team'!A:A,'Sales team'!B:B)</f>
        <v>Carl Nguyen</v>
      </c>
      <c r="K142">
        <v>12</v>
      </c>
      <c r="L142">
        <v>22</v>
      </c>
      <c r="M142">
        <v>266</v>
      </c>
      <c r="N142" t="str">
        <f>_xlfn.XLOOKUP(Orders[[#This Row],[_ProductID]],Products!A:A,Products!C:C)</f>
        <v>Home décor</v>
      </c>
      <c r="O142">
        <v>17</v>
      </c>
      <c r="P142">
        <v>0.15</v>
      </c>
      <c r="Q142" s="2">
        <v>180.9</v>
      </c>
      <c r="R142" s="2">
        <v>92.259</v>
      </c>
      <c r="S142" s="2">
        <v>615.06000000000006</v>
      </c>
      <c r="T142" s="2">
        <v>246.02400000000006</v>
      </c>
    </row>
    <row r="143" spans="1:20" x14ac:dyDescent="0.25">
      <c r="A143" t="s">
        <v>7863</v>
      </c>
      <c r="B143" t="s">
        <v>1</v>
      </c>
      <c r="C143" t="s">
        <v>6</v>
      </c>
      <c r="D143" s="1">
        <v>44100</v>
      </c>
      <c r="E143" s="1">
        <v>44179</v>
      </c>
      <c r="F143" s="1">
        <v>44193</v>
      </c>
      <c r="G143" s="1">
        <v>44190</v>
      </c>
      <c r="H143" s="13">
        <f>Orders[[#This Row],[DeliveryDate]]-Orders[[#This Row],[OrderDate]]</f>
        <v>11</v>
      </c>
      <c r="I143" t="s">
        <v>3</v>
      </c>
      <c r="J143" t="str">
        <f>_xlfn.XLOOKUP(Orders[[#This Row],[_SalesRepID]],'Sales team'!A:A,'Sales team'!B:B)</f>
        <v>Stephen Payne</v>
      </c>
      <c r="K143">
        <v>5</v>
      </c>
      <c r="L143">
        <v>42</v>
      </c>
      <c r="M143">
        <v>88</v>
      </c>
      <c r="N143" t="str">
        <f>_xlfn.XLOOKUP(Orders[[#This Row],[_ProductID]],Products!A:A,Products!C:C)</f>
        <v>Home décor</v>
      </c>
      <c r="O143">
        <v>2</v>
      </c>
      <c r="P143">
        <v>0.1</v>
      </c>
      <c r="Q143" s="2">
        <v>2345</v>
      </c>
      <c r="R143" s="2">
        <v>1782.2</v>
      </c>
      <c r="S143" s="2">
        <v>10552.5</v>
      </c>
      <c r="T143" s="2">
        <v>1641.5</v>
      </c>
    </row>
    <row r="144" spans="1:20" x14ac:dyDescent="0.25">
      <c r="A144" t="s">
        <v>7864</v>
      </c>
      <c r="B144" t="s">
        <v>5</v>
      </c>
      <c r="C144" t="s">
        <v>13</v>
      </c>
      <c r="D144" s="1">
        <v>44100</v>
      </c>
      <c r="E144" s="1">
        <v>44179</v>
      </c>
      <c r="F144" s="1">
        <v>44193</v>
      </c>
      <c r="G144" s="1">
        <v>44193</v>
      </c>
      <c r="H144" s="13">
        <f>Orders[[#This Row],[DeliveryDate]]-Orders[[#This Row],[OrderDate]]</f>
        <v>14</v>
      </c>
      <c r="I144" t="s">
        <v>3</v>
      </c>
      <c r="J144" t="str">
        <f>_xlfn.XLOOKUP(Orders[[#This Row],[_SalesRepID]],'Sales team'!A:A,'Sales team'!B:B)</f>
        <v>Carl Nguyen</v>
      </c>
      <c r="K144">
        <v>12</v>
      </c>
      <c r="L144">
        <v>30</v>
      </c>
      <c r="M144">
        <v>273</v>
      </c>
      <c r="N144" t="str">
        <f>_xlfn.XLOOKUP(Orders[[#This Row],[_ProductID]],Products!A:A,Products!C:C)</f>
        <v>Home décor</v>
      </c>
      <c r="O144">
        <v>39</v>
      </c>
      <c r="P144">
        <v>7.4999999999999997E-2</v>
      </c>
      <c r="Q144" s="2">
        <v>1038.5</v>
      </c>
      <c r="R144" s="2">
        <v>706.18000000000006</v>
      </c>
      <c r="S144" s="2">
        <v>3842.4500000000003</v>
      </c>
      <c r="T144" s="2">
        <v>1017.73</v>
      </c>
    </row>
    <row r="145" spans="1:20" x14ac:dyDescent="0.25">
      <c r="A145" t="s">
        <v>7865</v>
      </c>
      <c r="B145" t="s">
        <v>1</v>
      </c>
      <c r="C145" t="s">
        <v>6</v>
      </c>
      <c r="D145" s="1">
        <v>44100</v>
      </c>
      <c r="E145" s="1">
        <v>44179</v>
      </c>
      <c r="F145" s="1">
        <v>44185</v>
      </c>
      <c r="G145" s="1">
        <v>44194</v>
      </c>
      <c r="H145" s="13">
        <f>Orders[[#This Row],[DeliveryDate]]-Orders[[#This Row],[OrderDate]]</f>
        <v>15</v>
      </c>
      <c r="I145" t="s">
        <v>3</v>
      </c>
      <c r="J145" t="str">
        <f>_xlfn.XLOOKUP(Orders[[#This Row],[_SalesRepID]],'Sales team'!A:A,'Sales team'!B:B)</f>
        <v>Chris Armstrong</v>
      </c>
      <c r="K145">
        <v>4</v>
      </c>
      <c r="L145">
        <v>3</v>
      </c>
      <c r="M145">
        <v>101</v>
      </c>
      <c r="N145" t="str">
        <f>_xlfn.XLOOKUP(Orders[[#This Row],[_ProductID]],Products!A:A,Products!C:C)</f>
        <v>Furniture</v>
      </c>
      <c r="O145">
        <v>15</v>
      </c>
      <c r="P145">
        <v>7.4999999999999997E-2</v>
      </c>
      <c r="Q145" s="2">
        <v>174.20000000000002</v>
      </c>
      <c r="R145" s="2">
        <v>85.358000000000004</v>
      </c>
      <c r="S145" s="2">
        <v>1289.0800000000002</v>
      </c>
      <c r="T145" s="2">
        <v>606.21600000000012</v>
      </c>
    </row>
    <row r="146" spans="1:20" x14ac:dyDescent="0.25">
      <c r="A146" t="s">
        <v>7866</v>
      </c>
      <c r="B146" t="s">
        <v>8</v>
      </c>
      <c r="C146" t="s">
        <v>25</v>
      </c>
      <c r="D146" s="1">
        <v>44100</v>
      </c>
      <c r="E146" s="1">
        <v>44179</v>
      </c>
      <c r="F146" s="1">
        <v>44203</v>
      </c>
      <c r="G146" s="1">
        <v>44189</v>
      </c>
      <c r="H146" s="13">
        <f>Orders[[#This Row],[DeliveryDate]]-Orders[[#This Row],[OrderDate]]</f>
        <v>10</v>
      </c>
      <c r="I146" t="s">
        <v>3</v>
      </c>
      <c r="J146" t="str">
        <f>_xlfn.XLOOKUP(Orders[[#This Row],[_SalesRepID]],'Sales team'!A:A,'Sales team'!B:B)</f>
        <v>Douglas Tucker</v>
      </c>
      <c r="K146">
        <v>23</v>
      </c>
      <c r="L146">
        <v>16</v>
      </c>
      <c r="M146">
        <v>361</v>
      </c>
      <c r="N146" t="str">
        <f>_xlfn.XLOOKUP(Orders[[#This Row],[_ProductID]],Products!A:A,Products!C:C)</f>
        <v>Home décor</v>
      </c>
      <c r="O146">
        <v>2</v>
      </c>
      <c r="P146">
        <v>0.1</v>
      </c>
      <c r="Q146" s="2">
        <v>877.7</v>
      </c>
      <c r="R146" s="2">
        <v>737.26800000000003</v>
      </c>
      <c r="S146" s="2">
        <v>5529.51</v>
      </c>
      <c r="T146" s="2">
        <v>368.63400000000001</v>
      </c>
    </row>
    <row r="147" spans="1:20" x14ac:dyDescent="0.25">
      <c r="A147" t="s">
        <v>7867</v>
      </c>
      <c r="B147" t="s">
        <v>8</v>
      </c>
      <c r="C147" t="s">
        <v>2</v>
      </c>
      <c r="D147" s="1">
        <v>44100</v>
      </c>
      <c r="E147" s="1">
        <v>44179</v>
      </c>
      <c r="F147" s="1">
        <v>44184</v>
      </c>
      <c r="G147" s="1">
        <v>44197</v>
      </c>
      <c r="H147" s="13">
        <f>Orders[[#This Row],[DeliveryDate]]-Orders[[#This Row],[OrderDate]]</f>
        <v>18</v>
      </c>
      <c r="I147" t="s">
        <v>3</v>
      </c>
      <c r="J147" t="str">
        <f>_xlfn.XLOOKUP(Orders[[#This Row],[_SalesRepID]],'Sales team'!A:A,'Sales team'!B:B)</f>
        <v>Joe Price</v>
      </c>
      <c r="K147">
        <v>22</v>
      </c>
      <c r="L147">
        <v>40</v>
      </c>
      <c r="M147">
        <v>240</v>
      </c>
      <c r="N147" t="str">
        <f>_xlfn.XLOOKUP(Orders[[#This Row],[_ProductID]],Products!A:A,Products!C:C)</f>
        <v>Outdoor</v>
      </c>
      <c r="O147">
        <v>10</v>
      </c>
      <c r="P147">
        <v>7.4999999999999997E-2</v>
      </c>
      <c r="Q147" s="2">
        <v>1118.9000000000001</v>
      </c>
      <c r="R147" s="2">
        <v>469.93800000000005</v>
      </c>
      <c r="S147" s="2">
        <v>7244.8775000000014</v>
      </c>
      <c r="T147" s="2">
        <v>3955.3115000000012</v>
      </c>
    </row>
    <row r="148" spans="1:20" x14ac:dyDescent="0.25">
      <c r="A148" t="s">
        <v>7847</v>
      </c>
      <c r="B148" t="s">
        <v>5</v>
      </c>
      <c r="C148" t="s">
        <v>6</v>
      </c>
      <c r="D148" s="1">
        <v>44100</v>
      </c>
      <c r="E148" s="1">
        <v>44178</v>
      </c>
      <c r="F148" s="1">
        <v>44206</v>
      </c>
      <c r="G148" s="1">
        <v>44190</v>
      </c>
      <c r="H148" s="13">
        <f>Orders[[#This Row],[DeliveryDate]]-Orders[[#This Row],[OrderDate]]</f>
        <v>12</v>
      </c>
      <c r="I148" t="s">
        <v>3</v>
      </c>
      <c r="J148" t="str">
        <f>_xlfn.XLOOKUP(Orders[[#This Row],[_SalesRepID]],'Sales team'!A:A,'Sales team'!B:B)</f>
        <v>Carl Nguyen</v>
      </c>
      <c r="K148">
        <v>12</v>
      </c>
      <c r="L148">
        <v>17</v>
      </c>
      <c r="M148">
        <v>175</v>
      </c>
      <c r="N148" t="str">
        <f>_xlfn.XLOOKUP(Orders[[#This Row],[_ProductID]],Products!A:A,Products!C:C)</f>
        <v>Home décor</v>
      </c>
      <c r="O148">
        <v>41</v>
      </c>
      <c r="P148">
        <v>0.05</v>
      </c>
      <c r="Q148" s="2">
        <v>5065.2</v>
      </c>
      <c r="R148" s="2">
        <v>4102.8119999999999</v>
      </c>
      <c r="S148" s="2">
        <v>28871.639999999996</v>
      </c>
      <c r="T148" s="2">
        <v>4254.7679999999964</v>
      </c>
    </row>
    <row r="149" spans="1:20" x14ac:dyDescent="0.25">
      <c r="A149" t="s">
        <v>7848</v>
      </c>
      <c r="B149" t="s">
        <v>1</v>
      </c>
      <c r="C149" t="s">
        <v>13</v>
      </c>
      <c r="D149" s="1">
        <v>44100</v>
      </c>
      <c r="E149" s="1">
        <v>44178</v>
      </c>
      <c r="F149" s="1">
        <v>44196</v>
      </c>
      <c r="G149" s="1">
        <v>44188</v>
      </c>
      <c r="H149" s="13">
        <f>Orders[[#This Row],[DeliveryDate]]-Orders[[#This Row],[OrderDate]]</f>
        <v>10</v>
      </c>
      <c r="I149" t="s">
        <v>3</v>
      </c>
      <c r="J149" t="str">
        <f>_xlfn.XLOOKUP(Orders[[#This Row],[_SalesRepID]],'Sales team'!A:A,'Sales team'!B:B)</f>
        <v>Stephen Payne</v>
      </c>
      <c r="K149">
        <v>5</v>
      </c>
      <c r="L149">
        <v>6</v>
      </c>
      <c r="M149">
        <v>286</v>
      </c>
      <c r="N149" t="str">
        <f>_xlfn.XLOOKUP(Orders[[#This Row],[_ProductID]],Products!A:A,Products!C:C)</f>
        <v>Outdoor</v>
      </c>
      <c r="O149">
        <v>9</v>
      </c>
      <c r="P149">
        <v>0.3</v>
      </c>
      <c r="Q149" s="2">
        <v>2539.3000000000002</v>
      </c>
      <c r="R149" s="2">
        <v>1371.2220000000002</v>
      </c>
      <c r="S149" s="2">
        <v>3555.02</v>
      </c>
      <c r="T149" s="2">
        <v>812.57599999999957</v>
      </c>
    </row>
    <row r="150" spans="1:20" x14ac:dyDescent="0.25">
      <c r="A150" t="s">
        <v>7849</v>
      </c>
      <c r="B150" t="s">
        <v>1</v>
      </c>
      <c r="C150" t="s">
        <v>25</v>
      </c>
      <c r="D150" s="1">
        <v>44100</v>
      </c>
      <c r="E150" s="1">
        <v>44178</v>
      </c>
      <c r="F150" s="1">
        <v>44185</v>
      </c>
      <c r="G150" s="1">
        <v>44202</v>
      </c>
      <c r="H150" s="13">
        <f>Orders[[#This Row],[DeliveryDate]]-Orders[[#This Row],[OrderDate]]</f>
        <v>24</v>
      </c>
      <c r="I150" t="s">
        <v>3</v>
      </c>
      <c r="J150" t="str">
        <f>_xlfn.XLOOKUP(Orders[[#This Row],[_SalesRepID]],'Sales team'!A:A,'Sales team'!B:B)</f>
        <v>Carl Nguyen</v>
      </c>
      <c r="K150">
        <v>12</v>
      </c>
      <c r="L150">
        <v>23</v>
      </c>
      <c r="M150">
        <v>344</v>
      </c>
      <c r="N150" t="str">
        <f>_xlfn.XLOOKUP(Orders[[#This Row],[_ProductID]],Products!A:A,Products!C:C)</f>
        <v>Kitchen &amp; Dining</v>
      </c>
      <c r="O150">
        <v>37</v>
      </c>
      <c r="P150">
        <v>7.4999999999999997E-2</v>
      </c>
      <c r="Q150" s="2">
        <v>1118.9000000000001</v>
      </c>
      <c r="R150" s="2">
        <v>447.56000000000006</v>
      </c>
      <c r="S150" s="2">
        <v>5174.9125000000004</v>
      </c>
      <c r="T150" s="2">
        <v>2937.1125000000002</v>
      </c>
    </row>
    <row r="151" spans="1:20" x14ac:dyDescent="0.25">
      <c r="A151" t="s">
        <v>7850</v>
      </c>
      <c r="B151" t="s">
        <v>5</v>
      </c>
      <c r="C151" t="s">
        <v>2</v>
      </c>
      <c r="D151" s="1">
        <v>44100</v>
      </c>
      <c r="E151" s="1">
        <v>44178</v>
      </c>
      <c r="F151" s="1">
        <v>44203</v>
      </c>
      <c r="G151" s="1">
        <v>44188</v>
      </c>
      <c r="H151" s="13">
        <f>Orders[[#This Row],[DeliveryDate]]-Orders[[#This Row],[OrderDate]]</f>
        <v>10</v>
      </c>
      <c r="I151" t="s">
        <v>3</v>
      </c>
      <c r="J151" t="str">
        <f>_xlfn.XLOOKUP(Orders[[#This Row],[_SalesRepID]],'Sales team'!A:A,'Sales team'!B:B)</f>
        <v>Todd Roberts</v>
      </c>
      <c r="K151">
        <v>13</v>
      </c>
      <c r="L151">
        <v>16</v>
      </c>
      <c r="M151">
        <v>258</v>
      </c>
      <c r="N151" t="str">
        <f>_xlfn.XLOOKUP(Orders[[#This Row],[_ProductID]],Products!A:A,Products!C:C)</f>
        <v>Home décor</v>
      </c>
      <c r="O151">
        <v>46</v>
      </c>
      <c r="P151">
        <v>0.05</v>
      </c>
      <c r="Q151" s="2">
        <v>3839.1</v>
      </c>
      <c r="R151" s="2">
        <v>2956.107</v>
      </c>
      <c r="S151" s="2">
        <v>7294.2899999999991</v>
      </c>
      <c r="T151" s="2">
        <v>1382.0759999999991</v>
      </c>
    </row>
    <row r="152" spans="1:20" x14ac:dyDescent="0.25">
      <c r="A152" t="s">
        <v>7851</v>
      </c>
      <c r="B152" t="s">
        <v>5</v>
      </c>
      <c r="C152" t="s">
        <v>6</v>
      </c>
      <c r="D152" s="1">
        <v>44100</v>
      </c>
      <c r="E152" s="1">
        <v>44178</v>
      </c>
      <c r="F152" s="1">
        <v>44199</v>
      </c>
      <c r="G152" s="1">
        <v>44187</v>
      </c>
      <c r="H152" s="13">
        <f>Orders[[#This Row],[DeliveryDate]]-Orders[[#This Row],[OrderDate]]</f>
        <v>9</v>
      </c>
      <c r="I152" t="s">
        <v>3</v>
      </c>
      <c r="J152" t="str">
        <f>_xlfn.XLOOKUP(Orders[[#This Row],[_SalesRepID]],'Sales team'!A:A,'Sales team'!B:B)</f>
        <v>Shawn Wallace</v>
      </c>
      <c r="K152">
        <v>18</v>
      </c>
      <c r="L152">
        <v>15</v>
      </c>
      <c r="M152">
        <v>137</v>
      </c>
      <c r="N152" t="str">
        <f>_xlfn.XLOOKUP(Orders[[#This Row],[_ProductID]],Products!A:A,Products!C:C)</f>
        <v>Home décor</v>
      </c>
      <c r="O152">
        <v>23</v>
      </c>
      <c r="P152">
        <v>7.4999999999999997E-2</v>
      </c>
      <c r="Q152" s="2">
        <v>6070.2</v>
      </c>
      <c r="R152" s="2">
        <v>4249.1399999999994</v>
      </c>
      <c r="S152" s="2">
        <v>28074.675000000003</v>
      </c>
      <c r="T152" s="2">
        <v>6828.9750000000058</v>
      </c>
    </row>
    <row r="153" spans="1:20" x14ac:dyDescent="0.25">
      <c r="A153" t="s">
        <v>7852</v>
      </c>
      <c r="B153" t="s">
        <v>8</v>
      </c>
      <c r="C153" t="s">
        <v>6</v>
      </c>
      <c r="D153" s="1">
        <v>44100</v>
      </c>
      <c r="E153" s="1">
        <v>44178</v>
      </c>
      <c r="F153" s="1">
        <v>44190</v>
      </c>
      <c r="G153" s="1">
        <v>44188</v>
      </c>
      <c r="H153" s="13">
        <f>Orders[[#This Row],[DeliveryDate]]-Orders[[#This Row],[OrderDate]]</f>
        <v>10</v>
      </c>
      <c r="I153" t="s">
        <v>3</v>
      </c>
      <c r="J153" t="str">
        <f>_xlfn.XLOOKUP(Orders[[#This Row],[_SalesRepID]],'Sales team'!A:A,'Sales team'!B:B)</f>
        <v>Patrick Graham</v>
      </c>
      <c r="K153">
        <v>25</v>
      </c>
      <c r="L153">
        <v>3</v>
      </c>
      <c r="M153">
        <v>146</v>
      </c>
      <c r="N153" t="str">
        <f>_xlfn.XLOOKUP(Orders[[#This Row],[_ProductID]],Products!A:A,Products!C:C)</f>
        <v>Home décor</v>
      </c>
      <c r="O153">
        <v>36</v>
      </c>
      <c r="P153">
        <v>0.05</v>
      </c>
      <c r="Q153" s="2">
        <v>1125.6000000000001</v>
      </c>
      <c r="R153" s="2">
        <v>720.38400000000013</v>
      </c>
      <c r="S153" s="2">
        <v>5346.6</v>
      </c>
      <c r="T153" s="2">
        <v>1744.6799999999998</v>
      </c>
    </row>
    <row r="154" spans="1:20" x14ac:dyDescent="0.25">
      <c r="A154" t="s">
        <v>7853</v>
      </c>
      <c r="B154" t="s">
        <v>5</v>
      </c>
      <c r="C154" t="s">
        <v>6</v>
      </c>
      <c r="D154" s="1">
        <v>44100</v>
      </c>
      <c r="E154" s="1">
        <v>44178</v>
      </c>
      <c r="F154" s="1">
        <v>44183</v>
      </c>
      <c r="G154" s="1">
        <v>44186</v>
      </c>
      <c r="H154" s="13">
        <f>Orders[[#This Row],[DeliveryDate]]-Orders[[#This Row],[OrderDate]]</f>
        <v>8</v>
      </c>
      <c r="I154" t="s">
        <v>3</v>
      </c>
      <c r="J154" t="str">
        <f>_xlfn.XLOOKUP(Orders[[#This Row],[_SalesRepID]],'Sales team'!A:A,'Sales team'!B:B)</f>
        <v>Shawn Wallace</v>
      </c>
      <c r="K154">
        <v>18</v>
      </c>
      <c r="L154">
        <v>22</v>
      </c>
      <c r="M154">
        <v>149</v>
      </c>
      <c r="N154" t="str">
        <f>_xlfn.XLOOKUP(Orders[[#This Row],[_ProductID]],Products!A:A,Products!C:C)</f>
        <v>Home décor</v>
      </c>
      <c r="O154">
        <v>44</v>
      </c>
      <c r="P154">
        <v>0.2</v>
      </c>
      <c r="Q154" s="2">
        <v>1005</v>
      </c>
      <c r="R154" s="2">
        <v>492.45</v>
      </c>
      <c r="S154" s="2">
        <v>4824</v>
      </c>
      <c r="T154" s="2">
        <v>1869.3000000000002</v>
      </c>
    </row>
    <row r="155" spans="1:20" x14ac:dyDescent="0.25">
      <c r="A155" t="s">
        <v>7854</v>
      </c>
      <c r="B155" t="s">
        <v>1</v>
      </c>
      <c r="C155" t="s">
        <v>2</v>
      </c>
      <c r="D155" s="1">
        <v>44100</v>
      </c>
      <c r="E155" s="1">
        <v>44178</v>
      </c>
      <c r="F155" s="1">
        <v>44205</v>
      </c>
      <c r="G155" s="1">
        <v>44188</v>
      </c>
      <c r="H155" s="13">
        <f>Orders[[#This Row],[DeliveryDate]]-Orders[[#This Row],[OrderDate]]</f>
        <v>10</v>
      </c>
      <c r="I155" t="s">
        <v>3</v>
      </c>
      <c r="J155" t="str">
        <f>_xlfn.XLOOKUP(Orders[[#This Row],[_SalesRepID]],'Sales team'!A:A,'Sales team'!B:B)</f>
        <v>Stephen Payne</v>
      </c>
      <c r="K155">
        <v>5</v>
      </c>
      <c r="L155">
        <v>12</v>
      </c>
      <c r="M155">
        <v>208</v>
      </c>
      <c r="N155" t="str">
        <f>_xlfn.XLOOKUP(Orders[[#This Row],[_ProductID]],Products!A:A,Products!C:C)</f>
        <v>Kitchen &amp; Dining</v>
      </c>
      <c r="O155">
        <v>13</v>
      </c>
      <c r="P155">
        <v>0.05</v>
      </c>
      <c r="Q155" s="2">
        <v>3819</v>
      </c>
      <c r="R155" s="2">
        <v>1565.79</v>
      </c>
      <c r="S155" s="2">
        <v>25396.35</v>
      </c>
      <c r="T155" s="2">
        <v>14435.82</v>
      </c>
    </row>
    <row r="156" spans="1:20" x14ac:dyDescent="0.25">
      <c r="A156" t="s">
        <v>7855</v>
      </c>
      <c r="B156" t="s">
        <v>5</v>
      </c>
      <c r="C156" t="s">
        <v>46</v>
      </c>
      <c r="D156" s="1">
        <v>44000</v>
      </c>
      <c r="E156" s="1">
        <v>44178</v>
      </c>
      <c r="F156" s="1">
        <v>44194</v>
      </c>
      <c r="G156" s="1">
        <v>44182</v>
      </c>
      <c r="H156" s="13">
        <f>Orders[[#This Row],[DeliveryDate]]-Orders[[#This Row],[OrderDate]]</f>
        <v>4</v>
      </c>
      <c r="I156" t="s">
        <v>3</v>
      </c>
      <c r="J156" t="str">
        <f>_xlfn.XLOOKUP(Orders[[#This Row],[_SalesRepID]],'Sales team'!A:A,'Sales team'!B:B)</f>
        <v>Nicholas Cunningham</v>
      </c>
      <c r="K156">
        <v>19</v>
      </c>
      <c r="L156">
        <v>10</v>
      </c>
      <c r="M156">
        <v>82</v>
      </c>
      <c r="N156" t="str">
        <f>_xlfn.XLOOKUP(Orders[[#This Row],[_ProductID]],Products!A:A,Products!C:C)</f>
        <v>Home décor</v>
      </c>
      <c r="O156">
        <v>31</v>
      </c>
      <c r="P156">
        <v>0.4</v>
      </c>
      <c r="Q156" s="2">
        <v>2559.4</v>
      </c>
      <c r="R156" s="2">
        <v>1970.7380000000001</v>
      </c>
      <c r="S156" s="2">
        <v>9213.84</v>
      </c>
      <c r="T156" s="2">
        <v>-2610.5879999999997</v>
      </c>
    </row>
    <row r="157" spans="1:20" x14ac:dyDescent="0.25">
      <c r="A157" t="s">
        <v>7841</v>
      </c>
      <c r="B157" t="s">
        <v>1</v>
      </c>
      <c r="C157" t="s">
        <v>25</v>
      </c>
      <c r="D157" s="1">
        <v>44100</v>
      </c>
      <c r="E157" s="1">
        <v>44177</v>
      </c>
      <c r="F157" s="1">
        <v>44191</v>
      </c>
      <c r="G157" s="1">
        <v>44204</v>
      </c>
      <c r="H157" s="13">
        <f>Orders[[#This Row],[DeliveryDate]]-Orders[[#This Row],[OrderDate]]</f>
        <v>27</v>
      </c>
      <c r="I157" t="s">
        <v>3</v>
      </c>
      <c r="J157" t="str">
        <f>_xlfn.XLOOKUP(Orders[[#This Row],[_SalesRepID]],'Sales team'!A:A,'Sales team'!B:B)</f>
        <v>Joshua Ryan</v>
      </c>
      <c r="K157">
        <v>9</v>
      </c>
      <c r="L157">
        <v>19</v>
      </c>
      <c r="M157">
        <v>350</v>
      </c>
      <c r="N157" t="str">
        <f>_xlfn.XLOOKUP(Orders[[#This Row],[_ProductID]],Products!A:A,Products!C:C)</f>
        <v>Furniture</v>
      </c>
      <c r="O157">
        <v>5</v>
      </c>
      <c r="P157">
        <v>0.1</v>
      </c>
      <c r="Q157" s="2">
        <v>951.4</v>
      </c>
      <c r="R157" s="2">
        <v>694.52199999999993</v>
      </c>
      <c r="S157" s="2">
        <v>6850.08</v>
      </c>
      <c r="T157" s="2">
        <v>1293.9040000000005</v>
      </c>
    </row>
    <row r="158" spans="1:20" x14ac:dyDescent="0.25">
      <c r="A158" t="s">
        <v>7842</v>
      </c>
      <c r="B158" t="s">
        <v>8</v>
      </c>
      <c r="C158" t="s">
        <v>13</v>
      </c>
      <c r="D158" s="1">
        <v>44100</v>
      </c>
      <c r="E158" s="1">
        <v>44177</v>
      </c>
      <c r="F158" s="1">
        <v>44185</v>
      </c>
      <c r="G158" s="1">
        <v>44201</v>
      </c>
      <c r="H158" s="13">
        <f>Orders[[#This Row],[DeliveryDate]]-Orders[[#This Row],[OrderDate]]</f>
        <v>24</v>
      </c>
      <c r="I158" t="s">
        <v>3</v>
      </c>
      <c r="J158" t="str">
        <f>_xlfn.XLOOKUP(Orders[[#This Row],[_SalesRepID]],'Sales team'!A:A,'Sales team'!B:B)</f>
        <v>Anthony Torres</v>
      </c>
      <c r="K158">
        <v>20</v>
      </c>
      <c r="L158">
        <v>32</v>
      </c>
      <c r="M158">
        <v>310</v>
      </c>
      <c r="N158" t="str">
        <f>_xlfn.XLOOKUP(Orders[[#This Row],[_ProductID]],Products!A:A,Products!C:C)</f>
        <v>Electronics</v>
      </c>
      <c r="O158">
        <v>25</v>
      </c>
      <c r="P158">
        <v>0.15</v>
      </c>
      <c r="Q158" s="2">
        <v>268</v>
      </c>
      <c r="R158" s="2">
        <v>219.76</v>
      </c>
      <c r="S158" s="2">
        <v>1366.8</v>
      </c>
      <c r="T158" s="2">
        <v>48.240000000000009</v>
      </c>
    </row>
    <row r="159" spans="1:20" x14ac:dyDescent="0.25">
      <c r="A159" t="s">
        <v>7843</v>
      </c>
      <c r="B159" t="s">
        <v>1</v>
      </c>
      <c r="C159" t="s">
        <v>13</v>
      </c>
      <c r="D159" s="1">
        <v>44100</v>
      </c>
      <c r="E159" s="1">
        <v>44177</v>
      </c>
      <c r="F159" s="1">
        <v>44198</v>
      </c>
      <c r="G159" s="1">
        <v>44196</v>
      </c>
      <c r="H159" s="13">
        <f>Orders[[#This Row],[DeliveryDate]]-Orders[[#This Row],[OrderDate]]</f>
        <v>19</v>
      </c>
      <c r="I159" t="s">
        <v>3</v>
      </c>
      <c r="J159" t="str">
        <f>_xlfn.XLOOKUP(Orders[[#This Row],[_SalesRepID]],'Sales team'!A:A,'Sales team'!B:B)</f>
        <v>Shawn Cook</v>
      </c>
      <c r="K159">
        <v>7</v>
      </c>
      <c r="L159">
        <v>25</v>
      </c>
      <c r="M159">
        <v>322</v>
      </c>
      <c r="N159" t="str">
        <f>_xlfn.XLOOKUP(Orders[[#This Row],[_ProductID]],Products!A:A,Products!C:C)</f>
        <v>Kitchen &amp; Dining</v>
      </c>
      <c r="O159">
        <v>37</v>
      </c>
      <c r="P159">
        <v>0.05</v>
      </c>
      <c r="Q159" s="2">
        <v>2405.3000000000002</v>
      </c>
      <c r="R159" s="2">
        <v>1058.3320000000001</v>
      </c>
      <c r="S159" s="2">
        <v>2285.0349999999999</v>
      </c>
      <c r="T159" s="2">
        <v>1226.7029999999997</v>
      </c>
    </row>
    <row r="160" spans="1:20" x14ac:dyDescent="0.25">
      <c r="A160" t="s">
        <v>7844</v>
      </c>
      <c r="B160" t="s">
        <v>1</v>
      </c>
      <c r="C160" t="s">
        <v>2</v>
      </c>
      <c r="D160" s="1">
        <v>44000</v>
      </c>
      <c r="E160" s="1">
        <v>44177</v>
      </c>
      <c r="F160" s="1">
        <v>44185</v>
      </c>
      <c r="G160" s="1">
        <v>44194</v>
      </c>
      <c r="H160" s="13">
        <f>Orders[[#This Row],[DeliveryDate]]-Orders[[#This Row],[OrderDate]]</f>
        <v>17</v>
      </c>
      <c r="I160" t="s">
        <v>3</v>
      </c>
      <c r="J160" t="str">
        <f>_xlfn.XLOOKUP(Orders[[#This Row],[_SalesRepID]],'Sales team'!A:A,'Sales team'!B:B)</f>
        <v>Chris Armstrong</v>
      </c>
      <c r="K160">
        <v>4</v>
      </c>
      <c r="L160">
        <v>19</v>
      </c>
      <c r="M160">
        <v>214</v>
      </c>
      <c r="N160" t="str">
        <f>_xlfn.XLOOKUP(Orders[[#This Row],[_ProductID]],Products!A:A,Products!C:C)</f>
        <v>Home décor</v>
      </c>
      <c r="O160">
        <v>26</v>
      </c>
      <c r="P160">
        <v>0.05</v>
      </c>
      <c r="Q160" s="2">
        <v>991.6</v>
      </c>
      <c r="R160" s="2">
        <v>614.79200000000003</v>
      </c>
      <c r="S160" s="2">
        <v>5652.12</v>
      </c>
      <c r="T160" s="2">
        <v>1963.3679999999995</v>
      </c>
    </row>
    <row r="161" spans="1:20" x14ac:dyDescent="0.25">
      <c r="A161" t="s">
        <v>7845</v>
      </c>
      <c r="B161" t="s">
        <v>10</v>
      </c>
      <c r="C161" t="s">
        <v>6</v>
      </c>
      <c r="D161" s="1">
        <v>44100</v>
      </c>
      <c r="E161" s="1">
        <v>44177</v>
      </c>
      <c r="F161" s="1">
        <v>44192</v>
      </c>
      <c r="G161" s="1">
        <v>44188</v>
      </c>
      <c r="H161" s="13">
        <f>Orders[[#This Row],[DeliveryDate]]-Orders[[#This Row],[OrderDate]]</f>
        <v>11</v>
      </c>
      <c r="I161" t="s">
        <v>3</v>
      </c>
      <c r="J161" t="str">
        <f>_xlfn.XLOOKUP(Orders[[#This Row],[_SalesRepID]],'Sales team'!A:A,'Sales team'!B:B)</f>
        <v>Donald Reynolds</v>
      </c>
      <c r="K161">
        <v>26</v>
      </c>
      <c r="L161">
        <v>3</v>
      </c>
      <c r="M161">
        <v>92</v>
      </c>
      <c r="N161" t="str">
        <f>_xlfn.XLOOKUP(Orders[[#This Row],[_ProductID]],Products!A:A,Products!C:C)</f>
        <v>Home décor</v>
      </c>
      <c r="O161">
        <v>2</v>
      </c>
      <c r="P161">
        <v>0.15</v>
      </c>
      <c r="Q161" s="2">
        <v>2010</v>
      </c>
      <c r="R161" s="2">
        <v>1688.3999999999999</v>
      </c>
      <c r="S161" s="2">
        <v>1708.5</v>
      </c>
      <c r="T161" s="2">
        <v>20.100000000000136</v>
      </c>
    </row>
    <row r="162" spans="1:20" x14ac:dyDescent="0.25">
      <c r="A162" t="s">
        <v>7846</v>
      </c>
      <c r="B162" t="s">
        <v>5</v>
      </c>
      <c r="C162" t="s">
        <v>6</v>
      </c>
      <c r="D162" s="1">
        <v>44100</v>
      </c>
      <c r="E162" s="1">
        <v>44177</v>
      </c>
      <c r="F162" s="1">
        <v>44190</v>
      </c>
      <c r="G162" s="1">
        <v>44187</v>
      </c>
      <c r="H162" s="13">
        <f>Orders[[#This Row],[DeliveryDate]]-Orders[[#This Row],[OrderDate]]</f>
        <v>10</v>
      </c>
      <c r="I162" t="s">
        <v>3</v>
      </c>
      <c r="J162" t="str">
        <f>_xlfn.XLOOKUP(Orders[[#This Row],[_SalesRepID]],'Sales team'!A:A,'Sales team'!B:B)</f>
        <v>Roger Alexander</v>
      </c>
      <c r="K162">
        <v>15</v>
      </c>
      <c r="L162">
        <v>2</v>
      </c>
      <c r="M162">
        <v>125</v>
      </c>
      <c r="N162" t="str">
        <f>_xlfn.XLOOKUP(Orders[[#This Row],[_ProductID]],Products!A:A,Products!C:C)</f>
        <v>Electronics</v>
      </c>
      <c r="O162">
        <v>47</v>
      </c>
      <c r="P162">
        <v>7.4999999999999997E-2</v>
      </c>
      <c r="Q162" s="2">
        <v>971.5</v>
      </c>
      <c r="R162" s="2">
        <v>524.61</v>
      </c>
      <c r="S162" s="2">
        <v>898.63750000000005</v>
      </c>
      <c r="T162" s="2">
        <v>374.02750000000003</v>
      </c>
    </row>
    <row r="163" spans="1:20" x14ac:dyDescent="0.25">
      <c r="A163" t="s">
        <v>7838</v>
      </c>
      <c r="B163" t="s">
        <v>8</v>
      </c>
      <c r="C163" t="s">
        <v>13</v>
      </c>
      <c r="D163" s="1">
        <v>44100</v>
      </c>
      <c r="E163" s="1">
        <v>44176</v>
      </c>
      <c r="F163" s="1">
        <v>44178</v>
      </c>
      <c r="G163" s="1">
        <v>44193</v>
      </c>
      <c r="H163" s="13">
        <f>Orders[[#This Row],[DeliveryDate]]-Orders[[#This Row],[OrderDate]]</f>
        <v>17</v>
      </c>
      <c r="I163" t="s">
        <v>3</v>
      </c>
      <c r="J163" t="str">
        <f>_xlfn.XLOOKUP(Orders[[#This Row],[_SalesRepID]],'Sales team'!A:A,'Sales team'!B:B)</f>
        <v>Joe Price</v>
      </c>
      <c r="K163">
        <v>22</v>
      </c>
      <c r="L163">
        <v>19</v>
      </c>
      <c r="M163">
        <v>327</v>
      </c>
      <c r="N163" t="str">
        <f>_xlfn.XLOOKUP(Orders[[#This Row],[_ProductID]],Products!A:A,Products!C:C)</f>
        <v>Home décor</v>
      </c>
      <c r="O163">
        <v>33</v>
      </c>
      <c r="P163">
        <v>0.4</v>
      </c>
      <c r="Q163" s="2">
        <v>3865.9</v>
      </c>
      <c r="R163" s="2">
        <v>2280.8809999999999</v>
      </c>
      <c r="S163" s="2">
        <v>9278.16</v>
      </c>
      <c r="T163" s="2">
        <v>154.63600000000042</v>
      </c>
    </row>
    <row r="164" spans="1:20" x14ac:dyDescent="0.25">
      <c r="A164" t="s">
        <v>7839</v>
      </c>
      <c r="B164" t="s">
        <v>1</v>
      </c>
      <c r="C164" t="s">
        <v>25</v>
      </c>
      <c r="D164" s="1">
        <v>44100</v>
      </c>
      <c r="E164" s="1">
        <v>44176</v>
      </c>
      <c r="F164" s="1">
        <v>44185</v>
      </c>
      <c r="G164" s="1">
        <v>44193</v>
      </c>
      <c r="H164" s="13">
        <f>Orders[[#This Row],[DeliveryDate]]-Orders[[#This Row],[OrderDate]]</f>
        <v>17</v>
      </c>
      <c r="I164" t="s">
        <v>3</v>
      </c>
      <c r="J164" t="str">
        <f>_xlfn.XLOOKUP(Orders[[#This Row],[_SalesRepID]],'Sales team'!A:A,'Sales team'!B:B)</f>
        <v>Jerry Green</v>
      </c>
      <c r="K164">
        <v>3</v>
      </c>
      <c r="L164">
        <v>3</v>
      </c>
      <c r="M164">
        <v>364</v>
      </c>
      <c r="N164" t="str">
        <f>_xlfn.XLOOKUP(Orders[[#This Row],[_ProductID]],Products!A:A,Products!C:C)</f>
        <v>Home décor</v>
      </c>
      <c r="O164">
        <v>29</v>
      </c>
      <c r="P164">
        <v>0.05</v>
      </c>
      <c r="Q164" s="2">
        <v>3752</v>
      </c>
      <c r="R164" s="2">
        <v>2363.7600000000002</v>
      </c>
      <c r="S164" s="2">
        <v>14257.599999999999</v>
      </c>
      <c r="T164" s="2">
        <v>4802.5599999999977</v>
      </c>
    </row>
    <row r="165" spans="1:20" x14ac:dyDescent="0.25">
      <c r="A165" t="s">
        <v>7840</v>
      </c>
      <c r="B165" t="s">
        <v>1</v>
      </c>
      <c r="C165" t="s">
        <v>6</v>
      </c>
      <c r="D165" s="1">
        <v>44000</v>
      </c>
      <c r="E165" s="1">
        <v>44176</v>
      </c>
      <c r="F165" s="1">
        <v>44190</v>
      </c>
      <c r="G165" s="1">
        <v>44186</v>
      </c>
      <c r="H165" s="13">
        <f>Orders[[#This Row],[DeliveryDate]]-Orders[[#This Row],[OrderDate]]</f>
        <v>10</v>
      </c>
      <c r="I165" t="s">
        <v>3</v>
      </c>
      <c r="J165" t="str">
        <f>_xlfn.XLOOKUP(Orders[[#This Row],[_SalesRepID]],'Sales team'!A:A,'Sales team'!B:B)</f>
        <v>George Lewis</v>
      </c>
      <c r="K165">
        <v>8</v>
      </c>
      <c r="L165">
        <v>15</v>
      </c>
      <c r="M165">
        <v>93</v>
      </c>
      <c r="N165" t="str">
        <f>_xlfn.XLOOKUP(Orders[[#This Row],[_ProductID]],Products!A:A,Products!C:C)</f>
        <v>Home décor</v>
      </c>
      <c r="O165">
        <v>35</v>
      </c>
      <c r="P165">
        <v>0.1</v>
      </c>
      <c r="Q165" s="2">
        <v>1045.2</v>
      </c>
      <c r="R165" s="2">
        <v>512.14800000000002</v>
      </c>
      <c r="S165" s="2">
        <v>2822.0400000000004</v>
      </c>
      <c r="T165" s="2">
        <v>1285.5960000000005</v>
      </c>
    </row>
    <row r="166" spans="1:20" x14ac:dyDescent="0.25">
      <c r="A166" t="s">
        <v>7833</v>
      </c>
      <c r="B166" t="s">
        <v>1</v>
      </c>
      <c r="C166" t="s">
        <v>25</v>
      </c>
      <c r="D166" s="1">
        <v>44100</v>
      </c>
      <c r="E166" s="1">
        <v>44175</v>
      </c>
      <c r="F166" s="1">
        <v>44198</v>
      </c>
      <c r="G166" s="1">
        <v>44189</v>
      </c>
      <c r="H166" s="13">
        <f>Orders[[#This Row],[DeliveryDate]]-Orders[[#This Row],[OrderDate]]</f>
        <v>14</v>
      </c>
      <c r="I166" t="s">
        <v>3</v>
      </c>
      <c r="J166" t="str">
        <f>_xlfn.XLOOKUP(Orders[[#This Row],[_SalesRepID]],'Sales team'!A:A,'Sales team'!B:B)</f>
        <v>Chris Armstrong</v>
      </c>
      <c r="K166">
        <v>4</v>
      </c>
      <c r="L166">
        <v>19</v>
      </c>
      <c r="M166">
        <v>348</v>
      </c>
      <c r="N166" t="str">
        <f>_xlfn.XLOOKUP(Orders[[#This Row],[_ProductID]],Products!A:A,Products!C:C)</f>
        <v>Home décor</v>
      </c>
      <c r="O166">
        <v>2</v>
      </c>
      <c r="P166">
        <v>7.4999999999999997E-2</v>
      </c>
      <c r="Q166" s="2">
        <v>1078.7</v>
      </c>
      <c r="R166" s="2">
        <v>679.58100000000002</v>
      </c>
      <c r="S166" s="2">
        <v>4988.9875000000002</v>
      </c>
      <c r="T166" s="2">
        <v>1591.0825</v>
      </c>
    </row>
    <row r="167" spans="1:20" x14ac:dyDescent="0.25">
      <c r="A167" t="s">
        <v>7834</v>
      </c>
      <c r="B167" t="s">
        <v>5</v>
      </c>
      <c r="C167" t="s">
        <v>25</v>
      </c>
      <c r="D167" s="1">
        <v>44100</v>
      </c>
      <c r="E167" s="1">
        <v>44175</v>
      </c>
      <c r="F167" s="1">
        <v>44203</v>
      </c>
      <c r="G167" s="1">
        <v>44186</v>
      </c>
      <c r="H167" s="13">
        <f>Orders[[#This Row],[DeliveryDate]]-Orders[[#This Row],[OrderDate]]</f>
        <v>11</v>
      </c>
      <c r="I167" t="s">
        <v>3</v>
      </c>
      <c r="J167" t="str">
        <f>_xlfn.XLOOKUP(Orders[[#This Row],[_SalesRepID]],'Sales team'!A:A,'Sales team'!B:B)</f>
        <v>Roger Alexander</v>
      </c>
      <c r="K167">
        <v>15</v>
      </c>
      <c r="L167">
        <v>39</v>
      </c>
      <c r="M167">
        <v>346</v>
      </c>
      <c r="N167" t="str">
        <f>_xlfn.XLOOKUP(Orders[[#This Row],[_ProductID]],Products!A:A,Products!C:C)</f>
        <v>Home décor</v>
      </c>
      <c r="O167">
        <v>39</v>
      </c>
      <c r="P167">
        <v>0.05</v>
      </c>
      <c r="Q167" s="2">
        <v>268</v>
      </c>
      <c r="R167" s="2">
        <v>217.08</v>
      </c>
      <c r="S167" s="2">
        <v>2036.8</v>
      </c>
      <c r="T167" s="2">
        <v>300.15999999999985</v>
      </c>
    </row>
    <row r="168" spans="1:20" x14ac:dyDescent="0.25">
      <c r="A168" t="s">
        <v>7835</v>
      </c>
      <c r="B168" t="s">
        <v>5</v>
      </c>
      <c r="C168" t="s">
        <v>13</v>
      </c>
      <c r="D168" s="1">
        <v>44100</v>
      </c>
      <c r="E168" s="1">
        <v>44175</v>
      </c>
      <c r="F168" s="1">
        <v>44203</v>
      </c>
      <c r="G168" s="1">
        <v>44200</v>
      </c>
      <c r="H168" s="13">
        <f>Orders[[#This Row],[DeliveryDate]]-Orders[[#This Row],[OrderDate]]</f>
        <v>25</v>
      </c>
      <c r="I168" t="s">
        <v>3</v>
      </c>
      <c r="J168" t="str">
        <f>_xlfn.XLOOKUP(Orders[[#This Row],[_SalesRepID]],'Sales team'!A:A,'Sales team'!B:B)</f>
        <v>Anthony Torres</v>
      </c>
      <c r="K168">
        <v>20</v>
      </c>
      <c r="L168">
        <v>12</v>
      </c>
      <c r="M168">
        <v>313</v>
      </c>
      <c r="N168" t="str">
        <f>_xlfn.XLOOKUP(Orders[[#This Row],[_ProductID]],Products!A:A,Products!C:C)</f>
        <v>Furniture</v>
      </c>
      <c r="O168">
        <v>5</v>
      </c>
      <c r="P168">
        <v>0.2</v>
      </c>
      <c r="Q168" s="2">
        <v>2479</v>
      </c>
      <c r="R168" s="2">
        <v>1760.09</v>
      </c>
      <c r="S168" s="2">
        <v>7932.8</v>
      </c>
      <c r="T168" s="2">
        <v>892.44000000000051</v>
      </c>
    </row>
    <row r="169" spans="1:20" x14ac:dyDescent="0.25">
      <c r="A169" t="s">
        <v>7836</v>
      </c>
      <c r="B169" t="s">
        <v>8</v>
      </c>
      <c r="C169" t="s">
        <v>6</v>
      </c>
      <c r="D169" s="1">
        <v>44100</v>
      </c>
      <c r="E169" s="1">
        <v>44175</v>
      </c>
      <c r="F169" s="1">
        <v>44183</v>
      </c>
      <c r="G169" s="1">
        <v>44200</v>
      </c>
      <c r="H169" s="13">
        <f>Orders[[#This Row],[DeliveryDate]]-Orders[[#This Row],[OrderDate]]</f>
        <v>25</v>
      </c>
      <c r="I169" t="s">
        <v>3</v>
      </c>
      <c r="J169" t="str">
        <f>_xlfn.XLOOKUP(Orders[[#This Row],[_SalesRepID]],'Sales team'!A:A,'Sales team'!B:B)</f>
        <v>Samuel Fowler</v>
      </c>
      <c r="K169">
        <v>21</v>
      </c>
      <c r="L169">
        <v>14</v>
      </c>
      <c r="M169">
        <v>139</v>
      </c>
      <c r="N169" t="str">
        <f>_xlfn.XLOOKUP(Orders[[#This Row],[_ProductID]],Products!A:A,Products!C:C)</f>
        <v>Home décor</v>
      </c>
      <c r="O169">
        <v>23</v>
      </c>
      <c r="P169">
        <v>0.15</v>
      </c>
      <c r="Q169" s="2">
        <v>227.8</v>
      </c>
      <c r="R169" s="2">
        <v>164.01599999999999</v>
      </c>
      <c r="S169" s="2">
        <v>1161.7800000000002</v>
      </c>
      <c r="T169" s="2">
        <v>177.6840000000002</v>
      </c>
    </row>
    <row r="170" spans="1:20" x14ac:dyDescent="0.25">
      <c r="A170" t="s">
        <v>7837</v>
      </c>
      <c r="B170" t="s">
        <v>5</v>
      </c>
      <c r="C170" t="s">
        <v>46</v>
      </c>
      <c r="D170" s="1">
        <v>44000</v>
      </c>
      <c r="E170" s="1">
        <v>44175</v>
      </c>
      <c r="F170" s="1">
        <v>44199</v>
      </c>
      <c r="G170" s="1">
        <v>44202</v>
      </c>
      <c r="H170" s="13">
        <f>Orders[[#This Row],[DeliveryDate]]-Orders[[#This Row],[OrderDate]]</f>
        <v>27</v>
      </c>
      <c r="I170" t="s">
        <v>3</v>
      </c>
      <c r="J170" t="str">
        <f>_xlfn.XLOOKUP(Orders[[#This Row],[_SalesRepID]],'Sales team'!A:A,'Sales team'!B:B)</f>
        <v>Anthony Torres</v>
      </c>
      <c r="K170">
        <v>20</v>
      </c>
      <c r="L170">
        <v>29</v>
      </c>
      <c r="M170">
        <v>79</v>
      </c>
      <c r="N170" t="str">
        <f>_xlfn.XLOOKUP(Orders[[#This Row],[_ProductID]],Products!A:A,Products!C:C)</f>
        <v>Kitchen &amp; Dining</v>
      </c>
      <c r="O170">
        <v>4</v>
      </c>
      <c r="P170">
        <v>0.2</v>
      </c>
      <c r="Q170" s="2">
        <v>6385.1</v>
      </c>
      <c r="R170" s="2">
        <v>5108.0800000000008</v>
      </c>
      <c r="S170" s="2">
        <v>30648.480000000007</v>
      </c>
      <c r="T170" s="2">
        <v>0</v>
      </c>
    </row>
    <row r="171" spans="1:20" x14ac:dyDescent="0.25">
      <c r="A171" t="s">
        <v>7820</v>
      </c>
      <c r="B171" t="s">
        <v>10</v>
      </c>
      <c r="C171" t="s">
        <v>6</v>
      </c>
      <c r="D171" s="1">
        <v>44000</v>
      </c>
      <c r="E171" s="1">
        <v>44174</v>
      </c>
      <c r="F171" s="1">
        <v>44186</v>
      </c>
      <c r="G171" s="1">
        <v>44202</v>
      </c>
      <c r="H171" s="13">
        <f>Orders[[#This Row],[DeliveryDate]]-Orders[[#This Row],[OrderDate]]</f>
        <v>28</v>
      </c>
      <c r="I171" t="s">
        <v>3</v>
      </c>
      <c r="J171" t="str">
        <f>_xlfn.XLOOKUP(Orders[[#This Row],[_SalesRepID]],'Sales team'!A:A,'Sales team'!B:B)</f>
        <v>Shawn Torres</v>
      </c>
      <c r="K171">
        <v>27</v>
      </c>
      <c r="L171">
        <v>22</v>
      </c>
      <c r="M171">
        <v>155</v>
      </c>
      <c r="N171" t="str">
        <f>_xlfn.XLOOKUP(Orders[[#This Row],[_ProductID]],Products!A:A,Products!C:C)</f>
        <v>Kitchen &amp; Dining</v>
      </c>
      <c r="O171">
        <v>8</v>
      </c>
      <c r="P171">
        <v>0.05</v>
      </c>
      <c r="Q171" s="2">
        <v>676.7</v>
      </c>
      <c r="R171" s="2">
        <v>541.36</v>
      </c>
      <c r="S171" s="2">
        <v>3214.3249999999998</v>
      </c>
      <c r="T171" s="2">
        <v>507.52499999999964</v>
      </c>
    </row>
    <row r="172" spans="1:20" x14ac:dyDescent="0.25">
      <c r="A172" t="s">
        <v>7821</v>
      </c>
      <c r="B172" t="s">
        <v>8</v>
      </c>
      <c r="C172" t="s">
        <v>2</v>
      </c>
      <c r="D172" s="1">
        <v>44100</v>
      </c>
      <c r="E172" s="1">
        <v>44174</v>
      </c>
      <c r="F172" s="1">
        <v>44192</v>
      </c>
      <c r="G172" s="1">
        <v>44194</v>
      </c>
      <c r="H172" s="13">
        <f>Orders[[#This Row],[DeliveryDate]]-Orders[[#This Row],[OrderDate]]</f>
        <v>20</v>
      </c>
      <c r="I172" t="s">
        <v>3</v>
      </c>
      <c r="J172" t="str">
        <f>_xlfn.XLOOKUP(Orders[[#This Row],[_SalesRepID]],'Sales team'!A:A,'Sales team'!B:B)</f>
        <v>Douglas Tucker</v>
      </c>
      <c r="K172">
        <v>23</v>
      </c>
      <c r="L172">
        <v>9</v>
      </c>
      <c r="M172">
        <v>238</v>
      </c>
      <c r="N172" t="str">
        <f>_xlfn.XLOOKUP(Orders[[#This Row],[_ProductID]],Products!A:A,Products!C:C)</f>
        <v>Home décor</v>
      </c>
      <c r="O172">
        <v>46</v>
      </c>
      <c r="P172">
        <v>0.2</v>
      </c>
      <c r="Q172" s="2">
        <v>6324.8</v>
      </c>
      <c r="R172" s="2">
        <v>2719.6640000000002</v>
      </c>
      <c r="S172" s="2">
        <v>40478.720000000001</v>
      </c>
      <c r="T172" s="2">
        <v>18721.407999999999</v>
      </c>
    </row>
    <row r="173" spans="1:20" x14ac:dyDescent="0.25">
      <c r="A173" t="s">
        <v>7822</v>
      </c>
      <c r="B173" t="s">
        <v>1</v>
      </c>
      <c r="C173" t="s">
        <v>25</v>
      </c>
      <c r="D173" s="1">
        <v>44000</v>
      </c>
      <c r="E173" s="1">
        <v>44174</v>
      </c>
      <c r="F173" s="1">
        <v>44195</v>
      </c>
      <c r="G173" s="1">
        <v>44188</v>
      </c>
      <c r="H173" s="13">
        <f>Orders[[#This Row],[DeliveryDate]]-Orders[[#This Row],[OrderDate]]</f>
        <v>14</v>
      </c>
      <c r="I173" t="s">
        <v>3</v>
      </c>
      <c r="J173" t="str">
        <f>_xlfn.XLOOKUP(Orders[[#This Row],[_SalesRepID]],'Sales team'!A:A,'Sales team'!B:B)</f>
        <v>Joshua Bennett</v>
      </c>
      <c r="K173">
        <v>6</v>
      </c>
      <c r="L173">
        <v>12</v>
      </c>
      <c r="M173">
        <v>333</v>
      </c>
      <c r="N173" t="str">
        <f>_xlfn.XLOOKUP(Orders[[#This Row],[_ProductID]],Products!A:A,Products!C:C)</f>
        <v>Outdoor</v>
      </c>
      <c r="O173">
        <v>10</v>
      </c>
      <c r="P173">
        <v>0.05</v>
      </c>
      <c r="Q173" s="2">
        <v>2324.9</v>
      </c>
      <c r="R173" s="2">
        <v>1441.4380000000001</v>
      </c>
      <c r="S173" s="2">
        <v>13251.93</v>
      </c>
      <c r="T173" s="2">
        <v>4603.3019999999997</v>
      </c>
    </row>
    <row r="174" spans="1:20" x14ac:dyDescent="0.25">
      <c r="A174" t="s">
        <v>7823</v>
      </c>
      <c r="B174" t="s">
        <v>5</v>
      </c>
      <c r="C174" t="s">
        <v>25</v>
      </c>
      <c r="D174" s="1">
        <v>44000</v>
      </c>
      <c r="E174" s="1">
        <v>44174</v>
      </c>
      <c r="F174" s="1">
        <v>44184</v>
      </c>
      <c r="G174" s="1">
        <v>44181</v>
      </c>
      <c r="H174" s="13">
        <f>Orders[[#This Row],[DeliveryDate]]-Orders[[#This Row],[OrderDate]]</f>
        <v>7</v>
      </c>
      <c r="I174" t="s">
        <v>3</v>
      </c>
      <c r="J174" t="str">
        <f>_xlfn.XLOOKUP(Orders[[#This Row],[_SalesRepID]],'Sales team'!A:A,'Sales team'!B:B)</f>
        <v>Shawn Wallace</v>
      </c>
      <c r="K174">
        <v>18</v>
      </c>
      <c r="L174">
        <v>26</v>
      </c>
      <c r="M174">
        <v>363</v>
      </c>
      <c r="N174" t="str">
        <f>_xlfn.XLOOKUP(Orders[[#This Row],[_ProductID]],Products!A:A,Products!C:C)</f>
        <v>Outdoor</v>
      </c>
      <c r="O174">
        <v>18</v>
      </c>
      <c r="P174">
        <v>7.4999999999999997E-2</v>
      </c>
      <c r="Q174" s="2">
        <v>3798.9</v>
      </c>
      <c r="R174" s="2">
        <v>1937.4390000000001</v>
      </c>
      <c r="S174" s="2">
        <v>24597.877499999999</v>
      </c>
      <c r="T174" s="2">
        <v>11035.804499999998</v>
      </c>
    </row>
    <row r="175" spans="1:20" x14ac:dyDescent="0.25">
      <c r="A175" t="s">
        <v>7824</v>
      </c>
      <c r="B175" t="s">
        <v>1</v>
      </c>
      <c r="C175" t="s">
        <v>15</v>
      </c>
      <c r="D175" s="1">
        <v>44000</v>
      </c>
      <c r="E175" s="1">
        <v>44174</v>
      </c>
      <c r="F175" s="1">
        <v>44185</v>
      </c>
      <c r="G175" s="1">
        <v>44189</v>
      </c>
      <c r="H175" s="13">
        <f>Orders[[#This Row],[DeliveryDate]]-Orders[[#This Row],[OrderDate]]</f>
        <v>15</v>
      </c>
      <c r="I175" t="s">
        <v>3</v>
      </c>
      <c r="J175" t="str">
        <f>_xlfn.XLOOKUP(Orders[[#This Row],[_SalesRepID]],'Sales team'!A:A,'Sales team'!B:B)</f>
        <v>Jerry Green</v>
      </c>
      <c r="K175">
        <v>3</v>
      </c>
      <c r="L175">
        <v>39</v>
      </c>
      <c r="M175">
        <v>37</v>
      </c>
      <c r="N175" t="str">
        <f>_xlfn.XLOOKUP(Orders[[#This Row],[_ProductID]],Products!A:A,Products!C:C)</f>
        <v>Home décor</v>
      </c>
      <c r="O175">
        <v>23</v>
      </c>
      <c r="P175">
        <v>0.05</v>
      </c>
      <c r="Q175" s="2">
        <v>1708.5</v>
      </c>
      <c r="R175" s="2">
        <v>854.25</v>
      </c>
      <c r="S175" s="2">
        <v>6492.2999999999993</v>
      </c>
      <c r="T175" s="2">
        <v>3075.2999999999993</v>
      </c>
    </row>
    <row r="176" spans="1:20" x14ac:dyDescent="0.25">
      <c r="A176" t="s">
        <v>7825</v>
      </c>
      <c r="B176" t="s">
        <v>5</v>
      </c>
      <c r="C176" t="s">
        <v>13</v>
      </c>
      <c r="D176" s="1">
        <v>44000</v>
      </c>
      <c r="E176" s="1">
        <v>44174</v>
      </c>
      <c r="F176" s="1">
        <v>44192</v>
      </c>
      <c r="G176" s="1">
        <v>44187</v>
      </c>
      <c r="H176" s="13">
        <f>Orders[[#This Row],[DeliveryDate]]-Orders[[#This Row],[OrderDate]]</f>
        <v>13</v>
      </c>
      <c r="I176" t="s">
        <v>3</v>
      </c>
      <c r="J176" t="str">
        <f>_xlfn.XLOOKUP(Orders[[#This Row],[_SalesRepID]],'Sales team'!A:A,'Sales team'!B:B)</f>
        <v>Todd Roberts</v>
      </c>
      <c r="K176">
        <v>13</v>
      </c>
      <c r="L176">
        <v>18</v>
      </c>
      <c r="M176">
        <v>328</v>
      </c>
      <c r="N176" t="str">
        <f>_xlfn.XLOOKUP(Orders[[#This Row],[_ProductID]],Products!A:A,Products!C:C)</f>
        <v>Furniture</v>
      </c>
      <c r="O176">
        <v>38</v>
      </c>
      <c r="P176">
        <v>0.2</v>
      </c>
      <c r="Q176" s="2">
        <v>1038.5</v>
      </c>
      <c r="R176" s="2">
        <v>872.33999999999992</v>
      </c>
      <c r="S176" s="2">
        <v>3323.2000000000003</v>
      </c>
      <c r="T176" s="2">
        <v>-166.1599999999994</v>
      </c>
    </row>
    <row r="177" spans="1:20" x14ac:dyDescent="0.25">
      <c r="A177" t="s">
        <v>7826</v>
      </c>
      <c r="B177" t="s">
        <v>5</v>
      </c>
      <c r="C177" t="s">
        <v>2</v>
      </c>
      <c r="D177" s="1">
        <v>44000</v>
      </c>
      <c r="E177" s="1">
        <v>44174</v>
      </c>
      <c r="F177" s="1">
        <v>44202</v>
      </c>
      <c r="G177" s="1">
        <v>44183</v>
      </c>
      <c r="H177" s="13">
        <f>Orders[[#This Row],[DeliveryDate]]-Orders[[#This Row],[OrderDate]]</f>
        <v>9</v>
      </c>
      <c r="I177" t="s">
        <v>3</v>
      </c>
      <c r="J177" t="str">
        <f>_xlfn.XLOOKUP(Orders[[#This Row],[_SalesRepID]],'Sales team'!A:A,'Sales team'!B:B)</f>
        <v>Todd Roberts</v>
      </c>
      <c r="K177">
        <v>13</v>
      </c>
      <c r="L177">
        <v>22</v>
      </c>
      <c r="M177">
        <v>209</v>
      </c>
      <c r="N177" t="str">
        <f>_xlfn.XLOOKUP(Orders[[#This Row],[_ProductID]],Products!A:A,Products!C:C)</f>
        <v>Home décor</v>
      </c>
      <c r="O177">
        <v>33</v>
      </c>
      <c r="P177">
        <v>0.1</v>
      </c>
      <c r="Q177" s="2">
        <v>180.9</v>
      </c>
      <c r="R177" s="2">
        <v>110.349</v>
      </c>
      <c r="S177" s="2">
        <v>488.43000000000006</v>
      </c>
      <c r="T177" s="2">
        <v>157.38300000000004</v>
      </c>
    </row>
    <row r="178" spans="1:20" x14ac:dyDescent="0.25">
      <c r="A178" t="s">
        <v>7827</v>
      </c>
      <c r="B178" t="s">
        <v>5</v>
      </c>
      <c r="C178" t="s">
        <v>15</v>
      </c>
      <c r="D178" s="1">
        <v>44100</v>
      </c>
      <c r="E178" s="1">
        <v>44174</v>
      </c>
      <c r="F178" s="1">
        <v>44202</v>
      </c>
      <c r="G178" s="1">
        <v>44179</v>
      </c>
      <c r="H178" s="13">
        <f>Orders[[#This Row],[DeliveryDate]]-Orders[[#This Row],[OrderDate]]</f>
        <v>5</v>
      </c>
      <c r="I178" t="s">
        <v>3</v>
      </c>
      <c r="J178" t="str">
        <f>_xlfn.XLOOKUP(Orders[[#This Row],[_SalesRepID]],'Sales team'!A:A,'Sales team'!B:B)</f>
        <v>Nicholas Cunningham</v>
      </c>
      <c r="K178">
        <v>19</v>
      </c>
      <c r="L178">
        <v>41</v>
      </c>
      <c r="M178">
        <v>23</v>
      </c>
      <c r="N178" t="str">
        <f>_xlfn.XLOOKUP(Orders[[#This Row],[_ProductID]],Products!A:A,Products!C:C)</f>
        <v>Furniture</v>
      </c>
      <c r="O178">
        <v>22</v>
      </c>
      <c r="P178">
        <v>7.4999999999999997E-2</v>
      </c>
      <c r="Q178" s="2">
        <v>3899.4</v>
      </c>
      <c r="R178" s="2">
        <v>2807.5679999999998</v>
      </c>
      <c r="S178" s="2">
        <v>25248.615000000002</v>
      </c>
      <c r="T178" s="2">
        <v>5595.6390000000029</v>
      </c>
    </row>
    <row r="179" spans="1:20" x14ac:dyDescent="0.25">
      <c r="A179" t="s">
        <v>7828</v>
      </c>
      <c r="B179" t="s">
        <v>1</v>
      </c>
      <c r="C179" t="s">
        <v>25</v>
      </c>
      <c r="D179" s="1">
        <v>44100</v>
      </c>
      <c r="E179" s="1">
        <v>44174</v>
      </c>
      <c r="F179" s="1">
        <v>44188</v>
      </c>
      <c r="G179" s="1">
        <v>44179</v>
      </c>
      <c r="H179" s="13">
        <f>Orders[[#This Row],[DeliveryDate]]-Orders[[#This Row],[OrderDate]]</f>
        <v>5</v>
      </c>
      <c r="I179" t="s">
        <v>3</v>
      </c>
      <c r="J179" t="str">
        <f>_xlfn.XLOOKUP(Orders[[#This Row],[_SalesRepID]],'Sales team'!A:A,'Sales team'!B:B)</f>
        <v>Joshua Bennett</v>
      </c>
      <c r="K179">
        <v>6</v>
      </c>
      <c r="L179">
        <v>14</v>
      </c>
      <c r="M179">
        <v>360</v>
      </c>
      <c r="N179" t="str">
        <f>_xlfn.XLOOKUP(Orders[[#This Row],[_ProductID]],Products!A:A,Products!C:C)</f>
        <v>Home décor</v>
      </c>
      <c r="O179">
        <v>46</v>
      </c>
      <c r="P179">
        <v>7.4999999999999997E-2</v>
      </c>
      <c r="Q179" s="2">
        <v>1051.9000000000001</v>
      </c>
      <c r="R179" s="2">
        <v>831.00100000000009</v>
      </c>
      <c r="S179" s="2">
        <v>3892.0300000000007</v>
      </c>
      <c r="T179" s="2">
        <v>568.02600000000029</v>
      </c>
    </row>
    <row r="180" spans="1:20" x14ac:dyDescent="0.25">
      <c r="A180" t="s">
        <v>7829</v>
      </c>
      <c r="B180" t="s">
        <v>10</v>
      </c>
      <c r="C180" t="s">
        <v>46</v>
      </c>
      <c r="D180" s="1">
        <v>44100</v>
      </c>
      <c r="E180" s="1">
        <v>44174</v>
      </c>
      <c r="F180" s="1">
        <v>44181</v>
      </c>
      <c r="G180" s="1">
        <v>44183</v>
      </c>
      <c r="H180" s="13">
        <f>Orders[[#This Row],[DeliveryDate]]-Orders[[#This Row],[OrderDate]]</f>
        <v>9</v>
      </c>
      <c r="I180" t="s">
        <v>3</v>
      </c>
      <c r="J180" t="str">
        <f>_xlfn.XLOOKUP(Orders[[#This Row],[_SalesRepID]],'Sales team'!A:A,'Sales team'!B:B)</f>
        <v>Shawn Torres</v>
      </c>
      <c r="K180">
        <v>27</v>
      </c>
      <c r="L180">
        <v>41</v>
      </c>
      <c r="M180">
        <v>77</v>
      </c>
      <c r="N180" t="str">
        <f>_xlfn.XLOOKUP(Orders[[#This Row],[_ProductID]],Products!A:A,Products!C:C)</f>
        <v>Furniture</v>
      </c>
      <c r="O180">
        <v>19</v>
      </c>
      <c r="P180">
        <v>0.05</v>
      </c>
      <c r="Q180" s="2">
        <v>254.6</v>
      </c>
      <c r="R180" s="2">
        <v>145.12199999999999</v>
      </c>
      <c r="S180" s="2">
        <v>1934.9599999999998</v>
      </c>
      <c r="T180" s="2">
        <v>773.98399999999992</v>
      </c>
    </row>
    <row r="181" spans="1:20" x14ac:dyDescent="0.25">
      <c r="A181" t="s">
        <v>7830</v>
      </c>
      <c r="B181" t="s">
        <v>8</v>
      </c>
      <c r="C181" t="s">
        <v>25</v>
      </c>
      <c r="D181" s="1">
        <v>44100</v>
      </c>
      <c r="E181" s="1">
        <v>44174</v>
      </c>
      <c r="F181" s="1">
        <v>44177</v>
      </c>
      <c r="G181" s="1">
        <v>44180</v>
      </c>
      <c r="H181" s="13">
        <f>Orders[[#This Row],[DeliveryDate]]-Orders[[#This Row],[OrderDate]]</f>
        <v>6</v>
      </c>
      <c r="I181" t="s">
        <v>3</v>
      </c>
      <c r="J181" t="str">
        <f>_xlfn.XLOOKUP(Orders[[#This Row],[_SalesRepID]],'Sales team'!A:A,'Sales team'!B:B)</f>
        <v>Samuel Fowler</v>
      </c>
      <c r="K181">
        <v>21</v>
      </c>
      <c r="L181">
        <v>18</v>
      </c>
      <c r="M181">
        <v>366</v>
      </c>
      <c r="N181" t="str">
        <f>_xlfn.XLOOKUP(Orders[[#This Row],[_ProductID]],Products!A:A,Products!C:C)</f>
        <v>Home décor</v>
      </c>
      <c r="O181">
        <v>45</v>
      </c>
      <c r="P181">
        <v>0.1</v>
      </c>
      <c r="Q181" s="2">
        <v>2412</v>
      </c>
      <c r="R181" s="2">
        <v>1640.16</v>
      </c>
      <c r="S181" s="2">
        <v>2170.8000000000002</v>
      </c>
      <c r="T181" s="2">
        <v>530.6400000000001</v>
      </c>
    </row>
    <row r="182" spans="1:20" x14ac:dyDescent="0.25">
      <c r="A182" t="s">
        <v>7831</v>
      </c>
      <c r="B182" t="s">
        <v>8</v>
      </c>
      <c r="C182" t="s">
        <v>25</v>
      </c>
      <c r="D182" s="1">
        <v>44000</v>
      </c>
      <c r="E182" s="1">
        <v>44174</v>
      </c>
      <c r="F182" s="1">
        <v>44179</v>
      </c>
      <c r="G182" s="1">
        <v>44183</v>
      </c>
      <c r="H182" s="13">
        <f>Orders[[#This Row],[DeliveryDate]]-Orders[[#This Row],[OrderDate]]</f>
        <v>9</v>
      </c>
      <c r="I182" t="s">
        <v>3</v>
      </c>
      <c r="J182" t="str">
        <f>_xlfn.XLOOKUP(Orders[[#This Row],[_SalesRepID]],'Sales team'!A:A,'Sales team'!B:B)</f>
        <v>Douglas Tucker</v>
      </c>
      <c r="K182">
        <v>23</v>
      </c>
      <c r="L182">
        <v>24</v>
      </c>
      <c r="M182">
        <v>332</v>
      </c>
      <c r="N182" t="str">
        <f>_xlfn.XLOOKUP(Orders[[#This Row],[_ProductID]],Products!A:A,Products!C:C)</f>
        <v>Home décor</v>
      </c>
      <c r="O182">
        <v>35</v>
      </c>
      <c r="P182">
        <v>7.4999999999999997E-2</v>
      </c>
      <c r="Q182" s="2">
        <v>6050.1</v>
      </c>
      <c r="R182" s="2">
        <v>3509.058</v>
      </c>
      <c r="S182" s="2">
        <v>33578.055000000008</v>
      </c>
      <c r="T182" s="2">
        <v>12523.707000000009</v>
      </c>
    </row>
    <row r="183" spans="1:20" x14ac:dyDescent="0.25">
      <c r="A183" t="s">
        <v>7832</v>
      </c>
      <c r="B183" t="s">
        <v>8</v>
      </c>
      <c r="C183" t="s">
        <v>6</v>
      </c>
      <c r="D183" s="1">
        <v>44000</v>
      </c>
      <c r="E183" s="1">
        <v>44174</v>
      </c>
      <c r="F183" s="1">
        <v>44198</v>
      </c>
      <c r="G183" s="1">
        <v>44194</v>
      </c>
      <c r="H183" s="13">
        <f>Orders[[#This Row],[DeliveryDate]]-Orders[[#This Row],[OrderDate]]</f>
        <v>20</v>
      </c>
      <c r="I183" t="s">
        <v>3</v>
      </c>
      <c r="J183" t="str">
        <f>_xlfn.XLOOKUP(Orders[[#This Row],[_SalesRepID]],'Sales team'!A:A,'Sales team'!B:B)</f>
        <v>Douglas Tucker</v>
      </c>
      <c r="K183">
        <v>23</v>
      </c>
      <c r="L183">
        <v>12</v>
      </c>
      <c r="M183">
        <v>111</v>
      </c>
      <c r="N183" t="str">
        <f>_xlfn.XLOOKUP(Orders[[#This Row],[_ProductID]],Products!A:A,Products!C:C)</f>
        <v>Kitchen &amp; Dining</v>
      </c>
      <c r="O183">
        <v>7</v>
      </c>
      <c r="P183">
        <v>0.1</v>
      </c>
      <c r="Q183" s="2">
        <v>1078.7</v>
      </c>
      <c r="R183" s="2">
        <v>744.303</v>
      </c>
      <c r="S183" s="2">
        <v>970.83</v>
      </c>
      <c r="T183" s="2">
        <v>226.52700000000004</v>
      </c>
    </row>
    <row r="184" spans="1:20" x14ac:dyDescent="0.25">
      <c r="A184" t="s">
        <v>7811</v>
      </c>
      <c r="B184" t="s">
        <v>5</v>
      </c>
      <c r="C184" t="s">
        <v>2</v>
      </c>
      <c r="D184" s="1">
        <v>44100</v>
      </c>
      <c r="E184" s="1">
        <v>44173</v>
      </c>
      <c r="F184" s="1">
        <v>44199</v>
      </c>
      <c r="G184" s="1">
        <v>44188</v>
      </c>
      <c r="H184" s="13">
        <f>Orders[[#This Row],[DeliveryDate]]-Orders[[#This Row],[OrderDate]]</f>
        <v>15</v>
      </c>
      <c r="I184" t="s">
        <v>3</v>
      </c>
      <c r="J184" t="str">
        <f>_xlfn.XLOOKUP(Orders[[#This Row],[_SalesRepID]],'Sales team'!A:A,'Sales team'!B:B)</f>
        <v>Shawn Wallace</v>
      </c>
      <c r="K184">
        <v>18</v>
      </c>
      <c r="L184">
        <v>40</v>
      </c>
      <c r="M184">
        <v>260</v>
      </c>
      <c r="N184" t="str">
        <f>_xlfn.XLOOKUP(Orders[[#This Row],[_ProductID]],Products!A:A,Products!C:C)</f>
        <v>Outdoor</v>
      </c>
      <c r="O184">
        <v>18</v>
      </c>
      <c r="P184">
        <v>0.05</v>
      </c>
      <c r="Q184" s="2">
        <v>2318.2000000000003</v>
      </c>
      <c r="R184" s="2">
        <v>1414.1020000000001</v>
      </c>
      <c r="S184" s="2">
        <v>6606.87</v>
      </c>
      <c r="T184" s="2">
        <v>2364.5639999999994</v>
      </c>
    </row>
    <row r="185" spans="1:20" x14ac:dyDescent="0.25">
      <c r="A185" t="s">
        <v>7812</v>
      </c>
      <c r="B185" t="s">
        <v>8</v>
      </c>
      <c r="C185" t="s">
        <v>15</v>
      </c>
      <c r="D185" s="1">
        <v>44100</v>
      </c>
      <c r="E185" s="1">
        <v>44173</v>
      </c>
      <c r="F185" s="1">
        <v>44182</v>
      </c>
      <c r="G185" s="1">
        <v>44188</v>
      </c>
      <c r="H185" s="13">
        <f>Orders[[#This Row],[DeliveryDate]]-Orders[[#This Row],[OrderDate]]</f>
        <v>15</v>
      </c>
      <c r="I185" t="s">
        <v>3</v>
      </c>
      <c r="J185" t="str">
        <f>_xlfn.XLOOKUP(Orders[[#This Row],[_SalesRepID]],'Sales team'!A:A,'Sales team'!B:B)</f>
        <v>Douglas Tucker</v>
      </c>
      <c r="K185">
        <v>23</v>
      </c>
      <c r="L185">
        <v>37</v>
      </c>
      <c r="M185">
        <v>19</v>
      </c>
      <c r="N185" t="str">
        <f>_xlfn.XLOOKUP(Orders[[#This Row],[_ProductID]],Products!A:A,Products!C:C)</f>
        <v>Home décor</v>
      </c>
      <c r="O185">
        <v>23</v>
      </c>
      <c r="P185">
        <v>0.1</v>
      </c>
      <c r="Q185" s="2">
        <v>5299.7</v>
      </c>
      <c r="R185" s="2">
        <v>3444.8049999999998</v>
      </c>
      <c r="S185" s="2">
        <v>33388.11</v>
      </c>
      <c r="T185" s="2">
        <v>9274.4750000000022</v>
      </c>
    </row>
    <row r="186" spans="1:20" x14ac:dyDescent="0.25">
      <c r="A186" t="s">
        <v>7813</v>
      </c>
      <c r="B186" t="s">
        <v>1</v>
      </c>
      <c r="C186" t="s">
        <v>25</v>
      </c>
      <c r="D186" s="1">
        <v>44000</v>
      </c>
      <c r="E186" s="1">
        <v>44173</v>
      </c>
      <c r="F186" s="1">
        <v>44178</v>
      </c>
      <c r="G186" s="1">
        <v>44186</v>
      </c>
      <c r="H186" s="13">
        <f>Orders[[#This Row],[DeliveryDate]]-Orders[[#This Row],[OrderDate]]</f>
        <v>13</v>
      </c>
      <c r="I186" t="s">
        <v>3</v>
      </c>
      <c r="J186" t="str">
        <f>_xlfn.XLOOKUP(Orders[[#This Row],[_SalesRepID]],'Sales team'!A:A,'Sales team'!B:B)</f>
        <v>Joshua Little</v>
      </c>
      <c r="K186">
        <v>11</v>
      </c>
      <c r="L186">
        <v>12</v>
      </c>
      <c r="M186">
        <v>356</v>
      </c>
      <c r="N186" t="str">
        <f>_xlfn.XLOOKUP(Orders[[#This Row],[_ProductID]],Products!A:A,Products!C:C)</f>
        <v>Home décor</v>
      </c>
      <c r="O186">
        <v>3</v>
      </c>
      <c r="P186">
        <v>0.2</v>
      </c>
      <c r="Q186" s="2">
        <v>2680</v>
      </c>
      <c r="R186" s="2">
        <v>1474.0000000000002</v>
      </c>
      <c r="S186" s="2">
        <v>17152</v>
      </c>
      <c r="T186" s="2">
        <v>5359.9999999999982</v>
      </c>
    </row>
    <row r="187" spans="1:20" x14ac:dyDescent="0.25">
      <c r="A187" t="s">
        <v>7814</v>
      </c>
      <c r="B187" t="s">
        <v>5</v>
      </c>
      <c r="C187" t="s">
        <v>13</v>
      </c>
      <c r="D187" s="1">
        <v>44100</v>
      </c>
      <c r="E187" s="1">
        <v>44173</v>
      </c>
      <c r="F187" s="1">
        <v>44180</v>
      </c>
      <c r="G187" s="1">
        <v>44197</v>
      </c>
      <c r="H187" s="13">
        <f>Orders[[#This Row],[DeliveryDate]]-Orders[[#This Row],[OrderDate]]</f>
        <v>24</v>
      </c>
      <c r="I187" t="s">
        <v>3</v>
      </c>
      <c r="J187" t="str">
        <f>_xlfn.XLOOKUP(Orders[[#This Row],[_SalesRepID]],'Sales team'!A:A,'Sales team'!B:B)</f>
        <v>Roger Alexander</v>
      </c>
      <c r="K187">
        <v>15</v>
      </c>
      <c r="L187">
        <v>38</v>
      </c>
      <c r="M187">
        <v>299</v>
      </c>
      <c r="N187" t="str">
        <f>_xlfn.XLOOKUP(Orders[[#This Row],[_ProductID]],Products!A:A,Products!C:C)</f>
        <v>Kitchen &amp; Dining</v>
      </c>
      <c r="O187">
        <v>16</v>
      </c>
      <c r="P187">
        <v>0.05</v>
      </c>
      <c r="Q187" s="2">
        <v>187.6</v>
      </c>
      <c r="R187" s="2">
        <v>123.816</v>
      </c>
      <c r="S187" s="2">
        <v>534.66</v>
      </c>
      <c r="T187" s="2">
        <v>163.21199999999999</v>
      </c>
    </row>
    <row r="188" spans="1:20" x14ac:dyDescent="0.25">
      <c r="A188" t="s">
        <v>7815</v>
      </c>
      <c r="B188" t="s">
        <v>1</v>
      </c>
      <c r="C188" t="s">
        <v>46</v>
      </c>
      <c r="D188" s="1">
        <v>44100</v>
      </c>
      <c r="E188" s="1">
        <v>44173</v>
      </c>
      <c r="F188" s="1">
        <v>44179</v>
      </c>
      <c r="G188" s="1">
        <v>44183</v>
      </c>
      <c r="H188" s="13">
        <f>Orders[[#This Row],[DeliveryDate]]-Orders[[#This Row],[OrderDate]]</f>
        <v>10</v>
      </c>
      <c r="I188" t="s">
        <v>3</v>
      </c>
      <c r="J188" t="str">
        <f>_xlfn.XLOOKUP(Orders[[#This Row],[_SalesRepID]],'Sales team'!A:A,'Sales team'!B:B)</f>
        <v>Jerry Green</v>
      </c>
      <c r="K188">
        <v>3</v>
      </c>
      <c r="L188">
        <v>14</v>
      </c>
      <c r="M188">
        <v>59</v>
      </c>
      <c r="N188" t="str">
        <f>_xlfn.XLOOKUP(Orders[[#This Row],[_ProductID]],Products!A:A,Products!C:C)</f>
        <v>Home décor</v>
      </c>
      <c r="O188">
        <v>23</v>
      </c>
      <c r="P188">
        <v>0.05</v>
      </c>
      <c r="Q188" s="2">
        <v>1688.4</v>
      </c>
      <c r="R188" s="2">
        <v>1418.2560000000001</v>
      </c>
      <c r="S188" s="2">
        <v>12831.84</v>
      </c>
      <c r="T188" s="2">
        <v>1485.7919999999995</v>
      </c>
    </row>
    <row r="189" spans="1:20" x14ac:dyDescent="0.25">
      <c r="A189" t="s">
        <v>7816</v>
      </c>
      <c r="B189" t="s">
        <v>1</v>
      </c>
      <c r="C189" t="s">
        <v>6</v>
      </c>
      <c r="D189" s="1">
        <v>44100</v>
      </c>
      <c r="E189" s="1">
        <v>44173</v>
      </c>
      <c r="F189" s="1">
        <v>44177</v>
      </c>
      <c r="G189" s="1">
        <v>44200</v>
      </c>
      <c r="H189" s="13">
        <f>Orders[[#This Row],[DeliveryDate]]-Orders[[#This Row],[OrderDate]]</f>
        <v>27</v>
      </c>
      <c r="I189" t="s">
        <v>3</v>
      </c>
      <c r="J189" t="str">
        <f>_xlfn.XLOOKUP(Orders[[#This Row],[_SalesRepID]],'Sales team'!A:A,'Sales team'!B:B)</f>
        <v>Keith Griffin</v>
      </c>
      <c r="K189">
        <v>2</v>
      </c>
      <c r="L189">
        <v>50</v>
      </c>
      <c r="M189">
        <v>147</v>
      </c>
      <c r="N189" t="str">
        <f>_xlfn.XLOOKUP(Orders[[#This Row],[_ProductID]],Products!A:A,Products!C:C)</f>
        <v>Home décor</v>
      </c>
      <c r="O189">
        <v>17</v>
      </c>
      <c r="P189">
        <v>0.15</v>
      </c>
      <c r="Q189" s="2">
        <v>6478.9000000000005</v>
      </c>
      <c r="R189" s="2">
        <v>4405.652000000001</v>
      </c>
      <c r="S189" s="2">
        <v>27535.325000000001</v>
      </c>
      <c r="T189" s="2">
        <v>5507.0649999999951</v>
      </c>
    </row>
    <row r="190" spans="1:20" x14ac:dyDescent="0.25">
      <c r="A190" t="s">
        <v>7817</v>
      </c>
      <c r="B190" t="s">
        <v>1</v>
      </c>
      <c r="C190" t="s">
        <v>15</v>
      </c>
      <c r="D190" s="1">
        <v>44000</v>
      </c>
      <c r="E190" s="1">
        <v>44173</v>
      </c>
      <c r="F190" s="1">
        <v>44198</v>
      </c>
      <c r="G190" s="1">
        <v>44190</v>
      </c>
      <c r="H190" s="13">
        <f>Orders[[#This Row],[DeliveryDate]]-Orders[[#This Row],[OrderDate]]</f>
        <v>17</v>
      </c>
      <c r="I190" t="s">
        <v>3</v>
      </c>
      <c r="J190" t="str">
        <f>_xlfn.XLOOKUP(Orders[[#This Row],[_SalesRepID]],'Sales team'!A:A,'Sales team'!B:B)</f>
        <v>Adam Hernandez</v>
      </c>
      <c r="K190">
        <v>1</v>
      </c>
      <c r="L190">
        <v>33</v>
      </c>
      <c r="M190">
        <v>13</v>
      </c>
      <c r="N190" t="str">
        <f>_xlfn.XLOOKUP(Orders[[#This Row],[_ProductID]],Products!A:A,Products!C:C)</f>
        <v>Kitchen &amp; Dining</v>
      </c>
      <c r="O190">
        <v>4</v>
      </c>
      <c r="P190">
        <v>7.4999999999999997E-2</v>
      </c>
      <c r="Q190" s="2">
        <v>3289.7000000000003</v>
      </c>
      <c r="R190" s="2">
        <v>2204.0990000000002</v>
      </c>
      <c r="S190" s="2">
        <v>18257.835000000003</v>
      </c>
      <c r="T190" s="2">
        <v>5033.2410000000018</v>
      </c>
    </row>
    <row r="191" spans="1:20" x14ac:dyDescent="0.25">
      <c r="A191" t="s">
        <v>7818</v>
      </c>
      <c r="B191" t="s">
        <v>10</v>
      </c>
      <c r="C191" t="s">
        <v>6</v>
      </c>
      <c r="D191" s="1">
        <v>44100</v>
      </c>
      <c r="E191" s="1">
        <v>44173</v>
      </c>
      <c r="F191" s="1">
        <v>44190</v>
      </c>
      <c r="G191" s="1">
        <v>44201</v>
      </c>
      <c r="H191" s="13">
        <f>Orders[[#This Row],[DeliveryDate]]-Orders[[#This Row],[OrderDate]]</f>
        <v>28</v>
      </c>
      <c r="I191" t="s">
        <v>3</v>
      </c>
      <c r="J191" t="str">
        <f>_xlfn.XLOOKUP(Orders[[#This Row],[_SalesRepID]],'Sales team'!A:A,'Sales team'!B:B)</f>
        <v>Patrick Graham</v>
      </c>
      <c r="K191">
        <v>25</v>
      </c>
      <c r="L191">
        <v>11</v>
      </c>
      <c r="M191">
        <v>186</v>
      </c>
      <c r="N191" t="str">
        <f>_xlfn.XLOOKUP(Orders[[#This Row],[_ProductID]],Products!A:A,Products!C:C)</f>
        <v>Electronics</v>
      </c>
      <c r="O191">
        <v>28</v>
      </c>
      <c r="P191">
        <v>7.4999999999999997E-2</v>
      </c>
      <c r="Q191" s="2">
        <v>268</v>
      </c>
      <c r="R191" s="2">
        <v>174.20000000000002</v>
      </c>
      <c r="S191" s="2">
        <v>1239.5</v>
      </c>
      <c r="T191" s="2">
        <v>368.49999999999989</v>
      </c>
    </row>
    <row r="192" spans="1:20" x14ac:dyDescent="0.25">
      <c r="A192" t="s">
        <v>7819</v>
      </c>
      <c r="B192" t="s">
        <v>5</v>
      </c>
      <c r="C192" t="s">
        <v>2</v>
      </c>
      <c r="D192" s="1">
        <v>44100</v>
      </c>
      <c r="E192" s="1">
        <v>44173</v>
      </c>
      <c r="F192" s="1">
        <v>44185</v>
      </c>
      <c r="G192" s="1">
        <v>44179</v>
      </c>
      <c r="H192" s="13">
        <f>Orders[[#This Row],[DeliveryDate]]-Orders[[#This Row],[OrderDate]]</f>
        <v>6</v>
      </c>
      <c r="I192" t="s">
        <v>3</v>
      </c>
      <c r="J192" t="str">
        <f>_xlfn.XLOOKUP(Orders[[#This Row],[_SalesRepID]],'Sales team'!A:A,'Sales team'!B:B)</f>
        <v>Todd Roberts</v>
      </c>
      <c r="K192">
        <v>13</v>
      </c>
      <c r="L192">
        <v>3</v>
      </c>
      <c r="M192">
        <v>244</v>
      </c>
      <c r="N192" t="str">
        <f>_xlfn.XLOOKUP(Orders[[#This Row],[_ProductID]],Products!A:A,Products!C:C)</f>
        <v>Electronics</v>
      </c>
      <c r="O192">
        <v>47</v>
      </c>
      <c r="P192">
        <v>0.05</v>
      </c>
      <c r="Q192" s="2">
        <v>207.70000000000002</v>
      </c>
      <c r="R192" s="2">
        <v>176.54500000000002</v>
      </c>
      <c r="S192" s="2">
        <v>1381.2049999999999</v>
      </c>
      <c r="T192" s="2">
        <v>145.38999999999987</v>
      </c>
    </row>
    <row r="193" spans="1:20" x14ac:dyDescent="0.25">
      <c r="A193" t="s">
        <v>7803</v>
      </c>
      <c r="B193" t="s">
        <v>5</v>
      </c>
      <c r="C193" t="s">
        <v>2</v>
      </c>
      <c r="D193" s="1">
        <v>44000</v>
      </c>
      <c r="E193" s="1">
        <v>44172</v>
      </c>
      <c r="F193" s="1">
        <v>44197</v>
      </c>
      <c r="G193" s="1">
        <v>44193</v>
      </c>
      <c r="H193" s="13">
        <f>Orders[[#This Row],[DeliveryDate]]-Orders[[#This Row],[OrderDate]]</f>
        <v>21</v>
      </c>
      <c r="I193" t="s">
        <v>3</v>
      </c>
      <c r="J193" t="str">
        <f>_xlfn.XLOOKUP(Orders[[#This Row],[_SalesRepID]],'Sales team'!A:A,'Sales team'!B:B)</f>
        <v>Paul Holmes</v>
      </c>
      <c r="K193">
        <v>14</v>
      </c>
      <c r="L193">
        <v>21</v>
      </c>
      <c r="M193">
        <v>232</v>
      </c>
      <c r="N193" t="str">
        <f>_xlfn.XLOOKUP(Orders[[#This Row],[_ProductID]],Products!A:A,Products!C:C)</f>
        <v>Furniture</v>
      </c>
      <c r="O193">
        <v>19</v>
      </c>
      <c r="P193">
        <v>0.4</v>
      </c>
      <c r="Q193" s="2">
        <v>1989.9</v>
      </c>
      <c r="R193" s="2">
        <v>1373.0309999999999</v>
      </c>
      <c r="S193" s="2">
        <v>9551.52</v>
      </c>
      <c r="T193" s="2">
        <v>-1432.7279999999992</v>
      </c>
    </row>
    <row r="194" spans="1:20" x14ac:dyDescent="0.25">
      <c r="A194" t="s">
        <v>7804</v>
      </c>
      <c r="B194" t="s">
        <v>5</v>
      </c>
      <c r="C194" t="s">
        <v>15</v>
      </c>
      <c r="D194" s="1">
        <v>44100</v>
      </c>
      <c r="E194" s="1">
        <v>44172</v>
      </c>
      <c r="F194" s="1">
        <v>44191</v>
      </c>
      <c r="G194" s="1">
        <v>44175</v>
      </c>
      <c r="H194" s="13">
        <f>Orders[[#This Row],[DeliveryDate]]-Orders[[#This Row],[OrderDate]]</f>
        <v>3</v>
      </c>
      <c r="I194" t="s">
        <v>3</v>
      </c>
      <c r="J194" t="str">
        <f>_xlfn.XLOOKUP(Orders[[#This Row],[_SalesRepID]],'Sales team'!A:A,'Sales team'!B:B)</f>
        <v>Paul Holmes</v>
      </c>
      <c r="K194">
        <v>14</v>
      </c>
      <c r="L194">
        <v>29</v>
      </c>
      <c r="M194">
        <v>20</v>
      </c>
      <c r="N194" t="str">
        <f>_xlfn.XLOOKUP(Orders[[#This Row],[_ProductID]],Products!A:A,Products!C:C)</f>
        <v>Kitchen &amp; Dining</v>
      </c>
      <c r="O194">
        <v>7</v>
      </c>
      <c r="P194">
        <v>0.15</v>
      </c>
      <c r="Q194" s="2">
        <v>1125.6000000000001</v>
      </c>
      <c r="R194" s="2">
        <v>866.7120000000001</v>
      </c>
      <c r="S194" s="2">
        <v>1913.5200000000002</v>
      </c>
      <c r="T194" s="2">
        <v>180.096</v>
      </c>
    </row>
    <row r="195" spans="1:20" x14ac:dyDescent="0.25">
      <c r="A195" t="s">
        <v>7805</v>
      </c>
      <c r="B195" t="s">
        <v>1</v>
      </c>
      <c r="C195" t="s">
        <v>15</v>
      </c>
      <c r="D195" s="1">
        <v>44100</v>
      </c>
      <c r="E195" s="1">
        <v>44172</v>
      </c>
      <c r="F195" s="1">
        <v>44194</v>
      </c>
      <c r="G195" s="1">
        <v>44181</v>
      </c>
      <c r="H195" s="13">
        <f>Orders[[#This Row],[DeliveryDate]]-Orders[[#This Row],[OrderDate]]</f>
        <v>9</v>
      </c>
      <c r="I195" t="s">
        <v>3</v>
      </c>
      <c r="J195" t="str">
        <f>_xlfn.XLOOKUP(Orders[[#This Row],[_SalesRepID]],'Sales team'!A:A,'Sales team'!B:B)</f>
        <v>Keith Griffin</v>
      </c>
      <c r="K195">
        <v>2</v>
      </c>
      <c r="L195">
        <v>12</v>
      </c>
      <c r="M195">
        <v>44</v>
      </c>
      <c r="N195" t="str">
        <f>_xlfn.XLOOKUP(Orders[[#This Row],[_ProductID]],Products!A:A,Products!C:C)</f>
        <v>Home décor</v>
      </c>
      <c r="O195">
        <v>27</v>
      </c>
      <c r="P195">
        <v>0.15</v>
      </c>
      <c r="Q195" s="2">
        <v>3571.1</v>
      </c>
      <c r="R195" s="2">
        <v>2499.77</v>
      </c>
      <c r="S195" s="2">
        <v>24283.48</v>
      </c>
      <c r="T195" s="2">
        <v>4285.32</v>
      </c>
    </row>
    <row r="196" spans="1:20" x14ac:dyDescent="0.25">
      <c r="A196" t="s">
        <v>7806</v>
      </c>
      <c r="B196" t="s">
        <v>10</v>
      </c>
      <c r="C196" t="s">
        <v>6</v>
      </c>
      <c r="D196" s="1">
        <v>44100</v>
      </c>
      <c r="E196" s="1">
        <v>44172</v>
      </c>
      <c r="F196" s="1">
        <v>44192</v>
      </c>
      <c r="G196" s="1">
        <v>44202</v>
      </c>
      <c r="H196" s="13">
        <f>Orders[[#This Row],[DeliveryDate]]-Orders[[#This Row],[OrderDate]]</f>
        <v>30</v>
      </c>
      <c r="I196" t="s">
        <v>3</v>
      </c>
      <c r="J196" t="str">
        <f>_xlfn.XLOOKUP(Orders[[#This Row],[_SalesRepID]],'Sales team'!A:A,'Sales team'!B:B)</f>
        <v>Carlos Miller</v>
      </c>
      <c r="K196">
        <v>28</v>
      </c>
      <c r="L196">
        <v>40</v>
      </c>
      <c r="M196">
        <v>135</v>
      </c>
      <c r="N196" t="str">
        <f>_xlfn.XLOOKUP(Orders[[#This Row],[_ProductID]],Products!A:A,Products!C:C)</f>
        <v>Kitchen &amp; Dining</v>
      </c>
      <c r="O196">
        <v>1</v>
      </c>
      <c r="P196">
        <v>7.4999999999999997E-2</v>
      </c>
      <c r="Q196" s="2">
        <v>2257.9</v>
      </c>
      <c r="R196" s="2">
        <v>1716.0040000000001</v>
      </c>
      <c r="S196" s="2">
        <v>16708.460000000003</v>
      </c>
      <c r="T196" s="2">
        <v>2980.4280000000017</v>
      </c>
    </row>
    <row r="197" spans="1:20" x14ac:dyDescent="0.25">
      <c r="A197" t="s">
        <v>7807</v>
      </c>
      <c r="B197" t="s">
        <v>5</v>
      </c>
      <c r="C197" t="s">
        <v>25</v>
      </c>
      <c r="D197" s="1">
        <v>44000</v>
      </c>
      <c r="E197" s="1">
        <v>44172</v>
      </c>
      <c r="F197" s="1">
        <v>44190</v>
      </c>
      <c r="G197" s="1">
        <v>44182</v>
      </c>
      <c r="H197" s="13">
        <f>Orders[[#This Row],[DeliveryDate]]-Orders[[#This Row],[OrderDate]]</f>
        <v>10</v>
      </c>
      <c r="I197" t="s">
        <v>3</v>
      </c>
      <c r="J197" t="str">
        <f>_xlfn.XLOOKUP(Orders[[#This Row],[_SalesRepID]],'Sales team'!A:A,'Sales team'!B:B)</f>
        <v>Nicholas Cunningham</v>
      </c>
      <c r="K197">
        <v>19</v>
      </c>
      <c r="L197">
        <v>35</v>
      </c>
      <c r="M197">
        <v>359</v>
      </c>
      <c r="N197" t="str">
        <f>_xlfn.XLOOKUP(Orders[[#This Row],[_ProductID]],Products!A:A,Products!C:C)</f>
        <v>Home décor</v>
      </c>
      <c r="O197">
        <v>17</v>
      </c>
      <c r="P197">
        <v>7.4999999999999997E-2</v>
      </c>
      <c r="Q197" s="2">
        <v>2237.8000000000002</v>
      </c>
      <c r="R197" s="2">
        <v>1230.7900000000002</v>
      </c>
      <c r="S197" s="2">
        <v>8279.86</v>
      </c>
      <c r="T197" s="2">
        <v>3356.7</v>
      </c>
    </row>
    <row r="198" spans="1:20" x14ac:dyDescent="0.25">
      <c r="A198" t="s">
        <v>7808</v>
      </c>
      <c r="B198" t="s">
        <v>8</v>
      </c>
      <c r="C198" t="s">
        <v>15</v>
      </c>
      <c r="D198" s="1">
        <v>44100</v>
      </c>
      <c r="E198" s="1">
        <v>44172</v>
      </c>
      <c r="F198" s="1">
        <v>44183</v>
      </c>
      <c r="G198" s="1">
        <v>44195</v>
      </c>
      <c r="H198" s="13">
        <f>Orders[[#This Row],[DeliveryDate]]-Orders[[#This Row],[OrderDate]]</f>
        <v>23</v>
      </c>
      <c r="I198" t="s">
        <v>3</v>
      </c>
      <c r="J198" t="str">
        <f>_xlfn.XLOOKUP(Orders[[#This Row],[_SalesRepID]],'Sales team'!A:A,'Sales team'!B:B)</f>
        <v>Joe Price</v>
      </c>
      <c r="K198">
        <v>22</v>
      </c>
      <c r="L198">
        <v>32</v>
      </c>
      <c r="M198">
        <v>14</v>
      </c>
      <c r="N198" t="str">
        <f>_xlfn.XLOOKUP(Orders[[#This Row],[_ProductID]],Products!A:A,Products!C:C)</f>
        <v>Furniture</v>
      </c>
      <c r="O198">
        <v>19</v>
      </c>
      <c r="P198">
        <v>0.05</v>
      </c>
      <c r="Q198" s="2">
        <v>261.3</v>
      </c>
      <c r="R198" s="2">
        <v>104.52000000000001</v>
      </c>
      <c r="S198" s="2">
        <v>992.93999999999994</v>
      </c>
      <c r="T198" s="2">
        <v>574.8599999999999</v>
      </c>
    </row>
    <row r="199" spans="1:20" x14ac:dyDescent="0.25">
      <c r="A199" t="s">
        <v>7809</v>
      </c>
      <c r="B199" t="s">
        <v>1</v>
      </c>
      <c r="C199" t="s">
        <v>6</v>
      </c>
      <c r="D199" s="1">
        <v>44100</v>
      </c>
      <c r="E199" s="1">
        <v>44172</v>
      </c>
      <c r="F199" s="1">
        <v>44184</v>
      </c>
      <c r="G199" s="1">
        <v>44183</v>
      </c>
      <c r="H199" s="13">
        <f>Orders[[#This Row],[DeliveryDate]]-Orders[[#This Row],[OrderDate]]</f>
        <v>11</v>
      </c>
      <c r="I199" t="s">
        <v>3</v>
      </c>
      <c r="J199" t="str">
        <f>_xlfn.XLOOKUP(Orders[[#This Row],[_SalesRepID]],'Sales team'!A:A,'Sales team'!B:B)</f>
        <v>Jerry Green</v>
      </c>
      <c r="K199">
        <v>3</v>
      </c>
      <c r="L199">
        <v>23</v>
      </c>
      <c r="M199">
        <v>138</v>
      </c>
      <c r="N199" t="str">
        <f>_xlfn.XLOOKUP(Orders[[#This Row],[_ProductID]],Products!A:A,Products!C:C)</f>
        <v>Home décor</v>
      </c>
      <c r="O199">
        <v>24</v>
      </c>
      <c r="P199">
        <v>7.4999999999999997E-2</v>
      </c>
      <c r="Q199" s="2">
        <v>6090.3</v>
      </c>
      <c r="R199" s="2">
        <v>3532.3739999999998</v>
      </c>
      <c r="S199" s="2">
        <v>39434.692499999997</v>
      </c>
      <c r="T199" s="2">
        <v>14708.074499999999</v>
      </c>
    </row>
    <row r="200" spans="1:20" x14ac:dyDescent="0.25">
      <c r="A200" t="s">
        <v>7810</v>
      </c>
      <c r="B200" t="s">
        <v>5</v>
      </c>
      <c r="C200" t="s">
        <v>6</v>
      </c>
      <c r="D200" s="1">
        <v>44100</v>
      </c>
      <c r="E200" s="1">
        <v>44172</v>
      </c>
      <c r="F200" s="1">
        <v>44184</v>
      </c>
      <c r="G200" s="1">
        <v>44193</v>
      </c>
      <c r="H200" s="13">
        <f>Orders[[#This Row],[DeliveryDate]]-Orders[[#This Row],[OrderDate]]</f>
        <v>21</v>
      </c>
      <c r="I200" t="s">
        <v>3</v>
      </c>
      <c r="J200" t="str">
        <f>_xlfn.XLOOKUP(Orders[[#This Row],[_SalesRepID]],'Sales team'!A:A,'Sales team'!B:B)</f>
        <v>Paul Holmes</v>
      </c>
      <c r="K200">
        <v>14</v>
      </c>
      <c r="L200">
        <v>48</v>
      </c>
      <c r="M200">
        <v>88</v>
      </c>
      <c r="N200" t="str">
        <f>_xlfn.XLOOKUP(Orders[[#This Row],[_ProductID]],Products!A:A,Products!C:C)</f>
        <v>Kitchen &amp; Dining</v>
      </c>
      <c r="O200">
        <v>7</v>
      </c>
      <c r="P200">
        <v>0.1</v>
      </c>
      <c r="Q200" s="2">
        <v>2224.4</v>
      </c>
      <c r="R200" s="2">
        <v>1557.08</v>
      </c>
      <c r="S200" s="2">
        <v>10009.800000000001</v>
      </c>
      <c r="T200" s="2">
        <v>2224.4000000000015</v>
      </c>
    </row>
    <row r="201" spans="1:20" x14ac:dyDescent="0.25">
      <c r="A201" t="s">
        <v>7794</v>
      </c>
      <c r="B201" t="s">
        <v>1</v>
      </c>
      <c r="C201" t="s">
        <v>6</v>
      </c>
      <c r="D201" s="1">
        <v>44000</v>
      </c>
      <c r="E201" s="1">
        <v>44171</v>
      </c>
      <c r="F201" s="1">
        <v>44188</v>
      </c>
      <c r="G201" s="1">
        <v>44190</v>
      </c>
      <c r="H201" s="13">
        <f>Orders[[#This Row],[DeliveryDate]]-Orders[[#This Row],[OrderDate]]</f>
        <v>19</v>
      </c>
      <c r="I201" t="s">
        <v>3</v>
      </c>
      <c r="J201" t="str">
        <f>_xlfn.XLOOKUP(Orders[[#This Row],[_SalesRepID]],'Sales team'!A:A,'Sales team'!B:B)</f>
        <v>Jerry Green</v>
      </c>
      <c r="K201">
        <v>3</v>
      </c>
      <c r="L201">
        <v>30</v>
      </c>
      <c r="M201">
        <v>200</v>
      </c>
      <c r="N201" t="str">
        <f>_xlfn.XLOOKUP(Orders[[#This Row],[_ProductID]],Products!A:A,Products!C:C)</f>
        <v>Home décor</v>
      </c>
      <c r="O201">
        <v>11</v>
      </c>
      <c r="P201">
        <v>0.05</v>
      </c>
      <c r="Q201" s="2">
        <v>6123.8</v>
      </c>
      <c r="R201" s="2">
        <v>3123.1379999999999</v>
      </c>
      <c r="S201" s="2">
        <v>34905.660000000003</v>
      </c>
      <c r="T201" s="2">
        <v>16166.832000000002</v>
      </c>
    </row>
    <row r="202" spans="1:20" x14ac:dyDescent="0.25">
      <c r="A202" t="s">
        <v>7795</v>
      </c>
      <c r="B202" t="s">
        <v>5</v>
      </c>
      <c r="C202" t="s">
        <v>13</v>
      </c>
      <c r="D202" s="1">
        <v>44000</v>
      </c>
      <c r="E202" s="1">
        <v>44171</v>
      </c>
      <c r="F202" s="1">
        <v>44181</v>
      </c>
      <c r="G202" s="1">
        <v>44176</v>
      </c>
      <c r="H202" s="13">
        <f>Orders[[#This Row],[DeliveryDate]]-Orders[[#This Row],[OrderDate]]</f>
        <v>5</v>
      </c>
      <c r="I202" t="s">
        <v>3</v>
      </c>
      <c r="J202" t="str">
        <f>_xlfn.XLOOKUP(Orders[[#This Row],[_SalesRepID]],'Sales team'!A:A,'Sales team'!B:B)</f>
        <v>Roger Alexander</v>
      </c>
      <c r="K202">
        <v>15</v>
      </c>
      <c r="L202">
        <v>13</v>
      </c>
      <c r="M202">
        <v>282</v>
      </c>
      <c r="N202" t="str">
        <f>_xlfn.XLOOKUP(Orders[[#This Row],[_ProductID]],Products!A:A,Products!C:C)</f>
        <v>Outdoor</v>
      </c>
      <c r="O202">
        <v>18</v>
      </c>
      <c r="P202">
        <v>7.4999999999999997E-2</v>
      </c>
      <c r="Q202" s="2">
        <v>3966.4</v>
      </c>
      <c r="R202" s="2">
        <v>1745.2160000000001</v>
      </c>
      <c r="S202" s="2">
        <v>7337.84</v>
      </c>
      <c r="T202" s="2">
        <v>3847.4079999999999</v>
      </c>
    </row>
    <row r="203" spans="1:20" x14ac:dyDescent="0.25">
      <c r="A203" t="s">
        <v>7796</v>
      </c>
      <c r="B203" t="s">
        <v>1</v>
      </c>
      <c r="C203" t="s">
        <v>25</v>
      </c>
      <c r="D203" s="1">
        <v>44000</v>
      </c>
      <c r="E203" s="1">
        <v>44171</v>
      </c>
      <c r="F203" s="1">
        <v>44173</v>
      </c>
      <c r="G203" s="1">
        <v>44186</v>
      </c>
      <c r="H203" s="13">
        <f>Orders[[#This Row],[DeliveryDate]]-Orders[[#This Row],[OrderDate]]</f>
        <v>15</v>
      </c>
      <c r="I203" t="s">
        <v>3</v>
      </c>
      <c r="J203" t="str">
        <f>_xlfn.XLOOKUP(Orders[[#This Row],[_SalesRepID]],'Sales team'!A:A,'Sales team'!B:B)</f>
        <v>Keith Griffin</v>
      </c>
      <c r="K203">
        <v>2</v>
      </c>
      <c r="L203">
        <v>18</v>
      </c>
      <c r="M203">
        <v>346</v>
      </c>
      <c r="N203" t="str">
        <f>_xlfn.XLOOKUP(Orders[[#This Row],[_ProductID]],Products!A:A,Products!C:C)</f>
        <v>Home décor</v>
      </c>
      <c r="O203">
        <v>27</v>
      </c>
      <c r="P203">
        <v>0.15</v>
      </c>
      <c r="Q203" s="2">
        <v>227.8</v>
      </c>
      <c r="R203" s="2">
        <v>136.68</v>
      </c>
      <c r="S203" s="2">
        <v>387.26</v>
      </c>
      <c r="T203" s="2">
        <v>113.89999999999998</v>
      </c>
    </row>
    <row r="204" spans="1:20" x14ac:dyDescent="0.25">
      <c r="A204" t="s">
        <v>7797</v>
      </c>
      <c r="B204" t="s">
        <v>1</v>
      </c>
      <c r="C204" t="s">
        <v>15</v>
      </c>
      <c r="D204" s="1">
        <v>44000</v>
      </c>
      <c r="E204" s="1">
        <v>44171</v>
      </c>
      <c r="F204" s="1">
        <v>44193</v>
      </c>
      <c r="G204" s="1">
        <v>44181</v>
      </c>
      <c r="H204" s="13">
        <f>Orders[[#This Row],[DeliveryDate]]-Orders[[#This Row],[OrderDate]]</f>
        <v>10</v>
      </c>
      <c r="I204" t="s">
        <v>3</v>
      </c>
      <c r="J204" t="str">
        <f>_xlfn.XLOOKUP(Orders[[#This Row],[_SalesRepID]],'Sales team'!A:A,'Sales team'!B:B)</f>
        <v>Adam Hernandez</v>
      </c>
      <c r="K204">
        <v>1</v>
      </c>
      <c r="L204">
        <v>24</v>
      </c>
      <c r="M204">
        <v>26</v>
      </c>
      <c r="N204" t="str">
        <f>_xlfn.XLOOKUP(Orders[[#This Row],[_ProductID]],Products!A:A,Products!C:C)</f>
        <v>Electronics</v>
      </c>
      <c r="O204">
        <v>28</v>
      </c>
      <c r="P204">
        <v>0.3</v>
      </c>
      <c r="Q204" s="2">
        <v>3966.4</v>
      </c>
      <c r="R204" s="2">
        <v>2062.5280000000002</v>
      </c>
      <c r="S204" s="2">
        <v>13882.4</v>
      </c>
      <c r="T204" s="2">
        <v>3569.7599999999984</v>
      </c>
    </row>
    <row r="205" spans="1:20" x14ac:dyDescent="0.25">
      <c r="A205" t="s">
        <v>7798</v>
      </c>
      <c r="B205" t="s">
        <v>5</v>
      </c>
      <c r="C205" t="s">
        <v>46</v>
      </c>
      <c r="D205" s="1">
        <v>44100</v>
      </c>
      <c r="E205" s="1">
        <v>44171</v>
      </c>
      <c r="F205" s="1">
        <v>44193</v>
      </c>
      <c r="G205" s="1">
        <v>44176</v>
      </c>
      <c r="H205" s="13">
        <f>Orders[[#This Row],[DeliveryDate]]-Orders[[#This Row],[OrderDate]]</f>
        <v>5</v>
      </c>
      <c r="I205" t="s">
        <v>3</v>
      </c>
      <c r="J205" t="str">
        <f>_xlfn.XLOOKUP(Orders[[#This Row],[_SalesRepID]],'Sales team'!A:A,'Sales team'!B:B)</f>
        <v>Roger Alexander</v>
      </c>
      <c r="K205">
        <v>15</v>
      </c>
      <c r="L205">
        <v>39</v>
      </c>
      <c r="M205">
        <v>61</v>
      </c>
      <c r="N205" t="str">
        <f>_xlfn.XLOOKUP(Orders[[#This Row],[_ProductID]],Products!A:A,Products!C:C)</f>
        <v>Furniture</v>
      </c>
      <c r="O205">
        <v>20</v>
      </c>
      <c r="P205">
        <v>7.4999999999999997E-2</v>
      </c>
      <c r="Q205" s="2">
        <v>6425.3</v>
      </c>
      <c r="R205" s="2">
        <v>5204.4930000000004</v>
      </c>
      <c r="S205" s="2">
        <v>17830.2075</v>
      </c>
      <c r="T205" s="2">
        <v>2216.7284999999993</v>
      </c>
    </row>
    <row r="206" spans="1:20" x14ac:dyDescent="0.25">
      <c r="A206" t="s">
        <v>7799</v>
      </c>
      <c r="B206" t="s">
        <v>1</v>
      </c>
      <c r="C206" t="s">
        <v>15</v>
      </c>
      <c r="D206" s="1">
        <v>44000</v>
      </c>
      <c r="E206" s="1">
        <v>44171</v>
      </c>
      <c r="F206" s="1">
        <v>44184</v>
      </c>
      <c r="G206" s="1">
        <v>44176</v>
      </c>
      <c r="H206" s="13">
        <f>Orders[[#This Row],[DeliveryDate]]-Orders[[#This Row],[OrderDate]]</f>
        <v>5</v>
      </c>
      <c r="I206" t="s">
        <v>3</v>
      </c>
      <c r="J206" t="str">
        <f>_xlfn.XLOOKUP(Orders[[#This Row],[_SalesRepID]],'Sales team'!A:A,'Sales team'!B:B)</f>
        <v>George Lewis</v>
      </c>
      <c r="K206">
        <v>8</v>
      </c>
      <c r="L206">
        <v>47</v>
      </c>
      <c r="M206">
        <v>49</v>
      </c>
      <c r="N206" t="str">
        <f>_xlfn.XLOOKUP(Orders[[#This Row],[_ProductID]],Products!A:A,Products!C:C)</f>
        <v>Furniture</v>
      </c>
      <c r="O206">
        <v>5</v>
      </c>
      <c r="P206">
        <v>0.2</v>
      </c>
      <c r="Q206" s="2">
        <v>5051.8</v>
      </c>
      <c r="R206" s="2">
        <v>3081.598</v>
      </c>
      <c r="S206" s="2">
        <v>28290.080000000002</v>
      </c>
      <c r="T206" s="2">
        <v>6718.8940000000002</v>
      </c>
    </row>
    <row r="207" spans="1:20" x14ac:dyDescent="0.25">
      <c r="A207" t="s">
        <v>7800</v>
      </c>
      <c r="B207" t="s">
        <v>10</v>
      </c>
      <c r="C207" t="s">
        <v>6</v>
      </c>
      <c r="D207" s="1">
        <v>44000</v>
      </c>
      <c r="E207" s="1">
        <v>44171</v>
      </c>
      <c r="F207" s="1">
        <v>44193</v>
      </c>
      <c r="G207" s="1">
        <v>44187</v>
      </c>
      <c r="H207" s="13">
        <f>Orders[[#This Row],[DeliveryDate]]-Orders[[#This Row],[OrderDate]]</f>
        <v>16</v>
      </c>
      <c r="I207" t="s">
        <v>3</v>
      </c>
      <c r="J207" t="str">
        <f>_xlfn.XLOOKUP(Orders[[#This Row],[_SalesRepID]],'Sales team'!A:A,'Sales team'!B:B)</f>
        <v>Shawn Torres</v>
      </c>
      <c r="K207">
        <v>27</v>
      </c>
      <c r="L207">
        <v>36</v>
      </c>
      <c r="M207">
        <v>154</v>
      </c>
      <c r="N207" t="str">
        <f>_xlfn.XLOOKUP(Orders[[#This Row],[_ProductID]],Products!A:A,Products!C:C)</f>
        <v>Home décor</v>
      </c>
      <c r="O207">
        <v>35</v>
      </c>
      <c r="P207">
        <v>0.05</v>
      </c>
      <c r="Q207" s="2">
        <v>1313.2</v>
      </c>
      <c r="R207" s="2">
        <v>866.7120000000001</v>
      </c>
      <c r="S207" s="2">
        <v>2495.08</v>
      </c>
      <c r="T207" s="2">
        <v>761.65599999999972</v>
      </c>
    </row>
    <row r="208" spans="1:20" x14ac:dyDescent="0.25">
      <c r="A208" t="s">
        <v>7801</v>
      </c>
      <c r="B208" t="s">
        <v>1</v>
      </c>
      <c r="C208" t="s">
        <v>46</v>
      </c>
      <c r="D208" s="1">
        <v>44100</v>
      </c>
      <c r="E208" s="1">
        <v>44171</v>
      </c>
      <c r="F208" s="1">
        <v>44185</v>
      </c>
      <c r="G208" s="1">
        <v>44193</v>
      </c>
      <c r="H208" s="13">
        <f>Orders[[#This Row],[DeliveryDate]]-Orders[[#This Row],[OrderDate]]</f>
        <v>22</v>
      </c>
      <c r="I208" t="s">
        <v>3</v>
      </c>
      <c r="J208" t="str">
        <f>_xlfn.XLOOKUP(Orders[[#This Row],[_SalesRepID]],'Sales team'!A:A,'Sales team'!B:B)</f>
        <v>Adam Hernandez</v>
      </c>
      <c r="K208">
        <v>1</v>
      </c>
      <c r="L208">
        <v>19</v>
      </c>
      <c r="M208">
        <v>67</v>
      </c>
      <c r="N208" t="str">
        <f>_xlfn.XLOOKUP(Orders[[#This Row],[_ProductID]],Products!A:A,Products!C:C)</f>
        <v>Kitchen &amp; Dining</v>
      </c>
      <c r="O208">
        <v>8</v>
      </c>
      <c r="P208">
        <v>0.15</v>
      </c>
      <c r="Q208" s="2">
        <v>904.5</v>
      </c>
      <c r="R208" s="2">
        <v>506.52000000000004</v>
      </c>
      <c r="S208" s="2">
        <v>1537.6499999999999</v>
      </c>
      <c r="T208" s="2">
        <v>524.60999999999979</v>
      </c>
    </row>
    <row r="209" spans="1:20" x14ac:dyDescent="0.25">
      <c r="A209" t="s">
        <v>7802</v>
      </c>
      <c r="B209" t="s">
        <v>5</v>
      </c>
      <c r="C209" t="s">
        <v>6</v>
      </c>
      <c r="D209" s="1">
        <v>44000</v>
      </c>
      <c r="E209" s="1">
        <v>44171</v>
      </c>
      <c r="F209" s="1">
        <v>44191</v>
      </c>
      <c r="G209" s="1">
        <v>44188</v>
      </c>
      <c r="H209" s="13">
        <f>Orders[[#This Row],[DeliveryDate]]-Orders[[#This Row],[OrderDate]]</f>
        <v>17</v>
      </c>
      <c r="I209" t="s">
        <v>3</v>
      </c>
      <c r="J209" t="str">
        <f>_xlfn.XLOOKUP(Orders[[#This Row],[_SalesRepID]],'Sales team'!A:A,'Sales team'!B:B)</f>
        <v>Nicholas Cunningham</v>
      </c>
      <c r="K209">
        <v>19</v>
      </c>
      <c r="L209">
        <v>20</v>
      </c>
      <c r="M209">
        <v>168</v>
      </c>
      <c r="N209" t="str">
        <f>_xlfn.XLOOKUP(Orders[[#This Row],[_ProductID]],Products!A:A,Products!C:C)</f>
        <v>Home décor</v>
      </c>
      <c r="O209">
        <v>26</v>
      </c>
      <c r="P209">
        <v>0.05</v>
      </c>
      <c r="Q209" s="2">
        <v>2740.3</v>
      </c>
      <c r="R209" s="2">
        <v>1671.5830000000001</v>
      </c>
      <c r="S209" s="2">
        <v>2603.2849999999999</v>
      </c>
      <c r="T209" s="2">
        <v>931.70199999999977</v>
      </c>
    </row>
    <row r="210" spans="1:20" x14ac:dyDescent="0.25">
      <c r="A210" t="s">
        <v>7783</v>
      </c>
      <c r="B210" t="s">
        <v>5</v>
      </c>
      <c r="C210" t="s">
        <v>25</v>
      </c>
      <c r="D210" s="1">
        <v>44100</v>
      </c>
      <c r="E210" s="1">
        <v>44170</v>
      </c>
      <c r="F210" s="1">
        <v>44186</v>
      </c>
      <c r="G210" s="1">
        <v>44186</v>
      </c>
      <c r="H210" s="13">
        <f>Orders[[#This Row],[DeliveryDate]]-Orders[[#This Row],[OrderDate]]</f>
        <v>16</v>
      </c>
      <c r="I210" t="s">
        <v>3</v>
      </c>
      <c r="J210" t="str">
        <f>_xlfn.XLOOKUP(Orders[[#This Row],[_SalesRepID]],'Sales team'!A:A,'Sales team'!B:B)</f>
        <v>Frank Brown</v>
      </c>
      <c r="K210">
        <v>17</v>
      </c>
      <c r="L210">
        <v>48</v>
      </c>
      <c r="M210">
        <v>351</v>
      </c>
      <c r="N210" t="str">
        <f>_xlfn.XLOOKUP(Orders[[#This Row],[_ProductID]],Products!A:A,Products!C:C)</f>
        <v>Furniture</v>
      </c>
      <c r="O210">
        <v>42</v>
      </c>
      <c r="P210">
        <v>0.3</v>
      </c>
      <c r="Q210" s="2">
        <v>3906.1</v>
      </c>
      <c r="R210" s="2">
        <v>1718.684</v>
      </c>
      <c r="S210" s="2">
        <v>21874.16</v>
      </c>
      <c r="T210" s="2">
        <v>8124.6880000000001</v>
      </c>
    </row>
    <row r="211" spans="1:20" x14ac:dyDescent="0.25">
      <c r="A211" t="s">
        <v>7784</v>
      </c>
      <c r="B211" t="s">
        <v>8</v>
      </c>
      <c r="C211" t="s">
        <v>25</v>
      </c>
      <c r="D211" s="1">
        <v>44100</v>
      </c>
      <c r="E211" s="1">
        <v>44170</v>
      </c>
      <c r="F211" s="1">
        <v>44172</v>
      </c>
      <c r="G211" s="1">
        <v>44175</v>
      </c>
      <c r="H211" s="13">
        <f>Orders[[#This Row],[DeliveryDate]]-Orders[[#This Row],[OrderDate]]</f>
        <v>5</v>
      </c>
      <c r="I211" t="s">
        <v>3</v>
      </c>
      <c r="J211" t="str">
        <f>_xlfn.XLOOKUP(Orders[[#This Row],[_SalesRepID]],'Sales team'!A:A,'Sales team'!B:B)</f>
        <v>Samuel Fowler</v>
      </c>
      <c r="K211">
        <v>21</v>
      </c>
      <c r="L211">
        <v>48</v>
      </c>
      <c r="M211">
        <v>347</v>
      </c>
      <c r="N211" t="str">
        <f>_xlfn.XLOOKUP(Orders[[#This Row],[_ProductID]],Products!A:A,Products!C:C)</f>
        <v>Home décor</v>
      </c>
      <c r="O211">
        <v>23</v>
      </c>
      <c r="P211">
        <v>0.05</v>
      </c>
      <c r="Q211" s="2">
        <v>1795.6000000000001</v>
      </c>
      <c r="R211" s="2">
        <v>718.24000000000012</v>
      </c>
      <c r="S211" s="2">
        <v>13646.56</v>
      </c>
      <c r="T211" s="2">
        <v>7900.6399999999985</v>
      </c>
    </row>
    <row r="212" spans="1:20" x14ac:dyDescent="0.25">
      <c r="A212" t="s">
        <v>7785</v>
      </c>
      <c r="B212" t="s">
        <v>1</v>
      </c>
      <c r="C212" t="s">
        <v>2</v>
      </c>
      <c r="D212" s="1">
        <v>44000</v>
      </c>
      <c r="E212" s="1">
        <v>44170</v>
      </c>
      <c r="F212" s="1">
        <v>44181</v>
      </c>
      <c r="G212" s="1">
        <v>44183</v>
      </c>
      <c r="H212" s="13">
        <f>Orders[[#This Row],[DeliveryDate]]-Orders[[#This Row],[OrderDate]]</f>
        <v>13</v>
      </c>
      <c r="I212" t="s">
        <v>3</v>
      </c>
      <c r="J212" t="str">
        <f>_xlfn.XLOOKUP(Orders[[#This Row],[_SalesRepID]],'Sales team'!A:A,'Sales team'!B:B)</f>
        <v>Carl Nguyen</v>
      </c>
      <c r="K212">
        <v>12</v>
      </c>
      <c r="L212">
        <v>43</v>
      </c>
      <c r="M212">
        <v>228</v>
      </c>
      <c r="N212" t="str">
        <f>_xlfn.XLOOKUP(Orders[[#This Row],[_ProductID]],Products!A:A,Products!C:C)</f>
        <v>Furniture</v>
      </c>
      <c r="O212">
        <v>38</v>
      </c>
      <c r="P212">
        <v>7.4999999999999997E-2</v>
      </c>
      <c r="Q212" s="2">
        <v>1956.4</v>
      </c>
      <c r="R212" s="2">
        <v>939.072</v>
      </c>
      <c r="S212" s="2">
        <v>1809.67</v>
      </c>
      <c r="T212" s="2">
        <v>870.59800000000007</v>
      </c>
    </row>
    <row r="213" spans="1:20" x14ac:dyDescent="0.25">
      <c r="A213" t="s">
        <v>7786</v>
      </c>
      <c r="B213" t="s">
        <v>1</v>
      </c>
      <c r="C213" t="s">
        <v>15</v>
      </c>
      <c r="D213" s="1">
        <v>44100</v>
      </c>
      <c r="E213" s="1">
        <v>44170</v>
      </c>
      <c r="F213" s="1">
        <v>44181</v>
      </c>
      <c r="G213" s="1">
        <v>44183</v>
      </c>
      <c r="H213" s="13">
        <f>Orders[[#This Row],[DeliveryDate]]-Orders[[#This Row],[OrderDate]]</f>
        <v>13</v>
      </c>
      <c r="I213" t="s">
        <v>3</v>
      </c>
      <c r="J213" t="str">
        <f>_xlfn.XLOOKUP(Orders[[#This Row],[_SalesRepID]],'Sales team'!A:A,'Sales team'!B:B)</f>
        <v>Shawn Cook</v>
      </c>
      <c r="K213">
        <v>7</v>
      </c>
      <c r="L213">
        <v>19</v>
      </c>
      <c r="M213">
        <v>37</v>
      </c>
      <c r="N213" t="str">
        <f>_xlfn.XLOOKUP(Orders[[#This Row],[_ProductID]],Products!A:A,Products!C:C)</f>
        <v>Outdoor</v>
      </c>
      <c r="O213">
        <v>10</v>
      </c>
      <c r="P213">
        <v>0.1</v>
      </c>
      <c r="Q213" s="2">
        <v>2613</v>
      </c>
      <c r="R213" s="2">
        <v>1620.06</v>
      </c>
      <c r="S213" s="2">
        <v>11758.5</v>
      </c>
      <c r="T213" s="2">
        <v>3658.2000000000007</v>
      </c>
    </row>
    <row r="214" spans="1:20" x14ac:dyDescent="0.25">
      <c r="A214" t="s">
        <v>7787</v>
      </c>
      <c r="B214" t="s">
        <v>8</v>
      </c>
      <c r="C214" t="s">
        <v>13</v>
      </c>
      <c r="D214" s="1">
        <v>44100</v>
      </c>
      <c r="E214" s="1">
        <v>44170</v>
      </c>
      <c r="F214" s="1">
        <v>44188</v>
      </c>
      <c r="G214" s="1">
        <v>44186</v>
      </c>
      <c r="H214" s="13">
        <f>Orders[[#This Row],[DeliveryDate]]-Orders[[#This Row],[OrderDate]]</f>
        <v>16</v>
      </c>
      <c r="I214" t="s">
        <v>3</v>
      </c>
      <c r="J214" t="str">
        <f>_xlfn.XLOOKUP(Orders[[#This Row],[_SalesRepID]],'Sales team'!A:A,'Sales team'!B:B)</f>
        <v>Roy Rice</v>
      </c>
      <c r="K214">
        <v>24</v>
      </c>
      <c r="L214">
        <v>11</v>
      </c>
      <c r="M214">
        <v>306</v>
      </c>
      <c r="N214" t="str">
        <f>_xlfn.XLOOKUP(Orders[[#This Row],[_ProductID]],Products!A:A,Products!C:C)</f>
        <v>Home décor</v>
      </c>
      <c r="O214">
        <v>36</v>
      </c>
      <c r="P214">
        <v>0.05</v>
      </c>
      <c r="Q214" s="2">
        <v>2499.1</v>
      </c>
      <c r="R214" s="2">
        <v>999.64</v>
      </c>
      <c r="S214" s="2">
        <v>11870.724999999999</v>
      </c>
      <c r="T214" s="2">
        <v>6872.5249999999987</v>
      </c>
    </row>
    <row r="215" spans="1:20" x14ac:dyDescent="0.25">
      <c r="A215" t="s">
        <v>7788</v>
      </c>
      <c r="B215" t="s">
        <v>5</v>
      </c>
      <c r="C215" t="s">
        <v>15</v>
      </c>
      <c r="D215" s="1">
        <v>44100</v>
      </c>
      <c r="E215" s="1">
        <v>44170</v>
      </c>
      <c r="F215" s="1">
        <v>44188</v>
      </c>
      <c r="G215" s="1">
        <v>44179</v>
      </c>
      <c r="H215" s="13">
        <f>Orders[[#This Row],[DeliveryDate]]-Orders[[#This Row],[OrderDate]]</f>
        <v>9</v>
      </c>
      <c r="I215" t="s">
        <v>3</v>
      </c>
      <c r="J215" t="str">
        <f>_xlfn.XLOOKUP(Orders[[#This Row],[_SalesRepID]],'Sales team'!A:A,'Sales team'!B:B)</f>
        <v>Roger Alexander</v>
      </c>
      <c r="K215">
        <v>15</v>
      </c>
      <c r="L215">
        <v>45</v>
      </c>
      <c r="M215">
        <v>21</v>
      </c>
      <c r="N215" t="str">
        <f>_xlfn.XLOOKUP(Orders[[#This Row],[_ProductID]],Products!A:A,Products!C:C)</f>
        <v>Electronics</v>
      </c>
      <c r="O215">
        <v>47</v>
      </c>
      <c r="P215">
        <v>0.4</v>
      </c>
      <c r="Q215" s="2">
        <v>5353.3</v>
      </c>
      <c r="R215" s="2">
        <v>3211.98</v>
      </c>
      <c r="S215" s="2">
        <v>16059.9</v>
      </c>
      <c r="T215" s="2">
        <v>0</v>
      </c>
    </row>
    <row r="216" spans="1:20" x14ac:dyDescent="0.25">
      <c r="A216" t="s">
        <v>7789</v>
      </c>
      <c r="B216" t="s">
        <v>8</v>
      </c>
      <c r="C216" t="s">
        <v>6</v>
      </c>
      <c r="D216" s="1">
        <v>44100</v>
      </c>
      <c r="E216" s="1">
        <v>44170</v>
      </c>
      <c r="F216" s="1">
        <v>44175</v>
      </c>
      <c r="G216" s="1">
        <v>44186</v>
      </c>
      <c r="H216" s="13">
        <f>Orders[[#This Row],[DeliveryDate]]-Orders[[#This Row],[OrderDate]]</f>
        <v>16</v>
      </c>
      <c r="I216" t="s">
        <v>3</v>
      </c>
      <c r="J216" t="str">
        <f>_xlfn.XLOOKUP(Orders[[#This Row],[_SalesRepID]],'Sales team'!A:A,'Sales team'!B:B)</f>
        <v>Roy Rice</v>
      </c>
      <c r="K216">
        <v>24</v>
      </c>
      <c r="L216">
        <v>50</v>
      </c>
      <c r="M216">
        <v>111</v>
      </c>
      <c r="N216" t="str">
        <f>_xlfn.XLOOKUP(Orders[[#This Row],[_ProductID]],Products!A:A,Products!C:C)</f>
        <v>Electronics</v>
      </c>
      <c r="O216">
        <v>47</v>
      </c>
      <c r="P216">
        <v>0.05</v>
      </c>
      <c r="Q216" s="2">
        <v>3999.9</v>
      </c>
      <c r="R216" s="2">
        <v>2759.931</v>
      </c>
      <c r="S216" s="2">
        <v>18999.524999999998</v>
      </c>
      <c r="T216" s="2">
        <v>5199.8699999999972</v>
      </c>
    </row>
    <row r="217" spans="1:20" x14ac:dyDescent="0.25">
      <c r="A217" t="s">
        <v>7790</v>
      </c>
      <c r="B217" t="s">
        <v>10</v>
      </c>
      <c r="C217" t="s">
        <v>6</v>
      </c>
      <c r="D217" s="1">
        <v>44100</v>
      </c>
      <c r="E217" s="1">
        <v>44170</v>
      </c>
      <c r="F217" s="1">
        <v>44196</v>
      </c>
      <c r="G217" s="1">
        <v>44187</v>
      </c>
      <c r="H217" s="13">
        <f>Orders[[#This Row],[DeliveryDate]]-Orders[[#This Row],[OrderDate]]</f>
        <v>17</v>
      </c>
      <c r="I217" t="s">
        <v>3</v>
      </c>
      <c r="J217" t="str">
        <f>_xlfn.XLOOKUP(Orders[[#This Row],[_SalesRepID]],'Sales team'!A:A,'Sales team'!B:B)</f>
        <v>Shawn Torres</v>
      </c>
      <c r="K217">
        <v>27</v>
      </c>
      <c r="L217">
        <v>13</v>
      </c>
      <c r="M217">
        <v>97</v>
      </c>
      <c r="N217" t="str">
        <f>_xlfn.XLOOKUP(Orders[[#This Row],[_ProductID]],Products!A:A,Products!C:C)</f>
        <v>Home décor</v>
      </c>
      <c r="O217">
        <v>26</v>
      </c>
      <c r="P217">
        <v>0.1</v>
      </c>
      <c r="Q217" s="2">
        <v>3999.9</v>
      </c>
      <c r="R217" s="2">
        <v>1839.9540000000002</v>
      </c>
      <c r="S217" s="2">
        <v>7199.8200000000006</v>
      </c>
      <c r="T217" s="2">
        <v>3519.9120000000003</v>
      </c>
    </row>
    <row r="218" spans="1:20" x14ac:dyDescent="0.25">
      <c r="A218" t="s">
        <v>7791</v>
      </c>
      <c r="B218" t="s">
        <v>8</v>
      </c>
      <c r="C218" t="s">
        <v>25</v>
      </c>
      <c r="D218" s="1">
        <v>44100</v>
      </c>
      <c r="E218" s="1">
        <v>44170</v>
      </c>
      <c r="F218" s="1">
        <v>44187</v>
      </c>
      <c r="G218" s="1">
        <v>44183</v>
      </c>
      <c r="H218" s="13">
        <f>Orders[[#This Row],[DeliveryDate]]-Orders[[#This Row],[OrderDate]]</f>
        <v>13</v>
      </c>
      <c r="I218" t="s">
        <v>3</v>
      </c>
      <c r="J218" t="str">
        <f>_xlfn.XLOOKUP(Orders[[#This Row],[_SalesRepID]],'Sales team'!A:A,'Sales team'!B:B)</f>
        <v>Douglas Tucker</v>
      </c>
      <c r="K218">
        <v>23</v>
      </c>
      <c r="L218">
        <v>48</v>
      </c>
      <c r="M218">
        <v>355</v>
      </c>
      <c r="N218" t="str">
        <f>_xlfn.XLOOKUP(Orders[[#This Row],[_ProductID]],Products!A:A,Products!C:C)</f>
        <v>Outdoor</v>
      </c>
      <c r="O218">
        <v>9</v>
      </c>
      <c r="P218">
        <v>0.05</v>
      </c>
      <c r="Q218" s="2">
        <v>194.3</v>
      </c>
      <c r="R218" s="2">
        <v>104.92200000000001</v>
      </c>
      <c r="S218" s="2">
        <v>1107.5100000000002</v>
      </c>
      <c r="T218" s="2">
        <v>477.97800000000018</v>
      </c>
    </row>
    <row r="219" spans="1:20" x14ac:dyDescent="0.25">
      <c r="A219" t="s">
        <v>7792</v>
      </c>
      <c r="B219" t="s">
        <v>5</v>
      </c>
      <c r="C219" t="s">
        <v>15</v>
      </c>
      <c r="D219" s="1">
        <v>44000</v>
      </c>
      <c r="E219" s="1">
        <v>44170</v>
      </c>
      <c r="F219" s="1">
        <v>44181</v>
      </c>
      <c r="G219" s="1">
        <v>44181</v>
      </c>
      <c r="H219" s="13">
        <f>Orders[[#This Row],[DeliveryDate]]-Orders[[#This Row],[OrderDate]]</f>
        <v>11</v>
      </c>
      <c r="I219" t="s">
        <v>3</v>
      </c>
      <c r="J219" t="str">
        <f>_xlfn.XLOOKUP(Orders[[#This Row],[_SalesRepID]],'Sales team'!A:A,'Sales team'!B:B)</f>
        <v>Todd Roberts</v>
      </c>
      <c r="K219">
        <v>13</v>
      </c>
      <c r="L219">
        <v>43</v>
      </c>
      <c r="M219">
        <v>12</v>
      </c>
      <c r="N219" t="str">
        <f>_xlfn.XLOOKUP(Orders[[#This Row],[_ProductID]],Products!A:A,Products!C:C)</f>
        <v>Home décor</v>
      </c>
      <c r="O219">
        <v>26</v>
      </c>
      <c r="P219">
        <v>0.1</v>
      </c>
      <c r="Q219" s="2">
        <v>931.30000000000007</v>
      </c>
      <c r="R219" s="2">
        <v>791.60500000000002</v>
      </c>
      <c r="S219" s="2">
        <v>2514.5100000000002</v>
      </c>
      <c r="T219" s="2">
        <v>139.69500000000016</v>
      </c>
    </row>
    <row r="220" spans="1:20" x14ac:dyDescent="0.25">
      <c r="A220" t="s">
        <v>7793</v>
      </c>
      <c r="B220" t="s">
        <v>8</v>
      </c>
      <c r="C220" t="s">
        <v>6</v>
      </c>
      <c r="D220" s="1">
        <v>44100</v>
      </c>
      <c r="E220" s="1">
        <v>44170</v>
      </c>
      <c r="F220" s="1">
        <v>44178</v>
      </c>
      <c r="G220" s="1">
        <v>44183</v>
      </c>
      <c r="H220" s="13">
        <f>Orders[[#This Row],[DeliveryDate]]-Orders[[#This Row],[OrderDate]]</f>
        <v>13</v>
      </c>
      <c r="I220" t="s">
        <v>3</v>
      </c>
      <c r="J220" t="str">
        <f>_xlfn.XLOOKUP(Orders[[#This Row],[_SalesRepID]],'Sales team'!A:A,'Sales team'!B:B)</f>
        <v>Douglas Tucker</v>
      </c>
      <c r="K220">
        <v>23</v>
      </c>
      <c r="L220">
        <v>44</v>
      </c>
      <c r="M220">
        <v>183</v>
      </c>
      <c r="N220" t="str">
        <f>_xlfn.XLOOKUP(Orders[[#This Row],[_ProductID]],Products!A:A,Products!C:C)</f>
        <v>Furniture</v>
      </c>
      <c r="O220">
        <v>5</v>
      </c>
      <c r="P220">
        <v>7.4999999999999997E-2</v>
      </c>
      <c r="Q220" s="2">
        <v>3872.6</v>
      </c>
      <c r="R220" s="2">
        <v>3020.6280000000002</v>
      </c>
      <c r="S220" s="2">
        <v>28657.24</v>
      </c>
      <c r="T220" s="2">
        <v>4492.2160000000003</v>
      </c>
    </row>
    <row r="221" spans="1:20" x14ac:dyDescent="0.25">
      <c r="A221" t="s">
        <v>7780</v>
      </c>
      <c r="B221" t="s">
        <v>1</v>
      </c>
      <c r="C221" t="s">
        <v>15</v>
      </c>
      <c r="D221" s="1">
        <v>44100</v>
      </c>
      <c r="E221" s="1">
        <v>44169</v>
      </c>
      <c r="F221" s="1">
        <v>44189</v>
      </c>
      <c r="G221" s="1">
        <v>44181</v>
      </c>
      <c r="H221" s="13">
        <f>Orders[[#This Row],[DeliveryDate]]-Orders[[#This Row],[OrderDate]]</f>
        <v>12</v>
      </c>
      <c r="I221" t="s">
        <v>3</v>
      </c>
      <c r="J221" t="str">
        <f>_xlfn.XLOOKUP(Orders[[#This Row],[_SalesRepID]],'Sales team'!A:A,'Sales team'!B:B)</f>
        <v>Shawn Cook</v>
      </c>
      <c r="K221">
        <v>7</v>
      </c>
      <c r="L221">
        <v>50</v>
      </c>
      <c r="M221">
        <v>23</v>
      </c>
      <c r="N221" t="str">
        <f>_xlfn.XLOOKUP(Orders[[#This Row],[_ProductID]],Products!A:A,Products!C:C)</f>
        <v>Home décor</v>
      </c>
      <c r="O221">
        <v>44</v>
      </c>
      <c r="P221">
        <v>0.05</v>
      </c>
      <c r="Q221" s="2">
        <v>180.9</v>
      </c>
      <c r="R221" s="2">
        <v>123.01200000000001</v>
      </c>
      <c r="S221" s="2">
        <v>515.56500000000005</v>
      </c>
      <c r="T221" s="2">
        <v>146.529</v>
      </c>
    </row>
    <row r="222" spans="1:20" x14ac:dyDescent="0.25">
      <c r="A222" t="s">
        <v>7781</v>
      </c>
      <c r="B222" t="s">
        <v>10</v>
      </c>
      <c r="C222" t="s">
        <v>6</v>
      </c>
      <c r="D222" s="1">
        <v>44100</v>
      </c>
      <c r="E222" s="1">
        <v>44169</v>
      </c>
      <c r="F222" s="1">
        <v>44195</v>
      </c>
      <c r="G222" s="1">
        <v>44181</v>
      </c>
      <c r="H222" s="13">
        <f>Orders[[#This Row],[DeliveryDate]]-Orders[[#This Row],[OrderDate]]</f>
        <v>12</v>
      </c>
      <c r="I222" t="s">
        <v>3</v>
      </c>
      <c r="J222" t="str">
        <f>_xlfn.XLOOKUP(Orders[[#This Row],[_SalesRepID]],'Sales team'!A:A,'Sales team'!B:B)</f>
        <v>Patrick Graham</v>
      </c>
      <c r="K222">
        <v>25</v>
      </c>
      <c r="L222">
        <v>46</v>
      </c>
      <c r="M222">
        <v>114</v>
      </c>
      <c r="N222" t="str">
        <f>_xlfn.XLOOKUP(Orders[[#This Row],[_ProductID]],Products!A:A,Products!C:C)</f>
        <v>Furniture</v>
      </c>
      <c r="O222">
        <v>38</v>
      </c>
      <c r="P222">
        <v>0.2</v>
      </c>
      <c r="Q222" s="2">
        <v>1058.6000000000001</v>
      </c>
      <c r="R222" s="2">
        <v>846.88000000000011</v>
      </c>
      <c r="S222" s="2">
        <v>5081.2800000000007</v>
      </c>
      <c r="T222" s="2">
        <v>0</v>
      </c>
    </row>
    <row r="223" spans="1:20" x14ac:dyDescent="0.25">
      <c r="A223" t="s">
        <v>7782</v>
      </c>
      <c r="B223" t="s">
        <v>5</v>
      </c>
      <c r="C223" t="s">
        <v>2</v>
      </c>
      <c r="D223" s="1">
        <v>44100</v>
      </c>
      <c r="E223" s="1">
        <v>44169</v>
      </c>
      <c r="F223" s="1">
        <v>44188</v>
      </c>
      <c r="G223" s="1">
        <v>44175</v>
      </c>
      <c r="H223" s="13">
        <f>Orders[[#This Row],[DeliveryDate]]-Orders[[#This Row],[OrderDate]]</f>
        <v>6</v>
      </c>
      <c r="I223" t="s">
        <v>3</v>
      </c>
      <c r="J223" t="str">
        <f>_xlfn.XLOOKUP(Orders[[#This Row],[_SalesRepID]],'Sales team'!A:A,'Sales team'!B:B)</f>
        <v>Nicholas Cunningham</v>
      </c>
      <c r="K223">
        <v>19</v>
      </c>
      <c r="L223">
        <v>16</v>
      </c>
      <c r="M223">
        <v>246</v>
      </c>
      <c r="N223" t="str">
        <f>_xlfn.XLOOKUP(Orders[[#This Row],[_ProductID]],Products!A:A,Products!C:C)</f>
        <v>Home décor</v>
      </c>
      <c r="O223">
        <v>39</v>
      </c>
      <c r="P223">
        <v>7.4999999999999997E-2</v>
      </c>
      <c r="Q223" s="2">
        <v>5922.8</v>
      </c>
      <c r="R223" s="2">
        <v>3849.82</v>
      </c>
      <c r="S223" s="2">
        <v>10957.18</v>
      </c>
      <c r="T223" s="2">
        <v>3257.54</v>
      </c>
    </row>
    <row r="224" spans="1:20" x14ac:dyDescent="0.25">
      <c r="A224" t="s">
        <v>7775</v>
      </c>
      <c r="B224" t="s">
        <v>10</v>
      </c>
      <c r="C224" t="s">
        <v>46</v>
      </c>
      <c r="D224" s="1">
        <v>44100</v>
      </c>
      <c r="E224" s="1">
        <v>44168</v>
      </c>
      <c r="F224" s="1">
        <v>44177</v>
      </c>
      <c r="G224" s="1">
        <v>44182</v>
      </c>
      <c r="H224" s="13">
        <f>Orders[[#This Row],[DeliveryDate]]-Orders[[#This Row],[OrderDate]]</f>
        <v>14</v>
      </c>
      <c r="I224" t="s">
        <v>3</v>
      </c>
      <c r="J224" t="str">
        <f>_xlfn.XLOOKUP(Orders[[#This Row],[_SalesRepID]],'Sales team'!A:A,'Sales team'!B:B)</f>
        <v>Donald Reynolds</v>
      </c>
      <c r="K224">
        <v>26</v>
      </c>
      <c r="L224">
        <v>45</v>
      </c>
      <c r="M224">
        <v>81</v>
      </c>
      <c r="N224" t="str">
        <f>_xlfn.XLOOKUP(Orders[[#This Row],[_ProductID]],Products!A:A,Products!C:C)</f>
        <v>Furniture</v>
      </c>
      <c r="O224">
        <v>38</v>
      </c>
      <c r="P224">
        <v>0.1</v>
      </c>
      <c r="Q224" s="2">
        <v>2894.4</v>
      </c>
      <c r="R224" s="2">
        <v>2373.4079999999999</v>
      </c>
      <c r="S224" s="2">
        <v>13024.800000000001</v>
      </c>
      <c r="T224" s="2">
        <v>1157.760000000002</v>
      </c>
    </row>
    <row r="225" spans="1:20" x14ac:dyDescent="0.25">
      <c r="A225" t="s">
        <v>7776</v>
      </c>
      <c r="B225" t="s">
        <v>5</v>
      </c>
      <c r="C225" t="s">
        <v>6</v>
      </c>
      <c r="D225" s="1">
        <v>44100</v>
      </c>
      <c r="E225" s="1">
        <v>44168</v>
      </c>
      <c r="F225" s="1">
        <v>44196</v>
      </c>
      <c r="G225" s="1">
        <v>44175</v>
      </c>
      <c r="H225" s="13">
        <f>Orders[[#This Row],[DeliveryDate]]-Orders[[#This Row],[OrderDate]]</f>
        <v>7</v>
      </c>
      <c r="I225" t="s">
        <v>3</v>
      </c>
      <c r="J225" t="str">
        <f>_xlfn.XLOOKUP(Orders[[#This Row],[_SalesRepID]],'Sales team'!A:A,'Sales team'!B:B)</f>
        <v>Paul Holmes</v>
      </c>
      <c r="K225">
        <v>14</v>
      </c>
      <c r="L225">
        <v>29</v>
      </c>
      <c r="M225">
        <v>110</v>
      </c>
      <c r="N225" t="str">
        <f>_xlfn.XLOOKUP(Orders[[#This Row],[_ProductID]],Products!A:A,Products!C:C)</f>
        <v>Outdoor</v>
      </c>
      <c r="O225">
        <v>10</v>
      </c>
      <c r="P225">
        <v>0.05</v>
      </c>
      <c r="Q225" s="2">
        <v>3993.2000000000003</v>
      </c>
      <c r="R225" s="2">
        <v>3114.6960000000004</v>
      </c>
      <c r="S225" s="2">
        <v>22761.239999999998</v>
      </c>
      <c r="T225" s="2">
        <v>4073.0639999999948</v>
      </c>
    </row>
    <row r="226" spans="1:20" x14ac:dyDescent="0.25">
      <c r="A226" t="s">
        <v>7777</v>
      </c>
      <c r="B226" t="s">
        <v>5</v>
      </c>
      <c r="C226" t="s">
        <v>2</v>
      </c>
      <c r="D226" s="1">
        <v>44000</v>
      </c>
      <c r="E226" s="1">
        <v>44168</v>
      </c>
      <c r="F226" s="1">
        <v>44175</v>
      </c>
      <c r="G226" s="1">
        <v>44180</v>
      </c>
      <c r="H226" s="13">
        <f>Orders[[#This Row],[DeliveryDate]]-Orders[[#This Row],[OrderDate]]</f>
        <v>12</v>
      </c>
      <c r="I226" t="s">
        <v>3</v>
      </c>
      <c r="J226" t="str">
        <f>_xlfn.XLOOKUP(Orders[[#This Row],[_SalesRepID]],'Sales team'!A:A,'Sales team'!B:B)</f>
        <v>Todd Roberts</v>
      </c>
      <c r="K226">
        <v>13</v>
      </c>
      <c r="L226">
        <v>3</v>
      </c>
      <c r="M226">
        <v>228</v>
      </c>
      <c r="N226" t="str">
        <f>_xlfn.XLOOKUP(Orders[[#This Row],[_ProductID]],Products!A:A,Products!C:C)</f>
        <v>Furniture</v>
      </c>
      <c r="O226">
        <v>34</v>
      </c>
      <c r="P226">
        <v>7.4999999999999997E-2</v>
      </c>
      <c r="Q226" s="2">
        <v>1768.8</v>
      </c>
      <c r="R226" s="2">
        <v>884.4</v>
      </c>
      <c r="S226" s="2">
        <v>4908.42</v>
      </c>
      <c r="T226" s="2">
        <v>2255.2200000000003</v>
      </c>
    </row>
    <row r="227" spans="1:20" x14ac:dyDescent="0.25">
      <c r="A227" t="s">
        <v>7778</v>
      </c>
      <c r="B227" t="s">
        <v>8</v>
      </c>
      <c r="C227" t="s">
        <v>6</v>
      </c>
      <c r="D227" s="1">
        <v>44000</v>
      </c>
      <c r="E227" s="1">
        <v>44168</v>
      </c>
      <c r="F227" s="1">
        <v>44188</v>
      </c>
      <c r="G227" s="1">
        <v>44186</v>
      </c>
      <c r="H227" s="13">
        <f>Orders[[#This Row],[DeliveryDate]]-Orders[[#This Row],[OrderDate]]</f>
        <v>18</v>
      </c>
      <c r="I227" t="s">
        <v>3</v>
      </c>
      <c r="J227" t="str">
        <f>_xlfn.XLOOKUP(Orders[[#This Row],[_SalesRepID]],'Sales team'!A:A,'Sales team'!B:B)</f>
        <v>Samuel Fowler</v>
      </c>
      <c r="K227">
        <v>21</v>
      </c>
      <c r="L227">
        <v>50</v>
      </c>
      <c r="M227">
        <v>153</v>
      </c>
      <c r="N227" t="str">
        <f>_xlfn.XLOOKUP(Orders[[#This Row],[_ProductID]],Products!A:A,Products!C:C)</f>
        <v>Home décor</v>
      </c>
      <c r="O227">
        <v>30</v>
      </c>
      <c r="P227">
        <v>7.4999999999999997E-2</v>
      </c>
      <c r="Q227" s="2">
        <v>850.9</v>
      </c>
      <c r="R227" s="2">
        <v>433.959</v>
      </c>
      <c r="S227" s="2">
        <v>3935.4125000000004</v>
      </c>
      <c r="T227" s="2">
        <v>1765.6175000000003</v>
      </c>
    </row>
    <row r="228" spans="1:20" x14ac:dyDescent="0.25">
      <c r="A228" t="s">
        <v>7779</v>
      </c>
      <c r="B228" t="s">
        <v>8</v>
      </c>
      <c r="C228" t="s">
        <v>6</v>
      </c>
      <c r="D228" s="1">
        <v>44100</v>
      </c>
      <c r="E228" s="1">
        <v>44168</v>
      </c>
      <c r="F228" s="1">
        <v>44180</v>
      </c>
      <c r="G228" s="1">
        <v>44179</v>
      </c>
      <c r="H228" s="13">
        <f>Orders[[#This Row],[DeliveryDate]]-Orders[[#This Row],[OrderDate]]</f>
        <v>11</v>
      </c>
      <c r="I228" t="s">
        <v>3</v>
      </c>
      <c r="J228" t="str">
        <f>_xlfn.XLOOKUP(Orders[[#This Row],[_SalesRepID]],'Sales team'!A:A,'Sales team'!B:B)</f>
        <v>Roy Rice</v>
      </c>
      <c r="K228">
        <v>24</v>
      </c>
      <c r="L228">
        <v>11</v>
      </c>
      <c r="M228">
        <v>162</v>
      </c>
      <c r="N228" t="str">
        <f>_xlfn.XLOOKUP(Orders[[#This Row],[_ProductID]],Products!A:A,Products!C:C)</f>
        <v>Home décor</v>
      </c>
      <c r="O228">
        <v>26</v>
      </c>
      <c r="P228">
        <v>0.1</v>
      </c>
      <c r="Q228" s="2">
        <v>3604.6</v>
      </c>
      <c r="R228" s="2">
        <v>2379.0360000000001</v>
      </c>
      <c r="S228" s="2">
        <v>6488.28</v>
      </c>
      <c r="T228" s="2">
        <v>1730.2079999999996</v>
      </c>
    </row>
    <row r="229" spans="1:20" x14ac:dyDescent="0.25">
      <c r="A229" t="s">
        <v>7763</v>
      </c>
      <c r="B229" t="s">
        <v>5</v>
      </c>
      <c r="C229" t="s">
        <v>46</v>
      </c>
      <c r="D229" s="1">
        <v>44000</v>
      </c>
      <c r="E229" s="1">
        <v>44167</v>
      </c>
      <c r="F229" s="1">
        <v>44174</v>
      </c>
      <c r="G229" s="1">
        <v>44183</v>
      </c>
      <c r="H229" s="13">
        <f>Orders[[#This Row],[DeliveryDate]]-Orders[[#This Row],[OrderDate]]</f>
        <v>16</v>
      </c>
      <c r="I229" t="s">
        <v>3</v>
      </c>
      <c r="J229" t="str">
        <f>_xlfn.XLOOKUP(Orders[[#This Row],[_SalesRepID]],'Sales team'!A:A,'Sales team'!B:B)</f>
        <v>Todd Roberts</v>
      </c>
      <c r="K229">
        <v>13</v>
      </c>
      <c r="L229">
        <v>49</v>
      </c>
      <c r="M229">
        <v>64</v>
      </c>
      <c r="N229" t="str">
        <f>_xlfn.XLOOKUP(Orders[[#This Row],[_ProductID]],Products!A:A,Products!C:C)</f>
        <v>Home décor</v>
      </c>
      <c r="O229">
        <v>11</v>
      </c>
      <c r="P229">
        <v>0.2</v>
      </c>
      <c r="Q229" s="2">
        <v>1018.4</v>
      </c>
      <c r="R229" s="2">
        <v>448.096</v>
      </c>
      <c r="S229" s="2">
        <v>2444.16</v>
      </c>
      <c r="T229" s="2">
        <v>1099.8719999999998</v>
      </c>
    </row>
    <row r="230" spans="1:20" x14ac:dyDescent="0.25">
      <c r="A230" t="s">
        <v>7764</v>
      </c>
      <c r="B230" t="s">
        <v>10</v>
      </c>
      <c r="C230" t="s">
        <v>15</v>
      </c>
      <c r="D230" s="1">
        <v>44000</v>
      </c>
      <c r="E230" s="1">
        <v>44167</v>
      </c>
      <c r="F230" s="1">
        <v>44189</v>
      </c>
      <c r="G230" s="1">
        <v>44182</v>
      </c>
      <c r="H230" s="13">
        <f>Orders[[#This Row],[DeliveryDate]]-Orders[[#This Row],[OrderDate]]</f>
        <v>15</v>
      </c>
      <c r="I230" t="s">
        <v>3</v>
      </c>
      <c r="J230" t="str">
        <f>_xlfn.XLOOKUP(Orders[[#This Row],[_SalesRepID]],'Sales team'!A:A,'Sales team'!B:B)</f>
        <v>Shawn Torres</v>
      </c>
      <c r="K230">
        <v>27</v>
      </c>
      <c r="L230">
        <v>41</v>
      </c>
      <c r="M230">
        <v>21</v>
      </c>
      <c r="N230" t="str">
        <f>_xlfn.XLOOKUP(Orders[[#This Row],[_ProductID]],Products!A:A,Products!C:C)</f>
        <v>Electronics</v>
      </c>
      <c r="O230">
        <v>28</v>
      </c>
      <c r="P230">
        <v>0.05</v>
      </c>
      <c r="Q230" s="2">
        <v>3115.5</v>
      </c>
      <c r="R230" s="2">
        <v>1900.4549999999999</v>
      </c>
      <c r="S230" s="2">
        <v>2959.7249999999999</v>
      </c>
      <c r="T230" s="2">
        <v>1059.27</v>
      </c>
    </row>
    <row r="231" spans="1:20" x14ac:dyDescent="0.25">
      <c r="A231" t="s">
        <v>7765</v>
      </c>
      <c r="B231" t="s">
        <v>1</v>
      </c>
      <c r="C231" t="s">
        <v>13</v>
      </c>
      <c r="D231" s="1">
        <v>44100</v>
      </c>
      <c r="E231" s="1">
        <v>44167</v>
      </c>
      <c r="F231" s="1">
        <v>44177</v>
      </c>
      <c r="G231" s="1">
        <v>44174</v>
      </c>
      <c r="H231" s="13">
        <f>Orders[[#This Row],[DeliveryDate]]-Orders[[#This Row],[OrderDate]]</f>
        <v>7</v>
      </c>
      <c r="I231" t="s">
        <v>3</v>
      </c>
      <c r="J231" t="str">
        <f>_xlfn.XLOOKUP(Orders[[#This Row],[_SalesRepID]],'Sales team'!A:A,'Sales team'!B:B)</f>
        <v>George Lewis</v>
      </c>
      <c r="K231">
        <v>8</v>
      </c>
      <c r="L231">
        <v>9</v>
      </c>
      <c r="M231">
        <v>268</v>
      </c>
      <c r="N231" t="str">
        <f>_xlfn.XLOOKUP(Orders[[#This Row],[_ProductID]],Products!A:A,Products!C:C)</f>
        <v>Home décor</v>
      </c>
      <c r="O231">
        <v>35</v>
      </c>
      <c r="P231">
        <v>7.4999999999999997E-2</v>
      </c>
      <c r="Q231" s="2">
        <v>958.1</v>
      </c>
      <c r="R231" s="2">
        <v>421.56400000000002</v>
      </c>
      <c r="S231" s="2">
        <v>3544.9700000000003</v>
      </c>
      <c r="T231" s="2">
        <v>1858.7140000000002</v>
      </c>
    </row>
    <row r="232" spans="1:20" x14ac:dyDescent="0.25">
      <c r="A232" t="s">
        <v>7766</v>
      </c>
      <c r="B232" t="s">
        <v>1</v>
      </c>
      <c r="C232" t="s">
        <v>46</v>
      </c>
      <c r="D232" s="1">
        <v>44100</v>
      </c>
      <c r="E232" s="1">
        <v>44167</v>
      </c>
      <c r="F232" s="1">
        <v>44172</v>
      </c>
      <c r="G232" s="1">
        <v>44183</v>
      </c>
      <c r="H232" s="13">
        <f>Orders[[#This Row],[DeliveryDate]]-Orders[[#This Row],[OrderDate]]</f>
        <v>16</v>
      </c>
      <c r="I232" t="s">
        <v>3</v>
      </c>
      <c r="J232" t="str">
        <f>_xlfn.XLOOKUP(Orders[[#This Row],[_SalesRepID]],'Sales team'!A:A,'Sales team'!B:B)</f>
        <v>Chris Armstrong</v>
      </c>
      <c r="K232">
        <v>4</v>
      </c>
      <c r="L232">
        <v>21</v>
      </c>
      <c r="M232">
        <v>73</v>
      </c>
      <c r="N232" t="str">
        <f>_xlfn.XLOOKUP(Orders[[#This Row],[_ProductID]],Products!A:A,Products!C:C)</f>
        <v>Home décor</v>
      </c>
      <c r="O232">
        <v>17</v>
      </c>
      <c r="P232">
        <v>0.2</v>
      </c>
      <c r="Q232" s="2">
        <v>904.5</v>
      </c>
      <c r="R232" s="2">
        <v>660.28499999999997</v>
      </c>
      <c r="S232" s="2">
        <v>5065.2000000000007</v>
      </c>
      <c r="T232" s="2">
        <v>443.20500000000084</v>
      </c>
    </row>
    <row r="233" spans="1:20" x14ac:dyDescent="0.25">
      <c r="A233" t="s">
        <v>7767</v>
      </c>
      <c r="B233" t="s">
        <v>5</v>
      </c>
      <c r="C233" t="s">
        <v>15</v>
      </c>
      <c r="D233" s="1">
        <v>44100</v>
      </c>
      <c r="E233" s="1">
        <v>44167</v>
      </c>
      <c r="F233" s="1">
        <v>44179</v>
      </c>
      <c r="G233" s="1">
        <v>44174</v>
      </c>
      <c r="H233" s="13">
        <f>Orders[[#This Row],[DeliveryDate]]-Orders[[#This Row],[OrderDate]]</f>
        <v>7</v>
      </c>
      <c r="I233" t="s">
        <v>3</v>
      </c>
      <c r="J233" t="str">
        <f>_xlfn.XLOOKUP(Orders[[#This Row],[_SalesRepID]],'Sales team'!A:A,'Sales team'!B:B)</f>
        <v>Roger Alexander</v>
      </c>
      <c r="K233">
        <v>15</v>
      </c>
      <c r="L233">
        <v>2</v>
      </c>
      <c r="M233">
        <v>7</v>
      </c>
      <c r="N233" t="str">
        <f>_xlfn.XLOOKUP(Orders[[#This Row],[_ProductID]],Products!A:A,Products!C:C)</f>
        <v>Home décor</v>
      </c>
      <c r="O233">
        <v>17</v>
      </c>
      <c r="P233">
        <v>7.4999999999999997E-2</v>
      </c>
      <c r="Q233" s="2">
        <v>2257.9</v>
      </c>
      <c r="R233" s="2">
        <v>1106.3710000000001</v>
      </c>
      <c r="S233" s="2">
        <v>8354.2300000000014</v>
      </c>
      <c r="T233" s="2">
        <v>3928.746000000001</v>
      </c>
    </row>
    <row r="234" spans="1:20" x14ac:dyDescent="0.25">
      <c r="A234" t="s">
        <v>7768</v>
      </c>
      <c r="B234" t="s">
        <v>10</v>
      </c>
      <c r="C234" t="s">
        <v>13</v>
      </c>
      <c r="D234" s="1">
        <v>44100</v>
      </c>
      <c r="E234" s="1">
        <v>44167</v>
      </c>
      <c r="F234" s="1">
        <v>44173</v>
      </c>
      <c r="G234" s="1">
        <v>44181</v>
      </c>
      <c r="H234" s="13">
        <f>Orders[[#This Row],[DeliveryDate]]-Orders[[#This Row],[OrderDate]]</f>
        <v>14</v>
      </c>
      <c r="I234" t="s">
        <v>3</v>
      </c>
      <c r="J234" t="str">
        <f>_xlfn.XLOOKUP(Orders[[#This Row],[_SalesRepID]],'Sales team'!A:A,'Sales team'!B:B)</f>
        <v>Shawn Torres</v>
      </c>
      <c r="K234">
        <v>27</v>
      </c>
      <c r="L234">
        <v>26</v>
      </c>
      <c r="M234">
        <v>301</v>
      </c>
      <c r="N234" t="str">
        <f>_xlfn.XLOOKUP(Orders[[#This Row],[_ProductID]],Products!A:A,Products!C:C)</f>
        <v>Home décor</v>
      </c>
      <c r="O234">
        <v>46</v>
      </c>
      <c r="P234">
        <v>7.4999999999999997E-2</v>
      </c>
      <c r="Q234" s="2">
        <v>1172.5</v>
      </c>
      <c r="R234" s="2">
        <v>867.65</v>
      </c>
      <c r="S234" s="2">
        <v>8676.5</v>
      </c>
      <c r="T234" s="2">
        <v>1735.3000000000002</v>
      </c>
    </row>
    <row r="235" spans="1:20" x14ac:dyDescent="0.25">
      <c r="A235" t="s">
        <v>7769</v>
      </c>
      <c r="B235" t="s">
        <v>5</v>
      </c>
      <c r="C235" t="s">
        <v>13</v>
      </c>
      <c r="D235" s="1">
        <v>44100</v>
      </c>
      <c r="E235" s="1">
        <v>44167</v>
      </c>
      <c r="F235" s="1">
        <v>44171</v>
      </c>
      <c r="G235" s="1">
        <v>44201</v>
      </c>
      <c r="H235" s="13">
        <f>Orders[[#This Row],[DeliveryDate]]-Orders[[#This Row],[OrderDate]]</f>
        <v>34</v>
      </c>
      <c r="I235" t="s">
        <v>3</v>
      </c>
      <c r="J235" t="str">
        <f>_xlfn.XLOOKUP(Orders[[#This Row],[_SalesRepID]],'Sales team'!A:A,'Sales team'!B:B)</f>
        <v>Frank Brown</v>
      </c>
      <c r="K235">
        <v>17</v>
      </c>
      <c r="L235">
        <v>34</v>
      </c>
      <c r="M235">
        <v>304</v>
      </c>
      <c r="N235" t="str">
        <f>_xlfn.XLOOKUP(Orders[[#This Row],[_ProductID]],Products!A:A,Products!C:C)</f>
        <v>Furniture</v>
      </c>
      <c r="O235">
        <v>34</v>
      </c>
      <c r="P235">
        <v>7.4999999999999997E-2</v>
      </c>
      <c r="Q235" s="2">
        <v>3979.8</v>
      </c>
      <c r="R235" s="2">
        <v>2865.4560000000001</v>
      </c>
      <c r="S235" s="2">
        <v>7362.630000000001</v>
      </c>
      <c r="T235" s="2">
        <v>1631.7180000000008</v>
      </c>
    </row>
    <row r="236" spans="1:20" x14ac:dyDescent="0.25">
      <c r="A236" t="s">
        <v>7770</v>
      </c>
      <c r="B236" t="s">
        <v>1</v>
      </c>
      <c r="C236" t="s">
        <v>25</v>
      </c>
      <c r="D236" s="1">
        <v>44000</v>
      </c>
      <c r="E236" s="1">
        <v>44167</v>
      </c>
      <c r="F236" s="1">
        <v>44181</v>
      </c>
      <c r="G236" s="1">
        <v>44197</v>
      </c>
      <c r="H236" s="13">
        <f>Orders[[#This Row],[DeliveryDate]]-Orders[[#This Row],[OrderDate]]</f>
        <v>30</v>
      </c>
      <c r="I236" t="s">
        <v>3</v>
      </c>
      <c r="J236" t="str">
        <f>_xlfn.XLOOKUP(Orders[[#This Row],[_SalesRepID]],'Sales team'!A:A,'Sales team'!B:B)</f>
        <v>Chris Armstrong</v>
      </c>
      <c r="K236">
        <v>4</v>
      </c>
      <c r="L236">
        <v>21</v>
      </c>
      <c r="M236">
        <v>366</v>
      </c>
      <c r="N236" t="str">
        <f>_xlfn.XLOOKUP(Orders[[#This Row],[_ProductID]],Products!A:A,Products!C:C)</f>
        <v>Furniture</v>
      </c>
      <c r="O236">
        <v>15</v>
      </c>
      <c r="P236">
        <v>7.4999999999999997E-2</v>
      </c>
      <c r="Q236" s="2">
        <v>1139</v>
      </c>
      <c r="R236" s="2">
        <v>854.25</v>
      </c>
      <c r="S236" s="2">
        <v>3160.7250000000004</v>
      </c>
      <c r="T236" s="2">
        <v>597.97500000000036</v>
      </c>
    </row>
    <row r="237" spans="1:20" x14ac:dyDescent="0.25">
      <c r="A237" t="s">
        <v>7771</v>
      </c>
      <c r="B237" t="s">
        <v>5</v>
      </c>
      <c r="C237" t="s">
        <v>2</v>
      </c>
      <c r="D237" s="1">
        <v>44100</v>
      </c>
      <c r="E237" s="1">
        <v>44167</v>
      </c>
      <c r="F237" s="1">
        <v>44171</v>
      </c>
      <c r="G237" s="1">
        <v>44188</v>
      </c>
      <c r="H237" s="13">
        <f>Orders[[#This Row],[DeliveryDate]]-Orders[[#This Row],[OrderDate]]</f>
        <v>21</v>
      </c>
      <c r="I237" t="s">
        <v>3</v>
      </c>
      <c r="J237" t="str">
        <f>_xlfn.XLOOKUP(Orders[[#This Row],[_SalesRepID]],'Sales team'!A:A,'Sales team'!B:B)</f>
        <v>Shawn Wallace</v>
      </c>
      <c r="K237">
        <v>18</v>
      </c>
      <c r="L237">
        <v>33</v>
      </c>
      <c r="M237">
        <v>217</v>
      </c>
      <c r="N237" t="str">
        <f>_xlfn.XLOOKUP(Orders[[#This Row],[_ProductID]],Products!A:A,Products!C:C)</f>
        <v>Home décor</v>
      </c>
      <c r="O237">
        <v>39</v>
      </c>
      <c r="P237">
        <v>7.4999999999999997E-2</v>
      </c>
      <c r="Q237" s="2">
        <v>2532.6</v>
      </c>
      <c r="R237" s="2">
        <v>1747.4939999999999</v>
      </c>
      <c r="S237" s="2">
        <v>11713.275000000001</v>
      </c>
      <c r="T237" s="2">
        <v>2975.8050000000021</v>
      </c>
    </row>
    <row r="238" spans="1:20" x14ac:dyDescent="0.25">
      <c r="A238" t="s">
        <v>7772</v>
      </c>
      <c r="B238" t="s">
        <v>5</v>
      </c>
      <c r="C238" t="s">
        <v>6</v>
      </c>
      <c r="D238" s="1">
        <v>44000</v>
      </c>
      <c r="E238" s="1">
        <v>44167</v>
      </c>
      <c r="F238" s="1">
        <v>44176</v>
      </c>
      <c r="G238" s="1">
        <v>44183</v>
      </c>
      <c r="H238" s="13">
        <f>Orders[[#This Row],[DeliveryDate]]-Orders[[#This Row],[OrderDate]]</f>
        <v>16</v>
      </c>
      <c r="I238" t="s">
        <v>3</v>
      </c>
      <c r="J238" t="str">
        <f>_xlfn.XLOOKUP(Orders[[#This Row],[_SalesRepID]],'Sales team'!A:A,'Sales team'!B:B)</f>
        <v>Paul Holmes</v>
      </c>
      <c r="K238">
        <v>14</v>
      </c>
      <c r="L238">
        <v>46</v>
      </c>
      <c r="M238">
        <v>166</v>
      </c>
      <c r="N238" t="str">
        <f>_xlfn.XLOOKUP(Orders[[#This Row],[_ProductID]],Products!A:A,Products!C:C)</f>
        <v>Home décor</v>
      </c>
      <c r="O238">
        <v>30</v>
      </c>
      <c r="P238">
        <v>0.1</v>
      </c>
      <c r="Q238" s="2">
        <v>804</v>
      </c>
      <c r="R238" s="2">
        <v>329.64</v>
      </c>
      <c r="S238" s="2">
        <v>5788.8</v>
      </c>
      <c r="T238" s="2">
        <v>3151.6800000000003</v>
      </c>
    </row>
    <row r="239" spans="1:20" x14ac:dyDescent="0.25">
      <c r="A239" t="s">
        <v>7773</v>
      </c>
      <c r="B239" t="s">
        <v>8</v>
      </c>
      <c r="C239" t="s">
        <v>15</v>
      </c>
      <c r="D239" s="1">
        <v>44100</v>
      </c>
      <c r="E239" s="1">
        <v>44167</v>
      </c>
      <c r="F239" s="1">
        <v>44191</v>
      </c>
      <c r="G239" s="1">
        <v>44181</v>
      </c>
      <c r="H239" s="13">
        <f>Orders[[#This Row],[DeliveryDate]]-Orders[[#This Row],[OrderDate]]</f>
        <v>14</v>
      </c>
      <c r="I239" t="s">
        <v>3</v>
      </c>
      <c r="J239" t="str">
        <f>_xlfn.XLOOKUP(Orders[[#This Row],[_SalesRepID]],'Sales team'!A:A,'Sales team'!B:B)</f>
        <v>Roy Rice</v>
      </c>
      <c r="K239">
        <v>24</v>
      </c>
      <c r="L239">
        <v>50</v>
      </c>
      <c r="M239">
        <v>41</v>
      </c>
      <c r="N239" t="str">
        <f>_xlfn.XLOOKUP(Orders[[#This Row],[_ProductID]],Products!A:A,Products!C:C)</f>
        <v>Home décor</v>
      </c>
      <c r="O239">
        <v>35</v>
      </c>
      <c r="P239">
        <v>7.4999999999999997E-2</v>
      </c>
      <c r="Q239" s="2">
        <v>1902.8</v>
      </c>
      <c r="R239" s="2">
        <v>1065.568</v>
      </c>
      <c r="S239" s="2">
        <v>12320.630000000001</v>
      </c>
      <c r="T239" s="2">
        <v>4861.6540000000014</v>
      </c>
    </row>
    <row r="240" spans="1:20" x14ac:dyDescent="0.25">
      <c r="A240" t="s">
        <v>7774</v>
      </c>
      <c r="B240" t="s">
        <v>1</v>
      </c>
      <c r="C240" t="s">
        <v>13</v>
      </c>
      <c r="D240" s="1">
        <v>44100</v>
      </c>
      <c r="E240" s="1">
        <v>44167</v>
      </c>
      <c r="F240" s="1">
        <v>44185</v>
      </c>
      <c r="G240" s="1">
        <v>44188</v>
      </c>
      <c r="H240" s="13">
        <f>Orders[[#This Row],[DeliveryDate]]-Orders[[#This Row],[OrderDate]]</f>
        <v>21</v>
      </c>
      <c r="I240" t="s">
        <v>3</v>
      </c>
      <c r="J240" t="str">
        <f>_xlfn.XLOOKUP(Orders[[#This Row],[_SalesRepID]],'Sales team'!A:A,'Sales team'!B:B)</f>
        <v>Jerry Green</v>
      </c>
      <c r="K240">
        <v>3</v>
      </c>
      <c r="L240">
        <v>5</v>
      </c>
      <c r="M240">
        <v>310</v>
      </c>
      <c r="N240" t="str">
        <f>_xlfn.XLOOKUP(Orders[[#This Row],[_ProductID]],Products!A:A,Products!C:C)</f>
        <v>Electronics</v>
      </c>
      <c r="O240">
        <v>25</v>
      </c>
      <c r="P240">
        <v>7.4999999999999997E-2</v>
      </c>
      <c r="Q240" s="2">
        <v>3571.1</v>
      </c>
      <c r="R240" s="2">
        <v>2464.0589999999997</v>
      </c>
      <c r="S240" s="2">
        <v>6606.5349999999999</v>
      </c>
      <c r="T240" s="2">
        <v>1678.4170000000004</v>
      </c>
    </row>
    <row r="241" spans="1:20" x14ac:dyDescent="0.25">
      <c r="A241" t="s">
        <v>7759</v>
      </c>
      <c r="B241" t="s">
        <v>1</v>
      </c>
      <c r="C241" t="s">
        <v>6</v>
      </c>
      <c r="D241" s="1">
        <v>44000</v>
      </c>
      <c r="E241" s="1">
        <v>44166</v>
      </c>
      <c r="F241" s="1">
        <v>44182</v>
      </c>
      <c r="G241" s="1">
        <v>44172</v>
      </c>
      <c r="H241" s="13">
        <f>Orders[[#This Row],[DeliveryDate]]-Orders[[#This Row],[OrderDate]]</f>
        <v>6</v>
      </c>
      <c r="I241" t="s">
        <v>3</v>
      </c>
      <c r="J241" t="str">
        <f>_xlfn.XLOOKUP(Orders[[#This Row],[_SalesRepID]],'Sales team'!A:A,'Sales team'!B:B)</f>
        <v>Chris Armstrong</v>
      </c>
      <c r="K241">
        <v>4</v>
      </c>
      <c r="L241">
        <v>19</v>
      </c>
      <c r="M241">
        <v>91</v>
      </c>
      <c r="N241" t="str">
        <f>_xlfn.XLOOKUP(Orders[[#This Row],[_ProductID]],Products!A:A,Products!C:C)</f>
        <v>Furniture</v>
      </c>
      <c r="O241">
        <v>15</v>
      </c>
      <c r="P241">
        <v>7.4999999999999997E-2</v>
      </c>
      <c r="Q241" s="2">
        <v>3832.4</v>
      </c>
      <c r="R241" s="2">
        <v>1877.876</v>
      </c>
      <c r="S241" s="2">
        <v>28359.760000000002</v>
      </c>
      <c r="T241" s="2">
        <v>13336.752000000002</v>
      </c>
    </row>
    <row r="242" spans="1:20" x14ac:dyDescent="0.25">
      <c r="A242" t="s">
        <v>7760</v>
      </c>
      <c r="B242" t="s">
        <v>5</v>
      </c>
      <c r="C242" t="s">
        <v>6</v>
      </c>
      <c r="D242" s="1">
        <v>44100</v>
      </c>
      <c r="E242" s="1">
        <v>44166</v>
      </c>
      <c r="F242" s="1">
        <v>44192</v>
      </c>
      <c r="G242" s="1">
        <v>44174</v>
      </c>
      <c r="H242" s="13">
        <f>Orders[[#This Row],[DeliveryDate]]-Orders[[#This Row],[OrderDate]]</f>
        <v>8</v>
      </c>
      <c r="I242" t="s">
        <v>3</v>
      </c>
      <c r="J242" t="str">
        <f>_xlfn.XLOOKUP(Orders[[#This Row],[_SalesRepID]],'Sales team'!A:A,'Sales team'!B:B)</f>
        <v>Anthony Berry</v>
      </c>
      <c r="K242">
        <v>16</v>
      </c>
      <c r="L242">
        <v>12</v>
      </c>
      <c r="M242">
        <v>111</v>
      </c>
      <c r="N242" t="str">
        <f>_xlfn.XLOOKUP(Orders[[#This Row],[_ProductID]],Products!A:A,Products!C:C)</f>
        <v>Home décor</v>
      </c>
      <c r="O242">
        <v>44</v>
      </c>
      <c r="P242">
        <v>0.1</v>
      </c>
      <c r="Q242" s="2">
        <v>2304.8000000000002</v>
      </c>
      <c r="R242" s="2">
        <v>1405.9280000000001</v>
      </c>
      <c r="S242" s="2">
        <v>6222.9600000000009</v>
      </c>
      <c r="T242" s="2">
        <v>2005.1760000000004</v>
      </c>
    </row>
    <row r="243" spans="1:20" x14ac:dyDescent="0.25">
      <c r="A243" t="s">
        <v>7761</v>
      </c>
      <c r="B243" t="s">
        <v>1</v>
      </c>
      <c r="C243" t="s">
        <v>6</v>
      </c>
      <c r="D243" s="1">
        <v>44100</v>
      </c>
      <c r="E243" s="1">
        <v>44166</v>
      </c>
      <c r="F243" s="1">
        <v>44187</v>
      </c>
      <c r="G243" s="1">
        <v>44188</v>
      </c>
      <c r="H243" s="13">
        <f>Orders[[#This Row],[DeliveryDate]]-Orders[[#This Row],[OrderDate]]</f>
        <v>22</v>
      </c>
      <c r="I243" t="s">
        <v>3</v>
      </c>
      <c r="J243" t="str">
        <f>_xlfn.XLOOKUP(Orders[[#This Row],[_SalesRepID]],'Sales team'!A:A,'Sales team'!B:B)</f>
        <v>Jerry Green</v>
      </c>
      <c r="K243">
        <v>3</v>
      </c>
      <c r="L243">
        <v>36</v>
      </c>
      <c r="M243">
        <v>127</v>
      </c>
      <c r="N243" t="str">
        <f>_xlfn.XLOOKUP(Orders[[#This Row],[_ProductID]],Products!A:A,Products!C:C)</f>
        <v>Home décor</v>
      </c>
      <c r="O243">
        <v>33</v>
      </c>
      <c r="P243">
        <v>7.4999999999999997E-2</v>
      </c>
      <c r="Q243" s="2">
        <v>1025.1000000000001</v>
      </c>
      <c r="R243" s="2">
        <v>799.57800000000009</v>
      </c>
      <c r="S243" s="2">
        <v>5689.3050000000003</v>
      </c>
      <c r="T243" s="2">
        <v>891.83699999999953</v>
      </c>
    </row>
    <row r="244" spans="1:20" x14ac:dyDescent="0.25">
      <c r="A244" t="s">
        <v>7762</v>
      </c>
      <c r="B244" t="s">
        <v>1</v>
      </c>
      <c r="C244" t="s">
        <v>15</v>
      </c>
      <c r="D244" s="1">
        <v>44000</v>
      </c>
      <c r="E244" s="1">
        <v>44166</v>
      </c>
      <c r="F244" s="1">
        <v>44174</v>
      </c>
      <c r="G244" s="1">
        <v>44175</v>
      </c>
      <c r="H244" s="13">
        <f>Orders[[#This Row],[DeliveryDate]]-Orders[[#This Row],[OrderDate]]</f>
        <v>9</v>
      </c>
      <c r="I244" t="s">
        <v>3</v>
      </c>
      <c r="J244" t="str">
        <f>_xlfn.XLOOKUP(Orders[[#This Row],[_SalesRepID]],'Sales team'!A:A,'Sales team'!B:B)</f>
        <v>Stephen Payne</v>
      </c>
      <c r="K244">
        <v>5</v>
      </c>
      <c r="L244">
        <v>3</v>
      </c>
      <c r="M244">
        <v>14</v>
      </c>
      <c r="N244" t="str">
        <f>_xlfn.XLOOKUP(Orders[[#This Row],[_ProductID]],Products!A:A,Products!C:C)</f>
        <v>Home décor</v>
      </c>
      <c r="O244">
        <v>11</v>
      </c>
      <c r="P244">
        <v>0.05</v>
      </c>
      <c r="Q244" s="2">
        <v>1956.4</v>
      </c>
      <c r="R244" s="2">
        <v>1604.248</v>
      </c>
      <c r="S244" s="2">
        <v>1858.58</v>
      </c>
      <c r="T244" s="2">
        <v>254.33199999999988</v>
      </c>
    </row>
    <row r="245" spans="1:20" x14ac:dyDescent="0.25">
      <c r="A245" t="s">
        <v>7749</v>
      </c>
      <c r="B245" t="s">
        <v>5</v>
      </c>
      <c r="C245" t="s">
        <v>2</v>
      </c>
      <c r="D245" s="1">
        <v>44100</v>
      </c>
      <c r="E245" s="1">
        <v>44165</v>
      </c>
      <c r="F245" s="1">
        <v>44181</v>
      </c>
      <c r="G245" s="1">
        <v>44175</v>
      </c>
      <c r="H245" s="13">
        <f>Orders[[#This Row],[DeliveryDate]]-Orders[[#This Row],[OrderDate]]</f>
        <v>10</v>
      </c>
      <c r="I245" t="s">
        <v>3</v>
      </c>
      <c r="J245" t="str">
        <f>_xlfn.XLOOKUP(Orders[[#This Row],[_SalesRepID]],'Sales team'!A:A,'Sales team'!B:B)</f>
        <v>Nicholas Cunningham</v>
      </c>
      <c r="K245">
        <v>19</v>
      </c>
      <c r="L245">
        <v>7</v>
      </c>
      <c r="M245">
        <v>228</v>
      </c>
      <c r="N245" t="str">
        <f>_xlfn.XLOOKUP(Orders[[#This Row],[_ProductID]],Products!A:A,Products!C:C)</f>
        <v>Home décor</v>
      </c>
      <c r="O245">
        <v>33</v>
      </c>
      <c r="P245">
        <v>0.05</v>
      </c>
      <c r="Q245" s="2">
        <v>3959.7000000000003</v>
      </c>
      <c r="R245" s="2">
        <v>1702.671</v>
      </c>
      <c r="S245" s="2">
        <v>7523.43</v>
      </c>
      <c r="T245" s="2">
        <v>4118.0879999999997</v>
      </c>
    </row>
    <row r="246" spans="1:20" x14ac:dyDescent="0.25">
      <c r="A246" t="s">
        <v>7750</v>
      </c>
      <c r="B246" t="s">
        <v>1</v>
      </c>
      <c r="C246" t="s">
        <v>13</v>
      </c>
      <c r="D246" s="1">
        <v>44100</v>
      </c>
      <c r="E246" s="1">
        <v>44165</v>
      </c>
      <c r="F246" s="1">
        <v>44173</v>
      </c>
      <c r="G246" s="1">
        <v>44176</v>
      </c>
      <c r="H246" s="13">
        <f>Orders[[#This Row],[DeliveryDate]]-Orders[[#This Row],[OrderDate]]</f>
        <v>11</v>
      </c>
      <c r="I246" t="s">
        <v>3</v>
      </c>
      <c r="J246" t="str">
        <f>_xlfn.XLOOKUP(Orders[[#This Row],[_SalesRepID]],'Sales team'!A:A,'Sales team'!B:B)</f>
        <v>Joshua Ryan</v>
      </c>
      <c r="K246">
        <v>9</v>
      </c>
      <c r="L246">
        <v>21</v>
      </c>
      <c r="M246">
        <v>320</v>
      </c>
      <c r="N246" t="str">
        <f>_xlfn.XLOOKUP(Orders[[#This Row],[_ProductID]],Products!A:A,Products!C:C)</f>
        <v>Kitchen &amp; Dining</v>
      </c>
      <c r="O246">
        <v>4</v>
      </c>
      <c r="P246">
        <v>0.2</v>
      </c>
      <c r="Q246" s="2">
        <v>2345</v>
      </c>
      <c r="R246" s="2">
        <v>1876</v>
      </c>
      <c r="S246" s="2">
        <v>15008</v>
      </c>
      <c r="T246" s="2">
        <v>0</v>
      </c>
    </row>
    <row r="247" spans="1:20" x14ac:dyDescent="0.25">
      <c r="A247" t="s">
        <v>7751</v>
      </c>
      <c r="B247" t="s">
        <v>8</v>
      </c>
      <c r="C247" t="s">
        <v>25</v>
      </c>
      <c r="D247" s="1">
        <v>44000</v>
      </c>
      <c r="E247" s="1">
        <v>44165</v>
      </c>
      <c r="F247" s="1">
        <v>44169</v>
      </c>
      <c r="G247" s="1">
        <v>44172</v>
      </c>
      <c r="H247" s="13">
        <f>Orders[[#This Row],[DeliveryDate]]-Orders[[#This Row],[OrderDate]]</f>
        <v>7</v>
      </c>
      <c r="I247" t="s">
        <v>3</v>
      </c>
      <c r="J247" t="str">
        <f>_xlfn.XLOOKUP(Orders[[#This Row],[_SalesRepID]],'Sales team'!A:A,'Sales team'!B:B)</f>
        <v>Patrick Graham</v>
      </c>
      <c r="K247">
        <v>25</v>
      </c>
      <c r="L247">
        <v>10</v>
      </c>
      <c r="M247">
        <v>350</v>
      </c>
      <c r="N247" t="str">
        <f>_xlfn.XLOOKUP(Orders[[#This Row],[_ProductID]],Products!A:A,Products!C:C)</f>
        <v>Kitchen &amp; Dining</v>
      </c>
      <c r="O247">
        <v>13</v>
      </c>
      <c r="P247">
        <v>0.05</v>
      </c>
      <c r="Q247" s="2">
        <v>1273</v>
      </c>
      <c r="R247" s="2">
        <v>789.26</v>
      </c>
      <c r="S247" s="2">
        <v>3628.0499999999997</v>
      </c>
      <c r="T247" s="2">
        <v>1260.27</v>
      </c>
    </row>
    <row r="248" spans="1:20" x14ac:dyDescent="0.25">
      <c r="A248" t="s">
        <v>7752</v>
      </c>
      <c r="B248" t="s">
        <v>1</v>
      </c>
      <c r="C248" t="s">
        <v>15</v>
      </c>
      <c r="D248" s="1">
        <v>44100</v>
      </c>
      <c r="E248" s="1">
        <v>44165</v>
      </c>
      <c r="F248" s="1">
        <v>44185</v>
      </c>
      <c r="G248" s="1">
        <v>44187</v>
      </c>
      <c r="H248" s="13">
        <f>Orders[[#This Row],[DeliveryDate]]-Orders[[#This Row],[OrderDate]]</f>
        <v>22</v>
      </c>
      <c r="I248" t="s">
        <v>3</v>
      </c>
      <c r="J248" t="str">
        <f>_xlfn.XLOOKUP(Orders[[#This Row],[_SalesRepID]],'Sales team'!A:A,'Sales team'!B:B)</f>
        <v>Joshua Little</v>
      </c>
      <c r="K248">
        <v>11</v>
      </c>
      <c r="L248">
        <v>23</v>
      </c>
      <c r="M248">
        <v>48</v>
      </c>
      <c r="N248" t="str">
        <f>_xlfn.XLOOKUP(Orders[[#This Row],[_ProductID]],Products!A:A,Products!C:C)</f>
        <v>Furniture</v>
      </c>
      <c r="O248">
        <v>42</v>
      </c>
      <c r="P248">
        <v>0.3</v>
      </c>
      <c r="Q248" s="2">
        <v>1072</v>
      </c>
      <c r="R248" s="2">
        <v>825.44</v>
      </c>
      <c r="S248" s="2">
        <v>3751.9999999999995</v>
      </c>
      <c r="T248" s="2">
        <v>-375.20000000000118</v>
      </c>
    </row>
    <row r="249" spans="1:20" x14ac:dyDescent="0.25">
      <c r="A249" t="s">
        <v>7753</v>
      </c>
      <c r="B249" t="s">
        <v>1</v>
      </c>
      <c r="C249" t="s">
        <v>6</v>
      </c>
      <c r="D249" s="1">
        <v>44000</v>
      </c>
      <c r="E249" s="1">
        <v>44165</v>
      </c>
      <c r="F249" s="1">
        <v>44190</v>
      </c>
      <c r="G249" s="1">
        <v>44190</v>
      </c>
      <c r="H249" s="13">
        <f>Orders[[#This Row],[DeliveryDate]]-Orders[[#This Row],[OrderDate]]</f>
        <v>25</v>
      </c>
      <c r="I249" t="s">
        <v>3</v>
      </c>
      <c r="J249" t="str">
        <f>_xlfn.XLOOKUP(Orders[[#This Row],[_SalesRepID]],'Sales team'!A:A,'Sales team'!B:B)</f>
        <v>Joshua Ryan</v>
      </c>
      <c r="K249">
        <v>9</v>
      </c>
      <c r="L249">
        <v>32</v>
      </c>
      <c r="M249">
        <v>197</v>
      </c>
      <c r="N249" t="str">
        <f>_xlfn.XLOOKUP(Orders[[#This Row],[_ProductID]],Products!A:A,Products!C:C)</f>
        <v>Home décor</v>
      </c>
      <c r="O249">
        <v>44</v>
      </c>
      <c r="P249">
        <v>7.4999999999999997E-2</v>
      </c>
      <c r="Q249" s="2">
        <v>978.2</v>
      </c>
      <c r="R249" s="2">
        <v>743.43200000000002</v>
      </c>
      <c r="S249" s="2">
        <v>904.83500000000004</v>
      </c>
      <c r="T249" s="2">
        <v>161.40300000000002</v>
      </c>
    </row>
    <row r="250" spans="1:20" x14ac:dyDescent="0.25">
      <c r="A250" t="s">
        <v>7754</v>
      </c>
      <c r="B250" t="s">
        <v>1</v>
      </c>
      <c r="C250" t="s">
        <v>25</v>
      </c>
      <c r="D250" s="1">
        <v>44000</v>
      </c>
      <c r="E250" s="1">
        <v>44165</v>
      </c>
      <c r="F250" s="1">
        <v>44176</v>
      </c>
      <c r="G250" s="1">
        <v>44175</v>
      </c>
      <c r="H250" s="13">
        <f>Orders[[#This Row],[DeliveryDate]]-Orders[[#This Row],[OrderDate]]</f>
        <v>10</v>
      </c>
      <c r="I250" t="s">
        <v>3</v>
      </c>
      <c r="J250" t="str">
        <f>_xlfn.XLOOKUP(Orders[[#This Row],[_SalesRepID]],'Sales team'!A:A,'Sales team'!B:B)</f>
        <v>George Lewis</v>
      </c>
      <c r="K250">
        <v>8</v>
      </c>
      <c r="L250">
        <v>3</v>
      </c>
      <c r="M250">
        <v>350</v>
      </c>
      <c r="N250" t="str">
        <f>_xlfn.XLOOKUP(Orders[[#This Row],[_ProductID]],Products!A:A,Products!C:C)</f>
        <v>Home décor</v>
      </c>
      <c r="O250">
        <v>43</v>
      </c>
      <c r="P250">
        <v>7.4999999999999997E-2</v>
      </c>
      <c r="Q250" s="2">
        <v>2432.1</v>
      </c>
      <c r="R250" s="2">
        <v>1751.1119999999999</v>
      </c>
      <c r="S250" s="2">
        <v>2249.6925000000001</v>
      </c>
      <c r="T250" s="2">
        <v>498.58050000000026</v>
      </c>
    </row>
    <row r="251" spans="1:20" x14ac:dyDescent="0.25">
      <c r="A251" t="s">
        <v>7755</v>
      </c>
      <c r="B251" t="s">
        <v>1</v>
      </c>
      <c r="C251" t="s">
        <v>6</v>
      </c>
      <c r="D251" s="1">
        <v>44100</v>
      </c>
      <c r="E251" s="1">
        <v>44165</v>
      </c>
      <c r="F251" s="1">
        <v>44174</v>
      </c>
      <c r="G251" s="1">
        <v>44179</v>
      </c>
      <c r="H251" s="13">
        <f>Orders[[#This Row],[DeliveryDate]]-Orders[[#This Row],[OrderDate]]</f>
        <v>14</v>
      </c>
      <c r="I251" t="s">
        <v>3</v>
      </c>
      <c r="J251" t="str">
        <f>_xlfn.XLOOKUP(Orders[[#This Row],[_SalesRepID]],'Sales team'!A:A,'Sales team'!B:B)</f>
        <v>Joshua Ryan</v>
      </c>
      <c r="K251">
        <v>9</v>
      </c>
      <c r="L251">
        <v>6</v>
      </c>
      <c r="M251">
        <v>175</v>
      </c>
      <c r="N251" t="str">
        <f>_xlfn.XLOOKUP(Orders[[#This Row],[_ProductID]],Products!A:A,Products!C:C)</f>
        <v>Electronics</v>
      </c>
      <c r="O251">
        <v>25</v>
      </c>
      <c r="P251">
        <v>0.2</v>
      </c>
      <c r="Q251" s="2">
        <v>3283</v>
      </c>
      <c r="R251" s="2">
        <v>1936.9699999999998</v>
      </c>
      <c r="S251" s="2">
        <v>21011.200000000001</v>
      </c>
      <c r="T251" s="2">
        <v>5515.4400000000023</v>
      </c>
    </row>
    <row r="252" spans="1:20" x14ac:dyDescent="0.25">
      <c r="A252" t="s">
        <v>7756</v>
      </c>
      <c r="B252" t="s">
        <v>1</v>
      </c>
      <c r="C252" t="s">
        <v>6</v>
      </c>
      <c r="D252" s="1">
        <v>44000</v>
      </c>
      <c r="E252" s="1">
        <v>44165</v>
      </c>
      <c r="F252" s="1">
        <v>44188</v>
      </c>
      <c r="G252" s="1">
        <v>44188</v>
      </c>
      <c r="H252" s="13">
        <f>Orders[[#This Row],[DeliveryDate]]-Orders[[#This Row],[OrderDate]]</f>
        <v>23</v>
      </c>
      <c r="I252" t="s">
        <v>3</v>
      </c>
      <c r="J252" t="str">
        <f>_xlfn.XLOOKUP(Orders[[#This Row],[_SalesRepID]],'Sales team'!A:A,'Sales team'!B:B)</f>
        <v>Chris Armstrong</v>
      </c>
      <c r="K252">
        <v>4</v>
      </c>
      <c r="L252">
        <v>19</v>
      </c>
      <c r="M252">
        <v>192</v>
      </c>
      <c r="N252" t="str">
        <f>_xlfn.XLOOKUP(Orders[[#This Row],[_ProductID]],Products!A:A,Products!C:C)</f>
        <v>Electronics</v>
      </c>
      <c r="O252">
        <v>6</v>
      </c>
      <c r="P252">
        <v>0.2</v>
      </c>
      <c r="Q252" s="2">
        <v>187.6</v>
      </c>
      <c r="R252" s="2">
        <v>76.915999999999997</v>
      </c>
      <c r="S252" s="2">
        <v>150.08000000000001</v>
      </c>
      <c r="T252" s="2">
        <v>73.164000000000016</v>
      </c>
    </row>
    <row r="253" spans="1:20" x14ac:dyDescent="0.25">
      <c r="A253" t="s">
        <v>7757</v>
      </c>
      <c r="B253" t="s">
        <v>10</v>
      </c>
      <c r="C253" t="s">
        <v>13</v>
      </c>
      <c r="D253" s="1">
        <v>44100</v>
      </c>
      <c r="E253" s="1">
        <v>44165</v>
      </c>
      <c r="F253" s="1">
        <v>44174</v>
      </c>
      <c r="G253" s="1">
        <v>44168</v>
      </c>
      <c r="H253" s="13">
        <f>Orders[[#This Row],[DeliveryDate]]-Orders[[#This Row],[OrderDate]]</f>
        <v>3</v>
      </c>
      <c r="I253" t="s">
        <v>3</v>
      </c>
      <c r="J253" t="str">
        <f>_xlfn.XLOOKUP(Orders[[#This Row],[_SalesRepID]],'Sales team'!A:A,'Sales team'!B:B)</f>
        <v>Shawn Torres</v>
      </c>
      <c r="K253">
        <v>27</v>
      </c>
      <c r="L253">
        <v>49</v>
      </c>
      <c r="M253">
        <v>262</v>
      </c>
      <c r="N253" t="str">
        <f>_xlfn.XLOOKUP(Orders[[#This Row],[_ProductID]],Products!A:A,Products!C:C)</f>
        <v>Home décor</v>
      </c>
      <c r="O253">
        <v>21</v>
      </c>
      <c r="P253">
        <v>0.05</v>
      </c>
      <c r="Q253" s="2">
        <v>1058.6000000000001</v>
      </c>
      <c r="R253" s="2">
        <v>582.23000000000013</v>
      </c>
      <c r="S253" s="2">
        <v>6034.02</v>
      </c>
      <c r="T253" s="2">
        <v>2540.6399999999994</v>
      </c>
    </row>
    <row r="254" spans="1:20" x14ac:dyDescent="0.25">
      <c r="A254" t="s">
        <v>7758</v>
      </c>
      <c r="B254" t="s">
        <v>8</v>
      </c>
      <c r="C254" t="s">
        <v>2</v>
      </c>
      <c r="D254" s="1">
        <v>44000</v>
      </c>
      <c r="E254" s="1">
        <v>44165</v>
      </c>
      <c r="F254" s="1">
        <v>44190</v>
      </c>
      <c r="G254" s="1">
        <v>44183</v>
      </c>
      <c r="H254" s="13">
        <f>Orders[[#This Row],[DeliveryDate]]-Orders[[#This Row],[OrderDate]]</f>
        <v>18</v>
      </c>
      <c r="I254" t="s">
        <v>3</v>
      </c>
      <c r="J254" t="str">
        <f>_xlfn.XLOOKUP(Orders[[#This Row],[_SalesRepID]],'Sales team'!A:A,'Sales team'!B:B)</f>
        <v>Anthony Torres</v>
      </c>
      <c r="K254">
        <v>20</v>
      </c>
      <c r="L254">
        <v>2</v>
      </c>
      <c r="M254">
        <v>221</v>
      </c>
      <c r="N254" t="str">
        <f>_xlfn.XLOOKUP(Orders[[#This Row],[_ProductID]],Products!A:A,Products!C:C)</f>
        <v>Home décor</v>
      </c>
      <c r="O254">
        <v>41</v>
      </c>
      <c r="P254">
        <v>0.15</v>
      </c>
      <c r="Q254" s="2">
        <v>1909.5</v>
      </c>
      <c r="R254" s="2">
        <v>1279.365</v>
      </c>
      <c r="S254" s="2">
        <v>8115.375</v>
      </c>
      <c r="T254" s="2">
        <v>1718.5500000000002</v>
      </c>
    </row>
    <row r="255" spans="1:20" x14ac:dyDescent="0.25">
      <c r="A255" t="s">
        <v>7738</v>
      </c>
      <c r="B255" t="s">
        <v>8</v>
      </c>
      <c r="C255" t="s">
        <v>15</v>
      </c>
      <c r="D255" s="1">
        <v>44100</v>
      </c>
      <c r="E255" s="1">
        <v>44164</v>
      </c>
      <c r="F255" s="1">
        <v>44184</v>
      </c>
      <c r="G255" s="1">
        <v>44173</v>
      </c>
      <c r="H255" s="13">
        <f>Orders[[#This Row],[DeliveryDate]]-Orders[[#This Row],[OrderDate]]</f>
        <v>9</v>
      </c>
      <c r="I255" t="s">
        <v>3</v>
      </c>
      <c r="J255" t="str">
        <f>_xlfn.XLOOKUP(Orders[[#This Row],[_SalesRepID]],'Sales team'!A:A,'Sales team'!B:B)</f>
        <v>Joe Price</v>
      </c>
      <c r="K255">
        <v>22</v>
      </c>
      <c r="L255">
        <v>3</v>
      </c>
      <c r="M255">
        <v>11</v>
      </c>
      <c r="N255" t="str">
        <f>_xlfn.XLOOKUP(Orders[[#This Row],[_ProductID]],Products!A:A,Products!C:C)</f>
        <v>Home décor</v>
      </c>
      <c r="O255">
        <v>11</v>
      </c>
      <c r="P255">
        <v>0.15</v>
      </c>
      <c r="Q255" s="2">
        <v>3470.6</v>
      </c>
      <c r="R255" s="2">
        <v>2845.8919999999998</v>
      </c>
      <c r="S255" s="2">
        <v>14750.05</v>
      </c>
      <c r="T255" s="2">
        <v>520.59000000000015</v>
      </c>
    </row>
    <row r="256" spans="1:20" x14ac:dyDescent="0.25">
      <c r="A256" t="s">
        <v>7739</v>
      </c>
      <c r="B256" t="s">
        <v>5</v>
      </c>
      <c r="C256" t="s">
        <v>6</v>
      </c>
      <c r="D256" s="1">
        <v>44100</v>
      </c>
      <c r="E256" s="1">
        <v>44164</v>
      </c>
      <c r="F256" s="1">
        <v>44174</v>
      </c>
      <c r="G256" s="1">
        <v>44187</v>
      </c>
      <c r="H256" s="13">
        <f>Orders[[#This Row],[DeliveryDate]]-Orders[[#This Row],[OrderDate]]</f>
        <v>23</v>
      </c>
      <c r="I256" t="s">
        <v>3</v>
      </c>
      <c r="J256" t="str">
        <f>_xlfn.XLOOKUP(Orders[[#This Row],[_SalesRepID]],'Sales team'!A:A,'Sales team'!B:B)</f>
        <v>Anthony Berry</v>
      </c>
      <c r="K256">
        <v>16</v>
      </c>
      <c r="L256">
        <v>16</v>
      </c>
      <c r="M256">
        <v>117</v>
      </c>
      <c r="N256" t="str">
        <f>_xlfn.XLOOKUP(Orders[[#This Row],[_ProductID]],Products!A:A,Products!C:C)</f>
        <v>Furniture</v>
      </c>
      <c r="O256">
        <v>5</v>
      </c>
      <c r="P256">
        <v>7.4999999999999997E-2</v>
      </c>
      <c r="Q256" s="2">
        <v>2479</v>
      </c>
      <c r="R256" s="2">
        <v>1437.82</v>
      </c>
      <c r="S256" s="2">
        <v>2293.0750000000003</v>
      </c>
      <c r="T256" s="2">
        <v>855.25500000000034</v>
      </c>
    </row>
    <row r="257" spans="1:20" x14ac:dyDescent="0.25">
      <c r="A257" t="s">
        <v>7740</v>
      </c>
      <c r="B257" t="s">
        <v>1</v>
      </c>
      <c r="C257" t="s">
        <v>13</v>
      </c>
      <c r="D257" s="1">
        <v>44000</v>
      </c>
      <c r="E257" s="1">
        <v>44164</v>
      </c>
      <c r="F257" s="1">
        <v>44191</v>
      </c>
      <c r="G257" s="1">
        <v>44172</v>
      </c>
      <c r="H257" s="13">
        <f>Orders[[#This Row],[DeliveryDate]]-Orders[[#This Row],[OrderDate]]</f>
        <v>8</v>
      </c>
      <c r="I257" t="s">
        <v>3</v>
      </c>
      <c r="J257" t="str">
        <f>_xlfn.XLOOKUP(Orders[[#This Row],[_SalesRepID]],'Sales team'!A:A,'Sales team'!B:B)</f>
        <v>Joshua Little</v>
      </c>
      <c r="K257">
        <v>11</v>
      </c>
      <c r="L257">
        <v>14</v>
      </c>
      <c r="M257">
        <v>291</v>
      </c>
      <c r="N257" t="str">
        <f>_xlfn.XLOOKUP(Orders[[#This Row],[_ProductID]],Products!A:A,Products!C:C)</f>
        <v>Home décor</v>
      </c>
      <c r="O257">
        <v>39</v>
      </c>
      <c r="P257">
        <v>0.2</v>
      </c>
      <c r="Q257" s="2">
        <v>6458.8</v>
      </c>
      <c r="R257" s="2">
        <v>3164.8119999999999</v>
      </c>
      <c r="S257" s="2">
        <v>31002.240000000005</v>
      </c>
      <c r="T257" s="2">
        <v>12013.368000000006</v>
      </c>
    </row>
    <row r="258" spans="1:20" x14ac:dyDescent="0.25">
      <c r="A258" t="s">
        <v>7741</v>
      </c>
      <c r="B258" t="s">
        <v>1</v>
      </c>
      <c r="C258" t="s">
        <v>6</v>
      </c>
      <c r="D258" s="1">
        <v>44100</v>
      </c>
      <c r="E258" s="1">
        <v>44164</v>
      </c>
      <c r="F258" s="1">
        <v>44178</v>
      </c>
      <c r="G258" s="1">
        <v>44182</v>
      </c>
      <c r="H258" s="13">
        <f>Orders[[#This Row],[DeliveryDate]]-Orders[[#This Row],[OrderDate]]</f>
        <v>18</v>
      </c>
      <c r="I258" t="s">
        <v>3</v>
      </c>
      <c r="J258" t="str">
        <f>_xlfn.XLOOKUP(Orders[[#This Row],[_SalesRepID]],'Sales team'!A:A,'Sales team'!B:B)</f>
        <v>Jonathan Hawkins</v>
      </c>
      <c r="K258">
        <v>10</v>
      </c>
      <c r="L258">
        <v>49</v>
      </c>
      <c r="M258">
        <v>194</v>
      </c>
      <c r="N258" t="str">
        <f>_xlfn.XLOOKUP(Orders[[#This Row],[_ProductID]],Products!A:A,Products!C:C)</f>
        <v>Home décor</v>
      </c>
      <c r="O258">
        <v>3</v>
      </c>
      <c r="P258">
        <v>0.05</v>
      </c>
      <c r="Q258" s="2">
        <v>214.4</v>
      </c>
      <c r="R258" s="2">
        <v>126.496</v>
      </c>
      <c r="S258" s="2">
        <v>1629.44</v>
      </c>
      <c r="T258" s="2">
        <v>617.47200000000009</v>
      </c>
    </row>
    <row r="259" spans="1:20" x14ac:dyDescent="0.25">
      <c r="A259" t="s">
        <v>7742</v>
      </c>
      <c r="B259" t="s">
        <v>1</v>
      </c>
      <c r="C259" t="s">
        <v>6</v>
      </c>
      <c r="D259" s="1">
        <v>44100</v>
      </c>
      <c r="E259" s="1">
        <v>44164</v>
      </c>
      <c r="F259" s="1">
        <v>44183</v>
      </c>
      <c r="G259" s="1">
        <v>44181</v>
      </c>
      <c r="H259" s="13">
        <f>Orders[[#This Row],[DeliveryDate]]-Orders[[#This Row],[OrderDate]]</f>
        <v>17</v>
      </c>
      <c r="I259" t="s">
        <v>3</v>
      </c>
      <c r="J259" t="str">
        <f>_xlfn.XLOOKUP(Orders[[#This Row],[_SalesRepID]],'Sales team'!A:A,'Sales team'!B:B)</f>
        <v>Joshua Little</v>
      </c>
      <c r="K259">
        <v>11</v>
      </c>
      <c r="L259">
        <v>2</v>
      </c>
      <c r="M259">
        <v>105</v>
      </c>
      <c r="N259" t="str">
        <f>_xlfn.XLOOKUP(Orders[[#This Row],[_ProductID]],Products!A:A,Products!C:C)</f>
        <v>Furniture</v>
      </c>
      <c r="O259">
        <v>38</v>
      </c>
      <c r="P259">
        <v>0.2</v>
      </c>
      <c r="Q259" s="2">
        <v>1266.3</v>
      </c>
      <c r="R259" s="2">
        <v>848.42100000000005</v>
      </c>
      <c r="S259" s="2">
        <v>6078.24</v>
      </c>
      <c r="T259" s="2">
        <v>987.71399999999994</v>
      </c>
    </row>
    <row r="260" spans="1:20" x14ac:dyDescent="0.25">
      <c r="A260" t="s">
        <v>7743</v>
      </c>
      <c r="B260" t="s">
        <v>8</v>
      </c>
      <c r="C260" t="s">
        <v>13</v>
      </c>
      <c r="D260" s="1">
        <v>44000</v>
      </c>
      <c r="E260" s="1">
        <v>44164</v>
      </c>
      <c r="F260" s="1">
        <v>44177</v>
      </c>
      <c r="G260" s="1">
        <v>44193</v>
      </c>
      <c r="H260" s="13">
        <f>Orders[[#This Row],[DeliveryDate]]-Orders[[#This Row],[OrderDate]]</f>
        <v>29</v>
      </c>
      <c r="I260" t="s">
        <v>3</v>
      </c>
      <c r="J260" t="str">
        <f>_xlfn.XLOOKUP(Orders[[#This Row],[_SalesRepID]],'Sales team'!A:A,'Sales team'!B:B)</f>
        <v>Douglas Tucker</v>
      </c>
      <c r="K260">
        <v>23</v>
      </c>
      <c r="L260">
        <v>25</v>
      </c>
      <c r="M260">
        <v>299</v>
      </c>
      <c r="N260" t="str">
        <f>_xlfn.XLOOKUP(Orders[[#This Row],[_ProductID]],Products!A:A,Products!C:C)</f>
        <v>Kitchen &amp; Dining</v>
      </c>
      <c r="O260">
        <v>7</v>
      </c>
      <c r="P260">
        <v>0.05</v>
      </c>
      <c r="Q260" s="2">
        <v>207.70000000000002</v>
      </c>
      <c r="R260" s="2">
        <v>124.62</v>
      </c>
      <c r="S260" s="2">
        <v>394.63</v>
      </c>
      <c r="T260" s="2">
        <v>145.38999999999999</v>
      </c>
    </row>
    <row r="261" spans="1:20" x14ac:dyDescent="0.25">
      <c r="A261" t="s">
        <v>7744</v>
      </c>
      <c r="B261" t="s">
        <v>5</v>
      </c>
      <c r="C261" t="s">
        <v>13</v>
      </c>
      <c r="D261" s="1">
        <v>44100</v>
      </c>
      <c r="E261" s="1">
        <v>44164</v>
      </c>
      <c r="F261" s="1">
        <v>44186</v>
      </c>
      <c r="G261" s="1">
        <v>44173</v>
      </c>
      <c r="H261" s="13">
        <f>Orders[[#This Row],[DeliveryDate]]-Orders[[#This Row],[OrderDate]]</f>
        <v>9</v>
      </c>
      <c r="I261" t="s">
        <v>3</v>
      </c>
      <c r="J261" t="str">
        <f>_xlfn.XLOOKUP(Orders[[#This Row],[_SalesRepID]],'Sales team'!A:A,'Sales team'!B:B)</f>
        <v>Anthony Berry</v>
      </c>
      <c r="K261">
        <v>16</v>
      </c>
      <c r="L261">
        <v>28</v>
      </c>
      <c r="M261">
        <v>277</v>
      </c>
      <c r="N261" t="str">
        <f>_xlfn.XLOOKUP(Orders[[#This Row],[_ProductID]],Products!A:A,Products!C:C)</f>
        <v>Electronics</v>
      </c>
      <c r="O261">
        <v>25</v>
      </c>
      <c r="P261">
        <v>0.15</v>
      </c>
      <c r="Q261" s="2">
        <v>3899.4</v>
      </c>
      <c r="R261" s="2">
        <v>1637.748</v>
      </c>
      <c r="S261" s="2">
        <v>9943.4700000000012</v>
      </c>
      <c r="T261" s="2">
        <v>5030.2260000000006</v>
      </c>
    </row>
    <row r="262" spans="1:20" x14ac:dyDescent="0.25">
      <c r="A262" t="s">
        <v>7745</v>
      </c>
      <c r="B262" t="s">
        <v>1</v>
      </c>
      <c r="C262" t="s">
        <v>6</v>
      </c>
      <c r="D262" s="1">
        <v>44000</v>
      </c>
      <c r="E262" s="1">
        <v>44164</v>
      </c>
      <c r="F262" s="1">
        <v>44182</v>
      </c>
      <c r="G262" s="1">
        <v>44186</v>
      </c>
      <c r="H262" s="13">
        <f>Orders[[#This Row],[DeliveryDate]]-Orders[[#This Row],[OrderDate]]</f>
        <v>22</v>
      </c>
      <c r="I262" t="s">
        <v>3</v>
      </c>
      <c r="J262" t="str">
        <f>_xlfn.XLOOKUP(Orders[[#This Row],[_SalesRepID]],'Sales team'!A:A,'Sales team'!B:B)</f>
        <v>Chris Armstrong</v>
      </c>
      <c r="K262">
        <v>4</v>
      </c>
      <c r="L262">
        <v>39</v>
      </c>
      <c r="M262">
        <v>195</v>
      </c>
      <c r="N262" t="str">
        <f>_xlfn.XLOOKUP(Orders[[#This Row],[_ProductID]],Products!A:A,Products!C:C)</f>
        <v>Home décor</v>
      </c>
      <c r="O262">
        <v>32</v>
      </c>
      <c r="P262">
        <v>0.05</v>
      </c>
      <c r="Q262" s="2">
        <v>2619.7000000000003</v>
      </c>
      <c r="R262" s="2">
        <v>1231.259</v>
      </c>
      <c r="S262" s="2">
        <v>19909.72</v>
      </c>
      <c r="T262" s="2">
        <v>10059.648000000001</v>
      </c>
    </row>
    <row r="263" spans="1:20" x14ac:dyDescent="0.25">
      <c r="A263" t="s">
        <v>7746</v>
      </c>
      <c r="B263" t="s">
        <v>1</v>
      </c>
      <c r="C263" t="s">
        <v>13</v>
      </c>
      <c r="D263" s="1">
        <v>44000</v>
      </c>
      <c r="E263" s="1">
        <v>44164</v>
      </c>
      <c r="F263" s="1">
        <v>44180</v>
      </c>
      <c r="G263" s="1">
        <v>44172</v>
      </c>
      <c r="H263" s="13">
        <f>Orders[[#This Row],[DeliveryDate]]-Orders[[#This Row],[OrderDate]]</f>
        <v>8</v>
      </c>
      <c r="I263" t="s">
        <v>3</v>
      </c>
      <c r="J263" t="str">
        <f>_xlfn.XLOOKUP(Orders[[#This Row],[_SalesRepID]],'Sales team'!A:A,'Sales team'!B:B)</f>
        <v>Joshua Ryan</v>
      </c>
      <c r="K263">
        <v>9</v>
      </c>
      <c r="L263">
        <v>48</v>
      </c>
      <c r="M263">
        <v>310</v>
      </c>
      <c r="N263" t="str">
        <f>_xlfn.XLOOKUP(Orders[[#This Row],[_ProductID]],Products!A:A,Products!C:C)</f>
        <v>Electronics</v>
      </c>
      <c r="O263">
        <v>6</v>
      </c>
      <c r="P263">
        <v>0.15</v>
      </c>
      <c r="Q263" s="2">
        <v>1829.1000000000001</v>
      </c>
      <c r="R263" s="2">
        <v>1371.825</v>
      </c>
      <c r="S263" s="2">
        <v>9328.41</v>
      </c>
      <c r="T263" s="2">
        <v>1097.4599999999991</v>
      </c>
    </row>
    <row r="264" spans="1:20" x14ac:dyDescent="0.25">
      <c r="A264" t="s">
        <v>7747</v>
      </c>
      <c r="B264" t="s">
        <v>1</v>
      </c>
      <c r="C264" t="s">
        <v>2</v>
      </c>
      <c r="D264" s="1">
        <v>44100</v>
      </c>
      <c r="E264" s="1">
        <v>44164</v>
      </c>
      <c r="F264" s="1">
        <v>44190</v>
      </c>
      <c r="G264" s="1">
        <v>44176</v>
      </c>
      <c r="H264" s="13">
        <f>Orders[[#This Row],[DeliveryDate]]-Orders[[#This Row],[OrderDate]]</f>
        <v>12</v>
      </c>
      <c r="I264" t="s">
        <v>3</v>
      </c>
      <c r="J264" t="str">
        <f>_xlfn.XLOOKUP(Orders[[#This Row],[_SalesRepID]],'Sales team'!A:A,'Sales team'!B:B)</f>
        <v>Joshua Little</v>
      </c>
      <c r="K264">
        <v>11</v>
      </c>
      <c r="L264">
        <v>4</v>
      </c>
      <c r="M264">
        <v>246</v>
      </c>
      <c r="N264" t="str">
        <f>_xlfn.XLOOKUP(Orders[[#This Row],[_ProductID]],Products!A:A,Products!C:C)</f>
        <v>Kitchen &amp; Dining</v>
      </c>
      <c r="O264">
        <v>1</v>
      </c>
      <c r="P264">
        <v>0.05</v>
      </c>
      <c r="Q264" s="2">
        <v>2546</v>
      </c>
      <c r="R264" s="2">
        <v>1171.1600000000001</v>
      </c>
      <c r="S264" s="2">
        <v>16930.899999999998</v>
      </c>
      <c r="T264" s="2">
        <v>8732.779999999997</v>
      </c>
    </row>
    <row r="265" spans="1:20" x14ac:dyDescent="0.25">
      <c r="A265" t="s">
        <v>7748</v>
      </c>
      <c r="B265" t="s">
        <v>10</v>
      </c>
      <c r="C265" t="s">
        <v>13</v>
      </c>
      <c r="D265" s="1">
        <v>44000</v>
      </c>
      <c r="E265" s="1">
        <v>44164</v>
      </c>
      <c r="F265" s="1">
        <v>44178</v>
      </c>
      <c r="G265" s="1">
        <v>44182</v>
      </c>
      <c r="H265" s="13">
        <f>Orders[[#This Row],[DeliveryDate]]-Orders[[#This Row],[OrderDate]]</f>
        <v>18</v>
      </c>
      <c r="I265" t="s">
        <v>3</v>
      </c>
      <c r="J265" t="str">
        <f>_xlfn.XLOOKUP(Orders[[#This Row],[_SalesRepID]],'Sales team'!A:A,'Sales team'!B:B)</f>
        <v>Carlos Miller</v>
      </c>
      <c r="K265">
        <v>28</v>
      </c>
      <c r="L265">
        <v>9</v>
      </c>
      <c r="M265">
        <v>306</v>
      </c>
      <c r="N265" t="str">
        <f>_xlfn.XLOOKUP(Orders[[#This Row],[_ProductID]],Products!A:A,Products!C:C)</f>
        <v>Home décor</v>
      </c>
      <c r="O265">
        <v>36</v>
      </c>
      <c r="P265">
        <v>7.4999999999999997E-2</v>
      </c>
      <c r="Q265" s="2">
        <v>750.4</v>
      </c>
      <c r="R265" s="2">
        <v>495.26400000000001</v>
      </c>
      <c r="S265" s="2">
        <v>5552.96</v>
      </c>
      <c r="T265" s="2">
        <v>1590.848</v>
      </c>
    </row>
    <row r="266" spans="1:20" x14ac:dyDescent="0.25">
      <c r="A266" t="s">
        <v>7730</v>
      </c>
      <c r="B266" t="s">
        <v>5</v>
      </c>
      <c r="C266" t="s">
        <v>6</v>
      </c>
      <c r="D266" s="1">
        <v>44000</v>
      </c>
      <c r="E266" s="1">
        <v>44163</v>
      </c>
      <c r="F266" s="1">
        <v>44182</v>
      </c>
      <c r="G266" s="1">
        <v>44180</v>
      </c>
      <c r="H266" s="13">
        <f>Orders[[#This Row],[DeliveryDate]]-Orders[[#This Row],[OrderDate]]</f>
        <v>17</v>
      </c>
      <c r="I266" t="s">
        <v>3</v>
      </c>
      <c r="J266" t="str">
        <f>_xlfn.XLOOKUP(Orders[[#This Row],[_SalesRepID]],'Sales team'!A:A,'Sales team'!B:B)</f>
        <v>Todd Roberts</v>
      </c>
      <c r="K266">
        <v>13</v>
      </c>
      <c r="L266">
        <v>4</v>
      </c>
      <c r="M266">
        <v>190</v>
      </c>
      <c r="N266" t="str">
        <f>_xlfn.XLOOKUP(Orders[[#This Row],[_ProductID]],Products!A:A,Products!C:C)</f>
        <v>Home décor</v>
      </c>
      <c r="O266">
        <v>35</v>
      </c>
      <c r="P266">
        <v>0.05</v>
      </c>
      <c r="Q266" s="2">
        <v>837.5</v>
      </c>
      <c r="R266" s="2">
        <v>544.375</v>
      </c>
      <c r="S266" s="2">
        <v>5569.375</v>
      </c>
      <c r="T266" s="2">
        <v>1758.75</v>
      </c>
    </row>
    <row r="267" spans="1:20" x14ac:dyDescent="0.25">
      <c r="A267" t="s">
        <v>7731</v>
      </c>
      <c r="B267" t="s">
        <v>10</v>
      </c>
      <c r="C267" t="s">
        <v>13</v>
      </c>
      <c r="D267" s="1">
        <v>44100</v>
      </c>
      <c r="E267" s="1">
        <v>44163</v>
      </c>
      <c r="F267" s="1">
        <v>44185</v>
      </c>
      <c r="G267" s="1">
        <v>44173</v>
      </c>
      <c r="H267" s="13">
        <f>Orders[[#This Row],[DeliveryDate]]-Orders[[#This Row],[OrderDate]]</f>
        <v>10</v>
      </c>
      <c r="I267" t="s">
        <v>3</v>
      </c>
      <c r="J267" t="str">
        <f>_xlfn.XLOOKUP(Orders[[#This Row],[_SalesRepID]],'Sales team'!A:A,'Sales team'!B:B)</f>
        <v>Donald Reynolds</v>
      </c>
      <c r="K267">
        <v>26</v>
      </c>
      <c r="L267">
        <v>16</v>
      </c>
      <c r="M267">
        <v>321</v>
      </c>
      <c r="N267" t="str">
        <f>_xlfn.XLOOKUP(Orders[[#This Row],[_ProductID]],Products!A:A,Products!C:C)</f>
        <v>Home décor</v>
      </c>
      <c r="O267">
        <v>35</v>
      </c>
      <c r="P267">
        <v>0.05</v>
      </c>
      <c r="Q267" s="2">
        <v>2371.8000000000002</v>
      </c>
      <c r="R267" s="2">
        <v>1399.3620000000001</v>
      </c>
      <c r="S267" s="2">
        <v>4506.42</v>
      </c>
      <c r="T267" s="2">
        <v>1707.6959999999999</v>
      </c>
    </row>
    <row r="268" spans="1:20" x14ac:dyDescent="0.25">
      <c r="A268" t="s">
        <v>7732</v>
      </c>
      <c r="B268" t="s">
        <v>5</v>
      </c>
      <c r="C268" t="s">
        <v>6</v>
      </c>
      <c r="D268" s="1">
        <v>44100</v>
      </c>
      <c r="E268" s="1">
        <v>44163</v>
      </c>
      <c r="F268" s="1">
        <v>44172</v>
      </c>
      <c r="G268" s="1">
        <v>44180</v>
      </c>
      <c r="H268" s="13">
        <f>Orders[[#This Row],[DeliveryDate]]-Orders[[#This Row],[OrderDate]]</f>
        <v>17</v>
      </c>
      <c r="I268" t="s">
        <v>3</v>
      </c>
      <c r="J268" t="str">
        <f>_xlfn.XLOOKUP(Orders[[#This Row],[_SalesRepID]],'Sales team'!A:A,'Sales team'!B:B)</f>
        <v>Todd Roberts</v>
      </c>
      <c r="K268">
        <v>13</v>
      </c>
      <c r="L268">
        <v>34</v>
      </c>
      <c r="M268">
        <v>198</v>
      </c>
      <c r="N268" t="str">
        <f>_xlfn.XLOOKUP(Orders[[#This Row],[_ProductID]],Products!A:A,Products!C:C)</f>
        <v>Home décor</v>
      </c>
      <c r="O268">
        <v>43</v>
      </c>
      <c r="P268">
        <v>0.2</v>
      </c>
      <c r="Q268" s="2">
        <v>241.20000000000002</v>
      </c>
      <c r="R268" s="2">
        <v>183.31200000000001</v>
      </c>
      <c r="S268" s="2">
        <v>385.92000000000007</v>
      </c>
      <c r="T268" s="2">
        <v>19.296000000000049</v>
      </c>
    </row>
    <row r="269" spans="1:20" x14ac:dyDescent="0.25">
      <c r="A269" t="s">
        <v>7733</v>
      </c>
      <c r="B269" t="s">
        <v>8</v>
      </c>
      <c r="C269" t="s">
        <v>6</v>
      </c>
      <c r="D269" s="1">
        <v>44100</v>
      </c>
      <c r="E269" s="1">
        <v>44163</v>
      </c>
      <c r="F269" s="1">
        <v>44191</v>
      </c>
      <c r="G269" s="1">
        <v>44195</v>
      </c>
      <c r="H269" s="13">
        <f>Orders[[#This Row],[DeliveryDate]]-Orders[[#This Row],[OrderDate]]</f>
        <v>32</v>
      </c>
      <c r="I269" t="s">
        <v>3</v>
      </c>
      <c r="J269" t="str">
        <f>_xlfn.XLOOKUP(Orders[[#This Row],[_SalesRepID]],'Sales team'!A:A,'Sales team'!B:B)</f>
        <v>Roy Rice</v>
      </c>
      <c r="K269">
        <v>24</v>
      </c>
      <c r="L269">
        <v>48</v>
      </c>
      <c r="M269">
        <v>193</v>
      </c>
      <c r="N269" t="str">
        <f>_xlfn.XLOOKUP(Orders[[#This Row],[_ProductID]],Products!A:A,Products!C:C)</f>
        <v>Kitchen &amp; Dining</v>
      </c>
      <c r="O269">
        <v>13</v>
      </c>
      <c r="P269">
        <v>0.2</v>
      </c>
      <c r="Q269" s="2">
        <v>221.1</v>
      </c>
      <c r="R269" s="2">
        <v>114.97199999999999</v>
      </c>
      <c r="S269" s="2">
        <v>884.40000000000009</v>
      </c>
      <c r="T269" s="2">
        <v>309.54000000000008</v>
      </c>
    </row>
    <row r="270" spans="1:20" x14ac:dyDescent="0.25">
      <c r="A270" t="s">
        <v>7734</v>
      </c>
      <c r="B270" t="s">
        <v>10</v>
      </c>
      <c r="C270" t="s">
        <v>15</v>
      </c>
      <c r="D270" s="1">
        <v>44000</v>
      </c>
      <c r="E270" s="1">
        <v>44163</v>
      </c>
      <c r="F270" s="1">
        <v>44187</v>
      </c>
      <c r="G270" s="1">
        <v>44188</v>
      </c>
      <c r="H270" s="13">
        <f>Orders[[#This Row],[DeliveryDate]]-Orders[[#This Row],[OrderDate]]</f>
        <v>25</v>
      </c>
      <c r="I270" t="s">
        <v>3</v>
      </c>
      <c r="J270" t="str">
        <f>_xlfn.XLOOKUP(Orders[[#This Row],[_SalesRepID]],'Sales team'!A:A,'Sales team'!B:B)</f>
        <v>Patrick Graham</v>
      </c>
      <c r="K270">
        <v>25</v>
      </c>
      <c r="L270">
        <v>48</v>
      </c>
      <c r="M270">
        <v>24</v>
      </c>
      <c r="N270" t="str">
        <f>_xlfn.XLOOKUP(Orders[[#This Row],[_ProductID]],Products!A:A,Products!C:C)</f>
        <v>Kitchen &amp; Dining</v>
      </c>
      <c r="O270">
        <v>16</v>
      </c>
      <c r="P270">
        <v>0.15</v>
      </c>
      <c r="Q270" s="2">
        <v>221.1</v>
      </c>
      <c r="R270" s="2">
        <v>156.98099999999999</v>
      </c>
      <c r="S270" s="2">
        <v>1503.48</v>
      </c>
      <c r="T270" s="2">
        <v>247.63200000000006</v>
      </c>
    </row>
    <row r="271" spans="1:20" x14ac:dyDescent="0.25">
      <c r="A271" t="s">
        <v>7735</v>
      </c>
      <c r="B271" t="s">
        <v>5</v>
      </c>
      <c r="C271" t="s">
        <v>2</v>
      </c>
      <c r="D271" s="1">
        <v>44100</v>
      </c>
      <c r="E271" s="1">
        <v>44163</v>
      </c>
      <c r="F271" s="1">
        <v>44169</v>
      </c>
      <c r="G271" s="1">
        <v>44179</v>
      </c>
      <c r="H271" s="13">
        <f>Orders[[#This Row],[DeliveryDate]]-Orders[[#This Row],[OrderDate]]</f>
        <v>16</v>
      </c>
      <c r="I271" t="s">
        <v>3</v>
      </c>
      <c r="J271" t="str">
        <f>_xlfn.XLOOKUP(Orders[[#This Row],[_SalesRepID]],'Sales team'!A:A,'Sales team'!B:B)</f>
        <v>Anthony Berry</v>
      </c>
      <c r="K271">
        <v>16</v>
      </c>
      <c r="L271">
        <v>31</v>
      </c>
      <c r="M271">
        <v>239</v>
      </c>
      <c r="N271" t="str">
        <f>_xlfn.XLOOKUP(Orders[[#This Row],[_ProductID]],Products!A:A,Products!C:C)</f>
        <v>Home décor</v>
      </c>
      <c r="O271">
        <v>33</v>
      </c>
      <c r="P271">
        <v>7.4999999999999997E-2</v>
      </c>
      <c r="Q271" s="2">
        <v>2519.2000000000003</v>
      </c>
      <c r="R271" s="2">
        <v>1964.9760000000003</v>
      </c>
      <c r="S271" s="2">
        <v>4660.5200000000004</v>
      </c>
      <c r="T271" s="2">
        <v>730.56799999999976</v>
      </c>
    </row>
    <row r="272" spans="1:20" x14ac:dyDescent="0.25">
      <c r="A272" t="s">
        <v>7736</v>
      </c>
      <c r="B272" t="s">
        <v>10</v>
      </c>
      <c r="C272" t="s">
        <v>46</v>
      </c>
      <c r="D272" s="1">
        <v>44100</v>
      </c>
      <c r="E272" s="1">
        <v>44163</v>
      </c>
      <c r="F272" s="1">
        <v>44178</v>
      </c>
      <c r="G272" s="1">
        <v>44179</v>
      </c>
      <c r="H272" s="13">
        <f>Orders[[#This Row],[DeliveryDate]]-Orders[[#This Row],[OrderDate]]</f>
        <v>16</v>
      </c>
      <c r="I272" t="s">
        <v>3</v>
      </c>
      <c r="J272" t="str">
        <f>_xlfn.XLOOKUP(Orders[[#This Row],[_SalesRepID]],'Sales team'!A:A,'Sales team'!B:B)</f>
        <v>Shawn Torres</v>
      </c>
      <c r="K272">
        <v>27</v>
      </c>
      <c r="L272">
        <v>5</v>
      </c>
      <c r="M272">
        <v>80</v>
      </c>
      <c r="N272" t="str">
        <f>_xlfn.XLOOKUP(Orders[[#This Row],[_ProductID]],Products!A:A,Products!C:C)</f>
        <v>Kitchen &amp; Dining</v>
      </c>
      <c r="O272">
        <v>7</v>
      </c>
      <c r="P272">
        <v>0.1</v>
      </c>
      <c r="Q272" s="2">
        <v>1118.9000000000001</v>
      </c>
      <c r="R272" s="2">
        <v>704.90700000000004</v>
      </c>
      <c r="S272" s="2">
        <v>5035.05</v>
      </c>
      <c r="T272" s="2">
        <v>1510.5149999999999</v>
      </c>
    </row>
    <row r="273" spans="1:20" x14ac:dyDescent="0.25">
      <c r="A273" t="s">
        <v>7737</v>
      </c>
      <c r="B273" t="s">
        <v>5</v>
      </c>
      <c r="C273" t="s">
        <v>13</v>
      </c>
      <c r="D273" s="1">
        <v>44100</v>
      </c>
      <c r="E273" s="1">
        <v>44163</v>
      </c>
      <c r="F273" s="1">
        <v>44172</v>
      </c>
      <c r="G273" s="1">
        <v>44172</v>
      </c>
      <c r="H273" s="13">
        <f>Orders[[#This Row],[DeliveryDate]]-Orders[[#This Row],[OrderDate]]</f>
        <v>9</v>
      </c>
      <c r="I273" t="s">
        <v>3</v>
      </c>
      <c r="J273" t="str">
        <f>_xlfn.XLOOKUP(Orders[[#This Row],[_SalesRepID]],'Sales team'!A:A,'Sales team'!B:B)</f>
        <v>Roger Alexander</v>
      </c>
      <c r="K273">
        <v>15</v>
      </c>
      <c r="L273">
        <v>42</v>
      </c>
      <c r="M273">
        <v>266</v>
      </c>
      <c r="N273" t="str">
        <f>_xlfn.XLOOKUP(Orders[[#This Row],[_ProductID]],Products!A:A,Products!C:C)</f>
        <v>Home décor</v>
      </c>
      <c r="O273">
        <v>31</v>
      </c>
      <c r="P273">
        <v>7.4999999999999997E-2</v>
      </c>
      <c r="Q273" s="2">
        <v>167.5</v>
      </c>
      <c r="R273" s="2">
        <v>107.2</v>
      </c>
      <c r="S273" s="2">
        <v>1239.5</v>
      </c>
      <c r="T273" s="2">
        <v>381.9</v>
      </c>
    </row>
    <row r="274" spans="1:20" x14ac:dyDescent="0.25">
      <c r="A274" t="s">
        <v>7729</v>
      </c>
      <c r="B274" t="s">
        <v>1</v>
      </c>
      <c r="C274" t="s">
        <v>6</v>
      </c>
      <c r="D274" s="1">
        <v>44100</v>
      </c>
      <c r="E274" s="1">
        <v>44162</v>
      </c>
      <c r="F274" s="1">
        <v>44189</v>
      </c>
      <c r="G274" s="1">
        <v>44175</v>
      </c>
      <c r="H274" s="13">
        <f>Orders[[#This Row],[DeliveryDate]]-Orders[[#This Row],[OrderDate]]</f>
        <v>13</v>
      </c>
      <c r="I274" t="s">
        <v>3</v>
      </c>
      <c r="J274" t="str">
        <f>_xlfn.XLOOKUP(Orders[[#This Row],[_SalesRepID]],'Sales team'!A:A,'Sales team'!B:B)</f>
        <v>Jerry Green</v>
      </c>
      <c r="K274">
        <v>3</v>
      </c>
      <c r="L274">
        <v>23</v>
      </c>
      <c r="M274">
        <v>103</v>
      </c>
      <c r="N274" t="str">
        <f>_xlfn.XLOOKUP(Orders[[#This Row],[_ProductID]],Products!A:A,Products!C:C)</f>
        <v>Home décor</v>
      </c>
      <c r="O274">
        <v>24</v>
      </c>
      <c r="P274">
        <v>0.05</v>
      </c>
      <c r="Q274" s="2">
        <v>1112.2</v>
      </c>
      <c r="R274" s="2">
        <v>912.00400000000002</v>
      </c>
      <c r="S274" s="2">
        <v>2113.1799999999998</v>
      </c>
      <c r="T274" s="2">
        <v>289.1719999999998</v>
      </c>
    </row>
    <row r="275" spans="1:20" x14ac:dyDescent="0.25">
      <c r="A275" t="s">
        <v>7722</v>
      </c>
      <c r="B275" t="s">
        <v>10</v>
      </c>
      <c r="C275" t="s">
        <v>6</v>
      </c>
      <c r="D275" s="1">
        <v>44000</v>
      </c>
      <c r="E275" s="1">
        <v>44161</v>
      </c>
      <c r="F275" s="1">
        <v>44173</v>
      </c>
      <c r="G275" s="1">
        <v>44200</v>
      </c>
      <c r="H275" s="13">
        <f>Orders[[#This Row],[DeliveryDate]]-Orders[[#This Row],[OrderDate]]</f>
        <v>39</v>
      </c>
      <c r="I275" t="s">
        <v>3</v>
      </c>
      <c r="J275" t="str">
        <f>_xlfn.XLOOKUP(Orders[[#This Row],[_SalesRepID]],'Sales team'!A:A,'Sales team'!B:B)</f>
        <v>Donald Reynolds</v>
      </c>
      <c r="K275">
        <v>26</v>
      </c>
      <c r="L275">
        <v>23</v>
      </c>
      <c r="M275">
        <v>196</v>
      </c>
      <c r="N275" t="str">
        <f>_xlfn.XLOOKUP(Orders[[#This Row],[_ProductID]],Products!A:A,Products!C:C)</f>
        <v>Kitchen &amp; Dining</v>
      </c>
      <c r="O275">
        <v>37</v>
      </c>
      <c r="P275">
        <v>0.1</v>
      </c>
      <c r="Q275" s="2">
        <v>1038.5</v>
      </c>
      <c r="R275" s="2">
        <v>550.40499999999997</v>
      </c>
      <c r="S275" s="2">
        <v>934.65</v>
      </c>
      <c r="T275" s="2">
        <v>384.245</v>
      </c>
    </row>
    <row r="276" spans="1:20" x14ac:dyDescent="0.25">
      <c r="A276" t="s">
        <v>7723</v>
      </c>
      <c r="B276" t="s">
        <v>1</v>
      </c>
      <c r="C276" t="s">
        <v>46</v>
      </c>
      <c r="D276" s="1">
        <v>44000</v>
      </c>
      <c r="E276" s="1">
        <v>44161</v>
      </c>
      <c r="F276" s="1">
        <v>44163</v>
      </c>
      <c r="G276" s="1">
        <v>44179</v>
      </c>
      <c r="H276" s="13">
        <f>Orders[[#This Row],[DeliveryDate]]-Orders[[#This Row],[OrderDate]]</f>
        <v>18</v>
      </c>
      <c r="I276" t="s">
        <v>3</v>
      </c>
      <c r="J276" t="str">
        <f>_xlfn.XLOOKUP(Orders[[#This Row],[_SalesRepID]],'Sales team'!A:A,'Sales team'!B:B)</f>
        <v>Joshua Ryan</v>
      </c>
      <c r="K276">
        <v>9</v>
      </c>
      <c r="L276">
        <v>6</v>
      </c>
      <c r="M276">
        <v>69</v>
      </c>
      <c r="N276" t="str">
        <f>_xlfn.XLOOKUP(Orders[[#This Row],[_ProductID]],Products!A:A,Products!C:C)</f>
        <v>Electronics</v>
      </c>
      <c r="O276">
        <v>47</v>
      </c>
      <c r="P276">
        <v>0.1</v>
      </c>
      <c r="Q276" s="2">
        <v>5855.8</v>
      </c>
      <c r="R276" s="2">
        <v>4918.8720000000003</v>
      </c>
      <c r="S276" s="2">
        <v>36891.54</v>
      </c>
      <c r="T276" s="2">
        <v>2459.4360000000015</v>
      </c>
    </row>
    <row r="277" spans="1:20" x14ac:dyDescent="0.25">
      <c r="A277" t="s">
        <v>7724</v>
      </c>
      <c r="B277" t="s">
        <v>1</v>
      </c>
      <c r="C277" t="s">
        <v>15</v>
      </c>
      <c r="D277" s="1">
        <v>44100</v>
      </c>
      <c r="E277" s="1">
        <v>44161</v>
      </c>
      <c r="F277" s="1">
        <v>44168</v>
      </c>
      <c r="G277" s="1">
        <v>44179</v>
      </c>
      <c r="H277" s="13">
        <f>Orders[[#This Row],[DeliveryDate]]-Orders[[#This Row],[OrderDate]]</f>
        <v>18</v>
      </c>
      <c r="I277" t="s">
        <v>3</v>
      </c>
      <c r="J277" t="str">
        <f>_xlfn.XLOOKUP(Orders[[#This Row],[_SalesRepID]],'Sales team'!A:A,'Sales team'!B:B)</f>
        <v>Joshua Little</v>
      </c>
      <c r="K277">
        <v>11</v>
      </c>
      <c r="L277">
        <v>43</v>
      </c>
      <c r="M277">
        <v>15</v>
      </c>
      <c r="N277" t="str">
        <f>_xlfn.XLOOKUP(Orders[[#This Row],[_ProductID]],Products!A:A,Products!C:C)</f>
        <v>Home décor</v>
      </c>
      <c r="O277">
        <v>17</v>
      </c>
      <c r="P277">
        <v>7.4999999999999997E-2</v>
      </c>
      <c r="Q277" s="2">
        <v>6338.2</v>
      </c>
      <c r="R277" s="2">
        <v>3993.0659999999998</v>
      </c>
      <c r="S277" s="2">
        <v>46902.68</v>
      </c>
      <c r="T277" s="2">
        <v>14958.152000000002</v>
      </c>
    </row>
    <row r="278" spans="1:20" x14ac:dyDescent="0.25">
      <c r="A278" t="s">
        <v>7725</v>
      </c>
      <c r="B278" t="s">
        <v>1</v>
      </c>
      <c r="C278" t="s">
        <v>46</v>
      </c>
      <c r="D278" s="1">
        <v>44000</v>
      </c>
      <c r="E278" s="1">
        <v>44161</v>
      </c>
      <c r="F278" s="1">
        <v>44172</v>
      </c>
      <c r="G278" s="1">
        <v>44169</v>
      </c>
      <c r="H278" s="13">
        <f>Orders[[#This Row],[DeliveryDate]]-Orders[[#This Row],[OrderDate]]</f>
        <v>8</v>
      </c>
      <c r="I278" t="s">
        <v>3</v>
      </c>
      <c r="J278" t="str">
        <f>_xlfn.XLOOKUP(Orders[[#This Row],[_SalesRepID]],'Sales team'!A:A,'Sales team'!B:B)</f>
        <v>Joshua Little</v>
      </c>
      <c r="K278">
        <v>11</v>
      </c>
      <c r="L278">
        <v>11</v>
      </c>
      <c r="M278">
        <v>82</v>
      </c>
      <c r="N278" t="str">
        <f>_xlfn.XLOOKUP(Orders[[#This Row],[_ProductID]],Products!A:A,Products!C:C)</f>
        <v>Home décor</v>
      </c>
      <c r="O278">
        <v>36</v>
      </c>
      <c r="P278">
        <v>0.2</v>
      </c>
      <c r="Q278" s="2">
        <v>180.9</v>
      </c>
      <c r="R278" s="2">
        <v>126.63</v>
      </c>
      <c r="S278" s="2">
        <v>289.44</v>
      </c>
      <c r="T278" s="2">
        <v>36.180000000000007</v>
      </c>
    </row>
    <row r="279" spans="1:20" x14ac:dyDescent="0.25">
      <c r="A279" t="s">
        <v>7726</v>
      </c>
      <c r="B279" t="s">
        <v>8</v>
      </c>
      <c r="C279" t="s">
        <v>13</v>
      </c>
      <c r="D279" s="1">
        <v>44100</v>
      </c>
      <c r="E279" s="1">
        <v>44161</v>
      </c>
      <c r="F279" s="1">
        <v>44182</v>
      </c>
      <c r="G279" s="1">
        <v>44187</v>
      </c>
      <c r="H279" s="13">
        <f>Orders[[#This Row],[DeliveryDate]]-Orders[[#This Row],[OrderDate]]</f>
        <v>26</v>
      </c>
      <c r="I279" t="s">
        <v>3</v>
      </c>
      <c r="J279" t="str">
        <f>_xlfn.XLOOKUP(Orders[[#This Row],[_SalesRepID]],'Sales team'!A:A,'Sales team'!B:B)</f>
        <v>Roy Rice</v>
      </c>
      <c r="K279">
        <v>24</v>
      </c>
      <c r="L279">
        <v>15</v>
      </c>
      <c r="M279">
        <v>327</v>
      </c>
      <c r="N279" t="str">
        <f>_xlfn.XLOOKUP(Orders[[#This Row],[_ProductID]],Products!A:A,Products!C:C)</f>
        <v>Kitchen &amp; Dining</v>
      </c>
      <c r="O279">
        <v>37</v>
      </c>
      <c r="P279">
        <v>0.1</v>
      </c>
      <c r="Q279" s="2">
        <v>2398.6</v>
      </c>
      <c r="R279" s="2">
        <v>1439.1599999999999</v>
      </c>
      <c r="S279" s="2">
        <v>8634.9599999999991</v>
      </c>
      <c r="T279" s="2">
        <v>2878.3199999999997</v>
      </c>
    </row>
    <row r="280" spans="1:20" x14ac:dyDescent="0.25">
      <c r="A280" t="s">
        <v>7727</v>
      </c>
      <c r="B280" t="s">
        <v>5</v>
      </c>
      <c r="C280" t="s">
        <v>25</v>
      </c>
      <c r="D280" s="1">
        <v>44100</v>
      </c>
      <c r="E280" s="1">
        <v>44161</v>
      </c>
      <c r="F280" s="1">
        <v>44163</v>
      </c>
      <c r="G280" s="1">
        <v>44182</v>
      </c>
      <c r="H280" s="13">
        <f>Orders[[#This Row],[DeliveryDate]]-Orders[[#This Row],[OrderDate]]</f>
        <v>21</v>
      </c>
      <c r="I280" t="s">
        <v>3</v>
      </c>
      <c r="J280" t="str">
        <f>_xlfn.XLOOKUP(Orders[[#This Row],[_SalesRepID]],'Sales team'!A:A,'Sales team'!B:B)</f>
        <v>Frank Brown</v>
      </c>
      <c r="K280">
        <v>17</v>
      </c>
      <c r="L280">
        <v>31</v>
      </c>
      <c r="M280">
        <v>341</v>
      </c>
      <c r="N280" t="str">
        <f>_xlfn.XLOOKUP(Orders[[#This Row],[_ProductID]],Products!A:A,Products!C:C)</f>
        <v>Home décor</v>
      </c>
      <c r="O280">
        <v>45</v>
      </c>
      <c r="P280">
        <v>7.4999999999999997E-2</v>
      </c>
      <c r="Q280" s="2">
        <v>174.20000000000002</v>
      </c>
      <c r="R280" s="2">
        <v>83.616</v>
      </c>
      <c r="S280" s="2">
        <v>161.13500000000002</v>
      </c>
      <c r="T280" s="2">
        <v>77.51900000000002</v>
      </c>
    </row>
    <row r="281" spans="1:20" x14ac:dyDescent="0.25">
      <c r="A281" t="s">
        <v>7728</v>
      </c>
      <c r="B281" t="s">
        <v>5</v>
      </c>
      <c r="C281" t="s">
        <v>2</v>
      </c>
      <c r="D281" s="1">
        <v>44100</v>
      </c>
      <c r="E281" s="1">
        <v>44161</v>
      </c>
      <c r="F281" s="1">
        <v>44168</v>
      </c>
      <c r="G281" s="1">
        <v>44167</v>
      </c>
      <c r="H281" s="13">
        <f>Orders[[#This Row],[DeliveryDate]]-Orders[[#This Row],[OrderDate]]</f>
        <v>6</v>
      </c>
      <c r="I281" t="s">
        <v>3</v>
      </c>
      <c r="J281" t="str">
        <f>_xlfn.XLOOKUP(Orders[[#This Row],[_SalesRepID]],'Sales team'!A:A,'Sales team'!B:B)</f>
        <v>Anthony Berry</v>
      </c>
      <c r="K281">
        <v>16</v>
      </c>
      <c r="L281">
        <v>21</v>
      </c>
      <c r="M281">
        <v>230</v>
      </c>
      <c r="N281" t="str">
        <f>_xlfn.XLOOKUP(Orders[[#This Row],[_ProductID]],Products!A:A,Products!C:C)</f>
        <v>Electronics</v>
      </c>
      <c r="O281">
        <v>47</v>
      </c>
      <c r="P281">
        <v>0.05</v>
      </c>
      <c r="Q281" s="2">
        <v>1085.4000000000001</v>
      </c>
      <c r="R281" s="2">
        <v>434.16000000000008</v>
      </c>
      <c r="S281" s="2">
        <v>8249.0400000000009</v>
      </c>
      <c r="T281" s="2">
        <v>4775.76</v>
      </c>
    </row>
    <row r="282" spans="1:20" x14ac:dyDescent="0.25">
      <c r="A282" t="s">
        <v>7713</v>
      </c>
      <c r="B282" t="s">
        <v>8</v>
      </c>
      <c r="C282" t="s">
        <v>25</v>
      </c>
      <c r="D282" s="1">
        <v>44100</v>
      </c>
      <c r="E282" s="1">
        <v>44160</v>
      </c>
      <c r="F282" s="1">
        <v>44166</v>
      </c>
      <c r="G282" s="1">
        <v>44179</v>
      </c>
      <c r="H282" s="13">
        <f>Orders[[#This Row],[DeliveryDate]]-Orders[[#This Row],[OrderDate]]</f>
        <v>19</v>
      </c>
      <c r="I282" t="s">
        <v>3</v>
      </c>
      <c r="J282" t="str">
        <f>_xlfn.XLOOKUP(Orders[[#This Row],[_SalesRepID]],'Sales team'!A:A,'Sales team'!B:B)</f>
        <v>Roy Rice</v>
      </c>
      <c r="K282">
        <v>24</v>
      </c>
      <c r="L282">
        <v>9</v>
      </c>
      <c r="M282">
        <v>350</v>
      </c>
      <c r="N282" t="str">
        <f>_xlfn.XLOOKUP(Orders[[#This Row],[_ProductID]],Products!A:A,Products!C:C)</f>
        <v>Home décor</v>
      </c>
      <c r="O282">
        <v>17</v>
      </c>
      <c r="P282">
        <v>7.4999999999999997E-2</v>
      </c>
      <c r="Q282" s="2">
        <v>897.80000000000007</v>
      </c>
      <c r="R282" s="2">
        <v>421.96600000000001</v>
      </c>
      <c r="S282" s="2">
        <v>5813.255000000001</v>
      </c>
      <c r="T282" s="2">
        <v>2859.4930000000008</v>
      </c>
    </row>
    <row r="283" spans="1:20" x14ac:dyDescent="0.25">
      <c r="A283" t="s">
        <v>7714</v>
      </c>
      <c r="B283" t="s">
        <v>1</v>
      </c>
      <c r="C283" t="s">
        <v>25</v>
      </c>
      <c r="D283" s="1">
        <v>44100</v>
      </c>
      <c r="E283" s="1">
        <v>44160</v>
      </c>
      <c r="F283" s="1">
        <v>44166</v>
      </c>
      <c r="G283" s="1">
        <v>44168</v>
      </c>
      <c r="H283" s="13">
        <f>Orders[[#This Row],[DeliveryDate]]-Orders[[#This Row],[OrderDate]]</f>
        <v>8</v>
      </c>
      <c r="I283" t="s">
        <v>3</v>
      </c>
      <c r="J283" t="str">
        <f>_xlfn.XLOOKUP(Orders[[#This Row],[_SalesRepID]],'Sales team'!A:A,'Sales team'!B:B)</f>
        <v>Adam Hernandez</v>
      </c>
      <c r="K283">
        <v>1</v>
      </c>
      <c r="L283">
        <v>3</v>
      </c>
      <c r="M283">
        <v>365</v>
      </c>
      <c r="N283" t="str">
        <f>_xlfn.XLOOKUP(Orders[[#This Row],[_ProductID]],Products!A:A,Products!C:C)</f>
        <v>Home décor</v>
      </c>
      <c r="O283">
        <v>33</v>
      </c>
      <c r="P283">
        <v>0.1</v>
      </c>
      <c r="Q283" s="2">
        <v>1782.2</v>
      </c>
      <c r="R283" s="2">
        <v>962.38800000000003</v>
      </c>
      <c r="S283" s="2">
        <v>1603.98</v>
      </c>
      <c r="T283" s="2">
        <v>641.59199999999998</v>
      </c>
    </row>
    <row r="284" spans="1:20" x14ac:dyDescent="0.25">
      <c r="A284" t="s">
        <v>7715</v>
      </c>
      <c r="B284" t="s">
        <v>5</v>
      </c>
      <c r="C284" t="s">
        <v>25</v>
      </c>
      <c r="D284" s="1">
        <v>44100</v>
      </c>
      <c r="E284" s="1">
        <v>44160</v>
      </c>
      <c r="F284" s="1">
        <v>44180</v>
      </c>
      <c r="G284" s="1">
        <v>44176</v>
      </c>
      <c r="H284" s="13">
        <f>Orders[[#This Row],[DeliveryDate]]-Orders[[#This Row],[OrderDate]]</f>
        <v>16</v>
      </c>
      <c r="I284" t="s">
        <v>3</v>
      </c>
      <c r="J284" t="str">
        <f>_xlfn.XLOOKUP(Orders[[#This Row],[_SalesRepID]],'Sales team'!A:A,'Sales team'!B:B)</f>
        <v>Nicholas Cunningham</v>
      </c>
      <c r="K284">
        <v>19</v>
      </c>
      <c r="L284">
        <v>37</v>
      </c>
      <c r="M284">
        <v>363</v>
      </c>
      <c r="N284" t="str">
        <f>_xlfn.XLOOKUP(Orders[[#This Row],[_ProductID]],Products!A:A,Products!C:C)</f>
        <v>Home décor</v>
      </c>
      <c r="O284">
        <v>24</v>
      </c>
      <c r="P284">
        <v>0.05</v>
      </c>
      <c r="Q284" s="2">
        <v>3999.9</v>
      </c>
      <c r="R284" s="2">
        <v>3239.9190000000003</v>
      </c>
      <c r="S284" s="2">
        <v>7599.8099999999995</v>
      </c>
      <c r="T284" s="2">
        <v>1119.9719999999988</v>
      </c>
    </row>
    <row r="285" spans="1:20" x14ac:dyDescent="0.25">
      <c r="A285" t="s">
        <v>7716</v>
      </c>
      <c r="B285" t="s">
        <v>5</v>
      </c>
      <c r="C285" t="s">
        <v>2</v>
      </c>
      <c r="D285" s="1">
        <v>44000</v>
      </c>
      <c r="E285" s="1">
        <v>44160</v>
      </c>
      <c r="F285" s="1">
        <v>44185</v>
      </c>
      <c r="G285" s="1">
        <v>44190</v>
      </c>
      <c r="H285" s="13">
        <f>Orders[[#This Row],[DeliveryDate]]-Orders[[#This Row],[OrderDate]]</f>
        <v>30</v>
      </c>
      <c r="I285" t="s">
        <v>3</v>
      </c>
      <c r="J285" t="str">
        <f>_xlfn.XLOOKUP(Orders[[#This Row],[_SalesRepID]],'Sales team'!A:A,'Sales team'!B:B)</f>
        <v>Nicholas Cunningham</v>
      </c>
      <c r="K285">
        <v>19</v>
      </c>
      <c r="L285">
        <v>10</v>
      </c>
      <c r="M285">
        <v>214</v>
      </c>
      <c r="N285" t="str">
        <f>_xlfn.XLOOKUP(Orders[[#This Row],[_ProductID]],Products!A:A,Products!C:C)</f>
        <v>Kitchen &amp; Dining</v>
      </c>
      <c r="O285">
        <v>37</v>
      </c>
      <c r="P285">
        <v>0.15</v>
      </c>
      <c r="Q285" s="2">
        <v>1125.6000000000001</v>
      </c>
      <c r="R285" s="2">
        <v>562.80000000000007</v>
      </c>
      <c r="S285" s="2">
        <v>3827.0400000000004</v>
      </c>
      <c r="T285" s="2">
        <v>1575.8400000000001</v>
      </c>
    </row>
    <row r="286" spans="1:20" x14ac:dyDescent="0.25">
      <c r="A286" t="s">
        <v>7717</v>
      </c>
      <c r="B286" t="s">
        <v>10</v>
      </c>
      <c r="C286" t="s">
        <v>6</v>
      </c>
      <c r="D286" s="1">
        <v>44100</v>
      </c>
      <c r="E286" s="1">
        <v>44160</v>
      </c>
      <c r="F286" s="1">
        <v>44178</v>
      </c>
      <c r="G286" s="1">
        <v>44168</v>
      </c>
      <c r="H286" s="13">
        <f>Orders[[#This Row],[DeliveryDate]]-Orders[[#This Row],[OrderDate]]</f>
        <v>8</v>
      </c>
      <c r="I286" t="s">
        <v>3</v>
      </c>
      <c r="J286" t="str">
        <f>_xlfn.XLOOKUP(Orders[[#This Row],[_SalesRepID]],'Sales team'!A:A,'Sales team'!B:B)</f>
        <v>Patrick Graham</v>
      </c>
      <c r="K286">
        <v>25</v>
      </c>
      <c r="L286">
        <v>1</v>
      </c>
      <c r="M286">
        <v>88</v>
      </c>
      <c r="N286" t="str">
        <f>_xlfn.XLOOKUP(Orders[[#This Row],[_ProductID]],Products!A:A,Products!C:C)</f>
        <v>Home décor</v>
      </c>
      <c r="O286">
        <v>11</v>
      </c>
      <c r="P286">
        <v>0.1</v>
      </c>
      <c r="Q286" s="2">
        <v>1815.7</v>
      </c>
      <c r="R286" s="2">
        <v>1034.9489999999998</v>
      </c>
      <c r="S286" s="2">
        <v>6536.52</v>
      </c>
      <c r="T286" s="2">
        <v>2396.7240000000011</v>
      </c>
    </row>
    <row r="287" spans="1:20" x14ac:dyDescent="0.25">
      <c r="A287" t="s">
        <v>7718</v>
      </c>
      <c r="B287" t="s">
        <v>8</v>
      </c>
      <c r="C287" t="s">
        <v>6</v>
      </c>
      <c r="D287" s="1">
        <v>44000</v>
      </c>
      <c r="E287" s="1">
        <v>44160</v>
      </c>
      <c r="F287" s="1">
        <v>44183</v>
      </c>
      <c r="G287" s="1">
        <v>44173</v>
      </c>
      <c r="H287" s="13">
        <f>Orders[[#This Row],[DeliveryDate]]-Orders[[#This Row],[OrderDate]]</f>
        <v>13</v>
      </c>
      <c r="I287" t="s">
        <v>3</v>
      </c>
      <c r="J287" t="str">
        <f>_xlfn.XLOOKUP(Orders[[#This Row],[_SalesRepID]],'Sales team'!A:A,'Sales team'!B:B)</f>
        <v>Joe Price</v>
      </c>
      <c r="K287">
        <v>22</v>
      </c>
      <c r="L287">
        <v>41</v>
      </c>
      <c r="M287">
        <v>145</v>
      </c>
      <c r="N287" t="str">
        <f>_xlfn.XLOOKUP(Orders[[#This Row],[_ProductID]],Products!A:A,Products!C:C)</f>
        <v>Home décor</v>
      </c>
      <c r="O287">
        <v>32</v>
      </c>
      <c r="P287">
        <v>7.4999999999999997E-2</v>
      </c>
      <c r="Q287" s="2">
        <v>1701.8</v>
      </c>
      <c r="R287" s="2">
        <v>748.79200000000003</v>
      </c>
      <c r="S287" s="2">
        <v>3148.33</v>
      </c>
      <c r="T287" s="2">
        <v>1650.7459999999999</v>
      </c>
    </row>
    <row r="288" spans="1:20" x14ac:dyDescent="0.25">
      <c r="A288" t="s">
        <v>7719</v>
      </c>
      <c r="B288" t="s">
        <v>8</v>
      </c>
      <c r="C288" t="s">
        <v>6</v>
      </c>
      <c r="D288" s="1">
        <v>44100</v>
      </c>
      <c r="E288" s="1">
        <v>44160</v>
      </c>
      <c r="F288" s="1">
        <v>44162</v>
      </c>
      <c r="G288" s="1">
        <v>44169</v>
      </c>
      <c r="H288" s="13">
        <f>Orders[[#This Row],[DeliveryDate]]-Orders[[#This Row],[OrderDate]]</f>
        <v>9</v>
      </c>
      <c r="I288" t="s">
        <v>3</v>
      </c>
      <c r="J288" t="str">
        <f>_xlfn.XLOOKUP(Orders[[#This Row],[_SalesRepID]],'Sales team'!A:A,'Sales team'!B:B)</f>
        <v>Patrick Graham</v>
      </c>
      <c r="K288">
        <v>25</v>
      </c>
      <c r="L288">
        <v>42</v>
      </c>
      <c r="M288">
        <v>92</v>
      </c>
      <c r="N288" t="str">
        <f>_xlfn.XLOOKUP(Orders[[#This Row],[_ProductID]],Products!A:A,Products!C:C)</f>
        <v>Home décor</v>
      </c>
      <c r="O288">
        <v>41</v>
      </c>
      <c r="P288">
        <v>0.2</v>
      </c>
      <c r="Q288" s="2">
        <v>5373.4000000000005</v>
      </c>
      <c r="R288" s="2">
        <v>3062.8380000000002</v>
      </c>
      <c r="S288" s="2">
        <v>21493.600000000006</v>
      </c>
      <c r="T288" s="2">
        <v>6179.4100000000053</v>
      </c>
    </row>
    <row r="289" spans="1:20" x14ac:dyDescent="0.25">
      <c r="A289" t="s">
        <v>7720</v>
      </c>
      <c r="B289" t="s">
        <v>10</v>
      </c>
      <c r="C289" t="s">
        <v>2</v>
      </c>
      <c r="D289" s="1">
        <v>44000</v>
      </c>
      <c r="E289" s="1">
        <v>44160</v>
      </c>
      <c r="F289" s="1">
        <v>44180</v>
      </c>
      <c r="G289" s="1">
        <v>44166</v>
      </c>
      <c r="H289" s="13">
        <f>Orders[[#This Row],[DeliveryDate]]-Orders[[#This Row],[OrderDate]]</f>
        <v>6</v>
      </c>
      <c r="I289" t="s">
        <v>3</v>
      </c>
      <c r="J289" t="str">
        <f>_xlfn.XLOOKUP(Orders[[#This Row],[_SalesRepID]],'Sales team'!A:A,'Sales team'!B:B)</f>
        <v>Carlos Miller</v>
      </c>
      <c r="K289">
        <v>28</v>
      </c>
      <c r="L289">
        <v>50</v>
      </c>
      <c r="M289">
        <v>247</v>
      </c>
      <c r="N289" t="str">
        <f>_xlfn.XLOOKUP(Orders[[#This Row],[_ProductID]],Products!A:A,Products!C:C)</f>
        <v>Home décor</v>
      </c>
      <c r="O289">
        <v>43</v>
      </c>
      <c r="P289">
        <v>0.05</v>
      </c>
      <c r="Q289" s="2">
        <v>6137.2</v>
      </c>
      <c r="R289" s="2">
        <v>3498.2039999999997</v>
      </c>
      <c r="S289" s="2">
        <v>34982.039999999994</v>
      </c>
      <c r="T289" s="2">
        <v>13992.815999999995</v>
      </c>
    </row>
    <row r="290" spans="1:20" x14ac:dyDescent="0.25">
      <c r="A290" t="s">
        <v>7721</v>
      </c>
      <c r="B290" t="s">
        <v>5</v>
      </c>
      <c r="C290" t="s">
        <v>2</v>
      </c>
      <c r="D290" s="1">
        <v>44100</v>
      </c>
      <c r="E290" s="1">
        <v>44160</v>
      </c>
      <c r="F290" s="1">
        <v>44174</v>
      </c>
      <c r="G290" s="1">
        <v>44187</v>
      </c>
      <c r="H290" s="13">
        <f>Orders[[#This Row],[DeliveryDate]]-Orders[[#This Row],[OrderDate]]</f>
        <v>27</v>
      </c>
      <c r="I290" t="s">
        <v>3</v>
      </c>
      <c r="J290" t="str">
        <f>_xlfn.XLOOKUP(Orders[[#This Row],[_SalesRepID]],'Sales team'!A:A,'Sales team'!B:B)</f>
        <v>Todd Roberts</v>
      </c>
      <c r="K290">
        <v>13</v>
      </c>
      <c r="L290">
        <v>30</v>
      </c>
      <c r="M290">
        <v>230</v>
      </c>
      <c r="N290" t="str">
        <f>_xlfn.XLOOKUP(Orders[[#This Row],[_ProductID]],Products!A:A,Products!C:C)</f>
        <v>Furniture</v>
      </c>
      <c r="O290">
        <v>19</v>
      </c>
      <c r="P290">
        <v>0.05</v>
      </c>
      <c r="Q290" s="2">
        <v>2418.7000000000003</v>
      </c>
      <c r="R290" s="2">
        <v>1330.2850000000003</v>
      </c>
      <c r="S290" s="2">
        <v>18382.120000000003</v>
      </c>
      <c r="T290" s="2">
        <v>7739.84</v>
      </c>
    </row>
    <row r="291" spans="1:20" x14ac:dyDescent="0.25">
      <c r="A291" t="s">
        <v>7702</v>
      </c>
      <c r="B291" t="s">
        <v>1</v>
      </c>
      <c r="C291" t="s">
        <v>13</v>
      </c>
      <c r="D291" s="1">
        <v>44000</v>
      </c>
      <c r="E291" s="1">
        <v>44159</v>
      </c>
      <c r="F291" s="1">
        <v>44175</v>
      </c>
      <c r="G291" s="1">
        <v>44167</v>
      </c>
      <c r="H291" s="13">
        <f>Orders[[#This Row],[DeliveryDate]]-Orders[[#This Row],[OrderDate]]</f>
        <v>8</v>
      </c>
      <c r="I291" t="s">
        <v>3</v>
      </c>
      <c r="J291" t="str">
        <f>_xlfn.XLOOKUP(Orders[[#This Row],[_SalesRepID]],'Sales team'!A:A,'Sales team'!B:B)</f>
        <v>Stephen Payne</v>
      </c>
      <c r="K291">
        <v>5</v>
      </c>
      <c r="L291">
        <v>7</v>
      </c>
      <c r="M291">
        <v>269</v>
      </c>
      <c r="N291" t="str">
        <f>_xlfn.XLOOKUP(Orders[[#This Row],[_ProductID]],Products!A:A,Products!C:C)</f>
        <v>Home décor</v>
      </c>
      <c r="O291">
        <v>45</v>
      </c>
      <c r="P291">
        <v>0.1</v>
      </c>
      <c r="Q291" s="2">
        <v>757.1</v>
      </c>
      <c r="R291" s="2">
        <v>416.40500000000003</v>
      </c>
      <c r="S291" s="2">
        <v>2725.56</v>
      </c>
      <c r="T291" s="2">
        <v>1059.9399999999998</v>
      </c>
    </row>
    <row r="292" spans="1:20" x14ac:dyDescent="0.25">
      <c r="A292" t="s">
        <v>7703</v>
      </c>
      <c r="B292" t="s">
        <v>1</v>
      </c>
      <c r="C292" t="s">
        <v>15</v>
      </c>
      <c r="D292" s="1">
        <v>44100</v>
      </c>
      <c r="E292" s="1">
        <v>44159</v>
      </c>
      <c r="F292" s="1">
        <v>44179</v>
      </c>
      <c r="G292" s="1">
        <v>44166</v>
      </c>
      <c r="H292" s="13">
        <f>Orders[[#This Row],[DeliveryDate]]-Orders[[#This Row],[OrderDate]]</f>
        <v>7</v>
      </c>
      <c r="I292" t="s">
        <v>3</v>
      </c>
      <c r="J292" t="str">
        <f>_xlfn.XLOOKUP(Orders[[#This Row],[_SalesRepID]],'Sales team'!A:A,'Sales team'!B:B)</f>
        <v>Joshua Ryan</v>
      </c>
      <c r="K292">
        <v>9</v>
      </c>
      <c r="L292">
        <v>27</v>
      </c>
      <c r="M292">
        <v>48</v>
      </c>
      <c r="N292" t="str">
        <f>_xlfn.XLOOKUP(Orders[[#This Row],[_ProductID]],Products!A:A,Products!C:C)</f>
        <v>Kitchen &amp; Dining</v>
      </c>
      <c r="O292">
        <v>16</v>
      </c>
      <c r="P292">
        <v>7.4999999999999997E-2</v>
      </c>
      <c r="Q292" s="2">
        <v>1822.4</v>
      </c>
      <c r="R292" s="2">
        <v>1184.5600000000002</v>
      </c>
      <c r="S292" s="2">
        <v>10114.320000000002</v>
      </c>
      <c r="T292" s="2">
        <v>3006.9600000000009</v>
      </c>
    </row>
    <row r="293" spans="1:20" x14ac:dyDescent="0.25">
      <c r="A293" t="s">
        <v>7704</v>
      </c>
      <c r="B293" t="s">
        <v>10</v>
      </c>
      <c r="C293" t="s">
        <v>6</v>
      </c>
      <c r="D293" s="1">
        <v>44000</v>
      </c>
      <c r="E293" s="1">
        <v>44159</v>
      </c>
      <c r="F293" s="1">
        <v>44174</v>
      </c>
      <c r="G293" s="1">
        <v>44166</v>
      </c>
      <c r="H293" s="13">
        <f>Orders[[#This Row],[DeliveryDate]]-Orders[[#This Row],[OrderDate]]</f>
        <v>7</v>
      </c>
      <c r="I293" t="s">
        <v>3</v>
      </c>
      <c r="J293" t="str">
        <f>_xlfn.XLOOKUP(Orders[[#This Row],[_SalesRepID]],'Sales team'!A:A,'Sales team'!B:B)</f>
        <v>Carlos Miller</v>
      </c>
      <c r="K293">
        <v>28</v>
      </c>
      <c r="L293">
        <v>48</v>
      </c>
      <c r="M293">
        <v>122</v>
      </c>
      <c r="N293" t="str">
        <f>_xlfn.XLOOKUP(Orders[[#This Row],[_ProductID]],Products!A:A,Products!C:C)</f>
        <v>Home décor</v>
      </c>
      <c r="O293">
        <v>29</v>
      </c>
      <c r="P293">
        <v>0.15</v>
      </c>
      <c r="Q293" s="2">
        <v>1165.8</v>
      </c>
      <c r="R293" s="2">
        <v>582.9</v>
      </c>
      <c r="S293" s="2">
        <v>1981.86</v>
      </c>
      <c r="T293" s="2">
        <v>816.06</v>
      </c>
    </row>
    <row r="294" spans="1:20" x14ac:dyDescent="0.25">
      <c r="A294" t="s">
        <v>7705</v>
      </c>
      <c r="B294" t="s">
        <v>5</v>
      </c>
      <c r="C294" t="s">
        <v>13</v>
      </c>
      <c r="D294" s="1">
        <v>44100</v>
      </c>
      <c r="E294" s="1">
        <v>44159</v>
      </c>
      <c r="F294" s="1">
        <v>44183</v>
      </c>
      <c r="G294" s="1">
        <v>44173</v>
      </c>
      <c r="H294" s="13">
        <f>Orders[[#This Row],[DeliveryDate]]-Orders[[#This Row],[OrderDate]]</f>
        <v>14</v>
      </c>
      <c r="I294" t="s">
        <v>3</v>
      </c>
      <c r="J294" t="str">
        <f>_xlfn.XLOOKUP(Orders[[#This Row],[_SalesRepID]],'Sales team'!A:A,'Sales team'!B:B)</f>
        <v>Roger Alexander</v>
      </c>
      <c r="K294">
        <v>15</v>
      </c>
      <c r="L294">
        <v>24</v>
      </c>
      <c r="M294">
        <v>264</v>
      </c>
      <c r="N294" t="str">
        <f>_xlfn.XLOOKUP(Orders[[#This Row],[_ProductID]],Products!A:A,Products!C:C)</f>
        <v>Home décor</v>
      </c>
      <c r="O294">
        <v>43</v>
      </c>
      <c r="P294">
        <v>0.4</v>
      </c>
      <c r="Q294" s="2">
        <v>1105.5</v>
      </c>
      <c r="R294" s="2">
        <v>840.18000000000006</v>
      </c>
      <c r="S294" s="2">
        <v>3979.7999999999997</v>
      </c>
      <c r="T294" s="2">
        <v>-1061.2800000000002</v>
      </c>
    </row>
    <row r="295" spans="1:20" x14ac:dyDescent="0.25">
      <c r="A295" t="s">
        <v>7706</v>
      </c>
      <c r="B295" t="s">
        <v>1</v>
      </c>
      <c r="C295" t="s">
        <v>15</v>
      </c>
      <c r="D295" s="1">
        <v>44100</v>
      </c>
      <c r="E295" s="1">
        <v>44159</v>
      </c>
      <c r="F295" s="1">
        <v>44184</v>
      </c>
      <c r="G295" s="1">
        <v>44167</v>
      </c>
      <c r="H295" s="13">
        <f>Orders[[#This Row],[DeliveryDate]]-Orders[[#This Row],[OrderDate]]</f>
        <v>8</v>
      </c>
      <c r="I295" t="s">
        <v>3</v>
      </c>
      <c r="J295" t="str">
        <f>_xlfn.XLOOKUP(Orders[[#This Row],[_SalesRepID]],'Sales team'!A:A,'Sales team'!B:B)</f>
        <v>Joshua Little</v>
      </c>
      <c r="K295">
        <v>11</v>
      </c>
      <c r="L295">
        <v>27</v>
      </c>
      <c r="M295">
        <v>9</v>
      </c>
      <c r="N295" t="str">
        <f>_xlfn.XLOOKUP(Orders[[#This Row],[_ProductID]],Products!A:A,Products!C:C)</f>
        <v>Home décor</v>
      </c>
      <c r="O295">
        <v>17</v>
      </c>
      <c r="P295">
        <v>0.15</v>
      </c>
      <c r="Q295" s="2">
        <v>1782.2</v>
      </c>
      <c r="R295" s="2">
        <v>1497.048</v>
      </c>
      <c r="S295" s="2">
        <v>12118.96</v>
      </c>
      <c r="T295" s="2">
        <v>142.57599999999911</v>
      </c>
    </row>
    <row r="296" spans="1:20" x14ac:dyDescent="0.25">
      <c r="A296" t="s">
        <v>7707</v>
      </c>
      <c r="B296" t="s">
        <v>8</v>
      </c>
      <c r="C296" t="s">
        <v>6</v>
      </c>
      <c r="D296" s="1">
        <v>44000</v>
      </c>
      <c r="E296" s="1">
        <v>44159</v>
      </c>
      <c r="F296" s="1">
        <v>44182</v>
      </c>
      <c r="G296" s="1">
        <v>44169</v>
      </c>
      <c r="H296" s="13">
        <f>Orders[[#This Row],[DeliveryDate]]-Orders[[#This Row],[OrderDate]]</f>
        <v>10</v>
      </c>
      <c r="I296" t="s">
        <v>3</v>
      </c>
      <c r="J296" t="str">
        <f>_xlfn.XLOOKUP(Orders[[#This Row],[_SalesRepID]],'Sales team'!A:A,'Sales team'!B:B)</f>
        <v>Samuel Fowler</v>
      </c>
      <c r="K296">
        <v>21</v>
      </c>
      <c r="L296">
        <v>36</v>
      </c>
      <c r="M296">
        <v>150</v>
      </c>
      <c r="N296" t="str">
        <f>_xlfn.XLOOKUP(Orders[[#This Row],[_ProductID]],Products!A:A,Products!C:C)</f>
        <v>Home décor</v>
      </c>
      <c r="O296">
        <v>45</v>
      </c>
      <c r="P296">
        <v>7.4999999999999997E-2</v>
      </c>
      <c r="Q296" s="2">
        <v>2894.4</v>
      </c>
      <c r="R296" s="2">
        <v>2026.08</v>
      </c>
      <c r="S296" s="2">
        <v>21418.560000000001</v>
      </c>
      <c r="T296" s="2">
        <v>5209.9200000000019</v>
      </c>
    </row>
    <row r="297" spans="1:20" x14ac:dyDescent="0.25">
      <c r="A297" t="s">
        <v>7708</v>
      </c>
      <c r="B297" t="s">
        <v>5</v>
      </c>
      <c r="C297" t="s">
        <v>6</v>
      </c>
      <c r="D297" s="1">
        <v>44000</v>
      </c>
      <c r="E297" s="1">
        <v>44159</v>
      </c>
      <c r="F297" s="1">
        <v>44165</v>
      </c>
      <c r="G297" s="1">
        <v>44162</v>
      </c>
      <c r="H297" s="13">
        <f>Orders[[#This Row],[DeliveryDate]]-Orders[[#This Row],[OrderDate]]</f>
        <v>3</v>
      </c>
      <c r="I297" t="s">
        <v>3</v>
      </c>
      <c r="J297" t="str">
        <f>_xlfn.XLOOKUP(Orders[[#This Row],[_SalesRepID]],'Sales team'!A:A,'Sales team'!B:B)</f>
        <v>Nicholas Cunningham</v>
      </c>
      <c r="K297">
        <v>19</v>
      </c>
      <c r="L297">
        <v>31</v>
      </c>
      <c r="M297">
        <v>107</v>
      </c>
      <c r="N297" t="str">
        <f>_xlfn.XLOOKUP(Orders[[#This Row],[_ProductID]],Products!A:A,Products!C:C)</f>
        <v>Home décor</v>
      </c>
      <c r="O297">
        <v>27</v>
      </c>
      <c r="P297">
        <v>0.4</v>
      </c>
      <c r="Q297" s="2">
        <v>1085.4000000000001</v>
      </c>
      <c r="R297" s="2">
        <v>510.13800000000003</v>
      </c>
      <c r="S297" s="2">
        <v>651.24</v>
      </c>
      <c r="T297" s="2">
        <v>141.10199999999998</v>
      </c>
    </row>
    <row r="298" spans="1:20" x14ac:dyDescent="0.25">
      <c r="A298" t="s">
        <v>7709</v>
      </c>
      <c r="B298" t="s">
        <v>8</v>
      </c>
      <c r="C298" t="s">
        <v>13</v>
      </c>
      <c r="D298" s="1">
        <v>44000</v>
      </c>
      <c r="E298" s="1">
        <v>44159</v>
      </c>
      <c r="F298" s="1">
        <v>44170</v>
      </c>
      <c r="G298" s="1">
        <v>44182</v>
      </c>
      <c r="H298" s="13">
        <f>Orders[[#This Row],[DeliveryDate]]-Orders[[#This Row],[OrderDate]]</f>
        <v>23</v>
      </c>
      <c r="I298" t="s">
        <v>3</v>
      </c>
      <c r="J298" t="str">
        <f>_xlfn.XLOOKUP(Orders[[#This Row],[_SalesRepID]],'Sales team'!A:A,'Sales team'!B:B)</f>
        <v>Samuel Fowler</v>
      </c>
      <c r="K298">
        <v>21</v>
      </c>
      <c r="L298">
        <v>13</v>
      </c>
      <c r="M298">
        <v>263</v>
      </c>
      <c r="N298" t="str">
        <f>_xlfn.XLOOKUP(Orders[[#This Row],[_ProductID]],Products!A:A,Products!C:C)</f>
        <v>Kitchen &amp; Dining</v>
      </c>
      <c r="O298">
        <v>1</v>
      </c>
      <c r="P298">
        <v>7.4999999999999997E-2</v>
      </c>
      <c r="Q298" s="2">
        <v>1112.2</v>
      </c>
      <c r="R298" s="2">
        <v>633.95399999999995</v>
      </c>
      <c r="S298" s="2">
        <v>3086.3550000000005</v>
      </c>
      <c r="T298" s="2">
        <v>1184.4930000000006</v>
      </c>
    </row>
    <row r="299" spans="1:20" x14ac:dyDescent="0.25">
      <c r="A299" t="s">
        <v>7710</v>
      </c>
      <c r="B299" t="s">
        <v>1</v>
      </c>
      <c r="C299" t="s">
        <v>2</v>
      </c>
      <c r="D299" s="1">
        <v>44100</v>
      </c>
      <c r="E299" s="1">
        <v>44159</v>
      </c>
      <c r="F299" s="1">
        <v>44184</v>
      </c>
      <c r="G299" s="1">
        <v>44169</v>
      </c>
      <c r="H299" s="13">
        <f>Orders[[#This Row],[DeliveryDate]]-Orders[[#This Row],[OrderDate]]</f>
        <v>10</v>
      </c>
      <c r="I299" t="s">
        <v>3</v>
      </c>
      <c r="J299" t="str">
        <f>_xlfn.XLOOKUP(Orders[[#This Row],[_SalesRepID]],'Sales team'!A:A,'Sales team'!B:B)</f>
        <v>Joshua Bennett</v>
      </c>
      <c r="K299">
        <v>6</v>
      </c>
      <c r="L299">
        <v>16</v>
      </c>
      <c r="M299">
        <v>243</v>
      </c>
      <c r="N299" t="str">
        <f>_xlfn.XLOOKUP(Orders[[#This Row],[_ProductID]],Products!A:A,Products!C:C)</f>
        <v>Furniture</v>
      </c>
      <c r="O299">
        <v>22</v>
      </c>
      <c r="P299">
        <v>7.4999999999999997E-2</v>
      </c>
      <c r="Q299" s="2">
        <v>891.1</v>
      </c>
      <c r="R299" s="2">
        <v>454.46100000000001</v>
      </c>
      <c r="S299" s="2">
        <v>5769.8725000000004</v>
      </c>
      <c r="T299" s="2">
        <v>2588.6455000000005</v>
      </c>
    </row>
    <row r="300" spans="1:20" x14ac:dyDescent="0.25">
      <c r="A300" t="s">
        <v>7711</v>
      </c>
      <c r="B300" t="s">
        <v>1</v>
      </c>
      <c r="C300" t="s">
        <v>13</v>
      </c>
      <c r="D300" s="1">
        <v>44000</v>
      </c>
      <c r="E300" s="1">
        <v>44159</v>
      </c>
      <c r="F300" s="1">
        <v>44185</v>
      </c>
      <c r="G300" s="1">
        <v>44175</v>
      </c>
      <c r="H300" s="13">
        <f>Orders[[#This Row],[DeliveryDate]]-Orders[[#This Row],[OrderDate]]</f>
        <v>16</v>
      </c>
      <c r="I300" t="s">
        <v>3</v>
      </c>
      <c r="J300" t="str">
        <f>_xlfn.XLOOKUP(Orders[[#This Row],[_SalesRepID]],'Sales team'!A:A,'Sales team'!B:B)</f>
        <v>Jonathan Hawkins</v>
      </c>
      <c r="K300">
        <v>10</v>
      </c>
      <c r="L300">
        <v>18</v>
      </c>
      <c r="M300">
        <v>314</v>
      </c>
      <c r="N300" t="str">
        <f>_xlfn.XLOOKUP(Orders[[#This Row],[_ProductID]],Products!A:A,Products!C:C)</f>
        <v>Home décor</v>
      </c>
      <c r="O300">
        <v>30</v>
      </c>
      <c r="P300">
        <v>0.4</v>
      </c>
      <c r="Q300" s="2">
        <v>2673.3</v>
      </c>
      <c r="R300" s="2">
        <v>1256.451</v>
      </c>
      <c r="S300" s="2">
        <v>1603.98</v>
      </c>
      <c r="T300" s="2">
        <v>347.529</v>
      </c>
    </row>
    <row r="301" spans="1:20" x14ac:dyDescent="0.25">
      <c r="A301" t="s">
        <v>7712</v>
      </c>
      <c r="B301" t="s">
        <v>10</v>
      </c>
      <c r="C301" t="s">
        <v>15</v>
      </c>
      <c r="D301" s="1">
        <v>44000</v>
      </c>
      <c r="E301" s="1">
        <v>44159</v>
      </c>
      <c r="F301" s="1">
        <v>44172</v>
      </c>
      <c r="G301" s="1">
        <v>44162</v>
      </c>
      <c r="H301" s="13">
        <f>Orders[[#This Row],[DeliveryDate]]-Orders[[#This Row],[OrderDate]]</f>
        <v>3</v>
      </c>
      <c r="I301" t="s">
        <v>3</v>
      </c>
      <c r="J301" t="str">
        <f>_xlfn.XLOOKUP(Orders[[#This Row],[_SalesRepID]],'Sales team'!A:A,'Sales team'!B:B)</f>
        <v>Carlos Miller</v>
      </c>
      <c r="K301">
        <v>28</v>
      </c>
      <c r="L301">
        <v>2</v>
      </c>
      <c r="M301">
        <v>46</v>
      </c>
      <c r="N301" t="str">
        <f>_xlfn.XLOOKUP(Orders[[#This Row],[_ProductID]],Products!A:A,Products!C:C)</f>
        <v>Home décor</v>
      </c>
      <c r="O301">
        <v>32</v>
      </c>
      <c r="P301">
        <v>0.4</v>
      </c>
      <c r="Q301" s="2">
        <v>1963.1000000000001</v>
      </c>
      <c r="R301" s="2">
        <v>1668.635</v>
      </c>
      <c r="S301" s="2">
        <v>7067.16</v>
      </c>
      <c r="T301" s="2">
        <v>-2944.6499999999996</v>
      </c>
    </row>
    <row r="302" spans="1:20" x14ac:dyDescent="0.25">
      <c r="A302" t="s">
        <v>7691</v>
      </c>
      <c r="B302" t="s">
        <v>1</v>
      </c>
      <c r="C302" t="s">
        <v>2</v>
      </c>
      <c r="D302" s="1">
        <v>44100</v>
      </c>
      <c r="E302" s="1">
        <v>44158</v>
      </c>
      <c r="F302" s="1">
        <v>44184</v>
      </c>
      <c r="G302" s="1">
        <v>44168</v>
      </c>
      <c r="H302" s="13">
        <f>Orders[[#This Row],[DeliveryDate]]-Orders[[#This Row],[OrderDate]]</f>
        <v>10</v>
      </c>
      <c r="I302" t="s">
        <v>3</v>
      </c>
      <c r="J302" t="str">
        <f>_xlfn.XLOOKUP(Orders[[#This Row],[_SalesRepID]],'Sales team'!A:A,'Sales team'!B:B)</f>
        <v>Joshua Ryan</v>
      </c>
      <c r="K302">
        <v>9</v>
      </c>
      <c r="L302">
        <v>27</v>
      </c>
      <c r="M302">
        <v>205</v>
      </c>
      <c r="N302" t="str">
        <f>_xlfn.XLOOKUP(Orders[[#This Row],[_ProductID]],Products!A:A,Products!C:C)</f>
        <v>Home décor</v>
      </c>
      <c r="O302">
        <v>43</v>
      </c>
      <c r="P302">
        <v>0.1</v>
      </c>
      <c r="Q302" s="2">
        <v>1936.3</v>
      </c>
      <c r="R302" s="2">
        <v>1064.9650000000001</v>
      </c>
      <c r="S302" s="2">
        <v>8713.35</v>
      </c>
      <c r="T302" s="2">
        <v>3388.5249999999996</v>
      </c>
    </row>
    <row r="303" spans="1:20" x14ac:dyDescent="0.25">
      <c r="A303" t="s">
        <v>7692</v>
      </c>
      <c r="B303" t="s">
        <v>10</v>
      </c>
      <c r="C303" t="s">
        <v>13</v>
      </c>
      <c r="D303" s="1">
        <v>44000</v>
      </c>
      <c r="E303" s="1">
        <v>44158</v>
      </c>
      <c r="F303" s="1">
        <v>44171</v>
      </c>
      <c r="G303" s="1">
        <v>44179</v>
      </c>
      <c r="H303" s="13">
        <f>Orders[[#This Row],[DeliveryDate]]-Orders[[#This Row],[OrderDate]]</f>
        <v>21</v>
      </c>
      <c r="I303" t="s">
        <v>3</v>
      </c>
      <c r="J303" t="str">
        <f>_xlfn.XLOOKUP(Orders[[#This Row],[_SalesRepID]],'Sales team'!A:A,'Sales team'!B:B)</f>
        <v>Donald Reynolds</v>
      </c>
      <c r="K303">
        <v>26</v>
      </c>
      <c r="L303">
        <v>15</v>
      </c>
      <c r="M303">
        <v>303</v>
      </c>
      <c r="N303" t="str">
        <f>_xlfn.XLOOKUP(Orders[[#This Row],[_ProductID]],Products!A:A,Products!C:C)</f>
        <v>Home décor</v>
      </c>
      <c r="O303">
        <v>26</v>
      </c>
      <c r="P303">
        <v>0.2</v>
      </c>
      <c r="Q303" s="2">
        <v>6244.4000000000005</v>
      </c>
      <c r="R303" s="2">
        <v>4433.5240000000003</v>
      </c>
      <c r="S303" s="2">
        <v>34968.640000000007</v>
      </c>
      <c r="T303" s="2">
        <v>3933.9720000000052</v>
      </c>
    </row>
    <row r="304" spans="1:20" x14ac:dyDescent="0.25">
      <c r="A304" t="s">
        <v>7693</v>
      </c>
      <c r="B304" t="s">
        <v>1</v>
      </c>
      <c r="C304" t="s">
        <v>46</v>
      </c>
      <c r="D304" s="1">
        <v>44100</v>
      </c>
      <c r="E304" s="1">
        <v>44158</v>
      </c>
      <c r="F304" s="1">
        <v>44174</v>
      </c>
      <c r="G304" s="1">
        <v>44169</v>
      </c>
      <c r="H304" s="13">
        <f>Orders[[#This Row],[DeliveryDate]]-Orders[[#This Row],[OrderDate]]</f>
        <v>11</v>
      </c>
      <c r="I304" t="s">
        <v>3</v>
      </c>
      <c r="J304" t="str">
        <f>_xlfn.XLOOKUP(Orders[[#This Row],[_SalesRepID]],'Sales team'!A:A,'Sales team'!B:B)</f>
        <v>Joshua Ryan</v>
      </c>
      <c r="K304">
        <v>9</v>
      </c>
      <c r="L304">
        <v>41</v>
      </c>
      <c r="M304">
        <v>65</v>
      </c>
      <c r="N304" t="str">
        <f>_xlfn.XLOOKUP(Orders[[#This Row],[_ProductID]],Products!A:A,Products!C:C)</f>
        <v>Furniture</v>
      </c>
      <c r="O304">
        <v>22</v>
      </c>
      <c r="P304">
        <v>0.1</v>
      </c>
      <c r="Q304" s="2">
        <v>1118.9000000000001</v>
      </c>
      <c r="R304" s="2">
        <v>481.12700000000001</v>
      </c>
      <c r="S304" s="2">
        <v>6042.06</v>
      </c>
      <c r="T304" s="2">
        <v>3155.2980000000002</v>
      </c>
    </row>
    <row r="305" spans="1:20" x14ac:dyDescent="0.25">
      <c r="A305" t="s">
        <v>7694</v>
      </c>
      <c r="B305" t="s">
        <v>8</v>
      </c>
      <c r="C305" t="s">
        <v>15</v>
      </c>
      <c r="D305" s="1">
        <v>44100</v>
      </c>
      <c r="E305" s="1">
        <v>44158</v>
      </c>
      <c r="F305" s="1">
        <v>44160</v>
      </c>
      <c r="G305" s="1">
        <v>44169</v>
      </c>
      <c r="H305" s="13">
        <f>Orders[[#This Row],[DeliveryDate]]-Orders[[#This Row],[OrderDate]]</f>
        <v>11</v>
      </c>
      <c r="I305" t="s">
        <v>3</v>
      </c>
      <c r="J305" t="str">
        <f>_xlfn.XLOOKUP(Orders[[#This Row],[_SalesRepID]],'Sales team'!A:A,'Sales team'!B:B)</f>
        <v>Anthony Torres</v>
      </c>
      <c r="K305">
        <v>20</v>
      </c>
      <c r="L305">
        <v>38</v>
      </c>
      <c r="M305">
        <v>36</v>
      </c>
      <c r="N305" t="str">
        <f>_xlfn.XLOOKUP(Orders[[#This Row],[_ProductID]],Products!A:A,Products!C:C)</f>
        <v>Home décor</v>
      </c>
      <c r="O305">
        <v>40</v>
      </c>
      <c r="P305">
        <v>7.4999999999999997E-2</v>
      </c>
      <c r="Q305" s="2">
        <v>1112.2</v>
      </c>
      <c r="R305" s="2">
        <v>589.46600000000001</v>
      </c>
      <c r="S305" s="2">
        <v>2057.5700000000002</v>
      </c>
      <c r="T305" s="2">
        <v>878.63800000000015</v>
      </c>
    </row>
    <row r="306" spans="1:20" x14ac:dyDescent="0.25">
      <c r="A306" t="s">
        <v>7695</v>
      </c>
      <c r="B306" t="s">
        <v>1</v>
      </c>
      <c r="C306" t="s">
        <v>15</v>
      </c>
      <c r="D306" s="1">
        <v>44000</v>
      </c>
      <c r="E306" s="1">
        <v>44158</v>
      </c>
      <c r="F306" s="1">
        <v>44162</v>
      </c>
      <c r="G306" s="1">
        <v>44174</v>
      </c>
      <c r="H306" s="13">
        <f>Orders[[#This Row],[DeliveryDate]]-Orders[[#This Row],[OrderDate]]</f>
        <v>16</v>
      </c>
      <c r="I306" t="s">
        <v>3</v>
      </c>
      <c r="J306" t="str">
        <f>_xlfn.XLOOKUP(Orders[[#This Row],[_SalesRepID]],'Sales team'!A:A,'Sales team'!B:B)</f>
        <v>Stephen Payne</v>
      </c>
      <c r="K306">
        <v>5</v>
      </c>
      <c r="L306">
        <v>27</v>
      </c>
      <c r="M306">
        <v>38</v>
      </c>
      <c r="N306" t="str">
        <f>_xlfn.XLOOKUP(Orders[[#This Row],[_ProductID]],Products!A:A,Products!C:C)</f>
        <v>Home décor</v>
      </c>
      <c r="O306">
        <v>17</v>
      </c>
      <c r="P306">
        <v>0.2</v>
      </c>
      <c r="Q306" s="2">
        <v>1139</v>
      </c>
      <c r="R306" s="2">
        <v>672.01</v>
      </c>
      <c r="S306" s="2">
        <v>4556</v>
      </c>
      <c r="T306" s="2">
        <v>1195.9499999999998</v>
      </c>
    </row>
    <row r="307" spans="1:20" x14ac:dyDescent="0.25">
      <c r="A307" t="s">
        <v>7696</v>
      </c>
      <c r="B307" t="s">
        <v>5</v>
      </c>
      <c r="C307" t="s">
        <v>13</v>
      </c>
      <c r="D307" s="1">
        <v>44100</v>
      </c>
      <c r="E307" s="1">
        <v>44158</v>
      </c>
      <c r="F307" s="1">
        <v>44164</v>
      </c>
      <c r="G307" s="1">
        <v>44181</v>
      </c>
      <c r="H307" s="13">
        <f>Orders[[#This Row],[DeliveryDate]]-Orders[[#This Row],[OrderDate]]</f>
        <v>23</v>
      </c>
      <c r="I307" t="s">
        <v>3</v>
      </c>
      <c r="J307" t="str">
        <f>_xlfn.XLOOKUP(Orders[[#This Row],[_SalesRepID]],'Sales team'!A:A,'Sales team'!B:B)</f>
        <v>Paul Holmes</v>
      </c>
      <c r="K307">
        <v>14</v>
      </c>
      <c r="L307">
        <v>43</v>
      </c>
      <c r="M307">
        <v>265</v>
      </c>
      <c r="N307" t="str">
        <f>_xlfn.XLOOKUP(Orders[[#This Row],[_ProductID]],Products!A:A,Products!C:C)</f>
        <v>Kitchen &amp; Dining</v>
      </c>
      <c r="O307">
        <v>4</v>
      </c>
      <c r="P307">
        <v>0.05</v>
      </c>
      <c r="Q307" s="2">
        <v>1755.4</v>
      </c>
      <c r="R307" s="2">
        <v>1456.982</v>
      </c>
      <c r="S307" s="2">
        <v>5002.8900000000003</v>
      </c>
      <c r="T307" s="2">
        <v>631.94400000000041</v>
      </c>
    </row>
    <row r="308" spans="1:20" x14ac:dyDescent="0.25">
      <c r="A308" t="s">
        <v>7697</v>
      </c>
      <c r="B308" t="s">
        <v>5</v>
      </c>
      <c r="C308" t="s">
        <v>15</v>
      </c>
      <c r="D308" s="1">
        <v>44100</v>
      </c>
      <c r="E308" s="1">
        <v>44158</v>
      </c>
      <c r="F308" s="1">
        <v>44185</v>
      </c>
      <c r="G308" s="1">
        <v>44162</v>
      </c>
      <c r="H308" s="13">
        <f>Orders[[#This Row],[DeliveryDate]]-Orders[[#This Row],[OrderDate]]</f>
        <v>4</v>
      </c>
      <c r="I308" t="s">
        <v>3</v>
      </c>
      <c r="J308" t="str">
        <f>_xlfn.XLOOKUP(Orders[[#This Row],[_SalesRepID]],'Sales team'!A:A,'Sales team'!B:B)</f>
        <v>Todd Roberts</v>
      </c>
      <c r="K308">
        <v>13</v>
      </c>
      <c r="L308">
        <v>34</v>
      </c>
      <c r="M308">
        <v>55</v>
      </c>
      <c r="N308" t="str">
        <f>_xlfn.XLOOKUP(Orders[[#This Row],[_ProductID]],Products!A:A,Products!C:C)</f>
        <v>Home décor</v>
      </c>
      <c r="O308">
        <v>26</v>
      </c>
      <c r="P308">
        <v>0.05</v>
      </c>
      <c r="Q308" s="2">
        <v>1005</v>
      </c>
      <c r="R308" s="2">
        <v>432.15</v>
      </c>
      <c r="S308" s="2">
        <v>5728.5</v>
      </c>
      <c r="T308" s="2">
        <v>3135.6000000000004</v>
      </c>
    </row>
    <row r="309" spans="1:20" x14ac:dyDescent="0.25">
      <c r="A309" t="s">
        <v>7698</v>
      </c>
      <c r="B309" t="s">
        <v>8</v>
      </c>
      <c r="C309" t="s">
        <v>6</v>
      </c>
      <c r="D309" s="1">
        <v>44100</v>
      </c>
      <c r="E309" s="1">
        <v>44158</v>
      </c>
      <c r="F309" s="1">
        <v>44161</v>
      </c>
      <c r="G309" s="1">
        <v>44187</v>
      </c>
      <c r="H309" s="13">
        <f>Orders[[#This Row],[DeliveryDate]]-Orders[[#This Row],[OrderDate]]</f>
        <v>29</v>
      </c>
      <c r="I309" t="s">
        <v>3</v>
      </c>
      <c r="J309" t="str">
        <f>_xlfn.XLOOKUP(Orders[[#This Row],[_SalesRepID]],'Sales team'!A:A,'Sales team'!B:B)</f>
        <v>Douglas Tucker</v>
      </c>
      <c r="K309">
        <v>23</v>
      </c>
      <c r="L309">
        <v>42</v>
      </c>
      <c r="M309">
        <v>166</v>
      </c>
      <c r="N309" t="str">
        <f>_xlfn.XLOOKUP(Orders[[#This Row],[_ProductID]],Products!A:A,Products!C:C)</f>
        <v>Home décor</v>
      </c>
      <c r="O309">
        <v>41</v>
      </c>
      <c r="P309">
        <v>0.05</v>
      </c>
      <c r="Q309" s="2">
        <v>1922.9</v>
      </c>
      <c r="R309" s="2">
        <v>999.90800000000013</v>
      </c>
      <c r="S309" s="2">
        <v>9133.7749999999996</v>
      </c>
      <c r="T309" s="2">
        <v>4134.2349999999988</v>
      </c>
    </row>
    <row r="310" spans="1:20" x14ac:dyDescent="0.25">
      <c r="A310" t="s">
        <v>7699</v>
      </c>
      <c r="B310" t="s">
        <v>5</v>
      </c>
      <c r="C310" t="s">
        <v>6</v>
      </c>
      <c r="D310" s="1">
        <v>44100</v>
      </c>
      <c r="E310" s="1">
        <v>44158</v>
      </c>
      <c r="F310" s="1">
        <v>44176</v>
      </c>
      <c r="G310" s="1">
        <v>44174</v>
      </c>
      <c r="H310" s="13">
        <f>Orders[[#This Row],[DeliveryDate]]-Orders[[#This Row],[OrderDate]]</f>
        <v>16</v>
      </c>
      <c r="I310" t="s">
        <v>3</v>
      </c>
      <c r="J310" t="str">
        <f>_xlfn.XLOOKUP(Orders[[#This Row],[_SalesRepID]],'Sales team'!A:A,'Sales team'!B:B)</f>
        <v>Carl Nguyen</v>
      </c>
      <c r="K310">
        <v>12</v>
      </c>
      <c r="L310">
        <v>31</v>
      </c>
      <c r="M310">
        <v>170</v>
      </c>
      <c r="N310" t="str">
        <f>_xlfn.XLOOKUP(Orders[[#This Row],[_ProductID]],Products!A:A,Products!C:C)</f>
        <v>Home décor</v>
      </c>
      <c r="O310">
        <v>30</v>
      </c>
      <c r="P310">
        <v>0.2</v>
      </c>
      <c r="Q310" s="2">
        <v>180.9</v>
      </c>
      <c r="R310" s="2">
        <v>135.67500000000001</v>
      </c>
      <c r="S310" s="2">
        <v>1157.76</v>
      </c>
      <c r="T310" s="2">
        <v>72.3599999999999</v>
      </c>
    </row>
    <row r="311" spans="1:20" x14ac:dyDescent="0.25">
      <c r="A311" t="s">
        <v>7700</v>
      </c>
      <c r="B311" t="s">
        <v>1</v>
      </c>
      <c r="C311" t="s">
        <v>2</v>
      </c>
      <c r="D311" s="1">
        <v>44100</v>
      </c>
      <c r="E311" s="1">
        <v>44158</v>
      </c>
      <c r="F311" s="1">
        <v>44175</v>
      </c>
      <c r="G311" s="1">
        <v>44165</v>
      </c>
      <c r="H311" s="13">
        <f>Orders[[#This Row],[DeliveryDate]]-Orders[[#This Row],[OrderDate]]</f>
        <v>7</v>
      </c>
      <c r="I311" t="s">
        <v>3</v>
      </c>
      <c r="J311" t="str">
        <f>_xlfn.XLOOKUP(Orders[[#This Row],[_SalesRepID]],'Sales team'!A:A,'Sales team'!B:B)</f>
        <v>Joshua Bennett</v>
      </c>
      <c r="K311">
        <v>6</v>
      </c>
      <c r="L311">
        <v>44</v>
      </c>
      <c r="M311">
        <v>225</v>
      </c>
      <c r="N311" t="str">
        <f>_xlfn.XLOOKUP(Orders[[#This Row],[_ProductID]],Products!A:A,Products!C:C)</f>
        <v>Home décor</v>
      </c>
      <c r="O311">
        <v>17</v>
      </c>
      <c r="P311">
        <v>7.4999999999999997E-2</v>
      </c>
      <c r="Q311" s="2">
        <v>763.80000000000007</v>
      </c>
      <c r="R311" s="2">
        <v>389.53800000000007</v>
      </c>
      <c r="S311" s="2">
        <v>5652.1200000000008</v>
      </c>
      <c r="T311" s="2">
        <v>2535.8160000000003</v>
      </c>
    </row>
    <row r="312" spans="1:20" x14ac:dyDescent="0.25">
      <c r="A312" t="s">
        <v>7701</v>
      </c>
      <c r="B312" t="s">
        <v>1</v>
      </c>
      <c r="C312" t="s">
        <v>13</v>
      </c>
      <c r="D312" s="1">
        <v>44100</v>
      </c>
      <c r="E312" s="1">
        <v>44158</v>
      </c>
      <c r="F312" s="1">
        <v>44178</v>
      </c>
      <c r="G312" s="1">
        <v>44161</v>
      </c>
      <c r="H312" s="13">
        <f>Orders[[#This Row],[DeliveryDate]]-Orders[[#This Row],[OrderDate]]</f>
        <v>3</v>
      </c>
      <c r="I312" t="s">
        <v>3</v>
      </c>
      <c r="J312" t="str">
        <f>_xlfn.XLOOKUP(Orders[[#This Row],[_SalesRepID]],'Sales team'!A:A,'Sales team'!B:B)</f>
        <v>Adam Hernandez</v>
      </c>
      <c r="K312">
        <v>1</v>
      </c>
      <c r="L312">
        <v>48</v>
      </c>
      <c r="M312">
        <v>296</v>
      </c>
      <c r="N312" t="str">
        <f>_xlfn.XLOOKUP(Orders[[#This Row],[_ProductID]],Products!A:A,Products!C:C)</f>
        <v>Home décor</v>
      </c>
      <c r="O312">
        <v>31</v>
      </c>
      <c r="P312">
        <v>7.4999999999999997E-2</v>
      </c>
      <c r="Q312" s="2">
        <v>1165.8</v>
      </c>
      <c r="R312" s="2">
        <v>629.53200000000004</v>
      </c>
      <c r="S312" s="2">
        <v>6470.19</v>
      </c>
      <c r="T312" s="2">
        <v>2692.9979999999996</v>
      </c>
    </row>
    <row r="313" spans="1:20" x14ac:dyDescent="0.25">
      <c r="A313" t="s">
        <v>7685</v>
      </c>
      <c r="B313" t="s">
        <v>8</v>
      </c>
      <c r="C313" t="s">
        <v>6</v>
      </c>
      <c r="D313" s="1">
        <v>44100</v>
      </c>
      <c r="E313" s="1">
        <v>44157</v>
      </c>
      <c r="F313" s="1">
        <v>44163</v>
      </c>
      <c r="G313" s="1">
        <v>44183</v>
      </c>
      <c r="H313" s="13">
        <f>Orders[[#This Row],[DeliveryDate]]-Orders[[#This Row],[OrderDate]]</f>
        <v>26</v>
      </c>
      <c r="I313" t="s">
        <v>3</v>
      </c>
      <c r="J313" t="str">
        <f>_xlfn.XLOOKUP(Orders[[#This Row],[_SalesRepID]],'Sales team'!A:A,'Sales team'!B:B)</f>
        <v>Douglas Tucker</v>
      </c>
      <c r="K313">
        <v>23</v>
      </c>
      <c r="L313">
        <v>33</v>
      </c>
      <c r="M313">
        <v>189</v>
      </c>
      <c r="N313" t="str">
        <f>_xlfn.XLOOKUP(Orders[[#This Row],[_ProductID]],Products!A:A,Products!C:C)</f>
        <v>Home décor</v>
      </c>
      <c r="O313">
        <v>41</v>
      </c>
      <c r="P313">
        <v>0.15</v>
      </c>
      <c r="Q313" s="2">
        <v>3229.4</v>
      </c>
      <c r="R313" s="2">
        <v>1679.288</v>
      </c>
      <c r="S313" s="2">
        <v>21959.919999999998</v>
      </c>
      <c r="T313" s="2">
        <v>8525.6159999999982</v>
      </c>
    </row>
    <row r="314" spans="1:20" x14ac:dyDescent="0.25">
      <c r="A314" t="s">
        <v>7686</v>
      </c>
      <c r="B314" t="s">
        <v>5</v>
      </c>
      <c r="C314" t="s">
        <v>46</v>
      </c>
      <c r="D314" s="1">
        <v>44100</v>
      </c>
      <c r="E314" s="1">
        <v>44157</v>
      </c>
      <c r="F314" s="1">
        <v>44176</v>
      </c>
      <c r="G314" s="1">
        <v>44166</v>
      </c>
      <c r="H314" s="13">
        <f>Orders[[#This Row],[DeliveryDate]]-Orders[[#This Row],[OrderDate]]</f>
        <v>9</v>
      </c>
      <c r="I314" t="s">
        <v>3</v>
      </c>
      <c r="J314" t="str">
        <f>_xlfn.XLOOKUP(Orders[[#This Row],[_SalesRepID]],'Sales team'!A:A,'Sales team'!B:B)</f>
        <v>Todd Roberts</v>
      </c>
      <c r="K314">
        <v>13</v>
      </c>
      <c r="L314">
        <v>11</v>
      </c>
      <c r="M314">
        <v>74</v>
      </c>
      <c r="N314" t="str">
        <f>_xlfn.XLOOKUP(Orders[[#This Row],[_ProductID]],Products!A:A,Products!C:C)</f>
        <v>Home décor</v>
      </c>
      <c r="O314">
        <v>11</v>
      </c>
      <c r="P314">
        <v>7.4999999999999997E-2</v>
      </c>
      <c r="Q314" s="2">
        <v>241.20000000000002</v>
      </c>
      <c r="R314" s="2">
        <v>190.54800000000003</v>
      </c>
      <c r="S314" s="2">
        <v>892.44</v>
      </c>
      <c r="T314" s="2">
        <v>130.24799999999993</v>
      </c>
    </row>
    <row r="315" spans="1:20" x14ac:dyDescent="0.25">
      <c r="A315" t="s">
        <v>7687</v>
      </c>
      <c r="B315" t="s">
        <v>5</v>
      </c>
      <c r="C315" t="s">
        <v>25</v>
      </c>
      <c r="D315" s="1">
        <v>44000</v>
      </c>
      <c r="E315" s="1">
        <v>44157</v>
      </c>
      <c r="F315" s="1">
        <v>44176</v>
      </c>
      <c r="G315" s="1">
        <v>44162</v>
      </c>
      <c r="H315" s="13">
        <f>Orders[[#This Row],[DeliveryDate]]-Orders[[#This Row],[OrderDate]]</f>
        <v>5</v>
      </c>
      <c r="I315" t="s">
        <v>3</v>
      </c>
      <c r="J315" t="str">
        <f>_xlfn.XLOOKUP(Orders[[#This Row],[_SalesRepID]],'Sales team'!A:A,'Sales team'!B:B)</f>
        <v>Shawn Wallace</v>
      </c>
      <c r="K315">
        <v>18</v>
      </c>
      <c r="L315">
        <v>37</v>
      </c>
      <c r="M315">
        <v>343</v>
      </c>
      <c r="N315" t="str">
        <f>_xlfn.XLOOKUP(Orders[[#This Row],[_ProductID]],Products!A:A,Products!C:C)</f>
        <v>Furniture</v>
      </c>
      <c r="O315">
        <v>42</v>
      </c>
      <c r="P315">
        <v>0.1</v>
      </c>
      <c r="Q315" s="2">
        <v>891.1</v>
      </c>
      <c r="R315" s="2">
        <v>757.43499999999995</v>
      </c>
      <c r="S315" s="2">
        <v>3207.96</v>
      </c>
      <c r="T315" s="2">
        <v>178.22000000000025</v>
      </c>
    </row>
    <row r="316" spans="1:20" x14ac:dyDescent="0.25">
      <c r="A316" t="s">
        <v>7688</v>
      </c>
      <c r="B316" t="s">
        <v>5</v>
      </c>
      <c r="C316" t="s">
        <v>6</v>
      </c>
      <c r="D316" s="1">
        <v>44000</v>
      </c>
      <c r="E316" s="1">
        <v>44157</v>
      </c>
      <c r="F316" s="1">
        <v>44183</v>
      </c>
      <c r="G316" s="1">
        <v>44162</v>
      </c>
      <c r="H316" s="13">
        <f>Orders[[#This Row],[DeliveryDate]]-Orders[[#This Row],[OrderDate]]</f>
        <v>5</v>
      </c>
      <c r="I316" t="s">
        <v>3</v>
      </c>
      <c r="J316" t="str">
        <f>_xlfn.XLOOKUP(Orders[[#This Row],[_SalesRepID]],'Sales team'!A:A,'Sales team'!B:B)</f>
        <v>Anthony Torres</v>
      </c>
      <c r="K316">
        <v>20</v>
      </c>
      <c r="L316">
        <v>2</v>
      </c>
      <c r="M316">
        <v>107</v>
      </c>
      <c r="N316" t="str">
        <f>_xlfn.XLOOKUP(Orders[[#This Row],[_ProductID]],Products!A:A,Products!C:C)</f>
        <v>Home décor</v>
      </c>
      <c r="O316">
        <v>43</v>
      </c>
      <c r="P316">
        <v>0.15</v>
      </c>
      <c r="Q316" s="2">
        <v>5266.2</v>
      </c>
      <c r="R316" s="2">
        <v>2211.8039999999996</v>
      </c>
      <c r="S316" s="2">
        <v>17905.079999999998</v>
      </c>
      <c r="T316" s="2">
        <v>9057.8639999999996</v>
      </c>
    </row>
    <row r="317" spans="1:20" x14ac:dyDescent="0.25">
      <c r="A317" t="s">
        <v>7689</v>
      </c>
      <c r="B317" t="s">
        <v>5</v>
      </c>
      <c r="C317" t="s">
        <v>13</v>
      </c>
      <c r="D317" s="1">
        <v>44000</v>
      </c>
      <c r="E317" s="1">
        <v>44157</v>
      </c>
      <c r="F317" s="1">
        <v>44176</v>
      </c>
      <c r="G317" s="1">
        <v>44168</v>
      </c>
      <c r="H317" s="13">
        <f>Orders[[#This Row],[DeliveryDate]]-Orders[[#This Row],[OrderDate]]</f>
        <v>11</v>
      </c>
      <c r="I317" t="s">
        <v>3</v>
      </c>
      <c r="J317" t="str">
        <f>_xlfn.XLOOKUP(Orders[[#This Row],[_SalesRepID]],'Sales team'!A:A,'Sales team'!B:B)</f>
        <v>Roger Alexander</v>
      </c>
      <c r="K317">
        <v>15</v>
      </c>
      <c r="L317">
        <v>16</v>
      </c>
      <c r="M317">
        <v>269</v>
      </c>
      <c r="N317" t="str">
        <f>_xlfn.XLOOKUP(Orders[[#This Row],[_ProductID]],Products!A:A,Products!C:C)</f>
        <v>Outdoor</v>
      </c>
      <c r="O317">
        <v>9</v>
      </c>
      <c r="P317">
        <v>0.4</v>
      </c>
      <c r="Q317" s="2">
        <v>3912.8</v>
      </c>
      <c r="R317" s="2">
        <v>3012.8560000000002</v>
      </c>
      <c r="S317" s="2">
        <v>2347.6799999999998</v>
      </c>
      <c r="T317" s="2">
        <v>-665.17600000000039</v>
      </c>
    </row>
    <row r="318" spans="1:20" x14ac:dyDescent="0.25">
      <c r="A318" t="s">
        <v>7690</v>
      </c>
      <c r="B318" t="s">
        <v>10</v>
      </c>
      <c r="C318" t="s">
        <v>6</v>
      </c>
      <c r="D318" s="1">
        <v>44100</v>
      </c>
      <c r="E318" s="1">
        <v>44157</v>
      </c>
      <c r="F318" s="1">
        <v>44170</v>
      </c>
      <c r="G318" s="1">
        <v>44168</v>
      </c>
      <c r="H318" s="13">
        <f>Orders[[#This Row],[DeliveryDate]]-Orders[[#This Row],[OrderDate]]</f>
        <v>11</v>
      </c>
      <c r="I318" t="s">
        <v>3</v>
      </c>
      <c r="J318" t="str">
        <f>_xlfn.XLOOKUP(Orders[[#This Row],[_SalesRepID]],'Sales team'!A:A,'Sales team'!B:B)</f>
        <v>Carlos Miller</v>
      </c>
      <c r="K318">
        <v>28</v>
      </c>
      <c r="L318">
        <v>40</v>
      </c>
      <c r="M318">
        <v>114</v>
      </c>
      <c r="N318" t="str">
        <f>_xlfn.XLOOKUP(Orders[[#This Row],[_ProductID]],Products!A:A,Products!C:C)</f>
        <v>Home décor</v>
      </c>
      <c r="O318">
        <v>45</v>
      </c>
      <c r="P318">
        <v>0.15</v>
      </c>
      <c r="Q318" s="2">
        <v>3966.4</v>
      </c>
      <c r="R318" s="2">
        <v>2181.5200000000004</v>
      </c>
      <c r="S318" s="2">
        <v>20228.64</v>
      </c>
      <c r="T318" s="2">
        <v>7139.5199999999968</v>
      </c>
    </row>
    <row r="319" spans="1:20" x14ac:dyDescent="0.25">
      <c r="A319" t="s">
        <v>7672</v>
      </c>
      <c r="B319" t="s">
        <v>1</v>
      </c>
      <c r="C319" t="s">
        <v>13</v>
      </c>
      <c r="D319" s="1">
        <v>44000</v>
      </c>
      <c r="E319" s="1">
        <v>44156</v>
      </c>
      <c r="F319" s="1">
        <v>44168</v>
      </c>
      <c r="G319" s="1">
        <v>44180</v>
      </c>
      <c r="H319" s="13">
        <f>Orders[[#This Row],[DeliveryDate]]-Orders[[#This Row],[OrderDate]]</f>
        <v>24</v>
      </c>
      <c r="I319" t="s">
        <v>3</v>
      </c>
      <c r="J319" t="str">
        <f>_xlfn.XLOOKUP(Orders[[#This Row],[_SalesRepID]],'Sales team'!A:A,'Sales team'!B:B)</f>
        <v>Stephen Payne</v>
      </c>
      <c r="K319">
        <v>5</v>
      </c>
      <c r="L319">
        <v>27</v>
      </c>
      <c r="M319">
        <v>325</v>
      </c>
      <c r="N319" t="str">
        <f>_xlfn.XLOOKUP(Orders[[#This Row],[_ProductID]],Products!A:A,Products!C:C)</f>
        <v>Home décor</v>
      </c>
      <c r="O319">
        <v>35</v>
      </c>
      <c r="P319">
        <v>0.2</v>
      </c>
      <c r="Q319" s="2">
        <v>1139</v>
      </c>
      <c r="R319" s="2">
        <v>558.11</v>
      </c>
      <c r="S319" s="2">
        <v>1822.4</v>
      </c>
      <c r="T319" s="2">
        <v>706.18000000000006</v>
      </c>
    </row>
    <row r="320" spans="1:20" x14ac:dyDescent="0.25">
      <c r="A320" t="s">
        <v>7673</v>
      </c>
      <c r="B320" t="s">
        <v>1</v>
      </c>
      <c r="C320" t="s">
        <v>2</v>
      </c>
      <c r="D320" s="1">
        <v>44100</v>
      </c>
      <c r="E320" s="1">
        <v>44156</v>
      </c>
      <c r="F320" s="1">
        <v>44159</v>
      </c>
      <c r="G320" s="1">
        <v>44181</v>
      </c>
      <c r="H320" s="13">
        <f>Orders[[#This Row],[DeliveryDate]]-Orders[[#This Row],[OrderDate]]</f>
        <v>25</v>
      </c>
      <c r="I320" t="s">
        <v>3</v>
      </c>
      <c r="J320" t="str">
        <f>_xlfn.XLOOKUP(Orders[[#This Row],[_SalesRepID]],'Sales team'!A:A,'Sales team'!B:B)</f>
        <v>Jonathan Hawkins</v>
      </c>
      <c r="K320">
        <v>10</v>
      </c>
      <c r="L320">
        <v>10</v>
      </c>
      <c r="M320">
        <v>239</v>
      </c>
      <c r="N320" t="str">
        <f>_xlfn.XLOOKUP(Orders[[#This Row],[_ProductID]],Products!A:A,Products!C:C)</f>
        <v>Home décor</v>
      </c>
      <c r="O320">
        <v>23</v>
      </c>
      <c r="P320">
        <v>0.05</v>
      </c>
      <c r="Q320" s="2">
        <v>5969.7</v>
      </c>
      <c r="R320" s="2">
        <v>3641.5169999999998</v>
      </c>
      <c r="S320" s="2">
        <v>45369.719999999994</v>
      </c>
      <c r="T320" s="2">
        <v>16237.583999999995</v>
      </c>
    </row>
    <row r="321" spans="1:20" x14ac:dyDescent="0.25">
      <c r="A321" t="s">
        <v>7674</v>
      </c>
      <c r="B321" t="s">
        <v>8</v>
      </c>
      <c r="C321" t="s">
        <v>6</v>
      </c>
      <c r="D321" s="1">
        <v>44000</v>
      </c>
      <c r="E321" s="1">
        <v>44156</v>
      </c>
      <c r="F321" s="1">
        <v>44163</v>
      </c>
      <c r="G321" s="1">
        <v>44182</v>
      </c>
      <c r="H321" s="13">
        <f>Orders[[#This Row],[DeliveryDate]]-Orders[[#This Row],[OrderDate]]</f>
        <v>26</v>
      </c>
      <c r="I321" t="s">
        <v>3</v>
      </c>
      <c r="J321" t="str">
        <f>_xlfn.XLOOKUP(Orders[[#This Row],[_SalesRepID]],'Sales team'!A:A,'Sales team'!B:B)</f>
        <v>Roy Rice</v>
      </c>
      <c r="K321">
        <v>24</v>
      </c>
      <c r="L321">
        <v>2</v>
      </c>
      <c r="M321">
        <v>165</v>
      </c>
      <c r="N321" t="str">
        <f>_xlfn.XLOOKUP(Orders[[#This Row],[_ProductID]],Products!A:A,Products!C:C)</f>
        <v>Furniture</v>
      </c>
      <c r="O321">
        <v>38</v>
      </c>
      <c r="P321">
        <v>0.05</v>
      </c>
      <c r="Q321" s="2">
        <v>1078.7</v>
      </c>
      <c r="R321" s="2">
        <v>453.05400000000003</v>
      </c>
      <c r="S321" s="2">
        <v>2049.5300000000002</v>
      </c>
      <c r="T321" s="2">
        <v>1143.422</v>
      </c>
    </row>
    <row r="322" spans="1:20" x14ac:dyDescent="0.25">
      <c r="A322" t="s">
        <v>7675</v>
      </c>
      <c r="B322" t="s">
        <v>5</v>
      </c>
      <c r="C322" t="s">
        <v>6</v>
      </c>
      <c r="D322" s="1">
        <v>44100</v>
      </c>
      <c r="E322" s="1">
        <v>44156</v>
      </c>
      <c r="F322" s="1">
        <v>44177</v>
      </c>
      <c r="G322" s="1">
        <v>44188</v>
      </c>
      <c r="H322" s="13">
        <f>Orders[[#This Row],[DeliveryDate]]-Orders[[#This Row],[OrderDate]]</f>
        <v>32</v>
      </c>
      <c r="I322" t="s">
        <v>3</v>
      </c>
      <c r="J322" t="str">
        <f>_xlfn.XLOOKUP(Orders[[#This Row],[_SalesRepID]],'Sales team'!A:A,'Sales team'!B:B)</f>
        <v>Nicholas Cunningham</v>
      </c>
      <c r="K322">
        <v>19</v>
      </c>
      <c r="L322">
        <v>12</v>
      </c>
      <c r="M322">
        <v>168</v>
      </c>
      <c r="N322" t="str">
        <f>_xlfn.XLOOKUP(Orders[[#This Row],[_ProductID]],Products!A:A,Products!C:C)</f>
        <v>Kitchen &amp; Dining</v>
      </c>
      <c r="O322">
        <v>4</v>
      </c>
      <c r="P322">
        <v>7.4999999999999997E-2</v>
      </c>
      <c r="Q322" s="2">
        <v>1085.4000000000001</v>
      </c>
      <c r="R322" s="2">
        <v>477.57600000000002</v>
      </c>
      <c r="S322" s="2">
        <v>8031.9600000000009</v>
      </c>
      <c r="T322" s="2">
        <v>4211.3520000000008</v>
      </c>
    </row>
    <row r="323" spans="1:20" x14ac:dyDescent="0.25">
      <c r="A323" t="s">
        <v>7676</v>
      </c>
      <c r="B323" t="s">
        <v>1</v>
      </c>
      <c r="C323" t="s">
        <v>46</v>
      </c>
      <c r="D323" s="1">
        <v>44100</v>
      </c>
      <c r="E323" s="1">
        <v>44156</v>
      </c>
      <c r="F323" s="1">
        <v>44166</v>
      </c>
      <c r="G323" s="1">
        <v>44168</v>
      </c>
      <c r="H323" s="13">
        <f>Orders[[#This Row],[DeliveryDate]]-Orders[[#This Row],[OrderDate]]</f>
        <v>12</v>
      </c>
      <c r="I323" t="s">
        <v>3</v>
      </c>
      <c r="J323" t="str">
        <f>_xlfn.XLOOKUP(Orders[[#This Row],[_SalesRepID]],'Sales team'!A:A,'Sales team'!B:B)</f>
        <v>Adam Hernandez</v>
      </c>
      <c r="K323">
        <v>1</v>
      </c>
      <c r="L323">
        <v>45</v>
      </c>
      <c r="M323">
        <v>62</v>
      </c>
      <c r="N323" t="str">
        <f>_xlfn.XLOOKUP(Orders[[#This Row],[_ProductID]],Products!A:A,Products!C:C)</f>
        <v>Home décor</v>
      </c>
      <c r="O323">
        <v>32</v>
      </c>
      <c r="P323">
        <v>7.4999999999999997E-2</v>
      </c>
      <c r="Q323" s="2">
        <v>1139</v>
      </c>
      <c r="R323" s="2">
        <v>865.64</v>
      </c>
      <c r="S323" s="2">
        <v>8428.6</v>
      </c>
      <c r="T323" s="2">
        <v>1503.4800000000005</v>
      </c>
    </row>
    <row r="324" spans="1:20" x14ac:dyDescent="0.25">
      <c r="A324" t="s">
        <v>7677</v>
      </c>
      <c r="B324" t="s">
        <v>1</v>
      </c>
      <c r="C324" t="s">
        <v>15</v>
      </c>
      <c r="D324" s="1">
        <v>44000</v>
      </c>
      <c r="E324" s="1">
        <v>44156</v>
      </c>
      <c r="F324" s="1">
        <v>44160</v>
      </c>
      <c r="G324" s="1">
        <v>44172</v>
      </c>
      <c r="H324" s="13">
        <f>Orders[[#This Row],[DeliveryDate]]-Orders[[#This Row],[OrderDate]]</f>
        <v>16</v>
      </c>
      <c r="I324" t="s">
        <v>3</v>
      </c>
      <c r="J324" t="str">
        <f>_xlfn.XLOOKUP(Orders[[#This Row],[_SalesRepID]],'Sales team'!A:A,'Sales team'!B:B)</f>
        <v>Shawn Cook</v>
      </c>
      <c r="K324">
        <v>7</v>
      </c>
      <c r="L324">
        <v>47</v>
      </c>
      <c r="M324">
        <v>8</v>
      </c>
      <c r="N324" t="str">
        <f>_xlfn.XLOOKUP(Orders[[#This Row],[_ProductID]],Products!A:A,Products!C:C)</f>
        <v>Home décor</v>
      </c>
      <c r="O324">
        <v>3</v>
      </c>
      <c r="P324">
        <v>7.4999999999999997E-2</v>
      </c>
      <c r="Q324" s="2">
        <v>1842.5</v>
      </c>
      <c r="R324" s="2">
        <v>1252.9000000000001</v>
      </c>
      <c r="S324" s="2">
        <v>10225.875</v>
      </c>
      <c r="T324" s="2">
        <v>2708.4749999999995</v>
      </c>
    </row>
    <row r="325" spans="1:20" x14ac:dyDescent="0.25">
      <c r="A325" t="s">
        <v>7678</v>
      </c>
      <c r="B325" t="s">
        <v>10</v>
      </c>
      <c r="C325" t="s">
        <v>25</v>
      </c>
      <c r="D325" s="1">
        <v>44100</v>
      </c>
      <c r="E325" s="1">
        <v>44156</v>
      </c>
      <c r="F325" s="1">
        <v>44175</v>
      </c>
      <c r="G325" s="1">
        <v>44181</v>
      </c>
      <c r="H325" s="13">
        <f>Orders[[#This Row],[DeliveryDate]]-Orders[[#This Row],[OrderDate]]</f>
        <v>25</v>
      </c>
      <c r="I325" t="s">
        <v>3</v>
      </c>
      <c r="J325" t="str">
        <f>_xlfn.XLOOKUP(Orders[[#This Row],[_SalesRepID]],'Sales team'!A:A,'Sales team'!B:B)</f>
        <v>Donald Reynolds</v>
      </c>
      <c r="K325">
        <v>26</v>
      </c>
      <c r="L325">
        <v>32</v>
      </c>
      <c r="M325">
        <v>346</v>
      </c>
      <c r="N325" t="str">
        <f>_xlfn.XLOOKUP(Orders[[#This Row],[_ProductID]],Products!A:A,Products!C:C)</f>
        <v>Kitchen &amp; Dining</v>
      </c>
      <c r="O325">
        <v>4</v>
      </c>
      <c r="P325">
        <v>0.2</v>
      </c>
      <c r="Q325" s="2">
        <v>1212.7</v>
      </c>
      <c r="R325" s="2">
        <v>582.096</v>
      </c>
      <c r="S325" s="2">
        <v>1940.3200000000002</v>
      </c>
      <c r="T325" s="2">
        <v>776.12800000000016</v>
      </c>
    </row>
    <row r="326" spans="1:20" x14ac:dyDescent="0.25">
      <c r="A326" t="s">
        <v>7679</v>
      </c>
      <c r="B326" t="s">
        <v>5</v>
      </c>
      <c r="C326" t="s">
        <v>6</v>
      </c>
      <c r="D326" s="1">
        <v>44000</v>
      </c>
      <c r="E326" s="1">
        <v>44156</v>
      </c>
      <c r="F326" s="1">
        <v>44180</v>
      </c>
      <c r="G326" s="1">
        <v>44169</v>
      </c>
      <c r="H326" s="13">
        <f>Orders[[#This Row],[DeliveryDate]]-Orders[[#This Row],[OrderDate]]</f>
        <v>13</v>
      </c>
      <c r="I326" t="s">
        <v>3</v>
      </c>
      <c r="J326" t="str">
        <f>_xlfn.XLOOKUP(Orders[[#This Row],[_SalesRepID]],'Sales team'!A:A,'Sales team'!B:B)</f>
        <v>Carl Nguyen</v>
      </c>
      <c r="K326">
        <v>12</v>
      </c>
      <c r="L326">
        <v>15</v>
      </c>
      <c r="M326">
        <v>160</v>
      </c>
      <c r="N326" t="str">
        <f>_xlfn.XLOOKUP(Orders[[#This Row],[_ProductID]],Products!A:A,Products!C:C)</f>
        <v>Home décor</v>
      </c>
      <c r="O326">
        <v>23</v>
      </c>
      <c r="P326">
        <v>0.2</v>
      </c>
      <c r="Q326" s="2">
        <v>6371.7</v>
      </c>
      <c r="R326" s="2">
        <v>3249.567</v>
      </c>
      <c r="S326" s="2">
        <v>35681.520000000004</v>
      </c>
      <c r="T326" s="2">
        <v>12934.551000000003</v>
      </c>
    </row>
    <row r="327" spans="1:20" x14ac:dyDescent="0.25">
      <c r="A327" t="s">
        <v>7680</v>
      </c>
      <c r="B327" t="s">
        <v>10</v>
      </c>
      <c r="C327" t="s">
        <v>15</v>
      </c>
      <c r="D327" s="1">
        <v>44100</v>
      </c>
      <c r="E327" s="1">
        <v>44156</v>
      </c>
      <c r="F327" s="1">
        <v>44181</v>
      </c>
      <c r="G327" s="1">
        <v>44162</v>
      </c>
      <c r="H327" s="13">
        <f>Orders[[#This Row],[DeliveryDate]]-Orders[[#This Row],[OrderDate]]</f>
        <v>6</v>
      </c>
      <c r="I327" t="s">
        <v>3</v>
      </c>
      <c r="J327" t="str">
        <f>_xlfn.XLOOKUP(Orders[[#This Row],[_SalesRepID]],'Sales team'!A:A,'Sales team'!B:B)</f>
        <v>Shawn Torres</v>
      </c>
      <c r="K327">
        <v>27</v>
      </c>
      <c r="L327">
        <v>26</v>
      </c>
      <c r="M327">
        <v>47</v>
      </c>
      <c r="N327" t="str">
        <f>_xlfn.XLOOKUP(Orders[[#This Row],[_ProductID]],Products!A:A,Products!C:C)</f>
        <v>Kitchen &amp; Dining</v>
      </c>
      <c r="O327">
        <v>1</v>
      </c>
      <c r="P327">
        <v>0.1</v>
      </c>
      <c r="Q327" s="2">
        <v>2391.9</v>
      </c>
      <c r="R327" s="2">
        <v>956.7600000000001</v>
      </c>
      <c r="S327" s="2">
        <v>17221.68</v>
      </c>
      <c r="T327" s="2">
        <v>9567.5999999999985</v>
      </c>
    </row>
    <row r="328" spans="1:20" x14ac:dyDescent="0.25">
      <c r="A328" t="s">
        <v>7681</v>
      </c>
      <c r="B328" t="s">
        <v>1</v>
      </c>
      <c r="C328" t="s">
        <v>13</v>
      </c>
      <c r="D328" s="1">
        <v>44000</v>
      </c>
      <c r="E328" s="1">
        <v>44156</v>
      </c>
      <c r="F328" s="1">
        <v>44159</v>
      </c>
      <c r="G328" s="1">
        <v>44180</v>
      </c>
      <c r="H328" s="13">
        <f>Orders[[#This Row],[DeliveryDate]]-Orders[[#This Row],[OrderDate]]</f>
        <v>24</v>
      </c>
      <c r="I328" t="s">
        <v>3</v>
      </c>
      <c r="J328" t="str">
        <f>_xlfn.XLOOKUP(Orders[[#This Row],[_SalesRepID]],'Sales team'!A:A,'Sales team'!B:B)</f>
        <v>George Lewis</v>
      </c>
      <c r="K328">
        <v>8</v>
      </c>
      <c r="L328">
        <v>44</v>
      </c>
      <c r="M328">
        <v>267</v>
      </c>
      <c r="N328" t="str">
        <f>_xlfn.XLOOKUP(Orders[[#This Row],[_ProductID]],Products!A:A,Products!C:C)</f>
        <v>Furniture</v>
      </c>
      <c r="O328">
        <v>34</v>
      </c>
      <c r="P328">
        <v>7.4999999999999997E-2</v>
      </c>
      <c r="Q328" s="2">
        <v>2211</v>
      </c>
      <c r="R328" s="2">
        <v>1083.3899999999999</v>
      </c>
      <c r="S328" s="2">
        <v>10225.875</v>
      </c>
      <c r="T328" s="2">
        <v>4808.9250000000011</v>
      </c>
    </row>
    <row r="329" spans="1:20" x14ac:dyDescent="0.25">
      <c r="A329" t="s">
        <v>7682</v>
      </c>
      <c r="B329" t="s">
        <v>8</v>
      </c>
      <c r="C329" t="s">
        <v>6</v>
      </c>
      <c r="D329" s="1">
        <v>44000</v>
      </c>
      <c r="E329" s="1">
        <v>44156</v>
      </c>
      <c r="F329" s="1">
        <v>44184</v>
      </c>
      <c r="G329" s="1">
        <v>44162</v>
      </c>
      <c r="H329" s="13">
        <f>Orders[[#This Row],[DeliveryDate]]-Orders[[#This Row],[OrderDate]]</f>
        <v>6</v>
      </c>
      <c r="I329" t="s">
        <v>3</v>
      </c>
      <c r="J329" t="str">
        <f>_xlfn.XLOOKUP(Orders[[#This Row],[_SalesRepID]],'Sales team'!A:A,'Sales team'!B:B)</f>
        <v>Joe Price</v>
      </c>
      <c r="K329">
        <v>22</v>
      </c>
      <c r="L329">
        <v>27</v>
      </c>
      <c r="M329">
        <v>121</v>
      </c>
      <c r="N329" t="str">
        <f>_xlfn.XLOOKUP(Orders[[#This Row],[_ProductID]],Products!A:A,Products!C:C)</f>
        <v>Furniture</v>
      </c>
      <c r="O329">
        <v>20</v>
      </c>
      <c r="P329">
        <v>7.4999999999999997E-2</v>
      </c>
      <c r="Q329" s="2">
        <v>227.8</v>
      </c>
      <c r="R329" s="2">
        <v>191.352</v>
      </c>
      <c r="S329" s="2">
        <v>842.86000000000013</v>
      </c>
      <c r="T329" s="2">
        <v>77.452000000000112</v>
      </c>
    </row>
    <row r="330" spans="1:20" x14ac:dyDescent="0.25">
      <c r="A330" t="s">
        <v>7683</v>
      </c>
      <c r="B330" t="s">
        <v>1</v>
      </c>
      <c r="C330" t="s">
        <v>25</v>
      </c>
      <c r="D330" s="1">
        <v>44000</v>
      </c>
      <c r="E330" s="1">
        <v>44156</v>
      </c>
      <c r="F330" s="1">
        <v>44160</v>
      </c>
      <c r="G330" s="1">
        <v>44162</v>
      </c>
      <c r="H330" s="13">
        <f>Orders[[#This Row],[DeliveryDate]]-Orders[[#This Row],[OrderDate]]</f>
        <v>6</v>
      </c>
      <c r="I330" t="s">
        <v>3</v>
      </c>
      <c r="J330" t="str">
        <f>_xlfn.XLOOKUP(Orders[[#This Row],[_SalesRepID]],'Sales team'!A:A,'Sales team'!B:B)</f>
        <v>Shawn Cook</v>
      </c>
      <c r="K330">
        <v>7</v>
      </c>
      <c r="L330">
        <v>27</v>
      </c>
      <c r="M330">
        <v>364</v>
      </c>
      <c r="N330" t="str">
        <f>_xlfn.XLOOKUP(Orders[[#This Row],[_ProductID]],Products!A:A,Products!C:C)</f>
        <v>Furniture</v>
      </c>
      <c r="O330">
        <v>34</v>
      </c>
      <c r="P330">
        <v>0.1</v>
      </c>
      <c r="Q330" s="2">
        <v>1139</v>
      </c>
      <c r="R330" s="2">
        <v>728.96</v>
      </c>
      <c r="S330" s="2">
        <v>5125.5</v>
      </c>
      <c r="T330" s="2">
        <v>1480.6999999999998</v>
      </c>
    </row>
    <row r="331" spans="1:20" x14ac:dyDescent="0.25">
      <c r="A331" t="s">
        <v>7684</v>
      </c>
      <c r="B331" t="s">
        <v>8</v>
      </c>
      <c r="C331" t="s">
        <v>6</v>
      </c>
      <c r="D331" s="1">
        <v>44100</v>
      </c>
      <c r="E331" s="1">
        <v>44156</v>
      </c>
      <c r="F331" s="1">
        <v>44178</v>
      </c>
      <c r="G331" s="1">
        <v>44176</v>
      </c>
      <c r="H331" s="13">
        <f>Orders[[#This Row],[DeliveryDate]]-Orders[[#This Row],[OrderDate]]</f>
        <v>20</v>
      </c>
      <c r="I331" t="s">
        <v>3</v>
      </c>
      <c r="J331" t="str">
        <f>_xlfn.XLOOKUP(Orders[[#This Row],[_SalesRepID]],'Sales team'!A:A,'Sales team'!B:B)</f>
        <v>Patrick Graham</v>
      </c>
      <c r="K331">
        <v>25</v>
      </c>
      <c r="L331">
        <v>4</v>
      </c>
      <c r="M331">
        <v>196</v>
      </c>
      <c r="N331" t="str">
        <f>_xlfn.XLOOKUP(Orders[[#This Row],[_ProductID]],Products!A:A,Products!C:C)</f>
        <v>Home décor</v>
      </c>
      <c r="O331">
        <v>40</v>
      </c>
      <c r="P331">
        <v>0.1</v>
      </c>
      <c r="Q331" s="2">
        <v>2566.1</v>
      </c>
      <c r="R331" s="2">
        <v>1539.6599999999999</v>
      </c>
      <c r="S331" s="2">
        <v>11547.45</v>
      </c>
      <c r="T331" s="2">
        <v>3849.1500000000015</v>
      </c>
    </row>
    <row r="332" spans="1:20" x14ac:dyDescent="0.25">
      <c r="A332" t="s">
        <v>7665</v>
      </c>
      <c r="B332" t="s">
        <v>10</v>
      </c>
      <c r="C332" t="s">
        <v>13</v>
      </c>
      <c r="D332" s="1">
        <v>44100</v>
      </c>
      <c r="E332" s="1">
        <v>44155</v>
      </c>
      <c r="F332" s="1">
        <v>44174</v>
      </c>
      <c r="G332" s="1">
        <v>44173</v>
      </c>
      <c r="H332" s="13">
        <f>Orders[[#This Row],[DeliveryDate]]-Orders[[#This Row],[OrderDate]]</f>
        <v>18</v>
      </c>
      <c r="I332" t="s">
        <v>3</v>
      </c>
      <c r="J332" t="str">
        <f>_xlfn.XLOOKUP(Orders[[#This Row],[_SalesRepID]],'Sales team'!A:A,'Sales team'!B:B)</f>
        <v>Donald Reynolds</v>
      </c>
      <c r="K332">
        <v>26</v>
      </c>
      <c r="L332">
        <v>50</v>
      </c>
      <c r="M332">
        <v>291</v>
      </c>
      <c r="N332" t="str">
        <f>_xlfn.XLOOKUP(Orders[[#This Row],[_ProductID]],Products!A:A,Products!C:C)</f>
        <v>Home décor</v>
      </c>
      <c r="O332">
        <v>36</v>
      </c>
      <c r="P332">
        <v>0.05</v>
      </c>
      <c r="Q332" s="2">
        <v>723.6</v>
      </c>
      <c r="R332" s="2">
        <v>376.27200000000005</v>
      </c>
      <c r="S332" s="2">
        <v>3437.1</v>
      </c>
      <c r="T332" s="2">
        <v>1555.7399999999998</v>
      </c>
    </row>
    <row r="333" spans="1:20" x14ac:dyDescent="0.25">
      <c r="A333" t="s">
        <v>7666</v>
      </c>
      <c r="B333" t="s">
        <v>1</v>
      </c>
      <c r="C333" t="s">
        <v>6</v>
      </c>
      <c r="D333" s="1">
        <v>44000</v>
      </c>
      <c r="E333" s="1">
        <v>44155</v>
      </c>
      <c r="F333" s="1">
        <v>44161</v>
      </c>
      <c r="G333" s="1">
        <v>44174</v>
      </c>
      <c r="H333" s="13">
        <f>Orders[[#This Row],[DeliveryDate]]-Orders[[#This Row],[OrderDate]]</f>
        <v>19</v>
      </c>
      <c r="I333" t="s">
        <v>3</v>
      </c>
      <c r="J333" t="str">
        <f>_xlfn.XLOOKUP(Orders[[#This Row],[_SalesRepID]],'Sales team'!A:A,'Sales team'!B:B)</f>
        <v>Chris Armstrong</v>
      </c>
      <c r="K333">
        <v>4</v>
      </c>
      <c r="L333">
        <v>30</v>
      </c>
      <c r="M333">
        <v>114</v>
      </c>
      <c r="N333" t="str">
        <f>_xlfn.XLOOKUP(Orders[[#This Row],[_ProductID]],Products!A:A,Products!C:C)</f>
        <v>Home décor</v>
      </c>
      <c r="O333">
        <v>35</v>
      </c>
      <c r="P333">
        <v>0.05</v>
      </c>
      <c r="Q333" s="2">
        <v>703.5</v>
      </c>
      <c r="R333" s="2">
        <v>323.61</v>
      </c>
      <c r="S333" s="2">
        <v>2673.2999999999997</v>
      </c>
      <c r="T333" s="2">
        <v>1378.8599999999997</v>
      </c>
    </row>
    <row r="334" spans="1:20" x14ac:dyDescent="0.25">
      <c r="A334" t="s">
        <v>7667</v>
      </c>
      <c r="B334" t="s">
        <v>1</v>
      </c>
      <c r="C334" t="s">
        <v>6</v>
      </c>
      <c r="D334" s="1">
        <v>44000</v>
      </c>
      <c r="E334" s="1">
        <v>44155</v>
      </c>
      <c r="F334" s="1">
        <v>44183</v>
      </c>
      <c r="G334" s="1">
        <v>44168</v>
      </c>
      <c r="H334" s="13">
        <f>Orders[[#This Row],[DeliveryDate]]-Orders[[#This Row],[OrderDate]]</f>
        <v>13</v>
      </c>
      <c r="I334" t="s">
        <v>3</v>
      </c>
      <c r="J334" t="str">
        <f>_xlfn.XLOOKUP(Orders[[#This Row],[_SalesRepID]],'Sales team'!A:A,'Sales team'!B:B)</f>
        <v>Joshua Little</v>
      </c>
      <c r="K334">
        <v>11</v>
      </c>
      <c r="L334">
        <v>12</v>
      </c>
      <c r="M334">
        <v>195</v>
      </c>
      <c r="N334" t="str">
        <f>_xlfn.XLOOKUP(Orders[[#This Row],[_ProductID]],Products!A:A,Products!C:C)</f>
        <v>Home décor</v>
      </c>
      <c r="O334">
        <v>29</v>
      </c>
      <c r="P334">
        <v>0.2</v>
      </c>
      <c r="Q334" s="2">
        <v>5406.9000000000005</v>
      </c>
      <c r="R334" s="2">
        <v>4325.5200000000004</v>
      </c>
      <c r="S334" s="2">
        <v>21627.600000000006</v>
      </c>
      <c r="T334" s="2">
        <v>0</v>
      </c>
    </row>
    <row r="335" spans="1:20" x14ac:dyDescent="0.25">
      <c r="A335" t="s">
        <v>7668</v>
      </c>
      <c r="B335" t="s">
        <v>8</v>
      </c>
      <c r="C335" t="s">
        <v>6</v>
      </c>
      <c r="D335" s="1">
        <v>44000</v>
      </c>
      <c r="E335" s="1">
        <v>44155</v>
      </c>
      <c r="F335" s="1">
        <v>44176</v>
      </c>
      <c r="G335" s="1">
        <v>44182</v>
      </c>
      <c r="H335" s="13">
        <f>Orders[[#This Row],[DeliveryDate]]-Orders[[#This Row],[OrderDate]]</f>
        <v>27</v>
      </c>
      <c r="I335" t="s">
        <v>3</v>
      </c>
      <c r="J335" t="str">
        <f>_xlfn.XLOOKUP(Orders[[#This Row],[_SalesRepID]],'Sales team'!A:A,'Sales team'!B:B)</f>
        <v>Joe Price</v>
      </c>
      <c r="K335">
        <v>22</v>
      </c>
      <c r="L335">
        <v>20</v>
      </c>
      <c r="M335">
        <v>181</v>
      </c>
      <c r="N335" t="str">
        <f>_xlfn.XLOOKUP(Orders[[#This Row],[_ProductID]],Products!A:A,Products!C:C)</f>
        <v>Home décor</v>
      </c>
      <c r="O335">
        <v>36</v>
      </c>
      <c r="P335">
        <v>0.05</v>
      </c>
      <c r="Q335" s="2">
        <v>3088.7000000000003</v>
      </c>
      <c r="R335" s="2">
        <v>2192.9769999999999</v>
      </c>
      <c r="S335" s="2">
        <v>2934.2650000000003</v>
      </c>
      <c r="T335" s="2">
        <v>741.28800000000047</v>
      </c>
    </row>
    <row r="336" spans="1:20" x14ac:dyDescent="0.25">
      <c r="A336" t="s">
        <v>7669</v>
      </c>
      <c r="B336" t="s">
        <v>1</v>
      </c>
      <c r="C336" t="s">
        <v>25</v>
      </c>
      <c r="D336" s="1">
        <v>44000</v>
      </c>
      <c r="E336" s="1">
        <v>44155</v>
      </c>
      <c r="F336" s="1">
        <v>44173</v>
      </c>
      <c r="G336" s="1">
        <v>44183</v>
      </c>
      <c r="H336" s="13">
        <f>Orders[[#This Row],[DeliveryDate]]-Orders[[#This Row],[OrderDate]]</f>
        <v>28</v>
      </c>
      <c r="I336" t="s">
        <v>3</v>
      </c>
      <c r="J336" t="str">
        <f>_xlfn.XLOOKUP(Orders[[#This Row],[_SalesRepID]],'Sales team'!A:A,'Sales team'!B:B)</f>
        <v>Adam Hernandez</v>
      </c>
      <c r="K336">
        <v>1</v>
      </c>
      <c r="L336">
        <v>13</v>
      </c>
      <c r="M336">
        <v>334</v>
      </c>
      <c r="N336" t="str">
        <f>_xlfn.XLOOKUP(Orders[[#This Row],[_ProductID]],Products!A:A,Products!C:C)</f>
        <v>Furniture</v>
      </c>
      <c r="O336">
        <v>19</v>
      </c>
      <c r="P336">
        <v>0.05</v>
      </c>
      <c r="Q336" s="2">
        <v>207.70000000000002</v>
      </c>
      <c r="R336" s="2">
        <v>145.39000000000001</v>
      </c>
      <c r="S336" s="2">
        <v>1183.8900000000001</v>
      </c>
      <c r="T336" s="2">
        <v>311.54999999999995</v>
      </c>
    </row>
    <row r="337" spans="1:20" x14ac:dyDescent="0.25">
      <c r="A337" t="s">
        <v>7670</v>
      </c>
      <c r="B337" t="s">
        <v>1</v>
      </c>
      <c r="C337" t="s">
        <v>46</v>
      </c>
      <c r="D337" s="1">
        <v>44100</v>
      </c>
      <c r="E337" s="1">
        <v>44155</v>
      </c>
      <c r="F337" s="1">
        <v>44177</v>
      </c>
      <c r="G337" s="1">
        <v>44172</v>
      </c>
      <c r="H337" s="13">
        <f>Orders[[#This Row],[DeliveryDate]]-Orders[[#This Row],[OrderDate]]</f>
        <v>17</v>
      </c>
      <c r="I337" t="s">
        <v>3</v>
      </c>
      <c r="J337" t="str">
        <f>_xlfn.XLOOKUP(Orders[[#This Row],[_SalesRepID]],'Sales team'!A:A,'Sales team'!B:B)</f>
        <v>George Lewis</v>
      </c>
      <c r="K337">
        <v>8</v>
      </c>
      <c r="L337">
        <v>34</v>
      </c>
      <c r="M337">
        <v>63</v>
      </c>
      <c r="N337" t="str">
        <f>_xlfn.XLOOKUP(Orders[[#This Row],[_ProductID]],Products!A:A,Products!C:C)</f>
        <v>Furniture</v>
      </c>
      <c r="O337">
        <v>38</v>
      </c>
      <c r="P337">
        <v>7.4999999999999997E-2</v>
      </c>
      <c r="Q337" s="2">
        <v>1333.3</v>
      </c>
      <c r="R337" s="2">
        <v>719.98199999999997</v>
      </c>
      <c r="S337" s="2">
        <v>4933.21</v>
      </c>
      <c r="T337" s="2">
        <v>2053.2820000000002</v>
      </c>
    </row>
    <row r="338" spans="1:20" x14ac:dyDescent="0.25">
      <c r="A338" t="s">
        <v>7671</v>
      </c>
      <c r="B338" t="s">
        <v>8</v>
      </c>
      <c r="C338" t="s">
        <v>6</v>
      </c>
      <c r="D338" s="1">
        <v>44100</v>
      </c>
      <c r="E338" s="1">
        <v>44155</v>
      </c>
      <c r="F338" s="1">
        <v>44161</v>
      </c>
      <c r="G338" s="1">
        <v>44176</v>
      </c>
      <c r="H338" s="13">
        <f>Orders[[#This Row],[DeliveryDate]]-Orders[[#This Row],[OrderDate]]</f>
        <v>21</v>
      </c>
      <c r="I338" t="s">
        <v>3</v>
      </c>
      <c r="J338" t="str">
        <f>_xlfn.XLOOKUP(Orders[[#This Row],[_SalesRepID]],'Sales team'!A:A,'Sales team'!B:B)</f>
        <v>Joe Price</v>
      </c>
      <c r="K338">
        <v>22</v>
      </c>
      <c r="L338">
        <v>32</v>
      </c>
      <c r="M338">
        <v>201</v>
      </c>
      <c r="N338" t="str">
        <f>_xlfn.XLOOKUP(Orders[[#This Row],[_ProductID]],Products!A:A,Products!C:C)</f>
        <v>Electronics</v>
      </c>
      <c r="O338">
        <v>25</v>
      </c>
      <c r="P338">
        <v>0.05</v>
      </c>
      <c r="Q338" s="2">
        <v>3859.2000000000003</v>
      </c>
      <c r="R338" s="2">
        <v>2585.6640000000002</v>
      </c>
      <c r="S338" s="2">
        <v>14664.960000000001</v>
      </c>
      <c r="T338" s="2">
        <v>4322.3040000000001</v>
      </c>
    </row>
    <row r="339" spans="1:20" x14ac:dyDescent="0.25">
      <c r="A339" t="s">
        <v>7657</v>
      </c>
      <c r="B339" t="s">
        <v>1</v>
      </c>
      <c r="C339" t="s">
        <v>2</v>
      </c>
      <c r="D339" s="1">
        <v>44100</v>
      </c>
      <c r="E339" s="1">
        <v>44154</v>
      </c>
      <c r="F339" s="1">
        <v>44176</v>
      </c>
      <c r="G339" s="1">
        <v>44162</v>
      </c>
      <c r="H339" s="13">
        <f>Orders[[#This Row],[DeliveryDate]]-Orders[[#This Row],[OrderDate]]</f>
        <v>8</v>
      </c>
      <c r="I339" t="s">
        <v>3</v>
      </c>
      <c r="J339" t="str">
        <f>_xlfn.XLOOKUP(Orders[[#This Row],[_SalesRepID]],'Sales team'!A:A,'Sales team'!B:B)</f>
        <v>George Lewis</v>
      </c>
      <c r="K339">
        <v>8</v>
      </c>
      <c r="L339">
        <v>21</v>
      </c>
      <c r="M339">
        <v>258</v>
      </c>
      <c r="N339" t="str">
        <f>_xlfn.XLOOKUP(Orders[[#This Row],[_ProductID]],Products!A:A,Products!C:C)</f>
        <v>Kitchen &amp; Dining</v>
      </c>
      <c r="O339">
        <v>13</v>
      </c>
      <c r="P339">
        <v>0.4</v>
      </c>
      <c r="Q339" s="2">
        <v>2432.1</v>
      </c>
      <c r="R339" s="2">
        <v>1167.4079999999999</v>
      </c>
      <c r="S339" s="2">
        <v>8755.56</v>
      </c>
      <c r="T339" s="2">
        <v>1751.1120000000001</v>
      </c>
    </row>
    <row r="340" spans="1:20" x14ac:dyDescent="0.25">
      <c r="A340" t="s">
        <v>7658</v>
      </c>
      <c r="B340" t="s">
        <v>1</v>
      </c>
      <c r="C340" t="s">
        <v>13</v>
      </c>
      <c r="D340" s="1">
        <v>44000</v>
      </c>
      <c r="E340" s="1">
        <v>44154</v>
      </c>
      <c r="F340" s="1">
        <v>44170</v>
      </c>
      <c r="G340" s="1">
        <v>44172</v>
      </c>
      <c r="H340" s="13">
        <f>Orders[[#This Row],[DeliveryDate]]-Orders[[#This Row],[OrderDate]]</f>
        <v>18</v>
      </c>
      <c r="I340" t="s">
        <v>3</v>
      </c>
      <c r="J340" t="str">
        <f>_xlfn.XLOOKUP(Orders[[#This Row],[_SalesRepID]],'Sales team'!A:A,'Sales team'!B:B)</f>
        <v>Joshua Ryan</v>
      </c>
      <c r="K340">
        <v>9</v>
      </c>
      <c r="L340">
        <v>15</v>
      </c>
      <c r="M340">
        <v>276</v>
      </c>
      <c r="N340" t="str">
        <f>_xlfn.XLOOKUP(Orders[[#This Row],[_ProductID]],Products!A:A,Products!C:C)</f>
        <v>Furniture</v>
      </c>
      <c r="O340">
        <v>22</v>
      </c>
      <c r="P340">
        <v>0.15</v>
      </c>
      <c r="Q340" s="2">
        <v>201</v>
      </c>
      <c r="R340" s="2">
        <v>168.84</v>
      </c>
      <c r="S340" s="2">
        <v>1025.0999999999999</v>
      </c>
      <c r="T340" s="2">
        <v>12.059999999999945</v>
      </c>
    </row>
    <row r="341" spans="1:20" x14ac:dyDescent="0.25">
      <c r="A341" t="s">
        <v>7659</v>
      </c>
      <c r="B341" t="s">
        <v>8</v>
      </c>
      <c r="C341" t="s">
        <v>46</v>
      </c>
      <c r="D341" s="1">
        <v>44100</v>
      </c>
      <c r="E341" s="1">
        <v>44154</v>
      </c>
      <c r="F341" s="1">
        <v>44160</v>
      </c>
      <c r="G341" s="1">
        <v>44162</v>
      </c>
      <c r="H341" s="13">
        <f>Orders[[#This Row],[DeliveryDate]]-Orders[[#This Row],[OrderDate]]</f>
        <v>8</v>
      </c>
      <c r="I341" t="s">
        <v>3</v>
      </c>
      <c r="J341" t="str">
        <f>_xlfn.XLOOKUP(Orders[[#This Row],[_SalesRepID]],'Sales team'!A:A,'Sales team'!B:B)</f>
        <v>Joe Price</v>
      </c>
      <c r="K341">
        <v>22</v>
      </c>
      <c r="L341">
        <v>36</v>
      </c>
      <c r="M341">
        <v>67</v>
      </c>
      <c r="N341" t="str">
        <f>_xlfn.XLOOKUP(Orders[[#This Row],[_ProductID]],Products!A:A,Products!C:C)</f>
        <v>Home décor</v>
      </c>
      <c r="O341">
        <v>45</v>
      </c>
      <c r="P341">
        <v>7.4999999999999997E-2</v>
      </c>
      <c r="Q341" s="2">
        <v>683.4</v>
      </c>
      <c r="R341" s="2">
        <v>362.202</v>
      </c>
      <c r="S341" s="2">
        <v>632.14499999999998</v>
      </c>
      <c r="T341" s="2">
        <v>269.94299999999998</v>
      </c>
    </row>
    <row r="342" spans="1:20" x14ac:dyDescent="0.25">
      <c r="A342" t="s">
        <v>7660</v>
      </c>
      <c r="B342" t="s">
        <v>1</v>
      </c>
      <c r="C342" t="s">
        <v>15</v>
      </c>
      <c r="D342" s="1">
        <v>44100</v>
      </c>
      <c r="E342" s="1">
        <v>44154</v>
      </c>
      <c r="F342" s="1">
        <v>44165</v>
      </c>
      <c r="G342" s="1">
        <v>44162</v>
      </c>
      <c r="H342" s="13">
        <f>Orders[[#This Row],[DeliveryDate]]-Orders[[#This Row],[OrderDate]]</f>
        <v>8</v>
      </c>
      <c r="I342" t="s">
        <v>3</v>
      </c>
      <c r="J342" t="str">
        <f>_xlfn.XLOOKUP(Orders[[#This Row],[_SalesRepID]],'Sales team'!A:A,'Sales team'!B:B)</f>
        <v>George Lewis</v>
      </c>
      <c r="K342">
        <v>8</v>
      </c>
      <c r="L342">
        <v>34</v>
      </c>
      <c r="M342">
        <v>36</v>
      </c>
      <c r="N342" t="str">
        <f>_xlfn.XLOOKUP(Orders[[#This Row],[_ProductID]],Products!A:A,Products!C:C)</f>
        <v>Home décor</v>
      </c>
      <c r="O342">
        <v>27</v>
      </c>
      <c r="P342">
        <v>0.3</v>
      </c>
      <c r="Q342" s="2">
        <v>6271.2</v>
      </c>
      <c r="R342" s="2">
        <v>3762.72</v>
      </c>
      <c r="S342" s="2">
        <v>17559.359999999997</v>
      </c>
      <c r="T342" s="2">
        <v>2508.4799999999977</v>
      </c>
    </row>
    <row r="343" spans="1:20" x14ac:dyDescent="0.25">
      <c r="A343" t="s">
        <v>7661</v>
      </c>
      <c r="B343" t="s">
        <v>10</v>
      </c>
      <c r="C343" t="s">
        <v>25</v>
      </c>
      <c r="D343" s="1">
        <v>44100</v>
      </c>
      <c r="E343" s="1">
        <v>44154</v>
      </c>
      <c r="F343" s="1">
        <v>44168</v>
      </c>
      <c r="G343" s="1">
        <v>44168</v>
      </c>
      <c r="H343" s="13">
        <f>Orders[[#This Row],[DeliveryDate]]-Orders[[#This Row],[OrderDate]]</f>
        <v>14</v>
      </c>
      <c r="I343" t="s">
        <v>3</v>
      </c>
      <c r="J343" t="str">
        <f>_xlfn.XLOOKUP(Orders[[#This Row],[_SalesRepID]],'Sales team'!A:A,'Sales team'!B:B)</f>
        <v>Shawn Torres</v>
      </c>
      <c r="K343">
        <v>27</v>
      </c>
      <c r="L343">
        <v>43</v>
      </c>
      <c r="M343">
        <v>337</v>
      </c>
      <c r="N343" t="str">
        <f>_xlfn.XLOOKUP(Orders[[#This Row],[_ProductID]],Products!A:A,Products!C:C)</f>
        <v>Home décor</v>
      </c>
      <c r="O343">
        <v>46</v>
      </c>
      <c r="P343">
        <v>0.05</v>
      </c>
      <c r="Q343" s="2">
        <v>911.2</v>
      </c>
      <c r="R343" s="2">
        <v>382.70400000000001</v>
      </c>
      <c r="S343" s="2">
        <v>1731.28</v>
      </c>
      <c r="T343" s="2">
        <v>965.87199999999996</v>
      </c>
    </row>
    <row r="344" spans="1:20" x14ac:dyDescent="0.25">
      <c r="A344" t="s">
        <v>7662</v>
      </c>
      <c r="B344" t="s">
        <v>5</v>
      </c>
      <c r="C344" t="s">
        <v>46</v>
      </c>
      <c r="D344" s="1">
        <v>44000</v>
      </c>
      <c r="E344" s="1">
        <v>44154</v>
      </c>
      <c r="F344" s="1">
        <v>44161</v>
      </c>
      <c r="G344" s="1">
        <v>44159</v>
      </c>
      <c r="H344" s="13">
        <f>Orders[[#This Row],[DeliveryDate]]-Orders[[#This Row],[OrderDate]]</f>
        <v>5</v>
      </c>
      <c r="I344" t="s">
        <v>3</v>
      </c>
      <c r="J344" t="str">
        <f>_xlfn.XLOOKUP(Orders[[#This Row],[_SalesRepID]],'Sales team'!A:A,'Sales team'!B:B)</f>
        <v>Shawn Wallace</v>
      </c>
      <c r="K344">
        <v>18</v>
      </c>
      <c r="L344">
        <v>7</v>
      </c>
      <c r="M344">
        <v>71</v>
      </c>
      <c r="N344" t="str">
        <f>_xlfn.XLOOKUP(Orders[[#This Row],[_ProductID]],Products!A:A,Products!C:C)</f>
        <v>Home décor</v>
      </c>
      <c r="O344">
        <v>31</v>
      </c>
      <c r="P344">
        <v>7.4999999999999997E-2</v>
      </c>
      <c r="Q344" s="2">
        <v>221.1</v>
      </c>
      <c r="R344" s="2">
        <v>159.19199999999998</v>
      </c>
      <c r="S344" s="2">
        <v>818.07</v>
      </c>
      <c r="T344" s="2">
        <v>181.30200000000013</v>
      </c>
    </row>
    <row r="345" spans="1:20" x14ac:dyDescent="0.25">
      <c r="A345" t="s">
        <v>7663</v>
      </c>
      <c r="B345" t="s">
        <v>8</v>
      </c>
      <c r="C345" t="s">
        <v>13</v>
      </c>
      <c r="D345" s="1">
        <v>44100</v>
      </c>
      <c r="E345" s="1">
        <v>44154</v>
      </c>
      <c r="F345" s="1">
        <v>44167</v>
      </c>
      <c r="G345" s="1">
        <v>44166</v>
      </c>
      <c r="H345" s="13">
        <f>Orders[[#This Row],[DeliveryDate]]-Orders[[#This Row],[OrderDate]]</f>
        <v>12</v>
      </c>
      <c r="I345" t="s">
        <v>3</v>
      </c>
      <c r="J345" t="str">
        <f>_xlfn.XLOOKUP(Orders[[#This Row],[_SalesRepID]],'Sales team'!A:A,'Sales team'!B:B)</f>
        <v>Joe Price</v>
      </c>
      <c r="K345">
        <v>22</v>
      </c>
      <c r="L345">
        <v>48</v>
      </c>
      <c r="M345">
        <v>316</v>
      </c>
      <c r="N345" t="str">
        <f>_xlfn.XLOOKUP(Orders[[#This Row],[_ProductID]],Products!A:A,Products!C:C)</f>
        <v>Home décor</v>
      </c>
      <c r="O345">
        <v>33</v>
      </c>
      <c r="P345">
        <v>0.2</v>
      </c>
      <c r="Q345" s="2">
        <v>221.1</v>
      </c>
      <c r="R345" s="2">
        <v>106.128</v>
      </c>
      <c r="S345" s="2">
        <v>530.64</v>
      </c>
      <c r="T345" s="2">
        <v>212.25599999999997</v>
      </c>
    </row>
    <row r="346" spans="1:20" x14ac:dyDescent="0.25">
      <c r="A346" t="s">
        <v>7664</v>
      </c>
      <c r="B346" t="s">
        <v>5</v>
      </c>
      <c r="C346" t="s">
        <v>6</v>
      </c>
      <c r="D346" s="1">
        <v>44100</v>
      </c>
      <c r="E346" s="1">
        <v>44154</v>
      </c>
      <c r="F346" s="1">
        <v>44179</v>
      </c>
      <c r="G346" s="1">
        <v>44169</v>
      </c>
      <c r="H346" s="13">
        <f>Orders[[#This Row],[DeliveryDate]]-Orders[[#This Row],[OrderDate]]</f>
        <v>15</v>
      </c>
      <c r="I346" t="s">
        <v>3</v>
      </c>
      <c r="J346" t="str">
        <f>_xlfn.XLOOKUP(Orders[[#This Row],[_SalesRepID]],'Sales team'!A:A,'Sales team'!B:B)</f>
        <v>Paul Holmes</v>
      </c>
      <c r="K346">
        <v>14</v>
      </c>
      <c r="L346">
        <v>50</v>
      </c>
      <c r="M346">
        <v>113</v>
      </c>
      <c r="N346" t="str">
        <f>_xlfn.XLOOKUP(Orders[[#This Row],[_ProductID]],Products!A:A,Products!C:C)</f>
        <v>Home décor</v>
      </c>
      <c r="O346">
        <v>24</v>
      </c>
      <c r="P346">
        <v>0.15</v>
      </c>
      <c r="Q346" s="2">
        <v>3999.9</v>
      </c>
      <c r="R346" s="2">
        <v>2719.9320000000002</v>
      </c>
      <c r="S346" s="2">
        <v>20399.490000000002</v>
      </c>
      <c r="T346" s="2">
        <v>4079.898000000001</v>
      </c>
    </row>
    <row r="347" spans="1:20" x14ac:dyDescent="0.25">
      <c r="A347" t="s">
        <v>7650</v>
      </c>
      <c r="B347" t="s">
        <v>1</v>
      </c>
      <c r="C347" t="s">
        <v>6</v>
      </c>
      <c r="D347" s="1">
        <v>44100</v>
      </c>
      <c r="E347" s="1">
        <v>44153</v>
      </c>
      <c r="F347" s="1">
        <v>44168</v>
      </c>
      <c r="G347" s="1">
        <v>44172</v>
      </c>
      <c r="H347" s="13">
        <f>Orders[[#This Row],[DeliveryDate]]-Orders[[#This Row],[OrderDate]]</f>
        <v>19</v>
      </c>
      <c r="I347" t="s">
        <v>3</v>
      </c>
      <c r="J347" t="str">
        <f>_xlfn.XLOOKUP(Orders[[#This Row],[_SalesRepID]],'Sales team'!A:A,'Sales team'!B:B)</f>
        <v>Jonathan Hawkins</v>
      </c>
      <c r="K347">
        <v>10</v>
      </c>
      <c r="L347">
        <v>31</v>
      </c>
      <c r="M347">
        <v>119</v>
      </c>
      <c r="N347" t="str">
        <f>_xlfn.XLOOKUP(Orders[[#This Row],[_ProductID]],Products!A:A,Products!C:C)</f>
        <v>Furniture</v>
      </c>
      <c r="O347">
        <v>20</v>
      </c>
      <c r="P347">
        <v>0.05</v>
      </c>
      <c r="Q347" s="2">
        <v>871</v>
      </c>
      <c r="R347" s="2">
        <v>679.38</v>
      </c>
      <c r="S347" s="2">
        <v>827.44999999999993</v>
      </c>
      <c r="T347" s="2">
        <v>148.06999999999994</v>
      </c>
    </row>
    <row r="348" spans="1:20" x14ac:dyDescent="0.25">
      <c r="A348" t="s">
        <v>7651</v>
      </c>
      <c r="B348" t="s">
        <v>5</v>
      </c>
      <c r="C348" t="s">
        <v>6</v>
      </c>
      <c r="D348" s="1">
        <v>44000</v>
      </c>
      <c r="E348" s="1">
        <v>44153</v>
      </c>
      <c r="F348" s="1">
        <v>44170</v>
      </c>
      <c r="G348" s="1">
        <v>44167</v>
      </c>
      <c r="H348" s="13">
        <f>Orders[[#This Row],[DeliveryDate]]-Orders[[#This Row],[OrderDate]]</f>
        <v>14</v>
      </c>
      <c r="I348" t="s">
        <v>3</v>
      </c>
      <c r="J348" t="str">
        <f>_xlfn.XLOOKUP(Orders[[#This Row],[_SalesRepID]],'Sales team'!A:A,'Sales team'!B:B)</f>
        <v>Paul Holmes</v>
      </c>
      <c r="K348">
        <v>14</v>
      </c>
      <c r="L348">
        <v>41</v>
      </c>
      <c r="M348">
        <v>101</v>
      </c>
      <c r="N348" t="str">
        <f>_xlfn.XLOOKUP(Orders[[#This Row],[_ProductID]],Products!A:A,Products!C:C)</f>
        <v>Outdoor</v>
      </c>
      <c r="O348">
        <v>18</v>
      </c>
      <c r="P348">
        <v>0.05</v>
      </c>
      <c r="Q348" s="2">
        <v>3658.2000000000003</v>
      </c>
      <c r="R348" s="2">
        <v>2780.2320000000004</v>
      </c>
      <c r="S348" s="2">
        <v>24327.03</v>
      </c>
      <c r="T348" s="2">
        <v>4865.4059999999954</v>
      </c>
    </row>
    <row r="349" spans="1:20" x14ac:dyDescent="0.25">
      <c r="A349" t="s">
        <v>7652</v>
      </c>
      <c r="B349" t="s">
        <v>1</v>
      </c>
      <c r="C349" t="s">
        <v>25</v>
      </c>
      <c r="D349" s="1">
        <v>44100</v>
      </c>
      <c r="E349" s="1">
        <v>44153</v>
      </c>
      <c r="F349" s="1">
        <v>44170</v>
      </c>
      <c r="G349" s="1">
        <v>44176</v>
      </c>
      <c r="H349" s="13">
        <f>Orders[[#This Row],[DeliveryDate]]-Orders[[#This Row],[OrderDate]]</f>
        <v>23</v>
      </c>
      <c r="I349" t="s">
        <v>3</v>
      </c>
      <c r="J349" t="str">
        <f>_xlfn.XLOOKUP(Orders[[#This Row],[_SalesRepID]],'Sales team'!A:A,'Sales team'!B:B)</f>
        <v>Stephen Payne</v>
      </c>
      <c r="K349">
        <v>5</v>
      </c>
      <c r="L349">
        <v>37</v>
      </c>
      <c r="M349">
        <v>330</v>
      </c>
      <c r="N349" t="str">
        <f>_xlfn.XLOOKUP(Orders[[#This Row],[_ProductID]],Products!A:A,Products!C:C)</f>
        <v>Home décor</v>
      </c>
      <c r="O349">
        <v>39</v>
      </c>
      <c r="P349">
        <v>7.4999999999999997E-2</v>
      </c>
      <c r="Q349" s="2">
        <v>6043.4000000000005</v>
      </c>
      <c r="R349" s="2">
        <v>2598.6620000000003</v>
      </c>
      <c r="S349" s="2">
        <v>5590.1450000000004</v>
      </c>
      <c r="T349" s="2">
        <v>2991.4830000000002</v>
      </c>
    </row>
    <row r="350" spans="1:20" x14ac:dyDescent="0.25">
      <c r="A350" t="s">
        <v>7653</v>
      </c>
      <c r="B350" t="s">
        <v>5</v>
      </c>
      <c r="C350" t="s">
        <v>13</v>
      </c>
      <c r="D350" s="1">
        <v>44000</v>
      </c>
      <c r="E350" s="1">
        <v>44153</v>
      </c>
      <c r="F350" s="1">
        <v>44162</v>
      </c>
      <c r="G350" s="1">
        <v>44179</v>
      </c>
      <c r="H350" s="13">
        <f>Orders[[#This Row],[DeliveryDate]]-Orders[[#This Row],[OrderDate]]</f>
        <v>26</v>
      </c>
      <c r="I350" t="s">
        <v>3</v>
      </c>
      <c r="J350" t="str">
        <f>_xlfn.XLOOKUP(Orders[[#This Row],[_SalesRepID]],'Sales team'!A:A,'Sales team'!B:B)</f>
        <v>Nicholas Cunningham</v>
      </c>
      <c r="K350">
        <v>19</v>
      </c>
      <c r="L350">
        <v>7</v>
      </c>
      <c r="M350">
        <v>289</v>
      </c>
      <c r="N350" t="str">
        <f>_xlfn.XLOOKUP(Orders[[#This Row],[_ProductID]],Products!A:A,Products!C:C)</f>
        <v>Kitchen &amp; Dining</v>
      </c>
      <c r="O350">
        <v>4</v>
      </c>
      <c r="P350">
        <v>0.3</v>
      </c>
      <c r="Q350" s="2">
        <v>2398.6</v>
      </c>
      <c r="R350" s="2">
        <v>1151.328</v>
      </c>
      <c r="S350" s="2">
        <v>11753.14</v>
      </c>
      <c r="T350" s="2">
        <v>3693.8439999999991</v>
      </c>
    </row>
    <row r="351" spans="1:20" x14ac:dyDescent="0.25">
      <c r="A351" t="s">
        <v>7654</v>
      </c>
      <c r="B351" t="s">
        <v>5</v>
      </c>
      <c r="C351" t="s">
        <v>6</v>
      </c>
      <c r="D351" s="1">
        <v>44000</v>
      </c>
      <c r="E351" s="1">
        <v>44153</v>
      </c>
      <c r="F351" s="1">
        <v>44179</v>
      </c>
      <c r="G351" s="1">
        <v>44161</v>
      </c>
      <c r="H351" s="13">
        <f>Orders[[#This Row],[DeliveryDate]]-Orders[[#This Row],[OrderDate]]</f>
        <v>8</v>
      </c>
      <c r="I351" t="s">
        <v>3</v>
      </c>
      <c r="J351" t="str">
        <f>_xlfn.XLOOKUP(Orders[[#This Row],[_SalesRepID]],'Sales team'!A:A,'Sales team'!B:B)</f>
        <v>Shawn Wallace</v>
      </c>
      <c r="K351">
        <v>18</v>
      </c>
      <c r="L351">
        <v>17</v>
      </c>
      <c r="M351">
        <v>97</v>
      </c>
      <c r="N351" t="str">
        <f>_xlfn.XLOOKUP(Orders[[#This Row],[_ProductID]],Products!A:A,Products!C:C)</f>
        <v>Home décor</v>
      </c>
      <c r="O351">
        <v>14</v>
      </c>
      <c r="P351">
        <v>0.05</v>
      </c>
      <c r="Q351" s="2">
        <v>4020</v>
      </c>
      <c r="R351" s="2">
        <v>2894.4</v>
      </c>
      <c r="S351" s="2">
        <v>30552</v>
      </c>
      <c r="T351" s="2">
        <v>7396.7999999999993</v>
      </c>
    </row>
    <row r="352" spans="1:20" x14ac:dyDescent="0.25">
      <c r="A352" t="s">
        <v>7655</v>
      </c>
      <c r="B352" t="s">
        <v>1</v>
      </c>
      <c r="C352" t="s">
        <v>15</v>
      </c>
      <c r="D352" s="1">
        <v>44100</v>
      </c>
      <c r="E352" s="1">
        <v>44153</v>
      </c>
      <c r="F352" s="1">
        <v>44160</v>
      </c>
      <c r="G352" s="1">
        <v>44165</v>
      </c>
      <c r="H352" s="13">
        <f>Orders[[#This Row],[DeliveryDate]]-Orders[[#This Row],[OrderDate]]</f>
        <v>12</v>
      </c>
      <c r="I352" t="s">
        <v>3</v>
      </c>
      <c r="J352" t="str">
        <f>_xlfn.XLOOKUP(Orders[[#This Row],[_SalesRepID]],'Sales team'!A:A,'Sales team'!B:B)</f>
        <v>Adam Hernandez</v>
      </c>
      <c r="K352">
        <v>1</v>
      </c>
      <c r="L352">
        <v>36</v>
      </c>
      <c r="M352">
        <v>39</v>
      </c>
      <c r="N352" t="str">
        <f>_xlfn.XLOOKUP(Orders[[#This Row],[_ProductID]],Products!A:A,Products!C:C)</f>
        <v>Home décor</v>
      </c>
      <c r="O352">
        <v>26</v>
      </c>
      <c r="P352">
        <v>0.1</v>
      </c>
      <c r="Q352" s="2">
        <v>214.4</v>
      </c>
      <c r="R352" s="2">
        <v>137.21600000000001</v>
      </c>
      <c r="S352" s="2">
        <v>578.88000000000011</v>
      </c>
      <c r="T352" s="2">
        <v>167.23200000000008</v>
      </c>
    </row>
    <row r="353" spans="1:20" x14ac:dyDescent="0.25">
      <c r="A353" t="s">
        <v>7656</v>
      </c>
      <c r="B353" t="s">
        <v>5</v>
      </c>
      <c r="C353" t="s">
        <v>2</v>
      </c>
      <c r="D353" s="1">
        <v>44100</v>
      </c>
      <c r="E353" s="1">
        <v>44153</v>
      </c>
      <c r="F353" s="1">
        <v>44175</v>
      </c>
      <c r="G353" s="1">
        <v>44175</v>
      </c>
      <c r="H353" s="13">
        <f>Orders[[#This Row],[DeliveryDate]]-Orders[[#This Row],[OrderDate]]</f>
        <v>22</v>
      </c>
      <c r="I353" t="s">
        <v>3</v>
      </c>
      <c r="J353" t="str">
        <f>_xlfn.XLOOKUP(Orders[[#This Row],[_SalesRepID]],'Sales team'!A:A,'Sales team'!B:B)</f>
        <v>Shawn Wallace</v>
      </c>
      <c r="K353">
        <v>18</v>
      </c>
      <c r="L353">
        <v>2</v>
      </c>
      <c r="M353">
        <v>260</v>
      </c>
      <c r="N353" t="str">
        <f>_xlfn.XLOOKUP(Orders[[#This Row],[_ProductID]],Products!A:A,Products!C:C)</f>
        <v>Furniture</v>
      </c>
      <c r="O353">
        <v>12</v>
      </c>
      <c r="P353">
        <v>0.15</v>
      </c>
      <c r="Q353" s="2">
        <v>6210.9000000000005</v>
      </c>
      <c r="R353" s="2">
        <v>2981.232</v>
      </c>
      <c r="S353" s="2">
        <v>5279.2650000000003</v>
      </c>
      <c r="T353" s="2">
        <v>2298.0330000000004</v>
      </c>
    </row>
    <row r="354" spans="1:20" x14ac:dyDescent="0.25">
      <c r="A354" t="s">
        <v>7636</v>
      </c>
      <c r="B354" t="s">
        <v>8</v>
      </c>
      <c r="C354" t="s">
        <v>6</v>
      </c>
      <c r="D354" s="1">
        <v>44100</v>
      </c>
      <c r="E354" s="1">
        <v>44152</v>
      </c>
      <c r="F354" s="1">
        <v>44157</v>
      </c>
      <c r="G354" s="1">
        <v>44169</v>
      </c>
      <c r="H354" s="13">
        <f>Orders[[#This Row],[DeliveryDate]]-Orders[[#This Row],[OrderDate]]</f>
        <v>17</v>
      </c>
      <c r="I354" t="s">
        <v>3</v>
      </c>
      <c r="J354" t="str">
        <f>_xlfn.XLOOKUP(Orders[[#This Row],[_SalesRepID]],'Sales team'!A:A,'Sales team'!B:B)</f>
        <v>Samuel Fowler</v>
      </c>
      <c r="K354">
        <v>21</v>
      </c>
      <c r="L354">
        <v>10</v>
      </c>
      <c r="M354">
        <v>147</v>
      </c>
      <c r="N354" t="str">
        <f>_xlfn.XLOOKUP(Orders[[#This Row],[_ProductID]],Products!A:A,Products!C:C)</f>
        <v>Electronics</v>
      </c>
      <c r="O354">
        <v>47</v>
      </c>
      <c r="P354">
        <v>0.2</v>
      </c>
      <c r="Q354" s="2">
        <v>931.30000000000007</v>
      </c>
      <c r="R354" s="2">
        <v>772.97900000000004</v>
      </c>
      <c r="S354" s="2">
        <v>3725.2000000000003</v>
      </c>
      <c r="T354" s="2">
        <v>-139.69500000000016</v>
      </c>
    </row>
    <row r="355" spans="1:20" x14ac:dyDescent="0.25">
      <c r="A355" t="s">
        <v>7637</v>
      </c>
      <c r="B355" t="s">
        <v>1</v>
      </c>
      <c r="C355" t="s">
        <v>46</v>
      </c>
      <c r="D355" s="1">
        <v>44000</v>
      </c>
      <c r="E355" s="1">
        <v>44152</v>
      </c>
      <c r="F355" s="1">
        <v>44155</v>
      </c>
      <c r="G355" s="1">
        <v>44162</v>
      </c>
      <c r="H355" s="13">
        <f>Orders[[#This Row],[DeliveryDate]]-Orders[[#This Row],[OrderDate]]</f>
        <v>10</v>
      </c>
      <c r="I355" t="s">
        <v>3</v>
      </c>
      <c r="J355" t="str">
        <f>_xlfn.XLOOKUP(Orders[[#This Row],[_SalesRepID]],'Sales team'!A:A,'Sales team'!B:B)</f>
        <v>Adam Hernandez</v>
      </c>
      <c r="K355">
        <v>1</v>
      </c>
      <c r="L355">
        <v>47</v>
      </c>
      <c r="M355">
        <v>69</v>
      </c>
      <c r="N355" t="str">
        <f>_xlfn.XLOOKUP(Orders[[#This Row],[_ProductID]],Products!A:A,Products!C:C)</f>
        <v>Home décor</v>
      </c>
      <c r="O355">
        <v>45</v>
      </c>
      <c r="P355">
        <v>0.2</v>
      </c>
      <c r="Q355" s="2">
        <v>1118.9000000000001</v>
      </c>
      <c r="R355" s="2">
        <v>850.36400000000003</v>
      </c>
      <c r="S355" s="2">
        <v>3580.4800000000005</v>
      </c>
      <c r="T355" s="2">
        <v>179.02400000000034</v>
      </c>
    </row>
    <row r="356" spans="1:20" x14ac:dyDescent="0.25">
      <c r="A356" t="s">
        <v>7638</v>
      </c>
      <c r="B356" t="s">
        <v>5</v>
      </c>
      <c r="C356" t="s">
        <v>6</v>
      </c>
      <c r="D356" s="1">
        <v>44100</v>
      </c>
      <c r="E356" s="1">
        <v>44152</v>
      </c>
      <c r="F356" s="1">
        <v>44156</v>
      </c>
      <c r="G356" s="1">
        <v>44175</v>
      </c>
      <c r="H356" s="13">
        <f>Orders[[#This Row],[DeliveryDate]]-Orders[[#This Row],[OrderDate]]</f>
        <v>23</v>
      </c>
      <c r="I356" t="s">
        <v>3</v>
      </c>
      <c r="J356" t="str">
        <f>_xlfn.XLOOKUP(Orders[[#This Row],[_SalesRepID]],'Sales team'!A:A,'Sales team'!B:B)</f>
        <v>Frank Brown</v>
      </c>
      <c r="K356">
        <v>17</v>
      </c>
      <c r="L356">
        <v>15</v>
      </c>
      <c r="M356">
        <v>128</v>
      </c>
      <c r="N356" t="str">
        <f>_xlfn.XLOOKUP(Orders[[#This Row],[_ProductID]],Products!A:A,Products!C:C)</f>
        <v>Home décor</v>
      </c>
      <c r="O356">
        <v>24</v>
      </c>
      <c r="P356">
        <v>7.4999999999999997E-2</v>
      </c>
      <c r="Q356" s="2">
        <v>1112.2</v>
      </c>
      <c r="R356" s="2">
        <v>533.85599999999999</v>
      </c>
      <c r="S356" s="2">
        <v>5143.9250000000002</v>
      </c>
      <c r="T356" s="2">
        <v>2474.6450000000004</v>
      </c>
    </row>
    <row r="357" spans="1:20" x14ac:dyDescent="0.25">
      <c r="A357" t="s">
        <v>7639</v>
      </c>
      <c r="B357" t="s">
        <v>10</v>
      </c>
      <c r="C357" t="s">
        <v>25</v>
      </c>
      <c r="D357" s="1">
        <v>44000</v>
      </c>
      <c r="E357" s="1">
        <v>44152</v>
      </c>
      <c r="F357" s="1">
        <v>44158</v>
      </c>
      <c r="G357" s="1">
        <v>44159</v>
      </c>
      <c r="H357" s="13">
        <f>Orders[[#This Row],[DeliveryDate]]-Orders[[#This Row],[OrderDate]]</f>
        <v>7</v>
      </c>
      <c r="I357" t="s">
        <v>3</v>
      </c>
      <c r="J357" t="str">
        <f>_xlfn.XLOOKUP(Orders[[#This Row],[_SalesRepID]],'Sales team'!A:A,'Sales team'!B:B)</f>
        <v>Patrick Graham</v>
      </c>
      <c r="K357">
        <v>25</v>
      </c>
      <c r="L357">
        <v>37</v>
      </c>
      <c r="M357">
        <v>366</v>
      </c>
      <c r="N357" t="str">
        <f>_xlfn.XLOOKUP(Orders[[#This Row],[_ProductID]],Products!A:A,Products!C:C)</f>
        <v>Furniture</v>
      </c>
      <c r="O357">
        <v>22</v>
      </c>
      <c r="P357">
        <v>0.1</v>
      </c>
      <c r="Q357" s="2">
        <v>1909.5</v>
      </c>
      <c r="R357" s="2">
        <v>916.56</v>
      </c>
      <c r="S357" s="2">
        <v>3437.1</v>
      </c>
      <c r="T357" s="2">
        <v>1603.98</v>
      </c>
    </row>
    <row r="358" spans="1:20" x14ac:dyDescent="0.25">
      <c r="A358" t="s">
        <v>7640</v>
      </c>
      <c r="B358" t="s">
        <v>5</v>
      </c>
      <c r="C358" t="s">
        <v>2</v>
      </c>
      <c r="D358" s="1">
        <v>44100</v>
      </c>
      <c r="E358" s="1">
        <v>44152</v>
      </c>
      <c r="F358" s="1">
        <v>44166</v>
      </c>
      <c r="G358" s="1">
        <v>44158</v>
      </c>
      <c r="H358" s="13">
        <f>Orders[[#This Row],[DeliveryDate]]-Orders[[#This Row],[OrderDate]]</f>
        <v>6</v>
      </c>
      <c r="I358" t="s">
        <v>3</v>
      </c>
      <c r="J358" t="str">
        <f>_xlfn.XLOOKUP(Orders[[#This Row],[_SalesRepID]],'Sales team'!A:A,'Sales team'!B:B)</f>
        <v>Frank Brown</v>
      </c>
      <c r="K358">
        <v>17</v>
      </c>
      <c r="L358">
        <v>16</v>
      </c>
      <c r="M358">
        <v>218</v>
      </c>
      <c r="N358" t="str">
        <f>_xlfn.XLOOKUP(Orders[[#This Row],[_ProductID]],Products!A:A,Products!C:C)</f>
        <v>Home décor</v>
      </c>
      <c r="O358">
        <v>40</v>
      </c>
      <c r="P358">
        <v>0.15</v>
      </c>
      <c r="Q358" s="2">
        <v>5601.2</v>
      </c>
      <c r="R358" s="2">
        <v>4312.924</v>
      </c>
      <c r="S358" s="2">
        <v>23805.1</v>
      </c>
      <c r="T358" s="2">
        <v>2240.4799999999996</v>
      </c>
    </row>
    <row r="359" spans="1:20" x14ac:dyDescent="0.25">
      <c r="A359" t="s">
        <v>7641</v>
      </c>
      <c r="B359" t="s">
        <v>5</v>
      </c>
      <c r="C359" t="s">
        <v>6</v>
      </c>
      <c r="D359" s="1">
        <v>44100</v>
      </c>
      <c r="E359" s="1">
        <v>44152</v>
      </c>
      <c r="F359" s="1">
        <v>44164</v>
      </c>
      <c r="G359" s="1">
        <v>44159</v>
      </c>
      <c r="H359" s="13">
        <f>Orders[[#This Row],[DeliveryDate]]-Orders[[#This Row],[OrderDate]]</f>
        <v>7</v>
      </c>
      <c r="I359" t="s">
        <v>3</v>
      </c>
      <c r="J359" t="str">
        <f>_xlfn.XLOOKUP(Orders[[#This Row],[_SalesRepID]],'Sales team'!A:A,'Sales team'!B:B)</f>
        <v>Anthony Torres</v>
      </c>
      <c r="K359">
        <v>20</v>
      </c>
      <c r="L359">
        <v>28</v>
      </c>
      <c r="M359">
        <v>135</v>
      </c>
      <c r="N359" t="str">
        <f>_xlfn.XLOOKUP(Orders[[#This Row],[_ProductID]],Products!A:A,Products!C:C)</f>
        <v>Kitchen &amp; Dining</v>
      </c>
      <c r="O359">
        <v>16</v>
      </c>
      <c r="P359">
        <v>0.05</v>
      </c>
      <c r="Q359" s="2">
        <v>951.4</v>
      </c>
      <c r="R359" s="2">
        <v>608.89599999999996</v>
      </c>
      <c r="S359" s="2">
        <v>7230.6399999999994</v>
      </c>
      <c r="T359" s="2">
        <v>2359.4719999999998</v>
      </c>
    </row>
    <row r="360" spans="1:20" x14ac:dyDescent="0.25">
      <c r="A360" t="s">
        <v>7642</v>
      </c>
      <c r="B360" t="s">
        <v>10</v>
      </c>
      <c r="C360" t="s">
        <v>13</v>
      </c>
      <c r="D360" s="1">
        <v>44000</v>
      </c>
      <c r="E360" s="1">
        <v>44152</v>
      </c>
      <c r="F360" s="1">
        <v>44168</v>
      </c>
      <c r="G360" s="1">
        <v>44162</v>
      </c>
      <c r="H360" s="13">
        <f>Orders[[#This Row],[DeliveryDate]]-Orders[[#This Row],[OrderDate]]</f>
        <v>10</v>
      </c>
      <c r="I360" t="s">
        <v>3</v>
      </c>
      <c r="J360" t="str">
        <f>_xlfn.XLOOKUP(Orders[[#This Row],[_SalesRepID]],'Sales team'!A:A,'Sales team'!B:B)</f>
        <v>Carlos Miller</v>
      </c>
      <c r="K360">
        <v>28</v>
      </c>
      <c r="L360">
        <v>42</v>
      </c>
      <c r="M360">
        <v>285</v>
      </c>
      <c r="N360" t="str">
        <f>_xlfn.XLOOKUP(Orders[[#This Row],[_ProductID]],Products!A:A,Products!C:C)</f>
        <v>Home décor</v>
      </c>
      <c r="O360">
        <v>32</v>
      </c>
      <c r="P360">
        <v>0.15</v>
      </c>
      <c r="Q360" s="2">
        <v>194.3</v>
      </c>
      <c r="R360" s="2">
        <v>97.15</v>
      </c>
      <c r="S360" s="2">
        <v>660.62</v>
      </c>
      <c r="T360" s="2">
        <v>272.02</v>
      </c>
    </row>
    <row r="361" spans="1:20" x14ac:dyDescent="0.25">
      <c r="A361" t="s">
        <v>7643</v>
      </c>
      <c r="B361" t="s">
        <v>8</v>
      </c>
      <c r="C361" t="s">
        <v>15</v>
      </c>
      <c r="D361" s="1">
        <v>44100</v>
      </c>
      <c r="E361" s="1">
        <v>44152</v>
      </c>
      <c r="F361" s="1">
        <v>44173</v>
      </c>
      <c r="G361" s="1">
        <v>44162</v>
      </c>
      <c r="H361" s="13">
        <f>Orders[[#This Row],[DeliveryDate]]-Orders[[#This Row],[OrderDate]]</f>
        <v>10</v>
      </c>
      <c r="I361" t="s">
        <v>3</v>
      </c>
      <c r="J361" t="str">
        <f>_xlfn.XLOOKUP(Orders[[#This Row],[_SalesRepID]],'Sales team'!A:A,'Sales team'!B:B)</f>
        <v>Douglas Tucker</v>
      </c>
      <c r="K361">
        <v>23</v>
      </c>
      <c r="L361">
        <v>9</v>
      </c>
      <c r="M361">
        <v>21</v>
      </c>
      <c r="N361" t="str">
        <f>_xlfn.XLOOKUP(Orders[[#This Row],[_ProductID]],Products!A:A,Products!C:C)</f>
        <v>Home décor</v>
      </c>
      <c r="O361">
        <v>11</v>
      </c>
      <c r="P361">
        <v>0.05</v>
      </c>
      <c r="Q361" s="2">
        <v>3195.9</v>
      </c>
      <c r="R361" s="2">
        <v>1981.4580000000001</v>
      </c>
      <c r="S361" s="2">
        <v>12144.42</v>
      </c>
      <c r="T361" s="2">
        <v>4218.5879999999997</v>
      </c>
    </row>
    <row r="362" spans="1:20" x14ac:dyDescent="0.25">
      <c r="A362" t="s">
        <v>7644</v>
      </c>
      <c r="B362" t="s">
        <v>1</v>
      </c>
      <c r="C362" t="s">
        <v>2</v>
      </c>
      <c r="D362" s="1">
        <v>44000</v>
      </c>
      <c r="E362" s="1">
        <v>44152</v>
      </c>
      <c r="F362" s="1">
        <v>44161</v>
      </c>
      <c r="G362" s="1">
        <v>44158</v>
      </c>
      <c r="H362" s="13">
        <f>Orders[[#This Row],[DeliveryDate]]-Orders[[#This Row],[OrderDate]]</f>
        <v>6</v>
      </c>
      <c r="I362" t="s">
        <v>3</v>
      </c>
      <c r="J362" t="str">
        <f>_xlfn.XLOOKUP(Orders[[#This Row],[_SalesRepID]],'Sales team'!A:A,'Sales team'!B:B)</f>
        <v>Adam Hernandez</v>
      </c>
      <c r="K362">
        <v>1</v>
      </c>
      <c r="L362">
        <v>5</v>
      </c>
      <c r="M362">
        <v>236</v>
      </c>
      <c r="N362" t="str">
        <f>_xlfn.XLOOKUP(Orders[[#This Row],[_ProductID]],Products!A:A,Products!C:C)</f>
        <v>Home décor</v>
      </c>
      <c r="O362">
        <v>2</v>
      </c>
      <c r="P362">
        <v>7.4999999999999997E-2</v>
      </c>
      <c r="Q362" s="2">
        <v>1956.4</v>
      </c>
      <c r="R362" s="2">
        <v>1565.1200000000001</v>
      </c>
      <c r="S362" s="2">
        <v>12667.690000000002</v>
      </c>
      <c r="T362" s="2">
        <v>1711.8500000000022</v>
      </c>
    </row>
    <row r="363" spans="1:20" x14ac:dyDescent="0.25">
      <c r="A363" t="s">
        <v>7645</v>
      </c>
      <c r="B363" t="s">
        <v>1</v>
      </c>
      <c r="C363" t="s">
        <v>13</v>
      </c>
      <c r="D363" s="1">
        <v>44000</v>
      </c>
      <c r="E363" s="1">
        <v>44152</v>
      </c>
      <c r="F363" s="1">
        <v>44154</v>
      </c>
      <c r="G363" s="1">
        <v>44162</v>
      </c>
      <c r="H363" s="13">
        <f>Orders[[#This Row],[DeliveryDate]]-Orders[[#This Row],[OrderDate]]</f>
        <v>10</v>
      </c>
      <c r="I363" t="s">
        <v>3</v>
      </c>
      <c r="J363" t="str">
        <f>_xlfn.XLOOKUP(Orders[[#This Row],[_SalesRepID]],'Sales team'!A:A,'Sales team'!B:B)</f>
        <v>Jerry Green</v>
      </c>
      <c r="K363">
        <v>3</v>
      </c>
      <c r="L363">
        <v>6</v>
      </c>
      <c r="M363">
        <v>288</v>
      </c>
      <c r="N363" t="str">
        <f>_xlfn.XLOOKUP(Orders[[#This Row],[_ProductID]],Products!A:A,Products!C:C)</f>
        <v>Home décor</v>
      </c>
      <c r="O363">
        <v>32</v>
      </c>
      <c r="P363">
        <v>0.05</v>
      </c>
      <c r="Q363" s="2">
        <v>938</v>
      </c>
      <c r="R363" s="2">
        <v>656.59999999999991</v>
      </c>
      <c r="S363" s="2">
        <v>7128.7999999999993</v>
      </c>
      <c r="T363" s="2">
        <v>1876</v>
      </c>
    </row>
    <row r="364" spans="1:20" x14ac:dyDescent="0.25">
      <c r="A364" t="s">
        <v>7646</v>
      </c>
      <c r="B364" t="s">
        <v>8</v>
      </c>
      <c r="C364" t="s">
        <v>15</v>
      </c>
      <c r="D364" s="1">
        <v>44100</v>
      </c>
      <c r="E364" s="1">
        <v>44152</v>
      </c>
      <c r="F364" s="1">
        <v>44155</v>
      </c>
      <c r="G364" s="1">
        <v>44165</v>
      </c>
      <c r="H364" s="13">
        <f>Orders[[#This Row],[DeliveryDate]]-Orders[[#This Row],[OrderDate]]</f>
        <v>13</v>
      </c>
      <c r="I364" t="s">
        <v>3</v>
      </c>
      <c r="J364" t="str">
        <f>_xlfn.XLOOKUP(Orders[[#This Row],[_SalesRepID]],'Sales team'!A:A,'Sales team'!B:B)</f>
        <v>Patrick Graham</v>
      </c>
      <c r="K364">
        <v>25</v>
      </c>
      <c r="L364">
        <v>36</v>
      </c>
      <c r="M364">
        <v>35</v>
      </c>
      <c r="N364" t="str">
        <f>_xlfn.XLOOKUP(Orders[[#This Row],[_ProductID]],Products!A:A,Products!C:C)</f>
        <v>Kitchen &amp; Dining</v>
      </c>
      <c r="O364">
        <v>13</v>
      </c>
      <c r="P364">
        <v>0.15</v>
      </c>
      <c r="Q364" s="2">
        <v>2237.8000000000002</v>
      </c>
      <c r="R364" s="2">
        <v>1902.13</v>
      </c>
      <c r="S364" s="2">
        <v>1902.13</v>
      </c>
      <c r="T364" s="2">
        <v>0</v>
      </c>
    </row>
    <row r="365" spans="1:20" x14ac:dyDescent="0.25">
      <c r="A365" t="s">
        <v>7647</v>
      </c>
      <c r="B365" t="s">
        <v>1</v>
      </c>
      <c r="C365" t="s">
        <v>2</v>
      </c>
      <c r="D365" s="1">
        <v>44100</v>
      </c>
      <c r="E365" s="1">
        <v>44152</v>
      </c>
      <c r="F365" s="1">
        <v>44158</v>
      </c>
      <c r="G365" s="1">
        <v>44174</v>
      </c>
      <c r="H365" s="13">
        <f>Orders[[#This Row],[DeliveryDate]]-Orders[[#This Row],[OrderDate]]</f>
        <v>22</v>
      </c>
      <c r="I365" t="s">
        <v>3</v>
      </c>
      <c r="J365" t="str">
        <f>_xlfn.XLOOKUP(Orders[[#This Row],[_SalesRepID]],'Sales team'!A:A,'Sales team'!B:B)</f>
        <v>Keith Griffin</v>
      </c>
      <c r="K365">
        <v>2</v>
      </c>
      <c r="L365">
        <v>8</v>
      </c>
      <c r="M365">
        <v>238</v>
      </c>
      <c r="N365" t="str">
        <f>_xlfn.XLOOKUP(Orders[[#This Row],[_ProductID]],Products!A:A,Products!C:C)</f>
        <v>Home décor</v>
      </c>
      <c r="O365">
        <v>43</v>
      </c>
      <c r="P365">
        <v>0.4</v>
      </c>
      <c r="Q365" s="2">
        <v>3685</v>
      </c>
      <c r="R365" s="2">
        <v>3095.4</v>
      </c>
      <c r="S365" s="2">
        <v>17688</v>
      </c>
      <c r="T365" s="2">
        <v>-7075.2000000000007</v>
      </c>
    </row>
    <row r="366" spans="1:20" x14ac:dyDescent="0.25">
      <c r="A366" t="s">
        <v>7648</v>
      </c>
      <c r="B366" t="s">
        <v>5</v>
      </c>
      <c r="C366" t="s">
        <v>6</v>
      </c>
      <c r="D366" s="1">
        <v>44000</v>
      </c>
      <c r="E366" s="1">
        <v>44152</v>
      </c>
      <c r="F366" s="1">
        <v>44180</v>
      </c>
      <c r="G366" s="1">
        <v>44166</v>
      </c>
      <c r="H366" s="13">
        <f>Orders[[#This Row],[DeliveryDate]]-Orders[[#This Row],[OrderDate]]</f>
        <v>14</v>
      </c>
      <c r="I366" t="s">
        <v>3</v>
      </c>
      <c r="J366" t="str">
        <f>_xlfn.XLOOKUP(Orders[[#This Row],[_SalesRepID]],'Sales team'!A:A,'Sales team'!B:B)</f>
        <v>Paul Holmes</v>
      </c>
      <c r="K366">
        <v>14</v>
      </c>
      <c r="L366">
        <v>23</v>
      </c>
      <c r="M366">
        <v>176</v>
      </c>
      <c r="N366" t="str">
        <f>_xlfn.XLOOKUP(Orders[[#This Row],[_ProductID]],Products!A:A,Products!C:C)</f>
        <v>Home décor</v>
      </c>
      <c r="O366">
        <v>41</v>
      </c>
      <c r="P366">
        <v>0.2</v>
      </c>
      <c r="Q366" s="2">
        <v>2820.7000000000003</v>
      </c>
      <c r="R366" s="2">
        <v>1664.213</v>
      </c>
      <c r="S366" s="2">
        <v>2256.5600000000004</v>
      </c>
      <c r="T366" s="2">
        <v>592.34700000000043</v>
      </c>
    </row>
    <row r="367" spans="1:20" x14ac:dyDescent="0.25">
      <c r="A367" t="s">
        <v>7649</v>
      </c>
      <c r="B367" t="s">
        <v>1</v>
      </c>
      <c r="C367" t="s">
        <v>2</v>
      </c>
      <c r="D367" s="1">
        <v>44000</v>
      </c>
      <c r="E367" s="1">
        <v>44152</v>
      </c>
      <c r="F367" s="1">
        <v>44180</v>
      </c>
      <c r="G367" s="1">
        <v>44166</v>
      </c>
      <c r="H367" s="13">
        <f>Orders[[#This Row],[DeliveryDate]]-Orders[[#This Row],[OrderDate]]</f>
        <v>14</v>
      </c>
      <c r="I367" t="s">
        <v>3</v>
      </c>
      <c r="J367" t="str">
        <f>_xlfn.XLOOKUP(Orders[[#This Row],[_SalesRepID]],'Sales team'!A:A,'Sales team'!B:B)</f>
        <v>Joshua Bennett</v>
      </c>
      <c r="K367">
        <v>6</v>
      </c>
      <c r="L367">
        <v>24</v>
      </c>
      <c r="M367">
        <v>257</v>
      </c>
      <c r="N367" t="str">
        <f>_xlfn.XLOOKUP(Orders[[#This Row],[_ProductID]],Products!A:A,Products!C:C)</f>
        <v>Home décor</v>
      </c>
      <c r="O367">
        <v>36</v>
      </c>
      <c r="P367">
        <v>0.05</v>
      </c>
      <c r="Q367" s="2">
        <v>857.6</v>
      </c>
      <c r="R367" s="2">
        <v>445.95200000000006</v>
      </c>
      <c r="S367" s="2">
        <v>1629.44</v>
      </c>
      <c r="T367" s="2">
        <v>737.53599999999994</v>
      </c>
    </row>
    <row r="368" spans="1:20" x14ac:dyDescent="0.25">
      <c r="A368" t="s">
        <v>7621</v>
      </c>
      <c r="B368" t="s">
        <v>5</v>
      </c>
      <c r="C368" t="s">
        <v>6</v>
      </c>
      <c r="D368" s="1">
        <v>44000</v>
      </c>
      <c r="E368" s="1">
        <v>44151</v>
      </c>
      <c r="F368" s="1">
        <v>44167</v>
      </c>
      <c r="G368" s="1">
        <v>44161</v>
      </c>
      <c r="H368" s="13">
        <f>Orders[[#This Row],[DeliveryDate]]-Orders[[#This Row],[OrderDate]]</f>
        <v>10</v>
      </c>
      <c r="I368" t="s">
        <v>3</v>
      </c>
      <c r="J368" t="str">
        <f>_xlfn.XLOOKUP(Orders[[#This Row],[_SalesRepID]],'Sales team'!A:A,'Sales team'!B:B)</f>
        <v>Shawn Wallace</v>
      </c>
      <c r="K368">
        <v>18</v>
      </c>
      <c r="L368">
        <v>28</v>
      </c>
      <c r="M368">
        <v>148</v>
      </c>
      <c r="N368" t="str">
        <f>_xlfn.XLOOKUP(Orders[[#This Row],[_ProductID]],Products!A:A,Products!C:C)</f>
        <v>Furniture</v>
      </c>
      <c r="O368">
        <v>15</v>
      </c>
      <c r="P368">
        <v>0.3</v>
      </c>
      <c r="Q368" s="2">
        <v>1132.3</v>
      </c>
      <c r="R368" s="2">
        <v>781.28699999999992</v>
      </c>
      <c r="S368" s="2">
        <v>5548.2699999999995</v>
      </c>
      <c r="T368" s="2">
        <v>79.261000000000422</v>
      </c>
    </row>
    <row r="369" spans="1:20" x14ac:dyDescent="0.25">
      <c r="A369" t="s">
        <v>7622</v>
      </c>
      <c r="B369" t="s">
        <v>5</v>
      </c>
      <c r="C369" t="s">
        <v>6</v>
      </c>
      <c r="D369" s="1">
        <v>44000</v>
      </c>
      <c r="E369" s="1">
        <v>44151</v>
      </c>
      <c r="F369" s="1">
        <v>44178</v>
      </c>
      <c r="G369" s="1">
        <v>44165</v>
      </c>
      <c r="H369" s="13">
        <f>Orders[[#This Row],[DeliveryDate]]-Orders[[#This Row],[OrderDate]]</f>
        <v>14</v>
      </c>
      <c r="I369" t="s">
        <v>3</v>
      </c>
      <c r="J369" t="str">
        <f>_xlfn.XLOOKUP(Orders[[#This Row],[_SalesRepID]],'Sales team'!A:A,'Sales team'!B:B)</f>
        <v>Nicholas Cunningham</v>
      </c>
      <c r="K369">
        <v>19</v>
      </c>
      <c r="L369">
        <v>45</v>
      </c>
      <c r="M369">
        <v>202</v>
      </c>
      <c r="N369" t="str">
        <f>_xlfn.XLOOKUP(Orders[[#This Row],[_ProductID]],Products!A:A,Products!C:C)</f>
        <v>Home décor</v>
      </c>
      <c r="O369">
        <v>24</v>
      </c>
      <c r="P369">
        <v>0.1</v>
      </c>
      <c r="Q369" s="2">
        <v>3289.7000000000003</v>
      </c>
      <c r="R369" s="2">
        <v>1677.7470000000001</v>
      </c>
      <c r="S369" s="2">
        <v>8882.19</v>
      </c>
      <c r="T369" s="2">
        <v>3848.9490000000005</v>
      </c>
    </row>
    <row r="370" spans="1:20" x14ac:dyDescent="0.25">
      <c r="A370" t="s">
        <v>7623</v>
      </c>
      <c r="B370" t="s">
        <v>1</v>
      </c>
      <c r="C370" t="s">
        <v>13</v>
      </c>
      <c r="D370" s="1">
        <v>44100</v>
      </c>
      <c r="E370" s="1">
        <v>44151</v>
      </c>
      <c r="F370" s="1">
        <v>44165</v>
      </c>
      <c r="G370" s="1">
        <v>44174</v>
      </c>
      <c r="H370" s="13">
        <f>Orders[[#This Row],[DeliveryDate]]-Orders[[#This Row],[OrderDate]]</f>
        <v>23</v>
      </c>
      <c r="I370" t="s">
        <v>3</v>
      </c>
      <c r="J370" t="str">
        <f>_xlfn.XLOOKUP(Orders[[#This Row],[_SalesRepID]],'Sales team'!A:A,'Sales team'!B:B)</f>
        <v>Jerry Green</v>
      </c>
      <c r="K370">
        <v>3</v>
      </c>
      <c r="L370">
        <v>33</v>
      </c>
      <c r="M370">
        <v>314</v>
      </c>
      <c r="N370" t="str">
        <f>_xlfn.XLOOKUP(Orders[[#This Row],[_ProductID]],Products!A:A,Products!C:C)</f>
        <v>Kitchen &amp; Dining</v>
      </c>
      <c r="O370">
        <v>4</v>
      </c>
      <c r="P370">
        <v>0.05</v>
      </c>
      <c r="Q370" s="2">
        <v>3738.6</v>
      </c>
      <c r="R370" s="2">
        <v>1869.3</v>
      </c>
      <c r="S370" s="2">
        <v>3551.6699999999996</v>
      </c>
      <c r="T370" s="2">
        <v>1682.3699999999997</v>
      </c>
    </row>
    <row r="371" spans="1:20" x14ac:dyDescent="0.25">
      <c r="A371" t="s">
        <v>7624</v>
      </c>
      <c r="B371" t="s">
        <v>8</v>
      </c>
      <c r="C371" t="s">
        <v>2</v>
      </c>
      <c r="D371" s="1">
        <v>44000</v>
      </c>
      <c r="E371" s="1">
        <v>44151</v>
      </c>
      <c r="F371" s="1">
        <v>44169</v>
      </c>
      <c r="G371" s="1">
        <v>44169</v>
      </c>
      <c r="H371" s="13">
        <f>Orders[[#This Row],[DeliveryDate]]-Orders[[#This Row],[OrderDate]]</f>
        <v>18</v>
      </c>
      <c r="I371" t="s">
        <v>3</v>
      </c>
      <c r="J371" t="str">
        <f>_xlfn.XLOOKUP(Orders[[#This Row],[_SalesRepID]],'Sales team'!A:A,'Sales team'!B:B)</f>
        <v>Roy Rice</v>
      </c>
      <c r="K371">
        <v>24</v>
      </c>
      <c r="L371">
        <v>23</v>
      </c>
      <c r="M371">
        <v>234</v>
      </c>
      <c r="N371" t="str">
        <f>_xlfn.XLOOKUP(Orders[[#This Row],[_ProductID]],Products!A:A,Products!C:C)</f>
        <v>Home décor</v>
      </c>
      <c r="O371">
        <v>11</v>
      </c>
      <c r="P371">
        <v>0.05</v>
      </c>
      <c r="Q371" s="2">
        <v>3879.3</v>
      </c>
      <c r="R371" s="2">
        <v>1745.6850000000002</v>
      </c>
      <c r="S371" s="2">
        <v>25797.345000000001</v>
      </c>
      <c r="T371" s="2">
        <v>13577.55</v>
      </c>
    </row>
    <row r="372" spans="1:20" x14ac:dyDescent="0.25">
      <c r="A372" t="s">
        <v>7625</v>
      </c>
      <c r="B372" t="s">
        <v>1</v>
      </c>
      <c r="C372" t="s">
        <v>6</v>
      </c>
      <c r="D372" s="1">
        <v>44000</v>
      </c>
      <c r="E372" s="1">
        <v>44151</v>
      </c>
      <c r="F372" s="1">
        <v>44158</v>
      </c>
      <c r="G372" s="1">
        <v>44161</v>
      </c>
      <c r="H372" s="13">
        <f>Orders[[#This Row],[DeliveryDate]]-Orders[[#This Row],[OrderDate]]</f>
        <v>10</v>
      </c>
      <c r="I372" t="s">
        <v>3</v>
      </c>
      <c r="J372" t="str">
        <f>_xlfn.XLOOKUP(Orders[[#This Row],[_SalesRepID]],'Sales team'!A:A,'Sales team'!B:B)</f>
        <v>Joshua Little</v>
      </c>
      <c r="K372">
        <v>11</v>
      </c>
      <c r="L372">
        <v>23</v>
      </c>
      <c r="M372">
        <v>139</v>
      </c>
      <c r="N372" t="str">
        <f>_xlfn.XLOOKUP(Orders[[#This Row],[_ProductID]],Products!A:A,Products!C:C)</f>
        <v>Home décor</v>
      </c>
      <c r="O372">
        <v>30</v>
      </c>
      <c r="P372">
        <v>0.05</v>
      </c>
      <c r="Q372" s="2">
        <v>6224.3</v>
      </c>
      <c r="R372" s="2">
        <v>3672.337</v>
      </c>
      <c r="S372" s="2">
        <v>17739.255000000001</v>
      </c>
      <c r="T372" s="2">
        <v>6722.2440000000006</v>
      </c>
    </row>
    <row r="373" spans="1:20" x14ac:dyDescent="0.25">
      <c r="A373" t="s">
        <v>7626</v>
      </c>
      <c r="B373" t="s">
        <v>8</v>
      </c>
      <c r="C373" t="s">
        <v>6</v>
      </c>
      <c r="D373" s="1">
        <v>44000</v>
      </c>
      <c r="E373" s="1">
        <v>44151</v>
      </c>
      <c r="F373" s="1">
        <v>44175</v>
      </c>
      <c r="G373" s="1">
        <v>44167</v>
      </c>
      <c r="H373" s="13">
        <f>Orders[[#This Row],[DeliveryDate]]-Orders[[#This Row],[OrderDate]]</f>
        <v>16</v>
      </c>
      <c r="I373" t="s">
        <v>3</v>
      </c>
      <c r="J373" t="str">
        <f>_xlfn.XLOOKUP(Orders[[#This Row],[_SalesRepID]],'Sales team'!A:A,'Sales team'!B:B)</f>
        <v>Anthony Torres</v>
      </c>
      <c r="K373">
        <v>20</v>
      </c>
      <c r="L373">
        <v>9</v>
      </c>
      <c r="M373">
        <v>121</v>
      </c>
      <c r="N373" t="str">
        <f>_xlfn.XLOOKUP(Orders[[#This Row],[_ProductID]],Products!A:A,Products!C:C)</f>
        <v>Home décor</v>
      </c>
      <c r="O373">
        <v>21</v>
      </c>
      <c r="P373">
        <v>7.4999999999999997E-2</v>
      </c>
      <c r="Q373" s="2">
        <v>2432.1</v>
      </c>
      <c r="R373" s="2">
        <v>1240.3709999999999</v>
      </c>
      <c r="S373" s="2">
        <v>4499.3850000000002</v>
      </c>
      <c r="T373" s="2">
        <v>2018.6430000000005</v>
      </c>
    </row>
    <row r="374" spans="1:20" x14ac:dyDescent="0.25">
      <c r="A374" t="s">
        <v>7627</v>
      </c>
      <c r="B374" t="s">
        <v>1</v>
      </c>
      <c r="C374" t="s">
        <v>2</v>
      </c>
      <c r="D374" s="1">
        <v>44100</v>
      </c>
      <c r="E374" s="1">
        <v>44151</v>
      </c>
      <c r="F374" s="1">
        <v>44172</v>
      </c>
      <c r="G374" s="1">
        <v>44176</v>
      </c>
      <c r="H374" s="13">
        <f>Orders[[#This Row],[DeliveryDate]]-Orders[[#This Row],[OrderDate]]</f>
        <v>25</v>
      </c>
      <c r="I374" t="s">
        <v>3</v>
      </c>
      <c r="J374" t="str">
        <f>_xlfn.XLOOKUP(Orders[[#This Row],[_SalesRepID]],'Sales team'!A:A,'Sales team'!B:B)</f>
        <v>Joshua Bennett</v>
      </c>
      <c r="K374">
        <v>6</v>
      </c>
      <c r="L374">
        <v>1</v>
      </c>
      <c r="M374">
        <v>240</v>
      </c>
      <c r="N374" t="str">
        <f>_xlfn.XLOOKUP(Orders[[#This Row],[_ProductID]],Products!A:A,Products!C:C)</f>
        <v>Home décor</v>
      </c>
      <c r="O374">
        <v>41</v>
      </c>
      <c r="P374">
        <v>0.3</v>
      </c>
      <c r="Q374" s="2">
        <v>1005</v>
      </c>
      <c r="R374" s="2">
        <v>633.15</v>
      </c>
      <c r="S374" s="2">
        <v>2814</v>
      </c>
      <c r="T374" s="2">
        <v>281.40000000000009</v>
      </c>
    </row>
    <row r="375" spans="1:20" x14ac:dyDescent="0.25">
      <c r="A375" t="s">
        <v>7628</v>
      </c>
      <c r="B375" t="s">
        <v>1</v>
      </c>
      <c r="C375" t="s">
        <v>15</v>
      </c>
      <c r="D375" s="1">
        <v>44100</v>
      </c>
      <c r="E375" s="1">
        <v>44151</v>
      </c>
      <c r="F375" s="1">
        <v>44164</v>
      </c>
      <c r="G375" s="1">
        <v>44160</v>
      </c>
      <c r="H375" s="13">
        <f>Orders[[#This Row],[DeliveryDate]]-Orders[[#This Row],[OrderDate]]</f>
        <v>9</v>
      </c>
      <c r="I375" t="s">
        <v>3</v>
      </c>
      <c r="J375" t="str">
        <f>_xlfn.XLOOKUP(Orders[[#This Row],[_SalesRepID]],'Sales team'!A:A,'Sales team'!B:B)</f>
        <v>Keith Griffin</v>
      </c>
      <c r="K375">
        <v>2</v>
      </c>
      <c r="L375">
        <v>48</v>
      </c>
      <c r="M375">
        <v>29</v>
      </c>
      <c r="N375" t="str">
        <f>_xlfn.XLOOKUP(Orders[[#This Row],[_ProductID]],Products!A:A,Products!C:C)</f>
        <v>Outdoor</v>
      </c>
      <c r="O375">
        <v>10</v>
      </c>
      <c r="P375">
        <v>0.4</v>
      </c>
      <c r="Q375" s="2">
        <v>3953</v>
      </c>
      <c r="R375" s="2">
        <v>2648.51</v>
      </c>
      <c r="S375" s="2">
        <v>11859</v>
      </c>
      <c r="T375" s="2">
        <v>-1383.5500000000011</v>
      </c>
    </row>
    <row r="376" spans="1:20" x14ac:dyDescent="0.25">
      <c r="A376" t="s">
        <v>7629</v>
      </c>
      <c r="B376" t="s">
        <v>5</v>
      </c>
      <c r="C376" t="s">
        <v>13</v>
      </c>
      <c r="D376" s="1">
        <v>44000</v>
      </c>
      <c r="E376" s="1">
        <v>44151</v>
      </c>
      <c r="F376" s="1">
        <v>44162</v>
      </c>
      <c r="G376" s="1">
        <v>44172</v>
      </c>
      <c r="H376" s="13">
        <f>Orders[[#This Row],[DeliveryDate]]-Orders[[#This Row],[OrderDate]]</f>
        <v>21</v>
      </c>
      <c r="I376" t="s">
        <v>3</v>
      </c>
      <c r="J376" t="str">
        <f>_xlfn.XLOOKUP(Orders[[#This Row],[_SalesRepID]],'Sales team'!A:A,'Sales team'!B:B)</f>
        <v>Anthony Berry</v>
      </c>
      <c r="K376">
        <v>16</v>
      </c>
      <c r="L376">
        <v>22</v>
      </c>
      <c r="M376">
        <v>290</v>
      </c>
      <c r="N376" t="str">
        <f>_xlfn.XLOOKUP(Orders[[#This Row],[_ProductID]],Products!A:A,Products!C:C)</f>
        <v>Furniture</v>
      </c>
      <c r="O376">
        <v>38</v>
      </c>
      <c r="P376">
        <v>0.1</v>
      </c>
      <c r="Q376" s="2">
        <v>1011.7</v>
      </c>
      <c r="R376" s="2">
        <v>424.91399999999999</v>
      </c>
      <c r="S376" s="2">
        <v>3642.1200000000003</v>
      </c>
      <c r="T376" s="2">
        <v>1942.4640000000004</v>
      </c>
    </row>
    <row r="377" spans="1:20" x14ac:dyDescent="0.25">
      <c r="A377" t="s">
        <v>7630</v>
      </c>
      <c r="B377" t="s">
        <v>10</v>
      </c>
      <c r="C377" t="s">
        <v>15</v>
      </c>
      <c r="D377" s="1">
        <v>44000</v>
      </c>
      <c r="E377" s="1">
        <v>44151</v>
      </c>
      <c r="F377" s="1">
        <v>44158</v>
      </c>
      <c r="G377" s="1">
        <v>44161</v>
      </c>
      <c r="H377" s="13">
        <f>Orders[[#This Row],[DeliveryDate]]-Orders[[#This Row],[OrderDate]]</f>
        <v>10</v>
      </c>
      <c r="I377" t="s">
        <v>3</v>
      </c>
      <c r="J377" t="str">
        <f>_xlfn.XLOOKUP(Orders[[#This Row],[_SalesRepID]],'Sales team'!A:A,'Sales team'!B:B)</f>
        <v>Shawn Torres</v>
      </c>
      <c r="K377">
        <v>27</v>
      </c>
      <c r="L377">
        <v>7</v>
      </c>
      <c r="M377">
        <v>53</v>
      </c>
      <c r="N377" t="str">
        <f>_xlfn.XLOOKUP(Orders[[#This Row],[_ProductID]],Products!A:A,Products!C:C)</f>
        <v>Home décor</v>
      </c>
      <c r="O377">
        <v>40</v>
      </c>
      <c r="P377">
        <v>0.05</v>
      </c>
      <c r="Q377" s="2">
        <v>214.4</v>
      </c>
      <c r="R377" s="2">
        <v>115.77600000000001</v>
      </c>
      <c r="S377" s="2">
        <v>814.72</v>
      </c>
      <c r="T377" s="2">
        <v>351.61599999999999</v>
      </c>
    </row>
    <row r="378" spans="1:20" x14ac:dyDescent="0.25">
      <c r="A378" t="s">
        <v>7631</v>
      </c>
      <c r="B378" t="s">
        <v>5</v>
      </c>
      <c r="C378" t="s">
        <v>6</v>
      </c>
      <c r="D378" s="1">
        <v>44000</v>
      </c>
      <c r="E378" s="1">
        <v>44151</v>
      </c>
      <c r="F378" s="1">
        <v>44155</v>
      </c>
      <c r="G378" s="1">
        <v>44168</v>
      </c>
      <c r="H378" s="13">
        <f>Orders[[#This Row],[DeliveryDate]]-Orders[[#This Row],[OrderDate]]</f>
        <v>17</v>
      </c>
      <c r="I378" t="s">
        <v>3</v>
      </c>
      <c r="J378" t="str">
        <f>_xlfn.XLOOKUP(Orders[[#This Row],[_SalesRepID]],'Sales team'!A:A,'Sales team'!B:B)</f>
        <v>Todd Roberts</v>
      </c>
      <c r="K378">
        <v>13</v>
      </c>
      <c r="L378">
        <v>37</v>
      </c>
      <c r="M378">
        <v>111</v>
      </c>
      <c r="N378" t="str">
        <f>_xlfn.XLOOKUP(Orders[[#This Row],[_ProductID]],Products!A:A,Products!C:C)</f>
        <v>Furniture</v>
      </c>
      <c r="O378">
        <v>12</v>
      </c>
      <c r="P378">
        <v>0.15</v>
      </c>
      <c r="Q378" s="2">
        <v>2452.2000000000003</v>
      </c>
      <c r="R378" s="2">
        <v>1716.5400000000002</v>
      </c>
      <c r="S378" s="2">
        <v>12506.220000000001</v>
      </c>
      <c r="T378" s="2">
        <v>2206.9799999999996</v>
      </c>
    </row>
    <row r="379" spans="1:20" x14ac:dyDescent="0.25">
      <c r="A379" t="s">
        <v>7632</v>
      </c>
      <c r="B379" t="s">
        <v>5</v>
      </c>
      <c r="C379" t="s">
        <v>15</v>
      </c>
      <c r="D379" s="1">
        <v>44100</v>
      </c>
      <c r="E379" s="1">
        <v>44151</v>
      </c>
      <c r="F379" s="1">
        <v>44167</v>
      </c>
      <c r="G379" s="1">
        <v>44166</v>
      </c>
      <c r="H379" s="13">
        <f>Orders[[#This Row],[DeliveryDate]]-Orders[[#This Row],[OrderDate]]</f>
        <v>15</v>
      </c>
      <c r="I379" t="s">
        <v>3</v>
      </c>
      <c r="J379" t="str">
        <f>_xlfn.XLOOKUP(Orders[[#This Row],[_SalesRepID]],'Sales team'!A:A,'Sales team'!B:B)</f>
        <v>Frank Brown</v>
      </c>
      <c r="K379">
        <v>17</v>
      </c>
      <c r="L379">
        <v>17</v>
      </c>
      <c r="M379">
        <v>39</v>
      </c>
      <c r="N379" t="str">
        <f>_xlfn.XLOOKUP(Orders[[#This Row],[_ProductID]],Products!A:A,Products!C:C)</f>
        <v>Home décor</v>
      </c>
      <c r="O379">
        <v>30</v>
      </c>
      <c r="P379">
        <v>0.15</v>
      </c>
      <c r="Q379" s="2">
        <v>187.6</v>
      </c>
      <c r="R379" s="2">
        <v>105.05600000000001</v>
      </c>
      <c r="S379" s="2">
        <v>159.45999999999998</v>
      </c>
      <c r="T379" s="2">
        <v>54.403999999999968</v>
      </c>
    </row>
    <row r="380" spans="1:20" x14ac:dyDescent="0.25">
      <c r="A380" t="s">
        <v>7633</v>
      </c>
      <c r="B380" t="s">
        <v>1</v>
      </c>
      <c r="C380" t="s">
        <v>15</v>
      </c>
      <c r="D380" s="1">
        <v>44000</v>
      </c>
      <c r="E380" s="1">
        <v>44151</v>
      </c>
      <c r="F380" s="1">
        <v>44167</v>
      </c>
      <c r="G380" s="1">
        <v>44160</v>
      </c>
      <c r="H380" s="13">
        <f>Orders[[#This Row],[DeliveryDate]]-Orders[[#This Row],[OrderDate]]</f>
        <v>9</v>
      </c>
      <c r="I380" t="s">
        <v>3</v>
      </c>
      <c r="J380" t="str">
        <f>_xlfn.XLOOKUP(Orders[[#This Row],[_SalesRepID]],'Sales team'!A:A,'Sales team'!B:B)</f>
        <v>Shawn Cook</v>
      </c>
      <c r="K380">
        <v>7</v>
      </c>
      <c r="L380">
        <v>50</v>
      </c>
      <c r="M380">
        <v>21</v>
      </c>
      <c r="N380" t="str">
        <f>_xlfn.XLOOKUP(Orders[[#This Row],[_ProductID]],Products!A:A,Products!C:C)</f>
        <v>Furniture</v>
      </c>
      <c r="O380">
        <v>5</v>
      </c>
      <c r="P380">
        <v>0.05</v>
      </c>
      <c r="Q380" s="2">
        <v>2854.2000000000003</v>
      </c>
      <c r="R380" s="2">
        <v>1712.5200000000002</v>
      </c>
      <c r="S380" s="2">
        <v>5422.9800000000005</v>
      </c>
      <c r="T380" s="2">
        <v>1997.94</v>
      </c>
    </row>
    <row r="381" spans="1:20" x14ac:dyDescent="0.25">
      <c r="A381" t="s">
        <v>7634</v>
      </c>
      <c r="B381" t="s">
        <v>1</v>
      </c>
      <c r="C381" t="s">
        <v>2</v>
      </c>
      <c r="D381" s="1">
        <v>44000</v>
      </c>
      <c r="E381" s="1">
        <v>44151</v>
      </c>
      <c r="F381" s="1">
        <v>44178</v>
      </c>
      <c r="G381" s="1">
        <v>44180</v>
      </c>
      <c r="H381" s="13">
        <f>Orders[[#This Row],[DeliveryDate]]-Orders[[#This Row],[OrderDate]]</f>
        <v>29</v>
      </c>
      <c r="I381" t="s">
        <v>3</v>
      </c>
      <c r="J381" t="str">
        <f>_xlfn.XLOOKUP(Orders[[#This Row],[_SalesRepID]],'Sales team'!A:A,'Sales team'!B:B)</f>
        <v>Stephen Payne</v>
      </c>
      <c r="K381">
        <v>5</v>
      </c>
      <c r="L381">
        <v>27</v>
      </c>
      <c r="M381">
        <v>205</v>
      </c>
      <c r="N381" t="str">
        <f>_xlfn.XLOOKUP(Orders[[#This Row],[_ProductID]],Products!A:A,Products!C:C)</f>
        <v>Furniture</v>
      </c>
      <c r="O381">
        <v>19</v>
      </c>
      <c r="P381">
        <v>0.15</v>
      </c>
      <c r="Q381" s="2">
        <v>261.3</v>
      </c>
      <c r="R381" s="2">
        <v>138.489</v>
      </c>
      <c r="S381" s="2">
        <v>888.42</v>
      </c>
      <c r="T381" s="2">
        <v>334.46399999999994</v>
      </c>
    </row>
    <row r="382" spans="1:20" x14ac:dyDescent="0.25">
      <c r="A382" t="s">
        <v>7635</v>
      </c>
      <c r="B382" t="s">
        <v>1</v>
      </c>
      <c r="C382" t="s">
        <v>2</v>
      </c>
      <c r="D382" s="1">
        <v>44000</v>
      </c>
      <c r="E382" s="1">
        <v>44151</v>
      </c>
      <c r="F382" s="1">
        <v>44166</v>
      </c>
      <c r="G382" s="1">
        <v>44174</v>
      </c>
      <c r="H382" s="13">
        <f>Orders[[#This Row],[DeliveryDate]]-Orders[[#This Row],[OrderDate]]</f>
        <v>23</v>
      </c>
      <c r="I382" t="s">
        <v>3</v>
      </c>
      <c r="J382" t="str">
        <f>_xlfn.XLOOKUP(Orders[[#This Row],[_SalesRepID]],'Sales team'!A:A,'Sales team'!B:B)</f>
        <v>Joshua Ryan</v>
      </c>
      <c r="K382">
        <v>9</v>
      </c>
      <c r="L382">
        <v>26</v>
      </c>
      <c r="M382">
        <v>247</v>
      </c>
      <c r="N382" t="str">
        <f>_xlfn.XLOOKUP(Orders[[#This Row],[_ProductID]],Products!A:A,Products!C:C)</f>
        <v>Furniture</v>
      </c>
      <c r="O382">
        <v>19</v>
      </c>
      <c r="P382">
        <v>0.05</v>
      </c>
      <c r="Q382" s="2">
        <v>5688.3</v>
      </c>
      <c r="R382" s="2">
        <v>3526.7460000000001</v>
      </c>
      <c r="S382" s="2">
        <v>10807.77</v>
      </c>
      <c r="T382" s="2">
        <v>3754.2780000000002</v>
      </c>
    </row>
    <row r="383" spans="1:20" x14ac:dyDescent="0.25">
      <c r="A383" t="s">
        <v>7614</v>
      </c>
      <c r="B383" t="s">
        <v>1</v>
      </c>
      <c r="C383" t="s">
        <v>15</v>
      </c>
      <c r="D383" s="1">
        <v>44100</v>
      </c>
      <c r="E383" s="1">
        <v>44150</v>
      </c>
      <c r="F383" s="1">
        <v>44161</v>
      </c>
      <c r="G383" s="1">
        <v>44162</v>
      </c>
      <c r="H383" s="13">
        <f>Orders[[#This Row],[DeliveryDate]]-Orders[[#This Row],[OrderDate]]</f>
        <v>12</v>
      </c>
      <c r="I383" t="s">
        <v>3</v>
      </c>
      <c r="J383" t="str">
        <f>_xlfn.XLOOKUP(Orders[[#This Row],[_SalesRepID]],'Sales team'!A:A,'Sales team'!B:B)</f>
        <v>Carl Nguyen</v>
      </c>
      <c r="K383">
        <v>12</v>
      </c>
      <c r="L383">
        <v>16</v>
      </c>
      <c r="M383">
        <v>32</v>
      </c>
      <c r="N383" t="str">
        <f>_xlfn.XLOOKUP(Orders[[#This Row],[_ProductID]],Products!A:A,Products!C:C)</f>
        <v>Electronics</v>
      </c>
      <c r="O383">
        <v>28</v>
      </c>
      <c r="P383">
        <v>0.05</v>
      </c>
      <c r="Q383" s="2">
        <v>3772.1</v>
      </c>
      <c r="R383" s="2">
        <v>1961.492</v>
      </c>
      <c r="S383" s="2">
        <v>3583.4949999999999</v>
      </c>
      <c r="T383" s="2">
        <v>1622.0029999999999</v>
      </c>
    </row>
    <row r="384" spans="1:20" x14ac:dyDescent="0.25">
      <c r="A384" t="s">
        <v>7615</v>
      </c>
      <c r="B384" t="s">
        <v>1</v>
      </c>
      <c r="C384" t="s">
        <v>2</v>
      </c>
      <c r="D384" s="1">
        <v>44000</v>
      </c>
      <c r="E384" s="1">
        <v>44150</v>
      </c>
      <c r="F384" s="1">
        <v>44154</v>
      </c>
      <c r="G384" s="1">
        <v>44155</v>
      </c>
      <c r="H384" s="13">
        <f>Orders[[#This Row],[DeliveryDate]]-Orders[[#This Row],[OrderDate]]</f>
        <v>5</v>
      </c>
      <c r="I384" t="s">
        <v>3</v>
      </c>
      <c r="J384" t="str">
        <f>_xlfn.XLOOKUP(Orders[[#This Row],[_SalesRepID]],'Sales team'!A:A,'Sales team'!B:B)</f>
        <v>Shawn Cook</v>
      </c>
      <c r="K384">
        <v>7</v>
      </c>
      <c r="L384">
        <v>40</v>
      </c>
      <c r="M384">
        <v>215</v>
      </c>
      <c r="N384" t="str">
        <f>_xlfn.XLOOKUP(Orders[[#This Row],[_ProductID]],Products!A:A,Products!C:C)</f>
        <v>Electronics</v>
      </c>
      <c r="O384">
        <v>6</v>
      </c>
      <c r="P384">
        <v>0.15</v>
      </c>
      <c r="Q384" s="2">
        <v>221.1</v>
      </c>
      <c r="R384" s="2">
        <v>139.29300000000001</v>
      </c>
      <c r="S384" s="2">
        <v>1503.48</v>
      </c>
      <c r="T384" s="2">
        <v>389.13599999999997</v>
      </c>
    </row>
    <row r="385" spans="1:20" x14ac:dyDescent="0.25">
      <c r="A385" t="s">
        <v>7616</v>
      </c>
      <c r="B385" t="s">
        <v>8</v>
      </c>
      <c r="C385" t="s">
        <v>25</v>
      </c>
      <c r="D385" s="1">
        <v>44000</v>
      </c>
      <c r="E385" s="1">
        <v>44150</v>
      </c>
      <c r="F385" s="1">
        <v>44168</v>
      </c>
      <c r="G385" s="1">
        <v>44159</v>
      </c>
      <c r="H385" s="13">
        <f>Orders[[#This Row],[DeliveryDate]]-Orders[[#This Row],[OrderDate]]</f>
        <v>9</v>
      </c>
      <c r="I385" t="s">
        <v>3</v>
      </c>
      <c r="J385" t="str">
        <f>_xlfn.XLOOKUP(Orders[[#This Row],[_SalesRepID]],'Sales team'!A:A,'Sales team'!B:B)</f>
        <v>Anthony Torres</v>
      </c>
      <c r="K385">
        <v>20</v>
      </c>
      <c r="L385">
        <v>16</v>
      </c>
      <c r="M385">
        <v>331</v>
      </c>
      <c r="N385" t="str">
        <f>_xlfn.XLOOKUP(Orders[[#This Row],[_ProductID]],Products!A:A,Products!C:C)</f>
        <v>Home décor</v>
      </c>
      <c r="O385">
        <v>29</v>
      </c>
      <c r="P385">
        <v>7.4999999999999997E-2</v>
      </c>
      <c r="Q385" s="2">
        <v>864.30000000000007</v>
      </c>
      <c r="R385" s="2">
        <v>579.08100000000013</v>
      </c>
      <c r="S385" s="2">
        <v>4796.8650000000007</v>
      </c>
      <c r="T385" s="2">
        <v>1322.3789999999999</v>
      </c>
    </row>
    <row r="386" spans="1:20" x14ac:dyDescent="0.25">
      <c r="A386" t="s">
        <v>7617</v>
      </c>
      <c r="B386" t="s">
        <v>1</v>
      </c>
      <c r="C386" t="s">
        <v>13</v>
      </c>
      <c r="D386" s="1">
        <v>44000</v>
      </c>
      <c r="E386" s="1">
        <v>44150</v>
      </c>
      <c r="F386" s="1">
        <v>44171</v>
      </c>
      <c r="G386" s="1">
        <v>44167</v>
      </c>
      <c r="H386" s="13">
        <f>Orders[[#This Row],[DeliveryDate]]-Orders[[#This Row],[OrderDate]]</f>
        <v>17</v>
      </c>
      <c r="I386" t="s">
        <v>3</v>
      </c>
      <c r="J386" t="str">
        <f>_xlfn.XLOOKUP(Orders[[#This Row],[_SalesRepID]],'Sales team'!A:A,'Sales team'!B:B)</f>
        <v>Joshua Ryan</v>
      </c>
      <c r="K386">
        <v>9</v>
      </c>
      <c r="L386">
        <v>27</v>
      </c>
      <c r="M386">
        <v>262</v>
      </c>
      <c r="N386" t="str">
        <f>_xlfn.XLOOKUP(Orders[[#This Row],[_ProductID]],Products!A:A,Products!C:C)</f>
        <v>Furniture</v>
      </c>
      <c r="O386">
        <v>20</v>
      </c>
      <c r="P386">
        <v>0.2</v>
      </c>
      <c r="Q386" s="2">
        <v>1715.2</v>
      </c>
      <c r="R386" s="2">
        <v>926.20800000000008</v>
      </c>
      <c r="S386" s="2">
        <v>4116.4800000000005</v>
      </c>
      <c r="T386" s="2">
        <v>1337.8560000000002</v>
      </c>
    </row>
    <row r="387" spans="1:20" x14ac:dyDescent="0.25">
      <c r="A387" t="s">
        <v>7618</v>
      </c>
      <c r="B387" t="s">
        <v>5</v>
      </c>
      <c r="C387" t="s">
        <v>6</v>
      </c>
      <c r="D387" s="1">
        <v>44000</v>
      </c>
      <c r="E387" s="1">
        <v>44150</v>
      </c>
      <c r="F387" s="1">
        <v>44168</v>
      </c>
      <c r="G387" s="1">
        <v>44175</v>
      </c>
      <c r="H387" s="13">
        <f>Orders[[#This Row],[DeliveryDate]]-Orders[[#This Row],[OrderDate]]</f>
        <v>25</v>
      </c>
      <c r="I387" t="s">
        <v>3</v>
      </c>
      <c r="J387" t="str">
        <f>_xlfn.XLOOKUP(Orders[[#This Row],[_SalesRepID]],'Sales team'!A:A,'Sales team'!B:B)</f>
        <v>Frank Brown</v>
      </c>
      <c r="K387">
        <v>17</v>
      </c>
      <c r="L387">
        <v>25</v>
      </c>
      <c r="M387">
        <v>163</v>
      </c>
      <c r="N387" t="str">
        <f>_xlfn.XLOOKUP(Orders[[#This Row],[_ProductID]],Products!A:A,Products!C:C)</f>
        <v>Kitchen &amp; Dining</v>
      </c>
      <c r="O387">
        <v>37</v>
      </c>
      <c r="P387">
        <v>7.4999999999999997E-2</v>
      </c>
      <c r="Q387" s="2">
        <v>5869.2</v>
      </c>
      <c r="R387" s="2">
        <v>2347.6799999999998</v>
      </c>
      <c r="S387" s="2">
        <v>32574.059999999998</v>
      </c>
      <c r="T387" s="2">
        <v>18487.98</v>
      </c>
    </row>
    <row r="388" spans="1:20" x14ac:dyDescent="0.25">
      <c r="A388" t="s">
        <v>7619</v>
      </c>
      <c r="B388" t="s">
        <v>10</v>
      </c>
      <c r="C388" t="s">
        <v>6</v>
      </c>
      <c r="D388" s="1">
        <v>44000</v>
      </c>
      <c r="E388" s="1">
        <v>44150</v>
      </c>
      <c r="F388" s="1">
        <v>44175</v>
      </c>
      <c r="G388" s="1">
        <v>44174</v>
      </c>
      <c r="H388" s="13">
        <f>Orders[[#This Row],[DeliveryDate]]-Orders[[#This Row],[OrderDate]]</f>
        <v>24</v>
      </c>
      <c r="I388" t="s">
        <v>3</v>
      </c>
      <c r="J388" t="str">
        <f>_xlfn.XLOOKUP(Orders[[#This Row],[_SalesRepID]],'Sales team'!A:A,'Sales team'!B:B)</f>
        <v>Donald Reynolds</v>
      </c>
      <c r="K388">
        <v>26</v>
      </c>
      <c r="L388">
        <v>46</v>
      </c>
      <c r="M388">
        <v>156</v>
      </c>
      <c r="N388" t="str">
        <f>_xlfn.XLOOKUP(Orders[[#This Row],[_ProductID]],Products!A:A,Products!C:C)</f>
        <v>Home décor</v>
      </c>
      <c r="O388">
        <v>11</v>
      </c>
      <c r="P388">
        <v>0.05</v>
      </c>
      <c r="Q388" s="2">
        <v>167.5</v>
      </c>
      <c r="R388" s="2">
        <v>97.149999999999991</v>
      </c>
      <c r="S388" s="2">
        <v>159.125</v>
      </c>
      <c r="T388" s="2">
        <v>61.975000000000009</v>
      </c>
    </row>
    <row r="389" spans="1:20" x14ac:dyDescent="0.25">
      <c r="A389" t="s">
        <v>7620</v>
      </c>
      <c r="B389" t="s">
        <v>1</v>
      </c>
      <c r="C389" t="s">
        <v>25</v>
      </c>
      <c r="D389" s="1">
        <v>44100</v>
      </c>
      <c r="E389" s="1">
        <v>44150</v>
      </c>
      <c r="F389" s="1">
        <v>44153</v>
      </c>
      <c r="G389" s="1">
        <v>44172</v>
      </c>
      <c r="H389" s="13">
        <f>Orders[[#This Row],[DeliveryDate]]-Orders[[#This Row],[OrderDate]]</f>
        <v>22</v>
      </c>
      <c r="I389" t="s">
        <v>3</v>
      </c>
      <c r="J389" t="str">
        <f>_xlfn.XLOOKUP(Orders[[#This Row],[_SalesRepID]],'Sales team'!A:A,'Sales team'!B:B)</f>
        <v>Joshua Bennett</v>
      </c>
      <c r="K389">
        <v>6</v>
      </c>
      <c r="L389">
        <v>9</v>
      </c>
      <c r="M389">
        <v>331</v>
      </c>
      <c r="N389" t="str">
        <f>_xlfn.XLOOKUP(Orders[[#This Row],[_ProductID]],Products!A:A,Products!C:C)</f>
        <v>Home décor</v>
      </c>
      <c r="O389">
        <v>24</v>
      </c>
      <c r="P389">
        <v>0.2</v>
      </c>
      <c r="Q389" s="2">
        <v>2304.8000000000002</v>
      </c>
      <c r="R389" s="2">
        <v>1912.9840000000002</v>
      </c>
      <c r="S389" s="2">
        <v>9219.2000000000007</v>
      </c>
      <c r="T389" s="2">
        <v>-345.71999999999935</v>
      </c>
    </row>
    <row r="390" spans="1:20" x14ac:dyDescent="0.25">
      <c r="A390" t="s">
        <v>7603</v>
      </c>
      <c r="B390" t="s">
        <v>5</v>
      </c>
      <c r="C390" t="s">
        <v>6</v>
      </c>
      <c r="D390" s="1">
        <v>44000</v>
      </c>
      <c r="E390" s="1">
        <v>44149</v>
      </c>
      <c r="F390" s="1">
        <v>44151</v>
      </c>
      <c r="G390" s="1">
        <v>44188</v>
      </c>
      <c r="H390" s="13">
        <f>Orders[[#This Row],[DeliveryDate]]-Orders[[#This Row],[OrderDate]]</f>
        <v>39</v>
      </c>
      <c r="I390" t="s">
        <v>3</v>
      </c>
      <c r="J390" t="str">
        <f>_xlfn.XLOOKUP(Orders[[#This Row],[_SalesRepID]],'Sales team'!A:A,'Sales team'!B:B)</f>
        <v>Shawn Wallace</v>
      </c>
      <c r="K390">
        <v>18</v>
      </c>
      <c r="L390">
        <v>40</v>
      </c>
      <c r="M390">
        <v>177</v>
      </c>
      <c r="N390" t="str">
        <f>_xlfn.XLOOKUP(Orders[[#This Row],[_ProductID]],Products!A:A,Products!C:C)</f>
        <v>Furniture</v>
      </c>
      <c r="O390">
        <v>34</v>
      </c>
      <c r="P390">
        <v>0.05</v>
      </c>
      <c r="Q390" s="2">
        <v>984.9</v>
      </c>
      <c r="R390" s="2">
        <v>512.14800000000002</v>
      </c>
      <c r="S390" s="2">
        <v>7485.24</v>
      </c>
      <c r="T390" s="2">
        <v>3388.0559999999996</v>
      </c>
    </row>
    <row r="391" spans="1:20" x14ac:dyDescent="0.25">
      <c r="A391" t="s">
        <v>7604</v>
      </c>
      <c r="B391" t="s">
        <v>5</v>
      </c>
      <c r="C391" t="s">
        <v>2</v>
      </c>
      <c r="D391" s="1">
        <v>44000</v>
      </c>
      <c r="E391" s="1">
        <v>44149</v>
      </c>
      <c r="F391" s="1">
        <v>44169</v>
      </c>
      <c r="G391" s="1">
        <v>44154</v>
      </c>
      <c r="H391" s="13">
        <f>Orders[[#This Row],[DeliveryDate]]-Orders[[#This Row],[OrderDate]]</f>
        <v>5</v>
      </c>
      <c r="I391" t="s">
        <v>3</v>
      </c>
      <c r="J391" t="str">
        <f>_xlfn.XLOOKUP(Orders[[#This Row],[_SalesRepID]],'Sales team'!A:A,'Sales team'!B:B)</f>
        <v>Anthony Torres</v>
      </c>
      <c r="K391">
        <v>20</v>
      </c>
      <c r="L391">
        <v>14</v>
      </c>
      <c r="M391">
        <v>204</v>
      </c>
      <c r="N391" t="str">
        <f>_xlfn.XLOOKUP(Orders[[#This Row],[_ProductID]],Products!A:A,Products!C:C)</f>
        <v>Home décor</v>
      </c>
      <c r="O391">
        <v>41</v>
      </c>
      <c r="P391">
        <v>0.1</v>
      </c>
      <c r="Q391" s="2">
        <v>1105.5</v>
      </c>
      <c r="R391" s="2">
        <v>884.40000000000009</v>
      </c>
      <c r="S391" s="2">
        <v>6964.6500000000005</v>
      </c>
      <c r="T391" s="2">
        <v>773.84999999999945</v>
      </c>
    </row>
    <row r="392" spans="1:20" x14ac:dyDescent="0.25">
      <c r="A392" t="s">
        <v>7605</v>
      </c>
      <c r="B392" t="s">
        <v>1</v>
      </c>
      <c r="C392" t="s">
        <v>25</v>
      </c>
      <c r="D392" s="1">
        <v>44000</v>
      </c>
      <c r="E392" s="1">
        <v>44149</v>
      </c>
      <c r="F392" s="1">
        <v>44173</v>
      </c>
      <c r="G392" s="1">
        <v>44158</v>
      </c>
      <c r="H392" s="13">
        <f>Orders[[#This Row],[DeliveryDate]]-Orders[[#This Row],[OrderDate]]</f>
        <v>9</v>
      </c>
      <c r="I392" t="s">
        <v>3</v>
      </c>
      <c r="J392" t="str">
        <f>_xlfn.XLOOKUP(Orders[[#This Row],[_SalesRepID]],'Sales team'!A:A,'Sales team'!B:B)</f>
        <v>Shawn Cook</v>
      </c>
      <c r="K392">
        <v>7</v>
      </c>
      <c r="L392">
        <v>6</v>
      </c>
      <c r="M392">
        <v>359</v>
      </c>
      <c r="N392" t="str">
        <f>_xlfn.XLOOKUP(Orders[[#This Row],[_ProductID]],Products!A:A,Products!C:C)</f>
        <v>Home décor</v>
      </c>
      <c r="O392">
        <v>36</v>
      </c>
      <c r="P392">
        <v>7.4999999999999997E-2</v>
      </c>
      <c r="Q392" s="2">
        <v>3068.6</v>
      </c>
      <c r="R392" s="2">
        <v>1442.242</v>
      </c>
      <c r="S392" s="2">
        <v>17030.73</v>
      </c>
      <c r="T392" s="2">
        <v>8377.2780000000002</v>
      </c>
    </row>
    <row r="393" spans="1:20" x14ac:dyDescent="0.25">
      <c r="A393" t="s">
        <v>7606</v>
      </c>
      <c r="B393" t="s">
        <v>5</v>
      </c>
      <c r="C393" t="s">
        <v>46</v>
      </c>
      <c r="D393" s="1">
        <v>44000</v>
      </c>
      <c r="E393" s="1">
        <v>44149</v>
      </c>
      <c r="F393" s="1">
        <v>44177</v>
      </c>
      <c r="G393" s="1">
        <v>44155</v>
      </c>
      <c r="H393" s="13">
        <f>Orders[[#This Row],[DeliveryDate]]-Orders[[#This Row],[OrderDate]]</f>
        <v>6</v>
      </c>
      <c r="I393" t="s">
        <v>3</v>
      </c>
      <c r="J393" t="str">
        <f>_xlfn.XLOOKUP(Orders[[#This Row],[_SalesRepID]],'Sales team'!A:A,'Sales team'!B:B)</f>
        <v>Todd Roberts</v>
      </c>
      <c r="K393">
        <v>13</v>
      </c>
      <c r="L393">
        <v>36</v>
      </c>
      <c r="M393">
        <v>86</v>
      </c>
      <c r="N393" t="str">
        <f>_xlfn.XLOOKUP(Orders[[#This Row],[_ProductID]],Products!A:A,Products!C:C)</f>
        <v>Home décor</v>
      </c>
      <c r="O393">
        <v>30</v>
      </c>
      <c r="P393">
        <v>0.05</v>
      </c>
      <c r="Q393" s="2">
        <v>2371.8000000000002</v>
      </c>
      <c r="R393" s="2">
        <v>1541.67</v>
      </c>
      <c r="S393" s="2">
        <v>6759.63</v>
      </c>
      <c r="T393" s="2">
        <v>2134.62</v>
      </c>
    </row>
    <row r="394" spans="1:20" x14ac:dyDescent="0.25">
      <c r="A394" t="s">
        <v>7607</v>
      </c>
      <c r="B394" t="s">
        <v>5</v>
      </c>
      <c r="C394" t="s">
        <v>2</v>
      </c>
      <c r="D394" s="1">
        <v>44000</v>
      </c>
      <c r="E394" s="1">
        <v>44149</v>
      </c>
      <c r="F394" s="1">
        <v>44165</v>
      </c>
      <c r="G394" s="1">
        <v>44154</v>
      </c>
      <c r="H394" s="13">
        <f>Orders[[#This Row],[DeliveryDate]]-Orders[[#This Row],[OrderDate]]</f>
        <v>5</v>
      </c>
      <c r="I394" t="s">
        <v>3</v>
      </c>
      <c r="J394" t="str">
        <f>_xlfn.XLOOKUP(Orders[[#This Row],[_SalesRepID]],'Sales team'!A:A,'Sales team'!B:B)</f>
        <v>Nicholas Cunningham</v>
      </c>
      <c r="K394">
        <v>19</v>
      </c>
      <c r="L394">
        <v>36</v>
      </c>
      <c r="M394">
        <v>209</v>
      </c>
      <c r="N394" t="str">
        <f>_xlfn.XLOOKUP(Orders[[#This Row],[_ProductID]],Products!A:A,Products!C:C)</f>
        <v>Outdoor</v>
      </c>
      <c r="O394">
        <v>18</v>
      </c>
      <c r="P394">
        <v>0.2</v>
      </c>
      <c r="Q394" s="2">
        <v>3470.6</v>
      </c>
      <c r="R394" s="2">
        <v>2221.1840000000002</v>
      </c>
      <c r="S394" s="2">
        <v>11105.92</v>
      </c>
      <c r="T394" s="2">
        <v>2221.1839999999993</v>
      </c>
    </row>
    <row r="395" spans="1:20" x14ac:dyDescent="0.25">
      <c r="A395" t="s">
        <v>7608</v>
      </c>
      <c r="B395" t="s">
        <v>1</v>
      </c>
      <c r="C395" t="s">
        <v>46</v>
      </c>
      <c r="D395" s="1">
        <v>44000</v>
      </c>
      <c r="E395" s="1">
        <v>44149</v>
      </c>
      <c r="F395" s="1">
        <v>44152</v>
      </c>
      <c r="G395" s="1">
        <v>44161</v>
      </c>
      <c r="H395" s="13">
        <f>Orders[[#This Row],[DeliveryDate]]-Orders[[#This Row],[OrderDate]]</f>
        <v>12</v>
      </c>
      <c r="I395" t="s">
        <v>3</v>
      </c>
      <c r="J395" t="str">
        <f>_xlfn.XLOOKUP(Orders[[#This Row],[_SalesRepID]],'Sales team'!A:A,'Sales team'!B:B)</f>
        <v>Jonathan Hawkins</v>
      </c>
      <c r="K395">
        <v>10</v>
      </c>
      <c r="L395">
        <v>38</v>
      </c>
      <c r="M395">
        <v>65</v>
      </c>
      <c r="N395" t="str">
        <f>_xlfn.XLOOKUP(Orders[[#This Row],[_ProductID]],Products!A:A,Products!C:C)</f>
        <v>Home décor</v>
      </c>
      <c r="O395">
        <v>14</v>
      </c>
      <c r="P395">
        <v>7.4999999999999997E-2</v>
      </c>
      <c r="Q395" s="2">
        <v>180.9</v>
      </c>
      <c r="R395" s="2">
        <v>103.113</v>
      </c>
      <c r="S395" s="2">
        <v>1003.9950000000001</v>
      </c>
      <c r="T395" s="2">
        <v>385.31700000000012</v>
      </c>
    </row>
    <row r="396" spans="1:20" x14ac:dyDescent="0.25">
      <c r="A396" t="s">
        <v>7609</v>
      </c>
      <c r="B396" t="s">
        <v>1</v>
      </c>
      <c r="C396" t="s">
        <v>13</v>
      </c>
      <c r="D396" s="1">
        <v>44000</v>
      </c>
      <c r="E396" s="1">
        <v>44149</v>
      </c>
      <c r="F396" s="1">
        <v>44166</v>
      </c>
      <c r="G396" s="1">
        <v>44152</v>
      </c>
      <c r="H396" s="13">
        <f>Orders[[#This Row],[DeliveryDate]]-Orders[[#This Row],[OrderDate]]</f>
        <v>3</v>
      </c>
      <c r="I396" t="s">
        <v>3</v>
      </c>
      <c r="J396" t="str">
        <f>_xlfn.XLOOKUP(Orders[[#This Row],[_SalesRepID]],'Sales team'!A:A,'Sales team'!B:B)</f>
        <v>George Lewis</v>
      </c>
      <c r="K396">
        <v>8</v>
      </c>
      <c r="L396">
        <v>10</v>
      </c>
      <c r="M396">
        <v>261</v>
      </c>
      <c r="N396" t="str">
        <f>_xlfn.XLOOKUP(Orders[[#This Row],[_ProductID]],Products!A:A,Products!C:C)</f>
        <v>Home décor</v>
      </c>
      <c r="O396">
        <v>21</v>
      </c>
      <c r="P396">
        <v>0.15</v>
      </c>
      <c r="Q396" s="2">
        <v>1139</v>
      </c>
      <c r="R396" s="2">
        <v>945.37</v>
      </c>
      <c r="S396" s="2">
        <v>968.15</v>
      </c>
      <c r="T396" s="2">
        <v>22.779999999999973</v>
      </c>
    </row>
    <row r="397" spans="1:20" x14ac:dyDescent="0.25">
      <c r="A397" t="s">
        <v>7610</v>
      </c>
      <c r="B397" t="s">
        <v>5</v>
      </c>
      <c r="C397" t="s">
        <v>6</v>
      </c>
      <c r="D397" s="1">
        <v>44000</v>
      </c>
      <c r="E397" s="1">
        <v>44149</v>
      </c>
      <c r="F397" s="1">
        <v>44153</v>
      </c>
      <c r="G397" s="1">
        <v>44179</v>
      </c>
      <c r="H397" s="13">
        <f>Orders[[#This Row],[DeliveryDate]]-Orders[[#This Row],[OrderDate]]</f>
        <v>30</v>
      </c>
      <c r="I397" t="s">
        <v>3</v>
      </c>
      <c r="J397" t="str">
        <f>_xlfn.XLOOKUP(Orders[[#This Row],[_SalesRepID]],'Sales team'!A:A,'Sales team'!B:B)</f>
        <v>Shawn Wallace</v>
      </c>
      <c r="K397">
        <v>18</v>
      </c>
      <c r="L397">
        <v>5</v>
      </c>
      <c r="M397">
        <v>172</v>
      </c>
      <c r="N397" t="str">
        <f>_xlfn.XLOOKUP(Orders[[#This Row],[_ProductID]],Products!A:A,Products!C:C)</f>
        <v>Home décor</v>
      </c>
      <c r="O397">
        <v>3</v>
      </c>
      <c r="P397">
        <v>0.05</v>
      </c>
      <c r="Q397" s="2">
        <v>850.9</v>
      </c>
      <c r="R397" s="2">
        <v>578.61200000000008</v>
      </c>
      <c r="S397" s="2">
        <v>4850.1299999999992</v>
      </c>
      <c r="T397" s="2">
        <v>1378.4579999999987</v>
      </c>
    </row>
    <row r="398" spans="1:20" x14ac:dyDescent="0.25">
      <c r="A398" t="s">
        <v>7611</v>
      </c>
      <c r="B398" t="s">
        <v>5</v>
      </c>
      <c r="C398" t="s">
        <v>13</v>
      </c>
      <c r="D398" s="1">
        <v>44100</v>
      </c>
      <c r="E398" s="1">
        <v>44149</v>
      </c>
      <c r="F398" s="1">
        <v>44176</v>
      </c>
      <c r="G398" s="1">
        <v>44168</v>
      </c>
      <c r="H398" s="13">
        <f>Orders[[#This Row],[DeliveryDate]]-Orders[[#This Row],[OrderDate]]</f>
        <v>19</v>
      </c>
      <c r="I398" t="s">
        <v>3</v>
      </c>
      <c r="J398" t="str">
        <f>_xlfn.XLOOKUP(Orders[[#This Row],[_SalesRepID]],'Sales team'!A:A,'Sales team'!B:B)</f>
        <v>Frank Brown</v>
      </c>
      <c r="K398">
        <v>17</v>
      </c>
      <c r="L398">
        <v>46</v>
      </c>
      <c r="M398">
        <v>294</v>
      </c>
      <c r="N398" t="str">
        <f>_xlfn.XLOOKUP(Orders[[#This Row],[_ProductID]],Products!A:A,Products!C:C)</f>
        <v>Furniture</v>
      </c>
      <c r="O398">
        <v>5</v>
      </c>
      <c r="P398">
        <v>0.15</v>
      </c>
      <c r="Q398" s="2">
        <v>3055.2000000000003</v>
      </c>
      <c r="R398" s="2">
        <v>1894.2240000000002</v>
      </c>
      <c r="S398" s="2">
        <v>7790.76</v>
      </c>
      <c r="T398" s="2">
        <v>2108.0879999999997</v>
      </c>
    </row>
    <row r="399" spans="1:20" x14ac:dyDescent="0.25">
      <c r="A399" t="s">
        <v>7612</v>
      </c>
      <c r="B399" t="s">
        <v>1</v>
      </c>
      <c r="C399" t="s">
        <v>25</v>
      </c>
      <c r="D399" s="1">
        <v>44000</v>
      </c>
      <c r="E399" s="1">
        <v>44149</v>
      </c>
      <c r="F399" s="1">
        <v>44164</v>
      </c>
      <c r="G399" s="1">
        <v>44161</v>
      </c>
      <c r="H399" s="13">
        <f>Orders[[#This Row],[DeliveryDate]]-Orders[[#This Row],[OrderDate]]</f>
        <v>12</v>
      </c>
      <c r="I399" t="s">
        <v>3</v>
      </c>
      <c r="J399" t="str">
        <f>_xlfn.XLOOKUP(Orders[[#This Row],[_SalesRepID]],'Sales team'!A:A,'Sales team'!B:B)</f>
        <v>George Lewis</v>
      </c>
      <c r="K399">
        <v>8</v>
      </c>
      <c r="L399">
        <v>10</v>
      </c>
      <c r="M399">
        <v>342</v>
      </c>
      <c r="N399" t="str">
        <f>_xlfn.XLOOKUP(Orders[[#This Row],[_ProductID]],Products!A:A,Products!C:C)</f>
        <v>Furniture</v>
      </c>
      <c r="O399">
        <v>22</v>
      </c>
      <c r="P399">
        <v>0.15</v>
      </c>
      <c r="Q399" s="2">
        <v>2619.7000000000003</v>
      </c>
      <c r="R399" s="2">
        <v>1414.6380000000001</v>
      </c>
      <c r="S399" s="2">
        <v>11133.725</v>
      </c>
      <c r="T399" s="2">
        <v>4060.5349999999999</v>
      </c>
    </row>
    <row r="400" spans="1:20" x14ac:dyDescent="0.25">
      <c r="A400" t="s">
        <v>7613</v>
      </c>
      <c r="B400" t="s">
        <v>5</v>
      </c>
      <c r="C400" t="s">
        <v>6</v>
      </c>
      <c r="D400" s="1">
        <v>44000</v>
      </c>
      <c r="E400" s="1">
        <v>44149</v>
      </c>
      <c r="F400" s="1">
        <v>44170</v>
      </c>
      <c r="G400" s="1">
        <v>44169</v>
      </c>
      <c r="H400" s="13">
        <f>Orders[[#This Row],[DeliveryDate]]-Orders[[#This Row],[OrderDate]]</f>
        <v>20</v>
      </c>
      <c r="I400" t="s">
        <v>3</v>
      </c>
      <c r="J400" t="str">
        <f>_xlfn.XLOOKUP(Orders[[#This Row],[_SalesRepID]],'Sales team'!A:A,'Sales team'!B:B)</f>
        <v>Paul Holmes</v>
      </c>
      <c r="K400">
        <v>14</v>
      </c>
      <c r="L400">
        <v>44</v>
      </c>
      <c r="M400">
        <v>129</v>
      </c>
      <c r="N400" t="str">
        <f>_xlfn.XLOOKUP(Orders[[#This Row],[_ProductID]],Products!A:A,Products!C:C)</f>
        <v>Furniture</v>
      </c>
      <c r="O400">
        <v>15</v>
      </c>
      <c r="P400">
        <v>0.1</v>
      </c>
      <c r="Q400" s="2">
        <v>1983.2</v>
      </c>
      <c r="R400" s="2">
        <v>1685.72</v>
      </c>
      <c r="S400" s="2">
        <v>14279.04</v>
      </c>
      <c r="T400" s="2">
        <v>793.28000000000065</v>
      </c>
    </row>
    <row r="401" spans="1:20" x14ac:dyDescent="0.25">
      <c r="A401" t="s">
        <v>7596</v>
      </c>
      <c r="B401" t="s">
        <v>8</v>
      </c>
      <c r="C401" t="s">
        <v>25</v>
      </c>
      <c r="D401" s="1">
        <v>44000</v>
      </c>
      <c r="E401" s="1">
        <v>44148</v>
      </c>
      <c r="F401" s="1">
        <v>44166</v>
      </c>
      <c r="G401" s="1">
        <v>44160</v>
      </c>
      <c r="H401" s="13">
        <f>Orders[[#This Row],[DeliveryDate]]-Orders[[#This Row],[OrderDate]]</f>
        <v>12</v>
      </c>
      <c r="I401" t="s">
        <v>3</v>
      </c>
      <c r="J401" t="str">
        <f>_xlfn.XLOOKUP(Orders[[#This Row],[_SalesRepID]],'Sales team'!A:A,'Sales team'!B:B)</f>
        <v>Patrick Graham</v>
      </c>
      <c r="K401">
        <v>25</v>
      </c>
      <c r="L401">
        <v>5</v>
      </c>
      <c r="M401">
        <v>361</v>
      </c>
      <c r="N401" t="str">
        <f>_xlfn.XLOOKUP(Orders[[#This Row],[_ProductID]],Products!A:A,Products!C:C)</f>
        <v>Home décor</v>
      </c>
      <c r="O401">
        <v>17</v>
      </c>
      <c r="P401">
        <v>7.4999999999999997E-2</v>
      </c>
      <c r="Q401" s="2">
        <v>1011.7</v>
      </c>
      <c r="R401" s="2">
        <v>404.68000000000006</v>
      </c>
      <c r="S401" s="2">
        <v>7486.5800000000008</v>
      </c>
      <c r="T401" s="2">
        <v>4249.1400000000003</v>
      </c>
    </row>
    <row r="402" spans="1:20" x14ac:dyDescent="0.25">
      <c r="A402" t="s">
        <v>7597</v>
      </c>
      <c r="B402" t="s">
        <v>1</v>
      </c>
      <c r="C402" t="s">
        <v>15</v>
      </c>
      <c r="D402" s="1">
        <v>44000</v>
      </c>
      <c r="E402" s="1">
        <v>44148</v>
      </c>
      <c r="F402" s="1">
        <v>44162</v>
      </c>
      <c r="G402" s="1">
        <v>44161</v>
      </c>
      <c r="H402" s="13">
        <f>Orders[[#This Row],[DeliveryDate]]-Orders[[#This Row],[OrderDate]]</f>
        <v>13</v>
      </c>
      <c r="I402" t="s">
        <v>3</v>
      </c>
      <c r="J402" t="str">
        <f>_xlfn.XLOOKUP(Orders[[#This Row],[_SalesRepID]],'Sales team'!A:A,'Sales team'!B:B)</f>
        <v>Joshua Ryan</v>
      </c>
      <c r="K402">
        <v>9</v>
      </c>
      <c r="L402">
        <v>33</v>
      </c>
      <c r="M402">
        <v>50</v>
      </c>
      <c r="N402" t="str">
        <f>_xlfn.XLOOKUP(Orders[[#This Row],[_ProductID]],Products!A:A,Products!C:C)</f>
        <v>Outdoor</v>
      </c>
      <c r="O402">
        <v>18</v>
      </c>
      <c r="P402">
        <v>0.05</v>
      </c>
      <c r="Q402" s="2">
        <v>1025.1000000000001</v>
      </c>
      <c r="R402" s="2">
        <v>656.06400000000008</v>
      </c>
      <c r="S402" s="2">
        <v>2921.5349999999999</v>
      </c>
      <c r="T402" s="2">
        <v>953.34299999999962</v>
      </c>
    </row>
    <row r="403" spans="1:20" x14ac:dyDescent="0.25">
      <c r="A403" t="s">
        <v>7598</v>
      </c>
      <c r="B403" t="s">
        <v>1</v>
      </c>
      <c r="C403" t="s">
        <v>25</v>
      </c>
      <c r="D403" s="1">
        <v>44000</v>
      </c>
      <c r="E403" s="1">
        <v>44148</v>
      </c>
      <c r="F403" s="1">
        <v>44170</v>
      </c>
      <c r="G403" s="1">
        <v>44167</v>
      </c>
      <c r="H403" s="13">
        <f>Orders[[#This Row],[DeliveryDate]]-Orders[[#This Row],[OrderDate]]</f>
        <v>19</v>
      </c>
      <c r="I403" t="s">
        <v>3</v>
      </c>
      <c r="J403" t="str">
        <f>_xlfn.XLOOKUP(Orders[[#This Row],[_SalesRepID]],'Sales team'!A:A,'Sales team'!B:B)</f>
        <v>Adam Hernandez</v>
      </c>
      <c r="K403">
        <v>1</v>
      </c>
      <c r="L403">
        <v>24</v>
      </c>
      <c r="M403">
        <v>338</v>
      </c>
      <c r="N403" t="str">
        <f>_xlfn.XLOOKUP(Orders[[#This Row],[_ProductID]],Products!A:A,Products!C:C)</f>
        <v>Home décor</v>
      </c>
      <c r="O403">
        <v>46</v>
      </c>
      <c r="P403">
        <v>0.05</v>
      </c>
      <c r="Q403" s="2">
        <v>1775.5</v>
      </c>
      <c r="R403" s="2">
        <v>1260.605</v>
      </c>
      <c r="S403" s="2">
        <v>10120.35</v>
      </c>
      <c r="T403" s="2">
        <v>2556.7200000000003</v>
      </c>
    </row>
    <row r="404" spans="1:20" x14ac:dyDescent="0.25">
      <c r="A404" t="s">
        <v>7599</v>
      </c>
      <c r="B404" t="s">
        <v>1</v>
      </c>
      <c r="C404" t="s">
        <v>6</v>
      </c>
      <c r="D404" s="1">
        <v>44000</v>
      </c>
      <c r="E404" s="1">
        <v>44148</v>
      </c>
      <c r="F404" s="1">
        <v>44175</v>
      </c>
      <c r="G404" s="1">
        <v>44176</v>
      </c>
      <c r="H404" s="13">
        <f>Orders[[#This Row],[DeliveryDate]]-Orders[[#This Row],[OrderDate]]</f>
        <v>28</v>
      </c>
      <c r="I404" t="s">
        <v>3</v>
      </c>
      <c r="J404" t="str">
        <f>_xlfn.XLOOKUP(Orders[[#This Row],[_SalesRepID]],'Sales team'!A:A,'Sales team'!B:B)</f>
        <v>Jerry Green</v>
      </c>
      <c r="K404">
        <v>3</v>
      </c>
      <c r="L404">
        <v>35</v>
      </c>
      <c r="M404">
        <v>189</v>
      </c>
      <c r="N404" t="str">
        <f>_xlfn.XLOOKUP(Orders[[#This Row],[_ProductID]],Products!A:A,Products!C:C)</f>
        <v>Outdoor</v>
      </c>
      <c r="O404">
        <v>9</v>
      </c>
      <c r="P404">
        <v>0.2</v>
      </c>
      <c r="Q404" s="2">
        <v>1112.2</v>
      </c>
      <c r="R404" s="2">
        <v>478.24600000000004</v>
      </c>
      <c r="S404" s="2">
        <v>2669.2800000000007</v>
      </c>
      <c r="T404" s="2">
        <v>1234.5420000000006</v>
      </c>
    </row>
    <row r="405" spans="1:20" x14ac:dyDescent="0.25">
      <c r="A405" t="s">
        <v>7600</v>
      </c>
      <c r="B405" t="s">
        <v>10</v>
      </c>
      <c r="C405" t="s">
        <v>13</v>
      </c>
      <c r="D405" s="1">
        <v>44000</v>
      </c>
      <c r="E405" s="1">
        <v>44148</v>
      </c>
      <c r="F405" s="1">
        <v>44150</v>
      </c>
      <c r="G405" s="1">
        <v>44169</v>
      </c>
      <c r="H405" s="13">
        <f>Orders[[#This Row],[DeliveryDate]]-Orders[[#This Row],[OrderDate]]</f>
        <v>21</v>
      </c>
      <c r="I405" t="s">
        <v>3</v>
      </c>
      <c r="J405" t="str">
        <f>_xlfn.XLOOKUP(Orders[[#This Row],[_SalesRepID]],'Sales team'!A:A,'Sales team'!B:B)</f>
        <v>Shawn Torres</v>
      </c>
      <c r="K405">
        <v>27</v>
      </c>
      <c r="L405">
        <v>17</v>
      </c>
      <c r="M405">
        <v>305</v>
      </c>
      <c r="N405" t="str">
        <f>_xlfn.XLOOKUP(Orders[[#This Row],[_ProductID]],Products!A:A,Products!C:C)</f>
        <v>Home décor</v>
      </c>
      <c r="O405">
        <v>39</v>
      </c>
      <c r="P405">
        <v>0.05</v>
      </c>
      <c r="Q405" s="2">
        <v>716.9</v>
      </c>
      <c r="R405" s="2">
        <v>465.98500000000001</v>
      </c>
      <c r="S405" s="2">
        <v>5448.44</v>
      </c>
      <c r="T405" s="2">
        <v>1720.5599999999995</v>
      </c>
    </row>
    <row r="406" spans="1:20" x14ac:dyDescent="0.25">
      <c r="A406" t="s">
        <v>7601</v>
      </c>
      <c r="B406" t="s">
        <v>1</v>
      </c>
      <c r="C406" t="s">
        <v>13</v>
      </c>
      <c r="D406" s="1">
        <v>44000</v>
      </c>
      <c r="E406" s="1">
        <v>44148</v>
      </c>
      <c r="F406" s="1">
        <v>44159</v>
      </c>
      <c r="G406" s="1">
        <v>44159</v>
      </c>
      <c r="H406" s="13">
        <f>Orders[[#This Row],[DeliveryDate]]-Orders[[#This Row],[OrderDate]]</f>
        <v>11</v>
      </c>
      <c r="I406" t="s">
        <v>3</v>
      </c>
      <c r="J406" t="str">
        <f>_xlfn.XLOOKUP(Orders[[#This Row],[_SalesRepID]],'Sales team'!A:A,'Sales team'!B:B)</f>
        <v>Keith Griffin</v>
      </c>
      <c r="K406">
        <v>2</v>
      </c>
      <c r="L406">
        <v>14</v>
      </c>
      <c r="M406">
        <v>287</v>
      </c>
      <c r="N406" t="str">
        <f>_xlfn.XLOOKUP(Orders[[#This Row],[_ProductID]],Products!A:A,Products!C:C)</f>
        <v>Home décor</v>
      </c>
      <c r="O406">
        <v>27</v>
      </c>
      <c r="P406">
        <v>0.2</v>
      </c>
      <c r="Q406" s="2">
        <v>2633.1</v>
      </c>
      <c r="R406" s="2">
        <v>1764.1770000000001</v>
      </c>
      <c r="S406" s="2">
        <v>16851.84</v>
      </c>
      <c r="T406" s="2">
        <v>2738.4239999999991</v>
      </c>
    </row>
    <row r="407" spans="1:20" x14ac:dyDescent="0.25">
      <c r="A407" t="s">
        <v>7602</v>
      </c>
      <c r="B407" t="s">
        <v>8</v>
      </c>
      <c r="C407" t="s">
        <v>2</v>
      </c>
      <c r="D407" s="1">
        <v>44100</v>
      </c>
      <c r="E407" s="1">
        <v>44148</v>
      </c>
      <c r="F407" s="1">
        <v>44176</v>
      </c>
      <c r="G407" s="1">
        <v>44155</v>
      </c>
      <c r="H407" s="13">
        <f>Orders[[#This Row],[DeliveryDate]]-Orders[[#This Row],[OrderDate]]</f>
        <v>7</v>
      </c>
      <c r="I407" t="s">
        <v>3</v>
      </c>
      <c r="J407" t="str">
        <f>_xlfn.XLOOKUP(Orders[[#This Row],[_SalesRepID]],'Sales team'!A:A,'Sales team'!B:B)</f>
        <v>Roy Rice</v>
      </c>
      <c r="K407">
        <v>24</v>
      </c>
      <c r="L407">
        <v>45</v>
      </c>
      <c r="M407">
        <v>245</v>
      </c>
      <c r="N407" t="str">
        <f>_xlfn.XLOOKUP(Orders[[#This Row],[_ProductID]],Products!A:A,Products!C:C)</f>
        <v>Home décor</v>
      </c>
      <c r="O407">
        <v>46</v>
      </c>
      <c r="P407">
        <v>0.2</v>
      </c>
      <c r="Q407" s="2">
        <v>871</v>
      </c>
      <c r="R407" s="2">
        <v>653.25</v>
      </c>
      <c r="S407" s="2">
        <v>2787.2000000000003</v>
      </c>
      <c r="T407" s="2">
        <v>174.20000000000027</v>
      </c>
    </row>
    <row r="408" spans="1:20" x14ac:dyDescent="0.25">
      <c r="A408" t="s">
        <v>7585</v>
      </c>
      <c r="B408" t="s">
        <v>1</v>
      </c>
      <c r="C408" t="s">
        <v>2</v>
      </c>
      <c r="D408" s="1">
        <v>44000</v>
      </c>
      <c r="E408" s="1">
        <v>44147</v>
      </c>
      <c r="F408" s="1">
        <v>44157</v>
      </c>
      <c r="G408" s="1">
        <v>44174</v>
      </c>
      <c r="H408" s="13">
        <f>Orders[[#This Row],[DeliveryDate]]-Orders[[#This Row],[OrderDate]]</f>
        <v>27</v>
      </c>
      <c r="I408" t="s">
        <v>3</v>
      </c>
      <c r="J408" t="str">
        <f>_xlfn.XLOOKUP(Orders[[#This Row],[_SalesRepID]],'Sales team'!A:A,'Sales team'!B:B)</f>
        <v>Jonathan Hawkins</v>
      </c>
      <c r="K408">
        <v>10</v>
      </c>
      <c r="L408">
        <v>34</v>
      </c>
      <c r="M408">
        <v>225</v>
      </c>
      <c r="N408" t="str">
        <f>_xlfn.XLOOKUP(Orders[[#This Row],[_ProductID]],Products!A:A,Products!C:C)</f>
        <v>Home décor</v>
      </c>
      <c r="O408">
        <v>33</v>
      </c>
      <c r="P408">
        <v>0.1</v>
      </c>
      <c r="Q408" s="2">
        <v>1132.3</v>
      </c>
      <c r="R408" s="2">
        <v>600.11900000000003</v>
      </c>
      <c r="S408" s="2">
        <v>2038.1399999999999</v>
      </c>
      <c r="T408" s="2">
        <v>837.90199999999982</v>
      </c>
    </row>
    <row r="409" spans="1:20" x14ac:dyDescent="0.25">
      <c r="A409" t="s">
        <v>7586</v>
      </c>
      <c r="B409" t="s">
        <v>1</v>
      </c>
      <c r="C409" t="s">
        <v>46</v>
      </c>
      <c r="D409" s="1">
        <v>44000</v>
      </c>
      <c r="E409" s="1">
        <v>44147</v>
      </c>
      <c r="F409" s="1">
        <v>44157</v>
      </c>
      <c r="G409" s="1">
        <v>44158</v>
      </c>
      <c r="H409" s="13">
        <f>Orders[[#This Row],[DeliveryDate]]-Orders[[#This Row],[OrderDate]]</f>
        <v>11</v>
      </c>
      <c r="I409" t="s">
        <v>3</v>
      </c>
      <c r="J409" t="str">
        <f>_xlfn.XLOOKUP(Orders[[#This Row],[_SalesRepID]],'Sales team'!A:A,'Sales team'!B:B)</f>
        <v>Carl Nguyen</v>
      </c>
      <c r="K409">
        <v>12</v>
      </c>
      <c r="L409">
        <v>21</v>
      </c>
      <c r="M409">
        <v>59</v>
      </c>
      <c r="N409" t="str">
        <f>_xlfn.XLOOKUP(Orders[[#This Row],[_ProductID]],Products!A:A,Products!C:C)</f>
        <v>Home décor</v>
      </c>
      <c r="O409">
        <v>29</v>
      </c>
      <c r="P409">
        <v>0.05</v>
      </c>
      <c r="Q409" s="2">
        <v>3953</v>
      </c>
      <c r="R409" s="2">
        <v>2608.98</v>
      </c>
      <c r="S409" s="2">
        <v>11266.05</v>
      </c>
      <c r="T409" s="2">
        <v>3439.1099999999988</v>
      </c>
    </row>
    <row r="410" spans="1:20" x14ac:dyDescent="0.25">
      <c r="A410" t="s">
        <v>7587</v>
      </c>
      <c r="B410" t="s">
        <v>10</v>
      </c>
      <c r="C410" t="s">
        <v>15</v>
      </c>
      <c r="D410" s="1">
        <v>44100</v>
      </c>
      <c r="E410" s="1">
        <v>44147</v>
      </c>
      <c r="F410" s="1">
        <v>44174</v>
      </c>
      <c r="G410" s="1">
        <v>44158</v>
      </c>
      <c r="H410" s="13">
        <f>Orders[[#This Row],[DeliveryDate]]-Orders[[#This Row],[OrderDate]]</f>
        <v>11</v>
      </c>
      <c r="I410" t="s">
        <v>3</v>
      </c>
      <c r="J410" t="str">
        <f>_xlfn.XLOOKUP(Orders[[#This Row],[_SalesRepID]],'Sales team'!A:A,'Sales team'!B:B)</f>
        <v>Carlos Miller</v>
      </c>
      <c r="K410">
        <v>28</v>
      </c>
      <c r="L410">
        <v>10</v>
      </c>
      <c r="M410">
        <v>16</v>
      </c>
      <c r="N410" t="str">
        <f>_xlfn.XLOOKUP(Orders[[#This Row],[_ProductID]],Products!A:A,Products!C:C)</f>
        <v>Home décor</v>
      </c>
      <c r="O410">
        <v>45</v>
      </c>
      <c r="P410">
        <v>7.4999999999999997E-2</v>
      </c>
      <c r="Q410" s="2">
        <v>998.30000000000007</v>
      </c>
      <c r="R410" s="2">
        <v>419.286</v>
      </c>
      <c r="S410" s="2">
        <v>4617.1374999999998</v>
      </c>
      <c r="T410" s="2">
        <v>2520.7075</v>
      </c>
    </row>
    <row r="411" spans="1:20" x14ac:dyDescent="0.25">
      <c r="A411" t="s">
        <v>7588</v>
      </c>
      <c r="B411" t="s">
        <v>5</v>
      </c>
      <c r="C411" t="s">
        <v>13</v>
      </c>
      <c r="D411" s="1">
        <v>44000</v>
      </c>
      <c r="E411" s="1">
        <v>44147</v>
      </c>
      <c r="F411" s="1">
        <v>44161</v>
      </c>
      <c r="G411" s="1">
        <v>44166</v>
      </c>
      <c r="H411" s="13">
        <f>Orders[[#This Row],[DeliveryDate]]-Orders[[#This Row],[OrderDate]]</f>
        <v>19</v>
      </c>
      <c r="I411" t="s">
        <v>3</v>
      </c>
      <c r="J411" t="str">
        <f>_xlfn.XLOOKUP(Orders[[#This Row],[_SalesRepID]],'Sales team'!A:A,'Sales team'!B:B)</f>
        <v>Roger Alexander</v>
      </c>
      <c r="K411">
        <v>15</v>
      </c>
      <c r="L411">
        <v>18</v>
      </c>
      <c r="M411">
        <v>279</v>
      </c>
      <c r="N411" t="str">
        <f>_xlfn.XLOOKUP(Orders[[#This Row],[_ProductID]],Products!A:A,Products!C:C)</f>
        <v>Furniture</v>
      </c>
      <c r="O411">
        <v>38</v>
      </c>
      <c r="P411">
        <v>0.05</v>
      </c>
      <c r="Q411" s="2">
        <v>1072</v>
      </c>
      <c r="R411" s="2">
        <v>857.6</v>
      </c>
      <c r="S411" s="2">
        <v>7128.7999999999993</v>
      </c>
      <c r="T411" s="2">
        <v>1125.5999999999995</v>
      </c>
    </row>
    <row r="412" spans="1:20" x14ac:dyDescent="0.25">
      <c r="A412" t="s">
        <v>7589</v>
      </c>
      <c r="B412" t="s">
        <v>10</v>
      </c>
      <c r="C412" t="s">
        <v>2</v>
      </c>
      <c r="D412" s="1">
        <v>44000</v>
      </c>
      <c r="E412" s="1">
        <v>44147</v>
      </c>
      <c r="F412" s="1">
        <v>44171</v>
      </c>
      <c r="G412" s="1">
        <v>44172</v>
      </c>
      <c r="H412" s="13">
        <f>Orders[[#This Row],[DeliveryDate]]-Orders[[#This Row],[OrderDate]]</f>
        <v>25</v>
      </c>
      <c r="I412" t="s">
        <v>3</v>
      </c>
      <c r="J412" t="str">
        <f>_xlfn.XLOOKUP(Orders[[#This Row],[_SalesRepID]],'Sales team'!A:A,'Sales team'!B:B)</f>
        <v>Shawn Torres</v>
      </c>
      <c r="K412">
        <v>27</v>
      </c>
      <c r="L412">
        <v>50</v>
      </c>
      <c r="M412">
        <v>258</v>
      </c>
      <c r="N412" t="str">
        <f>_xlfn.XLOOKUP(Orders[[#This Row],[_ProductID]],Products!A:A,Products!C:C)</f>
        <v>Kitchen &amp; Dining</v>
      </c>
      <c r="O412">
        <v>4</v>
      </c>
      <c r="P412">
        <v>7.4999999999999997E-2</v>
      </c>
      <c r="Q412" s="2">
        <v>5400.2</v>
      </c>
      <c r="R412" s="2">
        <v>2322.0859999999998</v>
      </c>
      <c r="S412" s="2">
        <v>34966.295000000006</v>
      </c>
      <c r="T412" s="2">
        <v>18711.693000000007</v>
      </c>
    </row>
    <row r="413" spans="1:20" x14ac:dyDescent="0.25">
      <c r="A413" t="s">
        <v>7590</v>
      </c>
      <c r="B413" t="s">
        <v>10</v>
      </c>
      <c r="C413" t="s">
        <v>15</v>
      </c>
      <c r="D413" s="1">
        <v>44000</v>
      </c>
      <c r="E413" s="1">
        <v>44147</v>
      </c>
      <c r="F413" s="1">
        <v>44151</v>
      </c>
      <c r="G413" s="1">
        <v>44160</v>
      </c>
      <c r="H413" s="13">
        <f>Orders[[#This Row],[DeliveryDate]]-Orders[[#This Row],[OrderDate]]</f>
        <v>13</v>
      </c>
      <c r="I413" t="s">
        <v>3</v>
      </c>
      <c r="J413" t="str">
        <f>_xlfn.XLOOKUP(Orders[[#This Row],[_SalesRepID]],'Sales team'!A:A,'Sales team'!B:B)</f>
        <v>Donald Reynolds</v>
      </c>
      <c r="K413">
        <v>26</v>
      </c>
      <c r="L413">
        <v>30</v>
      </c>
      <c r="M413">
        <v>10</v>
      </c>
      <c r="N413" t="str">
        <f>_xlfn.XLOOKUP(Orders[[#This Row],[_ProductID]],Products!A:A,Products!C:C)</f>
        <v>Home décor</v>
      </c>
      <c r="O413">
        <v>21</v>
      </c>
      <c r="P413">
        <v>0.05</v>
      </c>
      <c r="Q413" s="2">
        <v>1755.4</v>
      </c>
      <c r="R413" s="2">
        <v>754.822</v>
      </c>
      <c r="S413" s="2">
        <v>13341.04</v>
      </c>
      <c r="T413" s="2">
        <v>7302.4640000000009</v>
      </c>
    </row>
    <row r="414" spans="1:20" x14ac:dyDescent="0.25">
      <c r="A414" t="s">
        <v>7591</v>
      </c>
      <c r="B414" t="s">
        <v>8</v>
      </c>
      <c r="C414" t="s">
        <v>6</v>
      </c>
      <c r="D414" s="1">
        <v>44000</v>
      </c>
      <c r="E414" s="1">
        <v>44147</v>
      </c>
      <c r="F414" s="1">
        <v>44172</v>
      </c>
      <c r="G414" s="1">
        <v>44152</v>
      </c>
      <c r="H414" s="13">
        <f>Orders[[#This Row],[DeliveryDate]]-Orders[[#This Row],[OrderDate]]</f>
        <v>5</v>
      </c>
      <c r="I414" t="s">
        <v>3</v>
      </c>
      <c r="J414" t="str">
        <f>_xlfn.XLOOKUP(Orders[[#This Row],[_SalesRepID]],'Sales team'!A:A,'Sales team'!B:B)</f>
        <v>Douglas Tucker</v>
      </c>
      <c r="K414">
        <v>23</v>
      </c>
      <c r="L414">
        <v>19</v>
      </c>
      <c r="M414">
        <v>101</v>
      </c>
      <c r="N414" t="str">
        <f>_xlfn.XLOOKUP(Orders[[#This Row],[_ProductID]],Products!A:A,Products!C:C)</f>
        <v>Home décor</v>
      </c>
      <c r="O414">
        <v>32</v>
      </c>
      <c r="P414">
        <v>0.2</v>
      </c>
      <c r="Q414" s="2">
        <v>2458.9</v>
      </c>
      <c r="R414" s="2">
        <v>1278.6280000000002</v>
      </c>
      <c r="S414" s="2">
        <v>15736.960000000001</v>
      </c>
      <c r="T414" s="2">
        <v>5507.9359999999997</v>
      </c>
    </row>
    <row r="415" spans="1:20" x14ac:dyDescent="0.25">
      <c r="A415" t="s">
        <v>7592</v>
      </c>
      <c r="B415" t="s">
        <v>5</v>
      </c>
      <c r="C415" t="s">
        <v>13</v>
      </c>
      <c r="D415" s="1">
        <v>44100</v>
      </c>
      <c r="E415" s="1">
        <v>44147</v>
      </c>
      <c r="F415" s="1">
        <v>44168</v>
      </c>
      <c r="G415" s="1">
        <v>44160</v>
      </c>
      <c r="H415" s="13">
        <f>Orders[[#This Row],[DeliveryDate]]-Orders[[#This Row],[OrderDate]]</f>
        <v>13</v>
      </c>
      <c r="I415" t="s">
        <v>3</v>
      </c>
      <c r="J415" t="str">
        <f>_xlfn.XLOOKUP(Orders[[#This Row],[_SalesRepID]],'Sales team'!A:A,'Sales team'!B:B)</f>
        <v>Carl Nguyen</v>
      </c>
      <c r="K415">
        <v>12</v>
      </c>
      <c r="L415">
        <v>39</v>
      </c>
      <c r="M415">
        <v>295</v>
      </c>
      <c r="N415" t="str">
        <f>_xlfn.XLOOKUP(Orders[[#This Row],[_ProductID]],Products!A:A,Products!C:C)</f>
        <v>Home décor</v>
      </c>
      <c r="O415">
        <v>11</v>
      </c>
      <c r="P415">
        <v>0.15</v>
      </c>
      <c r="Q415" s="2">
        <v>1849.2</v>
      </c>
      <c r="R415" s="2">
        <v>887.61599999999999</v>
      </c>
      <c r="S415" s="2">
        <v>12574.56</v>
      </c>
      <c r="T415" s="2">
        <v>5473.6319999999996</v>
      </c>
    </row>
    <row r="416" spans="1:20" x14ac:dyDescent="0.25">
      <c r="A416" t="s">
        <v>7593</v>
      </c>
      <c r="B416" t="s">
        <v>5</v>
      </c>
      <c r="C416" t="s">
        <v>2</v>
      </c>
      <c r="D416" s="1">
        <v>44100</v>
      </c>
      <c r="E416" s="1">
        <v>44147</v>
      </c>
      <c r="F416" s="1">
        <v>44162</v>
      </c>
      <c r="G416" s="1">
        <v>44174</v>
      </c>
      <c r="H416" s="13">
        <f>Orders[[#This Row],[DeliveryDate]]-Orders[[#This Row],[OrderDate]]</f>
        <v>27</v>
      </c>
      <c r="I416" t="s">
        <v>3</v>
      </c>
      <c r="J416" t="str">
        <f>_xlfn.XLOOKUP(Orders[[#This Row],[_SalesRepID]],'Sales team'!A:A,'Sales team'!B:B)</f>
        <v>Frank Brown</v>
      </c>
      <c r="K416">
        <v>17</v>
      </c>
      <c r="L416">
        <v>3</v>
      </c>
      <c r="M416">
        <v>221</v>
      </c>
      <c r="N416" t="str">
        <f>_xlfn.XLOOKUP(Orders[[#This Row],[_ProductID]],Products!A:A,Products!C:C)</f>
        <v>Home décor</v>
      </c>
      <c r="O416">
        <v>11</v>
      </c>
      <c r="P416">
        <v>0.2</v>
      </c>
      <c r="Q416" s="2">
        <v>1715.2</v>
      </c>
      <c r="R416" s="2">
        <v>1063.424</v>
      </c>
      <c r="S416" s="2">
        <v>4116.4800000000005</v>
      </c>
      <c r="T416" s="2">
        <v>926.20800000000054</v>
      </c>
    </row>
    <row r="417" spans="1:20" x14ac:dyDescent="0.25">
      <c r="A417" t="s">
        <v>7594</v>
      </c>
      <c r="B417" t="s">
        <v>1</v>
      </c>
      <c r="C417" t="s">
        <v>6</v>
      </c>
      <c r="D417" s="1">
        <v>44100</v>
      </c>
      <c r="E417" s="1">
        <v>44147</v>
      </c>
      <c r="F417" s="1">
        <v>44170</v>
      </c>
      <c r="G417" s="1">
        <v>44174</v>
      </c>
      <c r="H417" s="13">
        <f>Orders[[#This Row],[DeliveryDate]]-Orders[[#This Row],[OrderDate]]</f>
        <v>27</v>
      </c>
      <c r="I417" t="s">
        <v>3</v>
      </c>
      <c r="J417" t="str">
        <f>_xlfn.XLOOKUP(Orders[[#This Row],[_SalesRepID]],'Sales team'!A:A,'Sales team'!B:B)</f>
        <v>Jerry Green</v>
      </c>
      <c r="K417">
        <v>3</v>
      </c>
      <c r="L417">
        <v>33</v>
      </c>
      <c r="M417">
        <v>186</v>
      </c>
      <c r="N417" t="str">
        <f>_xlfn.XLOOKUP(Orders[[#This Row],[_ProductID]],Products!A:A,Products!C:C)</f>
        <v>Electronics</v>
      </c>
      <c r="O417">
        <v>47</v>
      </c>
      <c r="P417">
        <v>0.05</v>
      </c>
      <c r="Q417" s="2">
        <v>1011.7</v>
      </c>
      <c r="R417" s="2">
        <v>526.08400000000006</v>
      </c>
      <c r="S417" s="2">
        <v>961.11500000000001</v>
      </c>
      <c r="T417" s="2">
        <v>435.03099999999995</v>
      </c>
    </row>
    <row r="418" spans="1:20" x14ac:dyDescent="0.25">
      <c r="A418" t="s">
        <v>7595</v>
      </c>
      <c r="B418" t="s">
        <v>10</v>
      </c>
      <c r="C418" t="s">
        <v>2</v>
      </c>
      <c r="D418" s="1">
        <v>44000</v>
      </c>
      <c r="E418" s="1">
        <v>44147</v>
      </c>
      <c r="F418" s="1">
        <v>44174</v>
      </c>
      <c r="G418" s="1">
        <v>44153</v>
      </c>
      <c r="H418" s="13">
        <f>Orders[[#This Row],[DeliveryDate]]-Orders[[#This Row],[OrderDate]]</f>
        <v>6</v>
      </c>
      <c r="I418" t="s">
        <v>3</v>
      </c>
      <c r="J418" t="str">
        <f>_xlfn.XLOOKUP(Orders[[#This Row],[_SalesRepID]],'Sales team'!A:A,'Sales team'!B:B)</f>
        <v>Carlos Miller</v>
      </c>
      <c r="K418">
        <v>28</v>
      </c>
      <c r="L418">
        <v>40</v>
      </c>
      <c r="M418">
        <v>209</v>
      </c>
      <c r="N418" t="str">
        <f>_xlfn.XLOOKUP(Orders[[#This Row],[_ProductID]],Products!A:A,Products!C:C)</f>
        <v>Outdoor</v>
      </c>
      <c r="O418">
        <v>18</v>
      </c>
      <c r="P418">
        <v>0.05</v>
      </c>
      <c r="Q418" s="2">
        <v>1078.7</v>
      </c>
      <c r="R418" s="2">
        <v>798.23800000000006</v>
      </c>
      <c r="S418" s="2">
        <v>8198.1200000000008</v>
      </c>
      <c r="T418" s="2">
        <v>1812.2160000000003</v>
      </c>
    </row>
    <row r="419" spans="1:20" x14ac:dyDescent="0.25">
      <c r="A419" t="s">
        <v>7578</v>
      </c>
      <c r="B419" t="s">
        <v>5</v>
      </c>
      <c r="C419" t="s">
        <v>25</v>
      </c>
      <c r="D419" s="1">
        <v>44000</v>
      </c>
      <c r="E419" s="1">
        <v>44146</v>
      </c>
      <c r="F419" s="1">
        <v>44164</v>
      </c>
      <c r="G419" s="1">
        <v>44169</v>
      </c>
      <c r="H419" s="13">
        <f>Orders[[#This Row],[DeliveryDate]]-Orders[[#This Row],[OrderDate]]</f>
        <v>23</v>
      </c>
      <c r="I419" t="s">
        <v>3</v>
      </c>
      <c r="J419" t="str">
        <f>_xlfn.XLOOKUP(Orders[[#This Row],[_SalesRepID]],'Sales team'!A:A,'Sales team'!B:B)</f>
        <v>Nicholas Cunningham</v>
      </c>
      <c r="K419">
        <v>19</v>
      </c>
      <c r="L419">
        <v>4</v>
      </c>
      <c r="M419">
        <v>367</v>
      </c>
      <c r="N419" t="str">
        <f>_xlfn.XLOOKUP(Orders[[#This Row],[_ProductID]],Products!A:A,Products!C:C)</f>
        <v>Kitchen &amp; Dining</v>
      </c>
      <c r="O419">
        <v>1</v>
      </c>
      <c r="P419">
        <v>0.05</v>
      </c>
      <c r="Q419" s="2">
        <v>3959.7000000000003</v>
      </c>
      <c r="R419" s="2">
        <v>2138.2380000000003</v>
      </c>
      <c r="S419" s="2">
        <v>22570.29</v>
      </c>
      <c r="T419" s="2">
        <v>9740.8619999999992</v>
      </c>
    </row>
    <row r="420" spans="1:20" x14ac:dyDescent="0.25">
      <c r="A420" t="s">
        <v>7579</v>
      </c>
      <c r="B420" t="s">
        <v>5</v>
      </c>
      <c r="C420" t="s">
        <v>6</v>
      </c>
      <c r="D420" s="1">
        <v>44000</v>
      </c>
      <c r="E420" s="1">
        <v>44146</v>
      </c>
      <c r="F420" s="1">
        <v>44174</v>
      </c>
      <c r="G420" s="1">
        <v>44161</v>
      </c>
      <c r="H420" s="13">
        <f>Orders[[#This Row],[DeliveryDate]]-Orders[[#This Row],[OrderDate]]</f>
        <v>15</v>
      </c>
      <c r="I420" t="s">
        <v>3</v>
      </c>
      <c r="J420" t="str">
        <f>_xlfn.XLOOKUP(Orders[[#This Row],[_SalesRepID]],'Sales team'!A:A,'Sales team'!B:B)</f>
        <v>Anthony Berry</v>
      </c>
      <c r="K420">
        <v>16</v>
      </c>
      <c r="L420">
        <v>40</v>
      </c>
      <c r="M420">
        <v>104</v>
      </c>
      <c r="N420" t="str">
        <f>_xlfn.XLOOKUP(Orders[[#This Row],[_ProductID]],Products!A:A,Products!C:C)</f>
        <v>Furniture</v>
      </c>
      <c r="O420">
        <v>19</v>
      </c>
      <c r="P420">
        <v>0.15</v>
      </c>
      <c r="Q420" s="2">
        <v>1031.8</v>
      </c>
      <c r="R420" s="2">
        <v>815.12199999999996</v>
      </c>
      <c r="S420" s="2">
        <v>6139.2099999999991</v>
      </c>
      <c r="T420" s="2">
        <v>433.35599999999977</v>
      </c>
    </row>
    <row r="421" spans="1:20" x14ac:dyDescent="0.25">
      <c r="A421" t="s">
        <v>7580</v>
      </c>
      <c r="B421" t="s">
        <v>1</v>
      </c>
      <c r="C421" t="s">
        <v>6</v>
      </c>
      <c r="D421" s="1">
        <v>44100</v>
      </c>
      <c r="E421" s="1">
        <v>44146</v>
      </c>
      <c r="F421" s="1">
        <v>44155</v>
      </c>
      <c r="G421" s="1">
        <v>44155</v>
      </c>
      <c r="H421" s="13">
        <f>Orders[[#This Row],[DeliveryDate]]-Orders[[#This Row],[OrderDate]]</f>
        <v>9</v>
      </c>
      <c r="I421" t="s">
        <v>3</v>
      </c>
      <c r="J421" t="str">
        <f>_xlfn.XLOOKUP(Orders[[#This Row],[_SalesRepID]],'Sales team'!A:A,'Sales team'!B:B)</f>
        <v>Joshua Ryan</v>
      </c>
      <c r="K421">
        <v>9</v>
      </c>
      <c r="L421">
        <v>8</v>
      </c>
      <c r="M421">
        <v>94</v>
      </c>
      <c r="N421" t="str">
        <f>_xlfn.XLOOKUP(Orders[[#This Row],[_ProductID]],Products!A:A,Products!C:C)</f>
        <v>Furniture</v>
      </c>
      <c r="O421">
        <v>38</v>
      </c>
      <c r="P421">
        <v>0.2</v>
      </c>
      <c r="Q421" s="2">
        <v>6365</v>
      </c>
      <c r="R421" s="2">
        <v>5219.2999999999993</v>
      </c>
      <c r="S421" s="2">
        <v>40736</v>
      </c>
      <c r="T421" s="2">
        <v>-1018.3999999999942</v>
      </c>
    </row>
    <row r="422" spans="1:20" x14ac:dyDescent="0.25">
      <c r="A422" t="s">
        <v>7581</v>
      </c>
      <c r="B422" t="s">
        <v>5</v>
      </c>
      <c r="C422" t="s">
        <v>15</v>
      </c>
      <c r="D422" s="1">
        <v>44000</v>
      </c>
      <c r="E422" s="1">
        <v>44146</v>
      </c>
      <c r="F422" s="1">
        <v>44150</v>
      </c>
      <c r="G422" s="1">
        <v>44166</v>
      </c>
      <c r="H422" s="13">
        <f>Orders[[#This Row],[DeliveryDate]]-Orders[[#This Row],[OrderDate]]</f>
        <v>20</v>
      </c>
      <c r="I422" t="s">
        <v>3</v>
      </c>
      <c r="J422" t="str">
        <f>_xlfn.XLOOKUP(Orders[[#This Row],[_SalesRepID]],'Sales team'!A:A,'Sales team'!B:B)</f>
        <v>Nicholas Cunningham</v>
      </c>
      <c r="K422">
        <v>19</v>
      </c>
      <c r="L422">
        <v>16</v>
      </c>
      <c r="M422">
        <v>24</v>
      </c>
      <c r="N422" t="str">
        <f>_xlfn.XLOOKUP(Orders[[#This Row],[_ProductID]],Products!A:A,Products!C:C)</f>
        <v>Furniture</v>
      </c>
      <c r="O422">
        <v>22</v>
      </c>
      <c r="P422">
        <v>0.05</v>
      </c>
      <c r="Q422" s="2">
        <v>2559.4</v>
      </c>
      <c r="R422" s="2">
        <v>1023.7600000000001</v>
      </c>
      <c r="S422" s="2">
        <v>12157.15</v>
      </c>
      <c r="T422" s="2">
        <v>7038.3499999999995</v>
      </c>
    </row>
    <row r="423" spans="1:20" x14ac:dyDescent="0.25">
      <c r="A423" t="s">
        <v>7582</v>
      </c>
      <c r="B423" t="s">
        <v>8</v>
      </c>
      <c r="C423" t="s">
        <v>13</v>
      </c>
      <c r="D423" s="1">
        <v>44000</v>
      </c>
      <c r="E423" s="1">
        <v>44146</v>
      </c>
      <c r="F423" s="1">
        <v>44150</v>
      </c>
      <c r="G423" s="1">
        <v>44166</v>
      </c>
      <c r="H423" s="13">
        <f>Orders[[#This Row],[DeliveryDate]]-Orders[[#This Row],[OrderDate]]</f>
        <v>20</v>
      </c>
      <c r="I423" t="s">
        <v>3</v>
      </c>
      <c r="J423" t="str">
        <f>_xlfn.XLOOKUP(Orders[[#This Row],[_SalesRepID]],'Sales team'!A:A,'Sales team'!B:B)</f>
        <v>Roy Rice</v>
      </c>
      <c r="K423">
        <v>24</v>
      </c>
      <c r="L423">
        <v>6</v>
      </c>
      <c r="M423">
        <v>327</v>
      </c>
      <c r="N423" t="str">
        <f>_xlfn.XLOOKUP(Orders[[#This Row],[_ProductID]],Products!A:A,Products!C:C)</f>
        <v>Home décor</v>
      </c>
      <c r="O423">
        <v>32</v>
      </c>
      <c r="P423">
        <v>7.4999999999999997E-2</v>
      </c>
      <c r="Q423" s="2">
        <v>6452.1</v>
      </c>
      <c r="R423" s="2">
        <v>4387.4280000000008</v>
      </c>
      <c r="S423" s="2">
        <v>29840.962500000001</v>
      </c>
      <c r="T423" s="2">
        <v>7903.8224999999984</v>
      </c>
    </row>
    <row r="424" spans="1:20" x14ac:dyDescent="0.25">
      <c r="A424" t="s">
        <v>7583</v>
      </c>
      <c r="B424" t="s">
        <v>10</v>
      </c>
      <c r="C424" t="s">
        <v>6</v>
      </c>
      <c r="D424" s="1">
        <v>44000</v>
      </c>
      <c r="E424" s="1">
        <v>44146</v>
      </c>
      <c r="F424" s="1">
        <v>44159</v>
      </c>
      <c r="G424" s="1">
        <v>44161</v>
      </c>
      <c r="H424" s="13">
        <f>Orders[[#This Row],[DeliveryDate]]-Orders[[#This Row],[OrderDate]]</f>
        <v>15</v>
      </c>
      <c r="I424" t="s">
        <v>3</v>
      </c>
      <c r="J424" t="str">
        <f>_xlfn.XLOOKUP(Orders[[#This Row],[_SalesRepID]],'Sales team'!A:A,'Sales team'!B:B)</f>
        <v>Patrick Graham</v>
      </c>
      <c r="K424">
        <v>25</v>
      </c>
      <c r="L424">
        <v>3</v>
      </c>
      <c r="M424">
        <v>127</v>
      </c>
      <c r="N424" t="str">
        <f>_xlfn.XLOOKUP(Orders[[#This Row],[_ProductID]],Products!A:A,Products!C:C)</f>
        <v>Kitchen &amp; Dining</v>
      </c>
      <c r="O424">
        <v>16</v>
      </c>
      <c r="P424">
        <v>7.4999999999999997E-2</v>
      </c>
      <c r="Q424" s="2">
        <v>247.9</v>
      </c>
      <c r="R424" s="2">
        <v>111.55500000000001</v>
      </c>
      <c r="S424" s="2">
        <v>1375.8450000000003</v>
      </c>
      <c r="T424" s="2">
        <v>706.51500000000021</v>
      </c>
    </row>
    <row r="425" spans="1:20" x14ac:dyDescent="0.25">
      <c r="A425" t="s">
        <v>7584</v>
      </c>
      <c r="B425" t="s">
        <v>8</v>
      </c>
      <c r="C425" t="s">
        <v>15</v>
      </c>
      <c r="D425" s="1">
        <v>44000</v>
      </c>
      <c r="E425" s="1">
        <v>44146</v>
      </c>
      <c r="F425" s="1">
        <v>44155</v>
      </c>
      <c r="G425" s="1">
        <v>44158</v>
      </c>
      <c r="H425" s="13">
        <f>Orders[[#This Row],[DeliveryDate]]-Orders[[#This Row],[OrderDate]]</f>
        <v>12</v>
      </c>
      <c r="I425" t="s">
        <v>3</v>
      </c>
      <c r="J425" t="str">
        <f>_xlfn.XLOOKUP(Orders[[#This Row],[_SalesRepID]],'Sales team'!A:A,'Sales team'!B:B)</f>
        <v>Samuel Fowler</v>
      </c>
      <c r="K425">
        <v>21</v>
      </c>
      <c r="L425">
        <v>28</v>
      </c>
      <c r="M425">
        <v>41</v>
      </c>
      <c r="N425" t="str">
        <f>_xlfn.XLOOKUP(Orders[[#This Row],[_ProductID]],Products!A:A,Products!C:C)</f>
        <v>Home décor</v>
      </c>
      <c r="O425">
        <v>27</v>
      </c>
      <c r="P425">
        <v>7.4999999999999997E-2</v>
      </c>
      <c r="Q425" s="2">
        <v>1728.6000000000001</v>
      </c>
      <c r="R425" s="2">
        <v>1382.88</v>
      </c>
      <c r="S425" s="2">
        <v>9593.7300000000014</v>
      </c>
      <c r="T425" s="2">
        <v>1296.4500000000007</v>
      </c>
    </row>
    <row r="426" spans="1:20" x14ac:dyDescent="0.25">
      <c r="A426" t="s">
        <v>7570</v>
      </c>
      <c r="B426" t="s">
        <v>10</v>
      </c>
      <c r="C426" t="s">
        <v>15</v>
      </c>
      <c r="D426" s="1">
        <v>44000</v>
      </c>
      <c r="E426" s="1">
        <v>44145</v>
      </c>
      <c r="F426" s="1">
        <v>44148</v>
      </c>
      <c r="G426" s="1">
        <v>44159</v>
      </c>
      <c r="H426" s="13">
        <f>Orders[[#This Row],[DeliveryDate]]-Orders[[#This Row],[OrderDate]]</f>
        <v>14</v>
      </c>
      <c r="I426" t="s">
        <v>3</v>
      </c>
      <c r="J426" t="str">
        <f>_xlfn.XLOOKUP(Orders[[#This Row],[_SalesRepID]],'Sales team'!A:A,'Sales team'!B:B)</f>
        <v>Carlos Miller</v>
      </c>
      <c r="K426">
        <v>28</v>
      </c>
      <c r="L426">
        <v>46</v>
      </c>
      <c r="M426">
        <v>39</v>
      </c>
      <c r="N426" t="str">
        <f>_xlfn.XLOOKUP(Orders[[#This Row],[_ProductID]],Products!A:A,Products!C:C)</f>
        <v>Home décor</v>
      </c>
      <c r="O426">
        <v>27</v>
      </c>
      <c r="P426">
        <v>0.05</v>
      </c>
      <c r="Q426" s="2">
        <v>2921.2000000000003</v>
      </c>
      <c r="R426" s="2">
        <v>2103.2640000000001</v>
      </c>
      <c r="S426" s="2">
        <v>11100.560000000001</v>
      </c>
      <c r="T426" s="2">
        <v>2687.5040000000008</v>
      </c>
    </row>
    <row r="427" spans="1:20" x14ac:dyDescent="0.25">
      <c r="A427" t="s">
        <v>7571</v>
      </c>
      <c r="B427" t="s">
        <v>8</v>
      </c>
      <c r="C427" t="s">
        <v>2</v>
      </c>
      <c r="D427" s="1">
        <v>44000</v>
      </c>
      <c r="E427" s="1">
        <v>44145</v>
      </c>
      <c r="F427" s="1">
        <v>44150</v>
      </c>
      <c r="G427" s="1">
        <v>44167</v>
      </c>
      <c r="H427" s="13">
        <f>Orders[[#This Row],[DeliveryDate]]-Orders[[#This Row],[OrderDate]]</f>
        <v>22</v>
      </c>
      <c r="I427" t="s">
        <v>3</v>
      </c>
      <c r="J427" t="str">
        <f>_xlfn.XLOOKUP(Orders[[#This Row],[_SalesRepID]],'Sales team'!A:A,'Sales team'!B:B)</f>
        <v>Roy Rice</v>
      </c>
      <c r="K427">
        <v>24</v>
      </c>
      <c r="L427">
        <v>21</v>
      </c>
      <c r="M427">
        <v>204</v>
      </c>
      <c r="N427" t="str">
        <f>_xlfn.XLOOKUP(Orders[[#This Row],[_ProductID]],Products!A:A,Products!C:C)</f>
        <v>Kitchen &amp; Dining</v>
      </c>
      <c r="O427">
        <v>13</v>
      </c>
      <c r="P427">
        <v>7.4999999999999997E-2</v>
      </c>
      <c r="Q427" s="2">
        <v>5031.7</v>
      </c>
      <c r="R427" s="2">
        <v>4226.6279999999997</v>
      </c>
      <c r="S427" s="2">
        <v>37234.58</v>
      </c>
      <c r="T427" s="2">
        <v>3421.5560000000041</v>
      </c>
    </row>
    <row r="428" spans="1:20" x14ac:dyDescent="0.25">
      <c r="A428" t="s">
        <v>7572</v>
      </c>
      <c r="B428" t="s">
        <v>1</v>
      </c>
      <c r="C428" t="s">
        <v>46</v>
      </c>
      <c r="D428" s="1">
        <v>44000</v>
      </c>
      <c r="E428" s="1">
        <v>44145</v>
      </c>
      <c r="F428" s="1">
        <v>44148</v>
      </c>
      <c r="G428" s="1">
        <v>44165</v>
      </c>
      <c r="H428" s="13">
        <f>Orders[[#This Row],[DeliveryDate]]-Orders[[#This Row],[OrderDate]]</f>
        <v>20</v>
      </c>
      <c r="I428" t="s">
        <v>3</v>
      </c>
      <c r="J428" t="str">
        <f>_xlfn.XLOOKUP(Orders[[#This Row],[_SalesRepID]],'Sales team'!A:A,'Sales team'!B:B)</f>
        <v>George Lewis</v>
      </c>
      <c r="K428">
        <v>8</v>
      </c>
      <c r="L428">
        <v>28</v>
      </c>
      <c r="M428">
        <v>63</v>
      </c>
      <c r="N428" t="str">
        <f>_xlfn.XLOOKUP(Orders[[#This Row],[_ProductID]],Products!A:A,Products!C:C)</f>
        <v>Kitchen &amp; Dining</v>
      </c>
      <c r="O428">
        <v>13</v>
      </c>
      <c r="P428">
        <v>0.05</v>
      </c>
      <c r="Q428" s="2">
        <v>3859.2000000000003</v>
      </c>
      <c r="R428" s="2">
        <v>2083.9680000000003</v>
      </c>
      <c r="S428" s="2">
        <v>21997.439999999999</v>
      </c>
      <c r="T428" s="2">
        <v>9493.6319999999978</v>
      </c>
    </row>
    <row r="429" spans="1:20" x14ac:dyDescent="0.25">
      <c r="A429" t="s">
        <v>7573</v>
      </c>
      <c r="B429" t="s">
        <v>10</v>
      </c>
      <c r="C429" t="s">
        <v>2</v>
      </c>
      <c r="D429" s="1">
        <v>44000</v>
      </c>
      <c r="E429" s="1">
        <v>44145</v>
      </c>
      <c r="F429" s="1">
        <v>44163</v>
      </c>
      <c r="G429" s="1">
        <v>44179</v>
      </c>
      <c r="H429" s="13">
        <f>Orders[[#This Row],[DeliveryDate]]-Orders[[#This Row],[OrderDate]]</f>
        <v>34</v>
      </c>
      <c r="I429" t="s">
        <v>3</v>
      </c>
      <c r="J429" t="str">
        <f>_xlfn.XLOOKUP(Orders[[#This Row],[_SalesRepID]],'Sales team'!A:A,'Sales team'!B:B)</f>
        <v>Shawn Torres</v>
      </c>
      <c r="K429">
        <v>27</v>
      </c>
      <c r="L429">
        <v>43</v>
      </c>
      <c r="M429">
        <v>229</v>
      </c>
      <c r="N429" t="str">
        <f>_xlfn.XLOOKUP(Orders[[#This Row],[_ProductID]],Products!A:A,Products!C:C)</f>
        <v>Kitchen &amp; Dining</v>
      </c>
      <c r="O429">
        <v>16</v>
      </c>
      <c r="P429">
        <v>0.2</v>
      </c>
      <c r="Q429" s="2">
        <v>991.6</v>
      </c>
      <c r="R429" s="2">
        <v>515.63200000000006</v>
      </c>
      <c r="S429" s="2">
        <v>3173.1200000000003</v>
      </c>
      <c r="T429" s="2">
        <v>1110.5920000000001</v>
      </c>
    </row>
    <row r="430" spans="1:20" x14ac:dyDescent="0.25">
      <c r="A430" t="s">
        <v>7574</v>
      </c>
      <c r="B430" t="s">
        <v>1</v>
      </c>
      <c r="C430" t="s">
        <v>13</v>
      </c>
      <c r="D430" s="1">
        <v>44000</v>
      </c>
      <c r="E430" s="1">
        <v>44145</v>
      </c>
      <c r="F430" s="1">
        <v>44163</v>
      </c>
      <c r="G430" s="1">
        <v>44159</v>
      </c>
      <c r="H430" s="13">
        <f>Orders[[#This Row],[DeliveryDate]]-Orders[[#This Row],[OrderDate]]</f>
        <v>14</v>
      </c>
      <c r="I430" t="s">
        <v>3</v>
      </c>
      <c r="J430" t="str">
        <f>_xlfn.XLOOKUP(Orders[[#This Row],[_SalesRepID]],'Sales team'!A:A,'Sales team'!B:B)</f>
        <v>Joshua Bennett</v>
      </c>
      <c r="K430">
        <v>6</v>
      </c>
      <c r="L430">
        <v>32</v>
      </c>
      <c r="M430">
        <v>293</v>
      </c>
      <c r="N430" t="str">
        <f>_xlfn.XLOOKUP(Orders[[#This Row],[_ProductID]],Products!A:A,Products!C:C)</f>
        <v>Home décor</v>
      </c>
      <c r="O430">
        <v>36</v>
      </c>
      <c r="P430">
        <v>0.05</v>
      </c>
      <c r="Q430" s="2">
        <v>904.5</v>
      </c>
      <c r="R430" s="2">
        <v>361.8</v>
      </c>
      <c r="S430" s="2">
        <v>859.27499999999998</v>
      </c>
      <c r="T430" s="2">
        <v>497.47499999999997</v>
      </c>
    </row>
    <row r="431" spans="1:20" x14ac:dyDescent="0.25">
      <c r="A431" t="s">
        <v>7575</v>
      </c>
      <c r="B431" t="s">
        <v>1</v>
      </c>
      <c r="C431" t="s">
        <v>6</v>
      </c>
      <c r="D431" s="1">
        <v>44100</v>
      </c>
      <c r="E431" s="1">
        <v>44145</v>
      </c>
      <c r="F431" s="1">
        <v>44164</v>
      </c>
      <c r="G431" s="1">
        <v>44153</v>
      </c>
      <c r="H431" s="13">
        <f>Orders[[#This Row],[DeliveryDate]]-Orders[[#This Row],[OrderDate]]</f>
        <v>8</v>
      </c>
      <c r="I431" t="s">
        <v>3</v>
      </c>
      <c r="J431" t="str">
        <f>_xlfn.XLOOKUP(Orders[[#This Row],[_SalesRepID]],'Sales team'!A:A,'Sales team'!B:B)</f>
        <v>Adam Hernandez</v>
      </c>
      <c r="K431">
        <v>1</v>
      </c>
      <c r="L431">
        <v>19</v>
      </c>
      <c r="M431">
        <v>133</v>
      </c>
      <c r="N431" t="str">
        <f>_xlfn.XLOOKUP(Orders[[#This Row],[_ProductID]],Products!A:A,Products!C:C)</f>
        <v>Home décor</v>
      </c>
      <c r="O431">
        <v>23</v>
      </c>
      <c r="P431">
        <v>0.05</v>
      </c>
      <c r="Q431" s="2">
        <v>6365</v>
      </c>
      <c r="R431" s="2">
        <v>5028.3500000000004</v>
      </c>
      <c r="S431" s="2">
        <v>36280.5</v>
      </c>
      <c r="T431" s="2">
        <v>6110.3999999999978</v>
      </c>
    </row>
    <row r="432" spans="1:20" x14ac:dyDescent="0.25">
      <c r="A432" t="s">
        <v>7576</v>
      </c>
      <c r="B432" t="s">
        <v>5</v>
      </c>
      <c r="C432" t="s">
        <v>6</v>
      </c>
      <c r="D432" s="1">
        <v>44100</v>
      </c>
      <c r="E432" s="1">
        <v>44145</v>
      </c>
      <c r="F432" s="1">
        <v>44168</v>
      </c>
      <c r="G432" s="1">
        <v>44173</v>
      </c>
      <c r="H432" s="13">
        <f>Orders[[#This Row],[DeliveryDate]]-Orders[[#This Row],[OrderDate]]</f>
        <v>28</v>
      </c>
      <c r="I432" t="s">
        <v>3</v>
      </c>
      <c r="J432" t="str">
        <f>_xlfn.XLOOKUP(Orders[[#This Row],[_SalesRepID]],'Sales team'!A:A,'Sales team'!B:B)</f>
        <v>Anthony Berry</v>
      </c>
      <c r="K432">
        <v>16</v>
      </c>
      <c r="L432">
        <v>17</v>
      </c>
      <c r="M432">
        <v>130</v>
      </c>
      <c r="N432" t="str">
        <f>_xlfn.XLOOKUP(Orders[[#This Row],[_ProductID]],Products!A:A,Products!C:C)</f>
        <v>Furniture</v>
      </c>
      <c r="O432">
        <v>20</v>
      </c>
      <c r="P432">
        <v>0.4</v>
      </c>
      <c r="Q432" s="2">
        <v>1165.8</v>
      </c>
      <c r="R432" s="2">
        <v>606.21600000000001</v>
      </c>
      <c r="S432" s="2">
        <v>4196.8799999999992</v>
      </c>
      <c r="T432" s="2">
        <v>559.58399999999892</v>
      </c>
    </row>
    <row r="433" spans="1:20" x14ac:dyDescent="0.25">
      <c r="A433" t="s">
        <v>7577</v>
      </c>
      <c r="B433" t="s">
        <v>8</v>
      </c>
      <c r="C433" t="s">
        <v>6</v>
      </c>
      <c r="D433" s="1">
        <v>44100</v>
      </c>
      <c r="E433" s="1">
        <v>44145</v>
      </c>
      <c r="F433" s="1">
        <v>44155</v>
      </c>
      <c r="G433" s="1">
        <v>44172</v>
      </c>
      <c r="H433" s="13">
        <f>Orders[[#This Row],[DeliveryDate]]-Orders[[#This Row],[OrderDate]]</f>
        <v>27</v>
      </c>
      <c r="I433" t="s">
        <v>3</v>
      </c>
      <c r="J433" t="str">
        <f>_xlfn.XLOOKUP(Orders[[#This Row],[_SalesRepID]],'Sales team'!A:A,'Sales team'!B:B)</f>
        <v>Douglas Tucker</v>
      </c>
      <c r="K433">
        <v>23</v>
      </c>
      <c r="L433">
        <v>33</v>
      </c>
      <c r="M433">
        <v>193</v>
      </c>
      <c r="N433" t="str">
        <f>_xlfn.XLOOKUP(Orders[[#This Row],[_ProductID]],Products!A:A,Products!C:C)</f>
        <v>Home décor</v>
      </c>
      <c r="O433">
        <v>35</v>
      </c>
      <c r="P433">
        <v>0.05</v>
      </c>
      <c r="Q433" s="2">
        <v>3711.8</v>
      </c>
      <c r="R433" s="2">
        <v>2598.2599999999998</v>
      </c>
      <c r="S433" s="2">
        <v>17631.05</v>
      </c>
      <c r="T433" s="2">
        <v>4639.75</v>
      </c>
    </row>
    <row r="434" spans="1:20" x14ac:dyDescent="0.25">
      <c r="A434" t="s">
        <v>7561</v>
      </c>
      <c r="B434" t="s">
        <v>5</v>
      </c>
      <c r="C434" t="s">
        <v>46</v>
      </c>
      <c r="D434" s="1">
        <v>44000</v>
      </c>
      <c r="E434" s="1">
        <v>44144</v>
      </c>
      <c r="F434" s="1">
        <v>44160</v>
      </c>
      <c r="G434" s="1">
        <v>44158</v>
      </c>
      <c r="H434" s="13">
        <f>Orders[[#This Row],[DeliveryDate]]-Orders[[#This Row],[OrderDate]]</f>
        <v>14</v>
      </c>
      <c r="I434" t="s">
        <v>3</v>
      </c>
      <c r="J434" t="str">
        <f>_xlfn.XLOOKUP(Orders[[#This Row],[_SalesRepID]],'Sales team'!A:A,'Sales team'!B:B)</f>
        <v>Shawn Wallace</v>
      </c>
      <c r="K434">
        <v>18</v>
      </c>
      <c r="L434">
        <v>40</v>
      </c>
      <c r="M434">
        <v>80</v>
      </c>
      <c r="N434" t="str">
        <f>_xlfn.XLOOKUP(Orders[[#This Row],[_ProductID]],Products!A:A,Products!C:C)</f>
        <v>Kitchen &amp; Dining</v>
      </c>
      <c r="O434">
        <v>1</v>
      </c>
      <c r="P434">
        <v>0.2</v>
      </c>
      <c r="Q434" s="2">
        <v>194.3</v>
      </c>
      <c r="R434" s="2">
        <v>108.80800000000002</v>
      </c>
      <c r="S434" s="2">
        <v>1088.0800000000002</v>
      </c>
      <c r="T434" s="2">
        <v>326.42399999999998</v>
      </c>
    </row>
    <row r="435" spans="1:20" x14ac:dyDescent="0.25">
      <c r="A435" t="s">
        <v>7562</v>
      </c>
      <c r="B435" t="s">
        <v>1</v>
      </c>
      <c r="C435" t="s">
        <v>13</v>
      </c>
      <c r="D435" s="1">
        <v>44100</v>
      </c>
      <c r="E435" s="1">
        <v>44144</v>
      </c>
      <c r="F435" s="1">
        <v>44149</v>
      </c>
      <c r="G435" s="1">
        <v>44159</v>
      </c>
      <c r="H435" s="13">
        <f>Orders[[#This Row],[DeliveryDate]]-Orders[[#This Row],[OrderDate]]</f>
        <v>15</v>
      </c>
      <c r="I435" t="s">
        <v>3</v>
      </c>
      <c r="J435" t="str">
        <f>_xlfn.XLOOKUP(Orders[[#This Row],[_SalesRepID]],'Sales team'!A:A,'Sales team'!B:B)</f>
        <v>Shawn Cook</v>
      </c>
      <c r="K435">
        <v>7</v>
      </c>
      <c r="L435">
        <v>47</v>
      </c>
      <c r="M435">
        <v>278</v>
      </c>
      <c r="N435" t="str">
        <f>_xlfn.XLOOKUP(Orders[[#This Row],[_ProductID]],Products!A:A,Products!C:C)</f>
        <v>Kitchen &amp; Dining</v>
      </c>
      <c r="O435">
        <v>8</v>
      </c>
      <c r="P435">
        <v>0.1</v>
      </c>
      <c r="Q435" s="2">
        <v>2673.3</v>
      </c>
      <c r="R435" s="2">
        <v>1229.7180000000001</v>
      </c>
      <c r="S435" s="2">
        <v>7217.9100000000008</v>
      </c>
      <c r="T435" s="2">
        <v>3528.7560000000003</v>
      </c>
    </row>
    <row r="436" spans="1:20" x14ac:dyDescent="0.25">
      <c r="A436" t="s">
        <v>7563</v>
      </c>
      <c r="B436" t="s">
        <v>5</v>
      </c>
      <c r="C436" t="s">
        <v>6</v>
      </c>
      <c r="D436" s="1">
        <v>44100</v>
      </c>
      <c r="E436" s="1">
        <v>44144</v>
      </c>
      <c r="F436" s="1">
        <v>44161</v>
      </c>
      <c r="G436" s="1">
        <v>44158</v>
      </c>
      <c r="H436" s="13">
        <f>Orders[[#This Row],[DeliveryDate]]-Orders[[#This Row],[OrderDate]]</f>
        <v>14</v>
      </c>
      <c r="I436" t="s">
        <v>3</v>
      </c>
      <c r="J436" t="str">
        <f>_xlfn.XLOOKUP(Orders[[#This Row],[_SalesRepID]],'Sales team'!A:A,'Sales team'!B:B)</f>
        <v>Anthony Torres</v>
      </c>
      <c r="K436">
        <v>20</v>
      </c>
      <c r="L436">
        <v>18</v>
      </c>
      <c r="M436">
        <v>190</v>
      </c>
      <c r="N436" t="str">
        <f>_xlfn.XLOOKUP(Orders[[#This Row],[_ProductID]],Products!A:A,Products!C:C)</f>
        <v>Kitchen &amp; Dining</v>
      </c>
      <c r="O436">
        <v>8</v>
      </c>
      <c r="P436">
        <v>0.1</v>
      </c>
      <c r="Q436" s="2">
        <v>938</v>
      </c>
      <c r="R436" s="2">
        <v>665.98</v>
      </c>
      <c r="S436" s="2">
        <v>3376.8</v>
      </c>
      <c r="T436" s="2">
        <v>712.88000000000011</v>
      </c>
    </row>
    <row r="437" spans="1:20" x14ac:dyDescent="0.25">
      <c r="A437" t="s">
        <v>7564</v>
      </c>
      <c r="B437" t="s">
        <v>1</v>
      </c>
      <c r="C437" t="s">
        <v>15</v>
      </c>
      <c r="D437" s="1">
        <v>44000</v>
      </c>
      <c r="E437" s="1">
        <v>44144</v>
      </c>
      <c r="F437" s="1">
        <v>44148</v>
      </c>
      <c r="G437" s="1">
        <v>44147</v>
      </c>
      <c r="H437" s="13">
        <f>Orders[[#This Row],[DeliveryDate]]-Orders[[#This Row],[OrderDate]]</f>
        <v>3</v>
      </c>
      <c r="I437" t="s">
        <v>3</v>
      </c>
      <c r="J437" t="str">
        <f>_xlfn.XLOOKUP(Orders[[#This Row],[_SalesRepID]],'Sales team'!A:A,'Sales team'!B:B)</f>
        <v>Joshua Ryan</v>
      </c>
      <c r="K437">
        <v>9</v>
      </c>
      <c r="L437">
        <v>5</v>
      </c>
      <c r="M437">
        <v>11</v>
      </c>
      <c r="N437" t="str">
        <f>_xlfn.XLOOKUP(Orders[[#This Row],[_ProductID]],Products!A:A,Products!C:C)</f>
        <v>Home décor</v>
      </c>
      <c r="O437">
        <v>40</v>
      </c>
      <c r="P437">
        <v>0.3</v>
      </c>
      <c r="Q437" s="2">
        <v>2606.3000000000002</v>
      </c>
      <c r="R437" s="2">
        <v>1668.0320000000002</v>
      </c>
      <c r="S437" s="2">
        <v>3648.82</v>
      </c>
      <c r="T437" s="2">
        <v>312.75599999999986</v>
      </c>
    </row>
    <row r="438" spans="1:20" x14ac:dyDescent="0.25">
      <c r="A438" t="s">
        <v>7565</v>
      </c>
      <c r="B438" t="s">
        <v>5</v>
      </c>
      <c r="C438" t="s">
        <v>6</v>
      </c>
      <c r="D438" s="1">
        <v>44000</v>
      </c>
      <c r="E438" s="1">
        <v>44144</v>
      </c>
      <c r="F438" s="1">
        <v>44163</v>
      </c>
      <c r="G438" s="1">
        <v>44153</v>
      </c>
      <c r="H438" s="13">
        <f>Orders[[#This Row],[DeliveryDate]]-Orders[[#This Row],[OrderDate]]</f>
        <v>9</v>
      </c>
      <c r="I438" t="s">
        <v>3</v>
      </c>
      <c r="J438" t="str">
        <f>_xlfn.XLOOKUP(Orders[[#This Row],[_SalesRepID]],'Sales team'!A:A,'Sales team'!B:B)</f>
        <v>Paul Holmes</v>
      </c>
      <c r="K438">
        <v>14</v>
      </c>
      <c r="L438">
        <v>30</v>
      </c>
      <c r="M438">
        <v>111</v>
      </c>
      <c r="N438" t="str">
        <f>_xlfn.XLOOKUP(Orders[[#This Row],[_ProductID]],Products!A:A,Products!C:C)</f>
        <v>Outdoor</v>
      </c>
      <c r="O438">
        <v>10</v>
      </c>
      <c r="P438">
        <v>0.05</v>
      </c>
      <c r="Q438" s="2">
        <v>1025.1000000000001</v>
      </c>
      <c r="R438" s="2">
        <v>871.33500000000004</v>
      </c>
      <c r="S438" s="2">
        <v>6816.915</v>
      </c>
      <c r="T438" s="2">
        <v>717.56999999999971</v>
      </c>
    </row>
    <row r="439" spans="1:20" x14ac:dyDescent="0.25">
      <c r="A439" t="s">
        <v>7566</v>
      </c>
      <c r="B439" t="s">
        <v>1</v>
      </c>
      <c r="C439" t="s">
        <v>6</v>
      </c>
      <c r="D439" s="1">
        <v>44100</v>
      </c>
      <c r="E439" s="1">
        <v>44144</v>
      </c>
      <c r="F439" s="1">
        <v>44147</v>
      </c>
      <c r="G439" s="1">
        <v>44169</v>
      </c>
      <c r="H439" s="13">
        <f>Orders[[#This Row],[DeliveryDate]]-Orders[[#This Row],[OrderDate]]</f>
        <v>25</v>
      </c>
      <c r="I439" t="s">
        <v>3</v>
      </c>
      <c r="J439" t="str">
        <f>_xlfn.XLOOKUP(Orders[[#This Row],[_SalesRepID]],'Sales team'!A:A,'Sales team'!B:B)</f>
        <v>Joshua Bennett</v>
      </c>
      <c r="K439">
        <v>6</v>
      </c>
      <c r="L439">
        <v>45</v>
      </c>
      <c r="M439">
        <v>181</v>
      </c>
      <c r="N439" t="str">
        <f>_xlfn.XLOOKUP(Orders[[#This Row],[_ProductID]],Products!A:A,Products!C:C)</f>
        <v>Home décor</v>
      </c>
      <c r="O439">
        <v>31</v>
      </c>
      <c r="P439">
        <v>0.05</v>
      </c>
      <c r="Q439" s="2">
        <v>247.9</v>
      </c>
      <c r="R439" s="2">
        <v>143.78199999999998</v>
      </c>
      <c r="S439" s="2">
        <v>1884.04</v>
      </c>
      <c r="T439" s="2">
        <v>733.78400000000011</v>
      </c>
    </row>
    <row r="440" spans="1:20" x14ac:dyDescent="0.25">
      <c r="A440" t="s">
        <v>7567</v>
      </c>
      <c r="B440" t="s">
        <v>8</v>
      </c>
      <c r="C440" t="s">
        <v>2</v>
      </c>
      <c r="D440" s="1">
        <v>44000</v>
      </c>
      <c r="E440" s="1">
        <v>44144</v>
      </c>
      <c r="F440" s="1">
        <v>44156</v>
      </c>
      <c r="G440" s="1">
        <v>44172</v>
      </c>
      <c r="H440" s="13">
        <f>Orders[[#This Row],[DeliveryDate]]-Orders[[#This Row],[OrderDate]]</f>
        <v>28</v>
      </c>
      <c r="I440" t="s">
        <v>3</v>
      </c>
      <c r="J440" t="str">
        <f>_xlfn.XLOOKUP(Orders[[#This Row],[_SalesRepID]],'Sales team'!A:A,'Sales team'!B:B)</f>
        <v>Samuel Fowler</v>
      </c>
      <c r="K440">
        <v>21</v>
      </c>
      <c r="L440">
        <v>36</v>
      </c>
      <c r="M440">
        <v>218</v>
      </c>
      <c r="N440" t="str">
        <f>_xlfn.XLOOKUP(Orders[[#This Row],[_ProductID]],Products!A:A,Products!C:C)</f>
        <v>Home décor</v>
      </c>
      <c r="O440">
        <v>35</v>
      </c>
      <c r="P440">
        <v>0.1</v>
      </c>
      <c r="Q440" s="2">
        <v>1916.2</v>
      </c>
      <c r="R440" s="2">
        <v>1341.34</v>
      </c>
      <c r="S440" s="2">
        <v>13796.640000000001</v>
      </c>
      <c r="T440" s="2">
        <v>3065.9200000000019</v>
      </c>
    </row>
    <row r="441" spans="1:20" x14ac:dyDescent="0.25">
      <c r="A441" t="s">
        <v>7568</v>
      </c>
      <c r="B441" t="s">
        <v>5</v>
      </c>
      <c r="C441" t="s">
        <v>46</v>
      </c>
      <c r="D441" s="1">
        <v>44000</v>
      </c>
      <c r="E441" s="1">
        <v>44144</v>
      </c>
      <c r="F441" s="1">
        <v>44162</v>
      </c>
      <c r="G441" s="1">
        <v>44162</v>
      </c>
      <c r="H441" s="13">
        <f>Orders[[#This Row],[DeliveryDate]]-Orders[[#This Row],[OrderDate]]</f>
        <v>18</v>
      </c>
      <c r="I441" t="s">
        <v>3</v>
      </c>
      <c r="J441" t="str">
        <f>_xlfn.XLOOKUP(Orders[[#This Row],[_SalesRepID]],'Sales team'!A:A,'Sales team'!B:B)</f>
        <v>Nicholas Cunningham</v>
      </c>
      <c r="K441">
        <v>19</v>
      </c>
      <c r="L441">
        <v>23</v>
      </c>
      <c r="M441">
        <v>75</v>
      </c>
      <c r="N441" t="str">
        <f>_xlfn.XLOOKUP(Orders[[#This Row],[_ProductID]],Products!A:A,Products!C:C)</f>
        <v>Furniture</v>
      </c>
      <c r="O441">
        <v>19</v>
      </c>
      <c r="P441">
        <v>0.05</v>
      </c>
      <c r="Q441" s="2">
        <v>1721.9</v>
      </c>
      <c r="R441" s="2">
        <v>1084.797</v>
      </c>
      <c r="S441" s="2">
        <v>6543.22</v>
      </c>
      <c r="T441" s="2">
        <v>2204.0320000000002</v>
      </c>
    </row>
    <row r="442" spans="1:20" x14ac:dyDescent="0.25">
      <c r="A442" t="s">
        <v>7569</v>
      </c>
      <c r="B442" t="s">
        <v>1</v>
      </c>
      <c r="C442" t="s">
        <v>13</v>
      </c>
      <c r="D442" s="1">
        <v>44000</v>
      </c>
      <c r="E442" s="1">
        <v>44144</v>
      </c>
      <c r="F442" s="1">
        <v>44172</v>
      </c>
      <c r="G442" s="1">
        <v>44151</v>
      </c>
      <c r="H442" s="13">
        <f>Orders[[#This Row],[DeliveryDate]]-Orders[[#This Row],[OrderDate]]</f>
        <v>7</v>
      </c>
      <c r="I442" t="s">
        <v>3</v>
      </c>
      <c r="J442" t="str">
        <f>_xlfn.XLOOKUP(Orders[[#This Row],[_SalesRepID]],'Sales team'!A:A,'Sales team'!B:B)</f>
        <v>Joshua Bennett</v>
      </c>
      <c r="K442">
        <v>6</v>
      </c>
      <c r="L442">
        <v>22</v>
      </c>
      <c r="M442">
        <v>299</v>
      </c>
      <c r="N442" t="str">
        <f>_xlfn.XLOOKUP(Orders[[#This Row],[_ProductID]],Products!A:A,Products!C:C)</f>
        <v>Electronics</v>
      </c>
      <c r="O442">
        <v>6</v>
      </c>
      <c r="P442">
        <v>0.15</v>
      </c>
      <c r="Q442" s="2">
        <v>1038.5</v>
      </c>
      <c r="R442" s="2">
        <v>726.94999999999993</v>
      </c>
      <c r="S442" s="2">
        <v>7061.8</v>
      </c>
      <c r="T442" s="2">
        <v>1246.2000000000007</v>
      </c>
    </row>
    <row r="443" spans="1:20" x14ac:dyDescent="0.25">
      <c r="A443" t="s">
        <v>7553</v>
      </c>
      <c r="B443" t="s">
        <v>10</v>
      </c>
      <c r="C443" t="s">
        <v>6</v>
      </c>
      <c r="D443" s="1">
        <v>44000</v>
      </c>
      <c r="E443" s="1">
        <v>44143</v>
      </c>
      <c r="F443" s="1">
        <v>44147</v>
      </c>
      <c r="G443" s="1">
        <v>44153</v>
      </c>
      <c r="H443" s="13">
        <f>Orders[[#This Row],[DeliveryDate]]-Orders[[#This Row],[OrderDate]]</f>
        <v>10</v>
      </c>
      <c r="I443" t="s">
        <v>3</v>
      </c>
      <c r="J443" t="str">
        <f>_xlfn.XLOOKUP(Orders[[#This Row],[_SalesRepID]],'Sales team'!A:A,'Sales team'!B:B)</f>
        <v>Carlos Miller</v>
      </c>
      <c r="K443">
        <v>28</v>
      </c>
      <c r="L443">
        <v>25</v>
      </c>
      <c r="M443">
        <v>88</v>
      </c>
      <c r="N443" t="str">
        <f>_xlfn.XLOOKUP(Orders[[#This Row],[_ProductID]],Products!A:A,Products!C:C)</f>
        <v>Electronics</v>
      </c>
      <c r="O443">
        <v>25</v>
      </c>
      <c r="P443">
        <v>7.4999999999999997E-2</v>
      </c>
      <c r="Q443" s="2">
        <v>911.2</v>
      </c>
      <c r="R443" s="2">
        <v>446.488</v>
      </c>
      <c r="S443" s="2">
        <v>1685.7200000000003</v>
      </c>
      <c r="T443" s="2">
        <v>792.74400000000026</v>
      </c>
    </row>
    <row r="444" spans="1:20" x14ac:dyDescent="0.25">
      <c r="A444" t="s">
        <v>7554</v>
      </c>
      <c r="B444" t="s">
        <v>5</v>
      </c>
      <c r="C444" t="s">
        <v>25</v>
      </c>
      <c r="D444" s="1">
        <v>44000</v>
      </c>
      <c r="E444" s="1">
        <v>44143</v>
      </c>
      <c r="F444" s="1">
        <v>44169</v>
      </c>
      <c r="G444" s="1">
        <v>44146</v>
      </c>
      <c r="H444" s="13">
        <f>Orders[[#This Row],[DeliveryDate]]-Orders[[#This Row],[OrderDate]]</f>
        <v>3</v>
      </c>
      <c r="I444" t="s">
        <v>3</v>
      </c>
      <c r="J444" t="str">
        <f>_xlfn.XLOOKUP(Orders[[#This Row],[_SalesRepID]],'Sales team'!A:A,'Sales team'!B:B)</f>
        <v>Anthony Berry</v>
      </c>
      <c r="K444">
        <v>16</v>
      </c>
      <c r="L444">
        <v>28</v>
      </c>
      <c r="M444">
        <v>345</v>
      </c>
      <c r="N444" t="str">
        <f>_xlfn.XLOOKUP(Orders[[#This Row],[_ProductID]],Products!A:A,Products!C:C)</f>
        <v>Home décor</v>
      </c>
      <c r="O444">
        <v>46</v>
      </c>
      <c r="P444">
        <v>0.1</v>
      </c>
      <c r="Q444" s="2">
        <v>1748.7</v>
      </c>
      <c r="R444" s="2">
        <v>1206.6029999999998</v>
      </c>
      <c r="S444" s="2">
        <v>12590.640000000001</v>
      </c>
      <c r="T444" s="2">
        <v>2937.8160000000025</v>
      </c>
    </row>
    <row r="445" spans="1:20" x14ac:dyDescent="0.25">
      <c r="A445" t="s">
        <v>7555</v>
      </c>
      <c r="B445" t="s">
        <v>1</v>
      </c>
      <c r="C445" t="s">
        <v>13</v>
      </c>
      <c r="D445" s="1">
        <v>44000</v>
      </c>
      <c r="E445" s="1">
        <v>44143</v>
      </c>
      <c r="F445" s="1">
        <v>44152</v>
      </c>
      <c r="G445" s="1">
        <v>44152</v>
      </c>
      <c r="H445" s="13">
        <f>Orders[[#This Row],[DeliveryDate]]-Orders[[#This Row],[OrderDate]]</f>
        <v>9</v>
      </c>
      <c r="I445" t="s">
        <v>3</v>
      </c>
      <c r="J445" t="str">
        <f>_xlfn.XLOOKUP(Orders[[#This Row],[_SalesRepID]],'Sales team'!A:A,'Sales team'!B:B)</f>
        <v>Joshua Bennett</v>
      </c>
      <c r="K445">
        <v>6</v>
      </c>
      <c r="L445">
        <v>49</v>
      </c>
      <c r="M445">
        <v>264</v>
      </c>
      <c r="N445" t="str">
        <f>_xlfn.XLOOKUP(Orders[[#This Row],[_ProductID]],Products!A:A,Products!C:C)</f>
        <v>Home décor</v>
      </c>
      <c r="O445">
        <v>14</v>
      </c>
      <c r="P445">
        <v>0.05</v>
      </c>
      <c r="Q445" s="2">
        <v>1252.9000000000001</v>
      </c>
      <c r="R445" s="2">
        <v>764.26900000000001</v>
      </c>
      <c r="S445" s="2">
        <v>3570.7649999999999</v>
      </c>
      <c r="T445" s="2">
        <v>1277.9580000000001</v>
      </c>
    </row>
    <row r="446" spans="1:20" x14ac:dyDescent="0.25">
      <c r="A446" t="s">
        <v>7556</v>
      </c>
      <c r="B446" t="s">
        <v>8</v>
      </c>
      <c r="C446" t="s">
        <v>2</v>
      </c>
      <c r="D446" s="1">
        <v>44000</v>
      </c>
      <c r="E446" s="1">
        <v>44143</v>
      </c>
      <c r="F446" s="1">
        <v>44169</v>
      </c>
      <c r="G446" s="1">
        <v>44155</v>
      </c>
      <c r="H446" s="13">
        <f>Orders[[#This Row],[DeliveryDate]]-Orders[[#This Row],[OrderDate]]</f>
        <v>12</v>
      </c>
      <c r="I446" t="s">
        <v>3</v>
      </c>
      <c r="J446" t="str">
        <f>_xlfn.XLOOKUP(Orders[[#This Row],[_SalesRepID]],'Sales team'!A:A,'Sales team'!B:B)</f>
        <v>Samuel Fowler</v>
      </c>
      <c r="K446">
        <v>21</v>
      </c>
      <c r="L446">
        <v>12</v>
      </c>
      <c r="M446">
        <v>254</v>
      </c>
      <c r="N446" t="str">
        <f>_xlfn.XLOOKUP(Orders[[#This Row],[_ProductID]],Products!A:A,Products!C:C)</f>
        <v>Home décor</v>
      </c>
      <c r="O446">
        <v>24</v>
      </c>
      <c r="P446">
        <v>0.4</v>
      </c>
      <c r="Q446" s="2">
        <v>3886</v>
      </c>
      <c r="R446" s="2">
        <v>2914.5</v>
      </c>
      <c r="S446" s="2">
        <v>11658</v>
      </c>
      <c r="T446" s="2">
        <v>-2914.5</v>
      </c>
    </row>
    <row r="447" spans="1:20" x14ac:dyDescent="0.25">
      <c r="A447" t="s">
        <v>7557</v>
      </c>
      <c r="B447" t="s">
        <v>8</v>
      </c>
      <c r="C447" t="s">
        <v>15</v>
      </c>
      <c r="D447" s="1">
        <v>44000</v>
      </c>
      <c r="E447" s="1">
        <v>44143</v>
      </c>
      <c r="F447" s="1">
        <v>44159</v>
      </c>
      <c r="G447" s="1">
        <v>44154</v>
      </c>
      <c r="H447" s="13">
        <f>Orders[[#This Row],[DeliveryDate]]-Orders[[#This Row],[OrderDate]]</f>
        <v>11</v>
      </c>
      <c r="I447" t="s">
        <v>3</v>
      </c>
      <c r="J447" t="str">
        <f>_xlfn.XLOOKUP(Orders[[#This Row],[_SalesRepID]],'Sales team'!A:A,'Sales team'!B:B)</f>
        <v>Douglas Tucker</v>
      </c>
      <c r="K447">
        <v>23</v>
      </c>
      <c r="L447">
        <v>29</v>
      </c>
      <c r="M447">
        <v>12</v>
      </c>
      <c r="N447" t="str">
        <f>_xlfn.XLOOKUP(Orders[[#This Row],[_ProductID]],Products!A:A,Products!C:C)</f>
        <v>Home décor</v>
      </c>
      <c r="O447">
        <v>39</v>
      </c>
      <c r="P447">
        <v>0.15</v>
      </c>
      <c r="Q447" s="2">
        <v>984.9</v>
      </c>
      <c r="R447" s="2">
        <v>827.31599999999992</v>
      </c>
      <c r="S447" s="2">
        <v>5022.99</v>
      </c>
      <c r="T447" s="2">
        <v>59.094000000000051</v>
      </c>
    </row>
    <row r="448" spans="1:20" x14ac:dyDescent="0.25">
      <c r="A448" t="s">
        <v>7558</v>
      </c>
      <c r="B448" t="s">
        <v>5</v>
      </c>
      <c r="C448" t="s">
        <v>2</v>
      </c>
      <c r="D448" s="1">
        <v>44000</v>
      </c>
      <c r="E448" s="1">
        <v>44143</v>
      </c>
      <c r="F448" s="1">
        <v>44158</v>
      </c>
      <c r="G448" s="1">
        <v>44145</v>
      </c>
      <c r="H448" s="13">
        <f>Orders[[#This Row],[DeliveryDate]]-Orders[[#This Row],[OrderDate]]</f>
        <v>2</v>
      </c>
      <c r="I448" t="s">
        <v>3</v>
      </c>
      <c r="J448" t="str">
        <f>_xlfn.XLOOKUP(Orders[[#This Row],[_SalesRepID]],'Sales team'!A:A,'Sales team'!B:B)</f>
        <v>Anthony Torres</v>
      </c>
      <c r="K448">
        <v>20</v>
      </c>
      <c r="L448">
        <v>9</v>
      </c>
      <c r="M448">
        <v>245</v>
      </c>
      <c r="N448" t="str">
        <f>_xlfn.XLOOKUP(Orders[[#This Row],[_ProductID]],Products!A:A,Products!C:C)</f>
        <v>Home décor</v>
      </c>
      <c r="O448">
        <v>32</v>
      </c>
      <c r="P448">
        <v>0.05</v>
      </c>
      <c r="Q448" s="2">
        <v>1098.8</v>
      </c>
      <c r="R448" s="2">
        <v>846.07600000000002</v>
      </c>
      <c r="S448" s="2">
        <v>4175.4399999999996</v>
      </c>
      <c r="T448" s="2">
        <v>791.13599999999951</v>
      </c>
    </row>
    <row r="449" spans="1:20" x14ac:dyDescent="0.25">
      <c r="A449" t="s">
        <v>7559</v>
      </c>
      <c r="B449" t="s">
        <v>1</v>
      </c>
      <c r="C449" t="s">
        <v>6</v>
      </c>
      <c r="D449" s="1">
        <v>44000</v>
      </c>
      <c r="E449" s="1">
        <v>44143</v>
      </c>
      <c r="F449" s="1">
        <v>44151</v>
      </c>
      <c r="G449" s="1">
        <v>44153</v>
      </c>
      <c r="H449" s="13">
        <f>Orders[[#This Row],[DeliveryDate]]-Orders[[#This Row],[OrderDate]]</f>
        <v>10</v>
      </c>
      <c r="I449" t="s">
        <v>3</v>
      </c>
      <c r="J449" t="str">
        <f>_xlfn.XLOOKUP(Orders[[#This Row],[_SalesRepID]],'Sales team'!A:A,'Sales team'!B:B)</f>
        <v>Jerry Green</v>
      </c>
      <c r="K449">
        <v>3</v>
      </c>
      <c r="L449">
        <v>36</v>
      </c>
      <c r="M449">
        <v>170</v>
      </c>
      <c r="N449" t="str">
        <f>_xlfn.XLOOKUP(Orders[[#This Row],[_ProductID]],Products!A:A,Products!C:C)</f>
        <v>Electronics</v>
      </c>
      <c r="O449">
        <v>28</v>
      </c>
      <c r="P449">
        <v>0.15</v>
      </c>
      <c r="Q449" s="2">
        <v>1132.3</v>
      </c>
      <c r="R449" s="2">
        <v>928.48599999999988</v>
      </c>
      <c r="S449" s="2">
        <v>6737.1849999999995</v>
      </c>
      <c r="T449" s="2">
        <v>237.78300000000036</v>
      </c>
    </row>
    <row r="450" spans="1:20" x14ac:dyDescent="0.25">
      <c r="A450" t="s">
        <v>7560</v>
      </c>
      <c r="B450" t="s">
        <v>5</v>
      </c>
      <c r="C450" t="s">
        <v>25</v>
      </c>
      <c r="D450" s="1">
        <v>44000</v>
      </c>
      <c r="E450" s="1">
        <v>44143</v>
      </c>
      <c r="F450" s="1">
        <v>44153</v>
      </c>
      <c r="G450" s="1">
        <v>44152</v>
      </c>
      <c r="H450" s="13">
        <f>Orders[[#This Row],[DeliveryDate]]-Orders[[#This Row],[OrderDate]]</f>
        <v>9</v>
      </c>
      <c r="I450" t="s">
        <v>3</v>
      </c>
      <c r="J450" t="str">
        <f>_xlfn.XLOOKUP(Orders[[#This Row],[_SalesRepID]],'Sales team'!A:A,'Sales team'!B:B)</f>
        <v>Paul Holmes</v>
      </c>
      <c r="K450">
        <v>14</v>
      </c>
      <c r="L450">
        <v>24</v>
      </c>
      <c r="M450">
        <v>337</v>
      </c>
      <c r="N450" t="str">
        <f>_xlfn.XLOOKUP(Orders[[#This Row],[_ProductID]],Products!A:A,Products!C:C)</f>
        <v>Home décor</v>
      </c>
      <c r="O450">
        <v>27</v>
      </c>
      <c r="P450">
        <v>0.1</v>
      </c>
      <c r="Q450" s="2">
        <v>5239.4000000000005</v>
      </c>
      <c r="R450" s="2">
        <v>3824.7620000000002</v>
      </c>
      <c r="S450" s="2">
        <v>23577.300000000003</v>
      </c>
      <c r="T450" s="2">
        <v>4453.4900000000016</v>
      </c>
    </row>
    <row r="451" spans="1:20" x14ac:dyDescent="0.25">
      <c r="A451" t="s">
        <v>7548</v>
      </c>
      <c r="B451" t="s">
        <v>8</v>
      </c>
      <c r="C451" t="s">
        <v>13</v>
      </c>
      <c r="D451" s="1">
        <v>44000</v>
      </c>
      <c r="E451" s="1">
        <v>44142</v>
      </c>
      <c r="F451" s="1">
        <v>44144</v>
      </c>
      <c r="G451" s="1">
        <v>44161</v>
      </c>
      <c r="H451" s="13">
        <f>Orders[[#This Row],[DeliveryDate]]-Orders[[#This Row],[OrderDate]]</f>
        <v>19</v>
      </c>
      <c r="I451" t="s">
        <v>3</v>
      </c>
      <c r="J451" t="str">
        <f>_xlfn.XLOOKUP(Orders[[#This Row],[_SalesRepID]],'Sales team'!A:A,'Sales team'!B:B)</f>
        <v>Joe Price</v>
      </c>
      <c r="K451">
        <v>22</v>
      </c>
      <c r="L451">
        <v>47</v>
      </c>
      <c r="M451">
        <v>306</v>
      </c>
      <c r="N451" t="str">
        <f>_xlfn.XLOOKUP(Orders[[#This Row],[_ProductID]],Products!A:A,Products!C:C)</f>
        <v>Furniture</v>
      </c>
      <c r="O451">
        <v>42</v>
      </c>
      <c r="P451">
        <v>0.05</v>
      </c>
      <c r="Q451" s="2">
        <v>1078.7</v>
      </c>
      <c r="R451" s="2">
        <v>701.15500000000009</v>
      </c>
      <c r="S451" s="2">
        <v>5123.8249999999998</v>
      </c>
      <c r="T451" s="2">
        <v>1618.0499999999993</v>
      </c>
    </row>
    <row r="452" spans="1:20" x14ac:dyDescent="0.25">
      <c r="A452" t="s">
        <v>7549</v>
      </c>
      <c r="B452" t="s">
        <v>8</v>
      </c>
      <c r="C452" t="s">
        <v>6</v>
      </c>
      <c r="D452" s="1">
        <v>44000</v>
      </c>
      <c r="E452" s="1">
        <v>44142</v>
      </c>
      <c r="F452" s="1">
        <v>44164</v>
      </c>
      <c r="G452" s="1">
        <v>44153</v>
      </c>
      <c r="H452" s="13">
        <f>Orders[[#This Row],[DeliveryDate]]-Orders[[#This Row],[OrderDate]]</f>
        <v>11</v>
      </c>
      <c r="I452" t="s">
        <v>3</v>
      </c>
      <c r="J452" t="str">
        <f>_xlfn.XLOOKUP(Orders[[#This Row],[_SalesRepID]],'Sales team'!A:A,'Sales team'!B:B)</f>
        <v>Roy Rice</v>
      </c>
      <c r="K452">
        <v>24</v>
      </c>
      <c r="L452">
        <v>26</v>
      </c>
      <c r="M452">
        <v>99</v>
      </c>
      <c r="N452" t="str">
        <f>_xlfn.XLOOKUP(Orders[[#This Row],[_ProductID]],Products!A:A,Products!C:C)</f>
        <v>Home décor</v>
      </c>
      <c r="O452">
        <v>27</v>
      </c>
      <c r="P452">
        <v>7.4999999999999997E-2</v>
      </c>
      <c r="Q452" s="2">
        <v>2525.9</v>
      </c>
      <c r="R452" s="2">
        <v>1288.2090000000001</v>
      </c>
      <c r="S452" s="2">
        <v>9345.83</v>
      </c>
      <c r="T452" s="2">
        <v>4192.9939999999997</v>
      </c>
    </row>
    <row r="453" spans="1:20" x14ac:dyDescent="0.25">
      <c r="A453" t="s">
        <v>7550</v>
      </c>
      <c r="B453" t="s">
        <v>5</v>
      </c>
      <c r="C453" t="s">
        <v>6</v>
      </c>
      <c r="D453" s="1">
        <v>44000</v>
      </c>
      <c r="E453" s="1">
        <v>44142</v>
      </c>
      <c r="F453" s="1">
        <v>44150</v>
      </c>
      <c r="G453" s="1">
        <v>44151</v>
      </c>
      <c r="H453" s="13">
        <f>Orders[[#This Row],[DeliveryDate]]-Orders[[#This Row],[OrderDate]]</f>
        <v>9</v>
      </c>
      <c r="I453" t="s">
        <v>3</v>
      </c>
      <c r="J453" t="str">
        <f>_xlfn.XLOOKUP(Orders[[#This Row],[_SalesRepID]],'Sales team'!A:A,'Sales team'!B:B)</f>
        <v>Anthony Berry</v>
      </c>
      <c r="K453">
        <v>16</v>
      </c>
      <c r="L453">
        <v>42</v>
      </c>
      <c r="M453">
        <v>174</v>
      </c>
      <c r="N453" t="str">
        <f>_xlfn.XLOOKUP(Orders[[#This Row],[_ProductID]],Products!A:A,Products!C:C)</f>
        <v>Furniture</v>
      </c>
      <c r="O453">
        <v>5</v>
      </c>
      <c r="P453">
        <v>0.1</v>
      </c>
      <c r="Q453" s="2">
        <v>2385.2000000000003</v>
      </c>
      <c r="R453" s="2">
        <v>1645.788</v>
      </c>
      <c r="S453" s="2">
        <v>4293.3600000000006</v>
      </c>
      <c r="T453" s="2">
        <v>1001.7840000000006</v>
      </c>
    </row>
    <row r="454" spans="1:20" x14ac:dyDescent="0.25">
      <c r="A454" t="s">
        <v>7551</v>
      </c>
      <c r="B454" t="s">
        <v>1</v>
      </c>
      <c r="C454" t="s">
        <v>15</v>
      </c>
      <c r="D454" s="1">
        <v>44100</v>
      </c>
      <c r="E454" s="1">
        <v>44142</v>
      </c>
      <c r="F454" s="1">
        <v>44159</v>
      </c>
      <c r="G454" s="1">
        <v>44167</v>
      </c>
      <c r="H454" s="13">
        <f>Orders[[#This Row],[DeliveryDate]]-Orders[[#This Row],[OrderDate]]</f>
        <v>25</v>
      </c>
      <c r="I454" t="s">
        <v>3</v>
      </c>
      <c r="J454" t="str">
        <f>_xlfn.XLOOKUP(Orders[[#This Row],[_SalesRepID]],'Sales team'!A:A,'Sales team'!B:B)</f>
        <v>Adam Hernandez</v>
      </c>
      <c r="K454">
        <v>1</v>
      </c>
      <c r="L454">
        <v>40</v>
      </c>
      <c r="M454">
        <v>8</v>
      </c>
      <c r="N454" t="str">
        <f>_xlfn.XLOOKUP(Orders[[#This Row],[_ProductID]],Products!A:A,Products!C:C)</f>
        <v>Kitchen &amp; Dining</v>
      </c>
      <c r="O454">
        <v>37</v>
      </c>
      <c r="P454">
        <v>7.4999999999999997E-2</v>
      </c>
      <c r="Q454" s="2">
        <v>201</v>
      </c>
      <c r="R454" s="2">
        <v>168.84</v>
      </c>
      <c r="S454" s="2">
        <v>743.7</v>
      </c>
      <c r="T454" s="2">
        <v>68.340000000000032</v>
      </c>
    </row>
    <row r="455" spans="1:20" x14ac:dyDescent="0.25">
      <c r="A455" t="s">
        <v>7552</v>
      </c>
      <c r="B455" t="s">
        <v>5</v>
      </c>
      <c r="C455" t="s">
        <v>13</v>
      </c>
      <c r="D455" s="1">
        <v>44000</v>
      </c>
      <c r="E455" s="1">
        <v>44142</v>
      </c>
      <c r="F455" s="1">
        <v>44167</v>
      </c>
      <c r="G455" s="1">
        <v>44155</v>
      </c>
      <c r="H455" s="13">
        <f>Orders[[#This Row],[DeliveryDate]]-Orders[[#This Row],[OrderDate]]</f>
        <v>13</v>
      </c>
      <c r="I455" t="s">
        <v>3</v>
      </c>
      <c r="J455" t="str">
        <f>_xlfn.XLOOKUP(Orders[[#This Row],[_SalesRepID]],'Sales team'!A:A,'Sales team'!B:B)</f>
        <v>Shawn Wallace</v>
      </c>
      <c r="K455">
        <v>18</v>
      </c>
      <c r="L455">
        <v>34</v>
      </c>
      <c r="M455">
        <v>304</v>
      </c>
      <c r="N455" t="str">
        <f>_xlfn.XLOOKUP(Orders[[#This Row],[_ProductID]],Products!A:A,Products!C:C)</f>
        <v>Kitchen &amp; Dining</v>
      </c>
      <c r="O455">
        <v>4</v>
      </c>
      <c r="P455">
        <v>0.3</v>
      </c>
      <c r="Q455" s="2">
        <v>1051.9000000000001</v>
      </c>
      <c r="R455" s="2">
        <v>704.77300000000014</v>
      </c>
      <c r="S455" s="2">
        <v>2945.32</v>
      </c>
      <c r="T455" s="2">
        <v>126.22799999999961</v>
      </c>
    </row>
    <row r="456" spans="1:20" x14ac:dyDescent="0.25">
      <c r="A456" t="s">
        <v>7541</v>
      </c>
      <c r="B456" t="s">
        <v>1</v>
      </c>
      <c r="C456" t="s">
        <v>6</v>
      </c>
      <c r="D456" s="1">
        <v>44100</v>
      </c>
      <c r="E456" s="1">
        <v>44141</v>
      </c>
      <c r="F456" s="1">
        <v>44154</v>
      </c>
      <c r="G456" s="1">
        <v>44179</v>
      </c>
      <c r="H456" s="13">
        <f>Orders[[#This Row],[DeliveryDate]]-Orders[[#This Row],[OrderDate]]</f>
        <v>38</v>
      </c>
      <c r="I456" t="s">
        <v>3</v>
      </c>
      <c r="J456" t="str">
        <f>_xlfn.XLOOKUP(Orders[[#This Row],[_SalesRepID]],'Sales team'!A:A,'Sales team'!B:B)</f>
        <v>Joshua Ryan</v>
      </c>
      <c r="K456">
        <v>9</v>
      </c>
      <c r="L456">
        <v>14</v>
      </c>
      <c r="M456">
        <v>174</v>
      </c>
      <c r="N456" t="str">
        <f>_xlfn.XLOOKUP(Orders[[#This Row],[_ProductID]],Products!A:A,Products!C:C)</f>
        <v>Furniture</v>
      </c>
      <c r="O456">
        <v>5</v>
      </c>
      <c r="P456">
        <v>0.05</v>
      </c>
      <c r="Q456" s="2">
        <v>1018.4</v>
      </c>
      <c r="R456" s="2">
        <v>661.96</v>
      </c>
      <c r="S456" s="2">
        <v>2902.4399999999996</v>
      </c>
      <c r="T456" s="2">
        <v>916.55999999999949</v>
      </c>
    </row>
    <row r="457" spans="1:20" x14ac:dyDescent="0.25">
      <c r="A457" t="s">
        <v>7542</v>
      </c>
      <c r="B457" t="s">
        <v>1</v>
      </c>
      <c r="C457" t="s">
        <v>15</v>
      </c>
      <c r="D457" s="1">
        <v>44000</v>
      </c>
      <c r="E457" s="1">
        <v>44141</v>
      </c>
      <c r="F457" s="1">
        <v>44147</v>
      </c>
      <c r="G457" s="1">
        <v>44155</v>
      </c>
      <c r="H457" s="13">
        <f>Orders[[#This Row],[DeliveryDate]]-Orders[[#This Row],[OrderDate]]</f>
        <v>14</v>
      </c>
      <c r="I457" t="s">
        <v>3</v>
      </c>
      <c r="J457" t="str">
        <f>_xlfn.XLOOKUP(Orders[[#This Row],[_SalesRepID]],'Sales team'!A:A,'Sales team'!B:B)</f>
        <v>Chris Armstrong</v>
      </c>
      <c r="K457">
        <v>4</v>
      </c>
      <c r="L457">
        <v>41</v>
      </c>
      <c r="M457">
        <v>3</v>
      </c>
      <c r="N457" t="str">
        <f>_xlfn.XLOOKUP(Orders[[#This Row],[_ProductID]],Products!A:A,Products!C:C)</f>
        <v>Electronics</v>
      </c>
      <c r="O457">
        <v>25</v>
      </c>
      <c r="P457">
        <v>7.4999999999999997E-2</v>
      </c>
      <c r="Q457" s="2">
        <v>3939.6</v>
      </c>
      <c r="R457" s="2">
        <v>1851.6119999999999</v>
      </c>
      <c r="S457" s="2">
        <v>10932.39</v>
      </c>
      <c r="T457" s="2">
        <v>5377.5540000000001</v>
      </c>
    </row>
    <row r="458" spans="1:20" x14ac:dyDescent="0.25">
      <c r="A458" t="s">
        <v>7543</v>
      </c>
      <c r="B458" t="s">
        <v>10</v>
      </c>
      <c r="C458" t="s">
        <v>6</v>
      </c>
      <c r="D458" s="1">
        <v>44000</v>
      </c>
      <c r="E458" s="1">
        <v>44141</v>
      </c>
      <c r="F458" s="1">
        <v>44167</v>
      </c>
      <c r="G458" s="1">
        <v>44159</v>
      </c>
      <c r="H458" s="13">
        <f>Orders[[#This Row],[DeliveryDate]]-Orders[[#This Row],[OrderDate]]</f>
        <v>18</v>
      </c>
      <c r="I458" t="s">
        <v>3</v>
      </c>
      <c r="J458" t="str">
        <f>_xlfn.XLOOKUP(Orders[[#This Row],[_SalesRepID]],'Sales team'!A:A,'Sales team'!B:B)</f>
        <v>Shawn Torres</v>
      </c>
      <c r="K458">
        <v>27</v>
      </c>
      <c r="L458">
        <v>30</v>
      </c>
      <c r="M458">
        <v>171</v>
      </c>
      <c r="N458" t="str">
        <f>_xlfn.XLOOKUP(Orders[[#This Row],[_ProductID]],Products!A:A,Products!C:C)</f>
        <v>Electronics</v>
      </c>
      <c r="O458">
        <v>47</v>
      </c>
      <c r="P458">
        <v>0.05</v>
      </c>
      <c r="Q458" s="2">
        <v>1005</v>
      </c>
      <c r="R458" s="2">
        <v>572.84999999999991</v>
      </c>
      <c r="S458" s="2">
        <v>6683.25</v>
      </c>
      <c r="T458" s="2">
        <v>2673.3000000000006</v>
      </c>
    </row>
    <row r="459" spans="1:20" x14ac:dyDescent="0.25">
      <c r="A459" t="s">
        <v>7544</v>
      </c>
      <c r="B459" t="s">
        <v>1</v>
      </c>
      <c r="C459" t="s">
        <v>13</v>
      </c>
      <c r="D459" s="1">
        <v>44000</v>
      </c>
      <c r="E459" s="1">
        <v>44141</v>
      </c>
      <c r="F459" s="1">
        <v>44159</v>
      </c>
      <c r="G459" s="1">
        <v>44152</v>
      </c>
      <c r="H459" s="13">
        <f>Orders[[#This Row],[DeliveryDate]]-Orders[[#This Row],[OrderDate]]</f>
        <v>11</v>
      </c>
      <c r="I459" t="s">
        <v>3</v>
      </c>
      <c r="J459" t="str">
        <f>_xlfn.XLOOKUP(Orders[[#This Row],[_SalesRepID]],'Sales team'!A:A,'Sales team'!B:B)</f>
        <v>George Lewis</v>
      </c>
      <c r="K459">
        <v>8</v>
      </c>
      <c r="L459">
        <v>26</v>
      </c>
      <c r="M459">
        <v>309</v>
      </c>
      <c r="N459" t="str">
        <f>_xlfn.XLOOKUP(Orders[[#This Row],[_ProductID]],Products!A:A,Products!C:C)</f>
        <v>Home décor</v>
      </c>
      <c r="O459">
        <v>27</v>
      </c>
      <c r="P459">
        <v>0.05</v>
      </c>
      <c r="Q459" s="2">
        <v>1085.4000000000001</v>
      </c>
      <c r="R459" s="2">
        <v>835.75800000000004</v>
      </c>
      <c r="S459" s="2">
        <v>8249.0400000000009</v>
      </c>
      <c r="T459" s="2">
        <v>1562.9760000000006</v>
      </c>
    </row>
    <row r="460" spans="1:20" x14ac:dyDescent="0.25">
      <c r="A460" t="s">
        <v>7545</v>
      </c>
      <c r="B460" t="s">
        <v>1</v>
      </c>
      <c r="C460" t="s">
        <v>2</v>
      </c>
      <c r="D460" s="1">
        <v>44000</v>
      </c>
      <c r="E460" s="1">
        <v>44141</v>
      </c>
      <c r="F460" s="1">
        <v>44161</v>
      </c>
      <c r="G460" s="1">
        <v>44158</v>
      </c>
      <c r="H460" s="13">
        <f>Orders[[#This Row],[DeliveryDate]]-Orders[[#This Row],[OrderDate]]</f>
        <v>17</v>
      </c>
      <c r="I460" t="s">
        <v>3</v>
      </c>
      <c r="J460" t="str">
        <f>_xlfn.XLOOKUP(Orders[[#This Row],[_SalesRepID]],'Sales team'!A:A,'Sales team'!B:B)</f>
        <v>Adam Hernandez</v>
      </c>
      <c r="K460">
        <v>1</v>
      </c>
      <c r="L460">
        <v>29</v>
      </c>
      <c r="M460">
        <v>241</v>
      </c>
      <c r="N460" t="str">
        <f>_xlfn.XLOOKUP(Orders[[#This Row],[_ProductID]],Products!A:A,Products!C:C)</f>
        <v>Furniture</v>
      </c>
      <c r="O460">
        <v>12</v>
      </c>
      <c r="P460">
        <v>0.15</v>
      </c>
      <c r="Q460" s="2">
        <v>3872.6</v>
      </c>
      <c r="R460" s="2">
        <v>2749.5459999999998</v>
      </c>
      <c r="S460" s="2">
        <v>26333.68</v>
      </c>
      <c r="T460" s="2">
        <v>4337.3120000000017</v>
      </c>
    </row>
    <row r="461" spans="1:20" x14ac:dyDescent="0.25">
      <c r="A461" t="s">
        <v>7546</v>
      </c>
      <c r="B461" t="s">
        <v>10</v>
      </c>
      <c r="C461" t="s">
        <v>13</v>
      </c>
      <c r="D461" s="1">
        <v>44000</v>
      </c>
      <c r="E461" s="1">
        <v>44141</v>
      </c>
      <c r="F461" s="1">
        <v>44153</v>
      </c>
      <c r="G461" s="1">
        <v>44148</v>
      </c>
      <c r="H461" s="13">
        <f>Orders[[#This Row],[DeliveryDate]]-Orders[[#This Row],[OrderDate]]</f>
        <v>7</v>
      </c>
      <c r="I461" t="s">
        <v>3</v>
      </c>
      <c r="J461" t="str">
        <f>_xlfn.XLOOKUP(Orders[[#This Row],[_SalesRepID]],'Sales team'!A:A,'Sales team'!B:B)</f>
        <v>Donald Reynolds</v>
      </c>
      <c r="K461">
        <v>26</v>
      </c>
      <c r="L461">
        <v>50</v>
      </c>
      <c r="M461">
        <v>308</v>
      </c>
      <c r="N461" t="str">
        <f>_xlfn.XLOOKUP(Orders[[#This Row],[_ProductID]],Products!A:A,Products!C:C)</f>
        <v>Home décor</v>
      </c>
      <c r="O461">
        <v>33</v>
      </c>
      <c r="P461">
        <v>7.4999999999999997E-2</v>
      </c>
      <c r="Q461" s="2">
        <v>4006.6</v>
      </c>
      <c r="R461" s="2">
        <v>2283.7619999999997</v>
      </c>
      <c r="S461" s="2">
        <v>22236.63</v>
      </c>
      <c r="T461" s="2">
        <v>8534.0580000000027</v>
      </c>
    </row>
    <row r="462" spans="1:20" x14ac:dyDescent="0.25">
      <c r="A462" t="s">
        <v>7547</v>
      </c>
      <c r="B462" t="s">
        <v>1</v>
      </c>
      <c r="C462" t="s">
        <v>15</v>
      </c>
      <c r="D462" s="1">
        <v>44000</v>
      </c>
      <c r="E462" s="1">
        <v>44141</v>
      </c>
      <c r="F462" s="1">
        <v>44148</v>
      </c>
      <c r="G462" s="1">
        <v>44148</v>
      </c>
      <c r="H462" s="13">
        <f>Orders[[#This Row],[DeliveryDate]]-Orders[[#This Row],[OrderDate]]</f>
        <v>7</v>
      </c>
      <c r="I462" t="s">
        <v>3</v>
      </c>
      <c r="J462" t="str">
        <f>_xlfn.XLOOKUP(Orders[[#This Row],[_SalesRepID]],'Sales team'!A:A,'Sales team'!B:B)</f>
        <v>Jerry Green</v>
      </c>
      <c r="K462">
        <v>3</v>
      </c>
      <c r="L462">
        <v>7</v>
      </c>
      <c r="M462">
        <v>36</v>
      </c>
      <c r="N462" t="str">
        <f>_xlfn.XLOOKUP(Orders[[#This Row],[_ProductID]],Products!A:A,Products!C:C)</f>
        <v>Furniture</v>
      </c>
      <c r="O462">
        <v>42</v>
      </c>
      <c r="P462">
        <v>0.05</v>
      </c>
      <c r="Q462" s="2">
        <v>234.5</v>
      </c>
      <c r="R462" s="2">
        <v>126.63000000000001</v>
      </c>
      <c r="S462" s="2">
        <v>1782.1999999999998</v>
      </c>
      <c r="T462" s="2">
        <v>769.15999999999974</v>
      </c>
    </row>
    <row r="463" spans="1:20" x14ac:dyDescent="0.25">
      <c r="A463" t="s">
        <v>7532</v>
      </c>
      <c r="B463" t="s">
        <v>10</v>
      </c>
      <c r="C463" t="s">
        <v>6</v>
      </c>
      <c r="D463" s="1">
        <v>44000</v>
      </c>
      <c r="E463" s="1">
        <v>44140</v>
      </c>
      <c r="F463" s="1">
        <v>44146</v>
      </c>
      <c r="G463" s="1">
        <v>44151</v>
      </c>
      <c r="H463" s="13">
        <f>Orders[[#This Row],[DeliveryDate]]-Orders[[#This Row],[OrderDate]]</f>
        <v>11</v>
      </c>
      <c r="I463" t="s">
        <v>3</v>
      </c>
      <c r="J463" t="str">
        <f>_xlfn.XLOOKUP(Orders[[#This Row],[_SalesRepID]],'Sales team'!A:A,'Sales team'!B:B)</f>
        <v>Shawn Torres</v>
      </c>
      <c r="K463">
        <v>27</v>
      </c>
      <c r="L463">
        <v>45</v>
      </c>
      <c r="M463">
        <v>162</v>
      </c>
      <c r="N463" t="str">
        <f>_xlfn.XLOOKUP(Orders[[#This Row],[_ProductID]],Products!A:A,Products!C:C)</f>
        <v>Electronics</v>
      </c>
      <c r="O463">
        <v>25</v>
      </c>
      <c r="P463">
        <v>0.15</v>
      </c>
      <c r="Q463" s="2">
        <v>3463.9</v>
      </c>
      <c r="R463" s="2">
        <v>2909.6759999999999</v>
      </c>
      <c r="S463" s="2">
        <v>2944.3150000000001</v>
      </c>
      <c r="T463" s="2">
        <v>34.639000000000124</v>
      </c>
    </row>
    <row r="464" spans="1:20" x14ac:dyDescent="0.25">
      <c r="A464" t="s">
        <v>7533</v>
      </c>
      <c r="B464" t="s">
        <v>1</v>
      </c>
      <c r="C464" t="s">
        <v>2</v>
      </c>
      <c r="D464" s="1">
        <v>44000</v>
      </c>
      <c r="E464" s="1">
        <v>44140</v>
      </c>
      <c r="F464" s="1">
        <v>44166</v>
      </c>
      <c r="G464" s="1">
        <v>44151</v>
      </c>
      <c r="H464" s="13">
        <f>Orders[[#This Row],[DeliveryDate]]-Orders[[#This Row],[OrderDate]]</f>
        <v>11</v>
      </c>
      <c r="I464" t="s">
        <v>3</v>
      </c>
      <c r="J464" t="str">
        <f>_xlfn.XLOOKUP(Orders[[#This Row],[_SalesRepID]],'Sales team'!A:A,'Sales team'!B:B)</f>
        <v>Shawn Cook</v>
      </c>
      <c r="K464">
        <v>7</v>
      </c>
      <c r="L464">
        <v>18</v>
      </c>
      <c r="M464">
        <v>231</v>
      </c>
      <c r="N464" t="str">
        <f>_xlfn.XLOOKUP(Orders[[#This Row],[_ProductID]],Products!A:A,Products!C:C)</f>
        <v>Home décor</v>
      </c>
      <c r="O464">
        <v>35</v>
      </c>
      <c r="P464">
        <v>0.05</v>
      </c>
      <c r="Q464" s="2">
        <v>4006.6</v>
      </c>
      <c r="R464" s="2">
        <v>3165.2139999999999</v>
      </c>
      <c r="S464" s="2">
        <v>15225.079999999998</v>
      </c>
      <c r="T464" s="2">
        <v>2564.2239999999983</v>
      </c>
    </row>
    <row r="465" spans="1:20" x14ac:dyDescent="0.25">
      <c r="A465" t="s">
        <v>7534</v>
      </c>
      <c r="B465" t="s">
        <v>8</v>
      </c>
      <c r="C465" t="s">
        <v>13</v>
      </c>
      <c r="D465" s="1">
        <v>44000</v>
      </c>
      <c r="E465" s="1">
        <v>44140</v>
      </c>
      <c r="F465" s="1">
        <v>44157</v>
      </c>
      <c r="G465" s="1">
        <v>44173</v>
      </c>
      <c r="H465" s="13">
        <f>Orders[[#This Row],[DeliveryDate]]-Orders[[#This Row],[OrderDate]]</f>
        <v>33</v>
      </c>
      <c r="I465" t="s">
        <v>3</v>
      </c>
      <c r="J465" t="str">
        <f>_xlfn.XLOOKUP(Orders[[#This Row],[_SalesRepID]],'Sales team'!A:A,'Sales team'!B:B)</f>
        <v>Douglas Tucker</v>
      </c>
      <c r="K465">
        <v>23</v>
      </c>
      <c r="L465">
        <v>6</v>
      </c>
      <c r="M465">
        <v>304</v>
      </c>
      <c r="N465" t="str">
        <f>_xlfn.XLOOKUP(Orders[[#This Row],[_ProductID]],Products!A:A,Products!C:C)</f>
        <v>Furniture</v>
      </c>
      <c r="O465">
        <v>22</v>
      </c>
      <c r="P465">
        <v>7.4999999999999997E-2</v>
      </c>
      <c r="Q465" s="2">
        <v>3959.7000000000003</v>
      </c>
      <c r="R465" s="2">
        <v>1742.268</v>
      </c>
      <c r="S465" s="2">
        <v>10988.167500000001</v>
      </c>
      <c r="T465" s="2">
        <v>5761.3635000000013</v>
      </c>
    </row>
    <row r="466" spans="1:20" x14ac:dyDescent="0.25">
      <c r="A466" t="s">
        <v>7535</v>
      </c>
      <c r="B466" t="s">
        <v>1</v>
      </c>
      <c r="C466" t="s">
        <v>2</v>
      </c>
      <c r="D466" s="1">
        <v>44100</v>
      </c>
      <c r="E466" s="1">
        <v>44140</v>
      </c>
      <c r="F466" s="1">
        <v>44155</v>
      </c>
      <c r="G466" s="1">
        <v>44154</v>
      </c>
      <c r="H466" s="13">
        <f>Orders[[#This Row],[DeliveryDate]]-Orders[[#This Row],[OrderDate]]</f>
        <v>14</v>
      </c>
      <c r="I466" t="s">
        <v>3</v>
      </c>
      <c r="J466" t="str">
        <f>_xlfn.XLOOKUP(Orders[[#This Row],[_SalesRepID]],'Sales team'!A:A,'Sales team'!B:B)</f>
        <v>Joshua Ryan</v>
      </c>
      <c r="K466">
        <v>9</v>
      </c>
      <c r="L466">
        <v>31</v>
      </c>
      <c r="M466">
        <v>234</v>
      </c>
      <c r="N466" t="str">
        <f>_xlfn.XLOOKUP(Orders[[#This Row],[_ProductID]],Products!A:A,Products!C:C)</f>
        <v>Kitchen &amp; Dining</v>
      </c>
      <c r="O466">
        <v>7</v>
      </c>
      <c r="P466">
        <v>7.4999999999999997E-2</v>
      </c>
      <c r="Q466" s="2">
        <v>1822.4</v>
      </c>
      <c r="R466" s="2">
        <v>1221.008</v>
      </c>
      <c r="S466" s="2">
        <v>13485.760000000002</v>
      </c>
      <c r="T466" s="2">
        <v>3717.6960000000017</v>
      </c>
    </row>
    <row r="467" spans="1:20" x14ac:dyDescent="0.25">
      <c r="A467" t="s">
        <v>7536</v>
      </c>
      <c r="B467" t="s">
        <v>8</v>
      </c>
      <c r="C467" t="s">
        <v>25</v>
      </c>
      <c r="D467" s="1">
        <v>44000</v>
      </c>
      <c r="E467" s="1">
        <v>44140</v>
      </c>
      <c r="F467" s="1">
        <v>44148</v>
      </c>
      <c r="G467" s="1">
        <v>44152</v>
      </c>
      <c r="H467" s="13">
        <f>Orders[[#This Row],[DeliveryDate]]-Orders[[#This Row],[OrderDate]]</f>
        <v>12</v>
      </c>
      <c r="I467" t="s">
        <v>3</v>
      </c>
      <c r="J467" t="str">
        <f>_xlfn.XLOOKUP(Orders[[#This Row],[_SalesRepID]],'Sales team'!A:A,'Sales team'!B:B)</f>
        <v>Joe Price</v>
      </c>
      <c r="K467">
        <v>22</v>
      </c>
      <c r="L467">
        <v>8</v>
      </c>
      <c r="M467">
        <v>347</v>
      </c>
      <c r="N467" t="str">
        <f>_xlfn.XLOOKUP(Orders[[#This Row],[_ProductID]],Products!A:A,Products!C:C)</f>
        <v>Home décor</v>
      </c>
      <c r="O467">
        <v>33</v>
      </c>
      <c r="P467">
        <v>7.4999999999999997E-2</v>
      </c>
      <c r="Q467" s="2">
        <v>2311.5</v>
      </c>
      <c r="R467" s="2">
        <v>1525.5900000000001</v>
      </c>
      <c r="S467" s="2">
        <v>14966.962500000001</v>
      </c>
      <c r="T467" s="2">
        <v>4287.8325000000004</v>
      </c>
    </row>
    <row r="468" spans="1:20" x14ac:dyDescent="0.25">
      <c r="A468" t="s">
        <v>7537</v>
      </c>
      <c r="B468" t="s">
        <v>1</v>
      </c>
      <c r="C468" t="s">
        <v>25</v>
      </c>
      <c r="D468" s="1">
        <v>44000</v>
      </c>
      <c r="E468" s="1">
        <v>44140</v>
      </c>
      <c r="F468" s="1">
        <v>44153</v>
      </c>
      <c r="G468" s="1">
        <v>44154</v>
      </c>
      <c r="H468" s="13">
        <f>Orders[[#This Row],[DeliveryDate]]-Orders[[#This Row],[OrderDate]]</f>
        <v>14</v>
      </c>
      <c r="I468" t="s">
        <v>3</v>
      </c>
      <c r="J468" t="str">
        <f>_xlfn.XLOOKUP(Orders[[#This Row],[_SalesRepID]],'Sales team'!A:A,'Sales team'!B:B)</f>
        <v>George Lewis</v>
      </c>
      <c r="K468">
        <v>8</v>
      </c>
      <c r="L468">
        <v>3</v>
      </c>
      <c r="M468">
        <v>366</v>
      </c>
      <c r="N468" t="str">
        <f>_xlfn.XLOOKUP(Orders[[#This Row],[_ProductID]],Products!A:A,Products!C:C)</f>
        <v>Home décor</v>
      </c>
      <c r="O468">
        <v>35</v>
      </c>
      <c r="P468">
        <v>0.1</v>
      </c>
      <c r="Q468" s="2">
        <v>891.1</v>
      </c>
      <c r="R468" s="2">
        <v>623.77</v>
      </c>
      <c r="S468" s="2">
        <v>5613.93</v>
      </c>
      <c r="T468" s="2">
        <v>1247.5400000000009</v>
      </c>
    </row>
    <row r="469" spans="1:20" x14ac:dyDescent="0.25">
      <c r="A469" t="s">
        <v>7538</v>
      </c>
      <c r="B469" t="s">
        <v>1</v>
      </c>
      <c r="C469" t="s">
        <v>6</v>
      </c>
      <c r="D469" s="1">
        <v>44000</v>
      </c>
      <c r="E469" s="1">
        <v>44140</v>
      </c>
      <c r="F469" s="1">
        <v>44165</v>
      </c>
      <c r="G469" s="1">
        <v>44155</v>
      </c>
      <c r="H469" s="13">
        <f>Orders[[#This Row],[DeliveryDate]]-Orders[[#This Row],[OrderDate]]</f>
        <v>15</v>
      </c>
      <c r="I469" t="s">
        <v>3</v>
      </c>
      <c r="J469" t="str">
        <f>_xlfn.XLOOKUP(Orders[[#This Row],[_SalesRepID]],'Sales team'!A:A,'Sales team'!B:B)</f>
        <v>Carl Nguyen</v>
      </c>
      <c r="K469">
        <v>12</v>
      </c>
      <c r="L469">
        <v>38</v>
      </c>
      <c r="M469">
        <v>126</v>
      </c>
      <c r="N469" t="str">
        <f>_xlfn.XLOOKUP(Orders[[#This Row],[_ProductID]],Products!A:A,Products!C:C)</f>
        <v>Home décor</v>
      </c>
      <c r="O469">
        <v>11</v>
      </c>
      <c r="P469">
        <v>0.05</v>
      </c>
      <c r="Q469" s="2">
        <v>207.70000000000002</v>
      </c>
      <c r="R469" s="2">
        <v>97.619</v>
      </c>
      <c r="S469" s="2">
        <v>789.26</v>
      </c>
      <c r="T469" s="2">
        <v>398.78399999999999</v>
      </c>
    </row>
    <row r="470" spans="1:20" x14ac:dyDescent="0.25">
      <c r="A470" t="s">
        <v>7539</v>
      </c>
      <c r="B470" t="s">
        <v>1</v>
      </c>
      <c r="C470" t="s">
        <v>6</v>
      </c>
      <c r="D470" s="1">
        <v>44000</v>
      </c>
      <c r="E470" s="1">
        <v>44140</v>
      </c>
      <c r="F470" s="1">
        <v>44142</v>
      </c>
      <c r="G470" s="1">
        <v>44146</v>
      </c>
      <c r="H470" s="13">
        <f>Orders[[#This Row],[DeliveryDate]]-Orders[[#This Row],[OrderDate]]</f>
        <v>6</v>
      </c>
      <c r="I470" t="s">
        <v>3</v>
      </c>
      <c r="J470" t="str">
        <f>_xlfn.XLOOKUP(Orders[[#This Row],[_SalesRepID]],'Sales team'!A:A,'Sales team'!B:B)</f>
        <v>Carl Nguyen</v>
      </c>
      <c r="K470">
        <v>12</v>
      </c>
      <c r="L470">
        <v>36</v>
      </c>
      <c r="M470">
        <v>177</v>
      </c>
      <c r="N470" t="str">
        <f>_xlfn.XLOOKUP(Orders[[#This Row],[_ProductID]],Products!A:A,Products!C:C)</f>
        <v>Home décor</v>
      </c>
      <c r="O470">
        <v>39</v>
      </c>
      <c r="P470">
        <v>0.05</v>
      </c>
      <c r="Q470" s="2">
        <v>1279.7</v>
      </c>
      <c r="R470" s="2">
        <v>678.2410000000001</v>
      </c>
      <c r="S470" s="2">
        <v>3647.145</v>
      </c>
      <c r="T470" s="2">
        <v>1612.4219999999996</v>
      </c>
    </row>
    <row r="471" spans="1:20" x14ac:dyDescent="0.25">
      <c r="A471" t="s">
        <v>7540</v>
      </c>
      <c r="B471" t="s">
        <v>1</v>
      </c>
      <c r="C471" t="s">
        <v>6</v>
      </c>
      <c r="D471" s="1">
        <v>44000</v>
      </c>
      <c r="E471" s="1">
        <v>44140</v>
      </c>
      <c r="F471" s="1">
        <v>44145</v>
      </c>
      <c r="G471" s="1">
        <v>44160</v>
      </c>
      <c r="H471" s="13">
        <f>Orders[[#This Row],[DeliveryDate]]-Orders[[#This Row],[OrderDate]]</f>
        <v>20</v>
      </c>
      <c r="I471" t="s">
        <v>3</v>
      </c>
      <c r="J471" t="str">
        <f>_xlfn.XLOOKUP(Orders[[#This Row],[_SalesRepID]],'Sales team'!A:A,'Sales team'!B:B)</f>
        <v>Adam Hernandez</v>
      </c>
      <c r="K471">
        <v>1</v>
      </c>
      <c r="L471">
        <v>2</v>
      </c>
      <c r="M471">
        <v>173</v>
      </c>
      <c r="N471" t="str">
        <f>_xlfn.XLOOKUP(Orders[[#This Row],[_ProductID]],Products!A:A,Products!C:C)</f>
        <v>Electronics</v>
      </c>
      <c r="O471">
        <v>47</v>
      </c>
      <c r="P471">
        <v>0.15</v>
      </c>
      <c r="Q471" s="2">
        <v>227.8</v>
      </c>
      <c r="R471" s="2">
        <v>100.232</v>
      </c>
      <c r="S471" s="2">
        <v>1549.04</v>
      </c>
      <c r="T471" s="2">
        <v>747.18399999999997</v>
      </c>
    </row>
    <row r="472" spans="1:20" x14ac:dyDescent="0.25">
      <c r="A472" t="s">
        <v>7525</v>
      </c>
      <c r="B472" t="s">
        <v>5</v>
      </c>
      <c r="C472" t="s">
        <v>13</v>
      </c>
      <c r="D472" s="1">
        <v>44000</v>
      </c>
      <c r="E472" s="1">
        <v>44139</v>
      </c>
      <c r="F472" s="1">
        <v>44154</v>
      </c>
      <c r="G472" s="1">
        <v>44151</v>
      </c>
      <c r="H472" s="13">
        <f>Orders[[#This Row],[DeliveryDate]]-Orders[[#This Row],[OrderDate]]</f>
        <v>12</v>
      </c>
      <c r="I472" t="s">
        <v>3</v>
      </c>
      <c r="J472" t="str">
        <f>_xlfn.XLOOKUP(Orders[[#This Row],[_SalesRepID]],'Sales team'!A:A,'Sales team'!B:B)</f>
        <v>Paul Holmes</v>
      </c>
      <c r="K472">
        <v>14</v>
      </c>
      <c r="L472">
        <v>19</v>
      </c>
      <c r="M472">
        <v>271</v>
      </c>
      <c r="N472" t="str">
        <f>_xlfn.XLOOKUP(Orders[[#This Row],[_ProductID]],Products!A:A,Products!C:C)</f>
        <v>Electronics</v>
      </c>
      <c r="O472">
        <v>47</v>
      </c>
      <c r="P472">
        <v>0.1</v>
      </c>
      <c r="Q472" s="2">
        <v>167.5</v>
      </c>
      <c r="R472" s="2">
        <v>125.625</v>
      </c>
      <c r="S472" s="2">
        <v>301.5</v>
      </c>
      <c r="T472" s="2">
        <v>50.25</v>
      </c>
    </row>
    <row r="473" spans="1:20" x14ac:dyDescent="0.25">
      <c r="A473" t="s">
        <v>7526</v>
      </c>
      <c r="B473" t="s">
        <v>1</v>
      </c>
      <c r="C473" t="s">
        <v>6</v>
      </c>
      <c r="D473" s="1">
        <v>44000</v>
      </c>
      <c r="E473" s="1">
        <v>44139</v>
      </c>
      <c r="F473" s="1">
        <v>44156</v>
      </c>
      <c r="G473" s="1">
        <v>44147</v>
      </c>
      <c r="H473" s="13">
        <f>Orders[[#This Row],[DeliveryDate]]-Orders[[#This Row],[OrderDate]]</f>
        <v>8</v>
      </c>
      <c r="I473" t="s">
        <v>3</v>
      </c>
      <c r="J473" t="str">
        <f>_xlfn.XLOOKUP(Orders[[#This Row],[_SalesRepID]],'Sales team'!A:A,'Sales team'!B:B)</f>
        <v>Carl Nguyen</v>
      </c>
      <c r="K473">
        <v>12</v>
      </c>
      <c r="L473">
        <v>18</v>
      </c>
      <c r="M473">
        <v>161</v>
      </c>
      <c r="N473" t="str">
        <f>_xlfn.XLOOKUP(Orders[[#This Row],[_ProductID]],Products!A:A,Products!C:C)</f>
        <v>Home décor</v>
      </c>
      <c r="O473">
        <v>40</v>
      </c>
      <c r="P473">
        <v>0.1</v>
      </c>
      <c r="Q473" s="2">
        <v>1139</v>
      </c>
      <c r="R473" s="2">
        <v>455.6</v>
      </c>
      <c r="S473" s="2">
        <v>2050.2000000000003</v>
      </c>
      <c r="T473" s="2">
        <v>1139.0000000000002</v>
      </c>
    </row>
    <row r="474" spans="1:20" x14ac:dyDescent="0.25">
      <c r="A474" t="s">
        <v>7527</v>
      </c>
      <c r="B474" t="s">
        <v>10</v>
      </c>
      <c r="C474" t="s">
        <v>6</v>
      </c>
      <c r="D474" s="1">
        <v>44100</v>
      </c>
      <c r="E474" s="1">
        <v>44139</v>
      </c>
      <c r="F474" s="1">
        <v>44148</v>
      </c>
      <c r="G474" s="1">
        <v>44155</v>
      </c>
      <c r="H474" s="13">
        <f>Orders[[#This Row],[DeliveryDate]]-Orders[[#This Row],[OrderDate]]</f>
        <v>16</v>
      </c>
      <c r="I474" t="s">
        <v>3</v>
      </c>
      <c r="J474" t="str">
        <f>_xlfn.XLOOKUP(Orders[[#This Row],[_SalesRepID]],'Sales team'!A:A,'Sales team'!B:B)</f>
        <v>Donald Reynolds</v>
      </c>
      <c r="K474">
        <v>26</v>
      </c>
      <c r="L474">
        <v>27</v>
      </c>
      <c r="M474">
        <v>187</v>
      </c>
      <c r="N474" t="str">
        <f>_xlfn.XLOOKUP(Orders[[#This Row],[_ProductID]],Products!A:A,Products!C:C)</f>
        <v>Electronics</v>
      </c>
      <c r="O474">
        <v>47</v>
      </c>
      <c r="P474">
        <v>7.4999999999999997E-2</v>
      </c>
      <c r="Q474" s="2">
        <v>2519.2000000000003</v>
      </c>
      <c r="R474" s="2">
        <v>1435.944</v>
      </c>
      <c r="S474" s="2">
        <v>4660.5200000000004</v>
      </c>
      <c r="T474" s="2">
        <v>1788.6320000000005</v>
      </c>
    </row>
    <row r="475" spans="1:20" x14ac:dyDescent="0.25">
      <c r="A475" t="s">
        <v>7528</v>
      </c>
      <c r="B475" t="s">
        <v>1</v>
      </c>
      <c r="C475" t="s">
        <v>2</v>
      </c>
      <c r="D475" s="1">
        <v>44000</v>
      </c>
      <c r="E475" s="1">
        <v>44139</v>
      </c>
      <c r="F475" s="1">
        <v>44151</v>
      </c>
      <c r="G475" s="1">
        <v>44151</v>
      </c>
      <c r="H475" s="13">
        <f>Orders[[#This Row],[DeliveryDate]]-Orders[[#This Row],[OrderDate]]</f>
        <v>12</v>
      </c>
      <c r="I475" t="s">
        <v>3</v>
      </c>
      <c r="J475" t="str">
        <f>_xlfn.XLOOKUP(Orders[[#This Row],[_SalesRepID]],'Sales team'!A:A,'Sales team'!B:B)</f>
        <v>Chris Armstrong</v>
      </c>
      <c r="K475">
        <v>4</v>
      </c>
      <c r="L475">
        <v>50</v>
      </c>
      <c r="M475">
        <v>260</v>
      </c>
      <c r="N475" t="str">
        <f>_xlfn.XLOOKUP(Orders[[#This Row],[_ProductID]],Products!A:A,Products!C:C)</f>
        <v>Home décor</v>
      </c>
      <c r="O475">
        <v>29</v>
      </c>
      <c r="P475">
        <v>0.15</v>
      </c>
      <c r="Q475" s="2">
        <v>2653.2000000000003</v>
      </c>
      <c r="R475" s="2">
        <v>1167.4080000000001</v>
      </c>
      <c r="S475" s="2">
        <v>18041.760000000002</v>
      </c>
      <c r="T475" s="2">
        <v>8702.496000000001</v>
      </c>
    </row>
    <row r="476" spans="1:20" x14ac:dyDescent="0.25">
      <c r="A476" t="s">
        <v>7529</v>
      </c>
      <c r="B476" t="s">
        <v>1</v>
      </c>
      <c r="C476" t="s">
        <v>15</v>
      </c>
      <c r="D476" s="1">
        <v>44000</v>
      </c>
      <c r="E476" s="1">
        <v>44139</v>
      </c>
      <c r="F476" s="1">
        <v>44162</v>
      </c>
      <c r="G476" s="1">
        <v>44153</v>
      </c>
      <c r="H476" s="13">
        <f>Orders[[#This Row],[DeliveryDate]]-Orders[[#This Row],[OrderDate]]</f>
        <v>14</v>
      </c>
      <c r="I476" t="s">
        <v>3</v>
      </c>
      <c r="J476" t="str">
        <f>_xlfn.XLOOKUP(Orders[[#This Row],[_SalesRepID]],'Sales team'!A:A,'Sales team'!B:B)</f>
        <v>Shawn Cook</v>
      </c>
      <c r="K476">
        <v>7</v>
      </c>
      <c r="L476">
        <v>15</v>
      </c>
      <c r="M476">
        <v>26</v>
      </c>
      <c r="N476" t="str">
        <f>_xlfn.XLOOKUP(Orders[[#This Row],[_ProductID]],Products!A:A,Products!C:C)</f>
        <v>Home décor</v>
      </c>
      <c r="O476">
        <v>45</v>
      </c>
      <c r="P476">
        <v>7.4999999999999997E-2</v>
      </c>
      <c r="Q476" s="2">
        <v>167.5</v>
      </c>
      <c r="R476" s="2">
        <v>142.375</v>
      </c>
      <c r="S476" s="2">
        <v>464.8125</v>
      </c>
      <c r="T476" s="2">
        <v>37.6875</v>
      </c>
    </row>
    <row r="477" spans="1:20" x14ac:dyDescent="0.25">
      <c r="A477" t="s">
        <v>7530</v>
      </c>
      <c r="B477" t="s">
        <v>1</v>
      </c>
      <c r="C477" t="s">
        <v>6</v>
      </c>
      <c r="D477" s="1">
        <v>44000</v>
      </c>
      <c r="E477" s="1">
        <v>44139</v>
      </c>
      <c r="F477" s="1">
        <v>44149</v>
      </c>
      <c r="G477" s="1">
        <v>44155</v>
      </c>
      <c r="H477" s="13">
        <f>Orders[[#This Row],[DeliveryDate]]-Orders[[#This Row],[OrderDate]]</f>
        <v>16</v>
      </c>
      <c r="I477" t="s">
        <v>3</v>
      </c>
      <c r="J477" t="str">
        <f>_xlfn.XLOOKUP(Orders[[#This Row],[_SalesRepID]],'Sales team'!A:A,'Sales team'!B:B)</f>
        <v>Adam Hernandez</v>
      </c>
      <c r="K477">
        <v>1</v>
      </c>
      <c r="L477">
        <v>13</v>
      </c>
      <c r="M477">
        <v>202</v>
      </c>
      <c r="N477" t="str">
        <f>_xlfn.XLOOKUP(Orders[[#This Row],[_ProductID]],Products!A:A,Products!C:C)</f>
        <v>Furniture</v>
      </c>
      <c r="O477">
        <v>5</v>
      </c>
      <c r="P477">
        <v>0.05</v>
      </c>
      <c r="Q477" s="2">
        <v>1963.1000000000001</v>
      </c>
      <c r="R477" s="2">
        <v>1629.373</v>
      </c>
      <c r="S477" s="2">
        <v>14919.56</v>
      </c>
      <c r="T477" s="2">
        <v>1884.5759999999991</v>
      </c>
    </row>
    <row r="478" spans="1:20" x14ac:dyDescent="0.25">
      <c r="A478" t="s">
        <v>7531</v>
      </c>
      <c r="B478" t="s">
        <v>8</v>
      </c>
      <c r="C478" t="s">
        <v>15</v>
      </c>
      <c r="D478" s="1">
        <v>44100</v>
      </c>
      <c r="E478" s="1">
        <v>44139</v>
      </c>
      <c r="F478" s="1">
        <v>44157</v>
      </c>
      <c r="G478" s="1">
        <v>44153</v>
      </c>
      <c r="H478" s="13">
        <f>Orders[[#This Row],[DeliveryDate]]-Orders[[#This Row],[OrderDate]]</f>
        <v>14</v>
      </c>
      <c r="I478" t="s">
        <v>3</v>
      </c>
      <c r="J478" t="str">
        <f>_xlfn.XLOOKUP(Orders[[#This Row],[_SalesRepID]],'Sales team'!A:A,'Sales team'!B:B)</f>
        <v>Samuel Fowler</v>
      </c>
      <c r="K478">
        <v>21</v>
      </c>
      <c r="L478">
        <v>4</v>
      </c>
      <c r="M478">
        <v>35</v>
      </c>
      <c r="N478" t="str">
        <f>_xlfn.XLOOKUP(Orders[[#This Row],[_ProductID]],Products!A:A,Products!C:C)</f>
        <v>Electronics</v>
      </c>
      <c r="O478">
        <v>47</v>
      </c>
      <c r="P478">
        <v>0.1</v>
      </c>
      <c r="Q478" s="2">
        <v>174.20000000000002</v>
      </c>
      <c r="R478" s="2">
        <v>74.906000000000006</v>
      </c>
      <c r="S478" s="2">
        <v>313.56000000000006</v>
      </c>
      <c r="T478" s="2">
        <v>163.74800000000005</v>
      </c>
    </row>
    <row r="479" spans="1:20" x14ac:dyDescent="0.25">
      <c r="A479" t="s">
        <v>7517</v>
      </c>
      <c r="B479" t="s">
        <v>1</v>
      </c>
      <c r="C479" t="s">
        <v>6</v>
      </c>
      <c r="D479" s="1">
        <v>44000</v>
      </c>
      <c r="E479" s="1">
        <v>44138</v>
      </c>
      <c r="F479" s="1">
        <v>44160</v>
      </c>
      <c r="G479" s="1">
        <v>44161</v>
      </c>
      <c r="H479" s="13">
        <f>Orders[[#This Row],[DeliveryDate]]-Orders[[#This Row],[OrderDate]]</f>
        <v>23</v>
      </c>
      <c r="I479" t="s">
        <v>3</v>
      </c>
      <c r="J479" t="str">
        <f>_xlfn.XLOOKUP(Orders[[#This Row],[_SalesRepID]],'Sales team'!A:A,'Sales team'!B:B)</f>
        <v>Shawn Cook</v>
      </c>
      <c r="K479">
        <v>7</v>
      </c>
      <c r="L479">
        <v>30</v>
      </c>
      <c r="M479">
        <v>113</v>
      </c>
      <c r="N479" t="str">
        <f>_xlfn.XLOOKUP(Orders[[#This Row],[_ProductID]],Products!A:A,Products!C:C)</f>
        <v>Electronics</v>
      </c>
      <c r="O479">
        <v>6</v>
      </c>
      <c r="P479">
        <v>0.05</v>
      </c>
      <c r="Q479" s="2">
        <v>2860.9</v>
      </c>
      <c r="R479" s="2">
        <v>1316.0140000000001</v>
      </c>
      <c r="S479" s="2">
        <v>16307.130000000001</v>
      </c>
      <c r="T479" s="2">
        <v>8411.0460000000003</v>
      </c>
    </row>
    <row r="480" spans="1:20" x14ac:dyDescent="0.25">
      <c r="A480" t="s">
        <v>7518</v>
      </c>
      <c r="B480" t="s">
        <v>10</v>
      </c>
      <c r="C480" t="s">
        <v>13</v>
      </c>
      <c r="D480" s="1">
        <v>44100</v>
      </c>
      <c r="E480" s="1">
        <v>44138</v>
      </c>
      <c r="F480" s="1">
        <v>44153</v>
      </c>
      <c r="G480" s="1">
        <v>44152</v>
      </c>
      <c r="H480" s="13">
        <f>Orders[[#This Row],[DeliveryDate]]-Orders[[#This Row],[OrderDate]]</f>
        <v>14</v>
      </c>
      <c r="I480" t="s">
        <v>3</v>
      </c>
      <c r="J480" t="str">
        <f>_xlfn.XLOOKUP(Orders[[#This Row],[_SalesRepID]],'Sales team'!A:A,'Sales team'!B:B)</f>
        <v>Patrick Graham</v>
      </c>
      <c r="K480">
        <v>25</v>
      </c>
      <c r="L480">
        <v>11</v>
      </c>
      <c r="M480">
        <v>294</v>
      </c>
      <c r="N480" t="str">
        <f>_xlfn.XLOOKUP(Orders[[#This Row],[_ProductID]],Products!A:A,Products!C:C)</f>
        <v>Home décor</v>
      </c>
      <c r="O480">
        <v>21</v>
      </c>
      <c r="P480">
        <v>0.05</v>
      </c>
      <c r="Q480" s="2">
        <v>1983.2</v>
      </c>
      <c r="R480" s="2">
        <v>1606.3920000000001</v>
      </c>
      <c r="S480" s="2">
        <v>3768.08</v>
      </c>
      <c r="T480" s="2">
        <v>555.29599999999982</v>
      </c>
    </row>
    <row r="481" spans="1:20" x14ac:dyDescent="0.25">
      <c r="A481" t="s">
        <v>7519</v>
      </c>
      <c r="B481" t="s">
        <v>5</v>
      </c>
      <c r="C481" t="s">
        <v>2</v>
      </c>
      <c r="D481" s="1">
        <v>44000</v>
      </c>
      <c r="E481" s="1">
        <v>44138</v>
      </c>
      <c r="F481" s="1">
        <v>44163</v>
      </c>
      <c r="G481" s="1">
        <v>44152</v>
      </c>
      <c r="H481" s="13">
        <f>Orders[[#This Row],[DeliveryDate]]-Orders[[#This Row],[OrderDate]]</f>
        <v>14</v>
      </c>
      <c r="I481" t="s">
        <v>3</v>
      </c>
      <c r="J481" t="str">
        <f>_xlfn.XLOOKUP(Orders[[#This Row],[_SalesRepID]],'Sales team'!A:A,'Sales team'!B:B)</f>
        <v>Anthony Berry</v>
      </c>
      <c r="K481">
        <v>16</v>
      </c>
      <c r="L481">
        <v>41</v>
      </c>
      <c r="M481">
        <v>258</v>
      </c>
      <c r="N481" t="str">
        <f>_xlfn.XLOOKUP(Orders[[#This Row],[_ProductID]],Products!A:A,Products!C:C)</f>
        <v>Home décor</v>
      </c>
      <c r="O481">
        <v>33</v>
      </c>
      <c r="P481">
        <v>0.4</v>
      </c>
      <c r="Q481" s="2">
        <v>1132.3</v>
      </c>
      <c r="R481" s="2">
        <v>622.76499999999999</v>
      </c>
      <c r="S481" s="2">
        <v>679.38</v>
      </c>
      <c r="T481" s="2">
        <v>56.615000000000009</v>
      </c>
    </row>
    <row r="482" spans="1:20" x14ac:dyDescent="0.25">
      <c r="A482" t="s">
        <v>7520</v>
      </c>
      <c r="B482" t="s">
        <v>5</v>
      </c>
      <c r="C482" t="s">
        <v>13</v>
      </c>
      <c r="D482" s="1">
        <v>44000</v>
      </c>
      <c r="E482" s="1">
        <v>44138</v>
      </c>
      <c r="F482" s="1">
        <v>44153</v>
      </c>
      <c r="G482" s="1">
        <v>44144</v>
      </c>
      <c r="H482" s="13">
        <f>Orders[[#This Row],[DeliveryDate]]-Orders[[#This Row],[OrderDate]]</f>
        <v>6</v>
      </c>
      <c r="I482" t="s">
        <v>3</v>
      </c>
      <c r="J482" t="str">
        <f>_xlfn.XLOOKUP(Orders[[#This Row],[_SalesRepID]],'Sales team'!A:A,'Sales team'!B:B)</f>
        <v>Paul Holmes</v>
      </c>
      <c r="K482">
        <v>14</v>
      </c>
      <c r="L482">
        <v>6</v>
      </c>
      <c r="M482">
        <v>283</v>
      </c>
      <c r="N482" t="str">
        <f>_xlfn.XLOOKUP(Orders[[#This Row],[_ProductID]],Products!A:A,Products!C:C)</f>
        <v>Home décor</v>
      </c>
      <c r="O482">
        <v>24</v>
      </c>
      <c r="P482">
        <v>0.15</v>
      </c>
      <c r="Q482" s="2">
        <v>991.6</v>
      </c>
      <c r="R482" s="2">
        <v>436.30400000000003</v>
      </c>
      <c r="S482" s="2">
        <v>842.86</v>
      </c>
      <c r="T482" s="2">
        <v>406.55599999999998</v>
      </c>
    </row>
    <row r="483" spans="1:20" x14ac:dyDescent="0.25">
      <c r="A483" t="s">
        <v>7521</v>
      </c>
      <c r="B483" t="s">
        <v>10</v>
      </c>
      <c r="C483" t="s">
        <v>6</v>
      </c>
      <c r="D483" s="1">
        <v>44000</v>
      </c>
      <c r="E483" s="1">
        <v>44138</v>
      </c>
      <c r="F483" s="1">
        <v>44165</v>
      </c>
      <c r="G483" s="1">
        <v>44162</v>
      </c>
      <c r="H483" s="13">
        <f>Orders[[#This Row],[DeliveryDate]]-Orders[[#This Row],[OrderDate]]</f>
        <v>24</v>
      </c>
      <c r="I483" t="s">
        <v>3</v>
      </c>
      <c r="J483" t="str">
        <f>_xlfn.XLOOKUP(Orders[[#This Row],[_SalesRepID]],'Sales team'!A:A,'Sales team'!B:B)</f>
        <v>Shawn Torres</v>
      </c>
      <c r="K483">
        <v>27</v>
      </c>
      <c r="L483">
        <v>28</v>
      </c>
      <c r="M483">
        <v>162</v>
      </c>
      <c r="N483" t="str">
        <f>_xlfn.XLOOKUP(Orders[[#This Row],[_ProductID]],Products!A:A,Products!C:C)</f>
        <v>Furniture</v>
      </c>
      <c r="O483">
        <v>42</v>
      </c>
      <c r="P483">
        <v>0.05</v>
      </c>
      <c r="Q483" s="2">
        <v>2566.1</v>
      </c>
      <c r="R483" s="2">
        <v>1026.44</v>
      </c>
      <c r="S483" s="2">
        <v>12188.974999999999</v>
      </c>
      <c r="T483" s="2">
        <v>7056.7749999999978</v>
      </c>
    </row>
    <row r="484" spans="1:20" x14ac:dyDescent="0.25">
      <c r="A484" t="s">
        <v>7522</v>
      </c>
      <c r="B484" t="s">
        <v>10</v>
      </c>
      <c r="C484" t="s">
        <v>6</v>
      </c>
      <c r="D484" s="1">
        <v>44000</v>
      </c>
      <c r="E484" s="1">
        <v>44138</v>
      </c>
      <c r="F484" s="1">
        <v>44165</v>
      </c>
      <c r="G484" s="1">
        <v>44152</v>
      </c>
      <c r="H484" s="13">
        <f>Orders[[#This Row],[DeliveryDate]]-Orders[[#This Row],[OrderDate]]</f>
        <v>14</v>
      </c>
      <c r="I484" t="s">
        <v>3</v>
      </c>
      <c r="J484" t="str">
        <f>_xlfn.XLOOKUP(Orders[[#This Row],[_SalesRepID]],'Sales team'!A:A,'Sales team'!B:B)</f>
        <v>Shawn Torres</v>
      </c>
      <c r="K484">
        <v>27</v>
      </c>
      <c r="L484">
        <v>9</v>
      </c>
      <c r="M484">
        <v>92</v>
      </c>
      <c r="N484" t="str">
        <f>_xlfn.XLOOKUP(Orders[[#This Row],[_ProductID]],Products!A:A,Products!C:C)</f>
        <v>Home décor</v>
      </c>
      <c r="O484">
        <v>46</v>
      </c>
      <c r="P484">
        <v>0.4</v>
      </c>
      <c r="Q484" s="2">
        <v>1165.8</v>
      </c>
      <c r="R484" s="2">
        <v>617.87400000000002</v>
      </c>
      <c r="S484" s="2">
        <v>3497.4</v>
      </c>
      <c r="T484" s="2">
        <v>408.0300000000002</v>
      </c>
    </row>
    <row r="485" spans="1:20" x14ac:dyDescent="0.25">
      <c r="A485" t="s">
        <v>7523</v>
      </c>
      <c r="B485" t="s">
        <v>10</v>
      </c>
      <c r="C485" t="s">
        <v>15</v>
      </c>
      <c r="D485" s="1">
        <v>44000</v>
      </c>
      <c r="E485" s="1">
        <v>44138</v>
      </c>
      <c r="F485" s="1">
        <v>44146</v>
      </c>
      <c r="G485" s="1">
        <v>44145</v>
      </c>
      <c r="H485" s="13">
        <f>Orders[[#This Row],[DeliveryDate]]-Orders[[#This Row],[OrderDate]]</f>
        <v>7</v>
      </c>
      <c r="I485" t="s">
        <v>3</v>
      </c>
      <c r="J485" t="str">
        <f>_xlfn.XLOOKUP(Orders[[#This Row],[_SalesRepID]],'Sales team'!A:A,'Sales team'!B:B)</f>
        <v>Carlos Miller</v>
      </c>
      <c r="K485">
        <v>28</v>
      </c>
      <c r="L485">
        <v>32</v>
      </c>
      <c r="M485">
        <v>18</v>
      </c>
      <c r="N485" t="str">
        <f>_xlfn.XLOOKUP(Orders[[#This Row],[_ProductID]],Products!A:A,Products!C:C)</f>
        <v>Home décor</v>
      </c>
      <c r="O485">
        <v>45</v>
      </c>
      <c r="P485">
        <v>0.2</v>
      </c>
      <c r="Q485" s="2">
        <v>268</v>
      </c>
      <c r="R485" s="2">
        <v>152.76</v>
      </c>
      <c r="S485" s="2">
        <v>857.6</v>
      </c>
      <c r="T485" s="2">
        <v>246.56000000000006</v>
      </c>
    </row>
    <row r="486" spans="1:20" x14ac:dyDescent="0.25">
      <c r="A486" t="s">
        <v>7524</v>
      </c>
      <c r="B486" t="s">
        <v>5</v>
      </c>
      <c r="C486" t="s">
        <v>25</v>
      </c>
      <c r="D486" s="1">
        <v>44000</v>
      </c>
      <c r="E486" s="1">
        <v>44138</v>
      </c>
      <c r="F486" s="1">
        <v>44157</v>
      </c>
      <c r="G486" s="1">
        <v>44152</v>
      </c>
      <c r="H486" s="13">
        <f>Orders[[#This Row],[DeliveryDate]]-Orders[[#This Row],[OrderDate]]</f>
        <v>14</v>
      </c>
      <c r="I486" t="s">
        <v>3</v>
      </c>
      <c r="J486" t="str">
        <f>_xlfn.XLOOKUP(Orders[[#This Row],[_SalesRepID]],'Sales team'!A:A,'Sales team'!B:B)</f>
        <v>Todd Roberts</v>
      </c>
      <c r="K486">
        <v>13</v>
      </c>
      <c r="L486">
        <v>40</v>
      </c>
      <c r="M486">
        <v>336</v>
      </c>
      <c r="N486" t="str">
        <f>_xlfn.XLOOKUP(Orders[[#This Row],[_ProductID]],Products!A:A,Products!C:C)</f>
        <v>Home décor</v>
      </c>
      <c r="O486">
        <v>23</v>
      </c>
      <c r="P486">
        <v>0.1</v>
      </c>
      <c r="Q486" s="2">
        <v>214.4</v>
      </c>
      <c r="R486" s="2">
        <v>126.496</v>
      </c>
      <c r="S486" s="2">
        <v>964.80000000000007</v>
      </c>
      <c r="T486" s="2">
        <v>332.32000000000005</v>
      </c>
    </row>
    <row r="487" spans="1:20" x14ac:dyDescent="0.25">
      <c r="A487" t="s">
        <v>7511</v>
      </c>
      <c r="B487" t="s">
        <v>5</v>
      </c>
      <c r="C487" t="s">
        <v>25</v>
      </c>
      <c r="D487" s="1">
        <v>44100</v>
      </c>
      <c r="E487" s="1">
        <v>44137</v>
      </c>
      <c r="F487" s="1">
        <v>44139</v>
      </c>
      <c r="G487" s="1">
        <v>44140</v>
      </c>
      <c r="H487" s="13">
        <f>Orders[[#This Row],[DeliveryDate]]-Orders[[#This Row],[OrderDate]]</f>
        <v>3</v>
      </c>
      <c r="I487" t="s">
        <v>3</v>
      </c>
      <c r="J487" t="str">
        <f>_xlfn.XLOOKUP(Orders[[#This Row],[_SalesRepID]],'Sales team'!A:A,'Sales team'!B:B)</f>
        <v>Todd Roberts</v>
      </c>
      <c r="K487">
        <v>13</v>
      </c>
      <c r="L487">
        <v>11</v>
      </c>
      <c r="M487">
        <v>359</v>
      </c>
      <c r="N487" t="str">
        <f>_xlfn.XLOOKUP(Orders[[#This Row],[_ProductID]],Products!A:A,Products!C:C)</f>
        <v>Kitchen &amp; Dining</v>
      </c>
      <c r="O487">
        <v>7</v>
      </c>
      <c r="P487">
        <v>0.2</v>
      </c>
      <c r="Q487" s="2">
        <v>1996.6000000000001</v>
      </c>
      <c r="R487" s="2">
        <v>1098.1300000000001</v>
      </c>
      <c r="S487" s="2">
        <v>1597.2800000000002</v>
      </c>
      <c r="T487" s="2">
        <v>499.15000000000009</v>
      </c>
    </row>
    <row r="488" spans="1:20" x14ac:dyDescent="0.25">
      <c r="A488" t="s">
        <v>7512</v>
      </c>
      <c r="B488" t="s">
        <v>5</v>
      </c>
      <c r="C488" t="s">
        <v>6</v>
      </c>
      <c r="D488" s="1">
        <v>44000</v>
      </c>
      <c r="E488" s="1">
        <v>44137</v>
      </c>
      <c r="F488" s="1">
        <v>44160</v>
      </c>
      <c r="G488" s="1">
        <v>44144</v>
      </c>
      <c r="H488" s="13">
        <f>Orders[[#This Row],[DeliveryDate]]-Orders[[#This Row],[OrderDate]]</f>
        <v>7</v>
      </c>
      <c r="I488" t="s">
        <v>3</v>
      </c>
      <c r="J488" t="str">
        <f>_xlfn.XLOOKUP(Orders[[#This Row],[_SalesRepID]],'Sales team'!A:A,'Sales team'!B:B)</f>
        <v>Frank Brown</v>
      </c>
      <c r="K488">
        <v>17</v>
      </c>
      <c r="L488">
        <v>38</v>
      </c>
      <c r="M488">
        <v>132</v>
      </c>
      <c r="N488" t="str">
        <f>_xlfn.XLOOKUP(Orders[[#This Row],[_ProductID]],Products!A:A,Products!C:C)</f>
        <v>Kitchen &amp; Dining</v>
      </c>
      <c r="O488">
        <v>4</v>
      </c>
      <c r="P488">
        <v>0.05</v>
      </c>
      <c r="Q488" s="2">
        <v>3631.4</v>
      </c>
      <c r="R488" s="2">
        <v>2033.5840000000003</v>
      </c>
      <c r="S488" s="2">
        <v>17249.149999999998</v>
      </c>
      <c r="T488" s="2">
        <v>7081.2299999999959</v>
      </c>
    </row>
    <row r="489" spans="1:20" x14ac:dyDescent="0.25">
      <c r="A489" t="s">
        <v>7513</v>
      </c>
      <c r="B489" t="s">
        <v>5</v>
      </c>
      <c r="C489" t="s">
        <v>25</v>
      </c>
      <c r="D489" s="1">
        <v>44000</v>
      </c>
      <c r="E489" s="1">
        <v>44137</v>
      </c>
      <c r="F489" s="1">
        <v>44143</v>
      </c>
      <c r="G489" s="1">
        <v>44147</v>
      </c>
      <c r="H489" s="13">
        <f>Orders[[#This Row],[DeliveryDate]]-Orders[[#This Row],[OrderDate]]</f>
        <v>10</v>
      </c>
      <c r="I489" t="s">
        <v>3</v>
      </c>
      <c r="J489" t="str">
        <f>_xlfn.XLOOKUP(Orders[[#This Row],[_SalesRepID]],'Sales team'!A:A,'Sales team'!B:B)</f>
        <v>Nicholas Cunningham</v>
      </c>
      <c r="K489">
        <v>19</v>
      </c>
      <c r="L489">
        <v>26</v>
      </c>
      <c r="M489">
        <v>346</v>
      </c>
      <c r="N489" t="str">
        <f>_xlfn.XLOOKUP(Orders[[#This Row],[_ProductID]],Products!A:A,Products!C:C)</f>
        <v>Home décor</v>
      </c>
      <c r="O489">
        <v>43</v>
      </c>
      <c r="P489">
        <v>7.4999999999999997E-2</v>
      </c>
      <c r="Q489" s="2">
        <v>6472.2</v>
      </c>
      <c r="R489" s="2">
        <v>5371.9259999999995</v>
      </c>
      <c r="S489" s="2">
        <v>23947.14</v>
      </c>
      <c r="T489" s="2">
        <v>2459.4360000000015</v>
      </c>
    </row>
    <row r="490" spans="1:20" x14ac:dyDescent="0.25">
      <c r="A490" t="s">
        <v>7514</v>
      </c>
      <c r="B490" t="s">
        <v>1</v>
      </c>
      <c r="C490" t="s">
        <v>6</v>
      </c>
      <c r="D490" s="1">
        <v>44000</v>
      </c>
      <c r="E490" s="1">
        <v>44137</v>
      </c>
      <c r="F490" s="1">
        <v>44161</v>
      </c>
      <c r="G490" s="1">
        <v>44155</v>
      </c>
      <c r="H490" s="13">
        <f>Orders[[#This Row],[DeliveryDate]]-Orders[[#This Row],[OrderDate]]</f>
        <v>18</v>
      </c>
      <c r="I490" t="s">
        <v>3</v>
      </c>
      <c r="J490" t="str">
        <f>_xlfn.XLOOKUP(Orders[[#This Row],[_SalesRepID]],'Sales team'!A:A,'Sales team'!B:B)</f>
        <v>Joshua Bennett</v>
      </c>
      <c r="K490">
        <v>6</v>
      </c>
      <c r="L490">
        <v>2</v>
      </c>
      <c r="M490">
        <v>165</v>
      </c>
      <c r="N490" t="str">
        <f>_xlfn.XLOOKUP(Orders[[#This Row],[_ProductID]],Products!A:A,Products!C:C)</f>
        <v>Kitchen &amp; Dining</v>
      </c>
      <c r="O490">
        <v>8</v>
      </c>
      <c r="P490">
        <v>0.1</v>
      </c>
      <c r="Q490" s="2">
        <v>1896.1000000000001</v>
      </c>
      <c r="R490" s="2">
        <v>1573.7630000000001</v>
      </c>
      <c r="S490" s="2">
        <v>6825.9600000000009</v>
      </c>
      <c r="T490" s="2">
        <v>530.90800000000036</v>
      </c>
    </row>
    <row r="491" spans="1:20" x14ac:dyDescent="0.25">
      <c r="A491" t="s">
        <v>7515</v>
      </c>
      <c r="B491" t="s">
        <v>8</v>
      </c>
      <c r="C491" t="s">
        <v>13</v>
      </c>
      <c r="D491" s="1">
        <v>44000</v>
      </c>
      <c r="E491" s="1">
        <v>44137</v>
      </c>
      <c r="F491" s="1">
        <v>44164</v>
      </c>
      <c r="G491" s="1">
        <v>44161</v>
      </c>
      <c r="H491" s="13">
        <f>Orders[[#This Row],[DeliveryDate]]-Orders[[#This Row],[OrderDate]]</f>
        <v>24</v>
      </c>
      <c r="I491" t="s">
        <v>3</v>
      </c>
      <c r="J491" t="str">
        <f>_xlfn.XLOOKUP(Orders[[#This Row],[_SalesRepID]],'Sales team'!A:A,'Sales team'!B:B)</f>
        <v>Samuel Fowler</v>
      </c>
      <c r="K491">
        <v>21</v>
      </c>
      <c r="L491">
        <v>16</v>
      </c>
      <c r="M491">
        <v>308</v>
      </c>
      <c r="N491" t="str">
        <f>_xlfn.XLOOKUP(Orders[[#This Row],[_ProductID]],Products!A:A,Products!C:C)</f>
        <v>Furniture</v>
      </c>
      <c r="O491">
        <v>12</v>
      </c>
      <c r="P491">
        <v>0.15</v>
      </c>
      <c r="Q491" s="2">
        <v>1835.8</v>
      </c>
      <c r="R491" s="2">
        <v>1193.27</v>
      </c>
      <c r="S491" s="2">
        <v>12483.439999999999</v>
      </c>
      <c r="T491" s="2">
        <v>2937.2799999999988</v>
      </c>
    </row>
    <row r="492" spans="1:20" x14ac:dyDescent="0.25">
      <c r="A492" t="s">
        <v>7516</v>
      </c>
      <c r="B492" t="s">
        <v>1</v>
      </c>
      <c r="C492" t="s">
        <v>13</v>
      </c>
      <c r="D492" s="1">
        <v>44000</v>
      </c>
      <c r="E492" s="1">
        <v>44137</v>
      </c>
      <c r="F492" s="1">
        <v>44143</v>
      </c>
      <c r="G492" s="1">
        <v>44148</v>
      </c>
      <c r="H492" s="13">
        <f>Orders[[#This Row],[DeliveryDate]]-Orders[[#This Row],[OrderDate]]</f>
        <v>11</v>
      </c>
      <c r="I492" t="s">
        <v>3</v>
      </c>
      <c r="J492" t="str">
        <f>_xlfn.XLOOKUP(Orders[[#This Row],[_SalesRepID]],'Sales team'!A:A,'Sales team'!B:B)</f>
        <v>George Lewis</v>
      </c>
      <c r="K492">
        <v>8</v>
      </c>
      <c r="L492">
        <v>25</v>
      </c>
      <c r="M492">
        <v>324</v>
      </c>
      <c r="N492" t="str">
        <f>_xlfn.XLOOKUP(Orders[[#This Row],[_ProductID]],Products!A:A,Products!C:C)</f>
        <v>Electronics</v>
      </c>
      <c r="O492">
        <v>28</v>
      </c>
      <c r="P492">
        <v>0.2</v>
      </c>
      <c r="Q492" s="2">
        <v>3966.4</v>
      </c>
      <c r="R492" s="2">
        <v>1626.2239999999999</v>
      </c>
      <c r="S492" s="2">
        <v>6346.2400000000007</v>
      </c>
      <c r="T492" s="2">
        <v>3093.7920000000008</v>
      </c>
    </row>
    <row r="493" spans="1:20" x14ac:dyDescent="0.25">
      <c r="A493" t="s">
        <v>7497</v>
      </c>
      <c r="B493" t="s">
        <v>1</v>
      </c>
      <c r="C493" t="s">
        <v>15</v>
      </c>
      <c r="D493" s="1">
        <v>44000</v>
      </c>
      <c r="E493" s="1">
        <v>44136</v>
      </c>
      <c r="F493" s="1">
        <v>44138</v>
      </c>
      <c r="G493" s="1">
        <v>44159</v>
      </c>
      <c r="H493" s="13">
        <f>Orders[[#This Row],[DeliveryDate]]-Orders[[#This Row],[OrderDate]]</f>
        <v>23</v>
      </c>
      <c r="I493" t="s">
        <v>3</v>
      </c>
      <c r="J493" t="str">
        <f>_xlfn.XLOOKUP(Orders[[#This Row],[_SalesRepID]],'Sales team'!A:A,'Sales team'!B:B)</f>
        <v>Keith Griffin</v>
      </c>
      <c r="K493">
        <v>2</v>
      </c>
      <c r="L493">
        <v>5</v>
      </c>
      <c r="M493">
        <v>1</v>
      </c>
      <c r="N493" t="str">
        <f>_xlfn.XLOOKUP(Orders[[#This Row],[_ProductID]],Products!A:A,Products!C:C)</f>
        <v>Home décor</v>
      </c>
      <c r="O493">
        <v>3</v>
      </c>
      <c r="P493">
        <v>0.1</v>
      </c>
      <c r="Q493" s="2">
        <v>2391.9</v>
      </c>
      <c r="R493" s="2">
        <v>1363.383</v>
      </c>
      <c r="S493" s="2">
        <v>4305.42</v>
      </c>
      <c r="T493" s="2">
        <v>1578.654</v>
      </c>
    </row>
    <row r="494" spans="1:20" x14ac:dyDescent="0.25">
      <c r="A494" t="s">
        <v>7498</v>
      </c>
      <c r="B494" t="s">
        <v>1</v>
      </c>
      <c r="C494" t="s">
        <v>6</v>
      </c>
      <c r="D494" s="1">
        <v>44000</v>
      </c>
      <c r="E494" s="1">
        <v>44136</v>
      </c>
      <c r="F494" s="1">
        <v>44149</v>
      </c>
      <c r="G494" s="1">
        <v>44141</v>
      </c>
      <c r="H494" s="13">
        <f>Orders[[#This Row],[DeliveryDate]]-Orders[[#This Row],[OrderDate]]</f>
        <v>5</v>
      </c>
      <c r="I494" t="s">
        <v>3</v>
      </c>
      <c r="J494" t="str">
        <f>_xlfn.XLOOKUP(Orders[[#This Row],[_SalesRepID]],'Sales team'!A:A,'Sales team'!B:B)</f>
        <v>Joshua Ryan</v>
      </c>
      <c r="K494">
        <v>9</v>
      </c>
      <c r="L494">
        <v>42</v>
      </c>
      <c r="M494">
        <v>128</v>
      </c>
      <c r="N494" t="str">
        <f>_xlfn.XLOOKUP(Orders[[#This Row],[_ProductID]],Products!A:A,Products!C:C)</f>
        <v>Home décor</v>
      </c>
      <c r="O494">
        <v>41</v>
      </c>
      <c r="P494">
        <v>0.15</v>
      </c>
      <c r="Q494" s="2">
        <v>991.6</v>
      </c>
      <c r="R494" s="2">
        <v>743.7</v>
      </c>
      <c r="S494" s="2">
        <v>6742.88</v>
      </c>
      <c r="T494" s="2">
        <v>793.27999999999975</v>
      </c>
    </row>
    <row r="495" spans="1:20" x14ac:dyDescent="0.25">
      <c r="A495" t="s">
        <v>7499</v>
      </c>
      <c r="B495" t="s">
        <v>5</v>
      </c>
      <c r="C495" t="s">
        <v>25</v>
      </c>
      <c r="D495" s="1">
        <v>44000</v>
      </c>
      <c r="E495" s="1">
        <v>44136</v>
      </c>
      <c r="F495" s="1">
        <v>44160</v>
      </c>
      <c r="G495" s="1">
        <v>44158</v>
      </c>
      <c r="H495" s="13">
        <f>Orders[[#This Row],[DeliveryDate]]-Orders[[#This Row],[OrderDate]]</f>
        <v>22</v>
      </c>
      <c r="I495" t="s">
        <v>3</v>
      </c>
      <c r="J495" t="str">
        <f>_xlfn.XLOOKUP(Orders[[#This Row],[_SalesRepID]],'Sales team'!A:A,'Sales team'!B:B)</f>
        <v>Frank Brown</v>
      </c>
      <c r="K495">
        <v>17</v>
      </c>
      <c r="L495">
        <v>14</v>
      </c>
      <c r="M495">
        <v>330</v>
      </c>
      <c r="N495" t="str">
        <f>_xlfn.XLOOKUP(Orders[[#This Row],[_ProductID]],Products!A:A,Products!C:C)</f>
        <v>Home décor</v>
      </c>
      <c r="O495">
        <v>27</v>
      </c>
      <c r="P495">
        <v>0.1</v>
      </c>
      <c r="Q495" s="2">
        <v>234.5</v>
      </c>
      <c r="R495" s="2">
        <v>157.11500000000001</v>
      </c>
      <c r="S495" s="2">
        <v>422.1</v>
      </c>
      <c r="T495" s="2">
        <v>107.87</v>
      </c>
    </row>
    <row r="496" spans="1:20" x14ac:dyDescent="0.25">
      <c r="A496" t="s">
        <v>7500</v>
      </c>
      <c r="B496" t="s">
        <v>1</v>
      </c>
      <c r="C496" t="s">
        <v>6</v>
      </c>
      <c r="D496" s="1">
        <v>44000</v>
      </c>
      <c r="E496" s="1">
        <v>44136</v>
      </c>
      <c r="F496" s="1">
        <v>44162</v>
      </c>
      <c r="G496" s="1">
        <v>44144</v>
      </c>
      <c r="H496" s="13">
        <f>Orders[[#This Row],[DeliveryDate]]-Orders[[#This Row],[OrderDate]]</f>
        <v>8</v>
      </c>
      <c r="I496" t="s">
        <v>3</v>
      </c>
      <c r="J496" t="str">
        <f>_xlfn.XLOOKUP(Orders[[#This Row],[_SalesRepID]],'Sales team'!A:A,'Sales team'!B:B)</f>
        <v>Carl Nguyen</v>
      </c>
      <c r="K496">
        <v>12</v>
      </c>
      <c r="L496">
        <v>24</v>
      </c>
      <c r="M496">
        <v>159</v>
      </c>
      <c r="N496" t="str">
        <f>_xlfn.XLOOKUP(Orders[[#This Row],[_ProductID]],Products!A:A,Products!C:C)</f>
        <v>Home décor</v>
      </c>
      <c r="O496">
        <v>11</v>
      </c>
      <c r="P496">
        <v>7.4999999999999997E-2</v>
      </c>
      <c r="Q496" s="2">
        <v>3886</v>
      </c>
      <c r="R496" s="2">
        <v>1904.1399999999999</v>
      </c>
      <c r="S496" s="2">
        <v>14378.2</v>
      </c>
      <c r="T496" s="2">
        <v>6761.6400000000012</v>
      </c>
    </row>
    <row r="497" spans="1:20" x14ac:dyDescent="0.25">
      <c r="A497" t="s">
        <v>7501</v>
      </c>
      <c r="B497" t="s">
        <v>8</v>
      </c>
      <c r="C497" t="s">
        <v>6</v>
      </c>
      <c r="D497" s="1">
        <v>44000</v>
      </c>
      <c r="E497" s="1">
        <v>44136</v>
      </c>
      <c r="F497" s="1">
        <v>44145</v>
      </c>
      <c r="G497" s="1">
        <v>44140</v>
      </c>
      <c r="H497" s="13">
        <f>Orders[[#This Row],[DeliveryDate]]-Orders[[#This Row],[OrderDate]]</f>
        <v>4</v>
      </c>
      <c r="I497" t="s">
        <v>3</v>
      </c>
      <c r="J497" t="str">
        <f>_xlfn.XLOOKUP(Orders[[#This Row],[_SalesRepID]],'Sales team'!A:A,'Sales team'!B:B)</f>
        <v>Douglas Tucker</v>
      </c>
      <c r="K497">
        <v>23</v>
      </c>
      <c r="L497">
        <v>1</v>
      </c>
      <c r="M497">
        <v>171</v>
      </c>
      <c r="N497" t="str">
        <f>_xlfn.XLOOKUP(Orders[[#This Row],[_ProductID]],Products!A:A,Products!C:C)</f>
        <v>Home décor</v>
      </c>
      <c r="O497">
        <v>21</v>
      </c>
      <c r="P497">
        <v>0.3</v>
      </c>
      <c r="Q497" s="2">
        <v>5246.1</v>
      </c>
      <c r="R497" s="2">
        <v>3619.8090000000002</v>
      </c>
      <c r="S497" s="2">
        <v>14689.08</v>
      </c>
      <c r="T497" s="2">
        <v>209.84399999999914</v>
      </c>
    </row>
    <row r="498" spans="1:20" x14ac:dyDescent="0.25">
      <c r="A498" t="s">
        <v>7502</v>
      </c>
      <c r="B498" t="s">
        <v>1</v>
      </c>
      <c r="C498" t="s">
        <v>13</v>
      </c>
      <c r="D498" s="1">
        <v>44000</v>
      </c>
      <c r="E498" s="1">
        <v>44136</v>
      </c>
      <c r="F498" s="1">
        <v>44142</v>
      </c>
      <c r="G498" s="1">
        <v>44146</v>
      </c>
      <c r="H498" s="13">
        <f>Orders[[#This Row],[DeliveryDate]]-Orders[[#This Row],[OrderDate]]</f>
        <v>10</v>
      </c>
      <c r="I498" t="s">
        <v>3</v>
      </c>
      <c r="J498" t="str">
        <f>_xlfn.XLOOKUP(Orders[[#This Row],[_SalesRepID]],'Sales team'!A:A,'Sales team'!B:B)</f>
        <v>Stephen Payne</v>
      </c>
      <c r="K498">
        <v>5</v>
      </c>
      <c r="L498">
        <v>42</v>
      </c>
      <c r="M498">
        <v>328</v>
      </c>
      <c r="N498" t="str">
        <f>_xlfn.XLOOKUP(Orders[[#This Row],[_ProductID]],Products!A:A,Products!C:C)</f>
        <v>Kitchen &amp; Dining</v>
      </c>
      <c r="O498">
        <v>1</v>
      </c>
      <c r="P498">
        <v>0.2</v>
      </c>
      <c r="Q498" s="2">
        <v>3973.1</v>
      </c>
      <c r="R498" s="2">
        <v>2185.2049999999999</v>
      </c>
      <c r="S498" s="2">
        <v>12713.92</v>
      </c>
      <c r="T498" s="2">
        <v>3973.1000000000004</v>
      </c>
    </row>
    <row r="499" spans="1:20" x14ac:dyDescent="0.25">
      <c r="A499" t="s">
        <v>7503</v>
      </c>
      <c r="B499" t="s">
        <v>8</v>
      </c>
      <c r="C499" t="s">
        <v>13</v>
      </c>
      <c r="D499" s="1">
        <v>44000</v>
      </c>
      <c r="E499" s="1">
        <v>44136</v>
      </c>
      <c r="F499" s="1">
        <v>44151</v>
      </c>
      <c r="G499" s="1">
        <v>44139</v>
      </c>
      <c r="H499" s="13">
        <f>Orders[[#This Row],[DeliveryDate]]-Orders[[#This Row],[OrderDate]]</f>
        <v>3</v>
      </c>
      <c r="I499" t="s">
        <v>3</v>
      </c>
      <c r="J499" t="str">
        <f>_xlfn.XLOOKUP(Orders[[#This Row],[_SalesRepID]],'Sales team'!A:A,'Sales team'!B:B)</f>
        <v>Douglas Tucker</v>
      </c>
      <c r="K499">
        <v>23</v>
      </c>
      <c r="L499">
        <v>12</v>
      </c>
      <c r="M499">
        <v>269</v>
      </c>
      <c r="N499" t="str">
        <f>_xlfn.XLOOKUP(Orders[[#This Row],[_ProductID]],Products!A:A,Products!C:C)</f>
        <v>Electronics</v>
      </c>
      <c r="O499">
        <v>28</v>
      </c>
      <c r="P499">
        <v>7.4999999999999997E-2</v>
      </c>
      <c r="Q499" s="2">
        <v>227.8</v>
      </c>
      <c r="R499" s="2">
        <v>107.066</v>
      </c>
      <c r="S499" s="2">
        <v>210.71500000000003</v>
      </c>
      <c r="T499" s="2">
        <v>103.64900000000003</v>
      </c>
    </row>
    <row r="500" spans="1:20" x14ac:dyDescent="0.25">
      <c r="A500" t="s">
        <v>7504</v>
      </c>
      <c r="B500" t="s">
        <v>1</v>
      </c>
      <c r="C500" t="s">
        <v>13</v>
      </c>
      <c r="D500" s="1">
        <v>44000</v>
      </c>
      <c r="E500" s="1">
        <v>44136</v>
      </c>
      <c r="F500" s="1">
        <v>44163</v>
      </c>
      <c r="G500" s="1">
        <v>44155</v>
      </c>
      <c r="H500" s="13">
        <f>Orders[[#This Row],[DeliveryDate]]-Orders[[#This Row],[OrderDate]]</f>
        <v>19</v>
      </c>
      <c r="I500" t="s">
        <v>3</v>
      </c>
      <c r="J500" t="str">
        <f>_xlfn.XLOOKUP(Orders[[#This Row],[_SalesRepID]],'Sales team'!A:A,'Sales team'!B:B)</f>
        <v>Joshua Little</v>
      </c>
      <c r="K500">
        <v>11</v>
      </c>
      <c r="L500">
        <v>47</v>
      </c>
      <c r="M500">
        <v>283</v>
      </c>
      <c r="N500" t="str">
        <f>_xlfn.XLOOKUP(Orders[[#This Row],[_ProductID]],Products!A:A,Products!C:C)</f>
        <v>Home décor</v>
      </c>
      <c r="O500">
        <v>3</v>
      </c>
      <c r="P500">
        <v>0.2</v>
      </c>
      <c r="Q500" s="2">
        <v>167.5</v>
      </c>
      <c r="R500" s="2">
        <v>73.7</v>
      </c>
      <c r="S500" s="2">
        <v>268</v>
      </c>
      <c r="T500" s="2">
        <v>120.6</v>
      </c>
    </row>
    <row r="501" spans="1:20" x14ac:dyDescent="0.25">
      <c r="A501" t="s">
        <v>7505</v>
      </c>
      <c r="B501" t="s">
        <v>1</v>
      </c>
      <c r="C501" t="s">
        <v>46</v>
      </c>
      <c r="D501" s="1">
        <v>44000</v>
      </c>
      <c r="E501" s="1">
        <v>44136</v>
      </c>
      <c r="F501" s="1">
        <v>44142</v>
      </c>
      <c r="G501" s="1">
        <v>44141</v>
      </c>
      <c r="H501" s="13">
        <f>Orders[[#This Row],[DeliveryDate]]-Orders[[#This Row],[OrderDate]]</f>
        <v>5</v>
      </c>
      <c r="I501" t="s">
        <v>3</v>
      </c>
      <c r="J501" t="str">
        <f>_xlfn.XLOOKUP(Orders[[#This Row],[_SalesRepID]],'Sales team'!A:A,'Sales team'!B:B)</f>
        <v>Jerry Green</v>
      </c>
      <c r="K501">
        <v>3</v>
      </c>
      <c r="L501">
        <v>36</v>
      </c>
      <c r="M501">
        <v>65</v>
      </c>
      <c r="N501" t="str">
        <f>_xlfn.XLOOKUP(Orders[[#This Row],[_ProductID]],Products!A:A,Products!C:C)</f>
        <v>Home décor</v>
      </c>
      <c r="O501">
        <v>17</v>
      </c>
      <c r="P501">
        <v>0.2</v>
      </c>
      <c r="Q501" s="2">
        <v>1051.9000000000001</v>
      </c>
      <c r="R501" s="2">
        <v>662.69700000000012</v>
      </c>
      <c r="S501" s="2">
        <v>5890.6400000000012</v>
      </c>
      <c r="T501" s="2">
        <v>1251.7610000000004</v>
      </c>
    </row>
    <row r="502" spans="1:20" x14ac:dyDescent="0.25">
      <c r="A502" t="s">
        <v>7506</v>
      </c>
      <c r="B502" t="s">
        <v>10</v>
      </c>
      <c r="C502" t="s">
        <v>13</v>
      </c>
      <c r="D502" s="1">
        <v>44000</v>
      </c>
      <c r="E502" s="1">
        <v>44136</v>
      </c>
      <c r="F502" s="1">
        <v>44151</v>
      </c>
      <c r="G502" s="1">
        <v>44145</v>
      </c>
      <c r="H502" s="13">
        <f>Orders[[#This Row],[DeliveryDate]]-Orders[[#This Row],[OrderDate]]</f>
        <v>9</v>
      </c>
      <c r="I502" t="s">
        <v>3</v>
      </c>
      <c r="J502" t="str">
        <f>_xlfn.XLOOKUP(Orders[[#This Row],[_SalesRepID]],'Sales team'!A:A,'Sales team'!B:B)</f>
        <v>Carlos Miller</v>
      </c>
      <c r="K502">
        <v>28</v>
      </c>
      <c r="L502">
        <v>35</v>
      </c>
      <c r="M502">
        <v>311</v>
      </c>
      <c r="N502" t="str">
        <f>_xlfn.XLOOKUP(Orders[[#This Row],[_ProductID]],Products!A:A,Products!C:C)</f>
        <v>Furniture</v>
      </c>
      <c r="O502">
        <v>5</v>
      </c>
      <c r="P502">
        <v>0.15</v>
      </c>
      <c r="Q502" s="2">
        <v>2217.7000000000003</v>
      </c>
      <c r="R502" s="2">
        <v>1153.2040000000002</v>
      </c>
      <c r="S502" s="2">
        <v>5655.1350000000002</v>
      </c>
      <c r="T502" s="2">
        <v>2195.5229999999997</v>
      </c>
    </row>
    <row r="503" spans="1:20" x14ac:dyDescent="0.25">
      <c r="A503" t="s">
        <v>7507</v>
      </c>
      <c r="B503" t="s">
        <v>8</v>
      </c>
      <c r="C503" t="s">
        <v>13</v>
      </c>
      <c r="D503" s="1">
        <v>44000</v>
      </c>
      <c r="E503" s="1">
        <v>44136</v>
      </c>
      <c r="F503" s="1">
        <v>44161</v>
      </c>
      <c r="G503" s="1">
        <v>44155</v>
      </c>
      <c r="H503" s="13">
        <f>Orders[[#This Row],[DeliveryDate]]-Orders[[#This Row],[OrderDate]]</f>
        <v>19</v>
      </c>
      <c r="I503" t="s">
        <v>3</v>
      </c>
      <c r="J503" t="str">
        <f>_xlfn.XLOOKUP(Orders[[#This Row],[_SalesRepID]],'Sales team'!A:A,'Sales team'!B:B)</f>
        <v>Joe Price</v>
      </c>
      <c r="K503">
        <v>22</v>
      </c>
      <c r="L503">
        <v>2</v>
      </c>
      <c r="M503">
        <v>316</v>
      </c>
      <c r="N503" t="str">
        <f>_xlfn.XLOOKUP(Orders[[#This Row],[_ProductID]],Products!A:A,Products!C:C)</f>
        <v>Home décor</v>
      </c>
      <c r="O503">
        <v>2</v>
      </c>
      <c r="P503">
        <v>7.4999999999999997E-2</v>
      </c>
      <c r="Q503" s="2">
        <v>1132.3</v>
      </c>
      <c r="R503" s="2">
        <v>951.13199999999995</v>
      </c>
      <c r="S503" s="2">
        <v>8379.02</v>
      </c>
      <c r="T503" s="2">
        <v>769.96400000000085</v>
      </c>
    </row>
    <row r="504" spans="1:20" x14ac:dyDescent="0.25">
      <c r="A504" t="s">
        <v>7508</v>
      </c>
      <c r="B504" t="s">
        <v>5</v>
      </c>
      <c r="C504" t="s">
        <v>2</v>
      </c>
      <c r="D504" s="1">
        <v>44000</v>
      </c>
      <c r="E504" s="1">
        <v>44136</v>
      </c>
      <c r="F504" s="1">
        <v>44153</v>
      </c>
      <c r="G504" s="1">
        <v>44138</v>
      </c>
      <c r="H504" s="13">
        <f>Orders[[#This Row],[DeliveryDate]]-Orders[[#This Row],[OrderDate]]</f>
        <v>2</v>
      </c>
      <c r="I504" t="s">
        <v>3</v>
      </c>
      <c r="J504" t="str">
        <f>_xlfn.XLOOKUP(Orders[[#This Row],[_SalesRepID]],'Sales team'!A:A,'Sales team'!B:B)</f>
        <v>Anthony Berry</v>
      </c>
      <c r="K504">
        <v>16</v>
      </c>
      <c r="L504">
        <v>34</v>
      </c>
      <c r="M504">
        <v>247</v>
      </c>
      <c r="N504" t="str">
        <f>_xlfn.XLOOKUP(Orders[[#This Row],[_ProductID]],Products!A:A,Products!C:C)</f>
        <v>Home décor</v>
      </c>
      <c r="O504">
        <v>43</v>
      </c>
      <c r="P504">
        <v>0.05</v>
      </c>
      <c r="Q504" s="2">
        <v>1085.4000000000001</v>
      </c>
      <c r="R504" s="2">
        <v>477.57600000000002</v>
      </c>
      <c r="S504" s="2">
        <v>3093.3900000000003</v>
      </c>
      <c r="T504" s="2">
        <v>1660.6620000000003</v>
      </c>
    </row>
    <row r="505" spans="1:20" x14ac:dyDescent="0.25">
      <c r="A505" t="s">
        <v>7509</v>
      </c>
      <c r="B505" t="s">
        <v>5</v>
      </c>
      <c r="C505" t="s">
        <v>13</v>
      </c>
      <c r="D505" s="1">
        <v>44000</v>
      </c>
      <c r="E505" s="1">
        <v>44136</v>
      </c>
      <c r="F505" s="1">
        <v>44149</v>
      </c>
      <c r="G505" s="1">
        <v>44152</v>
      </c>
      <c r="H505" s="13">
        <f>Orders[[#This Row],[DeliveryDate]]-Orders[[#This Row],[OrderDate]]</f>
        <v>16</v>
      </c>
      <c r="I505" t="s">
        <v>3</v>
      </c>
      <c r="J505" t="str">
        <f>_xlfn.XLOOKUP(Orders[[#This Row],[_SalesRepID]],'Sales team'!A:A,'Sales team'!B:B)</f>
        <v>Anthony Berry</v>
      </c>
      <c r="K505">
        <v>16</v>
      </c>
      <c r="L505">
        <v>24</v>
      </c>
      <c r="M505">
        <v>318</v>
      </c>
      <c r="N505" t="str">
        <f>_xlfn.XLOOKUP(Orders[[#This Row],[_ProductID]],Products!A:A,Products!C:C)</f>
        <v>Home décor</v>
      </c>
      <c r="O505">
        <v>26</v>
      </c>
      <c r="P505">
        <v>0.3</v>
      </c>
      <c r="Q505" s="2">
        <v>958.1</v>
      </c>
      <c r="R505" s="2">
        <v>603.60300000000007</v>
      </c>
      <c r="S505" s="2">
        <v>2012.01</v>
      </c>
      <c r="T505" s="2">
        <v>201.20099999999979</v>
      </c>
    </row>
    <row r="506" spans="1:20" x14ac:dyDescent="0.25">
      <c r="A506" t="s">
        <v>7510</v>
      </c>
      <c r="B506" t="s">
        <v>5</v>
      </c>
      <c r="C506" t="s">
        <v>13</v>
      </c>
      <c r="D506" s="1">
        <v>44000</v>
      </c>
      <c r="E506" s="1">
        <v>44136</v>
      </c>
      <c r="F506" s="1">
        <v>44146</v>
      </c>
      <c r="G506" s="1">
        <v>44159</v>
      </c>
      <c r="H506" s="13">
        <f>Orders[[#This Row],[DeliveryDate]]-Orders[[#This Row],[OrderDate]]</f>
        <v>23</v>
      </c>
      <c r="I506" t="s">
        <v>3</v>
      </c>
      <c r="J506" t="str">
        <f>_xlfn.XLOOKUP(Orders[[#This Row],[_SalesRepID]],'Sales team'!A:A,'Sales team'!B:B)</f>
        <v>Nicholas Cunningham</v>
      </c>
      <c r="K506">
        <v>19</v>
      </c>
      <c r="L506">
        <v>46</v>
      </c>
      <c r="M506">
        <v>305</v>
      </c>
      <c r="N506" t="str">
        <f>_xlfn.XLOOKUP(Orders[[#This Row],[_ProductID]],Products!A:A,Products!C:C)</f>
        <v>Home décor</v>
      </c>
      <c r="O506">
        <v>23</v>
      </c>
      <c r="P506">
        <v>0.15</v>
      </c>
      <c r="Q506" s="2">
        <v>3651.5</v>
      </c>
      <c r="R506" s="2">
        <v>2409.9900000000002</v>
      </c>
      <c r="S506" s="2">
        <v>15518.875</v>
      </c>
      <c r="T506" s="2">
        <v>3468.9249999999993</v>
      </c>
    </row>
    <row r="507" spans="1:20" x14ac:dyDescent="0.25">
      <c r="A507" t="s">
        <v>7485</v>
      </c>
      <c r="B507" t="s">
        <v>1</v>
      </c>
      <c r="C507" t="s">
        <v>6</v>
      </c>
      <c r="D507" s="1">
        <v>44000</v>
      </c>
      <c r="E507" s="1">
        <v>44135</v>
      </c>
      <c r="F507" s="1">
        <v>44146</v>
      </c>
      <c r="G507" s="1">
        <v>44141</v>
      </c>
      <c r="H507" s="13">
        <f>Orders[[#This Row],[DeliveryDate]]-Orders[[#This Row],[OrderDate]]</f>
        <v>6</v>
      </c>
      <c r="I507" t="s">
        <v>3</v>
      </c>
      <c r="J507" t="str">
        <f>_xlfn.XLOOKUP(Orders[[#This Row],[_SalesRepID]],'Sales team'!A:A,'Sales team'!B:B)</f>
        <v>Keith Griffin</v>
      </c>
      <c r="K507">
        <v>2</v>
      </c>
      <c r="L507">
        <v>32</v>
      </c>
      <c r="M507">
        <v>192</v>
      </c>
      <c r="N507" t="str">
        <f>_xlfn.XLOOKUP(Orders[[#This Row],[_ProductID]],Products!A:A,Products!C:C)</f>
        <v>Electronics</v>
      </c>
      <c r="O507">
        <v>28</v>
      </c>
      <c r="P507">
        <v>0.15</v>
      </c>
      <c r="Q507" s="2">
        <v>2579.5</v>
      </c>
      <c r="R507" s="2">
        <v>1212.365</v>
      </c>
      <c r="S507" s="2">
        <v>2192.5749999999998</v>
      </c>
      <c r="T507" s="2">
        <v>980.20999999999981</v>
      </c>
    </row>
    <row r="508" spans="1:20" x14ac:dyDescent="0.25">
      <c r="A508" t="s">
        <v>7486</v>
      </c>
      <c r="B508" t="s">
        <v>1</v>
      </c>
      <c r="C508" t="s">
        <v>13</v>
      </c>
      <c r="D508" s="1">
        <v>44000</v>
      </c>
      <c r="E508" s="1">
        <v>44135</v>
      </c>
      <c r="F508" s="1">
        <v>44138</v>
      </c>
      <c r="G508" s="1">
        <v>44168</v>
      </c>
      <c r="H508" s="13">
        <f>Orders[[#This Row],[DeliveryDate]]-Orders[[#This Row],[OrderDate]]</f>
        <v>33</v>
      </c>
      <c r="I508" t="s">
        <v>3</v>
      </c>
      <c r="J508" t="str">
        <f>_xlfn.XLOOKUP(Orders[[#This Row],[_SalesRepID]],'Sales team'!A:A,'Sales team'!B:B)</f>
        <v>Stephen Payne</v>
      </c>
      <c r="K508">
        <v>5</v>
      </c>
      <c r="L508">
        <v>48</v>
      </c>
      <c r="M508">
        <v>311</v>
      </c>
      <c r="N508" t="str">
        <f>_xlfn.XLOOKUP(Orders[[#This Row],[_ProductID]],Products!A:A,Products!C:C)</f>
        <v>Kitchen &amp; Dining</v>
      </c>
      <c r="O508">
        <v>16</v>
      </c>
      <c r="P508">
        <v>0.2</v>
      </c>
      <c r="Q508" s="2">
        <v>891.1</v>
      </c>
      <c r="R508" s="2">
        <v>356.44000000000005</v>
      </c>
      <c r="S508" s="2">
        <v>2138.6400000000003</v>
      </c>
      <c r="T508" s="2">
        <v>1069.3200000000002</v>
      </c>
    </row>
    <row r="509" spans="1:20" x14ac:dyDescent="0.25">
      <c r="A509" t="s">
        <v>7487</v>
      </c>
      <c r="B509" t="s">
        <v>5</v>
      </c>
      <c r="C509" t="s">
        <v>6</v>
      </c>
      <c r="D509" s="1">
        <v>44000</v>
      </c>
      <c r="E509" s="1">
        <v>44135</v>
      </c>
      <c r="F509" s="1">
        <v>44148</v>
      </c>
      <c r="G509" s="1">
        <v>44160</v>
      </c>
      <c r="H509" s="13">
        <f>Orders[[#This Row],[DeliveryDate]]-Orders[[#This Row],[OrderDate]]</f>
        <v>25</v>
      </c>
      <c r="I509" t="s">
        <v>3</v>
      </c>
      <c r="J509" t="str">
        <f>_xlfn.XLOOKUP(Orders[[#This Row],[_SalesRepID]],'Sales team'!A:A,'Sales team'!B:B)</f>
        <v>Paul Holmes</v>
      </c>
      <c r="K509">
        <v>14</v>
      </c>
      <c r="L509">
        <v>50</v>
      </c>
      <c r="M509">
        <v>179</v>
      </c>
      <c r="N509" t="str">
        <f>_xlfn.XLOOKUP(Orders[[#This Row],[_ProductID]],Products!A:A,Products!C:C)</f>
        <v>Furniture</v>
      </c>
      <c r="O509">
        <v>12</v>
      </c>
      <c r="P509">
        <v>7.4999999999999997E-2</v>
      </c>
      <c r="Q509" s="2">
        <v>1038.5</v>
      </c>
      <c r="R509" s="2">
        <v>591.94499999999994</v>
      </c>
      <c r="S509" s="2">
        <v>960.61250000000007</v>
      </c>
      <c r="T509" s="2">
        <v>368.66750000000013</v>
      </c>
    </row>
    <row r="510" spans="1:20" x14ac:dyDescent="0.25">
      <c r="A510" t="s">
        <v>7488</v>
      </c>
      <c r="B510" t="s">
        <v>1</v>
      </c>
      <c r="C510" t="s">
        <v>2</v>
      </c>
      <c r="D510" s="1">
        <v>44100</v>
      </c>
      <c r="E510" s="1">
        <v>44135</v>
      </c>
      <c r="F510" s="1">
        <v>44152</v>
      </c>
      <c r="G510" s="1">
        <v>44151</v>
      </c>
      <c r="H510" s="13">
        <f>Orders[[#This Row],[DeliveryDate]]-Orders[[#This Row],[OrderDate]]</f>
        <v>16</v>
      </c>
      <c r="I510" t="s">
        <v>3</v>
      </c>
      <c r="J510" t="str">
        <f>_xlfn.XLOOKUP(Orders[[#This Row],[_SalesRepID]],'Sales team'!A:A,'Sales team'!B:B)</f>
        <v>Joshua Little</v>
      </c>
      <c r="K510">
        <v>11</v>
      </c>
      <c r="L510">
        <v>18</v>
      </c>
      <c r="M510">
        <v>242</v>
      </c>
      <c r="N510" t="str">
        <f>_xlfn.XLOOKUP(Orders[[#This Row],[_ProductID]],Products!A:A,Products!C:C)</f>
        <v>Kitchen &amp; Dining</v>
      </c>
      <c r="O510">
        <v>8</v>
      </c>
      <c r="P510">
        <v>0.15</v>
      </c>
      <c r="Q510" s="2">
        <v>951.4</v>
      </c>
      <c r="R510" s="2">
        <v>704.03599999999994</v>
      </c>
      <c r="S510" s="2">
        <v>6469.5199999999995</v>
      </c>
      <c r="T510" s="2">
        <v>837.23199999999997</v>
      </c>
    </row>
    <row r="511" spans="1:20" x14ac:dyDescent="0.25">
      <c r="A511" t="s">
        <v>7489</v>
      </c>
      <c r="B511" t="s">
        <v>10</v>
      </c>
      <c r="C511" t="s">
        <v>15</v>
      </c>
      <c r="D511" s="1">
        <v>44000</v>
      </c>
      <c r="E511" s="1">
        <v>44135</v>
      </c>
      <c r="F511" s="1">
        <v>44145</v>
      </c>
      <c r="G511" s="1">
        <v>44144</v>
      </c>
      <c r="H511" s="13">
        <f>Orders[[#This Row],[DeliveryDate]]-Orders[[#This Row],[OrderDate]]</f>
        <v>9</v>
      </c>
      <c r="I511" t="s">
        <v>3</v>
      </c>
      <c r="J511" t="str">
        <f>_xlfn.XLOOKUP(Orders[[#This Row],[_SalesRepID]],'Sales team'!A:A,'Sales team'!B:B)</f>
        <v>Carlos Miller</v>
      </c>
      <c r="K511">
        <v>28</v>
      </c>
      <c r="L511">
        <v>25</v>
      </c>
      <c r="M511">
        <v>21</v>
      </c>
      <c r="N511" t="str">
        <f>_xlfn.XLOOKUP(Orders[[#This Row],[_ProductID]],Products!A:A,Products!C:C)</f>
        <v>Home décor</v>
      </c>
      <c r="O511">
        <v>36</v>
      </c>
      <c r="P511">
        <v>7.4999999999999997E-2</v>
      </c>
      <c r="Q511" s="2">
        <v>931.30000000000007</v>
      </c>
      <c r="R511" s="2">
        <v>651.91</v>
      </c>
      <c r="S511" s="2">
        <v>5168.7150000000001</v>
      </c>
      <c r="T511" s="2">
        <v>1257.2550000000001</v>
      </c>
    </row>
    <row r="512" spans="1:20" x14ac:dyDescent="0.25">
      <c r="A512" t="s">
        <v>7490</v>
      </c>
      <c r="B512" t="s">
        <v>5</v>
      </c>
      <c r="C512" t="s">
        <v>2</v>
      </c>
      <c r="D512" s="1">
        <v>44000</v>
      </c>
      <c r="E512" s="1">
        <v>44135</v>
      </c>
      <c r="F512" s="1">
        <v>44144</v>
      </c>
      <c r="G512" s="1">
        <v>44147</v>
      </c>
      <c r="H512" s="13">
        <f>Orders[[#This Row],[DeliveryDate]]-Orders[[#This Row],[OrderDate]]</f>
        <v>12</v>
      </c>
      <c r="I512" t="s">
        <v>3</v>
      </c>
      <c r="J512" t="str">
        <f>_xlfn.XLOOKUP(Orders[[#This Row],[_SalesRepID]],'Sales team'!A:A,'Sales team'!B:B)</f>
        <v>Carl Nguyen</v>
      </c>
      <c r="K512">
        <v>12</v>
      </c>
      <c r="L512">
        <v>24</v>
      </c>
      <c r="M512">
        <v>207</v>
      </c>
      <c r="N512" t="str">
        <f>_xlfn.XLOOKUP(Orders[[#This Row],[_ProductID]],Products!A:A,Products!C:C)</f>
        <v>Furniture</v>
      </c>
      <c r="O512">
        <v>34</v>
      </c>
      <c r="P512">
        <v>0.1</v>
      </c>
      <c r="Q512" s="2">
        <v>3450.5</v>
      </c>
      <c r="R512" s="2">
        <v>2346.34</v>
      </c>
      <c r="S512" s="2">
        <v>3105.4500000000003</v>
      </c>
      <c r="T512" s="2">
        <v>759.11000000000013</v>
      </c>
    </row>
    <row r="513" spans="1:20" x14ac:dyDescent="0.25">
      <c r="A513" t="s">
        <v>7491</v>
      </c>
      <c r="B513" t="s">
        <v>8</v>
      </c>
      <c r="C513" t="s">
        <v>2</v>
      </c>
      <c r="D513" s="1">
        <v>44000</v>
      </c>
      <c r="E513" s="1">
        <v>44135</v>
      </c>
      <c r="F513" s="1">
        <v>44145</v>
      </c>
      <c r="G513" s="1">
        <v>44144</v>
      </c>
      <c r="H513" s="13">
        <f>Orders[[#This Row],[DeliveryDate]]-Orders[[#This Row],[OrderDate]]</f>
        <v>9</v>
      </c>
      <c r="I513" t="s">
        <v>3</v>
      </c>
      <c r="J513" t="str">
        <f>_xlfn.XLOOKUP(Orders[[#This Row],[_SalesRepID]],'Sales team'!A:A,'Sales team'!B:B)</f>
        <v>Roy Rice</v>
      </c>
      <c r="K513">
        <v>24</v>
      </c>
      <c r="L513">
        <v>24</v>
      </c>
      <c r="M513">
        <v>229</v>
      </c>
      <c r="N513" t="str">
        <f>_xlfn.XLOOKUP(Orders[[#This Row],[_ProductID]],Products!A:A,Products!C:C)</f>
        <v>Home décor</v>
      </c>
      <c r="O513">
        <v>31</v>
      </c>
      <c r="P513">
        <v>0.1</v>
      </c>
      <c r="Q513" s="2">
        <v>998.30000000000007</v>
      </c>
      <c r="R513" s="2">
        <v>628.92900000000009</v>
      </c>
      <c r="S513" s="2">
        <v>898.47</v>
      </c>
      <c r="T513" s="2">
        <v>269.54099999999994</v>
      </c>
    </row>
    <row r="514" spans="1:20" x14ac:dyDescent="0.25">
      <c r="A514" t="s">
        <v>7492</v>
      </c>
      <c r="B514" t="s">
        <v>1</v>
      </c>
      <c r="C514" t="s">
        <v>2</v>
      </c>
      <c r="D514" s="1">
        <v>44000</v>
      </c>
      <c r="E514" s="1">
        <v>44135</v>
      </c>
      <c r="F514" s="1">
        <v>44140</v>
      </c>
      <c r="G514" s="1">
        <v>44140</v>
      </c>
      <c r="H514" s="13">
        <f>Orders[[#This Row],[DeliveryDate]]-Orders[[#This Row],[OrderDate]]</f>
        <v>5</v>
      </c>
      <c r="I514" t="s">
        <v>3</v>
      </c>
      <c r="J514" t="str">
        <f>_xlfn.XLOOKUP(Orders[[#This Row],[_SalesRepID]],'Sales team'!A:A,'Sales team'!B:B)</f>
        <v>Shawn Cook</v>
      </c>
      <c r="K514">
        <v>7</v>
      </c>
      <c r="L514">
        <v>1</v>
      </c>
      <c r="M514">
        <v>238</v>
      </c>
      <c r="N514" t="str">
        <f>_xlfn.XLOOKUP(Orders[[#This Row],[_ProductID]],Products!A:A,Products!C:C)</f>
        <v>Home décor</v>
      </c>
      <c r="O514">
        <v>26</v>
      </c>
      <c r="P514">
        <v>0.1</v>
      </c>
      <c r="Q514" s="2">
        <v>3932.9</v>
      </c>
      <c r="R514" s="2">
        <v>2831.6880000000001</v>
      </c>
      <c r="S514" s="2">
        <v>10618.830000000002</v>
      </c>
      <c r="T514" s="2">
        <v>2123.7660000000014</v>
      </c>
    </row>
    <row r="515" spans="1:20" x14ac:dyDescent="0.25">
      <c r="A515" t="s">
        <v>7493</v>
      </c>
      <c r="B515" t="s">
        <v>1</v>
      </c>
      <c r="C515" t="s">
        <v>15</v>
      </c>
      <c r="D515" s="1">
        <v>44000</v>
      </c>
      <c r="E515" s="1">
        <v>44135</v>
      </c>
      <c r="F515" s="1">
        <v>44145</v>
      </c>
      <c r="G515" s="1">
        <v>44139</v>
      </c>
      <c r="H515" s="13">
        <f>Orders[[#This Row],[DeliveryDate]]-Orders[[#This Row],[OrderDate]]</f>
        <v>4</v>
      </c>
      <c r="I515" t="s">
        <v>3</v>
      </c>
      <c r="J515" t="str">
        <f>_xlfn.XLOOKUP(Orders[[#This Row],[_SalesRepID]],'Sales team'!A:A,'Sales team'!B:B)</f>
        <v>Chris Armstrong</v>
      </c>
      <c r="K515">
        <v>4</v>
      </c>
      <c r="L515">
        <v>24</v>
      </c>
      <c r="M515">
        <v>58</v>
      </c>
      <c r="N515" t="str">
        <f>_xlfn.XLOOKUP(Orders[[#This Row],[_ProductID]],Products!A:A,Products!C:C)</f>
        <v>Furniture</v>
      </c>
      <c r="O515">
        <v>5</v>
      </c>
      <c r="P515">
        <v>0.15</v>
      </c>
      <c r="Q515" s="2">
        <v>3698.4</v>
      </c>
      <c r="R515" s="2">
        <v>3106.6559999999999</v>
      </c>
      <c r="S515" s="2">
        <v>6287.28</v>
      </c>
      <c r="T515" s="2">
        <v>73.967999999999847</v>
      </c>
    </row>
    <row r="516" spans="1:20" x14ac:dyDescent="0.25">
      <c r="A516" t="s">
        <v>7494</v>
      </c>
      <c r="B516" t="s">
        <v>1</v>
      </c>
      <c r="C516" t="s">
        <v>6</v>
      </c>
      <c r="D516" s="1">
        <v>44000</v>
      </c>
      <c r="E516" s="1">
        <v>44135</v>
      </c>
      <c r="F516" s="1">
        <v>44143</v>
      </c>
      <c r="G516" s="1">
        <v>44141</v>
      </c>
      <c r="H516" s="13">
        <f>Orders[[#This Row],[DeliveryDate]]-Orders[[#This Row],[OrderDate]]</f>
        <v>6</v>
      </c>
      <c r="I516" t="s">
        <v>3</v>
      </c>
      <c r="J516" t="str">
        <f>_xlfn.XLOOKUP(Orders[[#This Row],[_SalesRepID]],'Sales team'!A:A,'Sales team'!B:B)</f>
        <v>Jonathan Hawkins</v>
      </c>
      <c r="K516">
        <v>10</v>
      </c>
      <c r="L516">
        <v>42</v>
      </c>
      <c r="M516">
        <v>113</v>
      </c>
      <c r="N516" t="str">
        <f>_xlfn.XLOOKUP(Orders[[#This Row],[_ProductID]],Products!A:A,Products!C:C)</f>
        <v>Home décor</v>
      </c>
      <c r="O516">
        <v>24</v>
      </c>
      <c r="P516">
        <v>0.2</v>
      </c>
      <c r="Q516" s="2">
        <v>1788.9</v>
      </c>
      <c r="R516" s="2">
        <v>966.00600000000009</v>
      </c>
      <c r="S516" s="2">
        <v>7155.6</v>
      </c>
      <c r="T516" s="2">
        <v>2325.5699999999997</v>
      </c>
    </row>
    <row r="517" spans="1:20" x14ac:dyDescent="0.25">
      <c r="A517" t="s">
        <v>7495</v>
      </c>
      <c r="B517" t="s">
        <v>1</v>
      </c>
      <c r="C517" t="s">
        <v>6</v>
      </c>
      <c r="D517" s="1">
        <v>44000</v>
      </c>
      <c r="E517" s="1">
        <v>44135</v>
      </c>
      <c r="F517" s="1">
        <v>44158</v>
      </c>
      <c r="G517" s="1">
        <v>44169</v>
      </c>
      <c r="H517" s="13">
        <f>Orders[[#This Row],[DeliveryDate]]-Orders[[#This Row],[OrderDate]]</f>
        <v>34</v>
      </c>
      <c r="I517" t="s">
        <v>3</v>
      </c>
      <c r="J517" t="str">
        <f>_xlfn.XLOOKUP(Orders[[#This Row],[_SalesRepID]],'Sales team'!A:A,'Sales team'!B:B)</f>
        <v>Joshua Ryan</v>
      </c>
      <c r="K517">
        <v>9</v>
      </c>
      <c r="L517">
        <v>33</v>
      </c>
      <c r="M517">
        <v>187</v>
      </c>
      <c r="N517" t="str">
        <f>_xlfn.XLOOKUP(Orders[[#This Row],[_ProductID]],Products!A:A,Products!C:C)</f>
        <v>Kitchen &amp; Dining</v>
      </c>
      <c r="O517">
        <v>8</v>
      </c>
      <c r="P517">
        <v>0.05</v>
      </c>
      <c r="Q517" s="2">
        <v>971.5</v>
      </c>
      <c r="R517" s="2">
        <v>777.2</v>
      </c>
      <c r="S517" s="2">
        <v>5537.55</v>
      </c>
      <c r="T517" s="2">
        <v>874.34999999999945</v>
      </c>
    </row>
    <row r="518" spans="1:20" x14ac:dyDescent="0.25">
      <c r="A518" t="s">
        <v>7496</v>
      </c>
      <c r="B518" t="s">
        <v>5</v>
      </c>
      <c r="C518" t="s">
        <v>13</v>
      </c>
      <c r="D518" s="1">
        <v>44100</v>
      </c>
      <c r="E518" s="1">
        <v>44135</v>
      </c>
      <c r="F518" s="1">
        <v>44144</v>
      </c>
      <c r="G518" s="1">
        <v>44146</v>
      </c>
      <c r="H518" s="13">
        <f>Orders[[#This Row],[DeliveryDate]]-Orders[[#This Row],[OrderDate]]</f>
        <v>11</v>
      </c>
      <c r="I518" t="s">
        <v>3</v>
      </c>
      <c r="J518" t="str">
        <f>_xlfn.XLOOKUP(Orders[[#This Row],[_SalesRepID]],'Sales team'!A:A,'Sales team'!B:B)</f>
        <v>Carl Nguyen</v>
      </c>
      <c r="K518">
        <v>12</v>
      </c>
      <c r="L518">
        <v>42</v>
      </c>
      <c r="M518">
        <v>325</v>
      </c>
      <c r="N518" t="str">
        <f>_xlfn.XLOOKUP(Orders[[#This Row],[_ProductID]],Products!A:A,Products!C:C)</f>
        <v>Home décor</v>
      </c>
      <c r="O518">
        <v>32</v>
      </c>
      <c r="P518">
        <v>0.05</v>
      </c>
      <c r="Q518" s="2">
        <v>2525.9</v>
      </c>
      <c r="R518" s="2">
        <v>1742.8709999999999</v>
      </c>
      <c r="S518" s="2">
        <v>7198.8150000000005</v>
      </c>
      <c r="T518" s="2">
        <v>1970.2020000000011</v>
      </c>
    </row>
    <row r="519" spans="1:20" x14ac:dyDescent="0.25">
      <c r="A519" t="s">
        <v>7471</v>
      </c>
      <c r="B519" t="s">
        <v>1</v>
      </c>
      <c r="C519" t="s">
        <v>25</v>
      </c>
      <c r="D519" s="1">
        <v>44000</v>
      </c>
      <c r="E519" s="1">
        <v>44134</v>
      </c>
      <c r="F519" s="1">
        <v>44139</v>
      </c>
      <c r="G519" s="1">
        <v>44144</v>
      </c>
      <c r="H519" s="13">
        <f>Orders[[#This Row],[DeliveryDate]]-Orders[[#This Row],[OrderDate]]</f>
        <v>10</v>
      </c>
      <c r="I519" t="s">
        <v>3</v>
      </c>
      <c r="J519" t="str">
        <f>_xlfn.XLOOKUP(Orders[[#This Row],[_SalesRepID]],'Sales team'!A:A,'Sales team'!B:B)</f>
        <v>Joshua Bennett</v>
      </c>
      <c r="K519">
        <v>6</v>
      </c>
      <c r="L519">
        <v>22</v>
      </c>
      <c r="M519">
        <v>359</v>
      </c>
      <c r="N519" t="str">
        <f>_xlfn.XLOOKUP(Orders[[#This Row],[_ProductID]],Products!A:A,Products!C:C)</f>
        <v>Kitchen &amp; Dining</v>
      </c>
      <c r="O519">
        <v>16</v>
      </c>
      <c r="P519">
        <v>0.05</v>
      </c>
      <c r="Q519" s="2">
        <v>2626.4</v>
      </c>
      <c r="R519" s="2">
        <v>1680.8960000000002</v>
      </c>
      <c r="S519" s="2">
        <v>17465.559999999998</v>
      </c>
      <c r="T519" s="2">
        <v>5699.2879999999968</v>
      </c>
    </row>
    <row r="520" spans="1:20" x14ac:dyDescent="0.25">
      <c r="A520" t="s">
        <v>7472</v>
      </c>
      <c r="B520" t="s">
        <v>5</v>
      </c>
      <c r="C520" t="s">
        <v>6</v>
      </c>
      <c r="D520" s="1">
        <v>44000</v>
      </c>
      <c r="E520" s="1">
        <v>44134</v>
      </c>
      <c r="F520" s="1">
        <v>44162</v>
      </c>
      <c r="G520" s="1">
        <v>44161</v>
      </c>
      <c r="H520" s="13">
        <f>Orders[[#This Row],[DeliveryDate]]-Orders[[#This Row],[OrderDate]]</f>
        <v>27</v>
      </c>
      <c r="I520" t="s">
        <v>3</v>
      </c>
      <c r="J520" t="str">
        <f>_xlfn.XLOOKUP(Orders[[#This Row],[_SalesRepID]],'Sales team'!A:A,'Sales team'!B:B)</f>
        <v>Shawn Wallace</v>
      </c>
      <c r="K520">
        <v>18</v>
      </c>
      <c r="L520">
        <v>13</v>
      </c>
      <c r="M520">
        <v>147</v>
      </c>
      <c r="N520" t="str">
        <f>_xlfn.XLOOKUP(Orders[[#This Row],[_ProductID]],Products!A:A,Products!C:C)</f>
        <v>Home décor</v>
      </c>
      <c r="O520">
        <v>41</v>
      </c>
      <c r="P520">
        <v>0.15</v>
      </c>
      <c r="Q520" s="2">
        <v>5487.3</v>
      </c>
      <c r="R520" s="2">
        <v>3292.38</v>
      </c>
      <c r="S520" s="2">
        <v>32649.434999999998</v>
      </c>
      <c r="T520" s="2">
        <v>9602.7749999999978</v>
      </c>
    </row>
    <row r="521" spans="1:20" x14ac:dyDescent="0.25">
      <c r="A521" t="s">
        <v>7473</v>
      </c>
      <c r="B521" t="s">
        <v>1</v>
      </c>
      <c r="C521" t="s">
        <v>46</v>
      </c>
      <c r="D521" s="1">
        <v>44000</v>
      </c>
      <c r="E521" s="1">
        <v>44134</v>
      </c>
      <c r="F521" s="1">
        <v>44137</v>
      </c>
      <c r="G521" s="1">
        <v>44151</v>
      </c>
      <c r="H521" s="13">
        <f>Orders[[#This Row],[DeliveryDate]]-Orders[[#This Row],[OrderDate]]</f>
        <v>17</v>
      </c>
      <c r="I521" t="s">
        <v>3</v>
      </c>
      <c r="J521" t="str">
        <f>_xlfn.XLOOKUP(Orders[[#This Row],[_SalesRepID]],'Sales team'!A:A,'Sales team'!B:B)</f>
        <v>Joshua Ryan</v>
      </c>
      <c r="K521">
        <v>9</v>
      </c>
      <c r="L521">
        <v>3</v>
      </c>
      <c r="M521">
        <v>70</v>
      </c>
      <c r="N521" t="str">
        <f>_xlfn.XLOOKUP(Orders[[#This Row],[_ProductID]],Products!A:A,Products!C:C)</f>
        <v>Home décor</v>
      </c>
      <c r="O521">
        <v>46</v>
      </c>
      <c r="P521">
        <v>7.4999999999999997E-2</v>
      </c>
      <c r="Q521" s="2">
        <v>2639.8</v>
      </c>
      <c r="R521" s="2">
        <v>1293.502</v>
      </c>
      <c r="S521" s="2">
        <v>4883.630000000001</v>
      </c>
      <c r="T521" s="2">
        <v>2296.6260000000011</v>
      </c>
    </row>
    <row r="522" spans="1:20" x14ac:dyDescent="0.25">
      <c r="A522" t="s">
        <v>7474</v>
      </c>
      <c r="B522" t="s">
        <v>5</v>
      </c>
      <c r="C522" t="s">
        <v>15</v>
      </c>
      <c r="D522" s="1">
        <v>44000</v>
      </c>
      <c r="E522" s="1">
        <v>44134</v>
      </c>
      <c r="F522" s="1">
        <v>44150</v>
      </c>
      <c r="G522" s="1">
        <v>44139</v>
      </c>
      <c r="H522" s="13">
        <f>Orders[[#This Row],[DeliveryDate]]-Orders[[#This Row],[OrderDate]]</f>
        <v>5</v>
      </c>
      <c r="I522" t="s">
        <v>3</v>
      </c>
      <c r="J522" t="str">
        <f>_xlfn.XLOOKUP(Orders[[#This Row],[_SalesRepID]],'Sales team'!A:A,'Sales team'!B:B)</f>
        <v>Roger Alexander</v>
      </c>
      <c r="K522">
        <v>15</v>
      </c>
      <c r="L522">
        <v>46</v>
      </c>
      <c r="M522">
        <v>32</v>
      </c>
      <c r="N522" t="str">
        <f>_xlfn.XLOOKUP(Orders[[#This Row],[_ProductID]],Products!A:A,Products!C:C)</f>
        <v>Home décor</v>
      </c>
      <c r="O522">
        <v>11</v>
      </c>
      <c r="P522">
        <v>0.15</v>
      </c>
      <c r="Q522" s="2">
        <v>1165.8</v>
      </c>
      <c r="R522" s="2">
        <v>512.952</v>
      </c>
      <c r="S522" s="2">
        <v>1981.86</v>
      </c>
      <c r="T522" s="2">
        <v>955.9559999999999</v>
      </c>
    </row>
    <row r="523" spans="1:20" x14ac:dyDescent="0.25">
      <c r="A523" t="s">
        <v>7475</v>
      </c>
      <c r="B523" t="s">
        <v>5</v>
      </c>
      <c r="C523" t="s">
        <v>6</v>
      </c>
      <c r="D523" s="1">
        <v>44000</v>
      </c>
      <c r="E523" s="1">
        <v>44134</v>
      </c>
      <c r="F523" s="1">
        <v>44162</v>
      </c>
      <c r="G523" s="1">
        <v>44138</v>
      </c>
      <c r="H523" s="13">
        <f>Orders[[#This Row],[DeliveryDate]]-Orders[[#This Row],[OrderDate]]</f>
        <v>4</v>
      </c>
      <c r="I523" t="s">
        <v>3</v>
      </c>
      <c r="J523" t="str">
        <f>_xlfn.XLOOKUP(Orders[[#This Row],[_SalesRepID]],'Sales team'!A:A,'Sales team'!B:B)</f>
        <v>Todd Roberts</v>
      </c>
      <c r="K523">
        <v>13</v>
      </c>
      <c r="L523">
        <v>37</v>
      </c>
      <c r="M523">
        <v>103</v>
      </c>
      <c r="N523" t="str">
        <f>_xlfn.XLOOKUP(Orders[[#This Row],[_ProductID]],Products!A:A,Products!C:C)</f>
        <v>Home décor</v>
      </c>
      <c r="O523">
        <v>32</v>
      </c>
      <c r="P523">
        <v>0.05</v>
      </c>
      <c r="Q523" s="2">
        <v>1092.1000000000001</v>
      </c>
      <c r="R523" s="2">
        <v>797.23300000000006</v>
      </c>
      <c r="S523" s="2">
        <v>2074.9900000000002</v>
      </c>
      <c r="T523" s="2">
        <v>480.52400000000011</v>
      </c>
    </row>
    <row r="524" spans="1:20" x14ac:dyDescent="0.25">
      <c r="A524" t="s">
        <v>7476</v>
      </c>
      <c r="B524" t="s">
        <v>5</v>
      </c>
      <c r="C524" t="s">
        <v>25</v>
      </c>
      <c r="D524" s="1">
        <v>44000</v>
      </c>
      <c r="E524" s="1">
        <v>44134</v>
      </c>
      <c r="F524" s="1">
        <v>44149</v>
      </c>
      <c r="G524" s="1">
        <v>44148</v>
      </c>
      <c r="H524" s="13">
        <f>Orders[[#This Row],[DeliveryDate]]-Orders[[#This Row],[OrderDate]]</f>
        <v>14</v>
      </c>
      <c r="I524" t="s">
        <v>3</v>
      </c>
      <c r="J524" t="str">
        <f>_xlfn.XLOOKUP(Orders[[#This Row],[_SalesRepID]],'Sales team'!A:A,'Sales team'!B:B)</f>
        <v>Paul Holmes</v>
      </c>
      <c r="K524">
        <v>14</v>
      </c>
      <c r="L524">
        <v>22</v>
      </c>
      <c r="M524">
        <v>365</v>
      </c>
      <c r="N524" t="str">
        <f>_xlfn.XLOOKUP(Orders[[#This Row],[_ProductID]],Products!A:A,Products!C:C)</f>
        <v>Home décor</v>
      </c>
      <c r="O524">
        <v>41</v>
      </c>
      <c r="P524">
        <v>7.4999999999999997E-2</v>
      </c>
      <c r="Q524" s="2">
        <v>6539.2</v>
      </c>
      <c r="R524" s="2">
        <v>2942.64</v>
      </c>
      <c r="S524" s="2">
        <v>18146.28</v>
      </c>
      <c r="T524" s="2">
        <v>9318.3599999999988</v>
      </c>
    </row>
    <row r="525" spans="1:20" x14ac:dyDescent="0.25">
      <c r="A525" t="s">
        <v>7477</v>
      </c>
      <c r="B525" t="s">
        <v>10</v>
      </c>
      <c r="C525" t="s">
        <v>15</v>
      </c>
      <c r="D525" s="1">
        <v>44000</v>
      </c>
      <c r="E525" s="1">
        <v>44134</v>
      </c>
      <c r="F525" s="1">
        <v>44138</v>
      </c>
      <c r="G525" s="1">
        <v>44160</v>
      </c>
      <c r="H525" s="13">
        <f>Orders[[#This Row],[DeliveryDate]]-Orders[[#This Row],[OrderDate]]</f>
        <v>26</v>
      </c>
      <c r="I525" t="s">
        <v>3</v>
      </c>
      <c r="J525" t="str">
        <f>_xlfn.XLOOKUP(Orders[[#This Row],[_SalesRepID]],'Sales team'!A:A,'Sales team'!B:B)</f>
        <v>Shawn Torres</v>
      </c>
      <c r="K525">
        <v>27</v>
      </c>
      <c r="L525">
        <v>26</v>
      </c>
      <c r="M525">
        <v>55</v>
      </c>
      <c r="N525" t="str">
        <f>_xlfn.XLOOKUP(Orders[[#This Row],[_ProductID]],Products!A:A,Products!C:C)</f>
        <v>Kitchen &amp; Dining</v>
      </c>
      <c r="O525">
        <v>8</v>
      </c>
      <c r="P525">
        <v>0.1</v>
      </c>
      <c r="Q525" s="2">
        <v>1105.5</v>
      </c>
      <c r="R525" s="2">
        <v>729.63</v>
      </c>
      <c r="S525" s="2">
        <v>2984.85</v>
      </c>
      <c r="T525" s="2">
        <v>795.96</v>
      </c>
    </row>
    <row r="526" spans="1:20" x14ac:dyDescent="0.25">
      <c r="A526" t="s">
        <v>7478</v>
      </c>
      <c r="B526" t="s">
        <v>1</v>
      </c>
      <c r="C526" t="s">
        <v>6</v>
      </c>
      <c r="D526" s="1">
        <v>44000</v>
      </c>
      <c r="E526" s="1">
        <v>44134</v>
      </c>
      <c r="F526" s="1">
        <v>44160</v>
      </c>
      <c r="G526" s="1">
        <v>44140</v>
      </c>
      <c r="H526" s="13">
        <f>Orders[[#This Row],[DeliveryDate]]-Orders[[#This Row],[OrderDate]]</f>
        <v>6</v>
      </c>
      <c r="I526" t="s">
        <v>3</v>
      </c>
      <c r="J526" t="str">
        <f>_xlfn.XLOOKUP(Orders[[#This Row],[_SalesRepID]],'Sales team'!A:A,'Sales team'!B:B)</f>
        <v>Jerry Green</v>
      </c>
      <c r="K526">
        <v>3</v>
      </c>
      <c r="L526">
        <v>36</v>
      </c>
      <c r="M526">
        <v>88</v>
      </c>
      <c r="N526" t="str">
        <f>_xlfn.XLOOKUP(Orders[[#This Row],[_ProductID]],Products!A:A,Products!C:C)</f>
        <v>Furniture</v>
      </c>
      <c r="O526">
        <v>12</v>
      </c>
      <c r="P526">
        <v>7.4999999999999997E-2</v>
      </c>
      <c r="Q526" s="2">
        <v>1098.8</v>
      </c>
      <c r="R526" s="2">
        <v>879.04</v>
      </c>
      <c r="S526" s="2">
        <v>3049.1699999999996</v>
      </c>
      <c r="T526" s="2">
        <v>412.04999999999973</v>
      </c>
    </row>
    <row r="527" spans="1:20" x14ac:dyDescent="0.25">
      <c r="A527" t="s">
        <v>7479</v>
      </c>
      <c r="B527" t="s">
        <v>5</v>
      </c>
      <c r="C527" t="s">
        <v>25</v>
      </c>
      <c r="D527" s="1">
        <v>44000</v>
      </c>
      <c r="E527" s="1">
        <v>44134</v>
      </c>
      <c r="F527" s="1">
        <v>44159</v>
      </c>
      <c r="G527" s="1">
        <v>44145</v>
      </c>
      <c r="H527" s="13">
        <f>Orders[[#This Row],[DeliveryDate]]-Orders[[#This Row],[OrderDate]]</f>
        <v>11</v>
      </c>
      <c r="I527" t="s">
        <v>3</v>
      </c>
      <c r="J527" t="str">
        <f>_xlfn.XLOOKUP(Orders[[#This Row],[_SalesRepID]],'Sales team'!A:A,'Sales team'!B:B)</f>
        <v>Todd Roberts</v>
      </c>
      <c r="K527">
        <v>13</v>
      </c>
      <c r="L527">
        <v>4</v>
      </c>
      <c r="M527">
        <v>363</v>
      </c>
      <c r="N527" t="str">
        <f>_xlfn.XLOOKUP(Orders[[#This Row],[_ProductID]],Products!A:A,Products!C:C)</f>
        <v>Electronics</v>
      </c>
      <c r="O527">
        <v>6</v>
      </c>
      <c r="P527">
        <v>0.15</v>
      </c>
      <c r="Q527" s="2">
        <v>884.4</v>
      </c>
      <c r="R527" s="2">
        <v>725.20799999999997</v>
      </c>
      <c r="S527" s="2">
        <v>2255.2199999999998</v>
      </c>
      <c r="T527" s="2">
        <v>79.596000000000004</v>
      </c>
    </row>
    <row r="528" spans="1:20" x14ac:dyDescent="0.25">
      <c r="A528" t="s">
        <v>7480</v>
      </c>
      <c r="B528" t="s">
        <v>5</v>
      </c>
      <c r="C528" t="s">
        <v>2</v>
      </c>
      <c r="D528" s="1">
        <v>44000</v>
      </c>
      <c r="E528" s="1">
        <v>44134</v>
      </c>
      <c r="F528" s="1">
        <v>44162</v>
      </c>
      <c r="G528" s="1">
        <v>44148</v>
      </c>
      <c r="H528" s="13">
        <f>Orders[[#This Row],[DeliveryDate]]-Orders[[#This Row],[OrderDate]]</f>
        <v>14</v>
      </c>
      <c r="I528" t="s">
        <v>3</v>
      </c>
      <c r="J528" t="str">
        <f>_xlfn.XLOOKUP(Orders[[#This Row],[_SalesRepID]],'Sales team'!A:A,'Sales team'!B:B)</f>
        <v>Shawn Wallace</v>
      </c>
      <c r="K528">
        <v>18</v>
      </c>
      <c r="L528">
        <v>28</v>
      </c>
      <c r="M528">
        <v>230</v>
      </c>
      <c r="N528" t="str">
        <f>_xlfn.XLOOKUP(Orders[[#This Row],[_ProductID]],Products!A:A,Products!C:C)</f>
        <v>Furniture</v>
      </c>
      <c r="O528">
        <v>15</v>
      </c>
      <c r="P528">
        <v>0.3</v>
      </c>
      <c r="Q528" s="2">
        <v>1755.4</v>
      </c>
      <c r="R528" s="2">
        <v>877.7</v>
      </c>
      <c r="S528" s="2">
        <v>7372.68</v>
      </c>
      <c r="T528" s="2">
        <v>2106.4799999999996</v>
      </c>
    </row>
    <row r="529" spans="1:20" x14ac:dyDescent="0.25">
      <c r="A529" t="s">
        <v>7481</v>
      </c>
      <c r="B529" t="s">
        <v>1</v>
      </c>
      <c r="C529" t="s">
        <v>46</v>
      </c>
      <c r="D529" s="1">
        <v>44000</v>
      </c>
      <c r="E529" s="1">
        <v>44134</v>
      </c>
      <c r="F529" s="1">
        <v>44158</v>
      </c>
      <c r="G529" s="1">
        <v>44148</v>
      </c>
      <c r="H529" s="13">
        <f>Orders[[#This Row],[DeliveryDate]]-Orders[[#This Row],[OrderDate]]</f>
        <v>14</v>
      </c>
      <c r="I529" t="s">
        <v>3</v>
      </c>
      <c r="J529" t="str">
        <f>_xlfn.XLOOKUP(Orders[[#This Row],[_SalesRepID]],'Sales team'!A:A,'Sales team'!B:B)</f>
        <v>Joshua Little</v>
      </c>
      <c r="K529">
        <v>11</v>
      </c>
      <c r="L529">
        <v>5</v>
      </c>
      <c r="M529">
        <v>85</v>
      </c>
      <c r="N529" t="str">
        <f>_xlfn.XLOOKUP(Orders[[#This Row],[_ProductID]],Products!A:A,Products!C:C)</f>
        <v>Home décor</v>
      </c>
      <c r="O529">
        <v>32</v>
      </c>
      <c r="P529">
        <v>0.05</v>
      </c>
      <c r="Q529" s="2">
        <v>1098.8</v>
      </c>
      <c r="R529" s="2">
        <v>648.29199999999992</v>
      </c>
      <c r="S529" s="2">
        <v>4175.4399999999996</v>
      </c>
      <c r="T529" s="2">
        <v>1582.2719999999999</v>
      </c>
    </row>
    <row r="530" spans="1:20" x14ac:dyDescent="0.25">
      <c r="A530" t="s">
        <v>7482</v>
      </c>
      <c r="B530" t="s">
        <v>1</v>
      </c>
      <c r="C530" t="s">
        <v>6</v>
      </c>
      <c r="D530" s="1">
        <v>44000</v>
      </c>
      <c r="E530" s="1">
        <v>44134</v>
      </c>
      <c r="F530" s="1">
        <v>44147</v>
      </c>
      <c r="G530" s="1">
        <v>44147</v>
      </c>
      <c r="H530" s="13">
        <f>Orders[[#This Row],[DeliveryDate]]-Orders[[#This Row],[OrderDate]]</f>
        <v>13</v>
      </c>
      <c r="I530" t="s">
        <v>3</v>
      </c>
      <c r="J530" t="str">
        <f>_xlfn.XLOOKUP(Orders[[#This Row],[_SalesRepID]],'Sales team'!A:A,'Sales team'!B:B)</f>
        <v>Carl Nguyen</v>
      </c>
      <c r="K530">
        <v>12</v>
      </c>
      <c r="L530">
        <v>23</v>
      </c>
      <c r="M530">
        <v>112</v>
      </c>
      <c r="N530" t="str">
        <f>_xlfn.XLOOKUP(Orders[[#This Row],[_ProductID]],Products!A:A,Products!C:C)</f>
        <v>Home décor</v>
      </c>
      <c r="O530">
        <v>24</v>
      </c>
      <c r="P530">
        <v>0.15</v>
      </c>
      <c r="Q530" s="2">
        <v>1065.3</v>
      </c>
      <c r="R530" s="2">
        <v>458.07899999999995</v>
      </c>
      <c r="S530" s="2">
        <v>905.50499999999988</v>
      </c>
      <c r="T530" s="2">
        <v>447.42599999999993</v>
      </c>
    </row>
    <row r="531" spans="1:20" x14ac:dyDescent="0.25">
      <c r="A531" t="s">
        <v>7483</v>
      </c>
      <c r="B531" t="s">
        <v>10</v>
      </c>
      <c r="C531" t="s">
        <v>15</v>
      </c>
      <c r="D531" s="1">
        <v>44000</v>
      </c>
      <c r="E531" s="1">
        <v>44134</v>
      </c>
      <c r="F531" s="1">
        <v>44136</v>
      </c>
      <c r="G531" s="1">
        <v>44151</v>
      </c>
      <c r="H531" s="13">
        <f>Orders[[#This Row],[DeliveryDate]]-Orders[[#This Row],[OrderDate]]</f>
        <v>17</v>
      </c>
      <c r="I531" t="s">
        <v>3</v>
      </c>
      <c r="J531" t="str">
        <f>_xlfn.XLOOKUP(Orders[[#This Row],[_SalesRepID]],'Sales team'!A:A,'Sales team'!B:B)</f>
        <v>Donald Reynolds</v>
      </c>
      <c r="K531">
        <v>26</v>
      </c>
      <c r="L531">
        <v>32</v>
      </c>
      <c r="M531">
        <v>36</v>
      </c>
      <c r="N531" t="str">
        <f>_xlfn.XLOOKUP(Orders[[#This Row],[_ProductID]],Products!A:A,Products!C:C)</f>
        <v>Outdoor</v>
      </c>
      <c r="O531">
        <v>10</v>
      </c>
      <c r="P531">
        <v>7.4999999999999997E-2</v>
      </c>
      <c r="Q531" s="2">
        <v>1815.7</v>
      </c>
      <c r="R531" s="2">
        <v>980.47800000000007</v>
      </c>
      <c r="S531" s="2">
        <v>8397.6125000000011</v>
      </c>
      <c r="T531" s="2">
        <v>3495.2225000000008</v>
      </c>
    </row>
    <row r="532" spans="1:20" x14ac:dyDescent="0.25">
      <c r="A532" t="s">
        <v>7484</v>
      </c>
      <c r="B532" t="s">
        <v>1</v>
      </c>
      <c r="C532" t="s">
        <v>2</v>
      </c>
      <c r="D532" s="1">
        <v>44000</v>
      </c>
      <c r="E532" s="1">
        <v>44134</v>
      </c>
      <c r="F532" s="1">
        <v>44158</v>
      </c>
      <c r="G532" s="1">
        <v>44140</v>
      </c>
      <c r="H532" s="13">
        <f>Orders[[#This Row],[DeliveryDate]]-Orders[[#This Row],[OrderDate]]</f>
        <v>6</v>
      </c>
      <c r="I532" t="s">
        <v>3</v>
      </c>
      <c r="J532" t="str">
        <f>_xlfn.XLOOKUP(Orders[[#This Row],[_SalesRepID]],'Sales team'!A:A,'Sales team'!B:B)</f>
        <v>Jonathan Hawkins</v>
      </c>
      <c r="K532">
        <v>10</v>
      </c>
      <c r="L532">
        <v>42</v>
      </c>
      <c r="M532">
        <v>229</v>
      </c>
      <c r="N532" t="str">
        <f>_xlfn.XLOOKUP(Orders[[#This Row],[_ProductID]],Products!A:A,Products!C:C)</f>
        <v>Home décor</v>
      </c>
      <c r="O532">
        <v>35</v>
      </c>
      <c r="P532">
        <v>0.2</v>
      </c>
      <c r="Q532" s="2">
        <v>5152.3</v>
      </c>
      <c r="R532" s="2">
        <v>2576.15</v>
      </c>
      <c r="S532" s="2">
        <v>20609.2</v>
      </c>
      <c r="T532" s="2">
        <v>7728.4500000000007</v>
      </c>
    </row>
    <row r="533" spans="1:20" x14ac:dyDescent="0.25">
      <c r="A533" t="s">
        <v>7463</v>
      </c>
      <c r="B533" t="s">
        <v>1</v>
      </c>
      <c r="C533" t="s">
        <v>2</v>
      </c>
      <c r="D533" s="1">
        <v>44000</v>
      </c>
      <c r="E533" s="1">
        <v>44133</v>
      </c>
      <c r="F533" s="1">
        <v>44161</v>
      </c>
      <c r="G533" s="1">
        <v>44158</v>
      </c>
      <c r="H533" s="13">
        <f>Orders[[#This Row],[DeliveryDate]]-Orders[[#This Row],[OrderDate]]</f>
        <v>25</v>
      </c>
      <c r="I533" t="s">
        <v>3</v>
      </c>
      <c r="J533" t="str">
        <f>_xlfn.XLOOKUP(Orders[[#This Row],[_SalesRepID]],'Sales team'!A:A,'Sales team'!B:B)</f>
        <v>Stephen Payne</v>
      </c>
      <c r="K533">
        <v>5</v>
      </c>
      <c r="L533">
        <v>48</v>
      </c>
      <c r="M533">
        <v>204</v>
      </c>
      <c r="N533" t="str">
        <f>_xlfn.XLOOKUP(Orders[[#This Row],[_ProductID]],Products!A:A,Products!C:C)</f>
        <v>Home décor</v>
      </c>
      <c r="O533">
        <v>14</v>
      </c>
      <c r="P533">
        <v>0.05</v>
      </c>
      <c r="Q533" s="2">
        <v>1038.5</v>
      </c>
      <c r="R533" s="2">
        <v>695.79500000000007</v>
      </c>
      <c r="S533" s="2">
        <v>6906.0249999999996</v>
      </c>
      <c r="T533" s="2">
        <v>2035.4599999999991</v>
      </c>
    </row>
    <row r="534" spans="1:20" x14ac:dyDescent="0.25">
      <c r="A534" t="s">
        <v>7464</v>
      </c>
      <c r="B534" t="s">
        <v>5</v>
      </c>
      <c r="C534" t="s">
        <v>46</v>
      </c>
      <c r="D534" s="1">
        <v>44000</v>
      </c>
      <c r="E534" s="1">
        <v>44133</v>
      </c>
      <c r="F534" s="1">
        <v>44158</v>
      </c>
      <c r="G534" s="1">
        <v>44146</v>
      </c>
      <c r="H534" s="13">
        <f>Orders[[#This Row],[DeliveryDate]]-Orders[[#This Row],[OrderDate]]</f>
        <v>13</v>
      </c>
      <c r="I534" t="s">
        <v>3</v>
      </c>
      <c r="J534" t="str">
        <f>_xlfn.XLOOKUP(Orders[[#This Row],[_SalesRepID]],'Sales team'!A:A,'Sales team'!B:B)</f>
        <v>Paul Holmes</v>
      </c>
      <c r="K534">
        <v>14</v>
      </c>
      <c r="L534">
        <v>23</v>
      </c>
      <c r="M534">
        <v>63</v>
      </c>
      <c r="N534" t="str">
        <f>_xlfn.XLOOKUP(Orders[[#This Row],[_ProductID]],Products!A:A,Products!C:C)</f>
        <v>Kitchen &amp; Dining</v>
      </c>
      <c r="O534">
        <v>7</v>
      </c>
      <c r="P534">
        <v>0.1</v>
      </c>
      <c r="Q534" s="2">
        <v>2452.2000000000003</v>
      </c>
      <c r="R534" s="2">
        <v>1741.0620000000001</v>
      </c>
      <c r="S534" s="2">
        <v>15448.860000000002</v>
      </c>
      <c r="T534" s="2">
        <v>3261.4260000000013</v>
      </c>
    </row>
    <row r="535" spans="1:20" x14ac:dyDescent="0.25">
      <c r="A535" t="s">
        <v>7465</v>
      </c>
      <c r="B535" t="s">
        <v>8</v>
      </c>
      <c r="C535" t="s">
        <v>13</v>
      </c>
      <c r="D535" s="1">
        <v>44000</v>
      </c>
      <c r="E535" s="1">
        <v>44133</v>
      </c>
      <c r="F535" s="1">
        <v>44153</v>
      </c>
      <c r="G535" s="1">
        <v>44155</v>
      </c>
      <c r="H535" s="13">
        <f>Orders[[#This Row],[DeliveryDate]]-Orders[[#This Row],[OrderDate]]</f>
        <v>22</v>
      </c>
      <c r="I535" t="s">
        <v>3</v>
      </c>
      <c r="J535" t="str">
        <f>_xlfn.XLOOKUP(Orders[[#This Row],[_SalesRepID]],'Sales team'!A:A,'Sales team'!B:B)</f>
        <v>Patrick Graham</v>
      </c>
      <c r="K535">
        <v>25</v>
      </c>
      <c r="L535">
        <v>42</v>
      </c>
      <c r="M535">
        <v>316</v>
      </c>
      <c r="N535" t="str">
        <f>_xlfn.XLOOKUP(Orders[[#This Row],[_ProductID]],Products!A:A,Products!C:C)</f>
        <v>Furniture</v>
      </c>
      <c r="O535">
        <v>12</v>
      </c>
      <c r="P535">
        <v>0.1</v>
      </c>
      <c r="Q535" s="2">
        <v>1708.5</v>
      </c>
      <c r="R535" s="2">
        <v>1042.1849999999999</v>
      </c>
      <c r="S535" s="2">
        <v>7688.25</v>
      </c>
      <c r="T535" s="2">
        <v>2477.3250000000007</v>
      </c>
    </row>
    <row r="536" spans="1:20" x14ac:dyDescent="0.25">
      <c r="A536" t="s">
        <v>7466</v>
      </c>
      <c r="B536" t="s">
        <v>10</v>
      </c>
      <c r="C536" t="s">
        <v>2</v>
      </c>
      <c r="D536" s="1">
        <v>44000</v>
      </c>
      <c r="E536" s="1">
        <v>44133</v>
      </c>
      <c r="F536" s="1">
        <v>44139</v>
      </c>
      <c r="G536" s="1">
        <v>44155</v>
      </c>
      <c r="H536" s="13">
        <f>Orders[[#This Row],[DeliveryDate]]-Orders[[#This Row],[OrderDate]]</f>
        <v>22</v>
      </c>
      <c r="I536" t="s">
        <v>3</v>
      </c>
      <c r="J536" t="str">
        <f>_xlfn.XLOOKUP(Orders[[#This Row],[_SalesRepID]],'Sales team'!A:A,'Sales team'!B:B)</f>
        <v>Patrick Graham</v>
      </c>
      <c r="K536">
        <v>25</v>
      </c>
      <c r="L536">
        <v>45</v>
      </c>
      <c r="M536">
        <v>230</v>
      </c>
      <c r="N536" t="str">
        <f>_xlfn.XLOOKUP(Orders[[#This Row],[_ProductID]],Products!A:A,Products!C:C)</f>
        <v>Home décor</v>
      </c>
      <c r="O536">
        <v>27</v>
      </c>
      <c r="P536">
        <v>7.4999999999999997E-2</v>
      </c>
      <c r="Q536" s="2">
        <v>5969.7</v>
      </c>
      <c r="R536" s="2">
        <v>4417.5779999999995</v>
      </c>
      <c r="S536" s="2">
        <v>5521.9724999999999</v>
      </c>
      <c r="T536" s="2">
        <v>1104.3945000000003</v>
      </c>
    </row>
    <row r="537" spans="1:20" x14ac:dyDescent="0.25">
      <c r="A537" t="s">
        <v>7467</v>
      </c>
      <c r="B537" t="s">
        <v>8</v>
      </c>
      <c r="C537" t="s">
        <v>6</v>
      </c>
      <c r="D537" s="1">
        <v>44000</v>
      </c>
      <c r="E537" s="1">
        <v>44133</v>
      </c>
      <c r="F537" s="1">
        <v>44136</v>
      </c>
      <c r="G537" s="1">
        <v>44145</v>
      </c>
      <c r="H537" s="13">
        <f>Orders[[#This Row],[DeliveryDate]]-Orders[[#This Row],[OrderDate]]</f>
        <v>12</v>
      </c>
      <c r="I537" t="s">
        <v>3</v>
      </c>
      <c r="J537" t="str">
        <f>_xlfn.XLOOKUP(Orders[[#This Row],[_SalesRepID]],'Sales team'!A:A,'Sales team'!B:B)</f>
        <v>Anthony Torres</v>
      </c>
      <c r="K537">
        <v>20</v>
      </c>
      <c r="L537">
        <v>16</v>
      </c>
      <c r="M537">
        <v>189</v>
      </c>
      <c r="N537" t="str">
        <f>_xlfn.XLOOKUP(Orders[[#This Row],[_ProductID]],Products!A:A,Products!C:C)</f>
        <v>Home décor</v>
      </c>
      <c r="O537">
        <v>29</v>
      </c>
      <c r="P537">
        <v>7.4999999999999997E-2</v>
      </c>
      <c r="Q537" s="2">
        <v>1902.8</v>
      </c>
      <c r="R537" s="2">
        <v>761.12</v>
      </c>
      <c r="S537" s="2">
        <v>10560.539999999999</v>
      </c>
      <c r="T537" s="2">
        <v>5993.8199999999988</v>
      </c>
    </row>
    <row r="538" spans="1:20" x14ac:dyDescent="0.25">
      <c r="A538" t="s">
        <v>7468</v>
      </c>
      <c r="B538" t="s">
        <v>1</v>
      </c>
      <c r="C538" t="s">
        <v>46</v>
      </c>
      <c r="D538" s="1">
        <v>44000</v>
      </c>
      <c r="E538" s="1">
        <v>44133</v>
      </c>
      <c r="F538" s="1">
        <v>44142</v>
      </c>
      <c r="G538" s="1">
        <v>44159</v>
      </c>
      <c r="H538" s="13">
        <f>Orders[[#This Row],[DeliveryDate]]-Orders[[#This Row],[OrderDate]]</f>
        <v>26</v>
      </c>
      <c r="I538" t="s">
        <v>3</v>
      </c>
      <c r="J538" t="str">
        <f>_xlfn.XLOOKUP(Orders[[#This Row],[_SalesRepID]],'Sales team'!A:A,'Sales team'!B:B)</f>
        <v>George Lewis</v>
      </c>
      <c r="K538">
        <v>8</v>
      </c>
      <c r="L538">
        <v>41</v>
      </c>
      <c r="M538">
        <v>83</v>
      </c>
      <c r="N538" t="str">
        <f>_xlfn.XLOOKUP(Orders[[#This Row],[_ProductID]],Products!A:A,Products!C:C)</f>
        <v>Kitchen &amp; Dining</v>
      </c>
      <c r="O538">
        <v>37</v>
      </c>
      <c r="P538">
        <v>0.1</v>
      </c>
      <c r="Q538" s="2">
        <v>2479</v>
      </c>
      <c r="R538" s="2">
        <v>1041.18</v>
      </c>
      <c r="S538" s="2">
        <v>13386.6</v>
      </c>
      <c r="T538" s="2">
        <v>7139.52</v>
      </c>
    </row>
    <row r="539" spans="1:20" x14ac:dyDescent="0.25">
      <c r="A539" t="s">
        <v>7469</v>
      </c>
      <c r="B539" t="s">
        <v>5</v>
      </c>
      <c r="C539" t="s">
        <v>15</v>
      </c>
      <c r="D539" s="1">
        <v>44000</v>
      </c>
      <c r="E539" s="1">
        <v>44133</v>
      </c>
      <c r="F539" s="1">
        <v>44139</v>
      </c>
      <c r="G539" s="1">
        <v>44152</v>
      </c>
      <c r="H539" s="13">
        <f>Orders[[#This Row],[DeliveryDate]]-Orders[[#This Row],[OrderDate]]</f>
        <v>19</v>
      </c>
      <c r="I539" t="s">
        <v>3</v>
      </c>
      <c r="J539" t="str">
        <f>_xlfn.XLOOKUP(Orders[[#This Row],[_SalesRepID]],'Sales team'!A:A,'Sales team'!B:B)</f>
        <v>Todd Roberts</v>
      </c>
      <c r="K539">
        <v>13</v>
      </c>
      <c r="L539">
        <v>36</v>
      </c>
      <c r="M539">
        <v>55</v>
      </c>
      <c r="N539" t="str">
        <f>_xlfn.XLOOKUP(Orders[[#This Row],[_ProductID]],Products!A:A,Products!C:C)</f>
        <v>Kitchen &amp; Dining</v>
      </c>
      <c r="O539">
        <v>37</v>
      </c>
      <c r="P539">
        <v>0.2</v>
      </c>
      <c r="Q539" s="2">
        <v>3289.7000000000003</v>
      </c>
      <c r="R539" s="2">
        <v>2500.172</v>
      </c>
      <c r="S539" s="2">
        <v>7895.2800000000007</v>
      </c>
      <c r="T539" s="2">
        <v>394.76400000000103</v>
      </c>
    </row>
    <row r="540" spans="1:20" x14ac:dyDescent="0.25">
      <c r="A540" t="s">
        <v>7470</v>
      </c>
      <c r="B540" t="s">
        <v>5</v>
      </c>
      <c r="C540" t="s">
        <v>2</v>
      </c>
      <c r="D540" s="1">
        <v>44000</v>
      </c>
      <c r="E540" s="1">
        <v>44133</v>
      </c>
      <c r="F540" s="1">
        <v>44135</v>
      </c>
      <c r="G540" s="1">
        <v>44148</v>
      </c>
      <c r="H540" s="13">
        <f>Orders[[#This Row],[DeliveryDate]]-Orders[[#This Row],[OrderDate]]</f>
        <v>15</v>
      </c>
      <c r="I540" t="s">
        <v>3</v>
      </c>
      <c r="J540" t="str">
        <f>_xlfn.XLOOKUP(Orders[[#This Row],[_SalesRepID]],'Sales team'!A:A,'Sales team'!B:B)</f>
        <v>Nicholas Cunningham</v>
      </c>
      <c r="K540">
        <v>19</v>
      </c>
      <c r="L540">
        <v>39</v>
      </c>
      <c r="M540">
        <v>242</v>
      </c>
      <c r="N540" t="str">
        <f>_xlfn.XLOOKUP(Orders[[#This Row],[_ProductID]],Products!A:A,Products!C:C)</f>
        <v>Home décor</v>
      </c>
      <c r="O540">
        <v>41</v>
      </c>
      <c r="P540">
        <v>0.2</v>
      </c>
      <c r="Q540" s="2">
        <v>1078.7</v>
      </c>
      <c r="R540" s="2">
        <v>787.45100000000002</v>
      </c>
      <c r="S540" s="2">
        <v>5177.7600000000011</v>
      </c>
      <c r="T540" s="2">
        <v>453.054000000001</v>
      </c>
    </row>
    <row r="541" spans="1:20" x14ac:dyDescent="0.25">
      <c r="A541" t="s">
        <v>7454</v>
      </c>
      <c r="B541" t="s">
        <v>8</v>
      </c>
      <c r="C541" t="s">
        <v>2</v>
      </c>
      <c r="D541" s="1">
        <v>44000</v>
      </c>
      <c r="E541" s="1">
        <v>44132</v>
      </c>
      <c r="F541" s="1">
        <v>44137</v>
      </c>
      <c r="G541" s="1">
        <v>44161</v>
      </c>
      <c r="H541" s="13">
        <f>Orders[[#This Row],[DeliveryDate]]-Orders[[#This Row],[OrderDate]]</f>
        <v>29</v>
      </c>
      <c r="I541" t="s">
        <v>3</v>
      </c>
      <c r="J541" t="str">
        <f>_xlfn.XLOOKUP(Orders[[#This Row],[_SalesRepID]],'Sales team'!A:A,'Sales team'!B:B)</f>
        <v>Samuel Fowler</v>
      </c>
      <c r="K541">
        <v>21</v>
      </c>
      <c r="L541">
        <v>39</v>
      </c>
      <c r="M541">
        <v>212</v>
      </c>
      <c r="N541" t="str">
        <f>_xlfn.XLOOKUP(Orders[[#This Row],[_ProductID]],Products!A:A,Products!C:C)</f>
        <v>Kitchen &amp; Dining</v>
      </c>
      <c r="O541">
        <v>16</v>
      </c>
      <c r="P541">
        <v>7.4999999999999997E-2</v>
      </c>
      <c r="Q541" s="2">
        <v>683.4</v>
      </c>
      <c r="R541" s="2">
        <v>444.21</v>
      </c>
      <c r="S541" s="2">
        <v>3792.87</v>
      </c>
      <c r="T541" s="2">
        <v>1127.6100000000001</v>
      </c>
    </row>
    <row r="542" spans="1:20" x14ac:dyDescent="0.25">
      <c r="A542" t="s">
        <v>7455</v>
      </c>
      <c r="B542" t="s">
        <v>8</v>
      </c>
      <c r="C542" t="s">
        <v>6</v>
      </c>
      <c r="D542" s="1">
        <v>44100</v>
      </c>
      <c r="E542" s="1">
        <v>44132</v>
      </c>
      <c r="F542" s="1">
        <v>44152</v>
      </c>
      <c r="G542" s="1">
        <v>44158</v>
      </c>
      <c r="H542" s="13">
        <f>Orders[[#This Row],[DeliveryDate]]-Orders[[#This Row],[OrderDate]]</f>
        <v>26</v>
      </c>
      <c r="I542" t="s">
        <v>3</v>
      </c>
      <c r="J542" t="str">
        <f>_xlfn.XLOOKUP(Orders[[#This Row],[_SalesRepID]],'Sales team'!A:A,'Sales team'!B:B)</f>
        <v>Douglas Tucker</v>
      </c>
      <c r="K542">
        <v>23</v>
      </c>
      <c r="L542">
        <v>9</v>
      </c>
      <c r="M542">
        <v>172</v>
      </c>
      <c r="N542" t="str">
        <f>_xlfn.XLOOKUP(Orders[[#This Row],[_ProductID]],Products!A:A,Products!C:C)</f>
        <v>Furniture</v>
      </c>
      <c r="O542">
        <v>34</v>
      </c>
      <c r="P542">
        <v>7.4999999999999997E-2</v>
      </c>
      <c r="Q542" s="2">
        <v>5333.2</v>
      </c>
      <c r="R542" s="2">
        <v>2986.5920000000001</v>
      </c>
      <c r="S542" s="2">
        <v>4933.21</v>
      </c>
      <c r="T542" s="2">
        <v>1946.6179999999999</v>
      </c>
    </row>
    <row r="543" spans="1:20" x14ac:dyDescent="0.25">
      <c r="A543" t="s">
        <v>7456</v>
      </c>
      <c r="B543" t="s">
        <v>5</v>
      </c>
      <c r="C543" t="s">
        <v>46</v>
      </c>
      <c r="D543" s="1">
        <v>44000</v>
      </c>
      <c r="E543" s="1">
        <v>44132</v>
      </c>
      <c r="F543" s="1">
        <v>44157</v>
      </c>
      <c r="G543" s="1">
        <v>44144</v>
      </c>
      <c r="H543" s="13">
        <f>Orders[[#This Row],[DeliveryDate]]-Orders[[#This Row],[OrderDate]]</f>
        <v>12</v>
      </c>
      <c r="I543" t="s">
        <v>3</v>
      </c>
      <c r="J543" t="str">
        <f>_xlfn.XLOOKUP(Orders[[#This Row],[_SalesRepID]],'Sales team'!A:A,'Sales team'!B:B)</f>
        <v>Todd Roberts</v>
      </c>
      <c r="K543">
        <v>13</v>
      </c>
      <c r="L543">
        <v>43</v>
      </c>
      <c r="M543">
        <v>77</v>
      </c>
      <c r="N543" t="str">
        <f>_xlfn.XLOOKUP(Orders[[#This Row],[_ProductID]],Products!A:A,Products!C:C)</f>
        <v>Home décor</v>
      </c>
      <c r="O543">
        <v>21</v>
      </c>
      <c r="P543">
        <v>0.05</v>
      </c>
      <c r="Q543" s="2">
        <v>1748.7</v>
      </c>
      <c r="R543" s="2">
        <v>1381.4730000000002</v>
      </c>
      <c r="S543" s="2">
        <v>3322.5299999999997</v>
      </c>
      <c r="T543" s="2">
        <v>559.58399999999938</v>
      </c>
    </row>
    <row r="544" spans="1:20" x14ac:dyDescent="0.25">
      <c r="A544" t="s">
        <v>7457</v>
      </c>
      <c r="B544" t="s">
        <v>8</v>
      </c>
      <c r="C544" t="s">
        <v>25</v>
      </c>
      <c r="D544" s="1">
        <v>44000</v>
      </c>
      <c r="E544" s="1">
        <v>44132</v>
      </c>
      <c r="F544" s="1">
        <v>44138</v>
      </c>
      <c r="G544" s="1">
        <v>44153</v>
      </c>
      <c r="H544" s="13">
        <f>Orders[[#This Row],[DeliveryDate]]-Orders[[#This Row],[OrderDate]]</f>
        <v>21</v>
      </c>
      <c r="I544" t="s">
        <v>3</v>
      </c>
      <c r="J544" t="str">
        <f>_xlfn.XLOOKUP(Orders[[#This Row],[_SalesRepID]],'Sales team'!A:A,'Sales team'!B:B)</f>
        <v>Douglas Tucker</v>
      </c>
      <c r="K544">
        <v>23</v>
      </c>
      <c r="L544">
        <v>43</v>
      </c>
      <c r="M544">
        <v>343</v>
      </c>
      <c r="N544" t="str">
        <f>_xlfn.XLOOKUP(Orders[[#This Row],[_ProductID]],Products!A:A,Products!C:C)</f>
        <v>Furniture</v>
      </c>
      <c r="O544">
        <v>5</v>
      </c>
      <c r="P544">
        <v>0.05</v>
      </c>
      <c r="Q544" s="2">
        <v>221.1</v>
      </c>
      <c r="R544" s="2">
        <v>101.706</v>
      </c>
      <c r="S544" s="2">
        <v>1680.36</v>
      </c>
      <c r="T544" s="2">
        <v>866.71199999999988</v>
      </c>
    </row>
    <row r="545" spans="1:20" x14ac:dyDescent="0.25">
      <c r="A545" t="s">
        <v>7458</v>
      </c>
      <c r="B545" t="s">
        <v>8</v>
      </c>
      <c r="C545" t="s">
        <v>6</v>
      </c>
      <c r="D545" s="1">
        <v>44000</v>
      </c>
      <c r="E545" s="1">
        <v>44132</v>
      </c>
      <c r="F545" s="1">
        <v>44150</v>
      </c>
      <c r="G545" s="1">
        <v>44145</v>
      </c>
      <c r="H545" s="13">
        <f>Orders[[#This Row],[DeliveryDate]]-Orders[[#This Row],[OrderDate]]</f>
        <v>13</v>
      </c>
      <c r="I545" t="s">
        <v>3</v>
      </c>
      <c r="J545" t="str">
        <f>_xlfn.XLOOKUP(Orders[[#This Row],[_SalesRepID]],'Sales team'!A:A,'Sales team'!B:B)</f>
        <v>Douglas Tucker</v>
      </c>
      <c r="K545">
        <v>23</v>
      </c>
      <c r="L545">
        <v>34</v>
      </c>
      <c r="M545">
        <v>127</v>
      </c>
      <c r="N545" t="str">
        <f>_xlfn.XLOOKUP(Orders[[#This Row],[_ProductID]],Products!A:A,Products!C:C)</f>
        <v>Home décor</v>
      </c>
      <c r="O545">
        <v>14</v>
      </c>
      <c r="P545">
        <v>0.1</v>
      </c>
      <c r="Q545" s="2">
        <v>1681.7</v>
      </c>
      <c r="R545" s="2">
        <v>1227.6410000000001</v>
      </c>
      <c r="S545" s="2">
        <v>7567.6500000000005</v>
      </c>
      <c r="T545" s="2">
        <v>1429.4450000000006</v>
      </c>
    </row>
    <row r="546" spans="1:20" x14ac:dyDescent="0.25">
      <c r="A546" t="s">
        <v>7459</v>
      </c>
      <c r="B546" t="s">
        <v>1</v>
      </c>
      <c r="C546" t="s">
        <v>15</v>
      </c>
      <c r="D546" s="1">
        <v>44000</v>
      </c>
      <c r="E546" s="1">
        <v>44132</v>
      </c>
      <c r="F546" s="1">
        <v>44149</v>
      </c>
      <c r="G546" s="1">
        <v>44154</v>
      </c>
      <c r="H546" s="13">
        <f>Orders[[#This Row],[DeliveryDate]]-Orders[[#This Row],[OrderDate]]</f>
        <v>22</v>
      </c>
      <c r="I546" t="s">
        <v>3</v>
      </c>
      <c r="J546" t="str">
        <f>_xlfn.XLOOKUP(Orders[[#This Row],[_SalesRepID]],'Sales team'!A:A,'Sales team'!B:B)</f>
        <v>Joshua Bennett</v>
      </c>
      <c r="K546">
        <v>6</v>
      </c>
      <c r="L546">
        <v>44</v>
      </c>
      <c r="M546">
        <v>14</v>
      </c>
      <c r="N546" t="str">
        <f>_xlfn.XLOOKUP(Orders[[#This Row],[_ProductID]],Products!A:A,Products!C:C)</f>
        <v>Kitchen &amp; Dining</v>
      </c>
      <c r="O546">
        <v>7</v>
      </c>
      <c r="P546">
        <v>0.05</v>
      </c>
      <c r="Q546" s="2">
        <v>817.4</v>
      </c>
      <c r="R546" s="2">
        <v>531.31000000000006</v>
      </c>
      <c r="S546" s="2">
        <v>776.53</v>
      </c>
      <c r="T546" s="2">
        <v>245.21999999999991</v>
      </c>
    </row>
    <row r="547" spans="1:20" x14ac:dyDescent="0.25">
      <c r="A547" t="s">
        <v>7460</v>
      </c>
      <c r="B547" t="s">
        <v>5</v>
      </c>
      <c r="C547" t="s">
        <v>15</v>
      </c>
      <c r="D547" s="1">
        <v>44000</v>
      </c>
      <c r="E547" s="1">
        <v>44132</v>
      </c>
      <c r="F547" s="1">
        <v>44149</v>
      </c>
      <c r="G547" s="1">
        <v>44137</v>
      </c>
      <c r="H547" s="13">
        <f>Orders[[#This Row],[DeliveryDate]]-Orders[[#This Row],[OrderDate]]</f>
        <v>5</v>
      </c>
      <c r="I547" t="s">
        <v>3</v>
      </c>
      <c r="J547" t="str">
        <f>_xlfn.XLOOKUP(Orders[[#This Row],[_SalesRepID]],'Sales team'!A:A,'Sales team'!B:B)</f>
        <v>Anthony Torres</v>
      </c>
      <c r="K547">
        <v>20</v>
      </c>
      <c r="L547">
        <v>42</v>
      </c>
      <c r="M547">
        <v>41</v>
      </c>
      <c r="N547" t="str">
        <f>_xlfn.XLOOKUP(Orders[[#This Row],[_ProductID]],Products!A:A,Products!C:C)</f>
        <v>Electronics</v>
      </c>
      <c r="O547">
        <v>28</v>
      </c>
      <c r="P547">
        <v>7.4999999999999997E-2</v>
      </c>
      <c r="Q547" s="2">
        <v>964.80000000000007</v>
      </c>
      <c r="R547" s="2">
        <v>578.88</v>
      </c>
      <c r="S547" s="2">
        <v>6247.0800000000008</v>
      </c>
      <c r="T547" s="2">
        <v>2194.920000000001</v>
      </c>
    </row>
    <row r="548" spans="1:20" x14ac:dyDescent="0.25">
      <c r="A548" t="s">
        <v>7461</v>
      </c>
      <c r="B548" t="s">
        <v>1</v>
      </c>
      <c r="C548" t="s">
        <v>2</v>
      </c>
      <c r="D548" s="1">
        <v>44000</v>
      </c>
      <c r="E548" s="1">
        <v>44132</v>
      </c>
      <c r="F548" s="1">
        <v>44138</v>
      </c>
      <c r="G548" s="1">
        <v>44140</v>
      </c>
      <c r="H548" s="13">
        <f>Orders[[#This Row],[DeliveryDate]]-Orders[[#This Row],[OrderDate]]</f>
        <v>8</v>
      </c>
      <c r="I548" t="s">
        <v>3</v>
      </c>
      <c r="J548" t="str">
        <f>_xlfn.XLOOKUP(Orders[[#This Row],[_SalesRepID]],'Sales team'!A:A,'Sales team'!B:B)</f>
        <v>Adam Hernandez</v>
      </c>
      <c r="K548">
        <v>1</v>
      </c>
      <c r="L548">
        <v>49</v>
      </c>
      <c r="M548">
        <v>235</v>
      </c>
      <c r="N548" t="str">
        <f>_xlfn.XLOOKUP(Orders[[#This Row],[_ProductID]],Products!A:A,Products!C:C)</f>
        <v>Home décor</v>
      </c>
      <c r="O548">
        <v>27</v>
      </c>
      <c r="P548">
        <v>0.15</v>
      </c>
      <c r="Q548" s="2">
        <v>978.2</v>
      </c>
      <c r="R548" s="2">
        <v>401.06200000000001</v>
      </c>
      <c r="S548" s="2">
        <v>3325.88</v>
      </c>
      <c r="T548" s="2">
        <v>1721.6320000000001</v>
      </c>
    </row>
    <row r="549" spans="1:20" x14ac:dyDescent="0.25">
      <c r="A549" t="s">
        <v>7462</v>
      </c>
      <c r="B549" t="s">
        <v>8</v>
      </c>
      <c r="C549" t="s">
        <v>6</v>
      </c>
      <c r="D549" s="1">
        <v>44000</v>
      </c>
      <c r="E549" s="1">
        <v>44132</v>
      </c>
      <c r="F549" s="1">
        <v>44140</v>
      </c>
      <c r="G549" s="1">
        <v>44145</v>
      </c>
      <c r="H549" s="13">
        <f>Orders[[#This Row],[DeliveryDate]]-Orders[[#This Row],[OrderDate]]</f>
        <v>13</v>
      </c>
      <c r="I549" t="s">
        <v>3</v>
      </c>
      <c r="J549" t="str">
        <f>_xlfn.XLOOKUP(Orders[[#This Row],[_SalesRepID]],'Sales team'!A:A,'Sales team'!B:B)</f>
        <v>Patrick Graham</v>
      </c>
      <c r="K549">
        <v>25</v>
      </c>
      <c r="L549">
        <v>18</v>
      </c>
      <c r="M549">
        <v>90</v>
      </c>
      <c r="N549" t="str">
        <f>_xlfn.XLOOKUP(Orders[[#This Row],[_ProductID]],Products!A:A,Products!C:C)</f>
        <v>Kitchen &amp; Dining</v>
      </c>
      <c r="O549">
        <v>13</v>
      </c>
      <c r="P549">
        <v>0.05</v>
      </c>
      <c r="Q549" s="2">
        <v>4006.6</v>
      </c>
      <c r="R549" s="2">
        <v>2043.366</v>
      </c>
      <c r="S549" s="2">
        <v>7612.5399999999991</v>
      </c>
      <c r="T549" s="2">
        <v>3525.8079999999991</v>
      </c>
    </row>
    <row r="550" spans="1:20" x14ac:dyDescent="0.25">
      <c r="A550" t="s">
        <v>7445</v>
      </c>
      <c r="B550" t="s">
        <v>5</v>
      </c>
      <c r="C550" t="s">
        <v>2</v>
      </c>
      <c r="D550" s="1">
        <v>44000</v>
      </c>
      <c r="E550" s="1">
        <v>44131</v>
      </c>
      <c r="F550" s="1">
        <v>44143</v>
      </c>
      <c r="G550" s="1">
        <v>44145</v>
      </c>
      <c r="H550" s="13">
        <f>Orders[[#This Row],[DeliveryDate]]-Orders[[#This Row],[OrderDate]]</f>
        <v>14</v>
      </c>
      <c r="I550" t="s">
        <v>3</v>
      </c>
      <c r="J550" t="str">
        <f>_xlfn.XLOOKUP(Orders[[#This Row],[_SalesRepID]],'Sales team'!A:A,'Sales team'!B:B)</f>
        <v>Nicholas Cunningham</v>
      </c>
      <c r="K550">
        <v>19</v>
      </c>
      <c r="L550">
        <v>26</v>
      </c>
      <c r="M550">
        <v>245</v>
      </c>
      <c r="N550" t="str">
        <f>_xlfn.XLOOKUP(Orders[[#This Row],[_ProductID]],Products!A:A,Products!C:C)</f>
        <v>Outdoor</v>
      </c>
      <c r="O550">
        <v>18</v>
      </c>
      <c r="P550">
        <v>0.2</v>
      </c>
      <c r="Q550" s="2">
        <v>201</v>
      </c>
      <c r="R550" s="2">
        <v>102.51</v>
      </c>
      <c r="S550" s="2">
        <v>1286.4000000000001</v>
      </c>
      <c r="T550" s="2">
        <v>466.32000000000005</v>
      </c>
    </row>
    <row r="551" spans="1:20" x14ac:dyDescent="0.25">
      <c r="A551" t="s">
        <v>7446</v>
      </c>
      <c r="B551" t="s">
        <v>8</v>
      </c>
      <c r="C551" t="s">
        <v>46</v>
      </c>
      <c r="D551" s="1">
        <v>44000</v>
      </c>
      <c r="E551" s="1">
        <v>44131</v>
      </c>
      <c r="F551" s="1">
        <v>44136</v>
      </c>
      <c r="G551" s="1">
        <v>44148</v>
      </c>
      <c r="H551" s="13">
        <f>Orders[[#This Row],[DeliveryDate]]-Orders[[#This Row],[OrderDate]]</f>
        <v>17</v>
      </c>
      <c r="I551" t="s">
        <v>3</v>
      </c>
      <c r="J551" t="str">
        <f>_xlfn.XLOOKUP(Orders[[#This Row],[_SalesRepID]],'Sales team'!A:A,'Sales team'!B:B)</f>
        <v>Douglas Tucker</v>
      </c>
      <c r="K551">
        <v>23</v>
      </c>
      <c r="L551">
        <v>45</v>
      </c>
      <c r="M551">
        <v>72</v>
      </c>
      <c r="N551" t="str">
        <f>_xlfn.XLOOKUP(Orders[[#This Row],[_ProductID]],Products!A:A,Products!C:C)</f>
        <v>Furniture</v>
      </c>
      <c r="O551">
        <v>19</v>
      </c>
      <c r="P551">
        <v>0.1</v>
      </c>
      <c r="Q551" s="2">
        <v>174.20000000000002</v>
      </c>
      <c r="R551" s="2">
        <v>120.19800000000001</v>
      </c>
      <c r="S551" s="2">
        <v>1254.2400000000002</v>
      </c>
      <c r="T551" s="2">
        <v>292.65600000000018</v>
      </c>
    </row>
    <row r="552" spans="1:20" x14ac:dyDescent="0.25">
      <c r="A552" t="s">
        <v>7447</v>
      </c>
      <c r="B552" t="s">
        <v>10</v>
      </c>
      <c r="C552" t="s">
        <v>2</v>
      </c>
      <c r="D552" s="1">
        <v>44000</v>
      </c>
      <c r="E552" s="1">
        <v>44131</v>
      </c>
      <c r="F552" s="1">
        <v>44153</v>
      </c>
      <c r="G552" s="1">
        <v>44158</v>
      </c>
      <c r="H552" s="13">
        <f>Orders[[#This Row],[DeliveryDate]]-Orders[[#This Row],[OrderDate]]</f>
        <v>27</v>
      </c>
      <c r="I552" t="s">
        <v>3</v>
      </c>
      <c r="J552" t="str">
        <f>_xlfn.XLOOKUP(Orders[[#This Row],[_SalesRepID]],'Sales team'!A:A,'Sales team'!B:B)</f>
        <v>Shawn Torres</v>
      </c>
      <c r="K552">
        <v>27</v>
      </c>
      <c r="L552">
        <v>1</v>
      </c>
      <c r="M552">
        <v>219</v>
      </c>
      <c r="N552" t="str">
        <f>_xlfn.XLOOKUP(Orders[[#This Row],[_ProductID]],Products!A:A,Products!C:C)</f>
        <v>Outdoor</v>
      </c>
      <c r="O552">
        <v>9</v>
      </c>
      <c r="P552">
        <v>0.05</v>
      </c>
      <c r="Q552" s="2">
        <v>1989.9</v>
      </c>
      <c r="R552" s="2">
        <v>1114.3440000000001</v>
      </c>
      <c r="S552" s="2">
        <v>1890.405</v>
      </c>
      <c r="T552" s="2">
        <v>776.06099999999992</v>
      </c>
    </row>
    <row r="553" spans="1:20" x14ac:dyDescent="0.25">
      <c r="A553" t="s">
        <v>7448</v>
      </c>
      <c r="B553" t="s">
        <v>5</v>
      </c>
      <c r="C553" t="s">
        <v>6</v>
      </c>
      <c r="D553" s="1">
        <v>44000</v>
      </c>
      <c r="E553" s="1">
        <v>44131</v>
      </c>
      <c r="F553" s="1">
        <v>44143</v>
      </c>
      <c r="G553" s="1">
        <v>44154</v>
      </c>
      <c r="H553" s="13">
        <f>Orders[[#This Row],[DeliveryDate]]-Orders[[#This Row],[OrderDate]]</f>
        <v>23</v>
      </c>
      <c r="I553" t="s">
        <v>3</v>
      </c>
      <c r="J553" t="str">
        <f>_xlfn.XLOOKUP(Orders[[#This Row],[_SalesRepID]],'Sales team'!A:A,'Sales team'!B:B)</f>
        <v>Paul Holmes</v>
      </c>
      <c r="K553">
        <v>14</v>
      </c>
      <c r="L553">
        <v>18</v>
      </c>
      <c r="M553">
        <v>133</v>
      </c>
      <c r="N553" t="str">
        <f>_xlfn.XLOOKUP(Orders[[#This Row],[_ProductID]],Products!A:A,Products!C:C)</f>
        <v>Electronics</v>
      </c>
      <c r="O553">
        <v>28</v>
      </c>
      <c r="P553">
        <v>0.05</v>
      </c>
      <c r="Q553" s="2">
        <v>2566.1</v>
      </c>
      <c r="R553" s="2">
        <v>1950.2359999999999</v>
      </c>
      <c r="S553" s="2">
        <v>14626.769999999999</v>
      </c>
      <c r="T553" s="2">
        <v>2925.3539999999994</v>
      </c>
    </row>
    <row r="554" spans="1:20" x14ac:dyDescent="0.25">
      <c r="A554" t="s">
        <v>7449</v>
      </c>
      <c r="B554" t="s">
        <v>10</v>
      </c>
      <c r="C554" t="s">
        <v>6</v>
      </c>
      <c r="D554" s="1">
        <v>44000</v>
      </c>
      <c r="E554" s="1">
        <v>44131</v>
      </c>
      <c r="F554" s="1">
        <v>44146</v>
      </c>
      <c r="G554" s="1">
        <v>44146</v>
      </c>
      <c r="H554" s="13">
        <f>Orders[[#This Row],[DeliveryDate]]-Orders[[#This Row],[OrderDate]]</f>
        <v>15</v>
      </c>
      <c r="I554" t="s">
        <v>3</v>
      </c>
      <c r="J554" t="str">
        <f>_xlfn.XLOOKUP(Orders[[#This Row],[_SalesRepID]],'Sales team'!A:A,'Sales team'!B:B)</f>
        <v>Shawn Torres</v>
      </c>
      <c r="K554">
        <v>27</v>
      </c>
      <c r="L554">
        <v>45</v>
      </c>
      <c r="M554">
        <v>135</v>
      </c>
      <c r="N554" t="str">
        <f>_xlfn.XLOOKUP(Orders[[#This Row],[_ProductID]],Products!A:A,Products!C:C)</f>
        <v>Home décor</v>
      </c>
      <c r="O554">
        <v>26</v>
      </c>
      <c r="P554">
        <v>7.4999999999999997E-2</v>
      </c>
      <c r="Q554" s="2">
        <v>1112.2</v>
      </c>
      <c r="R554" s="2">
        <v>500.49</v>
      </c>
      <c r="S554" s="2">
        <v>2057.5700000000002</v>
      </c>
      <c r="T554" s="2">
        <v>1056.5900000000001</v>
      </c>
    </row>
    <row r="555" spans="1:20" x14ac:dyDescent="0.25">
      <c r="A555" t="s">
        <v>7450</v>
      </c>
      <c r="B555" t="s">
        <v>1</v>
      </c>
      <c r="C555" t="s">
        <v>13</v>
      </c>
      <c r="D555" s="1">
        <v>44000</v>
      </c>
      <c r="E555" s="1">
        <v>44131</v>
      </c>
      <c r="F555" s="1">
        <v>44141</v>
      </c>
      <c r="G555" s="1">
        <v>44138</v>
      </c>
      <c r="H555" s="13">
        <f>Orders[[#This Row],[DeliveryDate]]-Orders[[#This Row],[OrderDate]]</f>
        <v>7</v>
      </c>
      <c r="I555" t="s">
        <v>3</v>
      </c>
      <c r="J555" t="str">
        <f>_xlfn.XLOOKUP(Orders[[#This Row],[_SalesRepID]],'Sales team'!A:A,'Sales team'!B:B)</f>
        <v>Jonathan Hawkins</v>
      </c>
      <c r="K555">
        <v>10</v>
      </c>
      <c r="L555">
        <v>22</v>
      </c>
      <c r="M555">
        <v>320</v>
      </c>
      <c r="N555" t="str">
        <f>_xlfn.XLOOKUP(Orders[[#This Row],[_ProductID]],Products!A:A,Products!C:C)</f>
        <v>Home décor</v>
      </c>
      <c r="O555">
        <v>39</v>
      </c>
      <c r="P555">
        <v>0.05</v>
      </c>
      <c r="Q555" s="2">
        <v>1708.5</v>
      </c>
      <c r="R555" s="2">
        <v>1383.885</v>
      </c>
      <c r="S555" s="2">
        <v>6492.2999999999993</v>
      </c>
      <c r="T555" s="2">
        <v>956.75999999999931</v>
      </c>
    </row>
    <row r="556" spans="1:20" x14ac:dyDescent="0.25">
      <c r="A556" t="s">
        <v>7451</v>
      </c>
      <c r="B556" t="s">
        <v>1</v>
      </c>
      <c r="C556" t="s">
        <v>6</v>
      </c>
      <c r="D556" s="1">
        <v>44000</v>
      </c>
      <c r="E556" s="1">
        <v>44131</v>
      </c>
      <c r="F556" s="1">
        <v>44142</v>
      </c>
      <c r="G556" s="1">
        <v>44138</v>
      </c>
      <c r="H556" s="13">
        <f>Orders[[#This Row],[DeliveryDate]]-Orders[[#This Row],[OrderDate]]</f>
        <v>7</v>
      </c>
      <c r="I556" t="s">
        <v>3</v>
      </c>
      <c r="J556" t="str">
        <f>_xlfn.XLOOKUP(Orders[[#This Row],[_SalesRepID]],'Sales team'!A:A,'Sales team'!B:B)</f>
        <v>Chris Armstrong</v>
      </c>
      <c r="K556">
        <v>4</v>
      </c>
      <c r="L556">
        <v>24</v>
      </c>
      <c r="M556">
        <v>174</v>
      </c>
      <c r="N556" t="str">
        <f>_xlfn.XLOOKUP(Orders[[#This Row],[_ProductID]],Products!A:A,Products!C:C)</f>
        <v>Home décor</v>
      </c>
      <c r="O556">
        <v>23</v>
      </c>
      <c r="P556">
        <v>0.2</v>
      </c>
      <c r="Q556" s="2">
        <v>924.6</v>
      </c>
      <c r="R556" s="2">
        <v>499.28400000000005</v>
      </c>
      <c r="S556" s="2">
        <v>2219.0400000000004</v>
      </c>
      <c r="T556" s="2">
        <v>721.18800000000033</v>
      </c>
    </row>
    <row r="557" spans="1:20" x14ac:dyDescent="0.25">
      <c r="A557" t="s">
        <v>7452</v>
      </c>
      <c r="B557" t="s">
        <v>5</v>
      </c>
      <c r="C557" t="s">
        <v>6</v>
      </c>
      <c r="D557" s="1">
        <v>44000</v>
      </c>
      <c r="E557" s="1">
        <v>44131</v>
      </c>
      <c r="F557" s="1">
        <v>44136</v>
      </c>
      <c r="G557" s="1">
        <v>44139</v>
      </c>
      <c r="H557" s="13">
        <f>Orders[[#This Row],[DeliveryDate]]-Orders[[#This Row],[OrderDate]]</f>
        <v>8</v>
      </c>
      <c r="I557" t="s">
        <v>3</v>
      </c>
      <c r="J557" t="str">
        <f>_xlfn.XLOOKUP(Orders[[#This Row],[_SalesRepID]],'Sales team'!A:A,'Sales team'!B:B)</f>
        <v>Shawn Wallace</v>
      </c>
      <c r="K557">
        <v>18</v>
      </c>
      <c r="L557">
        <v>45</v>
      </c>
      <c r="M557">
        <v>100</v>
      </c>
      <c r="N557" t="str">
        <f>_xlfn.XLOOKUP(Orders[[#This Row],[_ProductID]],Products!A:A,Products!C:C)</f>
        <v>Outdoor</v>
      </c>
      <c r="O557">
        <v>9</v>
      </c>
      <c r="P557">
        <v>7.4999999999999997E-2</v>
      </c>
      <c r="Q557" s="2">
        <v>3899.4</v>
      </c>
      <c r="R557" s="2">
        <v>3275.4960000000001</v>
      </c>
      <c r="S557" s="2">
        <v>10820.835000000001</v>
      </c>
      <c r="T557" s="2">
        <v>994.34699999999975</v>
      </c>
    </row>
    <row r="558" spans="1:20" x14ac:dyDescent="0.25">
      <c r="A558" t="s">
        <v>7453</v>
      </c>
      <c r="B558" t="s">
        <v>5</v>
      </c>
      <c r="C558" t="s">
        <v>6</v>
      </c>
      <c r="D558" s="1">
        <v>44000</v>
      </c>
      <c r="E558" s="1">
        <v>44131</v>
      </c>
      <c r="F558" s="1">
        <v>44148</v>
      </c>
      <c r="G558" s="1">
        <v>44146</v>
      </c>
      <c r="H558" s="13">
        <f>Orders[[#This Row],[DeliveryDate]]-Orders[[#This Row],[OrderDate]]</f>
        <v>15</v>
      </c>
      <c r="I558" t="s">
        <v>3</v>
      </c>
      <c r="J558" t="str">
        <f>_xlfn.XLOOKUP(Orders[[#This Row],[_SalesRepID]],'Sales team'!A:A,'Sales team'!B:B)</f>
        <v>Anthony Berry</v>
      </c>
      <c r="K558">
        <v>16</v>
      </c>
      <c r="L558">
        <v>37</v>
      </c>
      <c r="M558">
        <v>96</v>
      </c>
      <c r="N558" t="str">
        <f>_xlfn.XLOOKUP(Orders[[#This Row],[_ProductID]],Products!A:A,Products!C:C)</f>
        <v>Furniture</v>
      </c>
      <c r="O558">
        <v>20</v>
      </c>
      <c r="P558">
        <v>0.2</v>
      </c>
      <c r="Q558" s="2">
        <v>1118.9000000000001</v>
      </c>
      <c r="R558" s="2">
        <v>850.36400000000003</v>
      </c>
      <c r="S558" s="2">
        <v>2685.3600000000006</v>
      </c>
      <c r="T558" s="2">
        <v>134.26800000000048</v>
      </c>
    </row>
    <row r="559" spans="1:20" x14ac:dyDescent="0.25">
      <c r="A559" t="s">
        <v>7436</v>
      </c>
      <c r="B559" t="s">
        <v>1</v>
      </c>
      <c r="C559" t="s">
        <v>15</v>
      </c>
      <c r="D559" s="1">
        <v>44000</v>
      </c>
      <c r="E559" s="1">
        <v>44130</v>
      </c>
      <c r="F559" s="1">
        <v>44157</v>
      </c>
      <c r="G559" s="1">
        <v>44141</v>
      </c>
      <c r="H559" s="13">
        <f>Orders[[#This Row],[DeliveryDate]]-Orders[[#This Row],[OrderDate]]</f>
        <v>11</v>
      </c>
      <c r="I559" t="s">
        <v>3</v>
      </c>
      <c r="J559" t="str">
        <f>_xlfn.XLOOKUP(Orders[[#This Row],[_SalesRepID]],'Sales team'!A:A,'Sales team'!B:B)</f>
        <v>Chris Armstrong</v>
      </c>
      <c r="K559">
        <v>4</v>
      </c>
      <c r="L559">
        <v>43</v>
      </c>
      <c r="M559">
        <v>14</v>
      </c>
      <c r="N559" t="str">
        <f>_xlfn.XLOOKUP(Orders[[#This Row],[_ProductID]],Products!A:A,Products!C:C)</f>
        <v>Home décor</v>
      </c>
      <c r="O559">
        <v>3</v>
      </c>
      <c r="P559">
        <v>7.4999999999999997E-2</v>
      </c>
      <c r="Q559" s="2">
        <v>5246.1</v>
      </c>
      <c r="R559" s="2">
        <v>3042.7379999999998</v>
      </c>
      <c r="S559" s="2">
        <v>38821.140000000007</v>
      </c>
      <c r="T559" s="2">
        <v>14479.236000000008</v>
      </c>
    </row>
    <row r="560" spans="1:20" x14ac:dyDescent="0.25">
      <c r="A560" t="s">
        <v>7437</v>
      </c>
      <c r="B560" t="s">
        <v>1</v>
      </c>
      <c r="C560" t="s">
        <v>15</v>
      </c>
      <c r="D560" s="1">
        <v>44000</v>
      </c>
      <c r="E560" s="1">
        <v>44130</v>
      </c>
      <c r="F560" s="1">
        <v>44153</v>
      </c>
      <c r="G560" s="1">
        <v>44137</v>
      </c>
      <c r="H560" s="13">
        <f>Orders[[#This Row],[DeliveryDate]]-Orders[[#This Row],[OrderDate]]</f>
        <v>7</v>
      </c>
      <c r="I560" t="s">
        <v>3</v>
      </c>
      <c r="J560" t="str">
        <f>_xlfn.XLOOKUP(Orders[[#This Row],[_SalesRepID]],'Sales team'!A:A,'Sales team'!B:B)</f>
        <v>Joshua Ryan</v>
      </c>
      <c r="K560">
        <v>9</v>
      </c>
      <c r="L560">
        <v>25</v>
      </c>
      <c r="M560">
        <v>10</v>
      </c>
      <c r="N560" t="str">
        <f>_xlfn.XLOOKUP(Orders[[#This Row],[_ProductID]],Products!A:A,Products!C:C)</f>
        <v>Home décor</v>
      </c>
      <c r="O560">
        <v>11</v>
      </c>
      <c r="P560">
        <v>0.1</v>
      </c>
      <c r="Q560" s="2">
        <v>1159.1000000000001</v>
      </c>
      <c r="R560" s="2">
        <v>869.32500000000005</v>
      </c>
      <c r="S560" s="2">
        <v>1043.19</v>
      </c>
      <c r="T560" s="2">
        <v>173.86500000000001</v>
      </c>
    </row>
    <row r="561" spans="1:20" x14ac:dyDescent="0.25">
      <c r="A561" t="s">
        <v>7438</v>
      </c>
      <c r="B561" t="s">
        <v>5</v>
      </c>
      <c r="C561" t="s">
        <v>15</v>
      </c>
      <c r="D561" s="1">
        <v>44000</v>
      </c>
      <c r="E561" s="1">
        <v>44130</v>
      </c>
      <c r="F561" s="1">
        <v>44140</v>
      </c>
      <c r="G561" s="1">
        <v>44144</v>
      </c>
      <c r="H561" s="13">
        <f>Orders[[#This Row],[DeliveryDate]]-Orders[[#This Row],[OrderDate]]</f>
        <v>14</v>
      </c>
      <c r="I561" t="s">
        <v>3</v>
      </c>
      <c r="J561" t="str">
        <f>_xlfn.XLOOKUP(Orders[[#This Row],[_SalesRepID]],'Sales team'!A:A,'Sales team'!B:B)</f>
        <v>Shawn Wallace</v>
      </c>
      <c r="K561">
        <v>18</v>
      </c>
      <c r="L561">
        <v>33</v>
      </c>
      <c r="M561">
        <v>35</v>
      </c>
      <c r="N561" t="str">
        <f>_xlfn.XLOOKUP(Orders[[#This Row],[_ProductID]],Products!A:A,Products!C:C)</f>
        <v>Home décor</v>
      </c>
      <c r="O561">
        <v>31</v>
      </c>
      <c r="P561">
        <v>0.1</v>
      </c>
      <c r="Q561" s="2">
        <v>2921.2000000000003</v>
      </c>
      <c r="R561" s="2">
        <v>2307.7480000000005</v>
      </c>
      <c r="S561" s="2">
        <v>15774.480000000001</v>
      </c>
      <c r="T561" s="2">
        <v>1927.9919999999984</v>
      </c>
    </row>
    <row r="562" spans="1:20" x14ac:dyDescent="0.25">
      <c r="A562" t="s">
        <v>7439</v>
      </c>
      <c r="B562" t="s">
        <v>1</v>
      </c>
      <c r="C562" t="s">
        <v>6</v>
      </c>
      <c r="D562" s="1">
        <v>44000</v>
      </c>
      <c r="E562" s="1">
        <v>44130</v>
      </c>
      <c r="F562" s="1">
        <v>44135</v>
      </c>
      <c r="G562" s="1">
        <v>44147</v>
      </c>
      <c r="H562" s="13">
        <f>Orders[[#This Row],[DeliveryDate]]-Orders[[#This Row],[OrderDate]]</f>
        <v>17</v>
      </c>
      <c r="I562" t="s">
        <v>3</v>
      </c>
      <c r="J562" t="str">
        <f>_xlfn.XLOOKUP(Orders[[#This Row],[_SalesRepID]],'Sales team'!A:A,'Sales team'!B:B)</f>
        <v>Carl Nguyen</v>
      </c>
      <c r="K562">
        <v>12</v>
      </c>
      <c r="L562">
        <v>3</v>
      </c>
      <c r="M562">
        <v>171</v>
      </c>
      <c r="N562" t="str">
        <f>_xlfn.XLOOKUP(Orders[[#This Row],[_ProductID]],Products!A:A,Products!C:C)</f>
        <v>Home décor</v>
      </c>
      <c r="O562">
        <v>27</v>
      </c>
      <c r="P562">
        <v>0.15</v>
      </c>
      <c r="Q562" s="2">
        <v>5165.7</v>
      </c>
      <c r="R562" s="2">
        <v>4235.8739999999998</v>
      </c>
      <c r="S562" s="2">
        <v>30735.915000000001</v>
      </c>
      <c r="T562" s="2">
        <v>1084.7970000000023</v>
      </c>
    </row>
    <row r="563" spans="1:20" x14ac:dyDescent="0.25">
      <c r="A563" t="s">
        <v>7440</v>
      </c>
      <c r="B563" t="s">
        <v>5</v>
      </c>
      <c r="C563" t="s">
        <v>6</v>
      </c>
      <c r="D563" s="1">
        <v>44000</v>
      </c>
      <c r="E563" s="1">
        <v>44130</v>
      </c>
      <c r="F563" s="1">
        <v>44133</v>
      </c>
      <c r="G563" s="1">
        <v>44153</v>
      </c>
      <c r="H563" s="13">
        <f>Orders[[#This Row],[DeliveryDate]]-Orders[[#This Row],[OrderDate]]</f>
        <v>23</v>
      </c>
      <c r="I563" t="s">
        <v>3</v>
      </c>
      <c r="J563" t="str">
        <f>_xlfn.XLOOKUP(Orders[[#This Row],[_SalesRepID]],'Sales team'!A:A,'Sales team'!B:B)</f>
        <v>Anthony Berry</v>
      </c>
      <c r="K563">
        <v>16</v>
      </c>
      <c r="L563">
        <v>29</v>
      </c>
      <c r="M563">
        <v>203</v>
      </c>
      <c r="N563" t="str">
        <f>_xlfn.XLOOKUP(Orders[[#This Row],[_ProductID]],Products!A:A,Products!C:C)</f>
        <v>Furniture</v>
      </c>
      <c r="O563">
        <v>20</v>
      </c>
      <c r="P563">
        <v>0.3</v>
      </c>
      <c r="Q563" s="2">
        <v>6291.3</v>
      </c>
      <c r="R563" s="2">
        <v>5158.866</v>
      </c>
      <c r="S563" s="2">
        <v>35231.279999999999</v>
      </c>
      <c r="T563" s="2">
        <v>-6039.648000000001</v>
      </c>
    </row>
    <row r="564" spans="1:20" x14ac:dyDescent="0.25">
      <c r="A564" t="s">
        <v>7441</v>
      </c>
      <c r="B564" t="s">
        <v>5</v>
      </c>
      <c r="C564" t="s">
        <v>13</v>
      </c>
      <c r="D564" s="1">
        <v>44000</v>
      </c>
      <c r="E564" s="1">
        <v>44130</v>
      </c>
      <c r="F564" s="1">
        <v>44139</v>
      </c>
      <c r="G564" s="1">
        <v>44140</v>
      </c>
      <c r="H564" s="13">
        <f>Orders[[#This Row],[DeliveryDate]]-Orders[[#This Row],[OrderDate]]</f>
        <v>10</v>
      </c>
      <c r="I564" t="s">
        <v>3</v>
      </c>
      <c r="J564" t="str">
        <f>_xlfn.XLOOKUP(Orders[[#This Row],[_SalesRepID]],'Sales team'!A:A,'Sales team'!B:B)</f>
        <v>Nicholas Cunningham</v>
      </c>
      <c r="K564">
        <v>19</v>
      </c>
      <c r="L564">
        <v>32</v>
      </c>
      <c r="M564">
        <v>326</v>
      </c>
      <c r="N564" t="str">
        <f>_xlfn.XLOOKUP(Orders[[#This Row],[_ProductID]],Products!A:A,Products!C:C)</f>
        <v>Home décor</v>
      </c>
      <c r="O564">
        <v>26</v>
      </c>
      <c r="P564">
        <v>7.4999999999999997E-2</v>
      </c>
      <c r="Q564" s="2">
        <v>1869.3</v>
      </c>
      <c r="R564" s="2">
        <v>1345.896</v>
      </c>
      <c r="S564" s="2">
        <v>6916.41</v>
      </c>
      <c r="T564" s="2">
        <v>1532.826</v>
      </c>
    </row>
    <row r="565" spans="1:20" x14ac:dyDescent="0.25">
      <c r="A565" t="s">
        <v>7442</v>
      </c>
      <c r="B565" t="s">
        <v>10</v>
      </c>
      <c r="C565" t="s">
        <v>6</v>
      </c>
      <c r="D565" s="1">
        <v>44000</v>
      </c>
      <c r="E565" s="1">
        <v>44130</v>
      </c>
      <c r="F565" s="1">
        <v>44137</v>
      </c>
      <c r="G565" s="1">
        <v>44159</v>
      </c>
      <c r="H565" s="13">
        <f>Orders[[#This Row],[DeliveryDate]]-Orders[[#This Row],[OrderDate]]</f>
        <v>29</v>
      </c>
      <c r="I565" t="s">
        <v>3</v>
      </c>
      <c r="J565" t="str">
        <f>_xlfn.XLOOKUP(Orders[[#This Row],[_SalesRepID]],'Sales team'!A:A,'Sales team'!B:B)</f>
        <v>Donald Reynolds</v>
      </c>
      <c r="K565">
        <v>26</v>
      </c>
      <c r="L565">
        <v>33</v>
      </c>
      <c r="M565">
        <v>195</v>
      </c>
      <c r="N565" t="str">
        <f>_xlfn.XLOOKUP(Orders[[#This Row],[_ProductID]],Products!A:A,Products!C:C)</f>
        <v>Home décor</v>
      </c>
      <c r="O565">
        <v>35</v>
      </c>
      <c r="P565">
        <v>0.15</v>
      </c>
      <c r="Q565" s="2">
        <v>3959.7000000000003</v>
      </c>
      <c r="R565" s="2">
        <v>2930.1780000000003</v>
      </c>
      <c r="S565" s="2">
        <v>26925.960000000003</v>
      </c>
      <c r="T565" s="2">
        <v>3484.5360000000001</v>
      </c>
    </row>
    <row r="566" spans="1:20" x14ac:dyDescent="0.25">
      <c r="A566" t="s">
        <v>7443</v>
      </c>
      <c r="B566" t="s">
        <v>10</v>
      </c>
      <c r="C566" t="s">
        <v>6</v>
      </c>
      <c r="D566" s="1">
        <v>44000</v>
      </c>
      <c r="E566" s="1">
        <v>44130</v>
      </c>
      <c r="F566" s="1">
        <v>44156</v>
      </c>
      <c r="G566" s="1">
        <v>44159</v>
      </c>
      <c r="H566" s="13">
        <f>Orders[[#This Row],[DeliveryDate]]-Orders[[#This Row],[OrderDate]]</f>
        <v>29</v>
      </c>
      <c r="I566" t="s">
        <v>3</v>
      </c>
      <c r="J566" t="str">
        <f>_xlfn.XLOOKUP(Orders[[#This Row],[_SalesRepID]],'Sales team'!A:A,'Sales team'!B:B)</f>
        <v>Patrick Graham</v>
      </c>
      <c r="K566">
        <v>25</v>
      </c>
      <c r="L566">
        <v>8</v>
      </c>
      <c r="M566">
        <v>125</v>
      </c>
      <c r="N566" t="str">
        <f>_xlfn.XLOOKUP(Orders[[#This Row],[_ProductID]],Products!A:A,Products!C:C)</f>
        <v>Furniture</v>
      </c>
      <c r="O566">
        <v>20</v>
      </c>
      <c r="P566">
        <v>0.4</v>
      </c>
      <c r="Q566" s="2">
        <v>2371.8000000000002</v>
      </c>
      <c r="R566" s="2">
        <v>1209.6180000000002</v>
      </c>
      <c r="S566" s="2">
        <v>11384.640000000001</v>
      </c>
      <c r="T566" s="2">
        <v>1707.6959999999999</v>
      </c>
    </row>
    <row r="567" spans="1:20" x14ac:dyDescent="0.25">
      <c r="A567" t="s">
        <v>7444</v>
      </c>
      <c r="B567" t="s">
        <v>1</v>
      </c>
      <c r="C567" t="s">
        <v>2</v>
      </c>
      <c r="D567" s="1">
        <v>44000</v>
      </c>
      <c r="E567" s="1">
        <v>44130</v>
      </c>
      <c r="F567" s="1">
        <v>44150</v>
      </c>
      <c r="G567" s="1">
        <v>44167</v>
      </c>
      <c r="H567" s="13">
        <f>Orders[[#This Row],[DeliveryDate]]-Orders[[#This Row],[OrderDate]]</f>
        <v>37</v>
      </c>
      <c r="I567" t="s">
        <v>3</v>
      </c>
      <c r="J567" t="str">
        <f>_xlfn.XLOOKUP(Orders[[#This Row],[_SalesRepID]],'Sales team'!A:A,'Sales team'!B:B)</f>
        <v>Joshua Little</v>
      </c>
      <c r="K567">
        <v>11</v>
      </c>
      <c r="L567">
        <v>16</v>
      </c>
      <c r="M567">
        <v>240</v>
      </c>
      <c r="N567" t="str">
        <f>_xlfn.XLOOKUP(Orders[[#This Row],[_ProductID]],Products!A:A,Products!C:C)</f>
        <v>Furniture</v>
      </c>
      <c r="O567">
        <v>34</v>
      </c>
      <c r="P567">
        <v>7.4999999999999997E-2</v>
      </c>
      <c r="Q567" s="2">
        <v>221.1</v>
      </c>
      <c r="R567" s="2">
        <v>90.650999999999996</v>
      </c>
      <c r="S567" s="2">
        <v>1636.14</v>
      </c>
      <c r="T567" s="2">
        <v>910.93200000000013</v>
      </c>
    </row>
    <row r="568" spans="1:20" x14ac:dyDescent="0.25">
      <c r="A568" t="s">
        <v>7425</v>
      </c>
      <c r="B568" t="s">
        <v>1</v>
      </c>
      <c r="C568" t="s">
        <v>25</v>
      </c>
      <c r="D568" s="1">
        <v>44000</v>
      </c>
      <c r="E568" s="1">
        <v>44129</v>
      </c>
      <c r="F568" s="1">
        <v>44139</v>
      </c>
      <c r="G568" s="1">
        <v>44139</v>
      </c>
      <c r="H568" s="13">
        <f>Orders[[#This Row],[DeliveryDate]]-Orders[[#This Row],[OrderDate]]</f>
        <v>10</v>
      </c>
      <c r="I568" t="s">
        <v>3</v>
      </c>
      <c r="J568" t="str">
        <f>_xlfn.XLOOKUP(Orders[[#This Row],[_SalesRepID]],'Sales team'!A:A,'Sales team'!B:B)</f>
        <v>Stephen Payne</v>
      </c>
      <c r="K568">
        <v>5</v>
      </c>
      <c r="L568">
        <v>15</v>
      </c>
      <c r="M568">
        <v>335</v>
      </c>
      <c r="N568" t="str">
        <f>_xlfn.XLOOKUP(Orders[[#This Row],[_ProductID]],Products!A:A,Products!C:C)</f>
        <v>Furniture</v>
      </c>
      <c r="O568">
        <v>42</v>
      </c>
      <c r="P568">
        <v>0.05</v>
      </c>
      <c r="Q568" s="2">
        <v>1782.2</v>
      </c>
      <c r="R568" s="2">
        <v>1051.498</v>
      </c>
      <c r="S568" s="2">
        <v>8465.4499999999989</v>
      </c>
      <c r="T568" s="2">
        <v>3207.9599999999991</v>
      </c>
    </row>
    <row r="569" spans="1:20" x14ac:dyDescent="0.25">
      <c r="A569" t="s">
        <v>7426</v>
      </c>
      <c r="B569" t="s">
        <v>10</v>
      </c>
      <c r="C569" t="s">
        <v>15</v>
      </c>
      <c r="D569" s="1">
        <v>44000</v>
      </c>
      <c r="E569" s="1">
        <v>44129</v>
      </c>
      <c r="F569" s="1">
        <v>44133</v>
      </c>
      <c r="G569" s="1">
        <v>44132</v>
      </c>
      <c r="H569" s="13">
        <f>Orders[[#This Row],[DeliveryDate]]-Orders[[#This Row],[OrderDate]]</f>
        <v>3</v>
      </c>
      <c r="I569" t="s">
        <v>3</v>
      </c>
      <c r="J569" t="str">
        <f>_xlfn.XLOOKUP(Orders[[#This Row],[_SalesRepID]],'Sales team'!A:A,'Sales team'!B:B)</f>
        <v>Donald Reynolds</v>
      </c>
      <c r="K569">
        <v>26</v>
      </c>
      <c r="L569">
        <v>50</v>
      </c>
      <c r="M569">
        <v>25</v>
      </c>
      <c r="N569" t="str">
        <f>_xlfn.XLOOKUP(Orders[[#This Row],[_ProductID]],Products!A:A,Products!C:C)</f>
        <v>Kitchen &amp; Dining</v>
      </c>
      <c r="O569">
        <v>37</v>
      </c>
      <c r="P569">
        <v>0.05</v>
      </c>
      <c r="Q569" s="2">
        <v>3758.7000000000003</v>
      </c>
      <c r="R569" s="2">
        <v>2706.2640000000001</v>
      </c>
      <c r="S569" s="2">
        <v>24995.355</v>
      </c>
      <c r="T569" s="2">
        <v>6051.5069999999978</v>
      </c>
    </row>
    <row r="570" spans="1:20" x14ac:dyDescent="0.25">
      <c r="A570" t="s">
        <v>7427</v>
      </c>
      <c r="B570" t="s">
        <v>5</v>
      </c>
      <c r="C570" t="s">
        <v>13</v>
      </c>
      <c r="D570" s="1">
        <v>44000</v>
      </c>
      <c r="E570" s="1">
        <v>44129</v>
      </c>
      <c r="F570" s="1">
        <v>44135</v>
      </c>
      <c r="G570" s="1">
        <v>44152</v>
      </c>
      <c r="H570" s="13">
        <f>Orders[[#This Row],[DeliveryDate]]-Orders[[#This Row],[OrderDate]]</f>
        <v>23</v>
      </c>
      <c r="I570" t="s">
        <v>3</v>
      </c>
      <c r="J570" t="str">
        <f>_xlfn.XLOOKUP(Orders[[#This Row],[_SalesRepID]],'Sales team'!A:A,'Sales team'!B:B)</f>
        <v>Anthony Berry</v>
      </c>
      <c r="K570">
        <v>16</v>
      </c>
      <c r="L570">
        <v>8</v>
      </c>
      <c r="M570">
        <v>325</v>
      </c>
      <c r="N570" t="str">
        <f>_xlfn.XLOOKUP(Orders[[#This Row],[_ProductID]],Products!A:A,Products!C:C)</f>
        <v>Furniture</v>
      </c>
      <c r="O570">
        <v>5</v>
      </c>
      <c r="P570">
        <v>7.4999999999999997E-2</v>
      </c>
      <c r="Q570" s="2">
        <v>1139</v>
      </c>
      <c r="R570" s="2">
        <v>592.28</v>
      </c>
      <c r="S570" s="2">
        <v>7375.0250000000005</v>
      </c>
      <c r="T570" s="2">
        <v>3229.0650000000005</v>
      </c>
    </row>
    <row r="571" spans="1:20" x14ac:dyDescent="0.25">
      <c r="A571" t="s">
        <v>7428</v>
      </c>
      <c r="B571" t="s">
        <v>5</v>
      </c>
      <c r="C571" t="s">
        <v>6</v>
      </c>
      <c r="D571" s="1">
        <v>44000</v>
      </c>
      <c r="E571" s="1">
        <v>44129</v>
      </c>
      <c r="F571" s="1">
        <v>44131</v>
      </c>
      <c r="G571" s="1">
        <v>44158</v>
      </c>
      <c r="H571" s="13">
        <f>Orders[[#This Row],[DeliveryDate]]-Orders[[#This Row],[OrderDate]]</f>
        <v>29</v>
      </c>
      <c r="I571" t="s">
        <v>3</v>
      </c>
      <c r="J571" t="str">
        <f>_xlfn.XLOOKUP(Orders[[#This Row],[_SalesRepID]],'Sales team'!A:A,'Sales team'!B:B)</f>
        <v>Carl Nguyen</v>
      </c>
      <c r="K571">
        <v>12</v>
      </c>
      <c r="L571">
        <v>12</v>
      </c>
      <c r="M571">
        <v>193</v>
      </c>
      <c r="N571" t="str">
        <f>_xlfn.XLOOKUP(Orders[[#This Row],[_ProductID]],Products!A:A,Products!C:C)</f>
        <v>Home décor</v>
      </c>
      <c r="O571">
        <v>21</v>
      </c>
      <c r="P571">
        <v>0.1</v>
      </c>
      <c r="Q571" s="2">
        <v>254.6</v>
      </c>
      <c r="R571" s="2">
        <v>157.852</v>
      </c>
      <c r="S571" s="2">
        <v>1374.84</v>
      </c>
      <c r="T571" s="2">
        <v>427.72799999999984</v>
      </c>
    </row>
    <row r="572" spans="1:20" x14ac:dyDescent="0.25">
      <c r="A572" t="s">
        <v>7429</v>
      </c>
      <c r="B572" t="s">
        <v>1</v>
      </c>
      <c r="C572" t="s">
        <v>6</v>
      </c>
      <c r="D572" s="1">
        <v>44000</v>
      </c>
      <c r="E572" s="1">
        <v>44129</v>
      </c>
      <c r="F572" s="1">
        <v>44141</v>
      </c>
      <c r="G572" s="1">
        <v>44158</v>
      </c>
      <c r="H572" s="13">
        <f>Orders[[#This Row],[DeliveryDate]]-Orders[[#This Row],[OrderDate]]</f>
        <v>29</v>
      </c>
      <c r="I572" t="s">
        <v>3</v>
      </c>
      <c r="J572" t="str">
        <f>_xlfn.XLOOKUP(Orders[[#This Row],[_SalesRepID]],'Sales team'!A:A,'Sales team'!B:B)</f>
        <v>Jonathan Hawkins</v>
      </c>
      <c r="K572">
        <v>10</v>
      </c>
      <c r="L572">
        <v>50</v>
      </c>
      <c r="M572">
        <v>193</v>
      </c>
      <c r="N572" t="str">
        <f>_xlfn.XLOOKUP(Orders[[#This Row],[_ProductID]],Products!A:A,Products!C:C)</f>
        <v>Home décor</v>
      </c>
      <c r="O572">
        <v>43</v>
      </c>
      <c r="P572">
        <v>0.4</v>
      </c>
      <c r="Q572" s="2">
        <v>1929.6000000000001</v>
      </c>
      <c r="R572" s="2">
        <v>1138.4639999999999</v>
      </c>
      <c r="S572" s="2">
        <v>1157.76</v>
      </c>
      <c r="T572" s="2">
        <v>19.296000000000049</v>
      </c>
    </row>
    <row r="573" spans="1:20" x14ac:dyDescent="0.25">
      <c r="A573" t="s">
        <v>7430</v>
      </c>
      <c r="B573" t="s">
        <v>1</v>
      </c>
      <c r="C573" t="s">
        <v>46</v>
      </c>
      <c r="D573" s="1">
        <v>44000</v>
      </c>
      <c r="E573" s="1">
        <v>44129</v>
      </c>
      <c r="F573" s="1">
        <v>44147</v>
      </c>
      <c r="G573" s="1">
        <v>44152</v>
      </c>
      <c r="H573" s="13">
        <f>Orders[[#This Row],[DeliveryDate]]-Orders[[#This Row],[OrderDate]]</f>
        <v>23</v>
      </c>
      <c r="I573" t="s">
        <v>3</v>
      </c>
      <c r="J573" t="str">
        <f>_xlfn.XLOOKUP(Orders[[#This Row],[_SalesRepID]],'Sales team'!A:A,'Sales team'!B:B)</f>
        <v>Joshua Ryan</v>
      </c>
      <c r="K573">
        <v>9</v>
      </c>
      <c r="L573">
        <v>32</v>
      </c>
      <c r="M573">
        <v>80</v>
      </c>
      <c r="N573" t="str">
        <f>_xlfn.XLOOKUP(Orders[[#This Row],[_ProductID]],Products!A:A,Products!C:C)</f>
        <v>Furniture</v>
      </c>
      <c r="O573">
        <v>34</v>
      </c>
      <c r="P573">
        <v>7.4999999999999997E-2</v>
      </c>
      <c r="Q573" s="2">
        <v>3879.3</v>
      </c>
      <c r="R573" s="2">
        <v>2366.373</v>
      </c>
      <c r="S573" s="2">
        <v>14353.410000000002</v>
      </c>
      <c r="T573" s="2">
        <v>4887.9180000000015</v>
      </c>
    </row>
    <row r="574" spans="1:20" x14ac:dyDescent="0.25">
      <c r="A574" t="s">
        <v>7431</v>
      </c>
      <c r="B574" t="s">
        <v>5</v>
      </c>
      <c r="C574" t="s">
        <v>13</v>
      </c>
      <c r="D574" s="1">
        <v>44000</v>
      </c>
      <c r="E574" s="1">
        <v>44129</v>
      </c>
      <c r="F574" s="1">
        <v>44155</v>
      </c>
      <c r="G574" s="1">
        <v>44131</v>
      </c>
      <c r="H574" s="13">
        <f>Orders[[#This Row],[DeliveryDate]]-Orders[[#This Row],[OrderDate]]</f>
        <v>2</v>
      </c>
      <c r="I574" t="s">
        <v>3</v>
      </c>
      <c r="J574" t="str">
        <f>_xlfn.XLOOKUP(Orders[[#This Row],[_SalesRepID]],'Sales team'!A:A,'Sales team'!B:B)</f>
        <v>Paul Holmes</v>
      </c>
      <c r="K574">
        <v>14</v>
      </c>
      <c r="L574">
        <v>12</v>
      </c>
      <c r="M574">
        <v>273</v>
      </c>
      <c r="N574" t="str">
        <f>_xlfn.XLOOKUP(Orders[[#This Row],[_ProductID]],Products!A:A,Products!C:C)</f>
        <v>Home décor</v>
      </c>
      <c r="O574">
        <v>27</v>
      </c>
      <c r="P574">
        <v>0.15</v>
      </c>
      <c r="Q574" s="2">
        <v>2351.7000000000003</v>
      </c>
      <c r="R574" s="2">
        <v>1787.2920000000001</v>
      </c>
      <c r="S574" s="2">
        <v>3997.8900000000003</v>
      </c>
      <c r="T574" s="2">
        <v>423.30600000000004</v>
      </c>
    </row>
    <row r="575" spans="1:20" x14ac:dyDescent="0.25">
      <c r="A575" t="s">
        <v>7432</v>
      </c>
      <c r="B575" t="s">
        <v>1</v>
      </c>
      <c r="C575" t="s">
        <v>6</v>
      </c>
      <c r="D575" s="1">
        <v>44000</v>
      </c>
      <c r="E575" s="1">
        <v>44129</v>
      </c>
      <c r="F575" s="1">
        <v>44157</v>
      </c>
      <c r="G575" s="1">
        <v>44152</v>
      </c>
      <c r="H575" s="13">
        <f>Orders[[#This Row],[DeliveryDate]]-Orders[[#This Row],[OrderDate]]</f>
        <v>23</v>
      </c>
      <c r="I575" t="s">
        <v>3</v>
      </c>
      <c r="J575" t="str">
        <f>_xlfn.XLOOKUP(Orders[[#This Row],[_SalesRepID]],'Sales team'!A:A,'Sales team'!B:B)</f>
        <v>Joshua Little</v>
      </c>
      <c r="K575">
        <v>11</v>
      </c>
      <c r="L575">
        <v>16</v>
      </c>
      <c r="M575">
        <v>105</v>
      </c>
      <c r="N575" t="str">
        <f>_xlfn.XLOOKUP(Orders[[#This Row],[_ProductID]],Products!A:A,Products!C:C)</f>
        <v>Furniture</v>
      </c>
      <c r="O575">
        <v>15</v>
      </c>
      <c r="P575">
        <v>7.4999999999999997E-2</v>
      </c>
      <c r="Q575" s="2">
        <v>1139</v>
      </c>
      <c r="R575" s="2">
        <v>763.13</v>
      </c>
      <c r="S575" s="2">
        <v>7375.0250000000005</v>
      </c>
      <c r="T575" s="2">
        <v>2033.1150000000007</v>
      </c>
    </row>
    <row r="576" spans="1:20" x14ac:dyDescent="0.25">
      <c r="A576" t="s">
        <v>7433</v>
      </c>
      <c r="B576" t="s">
        <v>1</v>
      </c>
      <c r="C576" t="s">
        <v>6</v>
      </c>
      <c r="D576" s="1">
        <v>44000</v>
      </c>
      <c r="E576" s="1">
        <v>44129</v>
      </c>
      <c r="F576" s="1">
        <v>44156</v>
      </c>
      <c r="G576" s="1">
        <v>44155</v>
      </c>
      <c r="H576" s="13">
        <f>Orders[[#This Row],[DeliveryDate]]-Orders[[#This Row],[OrderDate]]</f>
        <v>26</v>
      </c>
      <c r="I576" t="s">
        <v>3</v>
      </c>
      <c r="J576" t="str">
        <f>_xlfn.XLOOKUP(Orders[[#This Row],[_SalesRepID]],'Sales team'!A:A,'Sales team'!B:B)</f>
        <v>Joshua Little</v>
      </c>
      <c r="K576">
        <v>11</v>
      </c>
      <c r="L576">
        <v>5</v>
      </c>
      <c r="M576">
        <v>178</v>
      </c>
      <c r="N576" t="str">
        <f>_xlfn.XLOOKUP(Orders[[#This Row],[_ProductID]],Products!A:A,Products!C:C)</f>
        <v>Electronics</v>
      </c>
      <c r="O576">
        <v>25</v>
      </c>
      <c r="P576">
        <v>7.4999999999999997E-2</v>
      </c>
      <c r="Q576" s="2">
        <v>2010</v>
      </c>
      <c r="R576" s="2">
        <v>1005</v>
      </c>
      <c r="S576" s="2">
        <v>1859.25</v>
      </c>
      <c r="T576" s="2">
        <v>854.25</v>
      </c>
    </row>
    <row r="577" spans="1:20" x14ac:dyDescent="0.25">
      <c r="A577" t="s">
        <v>7434</v>
      </c>
      <c r="B577" t="s">
        <v>5</v>
      </c>
      <c r="C577" t="s">
        <v>13</v>
      </c>
      <c r="D577" s="1">
        <v>44000</v>
      </c>
      <c r="E577" s="1">
        <v>44129</v>
      </c>
      <c r="F577" s="1">
        <v>44142</v>
      </c>
      <c r="G577" s="1">
        <v>44144</v>
      </c>
      <c r="H577" s="13">
        <f>Orders[[#This Row],[DeliveryDate]]-Orders[[#This Row],[OrderDate]]</f>
        <v>15</v>
      </c>
      <c r="I577" t="s">
        <v>3</v>
      </c>
      <c r="J577" t="str">
        <f>_xlfn.XLOOKUP(Orders[[#This Row],[_SalesRepID]],'Sales team'!A:A,'Sales team'!B:B)</f>
        <v>Nicholas Cunningham</v>
      </c>
      <c r="K577">
        <v>19</v>
      </c>
      <c r="L577">
        <v>32</v>
      </c>
      <c r="M577">
        <v>312</v>
      </c>
      <c r="N577" t="str">
        <f>_xlfn.XLOOKUP(Orders[[#This Row],[_ProductID]],Products!A:A,Products!C:C)</f>
        <v>Home décor</v>
      </c>
      <c r="O577">
        <v>14</v>
      </c>
      <c r="P577">
        <v>0.05</v>
      </c>
      <c r="Q577" s="2">
        <v>1172.5</v>
      </c>
      <c r="R577" s="2">
        <v>961.44999999999993</v>
      </c>
      <c r="S577" s="2">
        <v>5569.375</v>
      </c>
      <c r="T577" s="2">
        <v>762.125</v>
      </c>
    </row>
    <row r="578" spans="1:20" x14ac:dyDescent="0.25">
      <c r="A578" t="s">
        <v>7435</v>
      </c>
      <c r="B578" t="s">
        <v>5</v>
      </c>
      <c r="C578" t="s">
        <v>6</v>
      </c>
      <c r="D578" s="1">
        <v>44000</v>
      </c>
      <c r="E578" s="1">
        <v>44129</v>
      </c>
      <c r="F578" s="1">
        <v>44148</v>
      </c>
      <c r="G578" s="1">
        <v>44134</v>
      </c>
      <c r="H578" s="13">
        <f>Orders[[#This Row],[DeliveryDate]]-Orders[[#This Row],[OrderDate]]</f>
        <v>5</v>
      </c>
      <c r="I578" t="s">
        <v>3</v>
      </c>
      <c r="J578" t="str">
        <f>_xlfn.XLOOKUP(Orders[[#This Row],[_SalesRepID]],'Sales team'!A:A,'Sales team'!B:B)</f>
        <v>Frank Brown</v>
      </c>
      <c r="K578">
        <v>17</v>
      </c>
      <c r="L578">
        <v>27</v>
      </c>
      <c r="M578">
        <v>200</v>
      </c>
      <c r="N578" t="str">
        <f>_xlfn.XLOOKUP(Orders[[#This Row],[_ProductID]],Products!A:A,Products!C:C)</f>
        <v>Furniture</v>
      </c>
      <c r="O578">
        <v>38</v>
      </c>
      <c r="P578">
        <v>7.4999999999999997E-2</v>
      </c>
      <c r="Q578" s="2">
        <v>1333.3</v>
      </c>
      <c r="R578" s="2">
        <v>533.32000000000005</v>
      </c>
      <c r="S578" s="2">
        <v>6166.5125000000007</v>
      </c>
      <c r="T578" s="2">
        <v>3499.9125000000004</v>
      </c>
    </row>
    <row r="579" spans="1:20" x14ac:dyDescent="0.25">
      <c r="A579" t="s">
        <v>7417</v>
      </c>
      <c r="B579" t="s">
        <v>1</v>
      </c>
      <c r="C579" t="s">
        <v>46</v>
      </c>
      <c r="D579" s="1">
        <v>44000</v>
      </c>
      <c r="E579" s="1">
        <v>44128</v>
      </c>
      <c r="F579" s="1">
        <v>44154</v>
      </c>
      <c r="G579" s="1">
        <v>44152</v>
      </c>
      <c r="H579" s="13">
        <f>Orders[[#This Row],[DeliveryDate]]-Orders[[#This Row],[OrderDate]]</f>
        <v>24</v>
      </c>
      <c r="I579" t="s">
        <v>3</v>
      </c>
      <c r="J579" t="str">
        <f>_xlfn.XLOOKUP(Orders[[#This Row],[_SalesRepID]],'Sales team'!A:A,'Sales team'!B:B)</f>
        <v>Jerry Green</v>
      </c>
      <c r="K579">
        <v>3</v>
      </c>
      <c r="L579">
        <v>26</v>
      </c>
      <c r="M579">
        <v>71</v>
      </c>
      <c r="N579" t="str">
        <f>_xlfn.XLOOKUP(Orders[[#This Row],[_ProductID]],Products!A:A,Products!C:C)</f>
        <v>Furniture</v>
      </c>
      <c r="O579">
        <v>22</v>
      </c>
      <c r="P579">
        <v>0.15</v>
      </c>
      <c r="Q579" s="2">
        <v>1701.8</v>
      </c>
      <c r="R579" s="2">
        <v>1412.4939999999999</v>
      </c>
      <c r="S579" s="2">
        <v>2893.06</v>
      </c>
      <c r="T579" s="2">
        <v>68.072000000000116</v>
      </c>
    </row>
    <row r="580" spans="1:20" x14ac:dyDescent="0.25">
      <c r="A580" t="s">
        <v>7418</v>
      </c>
      <c r="B580" t="s">
        <v>8</v>
      </c>
      <c r="C580" t="s">
        <v>2</v>
      </c>
      <c r="D580" s="1">
        <v>44000</v>
      </c>
      <c r="E580" s="1">
        <v>44128</v>
      </c>
      <c r="F580" s="1">
        <v>44140</v>
      </c>
      <c r="G580" s="1">
        <v>44141</v>
      </c>
      <c r="H580" s="13">
        <f>Orders[[#This Row],[DeliveryDate]]-Orders[[#This Row],[OrderDate]]</f>
        <v>13</v>
      </c>
      <c r="I580" t="s">
        <v>3</v>
      </c>
      <c r="J580" t="str">
        <f>_xlfn.XLOOKUP(Orders[[#This Row],[_SalesRepID]],'Sales team'!A:A,'Sales team'!B:B)</f>
        <v>Patrick Graham</v>
      </c>
      <c r="K580">
        <v>25</v>
      </c>
      <c r="L580">
        <v>12</v>
      </c>
      <c r="M580">
        <v>228</v>
      </c>
      <c r="N580" t="str">
        <f>_xlfn.XLOOKUP(Orders[[#This Row],[_ProductID]],Products!A:A,Products!C:C)</f>
        <v>Outdoor</v>
      </c>
      <c r="O580">
        <v>10</v>
      </c>
      <c r="P580">
        <v>0.2</v>
      </c>
      <c r="Q580" s="2">
        <v>964.80000000000007</v>
      </c>
      <c r="R580" s="2">
        <v>588.52800000000002</v>
      </c>
      <c r="S580" s="2">
        <v>3087.3600000000006</v>
      </c>
      <c r="T580" s="2">
        <v>733.2480000000005</v>
      </c>
    </row>
    <row r="581" spans="1:20" x14ac:dyDescent="0.25">
      <c r="A581" t="s">
        <v>7419</v>
      </c>
      <c r="B581" t="s">
        <v>8</v>
      </c>
      <c r="C581" t="s">
        <v>2</v>
      </c>
      <c r="D581" s="1">
        <v>44000</v>
      </c>
      <c r="E581" s="1">
        <v>44128</v>
      </c>
      <c r="F581" s="1">
        <v>44146</v>
      </c>
      <c r="G581" s="1">
        <v>44148</v>
      </c>
      <c r="H581" s="13">
        <f>Orders[[#This Row],[DeliveryDate]]-Orders[[#This Row],[OrderDate]]</f>
        <v>20</v>
      </c>
      <c r="I581" t="s">
        <v>3</v>
      </c>
      <c r="J581" t="str">
        <f>_xlfn.XLOOKUP(Orders[[#This Row],[_SalesRepID]],'Sales team'!A:A,'Sales team'!B:B)</f>
        <v>Douglas Tucker</v>
      </c>
      <c r="K581">
        <v>23</v>
      </c>
      <c r="L581">
        <v>8</v>
      </c>
      <c r="M581">
        <v>204</v>
      </c>
      <c r="N581" t="str">
        <f>_xlfn.XLOOKUP(Orders[[#This Row],[_ProductID]],Products!A:A,Products!C:C)</f>
        <v>Furniture</v>
      </c>
      <c r="O581">
        <v>38</v>
      </c>
      <c r="P581">
        <v>0.05</v>
      </c>
      <c r="Q581" s="2">
        <v>3557.7000000000003</v>
      </c>
      <c r="R581" s="2">
        <v>1814.4270000000001</v>
      </c>
      <c r="S581" s="2">
        <v>3379.8150000000001</v>
      </c>
      <c r="T581" s="2">
        <v>1565.3879999999999</v>
      </c>
    </row>
    <row r="582" spans="1:20" x14ac:dyDescent="0.25">
      <c r="A582" t="s">
        <v>7420</v>
      </c>
      <c r="B582" t="s">
        <v>5</v>
      </c>
      <c r="C582" t="s">
        <v>15</v>
      </c>
      <c r="D582" s="1">
        <v>44000</v>
      </c>
      <c r="E582" s="1">
        <v>44128</v>
      </c>
      <c r="F582" s="1">
        <v>44141</v>
      </c>
      <c r="G582" s="1">
        <v>44144</v>
      </c>
      <c r="H582" s="13">
        <f>Orders[[#This Row],[DeliveryDate]]-Orders[[#This Row],[OrderDate]]</f>
        <v>16</v>
      </c>
      <c r="I582" t="s">
        <v>3</v>
      </c>
      <c r="J582" t="str">
        <f>_xlfn.XLOOKUP(Orders[[#This Row],[_SalesRepID]],'Sales team'!A:A,'Sales team'!B:B)</f>
        <v>Anthony Torres</v>
      </c>
      <c r="K582">
        <v>20</v>
      </c>
      <c r="L582">
        <v>33</v>
      </c>
      <c r="M582">
        <v>18</v>
      </c>
      <c r="N582" t="str">
        <f>_xlfn.XLOOKUP(Orders[[#This Row],[_ProductID]],Products!A:A,Products!C:C)</f>
        <v>Home décor</v>
      </c>
      <c r="O582">
        <v>36</v>
      </c>
      <c r="P582">
        <v>0.3</v>
      </c>
      <c r="Q582" s="2">
        <v>3035.1</v>
      </c>
      <c r="R582" s="2">
        <v>1335.444</v>
      </c>
      <c r="S582" s="2">
        <v>6373.7099999999991</v>
      </c>
      <c r="T582" s="2">
        <v>2367.3779999999992</v>
      </c>
    </row>
    <row r="583" spans="1:20" x14ac:dyDescent="0.25">
      <c r="A583" t="s">
        <v>7421</v>
      </c>
      <c r="B583" t="s">
        <v>10</v>
      </c>
      <c r="C583" t="s">
        <v>13</v>
      </c>
      <c r="D583" s="1">
        <v>44000</v>
      </c>
      <c r="E583" s="1">
        <v>44128</v>
      </c>
      <c r="F583" s="1">
        <v>44135</v>
      </c>
      <c r="G583" s="1">
        <v>44138</v>
      </c>
      <c r="H583" s="13">
        <f>Orders[[#This Row],[DeliveryDate]]-Orders[[#This Row],[OrderDate]]</f>
        <v>10</v>
      </c>
      <c r="I583" t="s">
        <v>3</v>
      </c>
      <c r="J583" t="str">
        <f>_xlfn.XLOOKUP(Orders[[#This Row],[_SalesRepID]],'Sales team'!A:A,'Sales team'!B:B)</f>
        <v>Patrick Graham</v>
      </c>
      <c r="K583">
        <v>25</v>
      </c>
      <c r="L583">
        <v>49</v>
      </c>
      <c r="M583">
        <v>317</v>
      </c>
      <c r="N583" t="str">
        <f>_xlfn.XLOOKUP(Orders[[#This Row],[_ProductID]],Products!A:A,Products!C:C)</f>
        <v>Furniture</v>
      </c>
      <c r="O583">
        <v>5</v>
      </c>
      <c r="P583">
        <v>0.05</v>
      </c>
      <c r="Q583" s="2">
        <v>1031.8</v>
      </c>
      <c r="R583" s="2">
        <v>650.03399999999999</v>
      </c>
      <c r="S583" s="2">
        <v>2940.6299999999997</v>
      </c>
      <c r="T583" s="2">
        <v>990.52799999999979</v>
      </c>
    </row>
    <row r="584" spans="1:20" x14ac:dyDescent="0.25">
      <c r="A584" t="s">
        <v>7422</v>
      </c>
      <c r="B584" t="s">
        <v>10</v>
      </c>
      <c r="C584" t="s">
        <v>25</v>
      </c>
      <c r="D584" s="1">
        <v>44000</v>
      </c>
      <c r="E584" s="1">
        <v>44128</v>
      </c>
      <c r="F584" s="1">
        <v>44134</v>
      </c>
      <c r="G584" s="1">
        <v>44147</v>
      </c>
      <c r="H584" s="13">
        <f>Orders[[#This Row],[DeliveryDate]]-Orders[[#This Row],[OrderDate]]</f>
        <v>19</v>
      </c>
      <c r="I584" t="s">
        <v>3</v>
      </c>
      <c r="J584" t="str">
        <f>_xlfn.XLOOKUP(Orders[[#This Row],[_SalesRepID]],'Sales team'!A:A,'Sales team'!B:B)</f>
        <v>Shawn Torres</v>
      </c>
      <c r="K584">
        <v>27</v>
      </c>
      <c r="L584">
        <v>20</v>
      </c>
      <c r="M584">
        <v>353</v>
      </c>
      <c r="N584" t="str">
        <f>_xlfn.XLOOKUP(Orders[[#This Row],[_ProductID]],Products!A:A,Products!C:C)</f>
        <v>Home décor</v>
      </c>
      <c r="O584">
        <v>3</v>
      </c>
      <c r="P584">
        <v>0.1</v>
      </c>
      <c r="Q584" s="2">
        <v>1179.2</v>
      </c>
      <c r="R584" s="2">
        <v>554.22400000000005</v>
      </c>
      <c r="S584" s="2">
        <v>1061.28</v>
      </c>
      <c r="T584" s="2">
        <v>507.05599999999993</v>
      </c>
    </row>
    <row r="585" spans="1:20" x14ac:dyDescent="0.25">
      <c r="A585" t="s">
        <v>7423</v>
      </c>
      <c r="B585" t="s">
        <v>5</v>
      </c>
      <c r="C585" t="s">
        <v>13</v>
      </c>
      <c r="D585" s="1">
        <v>44000</v>
      </c>
      <c r="E585" s="1">
        <v>44128</v>
      </c>
      <c r="F585" s="1">
        <v>44130</v>
      </c>
      <c r="G585" s="1">
        <v>44133</v>
      </c>
      <c r="H585" s="13">
        <f>Orders[[#This Row],[DeliveryDate]]-Orders[[#This Row],[OrderDate]]</f>
        <v>5</v>
      </c>
      <c r="I585" t="s">
        <v>3</v>
      </c>
      <c r="J585" t="str">
        <f>_xlfn.XLOOKUP(Orders[[#This Row],[_SalesRepID]],'Sales team'!A:A,'Sales team'!B:B)</f>
        <v>Carl Nguyen</v>
      </c>
      <c r="K585">
        <v>12</v>
      </c>
      <c r="L585">
        <v>10</v>
      </c>
      <c r="M585">
        <v>270</v>
      </c>
      <c r="N585" t="str">
        <f>_xlfn.XLOOKUP(Orders[[#This Row],[_ProductID]],Products!A:A,Products!C:C)</f>
        <v>Kitchen &amp; Dining</v>
      </c>
      <c r="O585">
        <v>13</v>
      </c>
      <c r="P585">
        <v>0.4</v>
      </c>
      <c r="Q585" s="2">
        <v>5648.1</v>
      </c>
      <c r="R585" s="2">
        <v>3501.8220000000001</v>
      </c>
      <c r="S585" s="2">
        <v>13555.44</v>
      </c>
      <c r="T585" s="2">
        <v>-451.84799999999996</v>
      </c>
    </row>
    <row r="586" spans="1:20" x14ac:dyDescent="0.25">
      <c r="A586" t="s">
        <v>7424</v>
      </c>
      <c r="B586" t="s">
        <v>8</v>
      </c>
      <c r="C586" t="s">
        <v>15</v>
      </c>
      <c r="D586" s="1">
        <v>44000</v>
      </c>
      <c r="E586" s="1">
        <v>44128</v>
      </c>
      <c r="F586" s="1">
        <v>44145</v>
      </c>
      <c r="G586" s="1">
        <v>44141</v>
      </c>
      <c r="H586" s="13">
        <f>Orders[[#This Row],[DeliveryDate]]-Orders[[#This Row],[OrderDate]]</f>
        <v>13</v>
      </c>
      <c r="I586" t="s">
        <v>3</v>
      </c>
      <c r="J586" t="str">
        <f>_xlfn.XLOOKUP(Orders[[#This Row],[_SalesRepID]],'Sales team'!A:A,'Sales team'!B:B)</f>
        <v>Douglas Tucker</v>
      </c>
      <c r="K586">
        <v>23</v>
      </c>
      <c r="L586">
        <v>5</v>
      </c>
      <c r="M586">
        <v>52</v>
      </c>
      <c r="N586" t="str">
        <f>_xlfn.XLOOKUP(Orders[[#This Row],[_ProductID]],Products!A:A,Products!C:C)</f>
        <v>Home décor</v>
      </c>
      <c r="O586">
        <v>30</v>
      </c>
      <c r="P586">
        <v>0.2</v>
      </c>
      <c r="Q586" s="2">
        <v>2519.2000000000003</v>
      </c>
      <c r="R586" s="2">
        <v>1914.5920000000003</v>
      </c>
      <c r="S586" s="2">
        <v>2015.3600000000004</v>
      </c>
      <c r="T586" s="2">
        <v>100.76800000000003</v>
      </c>
    </row>
    <row r="587" spans="1:20" x14ac:dyDescent="0.25">
      <c r="A587" t="s">
        <v>7406</v>
      </c>
      <c r="B587" t="s">
        <v>5</v>
      </c>
      <c r="C587" t="s">
        <v>46</v>
      </c>
      <c r="D587" s="1">
        <v>44000</v>
      </c>
      <c r="E587" s="1">
        <v>44127</v>
      </c>
      <c r="F587" s="1">
        <v>44135</v>
      </c>
      <c r="G587" s="1">
        <v>44140</v>
      </c>
      <c r="H587" s="13">
        <f>Orders[[#This Row],[DeliveryDate]]-Orders[[#This Row],[OrderDate]]</f>
        <v>13</v>
      </c>
      <c r="I587" t="s">
        <v>3</v>
      </c>
      <c r="J587" t="str">
        <f>_xlfn.XLOOKUP(Orders[[#This Row],[_SalesRepID]],'Sales team'!A:A,'Sales team'!B:B)</f>
        <v>Carl Nguyen</v>
      </c>
      <c r="K587">
        <v>12</v>
      </c>
      <c r="L587">
        <v>11</v>
      </c>
      <c r="M587">
        <v>62</v>
      </c>
      <c r="N587" t="str">
        <f>_xlfn.XLOOKUP(Orders[[#This Row],[_ProductID]],Products!A:A,Products!C:C)</f>
        <v>Home décor</v>
      </c>
      <c r="O587">
        <v>45</v>
      </c>
      <c r="P587">
        <v>7.4999999999999997E-2</v>
      </c>
      <c r="Q587" s="2">
        <v>1051.9000000000001</v>
      </c>
      <c r="R587" s="2">
        <v>557.50700000000006</v>
      </c>
      <c r="S587" s="2">
        <v>6811.0525000000016</v>
      </c>
      <c r="T587" s="2">
        <v>2908.5035000000012</v>
      </c>
    </row>
    <row r="588" spans="1:20" x14ac:dyDescent="0.25">
      <c r="A588" t="s">
        <v>7407</v>
      </c>
      <c r="B588" t="s">
        <v>5</v>
      </c>
      <c r="C588" t="s">
        <v>6</v>
      </c>
      <c r="D588" s="1">
        <v>44000</v>
      </c>
      <c r="E588" s="1">
        <v>44127</v>
      </c>
      <c r="F588" s="1">
        <v>44154</v>
      </c>
      <c r="G588" s="1">
        <v>44133</v>
      </c>
      <c r="H588" s="13">
        <f>Orders[[#This Row],[DeliveryDate]]-Orders[[#This Row],[OrderDate]]</f>
        <v>6</v>
      </c>
      <c r="I588" t="s">
        <v>3</v>
      </c>
      <c r="J588" t="str">
        <f>_xlfn.XLOOKUP(Orders[[#This Row],[_SalesRepID]],'Sales team'!A:A,'Sales team'!B:B)</f>
        <v>Todd Roberts</v>
      </c>
      <c r="K588">
        <v>13</v>
      </c>
      <c r="L588">
        <v>47</v>
      </c>
      <c r="M588">
        <v>107</v>
      </c>
      <c r="N588" t="str">
        <f>_xlfn.XLOOKUP(Orders[[#This Row],[_ProductID]],Products!A:A,Products!C:C)</f>
        <v>Home décor</v>
      </c>
      <c r="O588">
        <v>24</v>
      </c>
      <c r="P588">
        <v>0.15</v>
      </c>
      <c r="Q588" s="2">
        <v>4020</v>
      </c>
      <c r="R588" s="2">
        <v>2653.2000000000003</v>
      </c>
      <c r="S588" s="2">
        <v>20502</v>
      </c>
      <c r="T588" s="2">
        <v>4582.7999999999993</v>
      </c>
    </row>
    <row r="589" spans="1:20" x14ac:dyDescent="0.25">
      <c r="A589" t="s">
        <v>7408</v>
      </c>
      <c r="B589" t="s">
        <v>1</v>
      </c>
      <c r="C589" t="s">
        <v>25</v>
      </c>
      <c r="D589" s="1">
        <v>44000</v>
      </c>
      <c r="E589" s="1">
        <v>44127</v>
      </c>
      <c r="F589" s="1">
        <v>44139</v>
      </c>
      <c r="G589" s="1">
        <v>44152</v>
      </c>
      <c r="H589" s="13">
        <f>Orders[[#This Row],[DeliveryDate]]-Orders[[#This Row],[OrderDate]]</f>
        <v>25</v>
      </c>
      <c r="I589" t="s">
        <v>3</v>
      </c>
      <c r="J589" t="str">
        <f>_xlfn.XLOOKUP(Orders[[#This Row],[_SalesRepID]],'Sales team'!A:A,'Sales team'!B:B)</f>
        <v>Joshua Ryan</v>
      </c>
      <c r="K589">
        <v>9</v>
      </c>
      <c r="L589">
        <v>18</v>
      </c>
      <c r="M589">
        <v>347</v>
      </c>
      <c r="N589" t="str">
        <f>_xlfn.XLOOKUP(Orders[[#This Row],[_ProductID]],Products!A:A,Products!C:C)</f>
        <v>Furniture</v>
      </c>
      <c r="O589">
        <v>5</v>
      </c>
      <c r="P589">
        <v>7.4999999999999997E-2</v>
      </c>
      <c r="Q589" s="2">
        <v>1045.2</v>
      </c>
      <c r="R589" s="2">
        <v>836.16000000000008</v>
      </c>
      <c r="S589" s="2">
        <v>6767.670000000001</v>
      </c>
      <c r="T589" s="2">
        <v>914.55000000000018</v>
      </c>
    </row>
    <row r="590" spans="1:20" x14ac:dyDescent="0.25">
      <c r="A590" t="s">
        <v>7409</v>
      </c>
      <c r="B590" t="s">
        <v>8</v>
      </c>
      <c r="C590" t="s">
        <v>15</v>
      </c>
      <c r="D590" s="1">
        <v>44000</v>
      </c>
      <c r="E590" s="1">
        <v>44127</v>
      </c>
      <c r="F590" s="1">
        <v>44134</v>
      </c>
      <c r="G590" s="1">
        <v>44133</v>
      </c>
      <c r="H590" s="13">
        <f>Orders[[#This Row],[DeliveryDate]]-Orders[[#This Row],[OrderDate]]</f>
        <v>6</v>
      </c>
      <c r="I590" t="s">
        <v>3</v>
      </c>
      <c r="J590" t="str">
        <f>_xlfn.XLOOKUP(Orders[[#This Row],[_SalesRepID]],'Sales team'!A:A,'Sales team'!B:B)</f>
        <v>Patrick Graham</v>
      </c>
      <c r="K590">
        <v>25</v>
      </c>
      <c r="L590">
        <v>2</v>
      </c>
      <c r="M590">
        <v>41</v>
      </c>
      <c r="N590" t="str">
        <f>_xlfn.XLOOKUP(Orders[[#This Row],[_ProductID]],Products!A:A,Products!C:C)</f>
        <v>Home décor</v>
      </c>
      <c r="O590">
        <v>2</v>
      </c>
      <c r="P590">
        <v>0.15</v>
      </c>
      <c r="Q590" s="2">
        <v>750.4</v>
      </c>
      <c r="R590" s="2">
        <v>637.83999999999992</v>
      </c>
      <c r="S590" s="2">
        <v>3827.0399999999995</v>
      </c>
      <c r="T590" s="2">
        <v>0</v>
      </c>
    </row>
    <row r="591" spans="1:20" x14ac:dyDescent="0.25">
      <c r="A591" t="s">
        <v>7410</v>
      </c>
      <c r="B591" t="s">
        <v>10</v>
      </c>
      <c r="C591" t="s">
        <v>2</v>
      </c>
      <c r="D591" s="1">
        <v>44000</v>
      </c>
      <c r="E591" s="1">
        <v>44127</v>
      </c>
      <c r="F591" s="1">
        <v>44145</v>
      </c>
      <c r="G591" s="1">
        <v>44133</v>
      </c>
      <c r="H591" s="13">
        <f>Orders[[#This Row],[DeliveryDate]]-Orders[[#This Row],[OrderDate]]</f>
        <v>6</v>
      </c>
      <c r="I591" t="s">
        <v>3</v>
      </c>
      <c r="J591" t="str">
        <f>_xlfn.XLOOKUP(Orders[[#This Row],[_SalesRepID]],'Sales team'!A:A,'Sales team'!B:B)</f>
        <v>Carlos Miller</v>
      </c>
      <c r="K591">
        <v>28</v>
      </c>
      <c r="L591">
        <v>6</v>
      </c>
      <c r="M591">
        <v>237</v>
      </c>
      <c r="N591" t="str">
        <f>_xlfn.XLOOKUP(Orders[[#This Row],[_ProductID]],Products!A:A,Products!C:C)</f>
        <v>Home décor</v>
      </c>
      <c r="O591">
        <v>35</v>
      </c>
      <c r="P591">
        <v>7.4999999999999997E-2</v>
      </c>
      <c r="Q591" s="2">
        <v>1192.6000000000001</v>
      </c>
      <c r="R591" s="2">
        <v>644.00400000000013</v>
      </c>
      <c r="S591" s="2">
        <v>5515.7750000000015</v>
      </c>
      <c r="T591" s="2">
        <v>2295.755000000001</v>
      </c>
    </row>
    <row r="592" spans="1:20" x14ac:dyDescent="0.25">
      <c r="A592" t="s">
        <v>7411</v>
      </c>
      <c r="B592" t="s">
        <v>5</v>
      </c>
      <c r="C592" t="s">
        <v>2</v>
      </c>
      <c r="D592" s="1">
        <v>44000</v>
      </c>
      <c r="E592" s="1">
        <v>44127</v>
      </c>
      <c r="F592" s="1">
        <v>44142</v>
      </c>
      <c r="G592" s="1">
        <v>44137</v>
      </c>
      <c r="H592" s="13">
        <f>Orders[[#This Row],[DeliveryDate]]-Orders[[#This Row],[OrderDate]]</f>
        <v>10</v>
      </c>
      <c r="I592" t="s">
        <v>3</v>
      </c>
      <c r="J592" t="str">
        <f>_xlfn.XLOOKUP(Orders[[#This Row],[_SalesRepID]],'Sales team'!A:A,'Sales team'!B:B)</f>
        <v>Anthony Berry</v>
      </c>
      <c r="K592">
        <v>16</v>
      </c>
      <c r="L592">
        <v>32</v>
      </c>
      <c r="M592">
        <v>230</v>
      </c>
      <c r="N592" t="str">
        <f>_xlfn.XLOOKUP(Orders[[#This Row],[_ProductID]],Products!A:A,Products!C:C)</f>
        <v>Kitchen &amp; Dining</v>
      </c>
      <c r="O592">
        <v>1</v>
      </c>
      <c r="P592">
        <v>0.4</v>
      </c>
      <c r="Q592" s="2">
        <v>3959.7000000000003</v>
      </c>
      <c r="R592" s="2">
        <v>2098.6410000000001</v>
      </c>
      <c r="S592" s="2">
        <v>7127.46</v>
      </c>
      <c r="T592" s="2">
        <v>831.53699999999935</v>
      </c>
    </row>
    <row r="593" spans="1:20" x14ac:dyDescent="0.25">
      <c r="A593" t="s">
        <v>7412</v>
      </c>
      <c r="B593" t="s">
        <v>8</v>
      </c>
      <c r="C593" t="s">
        <v>13</v>
      </c>
      <c r="D593" s="1">
        <v>44000</v>
      </c>
      <c r="E593" s="1">
        <v>44127</v>
      </c>
      <c r="F593" s="1">
        <v>44135</v>
      </c>
      <c r="G593" s="1">
        <v>44137</v>
      </c>
      <c r="H593" s="13">
        <f>Orders[[#This Row],[DeliveryDate]]-Orders[[#This Row],[OrderDate]]</f>
        <v>10</v>
      </c>
      <c r="I593" t="s">
        <v>3</v>
      </c>
      <c r="J593" t="str">
        <f>_xlfn.XLOOKUP(Orders[[#This Row],[_SalesRepID]],'Sales team'!A:A,'Sales team'!B:B)</f>
        <v>Roy Rice</v>
      </c>
      <c r="K593">
        <v>24</v>
      </c>
      <c r="L593">
        <v>13</v>
      </c>
      <c r="M593">
        <v>321</v>
      </c>
      <c r="N593" t="str">
        <f>_xlfn.XLOOKUP(Orders[[#This Row],[_ProductID]],Products!A:A,Products!C:C)</f>
        <v>Kitchen &amp; Dining</v>
      </c>
      <c r="O593">
        <v>13</v>
      </c>
      <c r="P593">
        <v>0.05</v>
      </c>
      <c r="Q593" s="2">
        <v>1996.6000000000001</v>
      </c>
      <c r="R593" s="2">
        <v>1417.586</v>
      </c>
      <c r="S593" s="2">
        <v>11380.619999999999</v>
      </c>
      <c r="T593" s="2">
        <v>2875.1039999999994</v>
      </c>
    </row>
    <row r="594" spans="1:20" x14ac:dyDescent="0.25">
      <c r="A594" t="s">
        <v>7413</v>
      </c>
      <c r="B594" t="s">
        <v>10</v>
      </c>
      <c r="C594" t="s">
        <v>13</v>
      </c>
      <c r="D594" s="1">
        <v>44000</v>
      </c>
      <c r="E594" s="1">
        <v>44127</v>
      </c>
      <c r="F594" s="1">
        <v>44150</v>
      </c>
      <c r="G594" s="1">
        <v>44134</v>
      </c>
      <c r="H594" s="13">
        <f>Orders[[#This Row],[DeliveryDate]]-Orders[[#This Row],[OrderDate]]</f>
        <v>7</v>
      </c>
      <c r="I594" t="s">
        <v>3</v>
      </c>
      <c r="J594" t="str">
        <f>_xlfn.XLOOKUP(Orders[[#This Row],[_SalesRepID]],'Sales team'!A:A,'Sales team'!B:B)</f>
        <v>Donald Reynolds</v>
      </c>
      <c r="K594">
        <v>26</v>
      </c>
      <c r="L594">
        <v>28</v>
      </c>
      <c r="M594">
        <v>278</v>
      </c>
      <c r="N594" t="str">
        <f>_xlfn.XLOOKUP(Orders[[#This Row],[_ProductID]],Products!A:A,Products!C:C)</f>
        <v>Home décor</v>
      </c>
      <c r="O594">
        <v>33</v>
      </c>
      <c r="P594">
        <v>0.05</v>
      </c>
      <c r="Q594" s="2">
        <v>837.5</v>
      </c>
      <c r="R594" s="2">
        <v>711.875</v>
      </c>
      <c r="S594" s="2">
        <v>2386.875</v>
      </c>
      <c r="T594" s="2">
        <v>251.25</v>
      </c>
    </row>
    <row r="595" spans="1:20" x14ac:dyDescent="0.25">
      <c r="A595" t="s">
        <v>7414</v>
      </c>
      <c r="B595" t="s">
        <v>1</v>
      </c>
      <c r="C595" t="s">
        <v>2</v>
      </c>
      <c r="D595" s="1">
        <v>44000</v>
      </c>
      <c r="E595" s="1">
        <v>44127</v>
      </c>
      <c r="F595" s="1">
        <v>44141</v>
      </c>
      <c r="G595" s="1">
        <v>44133</v>
      </c>
      <c r="H595" s="13">
        <f>Orders[[#This Row],[DeliveryDate]]-Orders[[#This Row],[OrderDate]]</f>
        <v>6</v>
      </c>
      <c r="I595" t="s">
        <v>3</v>
      </c>
      <c r="J595" t="str">
        <f>_xlfn.XLOOKUP(Orders[[#This Row],[_SalesRepID]],'Sales team'!A:A,'Sales team'!B:B)</f>
        <v>Jerry Green</v>
      </c>
      <c r="K595">
        <v>3</v>
      </c>
      <c r="L595">
        <v>9</v>
      </c>
      <c r="M595">
        <v>248</v>
      </c>
      <c r="N595" t="str">
        <f>_xlfn.XLOOKUP(Orders[[#This Row],[_ProductID]],Products!A:A,Products!C:C)</f>
        <v>Home décor</v>
      </c>
      <c r="O595">
        <v>26</v>
      </c>
      <c r="P595">
        <v>0.1</v>
      </c>
      <c r="Q595" s="2">
        <v>1909.5</v>
      </c>
      <c r="R595" s="2">
        <v>1145.7</v>
      </c>
      <c r="S595" s="2">
        <v>13748.4</v>
      </c>
      <c r="T595" s="2">
        <v>4582.7999999999993</v>
      </c>
    </row>
    <row r="596" spans="1:20" x14ac:dyDescent="0.25">
      <c r="A596" t="s">
        <v>7415</v>
      </c>
      <c r="B596" t="s">
        <v>8</v>
      </c>
      <c r="C596" t="s">
        <v>13</v>
      </c>
      <c r="D596" s="1">
        <v>44000</v>
      </c>
      <c r="E596" s="1">
        <v>44127</v>
      </c>
      <c r="F596" s="1">
        <v>44129</v>
      </c>
      <c r="G596" s="1">
        <v>44134</v>
      </c>
      <c r="H596" s="13">
        <f>Orders[[#This Row],[DeliveryDate]]-Orders[[#This Row],[OrderDate]]</f>
        <v>7</v>
      </c>
      <c r="I596" t="s">
        <v>3</v>
      </c>
      <c r="J596" t="str">
        <f>_xlfn.XLOOKUP(Orders[[#This Row],[_SalesRepID]],'Sales team'!A:A,'Sales team'!B:B)</f>
        <v>Patrick Graham</v>
      </c>
      <c r="K596">
        <v>25</v>
      </c>
      <c r="L596">
        <v>43</v>
      </c>
      <c r="M596">
        <v>326</v>
      </c>
      <c r="N596" t="str">
        <f>_xlfn.XLOOKUP(Orders[[#This Row],[_ProductID]],Products!A:A,Products!C:C)</f>
        <v>Home décor</v>
      </c>
      <c r="O596">
        <v>24</v>
      </c>
      <c r="P596">
        <v>7.4999999999999997E-2</v>
      </c>
      <c r="Q596" s="2">
        <v>1011.7</v>
      </c>
      <c r="R596" s="2">
        <v>799.24300000000005</v>
      </c>
      <c r="S596" s="2">
        <v>6550.7575000000006</v>
      </c>
      <c r="T596" s="2">
        <v>956.0565000000006</v>
      </c>
    </row>
    <row r="597" spans="1:20" x14ac:dyDescent="0.25">
      <c r="A597" t="s">
        <v>7416</v>
      </c>
      <c r="B597" t="s">
        <v>1</v>
      </c>
      <c r="C597" t="s">
        <v>6</v>
      </c>
      <c r="D597" s="1">
        <v>44000</v>
      </c>
      <c r="E597" s="1">
        <v>44127</v>
      </c>
      <c r="F597" s="1">
        <v>44142</v>
      </c>
      <c r="G597" s="1">
        <v>44139</v>
      </c>
      <c r="H597" s="13">
        <f>Orders[[#This Row],[DeliveryDate]]-Orders[[#This Row],[OrderDate]]</f>
        <v>12</v>
      </c>
      <c r="I597" t="s">
        <v>3</v>
      </c>
      <c r="J597" t="str">
        <f>_xlfn.XLOOKUP(Orders[[#This Row],[_SalesRepID]],'Sales team'!A:A,'Sales team'!B:B)</f>
        <v>Shawn Cook</v>
      </c>
      <c r="K597">
        <v>7</v>
      </c>
      <c r="L597">
        <v>32</v>
      </c>
      <c r="M597">
        <v>104</v>
      </c>
      <c r="N597" t="str">
        <f>_xlfn.XLOOKUP(Orders[[#This Row],[_ProductID]],Products!A:A,Products!C:C)</f>
        <v>Furniture</v>
      </c>
      <c r="O597">
        <v>12</v>
      </c>
      <c r="P597">
        <v>0.05</v>
      </c>
      <c r="Q597" s="2">
        <v>1695.1000000000001</v>
      </c>
      <c r="R597" s="2">
        <v>983.15800000000002</v>
      </c>
      <c r="S597" s="2">
        <v>9662.07</v>
      </c>
      <c r="T597" s="2">
        <v>3763.1219999999994</v>
      </c>
    </row>
    <row r="598" spans="1:20" x14ac:dyDescent="0.25">
      <c r="A598" t="s">
        <v>7398</v>
      </c>
      <c r="B598" t="s">
        <v>1</v>
      </c>
      <c r="C598" t="s">
        <v>46</v>
      </c>
      <c r="D598" s="1">
        <v>44000</v>
      </c>
      <c r="E598" s="1">
        <v>44126</v>
      </c>
      <c r="F598" s="1">
        <v>44151</v>
      </c>
      <c r="G598" s="1">
        <v>44144</v>
      </c>
      <c r="H598" s="13">
        <f>Orders[[#This Row],[DeliveryDate]]-Orders[[#This Row],[OrderDate]]</f>
        <v>18</v>
      </c>
      <c r="I598" t="s">
        <v>3</v>
      </c>
      <c r="J598" t="str">
        <f>_xlfn.XLOOKUP(Orders[[#This Row],[_SalesRepID]],'Sales team'!A:A,'Sales team'!B:B)</f>
        <v>Keith Griffin</v>
      </c>
      <c r="K598">
        <v>2</v>
      </c>
      <c r="L598">
        <v>19</v>
      </c>
      <c r="M598">
        <v>72</v>
      </c>
      <c r="N598" t="str">
        <f>_xlfn.XLOOKUP(Orders[[#This Row],[_ProductID]],Products!A:A,Products!C:C)</f>
        <v>Home décor</v>
      </c>
      <c r="O598">
        <v>21</v>
      </c>
      <c r="P598">
        <v>0.05</v>
      </c>
      <c r="Q598" s="2">
        <v>877.7</v>
      </c>
      <c r="R598" s="2">
        <v>561.72800000000007</v>
      </c>
      <c r="S598" s="2">
        <v>6670.52</v>
      </c>
      <c r="T598" s="2">
        <v>2176.6959999999999</v>
      </c>
    </row>
    <row r="599" spans="1:20" x14ac:dyDescent="0.25">
      <c r="A599" t="s">
        <v>7399</v>
      </c>
      <c r="B599" t="s">
        <v>1</v>
      </c>
      <c r="C599" t="s">
        <v>46</v>
      </c>
      <c r="D599" s="1">
        <v>44000</v>
      </c>
      <c r="E599" s="1">
        <v>44126</v>
      </c>
      <c r="F599" s="1">
        <v>44134</v>
      </c>
      <c r="G599" s="1">
        <v>44151</v>
      </c>
      <c r="H599" s="13">
        <f>Orders[[#This Row],[DeliveryDate]]-Orders[[#This Row],[OrderDate]]</f>
        <v>25</v>
      </c>
      <c r="I599" t="s">
        <v>3</v>
      </c>
      <c r="J599" t="str">
        <f>_xlfn.XLOOKUP(Orders[[#This Row],[_SalesRepID]],'Sales team'!A:A,'Sales team'!B:B)</f>
        <v>George Lewis</v>
      </c>
      <c r="K599">
        <v>8</v>
      </c>
      <c r="L599">
        <v>19</v>
      </c>
      <c r="M599">
        <v>61</v>
      </c>
      <c r="N599" t="str">
        <f>_xlfn.XLOOKUP(Orders[[#This Row],[_ProductID]],Products!A:A,Products!C:C)</f>
        <v>Kitchen &amp; Dining</v>
      </c>
      <c r="O599">
        <v>13</v>
      </c>
      <c r="P599">
        <v>7.4999999999999997E-2</v>
      </c>
      <c r="Q599" s="2">
        <v>2398.6</v>
      </c>
      <c r="R599" s="2">
        <v>1703.0059999999999</v>
      </c>
      <c r="S599" s="2">
        <v>8874.82</v>
      </c>
      <c r="T599" s="2">
        <v>2062.7960000000003</v>
      </c>
    </row>
    <row r="600" spans="1:20" x14ac:dyDescent="0.25">
      <c r="A600" t="s">
        <v>7400</v>
      </c>
      <c r="B600" t="s">
        <v>1</v>
      </c>
      <c r="C600" t="s">
        <v>25</v>
      </c>
      <c r="D600" s="1">
        <v>44000</v>
      </c>
      <c r="E600" s="1">
        <v>44126</v>
      </c>
      <c r="F600" s="1">
        <v>44130</v>
      </c>
      <c r="G600" s="1">
        <v>44138</v>
      </c>
      <c r="H600" s="13">
        <f>Orders[[#This Row],[DeliveryDate]]-Orders[[#This Row],[OrderDate]]</f>
        <v>12</v>
      </c>
      <c r="I600" t="s">
        <v>3</v>
      </c>
      <c r="J600" t="str">
        <f>_xlfn.XLOOKUP(Orders[[#This Row],[_SalesRepID]],'Sales team'!A:A,'Sales team'!B:B)</f>
        <v>Shawn Cook</v>
      </c>
      <c r="K600">
        <v>7</v>
      </c>
      <c r="L600">
        <v>44</v>
      </c>
      <c r="M600">
        <v>347</v>
      </c>
      <c r="N600" t="str">
        <f>_xlfn.XLOOKUP(Orders[[#This Row],[_ProductID]],Products!A:A,Products!C:C)</f>
        <v>Home décor</v>
      </c>
      <c r="O600">
        <v>27</v>
      </c>
      <c r="P600">
        <v>0.05</v>
      </c>
      <c r="Q600" s="2">
        <v>3999.9</v>
      </c>
      <c r="R600" s="2">
        <v>2919.9270000000001</v>
      </c>
      <c r="S600" s="2">
        <v>15199.619999999999</v>
      </c>
      <c r="T600" s="2">
        <v>3519.9119999999984</v>
      </c>
    </row>
    <row r="601" spans="1:20" x14ac:dyDescent="0.25">
      <c r="A601" t="s">
        <v>7401</v>
      </c>
      <c r="B601" t="s">
        <v>1</v>
      </c>
      <c r="C601" t="s">
        <v>13</v>
      </c>
      <c r="D601" s="1">
        <v>44000</v>
      </c>
      <c r="E601" s="1">
        <v>44126</v>
      </c>
      <c r="F601" s="1">
        <v>44134</v>
      </c>
      <c r="G601" s="1">
        <v>44132</v>
      </c>
      <c r="H601" s="13">
        <f>Orders[[#This Row],[DeliveryDate]]-Orders[[#This Row],[OrderDate]]</f>
        <v>6</v>
      </c>
      <c r="I601" t="s">
        <v>3</v>
      </c>
      <c r="J601" t="str">
        <f>_xlfn.XLOOKUP(Orders[[#This Row],[_SalesRepID]],'Sales team'!A:A,'Sales team'!B:B)</f>
        <v>Joshua Ryan</v>
      </c>
      <c r="K601">
        <v>9</v>
      </c>
      <c r="L601">
        <v>24</v>
      </c>
      <c r="M601">
        <v>265</v>
      </c>
      <c r="N601" t="str">
        <f>_xlfn.XLOOKUP(Orders[[#This Row],[_ProductID]],Products!A:A,Products!C:C)</f>
        <v>Home décor</v>
      </c>
      <c r="O601">
        <v>40</v>
      </c>
      <c r="P601">
        <v>0.4</v>
      </c>
      <c r="Q601" s="2">
        <v>2412</v>
      </c>
      <c r="R601" s="2">
        <v>1664.28</v>
      </c>
      <c r="S601" s="2">
        <v>11577.6</v>
      </c>
      <c r="T601" s="2">
        <v>-1736.6399999999994</v>
      </c>
    </row>
    <row r="602" spans="1:20" x14ac:dyDescent="0.25">
      <c r="A602" t="s">
        <v>7402</v>
      </c>
      <c r="B602" t="s">
        <v>5</v>
      </c>
      <c r="C602" t="s">
        <v>6</v>
      </c>
      <c r="D602" s="1">
        <v>44000</v>
      </c>
      <c r="E602" s="1">
        <v>44126</v>
      </c>
      <c r="F602" s="1">
        <v>44149</v>
      </c>
      <c r="G602" s="1">
        <v>44138</v>
      </c>
      <c r="H602" s="13">
        <f>Orders[[#This Row],[DeliveryDate]]-Orders[[#This Row],[OrderDate]]</f>
        <v>12</v>
      </c>
      <c r="I602" t="s">
        <v>3</v>
      </c>
      <c r="J602" t="str">
        <f>_xlfn.XLOOKUP(Orders[[#This Row],[_SalesRepID]],'Sales team'!A:A,'Sales team'!B:B)</f>
        <v>Carl Nguyen</v>
      </c>
      <c r="K602">
        <v>12</v>
      </c>
      <c r="L602">
        <v>14</v>
      </c>
      <c r="M602">
        <v>180</v>
      </c>
      <c r="N602" t="str">
        <f>_xlfn.XLOOKUP(Orders[[#This Row],[_ProductID]],Products!A:A,Products!C:C)</f>
        <v>Electronics</v>
      </c>
      <c r="O602">
        <v>6</v>
      </c>
      <c r="P602">
        <v>0.05</v>
      </c>
      <c r="Q602" s="2">
        <v>2981.5</v>
      </c>
      <c r="R602" s="2">
        <v>1759.0849999999998</v>
      </c>
      <c r="S602" s="2">
        <v>8497.2749999999996</v>
      </c>
      <c r="T602" s="2">
        <v>3220.0200000000004</v>
      </c>
    </row>
    <row r="603" spans="1:20" x14ac:dyDescent="0.25">
      <c r="A603" t="s">
        <v>7403</v>
      </c>
      <c r="B603" t="s">
        <v>5</v>
      </c>
      <c r="C603" t="s">
        <v>2</v>
      </c>
      <c r="D603" s="1">
        <v>44000</v>
      </c>
      <c r="E603" s="1">
        <v>44126</v>
      </c>
      <c r="F603" s="1">
        <v>44136</v>
      </c>
      <c r="G603" s="1">
        <v>44145</v>
      </c>
      <c r="H603" s="13">
        <f>Orders[[#This Row],[DeliveryDate]]-Orders[[#This Row],[OrderDate]]</f>
        <v>19</v>
      </c>
      <c r="I603" t="s">
        <v>3</v>
      </c>
      <c r="J603" t="str">
        <f>_xlfn.XLOOKUP(Orders[[#This Row],[_SalesRepID]],'Sales team'!A:A,'Sales team'!B:B)</f>
        <v>Anthony Torres</v>
      </c>
      <c r="K603">
        <v>20</v>
      </c>
      <c r="L603">
        <v>13</v>
      </c>
      <c r="M603">
        <v>212</v>
      </c>
      <c r="N603" t="str">
        <f>_xlfn.XLOOKUP(Orders[[#This Row],[_ProductID]],Products!A:A,Products!C:C)</f>
        <v>Home décor</v>
      </c>
      <c r="O603">
        <v>43</v>
      </c>
      <c r="P603">
        <v>0.15</v>
      </c>
      <c r="Q603" s="2">
        <v>2351.7000000000003</v>
      </c>
      <c r="R603" s="2">
        <v>1293.4350000000002</v>
      </c>
      <c r="S603" s="2">
        <v>1998.9450000000002</v>
      </c>
      <c r="T603" s="2">
        <v>705.51</v>
      </c>
    </row>
    <row r="604" spans="1:20" x14ac:dyDescent="0.25">
      <c r="A604" t="s">
        <v>7404</v>
      </c>
      <c r="B604" t="s">
        <v>5</v>
      </c>
      <c r="C604" t="s">
        <v>15</v>
      </c>
      <c r="D604" s="1">
        <v>44000</v>
      </c>
      <c r="E604" s="1">
        <v>44126</v>
      </c>
      <c r="F604" s="1">
        <v>44128</v>
      </c>
      <c r="G604" s="1">
        <v>44133</v>
      </c>
      <c r="H604" s="13">
        <f>Orders[[#This Row],[DeliveryDate]]-Orders[[#This Row],[OrderDate]]</f>
        <v>7</v>
      </c>
      <c r="I604" t="s">
        <v>3</v>
      </c>
      <c r="J604" t="str">
        <f>_xlfn.XLOOKUP(Orders[[#This Row],[_SalesRepID]],'Sales team'!A:A,'Sales team'!B:B)</f>
        <v>Anthony Berry</v>
      </c>
      <c r="K604">
        <v>16</v>
      </c>
      <c r="L604">
        <v>29</v>
      </c>
      <c r="M604">
        <v>32</v>
      </c>
      <c r="N604" t="str">
        <f>_xlfn.XLOOKUP(Orders[[#This Row],[_ProductID]],Products!A:A,Products!C:C)</f>
        <v>Home décor</v>
      </c>
      <c r="O604">
        <v>43</v>
      </c>
      <c r="P604">
        <v>7.4999999999999997E-2</v>
      </c>
      <c r="Q604" s="2">
        <v>1943</v>
      </c>
      <c r="R604" s="2">
        <v>796.63</v>
      </c>
      <c r="S604" s="2">
        <v>8986.375</v>
      </c>
      <c r="T604" s="2">
        <v>5003.2250000000004</v>
      </c>
    </row>
    <row r="605" spans="1:20" x14ac:dyDescent="0.25">
      <c r="A605" t="s">
        <v>7405</v>
      </c>
      <c r="B605" t="s">
        <v>5</v>
      </c>
      <c r="C605" t="s">
        <v>6</v>
      </c>
      <c r="D605" s="1">
        <v>44000</v>
      </c>
      <c r="E605" s="1">
        <v>44126</v>
      </c>
      <c r="F605" s="1">
        <v>44128</v>
      </c>
      <c r="G605" s="1">
        <v>44144</v>
      </c>
      <c r="H605" s="13">
        <f>Orders[[#This Row],[DeliveryDate]]-Orders[[#This Row],[OrderDate]]</f>
        <v>18</v>
      </c>
      <c r="I605" t="s">
        <v>3</v>
      </c>
      <c r="J605" t="str">
        <f>_xlfn.XLOOKUP(Orders[[#This Row],[_SalesRepID]],'Sales team'!A:A,'Sales team'!B:B)</f>
        <v>Anthony Torres</v>
      </c>
      <c r="K605">
        <v>20</v>
      </c>
      <c r="L605">
        <v>24</v>
      </c>
      <c r="M605">
        <v>162</v>
      </c>
      <c r="N605" t="str">
        <f>_xlfn.XLOOKUP(Orders[[#This Row],[_ProductID]],Products!A:A,Products!C:C)</f>
        <v>Furniture</v>
      </c>
      <c r="O605">
        <v>12</v>
      </c>
      <c r="P605">
        <v>0.15</v>
      </c>
      <c r="Q605" s="2">
        <v>696.80000000000007</v>
      </c>
      <c r="R605" s="2">
        <v>292.65600000000001</v>
      </c>
      <c r="S605" s="2">
        <v>2961.4</v>
      </c>
      <c r="T605" s="2">
        <v>1498.1200000000001</v>
      </c>
    </row>
    <row r="606" spans="1:20" x14ac:dyDescent="0.25">
      <c r="A606" t="s">
        <v>7386</v>
      </c>
      <c r="B606" t="s">
        <v>8</v>
      </c>
      <c r="C606" t="s">
        <v>15</v>
      </c>
      <c r="D606" s="1">
        <v>44000</v>
      </c>
      <c r="E606" s="1">
        <v>44125</v>
      </c>
      <c r="F606" s="1">
        <v>44141</v>
      </c>
      <c r="G606" s="1">
        <v>44140</v>
      </c>
      <c r="H606" s="13">
        <f>Orders[[#This Row],[DeliveryDate]]-Orders[[#This Row],[OrderDate]]</f>
        <v>15</v>
      </c>
      <c r="I606" t="s">
        <v>3</v>
      </c>
      <c r="J606" t="str">
        <f>_xlfn.XLOOKUP(Orders[[#This Row],[_SalesRepID]],'Sales team'!A:A,'Sales team'!B:B)</f>
        <v>Roy Rice</v>
      </c>
      <c r="K606">
        <v>24</v>
      </c>
      <c r="L606">
        <v>2</v>
      </c>
      <c r="M606">
        <v>7</v>
      </c>
      <c r="N606" t="str">
        <f>_xlfn.XLOOKUP(Orders[[#This Row],[_ProductID]],Products!A:A,Products!C:C)</f>
        <v>Home décor</v>
      </c>
      <c r="O606">
        <v>36</v>
      </c>
      <c r="P606">
        <v>7.4999999999999997E-2</v>
      </c>
      <c r="Q606" s="2">
        <v>2432.1</v>
      </c>
      <c r="R606" s="2">
        <v>1970.001</v>
      </c>
      <c r="S606" s="2">
        <v>6749.0774999999994</v>
      </c>
      <c r="T606" s="2">
        <v>839.07449999999972</v>
      </c>
    </row>
    <row r="607" spans="1:20" x14ac:dyDescent="0.25">
      <c r="A607" t="s">
        <v>7387</v>
      </c>
      <c r="B607" t="s">
        <v>5</v>
      </c>
      <c r="C607" t="s">
        <v>25</v>
      </c>
      <c r="D607" s="1">
        <v>44000</v>
      </c>
      <c r="E607" s="1">
        <v>44125</v>
      </c>
      <c r="F607" s="1">
        <v>44138</v>
      </c>
      <c r="G607" s="1">
        <v>44133</v>
      </c>
      <c r="H607" s="13">
        <f>Orders[[#This Row],[DeliveryDate]]-Orders[[#This Row],[OrderDate]]</f>
        <v>8</v>
      </c>
      <c r="I607" t="s">
        <v>3</v>
      </c>
      <c r="J607" t="str">
        <f>_xlfn.XLOOKUP(Orders[[#This Row],[_SalesRepID]],'Sales team'!A:A,'Sales team'!B:B)</f>
        <v>Todd Roberts</v>
      </c>
      <c r="K607">
        <v>13</v>
      </c>
      <c r="L607">
        <v>2</v>
      </c>
      <c r="M607">
        <v>344</v>
      </c>
      <c r="N607" t="str">
        <f>_xlfn.XLOOKUP(Orders[[#This Row],[_ProductID]],Products!A:A,Products!C:C)</f>
        <v>Home décor</v>
      </c>
      <c r="O607">
        <v>41</v>
      </c>
      <c r="P607">
        <v>0.4</v>
      </c>
      <c r="Q607" s="2">
        <v>5916.1</v>
      </c>
      <c r="R607" s="2">
        <v>4673.7190000000001</v>
      </c>
      <c r="S607" s="2">
        <v>24847.620000000003</v>
      </c>
      <c r="T607" s="2">
        <v>-7868.4129999999968</v>
      </c>
    </row>
    <row r="608" spans="1:20" x14ac:dyDescent="0.25">
      <c r="A608" t="s">
        <v>7388</v>
      </c>
      <c r="B608" t="s">
        <v>1</v>
      </c>
      <c r="C608" t="s">
        <v>46</v>
      </c>
      <c r="D608" s="1">
        <v>44000</v>
      </c>
      <c r="E608" s="1">
        <v>44125</v>
      </c>
      <c r="F608" s="1">
        <v>44134</v>
      </c>
      <c r="G608" s="1">
        <v>44146</v>
      </c>
      <c r="H608" s="13">
        <f>Orders[[#This Row],[DeliveryDate]]-Orders[[#This Row],[OrderDate]]</f>
        <v>21</v>
      </c>
      <c r="I608" t="s">
        <v>3</v>
      </c>
      <c r="J608" t="str">
        <f>_xlfn.XLOOKUP(Orders[[#This Row],[_SalesRepID]],'Sales team'!A:A,'Sales team'!B:B)</f>
        <v>Stephen Payne</v>
      </c>
      <c r="K608">
        <v>5</v>
      </c>
      <c r="L608">
        <v>5</v>
      </c>
      <c r="M608">
        <v>64</v>
      </c>
      <c r="N608" t="str">
        <f>_xlfn.XLOOKUP(Orders[[#This Row],[_ProductID]],Products!A:A,Products!C:C)</f>
        <v>Furniture</v>
      </c>
      <c r="O608">
        <v>15</v>
      </c>
      <c r="P608">
        <v>0.05</v>
      </c>
      <c r="Q608" s="2">
        <v>1139</v>
      </c>
      <c r="R608" s="2">
        <v>694.79</v>
      </c>
      <c r="S608" s="2">
        <v>1082.05</v>
      </c>
      <c r="T608" s="2">
        <v>387.26</v>
      </c>
    </row>
    <row r="609" spans="1:20" x14ac:dyDescent="0.25">
      <c r="A609" t="s">
        <v>7389</v>
      </c>
      <c r="B609" t="s">
        <v>1</v>
      </c>
      <c r="C609" t="s">
        <v>2</v>
      </c>
      <c r="D609" s="1">
        <v>44000</v>
      </c>
      <c r="E609" s="1">
        <v>44125</v>
      </c>
      <c r="F609" s="1">
        <v>44137</v>
      </c>
      <c r="G609" s="1">
        <v>44151</v>
      </c>
      <c r="H609" s="13">
        <f>Orders[[#This Row],[DeliveryDate]]-Orders[[#This Row],[OrderDate]]</f>
        <v>26</v>
      </c>
      <c r="I609" t="s">
        <v>3</v>
      </c>
      <c r="J609" t="str">
        <f>_xlfn.XLOOKUP(Orders[[#This Row],[_SalesRepID]],'Sales team'!A:A,'Sales team'!B:B)</f>
        <v>Jonathan Hawkins</v>
      </c>
      <c r="K609">
        <v>10</v>
      </c>
      <c r="L609">
        <v>24</v>
      </c>
      <c r="M609">
        <v>248</v>
      </c>
      <c r="N609" t="str">
        <f>_xlfn.XLOOKUP(Orders[[#This Row],[_ProductID]],Products!A:A,Products!C:C)</f>
        <v>Furniture</v>
      </c>
      <c r="O609">
        <v>5</v>
      </c>
      <c r="P609">
        <v>0.05</v>
      </c>
      <c r="Q609" s="2">
        <v>2546</v>
      </c>
      <c r="R609" s="2">
        <v>1884.04</v>
      </c>
      <c r="S609" s="2">
        <v>19349.599999999999</v>
      </c>
      <c r="T609" s="2">
        <v>4277.2799999999988</v>
      </c>
    </row>
    <row r="610" spans="1:20" x14ac:dyDescent="0.25">
      <c r="A610" t="s">
        <v>7390</v>
      </c>
      <c r="B610" t="s">
        <v>1</v>
      </c>
      <c r="C610" t="s">
        <v>25</v>
      </c>
      <c r="D610" s="1">
        <v>44000</v>
      </c>
      <c r="E610" s="1">
        <v>44125</v>
      </c>
      <c r="F610" s="1">
        <v>44135</v>
      </c>
      <c r="G610" s="1">
        <v>44139</v>
      </c>
      <c r="H610" s="13">
        <f>Orders[[#This Row],[DeliveryDate]]-Orders[[#This Row],[OrderDate]]</f>
        <v>14</v>
      </c>
      <c r="I610" t="s">
        <v>3</v>
      </c>
      <c r="J610" t="str">
        <f>_xlfn.XLOOKUP(Orders[[#This Row],[_SalesRepID]],'Sales team'!A:A,'Sales team'!B:B)</f>
        <v>Chris Armstrong</v>
      </c>
      <c r="K610">
        <v>4</v>
      </c>
      <c r="L610">
        <v>28</v>
      </c>
      <c r="M610">
        <v>355</v>
      </c>
      <c r="N610" t="str">
        <f>_xlfn.XLOOKUP(Orders[[#This Row],[_ProductID]],Products!A:A,Products!C:C)</f>
        <v>Kitchen &amp; Dining</v>
      </c>
      <c r="O610">
        <v>4</v>
      </c>
      <c r="P610">
        <v>0.05</v>
      </c>
      <c r="Q610" s="2">
        <v>931.30000000000007</v>
      </c>
      <c r="R610" s="2">
        <v>530.84100000000001</v>
      </c>
      <c r="S610" s="2">
        <v>6193.1450000000004</v>
      </c>
      <c r="T610" s="2">
        <v>2477.2580000000003</v>
      </c>
    </row>
    <row r="611" spans="1:20" x14ac:dyDescent="0.25">
      <c r="A611" t="s">
        <v>7391</v>
      </c>
      <c r="B611" t="s">
        <v>1</v>
      </c>
      <c r="C611" t="s">
        <v>6</v>
      </c>
      <c r="D611" s="1">
        <v>44000</v>
      </c>
      <c r="E611" s="1">
        <v>44125</v>
      </c>
      <c r="F611" s="1">
        <v>44143</v>
      </c>
      <c r="G611" s="1">
        <v>44134</v>
      </c>
      <c r="H611" s="13">
        <f>Orders[[#This Row],[DeliveryDate]]-Orders[[#This Row],[OrderDate]]</f>
        <v>9</v>
      </c>
      <c r="I611" t="s">
        <v>3</v>
      </c>
      <c r="J611" t="str">
        <f>_xlfn.XLOOKUP(Orders[[#This Row],[_SalesRepID]],'Sales team'!A:A,'Sales team'!B:B)</f>
        <v>Joshua Little</v>
      </c>
      <c r="K611">
        <v>11</v>
      </c>
      <c r="L611">
        <v>45</v>
      </c>
      <c r="M611">
        <v>143</v>
      </c>
      <c r="N611" t="str">
        <f>_xlfn.XLOOKUP(Orders[[#This Row],[_ProductID]],Products!A:A,Products!C:C)</f>
        <v>Kitchen &amp; Dining</v>
      </c>
      <c r="O611">
        <v>8</v>
      </c>
      <c r="P611">
        <v>7.4999999999999997E-2</v>
      </c>
      <c r="Q611" s="2">
        <v>3953</v>
      </c>
      <c r="R611" s="2">
        <v>3360.0499999999997</v>
      </c>
      <c r="S611" s="2">
        <v>3656.5250000000001</v>
      </c>
      <c r="T611" s="2">
        <v>296.47500000000036</v>
      </c>
    </row>
    <row r="612" spans="1:20" x14ac:dyDescent="0.25">
      <c r="A612" t="s">
        <v>7392</v>
      </c>
      <c r="B612" t="s">
        <v>5</v>
      </c>
      <c r="C612" t="s">
        <v>46</v>
      </c>
      <c r="D612" s="1">
        <v>44000</v>
      </c>
      <c r="E612" s="1">
        <v>44125</v>
      </c>
      <c r="F612" s="1">
        <v>44144</v>
      </c>
      <c r="G612" s="1">
        <v>44146</v>
      </c>
      <c r="H612" s="13">
        <f>Orders[[#This Row],[DeliveryDate]]-Orders[[#This Row],[OrderDate]]</f>
        <v>21</v>
      </c>
      <c r="I612" t="s">
        <v>3</v>
      </c>
      <c r="J612" t="str">
        <f>_xlfn.XLOOKUP(Orders[[#This Row],[_SalesRepID]],'Sales team'!A:A,'Sales team'!B:B)</f>
        <v>Todd Roberts</v>
      </c>
      <c r="K612">
        <v>13</v>
      </c>
      <c r="L612">
        <v>27</v>
      </c>
      <c r="M612">
        <v>65</v>
      </c>
      <c r="N612" t="str">
        <f>_xlfn.XLOOKUP(Orders[[#This Row],[_ProductID]],Products!A:A,Products!C:C)</f>
        <v>Furniture</v>
      </c>
      <c r="O612">
        <v>5</v>
      </c>
      <c r="P612">
        <v>0.15</v>
      </c>
      <c r="Q612" s="2">
        <v>3068.6</v>
      </c>
      <c r="R612" s="2">
        <v>2454.88</v>
      </c>
      <c r="S612" s="2">
        <v>15649.859999999999</v>
      </c>
      <c r="T612" s="2">
        <v>920.57999999999811</v>
      </c>
    </row>
    <row r="613" spans="1:20" x14ac:dyDescent="0.25">
      <c r="A613" t="s">
        <v>7393</v>
      </c>
      <c r="B613" t="s">
        <v>5</v>
      </c>
      <c r="C613" t="s">
        <v>13</v>
      </c>
      <c r="D613" s="1">
        <v>44000</v>
      </c>
      <c r="E613" s="1">
        <v>44125</v>
      </c>
      <c r="F613" s="1">
        <v>44134</v>
      </c>
      <c r="G613" s="1">
        <v>44145</v>
      </c>
      <c r="H613" s="13">
        <f>Orders[[#This Row],[DeliveryDate]]-Orders[[#This Row],[OrderDate]]</f>
        <v>20</v>
      </c>
      <c r="I613" t="s">
        <v>3</v>
      </c>
      <c r="J613" t="str">
        <f>_xlfn.XLOOKUP(Orders[[#This Row],[_SalesRepID]],'Sales team'!A:A,'Sales team'!B:B)</f>
        <v>Anthony Torres</v>
      </c>
      <c r="K613">
        <v>20</v>
      </c>
      <c r="L613">
        <v>17</v>
      </c>
      <c r="M613">
        <v>309</v>
      </c>
      <c r="N613" t="str">
        <f>_xlfn.XLOOKUP(Orders[[#This Row],[_ProductID]],Products!A:A,Products!C:C)</f>
        <v>Furniture</v>
      </c>
      <c r="O613">
        <v>5</v>
      </c>
      <c r="P613">
        <v>0.15</v>
      </c>
      <c r="Q613" s="2">
        <v>944.7</v>
      </c>
      <c r="R613" s="2">
        <v>566.82000000000005</v>
      </c>
      <c r="S613" s="2">
        <v>802.995</v>
      </c>
      <c r="T613" s="2">
        <v>236.17499999999995</v>
      </c>
    </row>
    <row r="614" spans="1:20" x14ac:dyDescent="0.25">
      <c r="A614" t="s">
        <v>7394</v>
      </c>
      <c r="B614" t="s">
        <v>5</v>
      </c>
      <c r="C614" t="s">
        <v>46</v>
      </c>
      <c r="D614" s="1">
        <v>44000</v>
      </c>
      <c r="E614" s="1">
        <v>44125</v>
      </c>
      <c r="F614" s="1">
        <v>44148</v>
      </c>
      <c r="G614" s="1">
        <v>44132</v>
      </c>
      <c r="H614" s="13">
        <f>Orders[[#This Row],[DeliveryDate]]-Orders[[#This Row],[OrderDate]]</f>
        <v>7</v>
      </c>
      <c r="I614" t="s">
        <v>3</v>
      </c>
      <c r="J614" t="str">
        <f>_xlfn.XLOOKUP(Orders[[#This Row],[_SalesRepID]],'Sales team'!A:A,'Sales team'!B:B)</f>
        <v>Shawn Wallace</v>
      </c>
      <c r="K614">
        <v>18</v>
      </c>
      <c r="L614">
        <v>33</v>
      </c>
      <c r="M614">
        <v>73</v>
      </c>
      <c r="N614" t="str">
        <f>_xlfn.XLOOKUP(Orders[[#This Row],[_ProductID]],Products!A:A,Products!C:C)</f>
        <v>Kitchen &amp; Dining</v>
      </c>
      <c r="O614">
        <v>13</v>
      </c>
      <c r="P614">
        <v>0.1</v>
      </c>
      <c r="Q614" s="2">
        <v>1239.5</v>
      </c>
      <c r="R614" s="2">
        <v>842.86</v>
      </c>
      <c r="S614" s="2">
        <v>1115.55</v>
      </c>
      <c r="T614" s="2">
        <v>272.68999999999994</v>
      </c>
    </row>
    <row r="615" spans="1:20" x14ac:dyDescent="0.25">
      <c r="A615" t="s">
        <v>7395</v>
      </c>
      <c r="B615" t="s">
        <v>1</v>
      </c>
      <c r="C615" t="s">
        <v>13</v>
      </c>
      <c r="D615" s="1">
        <v>44000</v>
      </c>
      <c r="E615" s="1">
        <v>44125</v>
      </c>
      <c r="F615" s="1">
        <v>44134</v>
      </c>
      <c r="G615" s="1">
        <v>44131</v>
      </c>
      <c r="H615" s="13">
        <f>Orders[[#This Row],[DeliveryDate]]-Orders[[#This Row],[OrderDate]]</f>
        <v>6</v>
      </c>
      <c r="I615" t="s">
        <v>3</v>
      </c>
      <c r="J615" t="str">
        <f>_xlfn.XLOOKUP(Orders[[#This Row],[_SalesRepID]],'Sales team'!A:A,'Sales team'!B:B)</f>
        <v>Carl Nguyen</v>
      </c>
      <c r="K615">
        <v>12</v>
      </c>
      <c r="L615">
        <v>34</v>
      </c>
      <c r="M615">
        <v>280</v>
      </c>
      <c r="N615" t="str">
        <f>_xlfn.XLOOKUP(Orders[[#This Row],[_ProductID]],Products!A:A,Products!C:C)</f>
        <v>Furniture</v>
      </c>
      <c r="O615">
        <v>12</v>
      </c>
      <c r="P615">
        <v>0.05</v>
      </c>
      <c r="Q615" s="2">
        <v>2338.3000000000002</v>
      </c>
      <c r="R615" s="2">
        <v>1286.0650000000003</v>
      </c>
      <c r="S615" s="2">
        <v>6664.1550000000007</v>
      </c>
      <c r="T615" s="2">
        <v>2805.96</v>
      </c>
    </row>
    <row r="616" spans="1:20" x14ac:dyDescent="0.25">
      <c r="A616" t="s">
        <v>7396</v>
      </c>
      <c r="B616" t="s">
        <v>1</v>
      </c>
      <c r="C616" t="s">
        <v>15</v>
      </c>
      <c r="D616" s="1">
        <v>44000</v>
      </c>
      <c r="E616" s="1">
        <v>44125</v>
      </c>
      <c r="F616" s="1">
        <v>44131</v>
      </c>
      <c r="G616" s="1">
        <v>44132</v>
      </c>
      <c r="H616" s="13">
        <f>Orders[[#This Row],[DeliveryDate]]-Orders[[#This Row],[OrderDate]]</f>
        <v>7</v>
      </c>
      <c r="I616" t="s">
        <v>3</v>
      </c>
      <c r="J616" t="str">
        <f>_xlfn.XLOOKUP(Orders[[#This Row],[_SalesRepID]],'Sales team'!A:A,'Sales team'!B:B)</f>
        <v>Adam Hernandez</v>
      </c>
      <c r="K616">
        <v>1</v>
      </c>
      <c r="L616">
        <v>10</v>
      </c>
      <c r="M616">
        <v>38</v>
      </c>
      <c r="N616" t="str">
        <f>_xlfn.XLOOKUP(Orders[[#This Row],[_ProductID]],Products!A:A,Products!C:C)</f>
        <v>Home décor</v>
      </c>
      <c r="O616">
        <v>43</v>
      </c>
      <c r="P616">
        <v>7.4999999999999997E-2</v>
      </c>
      <c r="Q616" s="2">
        <v>2445.5</v>
      </c>
      <c r="R616" s="2">
        <v>1760.76</v>
      </c>
      <c r="S616" s="2">
        <v>11310.4375</v>
      </c>
      <c r="T616" s="2">
        <v>2506.6375000000007</v>
      </c>
    </row>
    <row r="617" spans="1:20" x14ac:dyDescent="0.25">
      <c r="A617" t="s">
        <v>7397</v>
      </c>
      <c r="B617" t="s">
        <v>1</v>
      </c>
      <c r="C617" t="s">
        <v>15</v>
      </c>
      <c r="D617" s="1">
        <v>44000</v>
      </c>
      <c r="E617" s="1">
        <v>44125</v>
      </c>
      <c r="F617" s="1">
        <v>44132</v>
      </c>
      <c r="G617" s="1">
        <v>44140</v>
      </c>
      <c r="H617" s="13">
        <f>Orders[[#This Row],[DeliveryDate]]-Orders[[#This Row],[OrderDate]]</f>
        <v>15</v>
      </c>
      <c r="I617" t="s">
        <v>3</v>
      </c>
      <c r="J617" t="str">
        <f>_xlfn.XLOOKUP(Orders[[#This Row],[_SalesRepID]],'Sales team'!A:A,'Sales team'!B:B)</f>
        <v>Jonathan Hawkins</v>
      </c>
      <c r="K617">
        <v>10</v>
      </c>
      <c r="L617">
        <v>30</v>
      </c>
      <c r="M617">
        <v>58</v>
      </c>
      <c r="N617" t="str">
        <f>_xlfn.XLOOKUP(Orders[[#This Row],[_ProductID]],Products!A:A,Products!C:C)</f>
        <v>Home décor</v>
      </c>
      <c r="O617">
        <v>27</v>
      </c>
      <c r="P617">
        <v>0.05</v>
      </c>
      <c r="Q617" s="2">
        <v>214.4</v>
      </c>
      <c r="R617" s="2">
        <v>145.792</v>
      </c>
      <c r="S617" s="2">
        <v>1018.4</v>
      </c>
      <c r="T617" s="2">
        <v>289.43999999999994</v>
      </c>
    </row>
    <row r="618" spans="1:20" x14ac:dyDescent="0.25">
      <c r="A618" t="s">
        <v>7379</v>
      </c>
      <c r="B618" t="s">
        <v>10</v>
      </c>
      <c r="C618" t="s">
        <v>13</v>
      </c>
      <c r="D618" s="1">
        <v>44000</v>
      </c>
      <c r="E618" s="1">
        <v>44124</v>
      </c>
      <c r="F618" s="1">
        <v>44134</v>
      </c>
      <c r="G618" s="1">
        <v>44139</v>
      </c>
      <c r="H618" s="13">
        <f>Orders[[#This Row],[DeliveryDate]]-Orders[[#This Row],[OrderDate]]</f>
        <v>15</v>
      </c>
      <c r="I618" t="s">
        <v>3</v>
      </c>
      <c r="J618" t="str">
        <f>_xlfn.XLOOKUP(Orders[[#This Row],[_SalesRepID]],'Sales team'!A:A,'Sales team'!B:B)</f>
        <v>Donald Reynolds</v>
      </c>
      <c r="K618">
        <v>26</v>
      </c>
      <c r="L618">
        <v>27</v>
      </c>
      <c r="M618">
        <v>272</v>
      </c>
      <c r="N618" t="str">
        <f>_xlfn.XLOOKUP(Orders[[#This Row],[_ProductID]],Products!A:A,Products!C:C)</f>
        <v>Kitchen &amp; Dining</v>
      </c>
      <c r="O618">
        <v>8</v>
      </c>
      <c r="P618">
        <v>0.2</v>
      </c>
      <c r="Q618" s="2">
        <v>2425.4</v>
      </c>
      <c r="R618" s="2">
        <v>1600.7640000000001</v>
      </c>
      <c r="S618" s="2">
        <v>9701.6</v>
      </c>
      <c r="T618" s="2">
        <v>1697.7799999999997</v>
      </c>
    </row>
    <row r="619" spans="1:20" x14ac:dyDescent="0.25">
      <c r="A619" t="s">
        <v>7380</v>
      </c>
      <c r="B619" t="s">
        <v>5</v>
      </c>
      <c r="C619" t="s">
        <v>13</v>
      </c>
      <c r="D619" s="1">
        <v>44000</v>
      </c>
      <c r="E619" s="1">
        <v>44124</v>
      </c>
      <c r="F619" s="1">
        <v>44130</v>
      </c>
      <c r="G619" s="1">
        <v>44144</v>
      </c>
      <c r="H619" s="13">
        <f>Orders[[#This Row],[DeliveryDate]]-Orders[[#This Row],[OrderDate]]</f>
        <v>20</v>
      </c>
      <c r="I619" t="s">
        <v>3</v>
      </c>
      <c r="J619" t="str">
        <f>_xlfn.XLOOKUP(Orders[[#This Row],[_SalesRepID]],'Sales team'!A:A,'Sales team'!B:B)</f>
        <v>Paul Holmes</v>
      </c>
      <c r="K619">
        <v>14</v>
      </c>
      <c r="L619">
        <v>11</v>
      </c>
      <c r="M619">
        <v>319</v>
      </c>
      <c r="N619" t="str">
        <f>_xlfn.XLOOKUP(Orders[[#This Row],[_ProductID]],Products!A:A,Products!C:C)</f>
        <v>Outdoor</v>
      </c>
      <c r="O619">
        <v>18</v>
      </c>
      <c r="P619">
        <v>0.15</v>
      </c>
      <c r="Q619" s="2">
        <v>5078.6000000000004</v>
      </c>
      <c r="R619" s="2">
        <v>4113.6660000000002</v>
      </c>
      <c r="S619" s="2">
        <v>12950.43</v>
      </c>
      <c r="T619" s="2">
        <v>609.4320000000007</v>
      </c>
    </row>
    <row r="620" spans="1:20" x14ac:dyDescent="0.25">
      <c r="A620" t="s">
        <v>7381</v>
      </c>
      <c r="B620" t="s">
        <v>10</v>
      </c>
      <c r="C620" t="s">
        <v>13</v>
      </c>
      <c r="D620" s="1">
        <v>44000</v>
      </c>
      <c r="E620" s="1">
        <v>44124</v>
      </c>
      <c r="F620" s="1">
        <v>44129</v>
      </c>
      <c r="G620" s="1">
        <v>44130</v>
      </c>
      <c r="H620" s="13">
        <f>Orders[[#This Row],[DeliveryDate]]-Orders[[#This Row],[OrderDate]]</f>
        <v>6</v>
      </c>
      <c r="I620" t="s">
        <v>3</v>
      </c>
      <c r="J620" t="str">
        <f>_xlfn.XLOOKUP(Orders[[#This Row],[_SalesRepID]],'Sales team'!A:A,'Sales team'!B:B)</f>
        <v>Donald Reynolds</v>
      </c>
      <c r="K620">
        <v>26</v>
      </c>
      <c r="L620">
        <v>38</v>
      </c>
      <c r="M620">
        <v>283</v>
      </c>
      <c r="N620" t="str">
        <f>_xlfn.XLOOKUP(Orders[[#This Row],[_ProductID]],Products!A:A,Products!C:C)</f>
        <v>Home décor</v>
      </c>
      <c r="O620">
        <v>27</v>
      </c>
      <c r="P620">
        <v>7.4999999999999997E-2</v>
      </c>
      <c r="Q620" s="2">
        <v>1065.3</v>
      </c>
      <c r="R620" s="2">
        <v>543.303</v>
      </c>
      <c r="S620" s="2">
        <v>985.40250000000003</v>
      </c>
      <c r="T620" s="2">
        <v>442.09950000000003</v>
      </c>
    </row>
    <row r="621" spans="1:20" x14ac:dyDescent="0.25">
      <c r="A621" t="s">
        <v>7382</v>
      </c>
      <c r="B621" t="s">
        <v>1</v>
      </c>
      <c r="C621" t="s">
        <v>2</v>
      </c>
      <c r="D621" s="1">
        <v>44000</v>
      </c>
      <c r="E621" s="1">
        <v>44124</v>
      </c>
      <c r="F621" s="1">
        <v>44152</v>
      </c>
      <c r="G621" s="1">
        <v>44153</v>
      </c>
      <c r="H621" s="13">
        <f>Orders[[#This Row],[DeliveryDate]]-Orders[[#This Row],[OrderDate]]</f>
        <v>29</v>
      </c>
      <c r="I621" t="s">
        <v>3</v>
      </c>
      <c r="J621" t="str">
        <f>_xlfn.XLOOKUP(Orders[[#This Row],[_SalesRepID]],'Sales team'!A:A,'Sales team'!B:B)</f>
        <v>Jonathan Hawkins</v>
      </c>
      <c r="K621">
        <v>10</v>
      </c>
      <c r="L621">
        <v>15</v>
      </c>
      <c r="M621">
        <v>237</v>
      </c>
      <c r="N621" t="str">
        <f>_xlfn.XLOOKUP(Orders[[#This Row],[_ProductID]],Products!A:A,Products!C:C)</f>
        <v>Kitchen &amp; Dining</v>
      </c>
      <c r="O621">
        <v>13</v>
      </c>
      <c r="P621">
        <v>0.1</v>
      </c>
      <c r="Q621" s="2">
        <v>1762.1000000000001</v>
      </c>
      <c r="R621" s="2">
        <v>1444.922</v>
      </c>
      <c r="S621" s="2">
        <v>12687.12</v>
      </c>
      <c r="T621" s="2">
        <v>1127.7440000000006</v>
      </c>
    </row>
    <row r="622" spans="1:20" x14ac:dyDescent="0.25">
      <c r="A622" t="s">
        <v>7383</v>
      </c>
      <c r="B622" t="s">
        <v>1</v>
      </c>
      <c r="C622" t="s">
        <v>25</v>
      </c>
      <c r="D622" s="1">
        <v>44000</v>
      </c>
      <c r="E622" s="1">
        <v>44124</v>
      </c>
      <c r="F622" s="1">
        <v>44134</v>
      </c>
      <c r="G622" s="1">
        <v>44137</v>
      </c>
      <c r="H622" s="13">
        <f>Orders[[#This Row],[DeliveryDate]]-Orders[[#This Row],[OrderDate]]</f>
        <v>13</v>
      </c>
      <c r="I622" t="s">
        <v>3</v>
      </c>
      <c r="J622" t="str">
        <f>_xlfn.XLOOKUP(Orders[[#This Row],[_SalesRepID]],'Sales team'!A:A,'Sales team'!B:B)</f>
        <v>Shawn Cook</v>
      </c>
      <c r="K622">
        <v>7</v>
      </c>
      <c r="L622">
        <v>25</v>
      </c>
      <c r="M622">
        <v>354</v>
      </c>
      <c r="N622" t="str">
        <f>_xlfn.XLOOKUP(Orders[[#This Row],[_ProductID]],Products!A:A,Products!C:C)</f>
        <v>Home décor</v>
      </c>
      <c r="O622">
        <v>17</v>
      </c>
      <c r="P622">
        <v>0.05</v>
      </c>
      <c r="Q622" s="2">
        <v>2599.6</v>
      </c>
      <c r="R622" s="2">
        <v>1819.7199999999998</v>
      </c>
      <c r="S622" s="2">
        <v>4939.24</v>
      </c>
      <c r="T622" s="2">
        <v>1299.8000000000002</v>
      </c>
    </row>
    <row r="623" spans="1:20" x14ac:dyDescent="0.25">
      <c r="A623" t="s">
        <v>7384</v>
      </c>
      <c r="B623" t="s">
        <v>10</v>
      </c>
      <c r="C623" t="s">
        <v>15</v>
      </c>
      <c r="D623" s="1">
        <v>44000</v>
      </c>
      <c r="E623" s="1">
        <v>44124</v>
      </c>
      <c r="F623" s="1">
        <v>44145</v>
      </c>
      <c r="G623" s="1">
        <v>44138</v>
      </c>
      <c r="H623" s="13">
        <f>Orders[[#This Row],[DeliveryDate]]-Orders[[#This Row],[OrderDate]]</f>
        <v>14</v>
      </c>
      <c r="I623" t="s">
        <v>3</v>
      </c>
      <c r="J623" t="str">
        <f>_xlfn.XLOOKUP(Orders[[#This Row],[_SalesRepID]],'Sales team'!A:A,'Sales team'!B:B)</f>
        <v>Shawn Torres</v>
      </c>
      <c r="K623">
        <v>27</v>
      </c>
      <c r="L623">
        <v>43</v>
      </c>
      <c r="M623">
        <v>41</v>
      </c>
      <c r="N623" t="str">
        <f>_xlfn.XLOOKUP(Orders[[#This Row],[_ProductID]],Products!A:A,Products!C:C)</f>
        <v>Home décor</v>
      </c>
      <c r="O623">
        <v>32</v>
      </c>
      <c r="P623">
        <v>0.2</v>
      </c>
      <c r="Q623" s="2">
        <v>2646.5</v>
      </c>
      <c r="R623" s="2">
        <v>1482.0400000000002</v>
      </c>
      <c r="S623" s="2">
        <v>16937.600000000002</v>
      </c>
      <c r="T623" s="2">
        <v>5081.2800000000007</v>
      </c>
    </row>
    <row r="624" spans="1:20" x14ac:dyDescent="0.25">
      <c r="A624" t="s">
        <v>7385</v>
      </c>
      <c r="B624" t="s">
        <v>5</v>
      </c>
      <c r="C624" t="s">
        <v>6</v>
      </c>
      <c r="D624" s="1">
        <v>44000</v>
      </c>
      <c r="E624" s="1">
        <v>44124</v>
      </c>
      <c r="F624" s="1">
        <v>44134</v>
      </c>
      <c r="G624" s="1">
        <v>44155</v>
      </c>
      <c r="H624" s="13">
        <f>Orders[[#This Row],[DeliveryDate]]-Orders[[#This Row],[OrderDate]]</f>
        <v>31</v>
      </c>
      <c r="I624" t="s">
        <v>3</v>
      </c>
      <c r="J624" t="str">
        <f>_xlfn.XLOOKUP(Orders[[#This Row],[_SalesRepID]],'Sales team'!A:A,'Sales team'!B:B)</f>
        <v>Paul Holmes</v>
      </c>
      <c r="K624">
        <v>14</v>
      </c>
      <c r="L624">
        <v>28</v>
      </c>
      <c r="M624">
        <v>203</v>
      </c>
      <c r="N624" t="str">
        <f>_xlfn.XLOOKUP(Orders[[#This Row],[_ProductID]],Products!A:A,Products!C:C)</f>
        <v>Furniture</v>
      </c>
      <c r="O624">
        <v>20</v>
      </c>
      <c r="P624">
        <v>0.1</v>
      </c>
      <c r="Q624" s="2">
        <v>951.4</v>
      </c>
      <c r="R624" s="2">
        <v>780.14799999999991</v>
      </c>
      <c r="S624" s="2">
        <v>5137.5599999999995</v>
      </c>
      <c r="T624" s="2">
        <v>456.67200000000048</v>
      </c>
    </row>
    <row r="625" spans="1:20" x14ac:dyDescent="0.25">
      <c r="A625" t="s">
        <v>7373</v>
      </c>
      <c r="B625" t="s">
        <v>8</v>
      </c>
      <c r="C625" t="s">
        <v>13</v>
      </c>
      <c r="D625" s="1">
        <v>44000</v>
      </c>
      <c r="E625" s="1">
        <v>44123</v>
      </c>
      <c r="F625" s="1">
        <v>44136</v>
      </c>
      <c r="G625" s="1">
        <v>44138</v>
      </c>
      <c r="H625" s="13">
        <f>Orders[[#This Row],[DeliveryDate]]-Orders[[#This Row],[OrderDate]]</f>
        <v>15</v>
      </c>
      <c r="I625" t="s">
        <v>3</v>
      </c>
      <c r="J625" t="str">
        <f>_xlfn.XLOOKUP(Orders[[#This Row],[_SalesRepID]],'Sales team'!A:A,'Sales team'!B:B)</f>
        <v>Samuel Fowler</v>
      </c>
      <c r="K625">
        <v>21</v>
      </c>
      <c r="L625">
        <v>37</v>
      </c>
      <c r="M625">
        <v>270</v>
      </c>
      <c r="N625" t="str">
        <f>_xlfn.XLOOKUP(Orders[[#This Row],[_ProductID]],Products!A:A,Products!C:C)</f>
        <v>Kitchen &amp; Dining</v>
      </c>
      <c r="O625">
        <v>16</v>
      </c>
      <c r="P625">
        <v>0.4</v>
      </c>
      <c r="Q625" s="2">
        <v>227.8</v>
      </c>
      <c r="R625" s="2">
        <v>102.51</v>
      </c>
      <c r="S625" s="2">
        <v>820.08</v>
      </c>
      <c r="T625" s="2">
        <v>205.01999999999998</v>
      </c>
    </row>
    <row r="626" spans="1:20" x14ac:dyDescent="0.25">
      <c r="A626" t="s">
        <v>7374</v>
      </c>
      <c r="B626" t="s">
        <v>1</v>
      </c>
      <c r="C626" t="s">
        <v>13</v>
      </c>
      <c r="D626" s="1">
        <v>44000</v>
      </c>
      <c r="E626" s="1">
        <v>44123</v>
      </c>
      <c r="F626" s="1">
        <v>44126</v>
      </c>
      <c r="G626" s="1">
        <v>44133</v>
      </c>
      <c r="H626" s="13">
        <f>Orders[[#This Row],[DeliveryDate]]-Orders[[#This Row],[OrderDate]]</f>
        <v>10</v>
      </c>
      <c r="I626" t="s">
        <v>3</v>
      </c>
      <c r="J626" t="str">
        <f>_xlfn.XLOOKUP(Orders[[#This Row],[_SalesRepID]],'Sales team'!A:A,'Sales team'!B:B)</f>
        <v>Jonathan Hawkins</v>
      </c>
      <c r="K626">
        <v>10</v>
      </c>
      <c r="L626">
        <v>8</v>
      </c>
      <c r="M626">
        <v>312</v>
      </c>
      <c r="N626" t="str">
        <f>_xlfn.XLOOKUP(Orders[[#This Row],[_ProductID]],Products!A:A,Products!C:C)</f>
        <v>Home décor</v>
      </c>
      <c r="O626">
        <v>17</v>
      </c>
      <c r="P626">
        <v>0.05</v>
      </c>
      <c r="Q626" s="2">
        <v>1078.7</v>
      </c>
      <c r="R626" s="2">
        <v>765.87699999999995</v>
      </c>
      <c r="S626" s="2">
        <v>5123.8249999999998</v>
      </c>
      <c r="T626" s="2">
        <v>1294.44</v>
      </c>
    </row>
    <row r="627" spans="1:20" x14ac:dyDescent="0.25">
      <c r="A627" t="s">
        <v>7375</v>
      </c>
      <c r="B627" t="s">
        <v>1</v>
      </c>
      <c r="C627" t="s">
        <v>6</v>
      </c>
      <c r="D627" s="1">
        <v>44000</v>
      </c>
      <c r="E627" s="1">
        <v>44123</v>
      </c>
      <c r="F627" s="1">
        <v>44148</v>
      </c>
      <c r="G627" s="1">
        <v>44130</v>
      </c>
      <c r="H627" s="13">
        <f>Orders[[#This Row],[DeliveryDate]]-Orders[[#This Row],[OrderDate]]</f>
        <v>7</v>
      </c>
      <c r="I627" t="s">
        <v>3</v>
      </c>
      <c r="J627" t="str">
        <f>_xlfn.XLOOKUP(Orders[[#This Row],[_SalesRepID]],'Sales team'!A:A,'Sales team'!B:B)</f>
        <v>George Lewis</v>
      </c>
      <c r="K627">
        <v>8</v>
      </c>
      <c r="L627">
        <v>46</v>
      </c>
      <c r="M627">
        <v>200</v>
      </c>
      <c r="N627" t="str">
        <f>_xlfn.XLOOKUP(Orders[[#This Row],[_ProductID]],Products!A:A,Products!C:C)</f>
        <v>Outdoor</v>
      </c>
      <c r="O627">
        <v>18</v>
      </c>
      <c r="P627">
        <v>7.4999999999999997E-2</v>
      </c>
      <c r="Q627" s="2">
        <v>1038.5</v>
      </c>
      <c r="R627" s="2">
        <v>747.72</v>
      </c>
      <c r="S627" s="2">
        <v>7684.9000000000005</v>
      </c>
      <c r="T627" s="2">
        <v>1703.1400000000003</v>
      </c>
    </row>
    <row r="628" spans="1:20" x14ac:dyDescent="0.25">
      <c r="A628" t="s">
        <v>7376</v>
      </c>
      <c r="B628" t="s">
        <v>10</v>
      </c>
      <c r="C628" t="s">
        <v>6</v>
      </c>
      <c r="D628" s="1">
        <v>44000</v>
      </c>
      <c r="E628" s="1">
        <v>44123</v>
      </c>
      <c r="F628" s="1">
        <v>44125</v>
      </c>
      <c r="G628" s="1">
        <v>44127</v>
      </c>
      <c r="H628" s="13">
        <f>Orders[[#This Row],[DeliveryDate]]-Orders[[#This Row],[OrderDate]]</f>
        <v>4</v>
      </c>
      <c r="I628" t="s">
        <v>3</v>
      </c>
      <c r="J628" t="str">
        <f>_xlfn.XLOOKUP(Orders[[#This Row],[_SalesRepID]],'Sales team'!A:A,'Sales team'!B:B)</f>
        <v>Donald Reynolds</v>
      </c>
      <c r="K628">
        <v>26</v>
      </c>
      <c r="L628">
        <v>4</v>
      </c>
      <c r="M628">
        <v>110</v>
      </c>
      <c r="N628" t="str">
        <f>_xlfn.XLOOKUP(Orders[[#This Row],[_ProductID]],Products!A:A,Products!C:C)</f>
        <v>Outdoor</v>
      </c>
      <c r="O628">
        <v>10</v>
      </c>
      <c r="P628">
        <v>0.4</v>
      </c>
      <c r="Q628" s="2">
        <v>3296.4</v>
      </c>
      <c r="R628" s="2">
        <v>2340.444</v>
      </c>
      <c r="S628" s="2">
        <v>9889.1999999999989</v>
      </c>
      <c r="T628" s="2">
        <v>-1813.0200000000004</v>
      </c>
    </row>
    <row r="629" spans="1:20" x14ac:dyDescent="0.25">
      <c r="A629" t="s">
        <v>7377</v>
      </c>
      <c r="B629" t="s">
        <v>5</v>
      </c>
      <c r="C629" t="s">
        <v>2</v>
      </c>
      <c r="D629" s="1">
        <v>44000</v>
      </c>
      <c r="E629" s="1">
        <v>44123</v>
      </c>
      <c r="F629" s="1">
        <v>44138</v>
      </c>
      <c r="G629" s="1">
        <v>44134</v>
      </c>
      <c r="H629" s="13">
        <f>Orders[[#This Row],[DeliveryDate]]-Orders[[#This Row],[OrderDate]]</f>
        <v>11</v>
      </c>
      <c r="I629" t="s">
        <v>3</v>
      </c>
      <c r="J629" t="str">
        <f>_xlfn.XLOOKUP(Orders[[#This Row],[_SalesRepID]],'Sales team'!A:A,'Sales team'!B:B)</f>
        <v>Nicholas Cunningham</v>
      </c>
      <c r="K629">
        <v>19</v>
      </c>
      <c r="L629">
        <v>45</v>
      </c>
      <c r="M629">
        <v>259</v>
      </c>
      <c r="N629" t="str">
        <f>_xlfn.XLOOKUP(Orders[[#This Row],[_ProductID]],Products!A:A,Products!C:C)</f>
        <v>Home décor</v>
      </c>
      <c r="O629">
        <v>21</v>
      </c>
      <c r="P629">
        <v>0.15</v>
      </c>
      <c r="Q629" s="2">
        <v>1038.5</v>
      </c>
      <c r="R629" s="2">
        <v>425.78499999999997</v>
      </c>
      <c r="S629" s="2">
        <v>3530.9</v>
      </c>
      <c r="T629" s="2">
        <v>1827.7600000000002</v>
      </c>
    </row>
    <row r="630" spans="1:20" x14ac:dyDescent="0.25">
      <c r="A630" t="s">
        <v>7378</v>
      </c>
      <c r="B630" t="s">
        <v>5</v>
      </c>
      <c r="C630" t="s">
        <v>25</v>
      </c>
      <c r="D630" s="1">
        <v>44000</v>
      </c>
      <c r="E630" s="1">
        <v>44123</v>
      </c>
      <c r="F630" s="1">
        <v>44148</v>
      </c>
      <c r="G630" s="1">
        <v>44137</v>
      </c>
      <c r="H630" s="13">
        <f>Orders[[#This Row],[DeliveryDate]]-Orders[[#This Row],[OrderDate]]</f>
        <v>14</v>
      </c>
      <c r="I630" t="s">
        <v>3</v>
      </c>
      <c r="J630" t="str">
        <f>_xlfn.XLOOKUP(Orders[[#This Row],[_SalesRepID]],'Sales team'!A:A,'Sales team'!B:B)</f>
        <v>Anthony Berry</v>
      </c>
      <c r="K630">
        <v>16</v>
      </c>
      <c r="L630">
        <v>27</v>
      </c>
      <c r="M630">
        <v>332</v>
      </c>
      <c r="N630" t="str">
        <f>_xlfn.XLOOKUP(Orders[[#This Row],[_ProductID]],Products!A:A,Products!C:C)</f>
        <v>Home décor</v>
      </c>
      <c r="O630">
        <v>14</v>
      </c>
      <c r="P630">
        <v>0.1</v>
      </c>
      <c r="Q630" s="2">
        <v>2592.9</v>
      </c>
      <c r="R630" s="2">
        <v>2100.2490000000003</v>
      </c>
      <c r="S630" s="2">
        <v>2333.61</v>
      </c>
      <c r="T630" s="2">
        <v>233.36099999999988</v>
      </c>
    </row>
    <row r="631" spans="1:20" x14ac:dyDescent="0.25">
      <c r="A631" t="s">
        <v>7363</v>
      </c>
      <c r="B631" t="s">
        <v>1</v>
      </c>
      <c r="C631" t="s">
        <v>6</v>
      </c>
      <c r="D631" s="1">
        <v>44000</v>
      </c>
      <c r="E631" s="1">
        <v>44122</v>
      </c>
      <c r="F631" s="1">
        <v>44146</v>
      </c>
      <c r="G631" s="1">
        <v>44140</v>
      </c>
      <c r="H631" s="13">
        <f>Orders[[#This Row],[DeliveryDate]]-Orders[[#This Row],[OrderDate]]</f>
        <v>18</v>
      </c>
      <c r="I631" t="s">
        <v>3</v>
      </c>
      <c r="J631" t="str">
        <f>_xlfn.XLOOKUP(Orders[[#This Row],[_SalesRepID]],'Sales team'!A:A,'Sales team'!B:B)</f>
        <v>Stephen Payne</v>
      </c>
      <c r="K631">
        <v>5</v>
      </c>
      <c r="L631">
        <v>38</v>
      </c>
      <c r="M631">
        <v>96</v>
      </c>
      <c r="N631" t="str">
        <f>_xlfn.XLOOKUP(Orders[[#This Row],[_ProductID]],Products!A:A,Products!C:C)</f>
        <v>Kitchen &amp; Dining</v>
      </c>
      <c r="O631">
        <v>16</v>
      </c>
      <c r="P631">
        <v>0.05</v>
      </c>
      <c r="Q631" s="2">
        <v>730.30000000000007</v>
      </c>
      <c r="R631" s="2">
        <v>452.78600000000006</v>
      </c>
      <c r="S631" s="2">
        <v>3468.9250000000002</v>
      </c>
      <c r="T631" s="2">
        <v>1204.9949999999999</v>
      </c>
    </row>
    <row r="632" spans="1:20" x14ac:dyDescent="0.25">
      <c r="A632" t="s">
        <v>7364</v>
      </c>
      <c r="B632" t="s">
        <v>1</v>
      </c>
      <c r="C632" t="s">
        <v>15</v>
      </c>
      <c r="D632" s="1">
        <v>44000</v>
      </c>
      <c r="E632" s="1">
        <v>44122</v>
      </c>
      <c r="F632" s="1">
        <v>44128</v>
      </c>
      <c r="G632" s="1">
        <v>44144</v>
      </c>
      <c r="H632" s="13">
        <f>Orders[[#This Row],[DeliveryDate]]-Orders[[#This Row],[OrderDate]]</f>
        <v>22</v>
      </c>
      <c r="I632" t="s">
        <v>3</v>
      </c>
      <c r="J632" t="str">
        <f>_xlfn.XLOOKUP(Orders[[#This Row],[_SalesRepID]],'Sales team'!A:A,'Sales team'!B:B)</f>
        <v>Keith Griffin</v>
      </c>
      <c r="K632">
        <v>2</v>
      </c>
      <c r="L632">
        <v>34</v>
      </c>
      <c r="M632">
        <v>26</v>
      </c>
      <c r="N632" t="str">
        <f>_xlfn.XLOOKUP(Orders[[#This Row],[_ProductID]],Products!A:A,Products!C:C)</f>
        <v>Furniture</v>
      </c>
      <c r="O632">
        <v>42</v>
      </c>
      <c r="P632">
        <v>0.1</v>
      </c>
      <c r="Q632" s="2">
        <v>3852.5</v>
      </c>
      <c r="R632" s="2">
        <v>3082</v>
      </c>
      <c r="S632" s="2">
        <v>10401.75</v>
      </c>
      <c r="T632" s="2">
        <v>1155.75</v>
      </c>
    </row>
    <row r="633" spans="1:20" x14ac:dyDescent="0.25">
      <c r="A633" t="s">
        <v>7365</v>
      </c>
      <c r="B633" t="s">
        <v>1</v>
      </c>
      <c r="C633" t="s">
        <v>13</v>
      </c>
      <c r="D633" s="1">
        <v>44000</v>
      </c>
      <c r="E633" s="1">
        <v>44122</v>
      </c>
      <c r="F633" s="1">
        <v>44131</v>
      </c>
      <c r="G633" s="1">
        <v>44148</v>
      </c>
      <c r="H633" s="13">
        <f>Orders[[#This Row],[DeliveryDate]]-Orders[[#This Row],[OrderDate]]</f>
        <v>26</v>
      </c>
      <c r="I633" t="s">
        <v>3</v>
      </c>
      <c r="J633" t="str">
        <f>_xlfn.XLOOKUP(Orders[[#This Row],[_SalesRepID]],'Sales team'!A:A,'Sales team'!B:B)</f>
        <v>Joshua Bennett</v>
      </c>
      <c r="K633">
        <v>6</v>
      </c>
      <c r="L633">
        <v>45</v>
      </c>
      <c r="M633">
        <v>325</v>
      </c>
      <c r="N633" t="str">
        <f>_xlfn.XLOOKUP(Orders[[#This Row],[_ProductID]],Products!A:A,Products!C:C)</f>
        <v>Kitchen &amp; Dining</v>
      </c>
      <c r="O633">
        <v>1</v>
      </c>
      <c r="P633">
        <v>0.2</v>
      </c>
      <c r="Q633" s="2">
        <v>1045.2</v>
      </c>
      <c r="R633" s="2">
        <v>449.43600000000004</v>
      </c>
      <c r="S633" s="2">
        <v>836.16000000000008</v>
      </c>
      <c r="T633" s="2">
        <v>386.72400000000005</v>
      </c>
    </row>
    <row r="634" spans="1:20" x14ac:dyDescent="0.25">
      <c r="A634" t="s">
        <v>7366</v>
      </c>
      <c r="B634" t="s">
        <v>1</v>
      </c>
      <c r="C634" t="s">
        <v>15</v>
      </c>
      <c r="D634" s="1">
        <v>44000</v>
      </c>
      <c r="E634" s="1">
        <v>44122</v>
      </c>
      <c r="F634" s="1">
        <v>44135</v>
      </c>
      <c r="G634" s="1">
        <v>44134</v>
      </c>
      <c r="H634" s="13">
        <f>Orders[[#This Row],[DeliveryDate]]-Orders[[#This Row],[OrderDate]]</f>
        <v>12</v>
      </c>
      <c r="I634" t="s">
        <v>3</v>
      </c>
      <c r="J634" t="str">
        <f>_xlfn.XLOOKUP(Orders[[#This Row],[_SalesRepID]],'Sales team'!A:A,'Sales team'!B:B)</f>
        <v>Joshua Little</v>
      </c>
      <c r="K634">
        <v>11</v>
      </c>
      <c r="L634">
        <v>15</v>
      </c>
      <c r="M634">
        <v>54</v>
      </c>
      <c r="N634" t="str">
        <f>_xlfn.XLOOKUP(Orders[[#This Row],[_ProductID]],Products!A:A,Products!C:C)</f>
        <v>Home décor</v>
      </c>
      <c r="O634">
        <v>3</v>
      </c>
      <c r="P634">
        <v>7.4999999999999997E-2</v>
      </c>
      <c r="Q634" s="2">
        <v>1896.1000000000001</v>
      </c>
      <c r="R634" s="2">
        <v>796.36200000000008</v>
      </c>
      <c r="S634" s="2">
        <v>14031.140000000001</v>
      </c>
      <c r="T634" s="2">
        <v>7660.2440000000006</v>
      </c>
    </row>
    <row r="635" spans="1:20" x14ac:dyDescent="0.25">
      <c r="A635" t="s">
        <v>7367</v>
      </c>
      <c r="B635" t="s">
        <v>5</v>
      </c>
      <c r="C635" t="s">
        <v>25</v>
      </c>
      <c r="D635" s="1">
        <v>44000</v>
      </c>
      <c r="E635" s="1">
        <v>44122</v>
      </c>
      <c r="F635" s="1">
        <v>44126</v>
      </c>
      <c r="G635" s="1">
        <v>44133</v>
      </c>
      <c r="H635" s="13">
        <f>Orders[[#This Row],[DeliveryDate]]-Orders[[#This Row],[OrderDate]]</f>
        <v>11</v>
      </c>
      <c r="I635" t="s">
        <v>3</v>
      </c>
      <c r="J635" t="str">
        <f>_xlfn.XLOOKUP(Orders[[#This Row],[_SalesRepID]],'Sales team'!A:A,'Sales team'!B:B)</f>
        <v>Todd Roberts</v>
      </c>
      <c r="K635">
        <v>13</v>
      </c>
      <c r="L635">
        <v>10</v>
      </c>
      <c r="M635">
        <v>337</v>
      </c>
      <c r="N635" t="str">
        <f>_xlfn.XLOOKUP(Orders[[#This Row],[_ProductID]],Products!A:A,Products!C:C)</f>
        <v>Home décor</v>
      </c>
      <c r="O635">
        <v>27</v>
      </c>
      <c r="P635">
        <v>0.1</v>
      </c>
      <c r="Q635" s="2">
        <v>1045.2</v>
      </c>
      <c r="R635" s="2">
        <v>637.572</v>
      </c>
      <c r="S635" s="2">
        <v>1881.3600000000001</v>
      </c>
      <c r="T635" s="2">
        <v>606.21600000000012</v>
      </c>
    </row>
    <row r="636" spans="1:20" x14ac:dyDescent="0.25">
      <c r="A636" t="s">
        <v>7368</v>
      </c>
      <c r="B636" t="s">
        <v>1</v>
      </c>
      <c r="C636" t="s">
        <v>13</v>
      </c>
      <c r="D636" s="1">
        <v>44000</v>
      </c>
      <c r="E636" s="1">
        <v>44122</v>
      </c>
      <c r="F636" s="1">
        <v>44139</v>
      </c>
      <c r="G636" s="1">
        <v>44133</v>
      </c>
      <c r="H636" s="13">
        <f>Orders[[#This Row],[DeliveryDate]]-Orders[[#This Row],[OrderDate]]</f>
        <v>11</v>
      </c>
      <c r="I636" t="s">
        <v>3</v>
      </c>
      <c r="J636" t="str">
        <f>_xlfn.XLOOKUP(Orders[[#This Row],[_SalesRepID]],'Sales team'!A:A,'Sales team'!B:B)</f>
        <v>Chris Armstrong</v>
      </c>
      <c r="K636">
        <v>4</v>
      </c>
      <c r="L636">
        <v>31</v>
      </c>
      <c r="M636">
        <v>320</v>
      </c>
      <c r="N636" t="str">
        <f>_xlfn.XLOOKUP(Orders[[#This Row],[_ProductID]],Products!A:A,Products!C:C)</f>
        <v>Home décor</v>
      </c>
      <c r="O636">
        <v>11</v>
      </c>
      <c r="P636">
        <v>0.3</v>
      </c>
      <c r="Q636" s="2">
        <v>1112.2</v>
      </c>
      <c r="R636" s="2">
        <v>633.95399999999995</v>
      </c>
      <c r="S636" s="2">
        <v>5449.78</v>
      </c>
      <c r="T636" s="2">
        <v>1012.1019999999999</v>
      </c>
    </row>
    <row r="637" spans="1:20" x14ac:dyDescent="0.25">
      <c r="A637" t="s">
        <v>7369</v>
      </c>
      <c r="B637" t="s">
        <v>1</v>
      </c>
      <c r="C637" t="s">
        <v>6</v>
      </c>
      <c r="D637" s="1">
        <v>44000</v>
      </c>
      <c r="E637" s="1">
        <v>44122</v>
      </c>
      <c r="F637" s="1">
        <v>44136</v>
      </c>
      <c r="G637" s="1">
        <v>44132</v>
      </c>
      <c r="H637" s="13">
        <f>Orders[[#This Row],[DeliveryDate]]-Orders[[#This Row],[OrderDate]]</f>
        <v>10</v>
      </c>
      <c r="I637" t="s">
        <v>3</v>
      </c>
      <c r="J637" t="str">
        <f>_xlfn.XLOOKUP(Orders[[#This Row],[_SalesRepID]],'Sales team'!A:A,'Sales team'!B:B)</f>
        <v>Jonathan Hawkins</v>
      </c>
      <c r="K637">
        <v>10</v>
      </c>
      <c r="L637">
        <v>28</v>
      </c>
      <c r="M637">
        <v>152</v>
      </c>
      <c r="N637" t="str">
        <f>_xlfn.XLOOKUP(Orders[[#This Row],[_ProductID]],Products!A:A,Products!C:C)</f>
        <v>Outdoor</v>
      </c>
      <c r="O637">
        <v>9</v>
      </c>
      <c r="P637">
        <v>0.1</v>
      </c>
      <c r="Q637" s="2">
        <v>1025.1000000000001</v>
      </c>
      <c r="R637" s="2">
        <v>717.57</v>
      </c>
      <c r="S637" s="2">
        <v>3690.3600000000006</v>
      </c>
      <c r="T637" s="2">
        <v>820.08000000000038</v>
      </c>
    </row>
    <row r="638" spans="1:20" x14ac:dyDescent="0.25">
      <c r="A638" t="s">
        <v>7370</v>
      </c>
      <c r="B638" t="s">
        <v>1</v>
      </c>
      <c r="C638" t="s">
        <v>15</v>
      </c>
      <c r="D638" s="1">
        <v>44000</v>
      </c>
      <c r="E638" s="1">
        <v>44122</v>
      </c>
      <c r="F638" s="1">
        <v>44127</v>
      </c>
      <c r="G638" s="1">
        <v>44151</v>
      </c>
      <c r="H638" s="13">
        <f>Orders[[#This Row],[DeliveryDate]]-Orders[[#This Row],[OrderDate]]</f>
        <v>29</v>
      </c>
      <c r="I638" t="s">
        <v>3</v>
      </c>
      <c r="J638" t="str">
        <f>_xlfn.XLOOKUP(Orders[[#This Row],[_SalesRepID]],'Sales team'!A:A,'Sales team'!B:B)</f>
        <v>Adam Hernandez</v>
      </c>
      <c r="K638">
        <v>1</v>
      </c>
      <c r="L638">
        <v>3</v>
      </c>
      <c r="M638">
        <v>5</v>
      </c>
      <c r="N638" t="str">
        <f>_xlfn.XLOOKUP(Orders[[#This Row],[_ProductID]],Products!A:A,Products!C:C)</f>
        <v>Kitchen &amp; Dining</v>
      </c>
      <c r="O638">
        <v>8</v>
      </c>
      <c r="P638">
        <v>0.1</v>
      </c>
      <c r="Q638" s="2">
        <v>1011.7</v>
      </c>
      <c r="R638" s="2">
        <v>556.43500000000006</v>
      </c>
      <c r="S638" s="2">
        <v>1821.0600000000002</v>
      </c>
      <c r="T638" s="2">
        <v>708.19</v>
      </c>
    </row>
    <row r="639" spans="1:20" x14ac:dyDescent="0.25">
      <c r="A639" t="s">
        <v>7371</v>
      </c>
      <c r="B639" t="s">
        <v>5</v>
      </c>
      <c r="C639" t="s">
        <v>46</v>
      </c>
      <c r="D639" s="1">
        <v>44000</v>
      </c>
      <c r="E639" s="1">
        <v>44122</v>
      </c>
      <c r="F639" s="1">
        <v>44141</v>
      </c>
      <c r="G639" s="1">
        <v>44132</v>
      </c>
      <c r="H639" s="13">
        <f>Orders[[#This Row],[DeliveryDate]]-Orders[[#This Row],[OrderDate]]</f>
        <v>10</v>
      </c>
      <c r="I639" t="s">
        <v>3</v>
      </c>
      <c r="J639" t="str">
        <f>_xlfn.XLOOKUP(Orders[[#This Row],[_SalesRepID]],'Sales team'!A:A,'Sales team'!B:B)</f>
        <v>Paul Holmes</v>
      </c>
      <c r="K639">
        <v>14</v>
      </c>
      <c r="L639">
        <v>44</v>
      </c>
      <c r="M639">
        <v>76</v>
      </c>
      <c r="N639" t="str">
        <f>_xlfn.XLOOKUP(Orders[[#This Row],[_ProductID]],Products!A:A,Products!C:C)</f>
        <v>Home décor</v>
      </c>
      <c r="O639">
        <v>30</v>
      </c>
      <c r="P639">
        <v>0.15</v>
      </c>
      <c r="Q639" s="2">
        <v>3892.7000000000003</v>
      </c>
      <c r="R639" s="2">
        <v>2763.817</v>
      </c>
      <c r="S639" s="2">
        <v>9926.3850000000002</v>
      </c>
      <c r="T639" s="2">
        <v>1634.9339999999993</v>
      </c>
    </row>
    <row r="640" spans="1:20" x14ac:dyDescent="0.25">
      <c r="A640" t="s">
        <v>7372</v>
      </c>
      <c r="B640" t="s">
        <v>1</v>
      </c>
      <c r="C640" t="s">
        <v>2</v>
      </c>
      <c r="D640" s="1">
        <v>44000</v>
      </c>
      <c r="E640" s="1">
        <v>44122</v>
      </c>
      <c r="F640" s="1">
        <v>44124</v>
      </c>
      <c r="G640" s="1">
        <v>44148</v>
      </c>
      <c r="H640" s="13">
        <f>Orders[[#This Row],[DeliveryDate]]-Orders[[#This Row],[OrderDate]]</f>
        <v>26</v>
      </c>
      <c r="I640" t="s">
        <v>3</v>
      </c>
      <c r="J640" t="str">
        <f>_xlfn.XLOOKUP(Orders[[#This Row],[_SalesRepID]],'Sales team'!A:A,'Sales team'!B:B)</f>
        <v>Joshua Bennett</v>
      </c>
      <c r="K640">
        <v>6</v>
      </c>
      <c r="L640">
        <v>48</v>
      </c>
      <c r="M640">
        <v>217</v>
      </c>
      <c r="N640" t="str">
        <f>_xlfn.XLOOKUP(Orders[[#This Row],[_ProductID]],Products!A:A,Products!C:C)</f>
        <v>Kitchen &amp; Dining</v>
      </c>
      <c r="O640">
        <v>7</v>
      </c>
      <c r="P640">
        <v>7.4999999999999997E-2</v>
      </c>
      <c r="Q640" s="2">
        <v>2338.3000000000002</v>
      </c>
      <c r="R640" s="2">
        <v>1823.8740000000003</v>
      </c>
      <c r="S640" s="2">
        <v>8651.7100000000009</v>
      </c>
      <c r="T640" s="2">
        <v>1356.2139999999999</v>
      </c>
    </row>
    <row r="641" spans="1:20" x14ac:dyDescent="0.25">
      <c r="A641" t="s">
        <v>7359</v>
      </c>
      <c r="B641" t="s">
        <v>5</v>
      </c>
      <c r="C641" t="s">
        <v>6</v>
      </c>
      <c r="D641" s="1">
        <v>44000</v>
      </c>
      <c r="E641" s="1">
        <v>44121</v>
      </c>
      <c r="F641" s="1">
        <v>44137</v>
      </c>
      <c r="G641" s="1">
        <v>44139</v>
      </c>
      <c r="H641" s="13">
        <f>Orders[[#This Row],[DeliveryDate]]-Orders[[#This Row],[OrderDate]]</f>
        <v>18</v>
      </c>
      <c r="I641" t="s">
        <v>3</v>
      </c>
      <c r="J641" t="str">
        <f>_xlfn.XLOOKUP(Orders[[#This Row],[_SalesRepID]],'Sales team'!A:A,'Sales team'!B:B)</f>
        <v>Anthony Berry</v>
      </c>
      <c r="K641">
        <v>16</v>
      </c>
      <c r="L641">
        <v>6</v>
      </c>
      <c r="M641">
        <v>190</v>
      </c>
      <c r="N641" t="str">
        <f>_xlfn.XLOOKUP(Orders[[#This Row],[_ProductID]],Products!A:A,Products!C:C)</f>
        <v>Home décor</v>
      </c>
      <c r="O641">
        <v>27</v>
      </c>
      <c r="P641">
        <v>7.4999999999999997E-2</v>
      </c>
      <c r="Q641" s="2">
        <v>1909.5</v>
      </c>
      <c r="R641" s="2">
        <v>801.99</v>
      </c>
      <c r="S641" s="2">
        <v>7065.1500000000005</v>
      </c>
      <c r="T641" s="2">
        <v>3857.1900000000005</v>
      </c>
    </row>
    <row r="642" spans="1:20" x14ac:dyDescent="0.25">
      <c r="A642" t="s">
        <v>7360</v>
      </c>
      <c r="B642" t="s">
        <v>5</v>
      </c>
      <c r="C642" t="s">
        <v>15</v>
      </c>
      <c r="D642" s="1">
        <v>44000</v>
      </c>
      <c r="E642" s="1">
        <v>44121</v>
      </c>
      <c r="F642" s="1">
        <v>44127</v>
      </c>
      <c r="G642" s="1">
        <v>44127</v>
      </c>
      <c r="H642" s="13">
        <f>Orders[[#This Row],[DeliveryDate]]-Orders[[#This Row],[OrderDate]]</f>
        <v>6</v>
      </c>
      <c r="I642" t="s">
        <v>3</v>
      </c>
      <c r="J642" t="str">
        <f>_xlfn.XLOOKUP(Orders[[#This Row],[_SalesRepID]],'Sales team'!A:A,'Sales team'!B:B)</f>
        <v>Anthony Berry</v>
      </c>
      <c r="K642">
        <v>16</v>
      </c>
      <c r="L642">
        <v>33</v>
      </c>
      <c r="M642">
        <v>11</v>
      </c>
      <c r="N642" t="str">
        <f>_xlfn.XLOOKUP(Orders[[#This Row],[_ProductID]],Products!A:A,Products!C:C)</f>
        <v>Outdoor</v>
      </c>
      <c r="O642">
        <v>10</v>
      </c>
      <c r="P642">
        <v>0.2</v>
      </c>
      <c r="Q642" s="2">
        <v>884.4</v>
      </c>
      <c r="R642" s="2">
        <v>548.32799999999997</v>
      </c>
      <c r="S642" s="2">
        <v>2122.56</v>
      </c>
      <c r="T642" s="2">
        <v>477.57600000000002</v>
      </c>
    </row>
    <row r="643" spans="1:20" x14ac:dyDescent="0.25">
      <c r="A643" t="s">
        <v>7361</v>
      </c>
      <c r="B643" t="s">
        <v>1</v>
      </c>
      <c r="C643" t="s">
        <v>2</v>
      </c>
      <c r="D643" s="1">
        <v>44000</v>
      </c>
      <c r="E643" s="1">
        <v>44121</v>
      </c>
      <c r="F643" s="1">
        <v>44127</v>
      </c>
      <c r="G643" s="1">
        <v>44130</v>
      </c>
      <c r="H643" s="13">
        <f>Orders[[#This Row],[DeliveryDate]]-Orders[[#This Row],[OrderDate]]</f>
        <v>9</v>
      </c>
      <c r="I643" t="s">
        <v>3</v>
      </c>
      <c r="J643" t="str">
        <f>_xlfn.XLOOKUP(Orders[[#This Row],[_SalesRepID]],'Sales team'!A:A,'Sales team'!B:B)</f>
        <v>Stephen Payne</v>
      </c>
      <c r="K643">
        <v>5</v>
      </c>
      <c r="L643">
        <v>32</v>
      </c>
      <c r="M643">
        <v>206</v>
      </c>
      <c r="N643" t="str">
        <f>_xlfn.XLOOKUP(Orders[[#This Row],[_ProductID]],Products!A:A,Products!C:C)</f>
        <v>Home décor</v>
      </c>
      <c r="O643">
        <v>32</v>
      </c>
      <c r="P643">
        <v>0.4</v>
      </c>
      <c r="Q643" s="2">
        <v>944.7</v>
      </c>
      <c r="R643" s="2">
        <v>472.35</v>
      </c>
      <c r="S643" s="2">
        <v>3967.7400000000002</v>
      </c>
      <c r="T643" s="2">
        <v>661.29</v>
      </c>
    </row>
    <row r="644" spans="1:20" x14ac:dyDescent="0.25">
      <c r="A644" t="s">
        <v>7362</v>
      </c>
      <c r="B644" t="s">
        <v>8</v>
      </c>
      <c r="C644" t="s">
        <v>46</v>
      </c>
      <c r="D644" s="1">
        <v>44000</v>
      </c>
      <c r="E644" s="1">
        <v>44121</v>
      </c>
      <c r="F644" s="1">
        <v>44132</v>
      </c>
      <c r="G644" s="1">
        <v>44138</v>
      </c>
      <c r="H644" s="13">
        <f>Orders[[#This Row],[DeliveryDate]]-Orders[[#This Row],[OrderDate]]</f>
        <v>17</v>
      </c>
      <c r="I644" t="s">
        <v>3</v>
      </c>
      <c r="J644" t="str">
        <f>_xlfn.XLOOKUP(Orders[[#This Row],[_SalesRepID]],'Sales team'!A:A,'Sales team'!B:B)</f>
        <v>Joe Price</v>
      </c>
      <c r="K644">
        <v>22</v>
      </c>
      <c r="L644">
        <v>44</v>
      </c>
      <c r="M644">
        <v>75</v>
      </c>
      <c r="N644" t="str">
        <f>_xlfn.XLOOKUP(Orders[[#This Row],[_ProductID]],Products!A:A,Products!C:C)</f>
        <v>Furniture</v>
      </c>
      <c r="O644">
        <v>42</v>
      </c>
      <c r="P644">
        <v>0.05</v>
      </c>
      <c r="Q644" s="2">
        <v>3658.2000000000003</v>
      </c>
      <c r="R644" s="2">
        <v>2487.5760000000005</v>
      </c>
      <c r="S644" s="2">
        <v>27802.32</v>
      </c>
      <c r="T644" s="2">
        <v>7901.7119999999959</v>
      </c>
    </row>
    <row r="645" spans="1:20" x14ac:dyDescent="0.25">
      <c r="A645" t="s">
        <v>7352</v>
      </c>
      <c r="B645" t="s">
        <v>8</v>
      </c>
      <c r="C645" t="s">
        <v>2</v>
      </c>
      <c r="D645" s="1">
        <v>44000</v>
      </c>
      <c r="E645" s="1">
        <v>44120</v>
      </c>
      <c r="F645" s="1">
        <v>44133</v>
      </c>
      <c r="G645" s="1">
        <v>44140</v>
      </c>
      <c r="H645" s="13">
        <f>Orders[[#This Row],[DeliveryDate]]-Orders[[#This Row],[OrderDate]]</f>
        <v>20</v>
      </c>
      <c r="I645" t="s">
        <v>3</v>
      </c>
      <c r="J645" t="str">
        <f>_xlfn.XLOOKUP(Orders[[#This Row],[_SalesRepID]],'Sales team'!A:A,'Sales team'!B:B)</f>
        <v>Douglas Tucker</v>
      </c>
      <c r="K645">
        <v>23</v>
      </c>
      <c r="L645">
        <v>25</v>
      </c>
      <c r="M645">
        <v>207</v>
      </c>
      <c r="N645" t="str">
        <f>_xlfn.XLOOKUP(Orders[[#This Row],[_ProductID]],Products!A:A,Products!C:C)</f>
        <v>Kitchen &amp; Dining</v>
      </c>
      <c r="O645">
        <v>8</v>
      </c>
      <c r="P645">
        <v>0.4</v>
      </c>
      <c r="Q645" s="2">
        <v>864.30000000000007</v>
      </c>
      <c r="R645" s="2">
        <v>363.00600000000003</v>
      </c>
      <c r="S645" s="2">
        <v>3111.48</v>
      </c>
      <c r="T645" s="2">
        <v>933.44399999999996</v>
      </c>
    </row>
    <row r="646" spans="1:20" x14ac:dyDescent="0.25">
      <c r="A646" t="s">
        <v>7353</v>
      </c>
      <c r="B646" t="s">
        <v>8</v>
      </c>
      <c r="C646" t="s">
        <v>6</v>
      </c>
      <c r="D646" s="1">
        <v>44000</v>
      </c>
      <c r="E646" s="1">
        <v>44120</v>
      </c>
      <c r="F646" s="1">
        <v>44146</v>
      </c>
      <c r="G646" s="1">
        <v>44124</v>
      </c>
      <c r="H646" s="13">
        <f>Orders[[#This Row],[DeliveryDate]]-Orders[[#This Row],[OrderDate]]</f>
        <v>4</v>
      </c>
      <c r="I646" t="s">
        <v>3</v>
      </c>
      <c r="J646" t="str">
        <f>_xlfn.XLOOKUP(Orders[[#This Row],[_SalesRepID]],'Sales team'!A:A,'Sales team'!B:B)</f>
        <v>Patrick Graham</v>
      </c>
      <c r="K646">
        <v>25</v>
      </c>
      <c r="L646">
        <v>29</v>
      </c>
      <c r="M646">
        <v>106</v>
      </c>
      <c r="N646" t="str">
        <f>_xlfn.XLOOKUP(Orders[[#This Row],[_ProductID]],Products!A:A,Products!C:C)</f>
        <v>Outdoor</v>
      </c>
      <c r="O646">
        <v>18</v>
      </c>
      <c r="P646">
        <v>0.05</v>
      </c>
      <c r="Q646" s="2">
        <v>2800.6</v>
      </c>
      <c r="R646" s="2">
        <v>2380.5099999999998</v>
      </c>
      <c r="S646" s="2">
        <v>2660.5699999999997</v>
      </c>
      <c r="T646" s="2">
        <v>280.05999999999995</v>
      </c>
    </row>
    <row r="647" spans="1:20" x14ac:dyDescent="0.25">
      <c r="A647" t="s">
        <v>7354</v>
      </c>
      <c r="B647" t="s">
        <v>1</v>
      </c>
      <c r="C647" t="s">
        <v>6</v>
      </c>
      <c r="D647" s="1">
        <v>44000</v>
      </c>
      <c r="E647" s="1">
        <v>44120</v>
      </c>
      <c r="F647" s="1">
        <v>44138</v>
      </c>
      <c r="G647" s="1">
        <v>44130</v>
      </c>
      <c r="H647" s="13">
        <f>Orders[[#This Row],[DeliveryDate]]-Orders[[#This Row],[OrderDate]]</f>
        <v>10</v>
      </c>
      <c r="I647" t="s">
        <v>3</v>
      </c>
      <c r="J647" t="str">
        <f>_xlfn.XLOOKUP(Orders[[#This Row],[_SalesRepID]],'Sales team'!A:A,'Sales team'!B:B)</f>
        <v>Jerry Green</v>
      </c>
      <c r="K647">
        <v>3</v>
      </c>
      <c r="L647">
        <v>5</v>
      </c>
      <c r="M647">
        <v>196</v>
      </c>
      <c r="N647" t="str">
        <f>_xlfn.XLOOKUP(Orders[[#This Row],[_ProductID]],Products!A:A,Products!C:C)</f>
        <v>Home décor</v>
      </c>
      <c r="O647">
        <v>27</v>
      </c>
      <c r="P647">
        <v>7.4999999999999997E-2</v>
      </c>
      <c r="Q647" s="2">
        <v>1125.6000000000001</v>
      </c>
      <c r="R647" s="2">
        <v>596.5680000000001</v>
      </c>
      <c r="S647" s="2">
        <v>7288.2600000000011</v>
      </c>
      <c r="T647" s="2">
        <v>3112.2840000000006</v>
      </c>
    </row>
    <row r="648" spans="1:20" x14ac:dyDescent="0.25">
      <c r="A648" t="s">
        <v>7355</v>
      </c>
      <c r="B648" t="s">
        <v>5</v>
      </c>
      <c r="C648" t="s">
        <v>46</v>
      </c>
      <c r="D648" s="1">
        <v>44000</v>
      </c>
      <c r="E648" s="1">
        <v>44120</v>
      </c>
      <c r="F648" s="1">
        <v>44135</v>
      </c>
      <c r="G648" s="1">
        <v>44126</v>
      </c>
      <c r="H648" s="13">
        <f>Orders[[#This Row],[DeliveryDate]]-Orders[[#This Row],[OrderDate]]</f>
        <v>6</v>
      </c>
      <c r="I648" t="s">
        <v>3</v>
      </c>
      <c r="J648" t="str">
        <f>_xlfn.XLOOKUP(Orders[[#This Row],[_SalesRepID]],'Sales team'!A:A,'Sales team'!B:B)</f>
        <v>Roger Alexander</v>
      </c>
      <c r="K648">
        <v>15</v>
      </c>
      <c r="L648">
        <v>22</v>
      </c>
      <c r="M648">
        <v>79</v>
      </c>
      <c r="N648" t="str">
        <f>_xlfn.XLOOKUP(Orders[[#This Row],[_ProductID]],Products!A:A,Products!C:C)</f>
        <v>Furniture</v>
      </c>
      <c r="O648">
        <v>20</v>
      </c>
      <c r="P648">
        <v>0.05</v>
      </c>
      <c r="Q648" s="2">
        <v>5889.3</v>
      </c>
      <c r="R648" s="2">
        <v>4711.4400000000005</v>
      </c>
      <c r="S648" s="2">
        <v>44758.68</v>
      </c>
      <c r="T648" s="2">
        <v>7067.1599999999962</v>
      </c>
    </row>
    <row r="649" spans="1:20" x14ac:dyDescent="0.25">
      <c r="A649" t="s">
        <v>7356</v>
      </c>
      <c r="B649" t="s">
        <v>5</v>
      </c>
      <c r="C649" t="s">
        <v>13</v>
      </c>
      <c r="D649" s="1">
        <v>44000</v>
      </c>
      <c r="E649" s="1">
        <v>44120</v>
      </c>
      <c r="F649" s="1">
        <v>44139</v>
      </c>
      <c r="G649" s="1">
        <v>44127</v>
      </c>
      <c r="H649" s="13">
        <f>Orders[[#This Row],[DeliveryDate]]-Orders[[#This Row],[OrderDate]]</f>
        <v>7</v>
      </c>
      <c r="I649" t="s">
        <v>3</v>
      </c>
      <c r="J649" t="str">
        <f>_xlfn.XLOOKUP(Orders[[#This Row],[_SalesRepID]],'Sales team'!A:A,'Sales team'!B:B)</f>
        <v>Shawn Wallace</v>
      </c>
      <c r="K649">
        <v>18</v>
      </c>
      <c r="L649">
        <v>9</v>
      </c>
      <c r="M649">
        <v>317</v>
      </c>
      <c r="N649" t="str">
        <f>_xlfn.XLOOKUP(Orders[[#This Row],[_ProductID]],Products!A:A,Products!C:C)</f>
        <v>Home décor</v>
      </c>
      <c r="O649">
        <v>33</v>
      </c>
      <c r="P649">
        <v>0.05</v>
      </c>
      <c r="Q649" s="2">
        <v>1045.2</v>
      </c>
      <c r="R649" s="2">
        <v>846.61200000000008</v>
      </c>
      <c r="S649" s="2">
        <v>3971.7599999999998</v>
      </c>
      <c r="T649" s="2">
        <v>585.31199999999944</v>
      </c>
    </row>
    <row r="650" spans="1:20" x14ac:dyDescent="0.25">
      <c r="A650" t="s">
        <v>7357</v>
      </c>
      <c r="B650" t="s">
        <v>1</v>
      </c>
      <c r="C650" t="s">
        <v>15</v>
      </c>
      <c r="D650" s="1">
        <v>44000</v>
      </c>
      <c r="E650" s="1">
        <v>44120</v>
      </c>
      <c r="F650" s="1">
        <v>44127</v>
      </c>
      <c r="G650" s="1">
        <v>44130</v>
      </c>
      <c r="H650" s="13">
        <f>Orders[[#This Row],[DeliveryDate]]-Orders[[#This Row],[OrderDate]]</f>
        <v>10</v>
      </c>
      <c r="I650" t="s">
        <v>3</v>
      </c>
      <c r="J650" t="str">
        <f>_xlfn.XLOOKUP(Orders[[#This Row],[_SalesRepID]],'Sales team'!A:A,'Sales team'!B:B)</f>
        <v>Jerry Green</v>
      </c>
      <c r="K650">
        <v>3</v>
      </c>
      <c r="L650">
        <v>15</v>
      </c>
      <c r="M650">
        <v>15</v>
      </c>
      <c r="N650" t="str">
        <f>_xlfn.XLOOKUP(Orders[[#This Row],[_ProductID]],Products!A:A,Products!C:C)</f>
        <v>Furniture</v>
      </c>
      <c r="O650">
        <v>42</v>
      </c>
      <c r="P650">
        <v>7.4999999999999997E-2</v>
      </c>
      <c r="Q650" s="2">
        <v>5071.9000000000005</v>
      </c>
      <c r="R650" s="2">
        <v>4311.1150000000007</v>
      </c>
      <c r="S650" s="2">
        <v>4691.5075000000006</v>
      </c>
      <c r="T650" s="2">
        <v>380.39249999999993</v>
      </c>
    </row>
    <row r="651" spans="1:20" x14ac:dyDescent="0.25">
      <c r="A651" t="s">
        <v>7358</v>
      </c>
      <c r="B651" t="s">
        <v>5</v>
      </c>
      <c r="C651" t="s">
        <v>2</v>
      </c>
      <c r="D651" s="1">
        <v>44000</v>
      </c>
      <c r="E651" s="1">
        <v>44120</v>
      </c>
      <c r="F651" s="1">
        <v>44128</v>
      </c>
      <c r="G651" s="1">
        <v>44137</v>
      </c>
      <c r="H651" s="13">
        <f>Orders[[#This Row],[DeliveryDate]]-Orders[[#This Row],[OrderDate]]</f>
        <v>17</v>
      </c>
      <c r="I651" t="s">
        <v>3</v>
      </c>
      <c r="J651" t="str">
        <f>_xlfn.XLOOKUP(Orders[[#This Row],[_SalesRepID]],'Sales team'!A:A,'Sales team'!B:B)</f>
        <v>Shawn Wallace</v>
      </c>
      <c r="K651">
        <v>18</v>
      </c>
      <c r="L651">
        <v>48</v>
      </c>
      <c r="M651">
        <v>207</v>
      </c>
      <c r="N651" t="str">
        <f>_xlfn.XLOOKUP(Orders[[#This Row],[_ProductID]],Products!A:A,Products!C:C)</f>
        <v>Electronics</v>
      </c>
      <c r="O651">
        <v>47</v>
      </c>
      <c r="P651">
        <v>0.15</v>
      </c>
      <c r="Q651" s="2">
        <v>2358.4</v>
      </c>
      <c r="R651" s="2">
        <v>1815.9680000000001</v>
      </c>
      <c r="S651" s="2">
        <v>8018.56</v>
      </c>
      <c r="T651" s="2">
        <v>754.6880000000001</v>
      </c>
    </row>
    <row r="652" spans="1:20" x14ac:dyDescent="0.25">
      <c r="A652" t="s">
        <v>7339</v>
      </c>
      <c r="B652" t="s">
        <v>5</v>
      </c>
      <c r="C652" t="s">
        <v>15</v>
      </c>
      <c r="D652" s="1">
        <v>44000</v>
      </c>
      <c r="E652" s="1">
        <v>44119</v>
      </c>
      <c r="F652" s="1">
        <v>44126</v>
      </c>
      <c r="G652" s="1">
        <v>44124</v>
      </c>
      <c r="H652" s="13">
        <f>Orders[[#This Row],[DeliveryDate]]-Orders[[#This Row],[OrderDate]]</f>
        <v>5</v>
      </c>
      <c r="I652" t="s">
        <v>3</v>
      </c>
      <c r="J652" t="str">
        <f>_xlfn.XLOOKUP(Orders[[#This Row],[_SalesRepID]],'Sales team'!A:A,'Sales team'!B:B)</f>
        <v>Todd Roberts</v>
      </c>
      <c r="K652">
        <v>13</v>
      </c>
      <c r="L652">
        <v>34</v>
      </c>
      <c r="M652">
        <v>11</v>
      </c>
      <c r="N652" t="str">
        <f>_xlfn.XLOOKUP(Orders[[#This Row],[_ProductID]],Products!A:A,Products!C:C)</f>
        <v>Home décor</v>
      </c>
      <c r="O652">
        <v>33</v>
      </c>
      <c r="P652">
        <v>0.05</v>
      </c>
      <c r="Q652" s="2">
        <v>3966.4</v>
      </c>
      <c r="R652" s="2">
        <v>2974.8</v>
      </c>
      <c r="S652" s="2">
        <v>7536.16</v>
      </c>
      <c r="T652" s="2">
        <v>1586.5599999999995</v>
      </c>
    </row>
    <row r="653" spans="1:20" x14ac:dyDescent="0.25">
      <c r="A653" t="s">
        <v>7340</v>
      </c>
      <c r="B653" t="s">
        <v>5</v>
      </c>
      <c r="C653" t="s">
        <v>13</v>
      </c>
      <c r="D653" s="1">
        <v>44000</v>
      </c>
      <c r="E653" s="1">
        <v>44119</v>
      </c>
      <c r="F653" s="1">
        <v>44137</v>
      </c>
      <c r="G653" s="1">
        <v>44130</v>
      </c>
      <c r="H653" s="13">
        <f>Orders[[#This Row],[DeliveryDate]]-Orders[[#This Row],[OrderDate]]</f>
        <v>11</v>
      </c>
      <c r="I653" t="s">
        <v>3</v>
      </c>
      <c r="J653" t="str">
        <f>_xlfn.XLOOKUP(Orders[[#This Row],[_SalesRepID]],'Sales team'!A:A,'Sales team'!B:B)</f>
        <v>Shawn Wallace</v>
      </c>
      <c r="K653">
        <v>18</v>
      </c>
      <c r="L653">
        <v>49</v>
      </c>
      <c r="M653">
        <v>283</v>
      </c>
      <c r="N653" t="str">
        <f>_xlfn.XLOOKUP(Orders[[#This Row],[_ProductID]],Products!A:A,Products!C:C)</f>
        <v>Home décor</v>
      </c>
      <c r="O653">
        <v>29</v>
      </c>
      <c r="P653">
        <v>7.4999999999999997E-2</v>
      </c>
      <c r="Q653" s="2">
        <v>944.7</v>
      </c>
      <c r="R653" s="2">
        <v>651.84299999999996</v>
      </c>
      <c r="S653" s="2">
        <v>2621.5425000000005</v>
      </c>
      <c r="T653" s="2">
        <v>666.01350000000048</v>
      </c>
    </row>
    <row r="654" spans="1:20" x14ac:dyDescent="0.25">
      <c r="A654" t="s">
        <v>7341</v>
      </c>
      <c r="B654" t="s">
        <v>8</v>
      </c>
      <c r="C654" t="s">
        <v>6</v>
      </c>
      <c r="D654" s="1">
        <v>44000</v>
      </c>
      <c r="E654" s="1">
        <v>44119</v>
      </c>
      <c r="F654" s="1">
        <v>44124</v>
      </c>
      <c r="G654" s="1">
        <v>44125</v>
      </c>
      <c r="H654" s="13">
        <f>Orders[[#This Row],[DeliveryDate]]-Orders[[#This Row],[OrderDate]]</f>
        <v>6</v>
      </c>
      <c r="I654" t="s">
        <v>3</v>
      </c>
      <c r="J654" t="str">
        <f>_xlfn.XLOOKUP(Orders[[#This Row],[_SalesRepID]],'Sales team'!A:A,'Sales team'!B:B)</f>
        <v>Samuel Fowler</v>
      </c>
      <c r="K654">
        <v>21</v>
      </c>
      <c r="L654">
        <v>20</v>
      </c>
      <c r="M654">
        <v>95</v>
      </c>
      <c r="N654" t="str">
        <f>_xlfn.XLOOKUP(Orders[[#This Row],[_ProductID]],Products!A:A,Products!C:C)</f>
        <v>Home décor</v>
      </c>
      <c r="O654">
        <v>44</v>
      </c>
      <c r="P654">
        <v>0.15</v>
      </c>
      <c r="Q654" s="2">
        <v>911.2</v>
      </c>
      <c r="R654" s="2">
        <v>537.60799999999995</v>
      </c>
      <c r="S654" s="2">
        <v>774.52</v>
      </c>
      <c r="T654" s="2">
        <v>236.91200000000003</v>
      </c>
    </row>
    <row r="655" spans="1:20" x14ac:dyDescent="0.25">
      <c r="A655" t="s">
        <v>7342</v>
      </c>
      <c r="B655" t="s">
        <v>8</v>
      </c>
      <c r="C655" t="s">
        <v>15</v>
      </c>
      <c r="D655" s="1">
        <v>44000</v>
      </c>
      <c r="E655" s="1">
        <v>44119</v>
      </c>
      <c r="F655" s="1">
        <v>44121</v>
      </c>
      <c r="G655" s="1">
        <v>44131</v>
      </c>
      <c r="H655" s="13">
        <f>Orders[[#This Row],[DeliveryDate]]-Orders[[#This Row],[OrderDate]]</f>
        <v>12</v>
      </c>
      <c r="I655" t="s">
        <v>3</v>
      </c>
      <c r="J655" t="str">
        <f>_xlfn.XLOOKUP(Orders[[#This Row],[_SalesRepID]],'Sales team'!A:A,'Sales team'!B:B)</f>
        <v>Joe Price</v>
      </c>
      <c r="K655">
        <v>22</v>
      </c>
      <c r="L655">
        <v>9</v>
      </c>
      <c r="M655">
        <v>39</v>
      </c>
      <c r="N655" t="str">
        <f>_xlfn.XLOOKUP(Orders[[#This Row],[_ProductID]],Products!A:A,Products!C:C)</f>
        <v>Furniture</v>
      </c>
      <c r="O655">
        <v>22</v>
      </c>
      <c r="P655">
        <v>0.1</v>
      </c>
      <c r="Q655" s="2">
        <v>2519.2000000000003</v>
      </c>
      <c r="R655" s="2">
        <v>1662.6720000000003</v>
      </c>
      <c r="S655" s="2">
        <v>6801.84</v>
      </c>
      <c r="T655" s="2">
        <v>1813.8239999999996</v>
      </c>
    </row>
    <row r="656" spans="1:20" x14ac:dyDescent="0.25">
      <c r="A656" t="s">
        <v>7343</v>
      </c>
      <c r="B656" t="s">
        <v>8</v>
      </c>
      <c r="C656" t="s">
        <v>6</v>
      </c>
      <c r="D656" s="1">
        <v>44000</v>
      </c>
      <c r="E656" s="1">
        <v>44119</v>
      </c>
      <c r="F656" s="1">
        <v>44122</v>
      </c>
      <c r="G656" s="1">
        <v>44134</v>
      </c>
      <c r="H656" s="13">
        <f>Orders[[#This Row],[DeliveryDate]]-Orders[[#This Row],[OrderDate]]</f>
        <v>15</v>
      </c>
      <c r="I656" t="s">
        <v>3</v>
      </c>
      <c r="J656" t="str">
        <f>_xlfn.XLOOKUP(Orders[[#This Row],[_SalesRepID]],'Sales team'!A:A,'Sales team'!B:B)</f>
        <v>Patrick Graham</v>
      </c>
      <c r="K656">
        <v>25</v>
      </c>
      <c r="L656">
        <v>43</v>
      </c>
      <c r="M656">
        <v>118</v>
      </c>
      <c r="N656" t="str">
        <f>_xlfn.XLOOKUP(Orders[[#This Row],[_ProductID]],Products!A:A,Products!C:C)</f>
        <v>Furniture</v>
      </c>
      <c r="O656">
        <v>19</v>
      </c>
      <c r="P656">
        <v>0.05</v>
      </c>
      <c r="Q656" s="2">
        <v>241.20000000000002</v>
      </c>
      <c r="R656" s="2">
        <v>154.36800000000002</v>
      </c>
      <c r="S656" s="2">
        <v>687.42</v>
      </c>
      <c r="T656" s="2">
        <v>224.31599999999992</v>
      </c>
    </row>
    <row r="657" spans="1:20" x14ac:dyDescent="0.25">
      <c r="A657" t="s">
        <v>7344</v>
      </c>
      <c r="B657" t="s">
        <v>5</v>
      </c>
      <c r="C657" t="s">
        <v>6</v>
      </c>
      <c r="D657" s="1">
        <v>44000</v>
      </c>
      <c r="E657" s="1">
        <v>44119</v>
      </c>
      <c r="F657" s="1">
        <v>44130</v>
      </c>
      <c r="G657" s="1">
        <v>44140</v>
      </c>
      <c r="H657" s="13">
        <f>Orders[[#This Row],[DeliveryDate]]-Orders[[#This Row],[OrderDate]]</f>
        <v>21</v>
      </c>
      <c r="I657" t="s">
        <v>3</v>
      </c>
      <c r="J657" t="str">
        <f>_xlfn.XLOOKUP(Orders[[#This Row],[_SalesRepID]],'Sales team'!A:A,'Sales team'!B:B)</f>
        <v>Roger Alexander</v>
      </c>
      <c r="K657">
        <v>15</v>
      </c>
      <c r="L657">
        <v>10</v>
      </c>
      <c r="M657">
        <v>122</v>
      </c>
      <c r="N657" t="str">
        <f>_xlfn.XLOOKUP(Orders[[#This Row],[_ProductID]],Products!A:A,Products!C:C)</f>
        <v>Electronics</v>
      </c>
      <c r="O657">
        <v>6</v>
      </c>
      <c r="P657">
        <v>0.15</v>
      </c>
      <c r="Q657" s="2">
        <v>1768.8</v>
      </c>
      <c r="R657" s="2">
        <v>1238.1599999999999</v>
      </c>
      <c r="S657" s="2">
        <v>6013.92</v>
      </c>
      <c r="T657" s="2">
        <v>1061.2800000000007</v>
      </c>
    </row>
    <row r="658" spans="1:20" x14ac:dyDescent="0.25">
      <c r="A658" t="s">
        <v>7345</v>
      </c>
      <c r="B658" t="s">
        <v>8</v>
      </c>
      <c r="C658" t="s">
        <v>6</v>
      </c>
      <c r="D658" s="1">
        <v>44000</v>
      </c>
      <c r="E658" s="1">
        <v>44119</v>
      </c>
      <c r="F658" s="1">
        <v>44137</v>
      </c>
      <c r="G658" s="1">
        <v>44138</v>
      </c>
      <c r="H658" s="13">
        <f>Orders[[#This Row],[DeliveryDate]]-Orders[[#This Row],[OrderDate]]</f>
        <v>19</v>
      </c>
      <c r="I658" t="s">
        <v>3</v>
      </c>
      <c r="J658" t="str">
        <f>_xlfn.XLOOKUP(Orders[[#This Row],[_SalesRepID]],'Sales team'!A:A,'Sales team'!B:B)</f>
        <v>Joe Price</v>
      </c>
      <c r="K658">
        <v>22</v>
      </c>
      <c r="L658">
        <v>39</v>
      </c>
      <c r="M658">
        <v>188</v>
      </c>
      <c r="N658" t="str">
        <f>_xlfn.XLOOKUP(Orders[[#This Row],[_ProductID]],Products!A:A,Products!C:C)</f>
        <v>Home décor</v>
      </c>
      <c r="O658">
        <v>33</v>
      </c>
      <c r="P658">
        <v>7.4999999999999997E-2</v>
      </c>
      <c r="Q658" s="2">
        <v>1118.9000000000001</v>
      </c>
      <c r="R658" s="2">
        <v>839.17500000000007</v>
      </c>
      <c r="S658" s="2">
        <v>1034.9825000000001</v>
      </c>
      <c r="T658" s="2">
        <v>195.8075</v>
      </c>
    </row>
    <row r="659" spans="1:20" x14ac:dyDescent="0.25">
      <c r="A659" t="s">
        <v>7346</v>
      </c>
      <c r="B659" t="s">
        <v>5</v>
      </c>
      <c r="C659" t="s">
        <v>13</v>
      </c>
      <c r="D659" s="1">
        <v>44000</v>
      </c>
      <c r="E659" s="1">
        <v>44119</v>
      </c>
      <c r="F659" s="1">
        <v>44146</v>
      </c>
      <c r="G659" s="1">
        <v>44134</v>
      </c>
      <c r="H659" s="13">
        <f>Orders[[#This Row],[DeliveryDate]]-Orders[[#This Row],[OrderDate]]</f>
        <v>15</v>
      </c>
      <c r="I659" t="s">
        <v>3</v>
      </c>
      <c r="J659" t="str">
        <f>_xlfn.XLOOKUP(Orders[[#This Row],[_SalesRepID]],'Sales team'!A:A,'Sales team'!B:B)</f>
        <v>Roger Alexander</v>
      </c>
      <c r="K659">
        <v>15</v>
      </c>
      <c r="L659">
        <v>6</v>
      </c>
      <c r="M659">
        <v>284</v>
      </c>
      <c r="N659" t="str">
        <f>_xlfn.XLOOKUP(Orders[[#This Row],[_ProductID]],Products!A:A,Products!C:C)</f>
        <v>Home décor</v>
      </c>
      <c r="O659">
        <v>23</v>
      </c>
      <c r="P659">
        <v>0.15</v>
      </c>
      <c r="Q659" s="2">
        <v>1232.8</v>
      </c>
      <c r="R659" s="2">
        <v>813.64800000000002</v>
      </c>
      <c r="S659" s="2">
        <v>3143.6399999999994</v>
      </c>
      <c r="T659" s="2">
        <v>702.69599999999946</v>
      </c>
    </row>
    <row r="660" spans="1:20" x14ac:dyDescent="0.25">
      <c r="A660" t="s">
        <v>7347</v>
      </c>
      <c r="B660" t="s">
        <v>5</v>
      </c>
      <c r="C660" t="s">
        <v>6</v>
      </c>
      <c r="D660" s="1">
        <v>44000</v>
      </c>
      <c r="E660" s="1">
        <v>44119</v>
      </c>
      <c r="F660" s="1">
        <v>44135</v>
      </c>
      <c r="G660" s="1">
        <v>44127</v>
      </c>
      <c r="H660" s="13">
        <f>Orders[[#This Row],[DeliveryDate]]-Orders[[#This Row],[OrderDate]]</f>
        <v>8</v>
      </c>
      <c r="I660" t="s">
        <v>3</v>
      </c>
      <c r="J660" t="str">
        <f>_xlfn.XLOOKUP(Orders[[#This Row],[_SalesRepID]],'Sales team'!A:A,'Sales team'!B:B)</f>
        <v>Todd Roberts</v>
      </c>
      <c r="K660">
        <v>13</v>
      </c>
      <c r="L660">
        <v>8</v>
      </c>
      <c r="M660">
        <v>100</v>
      </c>
      <c r="N660" t="str">
        <f>_xlfn.XLOOKUP(Orders[[#This Row],[_ProductID]],Products!A:A,Products!C:C)</f>
        <v>Home décor</v>
      </c>
      <c r="O660">
        <v>29</v>
      </c>
      <c r="P660">
        <v>7.4999999999999997E-2</v>
      </c>
      <c r="Q660" s="2">
        <v>3819</v>
      </c>
      <c r="R660" s="2">
        <v>2902.44</v>
      </c>
      <c r="S660" s="2">
        <v>21195.45</v>
      </c>
      <c r="T660" s="2">
        <v>3780.8100000000013</v>
      </c>
    </row>
    <row r="661" spans="1:20" x14ac:dyDescent="0.25">
      <c r="A661" t="s">
        <v>7348</v>
      </c>
      <c r="B661" t="s">
        <v>8</v>
      </c>
      <c r="C661" t="s">
        <v>13</v>
      </c>
      <c r="D661" s="1">
        <v>44000</v>
      </c>
      <c r="E661" s="1">
        <v>44119</v>
      </c>
      <c r="F661" s="1">
        <v>44130</v>
      </c>
      <c r="G661" s="1">
        <v>44126</v>
      </c>
      <c r="H661" s="13">
        <f>Orders[[#This Row],[DeliveryDate]]-Orders[[#This Row],[OrderDate]]</f>
        <v>7</v>
      </c>
      <c r="I661" t="s">
        <v>3</v>
      </c>
      <c r="J661" t="str">
        <f>_xlfn.XLOOKUP(Orders[[#This Row],[_SalesRepID]],'Sales team'!A:A,'Sales team'!B:B)</f>
        <v>Roy Rice</v>
      </c>
      <c r="K661">
        <v>24</v>
      </c>
      <c r="L661">
        <v>10</v>
      </c>
      <c r="M661">
        <v>315</v>
      </c>
      <c r="N661" t="str">
        <f>_xlfn.XLOOKUP(Orders[[#This Row],[_ProductID]],Products!A:A,Products!C:C)</f>
        <v>Home décor</v>
      </c>
      <c r="O661">
        <v>43</v>
      </c>
      <c r="P661">
        <v>0.05</v>
      </c>
      <c r="Q661" s="2">
        <v>3919.5</v>
      </c>
      <c r="R661" s="2">
        <v>2508.48</v>
      </c>
      <c r="S661" s="2">
        <v>22341.149999999998</v>
      </c>
      <c r="T661" s="2">
        <v>7290.2699999999968</v>
      </c>
    </row>
    <row r="662" spans="1:20" x14ac:dyDescent="0.25">
      <c r="A662" t="s">
        <v>7349</v>
      </c>
      <c r="B662" t="s">
        <v>10</v>
      </c>
      <c r="C662" t="s">
        <v>15</v>
      </c>
      <c r="D662" s="1">
        <v>44000</v>
      </c>
      <c r="E662" s="1">
        <v>44119</v>
      </c>
      <c r="F662" s="1">
        <v>44129</v>
      </c>
      <c r="G662" s="1">
        <v>44127</v>
      </c>
      <c r="H662" s="13">
        <f>Orders[[#This Row],[DeliveryDate]]-Orders[[#This Row],[OrderDate]]</f>
        <v>8</v>
      </c>
      <c r="I662" t="s">
        <v>3</v>
      </c>
      <c r="J662" t="str">
        <f>_xlfn.XLOOKUP(Orders[[#This Row],[_SalesRepID]],'Sales team'!A:A,'Sales team'!B:B)</f>
        <v>Shawn Torres</v>
      </c>
      <c r="K662">
        <v>27</v>
      </c>
      <c r="L662">
        <v>9</v>
      </c>
      <c r="M662">
        <v>17</v>
      </c>
      <c r="N662" t="str">
        <f>_xlfn.XLOOKUP(Orders[[#This Row],[_ProductID]],Products!A:A,Products!C:C)</f>
        <v>Furniture</v>
      </c>
      <c r="O662">
        <v>22</v>
      </c>
      <c r="P662">
        <v>0.2</v>
      </c>
      <c r="Q662" s="2">
        <v>3028.4</v>
      </c>
      <c r="R662" s="2">
        <v>1907.8920000000001</v>
      </c>
      <c r="S662" s="2">
        <v>4845.4400000000005</v>
      </c>
      <c r="T662" s="2">
        <v>1029.6560000000004</v>
      </c>
    </row>
    <row r="663" spans="1:20" x14ac:dyDescent="0.25">
      <c r="A663" t="s">
        <v>7350</v>
      </c>
      <c r="B663" t="s">
        <v>8</v>
      </c>
      <c r="C663" t="s">
        <v>15</v>
      </c>
      <c r="D663" s="1">
        <v>44000</v>
      </c>
      <c r="E663" s="1">
        <v>44119</v>
      </c>
      <c r="F663" s="1">
        <v>44141</v>
      </c>
      <c r="G663" s="1">
        <v>44137</v>
      </c>
      <c r="H663" s="13">
        <f>Orders[[#This Row],[DeliveryDate]]-Orders[[#This Row],[OrderDate]]</f>
        <v>18</v>
      </c>
      <c r="I663" t="s">
        <v>3</v>
      </c>
      <c r="J663" t="str">
        <f>_xlfn.XLOOKUP(Orders[[#This Row],[_SalesRepID]],'Sales team'!A:A,'Sales team'!B:B)</f>
        <v>Patrick Graham</v>
      </c>
      <c r="K663">
        <v>25</v>
      </c>
      <c r="L663">
        <v>48</v>
      </c>
      <c r="M663">
        <v>27</v>
      </c>
      <c r="N663" t="str">
        <f>_xlfn.XLOOKUP(Orders[[#This Row],[_ProductID]],Products!A:A,Products!C:C)</f>
        <v>Kitchen &amp; Dining</v>
      </c>
      <c r="O663">
        <v>8</v>
      </c>
      <c r="P663">
        <v>0.3</v>
      </c>
      <c r="Q663" s="2">
        <v>227.8</v>
      </c>
      <c r="R663" s="2">
        <v>157.18199999999999</v>
      </c>
      <c r="S663" s="2">
        <v>159.46</v>
      </c>
      <c r="T663" s="2">
        <v>2.27800000000002</v>
      </c>
    </row>
    <row r="664" spans="1:20" x14ac:dyDescent="0.25">
      <c r="A664" t="s">
        <v>7351</v>
      </c>
      <c r="B664" t="s">
        <v>10</v>
      </c>
      <c r="C664" t="s">
        <v>25</v>
      </c>
      <c r="D664" s="1">
        <v>44000</v>
      </c>
      <c r="E664" s="1">
        <v>44119</v>
      </c>
      <c r="F664" s="1">
        <v>44142</v>
      </c>
      <c r="G664" s="1">
        <v>44137</v>
      </c>
      <c r="H664" s="13">
        <f>Orders[[#This Row],[DeliveryDate]]-Orders[[#This Row],[OrderDate]]</f>
        <v>18</v>
      </c>
      <c r="I664" t="s">
        <v>3</v>
      </c>
      <c r="J664" t="str">
        <f>_xlfn.XLOOKUP(Orders[[#This Row],[_SalesRepID]],'Sales team'!A:A,'Sales team'!B:B)</f>
        <v>Shawn Torres</v>
      </c>
      <c r="K664">
        <v>27</v>
      </c>
      <c r="L664">
        <v>37</v>
      </c>
      <c r="M664">
        <v>336</v>
      </c>
      <c r="N664" t="str">
        <f>_xlfn.XLOOKUP(Orders[[#This Row],[_ProductID]],Products!A:A,Products!C:C)</f>
        <v>Home décor</v>
      </c>
      <c r="O664">
        <v>43</v>
      </c>
      <c r="P664">
        <v>0.05</v>
      </c>
      <c r="Q664" s="2">
        <v>1882.7</v>
      </c>
      <c r="R664" s="2">
        <v>1581.4680000000001</v>
      </c>
      <c r="S664" s="2">
        <v>14308.52</v>
      </c>
      <c r="T664" s="2">
        <v>1656.7759999999998</v>
      </c>
    </row>
    <row r="665" spans="1:20" x14ac:dyDescent="0.25">
      <c r="A665" t="s">
        <v>7333</v>
      </c>
      <c r="B665" t="s">
        <v>1</v>
      </c>
      <c r="C665" t="s">
        <v>15</v>
      </c>
      <c r="D665" s="1">
        <v>44000</v>
      </c>
      <c r="E665" s="1">
        <v>44118</v>
      </c>
      <c r="F665" s="1">
        <v>44131</v>
      </c>
      <c r="G665" s="1">
        <v>44138</v>
      </c>
      <c r="H665" s="13">
        <f>Orders[[#This Row],[DeliveryDate]]-Orders[[#This Row],[OrderDate]]</f>
        <v>20</v>
      </c>
      <c r="I665" t="s">
        <v>3</v>
      </c>
      <c r="J665" t="str">
        <f>_xlfn.XLOOKUP(Orders[[#This Row],[_SalesRepID]],'Sales team'!A:A,'Sales team'!B:B)</f>
        <v>Stephen Payne</v>
      </c>
      <c r="K665">
        <v>5</v>
      </c>
      <c r="L665">
        <v>49</v>
      </c>
      <c r="M665">
        <v>17</v>
      </c>
      <c r="N665" t="str">
        <f>_xlfn.XLOOKUP(Orders[[#This Row],[_ProductID]],Products!A:A,Products!C:C)</f>
        <v>Furniture</v>
      </c>
      <c r="O665">
        <v>34</v>
      </c>
      <c r="P665">
        <v>0.15</v>
      </c>
      <c r="Q665" s="2">
        <v>857.6</v>
      </c>
      <c r="R665" s="2">
        <v>445.95200000000006</v>
      </c>
      <c r="S665" s="2">
        <v>2186.88</v>
      </c>
      <c r="T665" s="2">
        <v>849.02399999999989</v>
      </c>
    </row>
    <row r="666" spans="1:20" x14ac:dyDescent="0.25">
      <c r="A666" t="s">
        <v>7334</v>
      </c>
      <c r="B666" t="s">
        <v>5</v>
      </c>
      <c r="C666" t="s">
        <v>15</v>
      </c>
      <c r="D666" s="1">
        <v>44000</v>
      </c>
      <c r="E666" s="1">
        <v>44118</v>
      </c>
      <c r="F666" s="1">
        <v>44123</v>
      </c>
      <c r="G666" s="1">
        <v>44126</v>
      </c>
      <c r="H666" s="13">
        <f>Orders[[#This Row],[DeliveryDate]]-Orders[[#This Row],[OrderDate]]</f>
        <v>8</v>
      </c>
      <c r="I666" t="s">
        <v>3</v>
      </c>
      <c r="J666" t="str">
        <f>_xlfn.XLOOKUP(Orders[[#This Row],[_SalesRepID]],'Sales team'!A:A,'Sales team'!B:B)</f>
        <v>Anthony Torres</v>
      </c>
      <c r="K666">
        <v>20</v>
      </c>
      <c r="L666">
        <v>6</v>
      </c>
      <c r="M666">
        <v>16</v>
      </c>
      <c r="N666" t="str">
        <f>_xlfn.XLOOKUP(Orders[[#This Row],[_ProductID]],Products!A:A,Products!C:C)</f>
        <v>Kitchen &amp; Dining</v>
      </c>
      <c r="O666">
        <v>8</v>
      </c>
      <c r="P666">
        <v>0.1</v>
      </c>
      <c r="Q666" s="2">
        <v>730.30000000000007</v>
      </c>
      <c r="R666" s="2">
        <v>496.6040000000001</v>
      </c>
      <c r="S666" s="2">
        <v>5258.1600000000008</v>
      </c>
      <c r="T666" s="2">
        <v>1285.328</v>
      </c>
    </row>
    <row r="667" spans="1:20" x14ac:dyDescent="0.25">
      <c r="A667" t="s">
        <v>7335</v>
      </c>
      <c r="B667" t="s">
        <v>10</v>
      </c>
      <c r="C667" t="s">
        <v>15</v>
      </c>
      <c r="D667" s="1">
        <v>44000</v>
      </c>
      <c r="E667" s="1">
        <v>44118</v>
      </c>
      <c r="F667" s="1">
        <v>44142</v>
      </c>
      <c r="G667" s="1">
        <v>44125</v>
      </c>
      <c r="H667" s="13">
        <f>Orders[[#This Row],[DeliveryDate]]-Orders[[#This Row],[OrderDate]]</f>
        <v>7</v>
      </c>
      <c r="I667" t="s">
        <v>3</v>
      </c>
      <c r="J667" t="str">
        <f>_xlfn.XLOOKUP(Orders[[#This Row],[_SalesRepID]],'Sales team'!A:A,'Sales team'!B:B)</f>
        <v>Carlos Miller</v>
      </c>
      <c r="K667">
        <v>28</v>
      </c>
      <c r="L667">
        <v>28</v>
      </c>
      <c r="M667">
        <v>33</v>
      </c>
      <c r="N667" t="str">
        <f>_xlfn.XLOOKUP(Orders[[#This Row],[_ProductID]],Products!A:A,Products!C:C)</f>
        <v>Home décor</v>
      </c>
      <c r="O667">
        <v>33</v>
      </c>
      <c r="P667">
        <v>7.4999999999999997E-2</v>
      </c>
      <c r="Q667" s="2">
        <v>1902.8</v>
      </c>
      <c r="R667" s="2">
        <v>1065.568</v>
      </c>
      <c r="S667" s="2">
        <v>1760.0900000000001</v>
      </c>
      <c r="T667" s="2">
        <v>694.52200000000016</v>
      </c>
    </row>
    <row r="668" spans="1:20" x14ac:dyDescent="0.25">
      <c r="A668" t="s">
        <v>7336</v>
      </c>
      <c r="B668" t="s">
        <v>1</v>
      </c>
      <c r="C668" t="s">
        <v>13</v>
      </c>
      <c r="D668" s="1">
        <v>44000</v>
      </c>
      <c r="E668" s="1">
        <v>44118</v>
      </c>
      <c r="F668" s="1">
        <v>44127</v>
      </c>
      <c r="G668" s="1">
        <v>44124</v>
      </c>
      <c r="H668" s="13">
        <f>Orders[[#This Row],[DeliveryDate]]-Orders[[#This Row],[OrderDate]]</f>
        <v>6</v>
      </c>
      <c r="I668" t="s">
        <v>3</v>
      </c>
      <c r="J668" t="str">
        <f>_xlfn.XLOOKUP(Orders[[#This Row],[_SalesRepID]],'Sales team'!A:A,'Sales team'!B:B)</f>
        <v>Stephen Payne</v>
      </c>
      <c r="K668">
        <v>5</v>
      </c>
      <c r="L668">
        <v>1</v>
      </c>
      <c r="M668">
        <v>286</v>
      </c>
      <c r="N668" t="str">
        <f>_xlfn.XLOOKUP(Orders[[#This Row],[_ProductID]],Products!A:A,Products!C:C)</f>
        <v>Home décor</v>
      </c>
      <c r="O668">
        <v>31</v>
      </c>
      <c r="P668">
        <v>0.2</v>
      </c>
      <c r="Q668" s="2">
        <v>2994.9</v>
      </c>
      <c r="R668" s="2">
        <v>2455.8179999999998</v>
      </c>
      <c r="S668" s="2">
        <v>9583.68</v>
      </c>
      <c r="T668" s="2">
        <v>-239.59199999999873</v>
      </c>
    </row>
    <row r="669" spans="1:20" x14ac:dyDescent="0.25">
      <c r="A669" t="s">
        <v>7337</v>
      </c>
      <c r="B669" t="s">
        <v>1</v>
      </c>
      <c r="C669" t="s">
        <v>6</v>
      </c>
      <c r="D669" s="1">
        <v>44000</v>
      </c>
      <c r="E669" s="1">
        <v>44118</v>
      </c>
      <c r="F669" s="1">
        <v>44127</v>
      </c>
      <c r="G669" s="1">
        <v>44124</v>
      </c>
      <c r="H669" s="13">
        <f>Orders[[#This Row],[DeliveryDate]]-Orders[[#This Row],[OrderDate]]</f>
        <v>6</v>
      </c>
      <c r="I669" t="s">
        <v>3</v>
      </c>
      <c r="J669" t="str">
        <f>_xlfn.XLOOKUP(Orders[[#This Row],[_SalesRepID]],'Sales team'!A:A,'Sales team'!B:B)</f>
        <v>Shawn Cook</v>
      </c>
      <c r="K669">
        <v>7</v>
      </c>
      <c r="L669">
        <v>47</v>
      </c>
      <c r="M669">
        <v>149</v>
      </c>
      <c r="N669" t="str">
        <f>_xlfn.XLOOKUP(Orders[[#This Row],[_ProductID]],Products!A:A,Products!C:C)</f>
        <v>Home décor</v>
      </c>
      <c r="O669">
        <v>24</v>
      </c>
      <c r="P669">
        <v>7.4999999999999997E-2</v>
      </c>
      <c r="Q669" s="2">
        <v>3986.5</v>
      </c>
      <c r="R669" s="2">
        <v>2072.98</v>
      </c>
      <c r="S669" s="2">
        <v>29500.100000000002</v>
      </c>
      <c r="T669" s="2">
        <v>12916.260000000002</v>
      </c>
    </row>
    <row r="670" spans="1:20" x14ac:dyDescent="0.25">
      <c r="A670" t="s">
        <v>7338</v>
      </c>
      <c r="B670" t="s">
        <v>1</v>
      </c>
      <c r="C670" t="s">
        <v>13</v>
      </c>
      <c r="D670" s="1">
        <v>44000</v>
      </c>
      <c r="E670" s="1">
        <v>44118</v>
      </c>
      <c r="F670" s="1">
        <v>44120</v>
      </c>
      <c r="G670" s="1">
        <v>44126</v>
      </c>
      <c r="H670" s="13">
        <f>Orders[[#This Row],[DeliveryDate]]-Orders[[#This Row],[OrderDate]]</f>
        <v>8</v>
      </c>
      <c r="I670" t="s">
        <v>3</v>
      </c>
      <c r="J670" t="str">
        <f>_xlfn.XLOOKUP(Orders[[#This Row],[_SalesRepID]],'Sales team'!A:A,'Sales team'!B:B)</f>
        <v>Jonathan Hawkins</v>
      </c>
      <c r="K670">
        <v>10</v>
      </c>
      <c r="L670">
        <v>9</v>
      </c>
      <c r="M670">
        <v>327</v>
      </c>
      <c r="N670" t="str">
        <f>_xlfn.XLOOKUP(Orders[[#This Row],[_ProductID]],Products!A:A,Products!C:C)</f>
        <v>Electronics</v>
      </c>
      <c r="O670">
        <v>25</v>
      </c>
      <c r="P670">
        <v>0.4</v>
      </c>
      <c r="Q670" s="2">
        <v>770.5</v>
      </c>
      <c r="R670" s="2">
        <v>562.46500000000003</v>
      </c>
      <c r="S670" s="2">
        <v>924.59999999999991</v>
      </c>
      <c r="T670" s="2">
        <v>-200.33000000000015</v>
      </c>
    </row>
    <row r="671" spans="1:20" x14ac:dyDescent="0.25">
      <c r="A671" t="s">
        <v>7322</v>
      </c>
      <c r="B671" t="s">
        <v>5</v>
      </c>
      <c r="C671" t="s">
        <v>2</v>
      </c>
      <c r="D671" s="1">
        <v>44000</v>
      </c>
      <c r="E671" s="1">
        <v>44117</v>
      </c>
      <c r="F671" s="1">
        <v>44119</v>
      </c>
      <c r="G671" s="1">
        <v>44139</v>
      </c>
      <c r="H671" s="13">
        <f>Orders[[#This Row],[DeliveryDate]]-Orders[[#This Row],[OrderDate]]</f>
        <v>22</v>
      </c>
      <c r="I671" t="s">
        <v>3</v>
      </c>
      <c r="J671" t="str">
        <f>_xlfn.XLOOKUP(Orders[[#This Row],[_SalesRepID]],'Sales team'!A:A,'Sales team'!B:B)</f>
        <v>Todd Roberts</v>
      </c>
      <c r="K671">
        <v>13</v>
      </c>
      <c r="L671">
        <v>30</v>
      </c>
      <c r="M671">
        <v>234</v>
      </c>
      <c r="N671" t="str">
        <f>_xlfn.XLOOKUP(Orders[[#This Row],[_ProductID]],Products!A:A,Products!C:C)</f>
        <v>Home décor</v>
      </c>
      <c r="O671">
        <v>35</v>
      </c>
      <c r="P671">
        <v>0.05</v>
      </c>
      <c r="Q671" s="2">
        <v>2452.2000000000003</v>
      </c>
      <c r="R671" s="2">
        <v>1814.6280000000002</v>
      </c>
      <c r="S671" s="2">
        <v>18636.72</v>
      </c>
      <c r="T671" s="2">
        <v>4119.6959999999999</v>
      </c>
    </row>
    <row r="672" spans="1:20" x14ac:dyDescent="0.25">
      <c r="A672" t="s">
        <v>7323</v>
      </c>
      <c r="B672" t="s">
        <v>5</v>
      </c>
      <c r="C672" t="s">
        <v>25</v>
      </c>
      <c r="D672" s="1">
        <v>44000</v>
      </c>
      <c r="E672" s="1">
        <v>44117</v>
      </c>
      <c r="F672" s="1">
        <v>44145</v>
      </c>
      <c r="G672" s="1">
        <v>44139</v>
      </c>
      <c r="H672" s="13">
        <f>Orders[[#This Row],[DeliveryDate]]-Orders[[#This Row],[OrderDate]]</f>
        <v>22</v>
      </c>
      <c r="I672" t="s">
        <v>3</v>
      </c>
      <c r="J672" t="str">
        <f>_xlfn.XLOOKUP(Orders[[#This Row],[_SalesRepID]],'Sales team'!A:A,'Sales team'!B:B)</f>
        <v>Paul Holmes</v>
      </c>
      <c r="K672">
        <v>14</v>
      </c>
      <c r="L672">
        <v>37</v>
      </c>
      <c r="M672">
        <v>360</v>
      </c>
      <c r="N672" t="str">
        <f>_xlfn.XLOOKUP(Orders[[#This Row],[_ProductID]],Products!A:A,Products!C:C)</f>
        <v>Kitchen &amp; Dining</v>
      </c>
      <c r="O672">
        <v>8</v>
      </c>
      <c r="P672">
        <v>0.15</v>
      </c>
      <c r="Q672" s="2">
        <v>207.70000000000002</v>
      </c>
      <c r="R672" s="2">
        <v>176.54500000000002</v>
      </c>
      <c r="S672" s="2">
        <v>353.09000000000003</v>
      </c>
      <c r="T672" s="2">
        <v>0</v>
      </c>
    </row>
    <row r="673" spans="1:20" x14ac:dyDescent="0.25">
      <c r="A673" t="s">
        <v>7324</v>
      </c>
      <c r="B673" t="s">
        <v>5</v>
      </c>
      <c r="C673" t="s">
        <v>6</v>
      </c>
      <c r="D673" s="1">
        <v>44000</v>
      </c>
      <c r="E673" s="1">
        <v>44117</v>
      </c>
      <c r="F673" s="1">
        <v>44143</v>
      </c>
      <c r="G673" s="1">
        <v>44138</v>
      </c>
      <c r="H673" s="13">
        <f>Orders[[#This Row],[DeliveryDate]]-Orders[[#This Row],[OrderDate]]</f>
        <v>21</v>
      </c>
      <c r="I673" t="s">
        <v>3</v>
      </c>
      <c r="J673" t="str">
        <f>_xlfn.XLOOKUP(Orders[[#This Row],[_SalesRepID]],'Sales team'!A:A,'Sales team'!B:B)</f>
        <v>Shawn Wallace</v>
      </c>
      <c r="K673">
        <v>18</v>
      </c>
      <c r="L673">
        <v>43</v>
      </c>
      <c r="M673">
        <v>124</v>
      </c>
      <c r="N673" t="str">
        <f>_xlfn.XLOOKUP(Orders[[#This Row],[_ProductID]],Products!A:A,Products!C:C)</f>
        <v>Home décor</v>
      </c>
      <c r="O673">
        <v>35</v>
      </c>
      <c r="P673">
        <v>0.1</v>
      </c>
      <c r="Q673" s="2">
        <v>5313.1</v>
      </c>
      <c r="R673" s="2">
        <v>2815.9430000000002</v>
      </c>
      <c r="S673" s="2">
        <v>9563.5800000000017</v>
      </c>
      <c r="T673" s="2">
        <v>3931.6940000000013</v>
      </c>
    </row>
    <row r="674" spans="1:20" x14ac:dyDescent="0.25">
      <c r="A674" t="s">
        <v>7325</v>
      </c>
      <c r="B674" t="s">
        <v>1</v>
      </c>
      <c r="C674" t="s">
        <v>6</v>
      </c>
      <c r="D674" s="1">
        <v>44000</v>
      </c>
      <c r="E674" s="1">
        <v>44117</v>
      </c>
      <c r="F674" s="1">
        <v>44130</v>
      </c>
      <c r="G674" s="1">
        <v>44126</v>
      </c>
      <c r="H674" s="13">
        <f>Orders[[#This Row],[DeliveryDate]]-Orders[[#This Row],[OrderDate]]</f>
        <v>9</v>
      </c>
      <c r="I674" t="s">
        <v>3</v>
      </c>
      <c r="J674" t="str">
        <f>_xlfn.XLOOKUP(Orders[[#This Row],[_SalesRepID]],'Sales team'!A:A,'Sales team'!B:B)</f>
        <v>Jonathan Hawkins</v>
      </c>
      <c r="K674">
        <v>10</v>
      </c>
      <c r="L674">
        <v>28</v>
      </c>
      <c r="M674">
        <v>111</v>
      </c>
      <c r="N674" t="str">
        <f>_xlfn.XLOOKUP(Orders[[#This Row],[_ProductID]],Products!A:A,Products!C:C)</f>
        <v>Home décor</v>
      </c>
      <c r="O674">
        <v>43</v>
      </c>
      <c r="P674">
        <v>0.1</v>
      </c>
      <c r="Q674" s="2">
        <v>1132.3</v>
      </c>
      <c r="R674" s="2">
        <v>826.57899999999995</v>
      </c>
      <c r="S674" s="2">
        <v>5095.3500000000004</v>
      </c>
      <c r="T674" s="2">
        <v>962.45500000000084</v>
      </c>
    </row>
    <row r="675" spans="1:20" x14ac:dyDescent="0.25">
      <c r="A675" t="s">
        <v>7326</v>
      </c>
      <c r="B675" t="s">
        <v>8</v>
      </c>
      <c r="C675" t="s">
        <v>13</v>
      </c>
      <c r="D675" s="1">
        <v>44000</v>
      </c>
      <c r="E675" s="1">
        <v>44117</v>
      </c>
      <c r="F675" s="1">
        <v>44144</v>
      </c>
      <c r="G675" s="1">
        <v>44120</v>
      </c>
      <c r="H675" s="13">
        <f>Orders[[#This Row],[DeliveryDate]]-Orders[[#This Row],[OrderDate]]</f>
        <v>3</v>
      </c>
      <c r="I675" t="s">
        <v>3</v>
      </c>
      <c r="J675" t="str">
        <f>_xlfn.XLOOKUP(Orders[[#This Row],[_SalesRepID]],'Sales team'!A:A,'Sales team'!B:B)</f>
        <v>Roy Rice</v>
      </c>
      <c r="K675">
        <v>24</v>
      </c>
      <c r="L675">
        <v>15</v>
      </c>
      <c r="M675">
        <v>265</v>
      </c>
      <c r="N675" t="str">
        <f>_xlfn.XLOOKUP(Orders[[#This Row],[_ProductID]],Products!A:A,Products!C:C)</f>
        <v>Furniture</v>
      </c>
      <c r="O675">
        <v>20</v>
      </c>
      <c r="P675">
        <v>0.05</v>
      </c>
      <c r="Q675" s="2">
        <v>3953</v>
      </c>
      <c r="R675" s="2">
        <v>1699.79</v>
      </c>
      <c r="S675" s="2">
        <v>11266.05</v>
      </c>
      <c r="T675" s="2">
        <v>6166.6799999999994</v>
      </c>
    </row>
    <row r="676" spans="1:20" x14ac:dyDescent="0.25">
      <c r="A676" t="s">
        <v>7327</v>
      </c>
      <c r="B676" t="s">
        <v>1</v>
      </c>
      <c r="C676" t="s">
        <v>46</v>
      </c>
      <c r="D676" s="1">
        <v>44000</v>
      </c>
      <c r="E676" s="1">
        <v>44117</v>
      </c>
      <c r="F676" s="1">
        <v>44121</v>
      </c>
      <c r="G676" s="1">
        <v>44124</v>
      </c>
      <c r="H676" s="13">
        <f>Orders[[#This Row],[DeliveryDate]]-Orders[[#This Row],[OrderDate]]</f>
        <v>7</v>
      </c>
      <c r="I676" t="s">
        <v>3</v>
      </c>
      <c r="J676" t="str">
        <f>_xlfn.XLOOKUP(Orders[[#This Row],[_SalesRepID]],'Sales team'!A:A,'Sales team'!B:B)</f>
        <v>Adam Hernandez</v>
      </c>
      <c r="K676">
        <v>1</v>
      </c>
      <c r="L676">
        <v>36</v>
      </c>
      <c r="M676">
        <v>80</v>
      </c>
      <c r="N676" t="str">
        <f>_xlfn.XLOOKUP(Orders[[#This Row],[_ProductID]],Products!A:A,Products!C:C)</f>
        <v>Home décor</v>
      </c>
      <c r="O676">
        <v>36</v>
      </c>
      <c r="P676">
        <v>0.05</v>
      </c>
      <c r="Q676" s="2">
        <v>5440.4000000000005</v>
      </c>
      <c r="R676" s="2">
        <v>4461.1280000000006</v>
      </c>
      <c r="S676" s="2">
        <v>10336.76</v>
      </c>
      <c r="T676" s="2">
        <v>1414.503999999999</v>
      </c>
    </row>
    <row r="677" spans="1:20" x14ac:dyDescent="0.25">
      <c r="A677" t="s">
        <v>7328</v>
      </c>
      <c r="B677" t="s">
        <v>1</v>
      </c>
      <c r="C677" t="s">
        <v>6</v>
      </c>
      <c r="D677" s="1">
        <v>44000</v>
      </c>
      <c r="E677" s="1">
        <v>44117</v>
      </c>
      <c r="F677" s="1">
        <v>44139</v>
      </c>
      <c r="G677" s="1">
        <v>44155</v>
      </c>
      <c r="H677" s="13">
        <f>Orders[[#This Row],[DeliveryDate]]-Orders[[#This Row],[OrderDate]]</f>
        <v>38</v>
      </c>
      <c r="I677" t="s">
        <v>3</v>
      </c>
      <c r="J677" t="str">
        <f>_xlfn.XLOOKUP(Orders[[#This Row],[_SalesRepID]],'Sales team'!A:A,'Sales team'!B:B)</f>
        <v>Joshua Bennett</v>
      </c>
      <c r="K677">
        <v>6</v>
      </c>
      <c r="L677">
        <v>46</v>
      </c>
      <c r="M677">
        <v>155</v>
      </c>
      <c r="N677" t="str">
        <f>_xlfn.XLOOKUP(Orders[[#This Row],[_ProductID]],Products!A:A,Products!C:C)</f>
        <v>Kitchen &amp; Dining</v>
      </c>
      <c r="O677">
        <v>13</v>
      </c>
      <c r="P677">
        <v>0.05</v>
      </c>
      <c r="Q677" s="2">
        <v>1011.7</v>
      </c>
      <c r="R677" s="2">
        <v>829.59399999999994</v>
      </c>
      <c r="S677" s="2">
        <v>2883.3450000000003</v>
      </c>
      <c r="T677" s="2">
        <v>394.56300000000056</v>
      </c>
    </row>
    <row r="678" spans="1:20" x14ac:dyDescent="0.25">
      <c r="A678" t="s">
        <v>7329</v>
      </c>
      <c r="B678" t="s">
        <v>1</v>
      </c>
      <c r="C678" t="s">
        <v>25</v>
      </c>
      <c r="D678" s="1">
        <v>44000</v>
      </c>
      <c r="E678" s="1">
        <v>44117</v>
      </c>
      <c r="F678" s="1">
        <v>44127</v>
      </c>
      <c r="G678" s="1">
        <v>44134</v>
      </c>
      <c r="H678" s="13">
        <f>Orders[[#This Row],[DeliveryDate]]-Orders[[#This Row],[OrderDate]]</f>
        <v>17</v>
      </c>
      <c r="I678" t="s">
        <v>3</v>
      </c>
      <c r="J678" t="str">
        <f>_xlfn.XLOOKUP(Orders[[#This Row],[_SalesRepID]],'Sales team'!A:A,'Sales team'!B:B)</f>
        <v>Joshua Ryan</v>
      </c>
      <c r="K678">
        <v>9</v>
      </c>
      <c r="L678">
        <v>37</v>
      </c>
      <c r="M678">
        <v>336</v>
      </c>
      <c r="N678" t="str">
        <f>_xlfn.XLOOKUP(Orders[[#This Row],[_ProductID]],Products!A:A,Products!C:C)</f>
        <v>Home décor</v>
      </c>
      <c r="O678">
        <v>29</v>
      </c>
      <c r="P678">
        <v>0.4</v>
      </c>
      <c r="Q678" s="2">
        <v>716.9</v>
      </c>
      <c r="R678" s="2">
        <v>508.99899999999997</v>
      </c>
      <c r="S678" s="2">
        <v>3441.12</v>
      </c>
      <c r="T678" s="2">
        <v>-630.87199999999984</v>
      </c>
    </row>
    <row r="679" spans="1:20" x14ac:dyDescent="0.25">
      <c r="A679" t="s">
        <v>7330</v>
      </c>
      <c r="B679" t="s">
        <v>1</v>
      </c>
      <c r="C679" t="s">
        <v>6</v>
      </c>
      <c r="D679" s="1">
        <v>44000</v>
      </c>
      <c r="E679" s="1">
        <v>44117</v>
      </c>
      <c r="F679" s="1">
        <v>44141</v>
      </c>
      <c r="G679" s="1">
        <v>44131</v>
      </c>
      <c r="H679" s="13">
        <f>Orders[[#This Row],[DeliveryDate]]-Orders[[#This Row],[OrderDate]]</f>
        <v>14</v>
      </c>
      <c r="I679" t="s">
        <v>3</v>
      </c>
      <c r="J679" t="str">
        <f>_xlfn.XLOOKUP(Orders[[#This Row],[_SalesRepID]],'Sales team'!A:A,'Sales team'!B:B)</f>
        <v>Shawn Cook</v>
      </c>
      <c r="K679">
        <v>7</v>
      </c>
      <c r="L679">
        <v>44</v>
      </c>
      <c r="M679">
        <v>203</v>
      </c>
      <c r="N679" t="str">
        <f>_xlfn.XLOOKUP(Orders[[#This Row],[_ProductID]],Products!A:A,Products!C:C)</f>
        <v>Furniture</v>
      </c>
      <c r="O679">
        <v>34</v>
      </c>
      <c r="P679">
        <v>0.2</v>
      </c>
      <c r="Q679" s="2">
        <v>207.70000000000002</v>
      </c>
      <c r="R679" s="2">
        <v>153.69800000000001</v>
      </c>
      <c r="S679" s="2">
        <v>996.96</v>
      </c>
      <c r="T679" s="2">
        <v>74.771999999999935</v>
      </c>
    </row>
    <row r="680" spans="1:20" x14ac:dyDescent="0.25">
      <c r="A680" t="s">
        <v>7331</v>
      </c>
      <c r="B680" t="s">
        <v>1</v>
      </c>
      <c r="C680" t="s">
        <v>25</v>
      </c>
      <c r="D680" s="1">
        <v>44000</v>
      </c>
      <c r="E680" s="1">
        <v>44117</v>
      </c>
      <c r="F680" s="1">
        <v>44127</v>
      </c>
      <c r="G680" s="1">
        <v>44120</v>
      </c>
      <c r="H680" s="13">
        <f>Orders[[#This Row],[DeliveryDate]]-Orders[[#This Row],[OrderDate]]</f>
        <v>3</v>
      </c>
      <c r="I680" t="s">
        <v>3</v>
      </c>
      <c r="J680" t="str">
        <f>_xlfn.XLOOKUP(Orders[[#This Row],[_SalesRepID]],'Sales team'!A:A,'Sales team'!B:B)</f>
        <v>Joshua Ryan</v>
      </c>
      <c r="K680">
        <v>9</v>
      </c>
      <c r="L680">
        <v>39</v>
      </c>
      <c r="M680">
        <v>357</v>
      </c>
      <c r="N680" t="str">
        <f>_xlfn.XLOOKUP(Orders[[#This Row],[_ProductID]],Products!A:A,Products!C:C)</f>
        <v>Home décor</v>
      </c>
      <c r="O680">
        <v>3</v>
      </c>
      <c r="P680">
        <v>7.4999999999999997E-2</v>
      </c>
      <c r="Q680" s="2">
        <v>3839.1</v>
      </c>
      <c r="R680" s="2">
        <v>2303.46</v>
      </c>
      <c r="S680" s="2">
        <v>21307.005000000001</v>
      </c>
      <c r="T680" s="2">
        <v>7486.2450000000008</v>
      </c>
    </row>
    <row r="681" spans="1:20" x14ac:dyDescent="0.25">
      <c r="A681" t="s">
        <v>7332</v>
      </c>
      <c r="B681" t="s">
        <v>1</v>
      </c>
      <c r="C681" t="s">
        <v>2</v>
      </c>
      <c r="D681" s="1">
        <v>44000</v>
      </c>
      <c r="E681" s="1">
        <v>44117</v>
      </c>
      <c r="F681" s="1">
        <v>44119</v>
      </c>
      <c r="G681" s="1">
        <v>44125</v>
      </c>
      <c r="H681" s="13">
        <f>Orders[[#This Row],[DeliveryDate]]-Orders[[#This Row],[OrderDate]]</f>
        <v>8</v>
      </c>
      <c r="I681" t="s">
        <v>3</v>
      </c>
      <c r="J681" t="str">
        <f>_xlfn.XLOOKUP(Orders[[#This Row],[_SalesRepID]],'Sales team'!A:A,'Sales team'!B:B)</f>
        <v>Stephen Payne</v>
      </c>
      <c r="K681">
        <v>5</v>
      </c>
      <c r="L681">
        <v>33</v>
      </c>
      <c r="M681">
        <v>235</v>
      </c>
      <c r="N681" t="str">
        <f>_xlfn.XLOOKUP(Orders[[#This Row],[_ProductID]],Products!A:A,Products!C:C)</f>
        <v>Outdoor</v>
      </c>
      <c r="O681">
        <v>9</v>
      </c>
      <c r="P681">
        <v>7.4999999999999997E-2</v>
      </c>
      <c r="Q681" s="2">
        <v>3383.5</v>
      </c>
      <c r="R681" s="2">
        <v>2774.47</v>
      </c>
      <c r="S681" s="2">
        <v>12518.95</v>
      </c>
      <c r="T681" s="2">
        <v>1421.0700000000015</v>
      </c>
    </row>
    <row r="682" spans="1:20" x14ac:dyDescent="0.25">
      <c r="A682" t="s">
        <v>7319</v>
      </c>
      <c r="B682" t="s">
        <v>1</v>
      </c>
      <c r="C682" t="s">
        <v>13</v>
      </c>
      <c r="D682" s="1">
        <v>44000</v>
      </c>
      <c r="E682" s="1">
        <v>44116</v>
      </c>
      <c r="F682" s="1">
        <v>44129</v>
      </c>
      <c r="G682" s="1">
        <v>44130</v>
      </c>
      <c r="H682" s="13">
        <f>Orders[[#This Row],[DeliveryDate]]-Orders[[#This Row],[OrderDate]]</f>
        <v>14</v>
      </c>
      <c r="I682" t="s">
        <v>3</v>
      </c>
      <c r="J682" t="str">
        <f>_xlfn.XLOOKUP(Orders[[#This Row],[_SalesRepID]],'Sales team'!A:A,'Sales team'!B:B)</f>
        <v>Keith Griffin</v>
      </c>
      <c r="K682">
        <v>2</v>
      </c>
      <c r="L682">
        <v>21</v>
      </c>
      <c r="M682">
        <v>306</v>
      </c>
      <c r="N682" t="str">
        <f>_xlfn.XLOOKUP(Orders[[#This Row],[_ProductID]],Products!A:A,Products!C:C)</f>
        <v>Furniture</v>
      </c>
      <c r="O682">
        <v>20</v>
      </c>
      <c r="P682">
        <v>0.05</v>
      </c>
      <c r="Q682" s="2">
        <v>6003.2</v>
      </c>
      <c r="R682" s="2">
        <v>2401.2800000000002</v>
      </c>
      <c r="S682" s="2">
        <v>28515.199999999997</v>
      </c>
      <c r="T682" s="2">
        <v>16508.799999999996</v>
      </c>
    </row>
    <row r="683" spans="1:20" x14ac:dyDescent="0.25">
      <c r="A683" t="s">
        <v>7320</v>
      </c>
      <c r="B683" t="s">
        <v>8</v>
      </c>
      <c r="C683" t="s">
        <v>6</v>
      </c>
      <c r="D683" s="1">
        <v>44000</v>
      </c>
      <c r="E683" s="1">
        <v>44116</v>
      </c>
      <c r="F683" s="1">
        <v>44120</v>
      </c>
      <c r="G683" s="1">
        <v>44145</v>
      </c>
      <c r="H683" s="13">
        <f>Orders[[#This Row],[DeliveryDate]]-Orders[[#This Row],[OrderDate]]</f>
        <v>29</v>
      </c>
      <c r="I683" t="s">
        <v>3</v>
      </c>
      <c r="J683" t="str">
        <f>_xlfn.XLOOKUP(Orders[[#This Row],[_SalesRepID]],'Sales team'!A:A,'Sales team'!B:B)</f>
        <v>Douglas Tucker</v>
      </c>
      <c r="K683">
        <v>23</v>
      </c>
      <c r="L683">
        <v>1</v>
      </c>
      <c r="M683">
        <v>131</v>
      </c>
      <c r="N683" t="str">
        <f>_xlfn.XLOOKUP(Orders[[#This Row],[_ProductID]],Products!A:A,Products!C:C)</f>
        <v>Furniture</v>
      </c>
      <c r="O683">
        <v>5</v>
      </c>
      <c r="P683">
        <v>0.1</v>
      </c>
      <c r="Q683" s="2">
        <v>864.30000000000007</v>
      </c>
      <c r="R683" s="2">
        <v>656.86800000000005</v>
      </c>
      <c r="S683" s="2">
        <v>777.87000000000012</v>
      </c>
      <c r="T683" s="2">
        <v>121.00200000000007</v>
      </c>
    </row>
    <row r="684" spans="1:20" x14ac:dyDescent="0.25">
      <c r="A684" t="s">
        <v>7321</v>
      </c>
      <c r="B684" t="s">
        <v>10</v>
      </c>
      <c r="C684" t="s">
        <v>6</v>
      </c>
      <c r="D684" s="1">
        <v>44000</v>
      </c>
      <c r="E684" s="1">
        <v>44116</v>
      </c>
      <c r="F684" s="1">
        <v>44121</v>
      </c>
      <c r="G684" s="1">
        <v>44130</v>
      </c>
      <c r="H684" s="13">
        <f>Orders[[#This Row],[DeliveryDate]]-Orders[[#This Row],[OrderDate]]</f>
        <v>14</v>
      </c>
      <c r="I684" t="s">
        <v>3</v>
      </c>
      <c r="J684" t="str">
        <f>_xlfn.XLOOKUP(Orders[[#This Row],[_SalesRepID]],'Sales team'!A:A,'Sales team'!B:B)</f>
        <v>Shawn Torres</v>
      </c>
      <c r="K684">
        <v>27</v>
      </c>
      <c r="L684">
        <v>11</v>
      </c>
      <c r="M684">
        <v>90</v>
      </c>
      <c r="N684" t="str">
        <f>_xlfn.XLOOKUP(Orders[[#This Row],[_ProductID]],Products!A:A,Products!C:C)</f>
        <v>Home décor</v>
      </c>
      <c r="O684">
        <v>14</v>
      </c>
      <c r="P684">
        <v>0.05</v>
      </c>
      <c r="Q684" s="2">
        <v>1092.1000000000001</v>
      </c>
      <c r="R684" s="2">
        <v>502.3660000000001</v>
      </c>
      <c r="S684" s="2">
        <v>5187.4750000000004</v>
      </c>
      <c r="T684" s="2">
        <v>2675.645</v>
      </c>
    </row>
    <row r="685" spans="1:20" x14ac:dyDescent="0.25">
      <c r="A685" t="s">
        <v>7312</v>
      </c>
      <c r="B685" t="s">
        <v>1</v>
      </c>
      <c r="C685" t="s">
        <v>13</v>
      </c>
      <c r="D685" s="1">
        <v>44000</v>
      </c>
      <c r="E685" s="1">
        <v>44115</v>
      </c>
      <c r="F685" s="1">
        <v>44137</v>
      </c>
      <c r="G685" s="1">
        <v>44140</v>
      </c>
      <c r="H685" s="13">
        <f>Orders[[#This Row],[DeliveryDate]]-Orders[[#This Row],[OrderDate]]</f>
        <v>25</v>
      </c>
      <c r="I685" t="s">
        <v>3</v>
      </c>
      <c r="J685" t="str">
        <f>_xlfn.XLOOKUP(Orders[[#This Row],[_SalesRepID]],'Sales team'!A:A,'Sales team'!B:B)</f>
        <v>Shawn Cook</v>
      </c>
      <c r="K685">
        <v>7</v>
      </c>
      <c r="L685">
        <v>11</v>
      </c>
      <c r="M685">
        <v>280</v>
      </c>
      <c r="N685" t="str">
        <f>_xlfn.XLOOKUP(Orders[[#This Row],[_ProductID]],Products!A:A,Products!C:C)</f>
        <v>Outdoor</v>
      </c>
      <c r="O685">
        <v>9</v>
      </c>
      <c r="P685">
        <v>0.15</v>
      </c>
      <c r="Q685" s="2">
        <v>2331.6</v>
      </c>
      <c r="R685" s="2">
        <v>1095.8519999999999</v>
      </c>
      <c r="S685" s="2">
        <v>11891.159999999998</v>
      </c>
      <c r="T685" s="2">
        <v>5316.0479999999989</v>
      </c>
    </row>
    <row r="686" spans="1:20" x14ac:dyDescent="0.25">
      <c r="A686" t="s">
        <v>7313</v>
      </c>
      <c r="B686" t="s">
        <v>8</v>
      </c>
      <c r="C686" t="s">
        <v>6</v>
      </c>
      <c r="D686" s="1">
        <v>44000</v>
      </c>
      <c r="E686" s="1">
        <v>44115</v>
      </c>
      <c r="F686" s="1">
        <v>44136</v>
      </c>
      <c r="G686" s="1">
        <v>44146</v>
      </c>
      <c r="H686" s="13">
        <f>Orders[[#This Row],[DeliveryDate]]-Orders[[#This Row],[OrderDate]]</f>
        <v>31</v>
      </c>
      <c r="I686" t="s">
        <v>3</v>
      </c>
      <c r="J686" t="str">
        <f>_xlfn.XLOOKUP(Orders[[#This Row],[_SalesRepID]],'Sales team'!A:A,'Sales team'!B:B)</f>
        <v>Patrick Graham</v>
      </c>
      <c r="K686">
        <v>25</v>
      </c>
      <c r="L686">
        <v>13</v>
      </c>
      <c r="M686">
        <v>138</v>
      </c>
      <c r="N686" t="str">
        <f>_xlfn.XLOOKUP(Orders[[#This Row],[_ProductID]],Products!A:A,Products!C:C)</f>
        <v>Kitchen &amp; Dining</v>
      </c>
      <c r="O686">
        <v>37</v>
      </c>
      <c r="P686">
        <v>0.05</v>
      </c>
      <c r="Q686" s="2">
        <v>991.6</v>
      </c>
      <c r="R686" s="2">
        <v>485.88400000000001</v>
      </c>
      <c r="S686" s="2">
        <v>6594.1399999999994</v>
      </c>
      <c r="T686" s="2">
        <v>3192.9519999999993</v>
      </c>
    </row>
    <row r="687" spans="1:20" x14ac:dyDescent="0.25">
      <c r="A687" t="s">
        <v>7314</v>
      </c>
      <c r="B687" t="s">
        <v>5</v>
      </c>
      <c r="C687" t="s">
        <v>13</v>
      </c>
      <c r="D687" s="1">
        <v>44000</v>
      </c>
      <c r="E687" s="1">
        <v>44115</v>
      </c>
      <c r="F687" s="1">
        <v>44143</v>
      </c>
      <c r="G687" s="1">
        <v>44130</v>
      </c>
      <c r="H687" s="13">
        <f>Orders[[#This Row],[DeliveryDate]]-Orders[[#This Row],[OrderDate]]</f>
        <v>15</v>
      </c>
      <c r="I687" t="s">
        <v>3</v>
      </c>
      <c r="J687" t="str">
        <f>_xlfn.XLOOKUP(Orders[[#This Row],[_SalesRepID]],'Sales team'!A:A,'Sales team'!B:B)</f>
        <v>Nicholas Cunningham</v>
      </c>
      <c r="K687">
        <v>19</v>
      </c>
      <c r="L687">
        <v>4</v>
      </c>
      <c r="M687">
        <v>265</v>
      </c>
      <c r="N687" t="str">
        <f>_xlfn.XLOOKUP(Orders[[#This Row],[_ProductID]],Products!A:A,Products!C:C)</f>
        <v>Home décor</v>
      </c>
      <c r="O687">
        <v>21</v>
      </c>
      <c r="P687">
        <v>0.05</v>
      </c>
      <c r="Q687" s="2">
        <v>5936.2</v>
      </c>
      <c r="R687" s="2">
        <v>3561.72</v>
      </c>
      <c r="S687" s="2">
        <v>16918.169999999998</v>
      </c>
      <c r="T687" s="2">
        <v>6233.0099999999984</v>
      </c>
    </row>
    <row r="688" spans="1:20" x14ac:dyDescent="0.25">
      <c r="A688" t="s">
        <v>7315</v>
      </c>
      <c r="B688" t="s">
        <v>5</v>
      </c>
      <c r="C688" t="s">
        <v>13</v>
      </c>
      <c r="D688" s="1">
        <v>44000</v>
      </c>
      <c r="E688" s="1">
        <v>44115</v>
      </c>
      <c r="F688" s="1">
        <v>44140</v>
      </c>
      <c r="G688" s="1">
        <v>44133</v>
      </c>
      <c r="H688" s="13">
        <f>Orders[[#This Row],[DeliveryDate]]-Orders[[#This Row],[OrderDate]]</f>
        <v>18</v>
      </c>
      <c r="I688" t="s">
        <v>3</v>
      </c>
      <c r="J688" t="str">
        <f>_xlfn.XLOOKUP(Orders[[#This Row],[_SalesRepID]],'Sales team'!A:A,'Sales team'!B:B)</f>
        <v>Frank Brown</v>
      </c>
      <c r="K688">
        <v>17</v>
      </c>
      <c r="L688">
        <v>45</v>
      </c>
      <c r="M688">
        <v>299</v>
      </c>
      <c r="N688" t="str">
        <f>_xlfn.XLOOKUP(Orders[[#This Row],[_ProductID]],Products!A:A,Products!C:C)</f>
        <v>Home décor</v>
      </c>
      <c r="O688">
        <v>2</v>
      </c>
      <c r="P688">
        <v>0.15</v>
      </c>
      <c r="Q688" s="2">
        <v>891.1</v>
      </c>
      <c r="R688" s="2">
        <v>623.77</v>
      </c>
      <c r="S688" s="2">
        <v>4544.6100000000006</v>
      </c>
      <c r="T688" s="2">
        <v>801.99000000000069</v>
      </c>
    </row>
    <row r="689" spans="1:20" x14ac:dyDescent="0.25">
      <c r="A689" t="s">
        <v>7316</v>
      </c>
      <c r="B689" t="s">
        <v>5</v>
      </c>
      <c r="C689" t="s">
        <v>15</v>
      </c>
      <c r="D689" s="1">
        <v>44000</v>
      </c>
      <c r="E689" s="1">
        <v>44115</v>
      </c>
      <c r="F689" s="1">
        <v>44140</v>
      </c>
      <c r="G689" s="1">
        <v>44130</v>
      </c>
      <c r="H689" s="13">
        <f>Orders[[#This Row],[DeliveryDate]]-Orders[[#This Row],[OrderDate]]</f>
        <v>15</v>
      </c>
      <c r="I689" t="s">
        <v>3</v>
      </c>
      <c r="J689" t="str">
        <f>_xlfn.XLOOKUP(Orders[[#This Row],[_SalesRepID]],'Sales team'!A:A,'Sales team'!B:B)</f>
        <v>Frank Brown</v>
      </c>
      <c r="K689">
        <v>17</v>
      </c>
      <c r="L689">
        <v>8</v>
      </c>
      <c r="M689">
        <v>24</v>
      </c>
      <c r="N689" t="str">
        <f>_xlfn.XLOOKUP(Orders[[#This Row],[_ProductID]],Products!A:A,Products!C:C)</f>
        <v>Home décor</v>
      </c>
      <c r="O689">
        <v>33</v>
      </c>
      <c r="P689">
        <v>0.05</v>
      </c>
      <c r="Q689" s="2">
        <v>1708.5</v>
      </c>
      <c r="R689" s="2">
        <v>1008.015</v>
      </c>
      <c r="S689" s="2">
        <v>6492.2999999999993</v>
      </c>
      <c r="T689" s="2">
        <v>2460.2399999999993</v>
      </c>
    </row>
    <row r="690" spans="1:20" x14ac:dyDescent="0.25">
      <c r="A690" t="s">
        <v>7317</v>
      </c>
      <c r="B690" t="s">
        <v>1</v>
      </c>
      <c r="C690" t="s">
        <v>25</v>
      </c>
      <c r="D690" s="1">
        <v>44000</v>
      </c>
      <c r="E690" s="1">
        <v>44115</v>
      </c>
      <c r="F690" s="1">
        <v>44117</v>
      </c>
      <c r="G690" s="1">
        <v>44125</v>
      </c>
      <c r="H690" s="13">
        <f>Orders[[#This Row],[DeliveryDate]]-Orders[[#This Row],[OrderDate]]</f>
        <v>10</v>
      </c>
      <c r="I690" t="s">
        <v>3</v>
      </c>
      <c r="J690" t="str">
        <f>_xlfn.XLOOKUP(Orders[[#This Row],[_SalesRepID]],'Sales team'!A:A,'Sales team'!B:B)</f>
        <v>Stephen Payne</v>
      </c>
      <c r="K690">
        <v>5</v>
      </c>
      <c r="L690">
        <v>46</v>
      </c>
      <c r="M690">
        <v>342</v>
      </c>
      <c r="N690" t="str">
        <f>_xlfn.XLOOKUP(Orders[[#This Row],[_ProductID]],Products!A:A,Products!C:C)</f>
        <v>Home décor</v>
      </c>
      <c r="O690">
        <v>40</v>
      </c>
      <c r="P690">
        <v>0.05</v>
      </c>
      <c r="Q690" s="2">
        <v>1889.4</v>
      </c>
      <c r="R690" s="2">
        <v>963.59400000000005</v>
      </c>
      <c r="S690" s="2">
        <v>7179.72</v>
      </c>
      <c r="T690" s="2">
        <v>3325.3440000000001</v>
      </c>
    </row>
    <row r="691" spans="1:20" x14ac:dyDescent="0.25">
      <c r="A691" t="s">
        <v>7318</v>
      </c>
      <c r="B691" t="s">
        <v>1</v>
      </c>
      <c r="C691" t="s">
        <v>25</v>
      </c>
      <c r="D691" s="1">
        <v>44000</v>
      </c>
      <c r="E691" s="1">
        <v>44115</v>
      </c>
      <c r="F691" s="1">
        <v>44143</v>
      </c>
      <c r="G691" s="1">
        <v>44119</v>
      </c>
      <c r="H691" s="13">
        <f>Orders[[#This Row],[DeliveryDate]]-Orders[[#This Row],[OrderDate]]</f>
        <v>4</v>
      </c>
      <c r="I691" t="s">
        <v>3</v>
      </c>
      <c r="J691" t="str">
        <f>_xlfn.XLOOKUP(Orders[[#This Row],[_SalesRepID]],'Sales team'!A:A,'Sales team'!B:B)</f>
        <v>Adam Hernandez</v>
      </c>
      <c r="K691">
        <v>1</v>
      </c>
      <c r="L691">
        <v>44</v>
      </c>
      <c r="M691">
        <v>341</v>
      </c>
      <c r="N691" t="str">
        <f>_xlfn.XLOOKUP(Orders[[#This Row],[_ProductID]],Products!A:A,Products!C:C)</f>
        <v>Home décor</v>
      </c>
      <c r="O691">
        <v>40</v>
      </c>
      <c r="P691">
        <v>0.1</v>
      </c>
      <c r="Q691" s="2">
        <v>5540.9000000000005</v>
      </c>
      <c r="R691" s="2">
        <v>2659.6320000000001</v>
      </c>
      <c r="S691" s="2">
        <v>9973.6200000000008</v>
      </c>
      <c r="T691" s="2">
        <v>4654.3560000000007</v>
      </c>
    </row>
    <row r="692" spans="1:20" x14ac:dyDescent="0.25">
      <c r="A692" t="s">
        <v>7298</v>
      </c>
      <c r="B692" t="s">
        <v>8</v>
      </c>
      <c r="C692" t="s">
        <v>13</v>
      </c>
      <c r="D692" s="1">
        <v>44000</v>
      </c>
      <c r="E692" s="1">
        <v>44114</v>
      </c>
      <c r="F692" s="1">
        <v>44116</v>
      </c>
      <c r="G692" s="1">
        <v>44130</v>
      </c>
      <c r="H692" s="13">
        <f>Orders[[#This Row],[DeliveryDate]]-Orders[[#This Row],[OrderDate]]</f>
        <v>16</v>
      </c>
      <c r="I692" t="s">
        <v>3</v>
      </c>
      <c r="J692" t="str">
        <f>_xlfn.XLOOKUP(Orders[[#This Row],[_SalesRepID]],'Sales team'!A:A,'Sales team'!B:B)</f>
        <v>Joe Price</v>
      </c>
      <c r="K692">
        <v>22</v>
      </c>
      <c r="L692">
        <v>43</v>
      </c>
      <c r="M692">
        <v>263</v>
      </c>
      <c r="N692" t="str">
        <f>_xlfn.XLOOKUP(Orders[[#This Row],[_ProductID]],Products!A:A,Products!C:C)</f>
        <v>Home décor</v>
      </c>
      <c r="O692">
        <v>39</v>
      </c>
      <c r="P692">
        <v>0.05</v>
      </c>
      <c r="Q692" s="2">
        <v>3142.3</v>
      </c>
      <c r="R692" s="2">
        <v>1445.4580000000001</v>
      </c>
      <c r="S692" s="2">
        <v>5970.37</v>
      </c>
      <c r="T692" s="2">
        <v>3079.4539999999997</v>
      </c>
    </row>
    <row r="693" spans="1:20" x14ac:dyDescent="0.25">
      <c r="A693" t="s">
        <v>7299</v>
      </c>
      <c r="B693" t="s">
        <v>1</v>
      </c>
      <c r="C693" t="s">
        <v>6</v>
      </c>
      <c r="D693" s="1">
        <v>44000</v>
      </c>
      <c r="E693" s="1">
        <v>44114</v>
      </c>
      <c r="F693" s="1">
        <v>44124</v>
      </c>
      <c r="G693" s="1">
        <v>44141</v>
      </c>
      <c r="H693" s="13">
        <f>Orders[[#This Row],[DeliveryDate]]-Orders[[#This Row],[OrderDate]]</f>
        <v>27</v>
      </c>
      <c r="I693" t="s">
        <v>3</v>
      </c>
      <c r="J693" t="str">
        <f>_xlfn.XLOOKUP(Orders[[#This Row],[_SalesRepID]],'Sales team'!A:A,'Sales team'!B:B)</f>
        <v>Jonathan Hawkins</v>
      </c>
      <c r="K693">
        <v>10</v>
      </c>
      <c r="L693">
        <v>3</v>
      </c>
      <c r="M693">
        <v>182</v>
      </c>
      <c r="N693" t="str">
        <f>_xlfn.XLOOKUP(Orders[[#This Row],[_ProductID]],Products!A:A,Products!C:C)</f>
        <v>Kitchen &amp; Dining</v>
      </c>
      <c r="O693">
        <v>7</v>
      </c>
      <c r="P693">
        <v>0.1</v>
      </c>
      <c r="Q693" s="2">
        <v>2458.9</v>
      </c>
      <c r="R693" s="2">
        <v>2016.298</v>
      </c>
      <c r="S693" s="2">
        <v>17704.080000000002</v>
      </c>
      <c r="T693" s="2">
        <v>1573.6960000000017</v>
      </c>
    </row>
    <row r="694" spans="1:20" x14ac:dyDescent="0.25">
      <c r="A694" t="s">
        <v>7300</v>
      </c>
      <c r="B694" t="s">
        <v>10</v>
      </c>
      <c r="C694" t="s">
        <v>15</v>
      </c>
      <c r="D694" s="1">
        <v>44000</v>
      </c>
      <c r="E694" s="1">
        <v>44114</v>
      </c>
      <c r="F694" s="1">
        <v>44117</v>
      </c>
      <c r="G694" s="1">
        <v>44123</v>
      </c>
      <c r="H694" s="13">
        <f>Orders[[#This Row],[DeliveryDate]]-Orders[[#This Row],[OrderDate]]</f>
        <v>9</v>
      </c>
      <c r="I694" t="s">
        <v>3</v>
      </c>
      <c r="J694" t="str">
        <f>_xlfn.XLOOKUP(Orders[[#This Row],[_SalesRepID]],'Sales team'!A:A,'Sales team'!B:B)</f>
        <v>Donald Reynolds</v>
      </c>
      <c r="K694">
        <v>26</v>
      </c>
      <c r="L694">
        <v>4</v>
      </c>
      <c r="M694">
        <v>12</v>
      </c>
      <c r="N694" t="str">
        <f>_xlfn.XLOOKUP(Orders[[#This Row],[_ProductID]],Products!A:A,Products!C:C)</f>
        <v>Home décor</v>
      </c>
      <c r="O694">
        <v>31</v>
      </c>
      <c r="P694">
        <v>7.4999999999999997E-2</v>
      </c>
      <c r="Q694" s="2">
        <v>3939.6</v>
      </c>
      <c r="R694" s="2">
        <v>2718.3239999999996</v>
      </c>
      <c r="S694" s="2">
        <v>29153.040000000001</v>
      </c>
      <c r="T694" s="2">
        <v>7406.448000000004</v>
      </c>
    </row>
    <row r="695" spans="1:20" x14ac:dyDescent="0.25">
      <c r="A695" t="s">
        <v>7301</v>
      </c>
      <c r="B695" t="s">
        <v>5</v>
      </c>
      <c r="C695" t="s">
        <v>25</v>
      </c>
      <c r="D695" s="1">
        <v>44000</v>
      </c>
      <c r="E695" s="1">
        <v>44114</v>
      </c>
      <c r="F695" s="1">
        <v>44118</v>
      </c>
      <c r="G695" s="1">
        <v>44139</v>
      </c>
      <c r="H695" s="13">
        <f>Orders[[#This Row],[DeliveryDate]]-Orders[[#This Row],[OrderDate]]</f>
        <v>25</v>
      </c>
      <c r="I695" t="s">
        <v>3</v>
      </c>
      <c r="J695" t="str">
        <f>_xlfn.XLOOKUP(Orders[[#This Row],[_SalesRepID]],'Sales team'!A:A,'Sales team'!B:B)</f>
        <v>Todd Roberts</v>
      </c>
      <c r="K695">
        <v>13</v>
      </c>
      <c r="L695">
        <v>46</v>
      </c>
      <c r="M695">
        <v>363</v>
      </c>
      <c r="N695" t="str">
        <f>_xlfn.XLOOKUP(Orders[[#This Row],[_ProductID]],Products!A:A,Products!C:C)</f>
        <v>Kitchen &amp; Dining</v>
      </c>
      <c r="O695">
        <v>7</v>
      </c>
      <c r="P695">
        <v>7.4999999999999997E-2</v>
      </c>
      <c r="Q695" s="2">
        <v>1829.1000000000001</v>
      </c>
      <c r="R695" s="2">
        <v>1280.3700000000001</v>
      </c>
      <c r="S695" s="2">
        <v>1691.9175000000002</v>
      </c>
      <c r="T695" s="2">
        <v>411.54750000000013</v>
      </c>
    </row>
    <row r="696" spans="1:20" x14ac:dyDescent="0.25">
      <c r="A696" t="s">
        <v>7302</v>
      </c>
      <c r="B696" t="s">
        <v>1</v>
      </c>
      <c r="C696" t="s">
        <v>13</v>
      </c>
      <c r="D696" s="1">
        <v>44000</v>
      </c>
      <c r="E696" s="1">
        <v>44114</v>
      </c>
      <c r="F696" s="1">
        <v>44133</v>
      </c>
      <c r="G696" s="1">
        <v>44123</v>
      </c>
      <c r="H696" s="13">
        <f>Orders[[#This Row],[DeliveryDate]]-Orders[[#This Row],[OrderDate]]</f>
        <v>9</v>
      </c>
      <c r="I696" t="s">
        <v>3</v>
      </c>
      <c r="J696" t="str">
        <f>_xlfn.XLOOKUP(Orders[[#This Row],[_SalesRepID]],'Sales team'!A:A,'Sales team'!B:B)</f>
        <v>George Lewis</v>
      </c>
      <c r="K696">
        <v>8</v>
      </c>
      <c r="L696">
        <v>29</v>
      </c>
      <c r="M696">
        <v>312</v>
      </c>
      <c r="N696" t="str">
        <f>_xlfn.XLOOKUP(Orders[[#This Row],[_ProductID]],Products!A:A,Products!C:C)</f>
        <v>Furniture</v>
      </c>
      <c r="O696">
        <v>15</v>
      </c>
      <c r="P696">
        <v>0.4</v>
      </c>
      <c r="Q696" s="2">
        <v>964.80000000000007</v>
      </c>
      <c r="R696" s="2">
        <v>742.89600000000007</v>
      </c>
      <c r="S696" s="2">
        <v>2894.4</v>
      </c>
      <c r="T696" s="2">
        <v>-820.08000000000038</v>
      </c>
    </row>
    <row r="697" spans="1:20" x14ac:dyDescent="0.25">
      <c r="A697" t="s">
        <v>7303</v>
      </c>
      <c r="B697" t="s">
        <v>8</v>
      </c>
      <c r="C697" t="s">
        <v>13</v>
      </c>
      <c r="D697" s="1">
        <v>44000</v>
      </c>
      <c r="E697" s="1">
        <v>44114</v>
      </c>
      <c r="F697" s="1">
        <v>44131</v>
      </c>
      <c r="G697" s="1">
        <v>44119</v>
      </c>
      <c r="H697" s="13">
        <f>Orders[[#This Row],[DeliveryDate]]-Orders[[#This Row],[OrderDate]]</f>
        <v>5</v>
      </c>
      <c r="I697" t="s">
        <v>3</v>
      </c>
      <c r="J697" t="str">
        <f>_xlfn.XLOOKUP(Orders[[#This Row],[_SalesRepID]],'Sales team'!A:A,'Sales team'!B:B)</f>
        <v>Patrick Graham</v>
      </c>
      <c r="K697">
        <v>25</v>
      </c>
      <c r="L697">
        <v>15</v>
      </c>
      <c r="M697">
        <v>286</v>
      </c>
      <c r="N697" t="str">
        <f>_xlfn.XLOOKUP(Orders[[#This Row],[_ProductID]],Products!A:A,Products!C:C)</f>
        <v>Home décor</v>
      </c>
      <c r="O697">
        <v>41</v>
      </c>
      <c r="P697">
        <v>7.4999999999999997E-2</v>
      </c>
      <c r="Q697" s="2">
        <v>1051.9000000000001</v>
      </c>
      <c r="R697" s="2">
        <v>704.77300000000014</v>
      </c>
      <c r="S697" s="2">
        <v>4865.0375000000004</v>
      </c>
      <c r="T697" s="2">
        <v>1341.1724999999997</v>
      </c>
    </row>
    <row r="698" spans="1:20" x14ac:dyDescent="0.25">
      <c r="A698" t="s">
        <v>7304</v>
      </c>
      <c r="B698" t="s">
        <v>5</v>
      </c>
      <c r="C698" t="s">
        <v>6</v>
      </c>
      <c r="D698" s="1">
        <v>44000</v>
      </c>
      <c r="E698" s="1">
        <v>44114</v>
      </c>
      <c r="F698" s="1">
        <v>44119</v>
      </c>
      <c r="G698" s="1">
        <v>44139</v>
      </c>
      <c r="H698" s="13">
        <f>Orders[[#This Row],[DeliveryDate]]-Orders[[#This Row],[OrderDate]]</f>
        <v>25</v>
      </c>
      <c r="I698" t="s">
        <v>3</v>
      </c>
      <c r="J698" t="str">
        <f>_xlfn.XLOOKUP(Orders[[#This Row],[_SalesRepID]],'Sales team'!A:A,'Sales team'!B:B)</f>
        <v>Carl Nguyen</v>
      </c>
      <c r="K698">
        <v>12</v>
      </c>
      <c r="L698">
        <v>27</v>
      </c>
      <c r="M698">
        <v>143</v>
      </c>
      <c r="N698" t="str">
        <f>_xlfn.XLOOKUP(Orders[[#This Row],[_ProductID]],Products!A:A,Products!C:C)</f>
        <v>Kitchen &amp; Dining</v>
      </c>
      <c r="O698">
        <v>8</v>
      </c>
      <c r="P698">
        <v>0.15</v>
      </c>
      <c r="Q698" s="2">
        <v>207.70000000000002</v>
      </c>
      <c r="R698" s="2">
        <v>149.54400000000001</v>
      </c>
      <c r="S698" s="2">
        <v>353.09000000000003</v>
      </c>
      <c r="T698" s="2">
        <v>54.00200000000001</v>
      </c>
    </row>
    <row r="699" spans="1:20" x14ac:dyDescent="0.25">
      <c r="A699" t="s">
        <v>7305</v>
      </c>
      <c r="B699" t="s">
        <v>8</v>
      </c>
      <c r="C699" t="s">
        <v>6</v>
      </c>
      <c r="D699" s="1">
        <v>44000</v>
      </c>
      <c r="E699" s="1">
        <v>44114</v>
      </c>
      <c r="F699" s="1">
        <v>44133</v>
      </c>
      <c r="G699" s="1">
        <v>44134</v>
      </c>
      <c r="H699" s="13">
        <f>Orders[[#This Row],[DeliveryDate]]-Orders[[#This Row],[OrderDate]]</f>
        <v>20</v>
      </c>
      <c r="I699" t="s">
        <v>3</v>
      </c>
      <c r="J699" t="str">
        <f>_xlfn.XLOOKUP(Orders[[#This Row],[_SalesRepID]],'Sales team'!A:A,'Sales team'!B:B)</f>
        <v>Samuel Fowler</v>
      </c>
      <c r="K699">
        <v>21</v>
      </c>
      <c r="L699">
        <v>11</v>
      </c>
      <c r="M699">
        <v>198</v>
      </c>
      <c r="N699" t="str">
        <f>_xlfn.XLOOKUP(Orders[[#This Row],[_ProductID]],Products!A:A,Products!C:C)</f>
        <v>Home décor</v>
      </c>
      <c r="O699">
        <v>36</v>
      </c>
      <c r="P699">
        <v>0.05</v>
      </c>
      <c r="Q699" s="2">
        <v>1085.4000000000001</v>
      </c>
      <c r="R699" s="2">
        <v>651.24</v>
      </c>
      <c r="S699" s="2">
        <v>7217.9100000000008</v>
      </c>
      <c r="T699" s="2">
        <v>2659.2300000000005</v>
      </c>
    </row>
    <row r="700" spans="1:20" x14ac:dyDescent="0.25">
      <c r="A700" t="s">
        <v>7306</v>
      </c>
      <c r="B700" t="s">
        <v>1</v>
      </c>
      <c r="C700" t="s">
        <v>2</v>
      </c>
      <c r="D700" s="1">
        <v>44000</v>
      </c>
      <c r="E700" s="1">
        <v>44114</v>
      </c>
      <c r="F700" s="1">
        <v>44123</v>
      </c>
      <c r="G700" s="1">
        <v>44153</v>
      </c>
      <c r="H700" s="13">
        <f>Orders[[#This Row],[DeliveryDate]]-Orders[[#This Row],[OrderDate]]</f>
        <v>39</v>
      </c>
      <c r="I700" t="s">
        <v>3</v>
      </c>
      <c r="J700" t="str">
        <f>_xlfn.XLOOKUP(Orders[[#This Row],[_SalesRepID]],'Sales team'!A:A,'Sales team'!B:B)</f>
        <v>Shawn Cook</v>
      </c>
      <c r="K700">
        <v>7</v>
      </c>
      <c r="L700">
        <v>44</v>
      </c>
      <c r="M700">
        <v>216</v>
      </c>
      <c r="N700" t="str">
        <f>_xlfn.XLOOKUP(Orders[[#This Row],[_ProductID]],Products!A:A,Products!C:C)</f>
        <v>Kitchen &amp; Dining</v>
      </c>
      <c r="O700">
        <v>13</v>
      </c>
      <c r="P700">
        <v>0.05</v>
      </c>
      <c r="Q700" s="2">
        <v>690.1</v>
      </c>
      <c r="R700" s="2">
        <v>503.77300000000002</v>
      </c>
      <c r="S700" s="2">
        <v>2622.38</v>
      </c>
      <c r="T700" s="2">
        <v>607.28800000000001</v>
      </c>
    </row>
    <row r="701" spans="1:20" x14ac:dyDescent="0.25">
      <c r="A701" t="s">
        <v>7307</v>
      </c>
      <c r="B701" t="s">
        <v>1</v>
      </c>
      <c r="C701" t="s">
        <v>2</v>
      </c>
      <c r="D701" s="1">
        <v>44000</v>
      </c>
      <c r="E701" s="1">
        <v>44114</v>
      </c>
      <c r="F701" s="1">
        <v>44125</v>
      </c>
      <c r="G701" s="1">
        <v>44147</v>
      </c>
      <c r="H701" s="13">
        <f>Orders[[#This Row],[DeliveryDate]]-Orders[[#This Row],[OrderDate]]</f>
        <v>33</v>
      </c>
      <c r="I701" t="s">
        <v>3</v>
      </c>
      <c r="J701" t="str">
        <f>_xlfn.XLOOKUP(Orders[[#This Row],[_SalesRepID]],'Sales team'!A:A,'Sales team'!B:B)</f>
        <v>Adam Hernandez</v>
      </c>
      <c r="K701">
        <v>1</v>
      </c>
      <c r="L701">
        <v>3</v>
      </c>
      <c r="M701">
        <v>234</v>
      </c>
      <c r="N701" t="str">
        <f>_xlfn.XLOOKUP(Orders[[#This Row],[_ProductID]],Products!A:A,Products!C:C)</f>
        <v>Furniture</v>
      </c>
      <c r="O701">
        <v>38</v>
      </c>
      <c r="P701">
        <v>7.4999999999999997E-2</v>
      </c>
      <c r="Q701" s="2">
        <v>1949.7</v>
      </c>
      <c r="R701" s="2">
        <v>1072.335</v>
      </c>
      <c r="S701" s="2">
        <v>1803.4725000000001</v>
      </c>
      <c r="T701" s="2">
        <v>731.13750000000005</v>
      </c>
    </row>
    <row r="702" spans="1:20" x14ac:dyDescent="0.25">
      <c r="A702" t="s">
        <v>7308</v>
      </c>
      <c r="B702" t="s">
        <v>1</v>
      </c>
      <c r="C702" t="s">
        <v>13</v>
      </c>
      <c r="D702" s="1">
        <v>44000</v>
      </c>
      <c r="E702" s="1">
        <v>44114</v>
      </c>
      <c r="F702" s="1">
        <v>44139</v>
      </c>
      <c r="G702" s="1">
        <v>44130</v>
      </c>
      <c r="H702" s="13">
        <f>Orders[[#This Row],[DeliveryDate]]-Orders[[#This Row],[OrderDate]]</f>
        <v>16</v>
      </c>
      <c r="I702" t="s">
        <v>3</v>
      </c>
      <c r="J702" t="str">
        <f>_xlfn.XLOOKUP(Orders[[#This Row],[_SalesRepID]],'Sales team'!A:A,'Sales team'!B:B)</f>
        <v>Carl Nguyen</v>
      </c>
      <c r="K702">
        <v>12</v>
      </c>
      <c r="L702">
        <v>29</v>
      </c>
      <c r="M702">
        <v>310</v>
      </c>
      <c r="N702" t="str">
        <f>_xlfn.XLOOKUP(Orders[[#This Row],[_ProductID]],Products!A:A,Products!C:C)</f>
        <v>Outdoor</v>
      </c>
      <c r="O702">
        <v>9</v>
      </c>
      <c r="P702">
        <v>0.05</v>
      </c>
      <c r="Q702" s="2">
        <v>241.20000000000002</v>
      </c>
      <c r="R702" s="2">
        <v>127.83600000000001</v>
      </c>
      <c r="S702" s="2">
        <v>1603.98</v>
      </c>
      <c r="T702" s="2">
        <v>709.12799999999993</v>
      </c>
    </row>
    <row r="703" spans="1:20" x14ac:dyDescent="0.25">
      <c r="A703" t="s">
        <v>7309</v>
      </c>
      <c r="B703" t="s">
        <v>8</v>
      </c>
      <c r="C703" t="s">
        <v>6</v>
      </c>
      <c r="D703" s="1">
        <v>44000</v>
      </c>
      <c r="E703" s="1">
        <v>44114</v>
      </c>
      <c r="F703" s="1">
        <v>44132</v>
      </c>
      <c r="G703" s="1">
        <v>44138</v>
      </c>
      <c r="H703" s="13">
        <f>Orders[[#This Row],[DeliveryDate]]-Orders[[#This Row],[OrderDate]]</f>
        <v>24</v>
      </c>
      <c r="I703" t="s">
        <v>3</v>
      </c>
      <c r="J703" t="str">
        <f>_xlfn.XLOOKUP(Orders[[#This Row],[_SalesRepID]],'Sales team'!A:A,'Sales team'!B:B)</f>
        <v>Roy Rice</v>
      </c>
      <c r="K703">
        <v>24</v>
      </c>
      <c r="L703">
        <v>26</v>
      </c>
      <c r="M703">
        <v>127</v>
      </c>
      <c r="N703" t="str">
        <f>_xlfn.XLOOKUP(Orders[[#This Row],[_ProductID]],Products!A:A,Products!C:C)</f>
        <v>Home décor</v>
      </c>
      <c r="O703">
        <v>24</v>
      </c>
      <c r="P703">
        <v>0.15</v>
      </c>
      <c r="Q703" s="2">
        <v>2499.1</v>
      </c>
      <c r="R703" s="2">
        <v>1499.4599999999998</v>
      </c>
      <c r="S703" s="2">
        <v>14869.645</v>
      </c>
      <c r="T703" s="2">
        <v>4373.4250000000011</v>
      </c>
    </row>
    <row r="704" spans="1:20" x14ac:dyDescent="0.25">
      <c r="A704" t="s">
        <v>7310</v>
      </c>
      <c r="B704" t="s">
        <v>1</v>
      </c>
      <c r="C704" t="s">
        <v>25</v>
      </c>
      <c r="D704" s="1">
        <v>44000</v>
      </c>
      <c r="E704" s="1">
        <v>44114</v>
      </c>
      <c r="F704" s="1">
        <v>44133</v>
      </c>
      <c r="G704" s="1">
        <v>44120</v>
      </c>
      <c r="H704" s="13">
        <f>Orders[[#This Row],[DeliveryDate]]-Orders[[#This Row],[OrderDate]]</f>
        <v>6</v>
      </c>
      <c r="I704" t="s">
        <v>3</v>
      </c>
      <c r="J704" t="str">
        <f>_xlfn.XLOOKUP(Orders[[#This Row],[_SalesRepID]],'Sales team'!A:A,'Sales team'!B:B)</f>
        <v>Keith Griffin</v>
      </c>
      <c r="K704">
        <v>2</v>
      </c>
      <c r="L704">
        <v>2</v>
      </c>
      <c r="M704">
        <v>332</v>
      </c>
      <c r="N704" t="str">
        <f>_xlfn.XLOOKUP(Orders[[#This Row],[_ProductID]],Products!A:A,Products!C:C)</f>
        <v>Home décor</v>
      </c>
      <c r="O704">
        <v>40</v>
      </c>
      <c r="P704">
        <v>0.1</v>
      </c>
      <c r="Q704" s="2">
        <v>3899.4</v>
      </c>
      <c r="R704" s="2">
        <v>2612.5980000000004</v>
      </c>
      <c r="S704" s="2">
        <v>21056.760000000002</v>
      </c>
      <c r="T704" s="2">
        <v>5381.1719999999987</v>
      </c>
    </row>
    <row r="705" spans="1:20" x14ac:dyDescent="0.25">
      <c r="A705" t="s">
        <v>7311</v>
      </c>
      <c r="B705" t="s">
        <v>1</v>
      </c>
      <c r="C705" t="s">
        <v>13</v>
      </c>
      <c r="D705" s="1">
        <v>44000</v>
      </c>
      <c r="E705" s="1">
        <v>44114</v>
      </c>
      <c r="F705" s="1">
        <v>44120</v>
      </c>
      <c r="G705" s="1">
        <v>44127</v>
      </c>
      <c r="H705" s="13">
        <f>Orders[[#This Row],[DeliveryDate]]-Orders[[#This Row],[OrderDate]]</f>
        <v>13</v>
      </c>
      <c r="I705" t="s">
        <v>3</v>
      </c>
      <c r="J705" t="str">
        <f>_xlfn.XLOOKUP(Orders[[#This Row],[_SalesRepID]],'Sales team'!A:A,'Sales team'!B:B)</f>
        <v>Stephen Payne</v>
      </c>
      <c r="K705">
        <v>5</v>
      </c>
      <c r="L705">
        <v>28</v>
      </c>
      <c r="M705">
        <v>263</v>
      </c>
      <c r="N705" t="str">
        <f>_xlfn.XLOOKUP(Orders[[#This Row],[_ProductID]],Products!A:A,Products!C:C)</f>
        <v>Furniture</v>
      </c>
      <c r="O705">
        <v>38</v>
      </c>
      <c r="P705">
        <v>7.4999999999999997E-2</v>
      </c>
      <c r="Q705" s="2">
        <v>1715.2</v>
      </c>
      <c r="R705" s="2">
        <v>874.75200000000007</v>
      </c>
      <c r="S705" s="2">
        <v>3173.1200000000003</v>
      </c>
      <c r="T705" s="2">
        <v>1423.6160000000002</v>
      </c>
    </row>
    <row r="706" spans="1:20" x14ac:dyDescent="0.25">
      <c r="A706" t="s">
        <v>7290</v>
      </c>
      <c r="B706" t="s">
        <v>8</v>
      </c>
      <c r="C706" t="s">
        <v>13</v>
      </c>
      <c r="D706" s="1">
        <v>44000</v>
      </c>
      <c r="E706" s="1">
        <v>44113</v>
      </c>
      <c r="F706" s="1">
        <v>44132</v>
      </c>
      <c r="G706" s="1">
        <v>44125</v>
      </c>
      <c r="H706" s="13">
        <f>Orders[[#This Row],[DeliveryDate]]-Orders[[#This Row],[OrderDate]]</f>
        <v>12</v>
      </c>
      <c r="I706" t="s">
        <v>3</v>
      </c>
      <c r="J706" t="str">
        <f>_xlfn.XLOOKUP(Orders[[#This Row],[_SalesRepID]],'Sales team'!A:A,'Sales team'!B:B)</f>
        <v>Joe Price</v>
      </c>
      <c r="K706">
        <v>22</v>
      </c>
      <c r="L706">
        <v>39</v>
      </c>
      <c r="M706">
        <v>293</v>
      </c>
      <c r="N706" t="str">
        <f>_xlfn.XLOOKUP(Orders[[#This Row],[_ProductID]],Products!A:A,Products!C:C)</f>
        <v>Home décor</v>
      </c>
      <c r="O706">
        <v>17</v>
      </c>
      <c r="P706">
        <v>7.4999999999999997E-2</v>
      </c>
      <c r="Q706" s="2">
        <v>1112.2</v>
      </c>
      <c r="R706" s="2">
        <v>600.58800000000008</v>
      </c>
      <c r="S706" s="2">
        <v>6172.7100000000009</v>
      </c>
      <c r="T706" s="2">
        <v>2569.1820000000007</v>
      </c>
    </row>
    <row r="707" spans="1:20" x14ac:dyDescent="0.25">
      <c r="A707" t="s">
        <v>7291</v>
      </c>
      <c r="B707" t="s">
        <v>8</v>
      </c>
      <c r="C707" t="s">
        <v>13</v>
      </c>
      <c r="D707" s="1">
        <v>44000</v>
      </c>
      <c r="E707" s="1">
        <v>44113</v>
      </c>
      <c r="F707" s="1">
        <v>44135</v>
      </c>
      <c r="G707" s="1">
        <v>44132</v>
      </c>
      <c r="H707" s="13">
        <f>Orders[[#This Row],[DeliveryDate]]-Orders[[#This Row],[OrderDate]]</f>
        <v>19</v>
      </c>
      <c r="I707" t="s">
        <v>3</v>
      </c>
      <c r="J707" t="str">
        <f>_xlfn.XLOOKUP(Orders[[#This Row],[_SalesRepID]],'Sales team'!A:A,'Sales team'!B:B)</f>
        <v>Douglas Tucker</v>
      </c>
      <c r="K707">
        <v>23</v>
      </c>
      <c r="L707">
        <v>13</v>
      </c>
      <c r="M707">
        <v>304</v>
      </c>
      <c r="N707" t="str">
        <f>_xlfn.XLOOKUP(Orders[[#This Row],[_ProductID]],Products!A:A,Products!C:C)</f>
        <v>Home décor</v>
      </c>
      <c r="O707">
        <v>39</v>
      </c>
      <c r="P707">
        <v>7.4999999999999997E-2</v>
      </c>
      <c r="Q707" s="2">
        <v>1989.9</v>
      </c>
      <c r="R707" s="2">
        <v>1631.7180000000001</v>
      </c>
      <c r="S707" s="2">
        <v>1840.6575000000003</v>
      </c>
      <c r="T707" s="2">
        <v>208.93950000000018</v>
      </c>
    </row>
    <row r="708" spans="1:20" x14ac:dyDescent="0.25">
      <c r="A708" t="s">
        <v>7292</v>
      </c>
      <c r="B708" t="s">
        <v>8</v>
      </c>
      <c r="C708" t="s">
        <v>13</v>
      </c>
      <c r="D708" s="1">
        <v>44000</v>
      </c>
      <c r="E708" s="1">
        <v>44113</v>
      </c>
      <c r="F708" s="1">
        <v>44121</v>
      </c>
      <c r="G708" s="1">
        <v>44130</v>
      </c>
      <c r="H708" s="13">
        <f>Orders[[#This Row],[DeliveryDate]]-Orders[[#This Row],[OrderDate]]</f>
        <v>17</v>
      </c>
      <c r="I708" t="s">
        <v>3</v>
      </c>
      <c r="J708" t="str">
        <f>_xlfn.XLOOKUP(Orders[[#This Row],[_SalesRepID]],'Sales team'!A:A,'Sales team'!B:B)</f>
        <v>Roy Rice</v>
      </c>
      <c r="K708">
        <v>24</v>
      </c>
      <c r="L708">
        <v>6</v>
      </c>
      <c r="M708">
        <v>299</v>
      </c>
      <c r="N708" t="str">
        <f>_xlfn.XLOOKUP(Orders[[#This Row],[_ProductID]],Products!A:A,Products!C:C)</f>
        <v>Home décor</v>
      </c>
      <c r="O708">
        <v>14</v>
      </c>
      <c r="P708">
        <v>0.4</v>
      </c>
      <c r="Q708" s="2">
        <v>3926.2000000000003</v>
      </c>
      <c r="R708" s="2">
        <v>2316.4580000000001</v>
      </c>
      <c r="S708" s="2">
        <v>18845.760000000002</v>
      </c>
      <c r="T708" s="2">
        <v>314.09600000000137</v>
      </c>
    </row>
    <row r="709" spans="1:20" x14ac:dyDescent="0.25">
      <c r="A709" t="s">
        <v>7293</v>
      </c>
      <c r="B709" t="s">
        <v>1</v>
      </c>
      <c r="C709" t="s">
        <v>13</v>
      </c>
      <c r="D709" s="1">
        <v>44000</v>
      </c>
      <c r="E709" s="1">
        <v>44113</v>
      </c>
      <c r="F709" s="1">
        <v>44139</v>
      </c>
      <c r="G709" s="1">
        <v>44127</v>
      </c>
      <c r="H709" s="13">
        <f>Orders[[#This Row],[DeliveryDate]]-Orders[[#This Row],[OrderDate]]</f>
        <v>14</v>
      </c>
      <c r="I709" t="s">
        <v>3</v>
      </c>
      <c r="J709" t="str">
        <f>_xlfn.XLOOKUP(Orders[[#This Row],[_SalesRepID]],'Sales team'!A:A,'Sales team'!B:B)</f>
        <v>Joshua Little</v>
      </c>
      <c r="K709">
        <v>11</v>
      </c>
      <c r="L709">
        <v>17</v>
      </c>
      <c r="M709">
        <v>296</v>
      </c>
      <c r="N709" t="str">
        <f>_xlfn.XLOOKUP(Orders[[#This Row],[_ProductID]],Products!A:A,Products!C:C)</f>
        <v>Home décor</v>
      </c>
      <c r="O709">
        <v>31</v>
      </c>
      <c r="P709">
        <v>7.4999999999999997E-2</v>
      </c>
      <c r="Q709" s="2">
        <v>3852.5</v>
      </c>
      <c r="R709" s="2">
        <v>2234.4499999999998</v>
      </c>
      <c r="S709" s="2">
        <v>7127.125</v>
      </c>
      <c r="T709" s="2">
        <v>2658.2250000000004</v>
      </c>
    </row>
    <row r="710" spans="1:20" x14ac:dyDescent="0.25">
      <c r="A710" t="s">
        <v>7294</v>
      </c>
      <c r="B710" t="s">
        <v>1</v>
      </c>
      <c r="C710" t="s">
        <v>6</v>
      </c>
      <c r="D710" s="1">
        <v>44000</v>
      </c>
      <c r="E710" s="1">
        <v>44113</v>
      </c>
      <c r="F710" s="1">
        <v>44127</v>
      </c>
      <c r="G710" s="1">
        <v>44130</v>
      </c>
      <c r="H710" s="13">
        <f>Orders[[#This Row],[DeliveryDate]]-Orders[[#This Row],[OrderDate]]</f>
        <v>17</v>
      </c>
      <c r="I710" t="s">
        <v>3</v>
      </c>
      <c r="J710" t="str">
        <f>_xlfn.XLOOKUP(Orders[[#This Row],[_SalesRepID]],'Sales team'!A:A,'Sales team'!B:B)</f>
        <v>Adam Hernandez</v>
      </c>
      <c r="K710">
        <v>1</v>
      </c>
      <c r="L710">
        <v>17</v>
      </c>
      <c r="M710">
        <v>149</v>
      </c>
      <c r="N710" t="str">
        <f>_xlfn.XLOOKUP(Orders[[#This Row],[_ProductID]],Products!A:A,Products!C:C)</f>
        <v>Home décor</v>
      </c>
      <c r="O710">
        <v>45</v>
      </c>
      <c r="P710">
        <v>0.4</v>
      </c>
      <c r="Q710" s="2">
        <v>837.5</v>
      </c>
      <c r="R710" s="2">
        <v>619.75</v>
      </c>
      <c r="S710" s="2">
        <v>4020</v>
      </c>
      <c r="T710" s="2">
        <v>-938</v>
      </c>
    </row>
    <row r="711" spans="1:20" x14ac:dyDescent="0.25">
      <c r="A711" t="s">
        <v>7295</v>
      </c>
      <c r="B711" t="s">
        <v>5</v>
      </c>
      <c r="C711" t="s">
        <v>2</v>
      </c>
      <c r="D711" s="1">
        <v>44000</v>
      </c>
      <c r="E711" s="1">
        <v>44113</v>
      </c>
      <c r="F711" s="1">
        <v>44129</v>
      </c>
      <c r="G711" s="1">
        <v>44127</v>
      </c>
      <c r="H711" s="13">
        <f>Orders[[#This Row],[DeliveryDate]]-Orders[[#This Row],[OrderDate]]</f>
        <v>14</v>
      </c>
      <c r="I711" t="s">
        <v>3</v>
      </c>
      <c r="J711" t="str">
        <f>_xlfn.XLOOKUP(Orders[[#This Row],[_SalesRepID]],'Sales team'!A:A,'Sales team'!B:B)</f>
        <v>Nicholas Cunningham</v>
      </c>
      <c r="K711">
        <v>19</v>
      </c>
      <c r="L711">
        <v>26</v>
      </c>
      <c r="M711">
        <v>213</v>
      </c>
      <c r="N711" t="str">
        <f>_xlfn.XLOOKUP(Orders[[#This Row],[_ProductID]],Products!A:A,Products!C:C)</f>
        <v>Home décor</v>
      </c>
      <c r="O711">
        <v>44</v>
      </c>
      <c r="P711">
        <v>0.1</v>
      </c>
      <c r="Q711" s="2">
        <v>2271.3000000000002</v>
      </c>
      <c r="R711" s="2">
        <v>1748.9010000000001</v>
      </c>
      <c r="S711" s="2">
        <v>14309.190000000002</v>
      </c>
      <c r="T711" s="2">
        <v>2066.8830000000016</v>
      </c>
    </row>
    <row r="712" spans="1:20" x14ac:dyDescent="0.25">
      <c r="A712" t="s">
        <v>7296</v>
      </c>
      <c r="B712" t="s">
        <v>5</v>
      </c>
      <c r="C712" t="s">
        <v>15</v>
      </c>
      <c r="D712" s="1">
        <v>44000</v>
      </c>
      <c r="E712" s="1">
        <v>44113</v>
      </c>
      <c r="F712" s="1">
        <v>44125</v>
      </c>
      <c r="G712" s="1">
        <v>44124</v>
      </c>
      <c r="H712" s="13">
        <f>Orders[[#This Row],[DeliveryDate]]-Orders[[#This Row],[OrderDate]]</f>
        <v>11</v>
      </c>
      <c r="I712" t="s">
        <v>3</v>
      </c>
      <c r="J712" t="str">
        <f>_xlfn.XLOOKUP(Orders[[#This Row],[_SalesRepID]],'Sales team'!A:A,'Sales team'!B:B)</f>
        <v>Paul Holmes</v>
      </c>
      <c r="K712">
        <v>14</v>
      </c>
      <c r="L712">
        <v>39</v>
      </c>
      <c r="M712">
        <v>26</v>
      </c>
      <c r="N712" t="str">
        <f>_xlfn.XLOOKUP(Orders[[#This Row],[_ProductID]],Products!A:A,Products!C:C)</f>
        <v>Home décor</v>
      </c>
      <c r="O712">
        <v>31</v>
      </c>
      <c r="P712">
        <v>0.1</v>
      </c>
      <c r="Q712" s="2">
        <v>207.70000000000002</v>
      </c>
      <c r="R712" s="2">
        <v>137.08200000000002</v>
      </c>
      <c r="S712" s="2">
        <v>1121.5800000000002</v>
      </c>
      <c r="T712" s="2">
        <v>299.08799999999997</v>
      </c>
    </row>
    <row r="713" spans="1:20" x14ac:dyDescent="0.25">
      <c r="A713" t="s">
        <v>7297</v>
      </c>
      <c r="B713" t="s">
        <v>8</v>
      </c>
      <c r="C713" t="s">
        <v>13</v>
      </c>
      <c r="D713" s="1">
        <v>44000</v>
      </c>
      <c r="E713" s="1">
        <v>44113</v>
      </c>
      <c r="F713" s="1">
        <v>44120</v>
      </c>
      <c r="G713" s="1">
        <v>44125</v>
      </c>
      <c r="H713" s="13">
        <f>Orders[[#This Row],[DeliveryDate]]-Orders[[#This Row],[OrderDate]]</f>
        <v>12</v>
      </c>
      <c r="I713" t="s">
        <v>3</v>
      </c>
      <c r="J713" t="str">
        <f>_xlfn.XLOOKUP(Orders[[#This Row],[_SalesRepID]],'Sales team'!A:A,'Sales team'!B:B)</f>
        <v>Douglas Tucker</v>
      </c>
      <c r="K713">
        <v>23</v>
      </c>
      <c r="L713">
        <v>14</v>
      </c>
      <c r="M713">
        <v>274</v>
      </c>
      <c r="N713" t="str">
        <f>_xlfn.XLOOKUP(Orders[[#This Row],[_ProductID]],Products!A:A,Products!C:C)</f>
        <v>Home décor</v>
      </c>
      <c r="O713">
        <v>40</v>
      </c>
      <c r="P713">
        <v>0.15</v>
      </c>
      <c r="Q713" s="2">
        <v>938</v>
      </c>
      <c r="R713" s="2">
        <v>731.64</v>
      </c>
      <c r="S713" s="2">
        <v>6378.4</v>
      </c>
      <c r="T713" s="2">
        <v>525.27999999999975</v>
      </c>
    </row>
    <row r="714" spans="1:20" x14ac:dyDescent="0.25">
      <c r="A714" t="s">
        <v>7280</v>
      </c>
      <c r="B714" t="s">
        <v>1</v>
      </c>
      <c r="C714" t="s">
        <v>6</v>
      </c>
      <c r="D714" s="1">
        <v>44000</v>
      </c>
      <c r="E714" s="1">
        <v>44112</v>
      </c>
      <c r="F714" s="1">
        <v>44117</v>
      </c>
      <c r="G714" s="1">
        <v>44123</v>
      </c>
      <c r="H714" s="13">
        <f>Orders[[#This Row],[DeliveryDate]]-Orders[[#This Row],[OrderDate]]</f>
        <v>11</v>
      </c>
      <c r="I714" t="s">
        <v>3</v>
      </c>
      <c r="J714" t="str">
        <f>_xlfn.XLOOKUP(Orders[[#This Row],[_SalesRepID]],'Sales team'!A:A,'Sales team'!B:B)</f>
        <v>Jerry Green</v>
      </c>
      <c r="K714">
        <v>3</v>
      </c>
      <c r="L714">
        <v>28</v>
      </c>
      <c r="M714">
        <v>114</v>
      </c>
      <c r="N714" t="str">
        <f>_xlfn.XLOOKUP(Orders[[#This Row],[_ProductID]],Products!A:A,Products!C:C)</f>
        <v>Furniture</v>
      </c>
      <c r="O714">
        <v>34</v>
      </c>
      <c r="P714">
        <v>0.2</v>
      </c>
      <c r="Q714" s="2">
        <v>3859.2000000000003</v>
      </c>
      <c r="R714" s="2">
        <v>2469.8880000000004</v>
      </c>
      <c r="S714" s="2">
        <v>15436.800000000001</v>
      </c>
      <c r="T714" s="2">
        <v>3087.3599999999988</v>
      </c>
    </row>
    <row r="715" spans="1:20" x14ac:dyDescent="0.25">
      <c r="A715" t="s">
        <v>7281</v>
      </c>
      <c r="B715" t="s">
        <v>8</v>
      </c>
      <c r="C715" t="s">
        <v>15</v>
      </c>
      <c r="D715" s="1">
        <v>44000</v>
      </c>
      <c r="E715" s="1">
        <v>44112</v>
      </c>
      <c r="F715" s="1">
        <v>44127</v>
      </c>
      <c r="G715" s="1">
        <v>44120</v>
      </c>
      <c r="H715" s="13">
        <f>Orders[[#This Row],[DeliveryDate]]-Orders[[#This Row],[OrderDate]]</f>
        <v>8</v>
      </c>
      <c r="I715" t="s">
        <v>3</v>
      </c>
      <c r="J715" t="str">
        <f>_xlfn.XLOOKUP(Orders[[#This Row],[_SalesRepID]],'Sales team'!A:A,'Sales team'!B:B)</f>
        <v>Anthony Torres</v>
      </c>
      <c r="K715">
        <v>20</v>
      </c>
      <c r="L715">
        <v>49</v>
      </c>
      <c r="M715">
        <v>51</v>
      </c>
      <c r="N715" t="str">
        <f>_xlfn.XLOOKUP(Orders[[#This Row],[_ProductID]],Products!A:A,Products!C:C)</f>
        <v>Home décor</v>
      </c>
      <c r="O715">
        <v>32</v>
      </c>
      <c r="P715">
        <v>7.4999999999999997E-2</v>
      </c>
      <c r="Q715" s="2">
        <v>1326.6000000000001</v>
      </c>
      <c r="R715" s="2">
        <v>703.09800000000007</v>
      </c>
      <c r="S715" s="2">
        <v>2454.2100000000005</v>
      </c>
      <c r="T715" s="2">
        <v>1048.0140000000004</v>
      </c>
    </row>
    <row r="716" spans="1:20" x14ac:dyDescent="0.25">
      <c r="A716" t="s">
        <v>7282</v>
      </c>
      <c r="B716" t="s">
        <v>8</v>
      </c>
      <c r="C716" t="s">
        <v>46</v>
      </c>
      <c r="D716" s="1">
        <v>44000</v>
      </c>
      <c r="E716" s="1">
        <v>44112</v>
      </c>
      <c r="F716" s="1">
        <v>44120</v>
      </c>
      <c r="G716" s="1">
        <v>44134</v>
      </c>
      <c r="H716" s="13">
        <f>Orders[[#This Row],[DeliveryDate]]-Orders[[#This Row],[OrderDate]]</f>
        <v>22</v>
      </c>
      <c r="I716" t="s">
        <v>3</v>
      </c>
      <c r="J716" t="str">
        <f>_xlfn.XLOOKUP(Orders[[#This Row],[_SalesRepID]],'Sales team'!A:A,'Sales team'!B:B)</f>
        <v>Roy Rice</v>
      </c>
      <c r="K716">
        <v>24</v>
      </c>
      <c r="L716">
        <v>32</v>
      </c>
      <c r="M716">
        <v>81</v>
      </c>
      <c r="N716" t="str">
        <f>_xlfn.XLOOKUP(Orders[[#This Row],[_ProductID]],Products!A:A,Products!C:C)</f>
        <v>Furniture</v>
      </c>
      <c r="O716">
        <v>12</v>
      </c>
      <c r="P716">
        <v>0.15</v>
      </c>
      <c r="Q716" s="2">
        <v>5266.2</v>
      </c>
      <c r="R716" s="2">
        <v>3528.3540000000003</v>
      </c>
      <c r="S716" s="2">
        <v>4476.2699999999995</v>
      </c>
      <c r="T716" s="2">
        <v>947.91599999999926</v>
      </c>
    </row>
    <row r="717" spans="1:20" x14ac:dyDescent="0.25">
      <c r="A717" t="s">
        <v>7283</v>
      </c>
      <c r="B717" t="s">
        <v>8</v>
      </c>
      <c r="C717" t="s">
        <v>25</v>
      </c>
      <c r="D717" s="1">
        <v>44000</v>
      </c>
      <c r="E717" s="1">
        <v>44112</v>
      </c>
      <c r="F717" s="1">
        <v>44114</v>
      </c>
      <c r="G717" s="1">
        <v>44126</v>
      </c>
      <c r="H717" s="13">
        <f>Orders[[#This Row],[DeliveryDate]]-Orders[[#This Row],[OrderDate]]</f>
        <v>14</v>
      </c>
      <c r="I717" t="s">
        <v>3</v>
      </c>
      <c r="J717" t="str">
        <f>_xlfn.XLOOKUP(Orders[[#This Row],[_SalesRepID]],'Sales team'!A:A,'Sales team'!B:B)</f>
        <v>Roy Rice</v>
      </c>
      <c r="K717">
        <v>24</v>
      </c>
      <c r="L717">
        <v>3</v>
      </c>
      <c r="M717">
        <v>354</v>
      </c>
      <c r="N717" t="str">
        <f>_xlfn.XLOOKUP(Orders[[#This Row],[_ProductID]],Products!A:A,Products!C:C)</f>
        <v>Outdoor</v>
      </c>
      <c r="O717">
        <v>10</v>
      </c>
      <c r="P717">
        <v>7.4999999999999997E-2</v>
      </c>
      <c r="Q717" s="2">
        <v>6009.9000000000005</v>
      </c>
      <c r="R717" s="2">
        <v>4928.1180000000004</v>
      </c>
      <c r="S717" s="2">
        <v>38914.102500000008</v>
      </c>
      <c r="T717" s="2">
        <v>4417.2765000000072</v>
      </c>
    </row>
    <row r="718" spans="1:20" x14ac:dyDescent="0.25">
      <c r="A718" t="s">
        <v>7284</v>
      </c>
      <c r="B718" t="s">
        <v>1</v>
      </c>
      <c r="C718" t="s">
        <v>2</v>
      </c>
      <c r="D718" s="1">
        <v>44000</v>
      </c>
      <c r="E718" s="1">
        <v>44112</v>
      </c>
      <c r="F718" s="1">
        <v>44119</v>
      </c>
      <c r="G718" s="1">
        <v>44127</v>
      </c>
      <c r="H718" s="13">
        <f>Orders[[#This Row],[DeliveryDate]]-Orders[[#This Row],[OrderDate]]</f>
        <v>15</v>
      </c>
      <c r="I718" t="s">
        <v>3</v>
      </c>
      <c r="J718" t="str">
        <f>_xlfn.XLOOKUP(Orders[[#This Row],[_SalesRepID]],'Sales team'!A:A,'Sales team'!B:B)</f>
        <v>Shawn Cook</v>
      </c>
      <c r="K718">
        <v>7</v>
      </c>
      <c r="L718">
        <v>3</v>
      </c>
      <c r="M718">
        <v>258</v>
      </c>
      <c r="N718" t="str">
        <f>_xlfn.XLOOKUP(Orders[[#This Row],[_ProductID]],Products!A:A,Products!C:C)</f>
        <v>Home décor</v>
      </c>
      <c r="O718">
        <v>27</v>
      </c>
      <c r="P718">
        <v>0.15</v>
      </c>
      <c r="Q718" s="2">
        <v>1882.7</v>
      </c>
      <c r="R718" s="2">
        <v>1110.7929999999999</v>
      </c>
      <c r="S718" s="2">
        <v>3200.59</v>
      </c>
      <c r="T718" s="2">
        <v>979.00400000000036</v>
      </c>
    </row>
    <row r="719" spans="1:20" x14ac:dyDescent="0.25">
      <c r="A719" t="s">
        <v>7285</v>
      </c>
      <c r="B719" t="s">
        <v>8</v>
      </c>
      <c r="C719" t="s">
        <v>13</v>
      </c>
      <c r="D719" s="1">
        <v>44000</v>
      </c>
      <c r="E719" s="1">
        <v>44112</v>
      </c>
      <c r="F719" s="1">
        <v>44116</v>
      </c>
      <c r="G719" s="1">
        <v>44138</v>
      </c>
      <c r="H719" s="13">
        <f>Orders[[#This Row],[DeliveryDate]]-Orders[[#This Row],[OrderDate]]</f>
        <v>26</v>
      </c>
      <c r="I719" t="s">
        <v>3</v>
      </c>
      <c r="J719" t="str">
        <f>_xlfn.XLOOKUP(Orders[[#This Row],[_SalesRepID]],'Sales team'!A:A,'Sales team'!B:B)</f>
        <v>Douglas Tucker</v>
      </c>
      <c r="K719">
        <v>23</v>
      </c>
      <c r="L719">
        <v>5</v>
      </c>
      <c r="M719">
        <v>281</v>
      </c>
      <c r="N719" t="str">
        <f>_xlfn.XLOOKUP(Orders[[#This Row],[_ProductID]],Products!A:A,Products!C:C)</f>
        <v>Outdoor</v>
      </c>
      <c r="O719">
        <v>9</v>
      </c>
      <c r="P719">
        <v>0.05</v>
      </c>
      <c r="Q719" s="2">
        <v>261.3</v>
      </c>
      <c r="R719" s="2">
        <v>214.26599999999999</v>
      </c>
      <c r="S719" s="2">
        <v>1489.41</v>
      </c>
      <c r="T719" s="2">
        <v>203.81400000000008</v>
      </c>
    </row>
    <row r="720" spans="1:20" x14ac:dyDescent="0.25">
      <c r="A720" t="s">
        <v>7286</v>
      </c>
      <c r="B720" t="s">
        <v>1</v>
      </c>
      <c r="C720" t="s">
        <v>46</v>
      </c>
      <c r="D720" s="1">
        <v>44000</v>
      </c>
      <c r="E720" s="1">
        <v>44112</v>
      </c>
      <c r="F720" s="1">
        <v>44133</v>
      </c>
      <c r="G720" s="1">
        <v>44117</v>
      </c>
      <c r="H720" s="13">
        <f>Orders[[#This Row],[DeliveryDate]]-Orders[[#This Row],[OrderDate]]</f>
        <v>5</v>
      </c>
      <c r="I720" t="s">
        <v>3</v>
      </c>
      <c r="J720" t="str">
        <f>_xlfn.XLOOKUP(Orders[[#This Row],[_SalesRepID]],'Sales team'!A:A,'Sales team'!B:B)</f>
        <v>Stephen Payne</v>
      </c>
      <c r="K720">
        <v>5</v>
      </c>
      <c r="L720">
        <v>39</v>
      </c>
      <c r="M720">
        <v>65</v>
      </c>
      <c r="N720" t="str">
        <f>_xlfn.XLOOKUP(Orders[[#This Row],[_ProductID]],Products!A:A,Products!C:C)</f>
        <v>Furniture</v>
      </c>
      <c r="O720">
        <v>42</v>
      </c>
      <c r="P720">
        <v>0.05</v>
      </c>
      <c r="Q720" s="2">
        <v>3879.3</v>
      </c>
      <c r="R720" s="2">
        <v>1862.0640000000001</v>
      </c>
      <c r="S720" s="2">
        <v>14741.34</v>
      </c>
      <c r="T720" s="2">
        <v>7293.0839999999998</v>
      </c>
    </row>
    <row r="721" spans="1:20" x14ac:dyDescent="0.25">
      <c r="A721" t="s">
        <v>7287</v>
      </c>
      <c r="B721" t="s">
        <v>5</v>
      </c>
      <c r="C721" t="s">
        <v>13</v>
      </c>
      <c r="D721" s="1">
        <v>44000</v>
      </c>
      <c r="E721" s="1">
        <v>44112</v>
      </c>
      <c r="F721" s="1">
        <v>44123</v>
      </c>
      <c r="G721" s="1">
        <v>44133</v>
      </c>
      <c r="H721" s="13">
        <f>Orders[[#This Row],[DeliveryDate]]-Orders[[#This Row],[OrderDate]]</f>
        <v>21</v>
      </c>
      <c r="I721" t="s">
        <v>3</v>
      </c>
      <c r="J721" t="str">
        <f>_xlfn.XLOOKUP(Orders[[#This Row],[_SalesRepID]],'Sales team'!A:A,'Sales team'!B:B)</f>
        <v>Paul Holmes</v>
      </c>
      <c r="K721">
        <v>14</v>
      </c>
      <c r="L721">
        <v>21</v>
      </c>
      <c r="M721">
        <v>299</v>
      </c>
      <c r="N721" t="str">
        <f>_xlfn.XLOOKUP(Orders[[#This Row],[_ProductID]],Products!A:A,Products!C:C)</f>
        <v>Kitchen &amp; Dining</v>
      </c>
      <c r="O721">
        <v>4</v>
      </c>
      <c r="P721">
        <v>7.4999999999999997E-2</v>
      </c>
      <c r="Q721" s="2">
        <v>1092.1000000000001</v>
      </c>
      <c r="R721" s="2">
        <v>436.84000000000009</v>
      </c>
      <c r="S721" s="2">
        <v>5050.9625000000015</v>
      </c>
      <c r="T721" s="2">
        <v>2866.7625000000012</v>
      </c>
    </row>
    <row r="722" spans="1:20" x14ac:dyDescent="0.25">
      <c r="A722" t="s">
        <v>7288</v>
      </c>
      <c r="B722" t="s">
        <v>1</v>
      </c>
      <c r="C722" t="s">
        <v>46</v>
      </c>
      <c r="D722" s="1">
        <v>44000</v>
      </c>
      <c r="E722" s="1">
        <v>44112</v>
      </c>
      <c r="F722" s="1">
        <v>44129</v>
      </c>
      <c r="G722" s="1">
        <v>44117</v>
      </c>
      <c r="H722" s="13">
        <f>Orders[[#This Row],[DeliveryDate]]-Orders[[#This Row],[OrderDate]]</f>
        <v>5</v>
      </c>
      <c r="I722" t="s">
        <v>3</v>
      </c>
      <c r="J722" t="str">
        <f>_xlfn.XLOOKUP(Orders[[#This Row],[_SalesRepID]],'Sales team'!A:A,'Sales team'!B:B)</f>
        <v>Jerry Green</v>
      </c>
      <c r="K722">
        <v>3</v>
      </c>
      <c r="L722">
        <v>45</v>
      </c>
      <c r="M722">
        <v>79</v>
      </c>
      <c r="N722" t="str">
        <f>_xlfn.XLOOKUP(Orders[[#This Row],[_ProductID]],Products!A:A,Products!C:C)</f>
        <v>Kitchen &amp; Dining</v>
      </c>
      <c r="O722">
        <v>37</v>
      </c>
      <c r="P722">
        <v>0.2</v>
      </c>
      <c r="Q722" s="2">
        <v>1775.5</v>
      </c>
      <c r="R722" s="2">
        <v>1473.665</v>
      </c>
      <c r="S722" s="2">
        <v>5681.6</v>
      </c>
      <c r="T722" s="2">
        <v>-213.05999999999949</v>
      </c>
    </row>
    <row r="723" spans="1:20" x14ac:dyDescent="0.25">
      <c r="A723" t="s">
        <v>7289</v>
      </c>
      <c r="B723" t="s">
        <v>5</v>
      </c>
      <c r="C723" t="s">
        <v>6</v>
      </c>
      <c r="D723" s="1">
        <v>44000</v>
      </c>
      <c r="E723" s="1">
        <v>44112</v>
      </c>
      <c r="F723" s="1">
        <v>44125</v>
      </c>
      <c r="G723" s="1">
        <v>44118</v>
      </c>
      <c r="H723" s="13">
        <f>Orders[[#This Row],[DeliveryDate]]-Orders[[#This Row],[OrderDate]]</f>
        <v>6</v>
      </c>
      <c r="I723" t="s">
        <v>3</v>
      </c>
      <c r="J723" t="str">
        <f>_xlfn.XLOOKUP(Orders[[#This Row],[_SalesRepID]],'Sales team'!A:A,'Sales team'!B:B)</f>
        <v>Paul Holmes</v>
      </c>
      <c r="K723">
        <v>14</v>
      </c>
      <c r="L723">
        <v>2</v>
      </c>
      <c r="M723">
        <v>98</v>
      </c>
      <c r="N723" t="str">
        <f>_xlfn.XLOOKUP(Orders[[#This Row],[_ProductID]],Products!A:A,Products!C:C)</f>
        <v>Kitchen &amp; Dining</v>
      </c>
      <c r="O723">
        <v>7</v>
      </c>
      <c r="P723">
        <v>0.3</v>
      </c>
      <c r="Q723" s="2">
        <v>1728.6000000000001</v>
      </c>
      <c r="R723" s="2">
        <v>933.44400000000019</v>
      </c>
      <c r="S723" s="2">
        <v>7260.12</v>
      </c>
      <c r="T723" s="2">
        <v>1659.4559999999992</v>
      </c>
    </row>
    <row r="724" spans="1:20" x14ac:dyDescent="0.25">
      <c r="A724" t="s">
        <v>7273</v>
      </c>
      <c r="B724" t="s">
        <v>5</v>
      </c>
      <c r="C724" t="s">
        <v>2</v>
      </c>
      <c r="D724" s="1">
        <v>44000</v>
      </c>
      <c r="E724" s="1">
        <v>44111</v>
      </c>
      <c r="F724" s="1">
        <v>44116</v>
      </c>
      <c r="G724" s="1">
        <v>44123</v>
      </c>
      <c r="H724" s="13">
        <f>Orders[[#This Row],[DeliveryDate]]-Orders[[#This Row],[OrderDate]]</f>
        <v>12</v>
      </c>
      <c r="I724" t="s">
        <v>3</v>
      </c>
      <c r="J724" t="str">
        <f>_xlfn.XLOOKUP(Orders[[#This Row],[_SalesRepID]],'Sales team'!A:A,'Sales team'!B:B)</f>
        <v>Paul Holmes</v>
      </c>
      <c r="K724">
        <v>14</v>
      </c>
      <c r="L724">
        <v>49</v>
      </c>
      <c r="M724">
        <v>242</v>
      </c>
      <c r="N724" t="str">
        <f>_xlfn.XLOOKUP(Orders[[#This Row],[_ProductID]],Products!A:A,Products!C:C)</f>
        <v>Home décor</v>
      </c>
      <c r="O724">
        <v>45</v>
      </c>
      <c r="P724">
        <v>7.4999999999999997E-2</v>
      </c>
      <c r="Q724" s="2">
        <v>1929.6000000000001</v>
      </c>
      <c r="R724" s="2">
        <v>868.32</v>
      </c>
      <c r="S724" s="2">
        <v>7139.52</v>
      </c>
      <c r="T724" s="2">
        <v>3666.2400000000002</v>
      </c>
    </row>
    <row r="725" spans="1:20" x14ac:dyDescent="0.25">
      <c r="A725" t="s">
        <v>7274</v>
      </c>
      <c r="B725" t="s">
        <v>5</v>
      </c>
      <c r="C725" t="s">
        <v>2</v>
      </c>
      <c r="D725" s="1">
        <v>44000</v>
      </c>
      <c r="E725" s="1">
        <v>44111</v>
      </c>
      <c r="F725" s="1">
        <v>44132</v>
      </c>
      <c r="G725" s="1">
        <v>44118</v>
      </c>
      <c r="H725" s="13">
        <f>Orders[[#This Row],[DeliveryDate]]-Orders[[#This Row],[OrderDate]]</f>
        <v>7</v>
      </c>
      <c r="I725" t="s">
        <v>3</v>
      </c>
      <c r="J725" t="str">
        <f>_xlfn.XLOOKUP(Orders[[#This Row],[_SalesRepID]],'Sales team'!A:A,'Sales team'!B:B)</f>
        <v>Todd Roberts</v>
      </c>
      <c r="K725">
        <v>13</v>
      </c>
      <c r="L725">
        <v>17</v>
      </c>
      <c r="M725">
        <v>212</v>
      </c>
      <c r="N725" t="str">
        <f>_xlfn.XLOOKUP(Orders[[#This Row],[_ProductID]],Products!A:A,Products!C:C)</f>
        <v>Home décor</v>
      </c>
      <c r="O725">
        <v>24</v>
      </c>
      <c r="P725">
        <v>7.4999999999999997E-2</v>
      </c>
      <c r="Q725" s="2">
        <v>4006.6</v>
      </c>
      <c r="R725" s="2">
        <v>2323.828</v>
      </c>
      <c r="S725" s="2">
        <v>22236.63</v>
      </c>
      <c r="T725" s="2">
        <v>8293.6620000000003</v>
      </c>
    </row>
    <row r="726" spans="1:20" x14ac:dyDescent="0.25">
      <c r="A726" t="s">
        <v>7275</v>
      </c>
      <c r="B726" t="s">
        <v>5</v>
      </c>
      <c r="C726" t="s">
        <v>2</v>
      </c>
      <c r="D726" s="1">
        <v>44000</v>
      </c>
      <c r="E726" s="1">
        <v>44111</v>
      </c>
      <c r="F726" s="1">
        <v>44126</v>
      </c>
      <c r="G726" s="1">
        <v>44132</v>
      </c>
      <c r="H726" s="13">
        <f>Orders[[#This Row],[DeliveryDate]]-Orders[[#This Row],[OrderDate]]</f>
        <v>21</v>
      </c>
      <c r="I726" t="s">
        <v>3</v>
      </c>
      <c r="J726" t="str">
        <f>_xlfn.XLOOKUP(Orders[[#This Row],[_SalesRepID]],'Sales team'!A:A,'Sales team'!B:B)</f>
        <v>Anthony Torres</v>
      </c>
      <c r="K726">
        <v>20</v>
      </c>
      <c r="L726">
        <v>16</v>
      </c>
      <c r="M726">
        <v>229</v>
      </c>
      <c r="N726" t="str">
        <f>_xlfn.XLOOKUP(Orders[[#This Row],[_ProductID]],Products!A:A,Products!C:C)</f>
        <v>Home décor</v>
      </c>
      <c r="O726">
        <v>33</v>
      </c>
      <c r="P726">
        <v>0.05</v>
      </c>
      <c r="Q726" s="2">
        <v>6043.4000000000005</v>
      </c>
      <c r="R726" s="2">
        <v>2659.0960000000005</v>
      </c>
      <c r="S726" s="2">
        <v>40188.61</v>
      </c>
      <c r="T726" s="2">
        <v>21574.937999999998</v>
      </c>
    </row>
    <row r="727" spans="1:20" x14ac:dyDescent="0.25">
      <c r="A727" t="s">
        <v>7276</v>
      </c>
      <c r="B727" t="s">
        <v>1</v>
      </c>
      <c r="C727" t="s">
        <v>15</v>
      </c>
      <c r="D727" s="1">
        <v>44000</v>
      </c>
      <c r="E727" s="1">
        <v>44111</v>
      </c>
      <c r="F727" s="1">
        <v>44113</v>
      </c>
      <c r="G727" s="1">
        <v>44118</v>
      </c>
      <c r="H727" s="13">
        <f>Orders[[#This Row],[DeliveryDate]]-Orders[[#This Row],[OrderDate]]</f>
        <v>7</v>
      </c>
      <c r="I727" t="s">
        <v>3</v>
      </c>
      <c r="J727" t="str">
        <f>_xlfn.XLOOKUP(Orders[[#This Row],[_SalesRepID]],'Sales team'!A:A,'Sales team'!B:B)</f>
        <v>Chris Armstrong</v>
      </c>
      <c r="K727">
        <v>4</v>
      </c>
      <c r="L727">
        <v>36</v>
      </c>
      <c r="M727">
        <v>11</v>
      </c>
      <c r="N727" t="str">
        <f>_xlfn.XLOOKUP(Orders[[#This Row],[_ProductID]],Products!A:A,Products!C:C)</f>
        <v>Home décor</v>
      </c>
      <c r="O727">
        <v>33</v>
      </c>
      <c r="P727">
        <v>0.05</v>
      </c>
      <c r="Q727" s="2">
        <v>790.6</v>
      </c>
      <c r="R727" s="2">
        <v>545.51400000000001</v>
      </c>
      <c r="S727" s="2">
        <v>4506.42</v>
      </c>
      <c r="T727" s="2">
        <v>1233.3360000000002</v>
      </c>
    </row>
    <row r="728" spans="1:20" x14ac:dyDescent="0.25">
      <c r="A728" t="s">
        <v>7277</v>
      </c>
      <c r="B728" t="s">
        <v>1</v>
      </c>
      <c r="C728" t="s">
        <v>6</v>
      </c>
      <c r="D728" s="1">
        <v>44000</v>
      </c>
      <c r="E728" s="1">
        <v>44111</v>
      </c>
      <c r="F728" s="1">
        <v>44127</v>
      </c>
      <c r="G728" s="1">
        <v>44127</v>
      </c>
      <c r="H728" s="13">
        <f>Orders[[#This Row],[DeliveryDate]]-Orders[[#This Row],[OrderDate]]</f>
        <v>16</v>
      </c>
      <c r="I728" t="s">
        <v>3</v>
      </c>
      <c r="J728" t="str">
        <f>_xlfn.XLOOKUP(Orders[[#This Row],[_SalesRepID]],'Sales team'!A:A,'Sales team'!B:B)</f>
        <v>Joshua Ryan</v>
      </c>
      <c r="K728">
        <v>9</v>
      </c>
      <c r="L728">
        <v>11</v>
      </c>
      <c r="M728">
        <v>128</v>
      </c>
      <c r="N728" t="str">
        <f>_xlfn.XLOOKUP(Orders[[#This Row],[_ProductID]],Products!A:A,Products!C:C)</f>
        <v>Home décor</v>
      </c>
      <c r="O728">
        <v>26</v>
      </c>
      <c r="P728">
        <v>0.1</v>
      </c>
      <c r="Q728" s="2">
        <v>1031.8</v>
      </c>
      <c r="R728" s="2">
        <v>722.25999999999988</v>
      </c>
      <c r="S728" s="2">
        <v>4643.1000000000004</v>
      </c>
      <c r="T728" s="2">
        <v>1031.8000000000011</v>
      </c>
    </row>
    <row r="729" spans="1:20" x14ac:dyDescent="0.25">
      <c r="A729" t="s">
        <v>7278</v>
      </c>
      <c r="B729" t="s">
        <v>5</v>
      </c>
      <c r="C729" t="s">
        <v>46</v>
      </c>
      <c r="D729" s="1">
        <v>44000</v>
      </c>
      <c r="E729" s="1">
        <v>44111</v>
      </c>
      <c r="F729" s="1">
        <v>44118</v>
      </c>
      <c r="G729" s="1">
        <v>44119</v>
      </c>
      <c r="H729" s="13">
        <f>Orders[[#This Row],[DeliveryDate]]-Orders[[#This Row],[OrderDate]]</f>
        <v>8</v>
      </c>
      <c r="I729" t="s">
        <v>3</v>
      </c>
      <c r="J729" t="str">
        <f>_xlfn.XLOOKUP(Orders[[#This Row],[_SalesRepID]],'Sales team'!A:A,'Sales team'!B:B)</f>
        <v>Roger Alexander</v>
      </c>
      <c r="K729">
        <v>15</v>
      </c>
      <c r="L729">
        <v>22</v>
      </c>
      <c r="M729">
        <v>80</v>
      </c>
      <c r="N729" t="str">
        <f>_xlfn.XLOOKUP(Orders[[#This Row],[_ProductID]],Products!A:A,Products!C:C)</f>
        <v>Kitchen &amp; Dining</v>
      </c>
      <c r="O729">
        <v>7</v>
      </c>
      <c r="P729">
        <v>7.4999999999999997E-2</v>
      </c>
      <c r="Q729" s="2">
        <v>5896</v>
      </c>
      <c r="R729" s="2">
        <v>3183.84</v>
      </c>
      <c r="S729" s="2">
        <v>43630.400000000001</v>
      </c>
      <c r="T729" s="2">
        <v>18159.68</v>
      </c>
    </row>
    <row r="730" spans="1:20" x14ac:dyDescent="0.25">
      <c r="A730" t="s">
        <v>7279</v>
      </c>
      <c r="B730" t="s">
        <v>1</v>
      </c>
      <c r="C730" t="s">
        <v>13</v>
      </c>
      <c r="D730" s="1">
        <v>44000</v>
      </c>
      <c r="E730" s="1">
        <v>44111</v>
      </c>
      <c r="F730" s="1">
        <v>44134</v>
      </c>
      <c r="G730" s="1">
        <v>44118</v>
      </c>
      <c r="H730" s="13">
        <f>Orders[[#This Row],[DeliveryDate]]-Orders[[#This Row],[OrderDate]]</f>
        <v>7</v>
      </c>
      <c r="I730" t="s">
        <v>3</v>
      </c>
      <c r="J730" t="str">
        <f>_xlfn.XLOOKUP(Orders[[#This Row],[_SalesRepID]],'Sales team'!A:A,'Sales team'!B:B)</f>
        <v>Stephen Payne</v>
      </c>
      <c r="K730">
        <v>5</v>
      </c>
      <c r="L730">
        <v>46</v>
      </c>
      <c r="M730">
        <v>302</v>
      </c>
      <c r="N730" t="str">
        <f>_xlfn.XLOOKUP(Orders[[#This Row],[_ProductID]],Products!A:A,Products!C:C)</f>
        <v>Kitchen &amp; Dining</v>
      </c>
      <c r="O730">
        <v>37</v>
      </c>
      <c r="P730">
        <v>0.05</v>
      </c>
      <c r="Q730" s="2">
        <v>5272.9000000000005</v>
      </c>
      <c r="R730" s="2">
        <v>2372.8050000000003</v>
      </c>
      <c r="S730" s="2">
        <v>20037.02</v>
      </c>
      <c r="T730" s="2">
        <v>10545.8</v>
      </c>
    </row>
    <row r="731" spans="1:20" x14ac:dyDescent="0.25">
      <c r="A731" t="s">
        <v>7264</v>
      </c>
      <c r="B731" t="s">
        <v>5</v>
      </c>
      <c r="C731" t="s">
        <v>2</v>
      </c>
      <c r="D731" s="1">
        <v>44000</v>
      </c>
      <c r="E731" s="1">
        <v>44110</v>
      </c>
      <c r="F731" s="1">
        <v>44121</v>
      </c>
      <c r="G731" s="1">
        <v>44123</v>
      </c>
      <c r="H731" s="13">
        <f>Orders[[#This Row],[DeliveryDate]]-Orders[[#This Row],[OrderDate]]</f>
        <v>13</v>
      </c>
      <c r="I731" t="s">
        <v>3</v>
      </c>
      <c r="J731" t="str">
        <f>_xlfn.XLOOKUP(Orders[[#This Row],[_SalesRepID]],'Sales team'!A:A,'Sales team'!B:B)</f>
        <v>Todd Roberts</v>
      </c>
      <c r="K731">
        <v>13</v>
      </c>
      <c r="L731">
        <v>37</v>
      </c>
      <c r="M731">
        <v>255</v>
      </c>
      <c r="N731" t="str">
        <f>_xlfn.XLOOKUP(Orders[[#This Row],[_ProductID]],Products!A:A,Products!C:C)</f>
        <v>Home décor</v>
      </c>
      <c r="O731">
        <v>33</v>
      </c>
      <c r="P731">
        <v>0.05</v>
      </c>
      <c r="Q731" s="2">
        <v>3845.8</v>
      </c>
      <c r="R731" s="2">
        <v>2845.8920000000003</v>
      </c>
      <c r="S731" s="2">
        <v>25574.57</v>
      </c>
      <c r="T731" s="2">
        <v>5653.3259999999973</v>
      </c>
    </row>
    <row r="732" spans="1:20" x14ac:dyDescent="0.25">
      <c r="A732" t="s">
        <v>7265</v>
      </c>
      <c r="B732" t="s">
        <v>1</v>
      </c>
      <c r="C732" t="s">
        <v>25</v>
      </c>
      <c r="D732" s="1">
        <v>44000</v>
      </c>
      <c r="E732" s="1">
        <v>44110</v>
      </c>
      <c r="F732" s="1">
        <v>44120</v>
      </c>
      <c r="G732" s="1">
        <v>44117</v>
      </c>
      <c r="H732" s="13">
        <f>Orders[[#This Row],[DeliveryDate]]-Orders[[#This Row],[OrderDate]]</f>
        <v>7</v>
      </c>
      <c r="I732" t="s">
        <v>3</v>
      </c>
      <c r="J732" t="str">
        <f>_xlfn.XLOOKUP(Orders[[#This Row],[_SalesRepID]],'Sales team'!A:A,'Sales team'!B:B)</f>
        <v>Carl Nguyen</v>
      </c>
      <c r="K732">
        <v>12</v>
      </c>
      <c r="L732">
        <v>41</v>
      </c>
      <c r="M732">
        <v>331</v>
      </c>
      <c r="N732" t="str">
        <f>_xlfn.XLOOKUP(Orders[[#This Row],[_ProductID]],Products!A:A,Products!C:C)</f>
        <v>Outdoor</v>
      </c>
      <c r="O732">
        <v>18</v>
      </c>
      <c r="P732">
        <v>0.1</v>
      </c>
      <c r="Q732" s="2">
        <v>3671.6</v>
      </c>
      <c r="R732" s="2">
        <v>2459.9720000000002</v>
      </c>
      <c r="S732" s="2">
        <v>3304.44</v>
      </c>
      <c r="T732" s="2">
        <v>844.46799999999985</v>
      </c>
    </row>
    <row r="733" spans="1:20" x14ac:dyDescent="0.25">
      <c r="A733" t="s">
        <v>7266</v>
      </c>
      <c r="B733" t="s">
        <v>1</v>
      </c>
      <c r="C733" t="s">
        <v>46</v>
      </c>
      <c r="D733" s="1">
        <v>44000</v>
      </c>
      <c r="E733" s="1">
        <v>44110</v>
      </c>
      <c r="F733" s="1">
        <v>44122</v>
      </c>
      <c r="G733" s="1">
        <v>44120</v>
      </c>
      <c r="H733" s="13">
        <f>Orders[[#This Row],[DeliveryDate]]-Orders[[#This Row],[OrderDate]]</f>
        <v>10</v>
      </c>
      <c r="I733" t="s">
        <v>3</v>
      </c>
      <c r="J733" t="str">
        <f>_xlfn.XLOOKUP(Orders[[#This Row],[_SalesRepID]],'Sales team'!A:A,'Sales team'!B:B)</f>
        <v>Jonathan Hawkins</v>
      </c>
      <c r="K733">
        <v>10</v>
      </c>
      <c r="L733">
        <v>4</v>
      </c>
      <c r="M733">
        <v>60</v>
      </c>
      <c r="N733" t="str">
        <f>_xlfn.XLOOKUP(Orders[[#This Row],[_ProductID]],Products!A:A,Products!C:C)</f>
        <v>Kitchen &amp; Dining</v>
      </c>
      <c r="O733">
        <v>16</v>
      </c>
      <c r="P733">
        <v>0.05</v>
      </c>
      <c r="Q733" s="2">
        <v>1085.4000000000001</v>
      </c>
      <c r="R733" s="2">
        <v>846.61200000000008</v>
      </c>
      <c r="S733" s="2">
        <v>4124.5200000000004</v>
      </c>
      <c r="T733" s="2">
        <v>738.07200000000012</v>
      </c>
    </row>
    <row r="734" spans="1:20" x14ac:dyDescent="0.25">
      <c r="A734" t="s">
        <v>7267</v>
      </c>
      <c r="B734" t="s">
        <v>5</v>
      </c>
      <c r="C734" t="s">
        <v>6</v>
      </c>
      <c r="D734" s="1">
        <v>44000</v>
      </c>
      <c r="E734" s="1">
        <v>44110</v>
      </c>
      <c r="F734" s="1">
        <v>44117</v>
      </c>
      <c r="G734" s="1">
        <v>44131</v>
      </c>
      <c r="H734" s="13">
        <f>Orders[[#This Row],[DeliveryDate]]-Orders[[#This Row],[OrderDate]]</f>
        <v>21</v>
      </c>
      <c r="I734" t="s">
        <v>3</v>
      </c>
      <c r="J734" t="str">
        <f>_xlfn.XLOOKUP(Orders[[#This Row],[_SalesRepID]],'Sales team'!A:A,'Sales team'!B:B)</f>
        <v>Anthony Torres</v>
      </c>
      <c r="K734">
        <v>20</v>
      </c>
      <c r="L734">
        <v>47</v>
      </c>
      <c r="M734">
        <v>154</v>
      </c>
      <c r="N734" t="str">
        <f>_xlfn.XLOOKUP(Orders[[#This Row],[_ProductID]],Products!A:A,Products!C:C)</f>
        <v>Furniture</v>
      </c>
      <c r="O734">
        <v>15</v>
      </c>
      <c r="P734">
        <v>0.15</v>
      </c>
      <c r="Q734" s="2">
        <v>1105.5</v>
      </c>
      <c r="R734" s="2">
        <v>762.79499999999996</v>
      </c>
      <c r="S734" s="2">
        <v>1879.35</v>
      </c>
      <c r="T734" s="2">
        <v>353.76</v>
      </c>
    </row>
    <row r="735" spans="1:20" x14ac:dyDescent="0.25">
      <c r="A735" t="s">
        <v>7268</v>
      </c>
      <c r="B735" t="s">
        <v>10</v>
      </c>
      <c r="C735" t="s">
        <v>6</v>
      </c>
      <c r="D735" s="1">
        <v>44000</v>
      </c>
      <c r="E735" s="1">
        <v>44110</v>
      </c>
      <c r="F735" s="1">
        <v>44128</v>
      </c>
      <c r="G735" s="1">
        <v>44117</v>
      </c>
      <c r="H735" s="13">
        <f>Orders[[#This Row],[DeliveryDate]]-Orders[[#This Row],[OrderDate]]</f>
        <v>7</v>
      </c>
      <c r="I735" t="s">
        <v>3</v>
      </c>
      <c r="J735" t="str">
        <f>_xlfn.XLOOKUP(Orders[[#This Row],[_SalesRepID]],'Sales team'!A:A,'Sales team'!B:B)</f>
        <v>Donald Reynolds</v>
      </c>
      <c r="K735">
        <v>26</v>
      </c>
      <c r="L735">
        <v>47</v>
      </c>
      <c r="M735">
        <v>173</v>
      </c>
      <c r="N735" t="str">
        <f>_xlfn.XLOOKUP(Orders[[#This Row],[_ProductID]],Products!A:A,Products!C:C)</f>
        <v>Kitchen &amp; Dining</v>
      </c>
      <c r="O735">
        <v>7</v>
      </c>
      <c r="P735">
        <v>0.05</v>
      </c>
      <c r="Q735" s="2">
        <v>3705.1</v>
      </c>
      <c r="R735" s="2">
        <v>2964.08</v>
      </c>
      <c r="S735" s="2">
        <v>7039.69</v>
      </c>
      <c r="T735" s="2">
        <v>1111.5299999999997</v>
      </c>
    </row>
    <row r="736" spans="1:20" x14ac:dyDescent="0.25">
      <c r="A736" t="s">
        <v>7269</v>
      </c>
      <c r="B736" t="s">
        <v>1</v>
      </c>
      <c r="C736" t="s">
        <v>15</v>
      </c>
      <c r="D736" s="1">
        <v>44000</v>
      </c>
      <c r="E736" s="1">
        <v>44110</v>
      </c>
      <c r="F736" s="1">
        <v>44127</v>
      </c>
      <c r="G736" s="1">
        <v>44130</v>
      </c>
      <c r="H736" s="13">
        <f>Orders[[#This Row],[DeliveryDate]]-Orders[[#This Row],[OrderDate]]</f>
        <v>20</v>
      </c>
      <c r="I736" t="s">
        <v>3</v>
      </c>
      <c r="J736" t="str">
        <f>_xlfn.XLOOKUP(Orders[[#This Row],[_SalesRepID]],'Sales team'!A:A,'Sales team'!B:B)</f>
        <v>George Lewis</v>
      </c>
      <c r="K736">
        <v>8</v>
      </c>
      <c r="L736">
        <v>42</v>
      </c>
      <c r="M736">
        <v>20</v>
      </c>
      <c r="N736" t="str">
        <f>_xlfn.XLOOKUP(Orders[[#This Row],[_ProductID]],Products!A:A,Products!C:C)</f>
        <v>Kitchen &amp; Dining</v>
      </c>
      <c r="O736">
        <v>37</v>
      </c>
      <c r="P736">
        <v>7.4999999999999997E-2</v>
      </c>
      <c r="Q736" s="2">
        <v>2793.9</v>
      </c>
      <c r="R736" s="2">
        <v>2039.547</v>
      </c>
      <c r="S736" s="2">
        <v>5168.7150000000001</v>
      </c>
      <c r="T736" s="2">
        <v>1089.6210000000001</v>
      </c>
    </row>
    <row r="737" spans="1:20" x14ac:dyDescent="0.25">
      <c r="A737" t="s">
        <v>7270</v>
      </c>
      <c r="B737" t="s">
        <v>5</v>
      </c>
      <c r="C737" t="s">
        <v>6</v>
      </c>
      <c r="D737" s="1">
        <v>44000</v>
      </c>
      <c r="E737" s="1">
        <v>44110</v>
      </c>
      <c r="F737" s="1">
        <v>44124</v>
      </c>
      <c r="G737" s="1">
        <v>44124</v>
      </c>
      <c r="H737" s="13">
        <f>Orders[[#This Row],[DeliveryDate]]-Orders[[#This Row],[OrderDate]]</f>
        <v>14</v>
      </c>
      <c r="I737" t="s">
        <v>3</v>
      </c>
      <c r="J737" t="str">
        <f>_xlfn.XLOOKUP(Orders[[#This Row],[_SalesRepID]],'Sales team'!A:A,'Sales team'!B:B)</f>
        <v>Roger Alexander</v>
      </c>
      <c r="K737">
        <v>15</v>
      </c>
      <c r="L737">
        <v>18</v>
      </c>
      <c r="M737">
        <v>197</v>
      </c>
      <c r="N737" t="str">
        <f>_xlfn.XLOOKUP(Orders[[#This Row],[_ProductID]],Products!A:A,Products!C:C)</f>
        <v>Electronics</v>
      </c>
      <c r="O737">
        <v>6</v>
      </c>
      <c r="P737">
        <v>7.4999999999999997E-2</v>
      </c>
      <c r="Q737" s="2">
        <v>2773.8</v>
      </c>
      <c r="R737" s="2">
        <v>1414.6380000000001</v>
      </c>
      <c r="S737" s="2">
        <v>5131.5300000000007</v>
      </c>
      <c r="T737" s="2">
        <v>2302.2540000000004</v>
      </c>
    </row>
    <row r="738" spans="1:20" x14ac:dyDescent="0.25">
      <c r="A738" t="s">
        <v>7271</v>
      </c>
      <c r="B738" t="s">
        <v>1</v>
      </c>
      <c r="C738" t="s">
        <v>15</v>
      </c>
      <c r="D738" s="1">
        <v>44000</v>
      </c>
      <c r="E738" s="1">
        <v>44110</v>
      </c>
      <c r="F738" s="1">
        <v>44113</v>
      </c>
      <c r="G738" s="1">
        <v>44132</v>
      </c>
      <c r="H738" s="13">
        <f>Orders[[#This Row],[DeliveryDate]]-Orders[[#This Row],[OrderDate]]</f>
        <v>22</v>
      </c>
      <c r="I738" t="s">
        <v>3</v>
      </c>
      <c r="J738" t="str">
        <f>_xlfn.XLOOKUP(Orders[[#This Row],[_SalesRepID]],'Sales team'!A:A,'Sales team'!B:B)</f>
        <v>Jerry Green</v>
      </c>
      <c r="K738">
        <v>3</v>
      </c>
      <c r="L738">
        <v>13</v>
      </c>
      <c r="M738">
        <v>29</v>
      </c>
      <c r="N738" t="str">
        <f>_xlfn.XLOOKUP(Orders[[#This Row],[_ProductID]],Products!A:A,Products!C:C)</f>
        <v>Kitchen &amp; Dining</v>
      </c>
      <c r="O738">
        <v>16</v>
      </c>
      <c r="P738">
        <v>0.15</v>
      </c>
      <c r="Q738" s="2">
        <v>201</v>
      </c>
      <c r="R738" s="2">
        <v>116.58</v>
      </c>
      <c r="S738" s="2">
        <v>341.7</v>
      </c>
      <c r="T738" s="2">
        <v>108.53999999999999</v>
      </c>
    </row>
    <row r="739" spans="1:20" x14ac:dyDescent="0.25">
      <c r="A739" t="s">
        <v>7272</v>
      </c>
      <c r="B739" t="s">
        <v>1</v>
      </c>
      <c r="C739" t="s">
        <v>6</v>
      </c>
      <c r="D739" s="1">
        <v>44000</v>
      </c>
      <c r="E739" s="1">
        <v>44110</v>
      </c>
      <c r="F739" s="1">
        <v>44131</v>
      </c>
      <c r="G739" s="1">
        <v>44134</v>
      </c>
      <c r="H739" s="13">
        <f>Orders[[#This Row],[DeliveryDate]]-Orders[[#This Row],[OrderDate]]</f>
        <v>24</v>
      </c>
      <c r="I739" t="s">
        <v>3</v>
      </c>
      <c r="J739" t="str">
        <f>_xlfn.XLOOKUP(Orders[[#This Row],[_SalesRepID]],'Sales team'!A:A,'Sales team'!B:B)</f>
        <v>Adam Hernandez</v>
      </c>
      <c r="K739">
        <v>1</v>
      </c>
      <c r="L739">
        <v>32</v>
      </c>
      <c r="M739">
        <v>155</v>
      </c>
      <c r="N739" t="str">
        <f>_xlfn.XLOOKUP(Orders[[#This Row],[_ProductID]],Products!A:A,Products!C:C)</f>
        <v>Electronics</v>
      </c>
      <c r="O739">
        <v>6</v>
      </c>
      <c r="P739">
        <v>0.15</v>
      </c>
      <c r="Q739" s="2">
        <v>1031.8</v>
      </c>
      <c r="R739" s="2">
        <v>433.35599999999994</v>
      </c>
      <c r="S739" s="2">
        <v>4385.1499999999996</v>
      </c>
      <c r="T739" s="2">
        <v>2218.37</v>
      </c>
    </row>
    <row r="740" spans="1:20" x14ac:dyDescent="0.25">
      <c r="A740" t="s">
        <v>7256</v>
      </c>
      <c r="B740" t="s">
        <v>8</v>
      </c>
      <c r="C740" t="s">
        <v>13</v>
      </c>
      <c r="D740" s="1">
        <v>44000</v>
      </c>
      <c r="E740" s="1">
        <v>44109</v>
      </c>
      <c r="F740" s="1">
        <v>44111</v>
      </c>
      <c r="G740" s="1">
        <v>44126</v>
      </c>
      <c r="H740" s="13">
        <f>Orders[[#This Row],[DeliveryDate]]-Orders[[#This Row],[OrderDate]]</f>
        <v>17</v>
      </c>
      <c r="I740" t="s">
        <v>3</v>
      </c>
      <c r="J740" t="str">
        <f>_xlfn.XLOOKUP(Orders[[#This Row],[_SalesRepID]],'Sales team'!A:A,'Sales team'!B:B)</f>
        <v>Samuel Fowler</v>
      </c>
      <c r="K740">
        <v>21</v>
      </c>
      <c r="L740">
        <v>30</v>
      </c>
      <c r="M740">
        <v>313</v>
      </c>
      <c r="N740" t="str">
        <f>_xlfn.XLOOKUP(Orders[[#This Row],[_ProductID]],Products!A:A,Products!C:C)</f>
        <v>Home décor</v>
      </c>
      <c r="O740">
        <v>29</v>
      </c>
      <c r="P740">
        <v>7.4999999999999997E-2</v>
      </c>
      <c r="Q740" s="2">
        <v>1118.9000000000001</v>
      </c>
      <c r="R740" s="2">
        <v>883.93100000000015</v>
      </c>
      <c r="S740" s="2">
        <v>7244.8775000000014</v>
      </c>
      <c r="T740" s="2">
        <v>1057.3605000000007</v>
      </c>
    </row>
    <row r="741" spans="1:20" x14ac:dyDescent="0.25">
      <c r="A741" t="s">
        <v>7257</v>
      </c>
      <c r="B741" t="s">
        <v>1</v>
      </c>
      <c r="C741" t="s">
        <v>46</v>
      </c>
      <c r="D741" s="1">
        <v>44000</v>
      </c>
      <c r="E741" s="1">
        <v>44109</v>
      </c>
      <c r="F741" s="1">
        <v>44125</v>
      </c>
      <c r="G741" s="1">
        <v>44120</v>
      </c>
      <c r="H741" s="13">
        <f>Orders[[#This Row],[DeliveryDate]]-Orders[[#This Row],[OrderDate]]</f>
        <v>11</v>
      </c>
      <c r="I741" t="s">
        <v>3</v>
      </c>
      <c r="J741" t="str">
        <f>_xlfn.XLOOKUP(Orders[[#This Row],[_SalesRepID]],'Sales team'!A:A,'Sales team'!B:B)</f>
        <v>Stephen Payne</v>
      </c>
      <c r="K741">
        <v>5</v>
      </c>
      <c r="L741">
        <v>32</v>
      </c>
      <c r="M741">
        <v>73</v>
      </c>
      <c r="N741" t="str">
        <f>_xlfn.XLOOKUP(Orders[[#This Row],[_ProductID]],Products!A:A,Products!C:C)</f>
        <v>Home décor</v>
      </c>
      <c r="O741">
        <v>43</v>
      </c>
      <c r="P741">
        <v>0.1</v>
      </c>
      <c r="Q741" s="2">
        <v>6023.3</v>
      </c>
      <c r="R741" s="2">
        <v>3734.4459999999999</v>
      </c>
      <c r="S741" s="2">
        <v>32525.820000000003</v>
      </c>
      <c r="T741" s="2">
        <v>10119.144000000004</v>
      </c>
    </row>
    <row r="742" spans="1:20" x14ac:dyDescent="0.25">
      <c r="A742" t="s">
        <v>7258</v>
      </c>
      <c r="B742" t="s">
        <v>10</v>
      </c>
      <c r="C742" t="s">
        <v>6</v>
      </c>
      <c r="D742" s="1">
        <v>44000</v>
      </c>
      <c r="E742" s="1">
        <v>44109</v>
      </c>
      <c r="F742" s="1">
        <v>44125</v>
      </c>
      <c r="G742" s="1">
        <v>44127</v>
      </c>
      <c r="H742" s="13">
        <f>Orders[[#This Row],[DeliveryDate]]-Orders[[#This Row],[OrderDate]]</f>
        <v>18</v>
      </c>
      <c r="I742" t="s">
        <v>3</v>
      </c>
      <c r="J742" t="str">
        <f>_xlfn.XLOOKUP(Orders[[#This Row],[_SalesRepID]],'Sales team'!A:A,'Sales team'!B:B)</f>
        <v>Donald Reynolds</v>
      </c>
      <c r="K742">
        <v>26</v>
      </c>
      <c r="L742">
        <v>43</v>
      </c>
      <c r="M742">
        <v>177</v>
      </c>
      <c r="N742" t="str">
        <f>_xlfn.XLOOKUP(Orders[[#This Row],[_ProductID]],Products!A:A,Products!C:C)</f>
        <v>Home décor</v>
      </c>
      <c r="O742">
        <v>24</v>
      </c>
      <c r="P742">
        <v>0.15</v>
      </c>
      <c r="Q742" s="2">
        <v>1835.8</v>
      </c>
      <c r="R742" s="2">
        <v>844.46799999999996</v>
      </c>
      <c r="S742" s="2">
        <v>12483.439999999999</v>
      </c>
      <c r="T742" s="2">
        <v>5727.695999999999</v>
      </c>
    </row>
    <row r="743" spans="1:20" x14ac:dyDescent="0.25">
      <c r="A743" t="s">
        <v>7259</v>
      </c>
      <c r="B743" t="s">
        <v>10</v>
      </c>
      <c r="C743" t="s">
        <v>6</v>
      </c>
      <c r="D743" s="1">
        <v>44000</v>
      </c>
      <c r="E743" s="1">
        <v>44109</v>
      </c>
      <c r="F743" s="1">
        <v>44114</v>
      </c>
      <c r="G743" s="1">
        <v>44124</v>
      </c>
      <c r="H743" s="13">
        <f>Orders[[#This Row],[DeliveryDate]]-Orders[[#This Row],[OrderDate]]</f>
        <v>15</v>
      </c>
      <c r="I743" t="s">
        <v>3</v>
      </c>
      <c r="J743" t="str">
        <f>_xlfn.XLOOKUP(Orders[[#This Row],[_SalesRepID]],'Sales team'!A:A,'Sales team'!B:B)</f>
        <v>Shawn Torres</v>
      </c>
      <c r="K743">
        <v>27</v>
      </c>
      <c r="L743">
        <v>18</v>
      </c>
      <c r="M743">
        <v>129</v>
      </c>
      <c r="N743" t="str">
        <f>_xlfn.XLOOKUP(Orders[[#This Row],[_ProductID]],Products!A:A,Products!C:C)</f>
        <v>Electronics</v>
      </c>
      <c r="O743">
        <v>6</v>
      </c>
      <c r="P743">
        <v>0.05</v>
      </c>
      <c r="Q743" s="2">
        <v>1112.2</v>
      </c>
      <c r="R743" s="2">
        <v>656.19799999999998</v>
      </c>
      <c r="S743" s="2">
        <v>3169.77</v>
      </c>
      <c r="T743" s="2">
        <v>1201.1759999999999</v>
      </c>
    </row>
    <row r="744" spans="1:20" x14ac:dyDescent="0.25">
      <c r="A744" t="s">
        <v>7260</v>
      </c>
      <c r="B744" t="s">
        <v>8</v>
      </c>
      <c r="C744" t="s">
        <v>6</v>
      </c>
      <c r="D744" s="1">
        <v>44000</v>
      </c>
      <c r="E744" s="1">
        <v>44109</v>
      </c>
      <c r="F744" s="1">
        <v>44136</v>
      </c>
      <c r="G744" s="1">
        <v>44133</v>
      </c>
      <c r="H744" s="13">
        <f>Orders[[#This Row],[DeliveryDate]]-Orders[[#This Row],[OrderDate]]</f>
        <v>24</v>
      </c>
      <c r="I744" t="s">
        <v>3</v>
      </c>
      <c r="J744" t="str">
        <f>_xlfn.XLOOKUP(Orders[[#This Row],[_SalesRepID]],'Sales team'!A:A,'Sales team'!B:B)</f>
        <v>Joe Price</v>
      </c>
      <c r="K744">
        <v>22</v>
      </c>
      <c r="L744">
        <v>46</v>
      </c>
      <c r="M744">
        <v>189</v>
      </c>
      <c r="N744" t="str">
        <f>_xlfn.XLOOKUP(Orders[[#This Row],[_ProductID]],Products!A:A,Products!C:C)</f>
        <v>Outdoor</v>
      </c>
      <c r="O744">
        <v>10</v>
      </c>
      <c r="P744">
        <v>0.15</v>
      </c>
      <c r="Q744" s="2">
        <v>2351.7000000000003</v>
      </c>
      <c r="R744" s="2">
        <v>1128.816</v>
      </c>
      <c r="S744" s="2">
        <v>7995.7800000000007</v>
      </c>
      <c r="T744" s="2">
        <v>3480.5160000000005</v>
      </c>
    </row>
    <row r="745" spans="1:20" x14ac:dyDescent="0.25">
      <c r="A745" t="s">
        <v>7261</v>
      </c>
      <c r="B745" t="s">
        <v>1</v>
      </c>
      <c r="C745" t="s">
        <v>13</v>
      </c>
      <c r="D745" s="1">
        <v>44000</v>
      </c>
      <c r="E745" s="1">
        <v>44109</v>
      </c>
      <c r="F745" s="1">
        <v>44122</v>
      </c>
      <c r="G745" s="1">
        <v>44113</v>
      </c>
      <c r="H745" s="13">
        <f>Orders[[#This Row],[DeliveryDate]]-Orders[[#This Row],[OrderDate]]</f>
        <v>4</v>
      </c>
      <c r="I745" t="s">
        <v>3</v>
      </c>
      <c r="J745" t="str">
        <f>_xlfn.XLOOKUP(Orders[[#This Row],[_SalesRepID]],'Sales team'!A:A,'Sales team'!B:B)</f>
        <v>Jonathan Hawkins</v>
      </c>
      <c r="K745">
        <v>10</v>
      </c>
      <c r="L745">
        <v>36</v>
      </c>
      <c r="M745">
        <v>328</v>
      </c>
      <c r="N745" t="str">
        <f>_xlfn.XLOOKUP(Orders[[#This Row],[_ProductID]],Products!A:A,Products!C:C)</f>
        <v>Electronics</v>
      </c>
      <c r="O745">
        <v>28</v>
      </c>
      <c r="P745">
        <v>0.05</v>
      </c>
      <c r="Q745" s="2">
        <v>1005</v>
      </c>
      <c r="R745" s="2">
        <v>633.15</v>
      </c>
      <c r="S745" s="2">
        <v>6683.25</v>
      </c>
      <c r="T745" s="2">
        <v>2251.1999999999998</v>
      </c>
    </row>
    <row r="746" spans="1:20" x14ac:dyDescent="0.25">
      <c r="A746" t="s">
        <v>7262</v>
      </c>
      <c r="B746" t="s">
        <v>5</v>
      </c>
      <c r="C746" t="s">
        <v>2</v>
      </c>
      <c r="D746" s="1">
        <v>44000</v>
      </c>
      <c r="E746" s="1">
        <v>44109</v>
      </c>
      <c r="F746" s="1">
        <v>44130</v>
      </c>
      <c r="G746" s="1">
        <v>44130</v>
      </c>
      <c r="H746" s="13">
        <f>Orders[[#This Row],[DeliveryDate]]-Orders[[#This Row],[OrderDate]]</f>
        <v>21</v>
      </c>
      <c r="I746" t="s">
        <v>3</v>
      </c>
      <c r="J746" t="str">
        <f>_xlfn.XLOOKUP(Orders[[#This Row],[_SalesRepID]],'Sales team'!A:A,'Sales team'!B:B)</f>
        <v>Frank Brown</v>
      </c>
      <c r="K746">
        <v>17</v>
      </c>
      <c r="L746">
        <v>39</v>
      </c>
      <c r="M746">
        <v>216</v>
      </c>
      <c r="N746" t="str">
        <f>_xlfn.XLOOKUP(Orders[[#This Row],[_ProductID]],Products!A:A,Products!C:C)</f>
        <v>Kitchen &amp; Dining</v>
      </c>
      <c r="O746">
        <v>7</v>
      </c>
      <c r="P746">
        <v>0.3</v>
      </c>
      <c r="Q746" s="2">
        <v>2284.7000000000003</v>
      </c>
      <c r="R746" s="2">
        <v>1347.9730000000002</v>
      </c>
      <c r="S746" s="2">
        <v>11195.03</v>
      </c>
      <c r="T746" s="2">
        <v>1759.2189999999991</v>
      </c>
    </row>
    <row r="747" spans="1:20" x14ac:dyDescent="0.25">
      <c r="A747" t="s">
        <v>7263</v>
      </c>
      <c r="B747" t="s">
        <v>5</v>
      </c>
      <c r="C747" t="s">
        <v>2</v>
      </c>
      <c r="D747" s="1">
        <v>44000</v>
      </c>
      <c r="E747" s="1">
        <v>44109</v>
      </c>
      <c r="F747" s="1">
        <v>44123</v>
      </c>
      <c r="G747" s="1">
        <v>44113</v>
      </c>
      <c r="H747" s="13">
        <f>Orders[[#This Row],[DeliveryDate]]-Orders[[#This Row],[OrderDate]]</f>
        <v>4</v>
      </c>
      <c r="I747" t="s">
        <v>3</v>
      </c>
      <c r="J747" t="str">
        <f>_xlfn.XLOOKUP(Orders[[#This Row],[_SalesRepID]],'Sales team'!A:A,'Sales team'!B:B)</f>
        <v>Roger Alexander</v>
      </c>
      <c r="K747">
        <v>15</v>
      </c>
      <c r="L747">
        <v>19</v>
      </c>
      <c r="M747">
        <v>258</v>
      </c>
      <c r="N747" t="str">
        <f>_xlfn.XLOOKUP(Orders[[#This Row],[_ProductID]],Products!A:A,Products!C:C)</f>
        <v>Home décor</v>
      </c>
      <c r="O747">
        <v>14</v>
      </c>
      <c r="P747">
        <v>0.1</v>
      </c>
      <c r="Q747" s="2">
        <v>5092</v>
      </c>
      <c r="R747" s="2">
        <v>4226.3599999999997</v>
      </c>
      <c r="S747" s="2">
        <v>36662.400000000001</v>
      </c>
      <c r="T747" s="2">
        <v>2851.5200000000041</v>
      </c>
    </row>
    <row r="748" spans="1:20" x14ac:dyDescent="0.25">
      <c r="A748" t="s">
        <v>7246</v>
      </c>
      <c r="B748" t="s">
        <v>5</v>
      </c>
      <c r="C748" t="s">
        <v>15</v>
      </c>
      <c r="D748" s="1">
        <v>44000</v>
      </c>
      <c r="E748" s="1">
        <v>44108</v>
      </c>
      <c r="F748" s="1">
        <v>44126</v>
      </c>
      <c r="G748" s="1">
        <v>44124</v>
      </c>
      <c r="H748" s="13">
        <f>Orders[[#This Row],[DeliveryDate]]-Orders[[#This Row],[OrderDate]]</f>
        <v>16</v>
      </c>
      <c r="I748" t="s">
        <v>3</v>
      </c>
      <c r="J748" t="str">
        <f>_xlfn.XLOOKUP(Orders[[#This Row],[_SalesRepID]],'Sales team'!A:A,'Sales team'!B:B)</f>
        <v>Roger Alexander</v>
      </c>
      <c r="K748">
        <v>15</v>
      </c>
      <c r="L748">
        <v>4</v>
      </c>
      <c r="M748">
        <v>5</v>
      </c>
      <c r="N748" t="str">
        <f>_xlfn.XLOOKUP(Orders[[#This Row],[_ProductID]],Products!A:A,Products!C:C)</f>
        <v>Home décor</v>
      </c>
      <c r="O748">
        <v>43</v>
      </c>
      <c r="P748">
        <v>0.05</v>
      </c>
      <c r="Q748" s="2">
        <v>1125.6000000000001</v>
      </c>
      <c r="R748" s="2">
        <v>619.08000000000015</v>
      </c>
      <c r="S748" s="2">
        <v>7485.2400000000007</v>
      </c>
      <c r="T748" s="2">
        <v>3151.6799999999994</v>
      </c>
    </row>
    <row r="749" spans="1:20" x14ac:dyDescent="0.25">
      <c r="A749" t="s">
        <v>7247</v>
      </c>
      <c r="B749" t="s">
        <v>8</v>
      </c>
      <c r="C749" t="s">
        <v>13</v>
      </c>
      <c r="D749" s="1">
        <v>44000</v>
      </c>
      <c r="E749" s="1">
        <v>44108</v>
      </c>
      <c r="F749" s="1">
        <v>44121</v>
      </c>
      <c r="G749" s="1">
        <v>44113</v>
      </c>
      <c r="H749" s="13">
        <f>Orders[[#This Row],[DeliveryDate]]-Orders[[#This Row],[OrderDate]]</f>
        <v>5</v>
      </c>
      <c r="I749" t="s">
        <v>3</v>
      </c>
      <c r="J749" t="str">
        <f>_xlfn.XLOOKUP(Orders[[#This Row],[_SalesRepID]],'Sales team'!A:A,'Sales team'!B:B)</f>
        <v>Roy Rice</v>
      </c>
      <c r="K749">
        <v>24</v>
      </c>
      <c r="L749">
        <v>38</v>
      </c>
      <c r="M749">
        <v>269</v>
      </c>
      <c r="N749" t="str">
        <f>_xlfn.XLOOKUP(Orders[[#This Row],[_ProductID]],Products!A:A,Products!C:C)</f>
        <v>Electronics</v>
      </c>
      <c r="O749">
        <v>28</v>
      </c>
      <c r="P749">
        <v>0.3</v>
      </c>
      <c r="Q749" s="2">
        <v>1882.7</v>
      </c>
      <c r="R749" s="2">
        <v>1016.6580000000001</v>
      </c>
      <c r="S749" s="2">
        <v>5271.5599999999995</v>
      </c>
      <c r="T749" s="2">
        <v>1204.927999999999</v>
      </c>
    </row>
    <row r="750" spans="1:20" x14ac:dyDescent="0.25">
      <c r="A750" t="s">
        <v>7248</v>
      </c>
      <c r="B750" t="s">
        <v>1</v>
      </c>
      <c r="C750" t="s">
        <v>2</v>
      </c>
      <c r="D750" s="1">
        <v>44000</v>
      </c>
      <c r="E750" s="1">
        <v>44108</v>
      </c>
      <c r="F750" s="1">
        <v>44128</v>
      </c>
      <c r="G750" s="1">
        <v>44113</v>
      </c>
      <c r="H750" s="13">
        <f>Orders[[#This Row],[DeliveryDate]]-Orders[[#This Row],[OrderDate]]</f>
        <v>5</v>
      </c>
      <c r="I750" t="s">
        <v>3</v>
      </c>
      <c r="J750" t="str">
        <f>_xlfn.XLOOKUP(Orders[[#This Row],[_SalesRepID]],'Sales team'!A:A,'Sales team'!B:B)</f>
        <v>Shawn Cook</v>
      </c>
      <c r="K750">
        <v>7</v>
      </c>
      <c r="L750">
        <v>36</v>
      </c>
      <c r="M750">
        <v>254</v>
      </c>
      <c r="N750" t="str">
        <f>_xlfn.XLOOKUP(Orders[[#This Row],[_ProductID]],Products!A:A,Products!C:C)</f>
        <v>Kitchen &amp; Dining</v>
      </c>
      <c r="O750">
        <v>4</v>
      </c>
      <c r="P750">
        <v>0.05</v>
      </c>
      <c r="Q750" s="2">
        <v>1125.6000000000001</v>
      </c>
      <c r="R750" s="2">
        <v>506.5200000000001</v>
      </c>
      <c r="S750" s="2">
        <v>2138.6400000000003</v>
      </c>
      <c r="T750" s="2">
        <v>1125.6000000000001</v>
      </c>
    </row>
    <row r="751" spans="1:20" x14ac:dyDescent="0.25">
      <c r="A751" t="s">
        <v>7249</v>
      </c>
      <c r="B751" t="s">
        <v>1</v>
      </c>
      <c r="C751" t="s">
        <v>2</v>
      </c>
      <c r="D751" s="1">
        <v>44000</v>
      </c>
      <c r="E751" s="1">
        <v>44108</v>
      </c>
      <c r="F751" s="1">
        <v>44114</v>
      </c>
      <c r="G751" s="1">
        <v>44137</v>
      </c>
      <c r="H751" s="13">
        <f>Orders[[#This Row],[DeliveryDate]]-Orders[[#This Row],[OrderDate]]</f>
        <v>29</v>
      </c>
      <c r="I751" t="s">
        <v>3</v>
      </c>
      <c r="J751" t="str">
        <f>_xlfn.XLOOKUP(Orders[[#This Row],[_SalesRepID]],'Sales team'!A:A,'Sales team'!B:B)</f>
        <v>Adam Hernandez</v>
      </c>
      <c r="K751">
        <v>1</v>
      </c>
      <c r="L751">
        <v>25</v>
      </c>
      <c r="M751">
        <v>237</v>
      </c>
      <c r="N751" t="str">
        <f>_xlfn.XLOOKUP(Orders[[#This Row],[_ProductID]],Products!A:A,Products!C:C)</f>
        <v>Kitchen &amp; Dining</v>
      </c>
      <c r="O751">
        <v>16</v>
      </c>
      <c r="P751">
        <v>0.2</v>
      </c>
      <c r="Q751" s="2">
        <v>2519.2000000000003</v>
      </c>
      <c r="R751" s="2">
        <v>1007.6800000000002</v>
      </c>
      <c r="S751" s="2">
        <v>6046.0800000000008</v>
      </c>
      <c r="T751" s="2">
        <v>3023.0400000000004</v>
      </c>
    </row>
    <row r="752" spans="1:20" x14ac:dyDescent="0.25">
      <c r="A752" t="s">
        <v>7250</v>
      </c>
      <c r="B752" t="s">
        <v>10</v>
      </c>
      <c r="C752" t="s">
        <v>13</v>
      </c>
      <c r="D752" s="1">
        <v>44000</v>
      </c>
      <c r="E752" s="1">
        <v>44108</v>
      </c>
      <c r="F752" s="1">
        <v>44136</v>
      </c>
      <c r="G752" s="1">
        <v>44112</v>
      </c>
      <c r="H752" s="13">
        <f>Orders[[#This Row],[DeliveryDate]]-Orders[[#This Row],[OrderDate]]</f>
        <v>4</v>
      </c>
      <c r="I752" t="s">
        <v>3</v>
      </c>
      <c r="J752" t="str">
        <f>_xlfn.XLOOKUP(Orders[[#This Row],[_SalesRepID]],'Sales team'!A:A,'Sales team'!B:B)</f>
        <v>Shawn Torres</v>
      </c>
      <c r="K752">
        <v>27</v>
      </c>
      <c r="L752">
        <v>2</v>
      </c>
      <c r="M752">
        <v>269</v>
      </c>
      <c r="N752" t="str">
        <f>_xlfn.XLOOKUP(Orders[[#This Row],[_ProductID]],Products!A:A,Products!C:C)</f>
        <v>Home décor</v>
      </c>
      <c r="O752">
        <v>46</v>
      </c>
      <c r="P752">
        <v>0.2</v>
      </c>
      <c r="Q752" s="2">
        <v>931.30000000000007</v>
      </c>
      <c r="R752" s="2">
        <v>428.39800000000002</v>
      </c>
      <c r="S752" s="2">
        <v>2980.1600000000003</v>
      </c>
      <c r="T752" s="2">
        <v>1266.5680000000002</v>
      </c>
    </row>
    <row r="753" spans="1:20" x14ac:dyDescent="0.25">
      <c r="A753" t="s">
        <v>7251</v>
      </c>
      <c r="B753" t="s">
        <v>5</v>
      </c>
      <c r="C753" t="s">
        <v>6</v>
      </c>
      <c r="D753" s="1">
        <v>44000</v>
      </c>
      <c r="E753" s="1">
        <v>44108</v>
      </c>
      <c r="F753" s="1">
        <v>44121</v>
      </c>
      <c r="G753" s="1">
        <v>44118</v>
      </c>
      <c r="H753" s="13">
        <f>Orders[[#This Row],[DeliveryDate]]-Orders[[#This Row],[OrderDate]]</f>
        <v>10</v>
      </c>
      <c r="I753" t="s">
        <v>3</v>
      </c>
      <c r="J753" t="str">
        <f>_xlfn.XLOOKUP(Orders[[#This Row],[_SalesRepID]],'Sales team'!A:A,'Sales team'!B:B)</f>
        <v>Anthony Torres</v>
      </c>
      <c r="K753">
        <v>20</v>
      </c>
      <c r="L753">
        <v>50</v>
      </c>
      <c r="M753">
        <v>115</v>
      </c>
      <c r="N753" t="str">
        <f>_xlfn.XLOOKUP(Orders[[#This Row],[_ProductID]],Products!A:A,Products!C:C)</f>
        <v>Furniture</v>
      </c>
      <c r="O753">
        <v>38</v>
      </c>
      <c r="P753">
        <v>7.4999999999999997E-2</v>
      </c>
      <c r="Q753" s="2">
        <v>2291.4</v>
      </c>
      <c r="R753" s="2">
        <v>1214.442</v>
      </c>
      <c r="S753" s="2">
        <v>2119.5450000000001</v>
      </c>
      <c r="T753" s="2">
        <v>905.10300000000007</v>
      </c>
    </row>
    <row r="754" spans="1:20" x14ac:dyDescent="0.25">
      <c r="A754" t="s">
        <v>7252</v>
      </c>
      <c r="B754" t="s">
        <v>5</v>
      </c>
      <c r="C754" t="s">
        <v>25</v>
      </c>
      <c r="D754" s="1">
        <v>44000</v>
      </c>
      <c r="E754" s="1">
        <v>44108</v>
      </c>
      <c r="F754" s="1">
        <v>44116</v>
      </c>
      <c r="G754" s="1">
        <v>44113</v>
      </c>
      <c r="H754" s="13">
        <f>Orders[[#This Row],[DeliveryDate]]-Orders[[#This Row],[OrderDate]]</f>
        <v>5</v>
      </c>
      <c r="I754" t="s">
        <v>3</v>
      </c>
      <c r="J754" t="str">
        <f>_xlfn.XLOOKUP(Orders[[#This Row],[_SalesRepID]],'Sales team'!A:A,'Sales team'!B:B)</f>
        <v>Todd Roberts</v>
      </c>
      <c r="K754">
        <v>13</v>
      </c>
      <c r="L754">
        <v>43</v>
      </c>
      <c r="M754">
        <v>364</v>
      </c>
      <c r="N754" t="str">
        <f>_xlfn.XLOOKUP(Orders[[#This Row],[_ProductID]],Products!A:A,Products!C:C)</f>
        <v>Outdoor</v>
      </c>
      <c r="O754">
        <v>18</v>
      </c>
      <c r="P754">
        <v>0.3</v>
      </c>
      <c r="Q754" s="2">
        <v>3618</v>
      </c>
      <c r="R754" s="2">
        <v>2026.0800000000002</v>
      </c>
      <c r="S754" s="2">
        <v>17728.199999999997</v>
      </c>
      <c r="T754" s="2">
        <v>3545.6399999999958</v>
      </c>
    </row>
    <row r="755" spans="1:20" x14ac:dyDescent="0.25">
      <c r="A755" t="s">
        <v>7253</v>
      </c>
      <c r="B755" t="s">
        <v>1</v>
      </c>
      <c r="C755" t="s">
        <v>25</v>
      </c>
      <c r="D755" s="1">
        <v>44000</v>
      </c>
      <c r="E755" s="1">
        <v>44108</v>
      </c>
      <c r="F755" s="1">
        <v>44129</v>
      </c>
      <c r="G755" s="1">
        <v>44125</v>
      </c>
      <c r="H755" s="13">
        <f>Orders[[#This Row],[DeliveryDate]]-Orders[[#This Row],[OrderDate]]</f>
        <v>17</v>
      </c>
      <c r="I755" t="s">
        <v>3</v>
      </c>
      <c r="J755" t="str">
        <f>_xlfn.XLOOKUP(Orders[[#This Row],[_SalesRepID]],'Sales team'!A:A,'Sales team'!B:B)</f>
        <v>Jerry Green</v>
      </c>
      <c r="K755">
        <v>3</v>
      </c>
      <c r="L755">
        <v>39</v>
      </c>
      <c r="M755">
        <v>329</v>
      </c>
      <c r="N755" t="str">
        <f>_xlfn.XLOOKUP(Orders[[#This Row],[_ProductID]],Products!A:A,Products!C:C)</f>
        <v>Home décor</v>
      </c>
      <c r="O755">
        <v>46</v>
      </c>
      <c r="P755">
        <v>7.4999999999999997E-2</v>
      </c>
      <c r="Q755" s="2">
        <v>1132.3</v>
      </c>
      <c r="R755" s="2">
        <v>452.92</v>
      </c>
      <c r="S755" s="2">
        <v>7331.6424999999999</v>
      </c>
      <c r="T755" s="2">
        <v>4161.2024999999994</v>
      </c>
    </row>
    <row r="756" spans="1:20" x14ac:dyDescent="0.25">
      <c r="A756" t="s">
        <v>7254</v>
      </c>
      <c r="B756" t="s">
        <v>5</v>
      </c>
      <c r="C756" t="s">
        <v>13</v>
      </c>
      <c r="D756" s="1">
        <v>44000</v>
      </c>
      <c r="E756" s="1">
        <v>44108</v>
      </c>
      <c r="F756" s="1">
        <v>44121</v>
      </c>
      <c r="G756" s="1">
        <v>44119</v>
      </c>
      <c r="H756" s="13">
        <f>Orders[[#This Row],[DeliveryDate]]-Orders[[#This Row],[OrderDate]]</f>
        <v>11</v>
      </c>
      <c r="I756" t="s">
        <v>3</v>
      </c>
      <c r="J756" t="str">
        <f>_xlfn.XLOOKUP(Orders[[#This Row],[_SalesRepID]],'Sales team'!A:A,'Sales team'!B:B)</f>
        <v>Frank Brown</v>
      </c>
      <c r="K756">
        <v>17</v>
      </c>
      <c r="L756">
        <v>20</v>
      </c>
      <c r="M756">
        <v>291</v>
      </c>
      <c r="N756" t="str">
        <f>_xlfn.XLOOKUP(Orders[[#This Row],[_ProductID]],Products!A:A,Products!C:C)</f>
        <v>Home décor</v>
      </c>
      <c r="O756">
        <v>41</v>
      </c>
      <c r="P756">
        <v>7.4999999999999997E-2</v>
      </c>
      <c r="Q756" s="2">
        <v>1038.5</v>
      </c>
      <c r="R756" s="2">
        <v>508.86500000000001</v>
      </c>
      <c r="S756" s="2">
        <v>3842.4500000000003</v>
      </c>
      <c r="T756" s="2">
        <v>1806.9900000000002</v>
      </c>
    </row>
    <row r="757" spans="1:20" x14ac:dyDescent="0.25">
      <c r="A757" t="s">
        <v>7255</v>
      </c>
      <c r="B757" t="s">
        <v>1</v>
      </c>
      <c r="C757" t="s">
        <v>25</v>
      </c>
      <c r="D757" s="1">
        <v>44000</v>
      </c>
      <c r="E757" s="1">
        <v>44108</v>
      </c>
      <c r="F757" s="1">
        <v>44134</v>
      </c>
      <c r="G757" s="1">
        <v>44116</v>
      </c>
      <c r="H757" s="13">
        <f>Orders[[#This Row],[DeliveryDate]]-Orders[[#This Row],[OrderDate]]</f>
        <v>8</v>
      </c>
      <c r="I757" t="s">
        <v>3</v>
      </c>
      <c r="J757" t="str">
        <f>_xlfn.XLOOKUP(Orders[[#This Row],[_SalesRepID]],'Sales team'!A:A,'Sales team'!B:B)</f>
        <v>Joshua Bennett</v>
      </c>
      <c r="K757">
        <v>6</v>
      </c>
      <c r="L757">
        <v>27</v>
      </c>
      <c r="M757">
        <v>350</v>
      </c>
      <c r="N757" t="str">
        <f>_xlfn.XLOOKUP(Orders[[#This Row],[_ProductID]],Products!A:A,Products!C:C)</f>
        <v>Electronics</v>
      </c>
      <c r="O757">
        <v>6</v>
      </c>
      <c r="P757">
        <v>0.05</v>
      </c>
      <c r="Q757" s="2">
        <v>951.4</v>
      </c>
      <c r="R757" s="2">
        <v>447.15799999999996</v>
      </c>
      <c r="S757" s="2">
        <v>4519.1499999999996</v>
      </c>
      <c r="T757" s="2">
        <v>2283.3599999999997</v>
      </c>
    </row>
    <row r="758" spans="1:20" x14ac:dyDescent="0.25">
      <c r="A758" t="s">
        <v>7235</v>
      </c>
      <c r="B758" t="s">
        <v>8</v>
      </c>
      <c r="C758" t="s">
        <v>6</v>
      </c>
      <c r="D758" s="1">
        <v>44000</v>
      </c>
      <c r="E758" s="1">
        <v>44107</v>
      </c>
      <c r="F758" s="1">
        <v>44128</v>
      </c>
      <c r="G758" s="1">
        <v>44120</v>
      </c>
      <c r="H758" s="13">
        <f>Orders[[#This Row],[DeliveryDate]]-Orders[[#This Row],[OrderDate]]</f>
        <v>13</v>
      </c>
      <c r="I758" t="s">
        <v>3</v>
      </c>
      <c r="J758" t="str">
        <f>_xlfn.XLOOKUP(Orders[[#This Row],[_SalesRepID]],'Sales team'!A:A,'Sales team'!B:B)</f>
        <v>Patrick Graham</v>
      </c>
      <c r="K758">
        <v>25</v>
      </c>
      <c r="L758">
        <v>39</v>
      </c>
      <c r="M758">
        <v>125</v>
      </c>
      <c r="N758" t="str">
        <f>_xlfn.XLOOKUP(Orders[[#This Row],[_ProductID]],Products!A:A,Products!C:C)</f>
        <v>Furniture</v>
      </c>
      <c r="O758">
        <v>12</v>
      </c>
      <c r="P758">
        <v>0.1</v>
      </c>
      <c r="Q758" s="2">
        <v>1226.1000000000001</v>
      </c>
      <c r="R758" s="2">
        <v>674.35500000000013</v>
      </c>
      <c r="S758" s="2">
        <v>6620.9400000000005</v>
      </c>
      <c r="T758" s="2">
        <v>2574.8099999999995</v>
      </c>
    </row>
    <row r="759" spans="1:20" x14ac:dyDescent="0.25">
      <c r="A759" t="s">
        <v>7236</v>
      </c>
      <c r="B759" t="s">
        <v>8</v>
      </c>
      <c r="C759" t="s">
        <v>46</v>
      </c>
      <c r="D759" s="1">
        <v>44000</v>
      </c>
      <c r="E759" s="1">
        <v>44107</v>
      </c>
      <c r="F759" s="1">
        <v>44128</v>
      </c>
      <c r="G759" s="1">
        <v>44113</v>
      </c>
      <c r="H759" s="13">
        <f>Orders[[#This Row],[DeliveryDate]]-Orders[[#This Row],[OrderDate]]</f>
        <v>6</v>
      </c>
      <c r="I759" t="s">
        <v>3</v>
      </c>
      <c r="J759" t="str">
        <f>_xlfn.XLOOKUP(Orders[[#This Row],[_SalesRepID]],'Sales team'!A:A,'Sales team'!B:B)</f>
        <v>Samuel Fowler</v>
      </c>
      <c r="K759">
        <v>21</v>
      </c>
      <c r="L759">
        <v>9</v>
      </c>
      <c r="M759">
        <v>61</v>
      </c>
      <c r="N759" t="str">
        <f>_xlfn.XLOOKUP(Orders[[#This Row],[_ProductID]],Products!A:A,Products!C:C)</f>
        <v>Home décor</v>
      </c>
      <c r="O759">
        <v>24</v>
      </c>
      <c r="P759">
        <v>0.2</v>
      </c>
      <c r="Q759" s="2">
        <v>2231.1</v>
      </c>
      <c r="R759" s="2">
        <v>1383.2819999999999</v>
      </c>
      <c r="S759" s="2">
        <v>5354.6399999999994</v>
      </c>
      <c r="T759" s="2">
        <v>1204.7939999999999</v>
      </c>
    </row>
    <row r="760" spans="1:20" x14ac:dyDescent="0.25">
      <c r="A760" t="s">
        <v>7237</v>
      </c>
      <c r="B760" t="s">
        <v>8</v>
      </c>
      <c r="C760" t="s">
        <v>2</v>
      </c>
      <c r="D760" s="1">
        <v>44000</v>
      </c>
      <c r="E760" s="1">
        <v>44107</v>
      </c>
      <c r="F760" s="1">
        <v>44125</v>
      </c>
      <c r="G760" s="1">
        <v>44137</v>
      </c>
      <c r="H760" s="13">
        <f>Orders[[#This Row],[DeliveryDate]]-Orders[[#This Row],[OrderDate]]</f>
        <v>30</v>
      </c>
      <c r="I760" t="s">
        <v>3</v>
      </c>
      <c r="J760" t="str">
        <f>_xlfn.XLOOKUP(Orders[[#This Row],[_SalesRepID]],'Sales team'!A:A,'Sales team'!B:B)</f>
        <v>Douglas Tucker</v>
      </c>
      <c r="K760">
        <v>23</v>
      </c>
      <c r="L760">
        <v>41</v>
      </c>
      <c r="M760">
        <v>215</v>
      </c>
      <c r="N760" t="str">
        <f>_xlfn.XLOOKUP(Orders[[#This Row],[_ProductID]],Products!A:A,Products!C:C)</f>
        <v>Home décor</v>
      </c>
      <c r="O760">
        <v>3</v>
      </c>
      <c r="P760">
        <v>0.05</v>
      </c>
      <c r="Q760" s="2">
        <v>817.4</v>
      </c>
      <c r="R760" s="2">
        <v>678.44199999999989</v>
      </c>
      <c r="S760" s="2">
        <v>4659.1799999999994</v>
      </c>
      <c r="T760" s="2">
        <v>588.52800000000025</v>
      </c>
    </row>
    <row r="761" spans="1:20" x14ac:dyDescent="0.25">
      <c r="A761" t="s">
        <v>7238</v>
      </c>
      <c r="B761" t="s">
        <v>8</v>
      </c>
      <c r="C761" t="s">
        <v>15</v>
      </c>
      <c r="D761" s="1">
        <v>44000</v>
      </c>
      <c r="E761" s="1">
        <v>44107</v>
      </c>
      <c r="F761" s="1">
        <v>44119</v>
      </c>
      <c r="G761" s="1">
        <v>44123</v>
      </c>
      <c r="H761" s="13">
        <f>Orders[[#This Row],[DeliveryDate]]-Orders[[#This Row],[OrderDate]]</f>
        <v>16</v>
      </c>
      <c r="I761" t="s">
        <v>3</v>
      </c>
      <c r="J761" t="str">
        <f>_xlfn.XLOOKUP(Orders[[#This Row],[_SalesRepID]],'Sales team'!A:A,'Sales team'!B:B)</f>
        <v>Joe Price</v>
      </c>
      <c r="K761">
        <v>22</v>
      </c>
      <c r="L761">
        <v>11</v>
      </c>
      <c r="M761">
        <v>26</v>
      </c>
      <c r="N761" t="str">
        <f>_xlfn.XLOOKUP(Orders[[#This Row],[_ProductID]],Products!A:A,Products!C:C)</f>
        <v>Outdoor</v>
      </c>
      <c r="O761">
        <v>9</v>
      </c>
      <c r="P761">
        <v>0.1</v>
      </c>
      <c r="Q761" s="2">
        <v>3912.8</v>
      </c>
      <c r="R761" s="2">
        <v>2425.9360000000001</v>
      </c>
      <c r="S761" s="2">
        <v>7043.0400000000009</v>
      </c>
      <c r="T761" s="2">
        <v>2191.1680000000006</v>
      </c>
    </row>
    <row r="762" spans="1:20" x14ac:dyDescent="0.25">
      <c r="A762" t="s">
        <v>7239</v>
      </c>
      <c r="B762" t="s">
        <v>5</v>
      </c>
      <c r="C762" t="s">
        <v>15</v>
      </c>
      <c r="D762" s="1">
        <v>44000</v>
      </c>
      <c r="E762" s="1">
        <v>44107</v>
      </c>
      <c r="F762" s="1">
        <v>44119</v>
      </c>
      <c r="G762" s="1">
        <v>44120</v>
      </c>
      <c r="H762" s="13">
        <f>Orders[[#This Row],[DeliveryDate]]-Orders[[#This Row],[OrderDate]]</f>
        <v>13</v>
      </c>
      <c r="I762" t="s">
        <v>3</v>
      </c>
      <c r="J762" t="str">
        <f>_xlfn.XLOOKUP(Orders[[#This Row],[_SalesRepID]],'Sales team'!A:A,'Sales team'!B:B)</f>
        <v>Anthony Berry</v>
      </c>
      <c r="K762">
        <v>16</v>
      </c>
      <c r="L762">
        <v>14</v>
      </c>
      <c r="M762">
        <v>30</v>
      </c>
      <c r="N762" t="str">
        <f>_xlfn.XLOOKUP(Orders[[#This Row],[_ProductID]],Products!A:A,Products!C:C)</f>
        <v>Kitchen &amp; Dining</v>
      </c>
      <c r="O762">
        <v>13</v>
      </c>
      <c r="P762">
        <v>0.2</v>
      </c>
      <c r="Q762" s="2">
        <v>3128.9</v>
      </c>
      <c r="R762" s="2">
        <v>2628.2759999999998</v>
      </c>
      <c r="S762" s="2">
        <v>17521.84</v>
      </c>
      <c r="T762" s="2">
        <v>-876.09200000000055</v>
      </c>
    </row>
    <row r="763" spans="1:20" x14ac:dyDescent="0.25">
      <c r="A763" t="s">
        <v>7240</v>
      </c>
      <c r="B763" t="s">
        <v>10</v>
      </c>
      <c r="C763" t="s">
        <v>2</v>
      </c>
      <c r="D763" s="1">
        <v>44000</v>
      </c>
      <c r="E763" s="1">
        <v>44107</v>
      </c>
      <c r="F763" s="1">
        <v>44132</v>
      </c>
      <c r="G763" s="1">
        <v>44133</v>
      </c>
      <c r="H763" s="13">
        <f>Orders[[#This Row],[DeliveryDate]]-Orders[[#This Row],[OrderDate]]</f>
        <v>26</v>
      </c>
      <c r="I763" t="s">
        <v>3</v>
      </c>
      <c r="J763" t="str">
        <f>_xlfn.XLOOKUP(Orders[[#This Row],[_SalesRepID]],'Sales team'!A:A,'Sales team'!B:B)</f>
        <v>Carlos Miller</v>
      </c>
      <c r="K763">
        <v>28</v>
      </c>
      <c r="L763">
        <v>40</v>
      </c>
      <c r="M763">
        <v>218</v>
      </c>
      <c r="N763" t="str">
        <f>_xlfn.XLOOKUP(Orders[[#This Row],[_ProductID]],Products!A:A,Products!C:C)</f>
        <v>Home décor</v>
      </c>
      <c r="O763">
        <v>41</v>
      </c>
      <c r="P763">
        <v>0.1</v>
      </c>
      <c r="Q763" s="2">
        <v>3510.8</v>
      </c>
      <c r="R763" s="2">
        <v>1930.9400000000003</v>
      </c>
      <c r="S763" s="2">
        <v>15798.6</v>
      </c>
      <c r="T763" s="2">
        <v>6143.9</v>
      </c>
    </row>
    <row r="764" spans="1:20" x14ac:dyDescent="0.25">
      <c r="A764" t="s">
        <v>7241</v>
      </c>
      <c r="B764" t="s">
        <v>1</v>
      </c>
      <c r="C764" t="s">
        <v>2</v>
      </c>
      <c r="D764" s="1">
        <v>44000</v>
      </c>
      <c r="E764" s="1">
        <v>44107</v>
      </c>
      <c r="F764" s="1">
        <v>44121</v>
      </c>
      <c r="G764" s="1">
        <v>44117</v>
      </c>
      <c r="H764" s="13">
        <f>Orders[[#This Row],[DeliveryDate]]-Orders[[#This Row],[OrderDate]]</f>
        <v>10</v>
      </c>
      <c r="I764" t="s">
        <v>3</v>
      </c>
      <c r="J764" t="str">
        <f>_xlfn.XLOOKUP(Orders[[#This Row],[_SalesRepID]],'Sales team'!A:A,'Sales team'!B:B)</f>
        <v>George Lewis</v>
      </c>
      <c r="K764">
        <v>8</v>
      </c>
      <c r="L764">
        <v>42</v>
      </c>
      <c r="M764">
        <v>224</v>
      </c>
      <c r="N764" t="str">
        <f>_xlfn.XLOOKUP(Orders[[#This Row],[_ProductID]],Products!A:A,Products!C:C)</f>
        <v>Kitchen &amp; Dining</v>
      </c>
      <c r="O764">
        <v>1</v>
      </c>
      <c r="P764">
        <v>0.05</v>
      </c>
      <c r="Q764" s="2">
        <v>1031.8</v>
      </c>
      <c r="R764" s="2">
        <v>546.85400000000004</v>
      </c>
      <c r="S764" s="2">
        <v>980.20999999999992</v>
      </c>
      <c r="T764" s="2">
        <v>433.35599999999988</v>
      </c>
    </row>
    <row r="765" spans="1:20" x14ac:dyDescent="0.25">
      <c r="A765" t="s">
        <v>7242</v>
      </c>
      <c r="B765" t="s">
        <v>10</v>
      </c>
      <c r="C765" t="s">
        <v>6</v>
      </c>
      <c r="D765" s="1">
        <v>44000</v>
      </c>
      <c r="E765" s="1">
        <v>44107</v>
      </c>
      <c r="F765" s="1">
        <v>44122</v>
      </c>
      <c r="G765" s="1">
        <v>44117</v>
      </c>
      <c r="H765" s="13">
        <f>Orders[[#This Row],[DeliveryDate]]-Orders[[#This Row],[OrderDate]]</f>
        <v>10</v>
      </c>
      <c r="I765" t="s">
        <v>3</v>
      </c>
      <c r="J765" t="str">
        <f>_xlfn.XLOOKUP(Orders[[#This Row],[_SalesRepID]],'Sales team'!A:A,'Sales team'!B:B)</f>
        <v>Shawn Torres</v>
      </c>
      <c r="K765">
        <v>27</v>
      </c>
      <c r="L765">
        <v>41</v>
      </c>
      <c r="M765">
        <v>119</v>
      </c>
      <c r="N765" t="str">
        <f>_xlfn.XLOOKUP(Orders[[#This Row],[_ProductID]],Products!A:A,Products!C:C)</f>
        <v>Kitchen &amp; Dining</v>
      </c>
      <c r="O765">
        <v>16</v>
      </c>
      <c r="P765">
        <v>0.05</v>
      </c>
      <c r="Q765" s="2">
        <v>5889.3</v>
      </c>
      <c r="R765" s="2">
        <v>4711.4400000000005</v>
      </c>
      <c r="S765" s="2">
        <v>5594.835</v>
      </c>
      <c r="T765" s="2">
        <v>883.39499999999953</v>
      </c>
    </row>
    <row r="766" spans="1:20" x14ac:dyDescent="0.25">
      <c r="A766" t="s">
        <v>7243</v>
      </c>
      <c r="B766" t="s">
        <v>10</v>
      </c>
      <c r="C766" t="s">
        <v>2</v>
      </c>
      <c r="D766" s="1">
        <v>44000</v>
      </c>
      <c r="E766" s="1">
        <v>44107</v>
      </c>
      <c r="F766" s="1">
        <v>44121</v>
      </c>
      <c r="G766" s="1">
        <v>44130</v>
      </c>
      <c r="H766" s="13">
        <f>Orders[[#This Row],[DeliveryDate]]-Orders[[#This Row],[OrderDate]]</f>
        <v>23</v>
      </c>
      <c r="I766" t="s">
        <v>3</v>
      </c>
      <c r="J766" t="str">
        <f>_xlfn.XLOOKUP(Orders[[#This Row],[_SalesRepID]],'Sales team'!A:A,'Sales team'!B:B)</f>
        <v>Shawn Torres</v>
      </c>
      <c r="K766">
        <v>27</v>
      </c>
      <c r="L766">
        <v>41</v>
      </c>
      <c r="M766">
        <v>214</v>
      </c>
      <c r="N766" t="str">
        <f>_xlfn.XLOOKUP(Orders[[#This Row],[_ProductID]],Products!A:A,Products!C:C)</f>
        <v>Home décor</v>
      </c>
      <c r="O766">
        <v>3</v>
      </c>
      <c r="P766">
        <v>7.4999999999999997E-2</v>
      </c>
      <c r="Q766" s="2">
        <v>1038.5</v>
      </c>
      <c r="R766" s="2">
        <v>768.49</v>
      </c>
      <c r="S766" s="2">
        <v>4803.0625</v>
      </c>
      <c r="T766" s="2">
        <v>960.61250000000018</v>
      </c>
    </row>
    <row r="767" spans="1:20" x14ac:dyDescent="0.25">
      <c r="A767" t="s">
        <v>7244</v>
      </c>
      <c r="B767" t="s">
        <v>5</v>
      </c>
      <c r="C767" t="s">
        <v>6</v>
      </c>
      <c r="D767" s="1">
        <v>44000</v>
      </c>
      <c r="E767" s="1">
        <v>44107</v>
      </c>
      <c r="F767" s="1">
        <v>44115</v>
      </c>
      <c r="G767" s="1">
        <v>44116</v>
      </c>
      <c r="H767" s="13">
        <f>Orders[[#This Row],[DeliveryDate]]-Orders[[#This Row],[OrderDate]]</f>
        <v>9</v>
      </c>
      <c r="I767" t="s">
        <v>3</v>
      </c>
      <c r="J767" t="str">
        <f>_xlfn.XLOOKUP(Orders[[#This Row],[_SalesRepID]],'Sales team'!A:A,'Sales team'!B:B)</f>
        <v>Todd Roberts</v>
      </c>
      <c r="K767">
        <v>13</v>
      </c>
      <c r="L767">
        <v>21</v>
      </c>
      <c r="M767">
        <v>201</v>
      </c>
      <c r="N767" t="str">
        <f>_xlfn.XLOOKUP(Orders[[#This Row],[_ProductID]],Products!A:A,Products!C:C)</f>
        <v>Home décor</v>
      </c>
      <c r="O767">
        <v>46</v>
      </c>
      <c r="P767">
        <v>0.15</v>
      </c>
      <c r="Q767" s="2">
        <v>214.4</v>
      </c>
      <c r="R767" s="2">
        <v>135.072</v>
      </c>
      <c r="S767" s="2">
        <v>1093.44</v>
      </c>
      <c r="T767" s="2">
        <v>283.00800000000004</v>
      </c>
    </row>
    <row r="768" spans="1:20" x14ac:dyDescent="0.25">
      <c r="A768" t="s">
        <v>7245</v>
      </c>
      <c r="B768" t="s">
        <v>1</v>
      </c>
      <c r="C768" t="s">
        <v>2</v>
      </c>
      <c r="D768" s="1">
        <v>44000</v>
      </c>
      <c r="E768" s="1">
        <v>44107</v>
      </c>
      <c r="F768" s="1">
        <v>44117</v>
      </c>
      <c r="G768" s="1">
        <v>44137</v>
      </c>
      <c r="H768" s="13">
        <f>Orders[[#This Row],[DeliveryDate]]-Orders[[#This Row],[OrderDate]]</f>
        <v>30</v>
      </c>
      <c r="I768" t="s">
        <v>3</v>
      </c>
      <c r="J768" t="str">
        <f>_xlfn.XLOOKUP(Orders[[#This Row],[_SalesRepID]],'Sales team'!A:A,'Sales team'!B:B)</f>
        <v>Jonathan Hawkins</v>
      </c>
      <c r="K768">
        <v>10</v>
      </c>
      <c r="L768">
        <v>29</v>
      </c>
      <c r="M768">
        <v>223</v>
      </c>
      <c r="N768" t="str">
        <f>_xlfn.XLOOKUP(Orders[[#This Row],[_ProductID]],Products!A:A,Products!C:C)</f>
        <v>Home décor</v>
      </c>
      <c r="O768">
        <v>24</v>
      </c>
      <c r="P768">
        <v>0.2</v>
      </c>
      <c r="Q768" s="2">
        <v>1065.3</v>
      </c>
      <c r="R768" s="2">
        <v>671.13900000000001</v>
      </c>
      <c r="S768" s="2">
        <v>1704.48</v>
      </c>
      <c r="T768" s="2">
        <v>362.202</v>
      </c>
    </row>
    <row r="769" spans="1:20" x14ac:dyDescent="0.25">
      <c r="A769" t="s">
        <v>7225</v>
      </c>
      <c r="B769" t="s">
        <v>5</v>
      </c>
      <c r="C769" t="s">
        <v>13</v>
      </c>
      <c r="D769" s="1">
        <v>44000</v>
      </c>
      <c r="E769" s="1">
        <v>44106</v>
      </c>
      <c r="F769" s="1">
        <v>44127</v>
      </c>
      <c r="G769" s="1">
        <v>44124</v>
      </c>
      <c r="H769" s="13">
        <f>Orders[[#This Row],[DeliveryDate]]-Orders[[#This Row],[OrderDate]]</f>
        <v>18</v>
      </c>
      <c r="I769" t="s">
        <v>3</v>
      </c>
      <c r="J769" t="str">
        <f>_xlfn.XLOOKUP(Orders[[#This Row],[_SalesRepID]],'Sales team'!A:A,'Sales team'!B:B)</f>
        <v>Anthony Torres</v>
      </c>
      <c r="K769">
        <v>20</v>
      </c>
      <c r="L769">
        <v>32</v>
      </c>
      <c r="M769">
        <v>323</v>
      </c>
      <c r="N769" t="str">
        <f>_xlfn.XLOOKUP(Orders[[#This Row],[_ProductID]],Products!A:A,Products!C:C)</f>
        <v>Electronics</v>
      </c>
      <c r="O769">
        <v>25</v>
      </c>
      <c r="P769">
        <v>0.05</v>
      </c>
      <c r="Q769" s="2">
        <v>1206</v>
      </c>
      <c r="R769" s="2">
        <v>844.19999999999993</v>
      </c>
      <c r="S769" s="2">
        <v>8019.9</v>
      </c>
      <c r="T769" s="2">
        <v>2110.5</v>
      </c>
    </row>
    <row r="770" spans="1:20" x14ac:dyDescent="0.25">
      <c r="A770" t="s">
        <v>7226</v>
      </c>
      <c r="B770" t="s">
        <v>5</v>
      </c>
      <c r="C770" t="s">
        <v>46</v>
      </c>
      <c r="D770" s="1">
        <v>44000</v>
      </c>
      <c r="E770" s="1">
        <v>44106</v>
      </c>
      <c r="F770" s="1">
        <v>44134</v>
      </c>
      <c r="G770" s="1">
        <v>44118</v>
      </c>
      <c r="H770" s="13">
        <f>Orders[[#This Row],[DeliveryDate]]-Orders[[#This Row],[OrderDate]]</f>
        <v>12</v>
      </c>
      <c r="I770" t="s">
        <v>3</v>
      </c>
      <c r="J770" t="str">
        <f>_xlfn.XLOOKUP(Orders[[#This Row],[_SalesRepID]],'Sales team'!A:A,'Sales team'!B:B)</f>
        <v>Anthony Torres</v>
      </c>
      <c r="K770">
        <v>20</v>
      </c>
      <c r="L770">
        <v>2</v>
      </c>
      <c r="M770">
        <v>59</v>
      </c>
      <c r="N770" t="str">
        <f>_xlfn.XLOOKUP(Orders[[#This Row],[_ProductID]],Products!A:A,Products!C:C)</f>
        <v>Home décor</v>
      </c>
      <c r="O770">
        <v>14</v>
      </c>
      <c r="P770">
        <v>0.1</v>
      </c>
      <c r="Q770" s="2">
        <v>2793.9</v>
      </c>
      <c r="R770" s="2">
        <v>1452.8280000000002</v>
      </c>
      <c r="S770" s="2">
        <v>17601.57</v>
      </c>
      <c r="T770" s="2">
        <v>7431.7739999999976</v>
      </c>
    </row>
    <row r="771" spans="1:20" x14ac:dyDescent="0.25">
      <c r="A771" t="s">
        <v>7227</v>
      </c>
      <c r="B771" t="s">
        <v>1</v>
      </c>
      <c r="C771" t="s">
        <v>15</v>
      </c>
      <c r="D771" s="1">
        <v>44000</v>
      </c>
      <c r="E771" s="1">
        <v>44106</v>
      </c>
      <c r="F771" s="1">
        <v>44116</v>
      </c>
      <c r="G771" s="1">
        <v>44120</v>
      </c>
      <c r="H771" s="13">
        <f>Orders[[#This Row],[DeliveryDate]]-Orders[[#This Row],[OrderDate]]</f>
        <v>14</v>
      </c>
      <c r="I771" t="s">
        <v>3</v>
      </c>
      <c r="J771" t="str">
        <f>_xlfn.XLOOKUP(Orders[[#This Row],[_SalesRepID]],'Sales team'!A:A,'Sales team'!B:B)</f>
        <v>Joshua Little</v>
      </c>
      <c r="K771">
        <v>11</v>
      </c>
      <c r="L771">
        <v>18</v>
      </c>
      <c r="M771">
        <v>53</v>
      </c>
      <c r="N771" t="str">
        <f>_xlfn.XLOOKUP(Orders[[#This Row],[_ProductID]],Products!A:A,Products!C:C)</f>
        <v>Home décor</v>
      </c>
      <c r="O771">
        <v>36</v>
      </c>
      <c r="P771">
        <v>7.4999999999999997E-2</v>
      </c>
      <c r="Q771" s="2">
        <v>1118.9000000000001</v>
      </c>
      <c r="R771" s="2">
        <v>525.88300000000004</v>
      </c>
      <c r="S771" s="2">
        <v>2069.9650000000001</v>
      </c>
      <c r="T771" s="2">
        <v>1018.1990000000001</v>
      </c>
    </row>
    <row r="772" spans="1:20" x14ac:dyDescent="0.25">
      <c r="A772" t="s">
        <v>7228</v>
      </c>
      <c r="B772" t="s">
        <v>1</v>
      </c>
      <c r="C772" t="s">
        <v>2</v>
      </c>
      <c r="D772" s="1">
        <v>44000</v>
      </c>
      <c r="E772" s="1">
        <v>44106</v>
      </c>
      <c r="F772" s="1">
        <v>44117</v>
      </c>
      <c r="G772" s="1">
        <v>44113</v>
      </c>
      <c r="H772" s="13">
        <f>Orders[[#This Row],[DeliveryDate]]-Orders[[#This Row],[OrderDate]]</f>
        <v>7</v>
      </c>
      <c r="I772" t="s">
        <v>3</v>
      </c>
      <c r="J772" t="str">
        <f>_xlfn.XLOOKUP(Orders[[#This Row],[_SalesRepID]],'Sales team'!A:A,'Sales team'!B:B)</f>
        <v>Jerry Green</v>
      </c>
      <c r="K772">
        <v>3</v>
      </c>
      <c r="L772">
        <v>11</v>
      </c>
      <c r="M772">
        <v>241</v>
      </c>
      <c r="N772" t="str">
        <f>_xlfn.XLOOKUP(Orders[[#This Row],[_ProductID]],Products!A:A,Products!C:C)</f>
        <v>Furniture</v>
      </c>
      <c r="O772">
        <v>15</v>
      </c>
      <c r="P772">
        <v>7.4999999999999997E-2</v>
      </c>
      <c r="Q772" s="2">
        <v>194.3</v>
      </c>
      <c r="R772" s="2">
        <v>110.75099999999999</v>
      </c>
      <c r="S772" s="2">
        <v>718.91000000000008</v>
      </c>
      <c r="T772" s="2">
        <v>275.90600000000012</v>
      </c>
    </row>
    <row r="773" spans="1:20" x14ac:dyDescent="0.25">
      <c r="A773" t="s">
        <v>7229</v>
      </c>
      <c r="B773" t="s">
        <v>5</v>
      </c>
      <c r="C773" t="s">
        <v>25</v>
      </c>
      <c r="D773" s="1">
        <v>44000</v>
      </c>
      <c r="E773" s="1">
        <v>44106</v>
      </c>
      <c r="F773" s="1">
        <v>44132</v>
      </c>
      <c r="G773" s="1">
        <v>44130</v>
      </c>
      <c r="H773" s="13">
        <f>Orders[[#This Row],[DeliveryDate]]-Orders[[#This Row],[OrderDate]]</f>
        <v>24</v>
      </c>
      <c r="I773" t="s">
        <v>3</v>
      </c>
      <c r="J773" t="str">
        <f>_xlfn.XLOOKUP(Orders[[#This Row],[_SalesRepID]],'Sales team'!A:A,'Sales team'!B:B)</f>
        <v>Roger Alexander</v>
      </c>
      <c r="K773">
        <v>15</v>
      </c>
      <c r="L773">
        <v>42</v>
      </c>
      <c r="M773">
        <v>333</v>
      </c>
      <c r="N773" t="str">
        <f>_xlfn.XLOOKUP(Orders[[#This Row],[_ProductID]],Products!A:A,Products!C:C)</f>
        <v>Outdoor</v>
      </c>
      <c r="O773">
        <v>9</v>
      </c>
      <c r="P773">
        <v>0.15</v>
      </c>
      <c r="Q773" s="2">
        <v>6070.2</v>
      </c>
      <c r="R773" s="2">
        <v>3702.8219999999997</v>
      </c>
      <c r="S773" s="2">
        <v>10319.34</v>
      </c>
      <c r="T773" s="2">
        <v>2913.6960000000008</v>
      </c>
    </row>
    <row r="774" spans="1:20" x14ac:dyDescent="0.25">
      <c r="A774" t="s">
        <v>7230</v>
      </c>
      <c r="B774" t="s">
        <v>8</v>
      </c>
      <c r="C774" t="s">
        <v>46</v>
      </c>
      <c r="D774" s="1">
        <v>44000</v>
      </c>
      <c r="E774" s="1">
        <v>44106</v>
      </c>
      <c r="F774" s="1">
        <v>44127</v>
      </c>
      <c r="G774" s="1">
        <v>44113</v>
      </c>
      <c r="H774" s="13">
        <f>Orders[[#This Row],[DeliveryDate]]-Orders[[#This Row],[OrderDate]]</f>
        <v>7</v>
      </c>
      <c r="I774" t="s">
        <v>3</v>
      </c>
      <c r="J774" t="str">
        <f>_xlfn.XLOOKUP(Orders[[#This Row],[_SalesRepID]],'Sales team'!A:A,'Sales team'!B:B)</f>
        <v>Roy Rice</v>
      </c>
      <c r="K774">
        <v>24</v>
      </c>
      <c r="L774">
        <v>16</v>
      </c>
      <c r="M774">
        <v>87</v>
      </c>
      <c r="N774" t="str">
        <f>_xlfn.XLOOKUP(Orders[[#This Row],[_ProductID]],Products!A:A,Products!C:C)</f>
        <v>Home décor</v>
      </c>
      <c r="O774">
        <v>29</v>
      </c>
      <c r="P774">
        <v>0.05</v>
      </c>
      <c r="Q774" s="2">
        <v>1118.9000000000001</v>
      </c>
      <c r="R774" s="2">
        <v>794.41899999999998</v>
      </c>
      <c r="S774" s="2">
        <v>4251.82</v>
      </c>
      <c r="T774" s="2">
        <v>1074.1439999999998</v>
      </c>
    </row>
    <row r="775" spans="1:20" x14ac:dyDescent="0.25">
      <c r="A775" t="s">
        <v>7231</v>
      </c>
      <c r="B775" t="s">
        <v>5</v>
      </c>
      <c r="C775" t="s">
        <v>2</v>
      </c>
      <c r="D775" s="1">
        <v>44000</v>
      </c>
      <c r="E775" s="1">
        <v>44106</v>
      </c>
      <c r="F775" s="1">
        <v>44109</v>
      </c>
      <c r="G775" s="1">
        <v>44125</v>
      </c>
      <c r="H775" s="13">
        <f>Orders[[#This Row],[DeliveryDate]]-Orders[[#This Row],[OrderDate]]</f>
        <v>19</v>
      </c>
      <c r="I775" t="s">
        <v>3</v>
      </c>
      <c r="J775" t="str">
        <f>_xlfn.XLOOKUP(Orders[[#This Row],[_SalesRepID]],'Sales team'!A:A,'Sales team'!B:B)</f>
        <v>Paul Holmes</v>
      </c>
      <c r="K775">
        <v>14</v>
      </c>
      <c r="L775">
        <v>7</v>
      </c>
      <c r="M775">
        <v>248</v>
      </c>
      <c r="N775" t="str">
        <f>_xlfn.XLOOKUP(Orders[[#This Row],[_ProductID]],Products!A:A,Products!C:C)</f>
        <v>Kitchen &amp; Dining</v>
      </c>
      <c r="O775">
        <v>4</v>
      </c>
      <c r="P775">
        <v>7.4999999999999997E-2</v>
      </c>
      <c r="Q775" s="2">
        <v>2559.4</v>
      </c>
      <c r="R775" s="2">
        <v>1638.0160000000001</v>
      </c>
      <c r="S775" s="2">
        <v>4734.8900000000003</v>
      </c>
      <c r="T775" s="2">
        <v>1458.8580000000002</v>
      </c>
    </row>
    <row r="776" spans="1:20" x14ac:dyDescent="0.25">
      <c r="A776" t="s">
        <v>7232</v>
      </c>
      <c r="B776" t="s">
        <v>1</v>
      </c>
      <c r="C776" t="s">
        <v>15</v>
      </c>
      <c r="D776" s="1">
        <v>44000</v>
      </c>
      <c r="E776" s="1">
        <v>44106</v>
      </c>
      <c r="F776" s="1">
        <v>44127</v>
      </c>
      <c r="G776" s="1">
        <v>44119</v>
      </c>
      <c r="H776" s="13">
        <f>Orders[[#This Row],[DeliveryDate]]-Orders[[#This Row],[OrderDate]]</f>
        <v>13</v>
      </c>
      <c r="I776" t="s">
        <v>3</v>
      </c>
      <c r="J776" t="str">
        <f>_xlfn.XLOOKUP(Orders[[#This Row],[_SalesRepID]],'Sales team'!A:A,'Sales team'!B:B)</f>
        <v>George Lewis</v>
      </c>
      <c r="K776">
        <v>8</v>
      </c>
      <c r="L776">
        <v>11</v>
      </c>
      <c r="M776">
        <v>5</v>
      </c>
      <c r="N776" t="str">
        <f>_xlfn.XLOOKUP(Orders[[#This Row],[_ProductID]],Products!A:A,Products!C:C)</f>
        <v>Furniture</v>
      </c>
      <c r="O776">
        <v>34</v>
      </c>
      <c r="P776">
        <v>0.1</v>
      </c>
      <c r="Q776" s="2">
        <v>4020</v>
      </c>
      <c r="R776" s="2">
        <v>3095.4</v>
      </c>
      <c r="S776" s="2">
        <v>25326</v>
      </c>
      <c r="T776" s="2">
        <v>3658.2000000000007</v>
      </c>
    </row>
    <row r="777" spans="1:20" x14ac:dyDescent="0.25">
      <c r="A777" t="s">
        <v>7233</v>
      </c>
      <c r="B777" t="s">
        <v>8</v>
      </c>
      <c r="C777" t="s">
        <v>46</v>
      </c>
      <c r="D777" s="1">
        <v>44000</v>
      </c>
      <c r="E777" s="1">
        <v>44106</v>
      </c>
      <c r="F777" s="1">
        <v>44116</v>
      </c>
      <c r="G777" s="1">
        <v>44119</v>
      </c>
      <c r="H777" s="13">
        <f>Orders[[#This Row],[DeliveryDate]]-Orders[[#This Row],[OrderDate]]</f>
        <v>13</v>
      </c>
      <c r="I777" t="s">
        <v>3</v>
      </c>
      <c r="J777" t="str">
        <f>_xlfn.XLOOKUP(Orders[[#This Row],[_SalesRepID]],'Sales team'!A:A,'Sales team'!B:B)</f>
        <v>Roy Rice</v>
      </c>
      <c r="K777">
        <v>24</v>
      </c>
      <c r="L777">
        <v>49</v>
      </c>
      <c r="M777">
        <v>82</v>
      </c>
      <c r="N777" t="str">
        <f>_xlfn.XLOOKUP(Orders[[#This Row],[_ProductID]],Products!A:A,Products!C:C)</f>
        <v>Outdoor</v>
      </c>
      <c r="O777">
        <v>9</v>
      </c>
      <c r="P777">
        <v>7.4999999999999997E-2</v>
      </c>
      <c r="Q777" s="2">
        <v>1762.1000000000001</v>
      </c>
      <c r="R777" s="2">
        <v>1497.7850000000001</v>
      </c>
      <c r="S777" s="2">
        <v>9779.6550000000007</v>
      </c>
      <c r="T777" s="2">
        <v>792.94499999999971</v>
      </c>
    </row>
    <row r="778" spans="1:20" x14ac:dyDescent="0.25">
      <c r="A778" t="s">
        <v>7234</v>
      </c>
      <c r="B778" t="s">
        <v>5</v>
      </c>
      <c r="C778" t="s">
        <v>6</v>
      </c>
      <c r="D778" s="1">
        <v>44000</v>
      </c>
      <c r="E778" s="1">
        <v>44106</v>
      </c>
      <c r="F778" s="1">
        <v>44116</v>
      </c>
      <c r="G778" s="1">
        <v>44123</v>
      </c>
      <c r="H778" s="13">
        <f>Orders[[#This Row],[DeliveryDate]]-Orders[[#This Row],[OrderDate]]</f>
        <v>17</v>
      </c>
      <c r="I778" t="s">
        <v>3</v>
      </c>
      <c r="J778" t="str">
        <f>_xlfn.XLOOKUP(Orders[[#This Row],[_SalesRepID]],'Sales team'!A:A,'Sales team'!B:B)</f>
        <v>Nicholas Cunningham</v>
      </c>
      <c r="K778">
        <v>19</v>
      </c>
      <c r="L778">
        <v>36</v>
      </c>
      <c r="M778">
        <v>133</v>
      </c>
      <c r="N778" t="str">
        <f>_xlfn.XLOOKUP(Orders[[#This Row],[_ProductID]],Products!A:A,Products!C:C)</f>
        <v>Furniture</v>
      </c>
      <c r="O778">
        <v>15</v>
      </c>
      <c r="P778">
        <v>0.05</v>
      </c>
      <c r="Q778" s="2">
        <v>1989.9</v>
      </c>
      <c r="R778" s="2">
        <v>1691.415</v>
      </c>
      <c r="S778" s="2">
        <v>5671.2150000000001</v>
      </c>
      <c r="T778" s="2">
        <v>596.97000000000025</v>
      </c>
    </row>
    <row r="779" spans="1:20" x14ac:dyDescent="0.25">
      <c r="A779" t="s">
        <v>7215</v>
      </c>
      <c r="B779" t="s">
        <v>1</v>
      </c>
      <c r="C779" t="s">
        <v>6</v>
      </c>
      <c r="D779" s="1">
        <v>44000</v>
      </c>
      <c r="E779" s="1">
        <v>44105</v>
      </c>
      <c r="F779" s="1">
        <v>44129</v>
      </c>
      <c r="G779" s="1">
        <v>44112</v>
      </c>
      <c r="H779" s="13">
        <f>Orders[[#This Row],[DeliveryDate]]-Orders[[#This Row],[OrderDate]]</f>
        <v>7</v>
      </c>
      <c r="I779" t="s">
        <v>3</v>
      </c>
      <c r="J779" t="str">
        <f>_xlfn.XLOOKUP(Orders[[#This Row],[_SalesRepID]],'Sales team'!A:A,'Sales team'!B:B)</f>
        <v>Chris Armstrong</v>
      </c>
      <c r="K779">
        <v>4</v>
      </c>
      <c r="L779">
        <v>46</v>
      </c>
      <c r="M779">
        <v>199</v>
      </c>
      <c r="N779" t="str">
        <f>_xlfn.XLOOKUP(Orders[[#This Row],[_ProductID]],Products!A:A,Products!C:C)</f>
        <v>Furniture</v>
      </c>
      <c r="O779">
        <v>19</v>
      </c>
      <c r="P779">
        <v>0.05</v>
      </c>
      <c r="Q779" s="2">
        <v>1038.5</v>
      </c>
      <c r="R779" s="2">
        <v>446.55500000000001</v>
      </c>
      <c r="S779" s="2">
        <v>6906.0249999999996</v>
      </c>
      <c r="T779" s="2">
        <v>3780.1399999999994</v>
      </c>
    </row>
    <row r="780" spans="1:20" x14ac:dyDescent="0.25">
      <c r="A780" t="s">
        <v>7216</v>
      </c>
      <c r="B780" t="s">
        <v>5</v>
      </c>
      <c r="C780" t="s">
        <v>2</v>
      </c>
      <c r="D780" s="1">
        <v>44000</v>
      </c>
      <c r="E780" s="1">
        <v>44105</v>
      </c>
      <c r="F780" s="1">
        <v>44130</v>
      </c>
      <c r="G780" s="1">
        <v>44120</v>
      </c>
      <c r="H780" s="13">
        <f>Orders[[#This Row],[DeliveryDate]]-Orders[[#This Row],[OrderDate]]</f>
        <v>15</v>
      </c>
      <c r="I780" t="s">
        <v>3</v>
      </c>
      <c r="J780" t="str">
        <f>_xlfn.XLOOKUP(Orders[[#This Row],[_SalesRepID]],'Sales team'!A:A,'Sales team'!B:B)</f>
        <v>Anthony Torres</v>
      </c>
      <c r="K780">
        <v>20</v>
      </c>
      <c r="L780">
        <v>9</v>
      </c>
      <c r="M780">
        <v>231</v>
      </c>
      <c r="N780" t="str">
        <f>_xlfn.XLOOKUP(Orders[[#This Row],[_ProductID]],Products!A:A,Products!C:C)</f>
        <v>Home décor</v>
      </c>
      <c r="O780">
        <v>29</v>
      </c>
      <c r="P780">
        <v>0.05</v>
      </c>
      <c r="Q780" s="2">
        <v>2432.1</v>
      </c>
      <c r="R780" s="2">
        <v>1240.3709999999999</v>
      </c>
      <c r="S780" s="2">
        <v>16173.465</v>
      </c>
      <c r="T780" s="2">
        <v>7490.8680000000004</v>
      </c>
    </row>
    <row r="781" spans="1:20" x14ac:dyDescent="0.25">
      <c r="A781" t="s">
        <v>7217</v>
      </c>
      <c r="B781" t="s">
        <v>5</v>
      </c>
      <c r="C781" t="s">
        <v>13</v>
      </c>
      <c r="D781" s="1">
        <v>44000</v>
      </c>
      <c r="E781" s="1">
        <v>44105</v>
      </c>
      <c r="F781" s="1">
        <v>44129</v>
      </c>
      <c r="G781" s="1">
        <v>44110</v>
      </c>
      <c r="H781" s="13">
        <f>Orders[[#This Row],[DeliveryDate]]-Orders[[#This Row],[OrderDate]]</f>
        <v>5</v>
      </c>
      <c r="I781" t="s">
        <v>3</v>
      </c>
      <c r="J781" t="str">
        <f>_xlfn.XLOOKUP(Orders[[#This Row],[_SalesRepID]],'Sales team'!A:A,'Sales team'!B:B)</f>
        <v>Paul Holmes</v>
      </c>
      <c r="K781">
        <v>14</v>
      </c>
      <c r="L781">
        <v>21</v>
      </c>
      <c r="M781">
        <v>272</v>
      </c>
      <c r="N781" t="str">
        <f>_xlfn.XLOOKUP(Orders[[#This Row],[_ProductID]],Products!A:A,Products!C:C)</f>
        <v>Home décor</v>
      </c>
      <c r="O781">
        <v>35</v>
      </c>
      <c r="P781">
        <v>7.4999999999999997E-2</v>
      </c>
      <c r="Q781" s="2">
        <v>2499.1</v>
      </c>
      <c r="R781" s="2">
        <v>1349.5140000000001</v>
      </c>
      <c r="S781" s="2">
        <v>11558.337500000001</v>
      </c>
      <c r="T781" s="2">
        <v>4810.7675000000008</v>
      </c>
    </row>
    <row r="782" spans="1:20" x14ac:dyDescent="0.25">
      <c r="A782" t="s">
        <v>7218</v>
      </c>
      <c r="B782" t="s">
        <v>8</v>
      </c>
      <c r="C782" t="s">
        <v>13</v>
      </c>
      <c r="D782" s="1">
        <v>44000</v>
      </c>
      <c r="E782" s="1">
        <v>44105</v>
      </c>
      <c r="F782" s="1">
        <v>44114</v>
      </c>
      <c r="G782" s="1">
        <v>44119</v>
      </c>
      <c r="H782" s="13">
        <f>Orders[[#This Row],[DeliveryDate]]-Orders[[#This Row],[OrderDate]]</f>
        <v>14</v>
      </c>
      <c r="I782" t="s">
        <v>3</v>
      </c>
      <c r="J782" t="str">
        <f>_xlfn.XLOOKUP(Orders[[#This Row],[_SalesRepID]],'Sales team'!A:A,'Sales team'!B:B)</f>
        <v>Joe Price</v>
      </c>
      <c r="K782">
        <v>22</v>
      </c>
      <c r="L782">
        <v>24</v>
      </c>
      <c r="M782">
        <v>269</v>
      </c>
      <c r="N782" t="str">
        <f>_xlfn.XLOOKUP(Orders[[#This Row],[_ProductID]],Products!A:A,Products!C:C)</f>
        <v>Home décor</v>
      </c>
      <c r="O782">
        <v>35</v>
      </c>
      <c r="P782">
        <v>0.4</v>
      </c>
      <c r="Q782" s="2">
        <v>1085.4000000000001</v>
      </c>
      <c r="R782" s="2">
        <v>510.13800000000003</v>
      </c>
      <c r="S782" s="2">
        <v>3256.2</v>
      </c>
      <c r="T782" s="2">
        <v>705.50999999999976</v>
      </c>
    </row>
    <row r="783" spans="1:20" x14ac:dyDescent="0.25">
      <c r="A783" t="s">
        <v>7219</v>
      </c>
      <c r="B783" t="s">
        <v>5</v>
      </c>
      <c r="C783" t="s">
        <v>6</v>
      </c>
      <c r="D783" s="1">
        <v>44000</v>
      </c>
      <c r="E783" s="1">
        <v>44105</v>
      </c>
      <c r="F783" s="1">
        <v>44121</v>
      </c>
      <c r="G783" s="1">
        <v>44124</v>
      </c>
      <c r="H783" s="13">
        <f>Orders[[#This Row],[DeliveryDate]]-Orders[[#This Row],[OrderDate]]</f>
        <v>19</v>
      </c>
      <c r="I783" t="s">
        <v>3</v>
      </c>
      <c r="J783" t="str">
        <f>_xlfn.XLOOKUP(Orders[[#This Row],[_SalesRepID]],'Sales team'!A:A,'Sales team'!B:B)</f>
        <v>Anthony Berry</v>
      </c>
      <c r="K783">
        <v>16</v>
      </c>
      <c r="L783">
        <v>3</v>
      </c>
      <c r="M783">
        <v>166</v>
      </c>
      <c r="N783" t="str">
        <f>_xlfn.XLOOKUP(Orders[[#This Row],[_ProductID]],Products!A:A,Products!C:C)</f>
        <v>Home décor</v>
      </c>
      <c r="O783">
        <v>26</v>
      </c>
      <c r="P783">
        <v>0.1</v>
      </c>
      <c r="Q783" s="2">
        <v>1031.8</v>
      </c>
      <c r="R783" s="2">
        <v>629.39799999999991</v>
      </c>
      <c r="S783" s="2">
        <v>4643.1000000000004</v>
      </c>
      <c r="T783" s="2">
        <v>1496.1100000000006</v>
      </c>
    </row>
    <row r="784" spans="1:20" x14ac:dyDescent="0.25">
      <c r="A784" t="s">
        <v>7220</v>
      </c>
      <c r="B784" t="s">
        <v>8</v>
      </c>
      <c r="C784" t="s">
        <v>15</v>
      </c>
      <c r="D784" s="1">
        <v>44000</v>
      </c>
      <c r="E784" s="1">
        <v>44105</v>
      </c>
      <c r="F784" s="1">
        <v>44125</v>
      </c>
      <c r="G784" s="1">
        <v>44123</v>
      </c>
      <c r="H784" s="13">
        <f>Orders[[#This Row],[DeliveryDate]]-Orders[[#This Row],[OrderDate]]</f>
        <v>18</v>
      </c>
      <c r="I784" t="s">
        <v>3</v>
      </c>
      <c r="J784" t="str">
        <f>_xlfn.XLOOKUP(Orders[[#This Row],[_SalesRepID]],'Sales team'!A:A,'Sales team'!B:B)</f>
        <v>Joe Price</v>
      </c>
      <c r="K784">
        <v>22</v>
      </c>
      <c r="L784">
        <v>27</v>
      </c>
      <c r="M784">
        <v>55</v>
      </c>
      <c r="N784" t="str">
        <f>_xlfn.XLOOKUP(Orders[[#This Row],[_ProductID]],Products!A:A,Products!C:C)</f>
        <v>Home décor</v>
      </c>
      <c r="O784">
        <v>46</v>
      </c>
      <c r="P784">
        <v>0.3</v>
      </c>
      <c r="Q784" s="2">
        <v>5473.9000000000005</v>
      </c>
      <c r="R784" s="2">
        <v>2408.5160000000001</v>
      </c>
      <c r="S784" s="2">
        <v>30653.84</v>
      </c>
      <c r="T784" s="2">
        <v>11385.712</v>
      </c>
    </row>
    <row r="785" spans="1:20" x14ac:dyDescent="0.25">
      <c r="A785" t="s">
        <v>7221</v>
      </c>
      <c r="B785" t="s">
        <v>1</v>
      </c>
      <c r="C785" t="s">
        <v>2</v>
      </c>
      <c r="D785" s="1">
        <v>44000</v>
      </c>
      <c r="E785" s="1">
        <v>44105</v>
      </c>
      <c r="F785" s="1">
        <v>44115</v>
      </c>
      <c r="G785" s="1">
        <v>44110</v>
      </c>
      <c r="H785" s="13">
        <f>Orders[[#This Row],[DeliveryDate]]-Orders[[#This Row],[OrderDate]]</f>
        <v>5</v>
      </c>
      <c r="I785" t="s">
        <v>3</v>
      </c>
      <c r="J785" t="str">
        <f>_xlfn.XLOOKUP(Orders[[#This Row],[_SalesRepID]],'Sales team'!A:A,'Sales team'!B:B)</f>
        <v>Shawn Cook</v>
      </c>
      <c r="K785">
        <v>7</v>
      </c>
      <c r="L785">
        <v>4</v>
      </c>
      <c r="M785">
        <v>244</v>
      </c>
      <c r="N785" t="str">
        <f>_xlfn.XLOOKUP(Orders[[#This Row],[_ProductID]],Products!A:A,Products!C:C)</f>
        <v>Home décor</v>
      </c>
      <c r="O785">
        <v>30</v>
      </c>
      <c r="P785">
        <v>0.05</v>
      </c>
      <c r="Q785" s="2">
        <v>214.4</v>
      </c>
      <c r="R785" s="2">
        <v>180.096</v>
      </c>
      <c r="S785" s="2">
        <v>1018.4</v>
      </c>
      <c r="T785" s="2">
        <v>117.91999999999996</v>
      </c>
    </row>
    <row r="786" spans="1:20" x14ac:dyDescent="0.25">
      <c r="A786" t="s">
        <v>7222</v>
      </c>
      <c r="B786" t="s">
        <v>8</v>
      </c>
      <c r="C786" t="s">
        <v>13</v>
      </c>
      <c r="D786" s="1">
        <v>44000</v>
      </c>
      <c r="E786" s="1">
        <v>44105</v>
      </c>
      <c r="F786" s="1">
        <v>44132</v>
      </c>
      <c r="G786" s="1">
        <v>44113</v>
      </c>
      <c r="H786" s="13">
        <f>Orders[[#This Row],[DeliveryDate]]-Orders[[#This Row],[OrderDate]]</f>
        <v>8</v>
      </c>
      <c r="I786" t="s">
        <v>3</v>
      </c>
      <c r="J786" t="str">
        <f>_xlfn.XLOOKUP(Orders[[#This Row],[_SalesRepID]],'Sales team'!A:A,'Sales team'!B:B)</f>
        <v>Anthony Torres</v>
      </c>
      <c r="K786">
        <v>20</v>
      </c>
      <c r="L786">
        <v>22</v>
      </c>
      <c r="M786">
        <v>272</v>
      </c>
      <c r="N786" t="str">
        <f>_xlfn.XLOOKUP(Orders[[#This Row],[_ProductID]],Products!A:A,Products!C:C)</f>
        <v>Furniture</v>
      </c>
      <c r="O786">
        <v>20</v>
      </c>
      <c r="P786">
        <v>0.1</v>
      </c>
      <c r="Q786" s="2">
        <v>4013.3</v>
      </c>
      <c r="R786" s="2">
        <v>3130.3740000000003</v>
      </c>
      <c r="S786" s="2">
        <v>21671.820000000003</v>
      </c>
      <c r="T786" s="2">
        <v>2889.5760000000009</v>
      </c>
    </row>
    <row r="787" spans="1:20" x14ac:dyDescent="0.25">
      <c r="A787" t="s">
        <v>7223</v>
      </c>
      <c r="B787" t="s">
        <v>1</v>
      </c>
      <c r="C787" t="s">
        <v>6</v>
      </c>
      <c r="D787" s="1">
        <v>44000</v>
      </c>
      <c r="E787" s="1">
        <v>44105</v>
      </c>
      <c r="F787" s="1">
        <v>44127</v>
      </c>
      <c r="G787" s="1">
        <v>44127</v>
      </c>
      <c r="H787" s="13">
        <f>Orders[[#This Row],[DeliveryDate]]-Orders[[#This Row],[OrderDate]]</f>
        <v>22</v>
      </c>
      <c r="I787" t="s">
        <v>3</v>
      </c>
      <c r="J787" t="str">
        <f>_xlfn.XLOOKUP(Orders[[#This Row],[_SalesRepID]],'Sales team'!A:A,'Sales team'!B:B)</f>
        <v>Stephen Payne</v>
      </c>
      <c r="K787">
        <v>5</v>
      </c>
      <c r="L787">
        <v>33</v>
      </c>
      <c r="M787">
        <v>126</v>
      </c>
      <c r="N787" t="str">
        <f>_xlfn.XLOOKUP(Orders[[#This Row],[_ProductID]],Products!A:A,Products!C:C)</f>
        <v>Home décor</v>
      </c>
      <c r="O787">
        <v>36</v>
      </c>
      <c r="P787">
        <v>0.2</v>
      </c>
      <c r="Q787" s="2">
        <v>3262.9</v>
      </c>
      <c r="R787" s="2">
        <v>2349.288</v>
      </c>
      <c r="S787" s="2">
        <v>7830.9600000000009</v>
      </c>
      <c r="T787" s="2">
        <v>783.09600000000137</v>
      </c>
    </row>
    <row r="788" spans="1:20" x14ac:dyDescent="0.25">
      <c r="A788" t="s">
        <v>7224</v>
      </c>
      <c r="B788" t="s">
        <v>8</v>
      </c>
      <c r="C788" t="s">
        <v>25</v>
      </c>
      <c r="D788" s="1">
        <v>44000</v>
      </c>
      <c r="E788" s="1">
        <v>44105</v>
      </c>
      <c r="F788" s="1">
        <v>44117</v>
      </c>
      <c r="G788" s="1">
        <v>44113</v>
      </c>
      <c r="H788" s="13">
        <f>Orders[[#This Row],[DeliveryDate]]-Orders[[#This Row],[OrderDate]]</f>
        <v>8</v>
      </c>
      <c r="I788" t="s">
        <v>3</v>
      </c>
      <c r="J788" t="str">
        <f>_xlfn.XLOOKUP(Orders[[#This Row],[_SalesRepID]],'Sales team'!A:A,'Sales team'!B:B)</f>
        <v>Roy Rice</v>
      </c>
      <c r="K788">
        <v>24</v>
      </c>
      <c r="L788">
        <v>29</v>
      </c>
      <c r="M788">
        <v>363</v>
      </c>
      <c r="N788" t="str">
        <f>_xlfn.XLOOKUP(Orders[[#This Row],[_ProductID]],Products!A:A,Products!C:C)</f>
        <v>Home décor</v>
      </c>
      <c r="O788">
        <v>41</v>
      </c>
      <c r="P788">
        <v>0.1</v>
      </c>
      <c r="Q788" s="2">
        <v>3959.7000000000003</v>
      </c>
      <c r="R788" s="2">
        <v>3088.5660000000003</v>
      </c>
      <c r="S788" s="2">
        <v>17818.650000000001</v>
      </c>
      <c r="T788" s="2">
        <v>2375.8199999999997</v>
      </c>
    </row>
    <row r="789" spans="1:20" x14ac:dyDescent="0.25">
      <c r="A789" t="s">
        <v>7210</v>
      </c>
      <c r="B789" t="s">
        <v>5</v>
      </c>
      <c r="C789" t="s">
        <v>6</v>
      </c>
      <c r="D789" s="1">
        <v>44000</v>
      </c>
      <c r="E789" s="1">
        <v>44104</v>
      </c>
      <c r="F789" s="1">
        <v>44115</v>
      </c>
      <c r="G789" s="1">
        <v>44112</v>
      </c>
      <c r="H789" s="13">
        <f>Orders[[#This Row],[DeliveryDate]]-Orders[[#This Row],[OrderDate]]</f>
        <v>8</v>
      </c>
      <c r="I789" t="s">
        <v>3</v>
      </c>
      <c r="J789" t="str">
        <f>_xlfn.XLOOKUP(Orders[[#This Row],[_SalesRepID]],'Sales team'!A:A,'Sales team'!B:B)</f>
        <v>Paul Holmes</v>
      </c>
      <c r="K789">
        <v>14</v>
      </c>
      <c r="L789">
        <v>26</v>
      </c>
      <c r="M789">
        <v>110</v>
      </c>
      <c r="N789" t="str">
        <f>_xlfn.XLOOKUP(Orders[[#This Row],[_ProductID]],Products!A:A,Products!C:C)</f>
        <v>Home décor</v>
      </c>
      <c r="O789">
        <v>40</v>
      </c>
      <c r="P789">
        <v>7.4999999999999997E-2</v>
      </c>
      <c r="Q789" s="2">
        <v>2539.3000000000002</v>
      </c>
      <c r="R789" s="2">
        <v>1244.2570000000001</v>
      </c>
      <c r="S789" s="2">
        <v>9395.4100000000017</v>
      </c>
      <c r="T789" s="2">
        <v>4418.3820000000014</v>
      </c>
    </row>
    <row r="790" spans="1:20" x14ac:dyDescent="0.25">
      <c r="A790" t="s">
        <v>7211</v>
      </c>
      <c r="B790" t="s">
        <v>1</v>
      </c>
      <c r="C790" t="s">
        <v>15</v>
      </c>
      <c r="D790" s="1">
        <v>44000</v>
      </c>
      <c r="E790" s="1">
        <v>44104</v>
      </c>
      <c r="F790" s="1">
        <v>44126</v>
      </c>
      <c r="G790" s="1">
        <v>44116</v>
      </c>
      <c r="H790" s="13">
        <f>Orders[[#This Row],[DeliveryDate]]-Orders[[#This Row],[OrderDate]]</f>
        <v>12</v>
      </c>
      <c r="I790" t="s">
        <v>3</v>
      </c>
      <c r="J790" t="str">
        <f>_xlfn.XLOOKUP(Orders[[#This Row],[_SalesRepID]],'Sales team'!A:A,'Sales team'!B:B)</f>
        <v>Joshua Bennett</v>
      </c>
      <c r="K790">
        <v>6</v>
      </c>
      <c r="L790">
        <v>45</v>
      </c>
      <c r="M790">
        <v>40</v>
      </c>
      <c r="N790" t="str">
        <f>_xlfn.XLOOKUP(Orders[[#This Row],[_ProductID]],Products!A:A,Products!C:C)</f>
        <v>Home décor</v>
      </c>
      <c r="O790">
        <v>31</v>
      </c>
      <c r="P790">
        <v>7.4999999999999997E-2</v>
      </c>
      <c r="Q790" s="2">
        <v>207.70000000000002</v>
      </c>
      <c r="R790" s="2">
        <v>85.156999999999996</v>
      </c>
      <c r="S790" s="2">
        <v>960.61250000000007</v>
      </c>
      <c r="T790" s="2">
        <v>534.8275000000001</v>
      </c>
    </row>
    <row r="791" spans="1:20" x14ac:dyDescent="0.25">
      <c r="A791" t="s">
        <v>7212</v>
      </c>
      <c r="B791" t="s">
        <v>10</v>
      </c>
      <c r="C791" t="s">
        <v>2</v>
      </c>
      <c r="D791" s="1">
        <v>44000</v>
      </c>
      <c r="E791" s="1">
        <v>44104</v>
      </c>
      <c r="F791" s="1">
        <v>44117</v>
      </c>
      <c r="G791" s="1">
        <v>44112</v>
      </c>
      <c r="H791" s="13">
        <f>Orders[[#This Row],[DeliveryDate]]-Orders[[#This Row],[OrderDate]]</f>
        <v>8</v>
      </c>
      <c r="I791" t="s">
        <v>3</v>
      </c>
      <c r="J791" t="str">
        <f>_xlfn.XLOOKUP(Orders[[#This Row],[_SalesRepID]],'Sales team'!A:A,'Sales team'!B:B)</f>
        <v>Donald Reynolds</v>
      </c>
      <c r="K791">
        <v>26</v>
      </c>
      <c r="L791">
        <v>30</v>
      </c>
      <c r="M791">
        <v>226</v>
      </c>
      <c r="N791" t="str">
        <f>_xlfn.XLOOKUP(Orders[[#This Row],[_ProductID]],Products!A:A,Products!C:C)</f>
        <v>Home décor</v>
      </c>
      <c r="O791">
        <v>41</v>
      </c>
      <c r="P791">
        <v>7.4999999999999997E-2</v>
      </c>
      <c r="Q791" s="2">
        <v>3892.7000000000003</v>
      </c>
      <c r="R791" s="2">
        <v>2919.5250000000001</v>
      </c>
      <c r="S791" s="2">
        <v>18003.737499999999</v>
      </c>
      <c r="T791" s="2">
        <v>3406.1124999999993</v>
      </c>
    </row>
    <row r="792" spans="1:20" x14ac:dyDescent="0.25">
      <c r="A792" t="s">
        <v>7213</v>
      </c>
      <c r="B792" t="s">
        <v>1</v>
      </c>
      <c r="C792" t="s">
        <v>6</v>
      </c>
      <c r="D792" s="1">
        <v>44000</v>
      </c>
      <c r="E792" s="1">
        <v>44104</v>
      </c>
      <c r="F792" s="1">
        <v>44124</v>
      </c>
      <c r="G792" s="1">
        <v>44127</v>
      </c>
      <c r="H792" s="13">
        <f>Orders[[#This Row],[DeliveryDate]]-Orders[[#This Row],[OrderDate]]</f>
        <v>23</v>
      </c>
      <c r="I792" t="s">
        <v>3</v>
      </c>
      <c r="J792" t="str">
        <f>_xlfn.XLOOKUP(Orders[[#This Row],[_SalesRepID]],'Sales team'!A:A,'Sales team'!B:B)</f>
        <v>Joshua Bennett</v>
      </c>
      <c r="K792">
        <v>6</v>
      </c>
      <c r="L792">
        <v>36</v>
      </c>
      <c r="M792">
        <v>171</v>
      </c>
      <c r="N792" t="str">
        <f>_xlfn.XLOOKUP(Orders[[#This Row],[_ProductID]],Products!A:A,Products!C:C)</f>
        <v>Home décor</v>
      </c>
      <c r="O792">
        <v>40</v>
      </c>
      <c r="P792">
        <v>0.05</v>
      </c>
      <c r="Q792" s="2">
        <v>3276.3</v>
      </c>
      <c r="R792" s="2">
        <v>1998.5430000000001</v>
      </c>
      <c r="S792" s="2">
        <v>18674.910000000003</v>
      </c>
      <c r="T792" s="2">
        <v>6683.6520000000019</v>
      </c>
    </row>
    <row r="793" spans="1:20" x14ac:dyDescent="0.25">
      <c r="A793" t="s">
        <v>7214</v>
      </c>
      <c r="B793" t="s">
        <v>1</v>
      </c>
      <c r="C793" t="s">
        <v>6</v>
      </c>
      <c r="D793" s="1">
        <v>44000</v>
      </c>
      <c r="E793" s="1">
        <v>44104</v>
      </c>
      <c r="F793" s="1">
        <v>44123</v>
      </c>
      <c r="G793" s="1">
        <v>44116</v>
      </c>
      <c r="H793" s="13">
        <f>Orders[[#This Row],[DeliveryDate]]-Orders[[#This Row],[OrderDate]]</f>
        <v>12</v>
      </c>
      <c r="I793" t="s">
        <v>3</v>
      </c>
      <c r="J793" t="str">
        <f>_xlfn.XLOOKUP(Orders[[#This Row],[_SalesRepID]],'Sales team'!A:A,'Sales team'!B:B)</f>
        <v>Joshua Little</v>
      </c>
      <c r="K793">
        <v>11</v>
      </c>
      <c r="L793">
        <v>35</v>
      </c>
      <c r="M793">
        <v>95</v>
      </c>
      <c r="N793" t="str">
        <f>_xlfn.XLOOKUP(Orders[[#This Row],[_ProductID]],Products!A:A,Products!C:C)</f>
        <v>Home décor</v>
      </c>
      <c r="O793">
        <v>35</v>
      </c>
      <c r="P793">
        <v>7.4999999999999997E-2</v>
      </c>
      <c r="Q793" s="2">
        <v>2257.9</v>
      </c>
      <c r="R793" s="2">
        <v>1174.1080000000002</v>
      </c>
      <c r="S793" s="2">
        <v>10442.7875</v>
      </c>
      <c r="T793" s="2">
        <v>4572.2474999999995</v>
      </c>
    </row>
    <row r="794" spans="1:20" x14ac:dyDescent="0.25">
      <c r="A794" t="s">
        <v>7205</v>
      </c>
      <c r="B794" t="s">
        <v>1</v>
      </c>
      <c r="C794" t="s">
        <v>25</v>
      </c>
      <c r="D794" s="1">
        <v>44000</v>
      </c>
      <c r="E794" s="1">
        <v>44103</v>
      </c>
      <c r="F794" s="1">
        <v>44108</v>
      </c>
      <c r="G794" s="1">
        <v>44124</v>
      </c>
      <c r="H794" s="13">
        <f>Orders[[#This Row],[DeliveryDate]]-Orders[[#This Row],[OrderDate]]</f>
        <v>21</v>
      </c>
      <c r="I794" t="s">
        <v>3</v>
      </c>
      <c r="J794" t="str">
        <f>_xlfn.XLOOKUP(Orders[[#This Row],[_SalesRepID]],'Sales team'!A:A,'Sales team'!B:B)</f>
        <v>Joshua Little</v>
      </c>
      <c r="K794">
        <v>11</v>
      </c>
      <c r="L794">
        <v>48</v>
      </c>
      <c r="M794">
        <v>341</v>
      </c>
      <c r="N794" t="str">
        <f>_xlfn.XLOOKUP(Orders[[#This Row],[_ProductID]],Products!A:A,Products!C:C)</f>
        <v>Home décor</v>
      </c>
      <c r="O794">
        <v>23</v>
      </c>
      <c r="P794">
        <v>7.4999999999999997E-2</v>
      </c>
      <c r="Q794" s="2">
        <v>1011.7</v>
      </c>
      <c r="R794" s="2">
        <v>758.77500000000009</v>
      </c>
      <c r="S794" s="2">
        <v>1871.6450000000002</v>
      </c>
      <c r="T794" s="2">
        <v>354.09500000000003</v>
      </c>
    </row>
    <row r="795" spans="1:20" x14ac:dyDescent="0.25">
      <c r="A795" t="s">
        <v>7206</v>
      </c>
      <c r="B795" t="s">
        <v>1</v>
      </c>
      <c r="C795" t="s">
        <v>6</v>
      </c>
      <c r="D795" s="1">
        <v>44000</v>
      </c>
      <c r="E795" s="1">
        <v>44103</v>
      </c>
      <c r="F795" s="1">
        <v>44107</v>
      </c>
      <c r="G795" s="1">
        <v>44126</v>
      </c>
      <c r="H795" s="13">
        <f>Orders[[#This Row],[DeliveryDate]]-Orders[[#This Row],[OrderDate]]</f>
        <v>23</v>
      </c>
      <c r="I795" t="s">
        <v>3</v>
      </c>
      <c r="J795" t="str">
        <f>_xlfn.XLOOKUP(Orders[[#This Row],[_SalesRepID]],'Sales team'!A:A,'Sales team'!B:B)</f>
        <v>Jonathan Hawkins</v>
      </c>
      <c r="K795">
        <v>10</v>
      </c>
      <c r="L795">
        <v>43</v>
      </c>
      <c r="M795">
        <v>155</v>
      </c>
      <c r="N795" t="str">
        <f>_xlfn.XLOOKUP(Orders[[#This Row],[_ProductID]],Products!A:A,Products!C:C)</f>
        <v>Electronics</v>
      </c>
      <c r="O795">
        <v>6</v>
      </c>
      <c r="P795">
        <v>7.4999999999999997E-2</v>
      </c>
      <c r="Q795" s="2">
        <v>6251.1</v>
      </c>
      <c r="R795" s="2">
        <v>2938.0169999999998</v>
      </c>
      <c r="S795" s="2">
        <v>17346.802500000005</v>
      </c>
      <c r="T795" s="2">
        <v>8532.7515000000058</v>
      </c>
    </row>
    <row r="796" spans="1:20" x14ac:dyDescent="0.25">
      <c r="A796" t="s">
        <v>7207</v>
      </c>
      <c r="B796" t="s">
        <v>1</v>
      </c>
      <c r="C796" t="s">
        <v>13</v>
      </c>
      <c r="D796" s="1">
        <v>44000</v>
      </c>
      <c r="E796" s="1">
        <v>44103</v>
      </c>
      <c r="F796" s="1">
        <v>44120</v>
      </c>
      <c r="G796" s="1">
        <v>44126</v>
      </c>
      <c r="H796" s="13">
        <f>Orders[[#This Row],[DeliveryDate]]-Orders[[#This Row],[OrderDate]]</f>
        <v>23</v>
      </c>
      <c r="I796" t="s">
        <v>3</v>
      </c>
      <c r="J796" t="str">
        <f>_xlfn.XLOOKUP(Orders[[#This Row],[_SalesRepID]],'Sales team'!A:A,'Sales team'!B:B)</f>
        <v>George Lewis</v>
      </c>
      <c r="K796">
        <v>8</v>
      </c>
      <c r="L796">
        <v>10</v>
      </c>
      <c r="M796">
        <v>323</v>
      </c>
      <c r="N796" t="str">
        <f>_xlfn.XLOOKUP(Orders[[#This Row],[_ProductID]],Products!A:A,Products!C:C)</f>
        <v>Home décor</v>
      </c>
      <c r="O796">
        <v>43</v>
      </c>
      <c r="P796">
        <v>0.05</v>
      </c>
      <c r="Q796" s="2">
        <v>3906.1</v>
      </c>
      <c r="R796" s="2">
        <v>2499.904</v>
      </c>
      <c r="S796" s="2">
        <v>25975.564999999999</v>
      </c>
      <c r="T796" s="2">
        <v>8476.2369999999974</v>
      </c>
    </row>
    <row r="797" spans="1:20" x14ac:dyDescent="0.25">
      <c r="A797" t="s">
        <v>7208</v>
      </c>
      <c r="B797" t="s">
        <v>5</v>
      </c>
      <c r="C797" t="s">
        <v>2</v>
      </c>
      <c r="D797" s="1">
        <v>44000</v>
      </c>
      <c r="E797" s="1">
        <v>44103</v>
      </c>
      <c r="F797" s="1">
        <v>44110</v>
      </c>
      <c r="G797" s="1">
        <v>44112</v>
      </c>
      <c r="H797" s="13">
        <f>Orders[[#This Row],[DeliveryDate]]-Orders[[#This Row],[OrderDate]]</f>
        <v>9</v>
      </c>
      <c r="I797" t="s">
        <v>3</v>
      </c>
      <c r="J797" t="str">
        <f>_xlfn.XLOOKUP(Orders[[#This Row],[_SalesRepID]],'Sales team'!A:A,'Sales team'!B:B)</f>
        <v>Paul Holmes</v>
      </c>
      <c r="K797">
        <v>14</v>
      </c>
      <c r="L797">
        <v>25</v>
      </c>
      <c r="M797">
        <v>229</v>
      </c>
      <c r="N797" t="str">
        <f>_xlfn.XLOOKUP(Orders[[#This Row],[_ProductID]],Products!A:A,Products!C:C)</f>
        <v>Home décor</v>
      </c>
      <c r="O797">
        <v>36</v>
      </c>
      <c r="P797">
        <v>7.4999999999999997E-2</v>
      </c>
      <c r="Q797" s="2">
        <v>3142.3</v>
      </c>
      <c r="R797" s="2">
        <v>2513.84</v>
      </c>
      <c r="S797" s="2">
        <v>14533.137500000001</v>
      </c>
      <c r="T797" s="2">
        <v>1963.9375</v>
      </c>
    </row>
    <row r="798" spans="1:20" x14ac:dyDescent="0.25">
      <c r="A798" t="s">
        <v>7209</v>
      </c>
      <c r="B798" t="s">
        <v>8</v>
      </c>
      <c r="C798" t="s">
        <v>46</v>
      </c>
      <c r="D798" s="1">
        <v>44000</v>
      </c>
      <c r="E798" s="1">
        <v>44103</v>
      </c>
      <c r="F798" s="1">
        <v>44117</v>
      </c>
      <c r="G798" s="1">
        <v>44111</v>
      </c>
      <c r="H798" s="13">
        <f>Orders[[#This Row],[DeliveryDate]]-Orders[[#This Row],[OrderDate]]</f>
        <v>8</v>
      </c>
      <c r="I798" t="s">
        <v>3</v>
      </c>
      <c r="J798" t="str">
        <f>_xlfn.XLOOKUP(Orders[[#This Row],[_SalesRepID]],'Sales team'!A:A,'Sales team'!B:B)</f>
        <v>Samuel Fowler</v>
      </c>
      <c r="K798">
        <v>21</v>
      </c>
      <c r="L798">
        <v>18</v>
      </c>
      <c r="M798">
        <v>87</v>
      </c>
      <c r="N798" t="str">
        <f>_xlfn.XLOOKUP(Orders[[#This Row],[_ProductID]],Products!A:A,Products!C:C)</f>
        <v>Home décor</v>
      </c>
      <c r="O798">
        <v>45</v>
      </c>
      <c r="P798">
        <v>0.05</v>
      </c>
      <c r="Q798" s="2">
        <v>1105.5</v>
      </c>
      <c r="R798" s="2">
        <v>906.51</v>
      </c>
      <c r="S798" s="2">
        <v>2100.4499999999998</v>
      </c>
      <c r="T798" s="2">
        <v>287.42999999999984</v>
      </c>
    </row>
    <row r="799" spans="1:20" x14ac:dyDescent="0.25">
      <c r="A799" t="s">
        <v>7198</v>
      </c>
      <c r="B799" t="s">
        <v>1</v>
      </c>
      <c r="C799" t="s">
        <v>6</v>
      </c>
      <c r="D799" s="1">
        <v>44000</v>
      </c>
      <c r="E799" s="1">
        <v>44102</v>
      </c>
      <c r="F799" s="1">
        <v>44122</v>
      </c>
      <c r="G799" s="1">
        <v>44119</v>
      </c>
      <c r="H799" s="13">
        <f>Orders[[#This Row],[DeliveryDate]]-Orders[[#This Row],[OrderDate]]</f>
        <v>17</v>
      </c>
      <c r="I799" t="s">
        <v>3</v>
      </c>
      <c r="J799" t="str">
        <f>_xlfn.XLOOKUP(Orders[[#This Row],[_SalesRepID]],'Sales team'!A:A,'Sales team'!B:B)</f>
        <v>Stephen Payne</v>
      </c>
      <c r="K799">
        <v>5</v>
      </c>
      <c r="L799">
        <v>35</v>
      </c>
      <c r="M799">
        <v>118</v>
      </c>
      <c r="N799" t="str">
        <f>_xlfn.XLOOKUP(Orders[[#This Row],[_ProductID]],Products!A:A,Products!C:C)</f>
        <v>Home décor</v>
      </c>
      <c r="O799">
        <v>46</v>
      </c>
      <c r="P799">
        <v>7.4999999999999997E-2</v>
      </c>
      <c r="Q799" s="2">
        <v>1943</v>
      </c>
      <c r="R799" s="2">
        <v>893.78000000000009</v>
      </c>
      <c r="S799" s="2">
        <v>3594.55</v>
      </c>
      <c r="T799" s="2">
        <v>1806.99</v>
      </c>
    </row>
    <row r="800" spans="1:20" x14ac:dyDescent="0.25">
      <c r="A800" t="s">
        <v>7199</v>
      </c>
      <c r="B800" t="s">
        <v>5</v>
      </c>
      <c r="C800" t="s">
        <v>2</v>
      </c>
      <c r="D800" s="1">
        <v>44000</v>
      </c>
      <c r="E800" s="1">
        <v>44102</v>
      </c>
      <c r="F800" s="1">
        <v>44125</v>
      </c>
      <c r="G800" s="1">
        <v>44123</v>
      </c>
      <c r="H800" s="13">
        <f>Orders[[#This Row],[DeliveryDate]]-Orders[[#This Row],[OrderDate]]</f>
        <v>21</v>
      </c>
      <c r="I800" t="s">
        <v>3</v>
      </c>
      <c r="J800" t="str">
        <f>_xlfn.XLOOKUP(Orders[[#This Row],[_SalesRepID]],'Sales team'!A:A,'Sales team'!B:B)</f>
        <v>Frank Brown</v>
      </c>
      <c r="K800">
        <v>17</v>
      </c>
      <c r="L800">
        <v>33</v>
      </c>
      <c r="M800">
        <v>219</v>
      </c>
      <c r="N800" t="str">
        <f>_xlfn.XLOOKUP(Orders[[#This Row],[_ProductID]],Products!A:A,Products!C:C)</f>
        <v>Home décor</v>
      </c>
      <c r="O800">
        <v>23</v>
      </c>
      <c r="P800">
        <v>0.05</v>
      </c>
      <c r="Q800" s="2">
        <v>3986.5</v>
      </c>
      <c r="R800" s="2">
        <v>2989.875</v>
      </c>
      <c r="S800" s="2">
        <v>7574.3499999999995</v>
      </c>
      <c r="T800" s="2">
        <v>1594.5999999999995</v>
      </c>
    </row>
    <row r="801" spans="1:20" x14ac:dyDescent="0.25">
      <c r="A801" t="s">
        <v>7200</v>
      </c>
      <c r="B801" t="s">
        <v>10</v>
      </c>
      <c r="C801" t="s">
        <v>13</v>
      </c>
      <c r="D801" s="1">
        <v>44000</v>
      </c>
      <c r="E801" s="1">
        <v>44102</v>
      </c>
      <c r="F801" s="1">
        <v>44112</v>
      </c>
      <c r="G801" s="1">
        <v>44106</v>
      </c>
      <c r="H801" s="13">
        <f>Orders[[#This Row],[DeliveryDate]]-Orders[[#This Row],[OrderDate]]</f>
        <v>4</v>
      </c>
      <c r="I801" t="s">
        <v>3</v>
      </c>
      <c r="J801" t="str">
        <f>_xlfn.XLOOKUP(Orders[[#This Row],[_SalesRepID]],'Sales team'!A:A,'Sales team'!B:B)</f>
        <v>Shawn Torres</v>
      </c>
      <c r="K801">
        <v>27</v>
      </c>
      <c r="L801">
        <v>37</v>
      </c>
      <c r="M801">
        <v>274</v>
      </c>
      <c r="N801" t="str">
        <f>_xlfn.XLOOKUP(Orders[[#This Row],[_ProductID]],Products!A:A,Products!C:C)</f>
        <v>Furniture</v>
      </c>
      <c r="O801">
        <v>5</v>
      </c>
      <c r="P801">
        <v>7.4999999999999997E-2</v>
      </c>
      <c r="Q801" s="2">
        <v>6070.2</v>
      </c>
      <c r="R801" s="2">
        <v>2670.8879999999999</v>
      </c>
      <c r="S801" s="2">
        <v>44919.48</v>
      </c>
      <c r="T801" s="2">
        <v>23552.376000000004</v>
      </c>
    </row>
    <row r="802" spans="1:20" x14ac:dyDescent="0.25">
      <c r="A802" t="s">
        <v>7201</v>
      </c>
      <c r="B802" t="s">
        <v>8</v>
      </c>
      <c r="C802" t="s">
        <v>2</v>
      </c>
      <c r="D802" s="1">
        <v>44000</v>
      </c>
      <c r="E802" s="1">
        <v>44102</v>
      </c>
      <c r="F802" s="1">
        <v>44109</v>
      </c>
      <c r="G802" s="1">
        <v>44120</v>
      </c>
      <c r="H802" s="13">
        <f>Orders[[#This Row],[DeliveryDate]]-Orders[[#This Row],[OrderDate]]</f>
        <v>18</v>
      </c>
      <c r="I802" t="s">
        <v>3</v>
      </c>
      <c r="J802" t="str">
        <f>_xlfn.XLOOKUP(Orders[[#This Row],[_SalesRepID]],'Sales team'!A:A,'Sales team'!B:B)</f>
        <v>Joe Price</v>
      </c>
      <c r="K802">
        <v>22</v>
      </c>
      <c r="L802">
        <v>16</v>
      </c>
      <c r="M802">
        <v>204</v>
      </c>
      <c r="N802" t="str">
        <f>_xlfn.XLOOKUP(Orders[[#This Row],[_ProductID]],Products!A:A,Products!C:C)</f>
        <v>Outdoor</v>
      </c>
      <c r="O802">
        <v>9</v>
      </c>
      <c r="P802">
        <v>0.05</v>
      </c>
      <c r="Q802" s="2">
        <v>214.4</v>
      </c>
      <c r="R802" s="2">
        <v>177.952</v>
      </c>
      <c r="S802" s="2">
        <v>611.04</v>
      </c>
      <c r="T802" s="2">
        <v>77.183999999999969</v>
      </c>
    </row>
    <row r="803" spans="1:20" x14ac:dyDescent="0.25">
      <c r="A803" t="s">
        <v>7202</v>
      </c>
      <c r="B803" t="s">
        <v>5</v>
      </c>
      <c r="C803" t="s">
        <v>13</v>
      </c>
      <c r="D803" s="1">
        <v>44000</v>
      </c>
      <c r="E803" s="1">
        <v>44102</v>
      </c>
      <c r="F803" s="1">
        <v>44124</v>
      </c>
      <c r="G803" s="1">
        <v>44110</v>
      </c>
      <c r="H803" s="13">
        <f>Orders[[#This Row],[DeliveryDate]]-Orders[[#This Row],[OrderDate]]</f>
        <v>8</v>
      </c>
      <c r="I803" t="s">
        <v>3</v>
      </c>
      <c r="J803" t="str">
        <f>_xlfn.XLOOKUP(Orders[[#This Row],[_SalesRepID]],'Sales team'!A:A,'Sales team'!B:B)</f>
        <v>Anthony Torres</v>
      </c>
      <c r="K803">
        <v>20</v>
      </c>
      <c r="L803">
        <v>50</v>
      </c>
      <c r="M803">
        <v>286</v>
      </c>
      <c r="N803" t="str">
        <f>_xlfn.XLOOKUP(Orders[[#This Row],[_ProductID]],Products!A:A,Products!C:C)</f>
        <v>Furniture</v>
      </c>
      <c r="O803">
        <v>42</v>
      </c>
      <c r="P803">
        <v>0.05</v>
      </c>
      <c r="Q803" s="2">
        <v>1112.2</v>
      </c>
      <c r="R803" s="2">
        <v>778.54</v>
      </c>
      <c r="S803" s="2">
        <v>7396.13</v>
      </c>
      <c r="T803" s="2">
        <v>1946.3500000000004</v>
      </c>
    </row>
    <row r="804" spans="1:20" x14ac:dyDescent="0.25">
      <c r="A804" t="s">
        <v>7203</v>
      </c>
      <c r="B804" t="s">
        <v>1</v>
      </c>
      <c r="C804" t="s">
        <v>13</v>
      </c>
      <c r="D804" s="1">
        <v>44000</v>
      </c>
      <c r="E804" s="1">
        <v>44102</v>
      </c>
      <c r="F804" s="1">
        <v>44105</v>
      </c>
      <c r="G804" s="1">
        <v>44106</v>
      </c>
      <c r="H804" s="13">
        <f>Orders[[#This Row],[DeliveryDate]]-Orders[[#This Row],[OrderDate]]</f>
        <v>4</v>
      </c>
      <c r="I804" t="s">
        <v>3</v>
      </c>
      <c r="J804" t="str">
        <f>_xlfn.XLOOKUP(Orders[[#This Row],[_SalesRepID]],'Sales team'!A:A,'Sales team'!B:B)</f>
        <v>Joshua Ryan</v>
      </c>
      <c r="K804">
        <v>9</v>
      </c>
      <c r="L804">
        <v>45</v>
      </c>
      <c r="M804">
        <v>312</v>
      </c>
      <c r="N804" t="str">
        <f>_xlfn.XLOOKUP(Orders[[#This Row],[_ProductID]],Products!A:A,Products!C:C)</f>
        <v>Home décor</v>
      </c>
      <c r="O804">
        <v>35</v>
      </c>
      <c r="P804">
        <v>0.05</v>
      </c>
      <c r="Q804" s="2">
        <v>1018.4</v>
      </c>
      <c r="R804" s="2">
        <v>723.06399999999996</v>
      </c>
      <c r="S804" s="2">
        <v>3869.9199999999996</v>
      </c>
      <c r="T804" s="2">
        <v>977.66399999999976</v>
      </c>
    </row>
    <row r="805" spans="1:20" x14ac:dyDescent="0.25">
      <c r="A805" t="s">
        <v>7204</v>
      </c>
      <c r="B805" t="s">
        <v>10</v>
      </c>
      <c r="C805" t="s">
        <v>6</v>
      </c>
      <c r="D805" s="1">
        <v>44000</v>
      </c>
      <c r="E805" s="1">
        <v>44102</v>
      </c>
      <c r="F805" s="1">
        <v>44109</v>
      </c>
      <c r="G805" s="1">
        <v>44125</v>
      </c>
      <c r="H805" s="13">
        <f>Orders[[#This Row],[DeliveryDate]]-Orders[[#This Row],[OrderDate]]</f>
        <v>23</v>
      </c>
      <c r="I805" t="s">
        <v>3</v>
      </c>
      <c r="J805" t="str">
        <f>_xlfn.XLOOKUP(Orders[[#This Row],[_SalesRepID]],'Sales team'!A:A,'Sales team'!B:B)</f>
        <v>Shawn Torres</v>
      </c>
      <c r="K805">
        <v>27</v>
      </c>
      <c r="L805">
        <v>40</v>
      </c>
      <c r="M805">
        <v>126</v>
      </c>
      <c r="N805" t="str">
        <f>_xlfn.XLOOKUP(Orders[[#This Row],[_ProductID]],Products!A:A,Products!C:C)</f>
        <v>Home décor</v>
      </c>
      <c r="O805">
        <v>26</v>
      </c>
      <c r="P805">
        <v>0.05</v>
      </c>
      <c r="Q805" s="2">
        <v>174.20000000000002</v>
      </c>
      <c r="R805" s="2">
        <v>94.068000000000012</v>
      </c>
      <c r="S805" s="2">
        <v>992.93999999999994</v>
      </c>
      <c r="T805" s="2">
        <v>428.53199999999981</v>
      </c>
    </row>
    <row r="806" spans="1:20" x14ac:dyDescent="0.25">
      <c r="A806" t="s">
        <v>7188</v>
      </c>
      <c r="B806" t="s">
        <v>8</v>
      </c>
      <c r="C806" t="s">
        <v>6</v>
      </c>
      <c r="D806" s="1">
        <v>44000</v>
      </c>
      <c r="E806" s="1">
        <v>44101</v>
      </c>
      <c r="F806" s="1">
        <v>44124</v>
      </c>
      <c r="G806" s="1">
        <v>44113</v>
      </c>
      <c r="H806" s="13">
        <f>Orders[[#This Row],[DeliveryDate]]-Orders[[#This Row],[OrderDate]]</f>
        <v>12</v>
      </c>
      <c r="I806" t="s">
        <v>3</v>
      </c>
      <c r="J806" t="str">
        <f>_xlfn.XLOOKUP(Orders[[#This Row],[_SalesRepID]],'Sales team'!A:A,'Sales team'!B:B)</f>
        <v>Roy Rice</v>
      </c>
      <c r="K806">
        <v>24</v>
      </c>
      <c r="L806">
        <v>4</v>
      </c>
      <c r="M806">
        <v>147</v>
      </c>
      <c r="N806" t="str">
        <f>_xlfn.XLOOKUP(Orders[[#This Row],[_ProductID]],Products!A:A,Products!C:C)</f>
        <v>Outdoor</v>
      </c>
      <c r="O806">
        <v>10</v>
      </c>
      <c r="P806">
        <v>0.05</v>
      </c>
      <c r="Q806" s="2">
        <v>4020</v>
      </c>
      <c r="R806" s="2">
        <v>2452.1999999999998</v>
      </c>
      <c r="S806" s="2">
        <v>11457</v>
      </c>
      <c r="T806" s="2">
        <v>4100.4000000000005</v>
      </c>
    </row>
    <row r="807" spans="1:20" x14ac:dyDescent="0.25">
      <c r="A807" t="s">
        <v>7189</v>
      </c>
      <c r="B807" t="s">
        <v>5</v>
      </c>
      <c r="C807" t="s">
        <v>6</v>
      </c>
      <c r="D807" s="1">
        <v>44000</v>
      </c>
      <c r="E807" s="1">
        <v>44101</v>
      </c>
      <c r="F807" s="1">
        <v>44106</v>
      </c>
      <c r="G807" s="1">
        <v>44111</v>
      </c>
      <c r="H807" s="13">
        <f>Orders[[#This Row],[DeliveryDate]]-Orders[[#This Row],[OrderDate]]</f>
        <v>10</v>
      </c>
      <c r="I807" t="s">
        <v>3</v>
      </c>
      <c r="J807" t="str">
        <f>_xlfn.XLOOKUP(Orders[[#This Row],[_SalesRepID]],'Sales team'!A:A,'Sales team'!B:B)</f>
        <v>Paul Holmes</v>
      </c>
      <c r="K807">
        <v>14</v>
      </c>
      <c r="L807">
        <v>4</v>
      </c>
      <c r="M807">
        <v>153</v>
      </c>
      <c r="N807" t="str">
        <f>_xlfn.XLOOKUP(Orders[[#This Row],[_ProductID]],Products!A:A,Products!C:C)</f>
        <v>Home décor</v>
      </c>
      <c r="O807">
        <v>32</v>
      </c>
      <c r="P807">
        <v>0.05</v>
      </c>
      <c r="Q807" s="2">
        <v>201</v>
      </c>
      <c r="R807" s="2">
        <v>104.52000000000001</v>
      </c>
      <c r="S807" s="2">
        <v>1336.6499999999999</v>
      </c>
      <c r="T807" s="2">
        <v>605.00999999999976</v>
      </c>
    </row>
    <row r="808" spans="1:20" x14ac:dyDescent="0.25">
      <c r="A808" t="s">
        <v>7190</v>
      </c>
      <c r="B808" t="s">
        <v>8</v>
      </c>
      <c r="C808" t="s">
        <v>25</v>
      </c>
      <c r="D808" s="1">
        <v>44000</v>
      </c>
      <c r="E808" s="1">
        <v>44101</v>
      </c>
      <c r="F808" s="1">
        <v>44116</v>
      </c>
      <c r="G808" s="1">
        <v>44124</v>
      </c>
      <c r="H808" s="13">
        <f>Orders[[#This Row],[DeliveryDate]]-Orders[[#This Row],[OrderDate]]</f>
        <v>23</v>
      </c>
      <c r="I808" t="s">
        <v>3</v>
      </c>
      <c r="J808" t="str">
        <f>_xlfn.XLOOKUP(Orders[[#This Row],[_SalesRepID]],'Sales team'!A:A,'Sales team'!B:B)</f>
        <v>Roy Rice</v>
      </c>
      <c r="K808">
        <v>24</v>
      </c>
      <c r="L808">
        <v>30</v>
      </c>
      <c r="M808">
        <v>364</v>
      </c>
      <c r="N808" t="str">
        <f>_xlfn.XLOOKUP(Orders[[#This Row],[_ProductID]],Products!A:A,Products!C:C)</f>
        <v>Furniture</v>
      </c>
      <c r="O808">
        <v>5</v>
      </c>
      <c r="P808">
        <v>7.4999999999999997E-2</v>
      </c>
      <c r="Q808" s="2">
        <v>2505.8000000000002</v>
      </c>
      <c r="R808" s="2">
        <v>1779.1179999999999</v>
      </c>
      <c r="S808" s="2">
        <v>11589.325000000001</v>
      </c>
      <c r="T808" s="2">
        <v>2693.7350000000006</v>
      </c>
    </row>
    <row r="809" spans="1:20" x14ac:dyDescent="0.25">
      <c r="A809" t="s">
        <v>7191</v>
      </c>
      <c r="B809" t="s">
        <v>1</v>
      </c>
      <c r="C809" t="s">
        <v>15</v>
      </c>
      <c r="D809" s="1">
        <v>44000</v>
      </c>
      <c r="E809" s="1">
        <v>44101</v>
      </c>
      <c r="F809" s="1">
        <v>44119</v>
      </c>
      <c r="G809" s="1">
        <v>44116</v>
      </c>
      <c r="H809" s="13">
        <f>Orders[[#This Row],[DeliveryDate]]-Orders[[#This Row],[OrderDate]]</f>
        <v>15</v>
      </c>
      <c r="I809" t="s">
        <v>3</v>
      </c>
      <c r="J809" t="str">
        <f>_xlfn.XLOOKUP(Orders[[#This Row],[_SalesRepID]],'Sales team'!A:A,'Sales team'!B:B)</f>
        <v>Joshua Little</v>
      </c>
      <c r="K809">
        <v>11</v>
      </c>
      <c r="L809">
        <v>31</v>
      </c>
      <c r="M809">
        <v>28</v>
      </c>
      <c r="N809" t="str">
        <f>_xlfn.XLOOKUP(Orders[[#This Row],[_ProductID]],Products!A:A,Products!C:C)</f>
        <v>Home décor</v>
      </c>
      <c r="O809">
        <v>11</v>
      </c>
      <c r="P809">
        <v>0.3</v>
      </c>
      <c r="Q809" s="2">
        <v>3979.8</v>
      </c>
      <c r="R809" s="2">
        <v>3144.0420000000004</v>
      </c>
      <c r="S809" s="2">
        <v>5571.72</v>
      </c>
      <c r="T809" s="2">
        <v>-716.36400000000049</v>
      </c>
    </row>
    <row r="810" spans="1:20" x14ac:dyDescent="0.25">
      <c r="A810" t="s">
        <v>7192</v>
      </c>
      <c r="B810" t="s">
        <v>5</v>
      </c>
      <c r="C810" t="s">
        <v>6</v>
      </c>
      <c r="D810" s="1">
        <v>44000</v>
      </c>
      <c r="E810" s="1">
        <v>44101</v>
      </c>
      <c r="F810" s="1">
        <v>44111</v>
      </c>
      <c r="G810" s="1">
        <v>44116</v>
      </c>
      <c r="H810" s="13">
        <f>Orders[[#This Row],[DeliveryDate]]-Orders[[#This Row],[OrderDate]]</f>
        <v>15</v>
      </c>
      <c r="I810" t="s">
        <v>3</v>
      </c>
      <c r="J810" t="str">
        <f>_xlfn.XLOOKUP(Orders[[#This Row],[_SalesRepID]],'Sales team'!A:A,'Sales team'!B:B)</f>
        <v>Paul Holmes</v>
      </c>
      <c r="K810">
        <v>14</v>
      </c>
      <c r="L810">
        <v>17</v>
      </c>
      <c r="M810">
        <v>126</v>
      </c>
      <c r="N810" t="str">
        <f>_xlfn.XLOOKUP(Orders[[#This Row],[_ProductID]],Products!A:A,Products!C:C)</f>
        <v>Home décor</v>
      </c>
      <c r="O810">
        <v>45</v>
      </c>
      <c r="P810">
        <v>0.05</v>
      </c>
      <c r="Q810" s="2">
        <v>3939.6</v>
      </c>
      <c r="R810" s="2">
        <v>2048.5920000000001</v>
      </c>
      <c r="S810" s="2">
        <v>29940.959999999999</v>
      </c>
      <c r="T810" s="2">
        <v>13552.223999999998</v>
      </c>
    </row>
    <row r="811" spans="1:20" x14ac:dyDescent="0.25">
      <c r="A811" t="s">
        <v>7193</v>
      </c>
      <c r="B811" t="s">
        <v>8</v>
      </c>
      <c r="C811" t="s">
        <v>15</v>
      </c>
      <c r="D811" s="1">
        <v>44000</v>
      </c>
      <c r="E811" s="1">
        <v>44101</v>
      </c>
      <c r="F811" s="1">
        <v>44116</v>
      </c>
      <c r="G811" s="1">
        <v>44117</v>
      </c>
      <c r="H811" s="13">
        <f>Orders[[#This Row],[DeliveryDate]]-Orders[[#This Row],[OrderDate]]</f>
        <v>16</v>
      </c>
      <c r="I811" t="s">
        <v>3</v>
      </c>
      <c r="J811" t="str">
        <f>_xlfn.XLOOKUP(Orders[[#This Row],[_SalesRepID]],'Sales team'!A:A,'Sales team'!B:B)</f>
        <v>Roy Rice</v>
      </c>
      <c r="K811">
        <v>24</v>
      </c>
      <c r="L811">
        <v>30</v>
      </c>
      <c r="M811">
        <v>58</v>
      </c>
      <c r="N811" t="str">
        <f>_xlfn.XLOOKUP(Orders[[#This Row],[_ProductID]],Products!A:A,Products!C:C)</f>
        <v>Electronics</v>
      </c>
      <c r="O811">
        <v>47</v>
      </c>
      <c r="P811">
        <v>0.1</v>
      </c>
      <c r="Q811" s="2">
        <v>3892.7000000000003</v>
      </c>
      <c r="R811" s="2">
        <v>2880.598</v>
      </c>
      <c r="S811" s="2">
        <v>21020.58</v>
      </c>
      <c r="T811" s="2">
        <v>3736.992000000002</v>
      </c>
    </row>
    <row r="812" spans="1:20" x14ac:dyDescent="0.25">
      <c r="A812" t="s">
        <v>7194</v>
      </c>
      <c r="B812" t="s">
        <v>10</v>
      </c>
      <c r="C812" t="s">
        <v>6</v>
      </c>
      <c r="D812" s="1">
        <v>44000</v>
      </c>
      <c r="E812" s="1">
        <v>44101</v>
      </c>
      <c r="F812" s="1">
        <v>44123</v>
      </c>
      <c r="G812" s="1">
        <v>44119</v>
      </c>
      <c r="H812" s="13">
        <f>Orders[[#This Row],[DeliveryDate]]-Orders[[#This Row],[OrderDate]]</f>
        <v>18</v>
      </c>
      <c r="I812" t="s">
        <v>3</v>
      </c>
      <c r="J812" t="str">
        <f>_xlfn.XLOOKUP(Orders[[#This Row],[_SalesRepID]],'Sales team'!A:A,'Sales team'!B:B)</f>
        <v>Shawn Torres</v>
      </c>
      <c r="K812">
        <v>27</v>
      </c>
      <c r="L812">
        <v>28</v>
      </c>
      <c r="M812">
        <v>110</v>
      </c>
      <c r="N812" t="str">
        <f>_xlfn.XLOOKUP(Orders[[#This Row],[_ProductID]],Products!A:A,Products!C:C)</f>
        <v>Furniture</v>
      </c>
      <c r="O812">
        <v>38</v>
      </c>
      <c r="P812">
        <v>0.1</v>
      </c>
      <c r="Q812" s="2">
        <v>1152.4000000000001</v>
      </c>
      <c r="R812" s="2">
        <v>898.87200000000007</v>
      </c>
      <c r="S812" s="2">
        <v>2074.3200000000002</v>
      </c>
      <c r="T812" s="2">
        <v>276.57600000000002</v>
      </c>
    </row>
    <row r="813" spans="1:20" x14ac:dyDescent="0.25">
      <c r="A813" t="s">
        <v>7195</v>
      </c>
      <c r="B813" t="s">
        <v>5</v>
      </c>
      <c r="C813" t="s">
        <v>13</v>
      </c>
      <c r="D813" s="1">
        <v>44000</v>
      </c>
      <c r="E813" s="1">
        <v>44101</v>
      </c>
      <c r="F813" s="1">
        <v>44109</v>
      </c>
      <c r="G813" s="1">
        <v>44112</v>
      </c>
      <c r="H813" s="13">
        <f>Orders[[#This Row],[DeliveryDate]]-Orders[[#This Row],[OrderDate]]</f>
        <v>11</v>
      </c>
      <c r="I813" t="s">
        <v>3</v>
      </c>
      <c r="J813" t="str">
        <f>_xlfn.XLOOKUP(Orders[[#This Row],[_SalesRepID]],'Sales team'!A:A,'Sales team'!B:B)</f>
        <v>Frank Brown</v>
      </c>
      <c r="K813">
        <v>17</v>
      </c>
      <c r="L813">
        <v>31</v>
      </c>
      <c r="M813">
        <v>295</v>
      </c>
      <c r="N813" t="str">
        <f>_xlfn.XLOOKUP(Orders[[#This Row],[_ProductID]],Products!A:A,Products!C:C)</f>
        <v>Furniture</v>
      </c>
      <c r="O813">
        <v>22</v>
      </c>
      <c r="P813">
        <v>7.4999999999999997E-2</v>
      </c>
      <c r="Q813" s="2">
        <v>1172.5</v>
      </c>
      <c r="R813" s="2">
        <v>949.72500000000002</v>
      </c>
      <c r="S813" s="2">
        <v>6507.375</v>
      </c>
      <c r="T813" s="2">
        <v>809.02499999999964</v>
      </c>
    </row>
    <row r="814" spans="1:20" x14ac:dyDescent="0.25">
      <c r="A814" t="s">
        <v>7196</v>
      </c>
      <c r="B814" t="s">
        <v>1</v>
      </c>
      <c r="C814" t="s">
        <v>6</v>
      </c>
      <c r="D814" s="1">
        <v>44000</v>
      </c>
      <c r="E814" s="1">
        <v>44101</v>
      </c>
      <c r="F814" s="1">
        <v>44129</v>
      </c>
      <c r="G814" s="1">
        <v>44132</v>
      </c>
      <c r="H814" s="13">
        <f>Orders[[#This Row],[DeliveryDate]]-Orders[[#This Row],[OrderDate]]</f>
        <v>31</v>
      </c>
      <c r="I814" t="s">
        <v>3</v>
      </c>
      <c r="J814" t="str">
        <f>_xlfn.XLOOKUP(Orders[[#This Row],[_SalesRepID]],'Sales team'!A:A,'Sales team'!B:B)</f>
        <v>Jonathan Hawkins</v>
      </c>
      <c r="K814">
        <v>10</v>
      </c>
      <c r="L814">
        <v>1</v>
      </c>
      <c r="M814">
        <v>167</v>
      </c>
      <c r="N814" t="str">
        <f>_xlfn.XLOOKUP(Orders[[#This Row],[_ProductID]],Products!A:A,Products!C:C)</f>
        <v>Furniture</v>
      </c>
      <c r="O814">
        <v>22</v>
      </c>
      <c r="P814">
        <v>7.4999999999999997E-2</v>
      </c>
      <c r="Q814" s="2">
        <v>1038.5</v>
      </c>
      <c r="R814" s="2">
        <v>830.80000000000007</v>
      </c>
      <c r="S814" s="2">
        <v>4803.0625</v>
      </c>
      <c r="T814" s="2">
        <v>649.0625</v>
      </c>
    </row>
    <row r="815" spans="1:20" x14ac:dyDescent="0.25">
      <c r="A815" t="s">
        <v>7197</v>
      </c>
      <c r="B815" t="s">
        <v>1</v>
      </c>
      <c r="C815" t="s">
        <v>46</v>
      </c>
      <c r="D815" s="1">
        <v>44000</v>
      </c>
      <c r="E815" s="1">
        <v>44101</v>
      </c>
      <c r="F815" s="1">
        <v>44105</v>
      </c>
      <c r="G815" s="1">
        <v>44104</v>
      </c>
      <c r="H815" s="13">
        <f>Orders[[#This Row],[DeliveryDate]]-Orders[[#This Row],[OrderDate]]</f>
        <v>3</v>
      </c>
      <c r="I815" t="s">
        <v>3</v>
      </c>
      <c r="J815" t="str">
        <f>_xlfn.XLOOKUP(Orders[[#This Row],[_SalesRepID]],'Sales team'!A:A,'Sales team'!B:B)</f>
        <v>Keith Griffin</v>
      </c>
      <c r="K815">
        <v>2</v>
      </c>
      <c r="L815">
        <v>37</v>
      </c>
      <c r="M815">
        <v>71</v>
      </c>
      <c r="N815" t="str">
        <f>_xlfn.XLOOKUP(Orders[[#This Row],[_ProductID]],Products!A:A,Products!C:C)</f>
        <v>Home décor</v>
      </c>
      <c r="O815">
        <v>43</v>
      </c>
      <c r="P815">
        <v>7.4999999999999997E-2</v>
      </c>
      <c r="Q815" s="2">
        <v>1065.3</v>
      </c>
      <c r="R815" s="2">
        <v>820.28099999999995</v>
      </c>
      <c r="S815" s="2">
        <v>3941.61</v>
      </c>
      <c r="T815" s="2">
        <v>660.48600000000033</v>
      </c>
    </row>
    <row r="816" spans="1:20" x14ac:dyDescent="0.25">
      <c r="A816" t="s">
        <v>7183</v>
      </c>
      <c r="B816" t="s">
        <v>1</v>
      </c>
      <c r="C816" t="s">
        <v>6</v>
      </c>
      <c r="D816" s="1">
        <v>44000</v>
      </c>
      <c r="E816" s="1">
        <v>44100</v>
      </c>
      <c r="F816" s="1">
        <v>44124</v>
      </c>
      <c r="G816" s="1">
        <v>44117</v>
      </c>
      <c r="H816" s="13">
        <f>Orders[[#This Row],[DeliveryDate]]-Orders[[#This Row],[OrderDate]]</f>
        <v>17</v>
      </c>
      <c r="I816" t="s">
        <v>3</v>
      </c>
      <c r="J816" t="str">
        <f>_xlfn.XLOOKUP(Orders[[#This Row],[_SalesRepID]],'Sales team'!A:A,'Sales team'!B:B)</f>
        <v>Adam Hernandez</v>
      </c>
      <c r="K816">
        <v>1</v>
      </c>
      <c r="L816">
        <v>12</v>
      </c>
      <c r="M816">
        <v>127</v>
      </c>
      <c r="N816" t="str">
        <f>_xlfn.XLOOKUP(Orders[[#This Row],[_ProductID]],Products!A:A,Products!C:C)</f>
        <v>Home décor</v>
      </c>
      <c r="O816">
        <v>23</v>
      </c>
      <c r="P816">
        <v>0.05</v>
      </c>
      <c r="Q816" s="2">
        <v>6237.7</v>
      </c>
      <c r="R816" s="2">
        <v>4304.0129999999999</v>
      </c>
      <c r="S816" s="2">
        <v>17777.444999999996</v>
      </c>
      <c r="T816" s="2">
        <v>4865.4059999999954</v>
      </c>
    </row>
    <row r="817" spans="1:20" x14ac:dyDescent="0.25">
      <c r="A817" t="s">
        <v>7184</v>
      </c>
      <c r="B817" t="s">
        <v>5</v>
      </c>
      <c r="C817" t="s">
        <v>13</v>
      </c>
      <c r="D817" s="1">
        <v>44000</v>
      </c>
      <c r="E817" s="1">
        <v>44100</v>
      </c>
      <c r="F817" s="1">
        <v>44114</v>
      </c>
      <c r="G817" s="1">
        <v>44111</v>
      </c>
      <c r="H817" s="13">
        <f>Orders[[#This Row],[DeliveryDate]]-Orders[[#This Row],[OrderDate]]</f>
        <v>11</v>
      </c>
      <c r="I817" t="s">
        <v>3</v>
      </c>
      <c r="J817" t="str">
        <f>_xlfn.XLOOKUP(Orders[[#This Row],[_SalesRepID]],'Sales team'!A:A,'Sales team'!B:B)</f>
        <v>Nicholas Cunningham</v>
      </c>
      <c r="K817">
        <v>19</v>
      </c>
      <c r="L817">
        <v>19</v>
      </c>
      <c r="M817">
        <v>307</v>
      </c>
      <c r="N817" t="str">
        <f>_xlfn.XLOOKUP(Orders[[#This Row],[_ProductID]],Products!A:A,Products!C:C)</f>
        <v>Home décor</v>
      </c>
      <c r="O817">
        <v>32</v>
      </c>
      <c r="P817">
        <v>7.4999999999999997E-2</v>
      </c>
      <c r="Q817" s="2">
        <v>971.5</v>
      </c>
      <c r="R817" s="2">
        <v>505.18</v>
      </c>
      <c r="S817" s="2">
        <v>5391.8249999999998</v>
      </c>
      <c r="T817" s="2">
        <v>2360.7449999999999</v>
      </c>
    </row>
    <row r="818" spans="1:20" x14ac:dyDescent="0.25">
      <c r="A818" t="s">
        <v>7185</v>
      </c>
      <c r="B818" t="s">
        <v>8</v>
      </c>
      <c r="C818" t="s">
        <v>6</v>
      </c>
      <c r="D818" s="1">
        <v>44000</v>
      </c>
      <c r="E818" s="1">
        <v>44100</v>
      </c>
      <c r="F818" s="1">
        <v>44119</v>
      </c>
      <c r="G818" s="1">
        <v>44109</v>
      </c>
      <c r="H818" s="13">
        <f>Orders[[#This Row],[DeliveryDate]]-Orders[[#This Row],[OrderDate]]</f>
        <v>9</v>
      </c>
      <c r="I818" t="s">
        <v>3</v>
      </c>
      <c r="J818" t="str">
        <f>_xlfn.XLOOKUP(Orders[[#This Row],[_SalesRepID]],'Sales team'!A:A,'Sales team'!B:B)</f>
        <v>Douglas Tucker</v>
      </c>
      <c r="K818">
        <v>23</v>
      </c>
      <c r="L818">
        <v>17</v>
      </c>
      <c r="M818">
        <v>99</v>
      </c>
      <c r="N818" t="str">
        <f>_xlfn.XLOOKUP(Orders[[#This Row],[_ProductID]],Products!A:A,Products!C:C)</f>
        <v>Home décor</v>
      </c>
      <c r="O818">
        <v>41</v>
      </c>
      <c r="P818">
        <v>0.3</v>
      </c>
      <c r="Q818" s="2">
        <v>2318.2000000000003</v>
      </c>
      <c r="R818" s="2">
        <v>1089.5540000000001</v>
      </c>
      <c r="S818" s="2">
        <v>6490.96</v>
      </c>
      <c r="T818" s="2">
        <v>2132.7439999999997</v>
      </c>
    </row>
    <row r="819" spans="1:20" x14ac:dyDescent="0.25">
      <c r="A819" t="s">
        <v>7186</v>
      </c>
      <c r="B819" t="s">
        <v>1</v>
      </c>
      <c r="C819" t="s">
        <v>2</v>
      </c>
      <c r="D819" s="1">
        <v>44000</v>
      </c>
      <c r="E819" s="1">
        <v>44100</v>
      </c>
      <c r="F819" s="1">
        <v>44123</v>
      </c>
      <c r="G819" s="1">
        <v>44105</v>
      </c>
      <c r="H819" s="13">
        <f>Orders[[#This Row],[DeliveryDate]]-Orders[[#This Row],[OrderDate]]</f>
        <v>5</v>
      </c>
      <c r="I819" t="s">
        <v>3</v>
      </c>
      <c r="J819" t="str">
        <f>_xlfn.XLOOKUP(Orders[[#This Row],[_SalesRepID]],'Sales team'!A:A,'Sales team'!B:B)</f>
        <v>Stephen Payne</v>
      </c>
      <c r="K819">
        <v>5</v>
      </c>
      <c r="L819">
        <v>9</v>
      </c>
      <c r="M819">
        <v>252</v>
      </c>
      <c r="N819" t="str">
        <f>_xlfn.XLOOKUP(Orders[[#This Row],[_ProductID]],Products!A:A,Products!C:C)</f>
        <v>Home décor</v>
      </c>
      <c r="O819">
        <v>30</v>
      </c>
      <c r="P819">
        <v>0.2</v>
      </c>
      <c r="Q819" s="2">
        <v>1755.4</v>
      </c>
      <c r="R819" s="2">
        <v>1298.9960000000001</v>
      </c>
      <c r="S819" s="2">
        <v>4212.9600000000009</v>
      </c>
      <c r="T819" s="2">
        <v>315.97200000000066</v>
      </c>
    </row>
    <row r="820" spans="1:20" x14ac:dyDescent="0.25">
      <c r="A820" t="s">
        <v>7187</v>
      </c>
      <c r="B820" t="s">
        <v>10</v>
      </c>
      <c r="C820" t="s">
        <v>25</v>
      </c>
      <c r="D820" s="1">
        <v>44000</v>
      </c>
      <c r="E820" s="1">
        <v>44100</v>
      </c>
      <c r="F820" s="1">
        <v>44123</v>
      </c>
      <c r="G820" s="1">
        <v>44124</v>
      </c>
      <c r="H820" s="13">
        <f>Orders[[#This Row],[DeliveryDate]]-Orders[[#This Row],[OrderDate]]</f>
        <v>24</v>
      </c>
      <c r="I820" t="s">
        <v>3</v>
      </c>
      <c r="J820" t="str">
        <f>_xlfn.XLOOKUP(Orders[[#This Row],[_SalesRepID]],'Sales team'!A:A,'Sales team'!B:B)</f>
        <v>Shawn Torres</v>
      </c>
      <c r="K820">
        <v>27</v>
      </c>
      <c r="L820">
        <v>30</v>
      </c>
      <c r="M820">
        <v>360</v>
      </c>
      <c r="N820" t="str">
        <f>_xlfn.XLOOKUP(Orders[[#This Row],[_ProductID]],Products!A:A,Products!C:C)</f>
        <v>Kitchen &amp; Dining</v>
      </c>
      <c r="O820">
        <v>8</v>
      </c>
      <c r="P820">
        <v>0.15</v>
      </c>
      <c r="Q820" s="2">
        <v>3122.2000000000003</v>
      </c>
      <c r="R820" s="2">
        <v>1498.6560000000002</v>
      </c>
      <c r="S820" s="2">
        <v>10615.480000000001</v>
      </c>
      <c r="T820" s="2">
        <v>4620.8560000000007</v>
      </c>
    </row>
    <row r="821" spans="1:20" x14ac:dyDescent="0.25">
      <c r="A821" t="s">
        <v>7173</v>
      </c>
      <c r="B821" t="s">
        <v>1</v>
      </c>
      <c r="C821" t="s">
        <v>6</v>
      </c>
      <c r="D821" s="1">
        <v>44000</v>
      </c>
      <c r="E821" s="1">
        <v>44099</v>
      </c>
      <c r="F821" s="1">
        <v>44119</v>
      </c>
      <c r="G821" s="1">
        <v>44130</v>
      </c>
      <c r="H821" s="13">
        <f>Orders[[#This Row],[DeliveryDate]]-Orders[[#This Row],[OrderDate]]</f>
        <v>31</v>
      </c>
      <c r="I821" t="s">
        <v>3</v>
      </c>
      <c r="J821" t="str">
        <f>_xlfn.XLOOKUP(Orders[[#This Row],[_SalesRepID]],'Sales team'!A:A,'Sales team'!B:B)</f>
        <v>Jerry Green</v>
      </c>
      <c r="K821">
        <v>3</v>
      </c>
      <c r="L821">
        <v>18</v>
      </c>
      <c r="M821">
        <v>156</v>
      </c>
      <c r="N821" t="str">
        <f>_xlfn.XLOOKUP(Orders[[#This Row],[_ProductID]],Products!A:A,Products!C:C)</f>
        <v>Electronics</v>
      </c>
      <c r="O821">
        <v>25</v>
      </c>
      <c r="P821">
        <v>0.4</v>
      </c>
      <c r="Q821" s="2">
        <v>1078.7</v>
      </c>
      <c r="R821" s="2">
        <v>755.09</v>
      </c>
      <c r="S821" s="2">
        <v>3883.32</v>
      </c>
      <c r="T821" s="2">
        <v>-647.2199999999998</v>
      </c>
    </row>
    <row r="822" spans="1:20" x14ac:dyDescent="0.25">
      <c r="A822" t="s">
        <v>7174</v>
      </c>
      <c r="B822" t="s">
        <v>5</v>
      </c>
      <c r="C822" t="s">
        <v>2</v>
      </c>
      <c r="D822" s="1">
        <v>44000</v>
      </c>
      <c r="E822" s="1">
        <v>44099</v>
      </c>
      <c r="F822" s="1">
        <v>44115</v>
      </c>
      <c r="G822" s="1">
        <v>44123</v>
      </c>
      <c r="H822" s="13">
        <f>Orders[[#This Row],[DeliveryDate]]-Orders[[#This Row],[OrderDate]]</f>
        <v>24</v>
      </c>
      <c r="I822" t="s">
        <v>3</v>
      </c>
      <c r="J822" t="str">
        <f>_xlfn.XLOOKUP(Orders[[#This Row],[_SalesRepID]],'Sales team'!A:A,'Sales team'!B:B)</f>
        <v>Frank Brown</v>
      </c>
      <c r="K822">
        <v>17</v>
      </c>
      <c r="L822">
        <v>50</v>
      </c>
      <c r="M822">
        <v>207</v>
      </c>
      <c r="N822" t="str">
        <f>_xlfn.XLOOKUP(Orders[[#This Row],[_ProductID]],Products!A:A,Products!C:C)</f>
        <v>Furniture</v>
      </c>
      <c r="O822">
        <v>22</v>
      </c>
      <c r="P822">
        <v>0.05</v>
      </c>
      <c r="Q822" s="2">
        <v>268</v>
      </c>
      <c r="R822" s="2">
        <v>211.72</v>
      </c>
      <c r="S822" s="2">
        <v>1527.6</v>
      </c>
      <c r="T822" s="2">
        <v>257.27999999999997</v>
      </c>
    </row>
    <row r="823" spans="1:20" x14ac:dyDescent="0.25">
      <c r="A823" t="s">
        <v>7175</v>
      </c>
      <c r="B823" t="s">
        <v>1</v>
      </c>
      <c r="C823" t="s">
        <v>2</v>
      </c>
      <c r="D823" s="1">
        <v>44000</v>
      </c>
      <c r="E823" s="1">
        <v>44099</v>
      </c>
      <c r="F823" s="1">
        <v>44103</v>
      </c>
      <c r="G823" s="1">
        <v>44105</v>
      </c>
      <c r="H823" s="13">
        <f>Orders[[#This Row],[DeliveryDate]]-Orders[[#This Row],[OrderDate]]</f>
        <v>6</v>
      </c>
      <c r="I823" t="s">
        <v>3</v>
      </c>
      <c r="J823" t="str">
        <f>_xlfn.XLOOKUP(Orders[[#This Row],[_SalesRepID]],'Sales team'!A:A,'Sales team'!B:B)</f>
        <v>Shawn Cook</v>
      </c>
      <c r="K823">
        <v>7</v>
      </c>
      <c r="L823">
        <v>44</v>
      </c>
      <c r="M823">
        <v>209</v>
      </c>
      <c r="N823" t="str">
        <f>_xlfn.XLOOKUP(Orders[[#This Row],[_ProductID]],Products!A:A,Products!C:C)</f>
        <v>Home décor</v>
      </c>
      <c r="O823">
        <v>23</v>
      </c>
      <c r="P823">
        <v>0.15</v>
      </c>
      <c r="Q823" s="2">
        <v>837.5</v>
      </c>
      <c r="R823" s="2">
        <v>452.25000000000006</v>
      </c>
      <c r="S823" s="2">
        <v>4983.125</v>
      </c>
      <c r="T823" s="2">
        <v>1817.3749999999995</v>
      </c>
    </row>
    <row r="824" spans="1:20" x14ac:dyDescent="0.25">
      <c r="A824" t="s">
        <v>7176</v>
      </c>
      <c r="B824" t="s">
        <v>5</v>
      </c>
      <c r="C824" t="s">
        <v>46</v>
      </c>
      <c r="D824" s="1">
        <v>44000</v>
      </c>
      <c r="E824" s="1">
        <v>44099</v>
      </c>
      <c r="F824" s="1">
        <v>44124</v>
      </c>
      <c r="G824" s="1">
        <v>44112</v>
      </c>
      <c r="H824" s="13">
        <f>Orders[[#This Row],[DeliveryDate]]-Orders[[#This Row],[OrderDate]]</f>
        <v>13</v>
      </c>
      <c r="I824" t="s">
        <v>3</v>
      </c>
      <c r="J824" t="str">
        <f>_xlfn.XLOOKUP(Orders[[#This Row],[_SalesRepID]],'Sales team'!A:A,'Sales team'!B:B)</f>
        <v>Frank Brown</v>
      </c>
      <c r="K824">
        <v>17</v>
      </c>
      <c r="L824">
        <v>8</v>
      </c>
      <c r="M824">
        <v>85</v>
      </c>
      <c r="N824" t="str">
        <f>_xlfn.XLOOKUP(Orders[[#This Row],[_ProductID]],Products!A:A,Products!C:C)</f>
        <v>Electronics</v>
      </c>
      <c r="O824">
        <v>6</v>
      </c>
      <c r="P824">
        <v>0.05</v>
      </c>
      <c r="Q824" s="2">
        <v>3959.7000000000003</v>
      </c>
      <c r="R824" s="2">
        <v>1623.4770000000001</v>
      </c>
      <c r="S824" s="2">
        <v>26332.005000000001</v>
      </c>
      <c r="T824" s="2">
        <v>14967.666000000001</v>
      </c>
    </row>
    <row r="825" spans="1:20" x14ac:dyDescent="0.25">
      <c r="A825" t="s">
        <v>7177</v>
      </c>
      <c r="B825" t="s">
        <v>5</v>
      </c>
      <c r="C825" t="s">
        <v>6</v>
      </c>
      <c r="D825" s="1">
        <v>44000</v>
      </c>
      <c r="E825" s="1">
        <v>44099</v>
      </c>
      <c r="F825" s="1">
        <v>44106</v>
      </c>
      <c r="G825" s="1">
        <v>44111</v>
      </c>
      <c r="H825" s="13">
        <f>Orders[[#This Row],[DeliveryDate]]-Orders[[#This Row],[OrderDate]]</f>
        <v>12</v>
      </c>
      <c r="I825" t="s">
        <v>3</v>
      </c>
      <c r="J825" t="str">
        <f>_xlfn.XLOOKUP(Orders[[#This Row],[_SalesRepID]],'Sales team'!A:A,'Sales team'!B:B)</f>
        <v>Anthony Torres</v>
      </c>
      <c r="K825">
        <v>20</v>
      </c>
      <c r="L825">
        <v>8</v>
      </c>
      <c r="M825">
        <v>139</v>
      </c>
      <c r="N825" t="str">
        <f>_xlfn.XLOOKUP(Orders[[#This Row],[_ProductID]],Products!A:A,Products!C:C)</f>
        <v>Home décor</v>
      </c>
      <c r="O825">
        <v>33</v>
      </c>
      <c r="P825">
        <v>0.1</v>
      </c>
      <c r="Q825" s="2">
        <v>1695.1000000000001</v>
      </c>
      <c r="R825" s="2">
        <v>1440.835</v>
      </c>
      <c r="S825" s="2">
        <v>1525.5900000000001</v>
      </c>
      <c r="T825" s="2">
        <v>84.755000000000109</v>
      </c>
    </row>
    <row r="826" spans="1:20" x14ac:dyDescent="0.25">
      <c r="A826" t="s">
        <v>7178</v>
      </c>
      <c r="B826" t="s">
        <v>10</v>
      </c>
      <c r="C826" t="s">
        <v>25</v>
      </c>
      <c r="D826" s="1">
        <v>44000</v>
      </c>
      <c r="E826" s="1">
        <v>44099</v>
      </c>
      <c r="F826" s="1">
        <v>44123</v>
      </c>
      <c r="G826" s="1">
        <v>44119</v>
      </c>
      <c r="H826" s="13">
        <f>Orders[[#This Row],[DeliveryDate]]-Orders[[#This Row],[OrderDate]]</f>
        <v>20</v>
      </c>
      <c r="I826" t="s">
        <v>3</v>
      </c>
      <c r="J826" t="str">
        <f>_xlfn.XLOOKUP(Orders[[#This Row],[_SalesRepID]],'Sales team'!A:A,'Sales team'!B:B)</f>
        <v>Shawn Torres</v>
      </c>
      <c r="K826">
        <v>27</v>
      </c>
      <c r="L826">
        <v>33</v>
      </c>
      <c r="M826">
        <v>356</v>
      </c>
      <c r="N826" t="str">
        <f>_xlfn.XLOOKUP(Orders[[#This Row],[_ProductID]],Products!A:A,Products!C:C)</f>
        <v>Kitchen &amp; Dining</v>
      </c>
      <c r="O826">
        <v>7</v>
      </c>
      <c r="P826">
        <v>7.4999999999999997E-2</v>
      </c>
      <c r="Q826" s="2">
        <v>5159</v>
      </c>
      <c r="R826" s="2">
        <v>3301.76</v>
      </c>
      <c r="S826" s="2">
        <v>33404.525000000001</v>
      </c>
      <c r="T826" s="2">
        <v>10292.205000000002</v>
      </c>
    </row>
    <row r="827" spans="1:20" x14ac:dyDescent="0.25">
      <c r="A827" t="s">
        <v>7179</v>
      </c>
      <c r="B827" t="s">
        <v>10</v>
      </c>
      <c r="C827" t="s">
        <v>13</v>
      </c>
      <c r="D827" s="1">
        <v>44000</v>
      </c>
      <c r="E827" s="1">
        <v>44099</v>
      </c>
      <c r="F827" s="1">
        <v>44117</v>
      </c>
      <c r="G827" s="1">
        <v>44118</v>
      </c>
      <c r="H827" s="13">
        <f>Orders[[#This Row],[DeliveryDate]]-Orders[[#This Row],[OrderDate]]</f>
        <v>19</v>
      </c>
      <c r="I827" t="s">
        <v>3</v>
      </c>
      <c r="J827" t="str">
        <f>_xlfn.XLOOKUP(Orders[[#This Row],[_SalesRepID]],'Sales team'!A:A,'Sales team'!B:B)</f>
        <v>Carlos Miller</v>
      </c>
      <c r="K827">
        <v>28</v>
      </c>
      <c r="L827">
        <v>46</v>
      </c>
      <c r="M827">
        <v>292</v>
      </c>
      <c r="N827" t="str">
        <f>_xlfn.XLOOKUP(Orders[[#This Row],[_ProductID]],Products!A:A,Products!C:C)</f>
        <v>Kitchen &amp; Dining</v>
      </c>
      <c r="O827">
        <v>8</v>
      </c>
      <c r="P827">
        <v>0.05</v>
      </c>
      <c r="Q827" s="2">
        <v>6204.2</v>
      </c>
      <c r="R827" s="2">
        <v>4280.8979999999992</v>
      </c>
      <c r="S827" s="2">
        <v>35363.939999999995</v>
      </c>
      <c r="T827" s="2">
        <v>9678.5519999999997</v>
      </c>
    </row>
    <row r="828" spans="1:20" x14ac:dyDescent="0.25">
      <c r="A828" t="s">
        <v>7180</v>
      </c>
      <c r="B828" t="s">
        <v>1</v>
      </c>
      <c r="C828" t="s">
        <v>6</v>
      </c>
      <c r="D828" s="1">
        <v>44000</v>
      </c>
      <c r="E828" s="1">
        <v>44099</v>
      </c>
      <c r="F828" s="1">
        <v>44118</v>
      </c>
      <c r="G828" s="1">
        <v>44106</v>
      </c>
      <c r="H828" s="13">
        <f>Orders[[#This Row],[DeliveryDate]]-Orders[[#This Row],[OrderDate]]</f>
        <v>7</v>
      </c>
      <c r="I828" t="s">
        <v>3</v>
      </c>
      <c r="J828" t="str">
        <f>_xlfn.XLOOKUP(Orders[[#This Row],[_SalesRepID]],'Sales team'!A:A,'Sales team'!B:B)</f>
        <v>Jerry Green</v>
      </c>
      <c r="K828">
        <v>3</v>
      </c>
      <c r="L828">
        <v>12</v>
      </c>
      <c r="M828">
        <v>166</v>
      </c>
      <c r="N828" t="str">
        <f>_xlfn.XLOOKUP(Orders[[#This Row],[_ProductID]],Products!A:A,Products!C:C)</f>
        <v>Outdoor</v>
      </c>
      <c r="O828">
        <v>10</v>
      </c>
      <c r="P828">
        <v>7.4999999999999997E-2</v>
      </c>
      <c r="Q828" s="2">
        <v>2472.3000000000002</v>
      </c>
      <c r="R828" s="2">
        <v>1236.1500000000001</v>
      </c>
      <c r="S828" s="2">
        <v>18295.02</v>
      </c>
      <c r="T828" s="2">
        <v>8405.82</v>
      </c>
    </row>
    <row r="829" spans="1:20" x14ac:dyDescent="0.25">
      <c r="A829" t="s">
        <v>7181</v>
      </c>
      <c r="B829" t="s">
        <v>1</v>
      </c>
      <c r="C829" t="s">
        <v>6</v>
      </c>
      <c r="D829" s="1">
        <v>44000</v>
      </c>
      <c r="E829" s="1">
        <v>44099</v>
      </c>
      <c r="F829" s="1">
        <v>44115</v>
      </c>
      <c r="G829" s="1">
        <v>44106</v>
      </c>
      <c r="H829" s="13">
        <f>Orders[[#This Row],[DeliveryDate]]-Orders[[#This Row],[OrderDate]]</f>
        <v>7</v>
      </c>
      <c r="I829" t="s">
        <v>3</v>
      </c>
      <c r="J829" t="str">
        <f>_xlfn.XLOOKUP(Orders[[#This Row],[_SalesRepID]],'Sales team'!A:A,'Sales team'!B:B)</f>
        <v>Keith Griffin</v>
      </c>
      <c r="K829">
        <v>2</v>
      </c>
      <c r="L829">
        <v>34</v>
      </c>
      <c r="M829">
        <v>98</v>
      </c>
      <c r="N829" t="str">
        <f>_xlfn.XLOOKUP(Orders[[#This Row],[_ProductID]],Products!A:A,Products!C:C)</f>
        <v>Home décor</v>
      </c>
      <c r="O829">
        <v>3</v>
      </c>
      <c r="P829">
        <v>0.2</v>
      </c>
      <c r="Q829" s="2">
        <v>2512.5</v>
      </c>
      <c r="R829" s="2">
        <v>1030.125</v>
      </c>
      <c r="S829" s="2">
        <v>12060</v>
      </c>
      <c r="T829" s="2">
        <v>5879.25</v>
      </c>
    </row>
    <row r="830" spans="1:20" x14ac:dyDescent="0.25">
      <c r="A830" t="s">
        <v>7182</v>
      </c>
      <c r="B830" t="s">
        <v>5</v>
      </c>
      <c r="C830" t="s">
        <v>25</v>
      </c>
      <c r="D830" s="1">
        <v>44000</v>
      </c>
      <c r="E830" s="1">
        <v>44099</v>
      </c>
      <c r="F830" s="1">
        <v>44127</v>
      </c>
      <c r="G830" s="1">
        <v>44131</v>
      </c>
      <c r="H830" s="13">
        <f>Orders[[#This Row],[DeliveryDate]]-Orders[[#This Row],[OrderDate]]</f>
        <v>32</v>
      </c>
      <c r="I830" t="s">
        <v>3</v>
      </c>
      <c r="J830" t="str">
        <f>_xlfn.XLOOKUP(Orders[[#This Row],[_SalesRepID]],'Sales team'!A:A,'Sales team'!B:B)</f>
        <v>Todd Roberts</v>
      </c>
      <c r="K830">
        <v>13</v>
      </c>
      <c r="L830">
        <v>1</v>
      </c>
      <c r="M830">
        <v>339</v>
      </c>
      <c r="N830" t="str">
        <f>_xlfn.XLOOKUP(Orders[[#This Row],[_ProductID]],Products!A:A,Products!C:C)</f>
        <v>Furniture</v>
      </c>
      <c r="O830">
        <v>12</v>
      </c>
      <c r="P830">
        <v>0.05</v>
      </c>
      <c r="Q830" s="2">
        <v>3993.2000000000003</v>
      </c>
      <c r="R830" s="2">
        <v>2795.2400000000002</v>
      </c>
      <c r="S830" s="2">
        <v>22761.239999999998</v>
      </c>
      <c r="T830" s="2">
        <v>5989.7999999999956</v>
      </c>
    </row>
    <row r="831" spans="1:20" x14ac:dyDescent="0.25">
      <c r="A831" t="s">
        <v>7163</v>
      </c>
      <c r="B831" t="s">
        <v>1</v>
      </c>
      <c r="C831" t="s">
        <v>25</v>
      </c>
      <c r="D831" s="1">
        <v>44000</v>
      </c>
      <c r="E831" s="1">
        <v>44098</v>
      </c>
      <c r="F831" s="1">
        <v>44123</v>
      </c>
      <c r="G831" s="1">
        <v>44123</v>
      </c>
      <c r="H831" s="13">
        <f>Orders[[#This Row],[DeliveryDate]]-Orders[[#This Row],[OrderDate]]</f>
        <v>25</v>
      </c>
      <c r="I831" t="s">
        <v>3</v>
      </c>
      <c r="J831" t="str">
        <f>_xlfn.XLOOKUP(Orders[[#This Row],[_SalesRepID]],'Sales team'!A:A,'Sales team'!B:B)</f>
        <v>Keith Griffin</v>
      </c>
      <c r="K831">
        <v>2</v>
      </c>
      <c r="L831">
        <v>24</v>
      </c>
      <c r="M831">
        <v>337</v>
      </c>
      <c r="N831" t="str">
        <f>_xlfn.XLOOKUP(Orders[[#This Row],[_ProductID]],Products!A:A,Products!C:C)</f>
        <v>Home décor</v>
      </c>
      <c r="O831">
        <v>46</v>
      </c>
      <c r="P831">
        <v>0.05</v>
      </c>
      <c r="Q831" s="2">
        <v>1038.5</v>
      </c>
      <c r="R831" s="2">
        <v>571.17500000000007</v>
      </c>
      <c r="S831" s="2">
        <v>986.57499999999993</v>
      </c>
      <c r="T831" s="2">
        <v>415.39999999999986</v>
      </c>
    </row>
    <row r="832" spans="1:20" x14ac:dyDescent="0.25">
      <c r="A832" t="s">
        <v>7164</v>
      </c>
      <c r="B832" t="s">
        <v>1</v>
      </c>
      <c r="C832" t="s">
        <v>15</v>
      </c>
      <c r="D832" s="1">
        <v>44000</v>
      </c>
      <c r="E832" s="1">
        <v>44098</v>
      </c>
      <c r="F832" s="1">
        <v>44100</v>
      </c>
      <c r="G832" s="1">
        <v>44116</v>
      </c>
      <c r="H832" s="13">
        <f>Orders[[#This Row],[DeliveryDate]]-Orders[[#This Row],[OrderDate]]</f>
        <v>18</v>
      </c>
      <c r="I832" t="s">
        <v>3</v>
      </c>
      <c r="J832" t="str">
        <f>_xlfn.XLOOKUP(Orders[[#This Row],[_SalesRepID]],'Sales team'!A:A,'Sales team'!B:B)</f>
        <v>Chris Armstrong</v>
      </c>
      <c r="K832">
        <v>4</v>
      </c>
      <c r="L832">
        <v>13</v>
      </c>
      <c r="M832">
        <v>49</v>
      </c>
      <c r="N832" t="str">
        <f>_xlfn.XLOOKUP(Orders[[#This Row],[_ProductID]],Products!A:A,Products!C:C)</f>
        <v>Home décor</v>
      </c>
      <c r="O832">
        <v>23</v>
      </c>
      <c r="P832">
        <v>0.05</v>
      </c>
      <c r="Q832" s="2">
        <v>1273</v>
      </c>
      <c r="R832" s="2">
        <v>814.72</v>
      </c>
      <c r="S832" s="2">
        <v>6046.75</v>
      </c>
      <c r="T832" s="2">
        <v>1973.1499999999996</v>
      </c>
    </row>
    <row r="833" spans="1:20" x14ac:dyDescent="0.25">
      <c r="A833" t="s">
        <v>7165</v>
      </c>
      <c r="B833" t="s">
        <v>1</v>
      </c>
      <c r="C833" t="s">
        <v>15</v>
      </c>
      <c r="D833" s="1">
        <v>44000</v>
      </c>
      <c r="E833" s="1">
        <v>44098</v>
      </c>
      <c r="F833" s="1">
        <v>44109</v>
      </c>
      <c r="G833" s="1">
        <v>44105</v>
      </c>
      <c r="H833" s="13">
        <f>Orders[[#This Row],[DeliveryDate]]-Orders[[#This Row],[OrderDate]]</f>
        <v>7</v>
      </c>
      <c r="I833" t="s">
        <v>3</v>
      </c>
      <c r="J833" t="str">
        <f>_xlfn.XLOOKUP(Orders[[#This Row],[_SalesRepID]],'Sales team'!A:A,'Sales team'!B:B)</f>
        <v>George Lewis</v>
      </c>
      <c r="K833">
        <v>8</v>
      </c>
      <c r="L833">
        <v>28</v>
      </c>
      <c r="M833">
        <v>36</v>
      </c>
      <c r="N833" t="str">
        <f>_xlfn.XLOOKUP(Orders[[#This Row],[_ProductID]],Products!A:A,Products!C:C)</f>
        <v>Home décor</v>
      </c>
      <c r="O833">
        <v>11</v>
      </c>
      <c r="P833">
        <v>0.05</v>
      </c>
      <c r="Q833" s="2">
        <v>1849.2</v>
      </c>
      <c r="R833" s="2">
        <v>1553.328</v>
      </c>
      <c r="S833" s="2">
        <v>1756.74</v>
      </c>
      <c r="T833" s="2">
        <v>203.41200000000003</v>
      </c>
    </row>
    <row r="834" spans="1:20" x14ac:dyDescent="0.25">
      <c r="A834" t="s">
        <v>7166</v>
      </c>
      <c r="B834" t="s">
        <v>8</v>
      </c>
      <c r="C834" t="s">
        <v>13</v>
      </c>
      <c r="D834" s="1">
        <v>44000</v>
      </c>
      <c r="E834" s="1">
        <v>44098</v>
      </c>
      <c r="F834" s="1">
        <v>44101</v>
      </c>
      <c r="G834" s="1">
        <v>44127</v>
      </c>
      <c r="H834" s="13">
        <f>Orders[[#This Row],[DeliveryDate]]-Orders[[#This Row],[OrderDate]]</f>
        <v>29</v>
      </c>
      <c r="I834" t="s">
        <v>3</v>
      </c>
      <c r="J834" t="str">
        <f>_xlfn.XLOOKUP(Orders[[#This Row],[_SalesRepID]],'Sales team'!A:A,'Sales team'!B:B)</f>
        <v>Roy Rice</v>
      </c>
      <c r="K834">
        <v>24</v>
      </c>
      <c r="L834">
        <v>32</v>
      </c>
      <c r="M834">
        <v>297</v>
      </c>
      <c r="N834" t="str">
        <f>_xlfn.XLOOKUP(Orders[[#This Row],[_ProductID]],Products!A:A,Products!C:C)</f>
        <v>Kitchen &amp; Dining</v>
      </c>
      <c r="O834">
        <v>37</v>
      </c>
      <c r="P834">
        <v>0.1</v>
      </c>
      <c r="Q834" s="2">
        <v>3979.8</v>
      </c>
      <c r="R834" s="2">
        <v>2308.2840000000001</v>
      </c>
      <c r="S834" s="2">
        <v>21490.920000000002</v>
      </c>
      <c r="T834" s="2">
        <v>7641.2160000000003</v>
      </c>
    </row>
    <row r="835" spans="1:20" x14ac:dyDescent="0.25">
      <c r="A835" t="s">
        <v>7167</v>
      </c>
      <c r="B835" t="s">
        <v>8</v>
      </c>
      <c r="C835" t="s">
        <v>2</v>
      </c>
      <c r="D835" s="1">
        <v>44000</v>
      </c>
      <c r="E835" s="1">
        <v>44098</v>
      </c>
      <c r="F835" s="1">
        <v>44112</v>
      </c>
      <c r="G835" s="1">
        <v>44116</v>
      </c>
      <c r="H835" s="13">
        <f>Orders[[#This Row],[DeliveryDate]]-Orders[[#This Row],[OrderDate]]</f>
        <v>18</v>
      </c>
      <c r="I835" t="s">
        <v>3</v>
      </c>
      <c r="J835" t="str">
        <f>_xlfn.XLOOKUP(Orders[[#This Row],[_SalesRepID]],'Sales team'!A:A,'Sales team'!B:B)</f>
        <v>Joe Price</v>
      </c>
      <c r="K835">
        <v>22</v>
      </c>
      <c r="L835">
        <v>38</v>
      </c>
      <c r="M835">
        <v>203</v>
      </c>
      <c r="N835" t="str">
        <f>_xlfn.XLOOKUP(Orders[[#This Row],[_ProductID]],Products!A:A,Products!C:C)</f>
        <v>Home décor</v>
      </c>
      <c r="O835">
        <v>36</v>
      </c>
      <c r="P835">
        <v>7.4999999999999997E-2</v>
      </c>
      <c r="Q835" s="2">
        <v>1842.5</v>
      </c>
      <c r="R835" s="2">
        <v>1510.85</v>
      </c>
      <c r="S835" s="2">
        <v>6817.25</v>
      </c>
      <c r="T835" s="2">
        <v>773.85000000000036</v>
      </c>
    </row>
    <row r="836" spans="1:20" x14ac:dyDescent="0.25">
      <c r="A836" t="s">
        <v>7168</v>
      </c>
      <c r="B836" t="s">
        <v>5</v>
      </c>
      <c r="C836" t="s">
        <v>2</v>
      </c>
      <c r="D836" s="1">
        <v>44000</v>
      </c>
      <c r="E836" s="1">
        <v>44098</v>
      </c>
      <c r="F836" s="1">
        <v>44102</v>
      </c>
      <c r="G836" s="1">
        <v>44124</v>
      </c>
      <c r="H836" s="13">
        <f>Orders[[#This Row],[DeliveryDate]]-Orders[[#This Row],[OrderDate]]</f>
        <v>26</v>
      </c>
      <c r="I836" t="s">
        <v>3</v>
      </c>
      <c r="J836" t="str">
        <f>_xlfn.XLOOKUP(Orders[[#This Row],[_SalesRepID]],'Sales team'!A:A,'Sales team'!B:B)</f>
        <v>Nicholas Cunningham</v>
      </c>
      <c r="K836">
        <v>19</v>
      </c>
      <c r="L836">
        <v>37</v>
      </c>
      <c r="M836">
        <v>225</v>
      </c>
      <c r="N836" t="str">
        <f>_xlfn.XLOOKUP(Orders[[#This Row],[_ProductID]],Products!A:A,Products!C:C)</f>
        <v>Kitchen &amp; Dining</v>
      </c>
      <c r="O836">
        <v>7</v>
      </c>
      <c r="P836">
        <v>0.3</v>
      </c>
      <c r="Q836" s="2">
        <v>1326.6000000000001</v>
      </c>
      <c r="R836" s="2">
        <v>1101.078</v>
      </c>
      <c r="S836" s="2">
        <v>2785.86</v>
      </c>
      <c r="T836" s="2">
        <v>-517.3739999999998</v>
      </c>
    </row>
    <row r="837" spans="1:20" x14ac:dyDescent="0.25">
      <c r="A837" t="s">
        <v>7169</v>
      </c>
      <c r="B837" t="s">
        <v>10</v>
      </c>
      <c r="C837" t="s">
        <v>13</v>
      </c>
      <c r="D837" s="1">
        <v>44000</v>
      </c>
      <c r="E837" s="1">
        <v>44098</v>
      </c>
      <c r="F837" s="1">
        <v>44119</v>
      </c>
      <c r="G837" s="1">
        <v>44104</v>
      </c>
      <c r="H837" s="13">
        <f>Orders[[#This Row],[DeliveryDate]]-Orders[[#This Row],[OrderDate]]</f>
        <v>6</v>
      </c>
      <c r="I837" t="s">
        <v>3</v>
      </c>
      <c r="J837" t="str">
        <f>_xlfn.XLOOKUP(Orders[[#This Row],[_SalesRepID]],'Sales team'!A:A,'Sales team'!B:B)</f>
        <v>Shawn Torres</v>
      </c>
      <c r="K837">
        <v>27</v>
      </c>
      <c r="L837">
        <v>23</v>
      </c>
      <c r="M837">
        <v>272</v>
      </c>
      <c r="N837" t="str">
        <f>_xlfn.XLOOKUP(Orders[[#This Row],[_ProductID]],Products!A:A,Products!C:C)</f>
        <v>Furniture</v>
      </c>
      <c r="O837">
        <v>19</v>
      </c>
      <c r="P837">
        <v>7.4999999999999997E-2</v>
      </c>
      <c r="Q837" s="2">
        <v>897.80000000000007</v>
      </c>
      <c r="R837" s="2">
        <v>538.68000000000006</v>
      </c>
      <c r="S837" s="2">
        <v>830.46500000000015</v>
      </c>
      <c r="T837" s="2">
        <v>291.78500000000008</v>
      </c>
    </row>
    <row r="838" spans="1:20" x14ac:dyDescent="0.25">
      <c r="A838" t="s">
        <v>7170</v>
      </c>
      <c r="B838" t="s">
        <v>1</v>
      </c>
      <c r="C838" t="s">
        <v>13</v>
      </c>
      <c r="D838" s="1">
        <v>44000</v>
      </c>
      <c r="E838" s="1">
        <v>44098</v>
      </c>
      <c r="F838" s="1">
        <v>44107</v>
      </c>
      <c r="G838" s="1">
        <v>44126</v>
      </c>
      <c r="H838" s="13">
        <f>Orders[[#This Row],[DeliveryDate]]-Orders[[#This Row],[OrderDate]]</f>
        <v>28</v>
      </c>
      <c r="I838" t="s">
        <v>3</v>
      </c>
      <c r="J838" t="str">
        <f>_xlfn.XLOOKUP(Orders[[#This Row],[_SalesRepID]],'Sales team'!A:A,'Sales team'!B:B)</f>
        <v>Joshua Bennett</v>
      </c>
      <c r="K838">
        <v>6</v>
      </c>
      <c r="L838">
        <v>8</v>
      </c>
      <c r="M838">
        <v>325</v>
      </c>
      <c r="N838" t="str">
        <f>_xlfn.XLOOKUP(Orders[[#This Row],[_ProductID]],Products!A:A,Products!C:C)</f>
        <v>Kitchen &amp; Dining</v>
      </c>
      <c r="O838">
        <v>7</v>
      </c>
      <c r="P838">
        <v>0.1</v>
      </c>
      <c r="Q838" s="2">
        <v>5219.3</v>
      </c>
      <c r="R838" s="2">
        <v>4332.0190000000002</v>
      </c>
      <c r="S838" s="2">
        <v>4697.37</v>
      </c>
      <c r="T838" s="2">
        <v>365.35099999999966</v>
      </c>
    </row>
    <row r="839" spans="1:20" x14ac:dyDescent="0.25">
      <c r="A839" t="s">
        <v>7171</v>
      </c>
      <c r="B839" t="s">
        <v>5</v>
      </c>
      <c r="C839" t="s">
        <v>6</v>
      </c>
      <c r="D839" s="1">
        <v>44000</v>
      </c>
      <c r="E839" s="1">
        <v>44098</v>
      </c>
      <c r="F839" s="1">
        <v>44121</v>
      </c>
      <c r="G839" s="1">
        <v>44119</v>
      </c>
      <c r="H839" s="13">
        <f>Orders[[#This Row],[DeliveryDate]]-Orders[[#This Row],[OrderDate]]</f>
        <v>21</v>
      </c>
      <c r="I839" t="s">
        <v>3</v>
      </c>
      <c r="J839" t="str">
        <f>_xlfn.XLOOKUP(Orders[[#This Row],[_SalesRepID]],'Sales team'!A:A,'Sales team'!B:B)</f>
        <v>Roger Alexander</v>
      </c>
      <c r="K839">
        <v>15</v>
      </c>
      <c r="L839">
        <v>34</v>
      </c>
      <c r="M839">
        <v>200</v>
      </c>
      <c r="N839" t="str">
        <f>_xlfn.XLOOKUP(Orders[[#This Row],[_ProductID]],Products!A:A,Products!C:C)</f>
        <v>Home décor</v>
      </c>
      <c r="O839">
        <v>21</v>
      </c>
      <c r="P839">
        <v>0.2</v>
      </c>
      <c r="Q839" s="2">
        <v>964.80000000000007</v>
      </c>
      <c r="R839" s="2">
        <v>578.88</v>
      </c>
      <c r="S839" s="2">
        <v>3859.2000000000003</v>
      </c>
      <c r="T839" s="2">
        <v>964.80000000000018</v>
      </c>
    </row>
    <row r="840" spans="1:20" x14ac:dyDescent="0.25">
      <c r="A840" t="s">
        <v>7172</v>
      </c>
      <c r="B840" t="s">
        <v>1</v>
      </c>
      <c r="C840" t="s">
        <v>46</v>
      </c>
      <c r="D840" s="1">
        <v>44000</v>
      </c>
      <c r="E840" s="1">
        <v>44098</v>
      </c>
      <c r="F840" s="1">
        <v>44118</v>
      </c>
      <c r="G840" s="1">
        <v>44112</v>
      </c>
      <c r="H840" s="13">
        <f>Orders[[#This Row],[DeliveryDate]]-Orders[[#This Row],[OrderDate]]</f>
        <v>14</v>
      </c>
      <c r="I840" t="s">
        <v>3</v>
      </c>
      <c r="J840" t="str">
        <f>_xlfn.XLOOKUP(Orders[[#This Row],[_SalesRepID]],'Sales team'!A:A,'Sales team'!B:B)</f>
        <v>Shawn Cook</v>
      </c>
      <c r="K840">
        <v>7</v>
      </c>
      <c r="L840">
        <v>37</v>
      </c>
      <c r="M840">
        <v>80</v>
      </c>
      <c r="N840" t="str">
        <f>_xlfn.XLOOKUP(Orders[[#This Row],[_ProductID]],Products!A:A,Products!C:C)</f>
        <v>Kitchen &amp; Dining</v>
      </c>
      <c r="O840">
        <v>8</v>
      </c>
      <c r="P840">
        <v>0.1</v>
      </c>
      <c r="Q840" s="2">
        <v>3343.3</v>
      </c>
      <c r="R840" s="2">
        <v>1604.7840000000001</v>
      </c>
      <c r="S840" s="2">
        <v>6017.9400000000005</v>
      </c>
      <c r="T840" s="2">
        <v>2808.3720000000003</v>
      </c>
    </row>
    <row r="841" spans="1:20" x14ac:dyDescent="0.25">
      <c r="A841" t="s">
        <v>7158</v>
      </c>
      <c r="B841" t="s">
        <v>1</v>
      </c>
      <c r="C841" t="s">
        <v>6</v>
      </c>
      <c r="D841" s="1">
        <v>44000</v>
      </c>
      <c r="E841" s="1">
        <v>44097</v>
      </c>
      <c r="F841" s="1">
        <v>44100</v>
      </c>
      <c r="G841" s="1">
        <v>44116</v>
      </c>
      <c r="H841" s="13">
        <f>Orders[[#This Row],[DeliveryDate]]-Orders[[#This Row],[OrderDate]]</f>
        <v>19</v>
      </c>
      <c r="I841" t="s">
        <v>3</v>
      </c>
      <c r="J841" t="str">
        <f>_xlfn.XLOOKUP(Orders[[#This Row],[_SalesRepID]],'Sales team'!A:A,'Sales team'!B:B)</f>
        <v>Joshua Ryan</v>
      </c>
      <c r="K841">
        <v>9</v>
      </c>
      <c r="L841">
        <v>32</v>
      </c>
      <c r="M841">
        <v>188</v>
      </c>
      <c r="N841" t="str">
        <f>_xlfn.XLOOKUP(Orders[[#This Row],[_ProductID]],Products!A:A,Products!C:C)</f>
        <v>Electronics</v>
      </c>
      <c r="O841">
        <v>25</v>
      </c>
      <c r="P841">
        <v>0.1</v>
      </c>
      <c r="Q841" s="2">
        <v>214.4</v>
      </c>
      <c r="R841" s="2">
        <v>120.06400000000002</v>
      </c>
      <c r="S841" s="2">
        <v>1157.7600000000002</v>
      </c>
      <c r="T841" s="2">
        <v>437.37600000000009</v>
      </c>
    </row>
    <row r="842" spans="1:20" x14ac:dyDescent="0.25">
      <c r="A842" t="s">
        <v>7159</v>
      </c>
      <c r="B842" t="s">
        <v>8</v>
      </c>
      <c r="C842" t="s">
        <v>6</v>
      </c>
      <c r="D842" s="1">
        <v>44000</v>
      </c>
      <c r="E842" s="1">
        <v>44097</v>
      </c>
      <c r="F842" s="1">
        <v>44104</v>
      </c>
      <c r="G842" s="1">
        <v>44104</v>
      </c>
      <c r="H842" s="13">
        <f>Orders[[#This Row],[DeliveryDate]]-Orders[[#This Row],[OrderDate]]</f>
        <v>7</v>
      </c>
      <c r="I842" t="s">
        <v>3</v>
      </c>
      <c r="J842" t="str">
        <f>_xlfn.XLOOKUP(Orders[[#This Row],[_SalesRepID]],'Sales team'!A:A,'Sales team'!B:B)</f>
        <v>Douglas Tucker</v>
      </c>
      <c r="K842">
        <v>23</v>
      </c>
      <c r="L842">
        <v>12</v>
      </c>
      <c r="M842">
        <v>90</v>
      </c>
      <c r="N842" t="str">
        <f>_xlfn.XLOOKUP(Orders[[#This Row],[_ProductID]],Products!A:A,Products!C:C)</f>
        <v>Home décor</v>
      </c>
      <c r="O842">
        <v>33</v>
      </c>
      <c r="P842">
        <v>0.1</v>
      </c>
      <c r="Q842" s="2">
        <v>5607.9000000000005</v>
      </c>
      <c r="R842" s="2">
        <v>4374.1620000000003</v>
      </c>
      <c r="S842" s="2">
        <v>40376.880000000005</v>
      </c>
      <c r="T842" s="2">
        <v>5383.5840000000026</v>
      </c>
    </row>
    <row r="843" spans="1:20" x14ac:dyDescent="0.25">
      <c r="A843" t="s">
        <v>7160</v>
      </c>
      <c r="B843" t="s">
        <v>8</v>
      </c>
      <c r="C843" t="s">
        <v>2</v>
      </c>
      <c r="D843" s="1">
        <v>44000</v>
      </c>
      <c r="E843" s="1">
        <v>44097</v>
      </c>
      <c r="F843" s="1">
        <v>44103</v>
      </c>
      <c r="G843" s="1">
        <v>44118</v>
      </c>
      <c r="H843" s="13">
        <f>Orders[[#This Row],[DeliveryDate]]-Orders[[#This Row],[OrderDate]]</f>
        <v>21</v>
      </c>
      <c r="I843" t="s">
        <v>3</v>
      </c>
      <c r="J843" t="str">
        <f>_xlfn.XLOOKUP(Orders[[#This Row],[_SalesRepID]],'Sales team'!A:A,'Sales team'!B:B)</f>
        <v>Douglas Tucker</v>
      </c>
      <c r="K843">
        <v>23</v>
      </c>
      <c r="L843">
        <v>15</v>
      </c>
      <c r="M843">
        <v>233</v>
      </c>
      <c r="N843" t="str">
        <f>_xlfn.XLOOKUP(Orders[[#This Row],[_ProductID]],Products!A:A,Products!C:C)</f>
        <v>Kitchen &amp; Dining</v>
      </c>
      <c r="O843">
        <v>8</v>
      </c>
      <c r="P843">
        <v>0.05</v>
      </c>
      <c r="Q843" s="2">
        <v>1775.5</v>
      </c>
      <c r="R843" s="2">
        <v>1083.0550000000001</v>
      </c>
      <c r="S843" s="2">
        <v>13493.8</v>
      </c>
      <c r="T843" s="2">
        <v>4829.3599999999988</v>
      </c>
    </row>
    <row r="844" spans="1:20" x14ac:dyDescent="0.25">
      <c r="A844" t="s">
        <v>7161</v>
      </c>
      <c r="B844" t="s">
        <v>1</v>
      </c>
      <c r="C844" t="s">
        <v>13</v>
      </c>
      <c r="D844" s="1">
        <v>44000</v>
      </c>
      <c r="E844" s="1">
        <v>44097</v>
      </c>
      <c r="F844" s="1">
        <v>44105</v>
      </c>
      <c r="G844" s="1">
        <v>44130</v>
      </c>
      <c r="H844" s="13">
        <f>Orders[[#This Row],[DeliveryDate]]-Orders[[#This Row],[OrderDate]]</f>
        <v>33</v>
      </c>
      <c r="I844" t="s">
        <v>3</v>
      </c>
      <c r="J844" t="str">
        <f>_xlfn.XLOOKUP(Orders[[#This Row],[_SalesRepID]],'Sales team'!A:A,'Sales team'!B:B)</f>
        <v>George Lewis</v>
      </c>
      <c r="K844">
        <v>8</v>
      </c>
      <c r="L844">
        <v>6</v>
      </c>
      <c r="M844">
        <v>322</v>
      </c>
      <c r="N844" t="str">
        <f>_xlfn.XLOOKUP(Orders[[#This Row],[_ProductID]],Products!A:A,Products!C:C)</f>
        <v>Kitchen &amp; Dining</v>
      </c>
      <c r="O844">
        <v>13</v>
      </c>
      <c r="P844">
        <v>7.4999999999999997E-2</v>
      </c>
      <c r="Q844" s="2">
        <v>763.80000000000007</v>
      </c>
      <c r="R844" s="2">
        <v>565.21199999999999</v>
      </c>
      <c r="S844" s="2">
        <v>2119.5450000000001</v>
      </c>
      <c r="T844" s="2">
        <v>423.90900000000011</v>
      </c>
    </row>
    <row r="845" spans="1:20" x14ac:dyDescent="0.25">
      <c r="A845" t="s">
        <v>7162</v>
      </c>
      <c r="B845" t="s">
        <v>5</v>
      </c>
      <c r="C845" t="s">
        <v>6</v>
      </c>
      <c r="D845" s="1">
        <v>44000</v>
      </c>
      <c r="E845" s="1">
        <v>44097</v>
      </c>
      <c r="F845" s="1">
        <v>44110</v>
      </c>
      <c r="G845" s="1">
        <v>44118</v>
      </c>
      <c r="H845" s="13">
        <f>Orders[[#This Row],[DeliveryDate]]-Orders[[#This Row],[OrderDate]]</f>
        <v>21</v>
      </c>
      <c r="I845" t="s">
        <v>3</v>
      </c>
      <c r="J845" t="str">
        <f>_xlfn.XLOOKUP(Orders[[#This Row],[_SalesRepID]],'Sales team'!A:A,'Sales team'!B:B)</f>
        <v>Anthony Berry</v>
      </c>
      <c r="K845">
        <v>16</v>
      </c>
      <c r="L845">
        <v>31</v>
      </c>
      <c r="M845">
        <v>136</v>
      </c>
      <c r="N845" t="str">
        <f>_xlfn.XLOOKUP(Orders[[#This Row],[_ProductID]],Products!A:A,Products!C:C)</f>
        <v>Electronics</v>
      </c>
      <c r="O845">
        <v>6</v>
      </c>
      <c r="P845">
        <v>7.4999999999999997E-2</v>
      </c>
      <c r="Q845" s="2">
        <v>5386.8</v>
      </c>
      <c r="R845" s="2">
        <v>4417.1759999999995</v>
      </c>
      <c r="S845" s="2">
        <v>4982.79</v>
      </c>
      <c r="T845" s="2">
        <v>565.61400000000049</v>
      </c>
    </row>
    <row r="846" spans="1:20" x14ac:dyDescent="0.25">
      <c r="A846" t="s">
        <v>7147</v>
      </c>
      <c r="B846" t="s">
        <v>8</v>
      </c>
      <c r="C846" t="s">
        <v>46</v>
      </c>
      <c r="D846" s="1">
        <v>44000</v>
      </c>
      <c r="E846" s="1">
        <v>44096</v>
      </c>
      <c r="F846" s="1">
        <v>44109</v>
      </c>
      <c r="G846" s="1">
        <v>44105</v>
      </c>
      <c r="H846" s="13">
        <f>Orders[[#This Row],[DeliveryDate]]-Orders[[#This Row],[OrderDate]]</f>
        <v>9</v>
      </c>
      <c r="I846" t="s">
        <v>3</v>
      </c>
      <c r="J846" t="str">
        <f>_xlfn.XLOOKUP(Orders[[#This Row],[_SalesRepID]],'Sales team'!A:A,'Sales team'!B:B)</f>
        <v>Samuel Fowler</v>
      </c>
      <c r="K846">
        <v>21</v>
      </c>
      <c r="L846">
        <v>10</v>
      </c>
      <c r="M846">
        <v>87</v>
      </c>
      <c r="N846" t="str">
        <f>_xlfn.XLOOKUP(Orders[[#This Row],[_ProductID]],Products!A:A,Products!C:C)</f>
        <v>Kitchen &amp; Dining</v>
      </c>
      <c r="O846">
        <v>16</v>
      </c>
      <c r="P846">
        <v>7.4999999999999997E-2</v>
      </c>
      <c r="Q846" s="2">
        <v>1721.9</v>
      </c>
      <c r="R846" s="2">
        <v>947.04500000000007</v>
      </c>
      <c r="S846" s="2">
        <v>3185.5150000000003</v>
      </c>
      <c r="T846" s="2">
        <v>1291.4250000000002</v>
      </c>
    </row>
    <row r="847" spans="1:20" x14ac:dyDescent="0.25">
      <c r="A847" t="s">
        <v>7148</v>
      </c>
      <c r="B847" t="s">
        <v>5</v>
      </c>
      <c r="C847" t="s">
        <v>6</v>
      </c>
      <c r="D847" s="1">
        <v>44000</v>
      </c>
      <c r="E847" s="1">
        <v>44096</v>
      </c>
      <c r="F847" s="1">
        <v>44105</v>
      </c>
      <c r="G847" s="1">
        <v>44120</v>
      </c>
      <c r="H847" s="13">
        <f>Orders[[#This Row],[DeliveryDate]]-Orders[[#This Row],[OrderDate]]</f>
        <v>24</v>
      </c>
      <c r="I847" t="s">
        <v>3</v>
      </c>
      <c r="J847" t="str">
        <f>_xlfn.XLOOKUP(Orders[[#This Row],[_SalesRepID]],'Sales team'!A:A,'Sales team'!B:B)</f>
        <v>Nicholas Cunningham</v>
      </c>
      <c r="K847">
        <v>19</v>
      </c>
      <c r="L847">
        <v>17</v>
      </c>
      <c r="M847">
        <v>101</v>
      </c>
      <c r="N847" t="str">
        <f>_xlfn.XLOOKUP(Orders[[#This Row],[_ProductID]],Products!A:A,Products!C:C)</f>
        <v>Furniture</v>
      </c>
      <c r="O847">
        <v>42</v>
      </c>
      <c r="P847">
        <v>0.15</v>
      </c>
      <c r="Q847" s="2">
        <v>1963.1000000000001</v>
      </c>
      <c r="R847" s="2">
        <v>1472.325</v>
      </c>
      <c r="S847" s="2">
        <v>8343.1749999999993</v>
      </c>
      <c r="T847" s="2">
        <v>981.54999999999927</v>
      </c>
    </row>
    <row r="848" spans="1:20" x14ac:dyDescent="0.25">
      <c r="A848" t="s">
        <v>7149</v>
      </c>
      <c r="B848" t="s">
        <v>1</v>
      </c>
      <c r="C848" t="s">
        <v>6</v>
      </c>
      <c r="D848" s="1">
        <v>44000</v>
      </c>
      <c r="E848" s="1">
        <v>44096</v>
      </c>
      <c r="F848" s="1">
        <v>44112</v>
      </c>
      <c r="G848" s="1">
        <v>44105</v>
      </c>
      <c r="H848" s="13">
        <f>Orders[[#This Row],[DeliveryDate]]-Orders[[#This Row],[OrderDate]]</f>
        <v>9</v>
      </c>
      <c r="I848" t="s">
        <v>3</v>
      </c>
      <c r="J848" t="str">
        <f>_xlfn.XLOOKUP(Orders[[#This Row],[_SalesRepID]],'Sales team'!A:A,'Sales team'!B:B)</f>
        <v>Chris Armstrong</v>
      </c>
      <c r="K848">
        <v>4</v>
      </c>
      <c r="L848">
        <v>30</v>
      </c>
      <c r="M848">
        <v>130</v>
      </c>
      <c r="N848" t="str">
        <f>_xlfn.XLOOKUP(Orders[[#This Row],[_ProductID]],Products!A:A,Products!C:C)</f>
        <v>Home décor</v>
      </c>
      <c r="O848">
        <v>29</v>
      </c>
      <c r="P848">
        <v>0.2</v>
      </c>
      <c r="Q848" s="2">
        <v>3906.1</v>
      </c>
      <c r="R848" s="2">
        <v>2695.2089999999998</v>
      </c>
      <c r="S848" s="2">
        <v>6249.76</v>
      </c>
      <c r="T848" s="2">
        <v>859.34200000000055</v>
      </c>
    </row>
    <row r="849" spans="1:20" x14ac:dyDescent="0.25">
      <c r="A849" t="s">
        <v>7150</v>
      </c>
      <c r="B849" t="s">
        <v>1</v>
      </c>
      <c r="C849" t="s">
        <v>25</v>
      </c>
      <c r="D849" s="1">
        <v>44000</v>
      </c>
      <c r="E849" s="1">
        <v>44096</v>
      </c>
      <c r="F849" s="1">
        <v>44122</v>
      </c>
      <c r="G849" s="1">
        <v>44105</v>
      </c>
      <c r="H849" s="13">
        <f>Orders[[#This Row],[DeliveryDate]]-Orders[[#This Row],[OrderDate]]</f>
        <v>9</v>
      </c>
      <c r="I849" t="s">
        <v>3</v>
      </c>
      <c r="J849" t="str">
        <f>_xlfn.XLOOKUP(Orders[[#This Row],[_SalesRepID]],'Sales team'!A:A,'Sales team'!B:B)</f>
        <v>Jerry Green</v>
      </c>
      <c r="K849">
        <v>3</v>
      </c>
      <c r="L849">
        <v>38</v>
      </c>
      <c r="M849">
        <v>358</v>
      </c>
      <c r="N849" t="str">
        <f>_xlfn.XLOOKUP(Orders[[#This Row],[_ProductID]],Products!A:A,Products!C:C)</f>
        <v>Kitchen &amp; Dining</v>
      </c>
      <c r="O849">
        <v>1</v>
      </c>
      <c r="P849">
        <v>7.4999999999999997E-2</v>
      </c>
      <c r="Q849" s="2">
        <v>1038.5</v>
      </c>
      <c r="R849" s="2">
        <v>488.09499999999997</v>
      </c>
      <c r="S849" s="2">
        <v>6724.2875000000004</v>
      </c>
      <c r="T849" s="2">
        <v>3307.6225000000004</v>
      </c>
    </row>
    <row r="850" spans="1:20" x14ac:dyDescent="0.25">
      <c r="A850" t="s">
        <v>7151</v>
      </c>
      <c r="B850" t="s">
        <v>5</v>
      </c>
      <c r="C850" t="s">
        <v>46</v>
      </c>
      <c r="D850" s="1">
        <v>44000</v>
      </c>
      <c r="E850" s="1">
        <v>44096</v>
      </c>
      <c r="F850" s="1">
        <v>44110</v>
      </c>
      <c r="G850" s="1">
        <v>44117</v>
      </c>
      <c r="H850" s="13">
        <f>Orders[[#This Row],[DeliveryDate]]-Orders[[#This Row],[OrderDate]]</f>
        <v>21</v>
      </c>
      <c r="I850" t="s">
        <v>3</v>
      </c>
      <c r="J850" t="str">
        <f>_xlfn.XLOOKUP(Orders[[#This Row],[_SalesRepID]],'Sales team'!A:A,'Sales team'!B:B)</f>
        <v>Todd Roberts</v>
      </c>
      <c r="K850">
        <v>13</v>
      </c>
      <c r="L850">
        <v>28</v>
      </c>
      <c r="M850">
        <v>86</v>
      </c>
      <c r="N850" t="str">
        <f>_xlfn.XLOOKUP(Orders[[#This Row],[_ProductID]],Products!A:A,Products!C:C)</f>
        <v>Kitchen &amp; Dining</v>
      </c>
      <c r="O850">
        <v>1</v>
      </c>
      <c r="P850">
        <v>0.05</v>
      </c>
      <c r="Q850" s="2">
        <v>2010</v>
      </c>
      <c r="R850" s="2">
        <v>964.8</v>
      </c>
      <c r="S850" s="2">
        <v>5728.5</v>
      </c>
      <c r="T850" s="2">
        <v>2834.1000000000004</v>
      </c>
    </row>
    <row r="851" spans="1:20" x14ac:dyDescent="0.25">
      <c r="A851" t="s">
        <v>7152</v>
      </c>
      <c r="B851" t="s">
        <v>1</v>
      </c>
      <c r="C851" t="s">
        <v>15</v>
      </c>
      <c r="D851" s="1">
        <v>44000</v>
      </c>
      <c r="E851" s="1">
        <v>44096</v>
      </c>
      <c r="F851" s="1">
        <v>44108</v>
      </c>
      <c r="G851" s="1">
        <v>44104</v>
      </c>
      <c r="H851" s="13">
        <f>Orders[[#This Row],[DeliveryDate]]-Orders[[#This Row],[OrderDate]]</f>
        <v>8</v>
      </c>
      <c r="I851" t="s">
        <v>3</v>
      </c>
      <c r="J851" t="str">
        <f>_xlfn.XLOOKUP(Orders[[#This Row],[_SalesRepID]],'Sales team'!A:A,'Sales team'!B:B)</f>
        <v>Chris Armstrong</v>
      </c>
      <c r="K851">
        <v>4</v>
      </c>
      <c r="L851">
        <v>39</v>
      </c>
      <c r="M851">
        <v>14</v>
      </c>
      <c r="N851" t="str">
        <f>_xlfn.XLOOKUP(Orders[[#This Row],[_ProductID]],Products!A:A,Products!C:C)</f>
        <v>Home décor</v>
      </c>
      <c r="O851">
        <v>27</v>
      </c>
      <c r="P851">
        <v>0.15</v>
      </c>
      <c r="Q851" s="2">
        <v>1239.5</v>
      </c>
      <c r="R851" s="2">
        <v>805.67500000000007</v>
      </c>
      <c r="S851" s="2">
        <v>1053.575</v>
      </c>
      <c r="T851" s="2">
        <v>247.89999999999998</v>
      </c>
    </row>
    <row r="852" spans="1:20" x14ac:dyDescent="0.25">
      <c r="A852" t="s">
        <v>7153</v>
      </c>
      <c r="B852" t="s">
        <v>8</v>
      </c>
      <c r="C852" t="s">
        <v>15</v>
      </c>
      <c r="D852" s="1">
        <v>44000</v>
      </c>
      <c r="E852" s="1">
        <v>44096</v>
      </c>
      <c r="F852" s="1">
        <v>44099</v>
      </c>
      <c r="G852" s="1">
        <v>44105</v>
      </c>
      <c r="H852" s="13">
        <f>Orders[[#This Row],[DeliveryDate]]-Orders[[#This Row],[OrderDate]]</f>
        <v>9</v>
      </c>
      <c r="I852" t="s">
        <v>3</v>
      </c>
      <c r="J852" t="str">
        <f>_xlfn.XLOOKUP(Orders[[#This Row],[_SalesRepID]],'Sales team'!A:A,'Sales team'!B:B)</f>
        <v>Joe Price</v>
      </c>
      <c r="K852">
        <v>22</v>
      </c>
      <c r="L852">
        <v>43</v>
      </c>
      <c r="M852">
        <v>27</v>
      </c>
      <c r="N852" t="str">
        <f>_xlfn.XLOOKUP(Orders[[#This Row],[_ProductID]],Products!A:A,Products!C:C)</f>
        <v>Home décor</v>
      </c>
      <c r="O852">
        <v>31</v>
      </c>
      <c r="P852">
        <v>0.15</v>
      </c>
      <c r="Q852" s="2">
        <v>2546</v>
      </c>
      <c r="R852" s="2">
        <v>1654.9</v>
      </c>
      <c r="S852" s="2">
        <v>4328.2</v>
      </c>
      <c r="T852" s="2">
        <v>1018.3999999999996</v>
      </c>
    </row>
    <row r="853" spans="1:20" x14ac:dyDescent="0.25">
      <c r="A853" t="s">
        <v>7154</v>
      </c>
      <c r="B853" t="s">
        <v>10</v>
      </c>
      <c r="C853" t="s">
        <v>15</v>
      </c>
      <c r="D853" s="1">
        <v>44000</v>
      </c>
      <c r="E853" s="1">
        <v>44096</v>
      </c>
      <c r="F853" s="1">
        <v>44103</v>
      </c>
      <c r="G853" s="1">
        <v>44105</v>
      </c>
      <c r="H853" s="13">
        <f>Orders[[#This Row],[DeliveryDate]]-Orders[[#This Row],[OrderDate]]</f>
        <v>9</v>
      </c>
      <c r="I853" t="s">
        <v>3</v>
      </c>
      <c r="J853" t="str">
        <f>_xlfn.XLOOKUP(Orders[[#This Row],[_SalesRepID]],'Sales team'!A:A,'Sales team'!B:B)</f>
        <v>Carlos Miller</v>
      </c>
      <c r="K853">
        <v>28</v>
      </c>
      <c r="L853">
        <v>18</v>
      </c>
      <c r="M853">
        <v>23</v>
      </c>
      <c r="N853" t="str">
        <f>_xlfn.XLOOKUP(Orders[[#This Row],[_ProductID]],Products!A:A,Products!C:C)</f>
        <v>Home décor</v>
      </c>
      <c r="O853">
        <v>36</v>
      </c>
      <c r="P853">
        <v>0.05</v>
      </c>
      <c r="Q853" s="2">
        <v>1862.6000000000001</v>
      </c>
      <c r="R853" s="2">
        <v>745.04000000000008</v>
      </c>
      <c r="S853" s="2">
        <v>10616.82</v>
      </c>
      <c r="T853" s="2">
        <v>6146.579999999999</v>
      </c>
    </row>
    <row r="854" spans="1:20" x14ac:dyDescent="0.25">
      <c r="A854" t="s">
        <v>7155</v>
      </c>
      <c r="B854" t="s">
        <v>1</v>
      </c>
      <c r="C854" t="s">
        <v>6</v>
      </c>
      <c r="D854" s="1">
        <v>44000</v>
      </c>
      <c r="E854" s="1">
        <v>44096</v>
      </c>
      <c r="F854" s="1">
        <v>44099</v>
      </c>
      <c r="G854" s="1">
        <v>44116</v>
      </c>
      <c r="H854" s="13">
        <f>Orders[[#This Row],[DeliveryDate]]-Orders[[#This Row],[OrderDate]]</f>
        <v>20</v>
      </c>
      <c r="I854" t="s">
        <v>3</v>
      </c>
      <c r="J854" t="str">
        <f>_xlfn.XLOOKUP(Orders[[#This Row],[_SalesRepID]],'Sales team'!A:A,'Sales team'!B:B)</f>
        <v>Joshua Ryan</v>
      </c>
      <c r="K854">
        <v>9</v>
      </c>
      <c r="L854">
        <v>47</v>
      </c>
      <c r="M854">
        <v>180</v>
      </c>
      <c r="N854" t="str">
        <f>_xlfn.XLOOKUP(Orders[[#This Row],[_ProductID]],Products!A:A,Products!C:C)</f>
        <v>Outdoor</v>
      </c>
      <c r="O854">
        <v>18</v>
      </c>
      <c r="P854">
        <v>0.15</v>
      </c>
      <c r="Q854" s="2">
        <v>2546</v>
      </c>
      <c r="R854" s="2">
        <v>1196.6199999999999</v>
      </c>
      <c r="S854" s="2">
        <v>12984.6</v>
      </c>
      <c r="T854" s="2">
        <v>5804.880000000001</v>
      </c>
    </row>
    <row r="855" spans="1:20" x14ac:dyDescent="0.25">
      <c r="A855" t="s">
        <v>7156</v>
      </c>
      <c r="B855" t="s">
        <v>1</v>
      </c>
      <c r="C855" t="s">
        <v>25</v>
      </c>
      <c r="D855" s="1">
        <v>44000</v>
      </c>
      <c r="E855" s="1">
        <v>44096</v>
      </c>
      <c r="F855" s="1">
        <v>44115</v>
      </c>
      <c r="G855" s="1">
        <v>44112</v>
      </c>
      <c r="H855" s="13">
        <f>Orders[[#This Row],[DeliveryDate]]-Orders[[#This Row],[OrderDate]]</f>
        <v>16</v>
      </c>
      <c r="I855" t="s">
        <v>3</v>
      </c>
      <c r="J855" t="str">
        <f>_xlfn.XLOOKUP(Orders[[#This Row],[_SalesRepID]],'Sales team'!A:A,'Sales team'!B:B)</f>
        <v>Joshua Bennett</v>
      </c>
      <c r="K855">
        <v>6</v>
      </c>
      <c r="L855">
        <v>22</v>
      </c>
      <c r="M855">
        <v>351</v>
      </c>
      <c r="N855" t="str">
        <f>_xlfn.XLOOKUP(Orders[[#This Row],[_ProductID]],Products!A:A,Products!C:C)</f>
        <v>Home décor</v>
      </c>
      <c r="O855">
        <v>43</v>
      </c>
      <c r="P855">
        <v>7.4999999999999997E-2</v>
      </c>
      <c r="Q855" s="2">
        <v>221.1</v>
      </c>
      <c r="R855" s="2">
        <v>119.39400000000001</v>
      </c>
      <c r="S855" s="2">
        <v>1227.105</v>
      </c>
      <c r="T855" s="2">
        <v>510.74099999999999</v>
      </c>
    </row>
    <row r="856" spans="1:20" x14ac:dyDescent="0.25">
      <c r="A856" t="s">
        <v>7157</v>
      </c>
      <c r="B856" t="s">
        <v>10</v>
      </c>
      <c r="C856" t="s">
        <v>6</v>
      </c>
      <c r="D856" s="1">
        <v>44000</v>
      </c>
      <c r="E856" s="1">
        <v>44096</v>
      </c>
      <c r="F856" s="1">
        <v>44120</v>
      </c>
      <c r="G856" s="1">
        <v>44117</v>
      </c>
      <c r="H856" s="13">
        <f>Orders[[#This Row],[DeliveryDate]]-Orders[[#This Row],[OrderDate]]</f>
        <v>21</v>
      </c>
      <c r="I856" t="s">
        <v>3</v>
      </c>
      <c r="J856" t="str">
        <f>_xlfn.XLOOKUP(Orders[[#This Row],[_SalesRepID]],'Sales team'!A:A,'Sales team'!B:B)</f>
        <v>Carlos Miller</v>
      </c>
      <c r="K856">
        <v>28</v>
      </c>
      <c r="L856">
        <v>44</v>
      </c>
      <c r="M856">
        <v>182</v>
      </c>
      <c r="N856" t="str">
        <f>_xlfn.XLOOKUP(Orders[[#This Row],[_ProductID]],Products!A:A,Products!C:C)</f>
        <v>Home décor</v>
      </c>
      <c r="O856">
        <v>27</v>
      </c>
      <c r="P856">
        <v>0.05</v>
      </c>
      <c r="Q856" s="2">
        <v>3852.5</v>
      </c>
      <c r="R856" s="2">
        <v>2195.9249999999997</v>
      </c>
      <c r="S856" s="2">
        <v>18299.375</v>
      </c>
      <c r="T856" s="2">
        <v>7319.7500000000018</v>
      </c>
    </row>
    <row r="857" spans="1:20" x14ac:dyDescent="0.25">
      <c r="A857" t="s">
        <v>7131</v>
      </c>
      <c r="B857" t="s">
        <v>1</v>
      </c>
      <c r="C857" t="s">
        <v>15</v>
      </c>
      <c r="D857" s="1">
        <v>44000</v>
      </c>
      <c r="E857" s="1">
        <v>44095</v>
      </c>
      <c r="F857" s="1">
        <v>44123</v>
      </c>
      <c r="G857" s="1">
        <v>44098</v>
      </c>
      <c r="H857" s="13">
        <f>Orders[[#This Row],[DeliveryDate]]-Orders[[#This Row],[OrderDate]]</f>
        <v>3</v>
      </c>
      <c r="I857" t="s">
        <v>3</v>
      </c>
      <c r="J857" t="str">
        <f>_xlfn.XLOOKUP(Orders[[#This Row],[_SalesRepID]],'Sales team'!A:A,'Sales team'!B:B)</f>
        <v>Joshua Bennett</v>
      </c>
      <c r="K857">
        <v>6</v>
      </c>
      <c r="L857">
        <v>14</v>
      </c>
      <c r="M857">
        <v>30</v>
      </c>
      <c r="N857" t="str">
        <f>_xlfn.XLOOKUP(Orders[[#This Row],[_ProductID]],Products!A:A,Products!C:C)</f>
        <v>Home décor</v>
      </c>
      <c r="O857">
        <v>46</v>
      </c>
      <c r="P857">
        <v>0.2</v>
      </c>
      <c r="Q857" s="2">
        <v>2304.8000000000002</v>
      </c>
      <c r="R857" s="2">
        <v>1129.3520000000001</v>
      </c>
      <c r="S857" s="2">
        <v>3687.6800000000003</v>
      </c>
      <c r="T857" s="2">
        <v>1428.9760000000001</v>
      </c>
    </row>
    <row r="858" spans="1:20" x14ac:dyDescent="0.25">
      <c r="A858" t="s">
        <v>7132</v>
      </c>
      <c r="B858" t="s">
        <v>1</v>
      </c>
      <c r="C858" t="s">
        <v>25</v>
      </c>
      <c r="D858" s="1">
        <v>44000</v>
      </c>
      <c r="E858" s="1">
        <v>44095</v>
      </c>
      <c r="F858" s="1">
        <v>44107</v>
      </c>
      <c r="G858" s="1">
        <v>44127</v>
      </c>
      <c r="H858" s="13">
        <f>Orders[[#This Row],[DeliveryDate]]-Orders[[#This Row],[OrderDate]]</f>
        <v>32</v>
      </c>
      <c r="I858" t="s">
        <v>3</v>
      </c>
      <c r="J858" t="str">
        <f>_xlfn.XLOOKUP(Orders[[#This Row],[_SalesRepID]],'Sales team'!A:A,'Sales team'!B:B)</f>
        <v>Jerry Green</v>
      </c>
      <c r="K858">
        <v>3</v>
      </c>
      <c r="L858">
        <v>47</v>
      </c>
      <c r="M858">
        <v>333</v>
      </c>
      <c r="N858" t="str">
        <f>_xlfn.XLOOKUP(Orders[[#This Row],[_ProductID]],Products!A:A,Products!C:C)</f>
        <v>Furniture</v>
      </c>
      <c r="O858">
        <v>12</v>
      </c>
      <c r="P858">
        <v>0.05</v>
      </c>
      <c r="Q858" s="2">
        <v>1139</v>
      </c>
      <c r="R858" s="2">
        <v>546.72</v>
      </c>
      <c r="S858" s="2">
        <v>3246.1499999999996</v>
      </c>
      <c r="T858" s="2">
        <v>1605.9899999999996</v>
      </c>
    </row>
    <row r="859" spans="1:20" x14ac:dyDescent="0.25">
      <c r="A859" t="s">
        <v>7133</v>
      </c>
      <c r="B859" t="s">
        <v>1</v>
      </c>
      <c r="C859" t="s">
        <v>25</v>
      </c>
      <c r="D859" s="1">
        <v>44000</v>
      </c>
      <c r="E859" s="1">
        <v>44095</v>
      </c>
      <c r="F859" s="1">
        <v>44111</v>
      </c>
      <c r="G859" s="1">
        <v>44116</v>
      </c>
      <c r="H859" s="13">
        <f>Orders[[#This Row],[DeliveryDate]]-Orders[[#This Row],[OrderDate]]</f>
        <v>21</v>
      </c>
      <c r="I859" t="s">
        <v>3</v>
      </c>
      <c r="J859" t="str">
        <f>_xlfn.XLOOKUP(Orders[[#This Row],[_SalesRepID]],'Sales team'!A:A,'Sales team'!B:B)</f>
        <v>George Lewis</v>
      </c>
      <c r="K859">
        <v>8</v>
      </c>
      <c r="L859">
        <v>18</v>
      </c>
      <c r="M859">
        <v>352</v>
      </c>
      <c r="N859" t="str">
        <f>_xlfn.XLOOKUP(Orders[[#This Row],[_ProductID]],Products!A:A,Products!C:C)</f>
        <v>Home décor</v>
      </c>
      <c r="O859">
        <v>29</v>
      </c>
      <c r="P859">
        <v>7.4999999999999997E-2</v>
      </c>
      <c r="Q859" s="2">
        <v>2539.3000000000002</v>
      </c>
      <c r="R859" s="2">
        <v>1472.7940000000001</v>
      </c>
      <c r="S859" s="2">
        <v>2348.8525000000004</v>
      </c>
      <c r="T859" s="2">
        <v>876.05850000000032</v>
      </c>
    </row>
    <row r="860" spans="1:20" x14ac:dyDescent="0.25">
      <c r="A860" t="s">
        <v>7134</v>
      </c>
      <c r="B860" t="s">
        <v>1</v>
      </c>
      <c r="C860" t="s">
        <v>2</v>
      </c>
      <c r="D860" s="1">
        <v>44000</v>
      </c>
      <c r="E860" s="1">
        <v>44095</v>
      </c>
      <c r="F860" s="1">
        <v>44099</v>
      </c>
      <c r="G860" s="1">
        <v>44106</v>
      </c>
      <c r="H860" s="13">
        <f>Orders[[#This Row],[DeliveryDate]]-Orders[[#This Row],[OrderDate]]</f>
        <v>11</v>
      </c>
      <c r="I860" t="s">
        <v>3</v>
      </c>
      <c r="J860" t="str">
        <f>_xlfn.XLOOKUP(Orders[[#This Row],[_SalesRepID]],'Sales team'!A:A,'Sales team'!B:B)</f>
        <v>George Lewis</v>
      </c>
      <c r="K860">
        <v>8</v>
      </c>
      <c r="L860">
        <v>42</v>
      </c>
      <c r="M860">
        <v>245</v>
      </c>
      <c r="N860" t="str">
        <f>_xlfn.XLOOKUP(Orders[[#This Row],[_ProductID]],Products!A:A,Products!C:C)</f>
        <v>Home décor</v>
      </c>
      <c r="O860">
        <v>31</v>
      </c>
      <c r="P860">
        <v>0.1</v>
      </c>
      <c r="Q860" s="2">
        <v>2472.3000000000002</v>
      </c>
      <c r="R860" s="2">
        <v>1013.643</v>
      </c>
      <c r="S860" s="2">
        <v>4450.1400000000003</v>
      </c>
      <c r="T860" s="2">
        <v>2422.8540000000003</v>
      </c>
    </row>
    <row r="861" spans="1:20" x14ac:dyDescent="0.25">
      <c r="A861" t="s">
        <v>7135</v>
      </c>
      <c r="B861" t="s">
        <v>10</v>
      </c>
      <c r="C861" t="s">
        <v>2</v>
      </c>
      <c r="D861" s="1">
        <v>44000</v>
      </c>
      <c r="E861" s="1">
        <v>44095</v>
      </c>
      <c r="F861" s="1">
        <v>44116</v>
      </c>
      <c r="G861" s="1">
        <v>44117</v>
      </c>
      <c r="H861" s="13">
        <f>Orders[[#This Row],[DeliveryDate]]-Orders[[#This Row],[OrderDate]]</f>
        <v>22</v>
      </c>
      <c r="I861" t="s">
        <v>3</v>
      </c>
      <c r="J861" t="str">
        <f>_xlfn.XLOOKUP(Orders[[#This Row],[_SalesRepID]],'Sales team'!A:A,'Sales team'!B:B)</f>
        <v>Carlos Miller</v>
      </c>
      <c r="K861">
        <v>28</v>
      </c>
      <c r="L861">
        <v>14</v>
      </c>
      <c r="M861">
        <v>237</v>
      </c>
      <c r="N861" t="str">
        <f>_xlfn.XLOOKUP(Orders[[#This Row],[_ProductID]],Products!A:A,Products!C:C)</f>
        <v>Furniture</v>
      </c>
      <c r="O861">
        <v>5</v>
      </c>
      <c r="P861">
        <v>7.4999999999999997E-2</v>
      </c>
      <c r="Q861" s="2">
        <v>1695.1000000000001</v>
      </c>
      <c r="R861" s="2">
        <v>830.59900000000005</v>
      </c>
      <c r="S861" s="2">
        <v>7839.8375000000005</v>
      </c>
      <c r="T861" s="2">
        <v>3686.8425000000007</v>
      </c>
    </row>
    <row r="862" spans="1:20" x14ac:dyDescent="0.25">
      <c r="A862" t="s">
        <v>7136</v>
      </c>
      <c r="B862" t="s">
        <v>5</v>
      </c>
      <c r="C862" t="s">
        <v>6</v>
      </c>
      <c r="D862" s="1">
        <v>44000</v>
      </c>
      <c r="E862" s="1">
        <v>44095</v>
      </c>
      <c r="F862" s="1">
        <v>44122</v>
      </c>
      <c r="G862" s="1">
        <v>44113</v>
      </c>
      <c r="H862" s="13">
        <f>Orders[[#This Row],[DeliveryDate]]-Orders[[#This Row],[OrderDate]]</f>
        <v>18</v>
      </c>
      <c r="I862" t="s">
        <v>3</v>
      </c>
      <c r="J862" t="str">
        <f>_xlfn.XLOOKUP(Orders[[#This Row],[_SalesRepID]],'Sales team'!A:A,'Sales team'!B:B)</f>
        <v>Todd Roberts</v>
      </c>
      <c r="K862">
        <v>13</v>
      </c>
      <c r="L862">
        <v>35</v>
      </c>
      <c r="M862">
        <v>120</v>
      </c>
      <c r="N862" t="str">
        <f>_xlfn.XLOOKUP(Orders[[#This Row],[_ProductID]],Products!A:A,Products!C:C)</f>
        <v>Home décor</v>
      </c>
      <c r="O862">
        <v>11</v>
      </c>
      <c r="P862">
        <v>0.1</v>
      </c>
      <c r="Q862" s="2">
        <v>1092.1000000000001</v>
      </c>
      <c r="R862" s="2">
        <v>797.23300000000006</v>
      </c>
      <c r="S862" s="2">
        <v>3931.5600000000004</v>
      </c>
      <c r="T862" s="2">
        <v>742.62800000000016</v>
      </c>
    </row>
    <row r="863" spans="1:20" x14ac:dyDescent="0.25">
      <c r="A863" t="s">
        <v>7137</v>
      </c>
      <c r="B863" t="s">
        <v>1</v>
      </c>
      <c r="C863" t="s">
        <v>2</v>
      </c>
      <c r="D863" s="1">
        <v>44000</v>
      </c>
      <c r="E863" s="1">
        <v>44095</v>
      </c>
      <c r="F863" s="1">
        <v>44119</v>
      </c>
      <c r="G863" s="1">
        <v>44104</v>
      </c>
      <c r="H863" s="13">
        <f>Orders[[#This Row],[DeliveryDate]]-Orders[[#This Row],[OrderDate]]</f>
        <v>9</v>
      </c>
      <c r="I863" t="s">
        <v>3</v>
      </c>
      <c r="J863" t="str">
        <f>_xlfn.XLOOKUP(Orders[[#This Row],[_SalesRepID]],'Sales team'!A:A,'Sales team'!B:B)</f>
        <v>Chris Armstrong</v>
      </c>
      <c r="K863">
        <v>4</v>
      </c>
      <c r="L863">
        <v>50</v>
      </c>
      <c r="M863">
        <v>229</v>
      </c>
      <c r="N863" t="str">
        <f>_xlfn.XLOOKUP(Orders[[#This Row],[_ProductID]],Products!A:A,Products!C:C)</f>
        <v>Home décor</v>
      </c>
      <c r="O863">
        <v>36</v>
      </c>
      <c r="P863">
        <v>0.15</v>
      </c>
      <c r="Q863" s="2">
        <v>1721.9</v>
      </c>
      <c r="R863" s="2">
        <v>1050.3589999999999</v>
      </c>
      <c r="S863" s="2">
        <v>4390.8450000000003</v>
      </c>
      <c r="T863" s="2">
        <v>1239.7680000000005</v>
      </c>
    </row>
    <row r="864" spans="1:20" x14ac:dyDescent="0.25">
      <c r="A864" t="s">
        <v>7138</v>
      </c>
      <c r="B864" t="s">
        <v>1</v>
      </c>
      <c r="C864" t="s">
        <v>15</v>
      </c>
      <c r="D864" s="1">
        <v>44000</v>
      </c>
      <c r="E864" s="1">
        <v>44095</v>
      </c>
      <c r="F864" s="1">
        <v>44122</v>
      </c>
      <c r="G864" s="1">
        <v>44117</v>
      </c>
      <c r="H864" s="13">
        <f>Orders[[#This Row],[DeliveryDate]]-Orders[[#This Row],[OrderDate]]</f>
        <v>22</v>
      </c>
      <c r="I864" t="s">
        <v>3</v>
      </c>
      <c r="J864" t="str">
        <f>_xlfn.XLOOKUP(Orders[[#This Row],[_SalesRepID]],'Sales team'!A:A,'Sales team'!B:B)</f>
        <v>Keith Griffin</v>
      </c>
      <c r="K864">
        <v>2</v>
      </c>
      <c r="L864">
        <v>20</v>
      </c>
      <c r="M864">
        <v>55</v>
      </c>
      <c r="N864" t="str">
        <f>_xlfn.XLOOKUP(Orders[[#This Row],[_ProductID]],Products!A:A,Products!C:C)</f>
        <v>Kitchen &amp; Dining</v>
      </c>
      <c r="O864">
        <v>7</v>
      </c>
      <c r="P864">
        <v>7.4999999999999997E-2</v>
      </c>
      <c r="Q864" s="2">
        <v>1051.9000000000001</v>
      </c>
      <c r="R864" s="2">
        <v>873.077</v>
      </c>
      <c r="S864" s="2">
        <v>6811.0525000000016</v>
      </c>
      <c r="T864" s="2">
        <v>699.51350000000184</v>
      </c>
    </row>
    <row r="865" spans="1:20" x14ac:dyDescent="0.25">
      <c r="A865" t="s">
        <v>7139</v>
      </c>
      <c r="B865" t="s">
        <v>10</v>
      </c>
      <c r="C865" t="s">
        <v>15</v>
      </c>
      <c r="D865" s="1">
        <v>44000</v>
      </c>
      <c r="E865" s="1">
        <v>44095</v>
      </c>
      <c r="F865" s="1">
        <v>44107</v>
      </c>
      <c r="G865" s="1">
        <v>44112</v>
      </c>
      <c r="H865" s="13">
        <f>Orders[[#This Row],[DeliveryDate]]-Orders[[#This Row],[OrderDate]]</f>
        <v>17</v>
      </c>
      <c r="I865" t="s">
        <v>3</v>
      </c>
      <c r="J865" t="str">
        <f>_xlfn.XLOOKUP(Orders[[#This Row],[_SalesRepID]],'Sales team'!A:A,'Sales team'!B:B)</f>
        <v>Donald Reynolds</v>
      </c>
      <c r="K865">
        <v>26</v>
      </c>
      <c r="L865">
        <v>21</v>
      </c>
      <c r="M865">
        <v>7</v>
      </c>
      <c r="N865" t="str">
        <f>_xlfn.XLOOKUP(Orders[[#This Row],[_ProductID]],Products!A:A,Products!C:C)</f>
        <v>Kitchen &amp; Dining</v>
      </c>
      <c r="O865">
        <v>4</v>
      </c>
      <c r="P865">
        <v>0.2</v>
      </c>
      <c r="Q865" s="2">
        <v>3879.3</v>
      </c>
      <c r="R865" s="2">
        <v>2094.8220000000001</v>
      </c>
      <c r="S865" s="2">
        <v>6206.880000000001</v>
      </c>
      <c r="T865" s="2">
        <v>2017.2360000000008</v>
      </c>
    </row>
    <row r="866" spans="1:20" x14ac:dyDescent="0.25">
      <c r="A866" t="s">
        <v>7140</v>
      </c>
      <c r="B866" t="s">
        <v>1</v>
      </c>
      <c r="C866" t="s">
        <v>15</v>
      </c>
      <c r="D866" s="1">
        <v>44000</v>
      </c>
      <c r="E866" s="1">
        <v>44095</v>
      </c>
      <c r="F866" s="1">
        <v>44107</v>
      </c>
      <c r="G866" s="1">
        <v>44106</v>
      </c>
      <c r="H866" s="13">
        <f>Orders[[#This Row],[DeliveryDate]]-Orders[[#This Row],[OrderDate]]</f>
        <v>11</v>
      </c>
      <c r="I866" t="s">
        <v>3</v>
      </c>
      <c r="J866" t="str">
        <f>_xlfn.XLOOKUP(Orders[[#This Row],[_SalesRepID]],'Sales team'!A:A,'Sales team'!B:B)</f>
        <v>Jerry Green</v>
      </c>
      <c r="K866">
        <v>3</v>
      </c>
      <c r="L866">
        <v>50</v>
      </c>
      <c r="M866">
        <v>4</v>
      </c>
      <c r="N866" t="str">
        <f>_xlfn.XLOOKUP(Orders[[#This Row],[_ProductID]],Products!A:A,Products!C:C)</f>
        <v>Kitchen &amp; Dining</v>
      </c>
      <c r="O866">
        <v>8</v>
      </c>
      <c r="P866">
        <v>7.4999999999999997E-2</v>
      </c>
      <c r="Q866" s="2">
        <v>3899.4</v>
      </c>
      <c r="R866" s="2">
        <v>3275.4960000000001</v>
      </c>
      <c r="S866" s="2">
        <v>18034.725000000002</v>
      </c>
      <c r="T866" s="2">
        <v>1657.2450000000026</v>
      </c>
    </row>
    <row r="867" spans="1:20" x14ac:dyDescent="0.25">
      <c r="A867" t="s">
        <v>7141</v>
      </c>
      <c r="B867" t="s">
        <v>1</v>
      </c>
      <c r="C867" t="s">
        <v>6</v>
      </c>
      <c r="D867" s="1">
        <v>44000</v>
      </c>
      <c r="E867" s="1">
        <v>44095</v>
      </c>
      <c r="F867" s="1">
        <v>44110</v>
      </c>
      <c r="G867" s="1">
        <v>44099</v>
      </c>
      <c r="H867" s="13">
        <f>Orders[[#This Row],[DeliveryDate]]-Orders[[#This Row],[OrderDate]]</f>
        <v>4</v>
      </c>
      <c r="I867" t="s">
        <v>3</v>
      </c>
      <c r="J867" t="str">
        <f>_xlfn.XLOOKUP(Orders[[#This Row],[_SalesRepID]],'Sales team'!A:A,'Sales team'!B:B)</f>
        <v>Shawn Cook</v>
      </c>
      <c r="K867">
        <v>7</v>
      </c>
      <c r="L867">
        <v>4</v>
      </c>
      <c r="M867">
        <v>155</v>
      </c>
      <c r="N867" t="str">
        <f>_xlfn.XLOOKUP(Orders[[#This Row],[_ProductID]],Products!A:A,Products!C:C)</f>
        <v>Home décor</v>
      </c>
      <c r="O867">
        <v>30</v>
      </c>
      <c r="P867">
        <v>0.05</v>
      </c>
      <c r="Q867" s="2">
        <v>5735.2</v>
      </c>
      <c r="R867" s="2">
        <v>2580.84</v>
      </c>
      <c r="S867" s="2">
        <v>5448.44</v>
      </c>
      <c r="T867" s="2">
        <v>2867.5999999999995</v>
      </c>
    </row>
    <row r="868" spans="1:20" x14ac:dyDescent="0.25">
      <c r="A868" t="s">
        <v>7142</v>
      </c>
      <c r="B868" t="s">
        <v>8</v>
      </c>
      <c r="C868" t="s">
        <v>6</v>
      </c>
      <c r="D868" s="1">
        <v>44000</v>
      </c>
      <c r="E868" s="1">
        <v>44095</v>
      </c>
      <c r="F868" s="1">
        <v>44123</v>
      </c>
      <c r="G868" s="1">
        <v>44113</v>
      </c>
      <c r="H868" s="13">
        <f>Orders[[#This Row],[DeliveryDate]]-Orders[[#This Row],[OrderDate]]</f>
        <v>18</v>
      </c>
      <c r="I868" t="s">
        <v>3</v>
      </c>
      <c r="J868" t="str">
        <f>_xlfn.XLOOKUP(Orders[[#This Row],[_SalesRepID]],'Sales team'!A:A,'Sales team'!B:B)</f>
        <v>Patrick Graham</v>
      </c>
      <c r="K868">
        <v>25</v>
      </c>
      <c r="L868">
        <v>18</v>
      </c>
      <c r="M868">
        <v>168</v>
      </c>
      <c r="N868" t="str">
        <f>_xlfn.XLOOKUP(Orders[[#This Row],[_ProductID]],Products!A:A,Products!C:C)</f>
        <v>Home décor</v>
      </c>
      <c r="O868">
        <v>41</v>
      </c>
      <c r="P868">
        <v>0.2</v>
      </c>
      <c r="Q868" s="2">
        <v>3537.6</v>
      </c>
      <c r="R868" s="2">
        <v>1627.296</v>
      </c>
      <c r="S868" s="2">
        <v>22640.639999999999</v>
      </c>
      <c r="T868" s="2">
        <v>9622.271999999999</v>
      </c>
    </row>
    <row r="869" spans="1:20" x14ac:dyDescent="0.25">
      <c r="A869" t="s">
        <v>7143</v>
      </c>
      <c r="B869" t="s">
        <v>1</v>
      </c>
      <c r="C869" t="s">
        <v>6</v>
      </c>
      <c r="D869" s="1">
        <v>44000</v>
      </c>
      <c r="E869" s="1">
        <v>44095</v>
      </c>
      <c r="F869" s="1">
        <v>44117</v>
      </c>
      <c r="G869" s="1">
        <v>44102</v>
      </c>
      <c r="H869" s="13">
        <f>Orders[[#This Row],[DeliveryDate]]-Orders[[#This Row],[OrderDate]]</f>
        <v>7</v>
      </c>
      <c r="I869" t="s">
        <v>3</v>
      </c>
      <c r="J869" t="str">
        <f>_xlfn.XLOOKUP(Orders[[#This Row],[_SalesRepID]],'Sales team'!A:A,'Sales team'!B:B)</f>
        <v>Jonathan Hawkins</v>
      </c>
      <c r="K869">
        <v>10</v>
      </c>
      <c r="L869">
        <v>8</v>
      </c>
      <c r="M869">
        <v>90</v>
      </c>
      <c r="N869" t="str">
        <f>_xlfn.XLOOKUP(Orders[[#This Row],[_ProductID]],Products!A:A,Products!C:C)</f>
        <v>Outdoor</v>
      </c>
      <c r="O869">
        <v>9</v>
      </c>
      <c r="P869">
        <v>7.4999999999999997E-2</v>
      </c>
      <c r="Q869" s="2">
        <v>1132.3</v>
      </c>
      <c r="R869" s="2">
        <v>724.67200000000003</v>
      </c>
      <c r="S869" s="2">
        <v>4189.51</v>
      </c>
      <c r="T869" s="2">
        <v>1290.8220000000001</v>
      </c>
    </row>
    <row r="870" spans="1:20" x14ac:dyDescent="0.25">
      <c r="A870" t="s">
        <v>7144</v>
      </c>
      <c r="B870" t="s">
        <v>1</v>
      </c>
      <c r="C870" t="s">
        <v>15</v>
      </c>
      <c r="D870" s="1">
        <v>44000</v>
      </c>
      <c r="E870" s="1">
        <v>44095</v>
      </c>
      <c r="F870" s="1">
        <v>44114</v>
      </c>
      <c r="G870" s="1">
        <v>44099</v>
      </c>
      <c r="H870" s="13">
        <f>Orders[[#This Row],[DeliveryDate]]-Orders[[#This Row],[OrderDate]]</f>
        <v>4</v>
      </c>
      <c r="I870" t="s">
        <v>3</v>
      </c>
      <c r="J870" t="str">
        <f>_xlfn.XLOOKUP(Orders[[#This Row],[_SalesRepID]],'Sales team'!A:A,'Sales team'!B:B)</f>
        <v>Joshua Little</v>
      </c>
      <c r="K870">
        <v>11</v>
      </c>
      <c r="L870">
        <v>15</v>
      </c>
      <c r="M870">
        <v>50</v>
      </c>
      <c r="N870" t="str">
        <f>_xlfn.XLOOKUP(Orders[[#This Row],[_ProductID]],Products!A:A,Products!C:C)</f>
        <v>Home décor</v>
      </c>
      <c r="O870">
        <v>14</v>
      </c>
      <c r="P870">
        <v>0.1</v>
      </c>
      <c r="Q870" s="2">
        <v>3825.7000000000003</v>
      </c>
      <c r="R870" s="2">
        <v>1759.8220000000001</v>
      </c>
      <c r="S870" s="2">
        <v>10329.390000000001</v>
      </c>
      <c r="T870" s="2">
        <v>5049.9240000000009</v>
      </c>
    </row>
    <row r="871" spans="1:20" x14ac:dyDescent="0.25">
      <c r="A871" t="s">
        <v>7145</v>
      </c>
      <c r="B871" t="s">
        <v>8</v>
      </c>
      <c r="C871" t="s">
        <v>13</v>
      </c>
      <c r="D871" s="1">
        <v>44000</v>
      </c>
      <c r="E871" s="1">
        <v>44095</v>
      </c>
      <c r="F871" s="1">
        <v>44115</v>
      </c>
      <c r="G871" s="1">
        <v>44118</v>
      </c>
      <c r="H871" s="13">
        <f>Orders[[#This Row],[DeliveryDate]]-Orders[[#This Row],[OrderDate]]</f>
        <v>23</v>
      </c>
      <c r="I871" t="s">
        <v>3</v>
      </c>
      <c r="J871" t="str">
        <f>_xlfn.XLOOKUP(Orders[[#This Row],[_SalesRepID]],'Sales team'!A:A,'Sales team'!B:B)</f>
        <v>Joe Price</v>
      </c>
      <c r="K871">
        <v>22</v>
      </c>
      <c r="L871">
        <v>41</v>
      </c>
      <c r="M871">
        <v>324</v>
      </c>
      <c r="N871" t="str">
        <f>_xlfn.XLOOKUP(Orders[[#This Row],[_ProductID]],Products!A:A,Products!C:C)</f>
        <v>Furniture</v>
      </c>
      <c r="O871">
        <v>12</v>
      </c>
      <c r="P871">
        <v>0.4</v>
      </c>
      <c r="Q871" s="2">
        <v>6492.3</v>
      </c>
      <c r="R871" s="2">
        <v>3895.38</v>
      </c>
      <c r="S871" s="2">
        <v>31163.040000000001</v>
      </c>
      <c r="T871" s="2">
        <v>0</v>
      </c>
    </row>
    <row r="872" spans="1:20" x14ac:dyDescent="0.25">
      <c r="A872" t="s">
        <v>7146</v>
      </c>
      <c r="B872" t="s">
        <v>1</v>
      </c>
      <c r="C872" t="s">
        <v>13</v>
      </c>
      <c r="D872" s="1">
        <v>44000</v>
      </c>
      <c r="E872" s="1">
        <v>44095</v>
      </c>
      <c r="F872" s="1">
        <v>44100</v>
      </c>
      <c r="G872" s="1">
        <v>44109</v>
      </c>
      <c r="H872" s="13">
        <f>Orders[[#This Row],[DeliveryDate]]-Orders[[#This Row],[OrderDate]]</f>
        <v>14</v>
      </c>
      <c r="I872" t="s">
        <v>3</v>
      </c>
      <c r="J872" t="str">
        <f>_xlfn.XLOOKUP(Orders[[#This Row],[_SalesRepID]],'Sales team'!A:A,'Sales team'!B:B)</f>
        <v>Stephen Payne</v>
      </c>
      <c r="K872">
        <v>5</v>
      </c>
      <c r="L872">
        <v>23</v>
      </c>
      <c r="M872">
        <v>296</v>
      </c>
      <c r="N872" t="str">
        <f>_xlfn.XLOOKUP(Orders[[#This Row],[_ProductID]],Products!A:A,Products!C:C)</f>
        <v>Home décor</v>
      </c>
      <c r="O872">
        <v>14</v>
      </c>
      <c r="P872">
        <v>0.1</v>
      </c>
      <c r="Q872" s="2">
        <v>998.30000000000007</v>
      </c>
      <c r="R872" s="2">
        <v>808.62300000000016</v>
      </c>
      <c r="S872" s="2">
        <v>1796.94</v>
      </c>
      <c r="T872" s="2">
        <v>179.69399999999973</v>
      </c>
    </row>
    <row r="873" spans="1:20" x14ac:dyDescent="0.25">
      <c r="A873" t="s">
        <v>7120</v>
      </c>
      <c r="B873" t="s">
        <v>1</v>
      </c>
      <c r="C873" t="s">
        <v>25</v>
      </c>
      <c r="D873" s="1">
        <v>44000</v>
      </c>
      <c r="E873" s="1">
        <v>44094</v>
      </c>
      <c r="F873" s="1">
        <v>44111</v>
      </c>
      <c r="G873" s="1">
        <v>44102</v>
      </c>
      <c r="H873" s="13">
        <f>Orders[[#This Row],[DeliveryDate]]-Orders[[#This Row],[OrderDate]]</f>
        <v>8</v>
      </c>
      <c r="I873" t="s">
        <v>3</v>
      </c>
      <c r="J873" t="str">
        <f>_xlfn.XLOOKUP(Orders[[#This Row],[_SalesRepID]],'Sales team'!A:A,'Sales team'!B:B)</f>
        <v>George Lewis</v>
      </c>
      <c r="K873">
        <v>8</v>
      </c>
      <c r="L873">
        <v>45</v>
      </c>
      <c r="M873">
        <v>348</v>
      </c>
      <c r="N873" t="str">
        <f>_xlfn.XLOOKUP(Orders[[#This Row],[_ProductID]],Products!A:A,Products!C:C)</f>
        <v>Home décor</v>
      </c>
      <c r="O873">
        <v>32</v>
      </c>
      <c r="P873">
        <v>0.05</v>
      </c>
      <c r="Q873" s="2">
        <v>2666.6</v>
      </c>
      <c r="R873" s="2">
        <v>1546.6279999999999</v>
      </c>
      <c r="S873" s="2">
        <v>2533.27</v>
      </c>
      <c r="T873" s="2">
        <v>986.64200000000005</v>
      </c>
    </row>
    <row r="874" spans="1:20" x14ac:dyDescent="0.25">
      <c r="A874" t="s">
        <v>7121</v>
      </c>
      <c r="B874" t="s">
        <v>1</v>
      </c>
      <c r="C874" t="s">
        <v>25</v>
      </c>
      <c r="D874" s="1">
        <v>44000</v>
      </c>
      <c r="E874" s="1">
        <v>44094</v>
      </c>
      <c r="F874" s="1">
        <v>44120</v>
      </c>
      <c r="G874" s="1">
        <v>44118</v>
      </c>
      <c r="H874" s="13">
        <f>Orders[[#This Row],[DeliveryDate]]-Orders[[#This Row],[OrderDate]]</f>
        <v>24</v>
      </c>
      <c r="I874" t="s">
        <v>3</v>
      </c>
      <c r="J874" t="str">
        <f>_xlfn.XLOOKUP(Orders[[#This Row],[_SalesRepID]],'Sales team'!A:A,'Sales team'!B:B)</f>
        <v>Keith Griffin</v>
      </c>
      <c r="K874">
        <v>2</v>
      </c>
      <c r="L874">
        <v>28</v>
      </c>
      <c r="M874">
        <v>366</v>
      </c>
      <c r="N874" t="str">
        <f>_xlfn.XLOOKUP(Orders[[#This Row],[_ProductID]],Products!A:A,Products!C:C)</f>
        <v>Kitchen &amp; Dining</v>
      </c>
      <c r="O874">
        <v>4</v>
      </c>
      <c r="P874">
        <v>0.05</v>
      </c>
      <c r="Q874" s="2">
        <v>6291.3</v>
      </c>
      <c r="R874" s="2">
        <v>3774.7799999999997</v>
      </c>
      <c r="S874" s="2">
        <v>11953.47</v>
      </c>
      <c r="T874" s="2">
        <v>4403.91</v>
      </c>
    </row>
    <row r="875" spans="1:20" x14ac:dyDescent="0.25">
      <c r="A875" t="s">
        <v>7122</v>
      </c>
      <c r="B875" t="s">
        <v>1</v>
      </c>
      <c r="C875" t="s">
        <v>6</v>
      </c>
      <c r="D875" s="1">
        <v>44000</v>
      </c>
      <c r="E875" s="1">
        <v>44094</v>
      </c>
      <c r="F875" s="1">
        <v>44120</v>
      </c>
      <c r="G875" s="1">
        <v>44102</v>
      </c>
      <c r="H875" s="13">
        <f>Orders[[#This Row],[DeliveryDate]]-Orders[[#This Row],[OrderDate]]</f>
        <v>8</v>
      </c>
      <c r="I875" t="s">
        <v>3</v>
      </c>
      <c r="J875" t="str">
        <f>_xlfn.XLOOKUP(Orders[[#This Row],[_SalesRepID]],'Sales team'!A:A,'Sales team'!B:B)</f>
        <v>Jerry Green</v>
      </c>
      <c r="K875">
        <v>3</v>
      </c>
      <c r="L875">
        <v>11</v>
      </c>
      <c r="M875">
        <v>121</v>
      </c>
      <c r="N875" t="str">
        <f>_xlfn.XLOOKUP(Orders[[#This Row],[_ProductID]],Products!A:A,Products!C:C)</f>
        <v>Outdoor</v>
      </c>
      <c r="O875">
        <v>9</v>
      </c>
      <c r="P875">
        <v>0.15</v>
      </c>
      <c r="Q875" s="2">
        <v>5708.4000000000005</v>
      </c>
      <c r="R875" s="2">
        <v>2283.36</v>
      </c>
      <c r="S875" s="2">
        <v>24260.7</v>
      </c>
      <c r="T875" s="2">
        <v>12843.9</v>
      </c>
    </row>
    <row r="876" spans="1:20" x14ac:dyDescent="0.25">
      <c r="A876" t="s">
        <v>7123</v>
      </c>
      <c r="B876" t="s">
        <v>1</v>
      </c>
      <c r="C876" t="s">
        <v>2</v>
      </c>
      <c r="D876" s="1">
        <v>44000</v>
      </c>
      <c r="E876" s="1">
        <v>44094</v>
      </c>
      <c r="F876" s="1">
        <v>44107</v>
      </c>
      <c r="G876" s="1">
        <v>44102</v>
      </c>
      <c r="H876" s="13">
        <f>Orders[[#This Row],[DeliveryDate]]-Orders[[#This Row],[OrderDate]]</f>
        <v>8</v>
      </c>
      <c r="I876" t="s">
        <v>3</v>
      </c>
      <c r="J876" t="str">
        <f>_xlfn.XLOOKUP(Orders[[#This Row],[_SalesRepID]],'Sales team'!A:A,'Sales team'!B:B)</f>
        <v>Chris Armstrong</v>
      </c>
      <c r="K876">
        <v>4</v>
      </c>
      <c r="L876">
        <v>22</v>
      </c>
      <c r="M876">
        <v>211</v>
      </c>
      <c r="N876" t="str">
        <f>_xlfn.XLOOKUP(Orders[[#This Row],[_ProductID]],Products!A:A,Products!C:C)</f>
        <v>Home décor</v>
      </c>
      <c r="O876">
        <v>43</v>
      </c>
      <c r="P876">
        <v>7.4999999999999997E-2</v>
      </c>
      <c r="Q876" s="2">
        <v>844.2</v>
      </c>
      <c r="R876" s="2">
        <v>379.89000000000004</v>
      </c>
      <c r="S876" s="2">
        <v>3123.5400000000004</v>
      </c>
      <c r="T876" s="2">
        <v>1603.9800000000002</v>
      </c>
    </row>
    <row r="877" spans="1:20" x14ac:dyDescent="0.25">
      <c r="A877" t="s">
        <v>7124</v>
      </c>
      <c r="B877" t="s">
        <v>5</v>
      </c>
      <c r="C877" t="s">
        <v>15</v>
      </c>
      <c r="D877" s="1">
        <v>44000</v>
      </c>
      <c r="E877" s="1">
        <v>44094</v>
      </c>
      <c r="F877" s="1">
        <v>44120</v>
      </c>
      <c r="G877" s="1">
        <v>44103</v>
      </c>
      <c r="H877" s="13">
        <f>Orders[[#This Row],[DeliveryDate]]-Orders[[#This Row],[OrderDate]]</f>
        <v>9</v>
      </c>
      <c r="I877" t="s">
        <v>3</v>
      </c>
      <c r="J877" t="str">
        <f>_xlfn.XLOOKUP(Orders[[#This Row],[_SalesRepID]],'Sales team'!A:A,'Sales team'!B:B)</f>
        <v>Paul Holmes</v>
      </c>
      <c r="K877">
        <v>14</v>
      </c>
      <c r="L877">
        <v>29</v>
      </c>
      <c r="M877">
        <v>14</v>
      </c>
      <c r="N877" t="str">
        <f>_xlfn.XLOOKUP(Orders[[#This Row],[_ProductID]],Products!A:A,Products!C:C)</f>
        <v>Home décor</v>
      </c>
      <c r="O877">
        <v>43</v>
      </c>
      <c r="P877">
        <v>0.1</v>
      </c>
      <c r="Q877" s="2">
        <v>1929.6000000000001</v>
      </c>
      <c r="R877" s="2">
        <v>1196.3520000000001</v>
      </c>
      <c r="S877" s="2">
        <v>10419.84</v>
      </c>
      <c r="T877" s="2">
        <v>3241.7279999999992</v>
      </c>
    </row>
    <row r="878" spans="1:20" x14ac:dyDescent="0.25">
      <c r="A878" t="s">
        <v>7125</v>
      </c>
      <c r="B878" t="s">
        <v>1</v>
      </c>
      <c r="C878" t="s">
        <v>6</v>
      </c>
      <c r="D878" s="1">
        <v>44000</v>
      </c>
      <c r="E878" s="1">
        <v>44094</v>
      </c>
      <c r="F878" s="1">
        <v>44106</v>
      </c>
      <c r="G878" s="1">
        <v>44104</v>
      </c>
      <c r="H878" s="13">
        <f>Orders[[#This Row],[DeliveryDate]]-Orders[[#This Row],[OrderDate]]</f>
        <v>10</v>
      </c>
      <c r="I878" t="s">
        <v>3</v>
      </c>
      <c r="J878" t="str">
        <f>_xlfn.XLOOKUP(Orders[[#This Row],[_SalesRepID]],'Sales team'!A:A,'Sales team'!B:B)</f>
        <v>Keith Griffin</v>
      </c>
      <c r="K878">
        <v>2</v>
      </c>
      <c r="L878">
        <v>29</v>
      </c>
      <c r="M878">
        <v>90</v>
      </c>
      <c r="N878" t="str">
        <f>_xlfn.XLOOKUP(Orders[[#This Row],[_ProductID]],Products!A:A,Products!C:C)</f>
        <v>Home décor</v>
      </c>
      <c r="O878">
        <v>36</v>
      </c>
      <c r="P878">
        <v>0.1</v>
      </c>
      <c r="Q878" s="2">
        <v>1105.5</v>
      </c>
      <c r="R878" s="2">
        <v>840.18000000000006</v>
      </c>
      <c r="S878" s="2">
        <v>3979.8</v>
      </c>
      <c r="T878" s="2">
        <v>619.07999999999993</v>
      </c>
    </row>
    <row r="879" spans="1:20" x14ac:dyDescent="0.25">
      <c r="A879" t="s">
        <v>7126</v>
      </c>
      <c r="B879" t="s">
        <v>5</v>
      </c>
      <c r="C879" t="s">
        <v>6</v>
      </c>
      <c r="D879" s="1">
        <v>44000</v>
      </c>
      <c r="E879" s="1">
        <v>44094</v>
      </c>
      <c r="F879" s="1">
        <v>44117</v>
      </c>
      <c r="G879" s="1">
        <v>44106</v>
      </c>
      <c r="H879" s="13">
        <f>Orders[[#This Row],[DeliveryDate]]-Orders[[#This Row],[OrderDate]]</f>
        <v>12</v>
      </c>
      <c r="I879" t="s">
        <v>3</v>
      </c>
      <c r="J879" t="str">
        <f>_xlfn.XLOOKUP(Orders[[#This Row],[_SalesRepID]],'Sales team'!A:A,'Sales team'!B:B)</f>
        <v>Todd Roberts</v>
      </c>
      <c r="K879">
        <v>13</v>
      </c>
      <c r="L879">
        <v>12</v>
      </c>
      <c r="M879">
        <v>100</v>
      </c>
      <c r="N879" t="str">
        <f>_xlfn.XLOOKUP(Orders[[#This Row],[_ProductID]],Products!A:A,Products!C:C)</f>
        <v>Home décor</v>
      </c>
      <c r="O879">
        <v>14</v>
      </c>
      <c r="P879">
        <v>0.1</v>
      </c>
      <c r="Q879" s="2">
        <v>1112.2</v>
      </c>
      <c r="R879" s="2">
        <v>656.19799999999998</v>
      </c>
      <c r="S879" s="2">
        <v>3002.9400000000005</v>
      </c>
      <c r="T879" s="2">
        <v>1034.3460000000005</v>
      </c>
    </row>
    <row r="880" spans="1:20" x14ac:dyDescent="0.25">
      <c r="A880" t="s">
        <v>7127</v>
      </c>
      <c r="B880" t="s">
        <v>1</v>
      </c>
      <c r="C880" t="s">
        <v>25</v>
      </c>
      <c r="D880" s="1">
        <v>44000</v>
      </c>
      <c r="E880" s="1">
        <v>44094</v>
      </c>
      <c r="F880" s="1">
        <v>44100</v>
      </c>
      <c r="G880" s="1">
        <v>44106</v>
      </c>
      <c r="H880" s="13">
        <f>Orders[[#This Row],[DeliveryDate]]-Orders[[#This Row],[OrderDate]]</f>
        <v>12</v>
      </c>
      <c r="I880" t="s">
        <v>3</v>
      </c>
      <c r="J880" t="str">
        <f>_xlfn.XLOOKUP(Orders[[#This Row],[_SalesRepID]],'Sales team'!A:A,'Sales team'!B:B)</f>
        <v>Joshua Little</v>
      </c>
      <c r="K880">
        <v>11</v>
      </c>
      <c r="L880">
        <v>19</v>
      </c>
      <c r="M880">
        <v>348</v>
      </c>
      <c r="N880" t="str">
        <f>_xlfn.XLOOKUP(Orders[[#This Row],[_ProductID]],Products!A:A,Products!C:C)</f>
        <v>Home décor</v>
      </c>
      <c r="O880">
        <v>21</v>
      </c>
      <c r="P880">
        <v>0.05</v>
      </c>
      <c r="Q880" s="2">
        <v>1011.7</v>
      </c>
      <c r="R880" s="2">
        <v>789.12600000000009</v>
      </c>
      <c r="S880" s="2">
        <v>961.11500000000001</v>
      </c>
      <c r="T880" s="2">
        <v>171.98899999999992</v>
      </c>
    </row>
    <row r="881" spans="1:20" x14ac:dyDescent="0.25">
      <c r="A881" t="s">
        <v>7128</v>
      </c>
      <c r="B881" t="s">
        <v>8</v>
      </c>
      <c r="C881" t="s">
        <v>2</v>
      </c>
      <c r="D881" s="1">
        <v>44000</v>
      </c>
      <c r="E881" s="1">
        <v>44094</v>
      </c>
      <c r="F881" s="1">
        <v>44120</v>
      </c>
      <c r="G881" s="1">
        <v>44102</v>
      </c>
      <c r="H881" s="13">
        <f>Orders[[#This Row],[DeliveryDate]]-Orders[[#This Row],[OrderDate]]</f>
        <v>8</v>
      </c>
      <c r="I881" t="s">
        <v>3</v>
      </c>
      <c r="J881" t="str">
        <f>_xlfn.XLOOKUP(Orders[[#This Row],[_SalesRepID]],'Sales team'!A:A,'Sales team'!B:B)</f>
        <v>Patrick Graham</v>
      </c>
      <c r="K881">
        <v>25</v>
      </c>
      <c r="L881">
        <v>49</v>
      </c>
      <c r="M881">
        <v>213</v>
      </c>
      <c r="N881" t="str">
        <f>_xlfn.XLOOKUP(Orders[[#This Row],[_ProductID]],Products!A:A,Products!C:C)</f>
        <v>Furniture</v>
      </c>
      <c r="O881">
        <v>42</v>
      </c>
      <c r="P881">
        <v>0.05</v>
      </c>
      <c r="Q881" s="2">
        <v>1855.9</v>
      </c>
      <c r="R881" s="2">
        <v>1429.0430000000001</v>
      </c>
      <c r="S881" s="2">
        <v>1763.105</v>
      </c>
      <c r="T881" s="2">
        <v>334.0619999999999</v>
      </c>
    </row>
    <row r="882" spans="1:20" x14ac:dyDescent="0.25">
      <c r="A882" t="s">
        <v>7129</v>
      </c>
      <c r="B882" t="s">
        <v>8</v>
      </c>
      <c r="C882" t="s">
        <v>13</v>
      </c>
      <c r="D882" s="1">
        <v>44000</v>
      </c>
      <c r="E882" s="1">
        <v>44094</v>
      </c>
      <c r="F882" s="1">
        <v>44107</v>
      </c>
      <c r="G882" s="1">
        <v>44112</v>
      </c>
      <c r="H882" s="13">
        <f>Orders[[#This Row],[DeliveryDate]]-Orders[[#This Row],[OrderDate]]</f>
        <v>18</v>
      </c>
      <c r="I882" t="s">
        <v>3</v>
      </c>
      <c r="J882" t="str">
        <f>_xlfn.XLOOKUP(Orders[[#This Row],[_SalesRepID]],'Sales team'!A:A,'Sales team'!B:B)</f>
        <v>Samuel Fowler</v>
      </c>
      <c r="K882">
        <v>21</v>
      </c>
      <c r="L882">
        <v>40</v>
      </c>
      <c r="M882">
        <v>322</v>
      </c>
      <c r="N882" t="str">
        <f>_xlfn.XLOOKUP(Orders[[#This Row],[_ProductID]],Products!A:A,Products!C:C)</f>
        <v>Kitchen &amp; Dining</v>
      </c>
      <c r="O882">
        <v>16</v>
      </c>
      <c r="P882">
        <v>0.05</v>
      </c>
      <c r="Q882" s="2">
        <v>3986.5</v>
      </c>
      <c r="R882" s="2">
        <v>2750.6849999999999</v>
      </c>
      <c r="S882" s="2">
        <v>11361.525</v>
      </c>
      <c r="T882" s="2">
        <v>3109.4699999999993</v>
      </c>
    </row>
    <row r="883" spans="1:20" x14ac:dyDescent="0.25">
      <c r="A883" t="s">
        <v>7130</v>
      </c>
      <c r="B883" t="s">
        <v>1</v>
      </c>
      <c r="C883" t="s">
        <v>13</v>
      </c>
      <c r="D883" s="1">
        <v>44000</v>
      </c>
      <c r="E883" s="1">
        <v>44094</v>
      </c>
      <c r="F883" s="1">
        <v>44122</v>
      </c>
      <c r="G883" s="1">
        <v>44117</v>
      </c>
      <c r="H883" s="13">
        <f>Orders[[#This Row],[DeliveryDate]]-Orders[[#This Row],[OrderDate]]</f>
        <v>23</v>
      </c>
      <c r="I883" t="s">
        <v>3</v>
      </c>
      <c r="J883" t="str">
        <f>_xlfn.XLOOKUP(Orders[[#This Row],[_SalesRepID]],'Sales team'!A:A,'Sales team'!B:B)</f>
        <v>Joshua Little</v>
      </c>
      <c r="K883">
        <v>11</v>
      </c>
      <c r="L883">
        <v>23</v>
      </c>
      <c r="M883">
        <v>308</v>
      </c>
      <c r="N883" t="str">
        <f>_xlfn.XLOOKUP(Orders[[#This Row],[_ProductID]],Products!A:A,Products!C:C)</f>
        <v>Outdoor</v>
      </c>
      <c r="O883">
        <v>18</v>
      </c>
      <c r="P883">
        <v>0.4</v>
      </c>
      <c r="Q883" s="2">
        <v>2639.8</v>
      </c>
      <c r="R883" s="2">
        <v>1768.6660000000002</v>
      </c>
      <c r="S883" s="2">
        <v>6335.52</v>
      </c>
      <c r="T883" s="2">
        <v>-739.14400000000023</v>
      </c>
    </row>
    <row r="884" spans="1:20" x14ac:dyDescent="0.25">
      <c r="A884" t="s">
        <v>7112</v>
      </c>
      <c r="B884" t="s">
        <v>10</v>
      </c>
      <c r="C884" t="s">
        <v>15</v>
      </c>
      <c r="D884" s="1">
        <v>44000</v>
      </c>
      <c r="E884" s="1">
        <v>44093</v>
      </c>
      <c r="F884" s="1">
        <v>44114</v>
      </c>
      <c r="G884" s="1">
        <v>44097</v>
      </c>
      <c r="H884" s="13">
        <f>Orders[[#This Row],[DeliveryDate]]-Orders[[#This Row],[OrderDate]]</f>
        <v>4</v>
      </c>
      <c r="I884" t="s">
        <v>3</v>
      </c>
      <c r="J884" t="str">
        <f>_xlfn.XLOOKUP(Orders[[#This Row],[_SalesRepID]],'Sales team'!A:A,'Sales team'!B:B)</f>
        <v>Carlos Miller</v>
      </c>
      <c r="K884">
        <v>28</v>
      </c>
      <c r="L884">
        <v>19</v>
      </c>
      <c r="M884">
        <v>21</v>
      </c>
      <c r="N884" t="str">
        <f>_xlfn.XLOOKUP(Orders[[#This Row],[_ProductID]],Products!A:A,Products!C:C)</f>
        <v>Home décor</v>
      </c>
      <c r="O884">
        <v>29</v>
      </c>
      <c r="P884">
        <v>0.05</v>
      </c>
      <c r="Q884" s="2">
        <v>911.2</v>
      </c>
      <c r="R884" s="2">
        <v>583.16800000000001</v>
      </c>
      <c r="S884" s="2">
        <v>4328.2</v>
      </c>
      <c r="T884" s="2">
        <v>1412.3599999999997</v>
      </c>
    </row>
    <row r="885" spans="1:20" x14ac:dyDescent="0.25">
      <c r="A885" t="s">
        <v>7113</v>
      </c>
      <c r="B885" t="s">
        <v>8</v>
      </c>
      <c r="C885" t="s">
        <v>2</v>
      </c>
      <c r="D885" s="1">
        <v>44000</v>
      </c>
      <c r="E885" s="1">
        <v>44093</v>
      </c>
      <c r="F885" s="1">
        <v>44110</v>
      </c>
      <c r="G885" s="1">
        <v>44109</v>
      </c>
      <c r="H885" s="13">
        <f>Orders[[#This Row],[DeliveryDate]]-Orders[[#This Row],[OrderDate]]</f>
        <v>16</v>
      </c>
      <c r="I885" t="s">
        <v>3</v>
      </c>
      <c r="J885" t="str">
        <f>_xlfn.XLOOKUP(Orders[[#This Row],[_SalesRepID]],'Sales team'!A:A,'Sales team'!B:B)</f>
        <v>Joe Price</v>
      </c>
      <c r="K885">
        <v>22</v>
      </c>
      <c r="L885">
        <v>46</v>
      </c>
      <c r="M885">
        <v>218</v>
      </c>
      <c r="N885" t="str">
        <f>_xlfn.XLOOKUP(Orders[[#This Row],[_ProductID]],Products!A:A,Products!C:C)</f>
        <v>Home décor</v>
      </c>
      <c r="O885">
        <v>26</v>
      </c>
      <c r="P885">
        <v>0.4</v>
      </c>
      <c r="Q885" s="2">
        <v>2579.5</v>
      </c>
      <c r="R885" s="2">
        <v>1315.5450000000001</v>
      </c>
      <c r="S885" s="2">
        <v>4643.0999999999995</v>
      </c>
      <c r="T885" s="2">
        <v>696.46499999999924</v>
      </c>
    </row>
    <row r="886" spans="1:20" x14ac:dyDescent="0.25">
      <c r="A886" t="s">
        <v>7114</v>
      </c>
      <c r="B886" t="s">
        <v>1</v>
      </c>
      <c r="C886" t="s">
        <v>6</v>
      </c>
      <c r="D886" s="1">
        <v>44000</v>
      </c>
      <c r="E886" s="1">
        <v>44093</v>
      </c>
      <c r="F886" s="1">
        <v>44118</v>
      </c>
      <c r="G886" s="1">
        <v>44111</v>
      </c>
      <c r="H886" s="13">
        <f>Orders[[#This Row],[DeliveryDate]]-Orders[[#This Row],[OrderDate]]</f>
        <v>18</v>
      </c>
      <c r="I886" t="s">
        <v>3</v>
      </c>
      <c r="J886" t="str">
        <f>_xlfn.XLOOKUP(Orders[[#This Row],[_SalesRepID]],'Sales team'!A:A,'Sales team'!B:B)</f>
        <v>Adam Hernandez</v>
      </c>
      <c r="K886">
        <v>1</v>
      </c>
      <c r="L886">
        <v>7</v>
      </c>
      <c r="M886">
        <v>102</v>
      </c>
      <c r="N886" t="str">
        <f>_xlfn.XLOOKUP(Orders[[#This Row],[_ProductID]],Products!A:A,Products!C:C)</f>
        <v>Furniture</v>
      </c>
      <c r="O886">
        <v>19</v>
      </c>
      <c r="P886">
        <v>0.2</v>
      </c>
      <c r="Q886" s="2">
        <v>227.8</v>
      </c>
      <c r="R886" s="2">
        <v>134.40199999999999</v>
      </c>
      <c r="S886" s="2">
        <v>728.96</v>
      </c>
      <c r="T886" s="2">
        <v>191.35200000000009</v>
      </c>
    </row>
    <row r="887" spans="1:20" x14ac:dyDescent="0.25">
      <c r="A887" t="s">
        <v>7115</v>
      </c>
      <c r="B887" t="s">
        <v>10</v>
      </c>
      <c r="C887" t="s">
        <v>15</v>
      </c>
      <c r="D887" s="1">
        <v>44000</v>
      </c>
      <c r="E887" s="1">
        <v>44093</v>
      </c>
      <c r="F887" s="1">
        <v>44110</v>
      </c>
      <c r="G887" s="1">
        <v>44109</v>
      </c>
      <c r="H887" s="13">
        <f>Orders[[#This Row],[DeliveryDate]]-Orders[[#This Row],[OrderDate]]</f>
        <v>16</v>
      </c>
      <c r="I887" t="s">
        <v>3</v>
      </c>
      <c r="J887" t="str">
        <f>_xlfn.XLOOKUP(Orders[[#This Row],[_SalesRepID]],'Sales team'!A:A,'Sales team'!B:B)</f>
        <v>Donald Reynolds</v>
      </c>
      <c r="K887">
        <v>26</v>
      </c>
      <c r="L887">
        <v>5</v>
      </c>
      <c r="M887">
        <v>10</v>
      </c>
      <c r="N887" t="str">
        <f>_xlfn.XLOOKUP(Orders[[#This Row],[_ProductID]],Products!A:A,Products!C:C)</f>
        <v>Home décor</v>
      </c>
      <c r="O887">
        <v>41</v>
      </c>
      <c r="P887">
        <v>0.1</v>
      </c>
      <c r="Q887" s="2">
        <v>938</v>
      </c>
      <c r="R887" s="2">
        <v>712.88</v>
      </c>
      <c r="S887" s="2">
        <v>1688.4</v>
      </c>
      <c r="T887" s="2">
        <v>262.6400000000001</v>
      </c>
    </row>
    <row r="888" spans="1:20" x14ac:dyDescent="0.25">
      <c r="A888" t="s">
        <v>7116</v>
      </c>
      <c r="B888" t="s">
        <v>1</v>
      </c>
      <c r="C888" t="s">
        <v>6</v>
      </c>
      <c r="D888" s="1">
        <v>44000</v>
      </c>
      <c r="E888" s="1">
        <v>44093</v>
      </c>
      <c r="F888" s="1">
        <v>44120</v>
      </c>
      <c r="G888" s="1">
        <v>44109</v>
      </c>
      <c r="H888" s="13">
        <f>Orders[[#This Row],[DeliveryDate]]-Orders[[#This Row],[OrderDate]]</f>
        <v>16</v>
      </c>
      <c r="I888" t="s">
        <v>3</v>
      </c>
      <c r="J888" t="str">
        <f>_xlfn.XLOOKUP(Orders[[#This Row],[_SalesRepID]],'Sales team'!A:A,'Sales team'!B:B)</f>
        <v>Chris Armstrong</v>
      </c>
      <c r="K888">
        <v>4</v>
      </c>
      <c r="L888">
        <v>41</v>
      </c>
      <c r="M888">
        <v>112</v>
      </c>
      <c r="N888" t="str">
        <f>_xlfn.XLOOKUP(Orders[[#This Row],[_ProductID]],Products!A:A,Products!C:C)</f>
        <v>Home décor</v>
      </c>
      <c r="O888">
        <v>33</v>
      </c>
      <c r="P888">
        <v>7.4999999999999997E-2</v>
      </c>
      <c r="Q888" s="2">
        <v>1159.1000000000001</v>
      </c>
      <c r="R888" s="2">
        <v>579.55000000000007</v>
      </c>
      <c r="S888" s="2">
        <v>2144.3350000000005</v>
      </c>
      <c r="T888" s="2">
        <v>985.23500000000035</v>
      </c>
    </row>
    <row r="889" spans="1:20" x14ac:dyDescent="0.25">
      <c r="A889" t="s">
        <v>7117</v>
      </c>
      <c r="B889" t="s">
        <v>5</v>
      </c>
      <c r="C889" t="s">
        <v>15</v>
      </c>
      <c r="D889" s="1">
        <v>44000</v>
      </c>
      <c r="E889" s="1">
        <v>44093</v>
      </c>
      <c r="F889" s="1">
        <v>44096</v>
      </c>
      <c r="G889" s="1">
        <v>44104</v>
      </c>
      <c r="H889" s="13">
        <f>Orders[[#This Row],[DeliveryDate]]-Orders[[#This Row],[OrderDate]]</f>
        <v>11</v>
      </c>
      <c r="I889" t="s">
        <v>3</v>
      </c>
      <c r="J889" t="str">
        <f>_xlfn.XLOOKUP(Orders[[#This Row],[_SalesRepID]],'Sales team'!A:A,'Sales team'!B:B)</f>
        <v>Shawn Wallace</v>
      </c>
      <c r="K889">
        <v>18</v>
      </c>
      <c r="L889">
        <v>28</v>
      </c>
      <c r="M889">
        <v>27</v>
      </c>
      <c r="N889" t="str">
        <f>_xlfn.XLOOKUP(Orders[[#This Row],[_ProductID]],Products!A:A,Products!C:C)</f>
        <v>Home décor</v>
      </c>
      <c r="O889">
        <v>45</v>
      </c>
      <c r="P889">
        <v>0.1</v>
      </c>
      <c r="Q889" s="2">
        <v>3953</v>
      </c>
      <c r="R889" s="2">
        <v>2964.75</v>
      </c>
      <c r="S889" s="2">
        <v>3557.7000000000003</v>
      </c>
      <c r="T889" s="2">
        <v>592.95000000000027</v>
      </c>
    </row>
    <row r="890" spans="1:20" x14ac:dyDescent="0.25">
      <c r="A890" t="s">
        <v>7118</v>
      </c>
      <c r="B890" t="s">
        <v>5</v>
      </c>
      <c r="C890" t="s">
        <v>6</v>
      </c>
      <c r="D890" s="1">
        <v>44000</v>
      </c>
      <c r="E890" s="1">
        <v>44093</v>
      </c>
      <c r="F890" s="1">
        <v>44097</v>
      </c>
      <c r="G890" s="1">
        <v>44113</v>
      </c>
      <c r="H890" s="13">
        <f>Orders[[#This Row],[DeliveryDate]]-Orders[[#This Row],[OrderDate]]</f>
        <v>20</v>
      </c>
      <c r="I890" t="s">
        <v>3</v>
      </c>
      <c r="J890" t="str">
        <f>_xlfn.XLOOKUP(Orders[[#This Row],[_SalesRepID]],'Sales team'!A:A,'Sales team'!B:B)</f>
        <v>Nicholas Cunningham</v>
      </c>
      <c r="K890">
        <v>19</v>
      </c>
      <c r="L890">
        <v>31</v>
      </c>
      <c r="M890">
        <v>141</v>
      </c>
      <c r="N890" t="str">
        <f>_xlfn.XLOOKUP(Orders[[#This Row],[_ProductID]],Products!A:A,Products!C:C)</f>
        <v>Home décor</v>
      </c>
      <c r="O890">
        <v>30</v>
      </c>
      <c r="P890">
        <v>0.15</v>
      </c>
      <c r="Q890" s="2">
        <v>1916.2</v>
      </c>
      <c r="R890" s="2">
        <v>1034.748</v>
      </c>
      <c r="S890" s="2">
        <v>3257.54</v>
      </c>
      <c r="T890" s="2">
        <v>1188.0439999999999</v>
      </c>
    </row>
    <row r="891" spans="1:20" x14ac:dyDescent="0.25">
      <c r="A891" t="s">
        <v>7119</v>
      </c>
      <c r="B891" t="s">
        <v>5</v>
      </c>
      <c r="C891" t="s">
        <v>6</v>
      </c>
      <c r="D891" s="1">
        <v>44000</v>
      </c>
      <c r="E891" s="1">
        <v>44093</v>
      </c>
      <c r="F891" s="1">
        <v>44103</v>
      </c>
      <c r="G891" s="1">
        <v>44104</v>
      </c>
      <c r="H891" s="13">
        <f>Orders[[#This Row],[DeliveryDate]]-Orders[[#This Row],[OrderDate]]</f>
        <v>11</v>
      </c>
      <c r="I891" t="s">
        <v>3</v>
      </c>
      <c r="J891" t="str">
        <f>_xlfn.XLOOKUP(Orders[[#This Row],[_SalesRepID]],'Sales team'!A:A,'Sales team'!B:B)</f>
        <v>Todd Roberts</v>
      </c>
      <c r="K891">
        <v>13</v>
      </c>
      <c r="L891">
        <v>37</v>
      </c>
      <c r="M891">
        <v>111</v>
      </c>
      <c r="N891" t="str">
        <f>_xlfn.XLOOKUP(Orders[[#This Row],[_ProductID]],Products!A:A,Products!C:C)</f>
        <v>Home décor</v>
      </c>
      <c r="O891">
        <v>11</v>
      </c>
      <c r="P891">
        <v>0.1</v>
      </c>
      <c r="Q891" s="2">
        <v>2499.1</v>
      </c>
      <c r="R891" s="2">
        <v>2099.2439999999997</v>
      </c>
      <c r="S891" s="2">
        <v>8996.76</v>
      </c>
      <c r="T891" s="2">
        <v>599.78400000000147</v>
      </c>
    </row>
    <row r="892" spans="1:20" x14ac:dyDescent="0.25">
      <c r="A892" t="s">
        <v>7101</v>
      </c>
      <c r="B892" t="s">
        <v>1</v>
      </c>
      <c r="C892" t="s">
        <v>15</v>
      </c>
      <c r="D892" s="1">
        <v>44000</v>
      </c>
      <c r="E892" s="1">
        <v>44092</v>
      </c>
      <c r="F892" s="1">
        <v>44098</v>
      </c>
      <c r="G892" s="1">
        <v>44097</v>
      </c>
      <c r="H892" s="13">
        <f>Orders[[#This Row],[DeliveryDate]]-Orders[[#This Row],[OrderDate]]</f>
        <v>5</v>
      </c>
      <c r="I892" t="s">
        <v>3</v>
      </c>
      <c r="J892" t="str">
        <f>_xlfn.XLOOKUP(Orders[[#This Row],[_SalesRepID]],'Sales team'!A:A,'Sales team'!B:B)</f>
        <v>Joshua Little</v>
      </c>
      <c r="K892">
        <v>11</v>
      </c>
      <c r="L892">
        <v>12</v>
      </c>
      <c r="M892">
        <v>45</v>
      </c>
      <c r="N892" t="str">
        <f>_xlfn.XLOOKUP(Orders[[#This Row],[_ProductID]],Products!A:A,Products!C:C)</f>
        <v>Electronics</v>
      </c>
      <c r="O892">
        <v>25</v>
      </c>
      <c r="P892">
        <v>0.1</v>
      </c>
      <c r="Q892" s="2">
        <v>1078.7</v>
      </c>
      <c r="R892" s="2">
        <v>722.72900000000004</v>
      </c>
      <c r="S892" s="2">
        <v>3883.32</v>
      </c>
      <c r="T892" s="2">
        <v>992.404</v>
      </c>
    </row>
    <row r="893" spans="1:20" x14ac:dyDescent="0.25">
      <c r="A893" t="s">
        <v>7102</v>
      </c>
      <c r="B893" t="s">
        <v>8</v>
      </c>
      <c r="C893" t="s">
        <v>13</v>
      </c>
      <c r="D893" s="1">
        <v>44000</v>
      </c>
      <c r="E893" s="1">
        <v>44092</v>
      </c>
      <c r="F893" s="1">
        <v>44097</v>
      </c>
      <c r="G893" s="1">
        <v>44117</v>
      </c>
      <c r="H893" s="13">
        <f>Orders[[#This Row],[DeliveryDate]]-Orders[[#This Row],[OrderDate]]</f>
        <v>25</v>
      </c>
      <c r="I893" t="s">
        <v>3</v>
      </c>
      <c r="J893" t="str">
        <f>_xlfn.XLOOKUP(Orders[[#This Row],[_SalesRepID]],'Sales team'!A:A,'Sales team'!B:B)</f>
        <v>Joe Price</v>
      </c>
      <c r="K893">
        <v>22</v>
      </c>
      <c r="L893">
        <v>2</v>
      </c>
      <c r="M893">
        <v>319</v>
      </c>
      <c r="N893" t="str">
        <f>_xlfn.XLOOKUP(Orders[[#This Row],[_ProductID]],Products!A:A,Products!C:C)</f>
        <v>Kitchen &amp; Dining</v>
      </c>
      <c r="O893">
        <v>8</v>
      </c>
      <c r="P893">
        <v>0.1</v>
      </c>
      <c r="Q893" s="2">
        <v>254.6</v>
      </c>
      <c r="R893" s="2">
        <v>173.12800000000001</v>
      </c>
      <c r="S893" s="2">
        <v>687.42</v>
      </c>
      <c r="T893" s="2">
        <v>168.03599999999994</v>
      </c>
    </row>
    <row r="894" spans="1:20" x14ac:dyDescent="0.25">
      <c r="A894" t="s">
        <v>7103</v>
      </c>
      <c r="B894" t="s">
        <v>1</v>
      </c>
      <c r="C894" t="s">
        <v>25</v>
      </c>
      <c r="D894" s="1">
        <v>44000</v>
      </c>
      <c r="E894" s="1">
        <v>44092</v>
      </c>
      <c r="F894" s="1">
        <v>44108</v>
      </c>
      <c r="G894" s="1">
        <v>44104</v>
      </c>
      <c r="H894" s="13">
        <f>Orders[[#This Row],[DeliveryDate]]-Orders[[#This Row],[OrderDate]]</f>
        <v>12</v>
      </c>
      <c r="I894" t="s">
        <v>3</v>
      </c>
      <c r="J894" t="str">
        <f>_xlfn.XLOOKUP(Orders[[#This Row],[_SalesRepID]],'Sales team'!A:A,'Sales team'!B:B)</f>
        <v>Shawn Cook</v>
      </c>
      <c r="K894">
        <v>7</v>
      </c>
      <c r="L894">
        <v>4</v>
      </c>
      <c r="M894">
        <v>354</v>
      </c>
      <c r="N894" t="str">
        <f>_xlfn.XLOOKUP(Orders[[#This Row],[_ProductID]],Products!A:A,Products!C:C)</f>
        <v>Home décor</v>
      </c>
      <c r="O894">
        <v>35</v>
      </c>
      <c r="P894">
        <v>7.4999999999999997E-2</v>
      </c>
      <c r="Q894" s="2">
        <v>5688.3</v>
      </c>
      <c r="R894" s="2">
        <v>4323.1080000000002</v>
      </c>
      <c r="S894" s="2">
        <v>10523.355000000001</v>
      </c>
      <c r="T894" s="2">
        <v>1877.139000000001</v>
      </c>
    </row>
    <row r="895" spans="1:20" x14ac:dyDescent="0.25">
      <c r="A895" t="s">
        <v>7104</v>
      </c>
      <c r="B895" t="s">
        <v>5</v>
      </c>
      <c r="C895" t="s">
        <v>2</v>
      </c>
      <c r="D895" s="1">
        <v>44000</v>
      </c>
      <c r="E895" s="1">
        <v>44092</v>
      </c>
      <c r="F895" s="1">
        <v>44118</v>
      </c>
      <c r="G895" s="1">
        <v>44113</v>
      </c>
      <c r="H895" s="13">
        <f>Orders[[#This Row],[DeliveryDate]]-Orders[[#This Row],[OrderDate]]</f>
        <v>21</v>
      </c>
      <c r="I895" t="s">
        <v>3</v>
      </c>
      <c r="J895" t="str">
        <f>_xlfn.XLOOKUP(Orders[[#This Row],[_SalesRepID]],'Sales team'!A:A,'Sales team'!B:B)</f>
        <v>Todd Roberts</v>
      </c>
      <c r="K895">
        <v>13</v>
      </c>
      <c r="L895">
        <v>4</v>
      </c>
      <c r="M895">
        <v>225</v>
      </c>
      <c r="N895" t="str">
        <f>_xlfn.XLOOKUP(Orders[[#This Row],[_ProductID]],Products!A:A,Products!C:C)</f>
        <v>Home décor</v>
      </c>
      <c r="O895">
        <v>33</v>
      </c>
      <c r="P895">
        <v>0.05</v>
      </c>
      <c r="Q895" s="2">
        <v>1058.6000000000001</v>
      </c>
      <c r="R895" s="2">
        <v>783.36400000000015</v>
      </c>
      <c r="S895" s="2">
        <v>2011.3400000000001</v>
      </c>
      <c r="T895" s="2">
        <v>444.61199999999985</v>
      </c>
    </row>
    <row r="896" spans="1:20" x14ac:dyDescent="0.25">
      <c r="A896" t="s">
        <v>7105</v>
      </c>
      <c r="B896" t="s">
        <v>10</v>
      </c>
      <c r="C896" t="s">
        <v>15</v>
      </c>
      <c r="D896" s="1">
        <v>44000</v>
      </c>
      <c r="E896" s="1">
        <v>44092</v>
      </c>
      <c r="F896" s="1">
        <v>44115</v>
      </c>
      <c r="G896" s="1">
        <v>44097</v>
      </c>
      <c r="H896" s="13">
        <f>Orders[[#This Row],[DeliveryDate]]-Orders[[#This Row],[OrderDate]]</f>
        <v>5</v>
      </c>
      <c r="I896" t="s">
        <v>3</v>
      </c>
      <c r="J896" t="str">
        <f>_xlfn.XLOOKUP(Orders[[#This Row],[_SalesRepID]],'Sales team'!A:A,'Sales team'!B:B)</f>
        <v>Carlos Miller</v>
      </c>
      <c r="K896">
        <v>28</v>
      </c>
      <c r="L896">
        <v>25</v>
      </c>
      <c r="M896">
        <v>17</v>
      </c>
      <c r="N896" t="str">
        <f>_xlfn.XLOOKUP(Orders[[#This Row],[_ProductID]],Products!A:A,Products!C:C)</f>
        <v>Furniture</v>
      </c>
      <c r="O896">
        <v>12</v>
      </c>
      <c r="P896">
        <v>0.1</v>
      </c>
      <c r="Q896" s="2">
        <v>864.30000000000007</v>
      </c>
      <c r="R896" s="2">
        <v>726.01200000000006</v>
      </c>
      <c r="S896" s="2">
        <v>3889.35</v>
      </c>
      <c r="T896" s="2">
        <v>259.28999999999951</v>
      </c>
    </row>
    <row r="897" spans="1:20" x14ac:dyDescent="0.25">
      <c r="A897" t="s">
        <v>7106</v>
      </c>
      <c r="B897" t="s">
        <v>1</v>
      </c>
      <c r="C897" t="s">
        <v>15</v>
      </c>
      <c r="D897" s="1">
        <v>44000</v>
      </c>
      <c r="E897" s="1">
        <v>44092</v>
      </c>
      <c r="F897" s="1">
        <v>44099</v>
      </c>
      <c r="G897" s="1">
        <v>44113</v>
      </c>
      <c r="H897" s="13">
        <f>Orders[[#This Row],[DeliveryDate]]-Orders[[#This Row],[OrderDate]]</f>
        <v>21</v>
      </c>
      <c r="I897" t="s">
        <v>3</v>
      </c>
      <c r="J897" t="str">
        <f>_xlfn.XLOOKUP(Orders[[#This Row],[_SalesRepID]],'Sales team'!A:A,'Sales team'!B:B)</f>
        <v>Jerry Green</v>
      </c>
      <c r="K897">
        <v>3</v>
      </c>
      <c r="L897">
        <v>48</v>
      </c>
      <c r="M897">
        <v>15</v>
      </c>
      <c r="N897" t="str">
        <f>_xlfn.XLOOKUP(Orders[[#This Row],[_ProductID]],Products!A:A,Products!C:C)</f>
        <v>Kitchen &amp; Dining</v>
      </c>
      <c r="O897">
        <v>1</v>
      </c>
      <c r="P897">
        <v>7.4999999999999997E-2</v>
      </c>
      <c r="Q897" s="2">
        <v>174.20000000000002</v>
      </c>
      <c r="R897" s="2">
        <v>128.90800000000002</v>
      </c>
      <c r="S897" s="2">
        <v>161.13500000000002</v>
      </c>
      <c r="T897" s="2">
        <v>32.227000000000004</v>
      </c>
    </row>
    <row r="898" spans="1:20" x14ac:dyDescent="0.25">
      <c r="A898" t="s">
        <v>7107</v>
      </c>
      <c r="B898" t="s">
        <v>10</v>
      </c>
      <c r="C898" t="s">
        <v>13</v>
      </c>
      <c r="D898" s="1">
        <v>44000</v>
      </c>
      <c r="E898" s="1">
        <v>44092</v>
      </c>
      <c r="F898" s="1">
        <v>44111</v>
      </c>
      <c r="G898" s="1">
        <v>44106</v>
      </c>
      <c r="H898" s="13">
        <f>Orders[[#This Row],[DeliveryDate]]-Orders[[#This Row],[OrderDate]]</f>
        <v>14</v>
      </c>
      <c r="I898" t="s">
        <v>3</v>
      </c>
      <c r="J898" t="str">
        <f>_xlfn.XLOOKUP(Orders[[#This Row],[_SalesRepID]],'Sales team'!A:A,'Sales team'!B:B)</f>
        <v>Carlos Miller</v>
      </c>
      <c r="K898">
        <v>28</v>
      </c>
      <c r="L898">
        <v>25</v>
      </c>
      <c r="M898">
        <v>316</v>
      </c>
      <c r="N898" t="str">
        <f>_xlfn.XLOOKUP(Orders[[#This Row],[_ProductID]],Products!A:A,Products!C:C)</f>
        <v>Furniture</v>
      </c>
      <c r="O898">
        <v>20</v>
      </c>
      <c r="P898">
        <v>0.05</v>
      </c>
      <c r="Q898" s="2">
        <v>1145.7</v>
      </c>
      <c r="R898" s="2">
        <v>469.73699999999997</v>
      </c>
      <c r="S898" s="2">
        <v>4353.66</v>
      </c>
      <c r="T898" s="2">
        <v>2474.712</v>
      </c>
    </row>
    <row r="899" spans="1:20" x14ac:dyDescent="0.25">
      <c r="A899" t="s">
        <v>7108</v>
      </c>
      <c r="B899" t="s">
        <v>1</v>
      </c>
      <c r="C899" t="s">
        <v>25</v>
      </c>
      <c r="D899" s="1">
        <v>44000</v>
      </c>
      <c r="E899" s="1">
        <v>44092</v>
      </c>
      <c r="F899" s="1">
        <v>44109</v>
      </c>
      <c r="G899" s="1">
        <v>44118</v>
      </c>
      <c r="H899" s="13">
        <f>Orders[[#This Row],[DeliveryDate]]-Orders[[#This Row],[OrderDate]]</f>
        <v>26</v>
      </c>
      <c r="I899" t="s">
        <v>3</v>
      </c>
      <c r="J899" t="str">
        <f>_xlfn.XLOOKUP(Orders[[#This Row],[_SalesRepID]],'Sales team'!A:A,'Sales team'!B:B)</f>
        <v>Joshua Bennett</v>
      </c>
      <c r="K899">
        <v>6</v>
      </c>
      <c r="L899">
        <v>26</v>
      </c>
      <c r="M899">
        <v>345</v>
      </c>
      <c r="N899" t="str">
        <f>_xlfn.XLOOKUP(Orders[[#This Row],[_ProductID]],Products!A:A,Products!C:C)</f>
        <v>Furniture</v>
      </c>
      <c r="O899">
        <v>19</v>
      </c>
      <c r="P899">
        <v>7.4999999999999997E-2</v>
      </c>
      <c r="Q899" s="2">
        <v>804</v>
      </c>
      <c r="R899" s="2">
        <v>498.48</v>
      </c>
      <c r="S899" s="2">
        <v>2974.8</v>
      </c>
      <c r="T899" s="2">
        <v>980.88000000000011</v>
      </c>
    </row>
    <row r="900" spans="1:20" x14ac:dyDescent="0.25">
      <c r="A900" t="s">
        <v>7109</v>
      </c>
      <c r="B900" t="s">
        <v>10</v>
      </c>
      <c r="C900" t="s">
        <v>6</v>
      </c>
      <c r="D900" s="1">
        <v>44000</v>
      </c>
      <c r="E900" s="1">
        <v>44092</v>
      </c>
      <c r="F900" s="1">
        <v>44107</v>
      </c>
      <c r="G900" s="1">
        <v>44118</v>
      </c>
      <c r="H900" s="13">
        <f>Orders[[#This Row],[DeliveryDate]]-Orders[[#This Row],[OrderDate]]</f>
        <v>26</v>
      </c>
      <c r="I900" t="s">
        <v>3</v>
      </c>
      <c r="J900" t="str">
        <f>_xlfn.XLOOKUP(Orders[[#This Row],[_SalesRepID]],'Sales team'!A:A,'Sales team'!B:B)</f>
        <v>Carlos Miller</v>
      </c>
      <c r="K900">
        <v>28</v>
      </c>
      <c r="L900">
        <v>13</v>
      </c>
      <c r="M900">
        <v>95</v>
      </c>
      <c r="N900" t="str">
        <f>_xlfn.XLOOKUP(Orders[[#This Row],[_ProductID]],Products!A:A,Products!C:C)</f>
        <v>Kitchen &amp; Dining</v>
      </c>
      <c r="O900">
        <v>13</v>
      </c>
      <c r="P900">
        <v>0.1</v>
      </c>
      <c r="Q900" s="2">
        <v>1005</v>
      </c>
      <c r="R900" s="2">
        <v>663.30000000000007</v>
      </c>
      <c r="S900" s="2">
        <v>7236</v>
      </c>
      <c r="T900" s="2">
        <v>1929.5999999999995</v>
      </c>
    </row>
    <row r="901" spans="1:20" x14ac:dyDescent="0.25">
      <c r="A901" t="s">
        <v>7110</v>
      </c>
      <c r="B901" t="s">
        <v>5</v>
      </c>
      <c r="C901" t="s">
        <v>15</v>
      </c>
      <c r="D901" s="1">
        <v>44000</v>
      </c>
      <c r="E901" s="1">
        <v>44092</v>
      </c>
      <c r="F901" s="1">
        <v>44096</v>
      </c>
      <c r="G901" s="1">
        <v>44099</v>
      </c>
      <c r="H901" s="13">
        <f>Orders[[#This Row],[DeliveryDate]]-Orders[[#This Row],[OrderDate]]</f>
        <v>7</v>
      </c>
      <c r="I901" t="s">
        <v>3</v>
      </c>
      <c r="J901" t="str">
        <f>_xlfn.XLOOKUP(Orders[[#This Row],[_SalesRepID]],'Sales team'!A:A,'Sales team'!B:B)</f>
        <v>Roger Alexander</v>
      </c>
      <c r="K901">
        <v>15</v>
      </c>
      <c r="L901">
        <v>32</v>
      </c>
      <c r="M901">
        <v>28</v>
      </c>
      <c r="N901" t="str">
        <f>_xlfn.XLOOKUP(Orders[[#This Row],[_ProductID]],Products!A:A,Products!C:C)</f>
        <v>Furniture</v>
      </c>
      <c r="O901">
        <v>42</v>
      </c>
      <c r="P901">
        <v>0.05</v>
      </c>
      <c r="Q901" s="2">
        <v>254.6</v>
      </c>
      <c r="R901" s="2">
        <v>175.67399999999998</v>
      </c>
      <c r="S901" s="2">
        <v>1209.3499999999999</v>
      </c>
      <c r="T901" s="2">
        <v>330.98</v>
      </c>
    </row>
    <row r="902" spans="1:20" x14ac:dyDescent="0.25">
      <c r="A902" t="s">
        <v>7111</v>
      </c>
      <c r="B902" t="s">
        <v>5</v>
      </c>
      <c r="C902" t="s">
        <v>25</v>
      </c>
      <c r="D902" s="1">
        <v>44000</v>
      </c>
      <c r="E902" s="1">
        <v>44092</v>
      </c>
      <c r="F902" s="1">
        <v>44118</v>
      </c>
      <c r="G902" s="1">
        <v>44113</v>
      </c>
      <c r="H902" s="13">
        <f>Orders[[#This Row],[DeliveryDate]]-Orders[[#This Row],[OrderDate]]</f>
        <v>21</v>
      </c>
      <c r="I902" t="s">
        <v>3</v>
      </c>
      <c r="J902" t="str">
        <f>_xlfn.XLOOKUP(Orders[[#This Row],[_SalesRepID]],'Sales team'!A:A,'Sales team'!B:B)</f>
        <v>Shawn Wallace</v>
      </c>
      <c r="K902">
        <v>18</v>
      </c>
      <c r="L902">
        <v>44</v>
      </c>
      <c r="M902">
        <v>366</v>
      </c>
      <c r="N902" t="str">
        <f>_xlfn.XLOOKUP(Orders[[#This Row],[_ProductID]],Products!A:A,Products!C:C)</f>
        <v>Kitchen &amp; Dining</v>
      </c>
      <c r="O902">
        <v>13</v>
      </c>
      <c r="P902">
        <v>0.2</v>
      </c>
      <c r="Q902" s="2">
        <v>3959.7000000000003</v>
      </c>
      <c r="R902" s="2">
        <v>2296.6260000000002</v>
      </c>
      <c r="S902" s="2">
        <v>6335.52</v>
      </c>
      <c r="T902" s="2">
        <v>1742.268</v>
      </c>
    </row>
    <row r="903" spans="1:20" x14ac:dyDescent="0.25">
      <c r="A903" t="s">
        <v>7091</v>
      </c>
      <c r="B903" t="s">
        <v>8</v>
      </c>
      <c r="C903" t="s">
        <v>13</v>
      </c>
      <c r="D903" s="1">
        <v>44000</v>
      </c>
      <c r="E903" s="1">
        <v>44091</v>
      </c>
      <c r="F903" s="1">
        <v>44114</v>
      </c>
      <c r="G903" s="1">
        <v>44102</v>
      </c>
      <c r="H903" s="13">
        <f>Orders[[#This Row],[DeliveryDate]]-Orders[[#This Row],[OrderDate]]</f>
        <v>11</v>
      </c>
      <c r="I903" t="s">
        <v>3</v>
      </c>
      <c r="J903" t="str">
        <f>_xlfn.XLOOKUP(Orders[[#This Row],[_SalesRepID]],'Sales team'!A:A,'Sales team'!B:B)</f>
        <v>Roy Rice</v>
      </c>
      <c r="K903">
        <v>24</v>
      </c>
      <c r="L903">
        <v>21</v>
      </c>
      <c r="M903">
        <v>303</v>
      </c>
      <c r="N903" t="str">
        <f>_xlfn.XLOOKUP(Orders[[#This Row],[_ProductID]],Products!A:A,Products!C:C)</f>
        <v>Furniture</v>
      </c>
      <c r="O903">
        <v>22</v>
      </c>
      <c r="P903">
        <v>7.4999999999999997E-2</v>
      </c>
      <c r="Q903" s="2">
        <v>897.80000000000007</v>
      </c>
      <c r="R903" s="2">
        <v>673.35</v>
      </c>
      <c r="S903" s="2">
        <v>5813.255000000001</v>
      </c>
      <c r="T903" s="2">
        <v>1099.8050000000012</v>
      </c>
    </row>
    <row r="904" spans="1:20" x14ac:dyDescent="0.25">
      <c r="A904" t="s">
        <v>7092</v>
      </c>
      <c r="B904" t="s">
        <v>1</v>
      </c>
      <c r="C904" t="s">
        <v>13</v>
      </c>
      <c r="D904" s="1">
        <v>44000</v>
      </c>
      <c r="E904" s="1">
        <v>44091</v>
      </c>
      <c r="F904" s="1">
        <v>44116</v>
      </c>
      <c r="G904" s="1">
        <v>44110</v>
      </c>
      <c r="H904" s="13">
        <f>Orders[[#This Row],[DeliveryDate]]-Orders[[#This Row],[OrderDate]]</f>
        <v>19</v>
      </c>
      <c r="I904" t="s">
        <v>3</v>
      </c>
      <c r="J904" t="str">
        <f>_xlfn.XLOOKUP(Orders[[#This Row],[_SalesRepID]],'Sales team'!A:A,'Sales team'!B:B)</f>
        <v>George Lewis</v>
      </c>
      <c r="K904">
        <v>8</v>
      </c>
      <c r="L904">
        <v>23</v>
      </c>
      <c r="M904">
        <v>318</v>
      </c>
      <c r="N904" t="str">
        <f>_xlfn.XLOOKUP(Orders[[#This Row],[_ProductID]],Products!A:A,Products!C:C)</f>
        <v>Kitchen &amp; Dining</v>
      </c>
      <c r="O904">
        <v>4</v>
      </c>
      <c r="P904">
        <v>0.15</v>
      </c>
      <c r="Q904" s="2">
        <v>1051.9000000000001</v>
      </c>
      <c r="R904" s="2">
        <v>809.96300000000008</v>
      </c>
      <c r="S904" s="2">
        <v>894.11500000000001</v>
      </c>
      <c r="T904" s="2">
        <v>84.15199999999993</v>
      </c>
    </row>
    <row r="905" spans="1:20" x14ac:dyDescent="0.25">
      <c r="A905" t="s">
        <v>7093</v>
      </c>
      <c r="B905" t="s">
        <v>8</v>
      </c>
      <c r="C905" t="s">
        <v>15</v>
      </c>
      <c r="D905" s="1">
        <v>44000</v>
      </c>
      <c r="E905" s="1">
        <v>44091</v>
      </c>
      <c r="F905" s="1">
        <v>44098</v>
      </c>
      <c r="G905" s="1">
        <v>44110</v>
      </c>
      <c r="H905" s="13">
        <f>Orders[[#This Row],[DeliveryDate]]-Orders[[#This Row],[OrderDate]]</f>
        <v>19</v>
      </c>
      <c r="I905" t="s">
        <v>3</v>
      </c>
      <c r="J905" t="str">
        <f>_xlfn.XLOOKUP(Orders[[#This Row],[_SalesRepID]],'Sales team'!A:A,'Sales team'!B:B)</f>
        <v>Roy Rice</v>
      </c>
      <c r="K905">
        <v>24</v>
      </c>
      <c r="L905">
        <v>13</v>
      </c>
      <c r="M905">
        <v>3</v>
      </c>
      <c r="N905" t="str">
        <f>_xlfn.XLOOKUP(Orders[[#This Row],[_ProductID]],Products!A:A,Products!C:C)</f>
        <v>Furniture</v>
      </c>
      <c r="O905">
        <v>34</v>
      </c>
      <c r="P905">
        <v>0.05</v>
      </c>
      <c r="Q905" s="2">
        <v>268</v>
      </c>
      <c r="R905" s="2">
        <v>222.44</v>
      </c>
      <c r="S905" s="2">
        <v>763.8</v>
      </c>
      <c r="T905" s="2">
        <v>96.480000000000018</v>
      </c>
    </row>
    <row r="906" spans="1:20" x14ac:dyDescent="0.25">
      <c r="A906" t="s">
        <v>7094</v>
      </c>
      <c r="B906" t="s">
        <v>5</v>
      </c>
      <c r="C906" t="s">
        <v>6</v>
      </c>
      <c r="D906" s="1">
        <v>44000</v>
      </c>
      <c r="E906" s="1">
        <v>44091</v>
      </c>
      <c r="F906" s="1">
        <v>44103</v>
      </c>
      <c r="G906" s="1">
        <v>44097</v>
      </c>
      <c r="H906" s="13">
        <f>Orders[[#This Row],[DeliveryDate]]-Orders[[#This Row],[OrderDate]]</f>
        <v>6</v>
      </c>
      <c r="I906" t="s">
        <v>3</v>
      </c>
      <c r="J906" t="str">
        <f>_xlfn.XLOOKUP(Orders[[#This Row],[_SalesRepID]],'Sales team'!A:A,'Sales team'!B:B)</f>
        <v>Nicholas Cunningham</v>
      </c>
      <c r="K906">
        <v>19</v>
      </c>
      <c r="L906">
        <v>7</v>
      </c>
      <c r="M906">
        <v>88</v>
      </c>
      <c r="N906" t="str">
        <f>_xlfn.XLOOKUP(Orders[[#This Row],[_ProductID]],Products!A:A,Products!C:C)</f>
        <v>Home décor</v>
      </c>
      <c r="O906">
        <v>46</v>
      </c>
      <c r="P906">
        <v>0.1</v>
      </c>
      <c r="Q906" s="2">
        <v>1963.1000000000001</v>
      </c>
      <c r="R906" s="2">
        <v>1217.1220000000001</v>
      </c>
      <c r="S906" s="2">
        <v>1766.7900000000002</v>
      </c>
      <c r="T906" s="2">
        <v>549.66800000000012</v>
      </c>
    </row>
    <row r="907" spans="1:20" x14ac:dyDescent="0.25">
      <c r="A907" t="s">
        <v>7095</v>
      </c>
      <c r="B907" t="s">
        <v>1</v>
      </c>
      <c r="C907" t="s">
        <v>6</v>
      </c>
      <c r="D907" s="1">
        <v>44000</v>
      </c>
      <c r="E907" s="1">
        <v>44091</v>
      </c>
      <c r="F907" s="1">
        <v>44101</v>
      </c>
      <c r="G907" s="1">
        <v>44104</v>
      </c>
      <c r="H907" s="13">
        <f>Orders[[#This Row],[DeliveryDate]]-Orders[[#This Row],[OrderDate]]</f>
        <v>13</v>
      </c>
      <c r="I907" t="s">
        <v>3</v>
      </c>
      <c r="J907" t="str">
        <f>_xlfn.XLOOKUP(Orders[[#This Row],[_SalesRepID]],'Sales team'!A:A,'Sales team'!B:B)</f>
        <v>Jerry Green</v>
      </c>
      <c r="K907">
        <v>3</v>
      </c>
      <c r="L907">
        <v>45</v>
      </c>
      <c r="M907">
        <v>101</v>
      </c>
      <c r="N907" t="str">
        <f>_xlfn.XLOOKUP(Orders[[#This Row],[_ProductID]],Products!A:A,Products!C:C)</f>
        <v>Home décor</v>
      </c>
      <c r="O907">
        <v>31</v>
      </c>
      <c r="P907">
        <v>0.05</v>
      </c>
      <c r="Q907" s="2">
        <v>1715.2</v>
      </c>
      <c r="R907" s="2">
        <v>771.84</v>
      </c>
      <c r="S907" s="2">
        <v>4888.32</v>
      </c>
      <c r="T907" s="2">
        <v>2572.7999999999997</v>
      </c>
    </row>
    <row r="908" spans="1:20" x14ac:dyDescent="0.25">
      <c r="A908" t="s">
        <v>7096</v>
      </c>
      <c r="B908" t="s">
        <v>8</v>
      </c>
      <c r="C908" t="s">
        <v>25</v>
      </c>
      <c r="D908" s="1">
        <v>44000</v>
      </c>
      <c r="E908" s="1">
        <v>44091</v>
      </c>
      <c r="F908" s="1">
        <v>44109</v>
      </c>
      <c r="G908" s="1">
        <v>44104</v>
      </c>
      <c r="H908" s="13">
        <f>Orders[[#This Row],[DeliveryDate]]-Orders[[#This Row],[OrderDate]]</f>
        <v>13</v>
      </c>
      <c r="I908" t="s">
        <v>3</v>
      </c>
      <c r="J908" t="str">
        <f>_xlfn.XLOOKUP(Orders[[#This Row],[_SalesRepID]],'Sales team'!A:A,'Sales team'!B:B)</f>
        <v>Samuel Fowler</v>
      </c>
      <c r="K908">
        <v>21</v>
      </c>
      <c r="L908">
        <v>41</v>
      </c>
      <c r="M908">
        <v>331</v>
      </c>
      <c r="N908" t="str">
        <f>_xlfn.XLOOKUP(Orders[[#This Row],[_ProductID]],Products!A:A,Products!C:C)</f>
        <v>Furniture</v>
      </c>
      <c r="O908">
        <v>20</v>
      </c>
      <c r="P908">
        <v>0.15</v>
      </c>
      <c r="Q908" s="2">
        <v>2251.2000000000003</v>
      </c>
      <c r="R908" s="2">
        <v>1508.3040000000003</v>
      </c>
      <c r="S908" s="2">
        <v>7654.0800000000008</v>
      </c>
      <c r="T908" s="2">
        <v>1620.8639999999996</v>
      </c>
    </row>
    <row r="909" spans="1:20" x14ac:dyDescent="0.25">
      <c r="A909" t="s">
        <v>7097</v>
      </c>
      <c r="B909" t="s">
        <v>10</v>
      </c>
      <c r="C909" t="s">
        <v>15</v>
      </c>
      <c r="D909" s="1">
        <v>44000</v>
      </c>
      <c r="E909" s="1">
        <v>44091</v>
      </c>
      <c r="F909" s="1">
        <v>44096</v>
      </c>
      <c r="G909" s="1">
        <v>44099</v>
      </c>
      <c r="H909" s="13">
        <f>Orders[[#This Row],[DeliveryDate]]-Orders[[#This Row],[OrderDate]]</f>
        <v>8</v>
      </c>
      <c r="I909" t="s">
        <v>3</v>
      </c>
      <c r="J909" t="str">
        <f>_xlfn.XLOOKUP(Orders[[#This Row],[_SalesRepID]],'Sales team'!A:A,'Sales team'!B:B)</f>
        <v>Donald Reynolds</v>
      </c>
      <c r="K909">
        <v>26</v>
      </c>
      <c r="L909">
        <v>12</v>
      </c>
      <c r="M909">
        <v>3</v>
      </c>
      <c r="N909" t="str">
        <f>_xlfn.XLOOKUP(Orders[[#This Row],[_ProductID]],Products!A:A,Products!C:C)</f>
        <v>Kitchen &amp; Dining</v>
      </c>
      <c r="O909">
        <v>7</v>
      </c>
      <c r="P909">
        <v>7.4999999999999997E-2</v>
      </c>
      <c r="Q909" s="2">
        <v>1031.8</v>
      </c>
      <c r="R909" s="2">
        <v>588.12599999999998</v>
      </c>
      <c r="S909" s="2">
        <v>7635.32</v>
      </c>
      <c r="T909" s="2">
        <v>2930.3119999999999</v>
      </c>
    </row>
    <row r="910" spans="1:20" x14ac:dyDescent="0.25">
      <c r="A910" t="s">
        <v>7098</v>
      </c>
      <c r="B910" t="s">
        <v>1</v>
      </c>
      <c r="C910" t="s">
        <v>46</v>
      </c>
      <c r="D910" s="1">
        <v>44000</v>
      </c>
      <c r="E910" s="1">
        <v>44091</v>
      </c>
      <c r="F910" s="1">
        <v>44104</v>
      </c>
      <c r="G910" s="1">
        <v>44104</v>
      </c>
      <c r="H910" s="13">
        <f>Orders[[#This Row],[DeliveryDate]]-Orders[[#This Row],[OrderDate]]</f>
        <v>13</v>
      </c>
      <c r="I910" t="s">
        <v>3</v>
      </c>
      <c r="J910" t="str">
        <f>_xlfn.XLOOKUP(Orders[[#This Row],[_SalesRepID]],'Sales team'!A:A,'Sales team'!B:B)</f>
        <v>Joshua Bennett</v>
      </c>
      <c r="K910">
        <v>6</v>
      </c>
      <c r="L910">
        <v>14</v>
      </c>
      <c r="M910">
        <v>66</v>
      </c>
      <c r="N910" t="str">
        <f>_xlfn.XLOOKUP(Orders[[#This Row],[_ProductID]],Products!A:A,Products!C:C)</f>
        <v>Home décor</v>
      </c>
      <c r="O910">
        <v>30</v>
      </c>
      <c r="P910">
        <v>0.2</v>
      </c>
      <c r="Q910" s="2">
        <v>241.20000000000002</v>
      </c>
      <c r="R910" s="2">
        <v>205.02</v>
      </c>
      <c r="S910" s="2">
        <v>385.92000000000007</v>
      </c>
      <c r="T910" s="2">
        <v>-24.119999999999948</v>
      </c>
    </row>
    <row r="911" spans="1:20" x14ac:dyDescent="0.25">
      <c r="A911" t="s">
        <v>7099</v>
      </c>
      <c r="B911" t="s">
        <v>5</v>
      </c>
      <c r="C911" t="s">
        <v>13</v>
      </c>
      <c r="D911" s="1">
        <v>44000</v>
      </c>
      <c r="E911" s="1">
        <v>44091</v>
      </c>
      <c r="F911" s="1">
        <v>44093</v>
      </c>
      <c r="G911" s="1">
        <v>44097</v>
      </c>
      <c r="H911" s="13">
        <f>Orders[[#This Row],[DeliveryDate]]-Orders[[#This Row],[OrderDate]]</f>
        <v>6</v>
      </c>
      <c r="I911" t="s">
        <v>3</v>
      </c>
      <c r="J911" t="str">
        <f>_xlfn.XLOOKUP(Orders[[#This Row],[_SalesRepID]],'Sales team'!A:A,'Sales team'!B:B)</f>
        <v>Roger Alexander</v>
      </c>
      <c r="K911">
        <v>15</v>
      </c>
      <c r="L911">
        <v>18</v>
      </c>
      <c r="M911">
        <v>328</v>
      </c>
      <c r="N911" t="str">
        <f>_xlfn.XLOOKUP(Orders[[#This Row],[_ProductID]],Products!A:A,Products!C:C)</f>
        <v>Outdoor</v>
      </c>
      <c r="O911">
        <v>10</v>
      </c>
      <c r="P911">
        <v>0.2</v>
      </c>
      <c r="Q911" s="2">
        <v>2331.6</v>
      </c>
      <c r="R911" s="2">
        <v>1142.4839999999999</v>
      </c>
      <c r="S911" s="2">
        <v>7461.12</v>
      </c>
      <c r="T911" s="2">
        <v>2891.1840000000002</v>
      </c>
    </row>
    <row r="912" spans="1:20" x14ac:dyDescent="0.25">
      <c r="A912" t="s">
        <v>7100</v>
      </c>
      <c r="B912" t="s">
        <v>8</v>
      </c>
      <c r="C912" t="s">
        <v>25</v>
      </c>
      <c r="D912" s="1">
        <v>44000</v>
      </c>
      <c r="E912" s="1">
        <v>44091</v>
      </c>
      <c r="F912" s="1">
        <v>44109</v>
      </c>
      <c r="G912" s="1">
        <v>44098</v>
      </c>
      <c r="H912" s="13">
        <f>Orders[[#This Row],[DeliveryDate]]-Orders[[#This Row],[OrderDate]]</f>
        <v>7</v>
      </c>
      <c r="I912" t="s">
        <v>3</v>
      </c>
      <c r="J912" t="str">
        <f>_xlfn.XLOOKUP(Orders[[#This Row],[_SalesRepID]],'Sales team'!A:A,'Sales team'!B:B)</f>
        <v>Samuel Fowler</v>
      </c>
      <c r="K912">
        <v>21</v>
      </c>
      <c r="L912">
        <v>49</v>
      </c>
      <c r="M912">
        <v>366</v>
      </c>
      <c r="N912" t="str">
        <f>_xlfn.XLOOKUP(Orders[[#This Row],[_ProductID]],Products!A:A,Products!C:C)</f>
        <v>Electronics</v>
      </c>
      <c r="O912">
        <v>28</v>
      </c>
      <c r="P912">
        <v>0.2</v>
      </c>
      <c r="Q912" s="2">
        <v>1045.2</v>
      </c>
      <c r="R912" s="2">
        <v>721.18799999999999</v>
      </c>
      <c r="S912" s="2">
        <v>2508.4800000000005</v>
      </c>
      <c r="T912" s="2">
        <v>344.91600000000062</v>
      </c>
    </row>
    <row r="913" spans="1:20" x14ac:dyDescent="0.25">
      <c r="A913" t="s">
        <v>7080</v>
      </c>
      <c r="B913" t="s">
        <v>5</v>
      </c>
      <c r="C913" t="s">
        <v>2</v>
      </c>
      <c r="D913" s="1">
        <v>44000</v>
      </c>
      <c r="E913" s="1">
        <v>44090</v>
      </c>
      <c r="F913" s="1">
        <v>44102</v>
      </c>
      <c r="G913" s="1">
        <v>44113</v>
      </c>
      <c r="H913" s="13">
        <f>Orders[[#This Row],[DeliveryDate]]-Orders[[#This Row],[OrderDate]]</f>
        <v>23</v>
      </c>
      <c r="I913" t="s">
        <v>3</v>
      </c>
      <c r="J913" t="str">
        <f>_xlfn.XLOOKUP(Orders[[#This Row],[_SalesRepID]],'Sales team'!A:A,'Sales team'!B:B)</f>
        <v>Todd Roberts</v>
      </c>
      <c r="K913">
        <v>13</v>
      </c>
      <c r="L913">
        <v>42</v>
      </c>
      <c r="M913">
        <v>260</v>
      </c>
      <c r="N913" t="str">
        <f>_xlfn.XLOOKUP(Orders[[#This Row],[_ProductID]],Products!A:A,Products!C:C)</f>
        <v>Furniture</v>
      </c>
      <c r="O913">
        <v>22</v>
      </c>
      <c r="P913">
        <v>7.4999999999999997E-2</v>
      </c>
      <c r="Q913" s="2">
        <v>2894.4</v>
      </c>
      <c r="R913" s="2">
        <v>1910.3040000000001</v>
      </c>
      <c r="S913" s="2">
        <v>13386.6</v>
      </c>
      <c r="T913" s="2">
        <v>3835.08</v>
      </c>
    </row>
    <row r="914" spans="1:20" x14ac:dyDescent="0.25">
      <c r="A914" t="s">
        <v>7081</v>
      </c>
      <c r="B914" t="s">
        <v>1</v>
      </c>
      <c r="C914" t="s">
        <v>6</v>
      </c>
      <c r="D914" s="1">
        <v>44000</v>
      </c>
      <c r="E914" s="1">
        <v>44090</v>
      </c>
      <c r="F914" s="1">
        <v>44099</v>
      </c>
      <c r="G914" s="1">
        <v>44099</v>
      </c>
      <c r="H914" s="13">
        <f>Orders[[#This Row],[DeliveryDate]]-Orders[[#This Row],[OrderDate]]</f>
        <v>9</v>
      </c>
      <c r="I914" t="s">
        <v>3</v>
      </c>
      <c r="J914" t="str">
        <f>_xlfn.XLOOKUP(Orders[[#This Row],[_SalesRepID]],'Sales team'!A:A,'Sales team'!B:B)</f>
        <v>Jonathan Hawkins</v>
      </c>
      <c r="K914">
        <v>10</v>
      </c>
      <c r="L914">
        <v>5</v>
      </c>
      <c r="M914">
        <v>129</v>
      </c>
      <c r="N914" t="str">
        <f>_xlfn.XLOOKUP(Orders[[#This Row],[_ProductID]],Products!A:A,Products!C:C)</f>
        <v>Electronics</v>
      </c>
      <c r="O914">
        <v>28</v>
      </c>
      <c r="P914">
        <v>0.2</v>
      </c>
      <c r="Q914" s="2">
        <v>5621.3</v>
      </c>
      <c r="R914" s="2">
        <v>3260.3539999999998</v>
      </c>
      <c r="S914" s="2">
        <v>17988.16</v>
      </c>
      <c r="T914" s="2">
        <v>4946.7440000000006</v>
      </c>
    </row>
    <row r="915" spans="1:20" x14ac:dyDescent="0.25">
      <c r="A915" t="s">
        <v>7082</v>
      </c>
      <c r="B915" t="s">
        <v>1</v>
      </c>
      <c r="C915" t="s">
        <v>13</v>
      </c>
      <c r="D915" s="1">
        <v>44000</v>
      </c>
      <c r="E915" s="1">
        <v>44090</v>
      </c>
      <c r="F915" s="1">
        <v>44116</v>
      </c>
      <c r="G915" s="1">
        <v>44096</v>
      </c>
      <c r="H915" s="13">
        <f>Orders[[#This Row],[DeliveryDate]]-Orders[[#This Row],[OrderDate]]</f>
        <v>6</v>
      </c>
      <c r="I915" t="s">
        <v>3</v>
      </c>
      <c r="J915" t="str">
        <f>_xlfn.XLOOKUP(Orders[[#This Row],[_SalesRepID]],'Sales team'!A:A,'Sales team'!B:B)</f>
        <v>George Lewis</v>
      </c>
      <c r="K915">
        <v>8</v>
      </c>
      <c r="L915">
        <v>46</v>
      </c>
      <c r="M915">
        <v>312</v>
      </c>
      <c r="N915" t="str">
        <f>_xlfn.XLOOKUP(Orders[[#This Row],[_ProductID]],Products!A:A,Products!C:C)</f>
        <v>Home décor</v>
      </c>
      <c r="O915">
        <v>27</v>
      </c>
      <c r="P915">
        <v>0.2</v>
      </c>
      <c r="Q915" s="2">
        <v>194.3</v>
      </c>
      <c r="R915" s="2">
        <v>95.207000000000008</v>
      </c>
      <c r="S915" s="2">
        <v>932.64000000000021</v>
      </c>
      <c r="T915" s="2">
        <v>361.39800000000014</v>
      </c>
    </row>
    <row r="916" spans="1:20" x14ac:dyDescent="0.25">
      <c r="A916" t="s">
        <v>7083</v>
      </c>
      <c r="B916" t="s">
        <v>10</v>
      </c>
      <c r="C916" t="s">
        <v>13</v>
      </c>
      <c r="D916" s="1">
        <v>44000</v>
      </c>
      <c r="E916" s="1">
        <v>44090</v>
      </c>
      <c r="F916" s="1">
        <v>44107</v>
      </c>
      <c r="G916" s="1">
        <v>44098</v>
      </c>
      <c r="H916" s="13">
        <f>Orders[[#This Row],[DeliveryDate]]-Orders[[#This Row],[OrderDate]]</f>
        <v>8</v>
      </c>
      <c r="I916" t="s">
        <v>3</v>
      </c>
      <c r="J916" t="str">
        <f>_xlfn.XLOOKUP(Orders[[#This Row],[_SalesRepID]],'Sales team'!A:A,'Sales team'!B:B)</f>
        <v>Carlos Miller</v>
      </c>
      <c r="K916">
        <v>28</v>
      </c>
      <c r="L916">
        <v>48</v>
      </c>
      <c r="M916">
        <v>278</v>
      </c>
      <c r="N916" t="str">
        <f>_xlfn.XLOOKUP(Orders[[#This Row],[_ProductID]],Products!A:A,Products!C:C)</f>
        <v>Home décor</v>
      </c>
      <c r="O916">
        <v>23</v>
      </c>
      <c r="P916">
        <v>0.05</v>
      </c>
      <c r="Q916" s="2">
        <v>1159.1000000000001</v>
      </c>
      <c r="R916" s="2">
        <v>869.32500000000005</v>
      </c>
      <c r="S916" s="2">
        <v>5505.7250000000004</v>
      </c>
      <c r="T916" s="2">
        <v>1159.1000000000004</v>
      </c>
    </row>
    <row r="917" spans="1:20" x14ac:dyDescent="0.25">
      <c r="A917" t="s">
        <v>7084</v>
      </c>
      <c r="B917" t="s">
        <v>1</v>
      </c>
      <c r="C917" t="s">
        <v>13</v>
      </c>
      <c r="D917" s="1">
        <v>44000</v>
      </c>
      <c r="E917" s="1">
        <v>44090</v>
      </c>
      <c r="F917" s="1">
        <v>44096</v>
      </c>
      <c r="G917" s="1">
        <v>44106</v>
      </c>
      <c r="H917" s="13">
        <f>Orders[[#This Row],[DeliveryDate]]-Orders[[#This Row],[OrderDate]]</f>
        <v>16</v>
      </c>
      <c r="I917" t="s">
        <v>3</v>
      </c>
      <c r="J917" t="str">
        <f>_xlfn.XLOOKUP(Orders[[#This Row],[_SalesRepID]],'Sales team'!A:A,'Sales team'!B:B)</f>
        <v>Chris Armstrong</v>
      </c>
      <c r="K917">
        <v>4</v>
      </c>
      <c r="L917">
        <v>34</v>
      </c>
      <c r="M917">
        <v>280</v>
      </c>
      <c r="N917" t="str">
        <f>_xlfn.XLOOKUP(Orders[[#This Row],[_ProductID]],Products!A:A,Products!C:C)</f>
        <v>Home décor</v>
      </c>
      <c r="O917">
        <v>24</v>
      </c>
      <c r="P917">
        <v>0.05</v>
      </c>
      <c r="Q917" s="2">
        <v>1896.1000000000001</v>
      </c>
      <c r="R917" s="2">
        <v>1118.6990000000001</v>
      </c>
      <c r="S917" s="2">
        <v>9006.4750000000004</v>
      </c>
      <c r="T917" s="2">
        <v>3412.9799999999996</v>
      </c>
    </row>
    <row r="918" spans="1:20" x14ac:dyDescent="0.25">
      <c r="A918" t="s">
        <v>7085</v>
      </c>
      <c r="B918" t="s">
        <v>8</v>
      </c>
      <c r="C918" t="s">
        <v>13</v>
      </c>
      <c r="D918" s="1">
        <v>44000</v>
      </c>
      <c r="E918" s="1">
        <v>44090</v>
      </c>
      <c r="F918" s="1">
        <v>44106</v>
      </c>
      <c r="G918" s="1">
        <v>44106</v>
      </c>
      <c r="H918" s="13">
        <f>Orders[[#This Row],[DeliveryDate]]-Orders[[#This Row],[OrderDate]]</f>
        <v>16</v>
      </c>
      <c r="I918" t="s">
        <v>3</v>
      </c>
      <c r="J918" t="str">
        <f>_xlfn.XLOOKUP(Orders[[#This Row],[_SalesRepID]],'Sales team'!A:A,'Sales team'!B:B)</f>
        <v>Roy Rice</v>
      </c>
      <c r="K918">
        <v>24</v>
      </c>
      <c r="L918">
        <v>33</v>
      </c>
      <c r="M918">
        <v>282</v>
      </c>
      <c r="N918" t="str">
        <f>_xlfn.XLOOKUP(Orders[[#This Row],[_ProductID]],Products!A:A,Products!C:C)</f>
        <v>Home décor</v>
      </c>
      <c r="O918">
        <v>26</v>
      </c>
      <c r="P918">
        <v>0.1</v>
      </c>
      <c r="Q918" s="2">
        <v>1018.4</v>
      </c>
      <c r="R918" s="2">
        <v>824.904</v>
      </c>
      <c r="S918" s="2">
        <v>7332.48</v>
      </c>
      <c r="T918" s="2">
        <v>733.24799999999959</v>
      </c>
    </row>
    <row r="919" spans="1:20" x14ac:dyDescent="0.25">
      <c r="A919" t="s">
        <v>7086</v>
      </c>
      <c r="B919" t="s">
        <v>5</v>
      </c>
      <c r="C919" t="s">
        <v>15</v>
      </c>
      <c r="D919" s="1">
        <v>44000</v>
      </c>
      <c r="E919" s="1">
        <v>44090</v>
      </c>
      <c r="F919" s="1">
        <v>44118</v>
      </c>
      <c r="G919" s="1">
        <v>44112</v>
      </c>
      <c r="H919" s="13">
        <f>Orders[[#This Row],[DeliveryDate]]-Orders[[#This Row],[OrderDate]]</f>
        <v>22</v>
      </c>
      <c r="I919" t="s">
        <v>3</v>
      </c>
      <c r="J919" t="str">
        <f>_xlfn.XLOOKUP(Orders[[#This Row],[_SalesRepID]],'Sales team'!A:A,'Sales team'!B:B)</f>
        <v>Todd Roberts</v>
      </c>
      <c r="K919">
        <v>13</v>
      </c>
      <c r="L919">
        <v>17</v>
      </c>
      <c r="M919">
        <v>43</v>
      </c>
      <c r="N919" t="str">
        <f>_xlfn.XLOOKUP(Orders[[#This Row],[_ProductID]],Products!A:A,Products!C:C)</f>
        <v>Furniture</v>
      </c>
      <c r="O919">
        <v>34</v>
      </c>
      <c r="P919">
        <v>0.05</v>
      </c>
      <c r="Q919" s="2">
        <v>5125.5</v>
      </c>
      <c r="R919" s="2">
        <v>3792.87</v>
      </c>
      <c r="S919" s="2">
        <v>19476.899999999998</v>
      </c>
      <c r="T919" s="2">
        <v>4305.4199999999983</v>
      </c>
    </row>
    <row r="920" spans="1:20" x14ac:dyDescent="0.25">
      <c r="A920" t="s">
        <v>7087</v>
      </c>
      <c r="B920" t="s">
        <v>10</v>
      </c>
      <c r="C920" t="s">
        <v>2</v>
      </c>
      <c r="D920" s="1">
        <v>44000</v>
      </c>
      <c r="E920" s="1">
        <v>44090</v>
      </c>
      <c r="F920" s="1">
        <v>44114</v>
      </c>
      <c r="G920" s="1">
        <v>44118</v>
      </c>
      <c r="H920" s="13">
        <f>Orders[[#This Row],[DeliveryDate]]-Orders[[#This Row],[OrderDate]]</f>
        <v>28</v>
      </c>
      <c r="I920" t="s">
        <v>3</v>
      </c>
      <c r="J920" t="str">
        <f>_xlfn.XLOOKUP(Orders[[#This Row],[_SalesRepID]],'Sales team'!A:A,'Sales team'!B:B)</f>
        <v>Shawn Torres</v>
      </c>
      <c r="K920">
        <v>27</v>
      </c>
      <c r="L920">
        <v>32</v>
      </c>
      <c r="M920">
        <v>236</v>
      </c>
      <c r="N920" t="str">
        <f>_xlfn.XLOOKUP(Orders[[#This Row],[_ProductID]],Products!A:A,Products!C:C)</f>
        <v>Kitchen &amp; Dining</v>
      </c>
      <c r="O920">
        <v>16</v>
      </c>
      <c r="P920">
        <v>0.3</v>
      </c>
      <c r="Q920" s="2">
        <v>1058.6000000000001</v>
      </c>
      <c r="R920" s="2">
        <v>508.12800000000004</v>
      </c>
      <c r="S920" s="2">
        <v>2964.0800000000004</v>
      </c>
      <c r="T920" s="2">
        <v>931.56800000000021</v>
      </c>
    </row>
    <row r="921" spans="1:20" x14ac:dyDescent="0.25">
      <c r="A921" t="s">
        <v>7088</v>
      </c>
      <c r="B921" t="s">
        <v>1</v>
      </c>
      <c r="C921" t="s">
        <v>6</v>
      </c>
      <c r="D921" s="1">
        <v>44000</v>
      </c>
      <c r="E921" s="1">
        <v>44090</v>
      </c>
      <c r="F921" s="1">
        <v>44117</v>
      </c>
      <c r="G921" s="1">
        <v>44099</v>
      </c>
      <c r="H921" s="13">
        <f>Orders[[#This Row],[DeliveryDate]]-Orders[[#This Row],[OrderDate]]</f>
        <v>9</v>
      </c>
      <c r="I921" t="s">
        <v>3</v>
      </c>
      <c r="J921" t="str">
        <f>_xlfn.XLOOKUP(Orders[[#This Row],[_SalesRepID]],'Sales team'!A:A,'Sales team'!B:B)</f>
        <v>Chris Armstrong</v>
      </c>
      <c r="K921">
        <v>4</v>
      </c>
      <c r="L921">
        <v>8</v>
      </c>
      <c r="M921">
        <v>105</v>
      </c>
      <c r="N921" t="str">
        <f>_xlfn.XLOOKUP(Orders[[#This Row],[_ProductID]],Products!A:A,Products!C:C)</f>
        <v>Kitchen &amp; Dining</v>
      </c>
      <c r="O921">
        <v>16</v>
      </c>
      <c r="P921">
        <v>0.05</v>
      </c>
      <c r="Q921" s="2">
        <v>1058.6000000000001</v>
      </c>
      <c r="R921" s="2">
        <v>508.12800000000004</v>
      </c>
      <c r="S921" s="2">
        <v>1005.6700000000001</v>
      </c>
      <c r="T921" s="2">
        <v>497.54200000000003</v>
      </c>
    </row>
    <row r="922" spans="1:20" x14ac:dyDescent="0.25">
      <c r="A922" t="s">
        <v>7089</v>
      </c>
      <c r="B922" t="s">
        <v>1</v>
      </c>
      <c r="C922" t="s">
        <v>13</v>
      </c>
      <c r="D922" s="1">
        <v>44000</v>
      </c>
      <c r="E922" s="1">
        <v>44090</v>
      </c>
      <c r="F922" s="1">
        <v>44116</v>
      </c>
      <c r="G922" s="1">
        <v>44120</v>
      </c>
      <c r="H922" s="13">
        <f>Orders[[#This Row],[DeliveryDate]]-Orders[[#This Row],[OrderDate]]</f>
        <v>30</v>
      </c>
      <c r="I922" t="s">
        <v>3</v>
      </c>
      <c r="J922" t="str">
        <f>_xlfn.XLOOKUP(Orders[[#This Row],[_SalesRepID]],'Sales team'!A:A,'Sales team'!B:B)</f>
        <v>Carl Nguyen</v>
      </c>
      <c r="K922">
        <v>12</v>
      </c>
      <c r="L922">
        <v>1</v>
      </c>
      <c r="M922">
        <v>324</v>
      </c>
      <c r="N922" t="str">
        <f>_xlfn.XLOOKUP(Orders[[#This Row],[_ProductID]],Products!A:A,Products!C:C)</f>
        <v>Kitchen &amp; Dining</v>
      </c>
      <c r="O922">
        <v>7</v>
      </c>
      <c r="P922">
        <v>0.1</v>
      </c>
      <c r="Q922" s="2">
        <v>194.3</v>
      </c>
      <c r="R922" s="2">
        <v>147.66800000000001</v>
      </c>
      <c r="S922" s="2">
        <v>1049.2200000000003</v>
      </c>
      <c r="T922" s="2">
        <v>163.21200000000022</v>
      </c>
    </row>
    <row r="923" spans="1:20" x14ac:dyDescent="0.25">
      <c r="A923" t="s">
        <v>7090</v>
      </c>
      <c r="B923" t="s">
        <v>1</v>
      </c>
      <c r="C923" t="s">
        <v>25</v>
      </c>
      <c r="D923" s="1">
        <v>44000</v>
      </c>
      <c r="E923" s="1">
        <v>44090</v>
      </c>
      <c r="F923" s="1">
        <v>44100</v>
      </c>
      <c r="G923" s="1">
        <v>44099</v>
      </c>
      <c r="H923" s="13">
        <f>Orders[[#This Row],[DeliveryDate]]-Orders[[#This Row],[OrderDate]]</f>
        <v>9</v>
      </c>
      <c r="I923" t="s">
        <v>3</v>
      </c>
      <c r="J923" t="str">
        <f>_xlfn.XLOOKUP(Orders[[#This Row],[_SalesRepID]],'Sales team'!A:A,'Sales team'!B:B)</f>
        <v>Joshua Ryan</v>
      </c>
      <c r="K923">
        <v>9</v>
      </c>
      <c r="L923">
        <v>1</v>
      </c>
      <c r="M923">
        <v>352</v>
      </c>
      <c r="N923" t="str">
        <f>_xlfn.XLOOKUP(Orders[[#This Row],[_ProductID]],Products!A:A,Products!C:C)</f>
        <v>Kitchen &amp; Dining</v>
      </c>
      <c r="O923">
        <v>1</v>
      </c>
      <c r="P923">
        <v>0.05</v>
      </c>
      <c r="Q923" s="2">
        <v>1051.9000000000001</v>
      </c>
      <c r="R923" s="2">
        <v>841.5200000000001</v>
      </c>
      <c r="S923" s="2">
        <v>999.30500000000006</v>
      </c>
      <c r="T923" s="2">
        <v>157.78499999999997</v>
      </c>
    </row>
    <row r="924" spans="1:20" x14ac:dyDescent="0.25">
      <c r="A924" t="s">
        <v>7070</v>
      </c>
      <c r="B924" t="s">
        <v>5</v>
      </c>
      <c r="C924" t="s">
        <v>6</v>
      </c>
      <c r="D924" s="1">
        <v>44000</v>
      </c>
      <c r="E924" s="1">
        <v>44089</v>
      </c>
      <c r="F924" s="1">
        <v>44109</v>
      </c>
      <c r="G924" s="1">
        <v>44104</v>
      </c>
      <c r="H924" s="13">
        <f>Orders[[#This Row],[DeliveryDate]]-Orders[[#This Row],[OrderDate]]</f>
        <v>15</v>
      </c>
      <c r="I924" t="s">
        <v>3</v>
      </c>
      <c r="J924" t="str">
        <f>_xlfn.XLOOKUP(Orders[[#This Row],[_SalesRepID]],'Sales team'!A:A,'Sales team'!B:B)</f>
        <v>Anthony Torres</v>
      </c>
      <c r="K924">
        <v>20</v>
      </c>
      <c r="L924">
        <v>48</v>
      </c>
      <c r="M924">
        <v>139</v>
      </c>
      <c r="N924" t="str">
        <f>_xlfn.XLOOKUP(Orders[[#This Row],[_ProductID]],Products!A:A,Products!C:C)</f>
        <v>Home décor</v>
      </c>
      <c r="O924">
        <v>45</v>
      </c>
      <c r="P924">
        <v>0.2</v>
      </c>
      <c r="Q924" s="2">
        <v>3906.1</v>
      </c>
      <c r="R924" s="2">
        <v>2968.636</v>
      </c>
      <c r="S924" s="2">
        <v>15624.400000000001</v>
      </c>
      <c r="T924" s="2">
        <v>781.22000000000116</v>
      </c>
    </row>
    <row r="925" spans="1:20" x14ac:dyDescent="0.25">
      <c r="A925" t="s">
        <v>7071</v>
      </c>
      <c r="B925" t="s">
        <v>5</v>
      </c>
      <c r="C925" t="s">
        <v>2</v>
      </c>
      <c r="D925" s="1">
        <v>44000</v>
      </c>
      <c r="E925" s="1">
        <v>44089</v>
      </c>
      <c r="F925" s="1">
        <v>44107</v>
      </c>
      <c r="G925" s="1">
        <v>44102</v>
      </c>
      <c r="H925" s="13">
        <f>Orders[[#This Row],[DeliveryDate]]-Orders[[#This Row],[OrderDate]]</f>
        <v>13</v>
      </c>
      <c r="I925" t="s">
        <v>3</v>
      </c>
      <c r="J925" t="str">
        <f>_xlfn.XLOOKUP(Orders[[#This Row],[_SalesRepID]],'Sales team'!A:A,'Sales team'!B:B)</f>
        <v>Paul Holmes</v>
      </c>
      <c r="K925">
        <v>14</v>
      </c>
      <c r="L925">
        <v>50</v>
      </c>
      <c r="M925">
        <v>221</v>
      </c>
      <c r="N925" t="str">
        <f>_xlfn.XLOOKUP(Orders[[#This Row],[_ProductID]],Products!A:A,Products!C:C)</f>
        <v>Furniture</v>
      </c>
      <c r="O925">
        <v>42</v>
      </c>
      <c r="P925">
        <v>0.05</v>
      </c>
      <c r="Q925" s="2">
        <v>2894.4</v>
      </c>
      <c r="R925" s="2">
        <v>2402.3519999999999</v>
      </c>
      <c r="S925" s="2">
        <v>21997.439999999999</v>
      </c>
      <c r="T925" s="2">
        <v>2778.6239999999998</v>
      </c>
    </row>
    <row r="926" spans="1:20" x14ac:dyDescent="0.25">
      <c r="A926" t="s">
        <v>7072</v>
      </c>
      <c r="B926" t="s">
        <v>8</v>
      </c>
      <c r="C926" t="s">
        <v>46</v>
      </c>
      <c r="D926" s="1">
        <v>44000</v>
      </c>
      <c r="E926" s="1">
        <v>44089</v>
      </c>
      <c r="F926" s="1">
        <v>44106</v>
      </c>
      <c r="G926" s="1">
        <v>44095</v>
      </c>
      <c r="H926" s="13">
        <f>Orders[[#This Row],[DeliveryDate]]-Orders[[#This Row],[OrderDate]]</f>
        <v>6</v>
      </c>
      <c r="I926" t="s">
        <v>3</v>
      </c>
      <c r="J926" t="str">
        <f>_xlfn.XLOOKUP(Orders[[#This Row],[_SalesRepID]],'Sales team'!A:A,'Sales team'!B:B)</f>
        <v>Anthony Torres</v>
      </c>
      <c r="K926">
        <v>20</v>
      </c>
      <c r="L926">
        <v>17</v>
      </c>
      <c r="M926">
        <v>68</v>
      </c>
      <c r="N926" t="str">
        <f>_xlfn.XLOOKUP(Orders[[#This Row],[_ProductID]],Products!A:A,Products!C:C)</f>
        <v>Home décor</v>
      </c>
      <c r="O926">
        <v>41</v>
      </c>
      <c r="P926">
        <v>0.1</v>
      </c>
      <c r="Q926" s="2">
        <v>2231.1</v>
      </c>
      <c r="R926" s="2">
        <v>1249.4160000000002</v>
      </c>
      <c r="S926" s="2">
        <v>2007.99</v>
      </c>
      <c r="T926" s="2">
        <v>758.57399999999984</v>
      </c>
    </row>
    <row r="927" spans="1:20" x14ac:dyDescent="0.25">
      <c r="A927" t="s">
        <v>7073</v>
      </c>
      <c r="B927" t="s">
        <v>1</v>
      </c>
      <c r="C927" t="s">
        <v>13</v>
      </c>
      <c r="D927" s="1">
        <v>44000</v>
      </c>
      <c r="E927" s="1">
        <v>44089</v>
      </c>
      <c r="F927" s="1">
        <v>44096</v>
      </c>
      <c r="G927" s="1">
        <v>44104</v>
      </c>
      <c r="H927" s="13">
        <f>Orders[[#This Row],[DeliveryDate]]-Orders[[#This Row],[OrderDate]]</f>
        <v>15</v>
      </c>
      <c r="I927" t="s">
        <v>3</v>
      </c>
      <c r="J927" t="str">
        <f>_xlfn.XLOOKUP(Orders[[#This Row],[_SalesRepID]],'Sales team'!A:A,'Sales team'!B:B)</f>
        <v>Shawn Cook</v>
      </c>
      <c r="K927">
        <v>7</v>
      </c>
      <c r="L927">
        <v>29</v>
      </c>
      <c r="M927">
        <v>314</v>
      </c>
      <c r="N927" t="str">
        <f>_xlfn.XLOOKUP(Orders[[#This Row],[_ProductID]],Products!A:A,Products!C:C)</f>
        <v>Home décor</v>
      </c>
      <c r="O927">
        <v>40</v>
      </c>
      <c r="P927">
        <v>0.2</v>
      </c>
      <c r="Q927" s="2">
        <v>1112.2</v>
      </c>
      <c r="R927" s="2">
        <v>912.00400000000002</v>
      </c>
      <c r="S927" s="2">
        <v>889.7600000000001</v>
      </c>
      <c r="T927" s="2">
        <v>-22.243999999999915</v>
      </c>
    </row>
    <row r="928" spans="1:20" x14ac:dyDescent="0.25">
      <c r="A928" t="s">
        <v>7074</v>
      </c>
      <c r="B928" t="s">
        <v>1</v>
      </c>
      <c r="C928" t="s">
        <v>15</v>
      </c>
      <c r="D928" s="1">
        <v>44000</v>
      </c>
      <c r="E928" s="1">
        <v>44089</v>
      </c>
      <c r="F928" s="1">
        <v>44116</v>
      </c>
      <c r="G928" s="1">
        <v>44092</v>
      </c>
      <c r="H928" s="13">
        <f>Orders[[#This Row],[DeliveryDate]]-Orders[[#This Row],[OrderDate]]</f>
        <v>3</v>
      </c>
      <c r="I928" t="s">
        <v>3</v>
      </c>
      <c r="J928" t="str">
        <f>_xlfn.XLOOKUP(Orders[[#This Row],[_SalesRepID]],'Sales team'!A:A,'Sales team'!B:B)</f>
        <v>Joshua Bennett</v>
      </c>
      <c r="K928">
        <v>6</v>
      </c>
      <c r="L928">
        <v>2</v>
      </c>
      <c r="M928">
        <v>9</v>
      </c>
      <c r="N928" t="str">
        <f>_xlfn.XLOOKUP(Orders[[#This Row],[_ProductID]],Products!A:A,Products!C:C)</f>
        <v>Home décor</v>
      </c>
      <c r="O928">
        <v>39</v>
      </c>
      <c r="P928">
        <v>0.05</v>
      </c>
      <c r="Q928" s="2">
        <v>2311.5</v>
      </c>
      <c r="R928" s="2">
        <v>1386.8999999999999</v>
      </c>
      <c r="S928" s="2">
        <v>17567.399999999998</v>
      </c>
      <c r="T928" s="2">
        <v>6472.1999999999989</v>
      </c>
    </row>
    <row r="929" spans="1:20" x14ac:dyDescent="0.25">
      <c r="A929" t="s">
        <v>7075</v>
      </c>
      <c r="B929" t="s">
        <v>1</v>
      </c>
      <c r="C929" t="s">
        <v>2</v>
      </c>
      <c r="D929" s="1">
        <v>44000</v>
      </c>
      <c r="E929" s="1">
        <v>44089</v>
      </c>
      <c r="F929" s="1">
        <v>44116</v>
      </c>
      <c r="G929" s="1">
        <v>44102</v>
      </c>
      <c r="H929" s="13">
        <f>Orders[[#This Row],[DeliveryDate]]-Orders[[#This Row],[OrderDate]]</f>
        <v>13</v>
      </c>
      <c r="I929" t="s">
        <v>3</v>
      </c>
      <c r="J929" t="str">
        <f>_xlfn.XLOOKUP(Orders[[#This Row],[_SalesRepID]],'Sales team'!A:A,'Sales team'!B:B)</f>
        <v>Joshua Bennett</v>
      </c>
      <c r="K929">
        <v>6</v>
      </c>
      <c r="L929">
        <v>13</v>
      </c>
      <c r="M929">
        <v>246</v>
      </c>
      <c r="N929" t="str">
        <f>_xlfn.XLOOKUP(Orders[[#This Row],[_ProductID]],Products!A:A,Products!C:C)</f>
        <v>Electronics</v>
      </c>
      <c r="O929">
        <v>6</v>
      </c>
      <c r="P929">
        <v>0.05</v>
      </c>
      <c r="Q929" s="2">
        <v>938</v>
      </c>
      <c r="R929" s="2">
        <v>497.14000000000004</v>
      </c>
      <c r="S929" s="2">
        <v>2673.2999999999997</v>
      </c>
      <c r="T929" s="2">
        <v>1181.8799999999997</v>
      </c>
    </row>
    <row r="930" spans="1:20" x14ac:dyDescent="0.25">
      <c r="A930" t="s">
        <v>7076</v>
      </c>
      <c r="B930" t="s">
        <v>1</v>
      </c>
      <c r="C930" t="s">
        <v>46</v>
      </c>
      <c r="D930" s="1">
        <v>44000</v>
      </c>
      <c r="E930" s="1">
        <v>44089</v>
      </c>
      <c r="F930" s="1">
        <v>44098</v>
      </c>
      <c r="G930" s="1">
        <v>44111</v>
      </c>
      <c r="H930" s="13">
        <f>Orders[[#This Row],[DeliveryDate]]-Orders[[#This Row],[OrderDate]]</f>
        <v>22</v>
      </c>
      <c r="I930" t="s">
        <v>3</v>
      </c>
      <c r="J930" t="str">
        <f>_xlfn.XLOOKUP(Orders[[#This Row],[_SalesRepID]],'Sales team'!A:A,'Sales team'!B:B)</f>
        <v>Jerry Green</v>
      </c>
      <c r="K930">
        <v>3</v>
      </c>
      <c r="L930">
        <v>14</v>
      </c>
      <c r="M930">
        <v>82</v>
      </c>
      <c r="N930" t="str">
        <f>_xlfn.XLOOKUP(Orders[[#This Row],[_ProductID]],Products!A:A,Products!C:C)</f>
        <v>Furniture</v>
      </c>
      <c r="O930">
        <v>34</v>
      </c>
      <c r="P930">
        <v>0.15</v>
      </c>
      <c r="Q930" s="2">
        <v>3651.5</v>
      </c>
      <c r="R930" s="2">
        <v>2446.5050000000001</v>
      </c>
      <c r="S930" s="2">
        <v>15518.875</v>
      </c>
      <c r="T930" s="2">
        <v>3286.3499999999985</v>
      </c>
    </row>
    <row r="931" spans="1:20" x14ac:dyDescent="0.25">
      <c r="A931" t="s">
        <v>7077</v>
      </c>
      <c r="B931" t="s">
        <v>5</v>
      </c>
      <c r="C931" t="s">
        <v>6</v>
      </c>
      <c r="D931" s="1">
        <v>44000</v>
      </c>
      <c r="E931" s="1">
        <v>44089</v>
      </c>
      <c r="F931" s="1">
        <v>44095</v>
      </c>
      <c r="G931" s="1">
        <v>44092</v>
      </c>
      <c r="H931" s="13">
        <f>Orders[[#This Row],[DeliveryDate]]-Orders[[#This Row],[OrderDate]]</f>
        <v>3</v>
      </c>
      <c r="I931" t="s">
        <v>3</v>
      </c>
      <c r="J931" t="str">
        <f>_xlfn.XLOOKUP(Orders[[#This Row],[_SalesRepID]],'Sales team'!A:A,'Sales team'!B:B)</f>
        <v>Frank Brown</v>
      </c>
      <c r="K931">
        <v>17</v>
      </c>
      <c r="L931">
        <v>48</v>
      </c>
      <c r="M931">
        <v>104</v>
      </c>
      <c r="N931" t="str">
        <f>_xlfn.XLOOKUP(Orders[[#This Row],[_ProductID]],Products!A:A,Products!C:C)</f>
        <v>Home décor</v>
      </c>
      <c r="O931">
        <v>44</v>
      </c>
      <c r="P931">
        <v>0.3</v>
      </c>
      <c r="Q931" s="2">
        <v>1065.3</v>
      </c>
      <c r="R931" s="2">
        <v>681.79200000000003</v>
      </c>
      <c r="S931" s="2">
        <v>2237.1299999999997</v>
      </c>
      <c r="T931" s="2">
        <v>191.75399999999945</v>
      </c>
    </row>
    <row r="932" spans="1:20" x14ac:dyDescent="0.25">
      <c r="A932" t="s">
        <v>7078</v>
      </c>
      <c r="B932" t="s">
        <v>8</v>
      </c>
      <c r="C932" t="s">
        <v>6</v>
      </c>
      <c r="D932" s="1">
        <v>43900</v>
      </c>
      <c r="E932" s="1">
        <v>44089</v>
      </c>
      <c r="F932" s="1">
        <v>44108</v>
      </c>
      <c r="G932" s="1">
        <v>44096</v>
      </c>
      <c r="H932" s="13">
        <f>Orders[[#This Row],[DeliveryDate]]-Orders[[#This Row],[OrderDate]]</f>
        <v>7</v>
      </c>
      <c r="I932" t="s">
        <v>3</v>
      </c>
      <c r="J932" t="str">
        <f>_xlfn.XLOOKUP(Orders[[#This Row],[_SalesRepID]],'Sales team'!A:A,'Sales team'!B:B)</f>
        <v>Roy Rice</v>
      </c>
      <c r="K932">
        <v>24</v>
      </c>
      <c r="L932">
        <v>29</v>
      </c>
      <c r="M932">
        <v>142</v>
      </c>
      <c r="N932" t="str">
        <f>_xlfn.XLOOKUP(Orders[[#This Row],[_ProductID]],Products!A:A,Products!C:C)</f>
        <v>Kitchen &amp; Dining</v>
      </c>
      <c r="O932">
        <v>7</v>
      </c>
      <c r="P932">
        <v>0.2</v>
      </c>
      <c r="Q932" s="2">
        <v>167.5</v>
      </c>
      <c r="R932" s="2">
        <v>137.35</v>
      </c>
      <c r="S932" s="2">
        <v>134</v>
      </c>
      <c r="T932" s="2">
        <v>-3.3499999999999943</v>
      </c>
    </row>
    <row r="933" spans="1:20" x14ac:dyDescent="0.25">
      <c r="A933" t="s">
        <v>7079</v>
      </c>
      <c r="B933" t="s">
        <v>1</v>
      </c>
      <c r="C933" t="s">
        <v>25</v>
      </c>
      <c r="D933" s="1">
        <v>44000</v>
      </c>
      <c r="E933" s="1">
        <v>44089</v>
      </c>
      <c r="F933" s="1">
        <v>44110</v>
      </c>
      <c r="G933" s="1">
        <v>44102</v>
      </c>
      <c r="H933" s="13">
        <f>Orders[[#This Row],[DeliveryDate]]-Orders[[#This Row],[OrderDate]]</f>
        <v>13</v>
      </c>
      <c r="I933" t="s">
        <v>3</v>
      </c>
      <c r="J933" t="str">
        <f>_xlfn.XLOOKUP(Orders[[#This Row],[_SalesRepID]],'Sales team'!A:A,'Sales team'!B:B)</f>
        <v>Adam Hernandez</v>
      </c>
      <c r="K933">
        <v>1</v>
      </c>
      <c r="L933">
        <v>44</v>
      </c>
      <c r="M933">
        <v>338</v>
      </c>
      <c r="N933" t="str">
        <f>_xlfn.XLOOKUP(Orders[[#This Row],[_ProductID]],Products!A:A,Products!C:C)</f>
        <v>Home décor</v>
      </c>
      <c r="O933">
        <v>43</v>
      </c>
      <c r="P933">
        <v>0.05</v>
      </c>
      <c r="Q933" s="2">
        <v>1118.9000000000001</v>
      </c>
      <c r="R933" s="2">
        <v>514.69400000000007</v>
      </c>
      <c r="S933" s="2">
        <v>8503.64</v>
      </c>
      <c r="T933" s="2">
        <v>4386.0879999999988</v>
      </c>
    </row>
    <row r="934" spans="1:20" x14ac:dyDescent="0.25">
      <c r="A934" t="s">
        <v>7061</v>
      </c>
      <c r="B934" t="s">
        <v>5</v>
      </c>
      <c r="C934" t="s">
        <v>15</v>
      </c>
      <c r="D934" s="1">
        <v>44000</v>
      </c>
      <c r="E934" s="1">
        <v>44088</v>
      </c>
      <c r="F934" s="1">
        <v>44111</v>
      </c>
      <c r="G934" s="1">
        <v>44097</v>
      </c>
      <c r="H934" s="13">
        <f>Orders[[#This Row],[DeliveryDate]]-Orders[[#This Row],[OrderDate]]</f>
        <v>9</v>
      </c>
      <c r="I934" t="s">
        <v>3</v>
      </c>
      <c r="J934" t="str">
        <f>_xlfn.XLOOKUP(Orders[[#This Row],[_SalesRepID]],'Sales team'!A:A,'Sales team'!B:B)</f>
        <v>Frank Brown</v>
      </c>
      <c r="K934">
        <v>17</v>
      </c>
      <c r="L934">
        <v>50</v>
      </c>
      <c r="M934">
        <v>47</v>
      </c>
      <c r="N934" t="str">
        <f>_xlfn.XLOOKUP(Orders[[#This Row],[_ProductID]],Products!A:A,Products!C:C)</f>
        <v>Home décor</v>
      </c>
      <c r="O934">
        <v>44</v>
      </c>
      <c r="P934">
        <v>7.4999999999999997E-2</v>
      </c>
      <c r="Q934" s="2">
        <v>964.80000000000007</v>
      </c>
      <c r="R934" s="2">
        <v>520.99200000000008</v>
      </c>
      <c r="S934" s="2">
        <v>1784.88</v>
      </c>
      <c r="T934" s="2">
        <v>742.89599999999996</v>
      </c>
    </row>
    <row r="935" spans="1:20" x14ac:dyDescent="0.25">
      <c r="A935" t="s">
        <v>7062</v>
      </c>
      <c r="B935" t="s">
        <v>1</v>
      </c>
      <c r="C935" t="s">
        <v>6</v>
      </c>
      <c r="D935" s="1">
        <v>44000</v>
      </c>
      <c r="E935" s="1">
        <v>44088</v>
      </c>
      <c r="F935" s="1">
        <v>44110</v>
      </c>
      <c r="G935" s="1">
        <v>44104</v>
      </c>
      <c r="H935" s="13">
        <f>Orders[[#This Row],[DeliveryDate]]-Orders[[#This Row],[OrderDate]]</f>
        <v>16</v>
      </c>
      <c r="I935" t="s">
        <v>3</v>
      </c>
      <c r="J935" t="str">
        <f>_xlfn.XLOOKUP(Orders[[#This Row],[_SalesRepID]],'Sales team'!A:A,'Sales team'!B:B)</f>
        <v>Shawn Cook</v>
      </c>
      <c r="K935">
        <v>7</v>
      </c>
      <c r="L935">
        <v>3</v>
      </c>
      <c r="M935">
        <v>141</v>
      </c>
      <c r="N935" t="str">
        <f>_xlfn.XLOOKUP(Orders[[#This Row],[_ProductID]],Products!A:A,Products!C:C)</f>
        <v>Outdoor</v>
      </c>
      <c r="O935">
        <v>9</v>
      </c>
      <c r="P935">
        <v>0.15</v>
      </c>
      <c r="Q935" s="2">
        <v>1051.9000000000001</v>
      </c>
      <c r="R935" s="2">
        <v>483.87400000000008</v>
      </c>
      <c r="S935" s="2">
        <v>2682.3450000000003</v>
      </c>
      <c r="T935" s="2">
        <v>1230.723</v>
      </c>
    </row>
    <row r="936" spans="1:20" x14ac:dyDescent="0.25">
      <c r="A936" t="s">
        <v>7063</v>
      </c>
      <c r="B936" t="s">
        <v>10</v>
      </c>
      <c r="C936" t="s">
        <v>6</v>
      </c>
      <c r="D936" s="1">
        <v>44000</v>
      </c>
      <c r="E936" s="1">
        <v>44088</v>
      </c>
      <c r="F936" s="1">
        <v>44109</v>
      </c>
      <c r="G936" s="1">
        <v>44104</v>
      </c>
      <c r="H936" s="13">
        <f>Orders[[#This Row],[DeliveryDate]]-Orders[[#This Row],[OrderDate]]</f>
        <v>16</v>
      </c>
      <c r="I936" t="s">
        <v>3</v>
      </c>
      <c r="J936" t="str">
        <f>_xlfn.XLOOKUP(Orders[[#This Row],[_SalesRepID]],'Sales team'!A:A,'Sales team'!B:B)</f>
        <v>Donald Reynolds</v>
      </c>
      <c r="K936">
        <v>26</v>
      </c>
      <c r="L936">
        <v>30</v>
      </c>
      <c r="M936">
        <v>118</v>
      </c>
      <c r="N936" t="str">
        <f>_xlfn.XLOOKUP(Orders[[#This Row],[_ProductID]],Products!A:A,Products!C:C)</f>
        <v>Home décor</v>
      </c>
      <c r="O936">
        <v>27</v>
      </c>
      <c r="P936">
        <v>0.15</v>
      </c>
      <c r="Q936" s="2">
        <v>4013.3</v>
      </c>
      <c r="R936" s="2">
        <v>3210.6400000000003</v>
      </c>
      <c r="S936" s="2">
        <v>3411.3050000000003</v>
      </c>
      <c r="T936" s="2">
        <v>200.66499999999996</v>
      </c>
    </row>
    <row r="937" spans="1:20" x14ac:dyDescent="0.25">
      <c r="A937" t="s">
        <v>7064</v>
      </c>
      <c r="B937" t="s">
        <v>5</v>
      </c>
      <c r="C937" t="s">
        <v>6</v>
      </c>
      <c r="D937" s="1">
        <v>44000</v>
      </c>
      <c r="E937" s="1">
        <v>44088</v>
      </c>
      <c r="F937" s="1">
        <v>44115</v>
      </c>
      <c r="G937" s="1">
        <v>44109</v>
      </c>
      <c r="H937" s="13">
        <f>Orders[[#This Row],[DeliveryDate]]-Orders[[#This Row],[OrderDate]]</f>
        <v>21</v>
      </c>
      <c r="I937" t="s">
        <v>3</v>
      </c>
      <c r="J937" t="str">
        <f>_xlfn.XLOOKUP(Orders[[#This Row],[_SalesRepID]],'Sales team'!A:A,'Sales team'!B:B)</f>
        <v>Anthony Berry</v>
      </c>
      <c r="K937">
        <v>16</v>
      </c>
      <c r="L937">
        <v>14</v>
      </c>
      <c r="M937">
        <v>116</v>
      </c>
      <c r="N937" t="str">
        <f>_xlfn.XLOOKUP(Orders[[#This Row],[_ProductID]],Products!A:A,Products!C:C)</f>
        <v>Kitchen &amp; Dining</v>
      </c>
      <c r="O937">
        <v>7</v>
      </c>
      <c r="P937">
        <v>0.1</v>
      </c>
      <c r="Q937" s="2">
        <v>6070.2</v>
      </c>
      <c r="R937" s="2">
        <v>2974.3979999999997</v>
      </c>
      <c r="S937" s="2">
        <v>10926.36</v>
      </c>
      <c r="T937" s="2">
        <v>4977.5640000000012</v>
      </c>
    </row>
    <row r="938" spans="1:20" x14ac:dyDescent="0.25">
      <c r="A938" t="s">
        <v>7065</v>
      </c>
      <c r="B938" t="s">
        <v>5</v>
      </c>
      <c r="C938" t="s">
        <v>15</v>
      </c>
      <c r="D938" s="1">
        <v>44000</v>
      </c>
      <c r="E938" s="1">
        <v>44088</v>
      </c>
      <c r="F938" s="1">
        <v>44111</v>
      </c>
      <c r="G938" s="1">
        <v>44097</v>
      </c>
      <c r="H938" s="13">
        <f>Orders[[#This Row],[DeliveryDate]]-Orders[[#This Row],[OrderDate]]</f>
        <v>9</v>
      </c>
      <c r="I938" t="s">
        <v>3</v>
      </c>
      <c r="J938" t="str">
        <f>_xlfn.XLOOKUP(Orders[[#This Row],[_SalesRepID]],'Sales team'!A:A,'Sales team'!B:B)</f>
        <v>Anthony Berry</v>
      </c>
      <c r="K938">
        <v>16</v>
      </c>
      <c r="L938">
        <v>2</v>
      </c>
      <c r="M938">
        <v>39</v>
      </c>
      <c r="N938" t="str">
        <f>_xlfn.XLOOKUP(Orders[[#This Row],[_ProductID]],Products!A:A,Products!C:C)</f>
        <v>Home décor</v>
      </c>
      <c r="O938">
        <v>32</v>
      </c>
      <c r="P938">
        <v>0.4</v>
      </c>
      <c r="Q938" s="2">
        <v>837.5</v>
      </c>
      <c r="R938" s="2">
        <v>695.125</v>
      </c>
      <c r="S938" s="2">
        <v>2010</v>
      </c>
      <c r="T938" s="2">
        <v>-770.5</v>
      </c>
    </row>
    <row r="939" spans="1:20" x14ac:dyDescent="0.25">
      <c r="A939" t="s">
        <v>7066</v>
      </c>
      <c r="B939" t="s">
        <v>8</v>
      </c>
      <c r="C939" t="s">
        <v>13</v>
      </c>
      <c r="D939" s="1">
        <v>44000</v>
      </c>
      <c r="E939" s="1">
        <v>44088</v>
      </c>
      <c r="F939" s="1">
        <v>44111</v>
      </c>
      <c r="G939" s="1">
        <v>44111</v>
      </c>
      <c r="H939" s="13">
        <f>Orders[[#This Row],[DeliveryDate]]-Orders[[#This Row],[OrderDate]]</f>
        <v>23</v>
      </c>
      <c r="I939" t="s">
        <v>3</v>
      </c>
      <c r="J939" t="str">
        <f>_xlfn.XLOOKUP(Orders[[#This Row],[_SalesRepID]],'Sales team'!A:A,'Sales team'!B:B)</f>
        <v>Patrick Graham</v>
      </c>
      <c r="K939">
        <v>25</v>
      </c>
      <c r="L939">
        <v>16</v>
      </c>
      <c r="M939">
        <v>314</v>
      </c>
      <c r="N939" t="str">
        <f>_xlfn.XLOOKUP(Orders[[#This Row],[_ProductID]],Products!A:A,Products!C:C)</f>
        <v>Home décor</v>
      </c>
      <c r="O939">
        <v>46</v>
      </c>
      <c r="P939">
        <v>0.2</v>
      </c>
      <c r="Q939" s="2">
        <v>2391.9</v>
      </c>
      <c r="R939" s="2">
        <v>1148.1120000000001</v>
      </c>
      <c r="S939" s="2">
        <v>5740.5600000000013</v>
      </c>
      <c r="T939" s="2">
        <v>2296.2240000000011</v>
      </c>
    </row>
    <row r="940" spans="1:20" x14ac:dyDescent="0.25">
      <c r="A940" t="s">
        <v>7067</v>
      </c>
      <c r="B940" t="s">
        <v>5</v>
      </c>
      <c r="C940" t="s">
        <v>25</v>
      </c>
      <c r="D940" s="1">
        <v>44000</v>
      </c>
      <c r="E940" s="1">
        <v>44088</v>
      </c>
      <c r="F940" s="1">
        <v>44103</v>
      </c>
      <c r="G940" s="1">
        <v>44091</v>
      </c>
      <c r="H940" s="13">
        <f>Orders[[#This Row],[DeliveryDate]]-Orders[[#This Row],[OrderDate]]</f>
        <v>3</v>
      </c>
      <c r="I940" t="s">
        <v>3</v>
      </c>
      <c r="J940" t="str">
        <f>_xlfn.XLOOKUP(Orders[[#This Row],[_SalesRepID]],'Sales team'!A:A,'Sales team'!B:B)</f>
        <v>Paul Holmes</v>
      </c>
      <c r="K940">
        <v>14</v>
      </c>
      <c r="L940">
        <v>4</v>
      </c>
      <c r="M940">
        <v>346</v>
      </c>
      <c r="N940" t="str">
        <f>_xlfn.XLOOKUP(Orders[[#This Row],[_ProductID]],Products!A:A,Products!C:C)</f>
        <v>Outdoor</v>
      </c>
      <c r="O940">
        <v>18</v>
      </c>
      <c r="P940">
        <v>0.3</v>
      </c>
      <c r="Q940" s="2">
        <v>2686.7000000000003</v>
      </c>
      <c r="R940" s="2">
        <v>1155.2810000000002</v>
      </c>
      <c r="S940" s="2">
        <v>11284.14</v>
      </c>
      <c r="T940" s="2">
        <v>4352.4539999999979</v>
      </c>
    </row>
    <row r="941" spans="1:20" x14ac:dyDescent="0.25">
      <c r="A941" t="s">
        <v>7068</v>
      </c>
      <c r="B941" t="s">
        <v>8</v>
      </c>
      <c r="C941" t="s">
        <v>2</v>
      </c>
      <c r="D941" s="1">
        <v>44000</v>
      </c>
      <c r="E941" s="1">
        <v>44088</v>
      </c>
      <c r="F941" s="1">
        <v>44107</v>
      </c>
      <c r="G941" s="1">
        <v>44109</v>
      </c>
      <c r="H941" s="13">
        <f>Orders[[#This Row],[DeliveryDate]]-Orders[[#This Row],[OrderDate]]</f>
        <v>21</v>
      </c>
      <c r="I941" t="s">
        <v>3</v>
      </c>
      <c r="J941" t="str">
        <f>_xlfn.XLOOKUP(Orders[[#This Row],[_SalesRepID]],'Sales team'!A:A,'Sales team'!B:B)</f>
        <v>Samuel Fowler</v>
      </c>
      <c r="K941">
        <v>21</v>
      </c>
      <c r="L941">
        <v>20</v>
      </c>
      <c r="M941">
        <v>229</v>
      </c>
      <c r="N941" t="str">
        <f>_xlfn.XLOOKUP(Orders[[#This Row],[_ProductID]],Products!A:A,Products!C:C)</f>
        <v>Kitchen &amp; Dining</v>
      </c>
      <c r="O941">
        <v>16</v>
      </c>
      <c r="P941">
        <v>0.15</v>
      </c>
      <c r="Q941" s="2">
        <v>2479</v>
      </c>
      <c r="R941" s="2">
        <v>1884.04</v>
      </c>
      <c r="S941" s="2">
        <v>6321.45</v>
      </c>
      <c r="T941" s="2">
        <v>669.32999999999993</v>
      </c>
    </row>
    <row r="942" spans="1:20" x14ac:dyDescent="0.25">
      <c r="A942" t="s">
        <v>7069</v>
      </c>
      <c r="B942" t="s">
        <v>8</v>
      </c>
      <c r="C942" t="s">
        <v>25</v>
      </c>
      <c r="D942" s="1">
        <v>44000</v>
      </c>
      <c r="E942" s="1">
        <v>44088</v>
      </c>
      <c r="F942" s="1">
        <v>44095</v>
      </c>
      <c r="G942" s="1">
        <v>44097</v>
      </c>
      <c r="H942" s="13">
        <f>Orders[[#This Row],[DeliveryDate]]-Orders[[#This Row],[OrderDate]]</f>
        <v>9</v>
      </c>
      <c r="I942" t="s">
        <v>3</v>
      </c>
      <c r="J942" t="str">
        <f>_xlfn.XLOOKUP(Orders[[#This Row],[_SalesRepID]],'Sales team'!A:A,'Sales team'!B:B)</f>
        <v>Samuel Fowler</v>
      </c>
      <c r="K942">
        <v>21</v>
      </c>
      <c r="L942">
        <v>16</v>
      </c>
      <c r="M942">
        <v>343</v>
      </c>
      <c r="N942" t="str">
        <f>_xlfn.XLOOKUP(Orders[[#This Row],[_ProductID]],Products!A:A,Products!C:C)</f>
        <v>Home décor</v>
      </c>
      <c r="O942">
        <v>21</v>
      </c>
      <c r="P942">
        <v>7.4999999999999997E-2</v>
      </c>
      <c r="Q942" s="2">
        <v>938</v>
      </c>
      <c r="R942" s="2">
        <v>384.58</v>
      </c>
      <c r="S942" s="2">
        <v>5205.9000000000005</v>
      </c>
      <c r="T942" s="2">
        <v>2898.4200000000005</v>
      </c>
    </row>
    <row r="943" spans="1:20" x14ac:dyDescent="0.25">
      <c r="A943" t="s">
        <v>7049</v>
      </c>
      <c r="B943" t="s">
        <v>1</v>
      </c>
      <c r="C943" t="s">
        <v>15</v>
      </c>
      <c r="D943" s="1">
        <v>44000</v>
      </c>
      <c r="E943" s="1">
        <v>44087</v>
      </c>
      <c r="F943" s="1">
        <v>44097</v>
      </c>
      <c r="G943" s="1">
        <v>44118</v>
      </c>
      <c r="H943" s="13">
        <f>Orders[[#This Row],[DeliveryDate]]-Orders[[#This Row],[OrderDate]]</f>
        <v>31</v>
      </c>
      <c r="I943" t="s">
        <v>3</v>
      </c>
      <c r="J943" t="str">
        <f>_xlfn.XLOOKUP(Orders[[#This Row],[_SalesRepID]],'Sales team'!A:A,'Sales team'!B:B)</f>
        <v>George Lewis</v>
      </c>
      <c r="K943">
        <v>8</v>
      </c>
      <c r="L943">
        <v>45</v>
      </c>
      <c r="M943">
        <v>1</v>
      </c>
      <c r="N943" t="str">
        <f>_xlfn.XLOOKUP(Orders[[#This Row],[_ProductID]],Products!A:A,Products!C:C)</f>
        <v>Kitchen &amp; Dining</v>
      </c>
      <c r="O943">
        <v>16</v>
      </c>
      <c r="P943">
        <v>0.1</v>
      </c>
      <c r="Q943" s="2">
        <v>2418.7000000000003</v>
      </c>
      <c r="R943" s="2">
        <v>1910.7730000000004</v>
      </c>
      <c r="S943" s="2">
        <v>13060.980000000001</v>
      </c>
      <c r="T943" s="2">
        <v>1596.3419999999987</v>
      </c>
    </row>
    <row r="944" spans="1:20" x14ac:dyDescent="0.25">
      <c r="A944" t="s">
        <v>7050</v>
      </c>
      <c r="B944" t="s">
        <v>8</v>
      </c>
      <c r="C944" t="s">
        <v>25</v>
      </c>
      <c r="D944" s="1">
        <v>44000</v>
      </c>
      <c r="E944" s="1">
        <v>44087</v>
      </c>
      <c r="F944" s="1">
        <v>44097</v>
      </c>
      <c r="G944" s="1">
        <v>44104</v>
      </c>
      <c r="H944" s="13">
        <f>Orders[[#This Row],[DeliveryDate]]-Orders[[#This Row],[OrderDate]]</f>
        <v>17</v>
      </c>
      <c r="I944" t="s">
        <v>3</v>
      </c>
      <c r="J944" t="str">
        <f>_xlfn.XLOOKUP(Orders[[#This Row],[_SalesRepID]],'Sales team'!A:A,'Sales team'!B:B)</f>
        <v>Roy Rice</v>
      </c>
      <c r="K944">
        <v>24</v>
      </c>
      <c r="L944">
        <v>50</v>
      </c>
      <c r="M944">
        <v>366</v>
      </c>
      <c r="N944" t="str">
        <f>_xlfn.XLOOKUP(Orders[[#This Row],[_ProductID]],Products!A:A,Products!C:C)</f>
        <v>Furniture</v>
      </c>
      <c r="O944">
        <v>42</v>
      </c>
      <c r="P944">
        <v>0.05</v>
      </c>
      <c r="Q944" s="2">
        <v>1025.1000000000001</v>
      </c>
      <c r="R944" s="2">
        <v>563.80500000000018</v>
      </c>
      <c r="S944" s="2">
        <v>6816.915</v>
      </c>
      <c r="T944" s="2">
        <v>2870.2799999999988</v>
      </c>
    </row>
    <row r="945" spans="1:20" x14ac:dyDescent="0.25">
      <c r="A945" t="s">
        <v>7051</v>
      </c>
      <c r="B945" t="s">
        <v>5</v>
      </c>
      <c r="C945" t="s">
        <v>15</v>
      </c>
      <c r="D945" s="1">
        <v>44000</v>
      </c>
      <c r="E945" s="1">
        <v>44087</v>
      </c>
      <c r="F945" s="1">
        <v>44097</v>
      </c>
      <c r="G945" s="1">
        <v>44103</v>
      </c>
      <c r="H945" s="13">
        <f>Orders[[#This Row],[DeliveryDate]]-Orders[[#This Row],[OrderDate]]</f>
        <v>16</v>
      </c>
      <c r="I945" t="s">
        <v>3</v>
      </c>
      <c r="J945" t="str">
        <f>_xlfn.XLOOKUP(Orders[[#This Row],[_SalesRepID]],'Sales team'!A:A,'Sales team'!B:B)</f>
        <v>Todd Roberts</v>
      </c>
      <c r="K945">
        <v>13</v>
      </c>
      <c r="L945">
        <v>7</v>
      </c>
      <c r="M945">
        <v>8</v>
      </c>
      <c r="N945" t="str">
        <f>_xlfn.XLOOKUP(Orders[[#This Row],[_ProductID]],Products!A:A,Products!C:C)</f>
        <v>Furniture</v>
      </c>
      <c r="O945">
        <v>42</v>
      </c>
      <c r="P945">
        <v>7.4999999999999997E-2</v>
      </c>
      <c r="Q945" s="2">
        <v>2619.7000000000003</v>
      </c>
      <c r="R945" s="2">
        <v>2174.3510000000001</v>
      </c>
      <c r="S945" s="2">
        <v>14539.335000000001</v>
      </c>
      <c r="T945" s="2">
        <v>1493.2290000000012</v>
      </c>
    </row>
    <row r="946" spans="1:20" x14ac:dyDescent="0.25">
      <c r="A946" t="s">
        <v>7052</v>
      </c>
      <c r="B946" t="s">
        <v>1</v>
      </c>
      <c r="C946" t="s">
        <v>13</v>
      </c>
      <c r="D946" s="1">
        <v>44000</v>
      </c>
      <c r="E946" s="1">
        <v>44087</v>
      </c>
      <c r="F946" s="1">
        <v>44094</v>
      </c>
      <c r="G946" s="1">
        <v>44097</v>
      </c>
      <c r="H946" s="13">
        <f>Orders[[#This Row],[DeliveryDate]]-Orders[[#This Row],[OrderDate]]</f>
        <v>10</v>
      </c>
      <c r="I946" t="s">
        <v>3</v>
      </c>
      <c r="J946" t="str">
        <f>_xlfn.XLOOKUP(Orders[[#This Row],[_SalesRepID]],'Sales team'!A:A,'Sales team'!B:B)</f>
        <v>George Lewis</v>
      </c>
      <c r="K946">
        <v>8</v>
      </c>
      <c r="L946">
        <v>44</v>
      </c>
      <c r="M946">
        <v>316</v>
      </c>
      <c r="N946" t="str">
        <f>_xlfn.XLOOKUP(Orders[[#This Row],[_ProductID]],Products!A:A,Products!C:C)</f>
        <v>Kitchen &amp; Dining</v>
      </c>
      <c r="O946">
        <v>8</v>
      </c>
      <c r="P946">
        <v>0.05</v>
      </c>
      <c r="Q946" s="2">
        <v>1902.8</v>
      </c>
      <c r="R946" s="2">
        <v>932.37199999999996</v>
      </c>
      <c r="S946" s="2">
        <v>5422.98</v>
      </c>
      <c r="T946" s="2">
        <v>2625.8639999999996</v>
      </c>
    </row>
    <row r="947" spans="1:20" x14ac:dyDescent="0.25">
      <c r="A947" t="s">
        <v>7053</v>
      </c>
      <c r="B947" t="s">
        <v>10</v>
      </c>
      <c r="C947" t="s">
        <v>13</v>
      </c>
      <c r="D947" s="1">
        <v>44000</v>
      </c>
      <c r="E947" s="1">
        <v>44087</v>
      </c>
      <c r="F947" s="1">
        <v>44109</v>
      </c>
      <c r="G947" s="1">
        <v>44104</v>
      </c>
      <c r="H947" s="13">
        <f>Orders[[#This Row],[DeliveryDate]]-Orders[[#This Row],[OrderDate]]</f>
        <v>17</v>
      </c>
      <c r="I947" t="s">
        <v>3</v>
      </c>
      <c r="J947" t="str">
        <f>_xlfn.XLOOKUP(Orders[[#This Row],[_SalesRepID]],'Sales team'!A:A,'Sales team'!B:B)</f>
        <v>Donald Reynolds</v>
      </c>
      <c r="K947">
        <v>26</v>
      </c>
      <c r="L947">
        <v>49</v>
      </c>
      <c r="M947">
        <v>287</v>
      </c>
      <c r="N947" t="str">
        <f>_xlfn.XLOOKUP(Orders[[#This Row],[_ProductID]],Products!A:A,Products!C:C)</f>
        <v>Furniture</v>
      </c>
      <c r="O947">
        <v>42</v>
      </c>
      <c r="P947">
        <v>0.15</v>
      </c>
      <c r="Q947" s="2">
        <v>1025.1000000000001</v>
      </c>
      <c r="R947" s="2">
        <v>645.8130000000001</v>
      </c>
      <c r="S947" s="2">
        <v>6970.68</v>
      </c>
      <c r="T947" s="2">
        <v>1804.1759999999995</v>
      </c>
    </row>
    <row r="948" spans="1:20" x14ac:dyDescent="0.25">
      <c r="A948" t="s">
        <v>7054</v>
      </c>
      <c r="B948" t="s">
        <v>8</v>
      </c>
      <c r="C948" t="s">
        <v>15</v>
      </c>
      <c r="D948" s="1">
        <v>44000</v>
      </c>
      <c r="E948" s="1">
        <v>44087</v>
      </c>
      <c r="F948" s="1">
        <v>44114</v>
      </c>
      <c r="G948" s="1">
        <v>44092</v>
      </c>
      <c r="H948" s="13">
        <f>Orders[[#This Row],[DeliveryDate]]-Orders[[#This Row],[OrderDate]]</f>
        <v>5</v>
      </c>
      <c r="I948" t="s">
        <v>3</v>
      </c>
      <c r="J948" t="str">
        <f>_xlfn.XLOOKUP(Orders[[#This Row],[_SalesRepID]],'Sales team'!A:A,'Sales team'!B:B)</f>
        <v>Roy Rice</v>
      </c>
      <c r="K948">
        <v>24</v>
      </c>
      <c r="L948">
        <v>31</v>
      </c>
      <c r="M948">
        <v>54</v>
      </c>
      <c r="N948" t="str">
        <f>_xlfn.XLOOKUP(Orders[[#This Row],[_ProductID]],Products!A:A,Products!C:C)</f>
        <v>Home décor</v>
      </c>
      <c r="O948">
        <v>39</v>
      </c>
      <c r="P948">
        <v>0.05</v>
      </c>
      <c r="Q948" s="2">
        <v>174.20000000000002</v>
      </c>
      <c r="R948" s="2">
        <v>73.164000000000001</v>
      </c>
      <c r="S948" s="2">
        <v>1323.92</v>
      </c>
      <c r="T948" s="2">
        <v>738.60800000000006</v>
      </c>
    </row>
    <row r="949" spans="1:20" x14ac:dyDescent="0.25">
      <c r="A949" t="s">
        <v>7055</v>
      </c>
      <c r="B949" t="s">
        <v>10</v>
      </c>
      <c r="C949" t="s">
        <v>6</v>
      </c>
      <c r="D949" s="1">
        <v>44000</v>
      </c>
      <c r="E949" s="1">
        <v>44087</v>
      </c>
      <c r="F949" s="1">
        <v>44090</v>
      </c>
      <c r="G949" s="1">
        <v>44103</v>
      </c>
      <c r="H949" s="13">
        <f>Orders[[#This Row],[DeliveryDate]]-Orders[[#This Row],[OrderDate]]</f>
        <v>16</v>
      </c>
      <c r="I949" t="s">
        <v>3</v>
      </c>
      <c r="J949" t="str">
        <f>_xlfn.XLOOKUP(Orders[[#This Row],[_SalesRepID]],'Sales team'!A:A,'Sales team'!B:B)</f>
        <v>Donald Reynolds</v>
      </c>
      <c r="K949">
        <v>26</v>
      </c>
      <c r="L949">
        <v>3</v>
      </c>
      <c r="M949">
        <v>130</v>
      </c>
      <c r="N949" t="str">
        <f>_xlfn.XLOOKUP(Orders[[#This Row],[_ProductID]],Products!A:A,Products!C:C)</f>
        <v>Home décor</v>
      </c>
      <c r="O949">
        <v>27</v>
      </c>
      <c r="P949">
        <v>7.4999999999999997E-2</v>
      </c>
      <c r="Q949" s="2">
        <v>2492.4</v>
      </c>
      <c r="R949" s="2">
        <v>1071.732</v>
      </c>
      <c r="S949" s="2">
        <v>16138.29</v>
      </c>
      <c r="T949" s="2">
        <v>8636.1660000000011</v>
      </c>
    </row>
    <row r="950" spans="1:20" x14ac:dyDescent="0.25">
      <c r="A950" t="s">
        <v>7056</v>
      </c>
      <c r="B950" t="s">
        <v>8</v>
      </c>
      <c r="C950" t="s">
        <v>13</v>
      </c>
      <c r="D950" s="1">
        <v>44000</v>
      </c>
      <c r="E950" s="1">
        <v>44087</v>
      </c>
      <c r="F950" s="1">
        <v>44090</v>
      </c>
      <c r="G950" s="1">
        <v>44096</v>
      </c>
      <c r="H950" s="13">
        <f>Orders[[#This Row],[DeliveryDate]]-Orders[[#This Row],[OrderDate]]</f>
        <v>9</v>
      </c>
      <c r="I950" t="s">
        <v>3</v>
      </c>
      <c r="J950" t="str">
        <f>_xlfn.XLOOKUP(Orders[[#This Row],[_SalesRepID]],'Sales team'!A:A,'Sales team'!B:B)</f>
        <v>Douglas Tucker</v>
      </c>
      <c r="K950">
        <v>23</v>
      </c>
      <c r="L950">
        <v>2</v>
      </c>
      <c r="M950">
        <v>284</v>
      </c>
      <c r="N950" t="str">
        <f>_xlfn.XLOOKUP(Orders[[#This Row],[_ProductID]],Products!A:A,Products!C:C)</f>
        <v>Home décor</v>
      </c>
      <c r="O950">
        <v>41</v>
      </c>
      <c r="P950">
        <v>0.05</v>
      </c>
      <c r="Q950" s="2">
        <v>1058.6000000000001</v>
      </c>
      <c r="R950" s="2">
        <v>529.30000000000007</v>
      </c>
      <c r="S950" s="2">
        <v>1005.6700000000001</v>
      </c>
      <c r="T950" s="2">
        <v>476.37</v>
      </c>
    </row>
    <row r="951" spans="1:20" x14ac:dyDescent="0.25">
      <c r="A951" t="s">
        <v>7057</v>
      </c>
      <c r="B951" t="s">
        <v>5</v>
      </c>
      <c r="C951" t="s">
        <v>2</v>
      </c>
      <c r="D951" s="1">
        <v>44000</v>
      </c>
      <c r="E951" s="1">
        <v>44087</v>
      </c>
      <c r="F951" s="1">
        <v>44113</v>
      </c>
      <c r="G951" s="1">
        <v>44102</v>
      </c>
      <c r="H951" s="13">
        <f>Orders[[#This Row],[DeliveryDate]]-Orders[[#This Row],[OrderDate]]</f>
        <v>15</v>
      </c>
      <c r="I951" t="s">
        <v>3</v>
      </c>
      <c r="J951" t="str">
        <f>_xlfn.XLOOKUP(Orders[[#This Row],[_SalesRepID]],'Sales team'!A:A,'Sales team'!B:B)</f>
        <v>Roger Alexander</v>
      </c>
      <c r="K951">
        <v>15</v>
      </c>
      <c r="L951">
        <v>43</v>
      </c>
      <c r="M951">
        <v>211</v>
      </c>
      <c r="N951" t="str">
        <f>_xlfn.XLOOKUP(Orders[[#This Row],[_ProductID]],Products!A:A,Products!C:C)</f>
        <v>Kitchen &amp; Dining</v>
      </c>
      <c r="O951">
        <v>37</v>
      </c>
      <c r="P951">
        <v>0.2</v>
      </c>
      <c r="Q951" s="2">
        <v>6391.8</v>
      </c>
      <c r="R951" s="2">
        <v>4218.5880000000006</v>
      </c>
      <c r="S951" s="2">
        <v>10226.880000000001</v>
      </c>
      <c r="T951" s="2">
        <v>1789.7039999999997</v>
      </c>
    </row>
    <row r="952" spans="1:20" x14ac:dyDescent="0.25">
      <c r="A952" t="s">
        <v>7058</v>
      </c>
      <c r="B952" t="s">
        <v>5</v>
      </c>
      <c r="C952" t="s">
        <v>6</v>
      </c>
      <c r="D952" s="1">
        <v>44000</v>
      </c>
      <c r="E952" s="1">
        <v>44087</v>
      </c>
      <c r="F952" s="1">
        <v>44108</v>
      </c>
      <c r="G952" s="1">
        <v>44092</v>
      </c>
      <c r="H952" s="13">
        <f>Orders[[#This Row],[DeliveryDate]]-Orders[[#This Row],[OrderDate]]</f>
        <v>5</v>
      </c>
      <c r="I952" t="s">
        <v>3</v>
      </c>
      <c r="J952" t="str">
        <f>_xlfn.XLOOKUP(Orders[[#This Row],[_SalesRepID]],'Sales team'!A:A,'Sales team'!B:B)</f>
        <v>Paul Holmes</v>
      </c>
      <c r="K952">
        <v>14</v>
      </c>
      <c r="L952">
        <v>47</v>
      </c>
      <c r="M952">
        <v>153</v>
      </c>
      <c r="N952" t="str">
        <f>_xlfn.XLOOKUP(Orders[[#This Row],[_ProductID]],Products!A:A,Products!C:C)</f>
        <v>Kitchen &amp; Dining</v>
      </c>
      <c r="O952">
        <v>16</v>
      </c>
      <c r="P952">
        <v>7.4999999999999997E-2</v>
      </c>
      <c r="Q952" s="2">
        <v>1983.2</v>
      </c>
      <c r="R952" s="2">
        <v>1408.0719999999999</v>
      </c>
      <c r="S952" s="2">
        <v>14675.68</v>
      </c>
      <c r="T952" s="2">
        <v>3411.1040000000012</v>
      </c>
    </row>
    <row r="953" spans="1:20" x14ac:dyDescent="0.25">
      <c r="A953" t="s">
        <v>7059</v>
      </c>
      <c r="B953" t="s">
        <v>10</v>
      </c>
      <c r="C953" t="s">
        <v>13</v>
      </c>
      <c r="D953" s="1">
        <v>44000</v>
      </c>
      <c r="E953" s="1">
        <v>44087</v>
      </c>
      <c r="F953" s="1">
        <v>44097</v>
      </c>
      <c r="G953" s="1">
        <v>44097</v>
      </c>
      <c r="H953" s="13">
        <f>Orders[[#This Row],[DeliveryDate]]-Orders[[#This Row],[OrderDate]]</f>
        <v>10</v>
      </c>
      <c r="I953" t="s">
        <v>3</v>
      </c>
      <c r="J953" t="str">
        <f>_xlfn.XLOOKUP(Orders[[#This Row],[_SalesRepID]],'Sales team'!A:A,'Sales team'!B:B)</f>
        <v>Shawn Torres</v>
      </c>
      <c r="K953">
        <v>27</v>
      </c>
      <c r="L953">
        <v>13</v>
      </c>
      <c r="M953">
        <v>308</v>
      </c>
      <c r="N953" t="str">
        <f>_xlfn.XLOOKUP(Orders[[#This Row],[_ProductID]],Products!A:A,Products!C:C)</f>
        <v>Home décor</v>
      </c>
      <c r="O953">
        <v>36</v>
      </c>
      <c r="P953">
        <v>0.2</v>
      </c>
      <c r="Q953" s="2">
        <v>6411.9000000000005</v>
      </c>
      <c r="R953" s="2">
        <v>5001.2820000000002</v>
      </c>
      <c r="S953" s="2">
        <v>41036.160000000003</v>
      </c>
      <c r="T953" s="2">
        <v>1025.9040000000023</v>
      </c>
    </row>
    <row r="954" spans="1:20" x14ac:dyDescent="0.25">
      <c r="A954" t="s">
        <v>7060</v>
      </c>
      <c r="B954" t="s">
        <v>1</v>
      </c>
      <c r="C954" t="s">
        <v>2</v>
      </c>
      <c r="D954" s="1">
        <v>44000</v>
      </c>
      <c r="E954" s="1">
        <v>44087</v>
      </c>
      <c r="F954" s="1">
        <v>44106</v>
      </c>
      <c r="G954" s="1">
        <v>44102</v>
      </c>
      <c r="H954" s="13">
        <f>Orders[[#This Row],[DeliveryDate]]-Orders[[#This Row],[OrderDate]]</f>
        <v>15</v>
      </c>
      <c r="I954" t="s">
        <v>3</v>
      </c>
      <c r="J954" t="str">
        <f>_xlfn.XLOOKUP(Orders[[#This Row],[_SalesRepID]],'Sales team'!A:A,'Sales team'!B:B)</f>
        <v>Stephen Payne</v>
      </c>
      <c r="K954">
        <v>5</v>
      </c>
      <c r="L954">
        <v>4</v>
      </c>
      <c r="M954">
        <v>242</v>
      </c>
      <c r="N954" t="str">
        <f>_xlfn.XLOOKUP(Orders[[#This Row],[_ProductID]],Products!A:A,Products!C:C)</f>
        <v>Furniture</v>
      </c>
      <c r="O954">
        <v>12</v>
      </c>
      <c r="P954">
        <v>0.4</v>
      </c>
      <c r="Q954" s="2">
        <v>864.30000000000007</v>
      </c>
      <c r="R954" s="2">
        <v>406.221</v>
      </c>
      <c r="S954" s="2">
        <v>2592.9</v>
      </c>
      <c r="T954" s="2">
        <v>561.79500000000007</v>
      </c>
    </row>
    <row r="955" spans="1:20" x14ac:dyDescent="0.25">
      <c r="A955" t="s">
        <v>7044</v>
      </c>
      <c r="B955" t="s">
        <v>1</v>
      </c>
      <c r="C955" t="s">
        <v>15</v>
      </c>
      <c r="D955" s="1">
        <v>44000</v>
      </c>
      <c r="E955" s="1">
        <v>44086</v>
      </c>
      <c r="F955" s="1">
        <v>44096</v>
      </c>
      <c r="G955" s="1">
        <v>44096</v>
      </c>
      <c r="H955" s="13">
        <f>Orders[[#This Row],[DeliveryDate]]-Orders[[#This Row],[OrderDate]]</f>
        <v>10</v>
      </c>
      <c r="I955" t="s">
        <v>3</v>
      </c>
      <c r="J955" t="str">
        <f>_xlfn.XLOOKUP(Orders[[#This Row],[_SalesRepID]],'Sales team'!A:A,'Sales team'!B:B)</f>
        <v>Jonathan Hawkins</v>
      </c>
      <c r="K955">
        <v>10</v>
      </c>
      <c r="L955">
        <v>12</v>
      </c>
      <c r="M955">
        <v>29</v>
      </c>
      <c r="N955" t="str">
        <f>_xlfn.XLOOKUP(Orders[[#This Row],[_ProductID]],Products!A:A,Products!C:C)</f>
        <v>Home décor</v>
      </c>
      <c r="O955">
        <v>45</v>
      </c>
      <c r="P955">
        <v>0.05</v>
      </c>
      <c r="Q955" s="2">
        <v>1125.6000000000001</v>
      </c>
      <c r="R955" s="2">
        <v>517.77600000000007</v>
      </c>
      <c r="S955" s="2">
        <v>5346.6</v>
      </c>
      <c r="T955" s="2">
        <v>2757.7200000000003</v>
      </c>
    </row>
    <row r="956" spans="1:20" x14ac:dyDescent="0.25">
      <c r="A956" t="s">
        <v>7045</v>
      </c>
      <c r="B956" t="s">
        <v>1</v>
      </c>
      <c r="C956" t="s">
        <v>13</v>
      </c>
      <c r="D956" s="1">
        <v>44000</v>
      </c>
      <c r="E956" s="1">
        <v>44086</v>
      </c>
      <c r="F956" s="1">
        <v>44096</v>
      </c>
      <c r="G956" s="1">
        <v>44097</v>
      </c>
      <c r="H956" s="13">
        <f>Orders[[#This Row],[DeliveryDate]]-Orders[[#This Row],[OrderDate]]</f>
        <v>11</v>
      </c>
      <c r="I956" t="s">
        <v>3</v>
      </c>
      <c r="J956" t="str">
        <f>_xlfn.XLOOKUP(Orders[[#This Row],[_SalesRepID]],'Sales team'!A:A,'Sales team'!B:B)</f>
        <v>George Lewis</v>
      </c>
      <c r="K956">
        <v>8</v>
      </c>
      <c r="L956">
        <v>14</v>
      </c>
      <c r="M956">
        <v>306</v>
      </c>
      <c r="N956" t="str">
        <f>_xlfn.XLOOKUP(Orders[[#This Row],[_ProductID]],Products!A:A,Products!C:C)</f>
        <v>Home décor</v>
      </c>
      <c r="O956">
        <v>3</v>
      </c>
      <c r="P956">
        <v>0.15</v>
      </c>
      <c r="Q956" s="2">
        <v>2231.1</v>
      </c>
      <c r="R956" s="2">
        <v>1338.6599999999999</v>
      </c>
      <c r="S956" s="2">
        <v>1896.4349999999999</v>
      </c>
      <c r="T956" s="2">
        <v>557.77500000000009</v>
      </c>
    </row>
    <row r="957" spans="1:20" x14ac:dyDescent="0.25">
      <c r="A957" t="s">
        <v>7046</v>
      </c>
      <c r="B957" t="s">
        <v>1</v>
      </c>
      <c r="C957" t="s">
        <v>6</v>
      </c>
      <c r="D957" s="1">
        <v>44000</v>
      </c>
      <c r="E957" s="1">
        <v>44086</v>
      </c>
      <c r="F957" s="1">
        <v>44101</v>
      </c>
      <c r="G957" s="1">
        <v>44103</v>
      </c>
      <c r="H957" s="13">
        <f>Orders[[#This Row],[DeliveryDate]]-Orders[[#This Row],[OrderDate]]</f>
        <v>17</v>
      </c>
      <c r="I957" t="s">
        <v>3</v>
      </c>
      <c r="J957" t="str">
        <f>_xlfn.XLOOKUP(Orders[[#This Row],[_SalesRepID]],'Sales team'!A:A,'Sales team'!B:B)</f>
        <v>George Lewis</v>
      </c>
      <c r="K957">
        <v>8</v>
      </c>
      <c r="L957">
        <v>46</v>
      </c>
      <c r="M957">
        <v>131</v>
      </c>
      <c r="N957" t="str">
        <f>_xlfn.XLOOKUP(Orders[[#This Row],[_ProductID]],Products!A:A,Products!C:C)</f>
        <v>Outdoor</v>
      </c>
      <c r="O957">
        <v>10</v>
      </c>
      <c r="P957">
        <v>7.4999999999999997E-2</v>
      </c>
      <c r="Q957" s="2">
        <v>703.5</v>
      </c>
      <c r="R957" s="2">
        <v>464.31</v>
      </c>
      <c r="S957" s="2">
        <v>4555.1625000000004</v>
      </c>
      <c r="T957" s="2">
        <v>1304.9925000000003</v>
      </c>
    </row>
    <row r="958" spans="1:20" x14ac:dyDescent="0.25">
      <c r="A958" t="s">
        <v>7047</v>
      </c>
      <c r="B958" t="s">
        <v>5</v>
      </c>
      <c r="C958" t="s">
        <v>15</v>
      </c>
      <c r="D958" s="1">
        <v>44000</v>
      </c>
      <c r="E958" s="1">
        <v>44086</v>
      </c>
      <c r="F958" s="1">
        <v>44103</v>
      </c>
      <c r="G958" s="1">
        <v>44090</v>
      </c>
      <c r="H958" s="13">
        <f>Orders[[#This Row],[DeliveryDate]]-Orders[[#This Row],[OrderDate]]</f>
        <v>4</v>
      </c>
      <c r="I958" t="s">
        <v>3</v>
      </c>
      <c r="J958" t="str">
        <f>_xlfn.XLOOKUP(Orders[[#This Row],[_SalesRepID]],'Sales team'!A:A,'Sales team'!B:B)</f>
        <v>Roger Alexander</v>
      </c>
      <c r="K958">
        <v>15</v>
      </c>
      <c r="L958">
        <v>1</v>
      </c>
      <c r="M958">
        <v>41</v>
      </c>
      <c r="N958" t="str">
        <f>_xlfn.XLOOKUP(Orders[[#This Row],[_ProductID]],Products!A:A,Products!C:C)</f>
        <v>Outdoor</v>
      </c>
      <c r="O958">
        <v>18</v>
      </c>
      <c r="P958">
        <v>0.3</v>
      </c>
      <c r="Q958" s="2">
        <v>1782.2</v>
      </c>
      <c r="R958" s="2">
        <v>1497.048</v>
      </c>
      <c r="S958" s="2">
        <v>9980.32</v>
      </c>
      <c r="T958" s="2">
        <v>-1996.0640000000003</v>
      </c>
    </row>
    <row r="959" spans="1:20" x14ac:dyDescent="0.25">
      <c r="A959" t="s">
        <v>7048</v>
      </c>
      <c r="B959" t="s">
        <v>10</v>
      </c>
      <c r="C959" t="s">
        <v>13</v>
      </c>
      <c r="D959" s="1">
        <v>44000</v>
      </c>
      <c r="E959" s="1">
        <v>44086</v>
      </c>
      <c r="F959" s="1">
        <v>44104</v>
      </c>
      <c r="G959" s="1">
        <v>44103</v>
      </c>
      <c r="H959" s="13">
        <f>Orders[[#This Row],[DeliveryDate]]-Orders[[#This Row],[OrderDate]]</f>
        <v>17</v>
      </c>
      <c r="I959" t="s">
        <v>3</v>
      </c>
      <c r="J959" t="str">
        <f>_xlfn.XLOOKUP(Orders[[#This Row],[_SalesRepID]],'Sales team'!A:A,'Sales team'!B:B)</f>
        <v>Patrick Graham</v>
      </c>
      <c r="K959">
        <v>25</v>
      </c>
      <c r="L959">
        <v>9</v>
      </c>
      <c r="M959">
        <v>299</v>
      </c>
      <c r="N959" t="str">
        <f>_xlfn.XLOOKUP(Orders[[#This Row],[_ProductID]],Products!A:A,Products!C:C)</f>
        <v>Kitchen &amp; Dining</v>
      </c>
      <c r="O959">
        <v>8</v>
      </c>
      <c r="P959">
        <v>0.05</v>
      </c>
      <c r="Q959" s="2">
        <v>6143.9000000000005</v>
      </c>
      <c r="R959" s="2">
        <v>4054.9740000000006</v>
      </c>
      <c r="S959" s="2">
        <v>29183.525000000001</v>
      </c>
      <c r="T959" s="2">
        <v>8908.6549999999988</v>
      </c>
    </row>
    <row r="960" spans="1:20" x14ac:dyDescent="0.25">
      <c r="A960" t="s">
        <v>7037</v>
      </c>
      <c r="B960" t="s">
        <v>5</v>
      </c>
      <c r="C960" t="s">
        <v>13</v>
      </c>
      <c r="D960" s="1">
        <v>44000</v>
      </c>
      <c r="E960" s="1">
        <v>44085</v>
      </c>
      <c r="F960" s="1">
        <v>44097</v>
      </c>
      <c r="G960" s="1">
        <v>44096</v>
      </c>
      <c r="H960" s="13">
        <f>Orders[[#This Row],[DeliveryDate]]-Orders[[#This Row],[OrderDate]]</f>
        <v>11</v>
      </c>
      <c r="I960" t="s">
        <v>3</v>
      </c>
      <c r="J960" t="str">
        <f>_xlfn.XLOOKUP(Orders[[#This Row],[_SalesRepID]],'Sales team'!A:A,'Sales team'!B:B)</f>
        <v>Anthony Berry</v>
      </c>
      <c r="K960">
        <v>16</v>
      </c>
      <c r="L960">
        <v>33</v>
      </c>
      <c r="M960">
        <v>270</v>
      </c>
      <c r="N960" t="str">
        <f>_xlfn.XLOOKUP(Orders[[#This Row],[_ProductID]],Products!A:A,Products!C:C)</f>
        <v>Home décor</v>
      </c>
      <c r="O960">
        <v>39</v>
      </c>
      <c r="P960">
        <v>0.1</v>
      </c>
      <c r="Q960" s="2">
        <v>5406.9000000000005</v>
      </c>
      <c r="R960" s="2">
        <v>2487.1740000000004</v>
      </c>
      <c r="S960" s="2">
        <v>38929.680000000008</v>
      </c>
      <c r="T960" s="2">
        <v>19032.288000000004</v>
      </c>
    </row>
    <row r="961" spans="1:20" x14ac:dyDescent="0.25">
      <c r="A961" t="s">
        <v>7038</v>
      </c>
      <c r="B961" t="s">
        <v>1</v>
      </c>
      <c r="C961" t="s">
        <v>46</v>
      </c>
      <c r="D961" s="1">
        <v>44000</v>
      </c>
      <c r="E961" s="1">
        <v>44085</v>
      </c>
      <c r="F961" s="1">
        <v>44098</v>
      </c>
      <c r="G961" s="1">
        <v>44098</v>
      </c>
      <c r="H961" s="13">
        <f>Orders[[#This Row],[DeliveryDate]]-Orders[[#This Row],[OrderDate]]</f>
        <v>13</v>
      </c>
      <c r="I961" t="s">
        <v>3</v>
      </c>
      <c r="J961" t="str">
        <f>_xlfn.XLOOKUP(Orders[[#This Row],[_SalesRepID]],'Sales team'!A:A,'Sales team'!B:B)</f>
        <v>Joshua Little</v>
      </c>
      <c r="K961">
        <v>11</v>
      </c>
      <c r="L961">
        <v>15</v>
      </c>
      <c r="M961">
        <v>62</v>
      </c>
      <c r="N961" t="str">
        <f>_xlfn.XLOOKUP(Orders[[#This Row],[_ProductID]],Products!A:A,Products!C:C)</f>
        <v>Home décor</v>
      </c>
      <c r="O961">
        <v>26</v>
      </c>
      <c r="P961">
        <v>0.1</v>
      </c>
      <c r="Q961" s="2">
        <v>5118.8</v>
      </c>
      <c r="R961" s="2">
        <v>2303.46</v>
      </c>
      <c r="S961" s="2">
        <v>13820.760000000002</v>
      </c>
      <c r="T961" s="2">
        <v>6910.3800000000019</v>
      </c>
    </row>
    <row r="962" spans="1:20" x14ac:dyDescent="0.25">
      <c r="A962" t="s">
        <v>7039</v>
      </c>
      <c r="B962" t="s">
        <v>5</v>
      </c>
      <c r="C962" t="s">
        <v>2</v>
      </c>
      <c r="D962" s="1">
        <v>44000</v>
      </c>
      <c r="E962" s="1">
        <v>44085</v>
      </c>
      <c r="F962" s="1">
        <v>44087</v>
      </c>
      <c r="G962" s="1">
        <v>44089</v>
      </c>
      <c r="H962" s="13">
        <f>Orders[[#This Row],[DeliveryDate]]-Orders[[#This Row],[OrderDate]]</f>
        <v>4</v>
      </c>
      <c r="I962" t="s">
        <v>3</v>
      </c>
      <c r="J962" t="str">
        <f>_xlfn.XLOOKUP(Orders[[#This Row],[_SalesRepID]],'Sales team'!A:A,'Sales team'!B:B)</f>
        <v>Nicholas Cunningham</v>
      </c>
      <c r="K962">
        <v>19</v>
      </c>
      <c r="L962">
        <v>45</v>
      </c>
      <c r="M962">
        <v>241</v>
      </c>
      <c r="N962" t="str">
        <f>_xlfn.XLOOKUP(Orders[[#This Row],[_ProductID]],Products!A:A,Products!C:C)</f>
        <v>Home décor</v>
      </c>
      <c r="O962">
        <v>36</v>
      </c>
      <c r="P962">
        <v>7.4999999999999997E-2</v>
      </c>
      <c r="Q962" s="2">
        <v>1072</v>
      </c>
      <c r="R962" s="2">
        <v>846.88</v>
      </c>
      <c r="S962" s="2">
        <v>3966.4</v>
      </c>
      <c r="T962" s="2">
        <v>578.88000000000011</v>
      </c>
    </row>
    <row r="963" spans="1:20" x14ac:dyDescent="0.25">
      <c r="A963" t="s">
        <v>7040</v>
      </c>
      <c r="B963" t="s">
        <v>1</v>
      </c>
      <c r="C963" t="s">
        <v>13</v>
      </c>
      <c r="D963" s="1">
        <v>44000</v>
      </c>
      <c r="E963" s="1">
        <v>44085</v>
      </c>
      <c r="F963" s="1">
        <v>44095</v>
      </c>
      <c r="G963" s="1">
        <v>44111</v>
      </c>
      <c r="H963" s="13">
        <f>Orders[[#This Row],[DeliveryDate]]-Orders[[#This Row],[OrderDate]]</f>
        <v>26</v>
      </c>
      <c r="I963" t="s">
        <v>3</v>
      </c>
      <c r="J963" t="str">
        <f>_xlfn.XLOOKUP(Orders[[#This Row],[_SalesRepID]],'Sales team'!A:A,'Sales team'!B:B)</f>
        <v>Jonathan Hawkins</v>
      </c>
      <c r="K963">
        <v>10</v>
      </c>
      <c r="L963">
        <v>48</v>
      </c>
      <c r="M963">
        <v>281</v>
      </c>
      <c r="N963" t="str">
        <f>_xlfn.XLOOKUP(Orders[[#This Row],[_ProductID]],Products!A:A,Products!C:C)</f>
        <v>Electronics</v>
      </c>
      <c r="O963">
        <v>6</v>
      </c>
      <c r="P963">
        <v>0.05</v>
      </c>
      <c r="Q963" s="2">
        <v>1768.8</v>
      </c>
      <c r="R963" s="2">
        <v>1468.1039999999998</v>
      </c>
      <c r="S963" s="2">
        <v>1680.36</v>
      </c>
      <c r="T963" s="2">
        <v>212.25600000000009</v>
      </c>
    </row>
    <row r="964" spans="1:20" x14ac:dyDescent="0.25">
      <c r="A964" t="s">
        <v>7041</v>
      </c>
      <c r="B964" t="s">
        <v>5</v>
      </c>
      <c r="C964" t="s">
        <v>13</v>
      </c>
      <c r="D964" s="1">
        <v>44000</v>
      </c>
      <c r="E964" s="1">
        <v>44085</v>
      </c>
      <c r="F964" s="1">
        <v>44105</v>
      </c>
      <c r="G964" s="1">
        <v>44096</v>
      </c>
      <c r="H964" s="13">
        <f>Orders[[#This Row],[DeliveryDate]]-Orders[[#This Row],[OrderDate]]</f>
        <v>11</v>
      </c>
      <c r="I964" t="s">
        <v>3</v>
      </c>
      <c r="J964" t="str">
        <f>_xlfn.XLOOKUP(Orders[[#This Row],[_SalesRepID]],'Sales team'!A:A,'Sales team'!B:B)</f>
        <v>Frank Brown</v>
      </c>
      <c r="K964">
        <v>17</v>
      </c>
      <c r="L964">
        <v>42</v>
      </c>
      <c r="M964">
        <v>328</v>
      </c>
      <c r="N964" t="str">
        <f>_xlfn.XLOOKUP(Orders[[#This Row],[_ProductID]],Products!A:A,Products!C:C)</f>
        <v>Electronics</v>
      </c>
      <c r="O964">
        <v>25</v>
      </c>
      <c r="P964">
        <v>0.15</v>
      </c>
      <c r="Q964" s="2">
        <v>1139</v>
      </c>
      <c r="R964" s="2">
        <v>592.28</v>
      </c>
      <c r="S964" s="2">
        <v>968.15</v>
      </c>
      <c r="T964" s="2">
        <v>375.87</v>
      </c>
    </row>
    <row r="965" spans="1:20" x14ac:dyDescent="0.25">
      <c r="A965" t="s">
        <v>7042</v>
      </c>
      <c r="B965" t="s">
        <v>1</v>
      </c>
      <c r="C965" t="s">
        <v>2</v>
      </c>
      <c r="D965" s="1">
        <v>44000</v>
      </c>
      <c r="E965" s="1">
        <v>44085</v>
      </c>
      <c r="F965" s="1">
        <v>44099</v>
      </c>
      <c r="G965" s="1">
        <v>44098</v>
      </c>
      <c r="H965" s="13">
        <f>Orders[[#This Row],[DeliveryDate]]-Orders[[#This Row],[OrderDate]]</f>
        <v>13</v>
      </c>
      <c r="I965" t="s">
        <v>3</v>
      </c>
      <c r="J965" t="str">
        <f>_xlfn.XLOOKUP(Orders[[#This Row],[_SalesRepID]],'Sales team'!A:A,'Sales team'!B:B)</f>
        <v>Stephen Payne</v>
      </c>
      <c r="K965">
        <v>5</v>
      </c>
      <c r="L965">
        <v>44</v>
      </c>
      <c r="M965">
        <v>210</v>
      </c>
      <c r="N965" t="str">
        <f>_xlfn.XLOOKUP(Orders[[#This Row],[_ProductID]],Products!A:A,Products!C:C)</f>
        <v>Home décor</v>
      </c>
      <c r="O965">
        <v>33</v>
      </c>
      <c r="P965">
        <v>0.05</v>
      </c>
      <c r="Q965" s="2">
        <v>3979.8</v>
      </c>
      <c r="R965" s="2">
        <v>1830.7080000000001</v>
      </c>
      <c r="S965" s="2">
        <v>11342.43</v>
      </c>
      <c r="T965" s="2">
        <v>5850.3060000000005</v>
      </c>
    </row>
    <row r="966" spans="1:20" x14ac:dyDescent="0.25">
      <c r="A966" t="s">
        <v>7043</v>
      </c>
      <c r="B966" t="s">
        <v>1</v>
      </c>
      <c r="C966" t="s">
        <v>15</v>
      </c>
      <c r="D966" s="1">
        <v>44000</v>
      </c>
      <c r="E966" s="1">
        <v>44085</v>
      </c>
      <c r="F966" s="1">
        <v>44106</v>
      </c>
      <c r="G966" s="1">
        <v>44099</v>
      </c>
      <c r="H966" s="13">
        <f>Orders[[#This Row],[DeliveryDate]]-Orders[[#This Row],[OrderDate]]</f>
        <v>14</v>
      </c>
      <c r="I966" t="s">
        <v>3</v>
      </c>
      <c r="J966" t="str">
        <f>_xlfn.XLOOKUP(Orders[[#This Row],[_SalesRepID]],'Sales team'!A:A,'Sales team'!B:B)</f>
        <v>Keith Griffin</v>
      </c>
      <c r="K966">
        <v>2</v>
      </c>
      <c r="L966">
        <v>1</v>
      </c>
      <c r="M966">
        <v>14</v>
      </c>
      <c r="N966" t="str">
        <f>_xlfn.XLOOKUP(Orders[[#This Row],[_ProductID]],Products!A:A,Products!C:C)</f>
        <v>Home décor</v>
      </c>
      <c r="O966">
        <v>45</v>
      </c>
      <c r="P966">
        <v>0.3</v>
      </c>
      <c r="Q966" s="2">
        <v>1226.1000000000001</v>
      </c>
      <c r="R966" s="2">
        <v>956.35800000000017</v>
      </c>
      <c r="S966" s="2">
        <v>6866.1600000000008</v>
      </c>
      <c r="T966" s="2">
        <v>-784.70400000000063</v>
      </c>
    </row>
    <row r="967" spans="1:20" x14ac:dyDescent="0.25">
      <c r="A967" t="s">
        <v>7034</v>
      </c>
      <c r="B967" t="s">
        <v>1</v>
      </c>
      <c r="C967" t="s">
        <v>6</v>
      </c>
      <c r="D967" s="1">
        <v>44000</v>
      </c>
      <c r="E967" s="1">
        <v>44084</v>
      </c>
      <c r="F967" s="1">
        <v>44097</v>
      </c>
      <c r="G967" s="1">
        <v>44109</v>
      </c>
      <c r="H967" s="13">
        <f>Orders[[#This Row],[DeliveryDate]]-Orders[[#This Row],[OrderDate]]</f>
        <v>25</v>
      </c>
      <c r="I967" t="s">
        <v>3</v>
      </c>
      <c r="J967" t="str">
        <f>_xlfn.XLOOKUP(Orders[[#This Row],[_SalesRepID]],'Sales team'!A:A,'Sales team'!B:B)</f>
        <v>George Lewis</v>
      </c>
      <c r="K967">
        <v>8</v>
      </c>
      <c r="L967">
        <v>39</v>
      </c>
      <c r="M967">
        <v>123</v>
      </c>
      <c r="N967" t="str">
        <f>_xlfn.XLOOKUP(Orders[[#This Row],[_ProductID]],Products!A:A,Products!C:C)</f>
        <v>Electronics</v>
      </c>
      <c r="O967">
        <v>25</v>
      </c>
      <c r="P967">
        <v>0.1</v>
      </c>
      <c r="Q967" s="2">
        <v>3490.7000000000003</v>
      </c>
      <c r="R967" s="2">
        <v>1815.1640000000002</v>
      </c>
      <c r="S967" s="2">
        <v>25133.040000000001</v>
      </c>
      <c r="T967" s="2">
        <v>10611.727999999999</v>
      </c>
    </row>
    <row r="968" spans="1:20" x14ac:dyDescent="0.25">
      <c r="A968" t="s">
        <v>7035</v>
      </c>
      <c r="B968" t="s">
        <v>5</v>
      </c>
      <c r="C968" t="s">
        <v>13</v>
      </c>
      <c r="D968" s="1">
        <v>44000</v>
      </c>
      <c r="E968" s="1">
        <v>44084</v>
      </c>
      <c r="F968" s="1">
        <v>44094</v>
      </c>
      <c r="G968" s="1">
        <v>44097</v>
      </c>
      <c r="H968" s="13">
        <f>Orders[[#This Row],[DeliveryDate]]-Orders[[#This Row],[OrderDate]]</f>
        <v>13</v>
      </c>
      <c r="I968" t="s">
        <v>3</v>
      </c>
      <c r="J968" t="str">
        <f>_xlfn.XLOOKUP(Orders[[#This Row],[_SalesRepID]],'Sales team'!A:A,'Sales team'!B:B)</f>
        <v>Anthony Berry</v>
      </c>
      <c r="K968">
        <v>16</v>
      </c>
      <c r="L968">
        <v>39</v>
      </c>
      <c r="M968">
        <v>302</v>
      </c>
      <c r="N968" t="str">
        <f>_xlfn.XLOOKUP(Orders[[#This Row],[_ProductID]],Products!A:A,Products!C:C)</f>
        <v>Home décor</v>
      </c>
      <c r="O968">
        <v>11</v>
      </c>
      <c r="P968">
        <v>0.2</v>
      </c>
      <c r="Q968" s="2">
        <v>6224.3</v>
      </c>
      <c r="R968" s="2">
        <v>3921.3090000000002</v>
      </c>
      <c r="S968" s="2">
        <v>4979.4400000000005</v>
      </c>
      <c r="T968" s="2">
        <v>1058.1310000000003</v>
      </c>
    </row>
    <row r="969" spans="1:20" x14ac:dyDescent="0.25">
      <c r="A969" t="s">
        <v>7036</v>
      </c>
      <c r="B969" t="s">
        <v>5</v>
      </c>
      <c r="C969" t="s">
        <v>25</v>
      </c>
      <c r="D969" s="1">
        <v>44000</v>
      </c>
      <c r="E969" s="1">
        <v>44084</v>
      </c>
      <c r="F969" s="1">
        <v>44105</v>
      </c>
      <c r="G969" s="1">
        <v>44104</v>
      </c>
      <c r="H969" s="13">
        <f>Orders[[#This Row],[DeliveryDate]]-Orders[[#This Row],[OrderDate]]</f>
        <v>20</v>
      </c>
      <c r="I969" t="s">
        <v>3</v>
      </c>
      <c r="J969" t="str">
        <f>_xlfn.XLOOKUP(Orders[[#This Row],[_SalesRepID]],'Sales team'!A:A,'Sales team'!B:B)</f>
        <v>Nicholas Cunningham</v>
      </c>
      <c r="K969">
        <v>19</v>
      </c>
      <c r="L969">
        <v>6</v>
      </c>
      <c r="M969">
        <v>367</v>
      </c>
      <c r="N969" t="str">
        <f>_xlfn.XLOOKUP(Orders[[#This Row],[_ProductID]],Products!A:A,Products!C:C)</f>
        <v>Kitchen &amp; Dining</v>
      </c>
      <c r="O969">
        <v>16</v>
      </c>
      <c r="P969">
        <v>7.4999999999999997E-2</v>
      </c>
      <c r="Q969" s="2">
        <v>1855.9</v>
      </c>
      <c r="R969" s="2">
        <v>1113.54</v>
      </c>
      <c r="S969" s="2">
        <v>3433.4150000000004</v>
      </c>
      <c r="T969" s="2">
        <v>1206.3350000000005</v>
      </c>
    </row>
    <row r="970" spans="1:20" x14ac:dyDescent="0.25">
      <c r="A970" t="s">
        <v>7030</v>
      </c>
      <c r="B970" t="s">
        <v>5</v>
      </c>
      <c r="C970" t="s">
        <v>2</v>
      </c>
      <c r="D970" s="1">
        <v>44000</v>
      </c>
      <c r="E970" s="1">
        <v>44083</v>
      </c>
      <c r="F970" s="1">
        <v>44088</v>
      </c>
      <c r="G970" s="1">
        <v>44095</v>
      </c>
      <c r="H970" s="13">
        <f>Orders[[#This Row],[DeliveryDate]]-Orders[[#This Row],[OrderDate]]</f>
        <v>12</v>
      </c>
      <c r="I970" t="s">
        <v>3</v>
      </c>
      <c r="J970" t="str">
        <f>_xlfn.XLOOKUP(Orders[[#This Row],[_SalesRepID]],'Sales team'!A:A,'Sales team'!B:B)</f>
        <v>Anthony Berry</v>
      </c>
      <c r="K970">
        <v>16</v>
      </c>
      <c r="L970">
        <v>36</v>
      </c>
      <c r="M970">
        <v>248</v>
      </c>
      <c r="N970" t="str">
        <f>_xlfn.XLOOKUP(Orders[[#This Row],[_ProductID]],Products!A:A,Products!C:C)</f>
        <v>Home décor</v>
      </c>
      <c r="O970">
        <v>24</v>
      </c>
      <c r="P970">
        <v>7.4999999999999997E-2</v>
      </c>
      <c r="Q970" s="2">
        <v>5212.6000000000004</v>
      </c>
      <c r="R970" s="2">
        <v>4378.5839999999998</v>
      </c>
      <c r="S970" s="2">
        <v>28929.930000000004</v>
      </c>
      <c r="T970" s="2">
        <v>2658.4260000000031</v>
      </c>
    </row>
    <row r="971" spans="1:20" x14ac:dyDescent="0.25">
      <c r="A971" t="s">
        <v>7031</v>
      </c>
      <c r="B971" t="s">
        <v>8</v>
      </c>
      <c r="C971" t="s">
        <v>46</v>
      </c>
      <c r="D971" s="1">
        <v>44000</v>
      </c>
      <c r="E971" s="1">
        <v>44083</v>
      </c>
      <c r="F971" s="1">
        <v>44092</v>
      </c>
      <c r="G971" s="1">
        <v>44088</v>
      </c>
      <c r="H971" s="13">
        <f>Orders[[#This Row],[DeliveryDate]]-Orders[[#This Row],[OrderDate]]</f>
        <v>5</v>
      </c>
      <c r="I971" t="s">
        <v>3</v>
      </c>
      <c r="J971" t="str">
        <f>_xlfn.XLOOKUP(Orders[[#This Row],[_SalesRepID]],'Sales team'!A:A,'Sales team'!B:B)</f>
        <v>Douglas Tucker</v>
      </c>
      <c r="K971">
        <v>23</v>
      </c>
      <c r="L971">
        <v>18</v>
      </c>
      <c r="M971">
        <v>66</v>
      </c>
      <c r="N971" t="str">
        <f>_xlfn.XLOOKUP(Orders[[#This Row],[_ProductID]],Products!A:A,Products!C:C)</f>
        <v>Outdoor</v>
      </c>
      <c r="O971">
        <v>18</v>
      </c>
      <c r="P971">
        <v>7.4999999999999997E-2</v>
      </c>
      <c r="Q971" s="2">
        <v>1112.2</v>
      </c>
      <c r="R971" s="2">
        <v>611.71</v>
      </c>
      <c r="S971" s="2">
        <v>1028.7850000000001</v>
      </c>
      <c r="T971" s="2">
        <v>417.07500000000005</v>
      </c>
    </row>
    <row r="972" spans="1:20" x14ac:dyDescent="0.25">
      <c r="A972" t="s">
        <v>7032</v>
      </c>
      <c r="B972" t="s">
        <v>5</v>
      </c>
      <c r="C972" t="s">
        <v>6</v>
      </c>
      <c r="D972" s="1">
        <v>43900</v>
      </c>
      <c r="E972" s="1">
        <v>44083</v>
      </c>
      <c r="F972" s="1">
        <v>44096</v>
      </c>
      <c r="G972" s="1">
        <v>44109</v>
      </c>
      <c r="H972" s="13">
        <f>Orders[[#This Row],[DeliveryDate]]-Orders[[#This Row],[OrderDate]]</f>
        <v>26</v>
      </c>
      <c r="I972" t="s">
        <v>3</v>
      </c>
      <c r="J972" t="str">
        <f>_xlfn.XLOOKUP(Orders[[#This Row],[_SalesRepID]],'Sales team'!A:A,'Sales team'!B:B)</f>
        <v>Carl Nguyen</v>
      </c>
      <c r="K972">
        <v>12</v>
      </c>
      <c r="L972">
        <v>43</v>
      </c>
      <c r="M972">
        <v>199</v>
      </c>
      <c r="N972" t="str">
        <f>_xlfn.XLOOKUP(Orders[[#This Row],[_ProductID]],Products!A:A,Products!C:C)</f>
        <v>Furniture</v>
      </c>
      <c r="O972">
        <v>19</v>
      </c>
      <c r="P972">
        <v>0.15</v>
      </c>
      <c r="Q972" s="2">
        <v>1011.7</v>
      </c>
      <c r="R972" s="2">
        <v>849.82799999999997</v>
      </c>
      <c r="S972" s="2">
        <v>4299.7249999999995</v>
      </c>
      <c r="T972" s="2">
        <v>50.585000000000036</v>
      </c>
    </row>
    <row r="973" spans="1:20" x14ac:dyDescent="0.25">
      <c r="A973" t="s">
        <v>7033</v>
      </c>
      <c r="B973" t="s">
        <v>1</v>
      </c>
      <c r="C973" t="s">
        <v>15</v>
      </c>
      <c r="D973" s="1">
        <v>44000</v>
      </c>
      <c r="E973" s="1">
        <v>44083</v>
      </c>
      <c r="F973" s="1">
        <v>44091</v>
      </c>
      <c r="G973" s="1">
        <v>44098</v>
      </c>
      <c r="H973" s="13">
        <f>Orders[[#This Row],[DeliveryDate]]-Orders[[#This Row],[OrderDate]]</f>
        <v>15</v>
      </c>
      <c r="I973" t="s">
        <v>3</v>
      </c>
      <c r="J973" t="str">
        <f>_xlfn.XLOOKUP(Orders[[#This Row],[_SalesRepID]],'Sales team'!A:A,'Sales team'!B:B)</f>
        <v>Carl Nguyen</v>
      </c>
      <c r="K973">
        <v>12</v>
      </c>
      <c r="L973">
        <v>38</v>
      </c>
      <c r="M973">
        <v>8</v>
      </c>
      <c r="N973" t="str">
        <f>_xlfn.XLOOKUP(Orders[[#This Row],[_ProductID]],Products!A:A,Products!C:C)</f>
        <v>Home décor</v>
      </c>
      <c r="O973">
        <v>41</v>
      </c>
      <c r="P973">
        <v>0.05</v>
      </c>
      <c r="Q973" s="2">
        <v>1005</v>
      </c>
      <c r="R973" s="2">
        <v>532.65</v>
      </c>
      <c r="S973" s="2">
        <v>2864.25</v>
      </c>
      <c r="T973" s="2">
        <v>1266.3000000000002</v>
      </c>
    </row>
    <row r="974" spans="1:20" x14ac:dyDescent="0.25">
      <c r="A974" t="s">
        <v>7023</v>
      </c>
      <c r="B974" t="s">
        <v>1</v>
      </c>
      <c r="C974" t="s">
        <v>6</v>
      </c>
      <c r="D974" s="1">
        <v>44000</v>
      </c>
      <c r="E974" s="1">
        <v>44082</v>
      </c>
      <c r="F974" s="1">
        <v>44105</v>
      </c>
      <c r="G974" s="1">
        <v>44095</v>
      </c>
      <c r="H974" s="13">
        <f>Orders[[#This Row],[DeliveryDate]]-Orders[[#This Row],[OrderDate]]</f>
        <v>13</v>
      </c>
      <c r="I974" t="s">
        <v>3</v>
      </c>
      <c r="J974" t="str">
        <f>_xlfn.XLOOKUP(Orders[[#This Row],[_SalesRepID]],'Sales team'!A:A,'Sales team'!B:B)</f>
        <v>Jonathan Hawkins</v>
      </c>
      <c r="K974">
        <v>10</v>
      </c>
      <c r="L974">
        <v>43</v>
      </c>
      <c r="M974">
        <v>192</v>
      </c>
      <c r="N974" t="str">
        <f>_xlfn.XLOOKUP(Orders[[#This Row],[_ProductID]],Products!A:A,Products!C:C)</f>
        <v>Kitchen &amp; Dining</v>
      </c>
      <c r="O974">
        <v>7</v>
      </c>
      <c r="P974">
        <v>0.05</v>
      </c>
      <c r="Q974" s="2">
        <v>991.6</v>
      </c>
      <c r="R974" s="2">
        <v>763.53200000000004</v>
      </c>
      <c r="S974" s="2">
        <v>1884.04</v>
      </c>
      <c r="T974" s="2">
        <v>356.97599999999989</v>
      </c>
    </row>
    <row r="975" spans="1:20" x14ac:dyDescent="0.25">
      <c r="A975" t="s">
        <v>7024</v>
      </c>
      <c r="B975" t="s">
        <v>5</v>
      </c>
      <c r="C975" t="s">
        <v>15</v>
      </c>
      <c r="D975" s="1">
        <v>44000</v>
      </c>
      <c r="E975" s="1">
        <v>44082</v>
      </c>
      <c r="F975" s="1">
        <v>44086</v>
      </c>
      <c r="G975" s="1">
        <v>44097</v>
      </c>
      <c r="H975" s="13">
        <f>Orders[[#This Row],[DeliveryDate]]-Orders[[#This Row],[OrderDate]]</f>
        <v>15</v>
      </c>
      <c r="I975" t="s">
        <v>3</v>
      </c>
      <c r="J975" t="str">
        <f>_xlfn.XLOOKUP(Orders[[#This Row],[_SalesRepID]],'Sales team'!A:A,'Sales team'!B:B)</f>
        <v>Todd Roberts</v>
      </c>
      <c r="K975">
        <v>13</v>
      </c>
      <c r="L975">
        <v>2</v>
      </c>
      <c r="M975">
        <v>47</v>
      </c>
      <c r="N975" t="str">
        <f>_xlfn.XLOOKUP(Orders[[#This Row],[_ProductID]],Products!A:A,Products!C:C)</f>
        <v>Home décor</v>
      </c>
      <c r="O975">
        <v>31</v>
      </c>
      <c r="P975">
        <v>0.05</v>
      </c>
      <c r="Q975" s="2">
        <v>194.3</v>
      </c>
      <c r="R975" s="2">
        <v>157.38300000000001</v>
      </c>
      <c r="S975" s="2">
        <v>738.34</v>
      </c>
      <c r="T975" s="2">
        <v>108.80799999999999</v>
      </c>
    </row>
    <row r="976" spans="1:20" x14ac:dyDescent="0.25">
      <c r="A976" t="s">
        <v>7025</v>
      </c>
      <c r="B976" t="s">
        <v>1</v>
      </c>
      <c r="C976" t="s">
        <v>25</v>
      </c>
      <c r="D976" s="1">
        <v>44000</v>
      </c>
      <c r="E976" s="1">
        <v>44082</v>
      </c>
      <c r="F976" s="1">
        <v>44100</v>
      </c>
      <c r="G976" s="1">
        <v>44102</v>
      </c>
      <c r="H976" s="13">
        <f>Orders[[#This Row],[DeliveryDate]]-Orders[[#This Row],[OrderDate]]</f>
        <v>20</v>
      </c>
      <c r="I976" t="s">
        <v>3</v>
      </c>
      <c r="J976" t="str">
        <f>_xlfn.XLOOKUP(Orders[[#This Row],[_SalesRepID]],'Sales team'!A:A,'Sales team'!B:B)</f>
        <v>Jerry Green</v>
      </c>
      <c r="K976">
        <v>3</v>
      </c>
      <c r="L976">
        <v>34</v>
      </c>
      <c r="M976">
        <v>337</v>
      </c>
      <c r="N976" t="str">
        <f>_xlfn.XLOOKUP(Orders[[#This Row],[_ProductID]],Products!A:A,Products!C:C)</f>
        <v>Home décor</v>
      </c>
      <c r="O976">
        <v>45</v>
      </c>
      <c r="P976">
        <v>0.15</v>
      </c>
      <c r="Q976" s="2">
        <v>3886</v>
      </c>
      <c r="R976" s="2">
        <v>2914.5</v>
      </c>
      <c r="S976" s="2">
        <v>23121.7</v>
      </c>
      <c r="T976" s="2">
        <v>2720.2000000000007</v>
      </c>
    </row>
    <row r="977" spans="1:20" x14ac:dyDescent="0.25">
      <c r="A977" t="s">
        <v>7026</v>
      </c>
      <c r="B977" t="s">
        <v>5</v>
      </c>
      <c r="C977" t="s">
        <v>46</v>
      </c>
      <c r="D977" s="1">
        <v>44000</v>
      </c>
      <c r="E977" s="1">
        <v>44082</v>
      </c>
      <c r="F977" s="1">
        <v>44106</v>
      </c>
      <c r="G977" s="1">
        <v>44091</v>
      </c>
      <c r="H977" s="13">
        <f>Orders[[#This Row],[DeliveryDate]]-Orders[[#This Row],[OrderDate]]</f>
        <v>9</v>
      </c>
      <c r="I977" t="s">
        <v>3</v>
      </c>
      <c r="J977" t="str">
        <f>_xlfn.XLOOKUP(Orders[[#This Row],[_SalesRepID]],'Sales team'!A:A,'Sales team'!B:B)</f>
        <v>Todd Roberts</v>
      </c>
      <c r="K977">
        <v>13</v>
      </c>
      <c r="L977">
        <v>12</v>
      </c>
      <c r="M977">
        <v>64</v>
      </c>
      <c r="N977" t="str">
        <f>_xlfn.XLOOKUP(Orders[[#This Row],[_ProductID]],Products!A:A,Products!C:C)</f>
        <v>Kitchen &amp; Dining</v>
      </c>
      <c r="O977">
        <v>13</v>
      </c>
      <c r="P977">
        <v>0.15</v>
      </c>
      <c r="Q977" s="2">
        <v>1139</v>
      </c>
      <c r="R977" s="2">
        <v>728.96</v>
      </c>
      <c r="S977" s="2">
        <v>3872.6</v>
      </c>
      <c r="T977" s="2">
        <v>956.75999999999976</v>
      </c>
    </row>
    <row r="978" spans="1:20" x14ac:dyDescent="0.25">
      <c r="A978" t="s">
        <v>7027</v>
      </c>
      <c r="B978" t="s">
        <v>10</v>
      </c>
      <c r="C978" t="s">
        <v>46</v>
      </c>
      <c r="D978" s="1">
        <v>44000</v>
      </c>
      <c r="E978" s="1">
        <v>44082</v>
      </c>
      <c r="F978" s="1">
        <v>44106</v>
      </c>
      <c r="G978" s="1">
        <v>44088</v>
      </c>
      <c r="H978" s="13">
        <f>Orders[[#This Row],[DeliveryDate]]-Orders[[#This Row],[OrderDate]]</f>
        <v>6</v>
      </c>
      <c r="I978" t="s">
        <v>3</v>
      </c>
      <c r="J978" t="str">
        <f>_xlfn.XLOOKUP(Orders[[#This Row],[_SalesRepID]],'Sales team'!A:A,'Sales team'!B:B)</f>
        <v>Donald Reynolds</v>
      </c>
      <c r="K978">
        <v>26</v>
      </c>
      <c r="L978">
        <v>15</v>
      </c>
      <c r="M978">
        <v>77</v>
      </c>
      <c r="N978" t="str">
        <f>_xlfn.XLOOKUP(Orders[[#This Row],[_ProductID]],Products!A:A,Products!C:C)</f>
        <v>Home décor</v>
      </c>
      <c r="O978">
        <v>26</v>
      </c>
      <c r="P978">
        <v>0.1</v>
      </c>
      <c r="Q978" s="2">
        <v>261.3</v>
      </c>
      <c r="R978" s="2">
        <v>107.133</v>
      </c>
      <c r="S978" s="2">
        <v>1646.19</v>
      </c>
      <c r="T978" s="2">
        <v>896.25900000000013</v>
      </c>
    </row>
    <row r="979" spans="1:20" x14ac:dyDescent="0.25">
      <c r="A979" t="s">
        <v>7028</v>
      </c>
      <c r="B979" t="s">
        <v>8</v>
      </c>
      <c r="C979" t="s">
        <v>2</v>
      </c>
      <c r="D979" s="1">
        <v>44000</v>
      </c>
      <c r="E979" s="1">
        <v>44082</v>
      </c>
      <c r="F979" s="1">
        <v>44092</v>
      </c>
      <c r="G979" s="1">
        <v>44109</v>
      </c>
      <c r="H979" s="13">
        <f>Orders[[#This Row],[DeliveryDate]]-Orders[[#This Row],[OrderDate]]</f>
        <v>27</v>
      </c>
      <c r="I979" t="s">
        <v>3</v>
      </c>
      <c r="J979" t="str">
        <f>_xlfn.XLOOKUP(Orders[[#This Row],[_SalesRepID]],'Sales team'!A:A,'Sales team'!B:B)</f>
        <v>Samuel Fowler</v>
      </c>
      <c r="K979">
        <v>21</v>
      </c>
      <c r="L979">
        <v>20</v>
      </c>
      <c r="M979">
        <v>233</v>
      </c>
      <c r="N979" t="str">
        <f>_xlfn.XLOOKUP(Orders[[#This Row],[_ProductID]],Products!A:A,Products!C:C)</f>
        <v>Kitchen &amp; Dining</v>
      </c>
      <c r="O979">
        <v>13</v>
      </c>
      <c r="P979">
        <v>0.2</v>
      </c>
      <c r="Q979" s="2">
        <v>1159.1000000000001</v>
      </c>
      <c r="R979" s="2">
        <v>660.68700000000001</v>
      </c>
      <c r="S979" s="2">
        <v>7418.2400000000016</v>
      </c>
      <c r="T979" s="2">
        <v>2132.7440000000015</v>
      </c>
    </row>
    <row r="980" spans="1:20" x14ac:dyDescent="0.25">
      <c r="A980" t="s">
        <v>7029</v>
      </c>
      <c r="B980" t="s">
        <v>5</v>
      </c>
      <c r="C980" t="s">
        <v>25</v>
      </c>
      <c r="D980" s="1">
        <v>44000</v>
      </c>
      <c r="E980" s="1">
        <v>44082</v>
      </c>
      <c r="F980" s="1">
        <v>44092</v>
      </c>
      <c r="G980" s="1">
        <v>44095</v>
      </c>
      <c r="H980" s="13">
        <f>Orders[[#This Row],[DeliveryDate]]-Orders[[#This Row],[OrderDate]]</f>
        <v>13</v>
      </c>
      <c r="I980" t="s">
        <v>3</v>
      </c>
      <c r="J980" t="str">
        <f>_xlfn.XLOOKUP(Orders[[#This Row],[_SalesRepID]],'Sales team'!A:A,'Sales team'!B:B)</f>
        <v>Paul Holmes</v>
      </c>
      <c r="K980">
        <v>14</v>
      </c>
      <c r="L980">
        <v>47</v>
      </c>
      <c r="M980">
        <v>348</v>
      </c>
      <c r="N980" t="str">
        <f>_xlfn.XLOOKUP(Orders[[#This Row],[_ProductID]],Products!A:A,Products!C:C)</f>
        <v>Home décor</v>
      </c>
      <c r="O980">
        <v>40</v>
      </c>
      <c r="P980">
        <v>0.05</v>
      </c>
      <c r="Q980" s="2">
        <v>254.6</v>
      </c>
      <c r="R980" s="2">
        <v>142.57600000000002</v>
      </c>
      <c r="S980" s="2">
        <v>1451.2199999999998</v>
      </c>
      <c r="T980" s="2">
        <v>595.76399999999967</v>
      </c>
    </row>
    <row r="981" spans="1:20" x14ac:dyDescent="0.25">
      <c r="A981" t="s">
        <v>7011</v>
      </c>
      <c r="B981" t="s">
        <v>10</v>
      </c>
      <c r="C981" t="s">
        <v>2</v>
      </c>
      <c r="D981" s="1">
        <v>44000</v>
      </c>
      <c r="E981" s="1">
        <v>44081</v>
      </c>
      <c r="F981" s="1">
        <v>44100</v>
      </c>
      <c r="G981" s="1">
        <v>44091</v>
      </c>
      <c r="H981" s="13">
        <f>Orders[[#This Row],[DeliveryDate]]-Orders[[#This Row],[OrderDate]]</f>
        <v>10</v>
      </c>
      <c r="I981" t="s">
        <v>3</v>
      </c>
      <c r="J981" t="str">
        <f>_xlfn.XLOOKUP(Orders[[#This Row],[_SalesRepID]],'Sales team'!A:A,'Sales team'!B:B)</f>
        <v>Carlos Miller</v>
      </c>
      <c r="K981">
        <v>28</v>
      </c>
      <c r="L981">
        <v>7</v>
      </c>
      <c r="M981">
        <v>205</v>
      </c>
      <c r="N981" t="str">
        <f>_xlfn.XLOOKUP(Orders[[#This Row],[_ProductID]],Products!A:A,Products!C:C)</f>
        <v>Home décor</v>
      </c>
      <c r="O981">
        <v>29</v>
      </c>
      <c r="P981">
        <v>7.4999999999999997E-2</v>
      </c>
      <c r="Q981" s="2">
        <v>167.5</v>
      </c>
      <c r="R981" s="2">
        <v>93.800000000000011</v>
      </c>
      <c r="S981" s="2">
        <v>619.75</v>
      </c>
      <c r="T981" s="2">
        <v>244.54999999999995</v>
      </c>
    </row>
    <row r="982" spans="1:20" x14ac:dyDescent="0.25">
      <c r="A982" t="s">
        <v>7012</v>
      </c>
      <c r="B982" t="s">
        <v>5</v>
      </c>
      <c r="C982" t="s">
        <v>13</v>
      </c>
      <c r="D982" s="1">
        <v>43900</v>
      </c>
      <c r="E982" s="1">
        <v>44081</v>
      </c>
      <c r="F982" s="1">
        <v>44108</v>
      </c>
      <c r="G982" s="1">
        <v>44091</v>
      </c>
      <c r="H982" s="13">
        <f>Orders[[#This Row],[DeliveryDate]]-Orders[[#This Row],[OrderDate]]</f>
        <v>10</v>
      </c>
      <c r="I982" t="s">
        <v>3</v>
      </c>
      <c r="J982" t="str">
        <f>_xlfn.XLOOKUP(Orders[[#This Row],[_SalesRepID]],'Sales team'!A:A,'Sales team'!B:B)</f>
        <v>Shawn Wallace</v>
      </c>
      <c r="K982">
        <v>18</v>
      </c>
      <c r="L982">
        <v>20</v>
      </c>
      <c r="M982">
        <v>268</v>
      </c>
      <c r="N982" t="str">
        <f>_xlfn.XLOOKUP(Orders[[#This Row],[_ProductID]],Products!A:A,Products!C:C)</f>
        <v>Home décor</v>
      </c>
      <c r="O982">
        <v>45</v>
      </c>
      <c r="P982">
        <v>0.1</v>
      </c>
      <c r="Q982" s="2">
        <v>2318.2000000000003</v>
      </c>
      <c r="R982" s="2">
        <v>1947.2880000000002</v>
      </c>
      <c r="S982" s="2">
        <v>8345.52</v>
      </c>
      <c r="T982" s="2">
        <v>556.36799999999948</v>
      </c>
    </row>
    <row r="983" spans="1:20" x14ac:dyDescent="0.25">
      <c r="A983" t="s">
        <v>7013</v>
      </c>
      <c r="B983" t="s">
        <v>1</v>
      </c>
      <c r="C983" t="s">
        <v>6</v>
      </c>
      <c r="D983" s="1">
        <v>44000</v>
      </c>
      <c r="E983" s="1">
        <v>44081</v>
      </c>
      <c r="F983" s="1">
        <v>44103</v>
      </c>
      <c r="G983" s="1">
        <v>44084</v>
      </c>
      <c r="H983" s="13">
        <f>Orders[[#This Row],[DeliveryDate]]-Orders[[#This Row],[OrderDate]]</f>
        <v>3</v>
      </c>
      <c r="I983" t="s">
        <v>3</v>
      </c>
      <c r="J983" t="str">
        <f>_xlfn.XLOOKUP(Orders[[#This Row],[_SalesRepID]],'Sales team'!A:A,'Sales team'!B:B)</f>
        <v>Shawn Cook</v>
      </c>
      <c r="K983">
        <v>7</v>
      </c>
      <c r="L983">
        <v>17</v>
      </c>
      <c r="M983">
        <v>96</v>
      </c>
      <c r="N983" t="str">
        <f>_xlfn.XLOOKUP(Orders[[#This Row],[_ProductID]],Products!A:A,Products!C:C)</f>
        <v>Electronics</v>
      </c>
      <c r="O983">
        <v>6</v>
      </c>
      <c r="P983">
        <v>0.1</v>
      </c>
      <c r="Q983" s="2">
        <v>3825.7000000000003</v>
      </c>
      <c r="R983" s="2">
        <v>2869.2750000000001</v>
      </c>
      <c r="S983" s="2">
        <v>27545.040000000001</v>
      </c>
      <c r="T983" s="2">
        <v>4590.84</v>
      </c>
    </row>
    <row r="984" spans="1:20" x14ac:dyDescent="0.25">
      <c r="A984" t="s">
        <v>7014</v>
      </c>
      <c r="B984" t="s">
        <v>1</v>
      </c>
      <c r="C984" t="s">
        <v>25</v>
      </c>
      <c r="D984" s="1">
        <v>44000</v>
      </c>
      <c r="E984" s="1">
        <v>44081</v>
      </c>
      <c r="F984" s="1">
        <v>44087</v>
      </c>
      <c r="G984" s="1">
        <v>44085</v>
      </c>
      <c r="H984" s="13">
        <f>Orders[[#This Row],[DeliveryDate]]-Orders[[#This Row],[OrderDate]]</f>
        <v>4</v>
      </c>
      <c r="I984" t="s">
        <v>3</v>
      </c>
      <c r="J984" t="str">
        <f>_xlfn.XLOOKUP(Orders[[#This Row],[_SalesRepID]],'Sales team'!A:A,'Sales team'!B:B)</f>
        <v>Keith Griffin</v>
      </c>
      <c r="K984">
        <v>2</v>
      </c>
      <c r="L984">
        <v>16</v>
      </c>
      <c r="M984">
        <v>352</v>
      </c>
      <c r="N984" t="str">
        <f>_xlfn.XLOOKUP(Orders[[#This Row],[_ProductID]],Products!A:A,Products!C:C)</f>
        <v>Home décor</v>
      </c>
      <c r="O984">
        <v>32</v>
      </c>
      <c r="P984">
        <v>0.05</v>
      </c>
      <c r="Q984" s="2">
        <v>234.5</v>
      </c>
      <c r="R984" s="2">
        <v>117.25</v>
      </c>
      <c r="S984" s="2">
        <v>668.32499999999993</v>
      </c>
      <c r="T984" s="2">
        <v>316.57499999999993</v>
      </c>
    </row>
    <row r="985" spans="1:20" x14ac:dyDescent="0.25">
      <c r="A985" t="s">
        <v>7015</v>
      </c>
      <c r="B985" t="s">
        <v>1</v>
      </c>
      <c r="C985" t="s">
        <v>2</v>
      </c>
      <c r="D985" s="1">
        <v>44000</v>
      </c>
      <c r="E985" s="1">
        <v>44081</v>
      </c>
      <c r="F985" s="1">
        <v>44091</v>
      </c>
      <c r="G985" s="1">
        <v>44095</v>
      </c>
      <c r="H985" s="13">
        <f>Orders[[#This Row],[DeliveryDate]]-Orders[[#This Row],[OrderDate]]</f>
        <v>14</v>
      </c>
      <c r="I985" t="s">
        <v>3</v>
      </c>
      <c r="J985" t="str">
        <f>_xlfn.XLOOKUP(Orders[[#This Row],[_SalesRepID]],'Sales team'!A:A,'Sales team'!B:B)</f>
        <v>Keith Griffin</v>
      </c>
      <c r="K985">
        <v>2</v>
      </c>
      <c r="L985">
        <v>6</v>
      </c>
      <c r="M985">
        <v>243</v>
      </c>
      <c r="N985" t="str">
        <f>_xlfn.XLOOKUP(Orders[[#This Row],[_ProductID]],Products!A:A,Products!C:C)</f>
        <v>Home décor</v>
      </c>
      <c r="O985">
        <v>40</v>
      </c>
      <c r="P985">
        <v>0.05</v>
      </c>
      <c r="Q985" s="2">
        <v>1025.1000000000001</v>
      </c>
      <c r="R985" s="2">
        <v>451.04400000000004</v>
      </c>
      <c r="S985" s="2">
        <v>973.84500000000003</v>
      </c>
      <c r="T985" s="2">
        <v>522.80099999999993</v>
      </c>
    </row>
    <row r="986" spans="1:20" x14ac:dyDescent="0.25">
      <c r="A986" t="s">
        <v>7016</v>
      </c>
      <c r="B986" t="s">
        <v>1</v>
      </c>
      <c r="C986" t="s">
        <v>15</v>
      </c>
      <c r="D986" s="1">
        <v>44000</v>
      </c>
      <c r="E986" s="1">
        <v>44081</v>
      </c>
      <c r="F986" s="1">
        <v>44089</v>
      </c>
      <c r="G986" s="1">
        <v>44097</v>
      </c>
      <c r="H986" s="13">
        <f>Orders[[#This Row],[DeliveryDate]]-Orders[[#This Row],[OrderDate]]</f>
        <v>16</v>
      </c>
      <c r="I986" t="s">
        <v>3</v>
      </c>
      <c r="J986" t="str">
        <f>_xlfn.XLOOKUP(Orders[[#This Row],[_SalesRepID]],'Sales team'!A:A,'Sales team'!B:B)</f>
        <v>Carl Nguyen</v>
      </c>
      <c r="K986">
        <v>12</v>
      </c>
      <c r="L986">
        <v>43</v>
      </c>
      <c r="M986">
        <v>33</v>
      </c>
      <c r="N986" t="str">
        <f>_xlfn.XLOOKUP(Orders[[#This Row],[_ProductID]],Products!A:A,Products!C:C)</f>
        <v>Home décor</v>
      </c>
      <c r="O986">
        <v>2</v>
      </c>
      <c r="P986">
        <v>0.4</v>
      </c>
      <c r="Q986" s="2">
        <v>194.3</v>
      </c>
      <c r="R986" s="2">
        <v>159.32599999999999</v>
      </c>
      <c r="S986" s="2">
        <v>816.06000000000006</v>
      </c>
      <c r="T986" s="2">
        <v>-299.22199999999987</v>
      </c>
    </row>
    <row r="987" spans="1:20" x14ac:dyDescent="0.25">
      <c r="A987" t="s">
        <v>7017</v>
      </c>
      <c r="B987" t="s">
        <v>1</v>
      </c>
      <c r="C987" t="s">
        <v>6</v>
      </c>
      <c r="D987" s="1">
        <v>44000</v>
      </c>
      <c r="E987" s="1">
        <v>44081</v>
      </c>
      <c r="F987" s="1">
        <v>44096</v>
      </c>
      <c r="G987" s="1">
        <v>44104</v>
      </c>
      <c r="H987" s="13">
        <f>Orders[[#This Row],[DeliveryDate]]-Orders[[#This Row],[OrderDate]]</f>
        <v>23</v>
      </c>
      <c r="I987" t="s">
        <v>3</v>
      </c>
      <c r="J987" t="str">
        <f>_xlfn.XLOOKUP(Orders[[#This Row],[_SalesRepID]],'Sales team'!A:A,'Sales team'!B:B)</f>
        <v>Joshua Bennett</v>
      </c>
      <c r="K987">
        <v>6</v>
      </c>
      <c r="L987">
        <v>48</v>
      </c>
      <c r="M987">
        <v>143</v>
      </c>
      <c r="N987" t="str">
        <f>_xlfn.XLOOKUP(Orders[[#This Row],[_ProductID]],Products!A:A,Products!C:C)</f>
        <v>Home décor</v>
      </c>
      <c r="O987">
        <v>36</v>
      </c>
      <c r="P987">
        <v>7.4999999999999997E-2</v>
      </c>
      <c r="Q987" s="2">
        <v>5092</v>
      </c>
      <c r="R987" s="2">
        <v>3360.7200000000003</v>
      </c>
      <c r="S987" s="2">
        <v>18840.400000000001</v>
      </c>
      <c r="T987" s="2">
        <v>5397.52</v>
      </c>
    </row>
    <row r="988" spans="1:20" x14ac:dyDescent="0.25">
      <c r="A988" t="s">
        <v>7018</v>
      </c>
      <c r="B988" t="s">
        <v>5</v>
      </c>
      <c r="C988" t="s">
        <v>46</v>
      </c>
      <c r="D988" s="1">
        <v>43900</v>
      </c>
      <c r="E988" s="1">
        <v>44081</v>
      </c>
      <c r="F988" s="1">
        <v>44106</v>
      </c>
      <c r="G988" s="1">
        <v>44089</v>
      </c>
      <c r="H988" s="13">
        <f>Orders[[#This Row],[DeliveryDate]]-Orders[[#This Row],[OrderDate]]</f>
        <v>8</v>
      </c>
      <c r="I988" t="s">
        <v>3</v>
      </c>
      <c r="J988" t="str">
        <f>_xlfn.XLOOKUP(Orders[[#This Row],[_SalesRepID]],'Sales team'!A:A,'Sales team'!B:B)</f>
        <v>Anthony Berry</v>
      </c>
      <c r="K988">
        <v>16</v>
      </c>
      <c r="L988">
        <v>32</v>
      </c>
      <c r="M988">
        <v>67</v>
      </c>
      <c r="N988" t="str">
        <f>_xlfn.XLOOKUP(Orders[[#This Row],[_ProductID]],Products!A:A,Products!C:C)</f>
        <v>Home décor</v>
      </c>
      <c r="O988">
        <v>21</v>
      </c>
      <c r="P988">
        <v>0.15</v>
      </c>
      <c r="Q988" s="2">
        <v>1011.7</v>
      </c>
      <c r="R988" s="2">
        <v>819.47700000000009</v>
      </c>
      <c r="S988" s="2">
        <v>6019.6150000000007</v>
      </c>
      <c r="T988" s="2">
        <v>283.27599999999984</v>
      </c>
    </row>
    <row r="989" spans="1:20" x14ac:dyDescent="0.25">
      <c r="A989" t="s">
        <v>7019</v>
      </c>
      <c r="B989" t="s">
        <v>8</v>
      </c>
      <c r="C989" t="s">
        <v>6</v>
      </c>
      <c r="D989" s="1">
        <v>43900</v>
      </c>
      <c r="E989" s="1">
        <v>44081</v>
      </c>
      <c r="F989" s="1">
        <v>44101</v>
      </c>
      <c r="G989" s="1">
        <v>44097</v>
      </c>
      <c r="H989" s="13">
        <f>Orders[[#This Row],[DeliveryDate]]-Orders[[#This Row],[OrderDate]]</f>
        <v>16</v>
      </c>
      <c r="I989" t="s">
        <v>3</v>
      </c>
      <c r="J989" t="str">
        <f>_xlfn.XLOOKUP(Orders[[#This Row],[_SalesRepID]],'Sales team'!A:A,'Sales team'!B:B)</f>
        <v>Samuel Fowler</v>
      </c>
      <c r="K989">
        <v>21</v>
      </c>
      <c r="L989">
        <v>47</v>
      </c>
      <c r="M989">
        <v>153</v>
      </c>
      <c r="N989" t="str">
        <f>_xlfn.XLOOKUP(Orders[[#This Row],[_ProductID]],Products!A:A,Products!C:C)</f>
        <v>Home décor</v>
      </c>
      <c r="O989">
        <v>40</v>
      </c>
      <c r="P989">
        <v>0.1</v>
      </c>
      <c r="Q989" s="2">
        <v>1199.3</v>
      </c>
      <c r="R989" s="2">
        <v>515.69899999999996</v>
      </c>
      <c r="S989" s="2">
        <v>4317.4799999999996</v>
      </c>
      <c r="T989" s="2">
        <v>2254.6839999999997</v>
      </c>
    </row>
    <row r="990" spans="1:20" x14ac:dyDescent="0.25">
      <c r="A990" t="s">
        <v>7020</v>
      </c>
      <c r="B990" t="s">
        <v>1</v>
      </c>
      <c r="C990" t="s">
        <v>13</v>
      </c>
      <c r="D990" s="1">
        <v>44000</v>
      </c>
      <c r="E990" s="1">
        <v>44081</v>
      </c>
      <c r="F990" s="1">
        <v>44106</v>
      </c>
      <c r="G990" s="1">
        <v>44085</v>
      </c>
      <c r="H990" s="13">
        <f>Orders[[#This Row],[DeliveryDate]]-Orders[[#This Row],[OrderDate]]</f>
        <v>4</v>
      </c>
      <c r="I990" t="s">
        <v>3</v>
      </c>
      <c r="J990" t="str">
        <f>_xlfn.XLOOKUP(Orders[[#This Row],[_SalesRepID]],'Sales team'!A:A,'Sales team'!B:B)</f>
        <v>Jerry Green</v>
      </c>
      <c r="K990">
        <v>3</v>
      </c>
      <c r="L990">
        <v>19</v>
      </c>
      <c r="M990">
        <v>302</v>
      </c>
      <c r="N990" t="str">
        <f>_xlfn.XLOOKUP(Orders[[#This Row],[_ProductID]],Products!A:A,Products!C:C)</f>
        <v>Home décor</v>
      </c>
      <c r="O990">
        <v>23</v>
      </c>
      <c r="P990">
        <v>0.05</v>
      </c>
      <c r="Q990" s="2">
        <v>3973.1</v>
      </c>
      <c r="R990" s="2">
        <v>2383.8599999999997</v>
      </c>
      <c r="S990" s="2">
        <v>7548.8899999999994</v>
      </c>
      <c r="T990" s="2">
        <v>2781.17</v>
      </c>
    </row>
    <row r="991" spans="1:20" x14ac:dyDescent="0.25">
      <c r="A991" t="s">
        <v>7021</v>
      </c>
      <c r="B991" t="s">
        <v>1</v>
      </c>
      <c r="C991" t="s">
        <v>6</v>
      </c>
      <c r="D991" s="1">
        <v>44000</v>
      </c>
      <c r="E991" s="1">
        <v>44081</v>
      </c>
      <c r="F991" s="1">
        <v>44108</v>
      </c>
      <c r="G991" s="1">
        <v>44088</v>
      </c>
      <c r="H991" s="13">
        <f>Orders[[#This Row],[DeliveryDate]]-Orders[[#This Row],[OrderDate]]</f>
        <v>7</v>
      </c>
      <c r="I991" t="s">
        <v>3</v>
      </c>
      <c r="J991" t="str">
        <f>_xlfn.XLOOKUP(Orders[[#This Row],[_SalesRepID]],'Sales team'!A:A,'Sales team'!B:B)</f>
        <v>Jerry Green</v>
      </c>
      <c r="K991">
        <v>3</v>
      </c>
      <c r="L991">
        <v>31</v>
      </c>
      <c r="M991">
        <v>168</v>
      </c>
      <c r="N991" t="str">
        <f>_xlfn.XLOOKUP(Orders[[#This Row],[_ProductID]],Products!A:A,Products!C:C)</f>
        <v>Home décor</v>
      </c>
      <c r="O991">
        <v>21</v>
      </c>
      <c r="P991">
        <v>7.4999999999999997E-2</v>
      </c>
      <c r="Q991" s="2">
        <v>1072</v>
      </c>
      <c r="R991" s="2">
        <v>439.52</v>
      </c>
      <c r="S991" s="2">
        <v>5949.6</v>
      </c>
      <c r="T991" s="2">
        <v>3312.4800000000005</v>
      </c>
    </row>
    <row r="992" spans="1:20" x14ac:dyDescent="0.25">
      <c r="A992" t="s">
        <v>7022</v>
      </c>
      <c r="B992" t="s">
        <v>1</v>
      </c>
      <c r="C992" t="s">
        <v>6</v>
      </c>
      <c r="D992" s="1">
        <v>44000</v>
      </c>
      <c r="E992" s="1">
        <v>44081</v>
      </c>
      <c r="F992" s="1">
        <v>44099</v>
      </c>
      <c r="G992" s="1">
        <v>44099</v>
      </c>
      <c r="H992" s="13">
        <f>Orders[[#This Row],[DeliveryDate]]-Orders[[#This Row],[OrderDate]]</f>
        <v>18</v>
      </c>
      <c r="I992" t="s">
        <v>3</v>
      </c>
      <c r="J992" t="str">
        <f>_xlfn.XLOOKUP(Orders[[#This Row],[_SalesRepID]],'Sales team'!A:A,'Sales team'!B:B)</f>
        <v>Stephen Payne</v>
      </c>
      <c r="K992">
        <v>5</v>
      </c>
      <c r="L992">
        <v>10</v>
      </c>
      <c r="M992">
        <v>161</v>
      </c>
      <c r="N992" t="str">
        <f>_xlfn.XLOOKUP(Orders[[#This Row],[_ProductID]],Products!A:A,Products!C:C)</f>
        <v>Home décor</v>
      </c>
      <c r="O992">
        <v>27</v>
      </c>
      <c r="P992">
        <v>7.4999999999999997E-2</v>
      </c>
      <c r="Q992" s="2">
        <v>3169.1</v>
      </c>
      <c r="R992" s="2">
        <v>2440.2069999999999</v>
      </c>
      <c r="S992" s="2">
        <v>8794.2525000000005</v>
      </c>
      <c r="T992" s="2">
        <v>1473.6315000000013</v>
      </c>
    </row>
    <row r="993" spans="1:20" x14ac:dyDescent="0.25">
      <c r="A993" t="s">
        <v>7003</v>
      </c>
      <c r="B993" t="s">
        <v>1</v>
      </c>
      <c r="C993" t="s">
        <v>15</v>
      </c>
      <c r="D993" s="1">
        <v>44000</v>
      </c>
      <c r="E993" s="1">
        <v>44080</v>
      </c>
      <c r="F993" s="1">
        <v>44107</v>
      </c>
      <c r="G993" s="1">
        <v>44091</v>
      </c>
      <c r="H993" s="13">
        <f>Orders[[#This Row],[DeliveryDate]]-Orders[[#This Row],[OrderDate]]</f>
        <v>11</v>
      </c>
      <c r="I993" t="s">
        <v>3</v>
      </c>
      <c r="J993" t="str">
        <f>_xlfn.XLOOKUP(Orders[[#This Row],[_SalesRepID]],'Sales team'!A:A,'Sales team'!B:B)</f>
        <v>Joshua Bennett</v>
      </c>
      <c r="K993">
        <v>6</v>
      </c>
      <c r="L993">
        <v>40</v>
      </c>
      <c r="M993">
        <v>48</v>
      </c>
      <c r="N993" t="str">
        <f>_xlfn.XLOOKUP(Orders[[#This Row],[_ProductID]],Products!A:A,Products!C:C)</f>
        <v>Home décor</v>
      </c>
      <c r="O993">
        <v>21</v>
      </c>
      <c r="P993">
        <v>7.4999999999999997E-2</v>
      </c>
      <c r="Q993" s="2">
        <v>241.20000000000002</v>
      </c>
      <c r="R993" s="2">
        <v>120.60000000000001</v>
      </c>
      <c r="S993" s="2">
        <v>1338.66</v>
      </c>
      <c r="T993" s="2">
        <v>615.06000000000006</v>
      </c>
    </row>
    <row r="994" spans="1:20" x14ac:dyDescent="0.25">
      <c r="A994" t="s">
        <v>7004</v>
      </c>
      <c r="B994" t="s">
        <v>1</v>
      </c>
      <c r="C994" t="s">
        <v>6</v>
      </c>
      <c r="D994" s="1">
        <v>44000</v>
      </c>
      <c r="E994" s="1">
        <v>44080</v>
      </c>
      <c r="F994" s="1">
        <v>44104</v>
      </c>
      <c r="G994" s="1">
        <v>44104</v>
      </c>
      <c r="H994" s="13">
        <f>Orders[[#This Row],[DeliveryDate]]-Orders[[#This Row],[OrderDate]]</f>
        <v>24</v>
      </c>
      <c r="I994" t="s">
        <v>3</v>
      </c>
      <c r="J994" t="str">
        <f>_xlfn.XLOOKUP(Orders[[#This Row],[_SalesRepID]],'Sales team'!A:A,'Sales team'!B:B)</f>
        <v>Keith Griffin</v>
      </c>
      <c r="K994">
        <v>2</v>
      </c>
      <c r="L994">
        <v>8</v>
      </c>
      <c r="M994">
        <v>129</v>
      </c>
      <c r="N994" t="str">
        <f>_xlfn.XLOOKUP(Orders[[#This Row],[_ProductID]],Products!A:A,Products!C:C)</f>
        <v>Furniture</v>
      </c>
      <c r="O994">
        <v>22</v>
      </c>
      <c r="P994">
        <v>0.05</v>
      </c>
      <c r="Q994" s="2">
        <v>1159.1000000000001</v>
      </c>
      <c r="R994" s="2">
        <v>707.05100000000004</v>
      </c>
      <c r="S994" s="2">
        <v>5505.7250000000004</v>
      </c>
      <c r="T994" s="2">
        <v>1970.4700000000003</v>
      </c>
    </row>
    <row r="995" spans="1:20" x14ac:dyDescent="0.25">
      <c r="A995" t="s">
        <v>7005</v>
      </c>
      <c r="B995" t="s">
        <v>1</v>
      </c>
      <c r="C995" t="s">
        <v>13</v>
      </c>
      <c r="D995" s="1">
        <v>44000</v>
      </c>
      <c r="E995" s="1">
        <v>44080</v>
      </c>
      <c r="F995" s="1">
        <v>44099</v>
      </c>
      <c r="G995" s="1">
        <v>44095</v>
      </c>
      <c r="H995" s="13">
        <f>Orders[[#This Row],[DeliveryDate]]-Orders[[#This Row],[OrderDate]]</f>
        <v>15</v>
      </c>
      <c r="I995" t="s">
        <v>3</v>
      </c>
      <c r="J995" t="str">
        <f>_xlfn.XLOOKUP(Orders[[#This Row],[_SalesRepID]],'Sales team'!A:A,'Sales team'!B:B)</f>
        <v>Chris Armstrong</v>
      </c>
      <c r="K995">
        <v>4</v>
      </c>
      <c r="L995">
        <v>18</v>
      </c>
      <c r="M995">
        <v>320</v>
      </c>
      <c r="N995" t="str">
        <f>_xlfn.XLOOKUP(Orders[[#This Row],[_ProductID]],Products!A:A,Products!C:C)</f>
        <v>Kitchen &amp; Dining</v>
      </c>
      <c r="O995">
        <v>7</v>
      </c>
      <c r="P995">
        <v>0.1</v>
      </c>
      <c r="Q995" s="2">
        <v>2800.6</v>
      </c>
      <c r="R995" s="2">
        <v>1680.36</v>
      </c>
      <c r="S995" s="2">
        <v>20164.32</v>
      </c>
      <c r="T995" s="2">
        <v>6721.4400000000005</v>
      </c>
    </row>
    <row r="996" spans="1:20" x14ac:dyDescent="0.25">
      <c r="A996" t="s">
        <v>7006</v>
      </c>
      <c r="B996" t="s">
        <v>1</v>
      </c>
      <c r="C996" t="s">
        <v>46</v>
      </c>
      <c r="D996" s="1">
        <v>43900</v>
      </c>
      <c r="E996" s="1">
        <v>44080</v>
      </c>
      <c r="F996" s="1">
        <v>44106</v>
      </c>
      <c r="G996" s="1">
        <v>44088</v>
      </c>
      <c r="H996" s="13">
        <f>Orders[[#This Row],[DeliveryDate]]-Orders[[#This Row],[OrderDate]]</f>
        <v>8</v>
      </c>
      <c r="I996" t="s">
        <v>3</v>
      </c>
      <c r="J996" t="str">
        <f>_xlfn.XLOOKUP(Orders[[#This Row],[_SalesRepID]],'Sales team'!A:A,'Sales team'!B:B)</f>
        <v>Stephen Payne</v>
      </c>
      <c r="K996">
        <v>5</v>
      </c>
      <c r="L996">
        <v>39</v>
      </c>
      <c r="M996">
        <v>75</v>
      </c>
      <c r="N996" t="str">
        <f>_xlfn.XLOOKUP(Orders[[#This Row],[_ProductID]],Products!A:A,Products!C:C)</f>
        <v>Electronics</v>
      </c>
      <c r="O996">
        <v>28</v>
      </c>
      <c r="P996">
        <v>0.05</v>
      </c>
      <c r="Q996" s="2">
        <v>991.6</v>
      </c>
      <c r="R996" s="2">
        <v>485.88400000000001</v>
      </c>
      <c r="S996" s="2">
        <v>7536.16</v>
      </c>
      <c r="T996" s="2">
        <v>3649.0879999999997</v>
      </c>
    </row>
    <row r="997" spans="1:20" x14ac:dyDescent="0.25">
      <c r="A997" t="s">
        <v>7007</v>
      </c>
      <c r="B997" t="s">
        <v>8</v>
      </c>
      <c r="C997" t="s">
        <v>46</v>
      </c>
      <c r="D997" s="1">
        <v>44000</v>
      </c>
      <c r="E997" s="1">
        <v>44080</v>
      </c>
      <c r="F997" s="1">
        <v>44087</v>
      </c>
      <c r="G997" s="1">
        <v>44088</v>
      </c>
      <c r="H997" s="13">
        <f>Orders[[#This Row],[DeliveryDate]]-Orders[[#This Row],[OrderDate]]</f>
        <v>8</v>
      </c>
      <c r="I997" t="s">
        <v>3</v>
      </c>
      <c r="J997" t="str">
        <f>_xlfn.XLOOKUP(Orders[[#This Row],[_SalesRepID]],'Sales team'!A:A,'Sales team'!B:B)</f>
        <v>Douglas Tucker</v>
      </c>
      <c r="K997">
        <v>23</v>
      </c>
      <c r="L997">
        <v>29</v>
      </c>
      <c r="M997">
        <v>80</v>
      </c>
      <c r="N997" t="str">
        <f>_xlfn.XLOOKUP(Orders[[#This Row],[_ProductID]],Products!A:A,Products!C:C)</f>
        <v>Electronics</v>
      </c>
      <c r="O997">
        <v>28</v>
      </c>
      <c r="P997">
        <v>0.15</v>
      </c>
      <c r="Q997" s="2">
        <v>1105.5</v>
      </c>
      <c r="R997" s="2">
        <v>818.06999999999994</v>
      </c>
      <c r="S997" s="2">
        <v>939.67499999999995</v>
      </c>
      <c r="T997" s="2">
        <v>121.60500000000002</v>
      </c>
    </row>
    <row r="998" spans="1:20" x14ac:dyDescent="0.25">
      <c r="A998" t="s">
        <v>7008</v>
      </c>
      <c r="B998" t="s">
        <v>5</v>
      </c>
      <c r="C998" t="s">
        <v>15</v>
      </c>
      <c r="D998" s="1">
        <v>44000</v>
      </c>
      <c r="E998" s="1">
        <v>44080</v>
      </c>
      <c r="F998" s="1">
        <v>44097</v>
      </c>
      <c r="G998" s="1">
        <v>44085</v>
      </c>
      <c r="H998" s="13">
        <f>Orders[[#This Row],[DeliveryDate]]-Orders[[#This Row],[OrderDate]]</f>
        <v>5</v>
      </c>
      <c r="I998" t="s">
        <v>3</v>
      </c>
      <c r="J998" t="str">
        <f>_xlfn.XLOOKUP(Orders[[#This Row],[_SalesRepID]],'Sales team'!A:A,'Sales team'!B:B)</f>
        <v>Todd Roberts</v>
      </c>
      <c r="K998">
        <v>13</v>
      </c>
      <c r="L998">
        <v>21</v>
      </c>
      <c r="M998">
        <v>27</v>
      </c>
      <c r="N998" t="str">
        <f>_xlfn.XLOOKUP(Orders[[#This Row],[_ProductID]],Products!A:A,Products!C:C)</f>
        <v>Home décor</v>
      </c>
      <c r="O998">
        <v>36</v>
      </c>
      <c r="P998">
        <v>0.05</v>
      </c>
      <c r="Q998" s="2">
        <v>1139</v>
      </c>
      <c r="R998" s="2">
        <v>865.64</v>
      </c>
      <c r="S998" s="2">
        <v>5410.25</v>
      </c>
      <c r="T998" s="2">
        <v>1082.0500000000002</v>
      </c>
    </row>
    <row r="999" spans="1:20" x14ac:dyDescent="0.25">
      <c r="A999" t="s">
        <v>7009</v>
      </c>
      <c r="B999" t="s">
        <v>8</v>
      </c>
      <c r="C999" t="s">
        <v>15</v>
      </c>
      <c r="D999" s="1">
        <v>44000</v>
      </c>
      <c r="E999" s="1">
        <v>44080</v>
      </c>
      <c r="F999" s="1">
        <v>44107</v>
      </c>
      <c r="G999" s="1">
        <v>44097</v>
      </c>
      <c r="H999" s="13">
        <f>Orders[[#This Row],[DeliveryDate]]-Orders[[#This Row],[OrderDate]]</f>
        <v>17</v>
      </c>
      <c r="I999" t="s">
        <v>3</v>
      </c>
      <c r="J999" t="str">
        <f>_xlfn.XLOOKUP(Orders[[#This Row],[_SalesRepID]],'Sales team'!A:A,'Sales team'!B:B)</f>
        <v>Douglas Tucker</v>
      </c>
      <c r="K999">
        <v>23</v>
      </c>
      <c r="L999">
        <v>42</v>
      </c>
      <c r="M999">
        <v>2</v>
      </c>
      <c r="N999" t="str">
        <f>_xlfn.XLOOKUP(Orders[[#This Row],[_ProductID]],Products!A:A,Products!C:C)</f>
        <v>Outdoor</v>
      </c>
      <c r="O999">
        <v>10</v>
      </c>
      <c r="P999">
        <v>7.4999999999999997E-2</v>
      </c>
      <c r="Q999" s="2">
        <v>3899.4</v>
      </c>
      <c r="R999" s="2">
        <v>1598.7539999999999</v>
      </c>
      <c r="S999" s="2">
        <v>3606.9450000000002</v>
      </c>
      <c r="T999" s="2">
        <v>2008.1910000000003</v>
      </c>
    </row>
    <row r="1000" spans="1:20" x14ac:dyDescent="0.25">
      <c r="A1000" t="s">
        <v>7010</v>
      </c>
      <c r="B1000" t="s">
        <v>8</v>
      </c>
      <c r="C1000" t="s">
        <v>15</v>
      </c>
      <c r="D1000" s="1">
        <v>44000</v>
      </c>
      <c r="E1000" s="1">
        <v>44080</v>
      </c>
      <c r="F1000" s="1">
        <v>44099</v>
      </c>
      <c r="G1000" s="1">
        <v>44092</v>
      </c>
      <c r="H1000" s="13">
        <f>Orders[[#This Row],[DeliveryDate]]-Orders[[#This Row],[OrderDate]]</f>
        <v>12</v>
      </c>
      <c r="I1000" t="s">
        <v>3</v>
      </c>
      <c r="J1000" t="str">
        <f>_xlfn.XLOOKUP(Orders[[#This Row],[_SalesRepID]],'Sales team'!A:A,'Sales team'!B:B)</f>
        <v>Roy Rice</v>
      </c>
      <c r="K1000">
        <v>24</v>
      </c>
      <c r="L1000">
        <v>33</v>
      </c>
      <c r="M1000">
        <v>57</v>
      </c>
      <c r="N1000" t="str">
        <f>_xlfn.XLOOKUP(Orders[[#This Row],[_ProductID]],Products!A:A,Products!C:C)</f>
        <v>Home décor</v>
      </c>
      <c r="O1000">
        <v>33</v>
      </c>
      <c r="P1000">
        <v>0.1</v>
      </c>
      <c r="Q1000" s="2">
        <v>1038.5</v>
      </c>
      <c r="R1000" s="2">
        <v>851.56999999999994</v>
      </c>
      <c r="S1000" s="2">
        <v>1869.3</v>
      </c>
      <c r="T1000" s="2">
        <v>166.16000000000008</v>
      </c>
    </row>
    <row r="1001" spans="1:20" x14ac:dyDescent="0.25">
      <c r="A1001" t="s">
        <v>6993</v>
      </c>
      <c r="B1001" t="s">
        <v>8</v>
      </c>
      <c r="C1001" t="s">
        <v>13</v>
      </c>
      <c r="D1001" s="1">
        <v>44000</v>
      </c>
      <c r="E1001" s="1">
        <v>44079</v>
      </c>
      <c r="F1001" s="1">
        <v>44087</v>
      </c>
      <c r="G1001" s="1">
        <v>44084</v>
      </c>
      <c r="H1001" s="13">
        <f>Orders[[#This Row],[DeliveryDate]]-Orders[[#This Row],[OrderDate]]</f>
        <v>5</v>
      </c>
      <c r="I1001" t="s">
        <v>3</v>
      </c>
      <c r="J1001" t="str">
        <f>_xlfn.XLOOKUP(Orders[[#This Row],[_SalesRepID]],'Sales team'!A:A,'Sales team'!B:B)</f>
        <v>Patrick Graham</v>
      </c>
      <c r="K1001">
        <v>25</v>
      </c>
      <c r="L1001">
        <v>2</v>
      </c>
      <c r="M1001">
        <v>278</v>
      </c>
      <c r="N1001" t="str">
        <f>_xlfn.XLOOKUP(Orders[[#This Row],[_ProductID]],Products!A:A,Products!C:C)</f>
        <v>Home décor</v>
      </c>
      <c r="O1001">
        <v>31</v>
      </c>
      <c r="P1001">
        <v>7.4999999999999997E-2</v>
      </c>
      <c r="Q1001" s="2">
        <v>978.2</v>
      </c>
      <c r="R1001" s="2">
        <v>538.0100000000001</v>
      </c>
      <c r="S1001" s="2">
        <v>1809.67</v>
      </c>
      <c r="T1001" s="2">
        <v>733.64999999999986</v>
      </c>
    </row>
    <row r="1002" spans="1:20" x14ac:dyDescent="0.25">
      <c r="A1002" t="s">
        <v>6994</v>
      </c>
      <c r="B1002" t="s">
        <v>1</v>
      </c>
      <c r="C1002" t="s">
        <v>2</v>
      </c>
      <c r="D1002" s="1">
        <v>43900</v>
      </c>
      <c r="E1002" s="1">
        <v>44079</v>
      </c>
      <c r="F1002" s="1">
        <v>44085</v>
      </c>
      <c r="G1002" s="1">
        <v>44085</v>
      </c>
      <c r="H1002" s="13">
        <f>Orders[[#This Row],[DeliveryDate]]-Orders[[#This Row],[OrderDate]]</f>
        <v>6</v>
      </c>
      <c r="I1002" t="s">
        <v>3</v>
      </c>
      <c r="J1002" t="str">
        <f>_xlfn.XLOOKUP(Orders[[#This Row],[_SalesRepID]],'Sales team'!A:A,'Sales team'!B:B)</f>
        <v>Keith Griffin</v>
      </c>
      <c r="K1002">
        <v>2</v>
      </c>
      <c r="L1002">
        <v>4</v>
      </c>
      <c r="M1002">
        <v>256</v>
      </c>
      <c r="N1002" t="str">
        <f>_xlfn.XLOOKUP(Orders[[#This Row],[_ProductID]],Products!A:A,Products!C:C)</f>
        <v>Furniture</v>
      </c>
      <c r="O1002">
        <v>42</v>
      </c>
      <c r="P1002">
        <v>7.4999999999999997E-2</v>
      </c>
      <c r="Q1002" s="2">
        <v>2499.1</v>
      </c>
      <c r="R1002" s="2">
        <v>1599.424</v>
      </c>
      <c r="S1002" s="2">
        <v>6935.0024999999996</v>
      </c>
      <c r="T1002" s="2">
        <v>2136.7304999999997</v>
      </c>
    </row>
    <row r="1003" spans="1:20" x14ac:dyDescent="0.25">
      <c r="A1003" t="s">
        <v>6995</v>
      </c>
      <c r="B1003" t="s">
        <v>1</v>
      </c>
      <c r="C1003" t="s">
        <v>6</v>
      </c>
      <c r="D1003" s="1">
        <v>43900</v>
      </c>
      <c r="E1003" s="1">
        <v>44079</v>
      </c>
      <c r="F1003" s="1">
        <v>44092</v>
      </c>
      <c r="G1003" s="1">
        <v>44104</v>
      </c>
      <c r="H1003" s="13">
        <f>Orders[[#This Row],[DeliveryDate]]-Orders[[#This Row],[OrderDate]]</f>
        <v>25</v>
      </c>
      <c r="I1003" t="s">
        <v>3</v>
      </c>
      <c r="J1003" t="str">
        <f>_xlfn.XLOOKUP(Orders[[#This Row],[_SalesRepID]],'Sales team'!A:A,'Sales team'!B:B)</f>
        <v>Stephen Payne</v>
      </c>
      <c r="K1003">
        <v>5</v>
      </c>
      <c r="L1003">
        <v>42</v>
      </c>
      <c r="M1003">
        <v>194</v>
      </c>
      <c r="N1003" t="str">
        <f>_xlfn.XLOOKUP(Orders[[#This Row],[_ProductID]],Products!A:A,Products!C:C)</f>
        <v>Home décor</v>
      </c>
      <c r="O1003">
        <v>24</v>
      </c>
      <c r="P1003">
        <v>0.05</v>
      </c>
      <c r="Q1003" s="2">
        <v>5085.3</v>
      </c>
      <c r="R1003" s="2">
        <v>2186.6790000000001</v>
      </c>
      <c r="S1003" s="2">
        <v>28986.210000000003</v>
      </c>
      <c r="T1003" s="2">
        <v>15866.136000000002</v>
      </c>
    </row>
    <row r="1004" spans="1:20" x14ac:dyDescent="0.25">
      <c r="A1004" t="s">
        <v>6996</v>
      </c>
      <c r="B1004" t="s">
        <v>5</v>
      </c>
      <c r="C1004" t="s">
        <v>15</v>
      </c>
      <c r="D1004" s="1">
        <v>44000</v>
      </c>
      <c r="E1004" s="1">
        <v>44079</v>
      </c>
      <c r="F1004" s="1">
        <v>44094</v>
      </c>
      <c r="G1004" s="1">
        <v>44097</v>
      </c>
      <c r="H1004" s="13">
        <f>Orders[[#This Row],[DeliveryDate]]-Orders[[#This Row],[OrderDate]]</f>
        <v>18</v>
      </c>
      <c r="I1004" t="s">
        <v>3</v>
      </c>
      <c r="J1004" t="str">
        <f>_xlfn.XLOOKUP(Orders[[#This Row],[_SalesRepID]],'Sales team'!A:A,'Sales team'!B:B)</f>
        <v>Frank Brown</v>
      </c>
      <c r="K1004">
        <v>17</v>
      </c>
      <c r="L1004">
        <v>18</v>
      </c>
      <c r="M1004">
        <v>5</v>
      </c>
      <c r="N1004" t="str">
        <f>_xlfn.XLOOKUP(Orders[[#This Row],[_ProductID]],Products!A:A,Products!C:C)</f>
        <v>Electronics</v>
      </c>
      <c r="O1004">
        <v>47</v>
      </c>
      <c r="P1004">
        <v>0.3</v>
      </c>
      <c r="Q1004" s="2">
        <v>2345</v>
      </c>
      <c r="R1004" s="2">
        <v>1219.4000000000001</v>
      </c>
      <c r="S1004" s="2">
        <v>13132</v>
      </c>
      <c r="T1004" s="2">
        <v>3376.7999999999993</v>
      </c>
    </row>
    <row r="1005" spans="1:20" x14ac:dyDescent="0.25">
      <c r="A1005" t="s">
        <v>6997</v>
      </c>
      <c r="B1005" t="s">
        <v>8</v>
      </c>
      <c r="C1005" t="s">
        <v>13</v>
      </c>
      <c r="D1005" s="1">
        <v>44000</v>
      </c>
      <c r="E1005" s="1">
        <v>44079</v>
      </c>
      <c r="F1005" s="1">
        <v>44095</v>
      </c>
      <c r="G1005" s="1">
        <v>44099</v>
      </c>
      <c r="H1005" s="13">
        <f>Orders[[#This Row],[DeliveryDate]]-Orders[[#This Row],[OrderDate]]</f>
        <v>20</v>
      </c>
      <c r="I1005" t="s">
        <v>3</v>
      </c>
      <c r="J1005" t="str">
        <f>_xlfn.XLOOKUP(Orders[[#This Row],[_SalesRepID]],'Sales team'!A:A,'Sales team'!B:B)</f>
        <v>Douglas Tucker</v>
      </c>
      <c r="K1005">
        <v>23</v>
      </c>
      <c r="L1005">
        <v>6</v>
      </c>
      <c r="M1005">
        <v>299</v>
      </c>
      <c r="N1005" t="str">
        <f>_xlfn.XLOOKUP(Orders[[#This Row],[_ProductID]],Products!A:A,Products!C:C)</f>
        <v>Home décor</v>
      </c>
      <c r="O1005">
        <v>45</v>
      </c>
      <c r="P1005">
        <v>7.4999999999999997E-2</v>
      </c>
      <c r="Q1005" s="2">
        <v>2432.1</v>
      </c>
      <c r="R1005" s="2">
        <v>1605.1859999999999</v>
      </c>
      <c r="S1005" s="2">
        <v>17997.54</v>
      </c>
      <c r="T1005" s="2">
        <v>5156.0520000000015</v>
      </c>
    </row>
    <row r="1006" spans="1:20" x14ac:dyDescent="0.25">
      <c r="A1006" t="s">
        <v>6998</v>
      </c>
      <c r="B1006" t="s">
        <v>10</v>
      </c>
      <c r="C1006" t="s">
        <v>15</v>
      </c>
      <c r="D1006" s="1">
        <v>43900</v>
      </c>
      <c r="E1006" s="1">
        <v>44079</v>
      </c>
      <c r="F1006" s="1">
        <v>44096</v>
      </c>
      <c r="G1006" s="1">
        <v>44090</v>
      </c>
      <c r="H1006" s="13">
        <f>Orders[[#This Row],[DeliveryDate]]-Orders[[#This Row],[OrderDate]]</f>
        <v>11</v>
      </c>
      <c r="I1006" t="s">
        <v>3</v>
      </c>
      <c r="J1006" t="str">
        <f>_xlfn.XLOOKUP(Orders[[#This Row],[_SalesRepID]],'Sales team'!A:A,'Sales team'!B:B)</f>
        <v>Donald Reynolds</v>
      </c>
      <c r="K1006">
        <v>26</v>
      </c>
      <c r="L1006">
        <v>41</v>
      </c>
      <c r="M1006">
        <v>30</v>
      </c>
      <c r="N1006" t="str">
        <f>_xlfn.XLOOKUP(Orders[[#This Row],[_ProductID]],Products!A:A,Products!C:C)</f>
        <v>Electronics</v>
      </c>
      <c r="O1006">
        <v>25</v>
      </c>
      <c r="P1006">
        <v>0.1</v>
      </c>
      <c r="Q1006" s="2">
        <v>3986.5</v>
      </c>
      <c r="R1006" s="2">
        <v>2631.09</v>
      </c>
      <c r="S1006" s="2">
        <v>14351.4</v>
      </c>
      <c r="T1006" s="2">
        <v>3827.0399999999991</v>
      </c>
    </row>
    <row r="1007" spans="1:20" x14ac:dyDescent="0.25">
      <c r="A1007" t="s">
        <v>6999</v>
      </c>
      <c r="B1007" t="s">
        <v>8</v>
      </c>
      <c r="C1007" t="s">
        <v>25</v>
      </c>
      <c r="D1007" s="1">
        <v>43900</v>
      </c>
      <c r="E1007" s="1">
        <v>44079</v>
      </c>
      <c r="F1007" s="1">
        <v>44086</v>
      </c>
      <c r="G1007" s="1">
        <v>44089</v>
      </c>
      <c r="H1007" s="13">
        <f>Orders[[#This Row],[DeliveryDate]]-Orders[[#This Row],[OrderDate]]</f>
        <v>10</v>
      </c>
      <c r="I1007" t="s">
        <v>3</v>
      </c>
      <c r="J1007" t="str">
        <f>_xlfn.XLOOKUP(Orders[[#This Row],[_SalesRepID]],'Sales team'!A:A,'Sales team'!B:B)</f>
        <v>Joe Price</v>
      </c>
      <c r="K1007">
        <v>22</v>
      </c>
      <c r="L1007">
        <v>1</v>
      </c>
      <c r="M1007">
        <v>347</v>
      </c>
      <c r="N1007" t="str">
        <f>_xlfn.XLOOKUP(Orders[[#This Row],[_ProductID]],Products!A:A,Products!C:C)</f>
        <v>Furniture</v>
      </c>
      <c r="O1007">
        <v>15</v>
      </c>
      <c r="P1007">
        <v>0.05</v>
      </c>
      <c r="Q1007" s="2">
        <v>2358.4</v>
      </c>
      <c r="R1007" s="2">
        <v>1698.048</v>
      </c>
      <c r="S1007" s="2">
        <v>15683.359999999999</v>
      </c>
      <c r="T1007" s="2">
        <v>3797.0239999999994</v>
      </c>
    </row>
    <row r="1008" spans="1:20" x14ac:dyDescent="0.25">
      <c r="A1008" t="s">
        <v>7000</v>
      </c>
      <c r="B1008" t="s">
        <v>1</v>
      </c>
      <c r="C1008" t="s">
        <v>6</v>
      </c>
      <c r="D1008" s="1">
        <v>43900</v>
      </c>
      <c r="E1008" s="1">
        <v>44079</v>
      </c>
      <c r="F1008" s="1">
        <v>44095</v>
      </c>
      <c r="G1008" s="1">
        <v>44083</v>
      </c>
      <c r="H1008" s="13">
        <f>Orders[[#This Row],[DeliveryDate]]-Orders[[#This Row],[OrderDate]]</f>
        <v>4</v>
      </c>
      <c r="I1008" t="s">
        <v>3</v>
      </c>
      <c r="J1008" t="str">
        <f>_xlfn.XLOOKUP(Orders[[#This Row],[_SalesRepID]],'Sales team'!A:A,'Sales team'!B:B)</f>
        <v>Joshua Little</v>
      </c>
      <c r="K1008">
        <v>11</v>
      </c>
      <c r="L1008">
        <v>50</v>
      </c>
      <c r="M1008">
        <v>109</v>
      </c>
      <c r="N1008" t="str">
        <f>_xlfn.XLOOKUP(Orders[[#This Row],[_ProductID]],Products!A:A,Products!C:C)</f>
        <v>Home décor</v>
      </c>
      <c r="O1008">
        <v>24</v>
      </c>
      <c r="P1008">
        <v>0.05</v>
      </c>
      <c r="Q1008" s="2">
        <v>2345</v>
      </c>
      <c r="R1008" s="2">
        <v>1172.5</v>
      </c>
      <c r="S1008" s="2">
        <v>15594.25</v>
      </c>
      <c r="T1008" s="2">
        <v>7386.75</v>
      </c>
    </row>
    <row r="1009" spans="1:20" x14ac:dyDescent="0.25">
      <c r="A1009" t="s">
        <v>7001</v>
      </c>
      <c r="B1009" t="s">
        <v>1</v>
      </c>
      <c r="C1009" t="s">
        <v>2</v>
      </c>
      <c r="D1009" s="1">
        <v>44000</v>
      </c>
      <c r="E1009" s="1">
        <v>44079</v>
      </c>
      <c r="F1009" s="1">
        <v>44107</v>
      </c>
      <c r="G1009" s="1">
        <v>44096</v>
      </c>
      <c r="H1009" s="13">
        <f>Orders[[#This Row],[DeliveryDate]]-Orders[[#This Row],[OrderDate]]</f>
        <v>17</v>
      </c>
      <c r="I1009" t="s">
        <v>3</v>
      </c>
      <c r="J1009" t="str">
        <f>_xlfn.XLOOKUP(Orders[[#This Row],[_SalesRepID]],'Sales team'!A:A,'Sales team'!B:B)</f>
        <v>Chris Armstrong</v>
      </c>
      <c r="K1009">
        <v>4</v>
      </c>
      <c r="L1009">
        <v>2</v>
      </c>
      <c r="M1009">
        <v>218</v>
      </c>
      <c r="N1009" t="str">
        <f>_xlfn.XLOOKUP(Orders[[#This Row],[_ProductID]],Products!A:A,Products!C:C)</f>
        <v>Home décor</v>
      </c>
      <c r="O1009">
        <v>35</v>
      </c>
      <c r="P1009">
        <v>0.1</v>
      </c>
      <c r="Q1009" s="2">
        <v>6438.7</v>
      </c>
      <c r="R1009" s="2">
        <v>3670.0589999999997</v>
      </c>
      <c r="S1009" s="2">
        <v>34768.979999999996</v>
      </c>
      <c r="T1009" s="2">
        <v>12748.625999999997</v>
      </c>
    </row>
    <row r="1010" spans="1:20" x14ac:dyDescent="0.25">
      <c r="A1010" t="s">
        <v>7002</v>
      </c>
      <c r="B1010" t="s">
        <v>1</v>
      </c>
      <c r="C1010" t="s">
        <v>15</v>
      </c>
      <c r="D1010" s="1">
        <v>44000</v>
      </c>
      <c r="E1010" s="1">
        <v>44079</v>
      </c>
      <c r="F1010" s="1">
        <v>44092</v>
      </c>
      <c r="G1010" s="1">
        <v>44095</v>
      </c>
      <c r="H1010" s="13">
        <f>Orders[[#This Row],[DeliveryDate]]-Orders[[#This Row],[OrderDate]]</f>
        <v>16</v>
      </c>
      <c r="I1010" t="s">
        <v>3</v>
      </c>
      <c r="J1010" t="str">
        <f>_xlfn.XLOOKUP(Orders[[#This Row],[_SalesRepID]],'Sales team'!A:A,'Sales team'!B:B)</f>
        <v>Shawn Cook</v>
      </c>
      <c r="K1010">
        <v>7</v>
      </c>
      <c r="L1010">
        <v>43</v>
      </c>
      <c r="M1010">
        <v>34</v>
      </c>
      <c r="N1010" t="str">
        <f>_xlfn.XLOOKUP(Orders[[#This Row],[_ProductID]],Products!A:A,Products!C:C)</f>
        <v>Outdoor</v>
      </c>
      <c r="O1010">
        <v>18</v>
      </c>
      <c r="P1010">
        <v>0.2</v>
      </c>
      <c r="Q1010" s="2">
        <v>5581.1</v>
      </c>
      <c r="R1010" s="2">
        <v>3069.6050000000005</v>
      </c>
      <c r="S1010" s="2">
        <v>31254.160000000003</v>
      </c>
      <c r="T1010" s="2">
        <v>9766.9249999999993</v>
      </c>
    </row>
    <row r="1011" spans="1:20" x14ac:dyDescent="0.25">
      <c r="A1011" t="s">
        <v>6982</v>
      </c>
      <c r="B1011" t="s">
        <v>5</v>
      </c>
      <c r="C1011" t="s">
        <v>46</v>
      </c>
      <c r="D1011" s="1">
        <v>44000</v>
      </c>
      <c r="E1011" s="1">
        <v>44078</v>
      </c>
      <c r="F1011" s="1">
        <v>44082</v>
      </c>
      <c r="G1011" s="1">
        <v>44102</v>
      </c>
      <c r="H1011" s="13">
        <f>Orders[[#This Row],[DeliveryDate]]-Orders[[#This Row],[OrderDate]]</f>
        <v>24</v>
      </c>
      <c r="I1011" t="s">
        <v>3</v>
      </c>
      <c r="J1011" t="str">
        <f>_xlfn.XLOOKUP(Orders[[#This Row],[_SalesRepID]],'Sales team'!A:A,'Sales team'!B:B)</f>
        <v>Frank Brown</v>
      </c>
      <c r="K1011">
        <v>17</v>
      </c>
      <c r="L1011">
        <v>28</v>
      </c>
      <c r="M1011">
        <v>59</v>
      </c>
      <c r="N1011" t="str">
        <f>_xlfn.XLOOKUP(Orders[[#This Row],[_ProductID]],Products!A:A,Products!C:C)</f>
        <v>Kitchen &amp; Dining</v>
      </c>
      <c r="O1011">
        <v>7</v>
      </c>
      <c r="P1011">
        <v>0.4</v>
      </c>
      <c r="Q1011" s="2">
        <v>1896.1000000000001</v>
      </c>
      <c r="R1011" s="2">
        <v>1156.6210000000001</v>
      </c>
      <c r="S1011" s="2">
        <v>9101.2800000000007</v>
      </c>
      <c r="T1011" s="2">
        <v>-151.6880000000001</v>
      </c>
    </row>
    <row r="1012" spans="1:20" x14ac:dyDescent="0.25">
      <c r="A1012" t="s">
        <v>6983</v>
      </c>
      <c r="B1012" t="s">
        <v>5</v>
      </c>
      <c r="C1012" t="s">
        <v>2</v>
      </c>
      <c r="D1012" s="1">
        <v>44000</v>
      </c>
      <c r="E1012" s="1">
        <v>44078</v>
      </c>
      <c r="F1012" s="1">
        <v>44086</v>
      </c>
      <c r="G1012" s="1">
        <v>44090</v>
      </c>
      <c r="H1012" s="13">
        <f>Orders[[#This Row],[DeliveryDate]]-Orders[[#This Row],[OrderDate]]</f>
        <v>12</v>
      </c>
      <c r="I1012" t="s">
        <v>3</v>
      </c>
      <c r="J1012" t="str">
        <f>_xlfn.XLOOKUP(Orders[[#This Row],[_SalesRepID]],'Sales team'!A:A,'Sales team'!B:B)</f>
        <v>Nicholas Cunningham</v>
      </c>
      <c r="K1012">
        <v>19</v>
      </c>
      <c r="L1012">
        <v>1</v>
      </c>
      <c r="M1012">
        <v>245</v>
      </c>
      <c r="N1012" t="str">
        <f>_xlfn.XLOOKUP(Orders[[#This Row],[_ProductID]],Products!A:A,Products!C:C)</f>
        <v>Home décor</v>
      </c>
      <c r="O1012">
        <v>27</v>
      </c>
      <c r="P1012">
        <v>0.1</v>
      </c>
      <c r="Q1012" s="2">
        <v>1011.7</v>
      </c>
      <c r="R1012" s="2">
        <v>758.77500000000009</v>
      </c>
      <c r="S1012" s="2">
        <v>5463.1800000000012</v>
      </c>
      <c r="T1012" s="2">
        <v>910.53000000000065</v>
      </c>
    </row>
    <row r="1013" spans="1:20" x14ac:dyDescent="0.25">
      <c r="A1013" t="s">
        <v>6984</v>
      </c>
      <c r="B1013" t="s">
        <v>1</v>
      </c>
      <c r="C1013" t="s">
        <v>6</v>
      </c>
      <c r="D1013" s="1">
        <v>43900</v>
      </c>
      <c r="E1013" s="1">
        <v>44078</v>
      </c>
      <c r="F1013" s="1">
        <v>44092</v>
      </c>
      <c r="G1013" s="1">
        <v>44098</v>
      </c>
      <c r="H1013" s="13">
        <f>Orders[[#This Row],[DeliveryDate]]-Orders[[#This Row],[OrderDate]]</f>
        <v>20</v>
      </c>
      <c r="I1013" t="s">
        <v>3</v>
      </c>
      <c r="J1013" t="str">
        <f>_xlfn.XLOOKUP(Orders[[#This Row],[_SalesRepID]],'Sales team'!A:A,'Sales team'!B:B)</f>
        <v>Jerry Green</v>
      </c>
      <c r="K1013">
        <v>3</v>
      </c>
      <c r="L1013">
        <v>17</v>
      </c>
      <c r="M1013">
        <v>94</v>
      </c>
      <c r="N1013" t="str">
        <f>_xlfn.XLOOKUP(Orders[[#This Row],[_ProductID]],Products!A:A,Products!C:C)</f>
        <v>Furniture</v>
      </c>
      <c r="O1013">
        <v>22</v>
      </c>
      <c r="P1013">
        <v>7.4999999999999997E-2</v>
      </c>
      <c r="Q1013" s="2">
        <v>247.9</v>
      </c>
      <c r="R1013" s="2">
        <v>205.75700000000001</v>
      </c>
      <c r="S1013" s="2">
        <v>1375.8450000000003</v>
      </c>
      <c r="T1013" s="2">
        <v>141.30300000000034</v>
      </c>
    </row>
    <row r="1014" spans="1:20" x14ac:dyDescent="0.25">
      <c r="A1014" t="s">
        <v>6985</v>
      </c>
      <c r="B1014" t="s">
        <v>10</v>
      </c>
      <c r="C1014" t="s">
        <v>6</v>
      </c>
      <c r="D1014" s="1">
        <v>44000</v>
      </c>
      <c r="E1014" s="1">
        <v>44078</v>
      </c>
      <c r="F1014" s="1">
        <v>44088</v>
      </c>
      <c r="G1014" s="1">
        <v>44095</v>
      </c>
      <c r="H1014" s="13">
        <f>Orders[[#This Row],[DeliveryDate]]-Orders[[#This Row],[OrderDate]]</f>
        <v>17</v>
      </c>
      <c r="I1014" t="s">
        <v>3</v>
      </c>
      <c r="J1014" t="str">
        <f>_xlfn.XLOOKUP(Orders[[#This Row],[_SalesRepID]],'Sales team'!A:A,'Sales team'!B:B)</f>
        <v>Donald Reynolds</v>
      </c>
      <c r="K1014">
        <v>26</v>
      </c>
      <c r="L1014">
        <v>42</v>
      </c>
      <c r="M1014">
        <v>132</v>
      </c>
      <c r="N1014" t="str">
        <f>_xlfn.XLOOKUP(Orders[[#This Row],[_ProductID]],Products!A:A,Products!C:C)</f>
        <v>Furniture</v>
      </c>
      <c r="O1014">
        <v>38</v>
      </c>
      <c r="P1014">
        <v>7.4999999999999997E-2</v>
      </c>
      <c r="Q1014" s="2">
        <v>1139</v>
      </c>
      <c r="R1014" s="2">
        <v>740.35</v>
      </c>
      <c r="S1014" s="2">
        <v>8428.6</v>
      </c>
      <c r="T1014" s="2">
        <v>2505.8000000000002</v>
      </c>
    </row>
    <row r="1015" spans="1:20" x14ac:dyDescent="0.25">
      <c r="A1015" t="s">
        <v>6986</v>
      </c>
      <c r="B1015" t="s">
        <v>1</v>
      </c>
      <c r="C1015" t="s">
        <v>13</v>
      </c>
      <c r="D1015" s="1">
        <v>44000</v>
      </c>
      <c r="E1015" s="1">
        <v>44078</v>
      </c>
      <c r="F1015" s="1">
        <v>44092</v>
      </c>
      <c r="G1015" s="1">
        <v>44088</v>
      </c>
      <c r="H1015" s="13">
        <f>Orders[[#This Row],[DeliveryDate]]-Orders[[#This Row],[OrderDate]]</f>
        <v>10</v>
      </c>
      <c r="I1015" t="s">
        <v>3</v>
      </c>
      <c r="J1015" t="str">
        <f>_xlfn.XLOOKUP(Orders[[#This Row],[_SalesRepID]],'Sales team'!A:A,'Sales team'!B:B)</f>
        <v>Shawn Cook</v>
      </c>
      <c r="K1015">
        <v>7</v>
      </c>
      <c r="L1015">
        <v>50</v>
      </c>
      <c r="M1015">
        <v>322</v>
      </c>
      <c r="N1015" t="str">
        <f>_xlfn.XLOOKUP(Orders[[#This Row],[_ProductID]],Products!A:A,Products!C:C)</f>
        <v>Kitchen &amp; Dining</v>
      </c>
      <c r="O1015">
        <v>16</v>
      </c>
      <c r="P1015">
        <v>0.05</v>
      </c>
      <c r="Q1015" s="2">
        <v>1098.8</v>
      </c>
      <c r="R1015" s="2">
        <v>933.9799999999999</v>
      </c>
      <c r="S1015" s="2">
        <v>5219.3</v>
      </c>
      <c r="T1015" s="2">
        <v>549.40000000000055</v>
      </c>
    </row>
    <row r="1016" spans="1:20" x14ac:dyDescent="0.25">
      <c r="A1016" t="s">
        <v>6987</v>
      </c>
      <c r="B1016" t="s">
        <v>1</v>
      </c>
      <c r="C1016" t="s">
        <v>6</v>
      </c>
      <c r="D1016" s="1">
        <v>44000</v>
      </c>
      <c r="E1016" s="1">
        <v>44078</v>
      </c>
      <c r="F1016" s="1">
        <v>44093</v>
      </c>
      <c r="G1016" s="1">
        <v>44085</v>
      </c>
      <c r="H1016" s="13">
        <f>Orders[[#This Row],[DeliveryDate]]-Orders[[#This Row],[OrderDate]]</f>
        <v>7</v>
      </c>
      <c r="I1016" t="s">
        <v>3</v>
      </c>
      <c r="J1016" t="str">
        <f>_xlfn.XLOOKUP(Orders[[#This Row],[_SalesRepID]],'Sales team'!A:A,'Sales team'!B:B)</f>
        <v>Joshua Little</v>
      </c>
      <c r="K1016">
        <v>11</v>
      </c>
      <c r="L1016">
        <v>37</v>
      </c>
      <c r="M1016">
        <v>197</v>
      </c>
      <c r="N1016" t="str">
        <f>_xlfn.XLOOKUP(Orders[[#This Row],[_ProductID]],Products!A:A,Products!C:C)</f>
        <v>Kitchen &amp; Dining</v>
      </c>
      <c r="O1016">
        <v>1</v>
      </c>
      <c r="P1016">
        <v>7.4999999999999997E-2</v>
      </c>
      <c r="Q1016" s="2">
        <v>214.4</v>
      </c>
      <c r="R1016" s="2">
        <v>167.232</v>
      </c>
      <c r="S1016" s="2">
        <v>1586.5600000000002</v>
      </c>
      <c r="T1016" s="2">
        <v>248.70400000000018</v>
      </c>
    </row>
    <row r="1017" spans="1:20" x14ac:dyDescent="0.25">
      <c r="A1017" t="s">
        <v>6988</v>
      </c>
      <c r="B1017" t="s">
        <v>1</v>
      </c>
      <c r="C1017" t="s">
        <v>13</v>
      </c>
      <c r="D1017" s="1">
        <v>44000</v>
      </c>
      <c r="E1017" s="1">
        <v>44078</v>
      </c>
      <c r="F1017" s="1">
        <v>44105</v>
      </c>
      <c r="G1017" s="1">
        <v>44103</v>
      </c>
      <c r="H1017" s="13">
        <f>Orders[[#This Row],[DeliveryDate]]-Orders[[#This Row],[OrderDate]]</f>
        <v>25</v>
      </c>
      <c r="I1017" t="s">
        <v>3</v>
      </c>
      <c r="J1017" t="str">
        <f>_xlfn.XLOOKUP(Orders[[#This Row],[_SalesRepID]],'Sales team'!A:A,'Sales team'!B:B)</f>
        <v>George Lewis</v>
      </c>
      <c r="K1017">
        <v>8</v>
      </c>
      <c r="L1017">
        <v>9</v>
      </c>
      <c r="M1017">
        <v>318</v>
      </c>
      <c r="N1017" t="str">
        <f>_xlfn.XLOOKUP(Orders[[#This Row],[_ProductID]],Products!A:A,Products!C:C)</f>
        <v>Kitchen &amp; Dining</v>
      </c>
      <c r="O1017">
        <v>16</v>
      </c>
      <c r="P1017">
        <v>7.4999999999999997E-2</v>
      </c>
      <c r="Q1017" s="2">
        <v>241.20000000000002</v>
      </c>
      <c r="R1017" s="2">
        <v>202.608</v>
      </c>
      <c r="S1017" s="2">
        <v>1784.88</v>
      </c>
      <c r="T1017" s="2">
        <v>164.01600000000008</v>
      </c>
    </row>
    <row r="1018" spans="1:20" x14ac:dyDescent="0.25">
      <c r="A1018" t="s">
        <v>6989</v>
      </c>
      <c r="B1018" t="s">
        <v>5</v>
      </c>
      <c r="C1018" t="s">
        <v>15</v>
      </c>
      <c r="D1018" s="1">
        <v>44000</v>
      </c>
      <c r="E1018" s="1">
        <v>44078</v>
      </c>
      <c r="F1018" s="1">
        <v>44080</v>
      </c>
      <c r="G1018" s="1">
        <v>44089</v>
      </c>
      <c r="H1018" s="13">
        <f>Orders[[#This Row],[DeliveryDate]]-Orders[[#This Row],[OrderDate]]</f>
        <v>11</v>
      </c>
      <c r="I1018" t="s">
        <v>3</v>
      </c>
      <c r="J1018" t="str">
        <f>_xlfn.XLOOKUP(Orders[[#This Row],[_SalesRepID]],'Sales team'!A:A,'Sales team'!B:B)</f>
        <v>Frank Brown</v>
      </c>
      <c r="K1018">
        <v>17</v>
      </c>
      <c r="L1018">
        <v>33</v>
      </c>
      <c r="M1018">
        <v>51</v>
      </c>
      <c r="N1018" t="str">
        <f>_xlfn.XLOOKUP(Orders[[#This Row],[_ProductID]],Products!A:A,Products!C:C)</f>
        <v>Home décor</v>
      </c>
      <c r="O1018">
        <v>31</v>
      </c>
      <c r="P1018">
        <v>0.05</v>
      </c>
      <c r="Q1018" s="2">
        <v>2847.5</v>
      </c>
      <c r="R1018" s="2">
        <v>2363.4249999999997</v>
      </c>
      <c r="S1018" s="2">
        <v>5410.25</v>
      </c>
      <c r="T1018" s="2">
        <v>683.40000000000055</v>
      </c>
    </row>
    <row r="1019" spans="1:20" x14ac:dyDescent="0.25">
      <c r="A1019" t="s">
        <v>6990</v>
      </c>
      <c r="B1019" t="s">
        <v>8</v>
      </c>
      <c r="C1019" t="s">
        <v>25</v>
      </c>
      <c r="D1019" s="1">
        <v>43900</v>
      </c>
      <c r="E1019" s="1">
        <v>44078</v>
      </c>
      <c r="F1019" s="1">
        <v>44080</v>
      </c>
      <c r="G1019" s="1">
        <v>44095</v>
      </c>
      <c r="H1019" s="13">
        <f>Orders[[#This Row],[DeliveryDate]]-Orders[[#This Row],[OrderDate]]</f>
        <v>17</v>
      </c>
      <c r="I1019" t="s">
        <v>3</v>
      </c>
      <c r="J1019" t="str">
        <f>_xlfn.XLOOKUP(Orders[[#This Row],[_SalesRepID]],'Sales team'!A:A,'Sales team'!B:B)</f>
        <v>Samuel Fowler</v>
      </c>
      <c r="K1019">
        <v>21</v>
      </c>
      <c r="L1019">
        <v>39</v>
      </c>
      <c r="M1019">
        <v>353</v>
      </c>
      <c r="N1019" t="str">
        <f>_xlfn.XLOOKUP(Orders[[#This Row],[_ProductID]],Products!A:A,Products!C:C)</f>
        <v>Home décor</v>
      </c>
      <c r="O1019">
        <v>27</v>
      </c>
      <c r="P1019">
        <v>0.15</v>
      </c>
      <c r="Q1019" s="2">
        <v>710.2</v>
      </c>
      <c r="R1019" s="2">
        <v>482.93600000000009</v>
      </c>
      <c r="S1019" s="2">
        <v>4225.6900000000005</v>
      </c>
      <c r="T1019" s="2">
        <v>845.13799999999992</v>
      </c>
    </row>
    <row r="1020" spans="1:20" x14ac:dyDescent="0.25">
      <c r="A1020" t="s">
        <v>6991</v>
      </c>
      <c r="B1020" t="s">
        <v>1</v>
      </c>
      <c r="C1020" t="s">
        <v>6</v>
      </c>
      <c r="D1020" s="1">
        <v>44000</v>
      </c>
      <c r="E1020" s="1">
        <v>44078</v>
      </c>
      <c r="F1020" s="1">
        <v>44100</v>
      </c>
      <c r="G1020" s="1">
        <v>44091</v>
      </c>
      <c r="H1020" s="13">
        <f>Orders[[#This Row],[DeliveryDate]]-Orders[[#This Row],[OrderDate]]</f>
        <v>13</v>
      </c>
      <c r="I1020" t="s">
        <v>3</v>
      </c>
      <c r="J1020" t="str">
        <f>_xlfn.XLOOKUP(Orders[[#This Row],[_SalesRepID]],'Sales team'!A:A,'Sales team'!B:B)</f>
        <v>Stephen Payne</v>
      </c>
      <c r="K1020">
        <v>5</v>
      </c>
      <c r="L1020">
        <v>45</v>
      </c>
      <c r="M1020">
        <v>92</v>
      </c>
      <c r="N1020" t="str">
        <f>_xlfn.XLOOKUP(Orders[[#This Row],[_ProductID]],Products!A:A,Products!C:C)</f>
        <v>Kitchen &amp; Dining</v>
      </c>
      <c r="O1020">
        <v>13</v>
      </c>
      <c r="P1020">
        <v>0.15</v>
      </c>
      <c r="Q1020" s="2">
        <v>911.2</v>
      </c>
      <c r="R1020" s="2">
        <v>646.952</v>
      </c>
      <c r="S1020" s="2">
        <v>774.52</v>
      </c>
      <c r="T1020" s="2">
        <v>127.56799999999998</v>
      </c>
    </row>
    <row r="1021" spans="1:20" x14ac:dyDescent="0.25">
      <c r="A1021" t="s">
        <v>6992</v>
      </c>
      <c r="B1021" t="s">
        <v>1</v>
      </c>
      <c r="C1021" t="s">
        <v>15</v>
      </c>
      <c r="D1021" s="1">
        <v>44000</v>
      </c>
      <c r="E1021" s="1">
        <v>44078</v>
      </c>
      <c r="F1021" s="1">
        <v>44089</v>
      </c>
      <c r="G1021" s="1">
        <v>44083</v>
      </c>
      <c r="H1021" s="13">
        <f>Orders[[#This Row],[DeliveryDate]]-Orders[[#This Row],[OrderDate]]</f>
        <v>5</v>
      </c>
      <c r="I1021" t="s">
        <v>3</v>
      </c>
      <c r="J1021" t="str">
        <f>_xlfn.XLOOKUP(Orders[[#This Row],[_SalesRepID]],'Sales team'!A:A,'Sales team'!B:B)</f>
        <v>Keith Griffin</v>
      </c>
      <c r="K1021">
        <v>2</v>
      </c>
      <c r="L1021">
        <v>29</v>
      </c>
      <c r="M1021">
        <v>24</v>
      </c>
      <c r="N1021" t="str">
        <f>_xlfn.XLOOKUP(Orders[[#This Row],[_ProductID]],Products!A:A,Products!C:C)</f>
        <v>Electronics</v>
      </c>
      <c r="O1021">
        <v>47</v>
      </c>
      <c r="P1021">
        <v>0.4</v>
      </c>
      <c r="Q1021" s="2">
        <v>3711.8</v>
      </c>
      <c r="R1021" s="2">
        <v>2375.5520000000001</v>
      </c>
      <c r="S1021" s="2">
        <v>6681.2400000000007</v>
      </c>
      <c r="T1021" s="2">
        <v>-445.41600000000017</v>
      </c>
    </row>
    <row r="1022" spans="1:20" x14ac:dyDescent="0.25">
      <c r="A1022" t="s">
        <v>6973</v>
      </c>
      <c r="B1022" t="s">
        <v>5</v>
      </c>
      <c r="C1022" t="s">
        <v>2</v>
      </c>
      <c r="D1022" s="1">
        <v>44000</v>
      </c>
      <c r="E1022" s="1">
        <v>44077</v>
      </c>
      <c r="F1022" s="1">
        <v>44100</v>
      </c>
      <c r="G1022" s="1">
        <v>44092</v>
      </c>
      <c r="H1022" s="13">
        <f>Orders[[#This Row],[DeliveryDate]]-Orders[[#This Row],[OrderDate]]</f>
        <v>15</v>
      </c>
      <c r="I1022" t="s">
        <v>3</v>
      </c>
      <c r="J1022" t="str">
        <f>_xlfn.XLOOKUP(Orders[[#This Row],[_SalesRepID]],'Sales team'!A:A,'Sales team'!B:B)</f>
        <v>Shawn Wallace</v>
      </c>
      <c r="K1022">
        <v>18</v>
      </c>
      <c r="L1022">
        <v>27</v>
      </c>
      <c r="M1022">
        <v>251</v>
      </c>
      <c r="N1022" t="str">
        <f>_xlfn.XLOOKUP(Orders[[#This Row],[_ProductID]],Products!A:A,Products!C:C)</f>
        <v>Furniture</v>
      </c>
      <c r="O1022">
        <v>42</v>
      </c>
      <c r="P1022">
        <v>0.4</v>
      </c>
      <c r="Q1022" s="2">
        <v>757.1</v>
      </c>
      <c r="R1022" s="2">
        <v>423.97600000000006</v>
      </c>
      <c r="S1022" s="2">
        <v>2271.2999999999997</v>
      </c>
      <c r="T1022" s="2">
        <v>151.41999999999962</v>
      </c>
    </row>
    <row r="1023" spans="1:20" x14ac:dyDescent="0.25">
      <c r="A1023" t="s">
        <v>6974</v>
      </c>
      <c r="B1023" t="s">
        <v>5</v>
      </c>
      <c r="C1023" t="s">
        <v>6</v>
      </c>
      <c r="D1023" s="1">
        <v>44000</v>
      </c>
      <c r="E1023" s="1">
        <v>44077</v>
      </c>
      <c r="F1023" s="1">
        <v>44079</v>
      </c>
      <c r="G1023" s="1">
        <v>44084</v>
      </c>
      <c r="H1023" s="13">
        <f>Orders[[#This Row],[DeliveryDate]]-Orders[[#This Row],[OrderDate]]</f>
        <v>7</v>
      </c>
      <c r="I1023" t="s">
        <v>3</v>
      </c>
      <c r="J1023" t="str">
        <f>_xlfn.XLOOKUP(Orders[[#This Row],[_SalesRepID]],'Sales team'!A:A,'Sales team'!B:B)</f>
        <v>Carl Nguyen</v>
      </c>
      <c r="K1023">
        <v>12</v>
      </c>
      <c r="L1023">
        <v>7</v>
      </c>
      <c r="M1023">
        <v>167</v>
      </c>
      <c r="N1023" t="str">
        <f>_xlfn.XLOOKUP(Orders[[#This Row],[_ProductID]],Products!A:A,Products!C:C)</f>
        <v>Home décor</v>
      </c>
      <c r="O1023">
        <v>32</v>
      </c>
      <c r="P1023">
        <v>7.4999999999999997E-2</v>
      </c>
      <c r="Q1023" s="2">
        <v>3008.3</v>
      </c>
      <c r="R1023" s="2">
        <v>2075.7269999999999</v>
      </c>
      <c r="S1023" s="2">
        <v>5565.3550000000005</v>
      </c>
      <c r="T1023" s="2">
        <v>1413.9010000000007</v>
      </c>
    </row>
    <row r="1024" spans="1:20" x14ac:dyDescent="0.25">
      <c r="A1024" t="s">
        <v>6975</v>
      </c>
      <c r="B1024" t="s">
        <v>8</v>
      </c>
      <c r="C1024" t="s">
        <v>6</v>
      </c>
      <c r="D1024" s="1">
        <v>44000</v>
      </c>
      <c r="E1024" s="1">
        <v>44077</v>
      </c>
      <c r="F1024" s="1">
        <v>44091</v>
      </c>
      <c r="G1024" s="1">
        <v>44095</v>
      </c>
      <c r="H1024" s="13">
        <f>Orders[[#This Row],[DeliveryDate]]-Orders[[#This Row],[OrderDate]]</f>
        <v>18</v>
      </c>
      <c r="I1024" t="s">
        <v>3</v>
      </c>
      <c r="J1024" t="str">
        <f>_xlfn.XLOOKUP(Orders[[#This Row],[_SalesRepID]],'Sales team'!A:A,'Sales team'!B:B)</f>
        <v>Douglas Tucker</v>
      </c>
      <c r="K1024">
        <v>23</v>
      </c>
      <c r="L1024">
        <v>46</v>
      </c>
      <c r="M1024">
        <v>140</v>
      </c>
      <c r="N1024" t="str">
        <f>_xlfn.XLOOKUP(Orders[[#This Row],[_ProductID]],Products!A:A,Products!C:C)</f>
        <v>Electronics</v>
      </c>
      <c r="O1024">
        <v>28</v>
      </c>
      <c r="P1024">
        <v>0.15</v>
      </c>
      <c r="Q1024" s="2">
        <v>247.9</v>
      </c>
      <c r="R1024" s="2">
        <v>195.84100000000001</v>
      </c>
      <c r="S1024" s="2">
        <v>1053.575</v>
      </c>
      <c r="T1024" s="2">
        <v>74.37</v>
      </c>
    </row>
    <row r="1025" spans="1:20" x14ac:dyDescent="0.25">
      <c r="A1025" t="s">
        <v>6976</v>
      </c>
      <c r="B1025" t="s">
        <v>1</v>
      </c>
      <c r="C1025" t="s">
        <v>13</v>
      </c>
      <c r="D1025" s="1">
        <v>43900</v>
      </c>
      <c r="E1025" s="1">
        <v>44077</v>
      </c>
      <c r="F1025" s="1">
        <v>44095</v>
      </c>
      <c r="G1025" s="1">
        <v>44098</v>
      </c>
      <c r="H1025" s="13">
        <f>Orders[[#This Row],[DeliveryDate]]-Orders[[#This Row],[OrderDate]]</f>
        <v>21</v>
      </c>
      <c r="I1025" t="s">
        <v>3</v>
      </c>
      <c r="J1025" t="str">
        <f>_xlfn.XLOOKUP(Orders[[#This Row],[_SalesRepID]],'Sales team'!A:A,'Sales team'!B:B)</f>
        <v>Chris Armstrong</v>
      </c>
      <c r="K1025">
        <v>4</v>
      </c>
      <c r="L1025">
        <v>9</v>
      </c>
      <c r="M1025">
        <v>302</v>
      </c>
      <c r="N1025" t="str">
        <f>_xlfn.XLOOKUP(Orders[[#This Row],[_ProductID]],Products!A:A,Products!C:C)</f>
        <v>Kitchen &amp; Dining</v>
      </c>
      <c r="O1025">
        <v>7</v>
      </c>
      <c r="P1025">
        <v>7.4999999999999997E-2</v>
      </c>
      <c r="Q1025" s="2">
        <v>2499.1</v>
      </c>
      <c r="R1025" s="2">
        <v>1299.5319999999999</v>
      </c>
      <c r="S1025" s="2">
        <v>16181.672500000001</v>
      </c>
      <c r="T1025" s="2">
        <v>7084.9485000000004</v>
      </c>
    </row>
    <row r="1026" spans="1:20" x14ac:dyDescent="0.25">
      <c r="A1026" t="s">
        <v>6977</v>
      </c>
      <c r="B1026" t="s">
        <v>5</v>
      </c>
      <c r="C1026" t="s">
        <v>15</v>
      </c>
      <c r="D1026" s="1">
        <v>44000</v>
      </c>
      <c r="E1026" s="1">
        <v>44077</v>
      </c>
      <c r="F1026" s="1">
        <v>44088</v>
      </c>
      <c r="G1026" s="1">
        <v>44090</v>
      </c>
      <c r="H1026" s="13">
        <f>Orders[[#This Row],[DeliveryDate]]-Orders[[#This Row],[OrderDate]]</f>
        <v>13</v>
      </c>
      <c r="I1026" t="s">
        <v>3</v>
      </c>
      <c r="J1026" t="str">
        <f>_xlfn.XLOOKUP(Orders[[#This Row],[_SalesRepID]],'Sales team'!A:A,'Sales team'!B:B)</f>
        <v>Frank Brown</v>
      </c>
      <c r="K1026">
        <v>17</v>
      </c>
      <c r="L1026">
        <v>11</v>
      </c>
      <c r="M1026">
        <v>11</v>
      </c>
      <c r="N1026" t="str">
        <f>_xlfn.XLOOKUP(Orders[[#This Row],[_ProductID]],Products!A:A,Products!C:C)</f>
        <v>Home décor</v>
      </c>
      <c r="O1026">
        <v>44</v>
      </c>
      <c r="P1026">
        <v>0.1</v>
      </c>
      <c r="Q1026" s="2">
        <v>2592.9</v>
      </c>
      <c r="R1026" s="2">
        <v>1192.7340000000002</v>
      </c>
      <c r="S1026" s="2">
        <v>4667.22</v>
      </c>
      <c r="T1026" s="2">
        <v>2281.752</v>
      </c>
    </row>
    <row r="1027" spans="1:20" x14ac:dyDescent="0.25">
      <c r="A1027" t="s">
        <v>6978</v>
      </c>
      <c r="B1027" t="s">
        <v>1</v>
      </c>
      <c r="C1027" t="s">
        <v>46</v>
      </c>
      <c r="D1027" s="1">
        <v>44000</v>
      </c>
      <c r="E1027" s="1">
        <v>44077</v>
      </c>
      <c r="F1027" s="1">
        <v>44079</v>
      </c>
      <c r="G1027" s="1">
        <v>44085</v>
      </c>
      <c r="H1027" s="13">
        <f>Orders[[#This Row],[DeliveryDate]]-Orders[[#This Row],[OrderDate]]</f>
        <v>8</v>
      </c>
      <c r="I1027" t="s">
        <v>3</v>
      </c>
      <c r="J1027" t="str">
        <f>_xlfn.XLOOKUP(Orders[[#This Row],[_SalesRepID]],'Sales team'!A:A,'Sales team'!B:B)</f>
        <v>Keith Griffin</v>
      </c>
      <c r="K1027">
        <v>2</v>
      </c>
      <c r="L1027">
        <v>32</v>
      </c>
      <c r="M1027">
        <v>87</v>
      </c>
      <c r="N1027" t="str">
        <f>_xlfn.XLOOKUP(Orders[[#This Row],[_ProductID]],Products!A:A,Products!C:C)</f>
        <v>Home décor</v>
      </c>
      <c r="O1027">
        <v>45</v>
      </c>
      <c r="P1027">
        <v>0.4</v>
      </c>
      <c r="Q1027" s="2">
        <v>2331.6</v>
      </c>
      <c r="R1027" s="2">
        <v>1865.28</v>
      </c>
      <c r="S1027" s="2">
        <v>5595.8399999999992</v>
      </c>
      <c r="T1027" s="2">
        <v>-1865.2800000000007</v>
      </c>
    </row>
    <row r="1028" spans="1:20" x14ac:dyDescent="0.25">
      <c r="A1028" t="s">
        <v>6979</v>
      </c>
      <c r="B1028" t="s">
        <v>5</v>
      </c>
      <c r="C1028" t="s">
        <v>13</v>
      </c>
      <c r="D1028" s="1">
        <v>43900</v>
      </c>
      <c r="E1028" s="1">
        <v>44077</v>
      </c>
      <c r="F1028" s="1">
        <v>44101</v>
      </c>
      <c r="G1028" s="1">
        <v>44106</v>
      </c>
      <c r="H1028" s="13">
        <f>Orders[[#This Row],[DeliveryDate]]-Orders[[#This Row],[OrderDate]]</f>
        <v>29</v>
      </c>
      <c r="I1028" t="s">
        <v>3</v>
      </c>
      <c r="J1028" t="str">
        <f>_xlfn.XLOOKUP(Orders[[#This Row],[_SalesRepID]],'Sales team'!A:A,'Sales team'!B:B)</f>
        <v>Paul Holmes</v>
      </c>
      <c r="K1028">
        <v>14</v>
      </c>
      <c r="L1028">
        <v>48</v>
      </c>
      <c r="M1028">
        <v>302</v>
      </c>
      <c r="N1028" t="str">
        <f>_xlfn.XLOOKUP(Orders[[#This Row],[_ProductID]],Products!A:A,Products!C:C)</f>
        <v>Furniture</v>
      </c>
      <c r="O1028">
        <v>38</v>
      </c>
      <c r="P1028">
        <v>7.4999999999999997E-2</v>
      </c>
      <c r="Q1028" s="2">
        <v>241.20000000000002</v>
      </c>
      <c r="R1028" s="2">
        <v>161.60400000000001</v>
      </c>
      <c r="S1028" s="2">
        <v>1561.7700000000002</v>
      </c>
      <c r="T1028" s="2">
        <v>430.54200000000014</v>
      </c>
    </row>
    <row r="1029" spans="1:20" x14ac:dyDescent="0.25">
      <c r="A1029" t="s">
        <v>6980</v>
      </c>
      <c r="B1029" t="s">
        <v>5</v>
      </c>
      <c r="C1029" t="s">
        <v>6</v>
      </c>
      <c r="D1029" s="1">
        <v>44000</v>
      </c>
      <c r="E1029" s="1">
        <v>44077</v>
      </c>
      <c r="F1029" s="1">
        <v>44100</v>
      </c>
      <c r="G1029" s="1">
        <v>44095</v>
      </c>
      <c r="H1029" s="13">
        <f>Orders[[#This Row],[DeliveryDate]]-Orders[[#This Row],[OrderDate]]</f>
        <v>18</v>
      </c>
      <c r="I1029" t="s">
        <v>3</v>
      </c>
      <c r="J1029" t="str">
        <f>_xlfn.XLOOKUP(Orders[[#This Row],[_SalesRepID]],'Sales team'!A:A,'Sales team'!B:B)</f>
        <v>Paul Holmes</v>
      </c>
      <c r="K1029">
        <v>14</v>
      </c>
      <c r="L1029">
        <v>34</v>
      </c>
      <c r="M1029">
        <v>143</v>
      </c>
      <c r="N1029" t="str">
        <f>_xlfn.XLOOKUP(Orders[[#This Row],[_ProductID]],Products!A:A,Products!C:C)</f>
        <v>Electronics</v>
      </c>
      <c r="O1029">
        <v>28</v>
      </c>
      <c r="P1029">
        <v>0.05</v>
      </c>
      <c r="Q1029" s="2">
        <v>1045.2</v>
      </c>
      <c r="R1029" s="2">
        <v>846.61200000000008</v>
      </c>
      <c r="S1029" s="2">
        <v>4964.7</v>
      </c>
      <c r="T1029" s="2">
        <v>731.63999999999942</v>
      </c>
    </row>
    <row r="1030" spans="1:20" x14ac:dyDescent="0.25">
      <c r="A1030" t="s">
        <v>6981</v>
      </c>
      <c r="B1030" t="s">
        <v>8</v>
      </c>
      <c r="C1030" t="s">
        <v>25</v>
      </c>
      <c r="D1030" s="1">
        <v>44000</v>
      </c>
      <c r="E1030" s="1">
        <v>44077</v>
      </c>
      <c r="F1030" s="1">
        <v>44093</v>
      </c>
      <c r="G1030" s="1">
        <v>44099</v>
      </c>
      <c r="H1030" s="13">
        <f>Orders[[#This Row],[DeliveryDate]]-Orders[[#This Row],[OrderDate]]</f>
        <v>22</v>
      </c>
      <c r="I1030" t="s">
        <v>3</v>
      </c>
      <c r="J1030" t="str">
        <f>_xlfn.XLOOKUP(Orders[[#This Row],[_SalesRepID]],'Sales team'!A:A,'Sales team'!B:B)</f>
        <v>Anthony Torres</v>
      </c>
      <c r="K1030">
        <v>20</v>
      </c>
      <c r="L1030">
        <v>9</v>
      </c>
      <c r="M1030">
        <v>332</v>
      </c>
      <c r="N1030" t="str">
        <f>_xlfn.XLOOKUP(Orders[[#This Row],[_ProductID]],Products!A:A,Products!C:C)</f>
        <v>Home décor</v>
      </c>
      <c r="O1030">
        <v>29</v>
      </c>
      <c r="P1030">
        <v>0.05</v>
      </c>
      <c r="Q1030" s="2">
        <v>897.80000000000007</v>
      </c>
      <c r="R1030" s="2">
        <v>763.13</v>
      </c>
      <c r="S1030" s="2">
        <v>6823.28</v>
      </c>
      <c r="T1030" s="2">
        <v>718.23999999999978</v>
      </c>
    </row>
    <row r="1031" spans="1:20" x14ac:dyDescent="0.25">
      <c r="A1031" t="s">
        <v>6967</v>
      </c>
      <c r="B1031" t="s">
        <v>8</v>
      </c>
      <c r="C1031" t="s">
        <v>13</v>
      </c>
      <c r="D1031" s="1">
        <v>44000</v>
      </c>
      <c r="E1031" s="1">
        <v>44076</v>
      </c>
      <c r="F1031" s="1">
        <v>44090</v>
      </c>
      <c r="G1031" s="1">
        <v>44085</v>
      </c>
      <c r="H1031" s="13">
        <f>Orders[[#This Row],[DeliveryDate]]-Orders[[#This Row],[OrderDate]]</f>
        <v>9</v>
      </c>
      <c r="I1031" t="s">
        <v>3</v>
      </c>
      <c r="J1031" t="str">
        <f>_xlfn.XLOOKUP(Orders[[#This Row],[_SalesRepID]],'Sales team'!A:A,'Sales team'!B:B)</f>
        <v>Samuel Fowler</v>
      </c>
      <c r="K1031">
        <v>21</v>
      </c>
      <c r="L1031">
        <v>20</v>
      </c>
      <c r="M1031">
        <v>261</v>
      </c>
      <c r="N1031" t="str">
        <f>_xlfn.XLOOKUP(Orders[[#This Row],[_ProductID]],Products!A:A,Products!C:C)</f>
        <v>Home décor</v>
      </c>
      <c r="O1031">
        <v>29</v>
      </c>
      <c r="P1031">
        <v>0.2</v>
      </c>
      <c r="Q1031" s="2">
        <v>891.1</v>
      </c>
      <c r="R1031" s="2">
        <v>436.63900000000001</v>
      </c>
      <c r="S1031" s="2">
        <v>5703.0400000000009</v>
      </c>
      <c r="T1031" s="2">
        <v>2209.9280000000008</v>
      </c>
    </row>
    <row r="1032" spans="1:20" x14ac:dyDescent="0.25">
      <c r="A1032" t="s">
        <v>6968</v>
      </c>
      <c r="B1032" t="s">
        <v>5</v>
      </c>
      <c r="C1032" t="s">
        <v>6</v>
      </c>
      <c r="D1032" s="1">
        <v>44000</v>
      </c>
      <c r="E1032" s="1">
        <v>44076</v>
      </c>
      <c r="F1032" s="1">
        <v>44095</v>
      </c>
      <c r="G1032" s="1">
        <v>44088</v>
      </c>
      <c r="H1032" s="13">
        <f>Orders[[#This Row],[DeliveryDate]]-Orders[[#This Row],[OrderDate]]</f>
        <v>12</v>
      </c>
      <c r="I1032" t="s">
        <v>3</v>
      </c>
      <c r="J1032" t="str">
        <f>_xlfn.XLOOKUP(Orders[[#This Row],[_SalesRepID]],'Sales team'!A:A,'Sales team'!B:B)</f>
        <v>Anthony Berry</v>
      </c>
      <c r="K1032">
        <v>16</v>
      </c>
      <c r="L1032">
        <v>10</v>
      </c>
      <c r="M1032">
        <v>112</v>
      </c>
      <c r="N1032" t="str">
        <f>_xlfn.XLOOKUP(Orders[[#This Row],[_ProductID]],Products!A:A,Products!C:C)</f>
        <v>Home décor</v>
      </c>
      <c r="O1032">
        <v>39</v>
      </c>
      <c r="P1032">
        <v>0.1</v>
      </c>
      <c r="Q1032" s="2">
        <v>1031.8</v>
      </c>
      <c r="R1032" s="2">
        <v>567.49</v>
      </c>
      <c r="S1032" s="2">
        <v>1857.24</v>
      </c>
      <c r="T1032" s="2">
        <v>722.26</v>
      </c>
    </row>
    <row r="1033" spans="1:20" x14ac:dyDescent="0.25">
      <c r="A1033" t="s">
        <v>6969</v>
      </c>
      <c r="B1033" t="s">
        <v>5</v>
      </c>
      <c r="C1033" t="s">
        <v>2</v>
      </c>
      <c r="D1033" s="1">
        <v>43900</v>
      </c>
      <c r="E1033" s="1">
        <v>44076</v>
      </c>
      <c r="F1033" s="1">
        <v>44102</v>
      </c>
      <c r="G1033" s="1">
        <v>44089</v>
      </c>
      <c r="H1033" s="13">
        <f>Orders[[#This Row],[DeliveryDate]]-Orders[[#This Row],[OrderDate]]</f>
        <v>13</v>
      </c>
      <c r="I1033" t="s">
        <v>3</v>
      </c>
      <c r="J1033" t="str">
        <f>_xlfn.XLOOKUP(Orders[[#This Row],[_SalesRepID]],'Sales team'!A:A,'Sales team'!B:B)</f>
        <v>Paul Holmes</v>
      </c>
      <c r="K1033">
        <v>14</v>
      </c>
      <c r="L1033">
        <v>21</v>
      </c>
      <c r="M1033">
        <v>245</v>
      </c>
      <c r="N1033" t="str">
        <f>_xlfn.XLOOKUP(Orders[[#This Row],[_ProductID]],Products!A:A,Products!C:C)</f>
        <v>Outdoor</v>
      </c>
      <c r="O1033">
        <v>10</v>
      </c>
      <c r="P1033">
        <v>0.4</v>
      </c>
      <c r="Q1033" s="2">
        <v>1011.7</v>
      </c>
      <c r="R1033" s="2">
        <v>495.733</v>
      </c>
      <c r="S1033" s="2">
        <v>1214.04</v>
      </c>
      <c r="T1033" s="2">
        <v>222.57399999999996</v>
      </c>
    </row>
    <row r="1034" spans="1:20" x14ac:dyDescent="0.25">
      <c r="A1034" t="s">
        <v>6970</v>
      </c>
      <c r="B1034" t="s">
        <v>5</v>
      </c>
      <c r="C1034" t="s">
        <v>2</v>
      </c>
      <c r="D1034" s="1">
        <v>44000</v>
      </c>
      <c r="E1034" s="1">
        <v>44076</v>
      </c>
      <c r="F1034" s="1">
        <v>44103</v>
      </c>
      <c r="G1034" s="1">
        <v>44092</v>
      </c>
      <c r="H1034" s="13">
        <f>Orders[[#This Row],[DeliveryDate]]-Orders[[#This Row],[OrderDate]]</f>
        <v>16</v>
      </c>
      <c r="I1034" t="s">
        <v>3</v>
      </c>
      <c r="J1034" t="str">
        <f>_xlfn.XLOOKUP(Orders[[#This Row],[_SalesRepID]],'Sales team'!A:A,'Sales team'!B:B)</f>
        <v>Frank Brown</v>
      </c>
      <c r="K1034">
        <v>17</v>
      </c>
      <c r="L1034">
        <v>42</v>
      </c>
      <c r="M1034">
        <v>217</v>
      </c>
      <c r="N1034" t="str">
        <f>_xlfn.XLOOKUP(Orders[[#This Row],[_ProductID]],Products!A:A,Products!C:C)</f>
        <v>Electronics</v>
      </c>
      <c r="O1034">
        <v>28</v>
      </c>
      <c r="P1034">
        <v>7.4999999999999997E-2</v>
      </c>
      <c r="Q1034" s="2">
        <v>777.2</v>
      </c>
      <c r="R1034" s="2">
        <v>481.86400000000003</v>
      </c>
      <c r="S1034" s="2">
        <v>5751.2800000000007</v>
      </c>
      <c r="T1034" s="2">
        <v>1896.3680000000004</v>
      </c>
    </row>
    <row r="1035" spans="1:20" x14ac:dyDescent="0.25">
      <c r="A1035" t="s">
        <v>6971</v>
      </c>
      <c r="B1035" t="s">
        <v>10</v>
      </c>
      <c r="C1035" t="s">
        <v>6</v>
      </c>
      <c r="D1035" s="1">
        <v>44000</v>
      </c>
      <c r="E1035" s="1">
        <v>44076</v>
      </c>
      <c r="F1035" s="1">
        <v>44080</v>
      </c>
      <c r="G1035" s="1">
        <v>44096</v>
      </c>
      <c r="H1035" s="13">
        <f>Orders[[#This Row],[DeliveryDate]]-Orders[[#This Row],[OrderDate]]</f>
        <v>20</v>
      </c>
      <c r="I1035" t="s">
        <v>3</v>
      </c>
      <c r="J1035" t="str">
        <f>_xlfn.XLOOKUP(Orders[[#This Row],[_SalesRepID]],'Sales team'!A:A,'Sales team'!B:B)</f>
        <v>Donald Reynolds</v>
      </c>
      <c r="K1035">
        <v>26</v>
      </c>
      <c r="L1035">
        <v>23</v>
      </c>
      <c r="M1035">
        <v>168</v>
      </c>
      <c r="N1035" t="str">
        <f>_xlfn.XLOOKUP(Orders[[#This Row],[_ProductID]],Products!A:A,Products!C:C)</f>
        <v>Home décor</v>
      </c>
      <c r="O1035">
        <v>36</v>
      </c>
      <c r="P1035">
        <v>0.1</v>
      </c>
      <c r="Q1035" s="2">
        <v>2599.6</v>
      </c>
      <c r="R1035" s="2">
        <v>2209.66</v>
      </c>
      <c r="S1035" s="2">
        <v>14037.839999999998</v>
      </c>
      <c r="T1035" s="2">
        <v>779.8799999999992</v>
      </c>
    </row>
    <row r="1036" spans="1:20" x14ac:dyDescent="0.25">
      <c r="A1036" t="s">
        <v>6972</v>
      </c>
      <c r="B1036" t="s">
        <v>5</v>
      </c>
      <c r="C1036" t="s">
        <v>13</v>
      </c>
      <c r="D1036" s="1">
        <v>43900</v>
      </c>
      <c r="E1036" s="1">
        <v>44076</v>
      </c>
      <c r="F1036" s="1">
        <v>44081</v>
      </c>
      <c r="G1036" s="1">
        <v>44090</v>
      </c>
      <c r="H1036" s="13">
        <f>Orders[[#This Row],[DeliveryDate]]-Orders[[#This Row],[OrderDate]]</f>
        <v>14</v>
      </c>
      <c r="I1036" t="s">
        <v>3</v>
      </c>
      <c r="J1036" t="str">
        <f>_xlfn.XLOOKUP(Orders[[#This Row],[_SalesRepID]],'Sales team'!A:A,'Sales team'!B:B)</f>
        <v>Frank Brown</v>
      </c>
      <c r="K1036">
        <v>17</v>
      </c>
      <c r="L1036">
        <v>22</v>
      </c>
      <c r="M1036">
        <v>327</v>
      </c>
      <c r="N1036" t="str">
        <f>_xlfn.XLOOKUP(Orders[[#This Row],[_ProductID]],Products!A:A,Products!C:C)</f>
        <v>Home décor</v>
      </c>
      <c r="O1036">
        <v>24</v>
      </c>
      <c r="P1036">
        <v>7.4999999999999997E-2</v>
      </c>
      <c r="Q1036" s="2">
        <v>5922.8</v>
      </c>
      <c r="R1036" s="2">
        <v>4205.1880000000001</v>
      </c>
      <c r="S1036" s="2">
        <v>10957.18</v>
      </c>
      <c r="T1036" s="2">
        <v>2546.8040000000001</v>
      </c>
    </row>
    <row r="1037" spans="1:20" x14ac:dyDescent="0.25">
      <c r="A1037" t="s">
        <v>6961</v>
      </c>
      <c r="B1037" t="s">
        <v>5</v>
      </c>
      <c r="C1037" t="s">
        <v>25</v>
      </c>
      <c r="D1037" s="1">
        <v>44000</v>
      </c>
      <c r="E1037" s="1">
        <v>44075</v>
      </c>
      <c r="F1037" s="1">
        <v>44091</v>
      </c>
      <c r="G1037" s="1">
        <v>44095</v>
      </c>
      <c r="H1037" s="13">
        <f>Orders[[#This Row],[DeliveryDate]]-Orders[[#This Row],[OrderDate]]</f>
        <v>20</v>
      </c>
      <c r="I1037" t="s">
        <v>3</v>
      </c>
      <c r="J1037" t="str">
        <f>_xlfn.XLOOKUP(Orders[[#This Row],[_SalesRepID]],'Sales team'!A:A,'Sales team'!B:B)</f>
        <v>Frank Brown</v>
      </c>
      <c r="K1037">
        <v>17</v>
      </c>
      <c r="L1037">
        <v>28</v>
      </c>
      <c r="M1037">
        <v>342</v>
      </c>
      <c r="N1037" t="str">
        <f>_xlfn.XLOOKUP(Orders[[#This Row],[_ProductID]],Products!A:A,Products!C:C)</f>
        <v>Home décor</v>
      </c>
      <c r="O1037">
        <v>41</v>
      </c>
      <c r="P1037">
        <v>0.15</v>
      </c>
      <c r="Q1037" s="2">
        <v>1132.3</v>
      </c>
      <c r="R1037" s="2">
        <v>566.15</v>
      </c>
      <c r="S1037" s="2">
        <v>3849.8199999999997</v>
      </c>
      <c r="T1037" s="2">
        <v>1585.2199999999998</v>
      </c>
    </row>
    <row r="1038" spans="1:20" x14ac:dyDescent="0.25">
      <c r="A1038" t="s">
        <v>6962</v>
      </c>
      <c r="B1038" t="s">
        <v>1</v>
      </c>
      <c r="C1038" t="s">
        <v>6</v>
      </c>
      <c r="D1038" s="1">
        <v>44000</v>
      </c>
      <c r="E1038" s="1">
        <v>44075</v>
      </c>
      <c r="F1038" s="1">
        <v>44096</v>
      </c>
      <c r="G1038" s="1">
        <v>44113</v>
      </c>
      <c r="H1038" s="13">
        <f>Orders[[#This Row],[DeliveryDate]]-Orders[[#This Row],[OrderDate]]</f>
        <v>38</v>
      </c>
      <c r="I1038" t="s">
        <v>3</v>
      </c>
      <c r="J1038" t="str">
        <f>_xlfn.XLOOKUP(Orders[[#This Row],[_SalesRepID]],'Sales team'!A:A,'Sales team'!B:B)</f>
        <v>Chris Armstrong</v>
      </c>
      <c r="K1038">
        <v>4</v>
      </c>
      <c r="L1038">
        <v>37</v>
      </c>
      <c r="M1038">
        <v>168</v>
      </c>
      <c r="N1038" t="str">
        <f>_xlfn.XLOOKUP(Orders[[#This Row],[_ProductID]],Products!A:A,Products!C:C)</f>
        <v>Kitchen &amp; Dining</v>
      </c>
      <c r="O1038">
        <v>13</v>
      </c>
      <c r="P1038">
        <v>0.1</v>
      </c>
      <c r="Q1038" s="2">
        <v>227.8</v>
      </c>
      <c r="R1038" s="2">
        <v>166.29400000000001</v>
      </c>
      <c r="S1038" s="2">
        <v>1230.1200000000001</v>
      </c>
      <c r="T1038" s="2">
        <v>232.35599999999999</v>
      </c>
    </row>
    <row r="1039" spans="1:20" x14ac:dyDescent="0.25">
      <c r="A1039" t="s">
        <v>6963</v>
      </c>
      <c r="B1039" t="s">
        <v>1</v>
      </c>
      <c r="C1039" t="s">
        <v>6</v>
      </c>
      <c r="D1039" s="1">
        <v>43900</v>
      </c>
      <c r="E1039" s="1">
        <v>44075</v>
      </c>
      <c r="F1039" s="1">
        <v>44077</v>
      </c>
      <c r="G1039" s="1">
        <v>44088</v>
      </c>
      <c r="H1039" s="13">
        <f>Orders[[#This Row],[DeliveryDate]]-Orders[[#This Row],[OrderDate]]</f>
        <v>13</v>
      </c>
      <c r="I1039" t="s">
        <v>3</v>
      </c>
      <c r="J1039" t="str">
        <f>_xlfn.XLOOKUP(Orders[[#This Row],[_SalesRepID]],'Sales team'!A:A,'Sales team'!B:B)</f>
        <v>Shawn Cook</v>
      </c>
      <c r="K1039">
        <v>7</v>
      </c>
      <c r="L1039">
        <v>13</v>
      </c>
      <c r="M1039">
        <v>144</v>
      </c>
      <c r="N1039" t="str">
        <f>_xlfn.XLOOKUP(Orders[[#This Row],[_ProductID]],Products!A:A,Products!C:C)</f>
        <v>Outdoor</v>
      </c>
      <c r="O1039">
        <v>18</v>
      </c>
      <c r="P1039">
        <v>0.2</v>
      </c>
      <c r="Q1039" s="2">
        <v>2003.3</v>
      </c>
      <c r="R1039" s="2">
        <v>1422.3429999999998</v>
      </c>
      <c r="S1039" s="2">
        <v>6410.56</v>
      </c>
      <c r="T1039" s="2">
        <v>721.18800000000101</v>
      </c>
    </row>
    <row r="1040" spans="1:20" x14ac:dyDescent="0.25">
      <c r="A1040" t="s">
        <v>6964</v>
      </c>
      <c r="B1040" t="s">
        <v>1</v>
      </c>
      <c r="C1040" t="s">
        <v>15</v>
      </c>
      <c r="D1040" s="1">
        <v>44000</v>
      </c>
      <c r="E1040" s="1">
        <v>44075</v>
      </c>
      <c r="F1040" s="1">
        <v>44099</v>
      </c>
      <c r="G1040" s="1">
        <v>44088</v>
      </c>
      <c r="H1040" s="13">
        <f>Orders[[#This Row],[DeliveryDate]]-Orders[[#This Row],[OrderDate]]</f>
        <v>13</v>
      </c>
      <c r="I1040" t="s">
        <v>3</v>
      </c>
      <c r="J1040" t="str">
        <f>_xlfn.XLOOKUP(Orders[[#This Row],[_SalesRepID]],'Sales team'!A:A,'Sales team'!B:B)</f>
        <v>Jonathan Hawkins</v>
      </c>
      <c r="K1040">
        <v>10</v>
      </c>
      <c r="L1040">
        <v>48</v>
      </c>
      <c r="M1040">
        <v>4</v>
      </c>
      <c r="N1040" t="str">
        <f>_xlfn.XLOOKUP(Orders[[#This Row],[_ProductID]],Products!A:A,Products!C:C)</f>
        <v>Home décor</v>
      </c>
      <c r="O1040">
        <v>11</v>
      </c>
      <c r="P1040">
        <v>0.1</v>
      </c>
      <c r="Q1040" s="2">
        <v>2525.9</v>
      </c>
      <c r="R1040" s="2">
        <v>1818.6479999999999</v>
      </c>
      <c r="S1040" s="2">
        <v>2273.31</v>
      </c>
      <c r="T1040" s="2">
        <v>454.66200000000003</v>
      </c>
    </row>
    <row r="1041" spans="1:20" x14ac:dyDescent="0.25">
      <c r="A1041" t="s">
        <v>6965</v>
      </c>
      <c r="B1041" t="s">
        <v>8</v>
      </c>
      <c r="C1041" t="s">
        <v>15</v>
      </c>
      <c r="D1041" s="1">
        <v>44000</v>
      </c>
      <c r="E1041" s="1">
        <v>44075</v>
      </c>
      <c r="F1041" s="1">
        <v>44088</v>
      </c>
      <c r="G1041" s="1">
        <v>44089</v>
      </c>
      <c r="H1041" s="13">
        <f>Orders[[#This Row],[DeliveryDate]]-Orders[[#This Row],[OrderDate]]</f>
        <v>14</v>
      </c>
      <c r="I1041" t="s">
        <v>3</v>
      </c>
      <c r="J1041" t="str">
        <f>_xlfn.XLOOKUP(Orders[[#This Row],[_SalesRepID]],'Sales team'!A:A,'Sales team'!B:B)</f>
        <v>Samuel Fowler</v>
      </c>
      <c r="K1041">
        <v>21</v>
      </c>
      <c r="L1041">
        <v>34</v>
      </c>
      <c r="M1041">
        <v>26</v>
      </c>
      <c r="N1041" t="str">
        <f>_xlfn.XLOOKUP(Orders[[#This Row],[_ProductID]],Products!A:A,Products!C:C)</f>
        <v>Home décor</v>
      </c>
      <c r="O1041">
        <v>33</v>
      </c>
      <c r="P1041">
        <v>7.4999999999999997E-2</v>
      </c>
      <c r="Q1041" s="2">
        <v>3691.7000000000003</v>
      </c>
      <c r="R1041" s="2">
        <v>2178.1030000000001</v>
      </c>
      <c r="S1041" s="2">
        <v>17074.112499999999</v>
      </c>
      <c r="T1041" s="2">
        <v>6183.5974999999999</v>
      </c>
    </row>
    <row r="1042" spans="1:20" x14ac:dyDescent="0.25">
      <c r="A1042" t="s">
        <v>6966</v>
      </c>
      <c r="B1042" t="s">
        <v>8</v>
      </c>
      <c r="C1042" t="s">
        <v>2</v>
      </c>
      <c r="D1042" s="1">
        <v>43900</v>
      </c>
      <c r="E1042" s="1">
        <v>44075</v>
      </c>
      <c r="F1042" s="1">
        <v>44096</v>
      </c>
      <c r="G1042" s="1">
        <v>44083</v>
      </c>
      <c r="H1042" s="13">
        <f>Orders[[#This Row],[DeliveryDate]]-Orders[[#This Row],[OrderDate]]</f>
        <v>8</v>
      </c>
      <c r="I1042" t="s">
        <v>3</v>
      </c>
      <c r="J1042" t="str">
        <f>_xlfn.XLOOKUP(Orders[[#This Row],[_SalesRepID]],'Sales team'!A:A,'Sales team'!B:B)</f>
        <v>Anthony Torres</v>
      </c>
      <c r="K1042">
        <v>20</v>
      </c>
      <c r="L1042">
        <v>5</v>
      </c>
      <c r="M1042">
        <v>209</v>
      </c>
      <c r="N1042" t="str">
        <f>_xlfn.XLOOKUP(Orders[[#This Row],[_ProductID]],Products!A:A,Products!C:C)</f>
        <v>Home décor</v>
      </c>
      <c r="O1042">
        <v>41</v>
      </c>
      <c r="P1042">
        <v>0.1</v>
      </c>
      <c r="Q1042" s="2">
        <v>1762.1000000000001</v>
      </c>
      <c r="R1042" s="2">
        <v>1145.3650000000002</v>
      </c>
      <c r="S1042" s="2">
        <v>3171.78</v>
      </c>
      <c r="T1042" s="2">
        <v>881.04999999999973</v>
      </c>
    </row>
    <row r="1043" spans="1:20" x14ac:dyDescent="0.25">
      <c r="A1043" t="s">
        <v>6949</v>
      </c>
      <c r="B1043" t="s">
        <v>10</v>
      </c>
      <c r="C1043" t="s">
        <v>15</v>
      </c>
      <c r="D1043" s="1">
        <v>44000</v>
      </c>
      <c r="E1043" s="1">
        <v>44074</v>
      </c>
      <c r="F1043" s="1">
        <v>44102</v>
      </c>
      <c r="G1043" s="1">
        <v>44090</v>
      </c>
      <c r="H1043" s="13">
        <f>Orders[[#This Row],[DeliveryDate]]-Orders[[#This Row],[OrderDate]]</f>
        <v>16</v>
      </c>
      <c r="I1043" t="s">
        <v>3</v>
      </c>
      <c r="J1043" t="str">
        <f>_xlfn.XLOOKUP(Orders[[#This Row],[_SalesRepID]],'Sales team'!A:A,'Sales team'!B:B)</f>
        <v>Donald Reynolds</v>
      </c>
      <c r="K1043">
        <v>26</v>
      </c>
      <c r="L1043">
        <v>48</v>
      </c>
      <c r="M1043">
        <v>40</v>
      </c>
      <c r="N1043" t="str">
        <f>_xlfn.XLOOKUP(Orders[[#This Row],[_ProductID]],Products!A:A,Products!C:C)</f>
        <v>Electronics</v>
      </c>
      <c r="O1043">
        <v>47</v>
      </c>
      <c r="P1043">
        <v>0.05</v>
      </c>
      <c r="Q1043" s="2">
        <v>2318.2000000000003</v>
      </c>
      <c r="R1043" s="2">
        <v>1530.0120000000002</v>
      </c>
      <c r="S1043" s="2">
        <v>13213.74</v>
      </c>
      <c r="T1043" s="2">
        <v>4033.6679999999997</v>
      </c>
    </row>
    <row r="1044" spans="1:20" x14ac:dyDescent="0.25">
      <c r="A1044" t="s">
        <v>6950</v>
      </c>
      <c r="B1044" t="s">
        <v>1</v>
      </c>
      <c r="C1044" t="s">
        <v>25</v>
      </c>
      <c r="D1044" s="1">
        <v>43900</v>
      </c>
      <c r="E1044" s="1">
        <v>44074</v>
      </c>
      <c r="F1044" s="1">
        <v>44082</v>
      </c>
      <c r="G1044" s="1">
        <v>44097</v>
      </c>
      <c r="H1044" s="13">
        <f>Orders[[#This Row],[DeliveryDate]]-Orders[[#This Row],[OrderDate]]</f>
        <v>23</v>
      </c>
      <c r="I1044" t="s">
        <v>3</v>
      </c>
      <c r="J1044" t="str">
        <f>_xlfn.XLOOKUP(Orders[[#This Row],[_SalesRepID]],'Sales team'!A:A,'Sales team'!B:B)</f>
        <v>Joshua Bennett</v>
      </c>
      <c r="K1044">
        <v>6</v>
      </c>
      <c r="L1044">
        <v>15</v>
      </c>
      <c r="M1044">
        <v>341</v>
      </c>
      <c r="N1044" t="str">
        <f>_xlfn.XLOOKUP(Orders[[#This Row],[_ProductID]],Products!A:A,Products!C:C)</f>
        <v>Home décor</v>
      </c>
      <c r="O1044">
        <v>11</v>
      </c>
      <c r="P1044">
        <v>7.4999999999999997E-2</v>
      </c>
      <c r="Q1044" s="2">
        <v>3584.5</v>
      </c>
      <c r="R1044" s="2">
        <v>2831.7550000000001</v>
      </c>
      <c r="S1044" s="2">
        <v>13262.650000000001</v>
      </c>
      <c r="T1044" s="2">
        <v>1935.630000000001</v>
      </c>
    </row>
    <row r="1045" spans="1:20" x14ac:dyDescent="0.25">
      <c r="A1045" t="s">
        <v>6951</v>
      </c>
      <c r="B1045" t="s">
        <v>1</v>
      </c>
      <c r="C1045" t="s">
        <v>46</v>
      </c>
      <c r="D1045" s="1">
        <v>44000</v>
      </c>
      <c r="E1045" s="1">
        <v>44074</v>
      </c>
      <c r="F1045" s="1">
        <v>44095</v>
      </c>
      <c r="G1045" s="1">
        <v>44078</v>
      </c>
      <c r="H1045" s="13">
        <f>Orders[[#This Row],[DeliveryDate]]-Orders[[#This Row],[OrderDate]]</f>
        <v>4</v>
      </c>
      <c r="I1045" t="s">
        <v>3</v>
      </c>
      <c r="J1045" t="str">
        <f>_xlfn.XLOOKUP(Orders[[#This Row],[_SalesRepID]],'Sales team'!A:A,'Sales team'!B:B)</f>
        <v>Shawn Cook</v>
      </c>
      <c r="K1045">
        <v>7</v>
      </c>
      <c r="L1045">
        <v>30</v>
      </c>
      <c r="M1045">
        <v>80</v>
      </c>
      <c r="N1045" t="str">
        <f>_xlfn.XLOOKUP(Orders[[#This Row],[_ProductID]],Products!A:A,Products!C:C)</f>
        <v>Home décor</v>
      </c>
      <c r="O1045">
        <v>35</v>
      </c>
      <c r="P1045">
        <v>0.05</v>
      </c>
      <c r="Q1045" s="2">
        <v>3999.9</v>
      </c>
      <c r="R1045" s="2">
        <v>1879.953</v>
      </c>
      <c r="S1045" s="2">
        <v>15199.619999999999</v>
      </c>
      <c r="T1045" s="2">
        <v>7679.8079999999991</v>
      </c>
    </row>
    <row r="1046" spans="1:20" x14ac:dyDescent="0.25">
      <c r="A1046" t="s">
        <v>6952</v>
      </c>
      <c r="B1046" t="s">
        <v>1</v>
      </c>
      <c r="C1046" t="s">
        <v>15</v>
      </c>
      <c r="D1046" s="1">
        <v>44000</v>
      </c>
      <c r="E1046" s="1">
        <v>44074</v>
      </c>
      <c r="F1046" s="1">
        <v>44076</v>
      </c>
      <c r="G1046" s="1">
        <v>44088</v>
      </c>
      <c r="H1046" s="13">
        <f>Orders[[#This Row],[DeliveryDate]]-Orders[[#This Row],[OrderDate]]</f>
        <v>14</v>
      </c>
      <c r="I1046" t="s">
        <v>3</v>
      </c>
      <c r="J1046" t="str">
        <f>_xlfn.XLOOKUP(Orders[[#This Row],[_SalesRepID]],'Sales team'!A:A,'Sales team'!B:B)</f>
        <v>Adam Hernandez</v>
      </c>
      <c r="K1046">
        <v>1</v>
      </c>
      <c r="L1046">
        <v>5</v>
      </c>
      <c r="M1046">
        <v>11</v>
      </c>
      <c r="N1046" t="str">
        <f>_xlfn.XLOOKUP(Orders[[#This Row],[_ProductID]],Products!A:A,Products!C:C)</f>
        <v>Home décor</v>
      </c>
      <c r="O1046">
        <v>36</v>
      </c>
      <c r="P1046">
        <v>7.4999999999999997E-2</v>
      </c>
      <c r="Q1046" s="2">
        <v>1996.6000000000001</v>
      </c>
      <c r="R1046" s="2">
        <v>1677.144</v>
      </c>
      <c r="S1046" s="2">
        <v>1846.8550000000002</v>
      </c>
      <c r="T1046" s="2">
        <v>169.71100000000024</v>
      </c>
    </row>
    <row r="1047" spans="1:20" x14ac:dyDescent="0.25">
      <c r="A1047" t="s">
        <v>6953</v>
      </c>
      <c r="B1047" t="s">
        <v>1</v>
      </c>
      <c r="C1047" t="s">
        <v>13</v>
      </c>
      <c r="D1047" s="1">
        <v>44000</v>
      </c>
      <c r="E1047" s="1">
        <v>44074</v>
      </c>
      <c r="F1047" s="1">
        <v>44090</v>
      </c>
      <c r="G1047" s="1">
        <v>44082</v>
      </c>
      <c r="H1047" s="13">
        <f>Orders[[#This Row],[DeliveryDate]]-Orders[[#This Row],[OrderDate]]</f>
        <v>8</v>
      </c>
      <c r="I1047" t="s">
        <v>3</v>
      </c>
      <c r="J1047" t="str">
        <f>_xlfn.XLOOKUP(Orders[[#This Row],[_SalesRepID]],'Sales team'!A:A,'Sales team'!B:B)</f>
        <v>Jerry Green</v>
      </c>
      <c r="K1047">
        <v>3</v>
      </c>
      <c r="L1047">
        <v>7</v>
      </c>
      <c r="M1047">
        <v>276</v>
      </c>
      <c r="N1047" t="str">
        <f>_xlfn.XLOOKUP(Orders[[#This Row],[_ProductID]],Products!A:A,Products!C:C)</f>
        <v>Furniture</v>
      </c>
      <c r="O1047">
        <v>22</v>
      </c>
      <c r="P1047">
        <v>0.1</v>
      </c>
      <c r="Q1047" s="2">
        <v>1132.3</v>
      </c>
      <c r="R1047" s="2">
        <v>826.57899999999995</v>
      </c>
      <c r="S1047" s="2">
        <v>6114.4199999999992</v>
      </c>
      <c r="T1047" s="2">
        <v>1154.945999999999</v>
      </c>
    </row>
    <row r="1048" spans="1:20" x14ac:dyDescent="0.25">
      <c r="A1048" t="s">
        <v>6954</v>
      </c>
      <c r="B1048" t="s">
        <v>8</v>
      </c>
      <c r="C1048" t="s">
        <v>6</v>
      </c>
      <c r="D1048" s="1">
        <v>44000</v>
      </c>
      <c r="E1048" s="1">
        <v>44074</v>
      </c>
      <c r="F1048" s="1">
        <v>44095</v>
      </c>
      <c r="G1048" s="1">
        <v>44091</v>
      </c>
      <c r="H1048" s="13">
        <f>Orders[[#This Row],[DeliveryDate]]-Orders[[#This Row],[OrderDate]]</f>
        <v>17</v>
      </c>
      <c r="I1048" t="s">
        <v>3</v>
      </c>
      <c r="J1048" t="str">
        <f>_xlfn.XLOOKUP(Orders[[#This Row],[_SalesRepID]],'Sales team'!A:A,'Sales team'!B:B)</f>
        <v>Samuel Fowler</v>
      </c>
      <c r="K1048">
        <v>21</v>
      </c>
      <c r="L1048">
        <v>18</v>
      </c>
      <c r="M1048">
        <v>201</v>
      </c>
      <c r="N1048" t="str">
        <f>_xlfn.XLOOKUP(Orders[[#This Row],[_ProductID]],Products!A:A,Products!C:C)</f>
        <v>Home décor</v>
      </c>
      <c r="O1048">
        <v>31</v>
      </c>
      <c r="P1048">
        <v>0.05</v>
      </c>
      <c r="Q1048" s="2">
        <v>1963.1000000000001</v>
      </c>
      <c r="R1048" s="2">
        <v>1413.432</v>
      </c>
      <c r="S1048" s="2">
        <v>1864.9449999999999</v>
      </c>
      <c r="T1048" s="2">
        <v>451.51299999999992</v>
      </c>
    </row>
    <row r="1049" spans="1:20" x14ac:dyDescent="0.25">
      <c r="A1049" t="s">
        <v>6955</v>
      </c>
      <c r="B1049" t="s">
        <v>8</v>
      </c>
      <c r="C1049" t="s">
        <v>25</v>
      </c>
      <c r="D1049" s="1">
        <v>44000</v>
      </c>
      <c r="E1049" s="1">
        <v>44074</v>
      </c>
      <c r="F1049" s="1">
        <v>44080</v>
      </c>
      <c r="G1049" s="1">
        <v>44106</v>
      </c>
      <c r="H1049" s="13">
        <f>Orders[[#This Row],[DeliveryDate]]-Orders[[#This Row],[OrderDate]]</f>
        <v>32</v>
      </c>
      <c r="I1049" t="s">
        <v>3</v>
      </c>
      <c r="J1049" t="str">
        <f>_xlfn.XLOOKUP(Orders[[#This Row],[_SalesRepID]],'Sales team'!A:A,'Sales team'!B:B)</f>
        <v>Joe Price</v>
      </c>
      <c r="K1049">
        <v>22</v>
      </c>
      <c r="L1049">
        <v>44</v>
      </c>
      <c r="M1049">
        <v>356</v>
      </c>
      <c r="N1049" t="str">
        <f>_xlfn.XLOOKUP(Orders[[#This Row],[_ProductID]],Products!A:A,Products!C:C)</f>
        <v>Kitchen &amp; Dining</v>
      </c>
      <c r="O1049">
        <v>8</v>
      </c>
      <c r="P1049">
        <v>0.1</v>
      </c>
      <c r="Q1049" s="2">
        <v>1896.1000000000001</v>
      </c>
      <c r="R1049" s="2">
        <v>1611.6850000000002</v>
      </c>
      <c r="S1049" s="2">
        <v>6825.9600000000009</v>
      </c>
      <c r="T1049" s="2">
        <v>379.22000000000025</v>
      </c>
    </row>
    <row r="1050" spans="1:20" x14ac:dyDescent="0.25">
      <c r="A1050" t="s">
        <v>6956</v>
      </c>
      <c r="B1050" t="s">
        <v>1</v>
      </c>
      <c r="C1050" t="s">
        <v>46</v>
      </c>
      <c r="D1050" s="1">
        <v>44000</v>
      </c>
      <c r="E1050" s="1">
        <v>44074</v>
      </c>
      <c r="F1050" s="1">
        <v>44090</v>
      </c>
      <c r="G1050" s="1">
        <v>44084</v>
      </c>
      <c r="H1050" s="13">
        <f>Orders[[#This Row],[DeliveryDate]]-Orders[[#This Row],[OrderDate]]</f>
        <v>10</v>
      </c>
      <c r="I1050" t="s">
        <v>3</v>
      </c>
      <c r="J1050" t="str">
        <f>_xlfn.XLOOKUP(Orders[[#This Row],[_SalesRepID]],'Sales team'!A:A,'Sales team'!B:B)</f>
        <v>Joshua Ryan</v>
      </c>
      <c r="K1050">
        <v>9</v>
      </c>
      <c r="L1050">
        <v>11</v>
      </c>
      <c r="M1050">
        <v>76</v>
      </c>
      <c r="N1050" t="str">
        <f>_xlfn.XLOOKUP(Orders[[#This Row],[_ProductID]],Products!A:A,Products!C:C)</f>
        <v>Home décor</v>
      </c>
      <c r="O1050">
        <v>27</v>
      </c>
      <c r="P1050">
        <v>0.15</v>
      </c>
      <c r="Q1050" s="2">
        <v>804</v>
      </c>
      <c r="R1050" s="2">
        <v>538.68000000000006</v>
      </c>
      <c r="S1050" s="2">
        <v>2050.1999999999998</v>
      </c>
      <c r="T1050" s="2">
        <v>434.15999999999963</v>
      </c>
    </row>
    <row r="1051" spans="1:20" x14ac:dyDescent="0.25">
      <c r="A1051" t="s">
        <v>6957</v>
      </c>
      <c r="B1051" t="s">
        <v>5</v>
      </c>
      <c r="C1051" t="s">
        <v>46</v>
      </c>
      <c r="D1051" s="1">
        <v>43900</v>
      </c>
      <c r="E1051" s="1">
        <v>44074</v>
      </c>
      <c r="F1051" s="1">
        <v>44080</v>
      </c>
      <c r="G1051" s="1">
        <v>44091</v>
      </c>
      <c r="H1051" s="13">
        <f>Orders[[#This Row],[DeliveryDate]]-Orders[[#This Row],[OrderDate]]</f>
        <v>17</v>
      </c>
      <c r="I1051" t="s">
        <v>3</v>
      </c>
      <c r="J1051" t="str">
        <f>_xlfn.XLOOKUP(Orders[[#This Row],[_SalesRepID]],'Sales team'!A:A,'Sales team'!B:B)</f>
        <v>Nicholas Cunningham</v>
      </c>
      <c r="K1051">
        <v>19</v>
      </c>
      <c r="L1051">
        <v>11</v>
      </c>
      <c r="M1051">
        <v>63</v>
      </c>
      <c r="N1051" t="str">
        <f>_xlfn.XLOOKUP(Orders[[#This Row],[_ProductID]],Products!A:A,Products!C:C)</f>
        <v>Kitchen &amp; Dining</v>
      </c>
      <c r="O1051">
        <v>1</v>
      </c>
      <c r="P1051">
        <v>0.1</v>
      </c>
      <c r="Q1051" s="2">
        <v>174.20000000000002</v>
      </c>
      <c r="R1051" s="2">
        <v>128.90800000000002</v>
      </c>
      <c r="S1051" s="2">
        <v>156.78000000000003</v>
      </c>
      <c r="T1051" s="2">
        <v>27.872000000000014</v>
      </c>
    </row>
    <row r="1052" spans="1:20" x14ac:dyDescent="0.25">
      <c r="A1052" t="s">
        <v>6958</v>
      </c>
      <c r="B1052" t="s">
        <v>10</v>
      </c>
      <c r="C1052" t="s">
        <v>2</v>
      </c>
      <c r="D1052" s="1">
        <v>43900</v>
      </c>
      <c r="E1052" s="1">
        <v>44074</v>
      </c>
      <c r="F1052" s="1">
        <v>44091</v>
      </c>
      <c r="G1052" s="1">
        <v>44083</v>
      </c>
      <c r="H1052" s="13">
        <f>Orders[[#This Row],[DeliveryDate]]-Orders[[#This Row],[OrderDate]]</f>
        <v>9</v>
      </c>
      <c r="I1052" t="s">
        <v>3</v>
      </c>
      <c r="J1052" t="str">
        <f>_xlfn.XLOOKUP(Orders[[#This Row],[_SalesRepID]],'Sales team'!A:A,'Sales team'!B:B)</f>
        <v>Carlos Miller</v>
      </c>
      <c r="K1052">
        <v>28</v>
      </c>
      <c r="L1052">
        <v>4</v>
      </c>
      <c r="M1052">
        <v>251</v>
      </c>
      <c r="N1052" t="str">
        <f>_xlfn.XLOOKUP(Orders[[#This Row],[_ProductID]],Products!A:A,Products!C:C)</f>
        <v>Outdoor</v>
      </c>
      <c r="O1052">
        <v>18</v>
      </c>
      <c r="P1052">
        <v>0.05</v>
      </c>
      <c r="Q1052" s="2">
        <v>3926.2000000000003</v>
      </c>
      <c r="R1052" s="2">
        <v>1688.2660000000001</v>
      </c>
      <c r="S1052" s="2">
        <v>29839.119999999999</v>
      </c>
      <c r="T1052" s="2">
        <v>16332.991999999998</v>
      </c>
    </row>
    <row r="1053" spans="1:20" x14ac:dyDescent="0.25">
      <c r="A1053" t="s">
        <v>6959</v>
      </c>
      <c r="B1053" t="s">
        <v>1</v>
      </c>
      <c r="C1053" t="s">
        <v>2</v>
      </c>
      <c r="D1053" s="1">
        <v>44000</v>
      </c>
      <c r="E1053" s="1">
        <v>44074</v>
      </c>
      <c r="F1053" s="1">
        <v>44081</v>
      </c>
      <c r="G1053" s="1">
        <v>44091</v>
      </c>
      <c r="H1053" s="13">
        <f>Orders[[#This Row],[DeliveryDate]]-Orders[[#This Row],[OrderDate]]</f>
        <v>17</v>
      </c>
      <c r="I1053" t="s">
        <v>3</v>
      </c>
      <c r="J1053" t="str">
        <f>_xlfn.XLOOKUP(Orders[[#This Row],[_SalesRepID]],'Sales team'!A:A,'Sales team'!B:B)</f>
        <v>Joshua Little</v>
      </c>
      <c r="K1053">
        <v>11</v>
      </c>
      <c r="L1053">
        <v>1</v>
      </c>
      <c r="M1053">
        <v>229</v>
      </c>
      <c r="N1053" t="str">
        <f>_xlfn.XLOOKUP(Orders[[#This Row],[_ProductID]],Products!A:A,Products!C:C)</f>
        <v>Outdoor</v>
      </c>
      <c r="O1053">
        <v>9</v>
      </c>
      <c r="P1053">
        <v>0.1</v>
      </c>
      <c r="Q1053" s="2">
        <v>180.9</v>
      </c>
      <c r="R1053" s="2">
        <v>141.102</v>
      </c>
      <c r="S1053" s="2">
        <v>325.62</v>
      </c>
      <c r="T1053" s="2">
        <v>43.415999999999997</v>
      </c>
    </row>
    <row r="1054" spans="1:20" x14ac:dyDescent="0.25">
      <c r="A1054" t="s">
        <v>6960</v>
      </c>
      <c r="B1054" t="s">
        <v>8</v>
      </c>
      <c r="C1054" t="s">
        <v>6</v>
      </c>
      <c r="D1054" s="1">
        <v>43900</v>
      </c>
      <c r="E1054" s="1">
        <v>44074</v>
      </c>
      <c r="F1054" s="1">
        <v>44082</v>
      </c>
      <c r="G1054" s="1">
        <v>44099</v>
      </c>
      <c r="H1054" s="13">
        <f>Orders[[#This Row],[DeliveryDate]]-Orders[[#This Row],[OrderDate]]</f>
        <v>25</v>
      </c>
      <c r="I1054" t="s">
        <v>3</v>
      </c>
      <c r="J1054" t="str">
        <f>_xlfn.XLOOKUP(Orders[[#This Row],[_SalesRepID]],'Sales team'!A:A,'Sales team'!B:B)</f>
        <v>Douglas Tucker</v>
      </c>
      <c r="K1054">
        <v>23</v>
      </c>
      <c r="L1054">
        <v>8</v>
      </c>
      <c r="M1054">
        <v>114</v>
      </c>
      <c r="N1054" t="str">
        <f>_xlfn.XLOOKUP(Orders[[#This Row],[_ProductID]],Products!A:A,Products!C:C)</f>
        <v>Kitchen &amp; Dining</v>
      </c>
      <c r="O1054">
        <v>13</v>
      </c>
      <c r="P1054">
        <v>0.1</v>
      </c>
      <c r="Q1054" s="2">
        <v>254.6</v>
      </c>
      <c r="R1054" s="2">
        <v>152.76</v>
      </c>
      <c r="S1054" s="2">
        <v>229.14</v>
      </c>
      <c r="T1054" s="2">
        <v>76.38</v>
      </c>
    </row>
    <row r="1055" spans="1:20" x14ac:dyDescent="0.25">
      <c r="A1055" t="s">
        <v>6942</v>
      </c>
      <c r="B1055" t="s">
        <v>5</v>
      </c>
      <c r="C1055" t="s">
        <v>13</v>
      </c>
      <c r="D1055" s="1">
        <v>44000</v>
      </c>
      <c r="E1055" s="1">
        <v>44073</v>
      </c>
      <c r="F1055" s="1">
        <v>44084</v>
      </c>
      <c r="G1055" s="1">
        <v>44088</v>
      </c>
      <c r="H1055" s="13">
        <f>Orders[[#This Row],[DeliveryDate]]-Orders[[#This Row],[OrderDate]]</f>
        <v>15</v>
      </c>
      <c r="I1055" t="s">
        <v>3</v>
      </c>
      <c r="J1055" t="str">
        <f>_xlfn.XLOOKUP(Orders[[#This Row],[_SalesRepID]],'Sales team'!A:A,'Sales team'!B:B)</f>
        <v>Todd Roberts</v>
      </c>
      <c r="K1055">
        <v>13</v>
      </c>
      <c r="L1055">
        <v>4</v>
      </c>
      <c r="M1055">
        <v>328</v>
      </c>
      <c r="N1055" t="str">
        <f>_xlfn.XLOOKUP(Orders[[#This Row],[_ProductID]],Products!A:A,Products!C:C)</f>
        <v>Home décor</v>
      </c>
      <c r="O1055">
        <v>17</v>
      </c>
      <c r="P1055">
        <v>0.3</v>
      </c>
      <c r="Q1055" s="2">
        <v>1078.7</v>
      </c>
      <c r="R1055" s="2">
        <v>431.48</v>
      </c>
      <c r="S1055" s="2">
        <v>2265.27</v>
      </c>
      <c r="T1055" s="2">
        <v>970.82999999999993</v>
      </c>
    </row>
    <row r="1056" spans="1:20" x14ac:dyDescent="0.25">
      <c r="A1056" t="s">
        <v>6943</v>
      </c>
      <c r="B1056" t="s">
        <v>5</v>
      </c>
      <c r="C1056" t="s">
        <v>6</v>
      </c>
      <c r="D1056" s="1">
        <v>43900</v>
      </c>
      <c r="E1056" s="1">
        <v>44073</v>
      </c>
      <c r="F1056" s="1">
        <v>44101</v>
      </c>
      <c r="G1056" s="1">
        <v>44077</v>
      </c>
      <c r="H1056" s="13">
        <f>Orders[[#This Row],[DeliveryDate]]-Orders[[#This Row],[OrderDate]]</f>
        <v>4</v>
      </c>
      <c r="I1056" t="s">
        <v>3</v>
      </c>
      <c r="J1056" t="str">
        <f>_xlfn.XLOOKUP(Orders[[#This Row],[_SalesRepID]],'Sales team'!A:A,'Sales team'!B:B)</f>
        <v>Anthony Torres</v>
      </c>
      <c r="K1056">
        <v>20</v>
      </c>
      <c r="L1056">
        <v>38</v>
      </c>
      <c r="M1056">
        <v>88</v>
      </c>
      <c r="N1056" t="str">
        <f>_xlfn.XLOOKUP(Orders[[#This Row],[_ProductID]],Products!A:A,Products!C:C)</f>
        <v>Home décor</v>
      </c>
      <c r="O1056">
        <v>46</v>
      </c>
      <c r="P1056">
        <v>7.4999999999999997E-2</v>
      </c>
      <c r="Q1056" s="2">
        <v>1045.2</v>
      </c>
      <c r="R1056" s="2">
        <v>606.21600000000001</v>
      </c>
      <c r="S1056" s="2">
        <v>4834.05</v>
      </c>
      <c r="T1056" s="2">
        <v>1802.9700000000003</v>
      </c>
    </row>
    <row r="1057" spans="1:20" x14ac:dyDescent="0.25">
      <c r="A1057" t="s">
        <v>6944</v>
      </c>
      <c r="B1057" t="s">
        <v>5</v>
      </c>
      <c r="C1057" t="s">
        <v>13</v>
      </c>
      <c r="D1057" s="1">
        <v>43900</v>
      </c>
      <c r="E1057" s="1">
        <v>44073</v>
      </c>
      <c r="F1057" s="1">
        <v>44083</v>
      </c>
      <c r="G1057" s="1">
        <v>44076</v>
      </c>
      <c r="H1057" s="13">
        <f>Orders[[#This Row],[DeliveryDate]]-Orders[[#This Row],[OrderDate]]</f>
        <v>3</v>
      </c>
      <c r="I1057" t="s">
        <v>3</v>
      </c>
      <c r="J1057" t="str">
        <f>_xlfn.XLOOKUP(Orders[[#This Row],[_SalesRepID]],'Sales team'!A:A,'Sales team'!B:B)</f>
        <v>Todd Roberts</v>
      </c>
      <c r="K1057">
        <v>13</v>
      </c>
      <c r="L1057">
        <v>35</v>
      </c>
      <c r="M1057">
        <v>271</v>
      </c>
      <c r="N1057" t="str">
        <f>_xlfn.XLOOKUP(Orders[[#This Row],[_ProductID]],Products!A:A,Products!C:C)</f>
        <v>Home décor</v>
      </c>
      <c r="O1057">
        <v>30</v>
      </c>
      <c r="P1057">
        <v>0.05</v>
      </c>
      <c r="Q1057" s="2">
        <v>2646.5</v>
      </c>
      <c r="R1057" s="2">
        <v>1931.9449999999999</v>
      </c>
      <c r="S1057" s="2">
        <v>17599.224999999999</v>
      </c>
      <c r="T1057" s="2">
        <v>4075.6099999999988</v>
      </c>
    </row>
    <row r="1058" spans="1:20" x14ac:dyDescent="0.25">
      <c r="A1058" t="s">
        <v>6945</v>
      </c>
      <c r="B1058" t="s">
        <v>5</v>
      </c>
      <c r="C1058" t="s">
        <v>13</v>
      </c>
      <c r="D1058" s="1">
        <v>44000</v>
      </c>
      <c r="E1058" s="1">
        <v>44073</v>
      </c>
      <c r="F1058" s="1">
        <v>44090</v>
      </c>
      <c r="G1058" s="1">
        <v>44078</v>
      </c>
      <c r="H1058" s="13">
        <f>Orders[[#This Row],[DeliveryDate]]-Orders[[#This Row],[OrderDate]]</f>
        <v>5</v>
      </c>
      <c r="I1058" t="s">
        <v>3</v>
      </c>
      <c r="J1058" t="str">
        <f>_xlfn.XLOOKUP(Orders[[#This Row],[_SalesRepID]],'Sales team'!A:A,'Sales team'!B:B)</f>
        <v>Nicholas Cunningham</v>
      </c>
      <c r="K1058">
        <v>19</v>
      </c>
      <c r="L1058">
        <v>27</v>
      </c>
      <c r="M1058">
        <v>300</v>
      </c>
      <c r="N1058" t="str">
        <f>_xlfn.XLOOKUP(Orders[[#This Row],[_ProductID]],Products!A:A,Products!C:C)</f>
        <v>Electronics</v>
      </c>
      <c r="O1058">
        <v>28</v>
      </c>
      <c r="P1058">
        <v>0.2</v>
      </c>
      <c r="Q1058" s="2">
        <v>2666.6</v>
      </c>
      <c r="R1058" s="2">
        <v>1786.6220000000001</v>
      </c>
      <c r="S1058" s="2">
        <v>2133.2800000000002</v>
      </c>
      <c r="T1058" s="2">
        <v>346.65800000000013</v>
      </c>
    </row>
    <row r="1059" spans="1:20" x14ac:dyDescent="0.25">
      <c r="A1059" t="s">
        <v>6946</v>
      </c>
      <c r="B1059" t="s">
        <v>8</v>
      </c>
      <c r="C1059" t="s">
        <v>6</v>
      </c>
      <c r="D1059" s="1">
        <v>44000</v>
      </c>
      <c r="E1059" s="1">
        <v>44073</v>
      </c>
      <c r="F1059" s="1">
        <v>44083</v>
      </c>
      <c r="G1059" s="1">
        <v>44082</v>
      </c>
      <c r="H1059" s="13">
        <f>Orders[[#This Row],[DeliveryDate]]-Orders[[#This Row],[OrderDate]]</f>
        <v>9</v>
      </c>
      <c r="I1059" t="s">
        <v>3</v>
      </c>
      <c r="J1059" t="str">
        <f>_xlfn.XLOOKUP(Orders[[#This Row],[_SalesRepID]],'Sales team'!A:A,'Sales team'!B:B)</f>
        <v>Samuel Fowler</v>
      </c>
      <c r="K1059">
        <v>21</v>
      </c>
      <c r="L1059">
        <v>1</v>
      </c>
      <c r="M1059">
        <v>106</v>
      </c>
      <c r="N1059" t="str">
        <f>_xlfn.XLOOKUP(Orders[[#This Row],[_ProductID]],Products!A:A,Products!C:C)</f>
        <v>Electronics</v>
      </c>
      <c r="O1059">
        <v>25</v>
      </c>
      <c r="P1059">
        <v>0.3</v>
      </c>
      <c r="Q1059" s="2">
        <v>1889.4</v>
      </c>
      <c r="R1059" s="2">
        <v>831.33600000000001</v>
      </c>
      <c r="S1059" s="2">
        <v>1322.58</v>
      </c>
      <c r="T1059" s="2">
        <v>491.24399999999991</v>
      </c>
    </row>
    <row r="1060" spans="1:20" x14ac:dyDescent="0.25">
      <c r="A1060" t="s">
        <v>6947</v>
      </c>
      <c r="B1060" t="s">
        <v>1</v>
      </c>
      <c r="C1060" t="s">
        <v>6</v>
      </c>
      <c r="D1060" s="1">
        <v>44000</v>
      </c>
      <c r="E1060" s="1">
        <v>44073</v>
      </c>
      <c r="F1060" s="1">
        <v>44087</v>
      </c>
      <c r="G1060" s="1">
        <v>44083</v>
      </c>
      <c r="H1060" s="13">
        <f>Orders[[#This Row],[DeliveryDate]]-Orders[[#This Row],[OrderDate]]</f>
        <v>10</v>
      </c>
      <c r="I1060" t="s">
        <v>3</v>
      </c>
      <c r="J1060" t="str">
        <f>_xlfn.XLOOKUP(Orders[[#This Row],[_SalesRepID]],'Sales team'!A:A,'Sales team'!B:B)</f>
        <v>Adam Hernandez</v>
      </c>
      <c r="K1060">
        <v>1</v>
      </c>
      <c r="L1060">
        <v>41</v>
      </c>
      <c r="M1060">
        <v>158</v>
      </c>
      <c r="N1060" t="str">
        <f>_xlfn.XLOOKUP(Orders[[#This Row],[_ProductID]],Products!A:A,Products!C:C)</f>
        <v>Kitchen &amp; Dining</v>
      </c>
      <c r="O1060">
        <v>13</v>
      </c>
      <c r="P1060">
        <v>0.1</v>
      </c>
      <c r="Q1060" s="2">
        <v>2492.4</v>
      </c>
      <c r="R1060" s="2">
        <v>1296.048</v>
      </c>
      <c r="S1060" s="2">
        <v>6729.4800000000005</v>
      </c>
      <c r="T1060" s="2">
        <v>2841.3360000000002</v>
      </c>
    </row>
    <row r="1061" spans="1:20" x14ac:dyDescent="0.25">
      <c r="A1061" t="s">
        <v>6948</v>
      </c>
      <c r="B1061" t="s">
        <v>5</v>
      </c>
      <c r="C1061" t="s">
        <v>6</v>
      </c>
      <c r="D1061" s="1">
        <v>44000</v>
      </c>
      <c r="E1061" s="1">
        <v>44073</v>
      </c>
      <c r="F1061" s="1">
        <v>44084</v>
      </c>
      <c r="G1061" s="1">
        <v>44089</v>
      </c>
      <c r="H1061" s="13">
        <f>Orders[[#This Row],[DeliveryDate]]-Orders[[#This Row],[OrderDate]]</f>
        <v>16</v>
      </c>
      <c r="I1061" t="s">
        <v>3</v>
      </c>
      <c r="J1061" t="str">
        <f>_xlfn.XLOOKUP(Orders[[#This Row],[_SalesRepID]],'Sales team'!A:A,'Sales team'!B:B)</f>
        <v>Roger Alexander</v>
      </c>
      <c r="K1061">
        <v>15</v>
      </c>
      <c r="L1061">
        <v>5</v>
      </c>
      <c r="M1061">
        <v>102</v>
      </c>
      <c r="N1061" t="str">
        <f>_xlfn.XLOOKUP(Orders[[#This Row],[_ProductID]],Products!A:A,Products!C:C)</f>
        <v>Home décor</v>
      </c>
      <c r="O1061">
        <v>31</v>
      </c>
      <c r="P1061">
        <v>0.05</v>
      </c>
      <c r="Q1061" s="2">
        <v>1179.2</v>
      </c>
      <c r="R1061" s="2">
        <v>896.19200000000001</v>
      </c>
      <c r="S1061" s="2">
        <v>8961.92</v>
      </c>
      <c r="T1061" s="2">
        <v>1792.384</v>
      </c>
    </row>
    <row r="1062" spans="1:20" x14ac:dyDescent="0.25">
      <c r="A1062" t="s">
        <v>6931</v>
      </c>
      <c r="B1062" t="s">
        <v>5</v>
      </c>
      <c r="C1062" t="s">
        <v>6</v>
      </c>
      <c r="D1062" s="1">
        <v>44000</v>
      </c>
      <c r="E1062" s="1">
        <v>44072</v>
      </c>
      <c r="F1062" s="1">
        <v>44098</v>
      </c>
      <c r="G1062" s="1">
        <v>44078</v>
      </c>
      <c r="H1062" s="13">
        <f>Orders[[#This Row],[DeliveryDate]]-Orders[[#This Row],[OrderDate]]</f>
        <v>6</v>
      </c>
      <c r="I1062" t="s">
        <v>3</v>
      </c>
      <c r="J1062" t="str">
        <f>_xlfn.XLOOKUP(Orders[[#This Row],[_SalesRepID]],'Sales team'!A:A,'Sales team'!B:B)</f>
        <v>Frank Brown</v>
      </c>
      <c r="K1062">
        <v>17</v>
      </c>
      <c r="L1062">
        <v>46</v>
      </c>
      <c r="M1062">
        <v>143</v>
      </c>
      <c r="N1062" t="str">
        <f>_xlfn.XLOOKUP(Orders[[#This Row],[_ProductID]],Products!A:A,Products!C:C)</f>
        <v>Home décor</v>
      </c>
      <c r="O1062">
        <v>41</v>
      </c>
      <c r="P1062">
        <v>0.05</v>
      </c>
      <c r="Q1062" s="2">
        <v>214.4</v>
      </c>
      <c r="R1062" s="2">
        <v>141.50400000000002</v>
      </c>
      <c r="S1062" s="2">
        <v>814.72</v>
      </c>
      <c r="T1062" s="2">
        <v>248.70399999999995</v>
      </c>
    </row>
    <row r="1063" spans="1:20" x14ac:dyDescent="0.25">
      <c r="A1063" t="s">
        <v>6932</v>
      </c>
      <c r="B1063" t="s">
        <v>5</v>
      </c>
      <c r="C1063" t="s">
        <v>13</v>
      </c>
      <c r="D1063" s="1">
        <v>43900</v>
      </c>
      <c r="E1063" s="1">
        <v>44072</v>
      </c>
      <c r="F1063" s="1">
        <v>44076</v>
      </c>
      <c r="G1063" s="1">
        <v>44088</v>
      </c>
      <c r="H1063" s="13">
        <f>Orders[[#This Row],[DeliveryDate]]-Orders[[#This Row],[OrderDate]]</f>
        <v>16</v>
      </c>
      <c r="I1063" t="s">
        <v>3</v>
      </c>
      <c r="J1063" t="str">
        <f>_xlfn.XLOOKUP(Orders[[#This Row],[_SalesRepID]],'Sales team'!A:A,'Sales team'!B:B)</f>
        <v>Anthony Berry</v>
      </c>
      <c r="K1063">
        <v>16</v>
      </c>
      <c r="L1063">
        <v>9</v>
      </c>
      <c r="M1063">
        <v>311</v>
      </c>
      <c r="N1063" t="str">
        <f>_xlfn.XLOOKUP(Orders[[#This Row],[_ProductID]],Products!A:A,Products!C:C)</f>
        <v>Home décor</v>
      </c>
      <c r="O1063">
        <v>40</v>
      </c>
      <c r="P1063">
        <v>0.05</v>
      </c>
      <c r="Q1063" s="2">
        <v>2432.1</v>
      </c>
      <c r="R1063" s="2">
        <v>1556.5439999999999</v>
      </c>
      <c r="S1063" s="2">
        <v>4620.99</v>
      </c>
      <c r="T1063" s="2">
        <v>1507.902</v>
      </c>
    </row>
    <row r="1064" spans="1:20" x14ac:dyDescent="0.25">
      <c r="A1064" t="s">
        <v>6933</v>
      </c>
      <c r="B1064" t="s">
        <v>5</v>
      </c>
      <c r="C1064" t="s">
        <v>15</v>
      </c>
      <c r="D1064" s="1">
        <v>43900</v>
      </c>
      <c r="E1064" s="1">
        <v>44072</v>
      </c>
      <c r="F1064" s="1">
        <v>44092</v>
      </c>
      <c r="G1064" s="1">
        <v>44088</v>
      </c>
      <c r="H1064" s="13">
        <f>Orders[[#This Row],[DeliveryDate]]-Orders[[#This Row],[OrderDate]]</f>
        <v>16</v>
      </c>
      <c r="I1064" t="s">
        <v>3</v>
      </c>
      <c r="J1064" t="str">
        <f>_xlfn.XLOOKUP(Orders[[#This Row],[_SalesRepID]],'Sales team'!A:A,'Sales team'!B:B)</f>
        <v>Paul Holmes</v>
      </c>
      <c r="K1064">
        <v>14</v>
      </c>
      <c r="L1064">
        <v>34</v>
      </c>
      <c r="M1064">
        <v>22</v>
      </c>
      <c r="N1064" t="str">
        <f>_xlfn.XLOOKUP(Orders[[#This Row],[_ProductID]],Products!A:A,Products!C:C)</f>
        <v>Home décor</v>
      </c>
      <c r="O1064">
        <v>27</v>
      </c>
      <c r="P1064">
        <v>0.05</v>
      </c>
      <c r="Q1064" s="2">
        <v>1118.9000000000001</v>
      </c>
      <c r="R1064" s="2">
        <v>626.58400000000006</v>
      </c>
      <c r="S1064" s="2">
        <v>4251.82</v>
      </c>
      <c r="T1064" s="2">
        <v>1745.4839999999995</v>
      </c>
    </row>
    <row r="1065" spans="1:20" x14ac:dyDescent="0.25">
      <c r="A1065" t="s">
        <v>6934</v>
      </c>
      <c r="B1065" t="s">
        <v>1</v>
      </c>
      <c r="C1065" t="s">
        <v>15</v>
      </c>
      <c r="D1065" s="1">
        <v>44000</v>
      </c>
      <c r="E1065" s="1">
        <v>44072</v>
      </c>
      <c r="F1065" s="1">
        <v>44075</v>
      </c>
      <c r="G1065" s="1">
        <v>44097</v>
      </c>
      <c r="H1065" s="13">
        <f>Orders[[#This Row],[DeliveryDate]]-Orders[[#This Row],[OrderDate]]</f>
        <v>25</v>
      </c>
      <c r="I1065" t="s">
        <v>3</v>
      </c>
      <c r="J1065" t="str">
        <f>_xlfn.XLOOKUP(Orders[[#This Row],[_SalesRepID]],'Sales team'!A:A,'Sales team'!B:B)</f>
        <v>George Lewis</v>
      </c>
      <c r="K1065">
        <v>8</v>
      </c>
      <c r="L1065">
        <v>13</v>
      </c>
      <c r="M1065">
        <v>41</v>
      </c>
      <c r="N1065" t="str">
        <f>_xlfn.XLOOKUP(Orders[[#This Row],[_ProductID]],Products!A:A,Products!C:C)</f>
        <v>Kitchen &amp; Dining</v>
      </c>
      <c r="O1065">
        <v>4</v>
      </c>
      <c r="P1065">
        <v>0.15</v>
      </c>
      <c r="Q1065" s="2">
        <v>891.1</v>
      </c>
      <c r="R1065" s="2">
        <v>561.39300000000003</v>
      </c>
      <c r="S1065" s="2">
        <v>2272.3050000000003</v>
      </c>
      <c r="T1065" s="2">
        <v>588.1260000000002</v>
      </c>
    </row>
    <row r="1066" spans="1:20" x14ac:dyDescent="0.25">
      <c r="A1066" t="s">
        <v>6935</v>
      </c>
      <c r="B1066" t="s">
        <v>5</v>
      </c>
      <c r="C1066" t="s">
        <v>2</v>
      </c>
      <c r="D1066" s="1">
        <v>44000</v>
      </c>
      <c r="E1066" s="1">
        <v>44072</v>
      </c>
      <c r="F1066" s="1">
        <v>44084</v>
      </c>
      <c r="G1066" s="1">
        <v>44090</v>
      </c>
      <c r="H1066" s="13">
        <f>Orders[[#This Row],[DeliveryDate]]-Orders[[#This Row],[OrderDate]]</f>
        <v>18</v>
      </c>
      <c r="I1066" t="s">
        <v>3</v>
      </c>
      <c r="J1066" t="str">
        <f>_xlfn.XLOOKUP(Orders[[#This Row],[_SalesRepID]],'Sales team'!A:A,'Sales team'!B:B)</f>
        <v>Nicholas Cunningham</v>
      </c>
      <c r="K1066">
        <v>19</v>
      </c>
      <c r="L1066">
        <v>18</v>
      </c>
      <c r="M1066">
        <v>210</v>
      </c>
      <c r="N1066" t="str">
        <f>_xlfn.XLOOKUP(Orders[[#This Row],[_ProductID]],Products!A:A,Products!C:C)</f>
        <v>Furniture</v>
      </c>
      <c r="O1066">
        <v>22</v>
      </c>
      <c r="P1066">
        <v>0.1</v>
      </c>
      <c r="Q1066" s="2">
        <v>2485.7000000000003</v>
      </c>
      <c r="R1066" s="2">
        <v>1043.9940000000001</v>
      </c>
      <c r="S1066" s="2">
        <v>2237.13</v>
      </c>
      <c r="T1066" s="2">
        <v>1193.136</v>
      </c>
    </row>
    <row r="1067" spans="1:20" x14ac:dyDescent="0.25">
      <c r="A1067" t="s">
        <v>6936</v>
      </c>
      <c r="B1067" t="s">
        <v>1</v>
      </c>
      <c r="C1067" t="s">
        <v>6</v>
      </c>
      <c r="D1067" s="1">
        <v>43900</v>
      </c>
      <c r="E1067" s="1">
        <v>44072</v>
      </c>
      <c r="F1067" s="1">
        <v>44092</v>
      </c>
      <c r="G1067" s="1">
        <v>44083</v>
      </c>
      <c r="H1067" s="13">
        <f>Orders[[#This Row],[DeliveryDate]]-Orders[[#This Row],[OrderDate]]</f>
        <v>11</v>
      </c>
      <c r="I1067" t="s">
        <v>3</v>
      </c>
      <c r="J1067" t="str">
        <f>_xlfn.XLOOKUP(Orders[[#This Row],[_SalesRepID]],'Sales team'!A:A,'Sales team'!B:B)</f>
        <v>Adam Hernandez</v>
      </c>
      <c r="K1067">
        <v>1</v>
      </c>
      <c r="L1067">
        <v>44</v>
      </c>
      <c r="M1067">
        <v>102</v>
      </c>
      <c r="N1067" t="str">
        <f>_xlfn.XLOOKUP(Orders[[#This Row],[_ProductID]],Products!A:A,Products!C:C)</f>
        <v>Home décor</v>
      </c>
      <c r="O1067">
        <v>33</v>
      </c>
      <c r="P1067">
        <v>0.05</v>
      </c>
      <c r="Q1067" s="2">
        <v>1018.4</v>
      </c>
      <c r="R1067" s="2">
        <v>692.51200000000006</v>
      </c>
      <c r="S1067" s="2">
        <v>6772.36</v>
      </c>
      <c r="T1067" s="2">
        <v>1924.7759999999989</v>
      </c>
    </row>
    <row r="1068" spans="1:20" x14ac:dyDescent="0.25">
      <c r="A1068" t="s">
        <v>6937</v>
      </c>
      <c r="B1068" t="s">
        <v>1</v>
      </c>
      <c r="C1068" t="s">
        <v>15</v>
      </c>
      <c r="D1068" s="1">
        <v>43900</v>
      </c>
      <c r="E1068" s="1">
        <v>44072</v>
      </c>
      <c r="F1068" s="1">
        <v>44083</v>
      </c>
      <c r="G1068" s="1">
        <v>44082</v>
      </c>
      <c r="H1068" s="13">
        <f>Orders[[#This Row],[DeliveryDate]]-Orders[[#This Row],[OrderDate]]</f>
        <v>10</v>
      </c>
      <c r="I1068" t="s">
        <v>3</v>
      </c>
      <c r="J1068" t="str">
        <f>_xlfn.XLOOKUP(Orders[[#This Row],[_SalesRepID]],'Sales team'!A:A,'Sales team'!B:B)</f>
        <v>Stephen Payne</v>
      </c>
      <c r="K1068">
        <v>5</v>
      </c>
      <c r="L1068">
        <v>27</v>
      </c>
      <c r="M1068">
        <v>33</v>
      </c>
      <c r="N1068" t="str">
        <f>_xlfn.XLOOKUP(Orders[[#This Row],[_ProductID]],Products!A:A,Products!C:C)</f>
        <v>Home décor</v>
      </c>
      <c r="O1068">
        <v>14</v>
      </c>
      <c r="P1068">
        <v>0.05</v>
      </c>
      <c r="Q1068" s="2">
        <v>2465.6</v>
      </c>
      <c r="R1068" s="2">
        <v>1799.8879999999999</v>
      </c>
      <c r="S1068" s="2">
        <v>18738.559999999998</v>
      </c>
      <c r="T1068" s="2">
        <v>4339.4559999999983</v>
      </c>
    </row>
    <row r="1069" spans="1:20" x14ac:dyDescent="0.25">
      <c r="A1069" t="s">
        <v>6938</v>
      </c>
      <c r="B1069" t="s">
        <v>1</v>
      </c>
      <c r="C1069" t="s">
        <v>6</v>
      </c>
      <c r="D1069" s="1">
        <v>44000</v>
      </c>
      <c r="E1069" s="1">
        <v>44072</v>
      </c>
      <c r="F1069" s="1">
        <v>44085</v>
      </c>
      <c r="G1069" s="1">
        <v>44075</v>
      </c>
      <c r="H1069" s="13">
        <f>Orders[[#This Row],[DeliveryDate]]-Orders[[#This Row],[OrderDate]]</f>
        <v>3</v>
      </c>
      <c r="I1069" t="s">
        <v>3</v>
      </c>
      <c r="J1069" t="str">
        <f>_xlfn.XLOOKUP(Orders[[#This Row],[_SalesRepID]],'Sales team'!A:A,'Sales team'!B:B)</f>
        <v>Joshua Bennett</v>
      </c>
      <c r="K1069">
        <v>6</v>
      </c>
      <c r="L1069">
        <v>44</v>
      </c>
      <c r="M1069">
        <v>112</v>
      </c>
      <c r="N1069" t="str">
        <f>_xlfn.XLOOKUP(Orders[[#This Row],[_ProductID]],Products!A:A,Products!C:C)</f>
        <v>Home décor</v>
      </c>
      <c r="O1069">
        <v>14</v>
      </c>
      <c r="P1069">
        <v>0.2</v>
      </c>
      <c r="Q1069" s="2">
        <v>3993.2000000000003</v>
      </c>
      <c r="R1069" s="2">
        <v>3034.8320000000003</v>
      </c>
      <c r="S1069" s="2">
        <v>9583.68</v>
      </c>
      <c r="T1069" s="2">
        <v>479.18399999999929</v>
      </c>
    </row>
    <row r="1070" spans="1:20" x14ac:dyDescent="0.25">
      <c r="A1070" t="s">
        <v>6939</v>
      </c>
      <c r="B1070" t="s">
        <v>1</v>
      </c>
      <c r="C1070" t="s">
        <v>6</v>
      </c>
      <c r="D1070" s="1">
        <v>44000</v>
      </c>
      <c r="E1070" s="1">
        <v>44072</v>
      </c>
      <c r="F1070" s="1">
        <v>44095</v>
      </c>
      <c r="G1070" s="1">
        <v>44088</v>
      </c>
      <c r="H1070" s="13">
        <f>Orders[[#This Row],[DeliveryDate]]-Orders[[#This Row],[OrderDate]]</f>
        <v>16</v>
      </c>
      <c r="I1070" t="s">
        <v>3</v>
      </c>
      <c r="J1070" t="str">
        <f>_xlfn.XLOOKUP(Orders[[#This Row],[_SalesRepID]],'Sales team'!A:A,'Sales team'!B:B)</f>
        <v>Chris Armstrong</v>
      </c>
      <c r="K1070">
        <v>4</v>
      </c>
      <c r="L1070">
        <v>7</v>
      </c>
      <c r="M1070">
        <v>146</v>
      </c>
      <c r="N1070" t="str">
        <f>_xlfn.XLOOKUP(Orders[[#This Row],[_ProductID]],Products!A:A,Products!C:C)</f>
        <v>Home décor</v>
      </c>
      <c r="O1070">
        <v>43</v>
      </c>
      <c r="P1070">
        <v>0.05</v>
      </c>
      <c r="Q1070" s="2">
        <v>3685</v>
      </c>
      <c r="R1070" s="2">
        <v>2247.85</v>
      </c>
      <c r="S1070" s="2">
        <v>3500.75</v>
      </c>
      <c r="T1070" s="2">
        <v>1252.9000000000001</v>
      </c>
    </row>
    <row r="1071" spans="1:20" x14ac:dyDescent="0.25">
      <c r="A1071" t="s">
        <v>6940</v>
      </c>
      <c r="B1071" t="s">
        <v>8</v>
      </c>
      <c r="C1071" t="s">
        <v>13</v>
      </c>
      <c r="D1071" s="1">
        <v>43900</v>
      </c>
      <c r="E1071" s="1">
        <v>44072</v>
      </c>
      <c r="F1071" s="1">
        <v>44094</v>
      </c>
      <c r="G1071" s="1">
        <v>44083</v>
      </c>
      <c r="H1071" s="13">
        <f>Orders[[#This Row],[DeliveryDate]]-Orders[[#This Row],[OrderDate]]</f>
        <v>11</v>
      </c>
      <c r="I1071" t="s">
        <v>3</v>
      </c>
      <c r="J1071" t="str">
        <f>_xlfn.XLOOKUP(Orders[[#This Row],[_SalesRepID]],'Sales team'!A:A,'Sales team'!B:B)</f>
        <v>Roy Rice</v>
      </c>
      <c r="K1071">
        <v>24</v>
      </c>
      <c r="L1071">
        <v>48</v>
      </c>
      <c r="M1071">
        <v>309</v>
      </c>
      <c r="N1071" t="str">
        <f>_xlfn.XLOOKUP(Orders[[#This Row],[_ProductID]],Products!A:A,Products!C:C)</f>
        <v>Outdoor</v>
      </c>
      <c r="O1071">
        <v>18</v>
      </c>
      <c r="P1071">
        <v>0.3</v>
      </c>
      <c r="Q1071" s="2">
        <v>2284.7000000000003</v>
      </c>
      <c r="R1071" s="2">
        <v>1919.1480000000001</v>
      </c>
      <c r="S1071" s="2">
        <v>9595.74</v>
      </c>
      <c r="T1071" s="2">
        <v>-1919.148000000001</v>
      </c>
    </row>
    <row r="1072" spans="1:20" x14ac:dyDescent="0.25">
      <c r="A1072" t="s">
        <v>6941</v>
      </c>
      <c r="B1072" t="s">
        <v>1</v>
      </c>
      <c r="C1072" t="s">
        <v>6</v>
      </c>
      <c r="D1072" s="1">
        <v>44000</v>
      </c>
      <c r="E1072" s="1">
        <v>44072</v>
      </c>
      <c r="F1072" s="1">
        <v>44093</v>
      </c>
      <c r="G1072" s="1">
        <v>44078</v>
      </c>
      <c r="H1072" s="13">
        <f>Orders[[#This Row],[DeliveryDate]]-Orders[[#This Row],[OrderDate]]</f>
        <v>6</v>
      </c>
      <c r="I1072" t="s">
        <v>3</v>
      </c>
      <c r="J1072" t="str">
        <f>_xlfn.XLOOKUP(Orders[[#This Row],[_SalesRepID]],'Sales team'!A:A,'Sales team'!B:B)</f>
        <v>Joshua Ryan</v>
      </c>
      <c r="K1072">
        <v>9</v>
      </c>
      <c r="L1072">
        <v>13</v>
      </c>
      <c r="M1072">
        <v>191</v>
      </c>
      <c r="N1072" t="str">
        <f>_xlfn.XLOOKUP(Orders[[#This Row],[_ProductID]],Products!A:A,Products!C:C)</f>
        <v>Home décor</v>
      </c>
      <c r="O1072">
        <v>23</v>
      </c>
      <c r="P1072">
        <v>7.4999999999999997E-2</v>
      </c>
      <c r="Q1072" s="2">
        <v>3323.2000000000003</v>
      </c>
      <c r="R1072" s="2">
        <v>1927.4560000000001</v>
      </c>
      <c r="S1072" s="2">
        <v>18443.760000000002</v>
      </c>
      <c r="T1072" s="2">
        <v>6879.0240000000013</v>
      </c>
    </row>
    <row r="1073" spans="1:20" x14ac:dyDescent="0.25">
      <c r="A1073" t="s">
        <v>6928</v>
      </c>
      <c r="B1073" t="s">
        <v>8</v>
      </c>
      <c r="C1073" t="s">
        <v>2</v>
      </c>
      <c r="D1073" s="1">
        <v>44000</v>
      </c>
      <c r="E1073" s="1">
        <v>44071</v>
      </c>
      <c r="F1073" s="1">
        <v>44094</v>
      </c>
      <c r="G1073" s="1">
        <v>44085</v>
      </c>
      <c r="H1073" s="13">
        <f>Orders[[#This Row],[DeliveryDate]]-Orders[[#This Row],[OrderDate]]</f>
        <v>14</v>
      </c>
      <c r="I1073" t="s">
        <v>3</v>
      </c>
      <c r="J1073" t="str">
        <f>_xlfn.XLOOKUP(Orders[[#This Row],[_SalesRepID]],'Sales team'!A:A,'Sales team'!B:B)</f>
        <v>Samuel Fowler</v>
      </c>
      <c r="K1073">
        <v>21</v>
      </c>
      <c r="L1073">
        <v>12</v>
      </c>
      <c r="M1073">
        <v>211</v>
      </c>
      <c r="N1073" t="str">
        <f>_xlfn.XLOOKUP(Orders[[#This Row],[_ProductID]],Products!A:A,Products!C:C)</f>
        <v>Furniture</v>
      </c>
      <c r="O1073">
        <v>38</v>
      </c>
      <c r="P1073">
        <v>0.3</v>
      </c>
      <c r="Q1073" s="2">
        <v>180.9</v>
      </c>
      <c r="R1073" s="2">
        <v>74.168999999999997</v>
      </c>
      <c r="S1073" s="2">
        <v>759.78</v>
      </c>
      <c r="T1073" s="2">
        <v>314.76599999999996</v>
      </c>
    </row>
    <row r="1074" spans="1:20" x14ac:dyDescent="0.25">
      <c r="A1074" t="s">
        <v>6929</v>
      </c>
      <c r="B1074" t="s">
        <v>10</v>
      </c>
      <c r="C1074" t="s">
        <v>6</v>
      </c>
      <c r="D1074" s="1">
        <v>43900</v>
      </c>
      <c r="E1074" s="1">
        <v>44071</v>
      </c>
      <c r="F1074" s="1">
        <v>44091</v>
      </c>
      <c r="G1074" s="1">
        <v>44082</v>
      </c>
      <c r="H1074" s="13">
        <f>Orders[[#This Row],[DeliveryDate]]-Orders[[#This Row],[OrderDate]]</f>
        <v>11</v>
      </c>
      <c r="I1074" t="s">
        <v>3</v>
      </c>
      <c r="J1074" t="str">
        <f>_xlfn.XLOOKUP(Orders[[#This Row],[_SalesRepID]],'Sales team'!A:A,'Sales team'!B:B)</f>
        <v>Shawn Torres</v>
      </c>
      <c r="K1074">
        <v>27</v>
      </c>
      <c r="L1074">
        <v>42</v>
      </c>
      <c r="M1074">
        <v>107</v>
      </c>
      <c r="N1074" t="str">
        <f>_xlfn.XLOOKUP(Orders[[#This Row],[_ProductID]],Products!A:A,Products!C:C)</f>
        <v>Home décor</v>
      </c>
      <c r="O1074">
        <v>24</v>
      </c>
      <c r="P1074">
        <v>0.05</v>
      </c>
      <c r="Q1074" s="2">
        <v>964.80000000000007</v>
      </c>
      <c r="R1074" s="2">
        <v>578.88</v>
      </c>
      <c r="S1074" s="2">
        <v>7332.4800000000005</v>
      </c>
      <c r="T1074" s="2">
        <v>2701.4400000000005</v>
      </c>
    </row>
    <row r="1075" spans="1:20" x14ac:dyDescent="0.25">
      <c r="A1075" t="s">
        <v>6930</v>
      </c>
      <c r="B1075" t="s">
        <v>5</v>
      </c>
      <c r="C1075" t="s">
        <v>25</v>
      </c>
      <c r="D1075" s="1">
        <v>44000</v>
      </c>
      <c r="E1075" s="1">
        <v>44071</v>
      </c>
      <c r="F1075" s="1">
        <v>44086</v>
      </c>
      <c r="G1075" s="1">
        <v>44091</v>
      </c>
      <c r="H1075" s="13">
        <f>Orders[[#This Row],[DeliveryDate]]-Orders[[#This Row],[OrderDate]]</f>
        <v>20</v>
      </c>
      <c r="I1075" t="s">
        <v>3</v>
      </c>
      <c r="J1075" t="str">
        <f>_xlfn.XLOOKUP(Orders[[#This Row],[_SalesRepID]],'Sales team'!A:A,'Sales team'!B:B)</f>
        <v>Anthony Berry</v>
      </c>
      <c r="K1075">
        <v>16</v>
      </c>
      <c r="L1075">
        <v>20</v>
      </c>
      <c r="M1075">
        <v>337</v>
      </c>
      <c r="N1075" t="str">
        <f>_xlfn.XLOOKUP(Orders[[#This Row],[_ProductID]],Products!A:A,Products!C:C)</f>
        <v>Home décor</v>
      </c>
      <c r="O1075">
        <v>26</v>
      </c>
      <c r="P1075">
        <v>7.4999999999999997E-2</v>
      </c>
      <c r="Q1075" s="2">
        <v>2485.7000000000003</v>
      </c>
      <c r="R1075" s="2">
        <v>1267.7070000000001</v>
      </c>
      <c r="S1075" s="2">
        <v>9197.090000000002</v>
      </c>
      <c r="T1075" s="2">
        <v>4126.2620000000015</v>
      </c>
    </row>
    <row r="1076" spans="1:20" x14ac:dyDescent="0.25">
      <c r="A1076" t="s">
        <v>6915</v>
      </c>
      <c r="B1076" t="s">
        <v>1</v>
      </c>
      <c r="C1076" t="s">
        <v>25</v>
      </c>
      <c r="D1076" s="1">
        <v>43900</v>
      </c>
      <c r="E1076" s="1">
        <v>44070</v>
      </c>
      <c r="F1076" s="1">
        <v>44086</v>
      </c>
      <c r="G1076" s="1">
        <v>44085</v>
      </c>
      <c r="H1076" s="13">
        <f>Orders[[#This Row],[DeliveryDate]]-Orders[[#This Row],[OrderDate]]</f>
        <v>15</v>
      </c>
      <c r="I1076" t="s">
        <v>3</v>
      </c>
      <c r="J1076" t="str">
        <f>_xlfn.XLOOKUP(Orders[[#This Row],[_SalesRepID]],'Sales team'!A:A,'Sales team'!B:B)</f>
        <v>Adam Hernandez</v>
      </c>
      <c r="K1076">
        <v>1</v>
      </c>
      <c r="L1076">
        <v>4</v>
      </c>
      <c r="M1076">
        <v>356</v>
      </c>
      <c r="N1076" t="str">
        <f>_xlfn.XLOOKUP(Orders[[#This Row],[_ProductID]],Products!A:A,Products!C:C)</f>
        <v>Furniture</v>
      </c>
      <c r="O1076">
        <v>34</v>
      </c>
      <c r="P1076">
        <v>0.3</v>
      </c>
      <c r="Q1076" s="2">
        <v>1058.6000000000001</v>
      </c>
      <c r="R1076" s="2">
        <v>455.19800000000004</v>
      </c>
      <c r="S1076" s="2">
        <v>5928.1600000000008</v>
      </c>
      <c r="T1076" s="2">
        <v>2286.5760000000005</v>
      </c>
    </row>
    <row r="1077" spans="1:20" x14ac:dyDescent="0.25">
      <c r="A1077" t="s">
        <v>6916</v>
      </c>
      <c r="B1077" t="s">
        <v>1</v>
      </c>
      <c r="C1077" t="s">
        <v>2</v>
      </c>
      <c r="D1077" s="1">
        <v>44000</v>
      </c>
      <c r="E1077" s="1">
        <v>44070</v>
      </c>
      <c r="F1077" s="1">
        <v>44096</v>
      </c>
      <c r="G1077" s="1">
        <v>44082</v>
      </c>
      <c r="H1077" s="13">
        <f>Orders[[#This Row],[DeliveryDate]]-Orders[[#This Row],[OrderDate]]</f>
        <v>12</v>
      </c>
      <c r="I1077" t="s">
        <v>3</v>
      </c>
      <c r="J1077" t="str">
        <f>_xlfn.XLOOKUP(Orders[[#This Row],[_SalesRepID]],'Sales team'!A:A,'Sales team'!B:B)</f>
        <v>Joshua Ryan</v>
      </c>
      <c r="K1077">
        <v>9</v>
      </c>
      <c r="L1077">
        <v>29</v>
      </c>
      <c r="M1077">
        <v>226</v>
      </c>
      <c r="N1077" t="str">
        <f>_xlfn.XLOOKUP(Orders[[#This Row],[_ProductID]],Products!A:A,Products!C:C)</f>
        <v>Home décor</v>
      </c>
      <c r="O1077">
        <v>2</v>
      </c>
      <c r="P1077">
        <v>0.15</v>
      </c>
      <c r="Q1077" s="2">
        <v>5674.9000000000005</v>
      </c>
      <c r="R1077" s="2">
        <v>3575.1870000000004</v>
      </c>
      <c r="S1077" s="2">
        <v>9647.33</v>
      </c>
      <c r="T1077" s="2">
        <v>2496.9559999999992</v>
      </c>
    </row>
    <row r="1078" spans="1:20" x14ac:dyDescent="0.25">
      <c r="A1078" t="s">
        <v>6917</v>
      </c>
      <c r="B1078" t="s">
        <v>1</v>
      </c>
      <c r="C1078" t="s">
        <v>46</v>
      </c>
      <c r="D1078" s="1">
        <v>44000</v>
      </c>
      <c r="E1078" s="1">
        <v>44070</v>
      </c>
      <c r="F1078" s="1">
        <v>44093</v>
      </c>
      <c r="G1078" s="1">
        <v>44078</v>
      </c>
      <c r="H1078" s="13">
        <f>Orders[[#This Row],[DeliveryDate]]-Orders[[#This Row],[OrderDate]]</f>
        <v>8</v>
      </c>
      <c r="I1078" t="s">
        <v>3</v>
      </c>
      <c r="J1078" t="str">
        <f>_xlfn.XLOOKUP(Orders[[#This Row],[_SalesRepID]],'Sales team'!A:A,'Sales team'!B:B)</f>
        <v>Adam Hernandez</v>
      </c>
      <c r="K1078">
        <v>1</v>
      </c>
      <c r="L1078">
        <v>36</v>
      </c>
      <c r="M1078">
        <v>80</v>
      </c>
      <c r="N1078" t="str">
        <f>_xlfn.XLOOKUP(Orders[[#This Row],[_ProductID]],Products!A:A,Products!C:C)</f>
        <v>Furniture</v>
      </c>
      <c r="O1078">
        <v>34</v>
      </c>
      <c r="P1078">
        <v>0.15</v>
      </c>
      <c r="Q1078" s="2">
        <v>1989.9</v>
      </c>
      <c r="R1078" s="2">
        <v>1691.415</v>
      </c>
      <c r="S1078" s="2">
        <v>1691.415</v>
      </c>
      <c r="T1078" s="2">
        <v>0</v>
      </c>
    </row>
    <row r="1079" spans="1:20" x14ac:dyDescent="0.25">
      <c r="A1079" t="s">
        <v>6918</v>
      </c>
      <c r="B1079" t="s">
        <v>1</v>
      </c>
      <c r="C1079" t="s">
        <v>46</v>
      </c>
      <c r="D1079" s="1">
        <v>44000</v>
      </c>
      <c r="E1079" s="1">
        <v>44070</v>
      </c>
      <c r="F1079" s="1">
        <v>44086</v>
      </c>
      <c r="G1079" s="1">
        <v>44076</v>
      </c>
      <c r="H1079" s="13">
        <f>Orders[[#This Row],[DeliveryDate]]-Orders[[#This Row],[OrderDate]]</f>
        <v>6</v>
      </c>
      <c r="I1079" t="s">
        <v>3</v>
      </c>
      <c r="J1079" t="str">
        <f>_xlfn.XLOOKUP(Orders[[#This Row],[_SalesRepID]],'Sales team'!A:A,'Sales team'!B:B)</f>
        <v>George Lewis</v>
      </c>
      <c r="K1079">
        <v>8</v>
      </c>
      <c r="L1079">
        <v>16</v>
      </c>
      <c r="M1079">
        <v>86</v>
      </c>
      <c r="N1079" t="str">
        <f>_xlfn.XLOOKUP(Orders[[#This Row],[_ProductID]],Products!A:A,Products!C:C)</f>
        <v>Home décor</v>
      </c>
      <c r="O1079">
        <v>24</v>
      </c>
      <c r="P1079">
        <v>7.4999999999999997E-2</v>
      </c>
      <c r="Q1079" s="2">
        <v>234.5</v>
      </c>
      <c r="R1079" s="2">
        <v>93.800000000000011</v>
      </c>
      <c r="S1079" s="2">
        <v>1735.3000000000002</v>
      </c>
      <c r="T1079" s="2">
        <v>984.90000000000009</v>
      </c>
    </row>
    <row r="1080" spans="1:20" x14ac:dyDescent="0.25">
      <c r="A1080" t="s">
        <v>6919</v>
      </c>
      <c r="B1080" t="s">
        <v>8</v>
      </c>
      <c r="C1080" t="s">
        <v>6</v>
      </c>
      <c r="D1080" s="1">
        <v>43900</v>
      </c>
      <c r="E1080" s="1">
        <v>44070</v>
      </c>
      <c r="F1080" s="1">
        <v>44080</v>
      </c>
      <c r="G1080" s="1">
        <v>44088</v>
      </c>
      <c r="H1080" s="13">
        <f>Orders[[#This Row],[DeliveryDate]]-Orders[[#This Row],[OrderDate]]</f>
        <v>18</v>
      </c>
      <c r="I1080" t="s">
        <v>3</v>
      </c>
      <c r="J1080" t="str">
        <f>_xlfn.XLOOKUP(Orders[[#This Row],[_SalesRepID]],'Sales team'!A:A,'Sales team'!B:B)</f>
        <v>Joe Price</v>
      </c>
      <c r="K1080">
        <v>22</v>
      </c>
      <c r="L1080">
        <v>34</v>
      </c>
      <c r="M1080">
        <v>150</v>
      </c>
      <c r="N1080" t="str">
        <f>_xlfn.XLOOKUP(Orders[[#This Row],[_ProductID]],Products!A:A,Products!C:C)</f>
        <v>Home décor</v>
      </c>
      <c r="O1080">
        <v>27</v>
      </c>
      <c r="P1080">
        <v>0.15</v>
      </c>
      <c r="Q1080" s="2">
        <v>1038.5</v>
      </c>
      <c r="R1080" s="2">
        <v>664.64</v>
      </c>
      <c r="S1080" s="2">
        <v>882.72500000000002</v>
      </c>
      <c r="T1080" s="2">
        <v>218.08500000000004</v>
      </c>
    </row>
    <row r="1081" spans="1:20" x14ac:dyDescent="0.25">
      <c r="A1081" t="s">
        <v>6920</v>
      </c>
      <c r="B1081" t="s">
        <v>1</v>
      </c>
      <c r="C1081" t="s">
        <v>15</v>
      </c>
      <c r="D1081" s="1">
        <v>44000</v>
      </c>
      <c r="E1081" s="1">
        <v>44070</v>
      </c>
      <c r="F1081" s="1">
        <v>44081</v>
      </c>
      <c r="G1081" s="1">
        <v>44078</v>
      </c>
      <c r="H1081" s="13">
        <f>Orders[[#This Row],[DeliveryDate]]-Orders[[#This Row],[OrderDate]]</f>
        <v>8</v>
      </c>
      <c r="I1081" t="s">
        <v>3</v>
      </c>
      <c r="J1081" t="str">
        <f>_xlfn.XLOOKUP(Orders[[#This Row],[_SalesRepID]],'Sales team'!A:A,'Sales team'!B:B)</f>
        <v>Joshua Ryan</v>
      </c>
      <c r="K1081">
        <v>9</v>
      </c>
      <c r="L1081">
        <v>30</v>
      </c>
      <c r="M1081">
        <v>49</v>
      </c>
      <c r="N1081" t="str">
        <f>_xlfn.XLOOKUP(Orders[[#This Row],[_ProductID]],Products!A:A,Products!C:C)</f>
        <v>Home décor</v>
      </c>
      <c r="O1081">
        <v>14</v>
      </c>
      <c r="P1081">
        <v>0.05</v>
      </c>
      <c r="Q1081" s="2">
        <v>1031.8</v>
      </c>
      <c r="R1081" s="2">
        <v>577.80799999999999</v>
      </c>
      <c r="S1081" s="2">
        <v>4901.05</v>
      </c>
      <c r="T1081" s="2">
        <v>2012.0100000000002</v>
      </c>
    </row>
    <row r="1082" spans="1:20" x14ac:dyDescent="0.25">
      <c r="A1082" t="s">
        <v>6921</v>
      </c>
      <c r="B1082" t="s">
        <v>5</v>
      </c>
      <c r="C1082" t="s">
        <v>6</v>
      </c>
      <c r="D1082" s="1">
        <v>44000</v>
      </c>
      <c r="E1082" s="1">
        <v>44070</v>
      </c>
      <c r="F1082" s="1">
        <v>44074</v>
      </c>
      <c r="G1082" s="1">
        <v>44097</v>
      </c>
      <c r="H1082" s="13">
        <f>Orders[[#This Row],[DeliveryDate]]-Orders[[#This Row],[OrderDate]]</f>
        <v>27</v>
      </c>
      <c r="I1082" t="s">
        <v>3</v>
      </c>
      <c r="J1082" t="str">
        <f>_xlfn.XLOOKUP(Orders[[#This Row],[_SalesRepID]],'Sales team'!A:A,'Sales team'!B:B)</f>
        <v>Todd Roberts</v>
      </c>
      <c r="K1082">
        <v>13</v>
      </c>
      <c r="L1082">
        <v>23</v>
      </c>
      <c r="M1082">
        <v>151</v>
      </c>
      <c r="N1082" t="str">
        <f>_xlfn.XLOOKUP(Orders[[#This Row],[_ProductID]],Products!A:A,Products!C:C)</f>
        <v>Home décor</v>
      </c>
      <c r="O1082">
        <v>33</v>
      </c>
      <c r="P1082">
        <v>0.05</v>
      </c>
      <c r="Q1082" s="2">
        <v>3524.2000000000003</v>
      </c>
      <c r="R1082" s="2">
        <v>1515.4060000000002</v>
      </c>
      <c r="S1082" s="2">
        <v>23435.93</v>
      </c>
      <c r="T1082" s="2">
        <v>12828.088</v>
      </c>
    </row>
    <row r="1083" spans="1:20" x14ac:dyDescent="0.25">
      <c r="A1083" t="s">
        <v>6922</v>
      </c>
      <c r="B1083" t="s">
        <v>10</v>
      </c>
      <c r="C1083" t="s">
        <v>2</v>
      </c>
      <c r="D1083" s="1">
        <v>43900</v>
      </c>
      <c r="E1083" s="1">
        <v>44070</v>
      </c>
      <c r="F1083" s="1">
        <v>44089</v>
      </c>
      <c r="G1083" s="1">
        <v>44085</v>
      </c>
      <c r="H1083" s="13">
        <f>Orders[[#This Row],[DeliveryDate]]-Orders[[#This Row],[OrderDate]]</f>
        <v>15</v>
      </c>
      <c r="I1083" t="s">
        <v>3</v>
      </c>
      <c r="J1083" t="str">
        <f>_xlfn.XLOOKUP(Orders[[#This Row],[_SalesRepID]],'Sales team'!A:A,'Sales team'!B:B)</f>
        <v>Donald Reynolds</v>
      </c>
      <c r="K1083">
        <v>26</v>
      </c>
      <c r="L1083">
        <v>45</v>
      </c>
      <c r="M1083">
        <v>245</v>
      </c>
      <c r="N1083" t="str">
        <f>_xlfn.XLOOKUP(Orders[[#This Row],[_ProductID]],Products!A:A,Products!C:C)</f>
        <v>Home décor</v>
      </c>
      <c r="O1083">
        <v>24</v>
      </c>
      <c r="P1083">
        <v>0.1</v>
      </c>
      <c r="Q1083" s="2">
        <v>2324.9</v>
      </c>
      <c r="R1083" s="2">
        <v>1069.4540000000002</v>
      </c>
      <c r="S1083" s="2">
        <v>8369.6400000000012</v>
      </c>
      <c r="T1083" s="2">
        <v>4091.8240000000005</v>
      </c>
    </row>
    <row r="1084" spans="1:20" x14ac:dyDescent="0.25">
      <c r="A1084" t="s">
        <v>6923</v>
      </c>
      <c r="B1084" t="s">
        <v>5</v>
      </c>
      <c r="C1084" t="s">
        <v>6</v>
      </c>
      <c r="D1084" s="1">
        <v>43900</v>
      </c>
      <c r="E1084" s="1">
        <v>44070</v>
      </c>
      <c r="F1084" s="1">
        <v>44081</v>
      </c>
      <c r="G1084" s="1">
        <v>44076</v>
      </c>
      <c r="H1084" s="13">
        <f>Orders[[#This Row],[DeliveryDate]]-Orders[[#This Row],[OrderDate]]</f>
        <v>6</v>
      </c>
      <c r="I1084" t="s">
        <v>3</v>
      </c>
      <c r="J1084" t="str">
        <f>_xlfn.XLOOKUP(Orders[[#This Row],[_SalesRepID]],'Sales team'!A:A,'Sales team'!B:B)</f>
        <v>Carl Nguyen</v>
      </c>
      <c r="K1084">
        <v>12</v>
      </c>
      <c r="L1084">
        <v>35</v>
      </c>
      <c r="M1084">
        <v>116</v>
      </c>
      <c r="N1084" t="str">
        <f>_xlfn.XLOOKUP(Orders[[#This Row],[_ProductID]],Products!A:A,Products!C:C)</f>
        <v>Electronics</v>
      </c>
      <c r="O1084">
        <v>47</v>
      </c>
      <c r="P1084">
        <v>0.05</v>
      </c>
      <c r="Q1084" s="2">
        <v>737</v>
      </c>
      <c r="R1084" s="2">
        <v>368.5</v>
      </c>
      <c r="S1084" s="2">
        <v>4901.05</v>
      </c>
      <c r="T1084" s="2">
        <v>2321.5500000000002</v>
      </c>
    </row>
    <row r="1085" spans="1:20" x14ac:dyDescent="0.25">
      <c r="A1085" t="s">
        <v>6924</v>
      </c>
      <c r="B1085" t="s">
        <v>8</v>
      </c>
      <c r="C1085" t="s">
        <v>15</v>
      </c>
      <c r="D1085" s="1">
        <v>44000</v>
      </c>
      <c r="E1085" s="1">
        <v>44070</v>
      </c>
      <c r="F1085" s="1">
        <v>44096</v>
      </c>
      <c r="G1085" s="1">
        <v>44096</v>
      </c>
      <c r="H1085" s="13">
        <f>Orders[[#This Row],[DeliveryDate]]-Orders[[#This Row],[OrderDate]]</f>
        <v>26</v>
      </c>
      <c r="I1085" t="s">
        <v>3</v>
      </c>
      <c r="J1085" t="str">
        <f>_xlfn.XLOOKUP(Orders[[#This Row],[_SalesRepID]],'Sales team'!A:A,'Sales team'!B:B)</f>
        <v>Roy Rice</v>
      </c>
      <c r="K1085">
        <v>24</v>
      </c>
      <c r="L1085">
        <v>23</v>
      </c>
      <c r="M1085">
        <v>26</v>
      </c>
      <c r="N1085" t="str">
        <f>_xlfn.XLOOKUP(Orders[[#This Row],[_ProductID]],Products!A:A,Products!C:C)</f>
        <v>Kitchen &amp; Dining</v>
      </c>
      <c r="O1085">
        <v>1</v>
      </c>
      <c r="P1085">
        <v>0.05</v>
      </c>
      <c r="Q1085" s="2">
        <v>1005</v>
      </c>
      <c r="R1085" s="2">
        <v>502.5</v>
      </c>
      <c r="S1085" s="2">
        <v>7638</v>
      </c>
      <c r="T1085" s="2">
        <v>3618</v>
      </c>
    </row>
    <row r="1086" spans="1:20" x14ac:dyDescent="0.25">
      <c r="A1086" t="s">
        <v>6925</v>
      </c>
      <c r="B1086" t="s">
        <v>5</v>
      </c>
      <c r="C1086" t="s">
        <v>25</v>
      </c>
      <c r="D1086" s="1">
        <v>44000</v>
      </c>
      <c r="E1086" s="1">
        <v>44070</v>
      </c>
      <c r="F1086" s="1">
        <v>44089</v>
      </c>
      <c r="G1086" s="1">
        <v>44091</v>
      </c>
      <c r="H1086" s="13">
        <f>Orders[[#This Row],[DeliveryDate]]-Orders[[#This Row],[OrderDate]]</f>
        <v>21</v>
      </c>
      <c r="I1086" t="s">
        <v>3</v>
      </c>
      <c r="J1086" t="str">
        <f>_xlfn.XLOOKUP(Orders[[#This Row],[_SalesRepID]],'Sales team'!A:A,'Sales team'!B:B)</f>
        <v>Todd Roberts</v>
      </c>
      <c r="K1086">
        <v>13</v>
      </c>
      <c r="L1086">
        <v>19</v>
      </c>
      <c r="M1086">
        <v>329</v>
      </c>
      <c r="N1086" t="str">
        <f>_xlfn.XLOOKUP(Orders[[#This Row],[_ProductID]],Products!A:A,Products!C:C)</f>
        <v>Electronics</v>
      </c>
      <c r="O1086">
        <v>47</v>
      </c>
      <c r="P1086">
        <v>7.4999999999999997E-2</v>
      </c>
      <c r="Q1086" s="2">
        <v>1139</v>
      </c>
      <c r="R1086" s="2">
        <v>911.2</v>
      </c>
      <c r="S1086" s="2">
        <v>4214.3</v>
      </c>
      <c r="T1086" s="2">
        <v>569.5</v>
      </c>
    </row>
    <row r="1087" spans="1:20" x14ac:dyDescent="0.25">
      <c r="A1087" t="s">
        <v>6926</v>
      </c>
      <c r="B1087" t="s">
        <v>1</v>
      </c>
      <c r="C1087" t="s">
        <v>2</v>
      </c>
      <c r="D1087" s="1">
        <v>43900</v>
      </c>
      <c r="E1087" s="1">
        <v>44070</v>
      </c>
      <c r="F1087" s="1">
        <v>44075</v>
      </c>
      <c r="G1087" s="1">
        <v>44083</v>
      </c>
      <c r="H1087" s="13">
        <f>Orders[[#This Row],[DeliveryDate]]-Orders[[#This Row],[OrderDate]]</f>
        <v>13</v>
      </c>
      <c r="I1087" t="s">
        <v>3</v>
      </c>
      <c r="J1087" t="str">
        <f>_xlfn.XLOOKUP(Orders[[#This Row],[_SalesRepID]],'Sales team'!A:A,'Sales team'!B:B)</f>
        <v>Stephen Payne</v>
      </c>
      <c r="K1087">
        <v>5</v>
      </c>
      <c r="L1087">
        <v>42</v>
      </c>
      <c r="M1087">
        <v>212</v>
      </c>
      <c r="N1087" t="str">
        <f>_xlfn.XLOOKUP(Orders[[#This Row],[_ProductID]],Products!A:A,Products!C:C)</f>
        <v>Electronics</v>
      </c>
      <c r="O1087">
        <v>28</v>
      </c>
      <c r="P1087">
        <v>0.1</v>
      </c>
      <c r="Q1087" s="2">
        <v>1098.8</v>
      </c>
      <c r="R1087" s="2">
        <v>813.11199999999997</v>
      </c>
      <c r="S1087" s="2">
        <v>2966.7599999999998</v>
      </c>
      <c r="T1087" s="2">
        <v>527.42399999999998</v>
      </c>
    </row>
    <row r="1088" spans="1:20" x14ac:dyDescent="0.25">
      <c r="A1088" t="s">
        <v>6927</v>
      </c>
      <c r="B1088" t="s">
        <v>10</v>
      </c>
      <c r="C1088" t="s">
        <v>13</v>
      </c>
      <c r="D1088" s="1">
        <v>44000</v>
      </c>
      <c r="E1088" s="1">
        <v>44070</v>
      </c>
      <c r="F1088" s="1">
        <v>44072</v>
      </c>
      <c r="G1088" s="1">
        <v>44089</v>
      </c>
      <c r="H1088" s="13">
        <f>Orders[[#This Row],[DeliveryDate]]-Orders[[#This Row],[OrderDate]]</f>
        <v>19</v>
      </c>
      <c r="I1088" t="s">
        <v>3</v>
      </c>
      <c r="J1088" t="str">
        <f>_xlfn.XLOOKUP(Orders[[#This Row],[_SalesRepID]],'Sales team'!A:A,'Sales team'!B:B)</f>
        <v>Donald Reynolds</v>
      </c>
      <c r="K1088">
        <v>26</v>
      </c>
      <c r="L1088">
        <v>2</v>
      </c>
      <c r="M1088">
        <v>272</v>
      </c>
      <c r="N1088" t="str">
        <f>_xlfn.XLOOKUP(Orders[[#This Row],[_ProductID]],Products!A:A,Products!C:C)</f>
        <v>Furniture</v>
      </c>
      <c r="O1088">
        <v>5</v>
      </c>
      <c r="P1088">
        <v>0.2</v>
      </c>
      <c r="Q1088" s="2">
        <v>3825.7000000000003</v>
      </c>
      <c r="R1088" s="2">
        <v>2486.7050000000004</v>
      </c>
      <c r="S1088" s="2">
        <v>24484.480000000003</v>
      </c>
      <c r="T1088" s="2">
        <v>4590.84</v>
      </c>
    </row>
    <row r="1089" spans="1:20" x14ac:dyDescent="0.25">
      <c r="A1089" t="s">
        <v>6911</v>
      </c>
      <c r="B1089" t="s">
        <v>5</v>
      </c>
      <c r="C1089" t="s">
        <v>13</v>
      </c>
      <c r="D1089" s="1">
        <v>44000</v>
      </c>
      <c r="E1089" s="1">
        <v>44069</v>
      </c>
      <c r="F1089" s="1">
        <v>44083</v>
      </c>
      <c r="G1089" s="1">
        <v>44088</v>
      </c>
      <c r="H1089" s="13">
        <f>Orders[[#This Row],[DeliveryDate]]-Orders[[#This Row],[OrderDate]]</f>
        <v>19</v>
      </c>
      <c r="I1089" t="s">
        <v>3</v>
      </c>
      <c r="J1089" t="str">
        <f>_xlfn.XLOOKUP(Orders[[#This Row],[_SalesRepID]],'Sales team'!A:A,'Sales team'!B:B)</f>
        <v>Carl Nguyen</v>
      </c>
      <c r="K1089">
        <v>12</v>
      </c>
      <c r="L1089">
        <v>47</v>
      </c>
      <c r="M1089">
        <v>326</v>
      </c>
      <c r="N1089" t="str">
        <f>_xlfn.XLOOKUP(Orders[[#This Row],[_ProductID]],Products!A:A,Products!C:C)</f>
        <v>Home décor</v>
      </c>
      <c r="O1089">
        <v>45</v>
      </c>
      <c r="P1089">
        <v>7.4999999999999997E-2</v>
      </c>
      <c r="Q1089" s="2">
        <v>777.2</v>
      </c>
      <c r="R1089" s="2">
        <v>512.952</v>
      </c>
      <c r="S1089" s="2">
        <v>4313.4600000000009</v>
      </c>
      <c r="T1089" s="2">
        <v>1235.748000000001</v>
      </c>
    </row>
    <row r="1090" spans="1:20" x14ac:dyDescent="0.25">
      <c r="A1090" t="s">
        <v>6912</v>
      </c>
      <c r="B1090" t="s">
        <v>5</v>
      </c>
      <c r="C1090" t="s">
        <v>6</v>
      </c>
      <c r="D1090" s="1">
        <v>44000</v>
      </c>
      <c r="E1090" s="1">
        <v>44069</v>
      </c>
      <c r="F1090" s="1">
        <v>44084</v>
      </c>
      <c r="G1090" s="1">
        <v>44092</v>
      </c>
      <c r="H1090" s="13">
        <f>Orders[[#This Row],[DeliveryDate]]-Orders[[#This Row],[OrderDate]]</f>
        <v>23</v>
      </c>
      <c r="I1090" t="s">
        <v>3</v>
      </c>
      <c r="J1090" t="str">
        <f>_xlfn.XLOOKUP(Orders[[#This Row],[_SalesRepID]],'Sales team'!A:A,'Sales team'!B:B)</f>
        <v>Anthony Berry</v>
      </c>
      <c r="K1090">
        <v>16</v>
      </c>
      <c r="L1090">
        <v>23</v>
      </c>
      <c r="M1090">
        <v>196</v>
      </c>
      <c r="N1090" t="str">
        <f>_xlfn.XLOOKUP(Orders[[#This Row],[_ProductID]],Products!A:A,Products!C:C)</f>
        <v>Home décor</v>
      </c>
      <c r="O1090">
        <v>26</v>
      </c>
      <c r="P1090">
        <v>0.15</v>
      </c>
      <c r="Q1090" s="2">
        <v>958.1</v>
      </c>
      <c r="R1090" s="2">
        <v>603.60300000000007</v>
      </c>
      <c r="S1090" s="2">
        <v>6515.08</v>
      </c>
      <c r="T1090" s="2">
        <v>1686.2559999999994</v>
      </c>
    </row>
    <row r="1091" spans="1:20" x14ac:dyDescent="0.25">
      <c r="A1091" t="s">
        <v>6913</v>
      </c>
      <c r="B1091" t="s">
        <v>8</v>
      </c>
      <c r="C1091" t="s">
        <v>46</v>
      </c>
      <c r="D1091" s="1">
        <v>43900</v>
      </c>
      <c r="E1091" s="1">
        <v>44069</v>
      </c>
      <c r="F1091" s="1">
        <v>44088</v>
      </c>
      <c r="G1091" s="1">
        <v>44076</v>
      </c>
      <c r="H1091" s="13">
        <f>Orders[[#This Row],[DeliveryDate]]-Orders[[#This Row],[OrderDate]]</f>
        <v>7</v>
      </c>
      <c r="I1091" t="s">
        <v>3</v>
      </c>
      <c r="J1091" t="str">
        <f>_xlfn.XLOOKUP(Orders[[#This Row],[_SalesRepID]],'Sales team'!A:A,'Sales team'!B:B)</f>
        <v>Samuel Fowler</v>
      </c>
      <c r="K1091">
        <v>21</v>
      </c>
      <c r="L1091">
        <v>20</v>
      </c>
      <c r="M1091">
        <v>76</v>
      </c>
      <c r="N1091" t="str">
        <f>_xlfn.XLOOKUP(Orders[[#This Row],[_ProductID]],Products!A:A,Products!C:C)</f>
        <v>Home décor</v>
      </c>
      <c r="O1091">
        <v>11</v>
      </c>
      <c r="P1091">
        <v>0.05</v>
      </c>
      <c r="Q1091" s="2">
        <v>227.8</v>
      </c>
      <c r="R1091" s="2">
        <v>123.01200000000001</v>
      </c>
      <c r="S1091" s="2">
        <v>1731.28</v>
      </c>
      <c r="T1091" s="2">
        <v>747.18399999999986</v>
      </c>
    </row>
    <row r="1092" spans="1:20" x14ac:dyDescent="0.25">
      <c r="A1092" t="s">
        <v>6914</v>
      </c>
      <c r="B1092" t="s">
        <v>5</v>
      </c>
      <c r="C1092" t="s">
        <v>13</v>
      </c>
      <c r="D1092" s="1">
        <v>44000</v>
      </c>
      <c r="E1092" s="1">
        <v>44069</v>
      </c>
      <c r="F1092" s="1">
        <v>44094</v>
      </c>
      <c r="G1092" s="1">
        <v>44091</v>
      </c>
      <c r="H1092" s="13">
        <f>Orders[[#This Row],[DeliveryDate]]-Orders[[#This Row],[OrderDate]]</f>
        <v>22</v>
      </c>
      <c r="I1092" t="s">
        <v>3</v>
      </c>
      <c r="J1092" t="str">
        <f>_xlfn.XLOOKUP(Orders[[#This Row],[_SalesRepID]],'Sales team'!A:A,'Sales team'!B:B)</f>
        <v>Shawn Wallace</v>
      </c>
      <c r="K1092">
        <v>18</v>
      </c>
      <c r="L1092">
        <v>1</v>
      </c>
      <c r="M1092">
        <v>286</v>
      </c>
      <c r="N1092" t="str">
        <f>_xlfn.XLOOKUP(Orders[[#This Row],[_ProductID]],Products!A:A,Products!C:C)</f>
        <v>Home décor</v>
      </c>
      <c r="O1092">
        <v>24</v>
      </c>
      <c r="P1092">
        <v>0.05</v>
      </c>
      <c r="Q1092" s="2">
        <v>1835.8</v>
      </c>
      <c r="R1092" s="2">
        <v>1321.7759999999998</v>
      </c>
      <c r="S1092" s="2">
        <v>1744.0099999999998</v>
      </c>
      <c r="T1092" s="2">
        <v>422.23399999999992</v>
      </c>
    </row>
    <row r="1093" spans="1:20" x14ac:dyDescent="0.25">
      <c r="A1093" t="s">
        <v>6900</v>
      </c>
      <c r="B1093" t="s">
        <v>8</v>
      </c>
      <c r="C1093" t="s">
        <v>13</v>
      </c>
      <c r="D1093" s="1">
        <v>44000</v>
      </c>
      <c r="E1093" s="1">
        <v>44068</v>
      </c>
      <c r="F1093" s="1">
        <v>44094</v>
      </c>
      <c r="G1093" s="1">
        <v>44071</v>
      </c>
      <c r="H1093" s="13">
        <f>Orders[[#This Row],[DeliveryDate]]-Orders[[#This Row],[OrderDate]]</f>
        <v>3</v>
      </c>
      <c r="I1093" t="s">
        <v>3</v>
      </c>
      <c r="J1093" t="str">
        <f>_xlfn.XLOOKUP(Orders[[#This Row],[_SalesRepID]],'Sales team'!A:A,'Sales team'!B:B)</f>
        <v>Roy Rice</v>
      </c>
      <c r="K1093">
        <v>24</v>
      </c>
      <c r="L1093">
        <v>47</v>
      </c>
      <c r="M1093">
        <v>272</v>
      </c>
      <c r="N1093" t="str">
        <f>_xlfn.XLOOKUP(Orders[[#This Row],[_ProductID]],Products!A:A,Products!C:C)</f>
        <v>Home décor</v>
      </c>
      <c r="O1093">
        <v>33</v>
      </c>
      <c r="P1093">
        <v>7.4999999999999997E-2</v>
      </c>
      <c r="Q1093" s="2">
        <v>2291.4</v>
      </c>
      <c r="R1093" s="2">
        <v>1512.3240000000001</v>
      </c>
      <c r="S1093" s="2">
        <v>4239.09</v>
      </c>
      <c r="T1093" s="2">
        <v>1214.442</v>
      </c>
    </row>
    <row r="1094" spans="1:20" x14ac:dyDescent="0.25">
      <c r="A1094" t="s">
        <v>6901</v>
      </c>
      <c r="B1094" t="s">
        <v>1</v>
      </c>
      <c r="C1094" t="s">
        <v>15</v>
      </c>
      <c r="D1094" s="1">
        <v>43900</v>
      </c>
      <c r="E1094" s="1">
        <v>44068</v>
      </c>
      <c r="F1094" s="1">
        <v>44086</v>
      </c>
      <c r="G1094" s="1">
        <v>44091</v>
      </c>
      <c r="H1094" s="13">
        <f>Orders[[#This Row],[DeliveryDate]]-Orders[[#This Row],[OrderDate]]</f>
        <v>23</v>
      </c>
      <c r="I1094" t="s">
        <v>3</v>
      </c>
      <c r="J1094" t="str">
        <f>_xlfn.XLOOKUP(Orders[[#This Row],[_SalesRepID]],'Sales team'!A:A,'Sales team'!B:B)</f>
        <v>Joshua Ryan</v>
      </c>
      <c r="K1094">
        <v>9</v>
      </c>
      <c r="L1094">
        <v>11</v>
      </c>
      <c r="M1094">
        <v>46</v>
      </c>
      <c r="N1094" t="str">
        <f>_xlfn.XLOOKUP(Orders[[#This Row],[_ProductID]],Products!A:A,Products!C:C)</f>
        <v>Kitchen &amp; Dining</v>
      </c>
      <c r="O1094">
        <v>1</v>
      </c>
      <c r="P1094">
        <v>0.15</v>
      </c>
      <c r="Q1094" s="2">
        <v>1132.3</v>
      </c>
      <c r="R1094" s="2">
        <v>894.51700000000005</v>
      </c>
      <c r="S1094" s="2">
        <v>2887.3649999999998</v>
      </c>
      <c r="T1094" s="2">
        <v>203.8139999999994</v>
      </c>
    </row>
    <row r="1095" spans="1:20" x14ac:dyDescent="0.25">
      <c r="A1095" t="s">
        <v>6902</v>
      </c>
      <c r="B1095" t="s">
        <v>10</v>
      </c>
      <c r="C1095" t="s">
        <v>2</v>
      </c>
      <c r="D1095" s="1">
        <v>43900</v>
      </c>
      <c r="E1095" s="1">
        <v>44068</v>
      </c>
      <c r="F1095" s="1">
        <v>44084</v>
      </c>
      <c r="G1095" s="1">
        <v>44081</v>
      </c>
      <c r="H1095" s="13">
        <f>Orders[[#This Row],[DeliveryDate]]-Orders[[#This Row],[OrderDate]]</f>
        <v>13</v>
      </c>
      <c r="I1095" t="s">
        <v>3</v>
      </c>
      <c r="J1095" t="str">
        <f>_xlfn.XLOOKUP(Orders[[#This Row],[_SalesRepID]],'Sales team'!A:A,'Sales team'!B:B)</f>
        <v>Donald Reynolds</v>
      </c>
      <c r="K1095">
        <v>26</v>
      </c>
      <c r="L1095">
        <v>2</v>
      </c>
      <c r="M1095">
        <v>247</v>
      </c>
      <c r="N1095" t="str">
        <f>_xlfn.XLOOKUP(Orders[[#This Row],[_ProductID]],Products!A:A,Products!C:C)</f>
        <v>Furniture</v>
      </c>
      <c r="O1095">
        <v>38</v>
      </c>
      <c r="P1095">
        <v>0.05</v>
      </c>
      <c r="Q1095" s="2">
        <v>194.3</v>
      </c>
      <c r="R1095" s="2">
        <v>77.720000000000013</v>
      </c>
      <c r="S1095" s="2">
        <v>738.34</v>
      </c>
      <c r="T1095" s="2">
        <v>427.46</v>
      </c>
    </row>
    <row r="1096" spans="1:20" x14ac:dyDescent="0.25">
      <c r="A1096" t="s">
        <v>6903</v>
      </c>
      <c r="B1096" t="s">
        <v>5</v>
      </c>
      <c r="C1096" t="s">
        <v>2</v>
      </c>
      <c r="D1096" s="1">
        <v>44000</v>
      </c>
      <c r="E1096" s="1">
        <v>44068</v>
      </c>
      <c r="F1096" s="1">
        <v>44079</v>
      </c>
      <c r="G1096" s="1">
        <v>44082</v>
      </c>
      <c r="H1096" s="13">
        <f>Orders[[#This Row],[DeliveryDate]]-Orders[[#This Row],[OrderDate]]</f>
        <v>14</v>
      </c>
      <c r="I1096" t="s">
        <v>3</v>
      </c>
      <c r="J1096" t="str">
        <f>_xlfn.XLOOKUP(Orders[[#This Row],[_SalesRepID]],'Sales team'!A:A,'Sales team'!B:B)</f>
        <v>Anthony Berry</v>
      </c>
      <c r="K1096">
        <v>16</v>
      </c>
      <c r="L1096">
        <v>38</v>
      </c>
      <c r="M1096">
        <v>227</v>
      </c>
      <c r="N1096" t="str">
        <f>_xlfn.XLOOKUP(Orders[[#This Row],[_ProductID]],Products!A:A,Products!C:C)</f>
        <v>Furniture</v>
      </c>
      <c r="O1096">
        <v>5</v>
      </c>
      <c r="P1096">
        <v>0.1</v>
      </c>
      <c r="Q1096" s="2">
        <v>247.9</v>
      </c>
      <c r="R1096" s="2">
        <v>153.69800000000001</v>
      </c>
      <c r="S1096" s="2">
        <v>1561.77</v>
      </c>
      <c r="T1096" s="2">
        <v>485.88400000000001</v>
      </c>
    </row>
    <row r="1097" spans="1:20" x14ac:dyDescent="0.25">
      <c r="A1097" t="s">
        <v>6904</v>
      </c>
      <c r="B1097" t="s">
        <v>10</v>
      </c>
      <c r="C1097" t="s">
        <v>25</v>
      </c>
      <c r="D1097" s="1">
        <v>44000</v>
      </c>
      <c r="E1097" s="1">
        <v>44068</v>
      </c>
      <c r="F1097" s="1">
        <v>44083</v>
      </c>
      <c r="G1097" s="1">
        <v>44084</v>
      </c>
      <c r="H1097" s="13">
        <f>Orders[[#This Row],[DeliveryDate]]-Orders[[#This Row],[OrderDate]]</f>
        <v>16</v>
      </c>
      <c r="I1097" t="s">
        <v>3</v>
      </c>
      <c r="J1097" t="str">
        <f>_xlfn.XLOOKUP(Orders[[#This Row],[_SalesRepID]],'Sales team'!A:A,'Sales team'!B:B)</f>
        <v>Donald Reynolds</v>
      </c>
      <c r="K1097">
        <v>26</v>
      </c>
      <c r="L1097">
        <v>28</v>
      </c>
      <c r="M1097">
        <v>344</v>
      </c>
      <c r="N1097" t="str">
        <f>_xlfn.XLOOKUP(Orders[[#This Row],[_ProductID]],Products!A:A,Products!C:C)</f>
        <v>Furniture</v>
      </c>
      <c r="O1097">
        <v>22</v>
      </c>
      <c r="P1097">
        <v>0.05</v>
      </c>
      <c r="Q1097" s="2">
        <v>1038.5</v>
      </c>
      <c r="R1097" s="2">
        <v>623.1</v>
      </c>
      <c r="S1097" s="2">
        <v>7892.5999999999995</v>
      </c>
      <c r="T1097" s="2">
        <v>2907.7999999999993</v>
      </c>
    </row>
    <row r="1098" spans="1:20" x14ac:dyDescent="0.25">
      <c r="A1098" t="s">
        <v>6905</v>
      </c>
      <c r="B1098" t="s">
        <v>10</v>
      </c>
      <c r="C1098" t="s">
        <v>2</v>
      </c>
      <c r="D1098" s="1">
        <v>44000</v>
      </c>
      <c r="E1098" s="1">
        <v>44068</v>
      </c>
      <c r="F1098" s="1">
        <v>44088</v>
      </c>
      <c r="G1098" s="1">
        <v>44076</v>
      </c>
      <c r="H1098" s="13">
        <f>Orders[[#This Row],[DeliveryDate]]-Orders[[#This Row],[OrderDate]]</f>
        <v>8</v>
      </c>
      <c r="I1098" t="s">
        <v>3</v>
      </c>
      <c r="J1098" t="str">
        <f>_xlfn.XLOOKUP(Orders[[#This Row],[_SalesRepID]],'Sales team'!A:A,'Sales team'!B:B)</f>
        <v>Donald Reynolds</v>
      </c>
      <c r="K1098">
        <v>26</v>
      </c>
      <c r="L1098">
        <v>49</v>
      </c>
      <c r="M1098">
        <v>257</v>
      </c>
      <c r="N1098" t="str">
        <f>_xlfn.XLOOKUP(Orders[[#This Row],[_ProductID]],Products!A:A,Products!C:C)</f>
        <v>Home décor</v>
      </c>
      <c r="O1098">
        <v>44</v>
      </c>
      <c r="P1098">
        <v>0.4</v>
      </c>
      <c r="Q1098" s="2">
        <v>1105.5</v>
      </c>
      <c r="R1098" s="2">
        <v>895.45500000000004</v>
      </c>
      <c r="S1098" s="2">
        <v>2653.2</v>
      </c>
      <c r="T1098" s="2">
        <v>-928.62000000000035</v>
      </c>
    </row>
    <row r="1099" spans="1:20" x14ac:dyDescent="0.25">
      <c r="A1099" t="s">
        <v>6906</v>
      </c>
      <c r="B1099" t="s">
        <v>10</v>
      </c>
      <c r="C1099" t="s">
        <v>2</v>
      </c>
      <c r="D1099" s="1">
        <v>43900</v>
      </c>
      <c r="E1099" s="1">
        <v>44068</v>
      </c>
      <c r="F1099" s="1">
        <v>44087</v>
      </c>
      <c r="G1099" s="1">
        <v>44083</v>
      </c>
      <c r="H1099" s="13">
        <f>Orders[[#This Row],[DeliveryDate]]-Orders[[#This Row],[OrderDate]]</f>
        <v>15</v>
      </c>
      <c r="I1099" t="s">
        <v>3</v>
      </c>
      <c r="J1099" t="str">
        <f>_xlfn.XLOOKUP(Orders[[#This Row],[_SalesRepID]],'Sales team'!A:A,'Sales team'!B:B)</f>
        <v>Donald Reynolds</v>
      </c>
      <c r="K1099">
        <v>26</v>
      </c>
      <c r="L1099">
        <v>11</v>
      </c>
      <c r="M1099">
        <v>256</v>
      </c>
      <c r="N1099" t="str">
        <f>_xlfn.XLOOKUP(Orders[[#This Row],[_ProductID]],Products!A:A,Products!C:C)</f>
        <v>Home décor</v>
      </c>
      <c r="O1099">
        <v>27</v>
      </c>
      <c r="P1099">
        <v>0.05</v>
      </c>
      <c r="Q1099" s="2">
        <v>180.9</v>
      </c>
      <c r="R1099" s="2">
        <v>103.113</v>
      </c>
      <c r="S1099" s="2">
        <v>171.85499999999999</v>
      </c>
      <c r="T1099" s="2">
        <v>68.74199999999999</v>
      </c>
    </row>
    <row r="1100" spans="1:20" x14ac:dyDescent="0.25">
      <c r="A1100" t="s">
        <v>6907</v>
      </c>
      <c r="B1100" t="s">
        <v>1</v>
      </c>
      <c r="C1100" t="s">
        <v>6</v>
      </c>
      <c r="D1100" s="1">
        <v>44000</v>
      </c>
      <c r="E1100" s="1">
        <v>44068</v>
      </c>
      <c r="F1100" s="1">
        <v>44094</v>
      </c>
      <c r="G1100" s="1">
        <v>44083</v>
      </c>
      <c r="H1100" s="13">
        <f>Orders[[#This Row],[DeliveryDate]]-Orders[[#This Row],[OrderDate]]</f>
        <v>15</v>
      </c>
      <c r="I1100" t="s">
        <v>3</v>
      </c>
      <c r="J1100" t="str">
        <f>_xlfn.XLOOKUP(Orders[[#This Row],[_SalesRepID]],'Sales team'!A:A,'Sales team'!B:B)</f>
        <v>Jonathan Hawkins</v>
      </c>
      <c r="K1100">
        <v>10</v>
      </c>
      <c r="L1100">
        <v>9</v>
      </c>
      <c r="M1100">
        <v>200</v>
      </c>
      <c r="N1100" t="str">
        <f>_xlfn.XLOOKUP(Orders[[#This Row],[_ProductID]],Products!A:A,Products!C:C)</f>
        <v>Electronics</v>
      </c>
      <c r="O1100">
        <v>28</v>
      </c>
      <c r="P1100">
        <v>0.05</v>
      </c>
      <c r="Q1100" s="2">
        <v>5654.8</v>
      </c>
      <c r="R1100" s="2">
        <v>3279.7840000000001</v>
      </c>
      <c r="S1100" s="2">
        <v>5372.0599999999995</v>
      </c>
      <c r="T1100" s="2">
        <v>2092.2759999999994</v>
      </c>
    </row>
    <row r="1101" spans="1:20" x14ac:dyDescent="0.25">
      <c r="A1101" t="s">
        <v>6908</v>
      </c>
      <c r="B1101" t="s">
        <v>1</v>
      </c>
      <c r="C1101" t="s">
        <v>6</v>
      </c>
      <c r="D1101" s="1">
        <v>44000</v>
      </c>
      <c r="E1101" s="1">
        <v>44068</v>
      </c>
      <c r="F1101" s="1">
        <v>44076</v>
      </c>
      <c r="G1101" s="1">
        <v>44092</v>
      </c>
      <c r="H1101" s="13">
        <f>Orders[[#This Row],[DeliveryDate]]-Orders[[#This Row],[OrderDate]]</f>
        <v>24</v>
      </c>
      <c r="I1101" t="s">
        <v>3</v>
      </c>
      <c r="J1101" t="str">
        <f>_xlfn.XLOOKUP(Orders[[#This Row],[_SalesRepID]],'Sales team'!A:A,'Sales team'!B:B)</f>
        <v>Jonathan Hawkins</v>
      </c>
      <c r="K1101">
        <v>10</v>
      </c>
      <c r="L1101">
        <v>35</v>
      </c>
      <c r="M1101">
        <v>154</v>
      </c>
      <c r="N1101" t="str">
        <f>_xlfn.XLOOKUP(Orders[[#This Row],[_ProductID]],Products!A:A,Products!C:C)</f>
        <v>Home décor</v>
      </c>
      <c r="O1101">
        <v>40</v>
      </c>
      <c r="P1101">
        <v>0.2</v>
      </c>
      <c r="Q1101" s="2">
        <v>3906.1</v>
      </c>
      <c r="R1101" s="2">
        <v>1757.7449999999999</v>
      </c>
      <c r="S1101" s="2">
        <v>21874.160000000003</v>
      </c>
      <c r="T1101" s="2">
        <v>9569.9450000000033</v>
      </c>
    </row>
    <row r="1102" spans="1:20" x14ac:dyDescent="0.25">
      <c r="A1102" t="s">
        <v>6909</v>
      </c>
      <c r="B1102" t="s">
        <v>1</v>
      </c>
      <c r="C1102" t="s">
        <v>13</v>
      </c>
      <c r="D1102" s="1">
        <v>44000</v>
      </c>
      <c r="E1102" s="1">
        <v>44068</v>
      </c>
      <c r="F1102" s="1">
        <v>44079</v>
      </c>
      <c r="G1102" s="1">
        <v>44077</v>
      </c>
      <c r="H1102" s="13">
        <f>Orders[[#This Row],[DeliveryDate]]-Orders[[#This Row],[OrderDate]]</f>
        <v>9</v>
      </c>
      <c r="I1102" t="s">
        <v>3</v>
      </c>
      <c r="J1102" t="str">
        <f>_xlfn.XLOOKUP(Orders[[#This Row],[_SalesRepID]],'Sales team'!A:A,'Sales team'!B:B)</f>
        <v>Joshua Ryan</v>
      </c>
      <c r="K1102">
        <v>9</v>
      </c>
      <c r="L1102">
        <v>32</v>
      </c>
      <c r="M1102">
        <v>264</v>
      </c>
      <c r="N1102" t="str">
        <f>_xlfn.XLOOKUP(Orders[[#This Row],[_ProductID]],Products!A:A,Products!C:C)</f>
        <v>Home décor</v>
      </c>
      <c r="O1102">
        <v>21</v>
      </c>
      <c r="P1102">
        <v>7.4999999999999997E-2</v>
      </c>
      <c r="Q1102" s="2">
        <v>917.9</v>
      </c>
      <c r="R1102" s="2">
        <v>780.21499999999992</v>
      </c>
      <c r="S1102" s="2">
        <v>6792.46</v>
      </c>
      <c r="T1102" s="2">
        <v>550.74000000000069</v>
      </c>
    </row>
    <row r="1103" spans="1:20" x14ac:dyDescent="0.25">
      <c r="A1103" t="s">
        <v>6910</v>
      </c>
      <c r="B1103" t="s">
        <v>5</v>
      </c>
      <c r="C1103" t="s">
        <v>6</v>
      </c>
      <c r="D1103" s="1">
        <v>43900</v>
      </c>
      <c r="E1103" s="1">
        <v>44068</v>
      </c>
      <c r="F1103" s="1">
        <v>44073</v>
      </c>
      <c r="G1103" s="1">
        <v>44081</v>
      </c>
      <c r="H1103" s="13">
        <f>Orders[[#This Row],[DeliveryDate]]-Orders[[#This Row],[OrderDate]]</f>
        <v>13</v>
      </c>
      <c r="I1103" t="s">
        <v>3</v>
      </c>
      <c r="J1103" t="str">
        <f>_xlfn.XLOOKUP(Orders[[#This Row],[_SalesRepID]],'Sales team'!A:A,'Sales team'!B:B)</f>
        <v>Shawn Wallace</v>
      </c>
      <c r="K1103">
        <v>18</v>
      </c>
      <c r="L1103">
        <v>16</v>
      </c>
      <c r="M1103">
        <v>178</v>
      </c>
      <c r="N1103" t="str">
        <f>_xlfn.XLOOKUP(Orders[[#This Row],[_ProductID]],Products!A:A,Products!C:C)</f>
        <v>Kitchen &amp; Dining</v>
      </c>
      <c r="O1103">
        <v>13</v>
      </c>
      <c r="P1103">
        <v>0.2</v>
      </c>
      <c r="Q1103" s="2">
        <v>2619.7000000000003</v>
      </c>
      <c r="R1103" s="2">
        <v>2121.9570000000003</v>
      </c>
      <c r="S1103" s="2">
        <v>14670.320000000002</v>
      </c>
      <c r="T1103" s="2">
        <v>-183.37900000000081</v>
      </c>
    </row>
    <row r="1104" spans="1:20" x14ac:dyDescent="0.25">
      <c r="A1104" t="s">
        <v>6891</v>
      </c>
      <c r="B1104" t="s">
        <v>8</v>
      </c>
      <c r="C1104" t="s">
        <v>46</v>
      </c>
      <c r="D1104" s="1">
        <v>44000</v>
      </c>
      <c r="E1104" s="1">
        <v>44067</v>
      </c>
      <c r="F1104" s="1">
        <v>44093</v>
      </c>
      <c r="G1104" s="1">
        <v>44078</v>
      </c>
      <c r="H1104" s="13">
        <f>Orders[[#This Row],[DeliveryDate]]-Orders[[#This Row],[OrderDate]]</f>
        <v>11</v>
      </c>
      <c r="I1104" t="s">
        <v>3</v>
      </c>
      <c r="J1104" t="str">
        <f>_xlfn.XLOOKUP(Orders[[#This Row],[_SalesRepID]],'Sales team'!A:A,'Sales team'!B:B)</f>
        <v>Douglas Tucker</v>
      </c>
      <c r="K1104">
        <v>23</v>
      </c>
      <c r="L1104">
        <v>26</v>
      </c>
      <c r="M1104">
        <v>60</v>
      </c>
      <c r="N1104" t="str">
        <f>_xlfn.XLOOKUP(Orders[[#This Row],[_ProductID]],Products!A:A,Products!C:C)</f>
        <v>Outdoor</v>
      </c>
      <c r="O1104">
        <v>10</v>
      </c>
      <c r="P1104">
        <v>0.4</v>
      </c>
      <c r="Q1104" s="2">
        <v>1025.1000000000001</v>
      </c>
      <c r="R1104" s="2">
        <v>543.30300000000011</v>
      </c>
      <c r="S1104" s="2">
        <v>2460.2400000000002</v>
      </c>
      <c r="T1104" s="2">
        <v>287.02799999999979</v>
      </c>
    </row>
    <row r="1105" spans="1:20" x14ac:dyDescent="0.25">
      <c r="A1105" t="s">
        <v>6892</v>
      </c>
      <c r="B1105" t="s">
        <v>5</v>
      </c>
      <c r="C1105" t="s">
        <v>2</v>
      </c>
      <c r="D1105" s="1">
        <v>43900</v>
      </c>
      <c r="E1105" s="1">
        <v>44067</v>
      </c>
      <c r="F1105" s="1">
        <v>44073</v>
      </c>
      <c r="G1105" s="1">
        <v>44069</v>
      </c>
      <c r="H1105" s="13">
        <f>Orders[[#This Row],[DeliveryDate]]-Orders[[#This Row],[OrderDate]]</f>
        <v>2</v>
      </c>
      <c r="I1105" t="s">
        <v>3</v>
      </c>
      <c r="J1105" t="str">
        <f>_xlfn.XLOOKUP(Orders[[#This Row],[_SalesRepID]],'Sales team'!A:A,'Sales team'!B:B)</f>
        <v>Paul Holmes</v>
      </c>
      <c r="K1105">
        <v>14</v>
      </c>
      <c r="L1105">
        <v>45</v>
      </c>
      <c r="M1105">
        <v>246</v>
      </c>
      <c r="N1105" t="str">
        <f>_xlfn.XLOOKUP(Orders[[#This Row],[_ProductID]],Products!A:A,Products!C:C)</f>
        <v>Home décor</v>
      </c>
      <c r="O1105">
        <v>24</v>
      </c>
      <c r="P1105">
        <v>7.4999999999999997E-2</v>
      </c>
      <c r="Q1105" s="2">
        <v>2659.9</v>
      </c>
      <c r="R1105" s="2">
        <v>1861.9299999999998</v>
      </c>
      <c r="S1105" s="2">
        <v>12302.0375</v>
      </c>
      <c r="T1105" s="2">
        <v>2992.3875000000007</v>
      </c>
    </row>
    <row r="1106" spans="1:20" x14ac:dyDescent="0.25">
      <c r="A1106" t="s">
        <v>6893</v>
      </c>
      <c r="B1106" t="s">
        <v>1</v>
      </c>
      <c r="C1106" t="s">
        <v>2</v>
      </c>
      <c r="D1106" s="1">
        <v>43900</v>
      </c>
      <c r="E1106" s="1">
        <v>44067</v>
      </c>
      <c r="F1106" s="1">
        <v>44080</v>
      </c>
      <c r="G1106" s="1">
        <v>44069</v>
      </c>
      <c r="H1106" s="13">
        <f>Orders[[#This Row],[DeliveryDate]]-Orders[[#This Row],[OrderDate]]</f>
        <v>2</v>
      </c>
      <c r="I1106" t="s">
        <v>3</v>
      </c>
      <c r="J1106" t="str">
        <f>_xlfn.XLOOKUP(Orders[[#This Row],[_SalesRepID]],'Sales team'!A:A,'Sales team'!B:B)</f>
        <v>George Lewis</v>
      </c>
      <c r="K1106">
        <v>8</v>
      </c>
      <c r="L1106">
        <v>12</v>
      </c>
      <c r="M1106">
        <v>242</v>
      </c>
      <c r="N1106" t="str">
        <f>_xlfn.XLOOKUP(Orders[[#This Row],[_ProductID]],Products!A:A,Products!C:C)</f>
        <v>Home décor</v>
      </c>
      <c r="O1106">
        <v>2</v>
      </c>
      <c r="P1106">
        <v>0.05</v>
      </c>
      <c r="Q1106" s="2">
        <v>3892.7000000000003</v>
      </c>
      <c r="R1106" s="2">
        <v>2997.3790000000004</v>
      </c>
      <c r="S1106" s="2">
        <v>29584.52</v>
      </c>
      <c r="T1106" s="2">
        <v>5605.4879999999976</v>
      </c>
    </row>
    <row r="1107" spans="1:20" x14ac:dyDescent="0.25">
      <c r="A1107" t="s">
        <v>6894</v>
      </c>
      <c r="B1107" t="s">
        <v>5</v>
      </c>
      <c r="C1107" t="s">
        <v>2</v>
      </c>
      <c r="D1107" s="1">
        <v>44000</v>
      </c>
      <c r="E1107" s="1">
        <v>44067</v>
      </c>
      <c r="F1107" s="1">
        <v>44082</v>
      </c>
      <c r="G1107" s="1">
        <v>44089</v>
      </c>
      <c r="H1107" s="13">
        <f>Orders[[#This Row],[DeliveryDate]]-Orders[[#This Row],[OrderDate]]</f>
        <v>22</v>
      </c>
      <c r="I1107" t="s">
        <v>3</v>
      </c>
      <c r="J1107" t="str">
        <f>_xlfn.XLOOKUP(Orders[[#This Row],[_SalesRepID]],'Sales team'!A:A,'Sales team'!B:B)</f>
        <v>Nicholas Cunningham</v>
      </c>
      <c r="K1107">
        <v>19</v>
      </c>
      <c r="L1107">
        <v>37</v>
      </c>
      <c r="M1107">
        <v>223</v>
      </c>
      <c r="N1107" t="str">
        <f>_xlfn.XLOOKUP(Orders[[#This Row],[_ProductID]],Products!A:A,Products!C:C)</f>
        <v>Home décor</v>
      </c>
      <c r="O1107">
        <v>39</v>
      </c>
      <c r="P1107">
        <v>0.1</v>
      </c>
      <c r="Q1107" s="2">
        <v>911.2</v>
      </c>
      <c r="R1107" s="2">
        <v>473.82400000000001</v>
      </c>
      <c r="S1107" s="2">
        <v>3280.32</v>
      </c>
      <c r="T1107" s="2">
        <v>1385.0240000000001</v>
      </c>
    </row>
    <row r="1108" spans="1:20" x14ac:dyDescent="0.25">
      <c r="A1108" t="s">
        <v>6895</v>
      </c>
      <c r="B1108" t="s">
        <v>8</v>
      </c>
      <c r="C1108" t="s">
        <v>2</v>
      </c>
      <c r="D1108" s="1">
        <v>43900</v>
      </c>
      <c r="E1108" s="1">
        <v>44067</v>
      </c>
      <c r="F1108" s="1">
        <v>44080</v>
      </c>
      <c r="G1108" s="1">
        <v>44082</v>
      </c>
      <c r="H1108" s="13">
        <f>Orders[[#This Row],[DeliveryDate]]-Orders[[#This Row],[OrderDate]]</f>
        <v>15</v>
      </c>
      <c r="I1108" t="s">
        <v>3</v>
      </c>
      <c r="J1108" t="str">
        <f>_xlfn.XLOOKUP(Orders[[#This Row],[_SalesRepID]],'Sales team'!A:A,'Sales team'!B:B)</f>
        <v>Douglas Tucker</v>
      </c>
      <c r="K1108">
        <v>23</v>
      </c>
      <c r="L1108">
        <v>41</v>
      </c>
      <c r="M1108">
        <v>254</v>
      </c>
      <c r="N1108" t="str">
        <f>_xlfn.XLOOKUP(Orders[[#This Row],[_ProductID]],Products!A:A,Products!C:C)</f>
        <v>Outdoor</v>
      </c>
      <c r="O1108">
        <v>10</v>
      </c>
      <c r="P1108">
        <v>0.3</v>
      </c>
      <c r="Q1108" s="2">
        <v>1862.6000000000001</v>
      </c>
      <c r="R1108" s="2">
        <v>745.04000000000008</v>
      </c>
      <c r="S1108" s="2">
        <v>2607.64</v>
      </c>
      <c r="T1108" s="2">
        <v>1117.5599999999997</v>
      </c>
    </row>
    <row r="1109" spans="1:20" x14ac:dyDescent="0.25">
      <c r="A1109" t="s">
        <v>6896</v>
      </c>
      <c r="B1109" t="s">
        <v>10</v>
      </c>
      <c r="C1109" t="s">
        <v>2</v>
      </c>
      <c r="D1109" s="1">
        <v>43900</v>
      </c>
      <c r="E1109" s="1">
        <v>44067</v>
      </c>
      <c r="F1109" s="1">
        <v>44071</v>
      </c>
      <c r="G1109" s="1">
        <v>44083</v>
      </c>
      <c r="H1109" s="13">
        <f>Orders[[#This Row],[DeliveryDate]]-Orders[[#This Row],[OrderDate]]</f>
        <v>16</v>
      </c>
      <c r="I1109" t="s">
        <v>3</v>
      </c>
      <c r="J1109" t="str">
        <f>_xlfn.XLOOKUP(Orders[[#This Row],[_SalesRepID]],'Sales team'!A:A,'Sales team'!B:B)</f>
        <v>Carlos Miller</v>
      </c>
      <c r="K1109">
        <v>28</v>
      </c>
      <c r="L1109">
        <v>15</v>
      </c>
      <c r="M1109">
        <v>214</v>
      </c>
      <c r="N1109" t="str">
        <f>_xlfn.XLOOKUP(Orders[[#This Row],[_ProductID]],Products!A:A,Products!C:C)</f>
        <v>Home décor</v>
      </c>
      <c r="O1109">
        <v>45</v>
      </c>
      <c r="P1109">
        <v>0.05</v>
      </c>
      <c r="Q1109" s="2">
        <v>207.70000000000002</v>
      </c>
      <c r="R1109" s="2">
        <v>139.15900000000002</v>
      </c>
      <c r="S1109" s="2">
        <v>986.57499999999993</v>
      </c>
      <c r="T1109" s="2">
        <v>290.77999999999986</v>
      </c>
    </row>
    <row r="1110" spans="1:20" x14ac:dyDescent="0.25">
      <c r="A1110" t="s">
        <v>6897</v>
      </c>
      <c r="B1110" t="s">
        <v>5</v>
      </c>
      <c r="C1110" t="s">
        <v>2</v>
      </c>
      <c r="D1110" s="1">
        <v>43900</v>
      </c>
      <c r="E1110" s="1">
        <v>44067</v>
      </c>
      <c r="F1110" s="1">
        <v>44074</v>
      </c>
      <c r="G1110" s="1">
        <v>44081</v>
      </c>
      <c r="H1110" s="13">
        <f>Orders[[#This Row],[DeliveryDate]]-Orders[[#This Row],[OrderDate]]</f>
        <v>14</v>
      </c>
      <c r="I1110" t="s">
        <v>3</v>
      </c>
      <c r="J1110" t="str">
        <f>_xlfn.XLOOKUP(Orders[[#This Row],[_SalesRepID]],'Sales team'!A:A,'Sales team'!B:B)</f>
        <v>Shawn Wallace</v>
      </c>
      <c r="K1110">
        <v>18</v>
      </c>
      <c r="L1110">
        <v>22</v>
      </c>
      <c r="M1110">
        <v>248</v>
      </c>
      <c r="N1110" t="str">
        <f>_xlfn.XLOOKUP(Orders[[#This Row],[_ProductID]],Products!A:A,Products!C:C)</f>
        <v>Electronics</v>
      </c>
      <c r="O1110">
        <v>28</v>
      </c>
      <c r="P1110">
        <v>7.4999999999999997E-2</v>
      </c>
      <c r="Q1110" s="2">
        <v>1969.8</v>
      </c>
      <c r="R1110" s="2">
        <v>1634.934</v>
      </c>
      <c r="S1110" s="2">
        <v>1822.0650000000001</v>
      </c>
      <c r="T1110" s="2">
        <v>187.13100000000009</v>
      </c>
    </row>
    <row r="1111" spans="1:20" x14ac:dyDescent="0.25">
      <c r="A1111" t="s">
        <v>6898</v>
      </c>
      <c r="B1111" t="s">
        <v>1</v>
      </c>
      <c r="C1111" t="s">
        <v>2</v>
      </c>
      <c r="D1111" s="1">
        <v>44000</v>
      </c>
      <c r="E1111" s="1">
        <v>44067</v>
      </c>
      <c r="F1111" s="1">
        <v>44085</v>
      </c>
      <c r="G1111" s="1">
        <v>44081</v>
      </c>
      <c r="H1111" s="13">
        <f>Orders[[#This Row],[DeliveryDate]]-Orders[[#This Row],[OrderDate]]</f>
        <v>14</v>
      </c>
      <c r="I1111" t="s">
        <v>3</v>
      </c>
      <c r="J1111" t="str">
        <f>_xlfn.XLOOKUP(Orders[[#This Row],[_SalesRepID]],'Sales team'!A:A,'Sales team'!B:B)</f>
        <v>Stephen Payne</v>
      </c>
      <c r="K1111">
        <v>5</v>
      </c>
      <c r="L1111">
        <v>14</v>
      </c>
      <c r="M1111">
        <v>204</v>
      </c>
      <c r="N1111" t="str">
        <f>_xlfn.XLOOKUP(Orders[[#This Row],[_ProductID]],Products!A:A,Products!C:C)</f>
        <v>Kitchen &amp; Dining</v>
      </c>
      <c r="O1111">
        <v>37</v>
      </c>
      <c r="P1111">
        <v>7.4999999999999997E-2</v>
      </c>
      <c r="Q1111" s="2">
        <v>944.7</v>
      </c>
      <c r="R1111" s="2">
        <v>462.90300000000002</v>
      </c>
      <c r="S1111" s="2">
        <v>3495.3900000000003</v>
      </c>
      <c r="T1111" s="2">
        <v>1643.7780000000002</v>
      </c>
    </row>
    <row r="1112" spans="1:20" x14ac:dyDescent="0.25">
      <c r="A1112" t="s">
        <v>6899</v>
      </c>
      <c r="B1112" t="s">
        <v>5</v>
      </c>
      <c r="C1112" t="s">
        <v>15</v>
      </c>
      <c r="D1112" s="1">
        <v>43900</v>
      </c>
      <c r="E1112" s="1">
        <v>44067</v>
      </c>
      <c r="F1112" s="1">
        <v>44084</v>
      </c>
      <c r="G1112" s="1">
        <v>44076</v>
      </c>
      <c r="H1112" s="13">
        <f>Orders[[#This Row],[DeliveryDate]]-Orders[[#This Row],[OrderDate]]</f>
        <v>9</v>
      </c>
      <c r="I1112" t="s">
        <v>3</v>
      </c>
      <c r="J1112" t="str">
        <f>_xlfn.XLOOKUP(Orders[[#This Row],[_SalesRepID]],'Sales team'!A:A,'Sales team'!B:B)</f>
        <v>Shawn Wallace</v>
      </c>
      <c r="K1112">
        <v>18</v>
      </c>
      <c r="L1112">
        <v>6</v>
      </c>
      <c r="M1112">
        <v>44</v>
      </c>
      <c r="N1112" t="str">
        <f>_xlfn.XLOOKUP(Orders[[#This Row],[_ProductID]],Products!A:A,Products!C:C)</f>
        <v>Home décor</v>
      </c>
      <c r="O1112">
        <v>33</v>
      </c>
      <c r="P1112">
        <v>0.05</v>
      </c>
      <c r="Q1112" s="2">
        <v>864.30000000000007</v>
      </c>
      <c r="R1112" s="2">
        <v>535.86599999999999</v>
      </c>
      <c r="S1112" s="2">
        <v>3284.34</v>
      </c>
      <c r="T1112" s="2">
        <v>1140.8760000000002</v>
      </c>
    </row>
    <row r="1113" spans="1:20" x14ac:dyDescent="0.25">
      <c r="A1113" t="s">
        <v>6883</v>
      </c>
      <c r="B1113" t="s">
        <v>10</v>
      </c>
      <c r="C1113" t="s">
        <v>15</v>
      </c>
      <c r="D1113" s="1">
        <v>43900</v>
      </c>
      <c r="E1113" s="1">
        <v>44066</v>
      </c>
      <c r="F1113" s="1">
        <v>44068</v>
      </c>
      <c r="G1113" s="1">
        <v>44071</v>
      </c>
      <c r="H1113" s="13">
        <f>Orders[[#This Row],[DeliveryDate]]-Orders[[#This Row],[OrderDate]]</f>
        <v>5</v>
      </c>
      <c r="I1113" t="s">
        <v>3</v>
      </c>
      <c r="J1113" t="str">
        <f>_xlfn.XLOOKUP(Orders[[#This Row],[_SalesRepID]],'Sales team'!A:A,'Sales team'!B:B)</f>
        <v>Carlos Miller</v>
      </c>
      <c r="K1113">
        <v>28</v>
      </c>
      <c r="L1113">
        <v>3</v>
      </c>
      <c r="M1113">
        <v>14</v>
      </c>
      <c r="N1113" t="str">
        <f>_xlfn.XLOOKUP(Orders[[#This Row],[_ProductID]],Products!A:A,Products!C:C)</f>
        <v>Home décor</v>
      </c>
      <c r="O1113">
        <v>41</v>
      </c>
      <c r="P1113">
        <v>7.4999999999999997E-2</v>
      </c>
      <c r="Q1113" s="2">
        <v>1132.3</v>
      </c>
      <c r="R1113" s="2">
        <v>849.22499999999991</v>
      </c>
      <c r="S1113" s="2">
        <v>7331.6424999999999</v>
      </c>
      <c r="T1113" s="2">
        <v>1387.067500000001</v>
      </c>
    </row>
    <row r="1114" spans="1:20" x14ac:dyDescent="0.25">
      <c r="A1114" t="s">
        <v>6884</v>
      </c>
      <c r="B1114" t="s">
        <v>5</v>
      </c>
      <c r="C1114" t="s">
        <v>2</v>
      </c>
      <c r="D1114" s="1">
        <v>44000</v>
      </c>
      <c r="E1114" s="1">
        <v>44066</v>
      </c>
      <c r="F1114" s="1">
        <v>44086</v>
      </c>
      <c r="G1114" s="1">
        <v>44075</v>
      </c>
      <c r="H1114" s="13">
        <f>Orders[[#This Row],[DeliveryDate]]-Orders[[#This Row],[OrderDate]]</f>
        <v>9</v>
      </c>
      <c r="I1114" t="s">
        <v>3</v>
      </c>
      <c r="J1114" t="str">
        <f>_xlfn.XLOOKUP(Orders[[#This Row],[_SalesRepID]],'Sales team'!A:A,'Sales team'!B:B)</f>
        <v>Todd Roberts</v>
      </c>
      <c r="K1114">
        <v>13</v>
      </c>
      <c r="L1114">
        <v>6</v>
      </c>
      <c r="M1114">
        <v>228</v>
      </c>
      <c r="N1114" t="str">
        <f>_xlfn.XLOOKUP(Orders[[#This Row],[_ProductID]],Products!A:A,Products!C:C)</f>
        <v>Home décor</v>
      </c>
      <c r="O1114">
        <v>26</v>
      </c>
      <c r="P1114">
        <v>0.1</v>
      </c>
      <c r="Q1114" s="2">
        <v>201</v>
      </c>
      <c r="R1114" s="2">
        <v>158.79000000000002</v>
      </c>
      <c r="S1114" s="2">
        <v>1447.2</v>
      </c>
      <c r="T1114" s="2">
        <v>176.87999999999988</v>
      </c>
    </row>
    <row r="1115" spans="1:20" x14ac:dyDescent="0.25">
      <c r="A1115" t="s">
        <v>6885</v>
      </c>
      <c r="B1115" t="s">
        <v>1</v>
      </c>
      <c r="C1115" t="s">
        <v>2</v>
      </c>
      <c r="D1115" s="1">
        <v>44000</v>
      </c>
      <c r="E1115" s="1">
        <v>44066</v>
      </c>
      <c r="F1115" s="1">
        <v>44072</v>
      </c>
      <c r="G1115" s="1">
        <v>44077</v>
      </c>
      <c r="H1115" s="13">
        <f>Orders[[#This Row],[DeliveryDate]]-Orders[[#This Row],[OrderDate]]</f>
        <v>11</v>
      </c>
      <c r="I1115" t="s">
        <v>3</v>
      </c>
      <c r="J1115" t="str">
        <f>_xlfn.XLOOKUP(Orders[[#This Row],[_SalesRepID]],'Sales team'!A:A,'Sales team'!B:B)</f>
        <v>Joshua Ryan</v>
      </c>
      <c r="K1115">
        <v>9</v>
      </c>
      <c r="L1115">
        <v>29</v>
      </c>
      <c r="M1115">
        <v>211</v>
      </c>
      <c r="N1115" t="str">
        <f>_xlfn.XLOOKUP(Orders[[#This Row],[_ProductID]],Products!A:A,Products!C:C)</f>
        <v>Kitchen &amp; Dining</v>
      </c>
      <c r="O1115">
        <v>13</v>
      </c>
      <c r="P1115">
        <v>0.2</v>
      </c>
      <c r="Q1115" s="2">
        <v>683.4</v>
      </c>
      <c r="R1115" s="2">
        <v>492.04799999999994</v>
      </c>
      <c r="S1115" s="2">
        <v>546.72</v>
      </c>
      <c r="T1115" s="2">
        <v>54.672000000000082</v>
      </c>
    </row>
    <row r="1116" spans="1:20" x14ac:dyDescent="0.25">
      <c r="A1116" t="s">
        <v>6886</v>
      </c>
      <c r="B1116" t="s">
        <v>1</v>
      </c>
      <c r="C1116" t="s">
        <v>15</v>
      </c>
      <c r="D1116" s="1">
        <v>43900</v>
      </c>
      <c r="E1116" s="1">
        <v>44066</v>
      </c>
      <c r="F1116" s="1">
        <v>44082</v>
      </c>
      <c r="G1116" s="1">
        <v>44082</v>
      </c>
      <c r="H1116" s="13">
        <f>Orders[[#This Row],[DeliveryDate]]-Orders[[#This Row],[OrderDate]]</f>
        <v>16</v>
      </c>
      <c r="I1116" t="s">
        <v>3</v>
      </c>
      <c r="J1116" t="str">
        <f>_xlfn.XLOOKUP(Orders[[#This Row],[_SalesRepID]],'Sales team'!A:A,'Sales team'!B:B)</f>
        <v>Jerry Green</v>
      </c>
      <c r="K1116">
        <v>3</v>
      </c>
      <c r="L1116">
        <v>14</v>
      </c>
      <c r="M1116">
        <v>17</v>
      </c>
      <c r="N1116" t="str">
        <f>_xlfn.XLOOKUP(Orders[[#This Row],[_ProductID]],Products!A:A,Products!C:C)</f>
        <v>Home décor</v>
      </c>
      <c r="O1116">
        <v>26</v>
      </c>
      <c r="P1116">
        <v>0.05</v>
      </c>
      <c r="Q1116" s="2">
        <v>5293</v>
      </c>
      <c r="R1116" s="2">
        <v>3334.59</v>
      </c>
      <c r="S1116" s="2">
        <v>5028.3499999999995</v>
      </c>
      <c r="T1116" s="2">
        <v>1693.7599999999993</v>
      </c>
    </row>
    <row r="1117" spans="1:20" x14ac:dyDescent="0.25">
      <c r="A1117" t="s">
        <v>6887</v>
      </c>
      <c r="B1117" t="s">
        <v>1</v>
      </c>
      <c r="C1117" t="s">
        <v>6</v>
      </c>
      <c r="D1117" s="1">
        <v>44000</v>
      </c>
      <c r="E1117" s="1">
        <v>44066</v>
      </c>
      <c r="F1117" s="1">
        <v>44070</v>
      </c>
      <c r="G1117" s="1">
        <v>44081</v>
      </c>
      <c r="H1117" s="13">
        <f>Orders[[#This Row],[DeliveryDate]]-Orders[[#This Row],[OrderDate]]</f>
        <v>15</v>
      </c>
      <c r="I1117" t="s">
        <v>3</v>
      </c>
      <c r="J1117" t="str">
        <f>_xlfn.XLOOKUP(Orders[[#This Row],[_SalesRepID]],'Sales team'!A:A,'Sales team'!B:B)</f>
        <v>Shawn Cook</v>
      </c>
      <c r="K1117">
        <v>7</v>
      </c>
      <c r="L1117">
        <v>5</v>
      </c>
      <c r="M1117">
        <v>123</v>
      </c>
      <c r="N1117" t="str">
        <f>_xlfn.XLOOKUP(Orders[[#This Row],[_ProductID]],Products!A:A,Products!C:C)</f>
        <v>Furniture</v>
      </c>
      <c r="O1117">
        <v>15</v>
      </c>
      <c r="P1117">
        <v>0.4</v>
      </c>
      <c r="Q1117" s="2">
        <v>167.5</v>
      </c>
      <c r="R1117" s="2">
        <v>73.7</v>
      </c>
      <c r="S1117" s="2">
        <v>100.5</v>
      </c>
      <c r="T1117" s="2">
        <v>26.799999999999997</v>
      </c>
    </row>
    <row r="1118" spans="1:20" x14ac:dyDescent="0.25">
      <c r="A1118" t="s">
        <v>6888</v>
      </c>
      <c r="B1118" t="s">
        <v>1</v>
      </c>
      <c r="C1118" t="s">
        <v>6</v>
      </c>
      <c r="D1118" s="1">
        <v>43900</v>
      </c>
      <c r="E1118" s="1">
        <v>44066</v>
      </c>
      <c r="F1118" s="1">
        <v>44092</v>
      </c>
      <c r="G1118" s="1">
        <v>44076</v>
      </c>
      <c r="H1118" s="13">
        <f>Orders[[#This Row],[DeliveryDate]]-Orders[[#This Row],[OrderDate]]</f>
        <v>10</v>
      </c>
      <c r="I1118" t="s">
        <v>3</v>
      </c>
      <c r="J1118" t="str">
        <f>_xlfn.XLOOKUP(Orders[[#This Row],[_SalesRepID]],'Sales team'!A:A,'Sales team'!B:B)</f>
        <v>Keith Griffin</v>
      </c>
      <c r="K1118">
        <v>2</v>
      </c>
      <c r="L1118">
        <v>16</v>
      </c>
      <c r="M1118">
        <v>103</v>
      </c>
      <c r="N1118" t="str">
        <f>_xlfn.XLOOKUP(Orders[[#This Row],[_ProductID]],Products!A:A,Products!C:C)</f>
        <v>Furniture</v>
      </c>
      <c r="O1118">
        <v>19</v>
      </c>
      <c r="P1118">
        <v>0.1</v>
      </c>
      <c r="Q1118" s="2">
        <v>5480.6</v>
      </c>
      <c r="R1118" s="2">
        <v>3288.36</v>
      </c>
      <c r="S1118" s="2">
        <v>4932.5400000000009</v>
      </c>
      <c r="T1118" s="2">
        <v>1644.1800000000007</v>
      </c>
    </row>
    <row r="1119" spans="1:20" x14ac:dyDescent="0.25">
      <c r="A1119" t="s">
        <v>6889</v>
      </c>
      <c r="B1119" t="s">
        <v>8</v>
      </c>
      <c r="C1119" t="s">
        <v>46</v>
      </c>
      <c r="D1119" s="1">
        <v>44000</v>
      </c>
      <c r="E1119" s="1">
        <v>44066</v>
      </c>
      <c r="F1119" s="1">
        <v>44077</v>
      </c>
      <c r="G1119" s="1">
        <v>44075</v>
      </c>
      <c r="H1119" s="13">
        <f>Orders[[#This Row],[DeliveryDate]]-Orders[[#This Row],[OrderDate]]</f>
        <v>9</v>
      </c>
      <c r="I1119" t="s">
        <v>3</v>
      </c>
      <c r="J1119" t="str">
        <f>_xlfn.XLOOKUP(Orders[[#This Row],[_SalesRepID]],'Sales team'!A:A,'Sales team'!B:B)</f>
        <v>Samuel Fowler</v>
      </c>
      <c r="K1119">
        <v>21</v>
      </c>
      <c r="L1119">
        <v>20</v>
      </c>
      <c r="M1119">
        <v>68</v>
      </c>
      <c r="N1119" t="str">
        <f>_xlfn.XLOOKUP(Orders[[#This Row],[_ProductID]],Products!A:A,Products!C:C)</f>
        <v>Furniture</v>
      </c>
      <c r="O1119">
        <v>22</v>
      </c>
      <c r="P1119">
        <v>0.4</v>
      </c>
      <c r="Q1119" s="2">
        <v>3819</v>
      </c>
      <c r="R1119" s="2">
        <v>2482.35</v>
      </c>
      <c r="S1119" s="2">
        <v>16039.8</v>
      </c>
      <c r="T1119" s="2">
        <v>-1336.6500000000015</v>
      </c>
    </row>
    <row r="1120" spans="1:20" x14ac:dyDescent="0.25">
      <c r="A1120" t="s">
        <v>6890</v>
      </c>
      <c r="B1120" t="s">
        <v>5</v>
      </c>
      <c r="C1120" t="s">
        <v>2</v>
      </c>
      <c r="D1120" s="1">
        <v>44000</v>
      </c>
      <c r="E1120" s="1">
        <v>44066</v>
      </c>
      <c r="F1120" s="1">
        <v>44081</v>
      </c>
      <c r="G1120" s="1">
        <v>44071</v>
      </c>
      <c r="H1120" s="13">
        <f>Orders[[#This Row],[DeliveryDate]]-Orders[[#This Row],[OrderDate]]</f>
        <v>5</v>
      </c>
      <c r="I1120" t="s">
        <v>3</v>
      </c>
      <c r="J1120" t="str">
        <f>_xlfn.XLOOKUP(Orders[[#This Row],[_SalesRepID]],'Sales team'!A:A,'Sales team'!B:B)</f>
        <v>Frank Brown</v>
      </c>
      <c r="K1120">
        <v>17</v>
      </c>
      <c r="L1120">
        <v>43</v>
      </c>
      <c r="M1120">
        <v>257</v>
      </c>
      <c r="N1120" t="str">
        <f>_xlfn.XLOOKUP(Orders[[#This Row],[_ProductID]],Products!A:A,Products!C:C)</f>
        <v>Home décor</v>
      </c>
      <c r="O1120">
        <v>46</v>
      </c>
      <c r="P1120">
        <v>0.4</v>
      </c>
      <c r="Q1120" s="2">
        <v>6016.6</v>
      </c>
      <c r="R1120" s="2">
        <v>3429.462</v>
      </c>
      <c r="S1120" s="2">
        <v>14439.84</v>
      </c>
      <c r="T1120" s="2">
        <v>721.99200000000019</v>
      </c>
    </row>
    <row r="1121" spans="1:20" x14ac:dyDescent="0.25">
      <c r="A1121" t="s">
        <v>6877</v>
      </c>
      <c r="B1121" t="s">
        <v>10</v>
      </c>
      <c r="C1121" t="s">
        <v>2</v>
      </c>
      <c r="D1121" s="1">
        <v>43900</v>
      </c>
      <c r="E1121" s="1">
        <v>44065</v>
      </c>
      <c r="F1121" s="1">
        <v>44093</v>
      </c>
      <c r="G1121" s="1">
        <v>44081</v>
      </c>
      <c r="H1121" s="13">
        <f>Orders[[#This Row],[DeliveryDate]]-Orders[[#This Row],[OrderDate]]</f>
        <v>16</v>
      </c>
      <c r="I1121" t="s">
        <v>3</v>
      </c>
      <c r="J1121" t="str">
        <f>_xlfn.XLOOKUP(Orders[[#This Row],[_SalesRepID]],'Sales team'!A:A,'Sales team'!B:B)</f>
        <v>Donald Reynolds</v>
      </c>
      <c r="K1121">
        <v>26</v>
      </c>
      <c r="L1121">
        <v>37</v>
      </c>
      <c r="M1121">
        <v>231</v>
      </c>
      <c r="N1121" t="str">
        <f>_xlfn.XLOOKUP(Orders[[#This Row],[_ProductID]],Products!A:A,Products!C:C)</f>
        <v>Outdoor</v>
      </c>
      <c r="O1121">
        <v>10</v>
      </c>
      <c r="P1121">
        <v>0.15</v>
      </c>
      <c r="Q1121" s="2">
        <v>5393.5</v>
      </c>
      <c r="R1121" s="2">
        <v>3667.5800000000004</v>
      </c>
      <c r="S1121" s="2">
        <v>18337.899999999998</v>
      </c>
      <c r="T1121" s="2">
        <v>3667.5799999999963</v>
      </c>
    </row>
    <row r="1122" spans="1:20" x14ac:dyDescent="0.25">
      <c r="A1122" t="s">
        <v>6878</v>
      </c>
      <c r="B1122" t="s">
        <v>1</v>
      </c>
      <c r="C1122" t="s">
        <v>46</v>
      </c>
      <c r="D1122" s="1">
        <v>44000</v>
      </c>
      <c r="E1122" s="1">
        <v>44065</v>
      </c>
      <c r="F1122" s="1">
        <v>44074</v>
      </c>
      <c r="G1122" s="1">
        <v>44071</v>
      </c>
      <c r="H1122" s="13">
        <f>Orders[[#This Row],[DeliveryDate]]-Orders[[#This Row],[OrderDate]]</f>
        <v>6</v>
      </c>
      <c r="I1122" t="s">
        <v>3</v>
      </c>
      <c r="J1122" t="str">
        <f>_xlfn.XLOOKUP(Orders[[#This Row],[_SalesRepID]],'Sales team'!A:A,'Sales team'!B:B)</f>
        <v>Joshua Ryan</v>
      </c>
      <c r="K1122">
        <v>9</v>
      </c>
      <c r="L1122">
        <v>29</v>
      </c>
      <c r="M1122">
        <v>72</v>
      </c>
      <c r="N1122" t="str">
        <f>_xlfn.XLOOKUP(Orders[[#This Row],[_ProductID]],Products!A:A,Products!C:C)</f>
        <v>Electronics</v>
      </c>
      <c r="O1122">
        <v>47</v>
      </c>
      <c r="P1122">
        <v>7.4999999999999997E-2</v>
      </c>
      <c r="Q1122" s="2">
        <v>3999.9</v>
      </c>
      <c r="R1122" s="2">
        <v>3319.9169999999999</v>
      </c>
      <c r="S1122" s="2">
        <v>7399.8150000000005</v>
      </c>
      <c r="T1122" s="2">
        <v>759.98100000000068</v>
      </c>
    </row>
    <row r="1123" spans="1:20" x14ac:dyDescent="0.25">
      <c r="A1123" t="s">
        <v>6879</v>
      </c>
      <c r="B1123" t="s">
        <v>10</v>
      </c>
      <c r="C1123" t="s">
        <v>6</v>
      </c>
      <c r="D1123" s="1">
        <v>43900</v>
      </c>
      <c r="E1123" s="1">
        <v>44065</v>
      </c>
      <c r="F1123" s="1">
        <v>44088</v>
      </c>
      <c r="G1123" s="1">
        <v>44075</v>
      </c>
      <c r="H1123" s="13">
        <f>Orders[[#This Row],[DeliveryDate]]-Orders[[#This Row],[OrderDate]]</f>
        <v>10</v>
      </c>
      <c r="I1123" t="s">
        <v>3</v>
      </c>
      <c r="J1123" t="str">
        <f>_xlfn.XLOOKUP(Orders[[#This Row],[_SalesRepID]],'Sales team'!A:A,'Sales team'!B:B)</f>
        <v>Shawn Torres</v>
      </c>
      <c r="K1123">
        <v>27</v>
      </c>
      <c r="L1123">
        <v>15</v>
      </c>
      <c r="M1123">
        <v>154</v>
      </c>
      <c r="N1123" t="str">
        <f>_xlfn.XLOOKUP(Orders[[#This Row],[_ProductID]],Products!A:A,Products!C:C)</f>
        <v>Home décor</v>
      </c>
      <c r="O1123">
        <v>36</v>
      </c>
      <c r="P1123">
        <v>0.15</v>
      </c>
      <c r="Q1123" s="2">
        <v>2432.1</v>
      </c>
      <c r="R1123" s="2">
        <v>1653.828</v>
      </c>
      <c r="S1123" s="2">
        <v>6201.8549999999996</v>
      </c>
      <c r="T1123" s="2">
        <v>1240.3709999999992</v>
      </c>
    </row>
    <row r="1124" spans="1:20" x14ac:dyDescent="0.25">
      <c r="A1124" t="s">
        <v>6880</v>
      </c>
      <c r="B1124" t="s">
        <v>5</v>
      </c>
      <c r="C1124" t="s">
        <v>25</v>
      </c>
      <c r="D1124" s="1">
        <v>43900</v>
      </c>
      <c r="E1124" s="1">
        <v>44065</v>
      </c>
      <c r="F1124" s="1">
        <v>44085</v>
      </c>
      <c r="G1124" s="1">
        <v>44091</v>
      </c>
      <c r="H1124" s="13">
        <f>Orders[[#This Row],[DeliveryDate]]-Orders[[#This Row],[OrderDate]]</f>
        <v>26</v>
      </c>
      <c r="I1124" t="s">
        <v>3</v>
      </c>
      <c r="J1124" t="str">
        <f>_xlfn.XLOOKUP(Orders[[#This Row],[_SalesRepID]],'Sales team'!A:A,'Sales team'!B:B)</f>
        <v>Paul Holmes</v>
      </c>
      <c r="K1124">
        <v>14</v>
      </c>
      <c r="L1124">
        <v>46</v>
      </c>
      <c r="M1124">
        <v>342</v>
      </c>
      <c r="N1124" t="str">
        <f>_xlfn.XLOOKUP(Orders[[#This Row],[_ProductID]],Products!A:A,Products!C:C)</f>
        <v>Furniture</v>
      </c>
      <c r="O1124">
        <v>12</v>
      </c>
      <c r="P1124">
        <v>0.05</v>
      </c>
      <c r="Q1124" s="2">
        <v>3879.3</v>
      </c>
      <c r="R1124" s="2">
        <v>3219.819</v>
      </c>
      <c r="S1124" s="2">
        <v>11056.005000000001</v>
      </c>
      <c r="T1124" s="2">
        <v>1396.5480000000007</v>
      </c>
    </row>
    <row r="1125" spans="1:20" x14ac:dyDescent="0.25">
      <c r="A1125" t="s">
        <v>6881</v>
      </c>
      <c r="B1125" t="s">
        <v>5</v>
      </c>
      <c r="C1125" t="s">
        <v>15</v>
      </c>
      <c r="D1125" s="1">
        <v>44000</v>
      </c>
      <c r="E1125" s="1">
        <v>44065</v>
      </c>
      <c r="F1125" s="1">
        <v>44072</v>
      </c>
      <c r="G1125" s="1">
        <v>44081</v>
      </c>
      <c r="H1125" s="13">
        <f>Orders[[#This Row],[DeliveryDate]]-Orders[[#This Row],[OrderDate]]</f>
        <v>16</v>
      </c>
      <c r="I1125" t="s">
        <v>3</v>
      </c>
      <c r="J1125" t="str">
        <f>_xlfn.XLOOKUP(Orders[[#This Row],[_SalesRepID]],'Sales team'!A:A,'Sales team'!B:B)</f>
        <v>Roger Alexander</v>
      </c>
      <c r="K1125">
        <v>15</v>
      </c>
      <c r="L1125">
        <v>20</v>
      </c>
      <c r="M1125">
        <v>17</v>
      </c>
      <c r="N1125" t="str">
        <f>_xlfn.XLOOKUP(Orders[[#This Row],[_ProductID]],Products!A:A,Products!C:C)</f>
        <v>Home décor</v>
      </c>
      <c r="O1125">
        <v>36</v>
      </c>
      <c r="P1125">
        <v>7.4999999999999997E-2</v>
      </c>
      <c r="Q1125" s="2">
        <v>221.1</v>
      </c>
      <c r="R1125" s="2">
        <v>119.39400000000001</v>
      </c>
      <c r="S1125" s="2">
        <v>204.51750000000001</v>
      </c>
      <c r="T1125" s="2">
        <v>85.123500000000007</v>
      </c>
    </row>
    <row r="1126" spans="1:20" x14ac:dyDescent="0.25">
      <c r="A1126" t="s">
        <v>6882</v>
      </c>
      <c r="B1126" t="s">
        <v>5</v>
      </c>
      <c r="C1126" t="s">
        <v>46</v>
      </c>
      <c r="D1126" s="1">
        <v>44000</v>
      </c>
      <c r="E1126" s="1">
        <v>44065</v>
      </c>
      <c r="F1126" s="1">
        <v>44071</v>
      </c>
      <c r="G1126" s="1">
        <v>44085</v>
      </c>
      <c r="H1126" s="13">
        <f>Orders[[#This Row],[DeliveryDate]]-Orders[[#This Row],[OrderDate]]</f>
        <v>20</v>
      </c>
      <c r="I1126" t="s">
        <v>3</v>
      </c>
      <c r="J1126" t="str">
        <f>_xlfn.XLOOKUP(Orders[[#This Row],[_SalesRepID]],'Sales team'!A:A,'Sales team'!B:B)</f>
        <v>Shawn Wallace</v>
      </c>
      <c r="K1126">
        <v>18</v>
      </c>
      <c r="L1126">
        <v>43</v>
      </c>
      <c r="M1126">
        <v>66</v>
      </c>
      <c r="N1126" t="str">
        <f>_xlfn.XLOOKUP(Orders[[#This Row],[_ProductID]],Products!A:A,Products!C:C)</f>
        <v>Kitchen &amp; Dining</v>
      </c>
      <c r="O1126">
        <v>1</v>
      </c>
      <c r="P1126">
        <v>0.1</v>
      </c>
      <c r="Q1126" s="2">
        <v>998.30000000000007</v>
      </c>
      <c r="R1126" s="2">
        <v>748.72500000000002</v>
      </c>
      <c r="S1126" s="2">
        <v>3593.88</v>
      </c>
      <c r="T1126" s="2">
        <v>598.98</v>
      </c>
    </row>
    <row r="1127" spans="1:20" x14ac:dyDescent="0.25">
      <c r="A1127" t="s">
        <v>6866</v>
      </c>
      <c r="B1127" t="s">
        <v>8</v>
      </c>
      <c r="C1127" t="s">
        <v>13</v>
      </c>
      <c r="D1127" s="1">
        <v>43900</v>
      </c>
      <c r="E1127" s="1">
        <v>44064</v>
      </c>
      <c r="F1127" s="1">
        <v>44071</v>
      </c>
      <c r="G1127" s="1">
        <v>44085</v>
      </c>
      <c r="H1127" s="13">
        <f>Orders[[#This Row],[DeliveryDate]]-Orders[[#This Row],[OrderDate]]</f>
        <v>21</v>
      </c>
      <c r="I1127" t="s">
        <v>3</v>
      </c>
      <c r="J1127" t="str">
        <f>_xlfn.XLOOKUP(Orders[[#This Row],[_SalesRepID]],'Sales team'!A:A,'Sales team'!B:B)</f>
        <v>Joe Price</v>
      </c>
      <c r="K1127">
        <v>22</v>
      </c>
      <c r="L1127">
        <v>31</v>
      </c>
      <c r="M1127">
        <v>306</v>
      </c>
      <c r="N1127" t="str">
        <f>_xlfn.XLOOKUP(Orders[[#This Row],[_ProductID]],Products!A:A,Products!C:C)</f>
        <v>Furniture</v>
      </c>
      <c r="O1127">
        <v>5</v>
      </c>
      <c r="P1127">
        <v>7.4999999999999997E-2</v>
      </c>
      <c r="Q1127" s="2">
        <v>1943</v>
      </c>
      <c r="R1127" s="2">
        <v>1360.1</v>
      </c>
      <c r="S1127" s="2">
        <v>12580.925000000001</v>
      </c>
      <c r="T1127" s="2">
        <v>3060.2250000000022</v>
      </c>
    </row>
    <row r="1128" spans="1:20" x14ac:dyDescent="0.25">
      <c r="A1128" t="s">
        <v>6867</v>
      </c>
      <c r="B1128" t="s">
        <v>10</v>
      </c>
      <c r="C1128" t="s">
        <v>46</v>
      </c>
      <c r="D1128" s="1">
        <v>43900</v>
      </c>
      <c r="E1128" s="1">
        <v>44064</v>
      </c>
      <c r="F1128" s="1">
        <v>44085</v>
      </c>
      <c r="G1128" s="1">
        <v>44071</v>
      </c>
      <c r="H1128" s="13">
        <f>Orders[[#This Row],[DeliveryDate]]-Orders[[#This Row],[OrderDate]]</f>
        <v>7</v>
      </c>
      <c r="I1128" t="s">
        <v>3</v>
      </c>
      <c r="J1128" t="str">
        <f>_xlfn.XLOOKUP(Orders[[#This Row],[_SalesRepID]],'Sales team'!A:A,'Sales team'!B:B)</f>
        <v>Patrick Graham</v>
      </c>
      <c r="K1128">
        <v>25</v>
      </c>
      <c r="L1128">
        <v>11</v>
      </c>
      <c r="M1128">
        <v>64</v>
      </c>
      <c r="N1128" t="str">
        <f>_xlfn.XLOOKUP(Orders[[#This Row],[_ProductID]],Products!A:A,Products!C:C)</f>
        <v>Electronics</v>
      </c>
      <c r="O1128">
        <v>28</v>
      </c>
      <c r="P1128">
        <v>7.4999999999999997E-2</v>
      </c>
      <c r="Q1128" s="2">
        <v>1025.1000000000001</v>
      </c>
      <c r="R1128" s="2">
        <v>461.29500000000007</v>
      </c>
      <c r="S1128" s="2">
        <v>6637.5225000000009</v>
      </c>
      <c r="T1128" s="2">
        <v>3408.4575000000004</v>
      </c>
    </row>
    <row r="1129" spans="1:20" x14ac:dyDescent="0.25">
      <c r="A1129" t="s">
        <v>6868</v>
      </c>
      <c r="B1129" t="s">
        <v>8</v>
      </c>
      <c r="C1129" t="s">
        <v>25</v>
      </c>
      <c r="D1129" s="1">
        <v>44000</v>
      </c>
      <c r="E1129" s="1">
        <v>44064</v>
      </c>
      <c r="F1129" s="1">
        <v>44087</v>
      </c>
      <c r="G1129" s="1">
        <v>44075</v>
      </c>
      <c r="H1129" s="13">
        <f>Orders[[#This Row],[DeliveryDate]]-Orders[[#This Row],[OrderDate]]</f>
        <v>11</v>
      </c>
      <c r="I1129" t="s">
        <v>3</v>
      </c>
      <c r="J1129" t="str">
        <f>_xlfn.XLOOKUP(Orders[[#This Row],[_SalesRepID]],'Sales team'!A:A,'Sales team'!B:B)</f>
        <v>Joe Price</v>
      </c>
      <c r="K1129">
        <v>22</v>
      </c>
      <c r="L1129">
        <v>12</v>
      </c>
      <c r="M1129">
        <v>335</v>
      </c>
      <c r="N1129" t="str">
        <f>_xlfn.XLOOKUP(Orders[[#This Row],[_ProductID]],Products!A:A,Products!C:C)</f>
        <v>Electronics</v>
      </c>
      <c r="O1129">
        <v>28</v>
      </c>
      <c r="P1129">
        <v>0.1</v>
      </c>
      <c r="Q1129" s="2">
        <v>5829</v>
      </c>
      <c r="R1129" s="2">
        <v>4196.88</v>
      </c>
      <c r="S1129" s="2">
        <v>20984.400000000001</v>
      </c>
      <c r="T1129" s="2">
        <v>4196.880000000001</v>
      </c>
    </row>
    <row r="1130" spans="1:20" x14ac:dyDescent="0.25">
      <c r="A1130" t="s">
        <v>6869</v>
      </c>
      <c r="B1130" t="s">
        <v>1</v>
      </c>
      <c r="C1130" t="s">
        <v>2</v>
      </c>
      <c r="D1130" s="1">
        <v>44000</v>
      </c>
      <c r="E1130" s="1">
        <v>44064</v>
      </c>
      <c r="F1130" s="1">
        <v>44088</v>
      </c>
      <c r="G1130" s="1">
        <v>44084</v>
      </c>
      <c r="H1130" s="13">
        <f>Orders[[#This Row],[DeliveryDate]]-Orders[[#This Row],[OrderDate]]</f>
        <v>20</v>
      </c>
      <c r="I1130" t="s">
        <v>3</v>
      </c>
      <c r="J1130" t="str">
        <f>_xlfn.XLOOKUP(Orders[[#This Row],[_SalesRepID]],'Sales team'!A:A,'Sales team'!B:B)</f>
        <v>Joshua Little</v>
      </c>
      <c r="K1130">
        <v>11</v>
      </c>
      <c r="L1130">
        <v>21</v>
      </c>
      <c r="M1130">
        <v>224</v>
      </c>
      <c r="N1130" t="str">
        <f>_xlfn.XLOOKUP(Orders[[#This Row],[_ProductID]],Products!A:A,Products!C:C)</f>
        <v>Electronics</v>
      </c>
      <c r="O1130">
        <v>25</v>
      </c>
      <c r="P1130">
        <v>0.1</v>
      </c>
      <c r="Q1130" s="2">
        <v>1072</v>
      </c>
      <c r="R1130" s="2">
        <v>621.76</v>
      </c>
      <c r="S1130" s="2">
        <v>2894.4</v>
      </c>
      <c r="T1130" s="2">
        <v>1029.1200000000001</v>
      </c>
    </row>
    <row r="1131" spans="1:20" x14ac:dyDescent="0.25">
      <c r="A1131" t="s">
        <v>6870</v>
      </c>
      <c r="B1131" t="s">
        <v>10</v>
      </c>
      <c r="C1131" t="s">
        <v>46</v>
      </c>
      <c r="D1131" s="1">
        <v>43900</v>
      </c>
      <c r="E1131" s="1">
        <v>44064</v>
      </c>
      <c r="F1131" s="1">
        <v>44073</v>
      </c>
      <c r="G1131" s="1">
        <v>44076</v>
      </c>
      <c r="H1131" s="13">
        <f>Orders[[#This Row],[DeliveryDate]]-Orders[[#This Row],[OrderDate]]</f>
        <v>12</v>
      </c>
      <c r="I1131" t="s">
        <v>3</v>
      </c>
      <c r="J1131" t="str">
        <f>_xlfn.XLOOKUP(Orders[[#This Row],[_SalesRepID]],'Sales team'!A:A,'Sales team'!B:B)</f>
        <v>Carlos Miller</v>
      </c>
      <c r="K1131">
        <v>28</v>
      </c>
      <c r="L1131">
        <v>7</v>
      </c>
      <c r="M1131">
        <v>82</v>
      </c>
      <c r="N1131" t="str">
        <f>_xlfn.XLOOKUP(Orders[[#This Row],[_ProductID]],Products!A:A,Products!C:C)</f>
        <v>Electronics</v>
      </c>
      <c r="O1131">
        <v>28</v>
      </c>
      <c r="P1131">
        <v>0.05</v>
      </c>
      <c r="Q1131" s="2">
        <v>2391.9</v>
      </c>
      <c r="R1131" s="2">
        <v>1698.249</v>
      </c>
      <c r="S1131" s="2">
        <v>15906.134999999998</v>
      </c>
      <c r="T1131" s="2">
        <v>4018.391999999998</v>
      </c>
    </row>
    <row r="1132" spans="1:20" x14ac:dyDescent="0.25">
      <c r="A1132" t="s">
        <v>6871</v>
      </c>
      <c r="B1132" t="s">
        <v>1</v>
      </c>
      <c r="C1132" t="s">
        <v>25</v>
      </c>
      <c r="D1132" s="1">
        <v>44000</v>
      </c>
      <c r="E1132" s="1">
        <v>44064</v>
      </c>
      <c r="F1132" s="1">
        <v>44077</v>
      </c>
      <c r="G1132" s="1">
        <v>44071</v>
      </c>
      <c r="H1132" s="13">
        <f>Orders[[#This Row],[DeliveryDate]]-Orders[[#This Row],[OrderDate]]</f>
        <v>7</v>
      </c>
      <c r="I1132" t="s">
        <v>3</v>
      </c>
      <c r="J1132" t="str">
        <f>_xlfn.XLOOKUP(Orders[[#This Row],[_SalesRepID]],'Sales team'!A:A,'Sales team'!B:B)</f>
        <v>Jonathan Hawkins</v>
      </c>
      <c r="K1132">
        <v>10</v>
      </c>
      <c r="L1132">
        <v>21</v>
      </c>
      <c r="M1132">
        <v>348</v>
      </c>
      <c r="N1132" t="str">
        <f>_xlfn.XLOOKUP(Orders[[#This Row],[_ProductID]],Products!A:A,Products!C:C)</f>
        <v>Home décor</v>
      </c>
      <c r="O1132">
        <v>35</v>
      </c>
      <c r="P1132">
        <v>7.4999999999999997E-2</v>
      </c>
      <c r="Q1132" s="2">
        <v>3624.7000000000003</v>
      </c>
      <c r="R1132" s="2">
        <v>2646.0309999999999</v>
      </c>
      <c r="S1132" s="2">
        <v>20117.085000000003</v>
      </c>
      <c r="T1132" s="2">
        <v>4240.8990000000031</v>
      </c>
    </row>
    <row r="1133" spans="1:20" x14ac:dyDescent="0.25">
      <c r="A1133" t="s">
        <v>6872</v>
      </c>
      <c r="B1133" t="s">
        <v>1</v>
      </c>
      <c r="C1133" t="s">
        <v>15</v>
      </c>
      <c r="D1133" s="1">
        <v>44000</v>
      </c>
      <c r="E1133" s="1">
        <v>44064</v>
      </c>
      <c r="F1133" s="1">
        <v>44071</v>
      </c>
      <c r="G1133" s="1">
        <v>44085</v>
      </c>
      <c r="H1133" s="13">
        <f>Orders[[#This Row],[DeliveryDate]]-Orders[[#This Row],[OrderDate]]</f>
        <v>21</v>
      </c>
      <c r="I1133" t="s">
        <v>3</v>
      </c>
      <c r="J1133" t="str">
        <f>_xlfn.XLOOKUP(Orders[[#This Row],[_SalesRepID]],'Sales team'!A:A,'Sales team'!B:B)</f>
        <v>George Lewis</v>
      </c>
      <c r="K1133">
        <v>8</v>
      </c>
      <c r="L1133">
        <v>34</v>
      </c>
      <c r="M1133">
        <v>1</v>
      </c>
      <c r="N1133" t="str">
        <f>_xlfn.XLOOKUP(Orders[[#This Row],[_ProductID]],Products!A:A,Products!C:C)</f>
        <v>Home décor</v>
      </c>
      <c r="O1133">
        <v>23</v>
      </c>
      <c r="P1133">
        <v>0.05</v>
      </c>
      <c r="Q1133" s="2">
        <v>2720.2000000000003</v>
      </c>
      <c r="R1133" s="2">
        <v>1251.2920000000001</v>
      </c>
      <c r="S1133" s="2">
        <v>20673.52</v>
      </c>
      <c r="T1133" s="2">
        <v>10663.183999999999</v>
      </c>
    </row>
    <row r="1134" spans="1:20" x14ac:dyDescent="0.25">
      <c r="A1134" t="s">
        <v>6873</v>
      </c>
      <c r="B1134" t="s">
        <v>1</v>
      </c>
      <c r="C1134" t="s">
        <v>6</v>
      </c>
      <c r="D1134" s="1">
        <v>43900</v>
      </c>
      <c r="E1134" s="1">
        <v>44064</v>
      </c>
      <c r="F1134" s="1">
        <v>44077</v>
      </c>
      <c r="G1134" s="1">
        <v>44083</v>
      </c>
      <c r="H1134" s="13">
        <f>Orders[[#This Row],[DeliveryDate]]-Orders[[#This Row],[OrderDate]]</f>
        <v>19</v>
      </c>
      <c r="I1134" t="s">
        <v>3</v>
      </c>
      <c r="J1134" t="str">
        <f>_xlfn.XLOOKUP(Orders[[#This Row],[_SalesRepID]],'Sales team'!A:A,'Sales team'!B:B)</f>
        <v>Carl Nguyen</v>
      </c>
      <c r="K1134">
        <v>12</v>
      </c>
      <c r="L1134">
        <v>16</v>
      </c>
      <c r="M1134">
        <v>126</v>
      </c>
      <c r="N1134" t="str">
        <f>_xlfn.XLOOKUP(Orders[[#This Row],[_ProductID]],Products!A:A,Products!C:C)</f>
        <v>Kitchen &amp; Dining</v>
      </c>
      <c r="O1134">
        <v>4</v>
      </c>
      <c r="P1134">
        <v>0.2</v>
      </c>
      <c r="Q1134" s="2">
        <v>6398.5</v>
      </c>
      <c r="R1134" s="2">
        <v>4606.92</v>
      </c>
      <c r="S1134" s="2">
        <v>35831.599999999999</v>
      </c>
      <c r="T1134" s="2">
        <v>3583.1599999999962</v>
      </c>
    </row>
    <row r="1135" spans="1:20" x14ac:dyDescent="0.25">
      <c r="A1135" t="s">
        <v>6874</v>
      </c>
      <c r="B1135" t="s">
        <v>5</v>
      </c>
      <c r="C1135" t="s">
        <v>6</v>
      </c>
      <c r="D1135" s="1">
        <v>44000</v>
      </c>
      <c r="E1135" s="1">
        <v>44064</v>
      </c>
      <c r="F1135" s="1">
        <v>44079</v>
      </c>
      <c r="G1135" s="1">
        <v>44075</v>
      </c>
      <c r="H1135" s="13">
        <f>Orders[[#This Row],[DeliveryDate]]-Orders[[#This Row],[OrderDate]]</f>
        <v>11</v>
      </c>
      <c r="I1135" t="s">
        <v>3</v>
      </c>
      <c r="J1135" t="str">
        <f>_xlfn.XLOOKUP(Orders[[#This Row],[_SalesRepID]],'Sales team'!A:A,'Sales team'!B:B)</f>
        <v>Roger Alexander</v>
      </c>
      <c r="K1135">
        <v>15</v>
      </c>
      <c r="L1135">
        <v>4</v>
      </c>
      <c r="M1135">
        <v>88</v>
      </c>
      <c r="N1135" t="str">
        <f>_xlfn.XLOOKUP(Orders[[#This Row],[_ProductID]],Products!A:A,Products!C:C)</f>
        <v>Home décor</v>
      </c>
      <c r="O1135">
        <v>24</v>
      </c>
      <c r="P1135">
        <v>0.1</v>
      </c>
      <c r="Q1135" s="2">
        <v>1118.9000000000001</v>
      </c>
      <c r="R1135" s="2">
        <v>604.20600000000013</v>
      </c>
      <c r="S1135" s="2">
        <v>8056.0800000000008</v>
      </c>
      <c r="T1135" s="2">
        <v>3222.4319999999998</v>
      </c>
    </row>
    <row r="1136" spans="1:20" x14ac:dyDescent="0.25">
      <c r="A1136" t="s">
        <v>6875</v>
      </c>
      <c r="B1136" t="s">
        <v>1</v>
      </c>
      <c r="C1136" t="s">
        <v>6</v>
      </c>
      <c r="D1136" s="1">
        <v>44000</v>
      </c>
      <c r="E1136" s="1">
        <v>44064</v>
      </c>
      <c r="F1136" s="1">
        <v>44070</v>
      </c>
      <c r="G1136" s="1">
        <v>44078</v>
      </c>
      <c r="H1136" s="13">
        <f>Orders[[#This Row],[DeliveryDate]]-Orders[[#This Row],[OrderDate]]</f>
        <v>14</v>
      </c>
      <c r="I1136" t="s">
        <v>3</v>
      </c>
      <c r="J1136" t="str">
        <f>_xlfn.XLOOKUP(Orders[[#This Row],[_SalesRepID]],'Sales team'!A:A,'Sales team'!B:B)</f>
        <v>Adam Hernandez</v>
      </c>
      <c r="K1136">
        <v>1</v>
      </c>
      <c r="L1136">
        <v>45</v>
      </c>
      <c r="M1136">
        <v>181</v>
      </c>
      <c r="N1136" t="str">
        <f>_xlfn.XLOOKUP(Orders[[#This Row],[_ProductID]],Products!A:A,Products!C:C)</f>
        <v>Electronics</v>
      </c>
      <c r="O1136">
        <v>25</v>
      </c>
      <c r="P1136">
        <v>0.2</v>
      </c>
      <c r="Q1136" s="2">
        <v>207.70000000000002</v>
      </c>
      <c r="R1136" s="2">
        <v>128.774</v>
      </c>
      <c r="S1136" s="2">
        <v>996.96</v>
      </c>
      <c r="T1136" s="2">
        <v>224.31600000000003</v>
      </c>
    </row>
    <row r="1137" spans="1:20" x14ac:dyDescent="0.25">
      <c r="A1137" t="s">
        <v>6876</v>
      </c>
      <c r="B1137" t="s">
        <v>8</v>
      </c>
      <c r="C1137" t="s">
        <v>13</v>
      </c>
      <c r="D1137" s="1">
        <v>44000</v>
      </c>
      <c r="E1137" s="1">
        <v>44064</v>
      </c>
      <c r="F1137" s="1">
        <v>44082</v>
      </c>
      <c r="G1137" s="1">
        <v>44074</v>
      </c>
      <c r="H1137" s="13">
        <f>Orders[[#This Row],[DeliveryDate]]-Orders[[#This Row],[OrderDate]]</f>
        <v>10</v>
      </c>
      <c r="I1137" t="s">
        <v>3</v>
      </c>
      <c r="J1137" t="str">
        <f>_xlfn.XLOOKUP(Orders[[#This Row],[_SalesRepID]],'Sales team'!A:A,'Sales team'!B:B)</f>
        <v>Joe Price</v>
      </c>
      <c r="K1137">
        <v>22</v>
      </c>
      <c r="L1137">
        <v>29</v>
      </c>
      <c r="M1137">
        <v>310</v>
      </c>
      <c r="N1137" t="str">
        <f>_xlfn.XLOOKUP(Orders[[#This Row],[_ProductID]],Products!A:A,Products!C:C)</f>
        <v>Home décor</v>
      </c>
      <c r="O1137">
        <v>39</v>
      </c>
      <c r="P1137">
        <v>0.2</v>
      </c>
      <c r="Q1137" s="2">
        <v>1025.1000000000001</v>
      </c>
      <c r="R1137" s="2">
        <v>420.29100000000005</v>
      </c>
      <c r="S1137" s="2">
        <v>3280.3200000000006</v>
      </c>
      <c r="T1137" s="2">
        <v>1599.1560000000004</v>
      </c>
    </row>
    <row r="1138" spans="1:20" x14ac:dyDescent="0.25">
      <c r="A1138" t="s">
        <v>6856</v>
      </c>
      <c r="B1138" t="s">
        <v>1</v>
      </c>
      <c r="C1138" t="s">
        <v>46</v>
      </c>
      <c r="D1138" s="1">
        <v>44000</v>
      </c>
      <c r="E1138" s="1">
        <v>44063</v>
      </c>
      <c r="F1138" s="1">
        <v>44088</v>
      </c>
      <c r="G1138" s="1">
        <v>44089</v>
      </c>
      <c r="H1138" s="13">
        <f>Orders[[#This Row],[DeliveryDate]]-Orders[[#This Row],[OrderDate]]</f>
        <v>26</v>
      </c>
      <c r="I1138" t="s">
        <v>3</v>
      </c>
      <c r="J1138" t="str">
        <f>_xlfn.XLOOKUP(Orders[[#This Row],[_SalesRepID]],'Sales team'!A:A,'Sales team'!B:B)</f>
        <v>Jonathan Hawkins</v>
      </c>
      <c r="K1138">
        <v>10</v>
      </c>
      <c r="L1138">
        <v>35</v>
      </c>
      <c r="M1138">
        <v>71</v>
      </c>
      <c r="N1138" t="str">
        <f>_xlfn.XLOOKUP(Orders[[#This Row],[_ProductID]],Products!A:A,Products!C:C)</f>
        <v>Furniture</v>
      </c>
      <c r="O1138">
        <v>19</v>
      </c>
      <c r="P1138">
        <v>0.1</v>
      </c>
      <c r="Q1138" s="2">
        <v>268</v>
      </c>
      <c r="R1138" s="2">
        <v>176.88</v>
      </c>
      <c r="S1138" s="2">
        <v>1929.6000000000001</v>
      </c>
      <c r="T1138" s="2">
        <v>514.56000000000017</v>
      </c>
    </row>
    <row r="1139" spans="1:20" x14ac:dyDescent="0.25">
      <c r="A1139" t="s">
        <v>6857</v>
      </c>
      <c r="B1139" t="s">
        <v>5</v>
      </c>
      <c r="C1139" t="s">
        <v>25</v>
      </c>
      <c r="D1139" s="1">
        <v>43900</v>
      </c>
      <c r="E1139" s="1">
        <v>44063</v>
      </c>
      <c r="F1139" s="1">
        <v>44069</v>
      </c>
      <c r="G1139" s="1">
        <v>44084</v>
      </c>
      <c r="H1139" s="13">
        <f>Orders[[#This Row],[DeliveryDate]]-Orders[[#This Row],[OrderDate]]</f>
        <v>21</v>
      </c>
      <c r="I1139" t="s">
        <v>3</v>
      </c>
      <c r="J1139" t="str">
        <f>_xlfn.XLOOKUP(Orders[[#This Row],[_SalesRepID]],'Sales team'!A:A,'Sales team'!B:B)</f>
        <v>Nicholas Cunningham</v>
      </c>
      <c r="K1139">
        <v>19</v>
      </c>
      <c r="L1139">
        <v>28</v>
      </c>
      <c r="M1139">
        <v>334</v>
      </c>
      <c r="N1139" t="str">
        <f>_xlfn.XLOOKUP(Orders[[#This Row],[_ProductID]],Products!A:A,Products!C:C)</f>
        <v>Home décor</v>
      </c>
      <c r="O1139">
        <v>36</v>
      </c>
      <c r="P1139">
        <v>7.4999999999999997E-2</v>
      </c>
      <c r="Q1139" s="2">
        <v>6056.8</v>
      </c>
      <c r="R1139" s="2">
        <v>2846.6959999999999</v>
      </c>
      <c r="S1139" s="2">
        <v>5602.5400000000009</v>
      </c>
      <c r="T1139" s="2">
        <v>2755.844000000001</v>
      </c>
    </row>
    <row r="1140" spans="1:20" x14ac:dyDescent="0.25">
      <c r="A1140" t="s">
        <v>6858</v>
      </c>
      <c r="B1140" t="s">
        <v>5</v>
      </c>
      <c r="C1140" t="s">
        <v>15</v>
      </c>
      <c r="D1140" s="1">
        <v>44000</v>
      </c>
      <c r="E1140" s="1">
        <v>44063</v>
      </c>
      <c r="F1140" s="1">
        <v>44068</v>
      </c>
      <c r="G1140" s="1">
        <v>44077</v>
      </c>
      <c r="H1140" s="13">
        <f>Orders[[#This Row],[DeliveryDate]]-Orders[[#This Row],[OrderDate]]</f>
        <v>14</v>
      </c>
      <c r="I1140" t="s">
        <v>3</v>
      </c>
      <c r="J1140" t="str">
        <f>_xlfn.XLOOKUP(Orders[[#This Row],[_SalesRepID]],'Sales team'!A:A,'Sales team'!B:B)</f>
        <v>Shawn Wallace</v>
      </c>
      <c r="K1140">
        <v>18</v>
      </c>
      <c r="L1140">
        <v>21</v>
      </c>
      <c r="M1140">
        <v>44</v>
      </c>
      <c r="N1140" t="str">
        <f>_xlfn.XLOOKUP(Orders[[#This Row],[_ProductID]],Products!A:A,Products!C:C)</f>
        <v>Kitchen &amp; Dining</v>
      </c>
      <c r="O1140">
        <v>7</v>
      </c>
      <c r="P1140">
        <v>0.05</v>
      </c>
      <c r="Q1140" s="2">
        <v>1943</v>
      </c>
      <c r="R1140" s="2">
        <v>1262.95</v>
      </c>
      <c r="S1140" s="2">
        <v>3691.7</v>
      </c>
      <c r="T1140" s="2">
        <v>1165.7999999999997</v>
      </c>
    </row>
    <row r="1141" spans="1:20" x14ac:dyDescent="0.25">
      <c r="A1141" t="s">
        <v>6859</v>
      </c>
      <c r="B1141" t="s">
        <v>1</v>
      </c>
      <c r="C1141" t="s">
        <v>15</v>
      </c>
      <c r="D1141" s="1">
        <v>43900</v>
      </c>
      <c r="E1141" s="1">
        <v>44063</v>
      </c>
      <c r="F1141" s="1">
        <v>44067</v>
      </c>
      <c r="G1141" s="1">
        <v>44076</v>
      </c>
      <c r="H1141" s="13">
        <f>Orders[[#This Row],[DeliveryDate]]-Orders[[#This Row],[OrderDate]]</f>
        <v>13</v>
      </c>
      <c r="I1141" t="s">
        <v>3</v>
      </c>
      <c r="J1141" t="str">
        <f>_xlfn.XLOOKUP(Orders[[#This Row],[_SalesRepID]],'Sales team'!A:A,'Sales team'!B:B)</f>
        <v>Joshua Little</v>
      </c>
      <c r="K1141">
        <v>11</v>
      </c>
      <c r="L1141">
        <v>36</v>
      </c>
      <c r="M1141">
        <v>41</v>
      </c>
      <c r="N1141" t="str">
        <f>_xlfn.XLOOKUP(Orders[[#This Row],[_ProductID]],Products!A:A,Products!C:C)</f>
        <v>Home décor</v>
      </c>
      <c r="O1141">
        <v>26</v>
      </c>
      <c r="P1141">
        <v>0.15</v>
      </c>
      <c r="Q1141" s="2">
        <v>1192.6000000000001</v>
      </c>
      <c r="R1141" s="2">
        <v>954.08000000000015</v>
      </c>
      <c r="S1141" s="2">
        <v>1013.71</v>
      </c>
      <c r="T1141" s="2">
        <v>59.629999999999882</v>
      </c>
    </row>
    <row r="1142" spans="1:20" x14ac:dyDescent="0.25">
      <c r="A1142" t="s">
        <v>6860</v>
      </c>
      <c r="B1142" t="s">
        <v>8</v>
      </c>
      <c r="C1142" t="s">
        <v>46</v>
      </c>
      <c r="D1142" s="1">
        <v>44000</v>
      </c>
      <c r="E1142" s="1">
        <v>44063</v>
      </c>
      <c r="F1142" s="1">
        <v>44068</v>
      </c>
      <c r="G1142" s="1">
        <v>44071</v>
      </c>
      <c r="H1142" s="13">
        <f>Orders[[#This Row],[DeliveryDate]]-Orders[[#This Row],[OrderDate]]</f>
        <v>8</v>
      </c>
      <c r="I1142" t="s">
        <v>3</v>
      </c>
      <c r="J1142" t="str">
        <f>_xlfn.XLOOKUP(Orders[[#This Row],[_SalesRepID]],'Sales team'!A:A,'Sales team'!B:B)</f>
        <v>Douglas Tucker</v>
      </c>
      <c r="K1142">
        <v>23</v>
      </c>
      <c r="L1142">
        <v>25</v>
      </c>
      <c r="M1142">
        <v>83</v>
      </c>
      <c r="N1142" t="str">
        <f>_xlfn.XLOOKUP(Orders[[#This Row],[_ProductID]],Products!A:A,Products!C:C)</f>
        <v>Home décor</v>
      </c>
      <c r="O1142">
        <v>43</v>
      </c>
      <c r="P1142">
        <v>0.05</v>
      </c>
      <c r="Q1142" s="2">
        <v>2539.3000000000002</v>
      </c>
      <c r="R1142" s="2">
        <v>1879.0820000000001</v>
      </c>
      <c r="S1142" s="2">
        <v>19298.68</v>
      </c>
      <c r="T1142" s="2">
        <v>4266.0239999999994</v>
      </c>
    </row>
    <row r="1143" spans="1:20" x14ac:dyDescent="0.25">
      <c r="A1143" t="s">
        <v>6861</v>
      </c>
      <c r="B1143" t="s">
        <v>1</v>
      </c>
      <c r="C1143" t="s">
        <v>13</v>
      </c>
      <c r="D1143" s="1">
        <v>44000</v>
      </c>
      <c r="E1143" s="1">
        <v>44063</v>
      </c>
      <c r="F1143" s="1">
        <v>44077</v>
      </c>
      <c r="G1143" s="1">
        <v>44068</v>
      </c>
      <c r="H1143" s="13">
        <f>Orders[[#This Row],[DeliveryDate]]-Orders[[#This Row],[OrderDate]]</f>
        <v>5</v>
      </c>
      <c r="I1143" t="s">
        <v>3</v>
      </c>
      <c r="J1143" t="str">
        <f>_xlfn.XLOOKUP(Orders[[#This Row],[_SalesRepID]],'Sales team'!A:A,'Sales team'!B:B)</f>
        <v>Shawn Cook</v>
      </c>
      <c r="K1143">
        <v>7</v>
      </c>
      <c r="L1143">
        <v>45</v>
      </c>
      <c r="M1143">
        <v>295</v>
      </c>
      <c r="N1143" t="str">
        <f>_xlfn.XLOOKUP(Orders[[#This Row],[_ProductID]],Products!A:A,Products!C:C)</f>
        <v>Home décor</v>
      </c>
      <c r="O1143">
        <v>30</v>
      </c>
      <c r="P1143">
        <v>7.4999999999999997E-2</v>
      </c>
      <c r="Q1143" s="2">
        <v>1782.2</v>
      </c>
      <c r="R1143" s="2">
        <v>712.88000000000011</v>
      </c>
      <c r="S1143" s="2">
        <v>8242.6750000000011</v>
      </c>
      <c r="T1143" s="2">
        <v>4678.2750000000005</v>
      </c>
    </row>
    <row r="1144" spans="1:20" x14ac:dyDescent="0.25">
      <c r="A1144" t="s">
        <v>6862</v>
      </c>
      <c r="B1144" t="s">
        <v>8</v>
      </c>
      <c r="C1144" t="s">
        <v>13</v>
      </c>
      <c r="D1144" s="1">
        <v>44000</v>
      </c>
      <c r="E1144" s="1">
        <v>44063</v>
      </c>
      <c r="F1144" s="1">
        <v>44085</v>
      </c>
      <c r="G1144" s="1">
        <v>44077</v>
      </c>
      <c r="H1144" s="13">
        <f>Orders[[#This Row],[DeliveryDate]]-Orders[[#This Row],[OrderDate]]</f>
        <v>14</v>
      </c>
      <c r="I1144" t="s">
        <v>3</v>
      </c>
      <c r="J1144" t="str">
        <f>_xlfn.XLOOKUP(Orders[[#This Row],[_SalesRepID]],'Sales team'!A:A,'Sales team'!B:B)</f>
        <v>Roy Rice</v>
      </c>
      <c r="K1144">
        <v>24</v>
      </c>
      <c r="L1144">
        <v>27</v>
      </c>
      <c r="M1144">
        <v>274</v>
      </c>
      <c r="N1144" t="str">
        <f>_xlfn.XLOOKUP(Orders[[#This Row],[_ProductID]],Products!A:A,Products!C:C)</f>
        <v>Home décor</v>
      </c>
      <c r="O1144">
        <v>32</v>
      </c>
      <c r="P1144">
        <v>7.4999999999999997E-2</v>
      </c>
      <c r="Q1144" s="2">
        <v>1132.3</v>
      </c>
      <c r="R1144" s="2">
        <v>566.15</v>
      </c>
      <c r="S1144" s="2">
        <v>4189.51</v>
      </c>
      <c r="T1144" s="2">
        <v>1924.9100000000003</v>
      </c>
    </row>
    <row r="1145" spans="1:20" x14ac:dyDescent="0.25">
      <c r="A1145" t="s">
        <v>6863</v>
      </c>
      <c r="B1145" t="s">
        <v>10</v>
      </c>
      <c r="C1145" t="s">
        <v>2</v>
      </c>
      <c r="D1145" s="1">
        <v>43900</v>
      </c>
      <c r="E1145" s="1">
        <v>44063</v>
      </c>
      <c r="F1145" s="1">
        <v>44074</v>
      </c>
      <c r="G1145" s="1">
        <v>44082</v>
      </c>
      <c r="H1145" s="13">
        <f>Orders[[#This Row],[DeliveryDate]]-Orders[[#This Row],[OrderDate]]</f>
        <v>19</v>
      </c>
      <c r="I1145" t="s">
        <v>3</v>
      </c>
      <c r="J1145" t="str">
        <f>_xlfn.XLOOKUP(Orders[[#This Row],[_SalesRepID]],'Sales team'!A:A,'Sales team'!B:B)</f>
        <v>Shawn Torres</v>
      </c>
      <c r="K1145">
        <v>27</v>
      </c>
      <c r="L1145">
        <v>11</v>
      </c>
      <c r="M1145">
        <v>211</v>
      </c>
      <c r="N1145" t="str">
        <f>_xlfn.XLOOKUP(Orders[[#This Row],[_ProductID]],Products!A:A,Products!C:C)</f>
        <v>Home décor</v>
      </c>
      <c r="O1145">
        <v>36</v>
      </c>
      <c r="P1145">
        <v>0.05</v>
      </c>
      <c r="Q1145" s="2">
        <v>1005</v>
      </c>
      <c r="R1145" s="2">
        <v>592.94999999999993</v>
      </c>
      <c r="S1145" s="2">
        <v>2864.25</v>
      </c>
      <c r="T1145" s="2">
        <v>1085.4000000000001</v>
      </c>
    </row>
    <row r="1146" spans="1:20" x14ac:dyDescent="0.25">
      <c r="A1146" t="s">
        <v>6864</v>
      </c>
      <c r="B1146" t="s">
        <v>5</v>
      </c>
      <c r="C1146" t="s">
        <v>15</v>
      </c>
      <c r="D1146" s="1">
        <v>43900</v>
      </c>
      <c r="E1146" s="1">
        <v>44063</v>
      </c>
      <c r="F1146" s="1">
        <v>44082</v>
      </c>
      <c r="G1146" s="1">
        <v>44081</v>
      </c>
      <c r="H1146" s="13">
        <f>Orders[[#This Row],[DeliveryDate]]-Orders[[#This Row],[OrderDate]]</f>
        <v>18</v>
      </c>
      <c r="I1146" t="s">
        <v>3</v>
      </c>
      <c r="J1146" t="str">
        <f>_xlfn.XLOOKUP(Orders[[#This Row],[_SalesRepID]],'Sales team'!A:A,'Sales team'!B:B)</f>
        <v>Shawn Wallace</v>
      </c>
      <c r="K1146">
        <v>18</v>
      </c>
      <c r="L1146">
        <v>39</v>
      </c>
      <c r="M1146">
        <v>18</v>
      </c>
      <c r="N1146" t="str">
        <f>_xlfn.XLOOKUP(Orders[[#This Row],[_ProductID]],Products!A:A,Products!C:C)</f>
        <v>Home décor</v>
      </c>
      <c r="O1146">
        <v>2</v>
      </c>
      <c r="P1146">
        <v>0.2</v>
      </c>
      <c r="Q1146" s="2">
        <v>978.2</v>
      </c>
      <c r="R1146" s="2">
        <v>616.26600000000008</v>
      </c>
      <c r="S1146" s="2">
        <v>6260.4800000000005</v>
      </c>
      <c r="T1146" s="2">
        <v>1330.3519999999999</v>
      </c>
    </row>
    <row r="1147" spans="1:20" x14ac:dyDescent="0.25">
      <c r="A1147" t="s">
        <v>6865</v>
      </c>
      <c r="B1147" t="s">
        <v>5</v>
      </c>
      <c r="C1147" t="s">
        <v>25</v>
      </c>
      <c r="D1147" s="1">
        <v>44000</v>
      </c>
      <c r="E1147" s="1">
        <v>44063</v>
      </c>
      <c r="F1147" s="1">
        <v>44090</v>
      </c>
      <c r="G1147" s="1">
        <v>44081</v>
      </c>
      <c r="H1147" s="13">
        <f>Orders[[#This Row],[DeliveryDate]]-Orders[[#This Row],[OrderDate]]</f>
        <v>18</v>
      </c>
      <c r="I1147" t="s">
        <v>3</v>
      </c>
      <c r="J1147" t="str">
        <f>_xlfn.XLOOKUP(Orders[[#This Row],[_SalesRepID]],'Sales team'!A:A,'Sales team'!B:B)</f>
        <v>Carl Nguyen</v>
      </c>
      <c r="K1147">
        <v>12</v>
      </c>
      <c r="L1147">
        <v>49</v>
      </c>
      <c r="M1147">
        <v>340</v>
      </c>
      <c r="N1147" t="str">
        <f>_xlfn.XLOOKUP(Orders[[#This Row],[_ProductID]],Products!A:A,Products!C:C)</f>
        <v>Kitchen &amp; Dining</v>
      </c>
      <c r="O1147">
        <v>4</v>
      </c>
      <c r="P1147">
        <v>0.15</v>
      </c>
      <c r="Q1147" s="2">
        <v>6452.1</v>
      </c>
      <c r="R1147" s="2">
        <v>4580.991</v>
      </c>
      <c r="S1147" s="2">
        <v>10968.57</v>
      </c>
      <c r="T1147" s="2">
        <v>1806.5879999999997</v>
      </c>
    </row>
    <row r="1148" spans="1:20" x14ac:dyDescent="0.25">
      <c r="A1148" t="s">
        <v>6851</v>
      </c>
      <c r="B1148" t="s">
        <v>1</v>
      </c>
      <c r="C1148" t="s">
        <v>46</v>
      </c>
      <c r="D1148" s="1">
        <v>43900</v>
      </c>
      <c r="E1148" s="1">
        <v>44062</v>
      </c>
      <c r="F1148" s="1">
        <v>44071</v>
      </c>
      <c r="G1148" s="1">
        <v>44069</v>
      </c>
      <c r="H1148" s="13">
        <f>Orders[[#This Row],[DeliveryDate]]-Orders[[#This Row],[OrderDate]]</f>
        <v>7</v>
      </c>
      <c r="I1148" t="s">
        <v>3</v>
      </c>
      <c r="J1148" t="str">
        <f>_xlfn.XLOOKUP(Orders[[#This Row],[_SalesRepID]],'Sales team'!A:A,'Sales team'!B:B)</f>
        <v>Joshua Little</v>
      </c>
      <c r="K1148">
        <v>11</v>
      </c>
      <c r="L1148">
        <v>7</v>
      </c>
      <c r="M1148">
        <v>83</v>
      </c>
      <c r="N1148" t="str">
        <f>_xlfn.XLOOKUP(Orders[[#This Row],[_ProductID]],Products!A:A,Products!C:C)</f>
        <v>Home décor</v>
      </c>
      <c r="O1148">
        <v>21</v>
      </c>
      <c r="P1148">
        <v>7.4999999999999997E-2</v>
      </c>
      <c r="Q1148" s="2">
        <v>2633.1</v>
      </c>
      <c r="R1148" s="2">
        <v>1079.5709999999999</v>
      </c>
      <c r="S1148" s="2">
        <v>19484.939999999999</v>
      </c>
      <c r="T1148" s="2">
        <v>10848.371999999999</v>
      </c>
    </row>
    <row r="1149" spans="1:20" x14ac:dyDescent="0.25">
      <c r="A1149" t="s">
        <v>6852</v>
      </c>
      <c r="B1149" t="s">
        <v>5</v>
      </c>
      <c r="C1149" t="s">
        <v>6</v>
      </c>
      <c r="D1149" s="1">
        <v>44000</v>
      </c>
      <c r="E1149" s="1">
        <v>44062</v>
      </c>
      <c r="F1149" s="1">
        <v>44090</v>
      </c>
      <c r="G1149" s="1">
        <v>44085</v>
      </c>
      <c r="H1149" s="13">
        <f>Orders[[#This Row],[DeliveryDate]]-Orders[[#This Row],[OrderDate]]</f>
        <v>23</v>
      </c>
      <c r="I1149" t="s">
        <v>3</v>
      </c>
      <c r="J1149" t="str">
        <f>_xlfn.XLOOKUP(Orders[[#This Row],[_SalesRepID]],'Sales team'!A:A,'Sales team'!B:B)</f>
        <v>Frank Brown</v>
      </c>
      <c r="K1149">
        <v>17</v>
      </c>
      <c r="L1149">
        <v>34</v>
      </c>
      <c r="M1149">
        <v>189</v>
      </c>
      <c r="N1149" t="str">
        <f>_xlfn.XLOOKUP(Orders[[#This Row],[_ProductID]],Products!A:A,Products!C:C)</f>
        <v>Home décor</v>
      </c>
      <c r="O1149">
        <v>3</v>
      </c>
      <c r="P1149">
        <v>7.4999999999999997E-2</v>
      </c>
      <c r="Q1149" s="2">
        <v>864.30000000000007</v>
      </c>
      <c r="R1149" s="2">
        <v>630.93900000000008</v>
      </c>
      <c r="S1149" s="2">
        <v>6395.8200000000006</v>
      </c>
      <c r="T1149" s="2">
        <v>1348.308</v>
      </c>
    </row>
    <row r="1150" spans="1:20" x14ac:dyDescent="0.25">
      <c r="A1150" t="s">
        <v>6853</v>
      </c>
      <c r="B1150" t="s">
        <v>10</v>
      </c>
      <c r="C1150" t="s">
        <v>6</v>
      </c>
      <c r="D1150" s="1">
        <v>44000</v>
      </c>
      <c r="E1150" s="1">
        <v>44062</v>
      </c>
      <c r="F1150" s="1">
        <v>44070</v>
      </c>
      <c r="G1150" s="1">
        <v>44091</v>
      </c>
      <c r="H1150" s="13">
        <f>Orders[[#This Row],[DeliveryDate]]-Orders[[#This Row],[OrderDate]]</f>
        <v>29</v>
      </c>
      <c r="I1150" t="s">
        <v>3</v>
      </c>
      <c r="J1150" t="str">
        <f>_xlfn.XLOOKUP(Orders[[#This Row],[_SalesRepID]],'Sales team'!A:A,'Sales team'!B:B)</f>
        <v>Carlos Miller</v>
      </c>
      <c r="K1150">
        <v>28</v>
      </c>
      <c r="L1150">
        <v>31</v>
      </c>
      <c r="M1150">
        <v>192</v>
      </c>
      <c r="N1150" t="str">
        <f>_xlfn.XLOOKUP(Orders[[#This Row],[_ProductID]],Products!A:A,Products!C:C)</f>
        <v>Furniture</v>
      </c>
      <c r="O1150">
        <v>5</v>
      </c>
      <c r="P1150">
        <v>0.05</v>
      </c>
      <c r="Q1150" s="2">
        <v>2331.6</v>
      </c>
      <c r="R1150" s="2">
        <v>1095.8519999999999</v>
      </c>
      <c r="S1150" s="2">
        <v>8860.08</v>
      </c>
      <c r="T1150" s="2">
        <v>4476.6720000000005</v>
      </c>
    </row>
    <row r="1151" spans="1:20" x14ac:dyDescent="0.25">
      <c r="A1151" t="s">
        <v>6854</v>
      </c>
      <c r="B1151" t="s">
        <v>1</v>
      </c>
      <c r="C1151" t="s">
        <v>6</v>
      </c>
      <c r="D1151" s="1">
        <v>43900</v>
      </c>
      <c r="E1151" s="1">
        <v>44062</v>
      </c>
      <c r="F1151" s="1">
        <v>44067</v>
      </c>
      <c r="G1151" s="1">
        <v>44077</v>
      </c>
      <c r="H1151" s="13">
        <f>Orders[[#This Row],[DeliveryDate]]-Orders[[#This Row],[OrderDate]]</f>
        <v>15</v>
      </c>
      <c r="I1151" t="s">
        <v>3</v>
      </c>
      <c r="J1151" t="str">
        <f>_xlfn.XLOOKUP(Orders[[#This Row],[_SalesRepID]],'Sales team'!A:A,'Sales team'!B:B)</f>
        <v>Adam Hernandez</v>
      </c>
      <c r="K1151">
        <v>1</v>
      </c>
      <c r="L1151">
        <v>47</v>
      </c>
      <c r="M1151">
        <v>121</v>
      </c>
      <c r="N1151" t="str">
        <f>_xlfn.XLOOKUP(Orders[[#This Row],[_ProductID]],Products!A:A,Products!C:C)</f>
        <v>Home décor</v>
      </c>
      <c r="O1151">
        <v>46</v>
      </c>
      <c r="P1151">
        <v>7.4999999999999997E-2</v>
      </c>
      <c r="Q1151" s="2">
        <v>844.2</v>
      </c>
      <c r="R1151" s="2">
        <v>709.12800000000004</v>
      </c>
      <c r="S1151" s="2">
        <v>3123.5400000000004</v>
      </c>
      <c r="T1151" s="2">
        <v>287.02800000000025</v>
      </c>
    </row>
    <row r="1152" spans="1:20" x14ac:dyDescent="0.25">
      <c r="A1152" t="s">
        <v>6855</v>
      </c>
      <c r="B1152" t="s">
        <v>5</v>
      </c>
      <c r="C1152" t="s">
        <v>15</v>
      </c>
      <c r="D1152" s="1">
        <v>44000</v>
      </c>
      <c r="E1152" s="1">
        <v>44062</v>
      </c>
      <c r="F1152" s="1">
        <v>44082</v>
      </c>
      <c r="G1152" s="1">
        <v>44078</v>
      </c>
      <c r="H1152" s="13">
        <f>Orders[[#This Row],[DeliveryDate]]-Orders[[#This Row],[OrderDate]]</f>
        <v>16</v>
      </c>
      <c r="I1152" t="s">
        <v>3</v>
      </c>
      <c r="J1152" t="str">
        <f>_xlfn.XLOOKUP(Orders[[#This Row],[_SalesRepID]],'Sales team'!A:A,'Sales team'!B:B)</f>
        <v>Shawn Wallace</v>
      </c>
      <c r="K1152">
        <v>18</v>
      </c>
      <c r="L1152">
        <v>35</v>
      </c>
      <c r="M1152">
        <v>34</v>
      </c>
      <c r="N1152" t="str">
        <f>_xlfn.XLOOKUP(Orders[[#This Row],[_ProductID]],Products!A:A,Products!C:C)</f>
        <v>Kitchen &amp; Dining</v>
      </c>
      <c r="O1152">
        <v>8</v>
      </c>
      <c r="P1152">
        <v>0.05</v>
      </c>
      <c r="Q1152" s="2">
        <v>3993.2000000000003</v>
      </c>
      <c r="R1152" s="2">
        <v>1677.144</v>
      </c>
      <c r="S1152" s="2">
        <v>30348.32</v>
      </c>
      <c r="T1152" s="2">
        <v>16931.167999999998</v>
      </c>
    </row>
    <row r="1153" spans="1:20" x14ac:dyDescent="0.25">
      <c r="A1153" t="s">
        <v>6842</v>
      </c>
      <c r="B1153" t="s">
        <v>10</v>
      </c>
      <c r="C1153" t="s">
        <v>6</v>
      </c>
      <c r="D1153" s="1">
        <v>44000</v>
      </c>
      <c r="E1153" s="1">
        <v>44061</v>
      </c>
      <c r="F1153" s="1">
        <v>44084</v>
      </c>
      <c r="G1153" s="1">
        <v>44090</v>
      </c>
      <c r="H1153" s="13">
        <f>Orders[[#This Row],[DeliveryDate]]-Orders[[#This Row],[OrderDate]]</f>
        <v>29</v>
      </c>
      <c r="I1153" t="s">
        <v>3</v>
      </c>
      <c r="J1153" t="str">
        <f>_xlfn.XLOOKUP(Orders[[#This Row],[_SalesRepID]],'Sales team'!A:A,'Sales team'!B:B)</f>
        <v>Shawn Torres</v>
      </c>
      <c r="K1153">
        <v>27</v>
      </c>
      <c r="L1153">
        <v>34</v>
      </c>
      <c r="M1153">
        <v>147</v>
      </c>
      <c r="N1153" t="str">
        <f>_xlfn.XLOOKUP(Orders[[#This Row],[_ProductID]],Products!A:A,Products!C:C)</f>
        <v>Outdoor</v>
      </c>
      <c r="O1153">
        <v>9</v>
      </c>
      <c r="P1153">
        <v>0.05</v>
      </c>
      <c r="Q1153" s="2">
        <v>6003.2</v>
      </c>
      <c r="R1153" s="2">
        <v>4322.3040000000001</v>
      </c>
      <c r="S1153" s="2">
        <v>45624.32</v>
      </c>
      <c r="T1153" s="2">
        <v>11045.887999999999</v>
      </c>
    </row>
    <row r="1154" spans="1:20" x14ac:dyDescent="0.25">
      <c r="A1154" t="s">
        <v>6843</v>
      </c>
      <c r="B1154" t="s">
        <v>5</v>
      </c>
      <c r="C1154" t="s">
        <v>13</v>
      </c>
      <c r="D1154" s="1">
        <v>43900</v>
      </c>
      <c r="E1154" s="1">
        <v>44061</v>
      </c>
      <c r="F1154" s="1">
        <v>44081</v>
      </c>
      <c r="G1154" s="1">
        <v>44074</v>
      </c>
      <c r="H1154" s="13">
        <f>Orders[[#This Row],[DeliveryDate]]-Orders[[#This Row],[OrderDate]]</f>
        <v>13</v>
      </c>
      <c r="I1154" t="s">
        <v>3</v>
      </c>
      <c r="J1154" t="str">
        <f>_xlfn.XLOOKUP(Orders[[#This Row],[_SalesRepID]],'Sales team'!A:A,'Sales team'!B:B)</f>
        <v>Frank Brown</v>
      </c>
      <c r="K1154">
        <v>17</v>
      </c>
      <c r="L1154">
        <v>33</v>
      </c>
      <c r="M1154">
        <v>308</v>
      </c>
      <c r="N1154" t="str">
        <f>_xlfn.XLOOKUP(Orders[[#This Row],[_ProductID]],Products!A:A,Products!C:C)</f>
        <v>Home décor</v>
      </c>
      <c r="O1154">
        <v>21</v>
      </c>
      <c r="P1154">
        <v>0.1</v>
      </c>
      <c r="Q1154" s="2">
        <v>2458.9</v>
      </c>
      <c r="R1154" s="2">
        <v>1524.518</v>
      </c>
      <c r="S1154" s="2">
        <v>17704.080000000002</v>
      </c>
      <c r="T1154" s="2">
        <v>5507.9360000000015</v>
      </c>
    </row>
    <row r="1155" spans="1:20" x14ac:dyDescent="0.25">
      <c r="A1155" t="s">
        <v>6844</v>
      </c>
      <c r="B1155" t="s">
        <v>5</v>
      </c>
      <c r="C1155" t="s">
        <v>6</v>
      </c>
      <c r="D1155" s="1">
        <v>44000</v>
      </c>
      <c r="E1155" s="1">
        <v>44061</v>
      </c>
      <c r="F1155" s="1">
        <v>44074</v>
      </c>
      <c r="G1155" s="1">
        <v>44092</v>
      </c>
      <c r="H1155" s="13">
        <f>Orders[[#This Row],[DeliveryDate]]-Orders[[#This Row],[OrderDate]]</f>
        <v>31</v>
      </c>
      <c r="I1155" t="s">
        <v>3</v>
      </c>
      <c r="J1155" t="str">
        <f>_xlfn.XLOOKUP(Orders[[#This Row],[_SalesRepID]],'Sales team'!A:A,'Sales team'!B:B)</f>
        <v>Shawn Wallace</v>
      </c>
      <c r="K1155">
        <v>18</v>
      </c>
      <c r="L1155">
        <v>31</v>
      </c>
      <c r="M1155">
        <v>123</v>
      </c>
      <c r="N1155" t="str">
        <f>_xlfn.XLOOKUP(Orders[[#This Row],[_ProductID]],Products!A:A,Products!C:C)</f>
        <v>Furniture</v>
      </c>
      <c r="O1155">
        <v>5</v>
      </c>
      <c r="P1155">
        <v>0.05</v>
      </c>
      <c r="Q1155" s="2">
        <v>3839.1</v>
      </c>
      <c r="R1155" s="2">
        <v>2418.6329999999998</v>
      </c>
      <c r="S1155" s="2">
        <v>3647.1449999999995</v>
      </c>
      <c r="T1155" s="2">
        <v>1228.5119999999997</v>
      </c>
    </row>
    <row r="1156" spans="1:20" x14ac:dyDescent="0.25">
      <c r="A1156" t="s">
        <v>6845</v>
      </c>
      <c r="B1156" t="s">
        <v>1</v>
      </c>
      <c r="C1156" t="s">
        <v>2</v>
      </c>
      <c r="D1156" s="1">
        <v>44000</v>
      </c>
      <c r="E1156" s="1">
        <v>44061</v>
      </c>
      <c r="F1156" s="1">
        <v>44069</v>
      </c>
      <c r="G1156" s="1">
        <v>44090</v>
      </c>
      <c r="H1156" s="13">
        <f>Orders[[#This Row],[DeliveryDate]]-Orders[[#This Row],[OrderDate]]</f>
        <v>29</v>
      </c>
      <c r="I1156" t="s">
        <v>3</v>
      </c>
      <c r="J1156" t="str">
        <f>_xlfn.XLOOKUP(Orders[[#This Row],[_SalesRepID]],'Sales team'!A:A,'Sales team'!B:B)</f>
        <v>Jonathan Hawkins</v>
      </c>
      <c r="K1156">
        <v>10</v>
      </c>
      <c r="L1156">
        <v>35</v>
      </c>
      <c r="M1156">
        <v>218</v>
      </c>
      <c r="N1156" t="str">
        <f>_xlfn.XLOOKUP(Orders[[#This Row],[_ProductID]],Products!A:A,Products!C:C)</f>
        <v>Furniture</v>
      </c>
      <c r="O1156">
        <v>12</v>
      </c>
      <c r="P1156">
        <v>0.4</v>
      </c>
      <c r="Q1156" s="2">
        <v>6492.3</v>
      </c>
      <c r="R1156" s="2">
        <v>4869.2250000000004</v>
      </c>
      <c r="S1156" s="2">
        <v>27267.66</v>
      </c>
      <c r="T1156" s="2">
        <v>-6816.9150000000045</v>
      </c>
    </row>
    <row r="1157" spans="1:20" x14ac:dyDescent="0.25">
      <c r="A1157" t="s">
        <v>6846</v>
      </c>
      <c r="B1157" t="s">
        <v>8</v>
      </c>
      <c r="C1157" t="s">
        <v>25</v>
      </c>
      <c r="D1157" s="1">
        <v>43900</v>
      </c>
      <c r="E1157" s="1">
        <v>44061</v>
      </c>
      <c r="F1157" s="1">
        <v>44080</v>
      </c>
      <c r="G1157" s="1">
        <v>44092</v>
      </c>
      <c r="H1157" s="13">
        <f>Orders[[#This Row],[DeliveryDate]]-Orders[[#This Row],[OrderDate]]</f>
        <v>31</v>
      </c>
      <c r="I1157" t="s">
        <v>3</v>
      </c>
      <c r="J1157" t="str">
        <f>_xlfn.XLOOKUP(Orders[[#This Row],[_SalesRepID]],'Sales team'!A:A,'Sales team'!B:B)</f>
        <v>Douglas Tucker</v>
      </c>
      <c r="K1157">
        <v>23</v>
      </c>
      <c r="L1157">
        <v>30</v>
      </c>
      <c r="M1157">
        <v>367</v>
      </c>
      <c r="N1157" t="str">
        <f>_xlfn.XLOOKUP(Orders[[#This Row],[_ProductID]],Products!A:A,Products!C:C)</f>
        <v>Furniture</v>
      </c>
      <c r="O1157">
        <v>5</v>
      </c>
      <c r="P1157">
        <v>0.1</v>
      </c>
      <c r="Q1157" s="2">
        <v>3912.8</v>
      </c>
      <c r="R1157" s="2">
        <v>2817.2159999999999</v>
      </c>
      <c r="S1157" s="2">
        <v>28172.160000000003</v>
      </c>
      <c r="T1157" s="2">
        <v>5634.4320000000043</v>
      </c>
    </row>
    <row r="1158" spans="1:20" x14ac:dyDescent="0.25">
      <c r="A1158" t="s">
        <v>6847</v>
      </c>
      <c r="B1158" t="s">
        <v>1</v>
      </c>
      <c r="C1158" t="s">
        <v>25</v>
      </c>
      <c r="D1158" s="1">
        <v>44000</v>
      </c>
      <c r="E1158" s="1">
        <v>44061</v>
      </c>
      <c r="F1158" s="1">
        <v>44088</v>
      </c>
      <c r="G1158" s="1">
        <v>44076</v>
      </c>
      <c r="H1158" s="13">
        <f>Orders[[#This Row],[DeliveryDate]]-Orders[[#This Row],[OrderDate]]</f>
        <v>15</v>
      </c>
      <c r="I1158" t="s">
        <v>3</v>
      </c>
      <c r="J1158" t="str">
        <f>_xlfn.XLOOKUP(Orders[[#This Row],[_SalesRepID]],'Sales team'!A:A,'Sales team'!B:B)</f>
        <v>Shawn Cook</v>
      </c>
      <c r="K1158">
        <v>7</v>
      </c>
      <c r="L1158">
        <v>34</v>
      </c>
      <c r="M1158">
        <v>340</v>
      </c>
      <c r="N1158" t="str">
        <f>_xlfn.XLOOKUP(Orders[[#This Row],[_ProductID]],Products!A:A,Products!C:C)</f>
        <v>Home décor</v>
      </c>
      <c r="O1158">
        <v>29</v>
      </c>
      <c r="P1158">
        <v>0.05</v>
      </c>
      <c r="Q1158" s="2">
        <v>1085.4000000000001</v>
      </c>
      <c r="R1158" s="2">
        <v>792.3420000000001</v>
      </c>
      <c r="S1158" s="2">
        <v>3093.3900000000003</v>
      </c>
      <c r="T1158" s="2">
        <v>716.36400000000003</v>
      </c>
    </row>
    <row r="1159" spans="1:20" x14ac:dyDescent="0.25">
      <c r="A1159" t="s">
        <v>6848</v>
      </c>
      <c r="B1159" t="s">
        <v>1</v>
      </c>
      <c r="C1159" t="s">
        <v>2</v>
      </c>
      <c r="D1159" s="1">
        <v>44000</v>
      </c>
      <c r="E1159" s="1">
        <v>44061</v>
      </c>
      <c r="F1159" s="1">
        <v>44066</v>
      </c>
      <c r="G1159" s="1">
        <v>44071</v>
      </c>
      <c r="H1159" s="13">
        <f>Orders[[#This Row],[DeliveryDate]]-Orders[[#This Row],[OrderDate]]</f>
        <v>10</v>
      </c>
      <c r="I1159" t="s">
        <v>3</v>
      </c>
      <c r="J1159" t="str">
        <f>_xlfn.XLOOKUP(Orders[[#This Row],[_SalesRepID]],'Sales team'!A:A,'Sales team'!B:B)</f>
        <v>Jonathan Hawkins</v>
      </c>
      <c r="K1159">
        <v>10</v>
      </c>
      <c r="L1159">
        <v>28</v>
      </c>
      <c r="M1159">
        <v>238</v>
      </c>
      <c r="N1159" t="str">
        <f>_xlfn.XLOOKUP(Orders[[#This Row],[_ProductID]],Products!A:A,Products!C:C)</f>
        <v>Kitchen &amp; Dining</v>
      </c>
      <c r="O1159">
        <v>4</v>
      </c>
      <c r="P1159">
        <v>0.05</v>
      </c>
      <c r="Q1159" s="2">
        <v>3296.4</v>
      </c>
      <c r="R1159" s="2">
        <v>1911.912</v>
      </c>
      <c r="S1159" s="2">
        <v>9394.74</v>
      </c>
      <c r="T1159" s="2">
        <v>3659.0039999999999</v>
      </c>
    </row>
    <row r="1160" spans="1:20" x14ac:dyDescent="0.25">
      <c r="A1160" t="s">
        <v>6849</v>
      </c>
      <c r="B1160" t="s">
        <v>8</v>
      </c>
      <c r="C1160" t="s">
        <v>46</v>
      </c>
      <c r="D1160" s="1">
        <v>43900</v>
      </c>
      <c r="E1160" s="1">
        <v>44061</v>
      </c>
      <c r="F1160" s="1">
        <v>44074</v>
      </c>
      <c r="G1160" s="1">
        <v>44084</v>
      </c>
      <c r="H1160" s="13">
        <f>Orders[[#This Row],[DeliveryDate]]-Orders[[#This Row],[OrderDate]]</f>
        <v>23</v>
      </c>
      <c r="I1160" t="s">
        <v>3</v>
      </c>
      <c r="J1160" t="str">
        <f>_xlfn.XLOOKUP(Orders[[#This Row],[_SalesRepID]],'Sales team'!A:A,'Sales team'!B:B)</f>
        <v>Samuel Fowler</v>
      </c>
      <c r="K1160">
        <v>21</v>
      </c>
      <c r="L1160">
        <v>6</v>
      </c>
      <c r="M1160">
        <v>64</v>
      </c>
      <c r="N1160" t="str">
        <f>_xlfn.XLOOKUP(Orders[[#This Row],[_ProductID]],Products!A:A,Products!C:C)</f>
        <v>Kitchen &amp; Dining</v>
      </c>
      <c r="O1160">
        <v>8</v>
      </c>
      <c r="P1160">
        <v>0.1</v>
      </c>
      <c r="Q1160" s="2">
        <v>5661.5</v>
      </c>
      <c r="R1160" s="2">
        <v>3623.36</v>
      </c>
      <c r="S1160" s="2">
        <v>35667.450000000004</v>
      </c>
      <c r="T1160" s="2">
        <v>10303.930000000004</v>
      </c>
    </row>
    <row r="1161" spans="1:20" x14ac:dyDescent="0.25">
      <c r="A1161" t="s">
        <v>6850</v>
      </c>
      <c r="B1161" t="s">
        <v>5</v>
      </c>
      <c r="C1161" t="s">
        <v>25</v>
      </c>
      <c r="D1161" s="1">
        <v>44000</v>
      </c>
      <c r="E1161" s="1">
        <v>44061</v>
      </c>
      <c r="F1161" s="1">
        <v>44079</v>
      </c>
      <c r="G1161" s="1">
        <v>44077</v>
      </c>
      <c r="H1161" s="13">
        <f>Orders[[#This Row],[DeliveryDate]]-Orders[[#This Row],[OrderDate]]</f>
        <v>16</v>
      </c>
      <c r="I1161" t="s">
        <v>3</v>
      </c>
      <c r="J1161" t="str">
        <f>_xlfn.XLOOKUP(Orders[[#This Row],[_SalesRepID]],'Sales team'!A:A,'Sales team'!B:B)</f>
        <v>Anthony Berry</v>
      </c>
      <c r="K1161">
        <v>16</v>
      </c>
      <c r="L1161">
        <v>37</v>
      </c>
      <c r="M1161">
        <v>350</v>
      </c>
      <c r="N1161" t="str">
        <f>_xlfn.XLOOKUP(Orders[[#This Row],[_ProductID]],Products!A:A,Products!C:C)</f>
        <v>Kitchen &amp; Dining</v>
      </c>
      <c r="O1161">
        <v>7</v>
      </c>
      <c r="P1161">
        <v>0.3</v>
      </c>
      <c r="Q1161" s="2">
        <v>964.80000000000007</v>
      </c>
      <c r="R1161" s="2">
        <v>549.93600000000004</v>
      </c>
      <c r="S1161" s="2">
        <v>675.36</v>
      </c>
      <c r="T1161" s="2">
        <v>125.42399999999998</v>
      </c>
    </row>
    <row r="1162" spans="1:20" x14ac:dyDescent="0.25">
      <c r="A1162" t="s">
        <v>6834</v>
      </c>
      <c r="B1162" t="s">
        <v>1</v>
      </c>
      <c r="C1162" t="s">
        <v>46</v>
      </c>
      <c r="D1162" s="1">
        <v>44000</v>
      </c>
      <c r="E1162" s="1">
        <v>44060</v>
      </c>
      <c r="F1162" s="1">
        <v>44066</v>
      </c>
      <c r="G1162" s="1">
        <v>44069</v>
      </c>
      <c r="H1162" s="13">
        <f>Orders[[#This Row],[DeliveryDate]]-Orders[[#This Row],[OrderDate]]</f>
        <v>9</v>
      </c>
      <c r="I1162" t="s">
        <v>3</v>
      </c>
      <c r="J1162" t="str">
        <f>_xlfn.XLOOKUP(Orders[[#This Row],[_SalesRepID]],'Sales team'!A:A,'Sales team'!B:B)</f>
        <v>Shawn Cook</v>
      </c>
      <c r="K1162">
        <v>7</v>
      </c>
      <c r="L1162">
        <v>32</v>
      </c>
      <c r="M1162">
        <v>82</v>
      </c>
      <c r="N1162" t="str">
        <f>_xlfn.XLOOKUP(Orders[[#This Row],[_ProductID]],Products!A:A,Products!C:C)</f>
        <v>Home décor</v>
      </c>
      <c r="O1162">
        <v>26</v>
      </c>
      <c r="P1162">
        <v>0.05</v>
      </c>
      <c r="Q1162" s="2">
        <v>5802.2</v>
      </c>
      <c r="R1162" s="2">
        <v>4177.5839999999998</v>
      </c>
      <c r="S1162" s="2">
        <v>27560.449999999997</v>
      </c>
      <c r="T1162" s="2">
        <v>6672.5299999999988</v>
      </c>
    </row>
    <row r="1163" spans="1:20" x14ac:dyDescent="0.25">
      <c r="A1163" t="s">
        <v>6835</v>
      </c>
      <c r="B1163" t="s">
        <v>8</v>
      </c>
      <c r="C1163" t="s">
        <v>15</v>
      </c>
      <c r="D1163" s="1">
        <v>44000</v>
      </c>
      <c r="E1163" s="1">
        <v>44060</v>
      </c>
      <c r="F1163" s="1">
        <v>44066</v>
      </c>
      <c r="G1163" s="1">
        <v>44064</v>
      </c>
      <c r="H1163" s="13">
        <f>Orders[[#This Row],[DeliveryDate]]-Orders[[#This Row],[OrderDate]]</f>
        <v>4</v>
      </c>
      <c r="I1163" t="s">
        <v>3</v>
      </c>
      <c r="J1163" t="str">
        <f>_xlfn.XLOOKUP(Orders[[#This Row],[_SalesRepID]],'Sales team'!A:A,'Sales team'!B:B)</f>
        <v>Douglas Tucker</v>
      </c>
      <c r="K1163">
        <v>23</v>
      </c>
      <c r="L1163">
        <v>29</v>
      </c>
      <c r="M1163">
        <v>54</v>
      </c>
      <c r="N1163" t="str">
        <f>_xlfn.XLOOKUP(Orders[[#This Row],[_ProductID]],Products!A:A,Products!C:C)</f>
        <v>Kitchen &amp; Dining</v>
      </c>
      <c r="O1163">
        <v>13</v>
      </c>
      <c r="P1163">
        <v>0.4</v>
      </c>
      <c r="Q1163" s="2">
        <v>1279.7</v>
      </c>
      <c r="R1163" s="2">
        <v>627.053</v>
      </c>
      <c r="S1163" s="2">
        <v>3839.1</v>
      </c>
      <c r="T1163" s="2">
        <v>703.83500000000004</v>
      </c>
    </row>
    <row r="1164" spans="1:20" x14ac:dyDescent="0.25">
      <c r="A1164" t="s">
        <v>6836</v>
      </c>
      <c r="B1164" t="s">
        <v>10</v>
      </c>
      <c r="C1164" t="s">
        <v>2</v>
      </c>
      <c r="D1164" s="1">
        <v>44000</v>
      </c>
      <c r="E1164" s="1">
        <v>44060</v>
      </c>
      <c r="F1164" s="1">
        <v>44080</v>
      </c>
      <c r="G1164" s="1">
        <v>44068</v>
      </c>
      <c r="H1164" s="13">
        <f>Orders[[#This Row],[DeliveryDate]]-Orders[[#This Row],[OrderDate]]</f>
        <v>8</v>
      </c>
      <c r="I1164" t="s">
        <v>3</v>
      </c>
      <c r="J1164" t="str">
        <f>_xlfn.XLOOKUP(Orders[[#This Row],[_SalesRepID]],'Sales team'!A:A,'Sales team'!B:B)</f>
        <v>Carlos Miller</v>
      </c>
      <c r="K1164">
        <v>28</v>
      </c>
      <c r="L1164">
        <v>3</v>
      </c>
      <c r="M1164">
        <v>212</v>
      </c>
      <c r="N1164" t="str">
        <f>_xlfn.XLOOKUP(Orders[[#This Row],[_ProductID]],Products!A:A,Products!C:C)</f>
        <v>Furniture</v>
      </c>
      <c r="O1164">
        <v>19</v>
      </c>
      <c r="P1164">
        <v>7.4999999999999997E-2</v>
      </c>
      <c r="Q1164" s="2">
        <v>2331.6</v>
      </c>
      <c r="R1164" s="2">
        <v>1725.384</v>
      </c>
      <c r="S1164" s="2">
        <v>17253.84</v>
      </c>
      <c r="T1164" s="2">
        <v>3450.768</v>
      </c>
    </row>
    <row r="1165" spans="1:20" x14ac:dyDescent="0.25">
      <c r="A1165" t="s">
        <v>6837</v>
      </c>
      <c r="B1165" t="s">
        <v>10</v>
      </c>
      <c r="C1165" t="s">
        <v>13</v>
      </c>
      <c r="D1165" s="1">
        <v>44000</v>
      </c>
      <c r="E1165" s="1">
        <v>44060</v>
      </c>
      <c r="F1165" s="1">
        <v>44073</v>
      </c>
      <c r="G1165" s="1">
        <v>44067</v>
      </c>
      <c r="H1165" s="13">
        <f>Orders[[#This Row],[DeliveryDate]]-Orders[[#This Row],[OrderDate]]</f>
        <v>7</v>
      </c>
      <c r="I1165" t="s">
        <v>3</v>
      </c>
      <c r="J1165" t="str">
        <f>_xlfn.XLOOKUP(Orders[[#This Row],[_SalesRepID]],'Sales team'!A:A,'Sales team'!B:B)</f>
        <v>Shawn Torres</v>
      </c>
      <c r="K1165">
        <v>27</v>
      </c>
      <c r="L1165">
        <v>17</v>
      </c>
      <c r="M1165">
        <v>315</v>
      </c>
      <c r="N1165" t="str">
        <f>_xlfn.XLOOKUP(Orders[[#This Row],[_ProductID]],Products!A:A,Products!C:C)</f>
        <v>Home décor</v>
      </c>
      <c r="O1165">
        <v>27</v>
      </c>
      <c r="P1165">
        <v>7.4999999999999997E-2</v>
      </c>
      <c r="Q1165" s="2">
        <v>5098.7</v>
      </c>
      <c r="R1165" s="2">
        <v>3059.22</v>
      </c>
      <c r="S1165" s="2">
        <v>4716.2974999999997</v>
      </c>
      <c r="T1165" s="2">
        <v>1657.0774999999999</v>
      </c>
    </row>
    <row r="1166" spans="1:20" x14ac:dyDescent="0.25">
      <c r="A1166" t="s">
        <v>6838</v>
      </c>
      <c r="B1166" t="s">
        <v>8</v>
      </c>
      <c r="C1166" t="s">
        <v>13</v>
      </c>
      <c r="D1166" s="1">
        <v>43900</v>
      </c>
      <c r="E1166" s="1">
        <v>44060</v>
      </c>
      <c r="F1166" s="1">
        <v>44069</v>
      </c>
      <c r="G1166" s="1">
        <v>44062</v>
      </c>
      <c r="H1166" s="13">
        <f>Orders[[#This Row],[DeliveryDate]]-Orders[[#This Row],[OrderDate]]</f>
        <v>2</v>
      </c>
      <c r="I1166" t="s">
        <v>3</v>
      </c>
      <c r="J1166" t="str">
        <f>_xlfn.XLOOKUP(Orders[[#This Row],[_SalesRepID]],'Sales team'!A:A,'Sales team'!B:B)</f>
        <v>Patrick Graham</v>
      </c>
      <c r="K1166">
        <v>25</v>
      </c>
      <c r="L1166">
        <v>15</v>
      </c>
      <c r="M1166">
        <v>269</v>
      </c>
      <c r="N1166" t="str">
        <f>_xlfn.XLOOKUP(Orders[[#This Row],[_ProductID]],Products!A:A,Products!C:C)</f>
        <v>Home décor</v>
      </c>
      <c r="O1166">
        <v>3</v>
      </c>
      <c r="P1166">
        <v>0.3</v>
      </c>
      <c r="Q1166" s="2">
        <v>2680</v>
      </c>
      <c r="R1166" s="2">
        <v>1179.2</v>
      </c>
      <c r="S1166" s="2">
        <v>1875.9999999999998</v>
      </c>
      <c r="T1166" s="2">
        <v>696.79999999999973</v>
      </c>
    </row>
    <row r="1167" spans="1:20" x14ac:dyDescent="0.25">
      <c r="A1167" t="s">
        <v>6839</v>
      </c>
      <c r="B1167" t="s">
        <v>1</v>
      </c>
      <c r="C1167" t="s">
        <v>2</v>
      </c>
      <c r="D1167" s="1">
        <v>43900</v>
      </c>
      <c r="E1167" s="1">
        <v>44060</v>
      </c>
      <c r="F1167" s="1">
        <v>44083</v>
      </c>
      <c r="G1167" s="1">
        <v>44076</v>
      </c>
      <c r="H1167" s="13">
        <f>Orders[[#This Row],[DeliveryDate]]-Orders[[#This Row],[OrderDate]]</f>
        <v>16</v>
      </c>
      <c r="I1167" t="s">
        <v>3</v>
      </c>
      <c r="J1167" t="str">
        <f>_xlfn.XLOOKUP(Orders[[#This Row],[_SalesRepID]],'Sales team'!A:A,'Sales team'!B:B)</f>
        <v>Keith Griffin</v>
      </c>
      <c r="K1167">
        <v>2</v>
      </c>
      <c r="L1167">
        <v>10</v>
      </c>
      <c r="M1167">
        <v>239</v>
      </c>
      <c r="N1167" t="str">
        <f>_xlfn.XLOOKUP(Orders[[#This Row],[_ProductID]],Products!A:A,Products!C:C)</f>
        <v>Home décor</v>
      </c>
      <c r="O1167">
        <v>29</v>
      </c>
      <c r="P1167">
        <v>0.05</v>
      </c>
      <c r="Q1167" s="2">
        <v>2666.6</v>
      </c>
      <c r="R1167" s="2">
        <v>2239.944</v>
      </c>
      <c r="S1167" s="2">
        <v>7599.8099999999986</v>
      </c>
      <c r="T1167" s="2">
        <v>879.97799999999825</v>
      </c>
    </row>
    <row r="1168" spans="1:20" x14ac:dyDescent="0.25">
      <c r="A1168" t="s">
        <v>6840</v>
      </c>
      <c r="B1168" t="s">
        <v>1</v>
      </c>
      <c r="C1168" t="s">
        <v>46</v>
      </c>
      <c r="D1168" s="1">
        <v>44000</v>
      </c>
      <c r="E1168" s="1">
        <v>44060</v>
      </c>
      <c r="F1168" s="1">
        <v>44083</v>
      </c>
      <c r="G1168" s="1">
        <v>44077</v>
      </c>
      <c r="H1168" s="13">
        <f>Orders[[#This Row],[DeliveryDate]]-Orders[[#This Row],[OrderDate]]</f>
        <v>17</v>
      </c>
      <c r="I1168" t="s">
        <v>3</v>
      </c>
      <c r="J1168" t="str">
        <f>_xlfn.XLOOKUP(Orders[[#This Row],[_SalesRepID]],'Sales team'!A:A,'Sales team'!B:B)</f>
        <v>Shawn Cook</v>
      </c>
      <c r="K1168">
        <v>7</v>
      </c>
      <c r="L1168">
        <v>35</v>
      </c>
      <c r="M1168">
        <v>71</v>
      </c>
      <c r="N1168" t="str">
        <f>_xlfn.XLOOKUP(Orders[[#This Row],[_ProductID]],Products!A:A,Products!C:C)</f>
        <v>Kitchen &amp; Dining</v>
      </c>
      <c r="O1168">
        <v>4</v>
      </c>
      <c r="P1168">
        <v>0.4</v>
      </c>
      <c r="Q1168" s="2">
        <v>2592.9</v>
      </c>
      <c r="R1168" s="2">
        <v>1089.018</v>
      </c>
      <c r="S1168" s="2">
        <v>10890.179999999998</v>
      </c>
      <c r="T1168" s="2">
        <v>3267.0539999999983</v>
      </c>
    </row>
    <row r="1169" spans="1:20" x14ac:dyDescent="0.25">
      <c r="A1169" t="s">
        <v>6841</v>
      </c>
      <c r="B1169" t="s">
        <v>1</v>
      </c>
      <c r="C1169" t="s">
        <v>13</v>
      </c>
      <c r="D1169" s="1">
        <v>43900</v>
      </c>
      <c r="E1169" s="1">
        <v>44060</v>
      </c>
      <c r="F1169" s="1">
        <v>44069</v>
      </c>
      <c r="G1169" s="1">
        <v>44067</v>
      </c>
      <c r="H1169" s="13">
        <f>Orders[[#This Row],[DeliveryDate]]-Orders[[#This Row],[OrderDate]]</f>
        <v>7</v>
      </c>
      <c r="I1169" t="s">
        <v>3</v>
      </c>
      <c r="J1169" t="str">
        <f>_xlfn.XLOOKUP(Orders[[#This Row],[_SalesRepID]],'Sales team'!A:A,'Sales team'!B:B)</f>
        <v>Carl Nguyen</v>
      </c>
      <c r="K1169">
        <v>12</v>
      </c>
      <c r="L1169">
        <v>9</v>
      </c>
      <c r="M1169">
        <v>318</v>
      </c>
      <c r="N1169" t="str">
        <f>_xlfn.XLOOKUP(Orders[[#This Row],[_ProductID]],Products!A:A,Products!C:C)</f>
        <v>Home décor</v>
      </c>
      <c r="O1169">
        <v>35</v>
      </c>
      <c r="P1169">
        <v>0.15</v>
      </c>
      <c r="Q1169" s="2">
        <v>1078.7</v>
      </c>
      <c r="R1169" s="2">
        <v>474.62800000000004</v>
      </c>
      <c r="S1169" s="2">
        <v>5501.3700000000008</v>
      </c>
      <c r="T1169" s="2">
        <v>2653.6020000000008</v>
      </c>
    </row>
    <row r="1170" spans="1:20" x14ac:dyDescent="0.25">
      <c r="A1170" t="s">
        <v>6830</v>
      </c>
      <c r="B1170" t="s">
        <v>10</v>
      </c>
      <c r="C1170" t="s">
        <v>25</v>
      </c>
      <c r="D1170" s="1">
        <v>43900</v>
      </c>
      <c r="E1170" s="1">
        <v>44059</v>
      </c>
      <c r="F1170" s="1">
        <v>44063</v>
      </c>
      <c r="G1170" s="1">
        <v>44067</v>
      </c>
      <c r="H1170" s="13">
        <f>Orders[[#This Row],[DeliveryDate]]-Orders[[#This Row],[OrderDate]]</f>
        <v>8</v>
      </c>
      <c r="I1170" t="s">
        <v>3</v>
      </c>
      <c r="J1170" t="str">
        <f>_xlfn.XLOOKUP(Orders[[#This Row],[_SalesRepID]],'Sales team'!A:A,'Sales team'!B:B)</f>
        <v>Carlos Miller</v>
      </c>
      <c r="K1170">
        <v>28</v>
      </c>
      <c r="L1170">
        <v>47</v>
      </c>
      <c r="M1170">
        <v>352</v>
      </c>
      <c r="N1170" t="str">
        <f>_xlfn.XLOOKUP(Orders[[#This Row],[_ProductID]],Products!A:A,Products!C:C)</f>
        <v>Furniture</v>
      </c>
      <c r="O1170">
        <v>34</v>
      </c>
      <c r="P1170">
        <v>0.4</v>
      </c>
      <c r="Q1170" s="2">
        <v>1018.4</v>
      </c>
      <c r="R1170" s="2">
        <v>488.83199999999999</v>
      </c>
      <c r="S1170" s="2">
        <v>1222.08</v>
      </c>
      <c r="T1170" s="2">
        <v>244.41599999999994</v>
      </c>
    </row>
    <row r="1171" spans="1:20" x14ac:dyDescent="0.25">
      <c r="A1171" t="s">
        <v>6831</v>
      </c>
      <c r="B1171" t="s">
        <v>1</v>
      </c>
      <c r="C1171" t="s">
        <v>6</v>
      </c>
      <c r="D1171" s="1">
        <v>44000</v>
      </c>
      <c r="E1171" s="1">
        <v>44059</v>
      </c>
      <c r="F1171" s="1">
        <v>44067</v>
      </c>
      <c r="G1171" s="1">
        <v>44085</v>
      </c>
      <c r="H1171" s="13">
        <f>Orders[[#This Row],[DeliveryDate]]-Orders[[#This Row],[OrderDate]]</f>
        <v>26</v>
      </c>
      <c r="I1171" t="s">
        <v>3</v>
      </c>
      <c r="J1171" t="str">
        <f>_xlfn.XLOOKUP(Orders[[#This Row],[_SalesRepID]],'Sales team'!A:A,'Sales team'!B:B)</f>
        <v>Joshua Little</v>
      </c>
      <c r="K1171">
        <v>11</v>
      </c>
      <c r="L1171">
        <v>3</v>
      </c>
      <c r="M1171">
        <v>177</v>
      </c>
      <c r="N1171" t="str">
        <f>_xlfn.XLOOKUP(Orders[[#This Row],[_ProductID]],Products!A:A,Products!C:C)</f>
        <v>Home décor</v>
      </c>
      <c r="O1171">
        <v>46</v>
      </c>
      <c r="P1171">
        <v>0.05</v>
      </c>
      <c r="Q1171" s="2">
        <v>227.8</v>
      </c>
      <c r="R1171" s="2">
        <v>95.676000000000002</v>
      </c>
      <c r="S1171" s="2">
        <v>1731.28</v>
      </c>
      <c r="T1171" s="2">
        <v>965.87199999999996</v>
      </c>
    </row>
    <row r="1172" spans="1:20" x14ac:dyDescent="0.25">
      <c r="A1172" t="s">
        <v>6832</v>
      </c>
      <c r="B1172" t="s">
        <v>8</v>
      </c>
      <c r="C1172" t="s">
        <v>2</v>
      </c>
      <c r="D1172" s="1">
        <v>43900</v>
      </c>
      <c r="E1172" s="1">
        <v>44059</v>
      </c>
      <c r="F1172" s="1">
        <v>44068</v>
      </c>
      <c r="G1172" s="1">
        <v>44070</v>
      </c>
      <c r="H1172" s="13">
        <f>Orders[[#This Row],[DeliveryDate]]-Orders[[#This Row],[OrderDate]]</f>
        <v>11</v>
      </c>
      <c r="I1172" t="s">
        <v>3</v>
      </c>
      <c r="J1172" t="str">
        <f>_xlfn.XLOOKUP(Orders[[#This Row],[_SalesRepID]],'Sales team'!A:A,'Sales team'!B:B)</f>
        <v>Samuel Fowler</v>
      </c>
      <c r="K1172">
        <v>21</v>
      </c>
      <c r="L1172">
        <v>9</v>
      </c>
      <c r="M1172">
        <v>255</v>
      </c>
      <c r="N1172" t="str">
        <f>_xlfn.XLOOKUP(Orders[[#This Row],[_ProductID]],Products!A:A,Products!C:C)</f>
        <v>Furniture</v>
      </c>
      <c r="O1172">
        <v>20</v>
      </c>
      <c r="P1172">
        <v>7.4999999999999997E-2</v>
      </c>
      <c r="Q1172" s="2">
        <v>261.3</v>
      </c>
      <c r="R1172" s="2">
        <v>112.35900000000001</v>
      </c>
      <c r="S1172" s="2">
        <v>1691.9175000000002</v>
      </c>
      <c r="T1172" s="2">
        <v>905.40450000000021</v>
      </c>
    </row>
    <row r="1173" spans="1:20" x14ac:dyDescent="0.25">
      <c r="A1173" t="s">
        <v>6833</v>
      </c>
      <c r="B1173" t="s">
        <v>1</v>
      </c>
      <c r="C1173" t="s">
        <v>13</v>
      </c>
      <c r="D1173" s="1">
        <v>43900</v>
      </c>
      <c r="E1173" s="1">
        <v>44059</v>
      </c>
      <c r="F1173" s="1">
        <v>44076</v>
      </c>
      <c r="G1173" s="1">
        <v>44081</v>
      </c>
      <c r="H1173" s="13">
        <f>Orders[[#This Row],[DeliveryDate]]-Orders[[#This Row],[OrderDate]]</f>
        <v>22</v>
      </c>
      <c r="I1173" t="s">
        <v>3</v>
      </c>
      <c r="J1173" t="str">
        <f>_xlfn.XLOOKUP(Orders[[#This Row],[_SalesRepID]],'Sales team'!A:A,'Sales team'!B:B)</f>
        <v>Adam Hernandez</v>
      </c>
      <c r="K1173">
        <v>1</v>
      </c>
      <c r="L1173">
        <v>2</v>
      </c>
      <c r="M1173">
        <v>328</v>
      </c>
      <c r="N1173" t="str">
        <f>_xlfn.XLOOKUP(Orders[[#This Row],[_ProductID]],Products!A:A,Products!C:C)</f>
        <v>Home décor</v>
      </c>
      <c r="O1173">
        <v>43</v>
      </c>
      <c r="P1173">
        <v>7.4999999999999997E-2</v>
      </c>
      <c r="Q1173" s="2">
        <v>3886</v>
      </c>
      <c r="R1173" s="2">
        <v>2681.3399999999997</v>
      </c>
      <c r="S1173" s="2">
        <v>21567.3</v>
      </c>
      <c r="T1173" s="2">
        <v>5479.260000000002</v>
      </c>
    </row>
    <row r="1174" spans="1:20" x14ac:dyDescent="0.25">
      <c r="A1174" t="s">
        <v>6821</v>
      </c>
      <c r="B1174" t="s">
        <v>1</v>
      </c>
      <c r="C1174" t="s">
        <v>6</v>
      </c>
      <c r="D1174" s="1">
        <v>43900</v>
      </c>
      <c r="E1174" s="1">
        <v>44058</v>
      </c>
      <c r="F1174" s="1">
        <v>44061</v>
      </c>
      <c r="G1174" s="1">
        <v>44068</v>
      </c>
      <c r="H1174" s="13">
        <f>Orders[[#This Row],[DeliveryDate]]-Orders[[#This Row],[OrderDate]]</f>
        <v>10</v>
      </c>
      <c r="I1174" t="s">
        <v>3</v>
      </c>
      <c r="J1174" t="str">
        <f>_xlfn.XLOOKUP(Orders[[#This Row],[_SalesRepID]],'Sales team'!A:A,'Sales team'!B:B)</f>
        <v>Shawn Cook</v>
      </c>
      <c r="K1174">
        <v>7</v>
      </c>
      <c r="L1174">
        <v>48</v>
      </c>
      <c r="M1174">
        <v>150</v>
      </c>
      <c r="N1174" t="str">
        <f>_xlfn.XLOOKUP(Orders[[#This Row],[_ProductID]],Products!A:A,Products!C:C)</f>
        <v>Home décor</v>
      </c>
      <c r="O1174">
        <v>33</v>
      </c>
      <c r="P1174">
        <v>0.2</v>
      </c>
      <c r="Q1174" s="2">
        <v>3899.4</v>
      </c>
      <c r="R1174" s="2">
        <v>3119.5200000000004</v>
      </c>
      <c r="S1174" s="2">
        <v>3119.5200000000004</v>
      </c>
      <c r="T1174" s="2">
        <v>0</v>
      </c>
    </row>
    <row r="1175" spans="1:20" x14ac:dyDescent="0.25">
      <c r="A1175" t="s">
        <v>6822</v>
      </c>
      <c r="B1175" t="s">
        <v>5</v>
      </c>
      <c r="C1175" t="s">
        <v>15</v>
      </c>
      <c r="D1175" s="1">
        <v>44000</v>
      </c>
      <c r="E1175" s="1">
        <v>44058</v>
      </c>
      <c r="F1175" s="1">
        <v>44066</v>
      </c>
      <c r="G1175" s="1">
        <v>44062</v>
      </c>
      <c r="H1175" s="13">
        <f>Orders[[#This Row],[DeliveryDate]]-Orders[[#This Row],[OrderDate]]</f>
        <v>4</v>
      </c>
      <c r="I1175" t="s">
        <v>3</v>
      </c>
      <c r="J1175" t="str">
        <f>_xlfn.XLOOKUP(Orders[[#This Row],[_SalesRepID]],'Sales team'!A:A,'Sales team'!B:B)</f>
        <v>Carl Nguyen</v>
      </c>
      <c r="K1175">
        <v>12</v>
      </c>
      <c r="L1175">
        <v>1</v>
      </c>
      <c r="M1175">
        <v>21</v>
      </c>
      <c r="N1175" t="str">
        <f>_xlfn.XLOOKUP(Orders[[#This Row],[_ProductID]],Products!A:A,Products!C:C)</f>
        <v>Outdoor</v>
      </c>
      <c r="O1175">
        <v>18</v>
      </c>
      <c r="P1175">
        <v>0.15</v>
      </c>
      <c r="Q1175" s="2">
        <v>3999.9</v>
      </c>
      <c r="R1175" s="2">
        <v>3359.9160000000002</v>
      </c>
      <c r="S1175" s="2">
        <v>6799.83</v>
      </c>
      <c r="T1175" s="2">
        <v>79.997999999999593</v>
      </c>
    </row>
    <row r="1176" spans="1:20" x14ac:dyDescent="0.25">
      <c r="A1176" t="s">
        <v>6823</v>
      </c>
      <c r="B1176" t="s">
        <v>8</v>
      </c>
      <c r="C1176" t="s">
        <v>13</v>
      </c>
      <c r="D1176" s="1">
        <v>44000</v>
      </c>
      <c r="E1176" s="1">
        <v>44058</v>
      </c>
      <c r="F1176" s="1">
        <v>44075</v>
      </c>
      <c r="G1176" s="1">
        <v>44092</v>
      </c>
      <c r="H1176" s="13">
        <f>Orders[[#This Row],[DeliveryDate]]-Orders[[#This Row],[OrderDate]]</f>
        <v>34</v>
      </c>
      <c r="I1176" t="s">
        <v>3</v>
      </c>
      <c r="J1176" t="str">
        <f>_xlfn.XLOOKUP(Orders[[#This Row],[_SalesRepID]],'Sales team'!A:A,'Sales team'!B:B)</f>
        <v>Patrick Graham</v>
      </c>
      <c r="K1176">
        <v>25</v>
      </c>
      <c r="L1176">
        <v>18</v>
      </c>
      <c r="M1176">
        <v>282</v>
      </c>
      <c r="N1176" t="str">
        <f>_xlfn.XLOOKUP(Orders[[#This Row],[_ProductID]],Products!A:A,Products!C:C)</f>
        <v>Kitchen &amp; Dining</v>
      </c>
      <c r="O1176">
        <v>16</v>
      </c>
      <c r="P1176">
        <v>7.4999999999999997E-2</v>
      </c>
      <c r="Q1176" s="2">
        <v>1869.3</v>
      </c>
      <c r="R1176" s="2">
        <v>1271.124</v>
      </c>
      <c r="S1176" s="2">
        <v>6916.41</v>
      </c>
      <c r="T1176" s="2">
        <v>1831.9139999999998</v>
      </c>
    </row>
    <row r="1177" spans="1:20" x14ac:dyDescent="0.25">
      <c r="A1177" t="s">
        <v>6824</v>
      </c>
      <c r="B1177" t="s">
        <v>1</v>
      </c>
      <c r="C1177" t="s">
        <v>2</v>
      </c>
      <c r="D1177" s="1">
        <v>43900</v>
      </c>
      <c r="E1177" s="1">
        <v>44058</v>
      </c>
      <c r="F1177" s="1">
        <v>44070</v>
      </c>
      <c r="G1177" s="1">
        <v>44069</v>
      </c>
      <c r="H1177" s="13">
        <f>Orders[[#This Row],[DeliveryDate]]-Orders[[#This Row],[OrderDate]]</f>
        <v>11</v>
      </c>
      <c r="I1177" t="s">
        <v>3</v>
      </c>
      <c r="J1177" t="str">
        <f>_xlfn.XLOOKUP(Orders[[#This Row],[_SalesRepID]],'Sales team'!A:A,'Sales team'!B:B)</f>
        <v>Shawn Cook</v>
      </c>
      <c r="K1177">
        <v>7</v>
      </c>
      <c r="L1177">
        <v>12</v>
      </c>
      <c r="M1177">
        <v>217</v>
      </c>
      <c r="N1177" t="str">
        <f>_xlfn.XLOOKUP(Orders[[#This Row],[_ProductID]],Products!A:A,Products!C:C)</f>
        <v>Home décor</v>
      </c>
      <c r="O1177">
        <v>32</v>
      </c>
      <c r="P1177">
        <v>0.05</v>
      </c>
      <c r="Q1177" s="2">
        <v>5540.9000000000005</v>
      </c>
      <c r="R1177" s="2">
        <v>2437.9960000000001</v>
      </c>
      <c r="S1177" s="2">
        <v>21055.420000000002</v>
      </c>
      <c r="T1177" s="2">
        <v>11303.436000000002</v>
      </c>
    </row>
    <row r="1178" spans="1:20" x14ac:dyDescent="0.25">
      <c r="A1178" t="s">
        <v>6825</v>
      </c>
      <c r="B1178" t="s">
        <v>10</v>
      </c>
      <c r="C1178" t="s">
        <v>6</v>
      </c>
      <c r="D1178" s="1">
        <v>44000</v>
      </c>
      <c r="E1178" s="1">
        <v>44058</v>
      </c>
      <c r="F1178" s="1">
        <v>44084</v>
      </c>
      <c r="G1178" s="1">
        <v>44078</v>
      </c>
      <c r="H1178" s="13">
        <f>Orders[[#This Row],[DeliveryDate]]-Orders[[#This Row],[OrderDate]]</f>
        <v>20</v>
      </c>
      <c r="I1178" t="s">
        <v>3</v>
      </c>
      <c r="J1178" t="str">
        <f>_xlfn.XLOOKUP(Orders[[#This Row],[_SalesRepID]],'Sales team'!A:A,'Sales team'!B:B)</f>
        <v>Donald Reynolds</v>
      </c>
      <c r="K1178">
        <v>26</v>
      </c>
      <c r="L1178">
        <v>25</v>
      </c>
      <c r="M1178">
        <v>161</v>
      </c>
      <c r="N1178" t="str">
        <f>_xlfn.XLOOKUP(Orders[[#This Row],[_ProductID]],Products!A:A,Products!C:C)</f>
        <v>Electronics</v>
      </c>
      <c r="O1178">
        <v>25</v>
      </c>
      <c r="P1178">
        <v>7.4999999999999997E-2</v>
      </c>
      <c r="Q1178" s="2">
        <v>201</v>
      </c>
      <c r="R1178" s="2">
        <v>158.79000000000002</v>
      </c>
      <c r="S1178" s="2">
        <v>1301.4750000000001</v>
      </c>
      <c r="T1178" s="2">
        <v>189.94499999999994</v>
      </c>
    </row>
    <row r="1179" spans="1:20" x14ac:dyDescent="0.25">
      <c r="A1179" t="s">
        <v>6826</v>
      </c>
      <c r="B1179" t="s">
        <v>8</v>
      </c>
      <c r="C1179" t="s">
        <v>6</v>
      </c>
      <c r="D1179" s="1">
        <v>43900</v>
      </c>
      <c r="E1179" s="1">
        <v>44058</v>
      </c>
      <c r="F1179" s="1">
        <v>44063</v>
      </c>
      <c r="G1179" s="1">
        <v>44068</v>
      </c>
      <c r="H1179" s="13">
        <f>Orders[[#This Row],[DeliveryDate]]-Orders[[#This Row],[OrderDate]]</f>
        <v>10</v>
      </c>
      <c r="I1179" t="s">
        <v>3</v>
      </c>
      <c r="J1179" t="str">
        <f>_xlfn.XLOOKUP(Orders[[#This Row],[_SalesRepID]],'Sales team'!A:A,'Sales team'!B:B)</f>
        <v>Roy Rice</v>
      </c>
      <c r="K1179">
        <v>24</v>
      </c>
      <c r="L1179">
        <v>43</v>
      </c>
      <c r="M1179">
        <v>143</v>
      </c>
      <c r="N1179" t="str">
        <f>_xlfn.XLOOKUP(Orders[[#This Row],[_ProductID]],Products!A:A,Products!C:C)</f>
        <v>Electronics</v>
      </c>
      <c r="O1179">
        <v>6</v>
      </c>
      <c r="P1179">
        <v>0.1</v>
      </c>
      <c r="Q1179" s="2">
        <v>3088.7000000000003</v>
      </c>
      <c r="R1179" s="2">
        <v>2223.864</v>
      </c>
      <c r="S1179" s="2">
        <v>13899.150000000001</v>
      </c>
      <c r="T1179" s="2">
        <v>2779.8300000000017</v>
      </c>
    </row>
    <row r="1180" spans="1:20" x14ac:dyDescent="0.25">
      <c r="A1180" t="s">
        <v>6827</v>
      </c>
      <c r="B1180" t="s">
        <v>5</v>
      </c>
      <c r="C1180" t="s">
        <v>13</v>
      </c>
      <c r="D1180" s="1">
        <v>43900</v>
      </c>
      <c r="E1180" s="1">
        <v>44058</v>
      </c>
      <c r="F1180" s="1">
        <v>44081</v>
      </c>
      <c r="G1180" s="1">
        <v>44067</v>
      </c>
      <c r="H1180" s="13">
        <f>Orders[[#This Row],[DeliveryDate]]-Orders[[#This Row],[OrderDate]]</f>
        <v>9</v>
      </c>
      <c r="I1180" t="s">
        <v>3</v>
      </c>
      <c r="J1180" t="str">
        <f>_xlfn.XLOOKUP(Orders[[#This Row],[_SalesRepID]],'Sales team'!A:A,'Sales team'!B:B)</f>
        <v>Frank Brown</v>
      </c>
      <c r="K1180">
        <v>17</v>
      </c>
      <c r="L1180">
        <v>32</v>
      </c>
      <c r="M1180">
        <v>275</v>
      </c>
      <c r="N1180" t="str">
        <f>_xlfn.XLOOKUP(Orders[[#This Row],[_ProductID]],Products!A:A,Products!C:C)</f>
        <v>Furniture</v>
      </c>
      <c r="O1180">
        <v>34</v>
      </c>
      <c r="P1180">
        <v>7.4999999999999997E-2</v>
      </c>
      <c r="Q1180" s="2">
        <v>1005</v>
      </c>
      <c r="R1180" s="2">
        <v>723.6</v>
      </c>
      <c r="S1180" s="2">
        <v>929.625</v>
      </c>
      <c r="T1180" s="2">
        <v>206.02499999999998</v>
      </c>
    </row>
    <row r="1181" spans="1:20" x14ac:dyDescent="0.25">
      <c r="A1181" t="s">
        <v>6828</v>
      </c>
      <c r="B1181" t="s">
        <v>5</v>
      </c>
      <c r="C1181" t="s">
        <v>25</v>
      </c>
      <c r="D1181" s="1">
        <v>43900</v>
      </c>
      <c r="E1181" s="1">
        <v>44058</v>
      </c>
      <c r="F1181" s="1">
        <v>44076</v>
      </c>
      <c r="G1181" s="1">
        <v>44069</v>
      </c>
      <c r="H1181" s="13">
        <f>Orders[[#This Row],[DeliveryDate]]-Orders[[#This Row],[OrderDate]]</f>
        <v>11</v>
      </c>
      <c r="I1181" t="s">
        <v>3</v>
      </c>
      <c r="J1181" t="str">
        <f>_xlfn.XLOOKUP(Orders[[#This Row],[_SalesRepID]],'Sales team'!A:A,'Sales team'!B:B)</f>
        <v>Carl Nguyen</v>
      </c>
      <c r="K1181">
        <v>12</v>
      </c>
      <c r="L1181">
        <v>10</v>
      </c>
      <c r="M1181">
        <v>351</v>
      </c>
      <c r="N1181" t="str">
        <f>_xlfn.XLOOKUP(Orders[[#This Row],[_ProductID]],Products!A:A,Products!C:C)</f>
        <v>Home décor</v>
      </c>
      <c r="O1181">
        <v>2</v>
      </c>
      <c r="P1181">
        <v>0.05</v>
      </c>
      <c r="Q1181" s="2">
        <v>1681.7</v>
      </c>
      <c r="R1181" s="2">
        <v>924.93500000000006</v>
      </c>
      <c r="S1181" s="2">
        <v>11183.304999999998</v>
      </c>
      <c r="T1181" s="2">
        <v>4708.7599999999984</v>
      </c>
    </row>
    <row r="1182" spans="1:20" x14ac:dyDescent="0.25">
      <c r="A1182" t="s">
        <v>6829</v>
      </c>
      <c r="B1182" t="s">
        <v>5</v>
      </c>
      <c r="C1182" t="s">
        <v>2</v>
      </c>
      <c r="D1182" s="1">
        <v>44000</v>
      </c>
      <c r="E1182" s="1">
        <v>44058</v>
      </c>
      <c r="F1182" s="1">
        <v>44071</v>
      </c>
      <c r="G1182" s="1">
        <v>44061</v>
      </c>
      <c r="H1182" s="13">
        <f>Orders[[#This Row],[DeliveryDate]]-Orders[[#This Row],[OrderDate]]</f>
        <v>3</v>
      </c>
      <c r="I1182" t="s">
        <v>3</v>
      </c>
      <c r="J1182" t="str">
        <f>_xlfn.XLOOKUP(Orders[[#This Row],[_SalesRepID]],'Sales team'!A:A,'Sales team'!B:B)</f>
        <v>Nicholas Cunningham</v>
      </c>
      <c r="K1182">
        <v>19</v>
      </c>
      <c r="L1182">
        <v>21</v>
      </c>
      <c r="M1182">
        <v>246</v>
      </c>
      <c r="N1182" t="str">
        <f>_xlfn.XLOOKUP(Orders[[#This Row],[_ProductID]],Products!A:A,Products!C:C)</f>
        <v>Furniture</v>
      </c>
      <c r="O1182">
        <v>12</v>
      </c>
      <c r="P1182">
        <v>0.15</v>
      </c>
      <c r="Q1182" s="2">
        <v>998.30000000000007</v>
      </c>
      <c r="R1182" s="2">
        <v>838.572</v>
      </c>
      <c r="S1182" s="2">
        <v>848.55500000000006</v>
      </c>
      <c r="T1182" s="2">
        <v>9.9830000000000609</v>
      </c>
    </row>
    <row r="1183" spans="1:20" x14ac:dyDescent="0.25">
      <c r="A1183" t="s">
        <v>6811</v>
      </c>
      <c r="B1183" t="s">
        <v>5</v>
      </c>
      <c r="C1183" t="s">
        <v>46</v>
      </c>
      <c r="D1183" s="1">
        <v>44000</v>
      </c>
      <c r="E1183" s="1">
        <v>44057</v>
      </c>
      <c r="F1183" s="1">
        <v>44085</v>
      </c>
      <c r="G1183" s="1">
        <v>44071</v>
      </c>
      <c r="H1183" s="13">
        <f>Orders[[#This Row],[DeliveryDate]]-Orders[[#This Row],[OrderDate]]</f>
        <v>14</v>
      </c>
      <c r="I1183" t="s">
        <v>3</v>
      </c>
      <c r="J1183" t="str">
        <f>_xlfn.XLOOKUP(Orders[[#This Row],[_SalesRepID]],'Sales team'!A:A,'Sales team'!B:B)</f>
        <v>Anthony Berry</v>
      </c>
      <c r="K1183">
        <v>16</v>
      </c>
      <c r="L1183">
        <v>41</v>
      </c>
      <c r="M1183">
        <v>62</v>
      </c>
      <c r="N1183" t="str">
        <f>_xlfn.XLOOKUP(Orders[[#This Row],[_ProductID]],Products!A:A,Products!C:C)</f>
        <v>Home décor</v>
      </c>
      <c r="O1183">
        <v>3</v>
      </c>
      <c r="P1183">
        <v>0.05</v>
      </c>
      <c r="Q1183" s="2">
        <v>3242.8</v>
      </c>
      <c r="R1183" s="2">
        <v>1426.8320000000001</v>
      </c>
      <c r="S1183" s="2">
        <v>3080.66</v>
      </c>
      <c r="T1183" s="2">
        <v>1653.8279999999997</v>
      </c>
    </row>
    <row r="1184" spans="1:20" x14ac:dyDescent="0.25">
      <c r="A1184" t="s">
        <v>6812</v>
      </c>
      <c r="B1184" t="s">
        <v>5</v>
      </c>
      <c r="C1184" t="s">
        <v>15</v>
      </c>
      <c r="D1184" s="1">
        <v>44000</v>
      </c>
      <c r="E1184" s="1">
        <v>44057</v>
      </c>
      <c r="F1184" s="1">
        <v>44084</v>
      </c>
      <c r="G1184" s="1">
        <v>44074</v>
      </c>
      <c r="H1184" s="13">
        <f>Orders[[#This Row],[DeliveryDate]]-Orders[[#This Row],[OrderDate]]</f>
        <v>17</v>
      </c>
      <c r="I1184" t="s">
        <v>3</v>
      </c>
      <c r="J1184" t="str">
        <f>_xlfn.XLOOKUP(Orders[[#This Row],[_SalesRepID]],'Sales team'!A:A,'Sales team'!B:B)</f>
        <v>Frank Brown</v>
      </c>
      <c r="K1184">
        <v>17</v>
      </c>
      <c r="L1184">
        <v>38</v>
      </c>
      <c r="M1184">
        <v>41</v>
      </c>
      <c r="N1184" t="str">
        <f>_xlfn.XLOOKUP(Orders[[#This Row],[_ProductID]],Products!A:A,Products!C:C)</f>
        <v>Home décor</v>
      </c>
      <c r="O1184">
        <v>27</v>
      </c>
      <c r="P1184">
        <v>0.1</v>
      </c>
      <c r="Q1184" s="2">
        <v>1005</v>
      </c>
      <c r="R1184" s="2">
        <v>592.94999999999993</v>
      </c>
      <c r="S1184" s="2">
        <v>4522.5</v>
      </c>
      <c r="T1184" s="2">
        <v>1557.7500000000005</v>
      </c>
    </row>
    <row r="1185" spans="1:20" x14ac:dyDescent="0.25">
      <c r="A1185" t="s">
        <v>6813</v>
      </c>
      <c r="B1185" t="s">
        <v>8</v>
      </c>
      <c r="C1185" t="s">
        <v>25</v>
      </c>
      <c r="D1185" s="1">
        <v>43900</v>
      </c>
      <c r="E1185" s="1">
        <v>44057</v>
      </c>
      <c r="F1185" s="1">
        <v>44061</v>
      </c>
      <c r="G1185" s="1">
        <v>44075</v>
      </c>
      <c r="H1185" s="13">
        <f>Orders[[#This Row],[DeliveryDate]]-Orders[[#This Row],[OrderDate]]</f>
        <v>18</v>
      </c>
      <c r="I1185" t="s">
        <v>3</v>
      </c>
      <c r="J1185" t="str">
        <f>_xlfn.XLOOKUP(Orders[[#This Row],[_SalesRepID]],'Sales team'!A:A,'Sales team'!B:B)</f>
        <v>Douglas Tucker</v>
      </c>
      <c r="K1185">
        <v>23</v>
      </c>
      <c r="L1185">
        <v>29</v>
      </c>
      <c r="M1185">
        <v>350</v>
      </c>
      <c r="N1185" t="str">
        <f>_xlfn.XLOOKUP(Orders[[#This Row],[_ProductID]],Products!A:A,Products!C:C)</f>
        <v>Home décor</v>
      </c>
      <c r="O1185">
        <v>3</v>
      </c>
      <c r="P1185">
        <v>7.4999999999999997E-2</v>
      </c>
      <c r="Q1185" s="2">
        <v>917.9</v>
      </c>
      <c r="R1185" s="2">
        <v>743.49900000000002</v>
      </c>
      <c r="S1185" s="2">
        <v>849.0575</v>
      </c>
      <c r="T1185" s="2">
        <v>105.55849999999998</v>
      </c>
    </row>
    <row r="1186" spans="1:20" x14ac:dyDescent="0.25">
      <c r="A1186" t="s">
        <v>6814</v>
      </c>
      <c r="B1186" t="s">
        <v>5</v>
      </c>
      <c r="C1186" t="s">
        <v>13</v>
      </c>
      <c r="D1186" s="1">
        <v>44000</v>
      </c>
      <c r="E1186" s="1">
        <v>44057</v>
      </c>
      <c r="F1186" s="1">
        <v>44069</v>
      </c>
      <c r="G1186" s="1">
        <v>44064</v>
      </c>
      <c r="H1186" s="13">
        <f>Orders[[#This Row],[DeliveryDate]]-Orders[[#This Row],[OrderDate]]</f>
        <v>7</v>
      </c>
      <c r="I1186" t="s">
        <v>3</v>
      </c>
      <c r="J1186" t="str">
        <f>_xlfn.XLOOKUP(Orders[[#This Row],[_SalesRepID]],'Sales team'!A:A,'Sales team'!B:B)</f>
        <v>Todd Roberts</v>
      </c>
      <c r="K1186">
        <v>13</v>
      </c>
      <c r="L1186">
        <v>3</v>
      </c>
      <c r="M1186">
        <v>317</v>
      </c>
      <c r="N1186" t="str">
        <f>_xlfn.XLOOKUP(Orders[[#This Row],[_ProductID]],Products!A:A,Products!C:C)</f>
        <v>Home décor</v>
      </c>
      <c r="O1186">
        <v>11</v>
      </c>
      <c r="P1186">
        <v>0.2</v>
      </c>
      <c r="Q1186" s="2">
        <v>5480.6</v>
      </c>
      <c r="R1186" s="2">
        <v>4110.4500000000007</v>
      </c>
      <c r="S1186" s="2">
        <v>17537.920000000002</v>
      </c>
      <c r="T1186" s="2">
        <v>1096.119999999999</v>
      </c>
    </row>
    <row r="1187" spans="1:20" x14ac:dyDescent="0.25">
      <c r="A1187" t="s">
        <v>6815</v>
      </c>
      <c r="B1187" t="s">
        <v>1</v>
      </c>
      <c r="C1187" t="s">
        <v>6</v>
      </c>
      <c r="D1187" s="1">
        <v>44000</v>
      </c>
      <c r="E1187" s="1">
        <v>44057</v>
      </c>
      <c r="F1187" s="1">
        <v>44062</v>
      </c>
      <c r="G1187" s="1">
        <v>44091</v>
      </c>
      <c r="H1187" s="13">
        <f>Orders[[#This Row],[DeliveryDate]]-Orders[[#This Row],[OrderDate]]</f>
        <v>34</v>
      </c>
      <c r="I1187" t="s">
        <v>3</v>
      </c>
      <c r="J1187" t="str">
        <f>_xlfn.XLOOKUP(Orders[[#This Row],[_SalesRepID]],'Sales team'!A:A,'Sales team'!B:B)</f>
        <v>George Lewis</v>
      </c>
      <c r="K1187">
        <v>8</v>
      </c>
      <c r="L1187">
        <v>47</v>
      </c>
      <c r="M1187">
        <v>185</v>
      </c>
      <c r="N1187" t="str">
        <f>_xlfn.XLOOKUP(Orders[[#This Row],[_ProductID]],Products!A:A,Products!C:C)</f>
        <v>Furniture</v>
      </c>
      <c r="O1187">
        <v>34</v>
      </c>
      <c r="P1187">
        <v>7.4999999999999997E-2</v>
      </c>
      <c r="Q1187" s="2">
        <v>1996.6000000000001</v>
      </c>
      <c r="R1187" s="2">
        <v>938.40200000000004</v>
      </c>
      <c r="S1187" s="2">
        <v>1846.8550000000002</v>
      </c>
      <c r="T1187" s="2">
        <v>908.4530000000002</v>
      </c>
    </row>
    <row r="1188" spans="1:20" x14ac:dyDescent="0.25">
      <c r="A1188" t="s">
        <v>6816</v>
      </c>
      <c r="B1188" t="s">
        <v>1</v>
      </c>
      <c r="C1188" t="s">
        <v>6</v>
      </c>
      <c r="D1188" s="1">
        <v>43900</v>
      </c>
      <c r="E1188" s="1">
        <v>44057</v>
      </c>
      <c r="F1188" s="1">
        <v>44065</v>
      </c>
      <c r="G1188" s="1">
        <v>44069</v>
      </c>
      <c r="H1188" s="13">
        <f>Orders[[#This Row],[DeliveryDate]]-Orders[[#This Row],[OrderDate]]</f>
        <v>12</v>
      </c>
      <c r="I1188" t="s">
        <v>3</v>
      </c>
      <c r="J1188" t="str">
        <f>_xlfn.XLOOKUP(Orders[[#This Row],[_SalesRepID]],'Sales team'!A:A,'Sales team'!B:B)</f>
        <v>Shawn Cook</v>
      </c>
      <c r="K1188">
        <v>7</v>
      </c>
      <c r="L1188">
        <v>42</v>
      </c>
      <c r="M1188">
        <v>148</v>
      </c>
      <c r="N1188" t="str">
        <f>_xlfn.XLOOKUP(Orders[[#This Row],[_ProductID]],Products!A:A,Products!C:C)</f>
        <v>Outdoor</v>
      </c>
      <c r="O1188">
        <v>18</v>
      </c>
      <c r="P1188">
        <v>0.3</v>
      </c>
      <c r="Q1188" s="2">
        <v>5152.3</v>
      </c>
      <c r="R1188" s="2">
        <v>2524.627</v>
      </c>
      <c r="S1188" s="2">
        <v>3606.6099999999997</v>
      </c>
      <c r="T1188" s="2">
        <v>1081.9829999999997</v>
      </c>
    </row>
    <row r="1189" spans="1:20" x14ac:dyDescent="0.25">
      <c r="A1189" t="s">
        <v>6817</v>
      </c>
      <c r="B1189" t="s">
        <v>1</v>
      </c>
      <c r="C1189" t="s">
        <v>6</v>
      </c>
      <c r="D1189" s="1">
        <v>43900</v>
      </c>
      <c r="E1189" s="1">
        <v>44057</v>
      </c>
      <c r="F1189" s="1">
        <v>44078</v>
      </c>
      <c r="G1189" s="1">
        <v>44078</v>
      </c>
      <c r="H1189" s="13">
        <f>Orders[[#This Row],[DeliveryDate]]-Orders[[#This Row],[OrderDate]]</f>
        <v>21</v>
      </c>
      <c r="I1189" t="s">
        <v>3</v>
      </c>
      <c r="J1189" t="str">
        <f>_xlfn.XLOOKUP(Orders[[#This Row],[_SalesRepID]],'Sales team'!A:A,'Sales team'!B:B)</f>
        <v>Jerry Green</v>
      </c>
      <c r="K1189">
        <v>3</v>
      </c>
      <c r="L1189">
        <v>9</v>
      </c>
      <c r="M1189">
        <v>161</v>
      </c>
      <c r="N1189" t="str">
        <f>_xlfn.XLOOKUP(Orders[[#This Row],[_ProductID]],Products!A:A,Products!C:C)</f>
        <v>Furniture</v>
      </c>
      <c r="O1189">
        <v>20</v>
      </c>
      <c r="P1189">
        <v>7.4999999999999997E-2</v>
      </c>
      <c r="Q1189" s="2">
        <v>850.9</v>
      </c>
      <c r="R1189" s="2">
        <v>714.75599999999997</v>
      </c>
      <c r="S1189" s="2">
        <v>3935.4125000000004</v>
      </c>
      <c r="T1189" s="2">
        <v>361.63250000000062</v>
      </c>
    </row>
    <row r="1190" spans="1:20" x14ac:dyDescent="0.25">
      <c r="A1190" t="s">
        <v>6818</v>
      </c>
      <c r="B1190" t="s">
        <v>1</v>
      </c>
      <c r="C1190" t="s">
        <v>2</v>
      </c>
      <c r="D1190" s="1">
        <v>43900</v>
      </c>
      <c r="E1190" s="1">
        <v>44057</v>
      </c>
      <c r="F1190" s="1">
        <v>44073</v>
      </c>
      <c r="G1190" s="1">
        <v>44081</v>
      </c>
      <c r="H1190" s="13">
        <f>Orders[[#This Row],[DeliveryDate]]-Orders[[#This Row],[OrderDate]]</f>
        <v>24</v>
      </c>
      <c r="I1190" t="s">
        <v>3</v>
      </c>
      <c r="J1190" t="str">
        <f>_xlfn.XLOOKUP(Orders[[#This Row],[_SalesRepID]],'Sales team'!A:A,'Sales team'!B:B)</f>
        <v>Joshua Ryan</v>
      </c>
      <c r="K1190">
        <v>9</v>
      </c>
      <c r="L1190">
        <v>46</v>
      </c>
      <c r="M1190">
        <v>211</v>
      </c>
      <c r="N1190" t="str">
        <f>_xlfn.XLOOKUP(Orders[[#This Row],[_ProductID]],Products!A:A,Products!C:C)</f>
        <v>Home décor</v>
      </c>
      <c r="O1190">
        <v>45</v>
      </c>
      <c r="P1190">
        <v>0.1</v>
      </c>
      <c r="Q1190" s="2">
        <v>2485.7000000000003</v>
      </c>
      <c r="R1190" s="2">
        <v>1715.133</v>
      </c>
      <c r="S1190" s="2">
        <v>2237.13</v>
      </c>
      <c r="T1190" s="2">
        <v>521.99700000000007</v>
      </c>
    </row>
    <row r="1191" spans="1:20" x14ac:dyDescent="0.25">
      <c r="A1191" t="s">
        <v>6819</v>
      </c>
      <c r="B1191" t="s">
        <v>5</v>
      </c>
      <c r="C1191" t="s">
        <v>15</v>
      </c>
      <c r="D1191" s="1">
        <v>44000</v>
      </c>
      <c r="E1191" s="1">
        <v>44057</v>
      </c>
      <c r="F1191" s="1">
        <v>44075</v>
      </c>
      <c r="G1191" s="1">
        <v>44081</v>
      </c>
      <c r="H1191" s="13">
        <f>Orders[[#This Row],[DeliveryDate]]-Orders[[#This Row],[OrderDate]]</f>
        <v>24</v>
      </c>
      <c r="I1191" t="s">
        <v>3</v>
      </c>
      <c r="J1191" t="str">
        <f>_xlfn.XLOOKUP(Orders[[#This Row],[_SalesRepID]],'Sales team'!A:A,'Sales team'!B:B)</f>
        <v>Anthony Torres</v>
      </c>
      <c r="K1191">
        <v>20</v>
      </c>
      <c r="L1191">
        <v>31</v>
      </c>
      <c r="M1191">
        <v>48</v>
      </c>
      <c r="N1191" t="str">
        <f>_xlfn.XLOOKUP(Orders[[#This Row],[_ProductID]],Products!A:A,Products!C:C)</f>
        <v>Kitchen &amp; Dining</v>
      </c>
      <c r="O1191">
        <v>8</v>
      </c>
      <c r="P1191">
        <v>7.4999999999999997E-2</v>
      </c>
      <c r="Q1191" s="2">
        <v>167.5</v>
      </c>
      <c r="R1191" s="2">
        <v>112.22500000000001</v>
      </c>
      <c r="S1191" s="2">
        <v>619.75</v>
      </c>
      <c r="T1191" s="2">
        <v>170.84999999999997</v>
      </c>
    </row>
    <row r="1192" spans="1:20" x14ac:dyDescent="0.25">
      <c r="A1192" t="s">
        <v>6820</v>
      </c>
      <c r="B1192" t="s">
        <v>1</v>
      </c>
      <c r="C1192" t="s">
        <v>6</v>
      </c>
      <c r="D1192" s="1">
        <v>43900</v>
      </c>
      <c r="E1192" s="1">
        <v>44057</v>
      </c>
      <c r="F1192" s="1">
        <v>44081</v>
      </c>
      <c r="G1192" s="1">
        <v>44067</v>
      </c>
      <c r="H1192" s="13">
        <f>Orders[[#This Row],[DeliveryDate]]-Orders[[#This Row],[OrderDate]]</f>
        <v>10</v>
      </c>
      <c r="I1192" t="s">
        <v>3</v>
      </c>
      <c r="J1192" t="str">
        <f>_xlfn.XLOOKUP(Orders[[#This Row],[_SalesRepID]],'Sales team'!A:A,'Sales team'!B:B)</f>
        <v>George Lewis</v>
      </c>
      <c r="K1192">
        <v>8</v>
      </c>
      <c r="L1192">
        <v>12</v>
      </c>
      <c r="M1192">
        <v>187</v>
      </c>
      <c r="N1192" t="str">
        <f>_xlfn.XLOOKUP(Orders[[#This Row],[_ProductID]],Products!A:A,Products!C:C)</f>
        <v>Outdoor</v>
      </c>
      <c r="O1192">
        <v>18</v>
      </c>
      <c r="P1192">
        <v>0.05</v>
      </c>
      <c r="Q1192" s="2">
        <v>1005</v>
      </c>
      <c r="R1192" s="2">
        <v>824.09999999999991</v>
      </c>
      <c r="S1192" s="2">
        <v>954.75</v>
      </c>
      <c r="T1192" s="2">
        <v>130.65000000000009</v>
      </c>
    </row>
    <row r="1193" spans="1:20" x14ac:dyDescent="0.25">
      <c r="A1193" t="s">
        <v>6803</v>
      </c>
      <c r="B1193" t="s">
        <v>8</v>
      </c>
      <c r="C1193" t="s">
        <v>2</v>
      </c>
      <c r="D1193" s="1">
        <v>44000</v>
      </c>
      <c r="E1193" s="1">
        <v>44056</v>
      </c>
      <c r="F1193" s="1">
        <v>44075</v>
      </c>
      <c r="G1193" s="1">
        <v>44062</v>
      </c>
      <c r="H1193" s="13">
        <f>Orders[[#This Row],[DeliveryDate]]-Orders[[#This Row],[OrderDate]]</f>
        <v>6</v>
      </c>
      <c r="I1193" t="s">
        <v>3</v>
      </c>
      <c r="J1193" t="str">
        <f>_xlfn.XLOOKUP(Orders[[#This Row],[_SalesRepID]],'Sales team'!A:A,'Sales team'!B:B)</f>
        <v>Roy Rice</v>
      </c>
      <c r="K1193">
        <v>24</v>
      </c>
      <c r="L1193">
        <v>27</v>
      </c>
      <c r="M1193">
        <v>232</v>
      </c>
      <c r="N1193" t="str">
        <f>_xlfn.XLOOKUP(Orders[[#This Row],[_ProductID]],Products!A:A,Products!C:C)</f>
        <v>Home décor</v>
      </c>
      <c r="O1193">
        <v>21</v>
      </c>
      <c r="P1193">
        <v>0.1</v>
      </c>
      <c r="Q1193" s="2">
        <v>3852.5</v>
      </c>
      <c r="R1193" s="2">
        <v>2311.5</v>
      </c>
      <c r="S1193" s="2">
        <v>20803.5</v>
      </c>
      <c r="T1193" s="2">
        <v>6934.5</v>
      </c>
    </row>
    <row r="1194" spans="1:20" x14ac:dyDescent="0.25">
      <c r="A1194" t="s">
        <v>6804</v>
      </c>
      <c r="B1194" t="s">
        <v>1</v>
      </c>
      <c r="C1194" t="s">
        <v>25</v>
      </c>
      <c r="D1194" s="1">
        <v>43900</v>
      </c>
      <c r="E1194" s="1">
        <v>44056</v>
      </c>
      <c r="F1194" s="1">
        <v>44076</v>
      </c>
      <c r="G1194" s="1">
        <v>44074</v>
      </c>
      <c r="H1194" s="13">
        <f>Orders[[#This Row],[DeliveryDate]]-Orders[[#This Row],[OrderDate]]</f>
        <v>18</v>
      </c>
      <c r="I1194" t="s">
        <v>3</v>
      </c>
      <c r="J1194" t="str">
        <f>_xlfn.XLOOKUP(Orders[[#This Row],[_SalesRepID]],'Sales team'!A:A,'Sales team'!B:B)</f>
        <v>Adam Hernandez</v>
      </c>
      <c r="K1194">
        <v>1</v>
      </c>
      <c r="L1194">
        <v>17</v>
      </c>
      <c r="M1194">
        <v>352</v>
      </c>
      <c r="N1194" t="str">
        <f>_xlfn.XLOOKUP(Orders[[#This Row],[_ProductID]],Products!A:A,Products!C:C)</f>
        <v>Home décor</v>
      </c>
      <c r="O1194">
        <v>46</v>
      </c>
      <c r="P1194">
        <v>0.05</v>
      </c>
      <c r="Q1194" s="2">
        <v>1018.4</v>
      </c>
      <c r="R1194" s="2">
        <v>661.96</v>
      </c>
      <c r="S1194" s="2">
        <v>1934.9599999999998</v>
      </c>
      <c r="T1194" s="2">
        <v>611.03999999999974</v>
      </c>
    </row>
    <row r="1195" spans="1:20" x14ac:dyDescent="0.25">
      <c r="A1195" t="s">
        <v>6805</v>
      </c>
      <c r="B1195" t="s">
        <v>1</v>
      </c>
      <c r="C1195" t="s">
        <v>46</v>
      </c>
      <c r="D1195" s="1">
        <v>44000</v>
      </c>
      <c r="E1195" s="1">
        <v>44056</v>
      </c>
      <c r="F1195" s="1">
        <v>44074</v>
      </c>
      <c r="G1195" s="1">
        <v>44069</v>
      </c>
      <c r="H1195" s="13">
        <f>Orders[[#This Row],[DeliveryDate]]-Orders[[#This Row],[OrderDate]]</f>
        <v>13</v>
      </c>
      <c r="I1195" t="s">
        <v>3</v>
      </c>
      <c r="J1195" t="str">
        <f>_xlfn.XLOOKUP(Orders[[#This Row],[_SalesRepID]],'Sales team'!A:A,'Sales team'!B:B)</f>
        <v>Joshua Bennett</v>
      </c>
      <c r="K1195">
        <v>6</v>
      </c>
      <c r="L1195">
        <v>5</v>
      </c>
      <c r="M1195">
        <v>79</v>
      </c>
      <c r="N1195" t="str">
        <f>_xlfn.XLOOKUP(Orders[[#This Row],[_ProductID]],Products!A:A,Products!C:C)</f>
        <v>Electronics</v>
      </c>
      <c r="O1195">
        <v>28</v>
      </c>
      <c r="P1195">
        <v>7.4999999999999997E-2</v>
      </c>
      <c r="Q1195" s="2">
        <v>234.5</v>
      </c>
      <c r="R1195" s="2">
        <v>140.69999999999999</v>
      </c>
      <c r="S1195" s="2">
        <v>1084.5625</v>
      </c>
      <c r="T1195" s="2">
        <v>381.0625</v>
      </c>
    </row>
    <row r="1196" spans="1:20" x14ac:dyDescent="0.25">
      <c r="A1196" t="s">
        <v>6806</v>
      </c>
      <c r="B1196" t="s">
        <v>8</v>
      </c>
      <c r="C1196" t="s">
        <v>46</v>
      </c>
      <c r="D1196" s="1">
        <v>43900</v>
      </c>
      <c r="E1196" s="1">
        <v>44056</v>
      </c>
      <c r="F1196" s="1">
        <v>44065</v>
      </c>
      <c r="G1196" s="1">
        <v>44075</v>
      </c>
      <c r="H1196" s="13">
        <f>Orders[[#This Row],[DeliveryDate]]-Orders[[#This Row],[OrderDate]]</f>
        <v>19</v>
      </c>
      <c r="I1196" t="s">
        <v>3</v>
      </c>
      <c r="J1196" t="str">
        <f>_xlfn.XLOOKUP(Orders[[#This Row],[_SalesRepID]],'Sales team'!A:A,'Sales team'!B:B)</f>
        <v>Patrick Graham</v>
      </c>
      <c r="K1196">
        <v>25</v>
      </c>
      <c r="L1196">
        <v>10</v>
      </c>
      <c r="M1196">
        <v>63</v>
      </c>
      <c r="N1196" t="str">
        <f>_xlfn.XLOOKUP(Orders[[#This Row],[_ProductID]],Products!A:A,Products!C:C)</f>
        <v>Furniture</v>
      </c>
      <c r="O1196">
        <v>38</v>
      </c>
      <c r="P1196">
        <v>0.1</v>
      </c>
      <c r="Q1196" s="2">
        <v>998.30000000000007</v>
      </c>
      <c r="R1196" s="2">
        <v>778.67400000000009</v>
      </c>
      <c r="S1196" s="2">
        <v>4492.3500000000004</v>
      </c>
      <c r="T1196" s="2">
        <v>598.98</v>
      </c>
    </row>
    <row r="1197" spans="1:20" x14ac:dyDescent="0.25">
      <c r="A1197" t="s">
        <v>6807</v>
      </c>
      <c r="B1197" t="s">
        <v>5</v>
      </c>
      <c r="C1197" t="s">
        <v>13</v>
      </c>
      <c r="D1197" s="1">
        <v>44000</v>
      </c>
      <c r="E1197" s="1">
        <v>44056</v>
      </c>
      <c r="F1197" s="1">
        <v>44064</v>
      </c>
      <c r="G1197" s="1">
        <v>44075</v>
      </c>
      <c r="H1197" s="13">
        <f>Orders[[#This Row],[DeliveryDate]]-Orders[[#This Row],[OrderDate]]</f>
        <v>19</v>
      </c>
      <c r="I1197" t="s">
        <v>3</v>
      </c>
      <c r="J1197" t="str">
        <f>_xlfn.XLOOKUP(Orders[[#This Row],[_SalesRepID]],'Sales team'!A:A,'Sales team'!B:B)</f>
        <v>Frank Brown</v>
      </c>
      <c r="K1197">
        <v>17</v>
      </c>
      <c r="L1197">
        <v>46</v>
      </c>
      <c r="M1197">
        <v>303</v>
      </c>
      <c r="N1197" t="str">
        <f>_xlfn.XLOOKUP(Orders[[#This Row],[_ProductID]],Products!A:A,Products!C:C)</f>
        <v>Home décor</v>
      </c>
      <c r="O1197">
        <v>43</v>
      </c>
      <c r="P1197">
        <v>7.4999999999999997E-2</v>
      </c>
      <c r="Q1197" s="2">
        <v>2613</v>
      </c>
      <c r="R1197" s="2">
        <v>1541.6699999999998</v>
      </c>
      <c r="S1197" s="2">
        <v>7251.0750000000007</v>
      </c>
      <c r="T1197" s="2">
        <v>2626.0650000000014</v>
      </c>
    </row>
    <row r="1198" spans="1:20" x14ac:dyDescent="0.25">
      <c r="A1198" t="s">
        <v>6808</v>
      </c>
      <c r="B1198" t="s">
        <v>8</v>
      </c>
      <c r="C1198" t="s">
        <v>46</v>
      </c>
      <c r="D1198" s="1">
        <v>43900</v>
      </c>
      <c r="E1198" s="1">
        <v>44056</v>
      </c>
      <c r="F1198" s="1">
        <v>44084</v>
      </c>
      <c r="G1198" s="1">
        <v>44067</v>
      </c>
      <c r="H1198" s="13">
        <f>Orders[[#This Row],[DeliveryDate]]-Orders[[#This Row],[OrderDate]]</f>
        <v>11</v>
      </c>
      <c r="I1198" t="s">
        <v>3</v>
      </c>
      <c r="J1198" t="str">
        <f>_xlfn.XLOOKUP(Orders[[#This Row],[_SalesRepID]],'Sales team'!A:A,'Sales team'!B:B)</f>
        <v>Patrick Graham</v>
      </c>
      <c r="K1198">
        <v>25</v>
      </c>
      <c r="L1198">
        <v>6</v>
      </c>
      <c r="M1198">
        <v>83</v>
      </c>
      <c r="N1198" t="str">
        <f>_xlfn.XLOOKUP(Orders[[#This Row],[_ProductID]],Products!A:A,Products!C:C)</f>
        <v>Electronics</v>
      </c>
      <c r="O1198">
        <v>28</v>
      </c>
      <c r="P1198">
        <v>0.4</v>
      </c>
      <c r="Q1198" s="2">
        <v>5212.6000000000004</v>
      </c>
      <c r="R1198" s="2">
        <v>3283.9380000000001</v>
      </c>
      <c r="S1198" s="2">
        <v>21892.920000000002</v>
      </c>
      <c r="T1198" s="2">
        <v>-1094.645999999997</v>
      </c>
    </row>
    <row r="1199" spans="1:20" x14ac:dyDescent="0.25">
      <c r="A1199" t="s">
        <v>6809</v>
      </c>
      <c r="B1199" t="s">
        <v>5</v>
      </c>
      <c r="C1199" t="s">
        <v>15</v>
      </c>
      <c r="D1199" s="1">
        <v>44000</v>
      </c>
      <c r="E1199" s="1">
        <v>44056</v>
      </c>
      <c r="F1199" s="1">
        <v>44082</v>
      </c>
      <c r="G1199" s="1">
        <v>44068</v>
      </c>
      <c r="H1199" s="13">
        <f>Orders[[#This Row],[DeliveryDate]]-Orders[[#This Row],[OrderDate]]</f>
        <v>12</v>
      </c>
      <c r="I1199" t="s">
        <v>3</v>
      </c>
      <c r="J1199" t="str">
        <f>_xlfn.XLOOKUP(Orders[[#This Row],[_SalesRepID]],'Sales team'!A:A,'Sales team'!B:B)</f>
        <v>Shawn Wallace</v>
      </c>
      <c r="K1199">
        <v>18</v>
      </c>
      <c r="L1199">
        <v>6</v>
      </c>
      <c r="M1199">
        <v>39</v>
      </c>
      <c r="N1199" t="str">
        <f>_xlfn.XLOOKUP(Orders[[#This Row],[_ProductID]],Products!A:A,Products!C:C)</f>
        <v>Home décor</v>
      </c>
      <c r="O1199">
        <v>41</v>
      </c>
      <c r="P1199">
        <v>0.2</v>
      </c>
      <c r="Q1199" s="2">
        <v>1159.1000000000001</v>
      </c>
      <c r="R1199" s="2">
        <v>498.41300000000007</v>
      </c>
      <c r="S1199" s="2">
        <v>1854.5600000000004</v>
      </c>
      <c r="T1199" s="2">
        <v>857.73400000000026</v>
      </c>
    </row>
    <row r="1200" spans="1:20" x14ac:dyDescent="0.25">
      <c r="A1200" t="s">
        <v>6810</v>
      </c>
      <c r="B1200" t="s">
        <v>10</v>
      </c>
      <c r="C1200" t="s">
        <v>2</v>
      </c>
      <c r="D1200" s="1">
        <v>43900</v>
      </c>
      <c r="E1200" s="1">
        <v>44056</v>
      </c>
      <c r="F1200" s="1">
        <v>44059</v>
      </c>
      <c r="G1200" s="1">
        <v>44063</v>
      </c>
      <c r="H1200" s="13">
        <f>Orders[[#This Row],[DeliveryDate]]-Orders[[#This Row],[OrderDate]]</f>
        <v>7</v>
      </c>
      <c r="I1200" t="s">
        <v>3</v>
      </c>
      <c r="J1200" t="str">
        <f>_xlfn.XLOOKUP(Orders[[#This Row],[_SalesRepID]],'Sales team'!A:A,'Sales team'!B:B)</f>
        <v>Shawn Torres</v>
      </c>
      <c r="K1200">
        <v>27</v>
      </c>
      <c r="L1200">
        <v>12</v>
      </c>
      <c r="M1200">
        <v>238</v>
      </c>
      <c r="N1200" t="str">
        <f>_xlfn.XLOOKUP(Orders[[#This Row],[_ProductID]],Products!A:A,Products!C:C)</f>
        <v>Home décor</v>
      </c>
      <c r="O1200">
        <v>35</v>
      </c>
      <c r="P1200">
        <v>0.1</v>
      </c>
      <c r="Q1200" s="2">
        <v>884.4</v>
      </c>
      <c r="R1200" s="2">
        <v>619.07999999999993</v>
      </c>
      <c r="S1200" s="2">
        <v>1591.92</v>
      </c>
      <c r="T1200" s="2">
        <v>353.76000000000022</v>
      </c>
    </row>
    <row r="1201" spans="1:20" x14ac:dyDescent="0.25">
      <c r="A1201" t="s">
        <v>6791</v>
      </c>
      <c r="B1201" t="s">
        <v>10</v>
      </c>
      <c r="C1201" t="s">
        <v>6</v>
      </c>
      <c r="D1201" s="1">
        <v>44000</v>
      </c>
      <c r="E1201" s="1">
        <v>44055</v>
      </c>
      <c r="F1201" s="1">
        <v>44069</v>
      </c>
      <c r="G1201" s="1">
        <v>44077</v>
      </c>
      <c r="H1201" s="13">
        <f>Orders[[#This Row],[DeliveryDate]]-Orders[[#This Row],[OrderDate]]</f>
        <v>22</v>
      </c>
      <c r="I1201" t="s">
        <v>3</v>
      </c>
      <c r="J1201" t="str">
        <f>_xlfn.XLOOKUP(Orders[[#This Row],[_SalesRepID]],'Sales team'!A:A,'Sales team'!B:B)</f>
        <v>Carlos Miller</v>
      </c>
      <c r="K1201">
        <v>28</v>
      </c>
      <c r="L1201">
        <v>44</v>
      </c>
      <c r="M1201">
        <v>169</v>
      </c>
      <c r="N1201" t="str">
        <f>_xlfn.XLOOKUP(Orders[[#This Row],[_ProductID]],Products!A:A,Products!C:C)</f>
        <v>Kitchen &amp; Dining</v>
      </c>
      <c r="O1201">
        <v>4</v>
      </c>
      <c r="P1201">
        <v>7.4999999999999997E-2</v>
      </c>
      <c r="Q1201" s="2">
        <v>1259.6000000000001</v>
      </c>
      <c r="R1201" s="2">
        <v>516.43600000000004</v>
      </c>
      <c r="S1201" s="2">
        <v>2330.2600000000002</v>
      </c>
      <c r="T1201" s="2">
        <v>1297.3880000000001</v>
      </c>
    </row>
    <row r="1202" spans="1:20" x14ac:dyDescent="0.25">
      <c r="A1202" t="s">
        <v>6792</v>
      </c>
      <c r="B1202" t="s">
        <v>8</v>
      </c>
      <c r="C1202" t="s">
        <v>46</v>
      </c>
      <c r="D1202" s="1">
        <v>44000</v>
      </c>
      <c r="E1202" s="1">
        <v>44055</v>
      </c>
      <c r="F1202" s="1">
        <v>44061</v>
      </c>
      <c r="G1202" s="1">
        <v>44067</v>
      </c>
      <c r="H1202" s="13">
        <f>Orders[[#This Row],[DeliveryDate]]-Orders[[#This Row],[OrderDate]]</f>
        <v>12</v>
      </c>
      <c r="I1202" t="s">
        <v>3</v>
      </c>
      <c r="J1202" t="str">
        <f>_xlfn.XLOOKUP(Orders[[#This Row],[_SalesRepID]],'Sales team'!A:A,'Sales team'!B:B)</f>
        <v>Patrick Graham</v>
      </c>
      <c r="K1202">
        <v>25</v>
      </c>
      <c r="L1202">
        <v>20</v>
      </c>
      <c r="M1202">
        <v>70</v>
      </c>
      <c r="N1202" t="str">
        <f>_xlfn.XLOOKUP(Orders[[#This Row],[_ProductID]],Products!A:A,Products!C:C)</f>
        <v>Electronics</v>
      </c>
      <c r="O1202">
        <v>25</v>
      </c>
      <c r="P1202">
        <v>0.05</v>
      </c>
      <c r="Q1202" s="2">
        <v>1018.4</v>
      </c>
      <c r="R1202" s="2">
        <v>570.30400000000009</v>
      </c>
      <c r="S1202" s="2">
        <v>5804.8799999999992</v>
      </c>
      <c r="T1202" s="2">
        <v>2383.0559999999987</v>
      </c>
    </row>
    <row r="1203" spans="1:20" x14ac:dyDescent="0.25">
      <c r="A1203" t="s">
        <v>6793</v>
      </c>
      <c r="B1203" t="s">
        <v>1</v>
      </c>
      <c r="C1203" t="s">
        <v>2</v>
      </c>
      <c r="D1203" s="1">
        <v>43900</v>
      </c>
      <c r="E1203" s="1">
        <v>44055</v>
      </c>
      <c r="F1203" s="1">
        <v>44078</v>
      </c>
      <c r="G1203" s="1">
        <v>44068</v>
      </c>
      <c r="H1203" s="13">
        <f>Orders[[#This Row],[DeliveryDate]]-Orders[[#This Row],[OrderDate]]</f>
        <v>13</v>
      </c>
      <c r="I1203" t="s">
        <v>3</v>
      </c>
      <c r="J1203" t="str">
        <f>_xlfn.XLOOKUP(Orders[[#This Row],[_SalesRepID]],'Sales team'!A:A,'Sales team'!B:B)</f>
        <v>Shawn Cook</v>
      </c>
      <c r="K1203">
        <v>7</v>
      </c>
      <c r="L1203">
        <v>42</v>
      </c>
      <c r="M1203">
        <v>223</v>
      </c>
      <c r="N1203" t="str">
        <f>_xlfn.XLOOKUP(Orders[[#This Row],[_ProductID]],Products!A:A,Products!C:C)</f>
        <v>Home décor</v>
      </c>
      <c r="O1203">
        <v>36</v>
      </c>
      <c r="P1203">
        <v>0.05</v>
      </c>
      <c r="Q1203" s="2">
        <v>1246.2</v>
      </c>
      <c r="R1203" s="2">
        <v>834.95400000000006</v>
      </c>
      <c r="S1203" s="2">
        <v>4735.5600000000004</v>
      </c>
      <c r="T1203" s="2">
        <v>1395.7440000000001</v>
      </c>
    </row>
    <row r="1204" spans="1:20" x14ac:dyDescent="0.25">
      <c r="A1204" t="s">
        <v>6794</v>
      </c>
      <c r="B1204" t="s">
        <v>1</v>
      </c>
      <c r="C1204" t="s">
        <v>25</v>
      </c>
      <c r="D1204" s="1">
        <v>43900</v>
      </c>
      <c r="E1204" s="1">
        <v>44055</v>
      </c>
      <c r="F1204" s="1">
        <v>44080</v>
      </c>
      <c r="G1204" s="1">
        <v>44082</v>
      </c>
      <c r="H1204" s="13">
        <f>Orders[[#This Row],[DeliveryDate]]-Orders[[#This Row],[OrderDate]]</f>
        <v>27</v>
      </c>
      <c r="I1204" t="s">
        <v>3</v>
      </c>
      <c r="J1204" t="str">
        <f>_xlfn.XLOOKUP(Orders[[#This Row],[_SalesRepID]],'Sales team'!A:A,'Sales team'!B:B)</f>
        <v>Chris Armstrong</v>
      </c>
      <c r="K1204">
        <v>4</v>
      </c>
      <c r="L1204">
        <v>17</v>
      </c>
      <c r="M1204">
        <v>361</v>
      </c>
      <c r="N1204" t="str">
        <f>_xlfn.XLOOKUP(Orders[[#This Row],[_ProductID]],Products!A:A,Products!C:C)</f>
        <v>Kitchen &amp; Dining</v>
      </c>
      <c r="O1204">
        <v>1</v>
      </c>
      <c r="P1204">
        <v>7.4999999999999997E-2</v>
      </c>
      <c r="Q1204" s="2">
        <v>1788.9</v>
      </c>
      <c r="R1204" s="2">
        <v>1484.787</v>
      </c>
      <c r="S1204" s="2">
        <v>8273.6625000000004</v>
      </c>
      <c r="T1204" s="2">
        <v>849.72749999999996</v>
      </c>
    </row>
    <row r="1205" spans="1:20" x14ac:dyDescent="0.25">
      <c r="A1205" t="s">
        <v>6795</v>
      </c>
      <c r="B1205" t="s">
        <v>10</v>
      </c>
      <c r="C1205" t="s">
        <v>2</v>
      </c>
      <c r="D1205" s="1">
        <v>43900</v>
      </c>
      <c r="E1205" s="1">
        <v>44055</v>
      </c>
      <c r="F1205" s="1">
        <v>44075</v>
      </c>
      <c r="G1205" s="1">
        <v>44070</v>
      </c>
      <c r="H1205" s="13">
        <f>Orders[[#This Row],[DeliveryDate]]-Orders[[#This Row],[OrderDate]]</f>
        <v>15</v>
      </c>
      <c r="I1205" t="s">
        <v>3</v>
      </c>
      <c r="J1205" t="str">
        <f>_xlfn.XLOOKUP(Orders[[#This Row],[_SalesRepID]],'Sales team'!A:A,'Sales team'!B:B)</f>
        <v>Shawn Torres</v>
      </c>
      <c r="K1205">
        <v>27</v>
      </c>
      <c r="L1205">
        <v>30</v>
      </c>
      <c r="M1205">
        <v>247</v>
      </c>
      <c r="N1205" t="str">
        <f>_xlfn.XLOOKUP(Orders[[#This Row],[_ProductID]],Products!A:A,Products!C:C)</f>
        <v>Home décor</v>
      </c>
      <c r="O1205">
        <v>21</v>
      </c>
      <c r="P1205">
        <v>0.1</v>
      </c>
      <c r="Q1205" s="2">
        <v>3155.7000000000003</v>
      </c>
      <c r="R1205" s="2">
        <v>1988.0910000000001</v>
      </c>
      <c r="S1205" s="2">
        <v>8520.3900000000012</v>
      </c>
      <c r="T1205" s="2">
        <v>2556.1170000000011</v>
      </c>
    </row>
    <row r="1206" spans="1:20" x14ac:dyDescent="0.25">
      <c r="A1206" t="s">
        <v>6796</v>
      </c>
      <c r="B1206" t="s">
        <v>10</v>
      </c>
      <c r="C1206" t="s">
        <v>15</v>
      </c>
      <c r="D1206" s="1">
        <v>44000</v>
      </c>
      <c r="E1206" s="1">
        <v>44055</v>
      </c>
      <c r="F1206" s="1">
        <v>44071</v>
      </c>
      <c r="G1206" s="1">
        <v>44071</v>
      </c>
      <c r="H1206" s="13">
        <f>Orders[[#This Row],[DeliveryDate]]-Orders[[#This Row],[OrderDate]]</f>
        <v>16</v>
      </c>
      <c r="I1206" t="s">
        <v>3</v>
      </c>
      <c r="J1206" t="str">
        <f>_xlfn.XLOOKUP(Orders[[#This Row],[_SalesRepID]],'Sales team'!A:A,'Sales team'!B:B)</f>
        <v>Patrick Graham</v>
      </c>
      <c r="K1206">
        <v>25</v>
      </c>
      <c r="L1206">
        <v>50</v>
      </c>
      <c r="M1206">
        <v>29</v>
      </c>
      <c r="N1206" t="str">
        <f>_xlfn.XLOOKUP(Orders[[#This Row],[_ProductID]],Products!A:A,Products!C:C)</f>
        <v>Home décor</v>
      </c>
      <c r="O1206">
        <v>36</v>
      </c>
      <c r="P1206">
        <v>0.1</v>
      </c>
      <c r="Q1206" s="2">
        <v>1125.6000000000001</v>
      </c>
      <c r="R1206" s="2">
        <v>585.31200000000013</v>
      </c>
      <c r="S1206" s="2">
        <v>7091.2800000000007</v>
      </c>
      <c r="T1206" s="2">
        <v>2994.0959999999995</v>
      </c>
    </row>
    <row r="1207" spans="1:20" x14ac:dyDescent="0.25">
      <c r="A1207" t="s">
        <v>6797</v>
      </c>
      <c r="B1207" t="s">
        <v>5</v>
      </c>
      <c r="C1207" t="s">
        <v>2</v>
      </c>
      <c r="D1207" s="1">
        <v>43900</v>
      </c>
      <c r="E1207" s="1">
        <v>44055</v>
      </c>
      <c r="F1207" s="1">
        <v>44067</v>
      </c>
      <c r="G1207" s="1">
        <v>44064</v>
      </c>
      <c r="H1207" s="13">
        <f>Orders[[#This Row],[DeliveryDate]]-Orders[[#This Row],[OrderDate]]</f>
        <v>9</v>
      </c>
      <c r="I1207" t="s">
        <v>3</v>
      </c>
      <c r="J1207" t="str">
        <f>_xlfn.XLOOKUP(Orders[[#This Row],[_SalesRepID]],'Sales team'!A:A,'Sales team'!B:B)</f>
        <v>Anthony Torres</v>
      </c>
      <c r="K1207">
        <v>20</v>
      </c>
      <c r="L1207">
        <v>47</v>
      </c>
      <c r="M1207">
        <v>223</v>
      </c>
      <c r="N1207" t="str">
        <f>_xlfn.XLOOKUP(Orders[[#This Row],[_ProductID]],Products!A:A,Products!C:C)</f>
        <v>Home décor</v>
      </c>
      <c r="O1207">
        <v>17</v>
      </c>
      <c r="P1207">
        <v>0.2</v>
      </c>
      <c r="Q1207" s="2">
        <v>1072</v>
      </c>
      <c r="R1207" s="2">
        <v>493.12</v>
      </c>
      <c r="S1207" s="2">
        <v>1715.2</v>
      </c>
      <c r="T1207" s="2">
        <v>728.96</v>
      </c>
    </row>
    <row r="1208" spans="1:20" x14ac:dyDescent="0.25">
      <c r="A1208" t="s">
        <v>6798</v>
      </c>
      <c r="B1208" t="s">
        <v>5</v>
      </c>
      <c r="C1208" t="s">
        <v>46</v>
      </c>
      <c r="D1208" s="1">
        <v>43900</v>
      </c>
      <c r="E1208" s="1">
        <v>44055</v>
      </c>
      <c r="F1208" s="1">
        <v>44078</v>
      </c>
      <c r="G1208" s="1">
        <v>44063</v>
      </c>
      <c r="H1208" s="13">
        <f>Orders[[#This Row],[DeliveryDate]]-Orders[[#This Row],[OrderDate]]</f>
        <v>8</v>
      </c>
      <c r="I1208" t="s">
        <v>3</v>
      </c>
      <c r="J1208" t="str">
        <f>_xlfn.XLOOKUP(Orders[[#This Row],[_SalesRepID]],'Sales team'!A:A,'Sales team'!B:B)</f>
        <v>Paul Holmes</v>
      </c>
      <c r="K1208">
        <v>14</v>
      </c>
      <c r="L1208">
        <v>33</v>
      </c>
      <c r="M1208">
        <v>79</v>
      </c>
      <c r="N1208" t="str">
        <f>_xlfn.XLOOKUP(Orders[[#This Row],[_ProductID]],Products!A:A,Products!C:C)</f>
        <v>Home décor</v>
      </c>
      <c r="O1208">
        <v>26</v>
      </c>
      <c r="P1208">
        <v>0.15</v>
      </c>
      <c r="Q1208" s="2">
        <v>247.9</v>
      </c>
      <c r="R1208" s="2">
        <v>185.92500000000001</v>
      </c>
      <c r="S1208" s="2">
        <v>1685.72</v>
      </c>
      <c r="T1208" s="2">
        <v>198.31999999999994</v>
      </c>
    </row>
    <row r="1209" spans="1:20" x14ac:dyDescent="0.25">
      <c r="A1209" t="s">
        <v>6799</v>
      </c>
      <c r="B1209" t="s">
        <v>1</v>
      </c>
      <c r="C1209" t="s">
        <v>6</v>
      </c>
      <c r="D1209" s="1">
        <v>44000</v>
      </c>
      <c r="E1209" s="1">
        <v>44055</v>
      </c>
      <c r="F1209" s="1">
        <v>44081</v>
      </c>
      <c r="G1209" s="1">
        <v>44078</v>
      </c>
      <c r="H1209" s="13">
        <f>Orders[[#This Row],[DeliveryDate]]-Orders[[#This Row],[OrderDate]]</f>
        <v>23</v>
      </c>
      <c r="I1209" t="s">
        <v>3</v>
      </c>
      <c r="J1209" t="str">
        <f>_xlfn.XLOOKUP(Orders[[#This Row],[_SalesRepID]],'Sales team'!A:A,'Sales team'!B:B)</f>
        <v>Adam Hernandez</v>
      </c>
      <c r="K1209">
        <v>1</v>
      </c>
      <c r="L1209">
        <v>9</v>
      </c>
      <c r="M1209">
        <v>186</v>
      </c>
      <c r="N1209" t="str">
        <f>_xlfn.XLOOKUP(Orders[[#This Row],[_ProductID]],Products!A:A,Products!C:C)</f>
        <v>Home décor</v>
      </c>
      <c r="O1209">
        <v>2</v>
      </c>
      <c r="P1209">
        <v>0.15</v>
      </c>
      <c r="Q1209" s="2">
        <v>2505.8000000000002</v>
      </c>
      <c r="R1209" s="2">
        <v>1077.4940000000001</v>
      </c>
      <c r="S1209" s="2">
        <v>12779.58</v>
      </c>
      <c r="T1209" s="2">
        <v>6314.6159999999991</v>
      </c>
    </row>
    <row r="1210" spans="1:20" x14ac:dyDescent="0.25">
      <c r="A1210" t="s">
        <v>6800</v>
      </c>
      <c r="B1210" t="s">
        <v>5</v>
      </c>
      <c r="C1210" t="s">
        <v>6</v>
      </c>
      <c r="D1210" s="1">
        <v>43900</v>
      </c>
      <c r="E1210" s="1">
        <v>44055</v>
      </c>
      <c r="F1210" s="1">
        <v>44059</v>
      </c>
      <c r="G1210" s="1">
        <v>44060</v>
      </c>
      <c r="H1210" s="13">
        <f>Orders[[#This Row],[DeliveryDate]]-Orders[[#This Row],[OrderDate]]</f>
        <v>5</v>
      </c>
      <c r="I1210" t="s">
        <v>3</v>
      </c>
      <c r="J1210" t="str">
        <f>_xlfn.XLOOKUP(Orders[[#This Row],[_SalesRepID]],'Sales team'!A:A,'Sales team'!B:B)</f>
        <v>Todd Roberts</v>
      </c>
      <c r="K1210">
        <v>13</v>
      </c>
      <c r="L1210">
        <v>48</v>
      </c>
      <c r="M1210">
        <v>88</v>
      </c>
      <c r="N1210" t="str">
        <f>_xlfn.XLOOKUP(Orders[[#This Row],[_ProductID]],Products!A:A,Products!C:C)</f>
        <v>Home décor</v>
      </c>
      <c r="O1210">
        <v>21</v>
      </c>
      <c r="P1210">
        <v>0.1</v>
      </c>
      <c r="Q1210" s="2">
        <v>1092.1000000000001</v>
      </c>
      <c r="R1210" s="2">
        <v>775.39100000000008</v>
      </c>
      <c r="S1210" s="2">
        <v>5897.34</v>
      </c>
      <c r="T1210" s="2">
        <v>1244.9939999999997</v>
      </c>
    </row>
    <row r="1211" spans="1:20" x14ac:dyDescent="0.25">
      <c r="A1211" t="s">
        <v>6801</v>
      </c>
      <c r="B1211" t="s">
        <v>1</v>
      </c>
      <c r="C1211" t="s">
        <v>6</v>
      </c>
      <c r="D1211" s="1">
        <v>43900</v>
      </c>
      <c r="E1211" s="1">
        <v>44055</v>
      </c>
      <c r="F1211" s="1">
        <v>44083</v>
      </c>
      <c r="G1211" s="1">
        <v>44070</v>
      </c>
      <c r="H1211" s="13">
        <f>Orders[[#This Row],[DeliveryDate]]-Orders[[#This Row],[OrderDate]]</f>
        <v>15</v>
      </c>
      <c r="I1211" t="s">
        <v>3</v>
      </c>
      <c r="J1211" t="str">
        <f>_xlfn.XLOOKUP(Orders[[#This Row],[_SalesRepID]],'Sales team'!A:A,'Sales team'!B:B)</f>
        <v>Jerry Green</v>
      </c>
      <c r="K1211">
        <v>3</v>
      </c>
      <c r="L1211">
        <v>12</v>
      </c>
      <c r="M1211">
        <v>153</v>
      </c>
      <c r="N1211" t="str">
        <f>_xlfn.XLOOKUP(Orders[[#This Row],[_ProductID]],Products!A:A,Products!C:C)</f>
        <v>Kitchen &amp; Dining</v>
      </c>
      <c r="O1211">
        <v>4</v>
      </c>
      <c r="P1211">
        <v>0.05</v>
      </c>
      <c r="Q1211" s="2">
        <v>3999.9</v>
      </c>
      <c r="R1211" s="2">
        <v>2999.9250000000002</v>
      </c>
      <c r="S1211" s="2">
        <v>26599.334999999999</v>
      </c>
      <c r="T1211" s="2">
        <v>5599.8599999999969</v>
      </c>
    </row>
    <row r="1212" spans="1:20" x14ac:dyDescent="0.25">
      <c r="A1212" t="s">
        <v>6802</v>
      </c>
      <c r="B1212" t="s">
        <v>5</v>
      </c>
      <c r="C1212" t="s">
        <v>46</v>
      </c>
      <c r="D1212" s="1">
        <v>43900</v>
      </c>
      <c r="E1212" s="1">
        <v>44055</v>
      </c>
      <c r="F1212" s="1">
        <v>44074</v>
      </c>
      <c r="G1212" s="1">
        <v>44074</v>
      </c>
      <c r="H1212" s="13">
        <f>Orders[[#This Row],[DeliveryDate]]-Orders[[#This Row],[OrderDate]]</f>
        <v>19</v>
      </c>
      <c r="I1212" t="s">
        <v>3</v>
      </c>
      <c r="J1212" t="str">
        <f>_xlfn.XLOOKUP(Orders[[#This Row],[_SalesRepID]],'Sales team'!A:A,'Sales team'!B:B)</f>
        <v>Todd Roberts</v>
      </c>
      <c r="K1212">
        <v>13</v>
      </c>
      <c r="L1212">
        <v>26</v>
      </c>
      <c r="M1212">
        <v>70</v>
      </c>
      <c r="N1212" t="str">
        <f>_xlfn.XLOOKUP(Orders[[#This Row],[_ProductID]],Products!A:A,Products!C:C)</f>
        <v>Furniture</v>
      </c>
      <c r="O1212">
        <v>12</v>
      </c>
      <c r="P1212">
        <v>0.05</v>
      </c>
      <c r="Q1212" s="2">
        <v>1038.5</v>
      </c>
      <c r="R1212" s="2">
        <v>633.48500000000001</v>
      </c>
      <c r="S1212" s="2">
        <v>4932.875</v>
      </c>
      <c r="T1212" s="2">
        <v>1765.4499999999998</v>
      </c>
    </row>
    <row r="1213" spans="1:20" x14ac:dyDescent="0.25">
      <c r="A1213" t="s">
        <v>6780</v>
      </c>
      <c r="B1213" t="s">
        <v>1</v>
      </c>
      <c r="C1213" t="s">
        <v>6</v>
      </c>
      <c r="D1213" s="1">
        <v>44000</v>
      </c>
      <c r="E1213" s="1">
        <v>44054</v>
      </c>
      <c r="F1213" s="1">
        <v>44068</v>
      </c>
      <c r="G1213" s="1">
        <v>44076</v>
      </c>
      <c r="H1213" s="13">
        <f>Orders[[#This Row],[DeliveryDate]]-Orders[[#This Row],[OrderDate]]</f>
        <v>22</v>
      </c>
      <c r="I1213" t="s">
        <v>3</v>
      </c>
      <c r="J1213" t="str">
        <f>_xlfn.XLOOKUP(Orders[[#This Row],[_SalesRepID]],'Sales team'!A:A,'Sales team'!B:B)</f>
        <v>Shawn Cook</v>
      </c>
      <c r="K1213">
        <v>7</v>
      </c>
      <c r="L1213">
        <v>48</v>
      </c>
      <c r="M1213">
        <v>143</v>
      </c>
      <c r="N1213" t="str">
        <f>_xlfn.XLOOKUP(Orders[[#This Row],[_ProductID]],Products!A:A,Products!C:C)</f>
        <v>Kitchen &amp; Dining</v>
      </c>
      <c r="O1213">
        <v>1</v>
      </c>
      <c r="P1213">
        <v>7.4999999999999997E-2</v>
      </c>
      <c r="Q1213" s="2">
        <v>1045.2</v>
      </c>
      <c r="R1213" s="2">
        <v>700.28400000000011</v>
      </c>
      <c r="S1213" s="2">
        <v>3867.2400000000002</v>
      </c>
      <c r="T1213" s="2">
        <v>1066.1039999999998</v>
      </c>
    </row>
    <row r="1214" spans="1:20" x14ac:dyDescent="0.25">
      <c r="A1214" t="s">
        <v>6781</v>
      </c>
      <c r="B1214" t="s">
        <v>5</v>
      </c>
      <c r="C1214" t="s">
        <v>15</v>
      </c>
      <c r="D1214" s="1">
        <v>44000</v>
      </c>
      <c r="E1214" s="1">
        <v>44054</v>
      </c>
      <c r="F1214" s="1">
        <v>44066</v>
      </c>
      <c r="G1214" s="1">
        <v>44081</v>
      </c>
      <c r="H1214" s="13">
        <f>Orders[[#This Row],[DeliveryDate]]-Orders[[#This Row],[OrderDate]]</f>
        <v>27</v>
      </c>
      <c r="I1214" t="s">
        <v>3</v>
      </c>
      <c r="J1214" t="str">
        <f>_xlfn.XLOOKUP(Orders[[#This Row],[_SalesRepID]],'Sales team'!A:A,'Sales team'!B:B)</f>
        <v>Paul Holmes</v>
      </c>
      <c r="K1214">
        <v>14</v>
      </c>
      <c r="L1214">
        <v>25</v>
      </c>
      <c r="M1214">
        <v>20</v>
      </c>
      <c r="N1214" t="str">
        <f>_xlfn.XLOOKUP(Orders[[#This Row],[_ProductID]],Products!A:A,Products!C:C)</f>
        <v>Kitchen &amp; Dining</v>
      </c>
      <c r="O1214">
        <v>4</v>
      </c>
      <c r="P1214">
        <v>0.05</v>
      </c>
      <c r="Q1214" s="2">
        <v>1132.3</v>
      </c>
      <c r="R1214" s="2">
        <v>690.70299999999997</v>
      </c>
      <c r="S1214" s="2">
        <v>8605.48</v>
      </c>
      <c r="T1214" s="2">
        <v>3079.8559999999998</v>
      </c>
    </row>
    <row r="1215" spans="1:20" x14ac:dyDescent="0.25">
      <c r="A1215" t="s">
        <v>6782</v>
      </c>
      <c r="B1215" t="s">
        <v>5</v>
      </c>
      <c r="C1215" t="s">
        <v>13</v>
      </c>
      <c r="D1215" s="1">
        <v>43900</v>
      </c>
      <c r="E1215" s="1">
        <v>44054</v>
      </c>
      <c r="F1215" s="1">
        <v>44071</v>
      </c>
      <c r="G1215" s="1">
        <v>44076</v>
      </c>
      <c r="H1215" s="13">
        <f>Orders[[#This Row],[DeliveryDate]]-Orders[[#This Row],[OrderDate]]</f>
        <v>22</v>
      </c>
      <c r="I1215" t="s">
        <v>3</v>
      </c>
      <c r="J1215" t="str">
        <f>_xlfn.XLOOKUP(Orders[[#This Row],[_SalesRepID]],'Sales team'!A:A,'Sales team'!B:B)</f>
        <v>Shawn Wallace</v>
      </c>
      <c r="K1215">
        <v>18</v>
      </c>
      <c r="L1215">
        <v>35</v>
      </c>
      <c r="M1215">
        <v>278</v>
      </c>
      <c r="N1215" t="str">
        <f>_xlfn.XLOOKUP(Orders[[#This Row],[_ProductID]],Products!A:A,Products!C:C)</f>
        <v>Home décor</v>
      </c>
      <c r="O1215">
        <v>44</v>
      </c>
      <c r="P1215">
        <v>7.4999999999999997E-2</v>
      </c>
      <c r="Q1215" s="2">
        <v>2291.4</v>
      </c>
      <c r="R1215" s="2">
        <v>1718.5500000000002</v>
      </c>
      <c r="S1215" s="2">
        <v>4239.09</v>
      </c>
      <c r="T1215" s="2">
        <v>801.98999999999978</v>
      </c>
    </row>
    <row r="1216" spans="1:20" x14ac:dyDescent="0.25">
      <c r="A1216" t="s">
        <v>6783</v>
      </c>
      <c r="B1216" t="s">
        <v>10</v>
      </c>
      <c r="C1216" t="s">
        <v>6</v>
      </c>
      <c r="D1216" s="1">
        <v>44000</v>
      </c>
      <c r="E1216" s="1">
        <v>44054</v>
      </c>
      <c r="F1216" s="1">
        <v>44058</v>
      </c>
      <c r="G1216" s="1">
        <v>44068</v>
      </c>
      <c r="H1216" s="13">
        <f>Orders[[#This Row],[DeliveryDate]]-Orders[[#This Row],[OrderDate]]</f>
        <v>14</v>
      </c>
      <c r="I1216" t="s">
        <v>3</v>
      </c>
      <c r="J1216" t="str">
        <f>_xlfn.XLOOKUP(Orders[[#This Row],[_SalesRepID]],'Sales team'!A:A,'Sales team'!B:B)</f>
        <v>Carlos Miller</v>
      </c>
      <c r="K1216">
        <v>28</v>
      </c>
      <c r="L1216">
        <v>45</v>
      </c>
      <c r="M1216">
        <v>91</v>
      </c>
      <c r="N1216" t="str">
        <f>_xlfn.XLOOKUP(Orders[[#This Row],[_ProductID]],Products!A:A,Products!C:C)</f>
        <v>Furniture</v>
      </c>
      <c r="O1216">
        <v>15</v>
      </c>
      <c r="P1216">
        <v>7.4999999999999997E-2</v>
      </c>
      <c r="Q1216" s="2">
        <v>978.2</v>
      </c>
      <c r="R1216" s="2">
        <v>430.40800000000002</v>
      </c>
      <c r="S1216" s="2">
        <v>1809.67</v>
      </c>
      <c r="T1216" s="2">
        <v>948.85400000000004</v>
      </c>
    </row>
    <row r="1217" spans="1:20" x14ac:dyDescent="0.25">
      <c r="A1217" t="s">
        <v>6784</v>
      </c>
      <c r="B1217" t="s">
        <v>1</v>
      </c>
      <c r="C1217" t="s">
        <v>25</v>
      </c>
      <c r="D1217" s="1">
        <v>43900</v>
      </c>
      <c r="E1217" s="1">
        <v>44054</v>
      </c>
      <c r="F1217" s="1">
        <v>44062</v>
      </c>
      <c r="G1217" s="1">
        <v>44074</v>
      </c>
      <c r="H1217" s="13">
        <f>Orders[[#This Row],[DeliveryDate]]-Orders[[#This Row],[OrderDate]]</f>
        <v>20</v>
      </c>
      <c r="I1217" t="s">
        <v>3</v>
      </c>
      <c r="J1217" t="str">
        <f>_xlfn.XLOOKUP(Orders[[#This Row],[_SalesRepID]],'Sales team'!A:A,'Sales team'!B:B)</f>
        <v>Shawn Cook</v>
      </c>
      <c r="K1217">
        <v>7</v>
      </c>
      <c r="L1217">
        <v>12</v>
      </c>
      <c r="M1217">
        <v>336</v>
      </c>
      <c r="N1217" t="str">
        <f>_xlfn.XLOOKUP(Orders[[#This Row],[_ProductID]],Products!A:A,Products!C:C)</f>
        <v>Furniture</v>
      </c>
      <c r="O1217">
        <v>22</v>
      </c>
      <c r="P1217">
        <v>7.4999999999999997E-2</v>
      </c>
      <c r="Q1217" s="2">
        <v>2693.4</v>
      </c>
      <c r="R1217" s="2">
        <v>1912.3140000000001</v>
      </c>
      <c r="S1217" s="2">
        <v>17439.764999999999</v>
      </c>
      <c r="T1217" s="2">
        <v>4053.5669999999991</v>
      </c>
    </row>
    <row r="1218" spans="1:20" x14ac:dyDescent="0.25">
      <c r="A1218" t="s">
        <v>6785</v>
      </c>
      <c r="B1218" t="s">
        <v>1</v>
      </c>
      <c r="C1218" t="s">
        <v>2</v>
      </c>
      <c r="D1218" s="1">
        <v>43900</v>
      </c>
      <c r="E1218" s="1">
        <v>44054</v>
      </c>
      <c r="F1218" s="1">
        <v>44076</v>
      </c>
      <c r="G1218" s="1">
        <v>44061</v>
      </c>
      <c r="H1218" s="13">
        <f>Orders[[#This Row],[DeliveryDate]]-Orders[[#This Row],[OrderDate]]</f>
        <v>7</v>
      </c>
      <c r="I1218" t="s">
        <v>3</v>
      </c>
      <c r="J1218" t="str">
        <f>_xlfn.XLOOKUP(Orders[[#This Row],[_SalesRepID]],'Sales team'!A:A,'Sales team'!B:B)</f>
        <v>Jonathan Hawkins</v>
      </c>
      <c r="K1218">
        <v>10</v>
      </c>
      <c r="L1218">
        <v>8</v>
      </c>
      <c r="M1218">
        <v>250</v>
      </c>
      <c r="N1218" t="str">
        <f>_xlfn.XLOOKUP(Orders[[#This Row],[_ProductID]],Products!A:A,Products!C:C)</f>
        <v>Home décor</v>
      </c>
      <c r="O1218">
        <v>24</v>
      </c>
      <c r="P1218">
        <v>0.05</v>
      </c>
      <c r="Q1218" s="2">
        <v>783.9</v>
      </c>
      <c r="R1218" s="2">
        <v>509.53500000000003</v>
      </c>
      <c r="S1218" s="2">
        <v>3723.5249999999996</v>
      </c>
      <c r="T1218" s="2">
        <v>1175.8499999999995</v>
      </c>
    </row>
    <row r="1219" spans="1:20" x14ac:dyDescent="0.25">
      <c r="A1219" t="s">
        <v>6786</v>
      </c>
      <c r="B1219" t="s">
        <v>5</v>
      </c>
      <c r="C1219" t="s">
        <v>6</v>
      </c>
      <c r="D1219" s="1">
        <v>43900</v>
      </c>
      <c r="E1219" s="1">
        <v>44054</v>
      </c>
      <c r="F1219" s="1">
        <v>44059</v>
      </c>
      <c r="G1219" s="1">
        <v>44078</v>
      </c>
      <c r="H1219" s="13">
        <f>Orders[[#This Row],[DeliveryDate]]-Orders[[#This Row],[OrderDate]]</f>
        <v>24</v>
      </c>
      <c r="I1219" t="s">
        <v>3</v>
      </c>
      <c r="J1219" t="str">
        <f>_xlfn.XLOOKUP(Orders[[#This Row],[_SalesRepID]],'Sales team'!A:A,'Sales team'!B:B)</f>
        <v>Nicholas Cunningham</v>
      </c>
      <c r="K1219">
        <v>19</v>
      </c>
      <c r="L1219">
        <v>29</v>
      </c>
      <c r="M1219">
        <v>186</v>
      </c>
      <c r="N1219" t="str">
        <f>_xlfn.XLOOKUP(Orders[[#This Row],[_ProductID]],Products!A:A,Products!C:C)</f>
        <v>Electronics</v>
      </c>
      <c r="O1219">
        <v>28</v>
      </c>
      <c r="P1219">
        <v>0.1</v>
      </c>
      <c r="Q1219" s="2">
        <v>891.1</v>
      </c>
      <c r="R1219" s="2">
        <v>623.77</v>
      </c>
      <c r="S1219" s="2">
        <v>1603.98</v>
      </c>
      <c r="T1219" s="2">
        <v>356.44000000000005</v>
      </c>
    </row>
    <row r="1220" spans="1:20" x14ac:dyDescent="0.25">
      <c r="A1220" t="s">
        <v>6787</v>
      </c>
      <c r="B1220" t="s">
        <v>1</v>
      </c>
      <c r="C1220" t="s">
        <v>6</v>
      </c>
      <c r="D1220" s="1">
        <v>44000</v>
      </c>
      <c r="E1220" s="1">
        <v>44054</v>
      </c>
      <c r="F1220" s="1">
        <v>44067</v>
      </c>
      <c r="G1220" s="1">
        <v>44075</v>
      </c>
      <c r="H1220" s="13">
        <f>Orders[[#This Row],[DeliveryDate]]-Orders[[#This Row],[OrderDate]]</f>
        <v>21</v>
      </c>
      <c r="I1220" t="s">
        <v>3</v>
      </c>
      <c r="J1220" t="str">
        <f>_xlfn.XLOOKUP(Orders[[#This Row],[_SalesRepID]],'Sales team'!A:A,'Sales team'!B:B)</f>
        <v>Joshua Little</v>
      </c>
      <c r="K1220">
        <v>11</v>
      </c>
      <c r="L1220">
        <v>43</v>
      </c>
      <c r="M1220">
        <v>127</v>
      </c>
      <c r="N1220" t="str">
        <f>_xlfn.XLOOKUP(Orders[[#This Row],[_ProductID]],Products!A:A,Products!C:C)</f>
        <v>Furniture</v>
      </c>
      <c r="O1220">
        <v>34</v>
      </c>
      <c r="P1220">
        <v>0.15</v>
      </c>
      <c r="Q1220" s="2">
        <v>2278</v>
      </c>
      <c r="R1220" s="2">
        <v>1116.22</v>
      </c>
      <c r="S1220" s="2">
        <v>9681.5</v>
      </c>
      <c r="T1220" s="2">
        <v>4100.3999999999996</v>
      </c>
    </row>
    <row r="1221" spans="1:20" x14ac:dyDescent="0.25">
      <c r="A1221" t="s">
        <v>6788</v>
      </c>
      <c r="B1221" t="s">
        <v>1</v>
      </c>
      <c r="C1221" t="s">
        <v>13</v>
      </c>
      <c r="D1221" s="1">
        <v>43900</v>
      </c>
      <c r="E1221" s="1">
        <v>44054</v>
      </c>
      <c r="F1221" s="1">
        <v>44062</v>
      </c>
      <c r="G1221" s="1">
        <v>44088</v>
      </c>
      <c r="H1221" s="13">
        <f>Orders[[#This Row],[DeliveryDate]]-Orders[[#This Row],[OrderDate]]</f>
        <v>34</v>
      </c>
      <c r="I1221" t="s">
        <v>3</v>
      </c>
      <c r="J1221" t="str">
        <f>_xlfn.XLOOKUP(Orders[[#This Row],[_SalesRepID]],'Sales team'!A:A,'Sales team'!B:B)</f>
        <v>Keith Griffin</v>
      </c>
      <c r="K1221">
        <v>2</v>
      </c>
      <c r="L1221">
        <v>37</v>
      </c>
      <c r="M1221">
        <v>304</v>
      </c>
      <c r="N1221" t="str">
        <f>_xlfn.XLOOKUP(Orders[[#This Row],[_ProductID]],Products!A:A,Products!C:C)</f>
        <v>Furniture</v>
      </c>
      <c r="O1221">
        <v>19</v>
      </c>
      <c r="P1221">
        <v>0.1</v>
      </c>
      <c r="Q1221" s="2">
        <v>2733.6</v>
      </c>
      <c r="R1221" s="2">
        <v>1448.808</v>
      </c>
      <c r="S1221" s="2">
        <v>17221.68</v>
      </c>
      <c r="T1221" s="2">
        <v>7080.0240000000013</v>
      </c>
    </row>
    <row r="1222" spans="1:20" x14ac:dyDescent="0.25">
      <c r="A1222" t="s">
        <v>6789</v>
      </c>
      <c r="B1222" t="s">
        <v>1</v>
      </c>
      <c r="C1222" t="s">
        <v>2</v>
      </c>
      <c r="D1222" s="1">
        <v>44000</v>
      </c>
      <c r="E1222" s="1">
        <v>44054</v>
      </c>
      <c r="F1222" s="1">
        <v>44076</v>
      </c>
      <c r="G1222" s="1">
        <v>44063</v>
      </c>
      <c r="H1222" s="13">
        <f>Orders[[#This Row],[DeliveryDate]]-Orders[[#This Row],[OrderDate]]</f>
        <v>9</v>
      </c>
      <c r="I1222" t="s">
        <v>3</v>
      </c>
      <c r="J1222" t="str">
        <f>_xlfn.XLOOKUP(Orders[[#This Row],[_SalesRepID]],'Sales team'!A:A,'Sales team'!B:B)</f>
        <v>Joshua Ryan</v>
      </c>
      <c r="K1222">
        <v>9</v>
      </c>
      <c r="L1222">
        <v>33</v>
      </c>
      <c r="M1222">
        <v>210</v>
      </c>
      <c r="N1222" t="str">
        <f>_xlfn.XLOOKUP(Orders[[#This Row],[_ProductID]],Products!A:A,Products!C:C)</f>
        <v>Electronics</v>
      </c>
      <c r="O1222">
        <v>25</v>
      </c>
      <c r="P1222">
        <v>0.3</v>
      </c>
      <c r="Q1222" s="2">
        <v>797.30000000000007</v>
      </c>
      <c r="R1222" s="2">
        <v>422.56900000000007</v>
      </c>
      <c r="S1222" s="2">
        <v>3348.66</v>
      </c>
      <c r="T1222" s="2">
        <v>813.24599999999919</v>
      </c>
    </row>
    <row r="1223" spans="1:20" x14ac:dyDescent="0.25">
      <c r="A1223" t="s">
        <v>6790</v>
      </c>
      <c r="B1223" t="s">
        <v>5</v>
      </c>
      <c r="C1223" t="s">
        <v>46</v>
      </c>
      <c r="D1223" s="1">
        <v>43900</v>
      </c>
      <c r="E1223" s="1">
        <v>44054</v>
      </c>
      <c r="F1223" s="1">
        <v>44075</v>
      </c>
      <c r="G1223" s="1">
        <v>44060</v>
      </c>
      <c r="H1223" s="13">
        <f>Orders[[#This Row],[DeliveryDate]]-Orders[[#This Row],[OrderDate]]</f>
        <v>6</v>
      </c>
      <c r="I1223" t="s">
        <v>3</v>
      </c>
      <c r="J1223" t="str">
        <f>_xlfn.XLOOKUP(Orders[[#This Row],[_SalesRepID]],'Sales team'!A:A,'Sales team'!B:B)</f>
        <v>Shawn Wallace</v>
      </c>
      <c r="K1223">
        <v>18</v>
      </c>
      <c r="L1223">
        <v>10</v>
      </c>
      <c r="M1223">
        <v>72</v>
      </c>
      <c r="N1223" t="str">
        <f>_xlfn.XLOOKUP(Orders[[#This Row],[_ProductID]],Products!A:A,Products!C:C)</f>
        <v>Home décor</v>
      </c>
      <c r="O1223">
        <v>17</v>
      </c>
      <c r="P1223">
        <v>0.1</v>
      </c>
      <c r="Q1223" s="2">
        <v>1105.5</v>
      </c>
      <c r="R1223" s="2">
        <v>497.47500000000002</v>
      </c>
      <c r="S1223" s="2">
        <v>994.95</v>
      </c>
      <c r="T1223" s="2">
        <v>497.47500000000002</v>
      </c>
    </row>
    <row r="1224" spans="1:20" x14ac:dyDescent="0.25">
      <c r="A1224" t="s">
        <v>6777</v>
      </c>
      <c r="B1224" t="s">
        <v>8</v>
      </c>
      <c r="C1224" t="s">
        <v>25</v>
      </c>
      <c r="D1224" s="1">
        <v>43900</v>
      </c>
      <c r="E1224" s="1">
        <v>44053</v>
      </c>
      <c r="F1224" s="1">
        <v>44066</v>
      </c>
      <c r="G1224" s="1">
        <v>44074</v>
      </c>
      <c r="H1224" s="13">
        <f>Orders[[#This Row],[DeliveryDate]]-Orders[[#This Row],[OrderDate]]</f>
        <v>21</v>
      </c>
      <c r="I1224" t="s">
        <v>3</v>
      </c>
      <c r="J1224" t="str">
        <f>_xlfn.XLOOKUP(Orders[[#This Row],[_SalesRepID]],'Sales team'!A:A,'Sales team'!B:B)</f>
        <v>Joe Price</v>
      </c>
      <c r="K1224">
        <v>22</v>
      </c>
      <c r="L1224">
        <v>38</v>
      </c>
      <c r="M1224">
        <v>336</v>
      </c>
      <c r="N1224" t="str">
        <f>_xlfn.XLOOKUP(Orders[[#This Row],[_ProductID]],Products!A:A,Products!C:C)</f>
        <v>Furniture</v>
      </c>
      <c r="O1224">
        <v>20</v>
      </c>
      <c r="P1224">
        <v>0.05</v>
      </c>
      <c r="Q1224" s="2">
        <v>3899.4</v>
      </c>
      <c r="R1224" s="2">
        <v>2573.6040000000003</v>
      </c>
      <c r="S1224" s="2">
        <v>22226.58</v>
      </c>
      <c r="T1224" s="2">
        <v>6784.9560000000001</v>
      </c>
    </row>
    <row r="1225" spans="1:20" x14ac:dyDescent="0.25">
      <c r="A1225" t="s">
        <v>6778</v>
      </c>
      <c r="B1225" t="s">
        <v>5</v>
      </c>
      <c r="C1225" t="s">
        <v>6</v>
      </c>
      <c r="D1225" s="1">
        <v>43900</v>
      </c>
      <c r="E1225" s="1">
        <v>44053</v>
      </c>
      <c r="F1225" s="1">
        <v>44071</v>
      </c>
      <c r="G1225" s="1">
        <v>44078</v>
      </c>
      <c r="H1225" s="13">
        <f>Orders[[#This Row],[DeliveryDate]]-Orders[[#This Row],[OrderDate]]</f>
        <v>25</v>
      </c>
      <c r="I1225" t="s">
        <v>3</v>
      </c>
      <c r="J1225" t="str">
        <f>_xlfn.XLOOKUP(Orders[[#This Row],[_SalesRepID]],'Sales team'!A:A,'Sales team'!B:B)</f>
        <v>Todd Roberts</v>
      </c>
      <c r="K1225">
        <v>13</v>
      </c>
      <c r="L1225">
        <v>48</v>
      </c>
      <c r="M1225">
        <v>166</v>
      </c>
      <c r="N1225" t="str">
        <f>_xlfn.XLOOKUP(Orders[[#This Row],[_ProductID]],Products!A:A,Products!C:C)</f>
        <v>Home décor</v>
      </c>
      <c r="O1225">
        <v>11</v>
      </c>
      <c r="P1225">
        <v>0.1</v>
      </c>
      <c r="Q1225" s="2">
        <v>1092.1000000000001</v>
      </c>
      <c r="R1225" s="2">
        <v>546.05000000000007</v>
      </c>
      <c r="S1225" s="2">
        <v>4914.4500000000007</v>
      </c>
      <c r="T1225" s="2">
        <v>2184.2000000000003</v>
      </c>
    </row>
    <row r="1226" spans="1:20" x14ac:dyDescent="0.25">
      <c r="A1226" t="s">
        <v>6779</v>
      </c>
      <c r="B1226" t="s">
        <v>1</v>
      </c>
      <c r="C1226" t="s">
        <v>15</v>
      </c>
      <c r="D1226" s="1">
        <v>44000</v>
      </c>
      <c r="E1226" s="1">
        <v>44053</v>
      </c>
      <c r="F1226" s="1">
        <v>44066</v>
      </c>
      <c r="G1226" s="1">
        <v>44057</v>
      </c>
      <c r="H1226" s="13">
        <f>Orders[[#This Row],[DeliveryDate]]-Orders[[#This Row],[OrderDate]]</f>
        <v>4</v>
      </c>
      <c r="I1226" t="s">
        <v>3</v>
      </c>
      <c r="J1226" t="str">
        <f>_xlfn.XLOOKUP(Orders[[#This Row],[_SalesRepID]],'Sales team'!A:A,'Sales team'!B:B)</f>
        <v>Carl Nguyen</v>
      </c>
      <c r="K1226">
        <v>12</v>
      </c>
      <c r="L1226">
        <v>34</v>
      </c>
      <c r="M1226">
        <v>31</v>
      </c>
      <c r="N1226" t="str">
        <f>_xlfn.XLOOKUP(Orders[[#This Row],[_ProductID]],Products!A:A,Products!C:C)</f>
        <v>Kitchen &amp; Dining</v>
      </c>
      <c r="O1226">
        <v>4</v>
      </c>
      <c r="P1226">
        <v>7.4999999999999997E-2</v>
      </c>
      <c r="Q1226" s="2">
        <v>5299.7</v>
      </c>
      <c r="R1226" s="2">
        <v>2172.877</v>
      </c>
      <c r="S1226" s="2">
        <v>4902.2224999999999</v>
      </c>
      <c r="T1226" s="2">
        <v>2729.3454999999999</v>
      </c>
    </row>
    <row r="1227" spans="1:20" x14ac:dyDescent="0.25">
      <c r="A1227" t="s">
        <v>6770</v>
      </c>
      <c r="B1227" t="s">
        <v>1</v>
      </c>
      <c r="C1227" t="s">
        <v>46</v>
      </c>
      <c r="D1227" s="1">
        <v>44000</v>
      </c>
      <c r="E1227" s="1">
        <v>44052</v>
      </c>
      <c r="F1227" s="1">
        <v>44080</v>
      </c>
      <c r="G1227" s="1">
        <v>44076</v>
      </c>
      <c r="H1227" s="13">
        <f>Orders[[#This Row],[DeliveryDate]]-Orders[[#This Row],[OrderDate]]</f>
        <v>24</v>
      </c>
      <c r="I1227" t="s">
        <v>3</v>
      </c>
      <c r="J1227" t="str">
        <f>_xlfn.XLOOKUP(Orders[[#This Row],[_SalesRepID]],'Sales team'!A:A,'Sales team'!B:B)</f>
        <v>Stephen Payne</v>
      </c>
      <c r="K1227">
        <v>5</v>
      </c>
      <c r="L1227">
        <v>26</v>
      </c>
      <c r="M1227">
        <v>76</v>
      </c>
      <c r="N1227" t="str">
        <f>_xlfn.XLOOKUP(Orders[[#This Row],[_ProductID]],Products!A:A,Products!C:C)</f>
        <v>Furniture</v>
      </c>
      <c r="O1227">
        <v>15</v>
      </c>
      <c r="P1227">
        <v>7.4999999999999997E-2</v>
      </c>
      <c r="Q1227" s="2">
        <v>2613</v>
      </c>
      <c r="R1227" s="2">
        <v>2221.0499999999997</v>
      </c>
      <c r="S1227" s="2">
        <v>14502.150000000001</v>
      </c>
      <c r="T1227" s="2">
        <v>1175.8500000000022</v>
      </c>
    </row>
    <row r="1228" spans="1:20" x14ac:dyDescent="0.25">
      <c r="A1228" t="s">
        <v>6771</v>
      </c>
      <c r="B1228" t="s">
        <v>5</v>
      </c>
      <c r="C1228" t="s">
        <v>46</v>
      </c>
      <c r="D1228" s="1">
        <v>43900</v>
      </c>
      <c r="E1228" s="1">
        <v>44052</v>
      </c>
      <c r="F1228" s="1">
        <v>44069</v>
      </c>
      <c r="G1228" s="1">
        <v>44060</v>
      </c>
      <c r="H1228" s="13">
        <f>Orders[[#This Row],[DeliveryDate]]-Orders[[#This Row],[OrderDate]]</f>
        <v>8</v>
      </c>
      <c r="I1228" t="s">
        <v>3</v>
      </c>
      <c r="J1228" t="str">
        <f>_xlfn.XLOOKUP(Orders[[#This Row],[_SalesRepID]],'Sales team'!A:A,'Sales team'!B:B)</f>
        <v>Roger Alexander</v>
      </c>
      <c r="K1228">
        <v>15</v>
      </c>
      <c r="L1228">
        <v>21</v>
      </c>
      <c r="M1228">
        <v>81</v>
      </c>
      <c r="N1228" t="str">
        <f>_xlfn.XLOOKUP(Orders[[#This Row],[_ProductID]],Products!A:A,Products!C:C)</f>
        <v>Home décor</v>
      </c>
      <c r="O1228">
        <v>40</v>
      </c>
      <c r="P1228">
        <v>0.05</v>
      </c>
      <c r="Q1228" s="2">
        <v>3678.3</v>
      </c>
      <c r="R1228" s="2">
        <v>2427.6780000000003</v>
      </c>
      <c r="S1228" s="2">
        <v>13977.54</v>
      </c>
      <c r="T1228" s="2">
        <v>4266.8279999999995</v>
      </c>
    </row>
    <row r="1229" spans="1:20" x14ac:dyDescent="0.25">
      <c r="A1229" t="s">
        <v>6772</v>
      </c>
      <c r="B1229" t="s">
        <v>5</v>
      </c>
      <c r="C1229" t="s">
        <v>6</v>
      </c>
      <c r="D1229" s="1">
        <v>44000</v>
      </c>
      <c r="E1229" s="1">
        <v>44052</v>
      </c>
      <c r="F1229" s="1">
        <v>44069</v>
      </c>
      <c r="G1229" s="1">
        <v>44057</v>
      </c>
      <c r="H1229" s="13">
        <f>Orders[[#This Row],[DeliveryDate]]-Orders[[#This Row],[OrderDate]]</f>
        <v>5</v>
      </c>
      <c r="I1229" t="s">
        <v>3</v>
      </c>
      <c r="J1229" t="str">
        <f>_xlfn.XLOOKUP(Orders[[#This Row],[_SalesRepID]],'Sales team'!A:A,'Sales team'!B:B)</f>
        <v>Paul Holmes</v>
      </c>
      <c r="K1229">
        <v>14</v>
      </c>
      <c r="L1229">
        <v>3</v>
      </c>
      <c r="M1229">
        <v>100</v>
      </c>
      <c r="N1229" t="str">
        <f>_xlfn.XLOOKUP(Orders[[#This Row],[_ProductID]],Products!A:A,Products!C:C)</f>
        <v>Electronics</v>
      </c>
      <c r="O1229">
        <v>6</v>
      </c>
      <c r="P1229">
        <v>0.05</v>
      </c>
      <c r="Q1229" s="2">
        <v>1273</v>
      </c>
      <c r="R1229" s="2">
        <v>1069.32</v>
      </c>
      <c r="S1229" s="2">
        <v>2418.6999999999998</v>
      </c>
      <c r="T1229" s="2">
        <v>280.05999999999995</v>
      </c>
    </row>
    <row r="1230" spans="1:20" x14ac:dyDescent="0.25">
      <c r="A1230" t="s">
        <v>6773</v>
      </c>
      <c r="B1230" t="s">
        <v>1</v>
      </c>
      <c r="C1230" t="s">
        <v>15</v>
      </c>
      <c r="D1230" s="1">
        <v>43900</v>
      </c>
      <c r="E1230" s="1">
        <v>44052</v>
      </c>
      <c r="F1230" s="1">
        <v>44073</v>
      </c>
      <c r="G1230" s="1">
        <v>44074</v>
      </c>
      <c r="H1230" s="13">
        <f>Orders[[#This Row],[DeliveryDate]]-Orders[[#This Row],[OrderDate]]</f>
        <v>22</v>
      </c>
      <c r="I1230" t="s">
        <v>3</v>
      </c>
      <c r="J1230" t="str">
        <f>_xlfn.XLOOKUP(Orders[[#This Row],[_SalesRepID]],'Sales team'!A:A,'Sales team'!B:B)</f>
        <v>Joshua Little</v>
      </c>
      <c r="K1230">
        <v>11</v>
      </c>
      <c r="L1230">
        <v>39</v>
      </c>
      <c r="M1230">
        <v>8</v>
      </c>
      <c r="N1230" t="str">
        <f>_xlfn.XLOOKUP(Orders[[#This Row],[_ProductID]],Products!A:A,Products!C:C)</f>
        <v>Kitchen &amp; Dining</v>
      </c>
      <c r="O1230">
        <v>4</v>
      </c>
      <c r="P1230">
        <v>0.1</v>
      </c>
      <c r="Q1230" s="2">
        <v>944.7</v>
      </c>
      <c r="R1230" s="2">
        <v>755.7600000000001</v>
      </c>
      <c r="S1230" s="2">
        <v>3400.92</v>
      </c>
      <c r="T1230" s="2">
        <v>377.87999999999965</v>
      </c>
    </row>
    <row r="1231" spans="1:20" x14ac:dyDescent="0.25">
      <c r="A1231" t="s">
        <v>6774</v>
      </c>
      <c r="B1231" t="s">
        <v>1</v>
      </c>
      <c r="C1231" t="s">
        <v>6</v>
      </c>
      <c r="D1231" s="1">
        <v>44000</v>
      </c>
      <c r="E1231" s="1">
        <v>44052</v>
      </c>
      <c r="F1231" s="1">
        <v>44069</v>
      </c>
      <c r="G1231" s="1">
        <v>44056</v>
      </c>
      <c r="H1231" s="13">
        <f>Orders[[#This Row],[DeliveryDate]]-Orders[[#This Row],[OrderDate]]</f>
        <v>4</v>
      </c>
      <c r="I1231" t="s">
        <v>3</v>
      </c>
      <c r="J1231" t="str">
        <f>_xlfn.XLOOKUP(Orders[[#This Row],[_SalesRepID]],'Sales team'!A:A,'Sales team'!B:B)</f>
        <v>Jonathan Hawkins</v>
      </c>
      <c r="K1231">
        <v>10</v>
      </c>
      <c r="L1231">
        <v>30</v>
      </c>
      <c r="M1231">
        <v>184</v>
      </c>
      <c r="N1231" t="str">
        <f>_xlfn.XLOOKUP(Orders[[#This Row],[_ProductID]],Products!A:A,Products!C:C)</f>
        <v>Furniture</v>
      </c>
      <c r="O1231">
        <v>19</v>
      </c>
      <c r="P1231">
        <v>7.4999999999999997E-2</v>
      </c>
      <c r="Q1231" s="2">
        <v>3999.9</v>
      </c>
      <c r="R1231" s="2">
        <v>2519.9369999999999</v>
      </c>
      <c r="S1231" s="2">
        <v>29599.260000000002</v>
      </c>
      <c r="T1231" s="2">
        <v>9439.7640000000029</v>
      </c>
    </row>
    <row r="1232" spans="1:20" x14ac:dyDescent="0.25">
      <c r="A1232" t="s">
        <v>6775</v>
      </c>
      <c r="B1232" t="s">
        <v>10</v>
      </c>
      <c r="C1232" t="s">
        <v>2</v>
      </c>
      <c r="D1232" s="1">
        <v>44000</v>
      </c>
      <c r="E1232" s="1">
        <v>44052</v>
      </c>
      <c r="F1232" s="1">
        <v>44077</v>
      </c>
      <c r="G1232" s="1">
        <v>44067</v>
      </c>
      <c r="H1232" s="13">
        <f>Orders[[#This Row],[DeliveryDate]]-Orders[[#This Row],[OrderDate]]</f>
        <v>15</v>
      </c>
      <c r="I1232" t="s">
        <v>3</v>
      </c>
      <c r="J1232" t="str">
        <f>_xlfn.XLOOKUP(Orders[[#This Row],[_SalesRepID]],'Sales team'!A:A,'Sales team'!B:B)</f>
        <v>Carlos Miller</v>
      </c>
      <c r="K1232">
        <v>28</v>
      </c>
      <c r="L1232">
        <v>22</v>
      </c>
      <c r="M1232">
        <v>206</v>
      </c>
      <c r="N1232" t="str">
        <f>_xlfn.XLOOKUP(Orders[[#This Row],[_ProductID]],Products!A:A,Products!C:C)</f>
        <v>Home décor</v>
      </c>
      <c r="O1232">
        <v>41</v>
      </c>
      <c r="P1232">
        <v>0.05</v>
      </c>
      <c r="Q1232" s="2">
        <v>2438.8000000000002</v>
      </c>
      <c r="R1232" s="2">
        <v>1365.7280000000003</v>
      </c>
      <c r="S1232" s="2">
        <v>6950.58</v>
      </c>
      <c r="T1232" s="2">
        <v>2853.3959999999988</v>
      </c>
    </row>
    <row r="1233" spans="1:20" x14ac:dyDescent="0.25">
      <c r="A1233" t="s">
        <v>6776</v>
      </c>
      <c r="B1233" t="s">
        <v>1</v>
      </c>
      <c r="C1233" t="s">
        <v>13</v>
      </c>
      <c r="D1233" s="1">
        <v>43900</v>
      </c>
      <c r="E1233" s="1">
        <v>44052</v>
      </c>
      <c r="F1233" s="1">
        <v>44067</v>
      </c>
      <c r="G1233" s="1">
        <v>44057</v>
      </c>
      <c r="H1233" s="13">
        <f>Orders[[#This Row],[DeliveryDate]]-Orders[[#This Row],[OrderDate]]</f>
        <v>5</v>
      </c>
      <c r="I1233" t="s">
        <v>3</v>
      </c>
      <c r="J1233" t="str">
        <f>_xlfn.XLOOKUP(Orders[[#This Row],[_SalesRepID]],'Sales team'!A:A,'Sales team'!B:B)</f>
        <v>George Lewis</v>
      </c>
      <c r="K1233">
        <v>8</v>
      </c>
      <c r="L1233">
        <v>20</v>
      </c>
      <c r="M1233">
        <v>302</v>
      </c>
      <c r="N1233" t="str">
        <f>_xlfn.XLOOKUP(Orders[[#This Row],[_ProductID]],Products!A:A,Products!C:C)</f>
        <v>Furniture</v>
      </c>
      <c r="O1233">
        <v>19</v>
      </c>
      <c r="P1233">
        <v>0.05</v>
      </c>
      <c r="Q1233" s="2">
        <v>261.3</v>
      </c>
      <c r="R1233" s="2">
        <v>209.04000000000002</v>
      </c>
      <c r="S1233" s="2">
        <v>744.70500000000004</v>
      </c>
      <c r="T1233" s="2">
        <v>117.58499999999992</v>
      </c>
    </row>
    <row r="1234" spans="1:20" x14ac:dyDescent="0.25">
      <c r="A1234" t="s">
        <v>6763</v>
      </c>
      <c r="B1234" t="s">
        <v>8</v>
      </c>
      <c r="C1234" t="s">
        <v>6</v>
      </c>
      <c r="D1234" s="1">
        <v>43900</v>
      </c>
      <c r="E1234" s="1">
        <v>44051</v>
      </c>
      <c r="F1234" s="1">
        <v>44053</v>
      </c>
      <c r="G1234" s="1">
        <v>44060</v>
      </c>
      <c r="H1234" s="13">
        <f>Orders[[#This Row],[DeliveryDate]]-Orders[[#This Row],[OrderDate]]</f>
        <v>9</v>
      </c>
      <c r="I1234" t="s">
        <v>3</v>
      </c>
      <c r="J1234" t="str">
        <f>_xlfn.XLOOKUP(Orders[[#This Row],[_SalesRepID]],'Sales team'!A:A,'Sales team'!B:B)</f>
        <v>Patrick Graham</v>
      </c>
      <c r="K1234">
        <v>25</v>
      </c>
      <c r="L1234">
        <v>48</v>
      </c>
      <c r="M1234">
        <v>175</v>
      </c>
      <c r="N1234" t="str">
        <f>_xlfn.XLOOKUP(Orders[[#This Row],[_ProductID]],Products!A:A,Products!C:C)</f>
        <v>Home décor</v>
      </c>
      <c r="O1234">
        <v>21</v>
      </c>
      <c r="P1234">
        <v>7.4999999999999997E-2</v>
      </c>
      <c r="Q1234" s="2">
        <v>3912.8</v>
      </c>
      <c r="R1234" s="2">
        <v>3325.88</v>
      </c>
      <c r="S1234" s="2">
        <v>3619.34</v>
      </c>
      <c r="T1234" s="2">
        <v>293.46000000000004</v>
      </c>
    </row>
    <row r="1235" spans="1:20" x14ac:dyDescent="0.25">
      <c r="A1235" t="s">
        <v>6764</v>
      </c>
      <c r="B1235" t="s">
        <v>8</v>
      </c>
      <c r="C1235" t="s">
        <v>13</v>
      </c>
      <c r="D1235" s="1">
        <v>43900</v>
      </c>
      <c r="E1235" s="1">
        <v>44051</v>
      </c>
      <c r="F1235" s="1">
        <v>44054</v>
      </c>
      <c r="G1235" s="1">
        <v>44067</v>
      </c>
      <c r="H1235" s="13">
        <f>Orders[[#This Row],[DeliveryDate]]-Orders[[#This Row],[OrderDate]]</f>
        <v>16</v>
      </c>
      <c r="I1235" t="s">
        <v>3</v>
      </c>
      <c r="J1235" t="str">
        <f>_xlfn.XLOOKUP(Orders[[#This Row],[_SalesRepID]],'Sales team'!A:A,'Sales team'!B:B)</f>
        <v>Roy Rice</v>
      </c>
      <c r="K1235">
        <v>24</v>
      </c>
      <c r="L1235">
        <v>44</v>
      </c>
      <c r="M1235">
        <v>300</v>
      </c>
      <c r="N1235" t="str">
        <f>_xlfn.XLOOKUP(Orders[[#This Row],[_ProductID]],Products!A:A,Products!C:C)</f>
        <v>Home décor</v>
      </c>
      <c r="O1235">
        <v>44</v>
      </c>
      <c r="P1235">
        <v>0.15</v>
      </c>
      <c r="Q1235" s="2">
        <v>2405.3000000000002</v>
      </c>
      <c r="R1235" s="2">
        <v>1395.0740000000001</v>
      </c>
      <c r="S1235" s="2">
        <v>12267.03</v>
      </c>
      <c r="T1235" s="2">
        <v>3896.5860000000011</v>
      </c>
    </row>
    <row r="1236" spans="1:20" x14ac:dyDescent="0.25">
      <c r="A1236" t="s">
        <v>6765</v>
      </c>
      <c r="B1236" t="s">
        <v>5</v>
      </c>
      <c r="C1236" t="s">
        <v>25</v>
      </c>
      <c r="D1236" s="1">
        <v>44000</v>
      </c>
      <c r="E1236" s="1">
        <v>44051</v>
      </c>
      <c r="F1236" s="1">
        <v>44058</v>
      </c>
      <c r="G1236" s="1">
        <v>44060</v>
      </c>
      <c r="H1236" s="13">
        <f>Orders[[#This Row],[DeliveryDate]]-Orders[[#This Row],[OrderDate]]</f>
        <v>9</v>
      </c>
      <c r="I1236" t="s">
        <v>3</v>
      </c>
      <c r="J1236" t="str">
        <f>_xlfn.XLOOKUP(Orders[[#This Row],[_SalesRepID]],'Sales team'!A:A,'Sales team'!B:B)</f>
        <v>Frank Brown</v>
      </c>
      <c r="K1236">
        <v>17</v>
      </c>
      <c r="L1236">
        <v>26</v>
      </c>
      <c r="M1236">
        <v>352</v>
      </c>
      <c r="N1236" t="str">
        <f>_xlfn.XLOOKUP(Orders[[#This Row],[_ProductID]],Products!A:A,Products!C:C)</f>
        <v>Furniture</v>
      </c>
      <c r="O1236">
        <v>19</v>
      </c>
      <c r="P1236">
        <v>0.05</v>
      </c>
      <c r="Q1236" s="2">
        <v>958.1</v>
      </c>
      <c r="R1236" s="2">
        <v>814.38499999999999</v>
      </c>
      <c r="S1236" s="2">
        <v>910.19499999999994</v>
      </c>
      <c r="T1236" s="2">
        <v>95.809999999999945</v>
      </c>
    </row>
    <row r="1237" spans="1:20" x14ac:dyDescent="0.25">
      <c r="A1237" t="s">
        <v>6766</v>
      </c>
      <c r="B1237" t="s">
        <v>5</v>
      </c>
      <c r="C1237" t="s">
        <v>6</v>
      </c>
      <c r="D1237" s="1">
        <v>43900</v>
      </c>
      <c r="E1237" s="1">
        <v>44051</v>
      </c>
      <c r="F1237" s="1">
        <v>44054</v>
      </c>
      <c r="G1237" s="1">
        <v>44060</v>
      </c>
      <c r="H1237" s="13">
        <f>Orders[[#This Row],[DeliveryDate]]-Orders[[#This Row],[OrderDate]]</f>
        <v>9</v>
      </c>
      <c r="I1237" t="s">
        <v>3</v>
      </c>
      <c r="J1237" t="str">
        <f>_xlfn.XLOOKUP(Orders[[#This Row],[_SalesRepID]],'Sales team'!A:A,'Sales team'!B:B)</f>
        <v>Nicholas Cunningham</v>
      </c>
      <c r="K1237">
        <v>19</v>
      </c>
      <c r="L1237">
        <v>21</v>
      </c>
      <c r="M1237">
        <v>178</v>
      </c>
      <c r="N1237" t="str">
        <f>_xlfn.XLOOKUP(Orders[[#This Row],[_ProductID]],Products!A:A,Products!C:C)</f>
        <v>Kitchen &amp; Dining</v>
      </c>
      <c r="O1237">
        <v>37</v>
      </c>
      <c r="P1237">
        <v>0.2</v>
      </c>
      <c r="Q1237" s="2">
        <v>991.6</v>
      </c>
      <c r="R1237" s="2">
        <v>644.54000000000008</v>
      </c>
      <c r="S1237" s="2">
        <v>1586.5600000000002</v>
      </c>
      <c r="T1237" s="2">
        <v>297.48</v>
      </c>
    </row>
    <row r="1238" spans="1:20" x14ac:dyDescent="0.25">
      <c r="A1238" t="s">
        <v>6767</v>
      </c>
      <c r="B1238" t="s">
        <v>8</v>
      </c>
      <c r="C1238" t="s">
        <v>13</v>
      </c>
      <c r="D1238" s="1">
        <v>44000</v>
      </c>
      <c r="E1238" s="1">
        <v>44051</v>
      </c>
      <c r="F1238" s="1">
        <v>44075</v>
      </c>
      <c r="G1238" s="1">
        <v>44062</v>
      </c>
      <c r="H1238" s="13">
        <f>Orders[[#This Row],[DeliveryDate]]-Orders[[#This Row],[OrderDate]]</f>
        <v>11</v>
      </c>
      <c r="I1238" t="s">
        <v>3</v>
      </c>
      <c r="J1238" t="str">
        <f>_xlfn.XLOOKUP(Orders[[#This Row],[_SalesRepID]],'Sales team'!A:A,'Sales team'!B:B)</f>
        <v>Roy Rice</v>
      </c>
      <c r="K1238">
        <v>24</v>
      </c>
      <c r="L1238">
        <v>22</v>
      </c>
      <c r="M1238">
        <v>272</v>
      </c>
      <c r="N1238" t="str">
        <f>_xlfn.XLOOKUP(Orders[[#This Row],[_ProductID]],Products!A:A,Products!C:C)</f>
        <v>Outdoor</v>
      </c>
      <c r="O1238">
        <v>10</v>
      </c>
      <c r="P1238">
        <v>0.1</v>
      </c>
      <c r="Q1238" s="2">
        <v>5494</v>
      </c>
      <c r="R1238" s="2">
        <v>4010.62</v>
      </c>
      <c r="S1238" s="2">
        <v>9889.2000000000007</v>
      </c>
      <c r="T1238" s="2">
        <v>1867.9600000000009</v>
      </c>
    </row>
    <row r="1239" spans="1:20" x14ac:dyDescent="0.25">
      <c r="A1239" t="s">
        <v>6768</v>
      </c>
      <c r="B1239" t="s">
        <v>8</v>
      </c>
      <c r="C1239" t="s">
        <v>6</v>
      </c>
      <c r="D1239" s="1">
        <v>43900</v>
      </c>
      <c r="E1239" s="1">
        <v>44051</v>
      </c>
      <c r="F1239" s="1">
        <v>44076</v>
      </c>
      <c r="G1239" s="1">
        <v>44068</v>
      </c>
      <c r="H1239" s="13">
        <f>Orders[[#This Row],[DeliveryDate]]-Orders[[#This Row],[OrderDate]]</f>
        <v>17</v>
      </c>
      <c r="I1239" t="s">
        <v>3</v>
      </c>
      <c r="J1239" t="str">
        <f>_xlfn.XLOOKUP(Orders[[#This Row],[_SalesRepID]],'Sales team'!A:A,'Sales team'!B:B)</f>
        <v>Douglas Tucker</v>
      </c>
      <c r="K1239">
        <v>23</v>
      </c>
      <c r="L1239">
        <v>29</v>
      </c>
      <c r="M1239">
        <v>146</v>
      </c>
      <c r="N1239" t="str">
        <f>_xlfn.XLOOKUP(Orders[[#This Row],[_ProductID]],Products!A:A,Products!C:C)</f>
        <v>Furniture</v>
      </c>
      <c r="O1239">
        <v>22</v>
      </c>
      <c r="P1239">
        <v>7.4999999999999997E-2</v>
      </c>
      <c r="Q1239" s="2">
        <v>911.2</v>
      </c>
      <c r="R1239" s="2">
        <v>628.72799999999995</v>
      </c>
      <c r="S1239" s="2">
        <v>4214.3</v>
      </c>
      <c r="T1239" s="2">
        <v>1070.6600000000003</v>
      </c>
    </row>
    <row r="1240" spans="1:20" x14ac:dyDescent="0.25">
      <c r="A1240" t="s">
        <v>6769</v>
      </c>
      <c r="B1240" t="s">
        <v>5</v>
      </c>
      <c r="C1240" t="s">
        <v>6</v>
      </c>
      <c r="D1240" s="1">
        <v>43900</v>
      </c>
      <c r="E1240" s="1">
        <v>44051</v>
      </c>
      <c r="F1240" s="1">
        <v>44059</v>
      </c>
      <c r="G1240" s="1">
        <v>44075</v>
      </c>
      <c r="H1240" s="13">
        <f>Orders[[#This Row],[DeliveryDate]]-Orders[[#This Row],[OrderDate]]</f>
        <v>24</v>
      </c>
      <c r="I1240" t="s">
        <v>3</v>
      </c>
      <c r="J1240" t="str">
        <f>_xlfn.XLOOKUP(Orders[[#This Row],[_SalesRepID]],'Sales team'!A:A,'Sales team'!B:B)</f>
        <v>Carl Nguyen</v>
      </c>
      <c r="K1240">
        <v>12</v>
      </c>
      <c r="L1240">
        <v>7</v>
      </c>
      <c r="M1240">
        <v>125</v>
      </c>
      <c r="N1240" t="str">
        <f>_xlfn.XLOOKUP(Orders[[#This Row],[_ProductID]],Products!A:A,Products!C:C)</f>
        <v>Home décor</v>
      </c>
      <c r="O1240">
        <v>27</v>
      </c>
      <c r="P1240">
        <v>0.1</v>
      </c>
      <c r="Q1240" s="2">
        <v>3872.6</v>
      </c>
      <c r="R1240" s="2">
        <v>1665.2179999999998</v>
      </c>
      <c r="S1240" s="2">
        <v>27882.720000000001</v>
      </c>
      <c r="T1240" s="2">
        <v>14560.976000000002</v>
      </c>
    </row>
    <row r="1241" spans="1:20" x14ac:dyDescent="0.25">
      <c r="A1241" t="s">
        <v>6754</v>
      </c>
      <c r="B1241" t="s">
        <v>5</v>
      </c>
      <c r="C1241" t="s">
        <v>46</v>
      </c>
      <c r="D1241" s="1">
        <v>43900</v>
      </c>
      <c r="E1241" s="1">
        <v>44050</v>
      </c>
      <c r="F1241" s="1">
        <v>44066</v>
      </c>
      <c r="G1241" s="1">
        <v>44061</v>
      </c>
      <c r="H1241" s="13">
        <f>Orders[[#This Row],[DeliveryDate]]-Orders[[#This Row],[OrderDate]]</f>
        <v>11</v>
      </c>
      <c r="I1241" t="s">
        <v>3</v>
      </c>
      <c r="J1241" t="str">
        <f>_xlfn.XLOOKUP(Orders[[#This Row],[_SalesRepID]],'Sales team'!A:A,'Sales team'!B:B)</f>
        <v>Paul Holmes</v>
      </c>
      <c r="K1241">
        <v>14</v>
      </c>
      <c r="L1241">
        <v>48</v>
      </c>
      <c r="M1241">
        <v>82</v>
      </c>
      <c r="N1241" t="str">
        <f>_xlfn.XLOOKUP(Orders[[#This Row],[_ProductID]],Products!A:A,Products!C:C)</f>
        <v>Furniture</v>
      </c>
      <c r="O1241">
        <v>5</v>
      </c>
      <c r="P1241">
        <v>0.1</v>
      </c>
      <c r="Q1241" s="2">
        <v>984.9</v>
      </c>
      <c r="R1241" s="2">
        <v>610.63800000000003</v>
      </c>
      <c r="S1241" s="2">
        <v>5318.46</v>
      </c>
      <c r="T1241" s="2">
        <v>1654.6319999999996</v>
      </c>
    </row>
    <row r="1242" spans="1:20" x14ac:dyDescent="0.25">
      <c r="A1242" t="s">
        <v>6755</v>
      </c>
      <c r="B1242" t="s">
        <v>8</v>
      </c>
      <c r="C1242" t="s">
        <v>6</v>
      </c>
      <c r="D1242" s="1">
        <v>44000</v>
      </c>
      <c r="E1242" s="1">
        <v>44050</v>
      </c>
      <c r="F1242" s="1">
        <v>44058</v>
      </c>
      <c r="G1242" s="1">
        <v>44077</v>
      </c>
      <c r="H1242" s="13">
        <f>Orders[[#This Row],[DeliveryDate]]-Orders[[#This Row],[OrderDate]]</f>
        <v>27</v>
      </c>
      <c r="I1242" t="s">
        <v>3</v>
      </c>
      <c r="J1242" t="str">
        <f>_xlfn.XLOOKUP(Orders[[#This Row],[_SalesRepID]],'Sales team'!A:A,'Sales team'!B:B)</f>
        <v>Patrick Graham</v>
      </c>
      <c r="K1242">
        <v>25</v>
      </c>
      <c r="L1242">
        <v>11</v>
      </c>
      <c r="M1242">
        <v>169</v>
      </c>
      <c r="N1242" t="str">
        <f>_xlfn.XLOOKUP(Orders[[#This Row],[_ProductID]],Products!A:A,Products!C:C)</f>
        <v>Home décor</v>
      </c>
      <c r="O1242">
        <v>41</v>
      </c>
      <c r="P1242">
        <v>0.1</v>
      </c>
      <c r="Q1242" s="2">
        <v>1313.2</v>
      </c>
      <c r="R1242" s="2">
        <v>840.44800000000009</v>
      </c>
      <c r="S1242" s="2">
        <v>2363.7600000000002</v>
      </c>
      <c r="T1242" s="2">
        <v>682.86400000000003</v>
      </c>
    </row>
    <row r="1243" spans="1:20" x14ac:dyDescent="0.25">
      <c r="A1243" t="s">
        <v>6756</v>
      </c>
      <c r="B1243" t="s">
        <v>5</v>
      </c>
      <c r="C1243" t="s">
        <v>2</v>
      </c>
      <c r="D1243" s="1">
        <v>43900</v>
      </c>
      <c r="E1243" s="1">
        <v>44050</v>
      </c>
      <c r="F1243" s="1">
        <v>44068</v>
      </c>
      <c r="G1243" s="1">
        <v>44062</v>
      </c>
      <c r="H1243" s="13">
        <f>Orders[[#This Row],[DeliveryDate]]-Orders[[#This Row],[OrderDate]]</f>
        <v>12</v>
      </c>
      <c r="I1243" t="s">
        <v>3</v>
      </c>
      <c r="J1243" t="str">
        <f>_xlfn.XLOOKUP(Orders[[#This Row],[_SalesRepID]],'Sales team'!A:A,'Sales team'!B:B)</f>
        <v>Shawn Wallace</v>
      </c>
      <c r="K1243">
        <v>18</v>
      </c>
      <c r="L1243">
        <v>9</v>
      </c>
      <c r="M1243">
        <v>254</v>
      </c>
      <c r="N1243" t="str">
        <f>_xlfn.XLOOKUP(Orders[[#This Row],[_ProductID]],Products!A:A,Products!C:C)</f>
        <v>Home décor</v>
      </c>
      <c r="O1243">
        <v>43</v>
      </c>
      <c r="P1243">
        <v>7.4999999999999997E-2</v>
      </c>
      <c r="Q1243" s="2">
        <v>1085.4000000000001</v>
      </c>
      <c r="R1243" s="2">
        <v>770.63400000000001</v>
      </c>
      <c r="S1243" s="2">
        <v>1003.9950000000001</v>
      </c>
      <c r="T1243" s="2">
        <v>233.3610000000001</v>
      </c>
    </row>
    <row r="1244" spans="1:20" x14ac:dyDescent="0.25">
      <c r="A1244" t="s">
        <v>6757</v>
      </c>
      <c r="B1244" t="s">
        <v>5</v>
      </c>
      <c r="C1244" t="s">
        <v>6</v>
      </c>
      <c r="D1244" s="1">
        <v>43900</v>
      </c>
      <c r="E1244" s="1">
        <v>44050</v>
      </c>
      <c r="F1244" s="1">
        <v>44060</v>
      </c>
      <c r="G1244" s="1">
        <v>44070</v>
      </c>
      <c r="H1244" s="13">
        <f>Orders[[#This Row],[DeliveryDate]]-Orders[[#This Row],[OrderDate]]</f>
        <v>20</v>
      </c>
      <c r="I1244" t="s">
        <v>3</v>
      </c>
      <c r="J1244" t="str">
        <f>_xlfn.XLOOKUP(Orders[[#This Row],[_SalesRepID]],'Sales team'!A:A,'Sales team'!B:B)</f>
        <v>Todd Roberts</v>
      </c>
      <c r="K1244">
        <v>13</v>
      </c>
      <c r="L1244">
        <v>42</v>
      </c>
      <c r="M1244">
        <v>132</v>
      </c>
      <c r="N1244" t="str">
        <f>_xlfn.XLOOKUP(Orders[[#This Row],[_ProductID]],Products!A:A,Products!C:C)</f>
        <v>Home décor</v>
      </c>
      <c r="O1244">
        <v>3</v>
      </c>
      <c r="P1244">
        <v>0.15</v>
      </c>
      <c r="Q1244" s="2">
        <v>2988.2000000000003</v>
      </c>
      <c r="R1244" s="2">
        <v>2390.5600000000004</v>
      </c>
      <c r="S1244" s="2">
        <v>7619.91</v>
      </c>
      <c r="T1244" s="2">
        <v>448.22999999999865</v>
      </c>
    </row>
    <row r="1245" spans="1:20" x14ac:dyDescent="0.25">
      <c r="A1245" t="s">
        <v>6758</v>
      </c>
      <c r="B1245" t="s">
        <v>10</v>
      </c>
      <c r="C1245" t="s">
        <v>13</v>
      </c>
      <c r="D1245" s="1">
        <v>43900</v>
      </c>
      <c r="E1245" s="1">
        <v>44050</v>
      </c>
      <c r="F1245" s="1">
        <v>44075</v>
      </c>
      <c r="G1245" s="1">
        <v>44067</v>
      </c>
      <c r="H1245" s="13">
        <f>Orders[[#This Row],[DeliveryDate]]-Orders[[#This Row],[OrderDate]]</f>
        <v>17</v>
      </c>
      <c r="I1245" t="s">
        <v>3</v>
      </c>
      <c r="J1245" t="str">
        <f>_xlfn.XLOOKUP(Orders[[#This Row],[_SalesRepID]],'Sales team'!A:A,'Sales team'!B:B)</f>
        <v>Shawn Torres</v>
      </c>
      <c r="K1245">
        <v>27</v>
      </c>
      <c r="L1245">
        <v>12</v>
      </c>
      <c r="M1245">
        <v>262</v>
      </c>
      <c r="N1245" t="str">
        <f>_xlfn.XLOOKUP(Orders[[#This Row],[_ProductID]],Products!A:A,Products!C:C)</f>
        <v>Home décor</v>
      </c>
      <c r="O1245">
        <v>23</v>
      </c>
      <c r="P1245">
        <v>7.4999999999999997E-2</v>
      </c>
      <c r="Q1245" s="2">
        <v>790.6</v>
      </c>
      <c r="R1245" s="2">
        <v>672.01</v>
      </c>
      <c r="S1245" s="2">
        <v>2925.2200000000003</v>
      </c>
      <c r="T1245" s="2">
        <v>237.18000000000029</v>
      </c>
    </row>
    <row r="1246" spans="1:20" x14ac:dyDescent="0.25">
      <c r="A1246" t="s">
        <v>6759</v>
      </c>
      <c r="B1246" t="s">
        <v>8</v>
      </c>
      <c r="C1246" t="s">
        <v>6</v>
      </c>
      <c r="D1246" s="1">
        <v>44000</v>
      </c>
      <c r="E1246" s="1">
        <v>44050</v>
      </c>
      <c r="F1246" s="1">
        <v>44062</v>
      </c>
      <c r="G1246" s="1">
        <v>44061</v>
      </c>
      <c r="H1246" s="13">
        <f>Orders[[#This Row],[DeliveryDate]]-Orders[[#This Row],[OrderDate]]</f>
        <v>11</v>
      </c>
      <c r="I1246" t="s">
        <v>3</v>
      </c>
      <c r="J1246" t="str">
        <f>_xlfn.XLOOKUP(Orders[[#This Row],[_SalesRepID]],'Sales team'!A:A,'Sales team'!B:B)</f>
        <v>Patrick Graham</v>
      </c>
      <c r="K1246">
        <v>25</v>
      </c>
      <c r="L1246">
        <v>6</v>
      </c>
      <c r="M1246">
        <v>97</v>
      </c>
      <c r="N1246" t="str">
        <f>_xlfn.XLOOKUP(Orders[[#This Row],[_ProductID]],Products!A:A,Products!C:C)</f>
        <v>Home décor</v>
      </c>
      <c r="O1246">
        <v>27</v>
      </c>
      <c r="P1246">
        <v>0.05</v>
      </c>
      <c r="Q1246" s="2">
        <v>2458.9</v>
      </c>
      <c r="R1246" s="2">
        <v>1549.107</v>
      </c>
      <c r="S1246" s="2">
        <v>11679.775</v>
      </c>
      <c r="T1246" s="2">
        <v>3934.24</v>
      </c>
    </row>
    <row r="1247" spans="1:20" x14ac:dyDescent="0.25">
      <c r="A1247" t="s">
        <v>6760</v>
      </c>
      <c r="B1247" t="s">
        <v>1</v>
      </c>
      <c r="C1247" t="s">
        <v>2</v>
      </c>
      <c r="D1247" s="1">
        <v>43900</v>
      </c>
      <c r="E1247" s="1">
        <v>44050</v>
      </c>
      <c r="F1247" s="1">
        <v>44066</v>
      </c>
      <c r="G1247" s="1">
        <v>44062</v>
      </c>
      <c r="H1247" s="13">
        <f>Orders[[#This Row],[DeliveryDate]]-Orders[[#This Row],[OrderDate]]</f>
        <v>12</v>
      </c>
      <c r="I1247" t="s">
        <v>3</v>
      </c>
      <c r="J1247" t="str">
        <f>_xlfn.XLOOKUP(Orders[[#This Row],[_SalesRepID]],'Sales team'!A:A,'Sales team'!B:B)</f>
        <v>Joshua Ryan</v>
      </c>
      <c r="K1247">
        <v>9</v>
      </c>
      <c r="L1247">
        <v>33</v>
      </c>
      <c r="M1247">
        <v>261</v>
      </c>
      <c r="N1247" t="str">
        <f>_xlfn.XLOOKUP(Orders[[#This Row],[_ProductID]],Products!A:A,Products!C:C)</f>
        <v>Kitchen &amp; Dining</v>
      </c>
      <c r="O1247">
        <v>16</v>
      </c>
      <c r="P1247">
        <v>0.1</v>
      </c>
      <c r="Q1247" s="2">
        <v>1695.1000000000001</v>
      </c>
      <c r="R1247" s="2">
        <v>1203.521</v>
      </c>
      <c r="S1247" s="2">
        <v>12204.720000000001</v>
      </c>
      <c r="T1247" s="2">
        <v>2576.5520000000015</v>
      </c>
    </row>
    <row r="1248" spans="1:20" x14ac:dyDescent="0.25">
      <c r="A1248" t="s">
        <v>6761</v>
      </c>
      <c r="B1248" t="s">
        <v>1</v>
      </c>
      <c r="C1248" t="s">
        <v>6</v>
      </c>
      <c r="D1248" s="1">
        <v>44000</v>
      </c>
      <c r="E1248" s="1">
        <v>44050</v>
      </c>
      <c r="F1248" s="1">
        <v>44059</v>
      </c>
      <c r="G1248" s="1">
        <v>44061</v>
      </c>
      <c r="H1248" s="13">
        <f>Orders[[#This Row],[DeliveryDate]]-Orders[[#This Row],[OrderDate]]</f>
        <v>11</v>
      </c>
      <c r="I1248" t="s">
        <v>3</v>
      </c>
      <c r="J1248" t="str">
        <f>_xlfn.XLOOKUP(Orders[[#This Row],[_SalesRepID]],'Sales team'!A:A,'Sales team'!B:B)</f>
        <v>Joshua Little</v>
      </c>
      <c r="K1248">
        <v>11</v>
      </c>
      <c r="L1248">
        <v>9</v>
      </c>
      <c r="M1248">
        <v>96</v>
      </c>
      <c r="N1248" t="str">
        <f>_xlfn.XLOOKUP(Orders[[#This Row],[_ProductID]],Products!A:A,Products!C:C)</f>
        <v>Furniture</v>
      </c>
      <c r="O1248">
        <v>19</v>
      </c>
      <c r="P1248">
        <v>7.4999999999999997E-2</v>
      </c>
      <c r="Q1248" s="2">
        <v>6425.3</v>
      </c>
      <c r="R1248" s="2">
        <v>3662.4209999999998</v>
      </c>
      <c r="S1248" s="2">
        <v>17830.2075</v>
      </c>
      <c r="T1248" s="2">
        <v>6842.9445000000014</v>
      </c>
    </row>
    <row r="1249" spans="1:20" x14ac:dyDescent="0.25">
      <c r="A1249" t="s">
        <v>6762</v>
      </c>
      <c r="B1249" t="s">
        <v>1</v>
      </c>
      <c r="C1249" t="s">
        <v>6</v>
      </c>
      <c r="D1249" s="1">
        <v>43900</v>
      </c>
      <c r="E1249" s="1">
        <v>44050</v>
      </c>
      <c r="F1249" s="1">
        <v>44071</v>
      </c>
      <c r="G1249" s="1">
        <v>44083</v>
      </c>
      <c r="H1249" s="13">
        <f>Orders[[#This Row],[DeliveryDate]]-Orders[[#This Row],[OrderDate]]</f>
        <v>33</v>
      </c>
      <c r="I1249" t="s">
        <v>3</v>
      </c>
      <c r="J1249" t="str">
        <f>_xlfn.XLOOKUP(Orders[[#This Row],[_SalesRepID]],'Sales team'!A:A,'Sales team'!B:B)</f>
        <v>George Lewis</v>
      </c>
      <c r="K1249">
        <v>8</v>
      </c>
      <c r="L1249">
        <v>6</v>
      </c>
      <c r="M1249">
        <v>134</v>
      </c>
      <c r="N1249" t="str">
        <f>_xlfn.XLOOKUP(Orders[[#This Row],[_ProductID]],Products!A:A,Products!C:C)</f>
        <v>Furniture</v>
      </c>
      <c r="O1249">
        <v>42</v>
      </c>
      <c r="P1249">
        <v>0.05</v>
      </c>
      <c r="Q1249" s="2">
        <v>837.5</v>
      </c>
      <c r="R1249" s="2">
        <v>477.37499999999994</v>
      </c>
      <c r="S1249" s="2">
        <v>1591.25</v>
      </c>
      <c r="T1249" s="2">
        <v>636.50000000000011</v>
      </c>
    </row>
    <row r="1250" spans="1:20" x14ac:dyDescent="0.25">
      <c r="A1250" t="s">
        <v>6746</v>
      </c>
      <c r="B1250" t="s">
        <v>1</v>
      </c>
      <c r="C1250" t="s">
        <v>6</v>
      </c>
      <c r="D1250" s="1">
        <v>44000</v>
      </c>
      <c r="E1250" s="1">
        <v>44049</v>
      </c>
      <c r="F1250" s="1">
        <v>44058</v>
      </c>
      <c r="G1250" s="1">
        <v>44054</v>
      </c>
      <c r="H1250" s="13">
        <f>Orders[[#This Row],[DeliveryDate]]-Orders[[#This Row],[OrderDate]]</f>
        <v>5</v>
      </c>
      <c r="I1250" t="s">
        <v>3</v>
      </c>
      <c r="J1250" t="str">
        <f>_xlfn.XLOOKUP(Orders[[#This Row],[_SalesRepID]],'Sales team'!A:A,'Sales team'!B:B)</f>
        <v>Shawn Cook</v>
      </c>
      <c r="K1250">
        <v>7</v>
      </c>
      <c r="L1250">
        <v>4</v>
      </c>
      <c r="M1250">
        <v>103</v>
      </c>
      <c r="N1250" t="str">
        <f>_xlfn.XLOOKUP(Orders[[#This Row],[_ProductID]],Products!A:A,Products!C:C)</f>
        <v>Home décor</v>
      </c>
      <c r="O1250">
        <v>35</v>
      </c>
      <c r="P1250">
        <v>0.3</v>
      </c>
      <c r="Q1250" s="2">
        <v>3879.3</v>
      </c>
      <c r="R1250" s="2">
        <v>2521.5450000000001</v>
      </c>
      <c r="S1250" s="2">
        <v>21724.079999999998</v>
      </c>
      <c r="T1250" s="2">
        <v>1551.7199999999975</v>
      </c>
    </row>
    <row r="1251" spans="1:20" x14ac:dyDescent="0.25">
      <c r="A1251" t="s">
        <v>6747</v>
      </c>
      <c r="B1251" t="s">
        <v>5</v>
      </c>
      <c r="C1251" t="s">
        <v>46</v>
      </c>
      <c r="D1251" s="1">
        <v>43900</v>
      </c>
      <c r="E1251" s="1">
        <v>44049</v>
      </c>
      <c r="F1251" s="1">
        <v>44074</v>
      </c>
      <c r="G1251" s="1">
        <v>44054</v>
      </c>
      <c r="H1251" s="13">
        <f>Orders[[#This Row],[DeliveryDate]]-Orders[[#This Row],[OrderDate]]</f>
        <v>5</v>
      </c>
      <c r="I1251" t="s">
        <v>3</v>
      </c>
      <c r="J1251" t="str">
        <f>_xlfn.XLOOKUP(Orders[[#This Row],[_SalesRepID]],'Sales team'!A:A,'Sales team'!B:B)</f>
        <v>Anthony Berry</v>
      </c>
      <c r="K1251">
        <v>16</v>
      </c>
      <c r="L1251">
        <v>31</v>
      </c>
      <c r="M1251">
        <v>64</v>
      </c>
      <c r="N1251" t="str">
        <f>_xlfn.XLOOKUP(Orders[[#This Row],[_ProductID]],Products!A:A,Products!C:C)</f>
        <v>Home décor</v>
      </c>
      <c r="O1251">
        <v>11</v>
      </c>
      <c r="P1251">
        <v>0.05</v>
      </c>
      <c r="Q1251" s="2">
        <v>187.6</v>
      </c>
      <c r="R1251" s="2">
        <v>75.040000000000006</v>
      </c>
      <c r="S1251" s="2">
        <v>356.44</v>
      </c>
      <c r="T1251" s="2">
        <v>206.35999999999999</v>
      </c>
    </row>
    <row r="1252" spans="1:20" x14ac:dyDescent="0.25">
      <c r="A1252" t="s">
        <v>6748</v>
      </c>
      <c r="B1252" t="s">
        <v>1</v>
      </c>
      <c r="C1252" t="s">
        <v>6</v>
      </c>
      <c r="D1252" s="1">
        <v>43900</v>
      </c>
      <c r="E1252" s="1">
        <v>44049</v>
      </c>
      <c r="F1252" s="1">
        <v>44077</v>
      </c>
      <c r="G1252" s="1">
        <v>44081</v>
      </c>
      <c r="H1252" s="13">
        <f>Orders[[#This Row],[DeliveryDate]]-Orders[[#This Row],[OrderDate]]</f>
        <v>32</v>
      </c>
      <c r="I1252" t="s">
        <v>3</v>
      </c>
      <c r="J1252" t="str">
        <f>_xlfn.XLOOKUP(Orders[[#This Row],[_SalesRepID]],'Sales team'!A:A,'Sales team'!B:B)</f>
        <v>Chris Armstrong</v>
      </c>
      <c r="K1252">
        <v>4</v>
      </c>
      <c r="L1252">
        <v>11</v>
      </c>
      <c r="M1252">
        <v>143</v>
      </c>
      <c r="N1252" t="str">
        <f>_xlfn.XLOOKUP(Orders[[#This Row],[_ProductID]],Products!A:A,Products!C:C)</f>
        <v>Kitchen &amp; Dining</v>
      </c>
      <c r="O1252">
        <v>16</v>
      </c>
      <c r="P1252">
        <v>0.05</v>
      </c>
      <c r="Q1252" s="2">
        <v>2525.9</v>
      </c>
      <c r="R1252" s="2">
        <v>2020.7200000000003</v>
      </c>
      <c r="S1252" s="2">
        <v>14397.630000000001</v>
      </c>
      <c r="T1252" s="2">
        <v>2273.3099999999995</v>
      </c>
    </row>
    <row r="1253" spans="1:20" x14ac:dyDescent="0.25">
      <c r="A1253" t="s">
        <v>6749</v>
      </c>
      <c r="B1253" t="s">
        <v>5</v>
      </c>
      <c r="C1253" t="s">
        <v>6</v>
      </c>
      <c r="D1253" s="1">
        <v>44000</v>
      </c>
      <c r="E1253" s="1">
        <v>44049</v>
      </c>
      <c r="F1253" s="1">
        <v>44071</v>
      </c>
      <c r="G1253" s="1">
        <v>44075</v>
      </c>
      <c r="H1253" s="13">
        <f>Orders[[#This Row],[DeliveryDate]]-Orders[[#This Row],[OrderDate]]</f>
        <v>26</v>
      </c>
      <c r="I1253" t="s">
        <v>3</v>
      </c>
      <c r="J1253" t="str">
        <f>_xlfn.XLOOKUP(Orders[[#This Row],[_SalesRepID]],'Sales team'!A:A,'Sales team'!B:B)</f>
        <v>Shawn Wallace</v>
      </c>
      <c r="K1253">
        <v>18</v>
      </c>
      <c r="L1253">
        <v>26</v>
      </c>
      <c r="M1253">
        <v>88</v>
      </c>
      <c r="N1253" t="str">
        <f>_xlfn.XLOOKUP(Orders[[#This Row],[_ProductID]],Products!A:A,Products!C:C)</f>
        <v>Kitchen &amp; Dining</v>
      </c>
      <c r="O1253">
        <v>37</v>
      </c>
      <c r="P1253">
        <v>0.05</v>
      </c>
      <c r="Q1253" s="2">
        <v>1876</v>
      </c>
      <c r="R1253" s="2">
        <v>1575.84</v>
      </c>
      <c r="S1253" s="2">
        <v>5346.5999999999995</v>
      </c>
      <c r="T1253" s="2">
        <v>619.07999999999993</v>
      </c>
    </row>
    <row r="1254" spans="1:20" x14ac:dyDescent="0.25">
      <c r="A1254" t="s">
        <v>6750</v>
      </c>
      <c r="B1254" t="s">
        <v>5</v>
      </c>
      <c r="C1254" t="s">
        <v>2</v>
      </c>
      <c r="D1254" s="1">
        <v>43900</v>
      </c>
      <c r="E1254" s="1">
        <v>44049</v>
      </c>
      <c r="F1254" s="1">
        <v>44054</v>
      </c>
      <c r="G1254" s="1">
        <v>44057</v>
      </c>
      <c r="H1254" s="13">
        <f>Orders[[#This Row],[DeliveryDate]]-Orders[[#This Row],[OrderDate]]</f>
        <v>8</v>
      </c>
      <c r="I1254" t="s">
        <v>3</v>
      </c>
      <c r="J1254" t="str">
        <f>_xlfn.XLOOKUP(Orders[[#This Row],[_SalesRepID]],'Sales team'!A:A,'Sales team'!B:B)</f>
        <v>Nicholas Cunningham</v>
      </c>
      <c r="K1254">
        <v>19</v>
      </c>
      <c r="L1254">
        <v>12</v>
      </c>
      <c r="M1254">
        <v>237</v>
      </c>
      <c r="N1254" t="str">
        <f>_xlfn.XLOOKUP(Orders[[#This Row],[_ProductID]],Products!A:A,Products!C:C)</f>
        <v>Home décor</v>
      </c>
      <c r="O1254">
        <v>39</v>
      </c>
      <c r="P1254">
        <v>7.4999999999999997E-2</v>
      </c>
      <c r="Q1254" s="2">
        <v>2606.3000000000002</v>
      </c>
      <c r="R1254" s="2">
        <v>1329.2130000000002</v>
      </c>
      <c r="S1254" s="2">
        <v>14464.965000000002</v>
      </c>
      <c r="T1254" s="2">
        <v>6489.6870000000008</v>
      </c>
    </row>
    <row r="1255" spans="1:20" x14ac:dyDescent="0.25">
      <c r="A1255" t="s">
        <v>6751</v>
      </c>
      <c r="B1255" t="s">
        <v>1</v>
      </c>
      <c r="C1255" t="s">
        <v>6</v>
      </c>
      <c r="D1255" s="1">
        <v>44000</v>
      </c>
      <c r="E1255" s="1">
        <v>44049</v>
      </c>
      <c r="F1255" s="1">
        <v>44063</v>
      </c>
      <c r="G1255" s="1">
        <v>44062</v>
      </c>
      <c r="H1255" s="13">
        <f>Orders[[#This Row],[DeliveryDate]]-Orders[[#This Row],[OrderDate]]</f>
        <v>13</v>
      </c>
      <c r="I1255" t="s">
        <v>3</v>
      </c>
      <c r="J1255" t="str">
        <f>_xlfn.XLOOKUP(Orders[[#This Row],[_SalesRepID]],'Sales team'!A:A,'Sales team'!B:B)</f>
        <v>Carl Nguyen</v>
      </c>
      <c r="K1255">
        <v>12</v>
      </c>
      <c r="L1255">
        <v>21</v>
      </c>
      <c r="M1255">
        <v>91</v>
      </c>
      <c r="N1255" t="str">
        <f>_xlfn.XLOOKUP(Orders[[#This Row],[_ProductID]],Products!A:A,Products!C:C)</f>
        <v>Home décor</v>
      </c>
      <c r="O1255">
        <v>29</v>
      </c>
      <c r="P1255">
        <v>7.4999999999999997E-2</v>
      </c>
      <c r="Q1255" s="2">
        <v>3819</v>
      </c>
      <c r="R1255" s="2">
        <v>2864.25</v>
      </c>
      <c r="S1255" s="2">
        <v>14130.300000000001</v>
      </c>
      <c r="T1255" s="2">
        <v>2673.3000000000011</v>
      </c>
    </row>
    <row r="1256" spans="1:20" x14ac:dyDescent="0.25">
      <c r="A1256" t="s">
        <v>6752</v>
      </c>
      <c r="B1256" t="s">
        <v>5</v>
      </c>
      <c r="C1256" t="s">
        <v>25</v>
      </c>
      <c r="D1256" s="1">
        <v>43900</v>
      </c>
      <c r="E1256" s="1">
        <v>44049</v>
      </c>
      <c r="F1256" s="1">
        <v>44062</v>
      </c>
      <c r="G1256" s="1">
        <v>44082</v>
      </c>
      <c r="H1256" s="13">
        <f>Orders[[#This Row],[DeliveryDate]]-Orders[[#This Row],[OrderDate]]</f>
        <v>33</v>
      </c>
      <c r="I1256" t="s">
        <v>3</v>
      </c>
      <c r="J1256" t="str">
        <f>_xlfn.XLOOKUP(Orders[[#This Row],[_SalesRepID]],'Sales team'!A:A,'Sales team'!B:B)</f>
        <v>Paul Holmes</v>
      </c>
      <c r="K1256">
        <v>14</v>
      </c>
      <c r="L1256">
        <v>10</v>
      </c>
      <c r="M1256">
        <v>332</v>
      </c>
      <c r="N1256" t="str">
        <f>_xlfn.XLOOKUP(Orders[[#This Row],[_ProductID]],Products!A:A,Products!C:C)</f>
        <v>Furniture</v>
      </c>
      <c r="O1256">
        <v>34</v>
      </c>
      <c r="P1256">
        <v>0.05</v>
      </c>
      <c r="Q1256" s="2">
        <v>6103.7</v>
      </c>
      <c r="R1256" s="2">
        <v>3051.85</v>
      </c>
      <c r="S1256" s="2">
        <v>34791.089999999997</v>
      </c>
      <c r="T1256" s="2">
        <v>16479.989999999998</v>
      </c>
    </row>
    <row r="1257" spans="1:20" x14ac:dyDescent="0.25">
      <c r="A1257" t="s">
        <v>6753</v>
      </c>
      <c r="B1257" t="s">
        <v>1</v>
      </c>
      <c r="C1257" t="s">
        <v>13</v>
      </c>
      <c r="D1257" s="1">
        <v>43900</v>
      </c>
      <c r="E1257" s="1">
        <v>44049</v>
      </c>
      <c r="F1257" s="1">
        <v>44057</v>
      </c>
      <c r="G1257" s="1">
        <v>44055</v>
      </c>
      <c r="H1257" s="13">
        <f>Orders[[#This Row],[DeliveryDate]]-Orders[[#This Row],[OrderDate]]</f>
        <v>6</v>
      </c>
      <c r="I1257" t="s">
        <v>3</v>
      </c>
      <c r="J1257" t="str">
        <f>_xlfn.XLOOKUP(Orders[[#This Row],[_SalesRepID]],'Sales team'!A:A,'Sales team'!B:B)</f>
        <v>Joshua Bennett</v>
      </c>
      <c r="K1257">
        <v>6</v>
      </c>
      <c r="L1257">
        <v>32</v>
      </c>
      <c r="M1257">
        <v>274</v>
      </c>
      <c r="N1257" t="str">
        <f>_xlfn.XLOOKUP(Orders[[#This Row],[_ProductID]],Products!A:A,Products!C:C)</f>
        <v>Outdoor</v>
      </c>
      <c r="O1257">
        <v>18</v>
      </c>
      <c r="P1257">
        <v>0.1</v>
      </c>
      <c r="Q1257" s="2">
        <v>3932.9</v>
      </c>
      <c r="R1257" s="2">
        <v>2084.4370000000004</v>
      </c>
      <c r="S1257" s="2">
        <v>10618.830000000002</v>
      </c>
      <c r="T1257" s="2">
        <v>4365.5190000000002</v>
      </c>
    </row>
    <row r="1258" spans="1:20" x14ac:dyDescent="0.25">
      <c r="A1258" t="s">
        <v>6741</v>
      </c>
      <c r="B1258" t="s">
        <v>8</v>
      </c>
      <c r="C1258" t="s">
        <v>2</v>
      </c>
      <c r="D1258" s="1">
        <v>43900</v>
      </c>
      <c r="E1258" s="1">
        <v>44048</v>
      </c>
      <c r="F1258" s="1">
        <v>44074</v>
      </c>
      <c r="G1258" s="1">
        <v>44054</v>
      </c>
      <c r="H1258" s="13">
        <f>Orders[[#This Row],[DeliveryDate]]-Orders[[#This Row],[OrderDate]]</f>
        <v>6</v>
      </c>
      <c r="I1258" t="s">
        <v>3</v>
      </c>
      <c r="J1258" t="str">
        <f>_xlfn.XLOOKUP(Orders[[#This Row],[_SalesRepID]],'Sales team'!A:A,'Sales team'!B:B)</f>
        <v>Samuel Fowler</v>
      </c>
      <c r="K1258">
        <v>21</v>
      </c>
      <c r="L1258">
        <v>23</v>
      </c>
      <c r="M1258">
        <v>229</v>
      </c>
      <c r="N1258" t="str">
        <f>_xlfn.XLOOKUP(Orders[[#This Row],[_ProductID]],Products!A:A,Products!C:C)</f>
        <v>Home décor</v>
      </c>
      <c r="O1258">
        <v>24</v>
      </c>
      <c r="P1258">
        <v>7.4999999999999997E-2</v>
      </c>
      <c r="Q1258" s="2">
        <v>1105.5</v>
      </c>
      <c r="R1258" s="2">
        <v>563.80500000000006</v>
      </c>
      <c r="S1258" s="2">
        <v>6135.5250000000005</v>
      </c>
      <c r="T1258" s="2">
        <v>2752.6950000000002</v>
      </c>
    </row>
    <row r="1259" spans="1:20" x14ac:dyDescent="0.25">
      <c r="A1259" t="s">
        <v>6742</v>
      </c>
      <c r="B1259" t="s">
        <v>5</v>
      </c>
      <c r="C1259" t="s">
        <v>2</v>
      </c>
      <c r="D1259" s="1">
        <v>43900</v>
      </c>
      <c r="E1259" s="1">
        <v>44048</v>
      </c>
      <c r="F1259" s="1">
        <v>44051</v>
      </c>
      <c r="G1259" s="1">
        <v>44057</v>
      </c>
      <c r="H1259" s="13">
        <f>Orders[[#This Row],[DeliveryDate]]-Orders[[#This Row],[OrderDate]]</f>
        <v>9</v>
      </c>
      <c r="I1259" t="s">
        <v>3</v>
      </c>
      <c r="J1259" t="str">
        <f>_xlfn.XLOOKUP(Orders[[#This Row],[_SalesRepID]],'Sales team'!A:A,'Sales team'!B:B)</f>
        <v>Shawn Wallace</v>
      </c>
      <c r="K1259">
        <v>18</v>
      </c>
      <c r="L1259">
        <v>10</v>
      </c>
      <c r="M1259">
        <v>257</v>
      </c>
      <c r="N1259" t="str">
        <f>_xlfn.XLOOKUP(Orders[[#This Row],[_ProductID]],Products!A:A,Products!C:C)</f>
        <v>Furniture</v>
      </c>
      <c r="O1259">
        <v>22</v>
      </c>
      <c r="P1259">
        <v>0.1</v>
      </c>
      <c r="Q1259" s="2">
        <v>3912.8</v>
      </c>
      <c r="R1259" s="2">
        <v>2856.3440000000001</v>
      </c>
      <c r="S1259" s="2">
        <v>14086.080000000002</v>
      </c>
      <c r="T1259" s="2">
        <v>2660.7040000000015</v>
      </c>
    </row>
    <row r="1260" spans="1:20" x14ac:dyDescent="0.25">
      <c r="A1260" t="s">
        <v>6743</v>
      </c>
      <c r="B1260" t="s">
        <v>1</v>
      </c>
      <c r="C1260" t="s">
        <v>25</v>
      </c>
      <c r="D1260" s="1">
        <v>44000</v>
      </c>
      <c r="E1260" s="1">
        <v>44048</v>
      </c>
      <c r="F1260" s="1">
        <v>44058</v>
      </c>
      <c r="G1260" s="1">
        <v>44074</v>
      </c>
      <c r="H1260" s="13">
        <f>Orders[[#This Row],[DeliveryDate]]-Orders[[#This Row],[OrderDate]]</f>
        <v>26</v>
      </c>
      <c r="I1260" t="s">
        <v>3</v>
      </c>
      <c r="J1260" t="str">
        <f>_xlfn.XLOOKUP(Orders[[#This Row],[_SalesRepID]],'Sales team'!A:A,'Sales team'!B:B)</f>
        <v>Stephen Payne</v>
      </c>
      <c r="K1260">
        <v>5</v>
      </c>
      <c r="L1260">
        <v>31</v>
      </c>
      <c r="M1260">
        <v>350</v>
      </c>
      <c r="N1260" t="str">
        <f>_xlfn.XLOOKUP(Orders[[#This Row],[_ProductID]],Products!A:A,Products!C:C)</f>
        <v>Furniture</v>
      </c>
      <c r="O1260">
        <v>34</v>
      </c>
      <c r="P1260">
        <v>7.4999999999999997E-2</v>
      </c>
      <c r="Q1260" s="2">
        <v>2613</v>
      </c>
      <c r="R1260" s="2">
        <v>2142.66</v>
      </c>
      <c r="S1260" s="2">
        <v>16919.174999999999</v>
      </c>
      <c r="T1260" s="2">
        <v>1920.5550000000003</v>
      </c>
    </row>
    <row r="1261" spans="1:20" x14ac:dyDescent="0.25">
      <c r="A1261" t="s">
        <v>6744</v>
      </c>
      <c r="B1261" t="s">
        <v>5</v>
      </c>
      <c r="C1261" t="s">
        <v>2</v>
      </c>
      <c r="D1261" s="1">
        <v>43900</v>
      </c>
      <c r="E1261" s="1">
        <v>44048</v>
      </c>
      <c r="F1261" s="1">
        <v>44064</v>
      </c>
      <c r="G1261" s="1">
        <v>44063</v>
      </c>
      <c r="H1261" s="13">
        <f>Orders[[#This Row],[DeliveryDate]]-Orders[[#This Row],[OrderDate]]</f>
        <v>15</v>
      </c>
      <c r="I1261" t="s">
        <v>3</v>
      </c>
      <c r="J1261" t="str">
        <f>_xlfn.XLOOKUP(Orders[[#This Row],[_SalesRepID]],'Sales team'!A:A,'Sales team'!B:B)</f>
        <v>Anthony Berry</v>
      </c>
      <c r="K1261">
        <v>16</v>
      </c>
      <c r="L1261">
        <v>50</v>
      </c>
      <c r="M1261">
        <v>256</v>
      </c>
      <c r="N1261" t="str">
        <f>_xlfn.XLOOKUP(Orders[[#This Row],[_ProductID]],Products!A:A,Products!C:C)</f>
        <v>Furniture</v>
      </c>
      <c r="O1261">
        <v>38</v>
      </c>
      <c r="P1261">
        <v>0.05</v>
      </c>
      <c r="Q1261" s="2">
        <v>3859.2000000000003</v>
      </c>
      <c r="R1261" s="2">
        <v>2431.2960000000003</v>
      </c>
      <c r="S1261" s="2">
        <v>14664.960000000001</v>
      </c>
      <c r="T1261" s="2">
        <v>4939.7759999999998</v>
      </c>
    </row>
    <row r="1262" spans="1:20" x14ac:dyDescent="0.25">
      <c r="A1262" t="s">
        <v>6745</v>
      </c>
      <c r="B1262" t="s">
        <v>5</v>
      </c>
      <c r="C1262" t="s">
        <v>15</v>
      </c>
      <c r="D1262" s="1">
        <v>43900</v>
      </c>
      <c r="E1262" s="1">
        <v>44048</v>
      </c>
      <c r="F1262" s="1">
        <v>44068</v>
      </c>
      <c r="G1262" s="1">
        <v>44057</v>
      </c>
      <c r="H1262" s="13">
        <f>Orders[[#This Row],[DeliveryDate]]-Orders[[#This Row],[OrderDate]]</f>
        <v>9</v>
      </c>
      <c r="I1262" t="s">
        <v>3</v>
      </c>
      <c r="J1262" t="str">
        <f>_xlfn.XLOOKUP(Orders[[#This Row],[_SalesRepID]],'Sales team'!A:A,'Sales team'!B:B)</f>
        <v>Anthony Berry</v>
      </c>
      <c r="K1262">
        <v>16</v>
      </c>
      <c r="L1262">
        <v>34</v>
      </c>
      <c r="M1262">
        <v>48</v>
      </c>
      <c r="N1262" t="str">
        <f>_xlfn.XLOOKUP(Orders[[#This Row],[_ProductID]],Products!A:A,Products!C:C)</f>
        <v>Furniture</v>
      </c>
      <c r="O1262">
        <v>19</v>
      </c>
      <c r="P1262">
        <v>0.15</v>
      </c>
      <c r="Q1262" s="2">
        <v>3973.1</v>
      </c>
      <c r="R1262" s="2">
        <v>2661.9770000000003</v>
      </c>
      <c r="S1262" s="2">
        <v>20262.809999999998</v>
      </c>
      <c r="T1262" s="2">
        <v>4290.9479999999967</v>
      </c>
    </row>
    <row r="1263" spans="1:20" x14ac:dyDescent="0.25">
      <c r="A1263" t="s">
        <v>6730</v>
      </c>
      <c r="B1263" t="s">
        <v>1</v>
      </c>
      <c r="C1263" t="s">
        <v>15</v>
      </c>
      <c r="D1263" s="1">
        <v>44000</v>
      </c>
      <c r="E1263" s="1">
        <v>44047</v>
      </c>
      <c r="F1263" s="1">
        <v>44067</v>
      </c>
      <c r="G1263" s="1">
        <v>44060</v>
      </c>
      <c r="H1263" s="13">
        <f>Orders[[#This Row],[DeliveryDate]]-Orders[[#This Row],[OrderDate]]</f>
        <v>13</v>
      </c>
      <c r="I1263" t="s">
        <v>3</v>
      </c>
      <c r="J1263" t="str">
        <f>_xlfn.XLOOKUP(Orders[[#This Row],[_SalesRepID]],'Sales team'!A:A,'Sales team'!B:B)</f>
        <v>Stephen Payne</v>
      </c>
      <c r="K1263">
        <v>5</v>
      </c>
      <c r="L1263">
        <v>20</v>
      </c>
      <c r="M1263">
        <v>3</v>
      </c>
      <c r="N1263" t="str">
        <f>_xlfn.XLOOKUP(Orders[[#This Row],[_ProductID]],Products!A:A,Products!C:C)</f>
        <v>Home décor</v>
      </c>
      <c r="O1263">
        <v>40</v>
      </c>
      <c r="P1263">
        <v>7.4999999999999997E-2</v>
      </c>
      <c r="Q1263" s="2">
        <v>1145.7</v>
      </c>
      <c r="R1263" s="2">
        <v>515.56500000000005</v>
      </c>
      <c r="S1263" s="2">
        <v>3179.3175000000006</v>
      </c>
      <c r="T1263" s="2">
        <v>1632.6225000000004</v>
      </c>
    </row>
    <row r="1264" spans="1:20" x14ac:dyDescent="0.25">
      <c r="A1264" t="s">
        <v>6731</v>
      </c>
      <c r="B1264" t="s">
        <v>8</v>
      </c>
      <c r="C1264" t="s">
        <v>13</v>
      </c>
      <c r="D1264" s="1">
        <v>43900</v>
      </c>
      <c r="E1264" s="1">
        <v>44047</v>
      </c>
      <c r="F1264" s="1">
        <v>44053</v>
      </c>
      <c r="G1264" s="1">
        <v>44067</v>
      </c>
      <c r="H1264" s="13">
        <f>Orders[[#This Row],[DeliveryDate]]-Orders[[#This Row],[OrderDate]]</f>
        <v>20</v>
      </c>
      <c r="I1264" t="s">
        <v>3</v>
      </c>
      <c r="J1264" t="str">
        <f>_xlfn.XLOOKUP(Orders[[#This Row],[_SalesRepID]],'Sales team'!A:A,'Sales team'!B:B)</f>
        <v>Patrick Graham</v>
      </c>
      <c r="K1264">
        <v>25</v>
      </c>
      <c r="L1264">
        <v>3</v>
      </c>
      <c r="M1264">
        <v>276</v>
      </c>
      <c r="N1264" t="str">
        <f>_xlfn.XLOOKUP(Orders[[#This Row],[_ProductID]],Products!A:A,Products!C:C)</f>
        <v>Furniture</v>
      </c>
      <c r="O1264">
        <v>20</v>
      </c>
      <c r="P1264">
        <v>0.1</v>
      </c>
      <c r="Q1264" s="2">
        <v>2720.2000000000003</v>
      </c>
      <c r="R1264" s="2">
        <v>2176.1600000000003</v>
      </c>
      <c r="S1264" s="2">
        <v>9792.7200000000012</v>
      </c>
      <c r="T1264" s="2">
        <v>1088.08</v>
      </c>
    </row>
    <row r="1265" spans="1:20" x14ac:dyDescent="0.25">
      <c r="A1265" t="s">
        <v>6732</v>
      </c>
      <c r="B1265" t="s">
        <v>8</v>
      </c>
      <c r="C1265" t="s">
        <v>6</v>
      </c>
      <c r="D1265" s="1">
        <v>44000</v>
      </c>
      <c r="E1265" s="1">
        <v>44047</v>
      </c>
      <c r="F1265" s="1">
        <v>44071</v>
      </c>
      <c r="G1265" s="1">
        <v>44053</v>
      </c>
      <c r="H1265" s="13">
        <f>Orders[[#This Row],[DeliveryDate]]-Orders[[#This Row],[OrderDate]]</f>
        <v>6</v>
      </c>
      <c r="I1265" t="s">
        <v>3</v>
      </c>
      <c r="J1265" t="str">
        <f>_xlfn.XLOOKUP(Orders[[#This Row],[_SalesRepID]],'Sales team'!A:A,'Sales team'!B:B)</f>
        <v>Roy Rice</v>
      </c>
      <c r="K1265">
        <v>24</v>
      </c>
      <c r="L1265">
        <v>38</v>
      </c>
      <c r="M1265">
        <v>142</v>
      </c>
      <c r="N1265" t="str">
        <f>_xlfn.XLOOKUP(Orders[[#This Row],[_ProductID]],Products!A:A,Products!C:C)</f>
        <v>Outdoor</v>
      </c>
      <c r="O1265">
        <v>18</v>
      </c>
      <c r="P1265">
        <v>0.2</v>
      </c>
      <c r="Q1265" s="2">
        <v>4020</v>
      </c>
      <c r="R1265" s="2">
        <v>2613</v>
      </c>
      <c r="S1265" s="2">
        <v>6432</v>
      </c>
      <c r="T1265" s="2">
        <v>1206</v>
      </c>
    </row>
    <row r="1266" spans="1:20" x14ac:dyDescent="0.25">
      <c r="A1266" t="s">
        <v>6733</v>
      </c>
      <c r="B1266" t="s">
        <v>5</v>
      </c>
      <c r="C1266" t="s">
        <v>15</v>
      </c>
      <c r="D1266" s="1">
        <v>44000</v>
      </c>
      <c r="E1266" s="1">
        <v>44047</v>
      </c>
      <c r="F1266" s="1">
        <v>44064</v>
      </c>
      <c r="G1266" s="1">
        <v>44074</v>
      </c>
      <c r="H1266" s="13">
        <f>Orders[[#This Row],[DeliveryDate]]-Orders[[#This Row],[OrderDate]]</f>
        <v>27</v>
      </c>
      <c r="I1266" t="s">
        <v>3</v>
      </c>
      <c r="J1266" t="str">
        <f>_xlfn.XLOOKUP(Orders[[#This Row],[_SalesRepID]],'Sales team'!A:A,'Sales team'!B:B)</f>
        <v>Anthony Berry</v>
      </c>
      <c r="K1266">
        <v>16</v>
      </c>
      <c r="L1266">
        <v>13</v>
      </c>
      <c r="M1266">
        <v>23</v>
      </c>
      <c r="N1266" t="str">
        <f>_xlfn.XLOOKUP(Orders[[#This Row],[_ProductID]],Products!A:A,Products!C:C)</f>
        <v>Furniture</v>
      </c>
      <c r="O1266">
        <v>42</v>
      </c>
      <c r="P1266">
        <v>0.1</v>
      </c>
      <c r="Q1266" s="2">
        <v>1085.4000000000001</v>
      </c>
      <c r="R1266" s="2">
        <v>911.73599999999999</v>
      </c>
      <c r="S1266" s="2">
        <v>1953.7200000000003</v>
      </c>
      <c r="T1266" s="2">
        <v>130.24800000000027</v>
      </c>
    </row>
    <row r="1267" spans="1:20" x14ac:dyDescent="0.25">
      <c r="A1267" t="s">
        <v>6734</v>
      </c>
      <c r="B1267" t="s">
        <v>8</v>
      </c>
      <c r="C1267" t="s">
        <v>13</v>
      </c>
      <c r="D1267" s="1">
        <v>43900</v>
      </c>
      <c r="E1267" s="1">
        <v>44047</v>
      </c>
      <c r="F1267" s="1">
        <v>44054</v>
      </c>
      <c r="G1267" s="1">
        <v>44049</v>
      </c>
      <c r="H1267" s="13">
        <f>Orders[[#This Row],[DeliveryDate]]-Orders[[#This Row],[OrderDate]]</f>
        <v>2</v>
      </c>
      <c r="I1267" t="s">
        <v>3</v>
      </c>
      <c r="J1267" t="str">
        <f>_xlfn.XLOOKUP(Orders[[#This Row],[_SalesRepID]],'Sales team'!A:A,'Sales team'!B:B)</f>
        <v>Patrick Graham</v>
      </c>
      <c r="K1267">
        <v>25</v>
      </c>
      <c r="L1267">
        <v>46</v>
      </c>
      <c r="M1267">
        <v>271</v>
      </c>
      <c r="N1267" t="str">
        <f>_xlfn.XLOOKUP(Orders[[#This Row],[_ProductID]],Products!A:A,Products!C:C)</f>
        <v>Electronics</v>
      </c>
      <c r="O1267">
        <v>47</v>
      </c>
      <c r="P1267">
        <v>7.4999999999999997E-2</v>
      </c>
      <c r="Q1267" s="2">
        <v>2358.4</v>
      </c>
      <c r="R1267" s="2">
        <v>1108.4480000000001</v>
      </c>
      <c r="S1267" s="2">
        <v>6544.5600000000013</v>
      </c>
      <c r="T1267" s="2">
        <v>3219.2160000000013</v>
      </c>
    </row>
    <row r="1268" spans="1:20" x14ac:dyDescent="0.25">
      <c r="A1268" t="s">
        <v>6735</v>
      </c>
      <c r="B1268" t="s">
        <v>8</v>
      </c>
      <c r="C1268" t="s">
        <v>6</v>
      </c>
      <c r="D1268" s="1">
        <v>43900</v>
      </c>
      <c r="E1268" s="1">
        <v>44047</v>
      </c>
      <c r="F1268" s="1">
        <v>44072</v>
      </c>
      <c r="G1268" s="1">
        <v>44050</v>
      </c>
      <c r="H1268" s="13">
        <f>Orders[[#This Row],[DeliveryDate]]-Orders[[#This Row],[OrderDate]]</f>
        <v>3</v>
      </c>
      <c r="I1268" t="s">
        <v>3</v>
      </c>
      <c r="J1268" t="str">
        <f>_xlfn.XLOOKUP(Orders[[#This Row],[_SalesRepID]],'Sales team'!A:A,'Sales team'!B:B)</f>
        <v>Roy Rice</v>
      </c>
      <c r="K1268">
        <v>24</v>
      </c>
      <c r="L1268">
        <v>35</v>
      </c>
      <c r="M1268">
        <v>103</v>
      </c>
      <c r="N1268" t="str">
        <f>_xlfn.XLOOKUP(Orders[[#This Row],[_ProductID]],Products!A:A,Products!C:C)</f>
        <v>Home décor</v>
      </c>
      <c r="O1268">
        <v>32</v>
      </c>
      <c r="P1268">
        <v>0.05</v>
      </c>
      <c r="Q1268" s="2">
        <v>2398.6</v>
      </c>
      <c r="R1268" s="2">
        <v>1199.3</v>
      </c>
      <c r="S1268" s="2">
        <v>2278.6699999999996</v>
      </c>
      <c r="T1268" s="2">
        <v>1079.3699999999997</v>
      </c>
    </row>
    <row r="1269" spans="1:20" x14ac:dyDescent="0.25">
      <c r="A1269" t="s">
        <v>6736</v>
      </c>
      <c r="B1269" t="s">
        <v>10</v>
      </c>
      <c r="C1269" t="s">
        <v>13</v>
      </c>
      <c r="D1269" s="1">
        <v>43900</v>
      </c>
      <c r="E1269" s="1">
        <v>44047</v>
      </c>
      <c r="F1269" s="1">
        <v>44055</v>
      </c>
      <c r="G1269" s="1">
        <v>44063</v>
      </c>
      <c r="H1269" s="13">
        <f>Orders[[#This Row],[DeliveryDate]]-Orders[[#This Row],[OrderDate]]</f>
        <v>16</v>
      </c>
      <c r="I1269" t="s">
        <v>3</v>
      </c>
      <c r="J1269" t="str">
        <f>_xlfn.XLOOKUP(Orders[[#This Row],[_SalesRepID]],'Sales team'!A:A,'Sales team'!B:B)</f>
        <v>Donald Reynolds</v>
      </c>
      <c r="K1269">
        <v>26</v>
      </c>
      <c r="L1269">
        <v>26</v>
      </c>
      <c r="M1269">
        <v>328</v>
      </c>
      <c r="N1269" t="str">
        <f>_xlfn.XLOOKUP(Orders[[#This Row],[_ProductID]],Products!A:A,Products!C:C)</f>
        <v>Furniture</v>
      </c>
      <c r="O1269">
        <v>38</v>
      </c>
      <c r="P1269">
        <v>0.15</v>
      </c>
      <c r="Q1269" s="2">
        <v>3986.5</v>
      </c>
      <c r="R1269" s="2">
        <v>2152.71</v>
      </c>
      <c r="S1269" s="2">
        <v>23719.674999999999</v>
      </c>
      <c r="T1269" s="2">
        <v>8650.7049999999981</v>
      </c>
    </row>
    <row r="1270" spans="1:20" x14ac:dyDescent="0.25">
      <c r="A1270" t="s">
        <v>6737</v>
      </c>
      <c r="B1270" t="s">
        <v>8</v>
      </c>
      <c r="C1270" t="s">
        <v>6</v>
      </c>
      <c r="D1270" s="1">
        <v>43900</v>
      </c>
      <c r="E1270" s="1">
        <v>44047</v>
      </c>
      <c r="F1270" s="1">
        <v>44049</v>
      </c>
      <c r="G1270" s="1">
        <v>44064</v>
      </c>
      <c r="H1270" s="13">
        <f>Orders[[#This Row],[DeliveryDate]]-Orders[[#This Row],[OrderDate]]</f>
        <v>17</v>
      </c>
      <c r="I1270" t="s">
        <v>3</v>
      </c>
      <c r="J1270" t="str">
        <f>_xlfn.XLOOKUP(Orders[[#This Row],[_SalesRepID]],'Sales team'!A:A,'Sales team'!B:B)</f>
        <v>Anthony Torres</v>
      </c>
      <c r="K1270">
        <v>20</v>
      </c>
      <c r="L1270">
        <v>18</v>
      </c>
      <c r="M1270">
        <v>187</v>
      </c>
      <c r="N1270" t="str">
        <f>_xlfn.XLOOKUP(Orders[[#This Row],[_ProductID]],Products!A:A,Products!C:C)</f>
        <v>Furniture</v>
      </c>
      <c r="O1270">
        <v>15</v>
      </c>
      <c r="P1270">
        <v>7.4999999999999997E-2</v>
      </c>
      <c r="Q1270" s="2">
        <v>2860.9</v>
      </c>
      <c r="R1270" s="2">
        <v>1773.758</v>
      </c>
      <c r="S1270" s="2">
        <v>10585.330000000002</v>
      </c>
      <c r="T1270" s="2">
        <v>3490.2980000000016</v>
      </c>
    </row>
    <row r="1271" spans="1:20" x14ac:dyDescent="0.25">
      <c r="A1271" t="s">
        <v>6738</v>
      </c>
      <c r="B1271" t="s">
        <v>1</v>
      </c>
      <c r="C1271" t="s">
        <v>13</v>
      </c>
      <c r="D1271" s="1">
        <v>44000</v>
      </c>
      <c r="E1271" s="1">
        <v>44047</v>
      </c>
      <c r="F1271" s="1">
        <v>44070</v>
      </c>
      <c r="G1271" s="1">
        <v>44057</v>
      </c>
      <c r="H1271" s="13">
        <f>Orders[[#This Row],[DeliveryDate]]-Orders[[#This Row],[OrderDate]]</f>
        <v>10</v>
      </c>
      <c r="I1271" t="s">
        <v>3</v>
      </c>
      <c r="J1271" t="str">
        <f>_xlfn.XLOOKUP(Orders[[#This Row],[_SalesRepID]],'Sales team'!A:A,'Sales team'!B:B)</f>
        <v>George Lewis</v>
      </c>
      <c r="K1271">
        <v>8</v>
      </c>
      <c r="L1271">
        <v>42</v>
      </c>
      <c r="M1271">
        <v>272</v>
      </c>
      <c r="N1271" t="str">
        <f>_xlfn.XLOOKUP(Orders[[#This Row],[_ProductID]],Products!A:A,Products!C:C)</f>
        <v>Furniture</v>
      </c>
      <c r="O1271">
        <v>38</v>
      </c>
      <c r="P1271">
        <v>7.4999999999999997E-2</v>
      </c>
      <c r="Q1271" s="2">
        <v>3819</v>
      </c>
      <c r="R1271" s="2">
        <v>2253.21</v>
      </c>
      <c r="S1271" s="2">
        <v>3532.5750000000003</v>
      </c>
      <c r="T1271" s="2">
        <v>1279.3650000000002</v>
      </c>
    </row>
    <row r="1272" spans="1:20" x14ac:dyDescent="0.25">
      <c r="A1272" t="s">
        <v>6739</v>
      </c>
      <c r="B1272" t="s">
        <v>1</v>
      </c>
      <c r="C1272" t="s">
        <v>6</v>
      </c>
      <c r="D1272" s="1">
        <v>44000</v>
      </c>
      <c r="E1272" s="1">
        <v>44047</v>
      </c>
      <c r="F1272" s="1">
        <v>44071</v>
      </c>
      <c r="G1272" s="1">
        <v>44062</v>
      </c>
      <c r="H1272" s="13">
        <f>Orders[[#This Row],[DeliveryDate]]-Orders[[#This Row],[OrderDate]]</f>
        <v>15</v>
      </c>
      <c r="I1272" t="s">
        <v>3</v>
      </c>
      <c r="J1272" t="str">
        <f>_xlfn.XLOOKUP(Orders[[#This Row],[_SalesRepID]],'Sales team'!A:A,'Sales team'!B:B)</f>
        <v>Shawn Cook</v>
      </c>
      <c r="K1272">
        <v>7</v>
      </c>
      <c r="L1272">
        <v>29</v>
      </c>
      <c r="M1272">
        <v>188</v>
      </c>
      <c r="N1272" t="str">
        <f>_xlfn.XLOOKUP(Orders[[#This Row],[_ProductID]],Products!A:A,Products!C:C)</f>
        <v>Kitchen &amp; Dining</v>
      </c>
      <c r="O1272">
        <v>8</v>
      </c>
      <c r="P1272">
        <v>0.1</v>
      </c>
      <c r="Q1272" s="2">
        <v>1835.8</v>
      </c>
      <c r="R1272" s="2">
        <v>972.97400000000005</v>
      </c>
      <c r="S1272" s="2">
        <v>11565.54</v>
      </c>
      <c r="T1272" s="2">
        <v>4754.7220000000007</v>
      </c>
    </row>
    <row r="1273" spans="1:20" x14ac:dyDescent="0.25">
      <c r="A1273" t="s">
        <v>6740</v>
      </c>
      <c r="B1273" t="s">
        <v>1</v>
      </c>
      <c r="C1273" t="s">
        <v>13</v>
      </c>
      <c r="D1273" s="1">
        <v>43900</v>
      </c>
      <c r="E1273" s="1">
        <v>44047</v>
      </c>
      <c r="F1273" s="1">
        <v>44062</v>
      </c>
      <c r="G1273" s="1">
        <v>44054</v>
      </c>
      <c r="H1273" s="13">
        <f>Orders[[#This Row],[DeliveryDate]]-Orders[[#This Row],[OrderDate]]</f>
        <v>7</v>
      </c>
      <c r="I1273" t="s">
        <v>3</v>
      </c>
      <c r="J1273" t="str">
        <f>_xlfn.XLOOKUP(Orders[[#This Row],[_SalesRepID]],'Sales team'!A:A,'Sales team'!B:B)</f>
        <v>Adam Hernandez</v>
      </c>
      <c r="K1273">
        <v>1</v>
      </c>
      <c r="L1273">
        <v>10</v>
      </c>
      <c r="M1273">
        <v>271</v>
      </c>
      <c r="N1273" t="str">
        <f>_xlfn.XLOOKUP(Orders[[#This Row],[_ProductID]],Products!A:A,Products!C:C)</f>
        <v>Home décor</v>
      </c>
      <c r="O1273">
        <v>35</v>
      </c>
      <c r="P1273">
        <v>0.4</v>
      </c>
      <c r="Q1273" s="2">
        <v>1045.2</v>
      </c>
      <c r="R1273" s="2">
        <v>804.80400000000009</v>
      </c>
      <c r="S1273" s="2">
        <v>2508.48</v>
      </c>
      <c r="T1273" s="2">
        <v>-710.73600000000033</v>
      </c>
    </row>
    <row r="1274" spans="1:20" x14ac:dyDescent="0.25">
      <c r="A1274" t="s">
        <v>6721</v>
      </c>
      <c r="B1274" t="s">
        <v>1</v>
      </c>
      <c r="C1274" t="s">
        <v>6</v>
      </c>
      <c r="D1274" s="1">
        <v>44000</v>
      </c>
      <c r="E1274" s="1">
        <v>44046</v>
      </c>
      <c r="F1274" s="1">
        <v>44055</v>
      </c>
      <c r="G1274" s="1">
        <v>44070</v>
      </c>
      <c r="H1274" s="13">
        <f>Orders[[#This Row],[DeliveryDate]]-Orders[[#This Row],[OrderDate]]</f>
        <v>24</v>
      </c>
      <c r="I1274" t="s">
        <v>3</v>
      </c>
      <c r="J1274" t="str">
        <f>_xlfn.XLOOKUP(Orders[[#This Row],[_SalesRepID]],'Sales team'!A:A,'Sales team'!B:B)</f>
        <v>Jonathan Hawkins</v>
      </c>
      <c r="K1274">
        <v>10</v>
      </c>
      <c r="L1274">
        <v>12</v>
      </c>
      <c r="M1274">
        <v>176</v>
      </c>
      <c r="N1274" t="str">
        <f>_xlfn.XLOOKUP(Orders[[#This Row],[_ProductID]],Products!A:A,Products!C:C)</f>
        <v>Electronics</v>
      </c>
      <c r="O1274">
        <v>47</v>
      </c>
      <c r="P1274">
        <v>0.1</v>
      </c>
      <c r="Q1274" s="2">
        <v>3879.3</v>
      </c>
      <c r="R1274" s="2">
        <v>1784.4780000000001</v>
      </c>
      <c r="S1274" s="2">
        <v>6982.7400000000007</v>
      </c>
      <c r="T1274" s="2">
        <v>3413.7840000000006</v>
      </c>
    </row>
    <row r="1275" spans="1:20" x14ac:dyDescent="0.25">
      <c r="A1275" t="s">
        <v>6722</v>
      </c>
      <c r="B1275" t="s">
        <v>5</v>
      </c>
      <c r="C1275" t="s">
        <v>46</v>
      </c>
      <c r="D1275" s="1">
        <v>44000</v>
      </c>
      <c r="E1275" s="1">
        <v>44046</v>
      </c>
      <c r="F1275" s="1">
        <v>44066</v>
      </c>
      <c r="G1275" s="1">
        <v>44055</v>
      </c>
      <c r="H1275" s="13">
        <f>Orders[[#This Row],[DeliveryDate]]-Orders[[#This Row],[OrderDate]]</f>
        <v>9</v>
      </c>
      <c r="I1275" t="s">
        <v>3</v>
      </c>
      <c r="J1275" t="str">
        <f>_xlfn.XLOOKUP(Orders[[#This Row],[_SalesRepID]],'Sales team'!A:A,'Sales team'!B:B)</f>
        <v>Frank Brown</v>
      </c>
      <c r="K1275">
        <v>17</v>
      </c>
      <c r="L1275">
        <v>14</v>
      </c>
      <c r="M1275">
        <v>70</v>
      </c>
      <c r="N1275" t="str">
        <f>_xlfn.XLOOKUP(Orders[[#This Row],[_ProductID]],Products!A:A,Products!C:C)</f>
        <v>Electronics</v>
      </c>
      <c r="O1275">
        <v>28</v>
      </c>
      <c r="P1275">
        <v>0.05</v>
      </c>
      <c r="Q1275" s="2">
        <v>6023.3</v>
      </c>
      <c r="R1275" s="2">
        <v>3132.116</v>
      </c>
      <c r="S1275" s="2">
        <v>17166.404999999999</v>
      </c>
      <c r="T1275" s="2">
        <v>7770.0569999999989</v>
      </c>
    </row>
    <row r="1276" spans="1:20" x14ac:dyDescent="0.25">
      <c r="A1276" t="s">
        <v>6723</v>
      </c>
      <c r="B1276" t="s">
        <v>5</v>
      </c>
      <c r="C1276" t="s">
        <v>15</v>
      </c>
      <c r="D1276" s="1">
        <v>43900</v>
      </c>
      <c r="E1276" s="1">
        <v>44046</v>
      </c>
      <c r="F1276" s="1">
        <v>44071</v>
      </c>
      <c r="G1276" s="1">
        <v>44055</v>
      </c>
      <c r="H1276" s="13">
        <f>Orders[[#This Row],[DeliveryDate]]-Orders[[#This Row],[OrderDate]]</f>
        <v>9</v>
      </c>
      <c r="I1276" t="s">
        <v>3</v>
      </c>
      <c r="J1276" t="str">
        <f>_xlfn.XLOOKUP(Orders[[#This Row],[_SalesRepID]],'Sales team'!A:A,'Sales team'!B:B)</f>
        <v>Anthony Torres</v>
      </c>
      <c r="K1276">
        <v>20</v>
      </c>
      <c r="L1276">
        <v>2</v>
      </c>
      <c r="M1276">
        <v>27</v>
      </c>
      <c r="N1276" t="str">
        <f>_xlfn.XLOOKUP(Orders[[#This Row],[_ProductID]],Products!A:A,Products!C:C)</f>
        <v>Furniture</v>
      </c>
      <c r="O1276">
        <v>15</v>
      </c>
      <c r="P1276">
        <v>0.1</v>
      </c>
      <c r="Q1276" s="2">
        <v>5326.5</v>
      </c>
      <c r="R1276" s="2">
        <v>2929.5750000000003</v>
      </c>
      <c r="S1276" s="2">
        <v>23969.25</v>
      </c>
      <c r="T1276" s="2">
        <v>9321.3749999999982</v>
      </c>
    </row>
    <row r="1277" spans="1:20" x14ac:dyDescent="0.25">
      <c r="A1277" t="s">
        <v>6724</v>
      </c>
      <c r="B1277" t="s">
        <v>5</v>
      </c>
      <c r="C1277" t="s">
        <v>6</v>
      </c>
      <c r="D1277" s="1">
        <v>44000</v>
      </c>
      <c r="E1277" s="1">
        <v>44046</v>
      </c>
      <c r="F1277" s="1">
        <v>44072</v>
      </c>
      <c r="G1277" s="1">
        <v>44054</v>
      </c>
      <c r="H1277" s="13">
        <f>Orders[[#This Row],[DeliveryDate]]-Orders[[#This Row],[OrderDate]]</f>
        <v>8</v>
      </c>
      <c r="I1277" t="s">
        <v>3</v>
      </c>
      <c r="J1277" t="str">
        <f>_xlfn.XLOOKUP(Orders[[#This Row],[_SalesRepID]],'Sales team'!A:A,'Sales team'!B:B)</f>
        <v>Roger Alexander</v>
      </c>
      <c r="K1277">
        <v>15</v>
      </c>
      <c r="L1277">
        <v>26</v>
      </c>
      <c r="M1277">
        <v>115</v>
      </c>
      <c r="N1277" t="str">
        <f>_xlfn.XLOOKUP(Orders[[#This Row],[_ProductID]],Products!A:A,Products!C:C)</f>
        <v>Furniture</v>
      </c>
      <c r="O1277">
        <v>38</v>
      </c>
      <c r="P1277">
        <v>0.1</v>
      </c>
      <c r="Q1277" s="2">
        <v>187.6</v>
      </c>
      <c r="R1277" s="2">
        <v>155.708</v>
      </c>
      <c r="S1277" s="2">
        <v>675.36</v>
      </c>
      <c r="T1277" s="2">
        <v>52.52800000000002</v>
      </c>
    </row>
    <row r="1278" spans="1:20" x14ac:dyDescent="0.25">
      <c r="A1278" t="s">
        <v>6725</v>
      </c>
      <c r="B1278" t="s">
        <v>8</v>
      </c>
      <c r="C1278" t="s">
        <v>15</v>
      </c>
      <c r="D1278" s="1">
        <v>43900</v>
      </c>
      <c r="E1278" s="1">
        <v>44046</v>
      </c>
      <c r="F1278" s="1">
        <v>44065</v>
      </c>
      <c r="G1278" s="1">
        <v>44056</v>
      </c>
      <c r="H1278" s="13">
        <f>Orders[[#This Row],[DeliveryDate]]-Orders[[#This Row],[OrderDate]]</f>
        <v>10</v>
      </c>
      <c r="I1278" t="s">
        <v>3</v>
      </c>
      <c r="J1278" t="str">
        <f>_xlfn.XLOOKUP(Orders[[#This Row],[_SalesRepID]],'Sales team'!A:A,'Sales team'!B:B)</f>
        <v>Douglas Tucker</v>
      </c>
      <c r="K1278">
        <v>23</v>
      </c>
      <c r="L1278">
        <v>29</v>
      </c>
      <c r="M1278">
        <v>42</v>
      </c>
      <c r="N1278" t="str">
        <f>_xlfn.XLOOKUP(Orders[[#This Row],[_ProductID]],Products!A:A,Products!C:C)</f>
        <v>Home décor</v>
      </c>
      <c r="O1278">
        <v>35</v>
      </c>
      <c r="P1278">
        <v>0.05</v>
      </c>
      <c r="Q1278" s="2">
        <v>3557.7000000000003</v>
      </c>
      <c r="R1278" s="2">
        <v>1600.9650000000001</v>
      </c>
      <c r="S1278" s="2">
        <v>20278.89</v>
      </c>
      <c r="T1278" s="2">
        <v>10673.099999999999</v>
      </c>
    </row>
    <row r="1279" spans="1:20" x14ac:dyDescent="0.25">
      <c r="A1279" t="s">
        <v>6726</v>
      </c>
      <c r="B1279" t="s">
        <v>8</v>
      </c>
      <c r="C1279" t="s">
        <v>2</v>
      </c>
      <c r="D1279" s="1">
        <v>44000</v>
      </c>
      <c r="E1279" s="1">
        <v>44046</v>
      </c>
      <c r="F1279" s="1">
        <v>44066</v>
      </c>
      <c r="G1279" s="1">
        <v>44069</v>
      </c>
      <c r="H1279" s="13">
        <f>Orders[[#This Row],[DeliveryDate]]-Orders[[#This Row],[OrderDate]]</f>
        <v>23</v>
      </c>
      <c r="I1279" t="s">
        <v>3</v>
      </c>
      <c r="J1279" t="str">
        <f>_xlfn.XLOOKUP(Orders[[#This Row],[_SalesRepID]],'Sales team'!A:A,'Sales team'!B:B)</f>
        <v>Douglas Tucker</v>
      </c>
      <c r="K1279">
        <v>23</v>
      </c>
      <c r="L1279">
        <v>42</v>
      </c>
      <c r="M1279">
        <v>213</v>
      </c>
      <c r="N1279" t="str">
        <f>_xlfn.XLOOKUP(Orders[[#This Row],[_ProductID]],Products!A:A,Products!C:C)</f>
        <v>Outdoor</v>
      </c>
      <c r="O1279">
        <v>18</v>
      </c>
      <c r="P1279">
        <v>0.05</v>
      </c>
      <c r="Q1279" s="2">
        <v>261.3</v>
      </c>
      <c r="R1279" s="2">
        <v>125.42400000000001</v>
      </c>
      <c r="S1279" s="2">
        <v>1737.645</v>
      </c>
      <c r="T1279" s="2">
        <v>859.67699999999991</v>
      </c>
    </row>
    <row r="1280" spans="1:20" x14ac:dyDescent="0.25">
      <c r="A1280" t="s">
        <v>6727</v>
      </c>
      <c r="B1280" t="s">
        <v>5</v>
      </c>
      <c r="C1280" t="s">
        <v>6</v>
      </c>
      <c r="D1280" s="1">
        <v>43900</v>
      </c>
      <c r="E1280" s="1">
        <v>44046</v>
      </c>
      <c r="F1280" s="1">
        <v>44068</v>
      </c>
      <c r="G1280" s="1">
        <v>44049</v>
      </c>
      <c r="H1280" s="13">
        <f>Orders[[#This Row],[DeliveryDate]]-Orders[[#This Row],[OrderDate]]</f>
        <v>3</v>
      </c>
      <c r="I1280" t="s">
        <v>3</v>
      </c>
      <c r="J1280" t="str">
        <f>_xlfn.XLOOKUP(Orders[[#This Row],[_SalesRepID]],'Sales team'!A:A,'Sales team'!B:B)</f>
        <v>Anthony Berry</v>
      </c>
      <c r="K1280">
        <v>16</v>
      </c>
      <c r="L1280">
        <v>46</v>
      </c>
      <c r="M1280">
        <v>99</v>
      </c>
      <c r="N1280" t="str">
        <f>_xlfn.XLOOKUP(Orders[[#This Row],[_ProductID]],Products!A:A,Products!C:C)</f>
        <v>Home décor</v>
      </c>
      <c r="O1280">
        <v>3</v>
      </c>
      <c r="P1280">
        <v>0.05</v>
      </c>
      <c r="Q1280" s="2">
        <v>5460.5</v>
      </c>
      <c r="R1280" s="2">
        <v>2839.46</v>
      </c>
      <c r="S1280" s="2">
        <v>15562.424999999999</v>
      </c>
      <c r="T1280" s="2">
        <v>7044.0449999999983</v>
      </c>
    </row>
    <row r="1281" spans="1:20" x14ac:dyDescent="0.25">
      <c r="A1281" t="s">
        <v>6728</v>
      </c>
      <c r="B1281" t="s">
        <v>5</v>
      </c>
      <c r="C1281" t="s">
        <v>13</v>
      </c>
      <c r="D1281" s="1">
        <v>44000</v>
      </c>
      <c r="E1281" s="1">
        <v>44046</v>
      </c>
      <c r="F1281" s="1">
        <v>44072</v>
      </c>
      <c r="G1281" s="1">
        <v>44068</v>
      </c>
      <c r="H1281" s="13">
        <f>Orders[[#This Row],[DeliveryDate]]-Orders[[#This Row],[OrderDate]]</f>
        <v>22</v>
      </c>
      <c r="I1281" t="s">
        <v>3</v>
      </c>
      <c r="J1281" t="str">
        <f>_xlfn.XLOOKUP(Orders[[#This Row],[_SalesRepID]],'Sales team'!A:A,'Sales team'!B:B)</f>
        <v>Anthony Torres</v>
      </c>
      <c r="K1281">
        <v>20</v>
      </c>
      <c r="L1281">
        <v>23</v>
      </c>
      <c r="M1281">
        <v>320</v>
      </c>
      <c r="N1281" t="str">
        <f>_xlfn.XLOOKUP(Orders[[#This Row],[_ProductID]],Products!A:A,Products!C:C)</f>
        <v>Home décor</v>
      </c>
      <c r="O1281">
        <v>21</v>
      </c>
      <c r="P1281">
        <v>0.1</v>
      </c>
      <c r="Q1281" s="2">
        <v>261.3</v>
      </c>
      <c r="R1281" s="2">
        <v>154.167</v>
      </c>
      <c r="S1281" s="2">
        <v>940.68000000000006</v>
      </c>
      <c r="T1281" s="2">
        <v>324.01200000000006</v>
      </c>
    </row>
    <row r="1282" spans="1:20" x14ac:dyDescent="0.25">
      <c r="A1282" t="s">
        <v>6729</v>
      </c>
      <c r="B1282" t="s">
        <v>1</v>
      </c>
      <c r="C1282" t="s">
        <v>6</v>
      </c>
      <c r="D1282" s="1">
        <v>43900</v>
      </c>
      <c r="E1282" s="1">
        <v>44046</v>
      </c>
      <c r="F1282" s="1">
        <v>44057</v>
      </c>
      <c r="G1282" s="1">
        <v>44067</v>
      </c>
      <c r="H1282" s="13">
        <f>Orders[[#This Row],[DeliveryDate]]-Orders[[#This Row],[OrderDate]]</f>
        <v>21</v>
      </c>
      <c r="I1282" t="s">
        <v>3</v>
      </c>
      <c r="J1282" t="str">
        <f>_xlfn.XLOOKUP(Orders[[#This Row],[_SalesRepID]],'Sales team'!A:A,'Sales team'!B:B)</f>
        <v>Adam Hernandez</v>
      </c>
      <c r="K1282">
        <v>1</v>
      </c>
      <c r="L1282">
        <v>5</v>
      </c>
      <c r="M1282">
        <v>91</v>
      </c>
      <c r="N1282" t="str">
        <f>_xlfn.XLOOKUP(Orders[[#This Row],[_ProductID]],Products!A:A,Products!C:C)</f>
        <v>Furniture</v>
      </c>
      <c r="O1282">
        <v>20</v>
      </c>
      <c r="P1282">
        <v>0.2</v>
      </c>
      <c r="Q1282" s="2">
        <v>1762.1000000000001</v>
      </c>
      <c r="R1282" s="2">
        <v>792.94500000000005</v>
      </c>
      <c r="S1282" s="2">
        <v>8458.08</v>
      </c>
      <c r="T1282" s="2">
        <v>3700.41</v>
      </c>
    </row>
    <row r="1283" spans="1:20" x14ac:dyDescent="0.25">
      <c r="A1283" t="s">
        <v>6714</v>
      </c>
      <c r="B1283" t="s">
        <v>1</v>
      </c>
      <c r="C1283" t="s">
        <v>2</v>
      </c>
      <c r="D1283" s="1">
        <v>44000</v>
      </c>
      <c r="E1283" s="1">
        <v>44045</v>
      </c>
      <c r="F1283" s="1">
        <v>44060</v>
      </c>
      <c r="G1283" s="1">
        <v>44069</v>
      </c>
      <c r="H1283" s="13">
        <f>Orders[[#This Row],[DeliveryDate]]-Orders[[#This Row],[OrderDate]]</f>
        <v>24</v>
      </c>
      <c r="I1283" t="s">
        <v>3</v>
      </c>
      <c r="J1283" t="str">
        <f>_xlfn.XLOOKUP(Orders[[#This Row],[_SalesRepID]],'Sales team'!A:A,'Sales team'!B:B)</f>
        <v>Stephen Payne</v>
      </c>
      <c r="K1283">
        <v>5</v>
      </c>
      <c r="L1283">
        <v>41</v>
      </c>
      <c r="M1283">
        <v>221</v>
      </c>
      <c r="N1283" t="str">
        <f>_xlfn.XLOOKUP(Orders[[#This Row],[_ProductID]],Products!A:A,Products!C:C)</f>
        <v>Furniture</v>
      </c>
      <c r="O1283">
        <v>20</v>
      </c>
      <c r="P1283">
        <v>0.05</v>
      </c>
      <c r="Q1283" s="2">
        <v>1715.2</v>
      </c>
      <c r="R1283" s="2">
        <v>1234.944</v>
      </c>
      <c r="S1283" s="2">
        <v>4888.32</v>
      </c>
      <c r="T1283" s="2">
        <v>1183.4879999999998</v>
      </c>
    </row>
    <row r="1284" spans="1:20" x14ac:dyDescent="0.25">
      <c r="A1284" t="s">
        <v>6715</v>
      </c>
      <c r="B1284" t="s">
        <v>5</v>
      </c>
      <c r="C1284" t="s">
        <v>15</v>
      </c>
      <c r="D1284" s="1">
        <v>43900</v>
      </c>
      <c r="E1284" s="1">
        <v>44045</v>
      </c>
      <c r="F1284" s="1">
        <v>44064</v>
      </c>
      <c r="G1284" s="1">
        <v>44049</v>
      </c>
      <c r="H1284" s="13">
        <f>Orders[[#This Row],[DeliveryDate]]-Orders[[#This Row],[OrderDate]]</f>
        <v>4</v>
      </c>
      <c r="I1284" t="s">
        <v>3</v>
      </c>
      <c r="J1284" t="str">
        <f>_xlfn.XLOOKUP(Orders[[#This Row],[_SalesRepID]],'Sales team'!A:A,'Sales team'!B:B)</f>
        <v>Roger Alexander</v>
      </c>
      <c r="K1284">
        <v>15</v>
      </c>
      <c r="L1284">
        <v>48</v>
      </c>
      <c r="M1284">
        <v>13</v>
      </c>
      <c r="N1284" t="str">
        <f>_xlfn.XLOOKUP(Orders[[#This Row],[_ProductID]],Products!A:A,Products!C:C)</f>
        <v>Home décor</v>
      </c>
      <c r="O1284">
        <v>11</v>
      </c>
      <c r="P1284">
        <v>0.05</v>
      </c>
      <c r="Q1284" s="2">
        <v>2385.2000000000003</v>
      </c>
      <c r="R1284" s="2">
        <v>1765.0480000000002</v>
      </c>
      <c r="S1284" s="2">
        <v>6797.82</v>
      </c>
      <c r="T1284" s="2">
        <v>1502.6759999999995</v>
      </c>
    </row>
    <row r="1285" spans="1:20" x14ac:dyDescent="0.25">
      <c r="A1285" t="s">
        <v>6716</v>
      </c>
      <c r="B1285" t="s">
        <v>8</v>
      </c>
      <c r="C1285" t="s">
        <v>6</v>
      </c>
      <c r="D1285" s="1">
        <v>44000</v>
      </c>
      <c r="E1285" s="1">
        <v>44045</v>
      </c>
      <c r="F1285" s="1">
        <v>44048</v>
      </c>
      <c r="G1285" s="1">
        <v>44050</v>
      </c>
      <c r="H1285" s="13">
        <f>Orders[[#This Row],[DeliveryDate]]-Orders[[#This Row],[OrderDate]]</f>
        <v>5</v>
      </c>
      <c r="I1285" t="s">
        <v>3</v>
      </c>
      <c r="J1285" t="str">
        <f>_xlfn.XLOOKUP(Orders[[#This Row],[_SalesRepID]],'Sales team'!A:A,'Sales team'!B:B)</f>
        <v>Patrick Graham</v>
      </c>
      <c r="K1285">
        <v>25</v>
      </c>
      <c r="L1285">
        <v>25</v>
      </c>
      <c r="M1285">
        <v>122</v>
      </c>
      <c r="N1285" t="str">
        <f>_xlfn.XLOOKUP(Orders[[#This Row],[_ProductID]],Products!A:A,Products!C:C)</f>
        <v>Home décor</v>
      </c>
      <c r="O1285">
        <v>17</v>
      </c>
      <c r="P1285">
        <v>0.05</v>
      </c>
      <c r="Q1285" s="2">
        <v>6452.1</v>
      </c>
      <c r="R1285" s="2">
        <v>2903.4450000000002</v>
      </c>
      <c r="S1285" s="2">
        <v>49035.96</v>
      </c>
      <c r="T1285" s="2">
        <v>25808.399999999998</v>
      </c>
    </row>
    <row r="1286" spans="1:20" x14ac:dyDescent="0.25">
      <c r="A1286" t="s">
        <v>6717</v>
      </c>
      <c r="B1286" t="s">
        <v>5</v>
      </c>
      <c r="C1286" t="s">
        <v>13</v>
      </c>
      <c r="D1286" s="1">
        <v>43900</v>
      </c>
      <c r="E1286" s="1">
        <v>44045</v>
      </c>
      <c r="F1286" s="1">
        <v>44069</v>
      </c>
      <c r="G1286" s="1">
        <v>44056</v>
      </c>
      <c r="H1286" s="13">
        <f>Orders[[#This Row],[DeliveryDate]]-Orders[[#This Row],[OrderDate]]</f>
        <v>11</v>
      </c>
      <c r="I1286" t="s">
        <v>3</v>
      </c>
      <c r="J1286" t="str">
        <f>_xlfn.XLOOKUP(Orders[[#This Row],[_SalesRepID]],'Sales team'!A:A,'Sales team'!B:B)</f>
        <v>Paul Holmes</v>
      </c>
      <c r="K1286">
        <v>14</v>
      </c>
      <c r="L1286">
        <v>37</v>
      </c>
      <c r="M1286">
        <v>312</v>
      </c>
      <c r="N1286" t="str">
        <f>_xlfn.XLOOKUP(Orders[[#This Row],[_ProductID]],Products!A:A,Products!C:C)</f>
        <v>Home décor</v>
      </c>
      <c r="O1286">
        <v>31</v>
      </c>
      <c r="P1286">
        <v>7.4999999999999997E-2</v>
      </c>
      <c r="Q1286" s="2">
        <v>1721.9</v>
      </c>
      <c r="R1286" s="2">
        <v>1343.0820000000001</v>
      </c>
      <c r="S1286" s="2">
        <v>1592.7575000000002</v>
      </c>
      <c r="T1286" s="2">
        <v>249.67550000000006</v>
      </c>
    </row>
    <row r="1287" spans="1:20" x14ac:dyDescent="0.25">
      <c r="A1287" t="s">
        <v>6718</v>
      </c>
      <c r="B1287" t="s">
        <v>8</v>
      </c>
      <c r="C1287" t="s">
        <v>6</v>
      </c>
      <c r="D1287" s="1">
        <v>43900</v>
      </c>
      <c r="E1287" s="1">
        <v>44045</v>
      </c>
      <c r="F1287" s="1">
        <v>44055</v>
      </c>
      <c r="G1287" s="1">
        <v>44068</v>
      </c>
      <c r="H1287" s="13">
        <f>Orders[[#This Row],[DeliveryDate]]-Orders[[#This Row],[OrderDate]]</f>
        <v>23</v>
      </c>
      <c r="I1287" t="s">
        <v>3</v>
      </c>
      <c r="J1287" t="str">
        <f>_xlfn.XLOOKUP(Orders[[#This Row],[_SalesRepID]],'Sales team'!A:A,'Sales team'!B:B)</f>
        <v>Patrick Graham</v>
      </c>
      <c r="K1287">
        <v>25</v>
      </c>
      <c r="L1287">
        <v>20</v>
      </c>
      <c r="M1287">
        <v>184</v>
      </c>
      <c r="N1287" t="str">
        <f>_xlfn.XLOOKUP(Orders[[#This Row],[_ProductID]],Products!A:A,Products!C:C)</f>
        <v>Home décor</v>
      </c>
      <c r="O1287">
        <v>23</v>
      </c>
      <c r="P1287">
        <v>0.05</v>
      </c>
      <c r="Q1287" s="2">
        <v>3819</v>
      </c>
      <c r="R1287" s="2">
        <v>2978.82</v>
      </c>
      <c r="S1287" s="2">
        <v>14512.199999999999</v>
      </c>
      <c r="T1287" s="2">
        <v>2596.9199999999983</v>
      </c>
    </row>
    <row r="1288" spans="1:20" x14ac:dyDescent="0.25">
      <c r="A1288" t="s">
        <v>6719</v>
      </c>
      <c r="B1288" t="s">
        <v>5</v>
      </c>
      <c r="C1288" t="s">
        <v>2</v>
      </c>
      <c r="D1288" s="1">
        <v>43900</v>
      </c>
      <c r="E1288" s="1">
        <v>44045</v>
      </c>
      <c r="F1288" s="1">
        <v>44073</v>
      </c>
      <c r="G1288" s="1">
        <v>44067</v>
      </c>
      <c r="H1288" s="13">
        <f>Orders[[#This Row],[DeliveryDate]]-Orders[[#This Row],[OrderDate]]</f>
        <v>22</v>
      </c>
      <c r="I1288" t="s">
        <v>3</v>
      </c>
      <c r="J1288" t="str">
        <f>_xlfn.XLOOKUP(Orders[[#This Row],[_SalesRepID]],'Sales team'!A:A,'Sales team'!B:B)</f>
        <v>Paul Holmes</v>
      </c>
      <c r="K1288">
        <v>14</v>
      </c>
      <c r="L1288">
        <v>17</v>
      </c>
      <c r="M1288">
        <v>220</v>
      </c>
      <c r="N1288" t="str">
        <f>_xlfn.XLOOKUP(Orders[[#This Row],[_ProductID]],Products!A:A,Products!C:C)</f>
        <v>Furniture</v>
      </c>
      <c r="O1288">
        <v>38</v>
      </c>
      <c r="P1288">
        <v>7.4999999999999997E-2</v>
      </c>
      <c r="Q1288" s="2">
        <v>201</v>
      </c>
      <c r="R1288" s="2">
        <v>116.58</v>
      </c>
      <c r="S1288" s="2">
        <v>557.77499999999998</v>
      </c>
      <c r="T1288" s="2">
        <v>208.03499999999997</v>
      </c>
    </row>
    <row r="1289" spans="1:20" x14ac:dyDescent="0.25">
      <c r="A1289" t="s">
        <v>6720</v>
      </c>
      <c r="B1289" t="s">
        <v>1</v>
      </c>
      <c r="C1289" t="s">
        <v>15</v>
      </c>
      <c r="D1289" s="1">
        <v>44000</v>
      </c>
      <c r="E1289" s="1">
        <v>44045</v>
      </c>
      <c r="F1289" s="1">
        <v>44061</v>
      </c>
      <c r="G1289" s="1">
        <v>44053</v>
      </c>
      <c r="H1289" s="13">
        <f>Orders[[#This Row],[DeliveryDate]]-Orders[[#This Row],[OrderDate]]</f>
        <v>8</v>
      </c>
      <c r="I1289" t="s">
        <v>3</v>
      </c>
      <c r="J1289" t="str">
        <f>_xlfn.XLOOKUP(Orders[[#This Row],[_SalesRepID]],'Sales team'!A:A,'Sales team'!B:B)</f>
        <v>Adam Hernandez</v>
      </c>
      <c r="K1289">
        <v>1</v>
      </c>
      <c r="L1289">
        <v>11</v>
      </c>
      <c r="M1289">
        <v>32</v>
      </c>
      <c r="N1289" t="str">
        <f>_xlfn.XLOOKUP(Orders[[#This Row],[_ProductID]],Products!A:A,Products!C:C)</f>
        <v>Home décor</v>
      </c>
      <c r="O1289">
        <v>23</v>
      </c>
      <c r="P1289">
        <v>0.2</v>
      </c>
      <c r="Q1289" s="2">
        <v>5473.9000000000005</v>
      </c>
      <c r="R1289" s="2">
        <v>2463.2550000000001</v>
      </c>
      <c r="S1289" s="2">
        <v>35032.960000000006</v>
      </c>
      <c r="T1289" s="2">
        <v>15326.920000000006</v>
      </c>
    </row>
    <row r="1290" spans="1:20" x14ac:dyDescent="0.25">
      <c r="A1290" t="s">
        <v>6710</v>
      </c>
      <c r="B1290" t="s">
        <v>1</v>
      </c>
      <c r="C1290" t="s">
        <v>13</v>
      </c>
      <c r="D1290" s="1">
        <v>43900</v>
      </c>
      <c r="E1290" s="1">
        <v>44044</v>
      </c>
      <c r="F1290" s="1">
        <v>44052</v>
      </c>
      <c r="G1290" s="1">
        <v>44060</v>
      </c>
      <c r="H1290" s="13">
        <f>Orders[[#This Row],[DeliveryDate]]-Orders[[#This Row],[OrderDate]]</f>
        <v>16</v>
      </c>
      <c r="I1290" t="s">
        <v>3</v>
      </c>
      <c r="J1290" t="str">
        <f>_xlfn.XLOOKUP(Orders[[#This Row],[_SalesRepID]],'Sales team'!A:A,'Sales team'!B:B)</f>
        <v>Jerry Green</v>
      </c>
      <c r="K1290">
        <v>3</v>
      </c>
      <c r="L1290">
        <v>36</v>
      </c>
      <c r="M1290">
        <v>268</v>
      </c>
      <c r="N1290" t="str">
        <f>_xlfn.XLOOKUP(Orders[[#This Row],[_ProductID]],Products!A:A,Products!C:C)</f>
        <v>Home décor</v>
      </c>
      <c r="O1290">
        <v>27</v>
      </c>
      <c r="P1290">
        <v>7.4999999999999997E-2</v>
      </c>
      <c r="Q1290" s="2">
        <v>2519.2000000000003</v>
      </c>
      <c r="R1290" s="2">
        <v>1058.0640000000001</v>
      </c>
      <c r="S1290" s="2">
        <v>13981.560000000001</v>
      </c>
      <c r="T1290" s="2">
        <v>7633.1760000000013</v>
      </c>
    </row>
    <row r="1291" spans="1:20" x14ac:dyDescent="0.25">
      <c r="A1291" t="s">
        <v>6711</v>
      </c>
      <c r="B1291" t="s">
        <v>1</v>
      </c>
      <c r="C1291" t="s">
        <v>15</v>
      </c>
      <c r="D1291" s="1">
        <v>43900</v>
      </c>
      <c r="E1291" s="1">
        <v>44044</v>
      </c>
      <c r="F1291" s="1">
        <v>44053</v>
      </c>
      <c r="G1291" s="1">
        <v>44054</v>
      </c>
      <c r="H1291" s="13">
        <f>Orders[[#This Row],[DeliveryDate]]-Orders[[#This Row],[OrderDate]]</f>
        <v>10</v>
      </c>
      <c r="I1291" t="s">
        <v>3</v>
      </c>
      <c r="J1291" t="str">
        <f>_xlfn.XLOOKUP(Orders[[#This Row],[_SalesRepID]],'Sales team'!A:A,'Sales team'!B:B)</f>
        <v>Jerry Green</v>
      </c>
      <c r="K1291">
        <v>3</v>
      </c>
      <c r="L1291">
        <v>14</v>
      </c>
      <c r="M1291">
        <v>35</v>
      </c>
      <c r="N1291" t="str">
        <f>_xlfn.XLOOKUP(Orders[[#This Row],[_ProductID]],Products!A:A,Products!C:C)</f>
        <v>Home décor</v>
      </c>
      <c r="O1291">
        <v>31</v>
      </c>
      <c r="P1291">
        <v>0.15</v>
      </c>
      <c r="Q1291" s="2">
        <v>1072</v>
      </c>
      <c r="R1291" s="2">
        <v>621.76</v>
      </c>
      <c r="S1291" s="2">
        <v>3644.7999999999997</v>
      </c>
      <c r="T1291" s="2">
        <v>1157.7599999999998</v>
      </c>
    </row>
    <row r="1292" spans="1:20" x14ac:dyDescent="0.25">
      <c r="A1292" t="s">
        <v>6712</v>
      </c>
      <c r="B1292" t="s">
        <v>8</v>
      </c>
      <c r="C1292" t="s">
        <v>2</v>
      </c>
      <c r="D1292" s="1">
        <v>43900</v>
      </c>
      <c r="E1292" s="1">
        <v>44044</v>
      </c>
      <c r="F1292" s="1">
        <v>44072</v>
      </c>
      <c r="G1292" s="1">
        <v>44069</v>
      </c>
      <c r="H1292" s="13">
        <f>Orders[[#This Row],[DeliveryDate]]-Orders[[#This Row],[OrderDate]]</f>
        <v>25</v>
      </c>
      <c r="I1292" t="s">
        <v>3</v>
      </c>
      <c r="J1292" t="str">
        <f>_xlfn.XLOOKUP(Orders[[#This Row],[_SalesRepID]],'Sales team'!A:A,'Sales team'!B:B)</f>
        <v>Joe Price</v>
      </c>
      <c r="K1292">
        <v>22</v>
      </c>
      <c r="L1292">
        <v>19</v>
      </c>
      <c r="M1292">
        <v>210</v>
      </c>
      <c r="N1292" t="str">
        <f>_xlfn.XLOOKUP(Orders[[#This Row],[_ProductID]],Products!A:A,Products!C:C)</f>
        <v>Kitchen &amp; Dining</v>
      </c>
      <c r="O1292">
        <v>8</v>
      </c>
      <c r="P1292">
        <v>0.3</v>
      </c>
      <c r="Q1292" s="2">
        <v>1226.1000000000001</v>
      </c>
      <c r="R1292" s="2">
        <v>895.05300000000011</v>
      </c>
      <c r="S1292" s="2">
        <v>3433.0800000000004</v>
      </c>
      <c r="T1292" s="2">
        <v>-147.13200000000006</v>
      </c>
    </row>
    <row r="1293" spans="1:20" x14ac:dyDescent="0.25">
      <c r="A1293" t="s">
        <v>6713</v>
      </c>
      <c r="B1293" t="s">
        <v>5</v>
      </c>
      <c r="C1293" t="s">
        <v>2</v>
      </c>
      <c r="D1293" s="1">
        <v>44000</v>
      </c>
      <c r="E1293" s="1">
        <v>44044</v>
      </c>
      <c r="F1293" s="1">
        <v>44071</v>
      </c>
      <c r="G1293" s="1">
        <v>44049</v>
      </c>
      <c r="H1293" s="13">
        <f>Orders[[#This Row],[DeliveryDate]]-Orders[[#This Row],[OrderDate]]</f>
        <v>5</v>
      </c>
      <c r="I1293" t="s">
        <v>3</v>
      </c>
      <c r="J1293" t="str">
        <f>_xlfn.XLOOKUP(Orders[[#This Row],[_SalesRepID]],'Sales team'!A:A,'Sales team'!B:B)</f>
        <v>Anthony Torres</v>
      </c>
      <c r="K1293">
        <v>20</v>
      </c>
      <c r="L1293">
        <v>24</v>
      </c>
      <c r="M1293">
        <v>219</v>
      </c>
      <c r="N1293" t="str">
        <f>_xlfn.XLOOKUP(Orders[[#This Row],[_ProductID]],Products!A:A,Products!C:C)</f>
        <v>Home décor</v>
      </c>
      <c r="O1293">
        <v>35</v>
      </c>
      <c r="P1293">
        <v>0.2</v>
      </c>
      <c r="Q1293" s="2">
        <v>1943</v>
      </c>
      <c r="R1293" s="2">
        <v>835.49</v>
      </c>
      <c r="S1293" s="2">
        <v>4663.2</v>
      </c>
      <c r="T1293" s="2">
        <v>2156.7299999999996</v>
      </c>
    </row>
    <row r="1294" spans="1:20" x14ac:dyDescent="0.25">
      <c r="A1294" t="s">
        <v>6705</v>
      </c>
      <c r="B1294" t="s">
        <v>5</v>
      </c>
      <c r="C1294" t="s">
        <v>13</v>
      </c>
      <c r="D1294" s="1">
        <v>43900</v>
      </c>
      <c r="E1294" s="1">
        <v>44043</v>
      </c>
      <c r="F1294" s="1">
        <v>44071</v>
      </c>
      <c r="G1294" s="1">
        <v>44062</v>
      </c>
      <c r="H1294" s="13">
        <f>Orders[[#This Row],[DeliveryDate]]-Orders[[#This Row],[OrderDate]]</f>
        <v>19</v>
      </c>
      <c r="I1294" t="s">
        <v>3</v>
      </c>
      <c r="J1294" t="str">
        <f>_xlfn.XLOOKUP(Orders[[#This Row],[_SalesRepID]],'Sales team'!A:A,'Sales team'!B:B)</f>
        <v>Nicholas Cunningham</v>
      </c>
      <c r="K1294">
        <v>19</v>
      </c>
      <c r="L1294">
        <v>23</v>
      </c>
      <c r="M1294">
        <v>281</v>
      </c>
      <c r="N1294" t="str">
        <f>_xlfn.XLOOKUP(Orders[[#This Row],[_ProductID]],Products!A:A,Products!C:C)</f>
        <v>Home décor</v>
      </c>
      <c r="O1294">
        <v>14</v>
      </c>
      <c r="P1294">
        <v>0.1</v>
      </c>
      <c r="Q1294" s="2">
        <v>1098.8</v>
      </c>
      <c r="R1294" s="2">
        <v>933.9799999999999</v>
      </c>
      <c r="S1294" s="2">
        <v>4944.6000000000004</v>
      </c>
      <c r="T1294" s="2">
        <v>274.70000000000073</v>
      </c>
    </row>
    <row r="1295" spans="1:20" x14ac:dyDescent="0.25">
      <c r="A1295" t="s">
        <v>6706</v>
      </c>
      <c r="B1295" t="s">
        <v>5</v>
      </c>
      <c r="C1295" t="s">
        <v>6</v>
      </c>
      <c r="D1295" s="1">
        <v>43900</v>
      </c>
      <c r="E1295" s="1">
        <v>44043</v>
      </c>
      <c r="F1295" s="1">
        <v>44063</v>
      </c>
      <c r="G1295" s="1">
        <v>44061</v>
      </c>
      <c r="H1295" s="13">
        <f>Orders[[#This Row],[DeliveryDate]]-Orders[[#This Row],[OrderDate]]</f>
        <v>18</v>
      </c>
      <c r="I1295" t="s">
        <v>3</v>
      </c>
      <c r="J1295" t="str">
        <f>_xlfn.XLOOKUP(Orders[[#This Row],[_SalesRepID]],'Sales team'!A:A,'Sales team'!B:B)</f>
        <v>Nicholas Cunningham</v>
      </c>
      <c r="K1295">
        <v>19</v>
      </c>
      <c r="L1295">
        <v>35</v>
      </c>
      <c r="M1295">
        <v>95</v>
      </c>
      <c r="N1295" t="str">
        <f>_xlfn.XLOOKUP(Orders[[#This Row],[_ProductID]],Products!A:A,Products!C:C)</f>
        <v>Home décor</v>
      </c>
      <c r="O1295">
        <v>39</v>
      </c>
      <c r="P1295">
        <v>0.15</v>
      </c>
      <c r="Q1295" s="2">
        <v>5735.2</v>
      </c>
      <c r="R1295" s="2">
        <v>4416.1040000000003</v>
      </c>
      <c r="S1295" s="2">
        <v>29249.519999999997</v>
      </c>
      <c r="T1295" s="2">
        <v>2752.8959999999934</v>
      </c>
    </row>
    <row r="1296" spans="1:20" x14ac:dyDescent="0.25">
      <c r="A1296" t="s">
        <v>6707</v>
      </c>
      <c r="B1296" t="s">
        <v>5</v>
      </c>
      <c r="C1296" t="s">
        <v>15</v>
      </c>
      <c r="D1296" s="1">
        <v>43900</v>
      </c>
      <c r="E1296" s="1">
        <v>44043</v>
      </c>
      <c r="F1296" s="1">
        <v>44056</v>
      </c>
      <c r="G1296" s="1">
        <v>44060</v>
      </c>
      <c r="H1296" s="13">
        <f>Orders[[#This Row],[DeliveryDate]]-Orders[[#This Row],[OrderDate]]</f>
        <v>17</v>
      </c>
      <c r="I1296" t="s">
        <v>3</v>
      </c>
      <c r="J1296" t="str">
        <f>_xlfn.XLOOKUP(Orders[[#This Row],[_SalesRepID]],'Sales team'!A:A,'Sales team'!B:B)</f>
        <v>Roger Alexander</v>
      </c>
      <c r="K1296">
        <v>15</v>
      </c>
      <c r="L1296">
        <v>18</v>
      </c>
      <c r="M1296">
        <v>35</v>
      </c>
      <c r="N1296" t="str">
        <f>_xlfn.XLOOKUP(Orders[[#This Row],[_ProductID]],Products!A:A,Products!C:C)</f>
        <v>Kitchen &amp; Dining</v>
      </c>
      <c r="O1296">
        <v>7</v>
      </c>
      <c r="P1296">
        <v>0.15</v>
      </c>
      <c r="Q1296" s="2">
        <v>6525.8</v>
      </c>
      <c r="R1296" s="2">
        <v>3589.1900000000005</v>
      </c>
      <c r="S1296" s="2">
        <v>44375.44</v>
      </c>
      <c r="T1296" s="2">
        <v>15661.919999999998</v>
      </c>
    </row>
    <row r="1297" spans="1:20" x14ac:dyDescent="0.25">
      <c r="A1297" t="s">
        <v>6708</v>
      </c>
      <c r="B1297" t="s">
        <v>1</v>
      </c>
      <c r="C1297" t="s">
        <v>2</v>
      </c>
      <c r="D1297" s="1">
        <v>44000</v>
      </c>
      <c r="E1297" s="1">
        <v>44043</v>
      </c>
      <c r="F1297" s="1">
        <v>44049</v>
      </c>
      <c r="G1297" s="1">
        <v>44054</v>
      </c>
      <c r="H1297" s="13">
        <f>Orders[[#This Row],[DeliveryDate]]-Orders[[#This Row],[OrderDate]]</f>
        <v>11</v>
      </c>
      <c r="I1297" t="s">
        <v>3</v>
      </c>
      <c r="J1297" t="str">
        <f>_xlfn.XLOOKUP(Orders[[#This Row],[_SalesRepID]],'Sales team'!A:A,'Sales team'!B:B)</f>
        <v>Stephen Payne</v>
      </c>
      <c r="K1297">
        <v>5</v>
      </c>
      <c r="L1297">
        <v>36</v>
      </c>
      <c r="M1297">
        <v>210</v>
      </c>
      <c r="N1297" t="str">
        <f>_xlfn.XLOOKUP(Orders[[#This Row],[_ProductID]],Products!A:A,Products!C:C)</f>
        <v>Home décor</v>
      </c>
      <c r="O1297">
        <v>29</v>
      </c>
      <c r="P1297">
        <v>0.05</v>
      </c>
      <c r="Q1297" s="2">
        <v>1018.4</v>
      </c>
      <c r="R1297" s="2">
        <v>855.4559999999999</v>
      </c>
      <c r="S1297" s="2">
        <v>4837.3999999999996</v>
      </c>
      <c r="T1297" s="2">
        <v>560.11999999999989</v>
      </c>
    </row>
    <row r="1298" spans="1:20" x14ac:dyDescent="0.25">
      <c r="A1298" t="s">
        <v>6709</v>
      </c>
      <c r="B1298" t="s">
        <v>5</v>
      </c>
      <c r="C1298" t="s">
        <v>6</v>
      </c>
      <c r="D1298" s="1">
        <v>43900</v>
      </c>
      <c r="E1298" s="1">
        <v>44043</v>
      </c>
      <c r="F1298" s="1">
        <v>44070</v>
      </c>
      <c r="G1298" s="1">
        <v>44060</v>
      </c>
      <c r="H1298" s="13">
        <f>Orders[[#This Row],[DeliveryDate]]-Orders[[#This Row],[OrderDate]]</f>
        <v>17</v>
      </c>
      <c r="I1298" t="s">
        <v>3</v>
      </c>
      <c r="J1298" t="str">
        <f>_xlfn.XLOOKUP(Orders[[#This Row],[_SalesRepID]],'Sales team'!A:A,'Sales team'!B:B)</f>
        <v>Carl Nguyen</v>
      </c>
      <c r="K1298">
        <v>12</v>
      </c>
      <c r="L1298">
        <v>14</v>
      </c>
      <c r="M1298">
        <v>135</v>
      </c>
      <c r="N1298" t="str">
        <f>_xlfn.XLOOKUP(Orders[[#This Row],[_ProductID]],Products!A:A,Products!C:C)</f>
        <v>Kitchen &amp; Dining</v>
      </c>
      <c r="O1298">
        <v>16</v>
      </c>
      <c r="P1298">
        <v>7.4999999999999997E-2</v>
      </c>
      <c r="Q1298" s="2">
        <v>3497.4</v>
      </c>
      <c r="R1298" s="2">
        <v>2937.8159999999998</v>
      </c>
      <c r="S1298" s="2">
        <v>3235.0950000000003</v>
      </c>
      <c r="T1298" s="2">
        <v>297.27900000000045</v>
      </c>
    </row>
    <row r="1299" spans="1:20" x14ac:dyDescent="0.25">
      <c r="A1299" t="s">
        <v>6693</v>
      </c>
      <c r="B1299" t="s">
        <v>5</v>
      </c>
      <c r="C1299" t="s">
        <v>46</v>
      </c>
      <c r="D1299" s="1">
        <v>43900</v>
      </c>
      <c r="E1299" s="1">
        <v>44042</v>
      </c>
      <c r="F1299" s="1">
        <v>44070</v>
      </c>
      <c r="G1299" s="1">
        <v>44050</v>
      </c>
      <c r="H1299" s="13">
        <f>Orders[[#This Row],[DeliveryDate]]-Orders[[#This Row],[OrderDate]]</f>
        <v>8</v>
      </c>
      <c r="I1299" t="s">
        <v>3</v>
      </c>
      <c r="J1299" t="str">
        <f>_xlfn.XLOOKUP(Orders[[#This Row],[_SalesRepID]],'Sales team'!A:A,'Sales team'!B:B)</f>
        <v>Shawn Wallace</v>
      </c>
      <c r="K1299">
        <v>18</v>
      </c>
      <c r="L1299">
        <v>48</v>
      </c>
      <c r="M1299">
        <v>66</v>
      </c>
      <c r="N1299" t="str">
        <f>_xlfn.XLOOKUP(Orders[[#This Row],[_ProductID]],Products!A:A,Products!C:C)</f>
        <v>Home décor</v>
      </c>
      <c r="O1299">
        <v>3</v>
      </c>
      <c r="P1299">
        <v>7.4999999999999997E-2</v>
      </c>
      <c r="Q1299" s="2">
        <v>2666.6</v>
      </c>
      <c r="R1299" s="2">
        <v>1626.626</v>
      </c>
      <c r="S1299" s="2">
        <v>14799.63</v>
      </c>
      <c r="T1299" s="2">
        <v>5039.8739999999998</v>
      </c>
    </row>
    <row r="1300" spans="1:20" x14ac:dyDescent="0.25">
      <c r="A1300" t="s">
        <v>6694</v>
      </c>
      <c r="B1300" t="s">
        <v>5</v>
      </c>
      <c r="C1300" t="s">
        <v>13</v>
      </c>
      <c r="D1300" s="1">
        <v>43900</v>
      </c>
      <c r="E1300" s="1">
        <v>44042</v>
      </c>
      <c r="F1300" s="1">
        <v>44066</v>
      </c>
      <c r="G1300" s="1">
        <v>44056</v>
      </c>
      <c r="H1300" s="13">
        <f>Orders[[#This Row],[DeliveryDate]]-Orders[[#This Row],[OrderDate]]</f>
        <v>14</v>
      </c>
      <c r="I1300" t="s">
        <v>3</v>
      </c>
      <c r="J1300" t="str">
        <f>_xlfn.XLOOKUP(Orders[[#This Row],[_SalesRepID]],'Sales team'!A:A,'Sales team'!B:B)</f>
        <v>Paul Holmes</v>
      </c>
      <c r="K1300">
        <v>14</v>
      </c>
      <c r="L1300">
        <v>35</v>
      </c>
      <c r="M1300">
        <v>281</v>
      </c>
      <c r="N1300" t="str">
        <f>_xlfn.XLOOKUP(Orders[[#This Row],[_ProductID]],Products!A:A,Products!C:C)</f>
        <v>Home décor</v>
      </c>
      <c r="O1300">
        <v>29</v>
      </c>
      <c r="P1300">
        <v>0.05</v>
      </c>
      <c r="Q1300" s="2">
        <v>1172.5</v>
      </c>
      <c r="R1300" s="2">
        <v>621.42500000000007</v>
      </c>
      <c r="S1300" s="2">
        <v>5569.375</v>
      </c>
      <c r="T1300" s="2">
        <v>2462.2499999999995</v>
      </c>
    </row>
    <row r="1301" spans="1:20" x14ac:dyDescent="0.25">
      <c r="A1301" t="s">
        <v>6695</v>
      </c>
      <c r="B1301" t="s">
        <v>10</v>
      </c>
      <c r="C1301" t="s">
        <v>2</v>
      </c>
      <c r="D1301" s="1">
        <v>43900</v>
      </c>
      <c r="E1301" s="1">
        <v>44042</v>
      </c>
      <c r="F1301" s="1">
        <v>44068</v>
      </c>
      <c r="G1301" s="1">
        <v>44048</v>
      </c>
      <c r="H1301" s="13">
        <f>Orders[[#This Row],[DeliveryDate]]-Orders[[#This Row],[OrderDate]]</f>
        <v>6</v>
      </c>
      <c r="I1301" t="s">
        <v>3</v>
      </c>
      <c r="J1301" t="str">
        <f>_xlfn.XLOOKUP(Orders[[#This Row],[_SalesRepID]],'Sales team'!A:A,'Sales team'!B:B)</f>
        <v>Carlos Miller</v>
      </c>
      <c r="K1301">
        <v>28</v>
      </c>
      <c r="L1301">
        <v>7</v>
      </c>
      <c r="M1301">
        <v>210</v>
      </c>
      <c r="N1301" t="str">
        <f>_xlfn.XLOOKUP(Orders[[#This Row],[_ProductID]],Products!A:A,Products!C:C)</f>
        <v>Home décor</v>
      </c>
      <c r="O1301">
        <v>36</v>
      </c>
      <c r="P1301">
        <v>0.4</v>
      </c>
      <c r="Q1301" s="2">
        <v>1273</v>
      </c>
      <c r="R1301" s="2">
        <v>801.99</v>
      </c>
      <c r="S1301" s="2">
        <v>6110.4</v>
      </c>
      <c r="T1301" s="2">
        <v>-305.52000000000044</v>
      </c>
    </row>
    <row r="1302" spans="1:20" x14ac:dyDescent="0.25">
      <c r="A1302" t="s">
        <v>6696</v>
      </c>
      <c r="B1302" t="s">
        <v>1</v>
      </c>
      <c r="C1302" t="s">
        <v>6</v>
      </c>
      <c r="D1302" s="1">
        <v>43900</v>
      </c>
      <c r="E1302" s="1">
        <v>44042</v>
      </c>
      <c r="F1302" s="1">
        <v>44055</v>
      </c>
      <c r="G1302" s="1">
        <v>44076</v>
      </c>
      <c r="H1302" s="13">
        <f>Orders[[#This Row],[DeliveryDate]]-Orders[[#This Row],[OrderDate]]</f>
        <v>34</v>
      </c>
      <c r="I1302" t="s">
        <v>3</v>
      </c>
      <c r="J1302" t="str">
        <f>_xlfn.XLOOKUP(Orders[[#This Row],[_SalesRepID]],'Sales team'!A:A,'Sales team'!B:B)</f>
        <v>Keith Griffin</v>
      </c>
      <c r="K1302">
        <v>2</v>
      </c>
      <c r="L1302">
        <v>14</v>
      </c>
      <c r="M1302">
        <v>143</v>
      </c>
      <c r="N1302" t="str">
        <f>_xlfn.XLOOKUP(Orders[[#This Row],[_ProductID]],Products!A:A,Products!C:C)</f>
        <v>Kitchen &amp; Dining</v>
      </c>
      <c r="O1302">
        <v>8</v>
      </c>
      <c r="P1302">
        <v>0.4</v>
      </c>
      <c r="Q1302" s="2">
        <v>214.4</v>
      </c>
      <c r="R1302" s="2">
        <v>177.952</v>
      </c>
      <c r="S1302" s="2">
        <v>385.92</v>
      </c>
      <c r="T1302" s="2">
        <v>-147.93599999999998</v>
      </c>
    </row>
    <row r="1303" spans="1:20" x14ac:dyDescent="0.25">
      <c r="A1303" t="s">
        <v>6697</v>
      </c>
      <c r="B1303" t="s">
        <v>8</v>
      </c>
      <c r="C1303" t="s">
        <v>6</v>
      </c>
      <c r="D1303" s="1">
        <v>43900</v>
      </c>
      <c r="E1303" s="1">
        <v>44042</v>
      </c>
      <c r="F1303" s="1">
        <v>44052</v>
      </c>
      <c r="G1303" s="1">
        <v>44060</v>
      </c>
      <c r="H1303" s="13">
        <f>Orders[[#This Row],[DeliveryDate]]-Orders[[#This Row],[OrderDate]]</f>
        <v>18</v>
      </c>
      <c r="I1303" t="s">
        <v>3</v>
      </c>
      <c r="J1303" t="str">
        <f>_xlfn.XLOOKUP(Orders[[#This Row],[_SalesRepID]],'Sales team'!A:A,'Sales team'!B:B)</f>
        <v>Patrick Graham</v>
      </c>
      <c r="K1303">
        <v>25</v>
      </c>
      <c r="L1303">
        <v>9</v>
      </c>
      <c r="M1303">
        <v>150</v>
      </c>
      <c r="N1303" t="str">
        <f>_xlfn.XLOOKUP(Orders[[#This Row],[_ProductID]],Products!A:A,Products!C:C)</f>
        <v>Furniture</v>
      </c>
      <c r="O1303">
        <v>38</v>
      </c>
      <c r="P1303">
        <v>0.05</v>
      </c>
      <c r="Q1303" s="2">
        <v>3484</v>
      </c>
      <c r="R1303" s="2">
        <v>2717.52</v>
      </c>
      <c r="S1303" s="2">
        <v>26478.399999999998</v>
      </c>
      <c r="T1303" s="2">
        <v>4738.239999999998</v>
      </c>
    </row>
    <row r="1304" spans="1:20" x14ac:dyDescent="0.25">
      <c r="A1304" t="s">
        <v>6698</v>
      </c>
      <c r="B1304" t="s">
        <v>5</v>
      </c>
      <c r="C1304" t="s">
        <v>6</v>
      </c>
      <c r="D1304" s="1">
        <v>43900</v>
      </c>
      <c r="E1304" s="1">
        <v>44042</v>
      </c>
      <c r="F1304" s="1">
        <v>44049</v>
      </c>
      <c r="G1304" s="1">
        <v>44060</v>
      </c>
      <c r="H1304" s="13">
        <f>Orders[[#This Row],[DeliveryDate]]-Orders[[#This Row],[OrderDate]]</f>
        <v>18</v>
      </c>
      <c r="I1304" t="s">
        <v>3</v>
      </c>
      <c r="J1304" t="str">
        <f>_xlfn.XLOOKUP(Orders[[#This Row],[_SalesRepID]],'Sales team'!A:A,'Sales team'!B:B)</f>
        <v>Shawn Wallace</v>
      </c>
      <c r="K1304">
        <v>18</v>
      </c>
      <c r="L1304">
        <v>20</v>
      </c>
      <c r="M1304">
        <v>138</v>
      </c>
      <c r="N1304" t="str">
        <f>_xlfn.XLOOKUP(Orders[[#This Row],[_ProductID]],Products!A:A,Products!C:C)</f>
        <v>Home décor</v>
      </c>
      <c r="O1304">
        <v>46</v>
      </c>
      <c r="P1304">
        <v>0.05</v>
      </c>
      <c r="Q1304" s="2">
        <v>2438.8000000000002</v>
      </c>
      <c r="R1304" s="2">
        <v>1195.0120000000002</v>
      </c>
      <c r="S1304" s="2">
        <v>2316.86</v>
      </c>
      <c r="T1304" s="2">
        <v>1121.848</v>
      </c>
    </row>
    <row r="1305" spans="1:20" x14ac:dyDescent="0.25">
      <c r="A1305" t="s">
        <v>6699</v>
      </c>
      <c r="B1305" t="s">
        <v>5</v>
      </c>
      <c r="C1305" t="s">
        <v>15</v>
      </c>
      <c r="D1305" s="1">
        <v>43900</v>
      </c>
      <c r="E1305" s="1">
        <v>44042</v>
      </c>
      <c r="F1305" s="1">
        <v>44062</v>
      </c>
      <c r="G1305" s="1">
        <v>44055</v>
      </c>
      <c r="H1305" s="13">
        <f>Orders[[#This Row],[DeliveryDate]]-Orders[[#This Row],[OrderDate]]</f>
        <v>13</v>
      </c>
      <c r="I1305" t="s">
        <v>3</v>
      </c>
      <c r="J1305" t="str">
        <f>_xlfn.XLOOKUP(Orders[[#This Row],[_SalesRepID]],'Sales team'!A:A,'Sales team'!B:B)</f>
        <v>Carl Nguyen</v>
      </c>
      <c r="K1305">
        <v>12</v>
      </c>
      <c r="L1305">
        <v>12</v>
      </c>
      <c r="M1305">
        <v>35</v>
      </c>
      <c r="N1305" t="str">
        <f>_xlfn.XLOOKUP(Orders[[#This Row],[_ProductID]],Products!A:A,Products!C:C)</f>
        <v>Electronics</v>
      </c>
      <c r="O1305">
        <v>6</v>
      </c>
      <c r="P1305">
        <v>0.4</v>
      </c>
      <c r="Q1305" s="2">
        <v>5775.4000000000005</v>
      </c>
      <c r="R1305" s="2">
        <v>4678.0740000000005</v>
      </c>
      <c r="S1305" s="2">
        <v>10395.719999999999</v>
      </c>
      <c r="T1305" s="2">
        <v>-3638.5020000000022</v>
      </c>
    </row>
    <row r="1306" spans="1:20" x14ac:dyDescent="0.25">
      <c r="A1306" t="s">
        <v>6700</v>
      </c>
      <c r="B1306" t="s">
        <v>5</v>
      </c>
      <c r="C1306" t="s">
        <v>15</v>
      </c>
      <c r="D1306" s="1">
        <v>43900</v>
      </c>
      <c r="E1306" s="1">
        <v>44042</v>
      </c>
      <c r="F1306" s="1">
        <v>44060</v>
      </c>
      <c r="G1306" s="1">
        <v>44062</v>
      </c>
      <c r="H1306" s="13">
        <f>Orders[[#This Row],[DeliveryDate]]-Orders[[#This Row],[OrderDate]]</f>
        <v>20</v>
      </c>
      <c r="I1306" t="s">
        <v>3</v>
      </c>
      <c r="J1306" t="str">
        <f>_xlfn.XLOOKUP(Orders[[#This Row],[_SalesRepID]],'Sales team'!A:A,'Sales team'!B:B)</f>
        <v>Paul Holmes</v>
      </c>
      <c r="K1306">
        <v>14</v>
      </c>
      <c r="L1306">
        <v>33</v>
      </c>
      <c r="M1306">
        <v>1</v>
      </c>
      <c r="N1306" t="str">
        <f>_xlfn.XLOOKUP(Orders[[#This Row],[_ProductID]],Products!A:A,Products!C:C)</f>
        <v>Home décor</v>
      </c>
      <c r="O1306">
        <v>44</v>
      </c>
      <c r="P1306">
        <v>0.1</v>
      </c>
      <c r="Q1306" s="2">
        <v>2532.6</v>
      </c>
      <c r="R1306" s="2">
        <v>1696.8420000000001</v>
      </c>
      <c r="S1306" s="2">
        <v>2279.34</v>
      </c>
      <c r="T1306" s="2">
        <v>582.49800000000005</v>
      </c>
    </row>
    <row r="1307" spans="1:20" x14ac:dyDescent="0.25">
      <c r="A1307" t="s">
        <v>6701</v>
      </c>
      <c r="B1307" t="s">
        <v>8</v>
      </c>
      <c r="C1307" t="s">
        <v>6</v>
      </c>
      <c r="D1307" s="1">
        <v>43900</v>
      </c>
      <c r="E1307" s="1">
        <v>44042</v>
      </c>
      <c r="F1307" s="1">
        <v>44058</v>
      </c>
      <c r="G1307" s="1">
        <v>44060</v>
      </c>
      <c r="H1307" s="13">
        <f>Orders[[#This Row],[DeliveryDate]]-Orders[[#This Row],[OrderDate]]</f>
        <v>18</v>
      </c>
      <c r="I1307" t="s">
        <v>3</v>
      </c>
      <c r="J1307" t="str">
        <f>_xlfn.XLOOKUP(Orders[[#This Row],[_SalesRepID]],'Sales team'!A:A,'Sales team'!B:B)</f>
        <v>Douglas Tucker</v>
      </c>
      <c r="K1307">
        <v>23</v>
      </c>
      <c r="L1307">
        <v>13</v>
      </c>
      <c r="M1307">
        <v>99</v>
      </c>
      <c r="N1307" t="str">
        <f>_xlfn.XLOOKUP(Orders[[#This Row],[_ProductID]],Products!A:A,Products!C:C)</f>
        <v>Furniture</v>
      </c>
      <c r="O1307">
        <v>12</v>
      </c>
      <c r="P1307">
        <v>7.4999999999999997E-2</v>
      </c>
      <c r="Q1307" s="2">
        <v>5380.1</v>
      </c>
      <c r="R1307" s="2">
        <v>3604.6670000000004</v>
      </c>
      <c r="S1307" s="2">
        <v>29859.555000000004</v>
      </c>
      <c r="T1307" s="2">
        <v>8231.5530000000035</v>
      </c>
    </row>
    <row r="1308" spans="1:20" x14ac:dyDescent="0.25">
      <c r="A1308" t="s">
        <v>6702</v>
      </c>
      <c r="B1308" t="s">
        <v>5</v>
      </c>
      <c r="C1308" t="s">
        <v>25</v>
      </c>
      <c r="D1308" s="1">
        <v>43900</v>
      </c>
      <c r="E1308" s="1">
        <v>44042</v>
      </c>
      <c r="F1308" s="1">
        <v>44045</v>
      </c>
      <c r="G1308" s="1">
        <v>44048</v>
      </c>
      <c r="H1308" s="13">
        <f>Orders[[#This Row],[DeliveryDate]]-Orders[[#This Row],[OrderDate]]</f>
        <v>6</v>
      </c>
      <c r="I1308" t="s">
        <v>3</v>
      </c>
      <c r="J1308" t="str">
        <f>_xlfn.XLOOKUP(Orders[[#This Row],[_SalesRepID]],'Sales team'!A:A,'Sales team'!B:B)</f>
        <v>Todd Roberts</v>
      </c>
      <c r="K1308">
        <v>13</v>
      </c>
      <c r="L1308">
        <v>46</v>
      </c>
      <c r="M1308">
        <v>345</v>
      </c>
      <c r="N1308" t="str">
        <f>_xlfn.XLOOKUP(Orders[[#This Row],[_ProductID]],Products!A:A,Products!C:C)</f>
        <v>Home décor</v>
      </c>
      <c r="O1308">
        <v>36</v>
      </c>
      <c r="P1308">
        <v>0.4</v>
      </c>
      <c r="Q1308" s="2">
        <v>167.5</v>
      </c>
      <c r="R1308" s="2">
        <v>77.05</v>
      </c>
      <c r="S1308" s="2">
        <v>100.5</v>
      </c>
      <c r="T1308" s="2">
        <v>23.450000000000003</v>
      </c>
    </row>
    <row r="1309" spans="1:20" x14ac:dyDescent="0.25">
      <c r="A1309" t="s">
        <v>6703</v>
      </c>
      <c r="B1309" t="s">
        <v>10</v>
      </c>
      <c r="C1309" t="s">
        <v>46</v>
      </c>
      <c r="D1309" s="1">
        <v>44000</v>
      </c>
      <c r="E1309" s="1">
        <v>44042</v>
      </c>
      <c r="F1309" s="1">
        <v>44063</v>
      </c>
      <c r="G1309" s="1">
        <v>44049</v>
      </c>
      <c r="H1309" s="13">
        <f>Orders[[#This Row],[DeliveryDate]]-Orders[[#This Row],[OrderDate]]</f>
        <v>7</v>
      </c>
      <c r="I1309" t="s">
        <v>3</v>
      </c>
      <c r="J1309" t="str">
        <f>_xlfn.XLOOKUP(Orders[[#This Row],[_SalesRepID]],'Sales team'!A:A,'Sales team'!B:B)</f>
        <v>Shawn Torres</v>
      </c>
      <c r="K1309">
        <v>27</v>
      </c>
      <c r="L1309">
        <v>38</v>
      </c>
      <c r="M1309">
        <v>81</v>
      </c>
      <c r="N1309" t="str">
        <f>_xlfn.XLOOKUP(Orders[[#This Row],[_ProductID]],Products!A:A,Products!C:C)</f>
        <v>Home décor</v>
      </c>
      <c r="O1309">
        <v>32</v>
      </c>
      <c r="P1309">
        <v>7.4999999999999997E-2</v>
      </c>
      <c r="Q1309" s="2">
        <v>3953</v>
      </c>
      <c r="R1309" s="2">
        <v>3043.81</v>
      </c>
      <c r="S1309" s="2">
        <v>21939.15</v>
      </c>
      <c r="T1309" s="2">
        <v>3676.2900000000009</v>
      </c>
    </row>
    <row r="1310" spans="1:20" x14ac:dyDescent="0.25">
      <c r="A1310" t="s">
        <v>6704</v>
      </c>
      <c r="B1310" t="s">
        <v>10</v>
      </c>
      <c r="C1310" t="s">
        <v>6</v>
      </c>
      <c r="D1310" s="1">
        <v>43900</v>
      </c>
      <c r="E1310" s="1">
        <v>44042</v>
      </c>
      <c r="F1310" s="1">
        <v>44058</v>
      </c>
      <c r="G1310" s="1">
        <v>44054</v>
      </c>
      <c r="H1310" s="13">
        <f>Orders[[#This Row],[DeliveryDate]]-Orders[[#This Row],[OrderDate]]</f>
        <v>12</v>
      </c>
      <c r="I1310" t="s">
        <v>3</v>
      </c>
      <c r="J1310" t="str">
        <f>_xlfn.XLOOKUP(Orders[[#This Row],[_SalesRepID]],'Sales team'!A:A,'Sales team'!B:B)</f>
        <v>Donald Reynolds</v>
      </c>
      <c r="K1310">
        <v>26</v>
      </c>
      <c r="L1310">
        <v>12</v>
      </c>
      <c r="M1310">
        <v>163</v>
      </c>
      <c r="N1310" t="str">
        <f>_xlfn.XLOOKUP(Orders[[#This Row],[_ProductID]],Products!A:A,Products!C:C)</f>
        <v>Furniture</v>
      </c>
      <c r="O1310">
        <v>38</v>
      </c>
      <c r="P1310">
        <v>0.15</v>
      </c>
      <c r="Q1310" s="2">
        <v>1172.5</v>
      </c>
      <c r="R1310" s="2">
        <v>492.45</v>
      </c>
      <c r="S1310" s="2">
        <v>3986.5</v>
      </c>
      <c r="T1310" s="2">
        <v>2016.7</v>
      </c>
    </row>
    <row r="1311" spans="1:20" x14ac:dyDescent="0.25">
      <c r="A1311" t="s">
        <v>6684</v>
      </c>
      <c r="B1311" t="s">
        <v>1</v>
      </c>
      <c r="C1311" t="s">
        <v>6</v>
      </c>
      <c r="D1311" s="1">
        <v>43900</v>
      </c>
      <c r="E1311" s="1">
        <v>44041</v>
      </c>
      <c r="F1311" s="1">
        <v>44056</v>
      </c>
      <c r="G1311" s="1">
        <v>44047</v>
      </c>
      <c r="H1311" s="13">
        <f>Orders[[#This Row],[DeliveryDate]]-Orders[[#This Row],[OrderDate]]</f>
        <v>6</v>
      </c>
      <c r="I1311" t="s">
        <v>3</v>
      </c>
      <c r="J1311" t="str">
        <f>_xlfn.XLOOKUP(Orders[[#This Row],[_SalesRepID]],'Sales team'!A:A,'Sales team'!B:B)</f>
        <v>Jerry Green</v>
      </c>
      <c r="K1311">
        <v>3</v>
      </c>
      <c r="L1311">
        <v>37</v>
      </c>
      <c r="M1311">
        <v>158</v>
      </c>
      <c r="N1311" t="str">
        <f>_xlfn.XLOOKUP(Orders[[#This Row],[_ProductID]],Products!A:A,Products!C:C)</f>
        <v>Home décor</v>
      </c>
      <c r="O1311">
        <v>43</v>
      </c>
      <c r="P1311">
        <v>0.05</v>
      </c>
      <c r="Q1311" s="2">
        <v>5232.7</v>
      </c>
      <c r="R1311" s="2">
        <v>2459.3689999999997</v>
      </c>
      <c r="S1311" s="2">
        <v>34797.455000000002</v>
      </c>
      <c r="T1311" s="2">
        <v>17581.872000000003</v>
      </c>
    </row>
    <row r="1312" spans="1:20" x14ac:dyDescent="0.25">
      <c r="A1312" t="s">
        <v>6685</v>
      </c>
      <c r="B1312" t="s">
        <v>1</v>
      </c>
      <c r="C1312" t="s">
        <v>46</v>
      </c>
      <c r="D1312" s="1">
        <v>43900</v>
      </c>
      <c r="E1312" s="1">
        <v>44041</v>
      </c>
      <c r="F1312" s="1">
        <v>44069</v>
      </c>
      <c r="G1312" s="1">
        <v>44046</v>
      </c>
      <c r="H1312" s="13">
        <f>Orders[[#This Row],[DeliveryDate]]-Orders[[#This Row],[OrderDate]]</f>
        <v>5</v>
      </c>
      <c r="I1312" t="s">
        <v>3</v>
      </c>
      <c r="J1312" t="str">
        <f>_xlfn.XLOOKUP(Orders[[#This Row],[_SalesRepID]],'Sales team'!A:A,'Sales team'!B:B)</f>
        <v>Shawn Cook</v>
      </c>
      <c r="K1312">
        <v>7</v>
      </c>
      <c r="L1312">
        <v>14</v>
      </c>
      <c r="M1312">
        <v>86</v>
      </c>
      <c r="N1312" t="str">
        <f>_xlfn.XLOOKUP(Orders[[#This Row],[_ProductID]],Products!A:A,Products!C:C)</f>
        <v>Kitchen &amp; Dining</v>
      </c>
      <c r="O1312">
        <v>7</v>
      </c>
      <c r="P1312">
        <v>0.1</v>
      </c>
      <c r="Q1312" s="2">
        <v>1045.2</v>
      </c>
      <c r="R1312" s="2">
        <v>679.38000000000011</v>
      </c>
      <c r="S1312" s="2">
        <v>940.68000000000006</v>
      </c>
      <c r="T1312" s="2">
        <v>261.29999999999995</v>
      </c>
    </row>
    <row r="1313" spans="1:20" x14ac:dyDescent="0.25">
      <c r="A1313" t="s">
        <v>6686</v>
      </c>
      <c r="B1313" t="s">
        <v>5</v>
      </c>
      <c r="C1313" t="s">
        <v>6</v>
      </c>
      <c r="D1313" s="1">
        <v>43900</v>
      </c>
      <c r="E1313" s="1">
        <v>44041</v>
      </c>
      <c r="F1313" s="1">
        <v>44052</v>
      </c>
      <c r="G1313" s="1">
        <v>44047</v>
      </c>
      <c r="H1313" s="13">
        <f>Orders[[#This Row],[DeliveryDate]]-Orders[[#This Row],[OrderDate]]</f>
        <v>6</v>
      </c>
      <c r="I1313" t="s">
        <v>3</v>
      </c>
      <c r="J1313" t="str">
        <f>_xlfn.XLOOKUP(Orders[[#This Row],[_SalesRepID]],'Sales team'!A:A,'Sales team'!B:B)</f>
        <v>Nicholas Cunningham</v>
      </c>
      <c r="K1313">
        <v>19</v>
      </c>
      <c r="L1313">
        <v>45</v>
      </c>
      <c r="M1313">
        <v>108</v>
      </c>
      <c r="N1313" t="str">
        <f>_xlfn.XLOOKUP(Orders[[#This Row],[_ProductID]],Products!A:A,Products!C:C)</f>
        <v>Electronics</v>
      </c>
      <c r="O1313">
        <v>25</v>
      </c>
      <c r="P1313">
        <v>0.1</v>
      </c>
      <c r="Q1313" s="2">
        <v>214.4</v>
      </c>
      <c r="R1313" s="2">
        <v>96.48</v>
      </c>
      <c r="S1313" s="2">
        <v>1543.68</v>
      </c>
      <c r="T1313" s="2">
        <v>771.84</v>
      </c>
    </row>
    <row r="1314" spans="1:20" x14ac:dyDescent="0.25">
      <c r="A1314" t="s">
        <v>6687</v>
      </c>
      <c r="B1314" t="s">
        <v>1</v>
      </c>
      <c r="C1314" t="s">
        <v>6</v>
      </c>
      <c r="D1314" s="1">
        <v>43900</v>
      </c>
      <c r="E1314" s="1">
        <v>44041</v>
      </c>
      <c r="F1314" s="1">
        <v>44044</v>
      </c>
      <c r="G1314" s="1">
        <v>44054</v>
      </c>
      <c r="H1314" s="13">
        <f>Orders[[#This Row],[DeliveryDate]]-Orders[[#This Row],[OrderDate]]</f>
        <v>13</v>
      </c>
      <c r="I1314" t="s">
        <v>3</v>
      </c>
      <c r="J1314" t="str">
        <f>_xlfn.XLOOKUP(Orders[[#This Row],[_SalesRepID]],'Sales team'!A:A,'Sales team'!B:B)</f>
        <v>Chris Armstrong</v>
      </c>
      <c r="K1314">
        <v>4</v>
      </c>
      <c r="L1314">
        <v>26</v>
      </c>
      <c r="M1314">
        <v>146</v>
      </c>
      <c r="N1314" t="str">
        <f>_xlfn.XLOOKUP(Orders[[#This Row],[_ProductID]],Products!A:A,Products!C:C)</f>
        <v>Kitchen &amp; Dining</v>
      </c>
      <c r="O1314">
        <v>7</v>
      </c>
      <c r="P1314">
        <v>0.05</v>
      </c>
      <c r="Q1314" s="2">
        <v>911.2</v>
      </c>
      <c r="R1314" s="2">
        <v>446.488</v>
      </c>
      <c r="S1314" s="2">
        <v>2596.92</v>
      </c>
      <c r="T1314" s="2">
        <v>1257.4560000000001</v>
      </c>
    </row>
    <row r="1315" spans="1:20" x14ac:dyDescent="0.25">
      <c r="A1315" t="s">
        <v>6688</v>
      </c>
      <c r="B1315" t="s">
        <v>10</v>
      </c>
      <c r="C1315" t="s">
        <v>46</v>
      </c>
      <c r="D1315" s="1">
        <v>43900</v>
      </c>
      <c r="E1315" s="1">
        <v>44041</v>
      </c>
      <c r="F1315" s="1">
        <v>44056</v>
      </c>
      <c r="G1315" s="1">
        <v>44047</v>
      </c>
      <c r="H1315" s="13">
        <f>Orders[[#This Row],[DeliveryDate]]-Orders[[#This Row],[OrderDate]]</f>
        <v>6</v>
      </c>
      <c r="I1315" t="s">
        <v>3</v>
      </c>
      <c r="J1315" t="str">
        <f>_xlfn.XLOOKUP(Orders[[#This Row],[_SalesRepID]],'Sales team'!A:A,'Sales team'!B:B)</f>
        <v>Carlos Miller</v>
      </c>
      <c r="K1315">
        <v>28</v>
      </c>
      <c r="L1315">
        <v>37</v>
      </c>
      <c r="M1315">
        <v>67</v>
      </c>
      <c r="N1315" t="str">
        <f>_xlfn.XLOOKUP(Orders[[#This Row],[_ProductID]],Products!A:A,Products!C:C)</f>
        <v>Kitchen &amp; Dining</v>
      </c>
      <c r="O1315">
        <v>4</v>
      </c>
      <c r="P1315">
        <v>0.3</v>
      </c>
      <c r="Q1315" s="2">
        <v>1172.5</v>
      </c>
      <c r="R1315" s="2">
        <v>879.375</v>
      </c>
      <c r="S1315" s="2">
        <v>6566</v>
      </c>
      <c r="T1315" s="2">
        <v>-469</v>
      </c>
    </row>
    <row r="1316" spans="1:20" x14ac:dyDescent="0.25">
      <c r="A1316" t="s">
        <v>6689</v>
      </c>
      <c r="B1316" t="s">
        <v>5</v>
      </c>
      <c r="C1316" t="s">
        <v>13</v>
      </c>
      <c r="D1316" s="1">
        <v>43900</v>
      </c>
      <c r="E1316" s="1">
        <v>44041</v>
      </c>
      <c r="F1316" s="1">
        <v>44067</v>
      </c>
      <c r="G1316" s="1">
        <v>44043</v>
      </c>
      <c r="H1316" s="13">
        <f>Orders[[#This Row],[DeliveryDate]]-Orders[[#This Row],[OrderDate]]</f>
        <v>2</v>
      </c>
      <c r="I1316" t="s">
        <v>3</v>
      </c>
      <c r="J1316" t="str">
        <f>_xlfn.XLOOKUP(Orders[[#This Row],[_SalesRepID]],'Sales team'!A:A,'Sales team'!B:B)</f>
        <v>Roger Alexander</v>
      </c>
      <c r="K1316">
        <v>15</v>
      </c>
      <c r="L1316">
        <v>26</v>
      </c>
      <c r="M1316">
        <v>264</v>
      </c>
      <c r="N1316" t="str">
        <f>_xlfn.XLOOKUP(Orders[[#This Row],[_ProductID]],Products!A:A,Products!C:C)</f>
        <v>Kitchen &amp; Dining</v>
      </c>
      <c r="O1316">
        <v>16</v>
      </c>
      <c r="P1316">
        <v>0.05</v>
      </c>
      <c r="Q1316" s="2">
        <v>1681.7</v>
      </c>
      <c r="R1316" s="2">
        <v>706.31399999999996</v>
      </c>
      <c r="S1316" s="2">
        <v>4792.8450000000003</v>
      </c>
      <c r="T1316" s="2">
        <v>2673.9030000000002</v>
      </c>
    </row>
    <row r="1317" spans="1:20" x14ac:dyDescent="0.25">
      <c r="A1317" t="s">
        <v>6690</v>
      </c>
      <c r="B1317" t="s">
        <v>10</v>
      </c>
      <c r="C1317" t="s">
        <v>13</v>
      </c>
      <c r="D1317" s="1">
        <v>44000</v>
      </c>
      <c r="E1317" s="1">
        <v>44041</v>
      </c>
      <c r="F1317" s="1">
        <v>44067</v>
      </c>
      <c r="G1317" s="1">
        <v>44069</v>
      </c>
      <c r="H1317" s="13">
        <f>Orders[[#This Row],[DeliveryDate]]-Orders[[#This Row],[OrderDate]]</f>
        <v>28</v>
      </c>
      <c r="I1317" t="s">
        <v>3</v>
      </c>
      <c r="J1317" t="str">
        <f>_xlfn.XLOOKUP(Orders[[#This Row],[_SalesRepID]],'Sales team'!A:A,'Sales team'!B:B)</f>
        <v>Donald Reynolds</v>
      </c>
      <c r="K1317">
        <v>26</v>
      </c>
      <c r="L1317">
        <v>37</v>
      </c>
      <c r="M1317">
        <v>322</v>
      </c>
      <c r="N1317" t="str">
        <f>_xlfn.XLOOKUP(Orders[[#This Row],[_ProductID]],Products!A:A,Products!C:C)</f>
        <v>Kitchen &amp; Dining</v>
      </c>
      <c r="O1317">
        <v>8</v>
      </c>
      <c r="P1317">
        <v>7.4999999999999997E-2</v>
      </c>
      <c r="Q1317" s="2">
        <v>3926.2000000000003</v>
      </c>
      <c r="R1317" s="2">
        <v>1688.2660000000001</v>
      </c>
      <c r="S1317" s="2">
        <v>3631.7350000000006</v>
      </c>
      <c r="T1317" s="2">
        <v>1943.4690000000005</v>
      </c>
    </row>
    <row r="1318" spans="1:20" x14ac:dyDescent="0.25">
      <c r="A1318" t="s">
        <v>6691</v>
      </c>
      <c r="B1318" t="s">
        <v>1</v>
      </c>
      <c r="C1318" t="s">
        <v>13</v>
      </c>
      <c r="D1318" s="1">
        <v>43900</v>
      </c>
      <c r="E1318" s="1">
        <v>44041</v>
      </c>
      <c r="F1318" s="1">
        <v>44062</v>
      </c>
      <c r="G1318" s="1">
        <v>44069</v>
      </c>
      <c r="H1318" s="13">
        <f>Orders[[#This Row],[DeliveryDate]]-Orders[[#This Row],[OrderDate]]</f>
        <v>28</v>
      </c>
      <c r="I1318" t="s">
        <v>3</v>
      </c>
      <c r="J1318" t="str">
        <f>_xlfn.XLOOKUP(Orders[[#This Row],[_SalesRepID]],'Sales team'!A:A,'Sales team'!B:B)</f>
        <v>George Lewis</v>
      </c>
      <c r="K1318">
        <v>8</v>
      </c>
      <c r="L1318">
        <v>32</v>
      </c>
      <c r="M1318">
        <v>284</v>
      </c>
      <c r="N1318" t="str">
        <f>_xlfn.XLOOKUP(Orders[[#This Row],[_ProductID]],Products!A:A,Products!C:C)</f>
        <v>Kitchen &amp; Dining</v>
      </c>
      <c r="O1318">
        <v>37</v>
      </c>
      <c r="P1318">
        <v>0.1</v>
      </c>
      <c r="Q1318" s="2">
        <v>1098.8</v>
      </c>
      <c r="R1318" s="2">
        <v>582.36400000000003</v>
      </c>
      <c r="S1318" s="2">
        <v>5933.5199999999995</v>
      </c>
      <c r="T1318" s="2">
        <v>2439.3359999999993</v>
      </c>
    </row>
    <row r="1319" spans="1:20" x14ac:dyDescent="0.25">
      <c r="A1319" t="s">
        <v>6692</v>
      </c>
      <c r="B1319" t="s">
        <v>1</v>
      </c>
      <c r="C1319" t="s">
        <v>25</v>
      </c>
      <c r="D1319" s="1">
        <v>43900</v>
      </c>
      <c r="E1319" s="1">
        <v>44041</v>
      </c>
      <c r="F1319" s="1">
        <v>44045</v>
      </c>
      <c r="G1319" s="1">
        <v>44070</v>
      </c>
      <c r="H1319" s="13">
        <f>Orders[[#This Row],[DeliveryDate]]-Orders[[#This Row],[OrderDate]]</f>
        <v>29</v>
      </c>
      <c r="I1319" t="s">
        <v>3</v>
      </c>
      <c r="J1319" t="str">
        <f>_xlfn.XLOOKUP(Orders[[#This Row],[_SalesRepID]],'Sales team'!A:A,'Sales team'!B:B)</f>
        <v>Joshua Ryan</v>
      </c>
      <c r="K1319">
        <v>9</v>
      </c>
      <c r="L1319">
        <v>35</v>
      </c>
      <c r="M1319">
        <v>336</v>
      </c>
      <c r="N1319" t="str">
        <f>_xlfn.XLOOKUP(Orders[[#This Row],[_ProductID]],Products!A:A,Products!C:C)</f>
        <v>Furniture</v>
      </c>
      <c r="O1319">
        <v>42</v>
      </c>
      <c r="P1319">
        <v>0.05</v>
      </c>
      <c r="Q1319" s="2">
        <v>5815.6</v>
      </c>
      <c r="R1319" s="2">
        <v>4826.9480000000003</v>
      </c>
      <c r="S1319" s="2">
        <v>33148.920000000006</v>
      </c>
      <c r="T1319" s="2">
        <v>4187.2320000000036</v>
      </c>
    </row>
    <row r="1320" spans="1:20" x14ac:dyDescent="0.25">
      <c r="A1320" t="s">
        <v>6679</v>
      </c>
      <c r="B1320" t="s">
        <v>8</v>
      </c>
      <c r="C1320" t="s">
        <v>15</v>
      </c>
      <c r="D1320" s="1">
        <v>43900</v>
      </c>
      <c r="E1320" s="1">
        <v>44040</v>
      </c>
      <c r="F1320" s="1">
        <v>44044</v>
      </c>
      <c r="G1320" s="1">
        <v>44049</v>
      </c>
      <c r="H1320" s="13">
        <f>Orders[[#This Row],[DeliveryDate]]-Orders[[#This Row],[OrderDate]]</f>
        <v>9</v>
      </c>
      <c r="I1320" t="s">
        <v>3</v>
      </c>
      <c r="J1320" t="str">
        <f>_xlfn.XLOOKUP(Orders[[#This Row],[_SalesRepID]],'Sales team'!A:A,'Sales team'!B:B)</f>
        <v>Joe Price</v>
      </c>
      <c r="K1320">
        <v>22</v>
      </c>
      <c r="L1320">
        <v>13</v>
      </c>
      <c r="M1320">
        <v>31</v>
      </c>
      <c r="N1320" t="str">
        <f>_xlfn.XLOOKUP(Orders[[#This Row],[_ProductID]],Products!A:A,Products!C:C)</f>
        <v>Home décor</v>
      </c>
      <c r="O1320">
        <v>43</v>
      </c>
      <c r="P1320">
        <v>0.05</v>
      </c>
      <c r="Q1320" s="2">
        <v>3973.1</v>
      </c>
      <c r="R1320" s="2">
        <v>3337.404</v>
      </c>
      <c r="S1320" s="2">
        <v>26421.114999999998</v>
      </c>
      <c r="T1320" s="2">
        <v>3059.2869999999966</v>
      </c>
    </row>
    <row r="1321" spans="1:20" x14ac:dyDescent="0.25">
      <c r="A1321" t="s">
        <v>6680</v>
      </c>
      <c r="B1321" t="s">
        <v>1</v>
      </c>
      <c r="C1321" t="s">
        <v>46</v>
      </c>
      <c r="D1321" s="1">
        <v>43900</v>
      </c>
      <c r="E1321" s="1">
        <v>44040</v>
      </c>
      <c r="F1321" s="1">
        <v>44053</v>
      </c>
      <c r="G1321" s="1">
        <v>44054</v>
      </c>
      <c r="H1321" s="13">
        <f>Orders[[#This Row],[DeliveryDate]]-Orders[[#This Row],[OrderDate]]</f>
        <v>14</v>
      </c>
      <c r="I1321" t="s">
        <v>3</v>
      </c>
      <c r="J1321" t="str">
        <f>_xlfn.XLOOKUP(Orders[[#This Row],[_SalesRepID]],'Sales team'!A:A,'Sales team'!B:B)</f>
        <v>Keith Griffin</v>
      </c>
      <c r="K1321">
        <v>2</v>
      </c>
      <c r="L1321">
        <v>1</v>
      </c>
      <c r="M1321">
        <v>61</v>
      </c>
      <c r="N1321" t="str">
        <f>_xlfn.XLOOKUP(Orders[[#This Row],[_ProductID]],Products!A:A,Products!C:C)</f>
        <v>Home décor</v>
      </c>
      <c r="O1321">
        <v>40</v>
      </c>
      <c r="P1321">
        <v>0.15</v>
      </c>
      <c r="Q1321" s="2">
        <v>3175.8</v>
      </c>
      <c r="R1321" s="2">
        <v>2540.6400000000003</v>
      </c>
      <c r="S1321" s="2">
        <v>10797.720000000001</v>
      </c>
      <c r="T1321" s="2">
        <v>635.15999999999985</v>
      </c>
    </row>
    <row r="1322" spans="1:20" x14ac:dyDescent="0.25">
      <c r="A1322" t="s">
        <v>6681</v>
      </c>
      <c r="B1322" t="s">
        <v>10</v>
      </c>
      <c r="C1322" t="s">
        <v>46</v>
      </c>
      <c r="D1322" s="1">
        <v>43900</v>
      </c>
      <c r="E1322" s="1">
        <v>44040</v>
      </c>
      <c r="F1322" s="1">
        <v>44054</v>
      </c>
      <c r="G1322" s="1">
        <v>44053</v>
      </c>
      <c r="H1322" s="13">
        <f>Orders[[#This Row],[DeliveryDate]]-Orders[[#This Row],[OrderDate]]</f>
        <v>13</v>
      </c>
      <c r="I1322" t="s">
        <v>3</v>
      </c>
      <c r="J1322" t="str">
        <f>_xlfn.XLOOKUP(Orders[[#This Row],[_SalesRepID]],'Sales team'!A:A,'Sales team'!B:B)</f>
        <v>Shawn Torres</v>
      </c>
      <c r="K1322">
        <v>27</v>
      </c>
      <c r="L1322">
        <v>38</v>
      </c>
      <c r="M1322">
        <v>59</v>
      </c>
      <c r="N1322" t="str">
        <f>_xlfn.XLOOKUP(Orders[[#This Row],[_ProductID]],Products!A:A,Products!C:C)</f>
        <v>Furniture</v>
      </c>
      <c r="O1322">
        <v>19</v>
      </c>
      <c r="P1322">
        <v>7.4999999999999997E-2</v>
      </c>
      <c r="Q1322" s="2">
        <v>3872.6</v>
      </c>
      <c r="R1322" s="2">
        <v>1549.04</v>
      </c>
      <c r="S1322" s="2">
        <v>7164.31</v>
      </c>
      <c r="T1322" s="2">
        <v>4066.2300000000005</v>
      </c>
    </row>
    <row r="1323" spans="1:20" x14ac:dyDescent="0.25">
      <c r="A1323" t="s">
        <v>6682</v>
      </c>
      <c r="B1323" t="s">
        <v>1</v>
      </c>
      <c r="C1323" t="s">
        <v>13</v>
      </c>
      <c r="D1323" s="1">
        <v>43900</v>
      </c>
      <c r="E1323" s="1">
        <v>44040</v>
      </c>
      <c r="F1323" s="1">
        <v>44056</v>
      </c>
      <c r="G1323" s="1">
        <v>44062</v>
      </c>
      <c r="H1323" s="13">
        <f>Orders[[#This Row],[DeliveryDate]]-Orders[[#This Row],[OrderDate]]</f>
        <v>22</v>
      </c>
      <c r="I1323" t="s">
        <v>3</v>
      </c>
      <c r="J1323" t="str">
        <f>_xlfn.XLOOKUP(Orders[[#This Row],[_SalesRepID]],'Sales team'!A:A,'Sales team'!B:B)</f>
        <v>Jerry Green</v>
      </c>
      <c r="K1323">
        <v>3</v>
      </c>
      <c r="L1323">
        <v>20</v>
      </c>
      <c r="M1323">
        <v>325</v>
      </c>
      <c r="N1323" t="str">
        <f>_xlfn.XLOOKUP(Orders[[#This Row],[_ProductID]],Products!A:A,Products!C:C)</f>
        <v>Home décor</v>
      </c>
      <c r="O1323">
        <v>14</v>
      </c>
      <c r="P1323">
        <v>0.05</v>
      </c>
      <c r="Q1323" s="2">
        <v>3698.4</v>
      </c>
      <c r="R1323" s="2">
        <v>2773.8</v>
      </c>
      <c r="S1323" s="2">
        <v>24594.359999999997</v>
      </c>
      <c r="T1323" s="2">
        <v>5177.7599999999948</v>
      </c>
    </row>
    <row r="1324" spans="1:20" x14ac:dyDescent="0.25">
      <c r="A1324" t="s">
        <v>6683</v>
      </c>
      <c r="B1324" t="s">
        <v>8</v>
      </c>
      <c r="C1324" t="s">
        <v>6</v>
      </c>
      <c r="D1324" s="1">
        <v>43900</v>
      </c>
      <c r="E1324" s="1">
        <v>44040</v>
      </c>
      <c r="F1324" s="1">
        <v>44054</v>
      </c>
      <c r="G1324" s="1">
        <v>44049</v>
      </c>
      <c r="H1324" s="13">
        <f>Orders[[#This Row],[DeliveryDate]]-Orders[[#This Row],[OrderDate]]</f>
        <v>9</v>
      </c>
      <c r="I1324" t="s">
        <v>3</v>
      </c>
      <c r="J1324" t="str">
        <f>_xlfn.XLOOKUP(Orders[[#This Row],[_SalesRepID]],'Sales team'!A:A,'Sales team'!B:B)</f>
        <v>Joe Price</v>
      </c>
      <c r="K1324">
        <v>22</v>
      </c>
      <c r="L1324">
        <v>4</v>
      </c>
      <c r="M1324">
        <v>95</v>
      </c>
      <c r="N1324" t="str">
        <f>_xlfn.XLOOKUP(Orders[[#This Row],[_ProductID]],Products!A:A,Products!C:C)</f>
        <v>Furniture</v>
      </c>
      <c r="O1324">
        <v>38</v>
      </c>
      <c r="P1324">
        <v>0.05</v>
      </c>
      <c r="Q1324" s="2">
        <v>3041.8</v>
      </c>
      <c r="R1324" s="2">
        <v>2555.1120000000001</v>
      </c>
      <c r="S1324" s="2">
        <v>14448.55</v>
      </c>
      <c r="T1324" s="2">
        <v>1672.989999999998</v>
      </c>
    </row>
    <row r="1325" spans="1:20" x14ac:dyDescent="0.25">
      <c r="A1325" t="s">
        <v>6670</v>
      </c>
      <c r="B1325" t="s">
        <v>8</v>
      </c>
      <c r="C1325" t="s">
        <v>15</v>
      </c>
      <c r="D1325" s="1">
        <v>43900</v>
      </c>
      <c r="E1325" s="1">
        <v>44039</v>
      </c>
      <c r="F1325" s="1">
        <v>44053</v>
      </c>
      <c r="G1325" s="1">
        <v>44047</v>
      </c>
      <c r="H1325" s="13">
        <f>Orders[[#This Row],[DeliveryDate]]-Orders[[#This Row],[OrderDate]]</f>
        <v>8</v>
      </c>
      <c r="I1325" t="s">
        <v>3</v>
      </c>
      <c r="J1325" t="str">
        <f>_xlfn.XLOOKUP(Orders[[#This Row],[_SalesRepID]],'Sales team'!A:A,'Sales team'!B:B)</f>
        <v>Joe Price</v>
      </c>
      <c r="K1325">
        <v>22</v>
      </c>
      <c r="L1325">
        <v>5</v>
      </c>
      <c r="M1325">
        <v>22</v>
      </c>
      <c r="N1325" t="str">
        <f>_xlfn.XLOOKUP(Orders[[#This Row],[_ProductID]],Products!A:A,Products!C:C)</f>
        <v>Furniture</v>
      </c>
      <c r="O1325">
        <v>34</v>
      </c>
      <c r="P1325">
        <v>7.4999999999999997E-2</v>
      </c>
      <c r="Q1325" s="2">
        <v>3095.4</v>
      </c>
      <c r="R1325" s="2">
        <v>1392.93</v>
      </c>
      <c r="S1325" s="2">
        <v>14316.225</v>
      </c>
      <c r="T1325" s="2">
        <v>7351.5749999999998</v>
      </c>
    </row>
    <row r="1326" spans="1:20" x14ac:dyDescent="0.25">
      <c r="A1326" t="s">
        <v>6671</v>
      </c>
      <c r="B1326" t="s">
        <v>1</v>
      </c>
      <c r="C1326" t="s">
        <v>2</v>
      </c>
      <c r="D1326" s="1">
        <v>43900</v>
      </c>
      <c r="E1326" s="1">
        <v>44039</v>
      </c>
      <c r="F1326" s="1">
        <v>44051</v>
      </c>
      <c r="G1326" s="1">
        <v>44050</v>
      </c>
      <c r="H1326" s="13">
        <f>Orders[[#This Row],[DeliveryDate]]-Orders[[#This Row],[OrderDate]]</f>
        <v>11</v>
      </c>
      <c r="I1326" t="s">
        <v>3</v>
      </c>
      <c r="J1326" t="str">
        <f>_xlfn.XLOOKUP(Orders[[#This Row],[_SalesRepID]],'Sales team'!A:A,'Sales team'!B:B)</f>
        <v>Stephen Payne</v>
      </c>
      <c r="K1326">
        <v>5</v>
      </c>
      <c r="L1326">
        <v>24</v>
      </c>
      <c r="M1326">
        <v>239</v>
      </c>
      <c r="N1326" t="str">
        <f>_xlfn.XLOOKUP(Orders[[#This Row],[_ProductID]],Products!A:A,Products!C:C)</f>
        <v>Furniture</v>
      </c>
      <c r="O1326">
        <v>20</v>
      </c>
      <c r="P1326">
        <v>0.3</v>
      </c>
      <c r="Q1326" s="2">
        <v>2613</v>
      </c>
      <c r="R1326" s="2">
        <v>1829.1</v>
      </c>
      <c r="S1326" s="2">
        <v>14632.8</v>
      </c>
      <c r="T1326" s="2">
        <v>0</v>
      </c>
    </row>
    <row r="1327" spans="1:20" x14ac:dyDescent="0.25">
      <c r="A1327" t="s">
        <v>6672</v>
      </c>
      <c r="B1327" t="s">
        <v>8</v>
      </c>
      <c r="C1327" t="s">
        <v>13</v>
      </c>
      <c r="D1327" s="1">
        <v>44000</v>
      </c>
      <c r="E1327" s="1">
        <v>44039</v>
      </c>
      <c r="F1327" s="1">
        <v>44065</v>
      </c>
      <c r="G1327" s="1">
        <v>44067</v>
      </c>
      <c r="H1327" s="13">
        <f>Orders[[#This Row],[DeliveryDate]]-Orders[[#This Row],[OrderDate]]</f>
        <v>28</v>
      </c>
      <c r="I1327" t="s">
        <v>3</v>
      </c>
      <c r="J1327" t="str">
        <f>_xlfn.XLOOKUP(Orders[[#This Row],[_SalesRepID]],'Sales team'!A:A,'Sales team'!B:B)</f>
        <v>Patrick Graham</v>
      </c>
      <c r="K1327">
        <v>25</v>
      </c>
      <c r="L1327">
        <v>10</v>
      </c>
      <c r="M1327">
        <v>281</v>
      </c>
      <c r="N1327" t="str">
        <f>_xlfn.XLOOKUP(Orders[[#This Row],[_ProductID]],Products!A:A,Products!C:C)</f>
        <v>Home décor</v>
      </c>
      <c r="O1327">
        <v>39</v>
      </c>
      <c r="P1327">
        <v>0.05</v>
      </c>
      <c r="Q1327" s="2">
        <v>1286.4000000000001</v>
      </c>
      <c r="R1327" s="2">
        <v>617.47199999999998</v>
      </c>
      <c r="S1327" s="2">
        <v>9776.64</v>
      </c>
      <c r="T1327" s="2">
        <v>4836.8639999999996</v>
      </c>
    </row>
    <row r="1328" spans="1:20" x14ac:dyDescent="0.25">
      <c r="A1328" t="s">
        <v>6673</v>
      </c>
      <c r="B1328" t="s">
        <v>1</v>
      </c>
      <c r="C1328" t="s">
        <v>25</v>
      </c>
      <c r="D1328" s="1">
        <v>43900</v>
      </c>
      <c r="E1328" s="1">
        <v>44039</v>
      </c>
      <c r="F1328" s="1">
        <v>44064</v>
      </c>
      <c r="G1328" s="1">
        <v>44054</v>
      </c>
      <c r="H1328" s="13">
        <f>Orders[[#This Row],[DeliveryDate]]-Orders[[#This Row],[OrderDate]]</f>
        <v>15</v>
      </c>
      <c r="I1328" t="s">
        <v>3</v>
      </c>
      <c r="J1328" t="str">
        <f>_xlfn.XLOOKUP(Orders[[#This Row],[_SalesRepID]],'Sales team'!A:A,'Sales team'!B:B)</f>
        <v>Adam Hernandez</v>
      </c>
      <c r="K1328">
        <v>1</v>
      </c>
      <c r="L1328">
        <v>4</v>
      </c>
      <c r="M1328">
        <v>350</v>
      </c>
      <c r="N1328" t="str">
        <f>_xlfn.XLOOKUP(Orders[[#This Row],[_ProductID]],Products!A:A,Products!C:C)</f>
        <v>Home décor</v>
      </c>
      <c r="O1328">
        <v>23</v>
      </c>
      <c r="P1328">
        <v>0.1</v>
      </c>
      <c r="Q1328" s="2">
        <v>2700.1</v>
      </c>
      <c r="R1328" s="2">
        <v>1755.0650000000001</v>
      </c>
      <c r="S1328" s="2">
        <v>17010.63</v>
      </c>
      <c r="T1328" s="2">
        <v>4725.1750000000011</v>
      </c>
    </row>
    <row r="1329" spans="1:20" x14ac:dyDescent="0.25">
      <c r="A1329" t="s">
        <v>6674</v>
      </c>
      <c r="B1329" t="s">
        <v>1</v>
      </c>
      <c r="C1329" t="s">
        <v>46</v>
      </c>
      <c r="D1329" s="1">
        <v>43900</v>
      </c>
      <c r="E1329" s="1">
        <v>44039</v>
      </c>
      <c r="F1329" s="1">
        <v>44057</v>
      </c>
      <c r="G1329" s="1">
        <v>44049</v>
      </c>
      <c r="H1329" s="13">
        <f>Orders[[#This Row],[DeliveryDate]]-Orders[[#This Row],[OrderDate]]</f>
        <v>10</v>
      </c>
      <c r="I1329" t="s">
        <v>3</v>
      </c>
      <c r="J1329" t="str">
        <f>_xlfn.XLOOKUP(Orders[[#This Row],[_SalesRepID]],'Sales team'!A:A,'Sales team'!B:B)</f>
        <v>Jerry Green</v>
      </c>
      <c r="K1329">
        <v>3</v>
      </c>
      <c r="L1329">
        <v>16</v>
      </c>
      <c r="M1329">
        <v>85</v>
      </c>
      <c r="N1329" t="str">
        <f>_xlfn.XLOOKUP(Orders[[#This Row],[_ProductID]],Products!A:A,Products!C:C)</f>
        <v>Furniture</v>
      </c>
      <c r="O1329">
        <v>22</v>
      </c>
      <c r="P1329">
        <v>7.4999999999999997E-2</v>
      </c>
      <c r="Q1329" s="2">
        <v>6545.9000000000005</v>
      </c>
      <c r="R1329" s="2">
        <v>3469.3270000000007</v>
      </c>
      <c r="S1329" s="2">
        <v>18164.872500000001</v>
      </c>
      <c r="T1329" s="2">
        <v>7756.8914999999997</v>
      </c>
    </row>
    <row r="1330" spans="1:20" x14ac:dyDescent="0.25">
      <c r="A1330" t="s">
        <v>6675</v>
      </c>
      <c r="B1330" t="s">
        <v>8</v>
      </c>
      <c r="C1330" t="s">
        <v>2</v>
      </c>
      <c r="D1330" s="1">
        <v>43900</v>
      </c>
      <c r="E1330" s="1">
        <v>44039</v>
      </c>
      <c r="F1330" s="1">
        <v>44064</v>
      </c>
      <c r="G1330" s="1">
        <v>44041</v>
      </c>
      <c r="H1330" s="13">
        <f>Orders[[#This Row],[DeliveryDate]]-Orders[[#This Row],[OrderDate]]</f>
        <v>2</v>
      </c>
      <c r="I1330" t="s">
        <v>3</v>
      </c>
      <c r="J1330" t="str">
        <f>_xlfn.XLOOKUP(Orders[[#This Row],[_SalesRepID]],'Sales team'!A:A,'Sales team'!B:B)</f>
        <v>Joe Price</v>
      </c>
      <c r="K1330">
        <v>22</v>
      </c>
      <c r="L1330">
        <v>6</v>
      </c>
      <c r="M1330">
        <v>207</v>
      </c>
      <c r="N1330" t="str">
        <f>_xlfn.XLOOKUP(Orders[[#This Row],[_ProductID]],Products!A:A,Products!C:C)</f>
        <v>Home décor</v>
      </c>
      <c r="O1330">
        <v>24</v>
      </c>
      <c r="P1330">
        <v>0.05</v>
      </c>
      <c r="Q1330" s="2">
        <v>5085.3</v>
      </c>
      <c r="R1330" s="2">
        <v>3000.3269999999998</v>
      </c>
      <c r="S1330" s="2">
        <v>38648.28</v>
      </c>
      <c r="T1330" s="2">
        <v>14645.664000000001</v>
      </c>
    </row>
    <row r="1331" spans="1:20" x14ac:dyDescent="0.25">
      <c r="A1331" t="s">
        <v>6676</v>
      </c>
      <c r="B1331" t="s">
        <v>5</v>
      </c>
      <c r="C1331" t="s">
        <v>25</v>
      </c>
      <c r="D1331" s="1">
        <v>43900</v>
      </c>
      <c r="E1331" s="1">
        <v>44039</v>
      </c>
      <c r="F1331" s="1">
        <v>44049</v>
      </c>
      <c r="G1331" s="1">
        <v>44054</v>
      </c>
      <c r="H1331" s="13">
        <f>Orders[[#This Row],[DeliveryDate]]-Orders[[#This Row],[OrderDate]]</f>
        <v>15</v>
      </c>
      <c r="I1331" t="s">
        <v>3</v>
      </c>
      <c r="J1331" t="str">
        <f>_xlfn.XLOOKUP(Orders[[#This Row],[_SalesRepID]],'Sales team'!A:A,'Sales team'!B:B)</f>
        <v>Roger Alexander</v>
      </c>
      <c r="K1331">
        <v>15</v>
      </c>
      <c r="L1331">
        <v>29</v>
      </c>
      <c r="M1331">
        <v>366</v>
      </c>
      <c r="N1331" t="str">
        <f>_xlfn.XLOOKUP(Orders[[#This Row],[_ProductID]],Products!A:A,Products!C:C)</f>
        <v>Home décor</v>
      </c>
      <c r="O1331">
        <v>30</v>
      </c>
      <c r="P1331">
        <v>7.4999999999999997E-2</v>
      </c>
      <c r="Q1331" s="2">
        <v>850.9</v>
      </c>
      <c r="R1331" s="2">
        <v>433.959</v>
      </c>
      <c r="S1331" s="2">
        <v>3935.4125000000004</v>
      </c>
      <c r="T1331" s="2">
        <v>1765.6175000000003</v>
      </c>
    </row>
    <row r="1332" spans="1:20" x14ac:dyDescent="0.25">
      <c r="A1332" t="s">
        <v>6677</v>
      </c>
      <c r="B1332" t="s">
        <v>8</v>
      </c>
      <c r="C1332" t="s">
        <v>2</v>
      </c>
      <c r="D1332" s="1">
        <v>43900</v>
      </c>
      <c r="E1332" s="1">
        <v>44039</v>
      </c>
      <c r="F1332" s="1">
        <v>44061</v>
      </c>
      <c r="G1332" s="1">
        <v>44049</v>
      </c>
      <c r="H1332" s="13">
        <f>Orders[[#This Row],[DeliveryDate]]-Orders[[#This Row],[OrderDate]]</f>
        <v>10</v>
      </c>
      <c r="I1332" t="s">
        <v>3</v>
      </c>
      <c r="J1332" t="str">
        <f>_xlfn.XLOOKUP(Orders[[#This Row],[_SalesRepID]],'Sales team'!A:A,'Sales team'!B:B)</f>
        <v>Anthony Torres</v>
      </c>
      <c r="K1332">
        <v>20</v>
      </c>
      <c r="L1332">
        <v>14</v>
      </c>
      <c r="M1332">
        <v>217</v>
      </c>
      <c r="N1332" t="str">
        <f>_xlfn.XLOOKUP(Orders[[#This Row],[_ProductID]],Products!A:A,Products!C:C)</f>
        <v>Kitchen &amp; Dining</v>
      </c>
      <c r="O1332">
        <v>1</v>
      </c>
      <c r="P1332">
        <v>0.05</v>
      </c>
      <c r="Q1332" s="2">
        <v>1983.2</v>
      </c>
      <c r="R1332" s="2">
        <v>1269.248</v>
      </c>
      <c r="S1332" s="2">
        <v>9420.1999999999989</v>
      </c>
      <c r="T1332" s="2">
        <v>3073.9599999999991</v>
      </c>
    </row>
    <row r="1333" spans="1:20" x14ac:dyDescent="0.25">
      <c r="A1333" t="s">
        <v>6678</v>
      </c>
      <c r="B1333" t="s">
        <v>1</v>
      </c>
      <c r="C1333" t="s">
        <v>2</v>
      </c>
      <c r="D1333" s="1">
        <v>43900</v>
      </c>
      <c r="E1333" s="1">
        <v>44039</v>
      </c>
      <c r="F1333" s="1">
        <v>44061</v>
      </c>
      <c r="G1333" s="1">
        <v>44063</v>
      </c>
      <c r="H1333" s="13">
        <f>Orders[[#This Row],[DeliveryDate]]-Orders[[#This Row],[OrderDate]]</f>
        <v>24</v>
      </c>
      <c r="I1333" t="s">
        <v>3</v>
      </c>
      <c r="J1333" t="str">
        <f>_xlfn.XLOOKUP(Orders[[#This Row],[_SalesRepID]],'Sales team'!A:A,'Sales team'!B:B)</f>
        <v>Keith Griffin</v>
      </c>
      <c r="K1333">
        <v>2</v>
      </c>
      <c r="L1333">
        <v>44</v>
      </c>
      <c r="M1333">
        <v>206</v>
      </c>
      <c r="N1333" t="str">
        <f>_xlfn.XLOOKUP(Orders[[#This Row],[_ProductID]],Products!A:A,Products!C:C)</f>
        <v>Furniture</v>
      </c>
      <c r="O1333">
        <v>15</v>
      </c>
      <c r="P1333">
        <v>0.4</v>
      </c>
      <c r="Q1333" s="2">
        <v>5500.7</v>
      </c>
      <c r="R1333" s="2">
        <v>2420.308</v>
      </c>
      <c r="S1333" s="2">
        <v>6600.8399999999992</v>
      </c>
      <c r="T1333" s="2">
        <v>1760.2239999999993</v>
      </c>
    </row>
    <row r="1334" spans="1:20" x14ac:dyDescent="0.25">
      <c r="A1334" t="s">
        <v>6661</v>
      </c>
      <c r="B1334" t="s">
        <v>1</v>
      </c>
      <c r="C1334" t="s">
        <v>25</v>
      </c>
      <c r="D1334" s="1">
        <v>43900</v>
      </c>
      <c r="E1334" s="1">
        <v>44038</v>
      </c>
      <c r="F1334" s="1">
        <v>44054</v>
      </c>
      <c r="G1334" s="1">
        <v>44055</v>
      </c>
      <c r="H1334" s="13">
        <f>Orders[[#This Row],[DeliveryDate]]-Orders[[#This Row],[OrderDate]]</f>
        <v>17</v>
      </c>
      <c r="I1334" t="s">
        <v>3</v>
      </c>
      <c r="J1334" t="str">
        <f>_xlfn.XLOOKUP(Orders[[#This Row],[_SalesRepID]],'Sales team'!A:A,'Sales team'!B:B)</f>
        <v>Stephen Payne</v>
      </c>
      <c r="K1334">
        <v>5</v>
      </c>
      <c r="L1334">
        <v>5</v>
      </c>
      <c r="M1334">
        <v>330</v>
      </c>
      <c r="N1334" t="str">
        <f>_xlfn.XLOOKUP(Orders[[#This Row],[_ProductID]],Products!A:A,Products!C:C)</f>
        <v>Home décor</v>
      </c>
      <c r="O1334">
        <v>23</v>
      </c>
      <c r="P1334">
        <v>7.4999999999999997E-2</v>
      </c>
      <c r="Q1334" s="2">
        <v>1246.2</v>
      </c>
      <c r="R1334" s="2">
        <v>710.33399999999995</v>
      </c>
      <c r="S1334" s="2">
        <v>1152.7350000000001</v>
      </c>
      <c r="T1334" s="2">
        <v>442.40100000000018</v>
      </c>
    </row>
    <row r="1335" spans="1:20" x14ac:dyDescent="0.25">
      <c r="A1335" t="s">
        <v>6662</v>
      </c>
      <c r="B1335" t="s">
        <v>1</v>
      </c>
      <c r="C1335" t="s">
        <v>46</v>
      </c>
      <c r="D1335" s="1">
        <v>43900</v>
      </c>
      <c r="E1335" s="1">
        <v>44038</v>
      </c>
      <c r="F1335" s="1">
        <v>44065</v>
      </c>
      <c r="G1335" s="1">
        <v>44042</v>
      </c>
      <c r="H1335" s="13">
        <f>Orders[[#This Row],[DeliveryDate]]-Orders[[#This Row],[OrderDate]]</f>
        <v>4</v>
      </c>
      <c r="I1335" t="s">
        <v>3</v>
      </c>
      <c r="J1335" t="str">
        <f>_xlfn.XLOOKUP(Orders[[#This Row],[_SalesRepID]],'Sales team'!A:A,'Sales team'!B:B)</f>
        <v>Joshua Ryan</v>
      </c>
      <c r="K1335">
        <v>9</v>
      </c>
      <c r="L1335">
        <v>29</v>
      </c>
      <c r="M1335">
        <v>87</v>
      </c>
      <c r="N1335" t="str">
        <f>_xlfn.XLOOKUP(Orders[[#This Row],[_ProductID]],Products!A:A,Products!C:C)</f>
        <v>Kitchen &amp; Dining</v>
      </c>
      <c r="O1335">
        <v>37</v>
      </c>
      <c r="P1335">
        <v>7.4999999999999997E-2</v>
      </c>
      <c r="Q1335" s="2">
        <v>3906.1</v>
      </c>
      <c r="R1335" s="2">
        <v>3203.002</v>
      </c>
      <c r="S1335" s="2">
        <v>10839.4275</v>
      </c>
      <c r="T1335" s="2">
        <v>1230.4215000000004</v>
      </c>
    </row>
    <row r="1336" spans="1:20" x14ac:dyDescent="0.25">
      <c r="A1336" t="s">
        <v>6663</v>
      </c>
      <c r="B1336" t="s">
        <v>1</v>
      </c>
      <c r="C1336" t="s">
        <v>6</v>
      </c>
      <c r="D1336" s="1">
        <v>43900</v>
      </c>
      <c r="E1336" s="1">
        <v>44038</v>
      </c>
      <c r="F1336" s="1">
        <v>44063</v>
      </c>
      <c r="G1336" s="1">
        <v>44054</v>
      </c>
      <c r="H1336" s="13">
        <f>Orders[[#This Row],[DeliveryDate]]-Orders[[#This Row],[OrderDate]]</f>
        <v>16</v>
      </c>
      <c r="I1336" t="s">
        <v>3</v>
      </c>
      <c r="J1336" t="str">
        <f>_xlfn.XLOOKUP(Orders[[#This Row],[_SalesRepID]],'Sales team'!A:A,'Sales team'!B:B)</f>
        <v>Chris Armstrong</v>
      </c>
      <c r="K1336">
        <v>4</v>
      </c>
      <c r="L1336">
        <v>30</v>
      </c>
      <c r="M1336">
        <v>98</v>
      </c>
      <c r="N1336" t="str">
        <f>_xlfn.XLOOKUP(Orders[[#This Row],[_ProductID]],Products!A:A,Products!C:C)</f>
        <v>Furniture</v>
      </c>
      <c r="O1336">
        <v>42</v>
      </c>
      <c r="P1336">
        <v>0.1</v>
      </c>
      <c r="Q1336" s="2">
        <v>737</v>
      </c>
      <c r="R1336" s="2">
        <v>449.57</v>
      </c>
      <c r="S1336" s="2">
        <v>1326.6000000000001</v>
      </c>
      <c r="T1336" s="2">
        <v>427.46000000000015</v>
      </c>
    </row>
    <row r="1337" spans="1:20" x14ac:dyDescent="0.25">
      <c r="A1337" t="s">
        <v>6664</v>
      </c>
      <c r="B1337" t="s">
        <v>5</v>
      </c>
      <c r="C1337" t="s">
        <v>25</v>
      </c>
      <c r="D1337" s="1">
        <v>44000</v>
      </c>
      <c r="E1337" s="1">
        <v>44038</v>
      </c>
      <c r="F1337" s="1">
        <v>44066</v>
      </c>
      <c r="G1337" s="1">
        <v>44047</v>
      </c>
      <c r="H1337" s="13">
        <f>Orders[[#This Row],[DeliveryDate]]-Orders[[#This Row],[OrderDate]]</f>
        <v>9</v>
      </c>
      <c r="I1337" t="s">
        <v>3</v>
      </c>
      <c r="J1337" t="str">
        <f>_xlfn.XLOOKUP(Orders[[#This Row],[_SalesRepID]],'Sales team'!A:A,'Sales team'!B:B)</f>
        <v>Anthony Berry</v>
      </c>
      <c r="K1337">
        <v>16</v>
      </c>
      <c r="L1337">
        <v>31</v>
      </c>
      <c r="M1337">
        <v>362</v>
      </c>
      <c r="N1337" t="str">
        <f>_xlfn.XLOOKUP(Orders[[#This Row],[_ProductID]],Products!A:A,Products!C:C)</f>
        <v>Home décor</v>
      </c>
      <c r="O1337">
        <v>41</v>
      </c>
      <c r="P1337">
        <v>0.15</v>
      </c>
      <c r="Q1337" s="2">
        <v>3102.1</v>
      </c>
      <c r="R1337" s="2">
        <v>2047.386</v>
      </c>
      <c r="S1337" s="2">
        <v>21094.28</v>
      </c>
      <c r="T1337" s="2">
        <v>4715.1919999999991</v>
      </c>
    </row>
    <row r="1338" spans="1:20" x14ac:dyDescent="0.25">
      <c r="A1338" t="s">
        <v>6665</v>
      </c>
      <c r="B1338" t="s">
        <v>5</v>
      </c>
      <c r="C1338" t="s">
        <v>2</v>
      </c>
      <c r="D1338" s="1">
        <v>43900</v>
      </c>
      <c r="E1338" s="1">
        <v>44038</v>
      </c>
      <c r="F1338" s="1">
        <v>44041</v>
      </c>
      <c r="G1338" s="1">
        <v>44047</v>
      </c>
      <c r="H1338" s="13">
        <f>Orders[[#This Row],[DeliveryDate]]-Orders[[#This Row],[OrderDate]]</f>
        <v>9</v>
      </c>
      <c r="I1338" t="s">
        <v>3</v>
      </c>
      <c r="J1338" t="str">
        <f>_xlfn.XLOOKUP(Orders[[#This Row],[_SalesRepID]],'Sales team'!A:A,'Sales team'!B:B)</f>
        <v>Nicholas Cunningham</v>
      </c>
      <c r="K1338">
        <v>19</v>
      </c>
      <c r="L1338">
        <v>2</v>
      </c>
      <c r="M1338">
        <v>215</v>
      </c>
      <c r="N1338" t="str">
        <f>_xlfn.XLOOKUP(Orders[[#This Row],[_ProductID]],Products!A:A,Products!C:C)</f>
        <v>Electronics</v>
      </c>
      <c r="O1338">
        <v>25</v>
      </c>
      <c r="P1338">
        <v>7.4999999999999997E-2</v>
      </c>
      <c r="Q1338" s="2">
        <v>1139</v>
      </c>
      <c r="R1338" s="2">
        <v>706.18</v>
      </c>
      <c r="S1338" s="2">
        <v>5267.875</v>
      </c>
      <c r="T1338" s="2">
        <v>1736.9750000000004</v>
      </c>
    </row>
    <row r="1339" spans="1:20" x14ac:dyDescent="0.25">
      <c r="A1339" t="s">
        <v>6666</v>
      </c>
      <c r="B1339" t="s">
        <v>5</v>
      </c>
      <c r="C1339" t="s">
        <v>25</v>
      </c>
      <c r="D1339" s="1">
        <v>43900</v>
      </c>
      <c r="E1339" s="1">
        <v>44038</v>
      </c>
      <c r="F1339" s="1">
        <v>44061</v>
      </c>
      <c r="G1339" s="1">
        <v>44061</v>
      </c>
      <c r="H1339" s="13">
        <f>Orders[[#This Row],[DeliveryDate]]-Orders[[#This Row],[OrderDate]]</f>
        <v>23</v>
      </c>
      <c r="I1339" t="s">
        <v>3</v>
      </c>
      <c r="J1339" t="str">
        <f>_xlfn.XLOOKUP(Orders[[#This Row],[_SalesRepID]],'Sales team'!A:A,'Sales team'!B:B)</f>
        <v>Paul Holmes</v>
      </c>
      <c r="K1339">
        <v>14</v>
      </c>
      <c r="L1339">
        <v>17</v>
      </c>
      <c r="M1339">
        <v>346</v>
      </c>
      <c r="N1339" t="str">
        <f>_xlfn.XLOOKUP(Orders[[#This Row],[_ProductID]],Products!A:A,Products!C:C)</f>
        <v>Furniture</v>
      </c>
      <c r="O1339">
        <v>19</v>
      </c>
      <c r="P1339">
        <v>0.15</v>
      </c>
      <c r="Q1339" s="2">
        <v>3912.8</v>
      </c>
      <c r="R1339" s="2">
        <v>2934.6000000000004</v>
      </c>
      <c r="S1339" s="2">
        <v>9977.6400000000012</v>
      </c>
      <c r="T1339" s="2">
        <v>1173.8400000000001</v>
      </c>
    </row>
    <row r="1340" spans="1:20" x14ac:dyDescent="0.25">
      <c r="A1340" t="s">
        <v>6667</v>
      </c>
      <c r="B1340" t="s">
        <v>10</v>
      </c>
      <c r="C1340" t="s">
        <v>15</v>
      </c>
      <c r="D1340" s="1">
        <v>43900</v>
      </c>
      <c r="E1340" s="1">
        <v>44038</v>
      </c>
      <c r="F1340" s="1">
        <v>44054</v>
      </c>
      <c r="G1340" s="1">
        <v>44050</v>
      </c>
      <c r="H1340" s="13">
        <f>Orders[[#This Row],[DeliveryDate]]-Orders[[#This Row],[OrderDate]]</f>
        <v>12</v>
      </c>
      <c r="I1340" t="s">
        <v>3</v>
      </c>
      <c r="J1340" t="str">
        <f>_xlfn.XLOOKUP(Orders[[#This Row],[_SalesRepID]],'Sales team'!A:A,'Sales team'!B:B)</f>
        <v>Shawn Torres</v>
      </c>
      <c r="K1340">
        <v>27</v>
      </c>
      <c r="L1340">
        <v>43</v>
      </c>
      <c r="M1340">
        <v>36</v>
      </c>
      <c r="N1340" t="str">
        <f>_xlfn.XLOOKUP(Orders[[#This Row],[_ProductID]],Products!A:A,Products!C:C)</f>
        <v>Furniture</v>
      </c>
      <c r="O1340">
        <v>12</v>
      </c>
      <c r="P1340">
        <v>7.4999999999999997E-2</v>
      </c>
      <c r="Q1340" s="2">
        <v>3819</v>
      </c>
      <c r="R1340" s="2">
        <v>2864.25</v>
      </c>
      <c r="S1340" s="2">
        <v>3532.5750000000003</v>
      </c>
      <c r="T1340" s="2">
        <v>668.32500000000027</v>
      </c>
    </row>
    <row r="1341" spans="1:20" x14ac:dyDescent="0.25">
      <c r="A1341" t="s">
        <v>6668</v>
      </c>
      <c r="B1341" t="s">
        <v>1</v>
      </c>
      <c r="C1341" t="s">
        <v>13</v>
      </c>
      <c r="D1341" s="1">
        <v>43900</v>
      </c>
      <c r="E1341" s="1">
        <v>44038</v>
      </c>
      <c r="F1341" s="1">
        <v>44065</v>
      </c>
      <c r="G1341" s="1">
        <v>44050</v>
      </c>
      <c r="H1341" s="13">
        <f>Orders[[#This Row],[DeliveryDate]]-Orders[[#This Row],[OrderDate]]</f>
        <v>12</v>
      </c>
      <c r="I1341" t="s">
        <v>3</v>
      </c>
      <c r="J1341" t="str">
        <f>_xlfn.XLOOKUP(Orders[[#This Row],[_SalesRepID]],'Sales team'!A:A,'Sales team'!B:B)</f>
        <v>Joshua Little</v>
      </c>
      <c r="K1341">
        <v>11</v>
      </c>
      <c r="L1341">
        <v>26</v>
      </c>
      <c r="M1341">
        <v>327</v>
      </c>
      <c r="N1341" t="str">
        <f>_xlfn.XLOOKUP(Orders[[#This Row],[_ProductID]],Products!A:A,Products!C:C)</f>
        <v>Home décor</v>
      </c>
      <c r="O1341">
        <v>21</v>
      </c>
      <c r="P1341">
        <v>7.4999999999999997E-2</v>
      </c>
      <c r="Q1341" s="2">
        <v>1869.3</v>
      </c>
      <c r="R1341" s="2">
        <v>1046.808</v>
      </c>
      <c r="S1341" s="2">
        <v>13832.82</v>
      </c>
      <c r="T1341" s="2">
        <v>5458.3559999999998</v>
      </c>
    </row>
    <row r="1342" spans="1:20" x14ac:dyDescent="0.25">
      <c r="A1342" t="s">
        <v>6669</v>
      </c>
      <c r="B1342" t="s">
        <v>5</v>
      </c>
      <c r="C1342" t="s">
        <v>25</v>
      </c>
      <c r="D1342" s="1">
        <v>43900</v>
      </c>
      <c r="E1342" s="1">
        <v>44038</v>
      </c>
      <c r="F1342" s="1">
        <v>44044</v>
      </c>
      <c r="G1342" s="1">
        <v>44053</v>
      </c>
      <c r="H1342" s="13">
        <f>Orders[[#This Row],[DeliveryDate]]-Orders[[#This Row],[OrderDate]]</f>
        <v>15</v>
      </c>
      <c r="I1342" t="s">
        <v>3</v>
      </c>
      <c r="J1342" t="str">
        <f>_xlfn.XLOOKUP(Orders[[#This Row],[_SalesRepID]],'Sales team'!A:A,'Sales team'!B:B)</f>
        <v>Frank Brown</v>
      </c>
      <c r="K1342">
        <v>17</v>
      </c>
      <c r="L1342">
        <v>30</v>
      </c>
      <c r="M1342">
        <v>337</v>
      </c>
      <c r="N1342" t="str">
        <f>_xlfn.XLOOKUP(Orders[[#This Row],[_ProductID]],Products!A:A,Products!C:C)</f>
        <v>Home décor</v>
      </c>
      <c r="O1342">
        <v>46</v>
      </c>
      <c r="P1342">
        <v>0.05</v>
      </c>
      <c r="Q1342" s="2">
        <v>1098.8</v>
      </c>
      <c r="R1342" s="2">
        <v>582.36400000000003</v>
      </c>
      <c r="S1342" s="2">
        <v>3131.5799999999995</v>
      </c>
      <c r="T1342" s="2">
        <v>1384.4879999999994</v>
      </c>
    </row>
    <row r="1343" spans="1:20" x14ac:dyDescent="0.25">
      <c r="A1343" t="s">
        <v>6651</v>
      </c>
      <c r="B1343" t="s">
        <v>8</v>
      </c>
      <c r="C1343" t="s">
        <v>6</v>
      </c>
      <c r="D1343" s="1">
        <v>43900</v>
      </c>
      <c r="E1343" s="1">
        <v>44037</v>
      </c>
      <c r="F1343" s="1">
        <v>44059</v>
      </c>
      <c r="G1343" s="1">
        <v>44053</v>
      </c>
      <c r="H1343" s="13">
        <f>Orders[[#This Row],[DeliveryDate]]-Orders[[#This Row],[OrderDate]]</f>
        <v>16</v>
      </c>
      <c r="I1343" t="s">
        <v>3</v>
      </c>
      <c r="J1343" t="str">
        <f>_xlfn.XLOOKUP(Orders[[#This Row],[_SalesRepID]],'Sales team'!A:A,'Sales team'!B:B)</f>
        <v>Samuel Fowler</v>
      </c>
      <c r="K1343">
        <v>21</v>
      </c>
      <c r="L1343">
        <v>14</v>
      </c>
      <c r="M1343">
        <v>161</v>
      </c>
      <c r="N1343" t="str">
        <f>_xlfn.XLOOKUP(Orders[[#This Row],[_ProductID]],Products!A:A,Products!C:C)</f>
        <v>Home décor</v>
      </c>
      <c r="O1343">
        <v>32</v>
      </c>
      <c r="P1343">
        <v>0.05</v>
      </c>
      <c r="Q1343" s="2">
        <v>5165.7</v>
      </c>
      <c r="R1343" s="2">
        <v>2996.1059999999998</v>
      </c>
      <c r="S1343" s="2">
        <v>9814.83</v>
      </c>
      <c r="T1343" s="2">
        <v>3822.6180000000004</v>
      </c>
    </row>
    <row r="1344" spans="1:20" x14ac:dyDescent="0.25">
      <c r="A1344" t="s">
        <v>6652</v>
      </c>
      <c r="B1344" t="s">
        <v>1</v>
      </c>
      <c r="C1344" t="s">
        <v>25</v>
      </c>
      <c r="D1344" s="1">
        <v>44000</v>
      </c>
      <c r="E1344" s="1">
        <v>44037</v>
      </c>
      <c r="F1344" s="1">
        <v>44050</v>
      </c>
      <c r="G1344" s="1">
        <v>44049</v>
      </c>
      <c r="H1344" s="13">
        <f>Orders[[#This Row],[DeliveryDate]]-Orders[[#This Row],[OrderDate]]</f>
        <v>12</v>
      </c>
      <c r="I1344" t="s">
        <v>3</v>
      </c>
      <c r="J1344" t="str">
        <f>_xlfn.XLOOKUP(Orders[[#This Row],[_SalesRepID]],'Sales team'!A:A,'Sales team'!B:B)</f>
        <v>Joshua Ryan</v>
      </c>
      <c r="K1344">
        <v>9</v>
      </c>
      <c r="L1344">
        <v>47</v>
      </c>
      <c r="M1344">
        <v>334</v>
      </c>
      <c r="N1344" t="str">
        <f>_xlfn.XLOOKUP(Orders[[#This Row],[_ProductID]],Products!A:A,Products!C:C)</f>
        <v>Home décor</v>
      </c>
      <c r="O1344">
        <v>41</v>
      </c>
      <c r="P1344">
        <v>0.05</v>
      </c>
      <c r="Q1344" s="2">
        <v>2231.1</v>
      </c>
      <c r="R1344" s="2">
        <v>1762.569</v>
      </c>
      <c r="S1344" s="2">
        <v>2119.5449999999996</v>
      </c>
      <c r="T1344" s="2">
        <v>356.97599999999966</v>
      </c>
    </row>
    <row r="1345" spans="1:20" x14ac:dyDescent="0.25">
      <c r="A1345" t="s">
        <v>6653</v>
      </c>
      <c r="B1345" t="s">
        <v>1</v>
      </c>
      <c r="C1345" t="s">
        <v>13</v>
      </c>
      <c r="D1345" s="1">
        <v>43900</v>
      </c>
      <c r="E1345" s="1">
        <v>44037</v>
      </c>
      <c r="F1345" s="1">
        <v>44046</v>
      </c>
      <c r="G1345" s="1">
        <v>44040</v>
      </c>
      <c r="H1345" s="13">
        <f>Orders[[#This Row],[DeliveryDate]]-Orders[[#This Row],[OrderDate]]</f>
        <v>3</v>
      </c>
      <c r="I1345" t="s">
        <v>3</v>
      </c>
      <c r="J1345" t="str">
        <f>_xlfn.XLOOKUP(Orders[[#This Row],[_SalesRepID]],'Sales team'!A:A,'Sales team'!B:B)</f>
        <v>Jerry Green</v>
      </c>
      <c r="K1345">
        <v>3</v>
      </c>
      <c r="L1345">
        <v>11</v>
      </c>
      <c r="M1345">
        <v>270</v>
      </c>
      <c r="N1345" t="str">
        <f>_xlfn.XLOOKUP(Orders[[#This Row],[_ProductID]],Products!A:A,Products!C:C)</f>
        <v>Furniture</v>
      </c>
      <c r="O1345">
        <v>34</v>
      </c>
      <c r="P1345">
        <v>0.05</v>
      </c>
      <c r="Q1345" s="2">
        <v>6231</v>
      </c>
      <c r="R1345" s="2">
        <v>4174.7700000000004</v>
      </c>
      <c r="S1345" s="2">
        <v>47355.6</v>
      </c>
      <c r="T1345" s="2">
        <v>13957.439999999995</v>
      </c>
    </row>
    <row r="1346" spans="1:20" x14ac:dyDescent="0.25">
      <c r="A1346" t="s">
        <v>6654</v>
      </c>
      <c r="B1346" t="s">
        <v>1</v>
      </c>
      <c r="C1346" t="s">
        <v>25</v>
      </c>
      <c r="D1346" s="1">
        <v>44000</v>
      </c>
      <c r="E1346" s="1">
        <v>44037</v>
      </c>
      <c r="F1346" s="1">
        <v>44052</v>
      </c>
      <c r="G1346" s="1">
        <v>44043</v>
      </c>
      <c r="H1346" s="13">
        <f>Orders[[#This Row],[DeliveryDate]]-Orders[[#This Row],[OrderDate]]</f>
        <v>6</v>
      </c>
      <c r="I1346" t="s">
        <v>3</v>
      </c>
      <c r="J1346" t="str">
        <f>_xlfn.XLOOKUP(Orders[[#This Row],[_SalesRepID]],'Sales team'!A:A,'Sales team'!B:B)</f>
        <v>Jonathan Hawkins</v>
      </c>
      <c r="K1346">
        <v>10</v>
      </c>
      <c r="L1346">
        <v>23</v>
      </c>
      <c r="M1346">
        <v>362</v>
      </c>
      <c r="N1346" t="str">
        <f>_xlfn.XLOOKUP(Orders[[#This Row],[_ProductID]],Products!A:A,Products!C:C)</f>
        <v>Electronics</v>
      </c>
      <c r="O1346">
        <v>25</v>
      </c>
      <c r="P1346">
        <v>0.05</v>
      </c>
      <c r="Q1346" s="2">
        <v>5025</v>
      </c>
      <c r="R1346" s="2">
        <v>3567.75</v>
      </c>
      <c r="S1346" s="2">
        <v>23868.75</v>
      </c>
      <c r="T1346" s="2">
        <v>6030</v>
      </c>
    </row>
    <row r="1347" spans="1:20" x14ac:dyDescent="0.25">
      <c r="A1347" t="s">
        <v>6655</v>
      </c>
      <c r="B1347" t="s">
        <v>1</v>
      </c>
      <c r="C1347" t="s">
        <v>13</v>
      </c>
      <c r="D1347" s="1">
        <v>43900</v>
      </c>
      <c r="E1347" s="1">
        <v>44037</v>
      </c>
      <c r="F1347" s="1">
        <v>44049</v>
      </c>
      <c r="G1347" s="1">
        <v>44046</v>
      </c>
      <c r="H1347" s="13">
        <f>Orders[[#This Row],[DeliveryDate]]-Orders[[#This Row],[OrderDate]]</f>
        <v>9</v>
      </c>
      <c r="I1347" t="s">
        <v>3</v>
      </c>
      <c r="J1347" t="str">
        <f>_xlfn.XLOOKUP(Orders[[#This Row],[_SalesRepID]],'Sales team'!A:A,'Sales team'!B:B)</f>
        <v>Carl Nguyen</v>
      </c>
      <c r="K1347">
        <v>12</v>
      </c>
      <c r="L1347">
        <v>39</v>
      </c>
      <c r="M1347">
        <v>270</v>
      </c>
      <c r="N1347" t="str">
        <f>_xlfn.XLOOKUP(Orders[[#This Row],[_ProductID]],Products!A:A,Products!C:C)</f>
        <v>Home décor</v>
      </c>
      <c r="O1347">
        <v>40</v>
      </c>
      <c r="P1347">
        <v>0.1</v>
      </c>
      <c r="Q1347" s="2">
        <v>1802.3</v>
      </c>
      <c r="R1347" s="2">
        <v>1063.357</v>
      </c>
      <c r="S1347" s="2">
        <v>1622.07</v>
      </c>
      <c r="T1347" s="2">
        <v>558.71299999999997</v>
      </c>
    </row>
    <row r="1348" spans="1:20" x14ac:dyDescent="0.25">
      <c r="A1348" t="s">
        <v>6656</v>
      </c>
      <c r="B1348" t="s">
        <v>5</v>
      </c>
      <c r="C1348" t="s">
        <v>25</v>
      </c>
      <c r="D1348" s="1">
        <v>43900</v>
      </c>
      <c r="E1348" s="1">
        <v>44037</v>
      </c>
      <c r="F1348" s="1">
        <v>44051</v>
      </c>
      <c r="G1348" s="1">
        <v>44061</v>
      </c>
      <c r="H1348" s="13">
        <f>Orders[[#This Row],[DeliveryDate]]-Orders[[#This Row],[OrderDate]]</f>
        <v>24</v>
      </c>
      <c r="I1348" t="s">
        <v>3</v>
      </c>
      <c r="J1348" t="str">
        <f>_xlfn.XLOOKUP(Orders[[#This Row],[_SalesRepID]],'Sales team'!A:A,'Sales team'!B:B)</f>
        <v>Todd Roberts</v>
      </c>
      <c r="K1348">
        <v>13</v>
      </c>
      <c r="L1348">
        <v>13</v>
      </c>
      <c r="M1348">
        <v>334</v>
      </c>
      <c r="N1348" t="str">
        <f>_xlfn.XLOOKUP(Orders[[#This Row],[_ProductID]],Products!A:A,Products!C:C)</f>
        <v>Home décor</v>
      </c>
      <c r="O1348">
        <v>40</v>
      </c>
      <c r="P1348">
        <v>7.4999999999999997E-2</v>
      </c>
      <c r="Q1348" s="2">
        <v>6291.3</v>
      </c>
      <c r="R1348" s="2">
        <v>3837.6930000000002</v>
      </c>
      <c r="S1348" s="2">
        <v>34916.715000000004</v>
      </c>
      <c r="T1348" s="2">
        <v>11890.557000000001</v>
      </c>
    </row>
    <row r="1349" spans="1:20" x14ac:dyDescent="0.25">
      <c r="A1349" t="s">
        <v>6657</v>
      </c>
      <c r="B1349" t="s">
        <v>5</v>
      </c>
      <c r="C1349" t="s">
        <v>6</v>
      </c>
      <c r="D1349" s="1">
        <v>44000</v>
      </c>
      <c r="E1349" s="1">
        <v>44037</v>
      </c>
      <c r="F1349" s="1">
        <v>44048</v>
      </c>
      <c r="G1349" s="1">
        <v>44046</v>
      </c>
      <c r="H1349" s="13">
        <f>Orders[[#This Row],[DeliveryDate]]-Orders[[#This Row],[OrderDate]]</f>
        <v>9</v>
      </c>
      <c r="I1349" t="s">
        <v>3</v>
      </c>
      <c r="J1349" t="str">
        <f>_xlfn.XLOOKUP(Orders[[#This Row],[_SalesRepID]],'Sales team'!A:A,'Sales team'!B:B)</f>
        <v>Todd Roberts</v>
      </c>
      <c r="K1349">
        <v>13</v>
      </c>
      <c r="L1349">
        <v>5</v>
      </c>
      <c r="M1349">
        <v>116</v>
      </c>
      <c r="N1349" t="str">
        <f>_xlfn.XLOOKUP(Orders[[#This Row],[_ProductID]],Products!A:A,Products!C:C)</f>
        <v>Outdoor</v>
      </c>
      <c r="O1349">
        <v>18</v>
      </c>
      <c r="P1349">
        <v>7.4999999999999997E-2</v>
      </c>
      <c r="Q1349" s="2">
        <v>2505.8000000000002</v>
      </c>
      <c r="R1349" s="2">
        <v>1002.3200000000002</v>
      </c>
      <c r="S1349" s="2">
        <v>4635.7300000000005</v>
      </c>
      <c r="T1349" s="2">
        <v>2631.09</v>
      </c>
    </row>
    <row r="1350" spans="1:20" x14ac:dyDescent="0.25">
      <c r="A1350" t="s">
        <v>6658</v>
      </c>
      <c r="B1350" t="s">
        <v>1</v>
      </c>
      <c r="C1350" t="s">
        <v>13</v>
      </c>
      <c r="D1350" s="1">
        <v>43900</v>
      </c>
      <c r="E1350" s="1">
        <v>44037</v>
      </c>
      <c r="F1350" s="1">
        <v>44043</v>
      </c>
      <c r="G1350" s="1">
        <v>44040</v>
      </c>
      <c r="H1350" s="13">
        <f>Orders[[#This Row],[DeliveryDate]]-Orders[[#This Row],[OrderDate]]</f>
        <v>3</v>
      </c>
      <c r="I1350" t="s">
        <v>3</v>
      </c>
      <c r="J1350" t="str">
        <f>_xlfn.XLOOKUP(Orders[[#This Row],[_SalesRepID]],'Sales team'!A:A,'Sales team'!B:B)</f>
        <v>Joshua Bennett</v>
      </c>
      <c r="K1350">
        <v>6</v>
      </c>
      <c r="L1350">
        <v>29</v>
      </c>
      <c r="M1350">
        <v>277</v>
      </c>
      <c r="N1350" t="str">
        <f>_xlfn.XLOOKUP(Orders[[#This Row],[_ProductID]],Products!A:A,Products!C:C)</f>
        <v>Home décor</v>
      </c>
      <c r="O1350">
        <v>43</v>
      </c>
      <c r="P1350">
        <v>7.4999999999999997E-2</v>
      </c>
      <c r="Q1350" s="2">
        <v>1125.6000000000001</v>
      </c>
      <c r="R1350" s="2">
        <v>956.7600000000001</v>
      </c>
      <c r="S1350" s="2">
        <v>8329.44</v>
      </c>
      <c r="T1350" s="2">
        <v>675.35999999999967</v>
      </c>
    </row>
    <row r="1351" spans="1:20" x14ac:dyDescent="0.25">
      <c r="A1351" t="s">
        <v>6659</v>
      </c>
      <c r="B1351" t="s">
        <v>1</v>
      </c>
      <c r="C1351" t="s">
        <v>46</v>
      </c>
      <c r="D1351" s="1">
        <v>43900</v>
      </c>
      <c r="E1351" s="1">
        <v>44037</v>
      </c>
      <c r="F1351" s="1">
        <v>44059</v>
      </c>
      <c r="G1351" s="1">
        <v>44042</v>
      </c>
      <c r="H1351" s="13">
        <f>Orders[[#This Row],[DeliveryDate]]-Orders[[#This Row],[OrderDate]]</f>
        <v>5</v>
      </c>
      <c r="I1351" t="s">
        <v>3</v>
      </c>
      <c r="J1351" t="str">
        <f>_xlfn.XLOOKUP(Orders[[#This Row],[_SalesRepID]],'Sales team'!A:A,'Sales team'!B:B)</f>
        <v>Jerry Green</v>
      </c>
      <c r="K1351">
        <v>3</v>
      </c>
      <c r="L1351">
        <v>19</v>
      </c>
      <c r="M1351">
        <v>59</v>
      </c>
      <c r="N1351" t="str">
        <f>_xlfn.XLOOKUP(Orders[[#This Row],[_ProductID]],Products!A:A,Products!C:C)</f>
        <v>Home décor</v>
      </c>
      <c r="O1351">
        <v>46</v>
      </c>
      <c r="P1351">
        <v>0.1</v>
      </c>
      <c r="Q1351" s="2">
        <v>683.4</v>
      </c>
      <c r="R1351" s="2">
        <v>328.03199999999998</v>
      </c>
      <c r="S1351" s="2">
        <v>4305.42</v>
      </c>
      <c r="T1351" s="2">
        <v>2009.1960000000004</v>
      </c>
    </row>
    <row r="1352" spans="1:20" x14ac:dyDescent="0.25">
      <c r="A1352" t="s">
        <v>6660</v>
      </c>
      <c r="B1352" t="s">
        <v>5</v>
      </c>
      <c r="C1352" t="s">
        <v>13</v>
      </c>
      <c r="D1352" s="1">
        <v>43900</v>
      </c>
      <c r="E1352" s="1">
        <v>44037</v>
      </c>
      <c r="F1352" s="1">
        <v>44042</v>
      </c>
      <c r="G1352" s="1">
        <v>44042</v>
      </c>
      <c r="H1352" s="13">
        <f>Orders[[#This Row],[DeliveryDate]]-Orders[[#This Row],[OrderDate]]</f>
        <v>5</v>
      </c>
      <c r="I1352" t="s">
        <v>3</v>
      </c>
      <c r="J1352" t="str">
        <f>_xlfn.XLOOKUP(Orders[[#This Row],[_SalesRepID]],'Sales team'!A:A,'Sales team'!B:B)</f>
        <v>Nicholas Cunningham</v>
      </c>
      <c r="K1352">
        <v>19</v>
      </c>
      <c r="L1352">
        <v>37</v>
      </c>
      <c r="M1352">
        <v>263</v>
      </c>
      <c r="N1352" t="str">
        <f>_xlfn.XLOOKUP(Orders[[#This Row],[_ProductID]],Products!A:A,Products!C:C)</f>
        <v>Home décor</v>
      </c>
      <c r="O1352">
        <v>2</v>
      </c>
      <c r="P1352">
        <v>0.3</v>
      </c>
      <c r="Q1352" s="2">
        <v>1775.5</v>
      </c>
      <c r="R1352" s="2">
        <v>1083.0550000000001</v>
      </c>
      <c r="S1352" s="2">
        <v>6214.25</v>
      </c>
      <c r="T1352" s="2">
        <v>798.97499999999945</v>
      </c>
    </row>
    <row r="1353" spans="1:20" x14ac:dyDescent="0.25">
      <c r="A1353" t="s">
        <v>6636</v>
      </c>
      <c r="B1353" t="s">
        <v>1</v>
      </c>
      <c r="C1353" t="s">
        <v>6</v>
      </c>
      <c r="D1353" s="1">
        <v>43900</v>
      </c>
      <c r="E1353" s="1">
        <v>44036</v>
      </c>
      <c r="F1353" s="1">
        <v>44059</v>
      </c>
      <c r="G1353" s="1">
        <v>44049</v>
      </c>
      <c r="H1353" s="13">
        <f>Orders[[#This Row],[DeliveryDate]]-Orders[[#This Row],[OrderDate]]</f>
        <v>13</v>
      </c>
      <c r="I1353" t="s">
        <v>3</v>
      </c>
      <c r="J1353" t="str">
        <f>_xlfn.XLOOKUP(Orders[[#This Row],[_SalesRepID]],'Sales team'!A:A,'Sales team'!B:B)</f>
        <v>Jerry Green</v>
      </c>
      <c r="K1353">
        <v>3</v>
      </c>
      <c r="L1353">
        <v>15</v>
      </c>
      <c r="M1353">
        <v>98</v>
      </c>
      <c r="N1353" t="str">
        <f>_xlfn.XLOOKUP(Orders[[#This Row],[_ProductID]],Products!A:A,Products!C:C)</f>
        <v>Home décor</v>
      </c>
      <c r="O1353">
        <v>36</v>
      </c>
      <c r="P1353">
        <v>0.2</v>
      </c>
      <c r="Q1353" s="2">
        <v>1018.4</v>
      </c>
      <c r="R1353" s="2">
        <v>712.88</v>
      </c>
      <c r="S1353" s="2">
        <v>4073.6000000000004</v>
      </c>
      <c r="T1353" s="2">
        <v>509.20000000000027</v>
      </c>
    </row>
    <row r="1354" spans="1:20" x14ac:dyDescent="0.25">
      <c r="A1354" t="s">
        <v>6637</v>
      </c>
      <c r="B1354" t="s">
        <v>1</v>
      </c>
      <c r="C1354" t="s">
        <v>6</v>
      </c>
      <c r="D1354" s="1">
        <v>43900</v>
      </c>
      <c r="E1354" s="1">
        <v>44036</v>
      </c>
      <c r="F1354" s="1">
        <v>44044</v>
      </c>
      <c r="G1354" s="1">
        <v>44043</v>
      </c>
      <c r="H1354" s="13">
        <f>Orders[[#This Row],[DeliveryDate]]-Orders[[#This Row],[OrderDate]]</f>
        <v>7</v>
      </c>
      <c r="I1354" t="s">
        <v>3</v>
      </c>
      <c r="J1354" t="str">
        <f>_xlfn.XLOOKUP(Orders[[#This Row],[_SalesRepID]],'Sales team'!A:A,'Sales team'!B:B)</f>
        <v>Jerry Green</v>
      </c>
      <c r="K1354">
        <v>3</v>
      </c>
      <c r="L1354">
        <v>20</v>
      </c>
      <c r="M1354">
        <v>130</v>
      </c>
      <c r="N1354" t="str">
        <f>_xlfn.XLOOKUP(Orders[[#This Row],[_ProductID]],Products!A:A,Products!C:C)</f>
        <v>Home décor</v>
      </c>
      <c r="O1354">
        <v>26</v>
      </c>
      <c r="P1354">
        <v>0.15</v>
      </c>
      <c r="Q1354" s="2">
        <v>3825.7000000000003</v>
      </c>
      <c r="R1354" s="2">
        <v>2486.7050000000004</v>
      </c>
      <c r="S1354" s="2">
        <v>22762.915000000001</v>
      </c>
      <c r="T1354" s="2">
        <v>5355.98</v>
      </c>
    </row>
    <row r="1355" spans="1:20" x14ac:dyDescent="0.25">
      <c r="A1355" t="s">
        <v>6638</v>
      </c>
      <c r="B1355" t="s">
        <v>1</v>
      </c>
      <c r="C1355" t="s">
        <v>15</v>
      </c>
      <c r="D1355" s="1">
        <v>43900</v>
      </c>
      <c r="E1355" s="1">
        <v>44036</v>
      </c>
      <c r="F1355" s="1">
        <v>44055</v>
      </c>
      <c r="G1355" s="1">
        <v>44047</v>
      </c>
      <c r="H1355" s="13">
        <f>Orders[[#This Row],[DeliveryDate]]-Orders[[#This Row],[OrderDate]]</f>
        <v>11</v>
      </c>
      <c r="I1355" t="s">
        <v>3</v>
      </c>
      <c r="J1355" t="str">
        <f>_xlfn.XLOOKUP(Orders[[#This Row],[_SalesRepID]],'Sales team'!A:A,'Sales team'!B:B)</f>
        <v>Chris Armstrong</v>
      </c>
      <c r="K1355">
        <v>4</v>
      </c>
      <c r="L1355">
        <v>10</v>
      </c>
      <c r="M1355">
        <v>26</v>
      </c>
      <c r="N1355" t="str">
        <f>_xlfn.XLOOKUP(Orders[[#This Row],[_ProductID]],Products!A:A,Products!C:C)</f>
        <v>Furniture</v>
      </c>
      <c r="O1355">
        <v>20</v>
      </c>
      <c r="P1355">
        <v>0.05</v>
      </c>
      <c r="Q1355" s="2">
        <v>3865.9</v>
      </c>
      <c r="R1355" s="2">
        <v>2706.13</v>
      </c>
      <c r="S1355" s="2">
        <v>18363.024999999998</v>
      </c>
      <c r="T1355" s="2">
        <v>4832.3749999999964</v>
      </c>
    </row>
    <row r="1356" spans="1:20" x14ac:dyDescent="0.25">
      <c r="A1356" t="s">
        <v>6639</v>
      </c>
      <c r="B1356" t="s">
        <v>5</v>
      </c>
      <c r="C1356" t="s">
        <v>2</v>
      </c>
      <c r="D1356" s="1">
        <v>43900</v>
      </c>
      <c r="E1356" s="1">
        <v>44036</v>
      </c>
      <c r="F1356" s="1">
        <v>44061</v>
      </c>
      <c r="G1356" s="1">
        <v>44048</v>
      </c>
      <c r="H1356" s="13">
        <f>Orders[[#This Row],[DeliveryDate]]-Orders[[#This Row],[OrderDate]]</f>
        <v>12</v>
      </c>
      <c r="I1356" t="s">
        <v>3</v>
      </c>
      <c r="J1356" t="str">
        <f>_xlfn.XLOOKUP(Orders[[#This Row],[_SalesRepID]],'Sales team'!A:A,'Sales team'!B:B)</f>
        <v>Todd Roberts</v>
      </c>
      <c r="K1356">
        <v>13</v>
      </c>
      <c r="L1356">
        <v>36</v>
      </c>
      <c r="M1356">
        <v>245</v>
      </c>
      <c r="N1356" t="str">
        <f>_xlfn.XLOOKUP(Orders[[#This Row],[_ProductID]],Products!A:A,Products!C:C)</f>
        <v>Electronics</v>
      </c>
      <c r="O1356">
        <v>6</v>
      </c>
      <c r="P1356">
        <v>0.05</v>
      </c>
      <c r="Q1356" s="2">
        <v>3504.1</v>
      </c>
      <c r="R1356" s="2">
        <v>1401.64</v>
      </c>
      <c r="S1356" s="2">
        <v>9986.6849999999995</v>
      </c>
      <c r="T1356" s="2">
        <v>5781.7649999999994</v>
      </c>
    </row>
    <row r="1357" spans="1:20" x14ac:dyDescent="0.25">
      <c r="A1357" t="s">
        <v>6640</v>
      </c>
      <c r="B1357" t="s">
        <v>8</v>
      </c>
      <c r="C1357" t="s">
        <v>2</v>
      </c>
      <c r="D1357" s="1">
        <v>43900</v>
      </c>
      <c r="E1357" s="1">
        <v>44036</v>
      </c>
      <c r="F1357" s="1">
        <v>44053</v>
      </c>
      <c r="G1357" s="1">
        <v>44061</v>
      </c>
      <c r="H1357" s="13">
        <f>Orders[[#This Row],[DeliveryDate]]-Orders[[#This Row],[OrderDate]]</f>
        <v>25</v>
      </c>
      <c r="I1357" t="s">
        <v>3</v>
      </c>
      <c r="J1357" t="str">
        <f>_xlfn.XLOOKUP(Orders[[#This Row],[_SalesRepID]],'Sales team'!A:A,'Sales team'!B:B)</f>
        <v>Patrick Graham</v>
      </c>
      <c r="K1357">
        <v>25</v>
      </c>
      <c r="L1357">
        <v>44</v>
      </c>
      <c r="M1357">
        <v>213</v>
      </c>
      <c r="N1357" t="str">
        <f>_xlfn.XLOOKUP(Orders[[#This Row],[_ProductID]],Products!A:A,Products!C:C)</f>
        <v>Outdoor</v>
      </c>
      <c r="O1357">
        <v>10</v>
      </c>
      <c r="P1357">
        <v>0.05</v>
      </c>
      <c r="Q1357" s="2">
        <v>2452.2000000000003</v>
      </c>
      <c r="R1357" s="2">
        <v>1029.924</v>
      </c>
      <c r="S1357" s="2">
        <v>6988.77</v>
      </c>
      <c r="T1357" s="2">
        <v>3898.9980000000005</v>
      </c>
    </row>
    <row r="1358" spans="1:20" x14ac:dyDescent="0.25">
      <c r="A1358" t="s">
        <v>6641</v>
      </c>
      <c r="B1358" t="s">
        <v>5</v>
      </c>
      <c r="C1358" t="s">
        <v>25</v>
      </c>
      <c r="D1358" s="1">
        <v>43900</v>
      </c>
      <c r="E1358" s="1">
        <v>44036</v>
      </c>
      <c r="F1358" s="1">
        <v>44050</v>
      </c>
      <c r="G1358" s="1">
        <v>44049</v>
      </c>
      <c r="H1358" s="13">
        <f>Orders[[#This Row],[DeliveryDate]]-Orders[[#This Row],[OrderDate]]</f>
        <v>13</v>
      </c>
      <c r="I1358" t="s">
        <v>3</v>
      </c>
      <c r="J1358" t="str">
        <f>_xlfn.XLOOKUP(Orders[[#This Row],[_SalesRepID]],'Sales team'!A:A,'Sales team'!B:B)</f>
        <v>Todd Roberts</v>
      </c>
      <c r="K1358">
        <v>13</v>
      </c>
      <c r="L1358">
        <v>39</v>
      </c>
      <c r="M1358">
        <v>336</v>
      </c>
      <c r="N1358" t="str">
        <f>_xlfn.XLOOKUP(Orders[[#This Row],[_ProductID]],Products!A:A,Products!C:C)</f>
        <v>Home décor</v>
      </c>
      <c r="O1358">
        <v>41</v>
      </c>
      <c r="P1358">
        <v>7.4999999999999997E-2</v>
      </c>
      <c r="Q1358" s="2">
        <v>2485.7000000000003</v>
      </c>
      <c r="R1358" s="2">
        <v>1168.279</v>
      </c>
      <c r="S1358" s="2">
        <v>9197.090000000002</v>
      </c>
      <c r="T1358" s="2">
        <v>4523.974000000002</v>
      </c>
    </row>
    <row r="1359" spans="1:20" x14ac:dyDescent="0.25">
      <c r="A1359" t="s">
        <v>6642</v>
      </c>
      <c r="B1359" t="s">
        <v>5</v>
      </c>
      <c r="C1359" t="s">
        <v>15</v>
      </c>
      <c r="D1359" s="1">
        <v>43900</v>
      </c>
      <c r="E1359" s="1">
        <v>44036</v>
      </c>
      <c r="F1359" s="1">
        <v>44044</v>
      </c>
      <c r="G1359" s="1">
        <v>44046</v>
      </c>
      <c r="H1359" s="13">
        <f>Orders[[#This Row],[DeliveryDate]]-Orders[[#This Row],[OrderDate]]</f>
        <v>10</v>
      </c>
      <c r="I1359" t="s">
        <v>3</v>
      </c>
      <c r="J1359" t="str">
        <f>_xlfn.XLOOKUP(Orders[[#This Row],[_SalesRepID]],'Sales team'!A:A,'Sales team'!B:B)</f>
        <v>Todd Roberts</v>
      </c>
      <c r="K1359">
        <v>13</v>
      </c>
      <c r="L1359">
        <v>46</v>
      </c>
      <c r="M1359">
        <v>47</v>
      </c>
      <c r="N1359" t="str">
        <f>_xlfn.XLOOKUP(Orders[[#This Row],[_ProductID]],Products!A:A,Products!C:C)</f>
        <v>Home décor</v>
      </c>
      <c r="O1359">
        <v>40</v>
      </c>
      <c r="P1359">
        <v>0.05</v>
      </c>
      <c r="Q1359" s="2">
        <v>201</v>
      </c>
      <c r="R1359" s="2">
        <v>164.82</v>
      </c>
      <c r="S1359" s="2">
        <v>381.9</v>
      </c>
      <c r="T1359" s="2">
        <v>52.259999999999991</v>
      </c>
    </row>
    <row r="1360" spans="1:20" x14ac:dyDescent="0.25">
      <c r="A1360" t="s">
        <v>6643</v>
      </c>
      <c r="B1360" t="s">
        <v>5</v>
      </c>
      <c r="C1360" t="s">
        <v>6</v>
      </c>
      <c r="D1360" s="1">
        <v>43900</v>
      </c>
      <c r="E1360" s="1">
        <v>44036</v>
      </c>
      <c r="F1360" s="1">
        <v>44052</v>
      </c>
      <c r="G1360" s="1">
        <v>44056</v>
      </c>
      <c r="H1360" s="13">
        <f>Orders[[#This Row],[DeliveryDate]]-Orders[[#This Row],[OrderDate]]</f>
        <v>20</v>
      </c>
      <c r="I1360" t="s">
        <v>3</v>
      </c>
      <c r="J1360" t="str">
        <f>_xlfn.XLOOKUP(Orders[[#This Row],[_SalesRepID]],'Sales team'!A:A,'Sales team'!B:B)</f>
        <v>Roger Alexander</v>
      </c>
      <c r="K1360">
        <v>15</v>
      </c>
      <c r="L1360">
        <v>9</v>
      </c>
      <c r="M1360">
        <v>189</v>
      </c>
      <c r="N1360" t="str">
        <f>_xlfn.XLOOKUP(Orders[[#This Row],[_ProductID]],Products!A:A,Products!C:C)</f>
        <v>Home décor</v>
      </c>
      <c r="O1360">
        <v>46</v>
      </c>
      <c r="P1360">
        <v>0.05</v>
      </c>
      <c r="Q1360" s="2">
        <v>3075.3</v>
      </c>
      <c r="R1360" s="2">
        <v>1599.1560000000002</v>
      </c>
      <c r="S1360" s="2">
        <v>20450.745000000003</v>
      </c>
      <c r="T1360" s="2">
        <v>9256.6530000000021</v>
      </c>
    </row>
    <row r="1361" spans="1:20" x14ac:dyDescent="0.25">
      <c r="A1361" t="s">
        <v>6644</v>
      </c>
      <c r="B1361" t="s">
        <v>8</v>
      </c>
      <c r="C1361" t="s">
        <v>46</v>
      </c>
      <c r="D1361" s="1">
        <v>43900</v>
      </c>
      <c r="E1361" s="1">
        <v>44036</v>
      </c>
      <c r="F1361" s="1">
        <v>44039</v>
      </c>
      <c r="G1361" s="1">
        <v>44053</v>
      </c>
      <c r="H1361" s="13">
        <f>Orders[[#This Row],[DeliveryDate]]-Orders[[#This Row],[OrderDate]]</f>
        <v>17</v>
      </c>
      <c r="I1361" t="s">
        <v>3</v>
      </c>
      <c r="J1361" t="str">
        <f>_xlfn.XLOOKUP(Orders[[#This Row],[_SalesRepID]],'Sales team'!A:A,'Sales team'!B:B)</f>
        <v>Samuel Fowler</v>
      </c>
      <c r="K1361">
        <v>21</v>
      </c>
      <c r="L1361">
        <v>39</v>
      </c>
      <c r="M1361">
        <v>84</v>
      </c>
      <c r="N1361" t="str">
        <f>_xlfn.XLOOKUP(Orders[[#This Row],[_ProductID]],Products!A:A,Products!C:C)</f>
        <v>Home décor</v>
      </c>
      <c r="O1361">
        <v>29</v>
      </c>
      <c r="P1361">
        <v>0.1</v>
      </c>
      <c r="Q1361" s="2">
        <v>261.3</v>
      </c>
      <c r="R1361" s="2">
        <v>162.006</v>
      </c>
      <c r="S1361" s="2">
        <v>235.17000000000002</v>
      </c>
      <c r="T1361" s="2">
        <v>73.164000000000016</v>
      </c>
    </row>
    <row r="1362" spans="1:20" x14ac:dyDescent="0.25">
      <c r="A1362" t="s">
        <v>6645</v>
      </c>
      <c r="B1362" t="s">
        <v>8</v>
      </c>
      <c r="C1362" t="s">
        <v>2</v>
      </c>
      <c r="D1362" s="1">
        <v>43900</v>
      </c>
      <c r="E1362" s="1">
        <v>44036</v>
      </c>
      <c r="F1362" s="1">
        <v>44059</v>
      </c>
      <c r="G1362" s="1">
        <v>44057</v>
      </c>
      <c r="H1362" s="13">
        <f>Orders[[#This Row],[DeliveryDate]]-Orders[[#This Row],[OrderDate]]</f>
        <v>21</v>
      </c>
      <c r="I1362" t="s">
        <v>3</v>
      </c>
      <c r="J1362" t="str">
        <f>_xlfn.XLOOKUP(Orders[[#This Row],[_SalesRepID]],'Sales team'!A:A,'Sales team'!B:B)</f>
        <v>Douglas Tucker</v>
      </c>
      <c r="K1362">
        <v>23</v>
      </c>
      <c r="L1362">
        <v>29</v>
      </c>
      <c r="M1362">
        <v>236</v>
      </c>
      <c r="N1362" t="str">
        <f>_xlfn.XLOOKUP(Orders[[#This Row],[_ProductID]],Products!A:A,Products!C:C)</f>
        <v>Home décor</v>
      </c>
      <c r="O1362">
        <v>2</v>
      </c>
      <c r="P1362">
        <v>0.05</v>
      </c>
      <c r="Q1362" s="2">
        <v>180.9</v>
      </c>
      <c r="R1362" s="2">
        <v>106.73099999999999</v>
      </c>
      <c r="S1362" s="2">
        <v>1202.9849999999999</v>
      </c>
      <c r="T1362" s="2">
        <v>455.86799999999994</v>
      </c>
    </row>
    <row r="1363" spans="1:20" x14ac:dyDescent="0.25">
      <c r="A1363" t="s">
        <v>6646</v>
      </c>
      <c r="B1363" t="s">
        <v>10</v>
      </c>
      <c r="C1363" t="s">
        <v>46</v>
      </c>
      <c r="D1363" s="1">
        <v>43900</v>
      </c>
      <c r="E1363" s="1">
        <v>44036</v>
      </c>
      <c r="F1363" s="1">
        <v>44041</v>
      </c>
      <c r="G1363" s="1">
        <v>44055</v>
      </c>
      <c r="H1363" s="13">
        <f>Orders[[#This Row],[DeliveryDate]]-Orders[[#This Row],[OrderDate]]</f>
        <v>19</v>
      </c>
      <c r="I1363" t="s">
        <v>3</v>
      </c>
      <c r="J1363" t="str">
        <f>_xlfn.XLOOKUP(Orders[[#This Row],[_SalesRepID]],'Sales team'!A:A,'Sales team'!B:B)</f>
        <v>Patrick Graham</v>
      </c>
      <c r="K1363">
        <v>25</v>
      </c>
      <c r="L1363">
        <v>20</v>
      </c>
      <c r="M1363">
        <v>60</v>
      </c>
      <c r="N1363" t="str">
        <f>_xlfn.XLOOKUP(Orders[[#This Row],[_ProductID]],Products!A:A,Products!C:C)</f>
        <v>Furniture</v>
      </c>
      <c r="O1363">
        <v>15</v>
      </c>
      <c r="P1363">
        <v>0.1</v>
      </c>
      <c r="Q1363" s="2">
        <v>3852.5</v>
      </c>
      <c r="R1363" s="2">
        <v>2311.5</v>
      </c>
      <c r="S1363" s="2">
        <v>6934.5</v>
      </c>
      <c r="T1363" s="2">
        <v>2311.5</v>
      </c>
    </row>
    <row r="1364" spans="1:20" x14ac:dyDescent="0.25">
      <c r="A1364" t="s">
        <v>6647</v>
      </c>
      <c r="B1364" t="s">
        <v>1</v>
      </c>
      <c r="C1364" t="s">
        <v>15</v>
      </c>
      <c r="D1364" s="1">
        <v>44000</v>
      </c>
      <c r="E1364" s="1">
        <v>44036</v>
      </c>
      <c r="F1364" s="1">
        <v>44055</v>
      </c>
      <c r="G1364" s="1">
        <v>44047</v>
      </c>
      <c r="H1364" s="13">
        <f>Orders[[#This Row],[DeliveryDate]]-Orders[[#This Row],[OrderDate]]</f>
        <v>11</v>
      </c>
      <c r="I1364" t="s">
        <v>3</v>
      </c>
      <c r="J1364" t="str">
        <f>_xlfn.XLOOKUP(Orders[[#This Row],[_SalesRepID]],'Sales team'!A:A,'Sales team'!B:B)</f>
        <v>Chris Armstrong</v>
      </c>
      <c r="K1364">
        <v>4</v>
      </c>
      <c r="L1364">
        <v>21</v>
      </c>
      <c r="M1364">
        <v>3</v>
      </c>
      <c r="N1364" t="str">
        <f>_xlfn.XLOOKUP(Orders[[#This Row],[_ProductID]],Products!A:A,Products!C:C)</f>
        <v>Home décor</v>
      </c>
      <c r="O1364">
        <v>33</v>
      </c>
      <c r="P1364">
        <v>7.4999999999999997E-2</v>
      </c>
      <c r="Q1364" s="2">
        <v>1206</v>
      </c>
      <c r="R1364" s="2">
        <v>964.80000000000007</v>
      </c>
      <c r="S1364" s="2">
        <v>4462.2</v>
      </c>
      <c r="T1364" s="2">
        <v>602.99999999999955</v>
      </c>
    </row>
    <row r="1365" spans="1:20" x14ac:dyDescent="0.25">
      <c r="A1365" t="s">
        <v>6648</v>
      </c>
      <c r="B1365" t="s">
        <v>5</v>
      </c>
      <c r="C1365" t="s">
        <v>46</v>
      </c>
      <c r="D1365" s="1">
        <v>43900</v>
      </c>
      <c r="E1365" s="1">
        <v>44036</v>
      </c>
      <c r="F1365" s="1">
        <v>44039</v>
      </c>
      <c r="G1365" s="1">
        <v>44061</v>
      </c>
      <c r="H1365" s="13">
        <f>Orders[[#This Row],[DeliveryDate]]-Orders[[#This Row],[OrderDate]]</f>
        <v>25</v>
      </c>
      <c r="I1365" t="s">
        <v>3</v>
      </c>
      <c r="J1365" t="str">
        <f>_xlfn.XLOOKUP(Orders[[#This Row],[_SalesRepID]],'Sales team'!A:A,'Sales team'!B:B)</f>
        <v>Roger Alexander</v>
      </c>
      <c r="K1365">
        <v>15</v>
      </c>
      <c r="L1365">
        <v>19</v>
      </c>
      <c r="M1365">
        <v>72</v>
      </c>
      <c r="N1365" t="str">
        <f>_xlfn.XLOOKUP(Orders[[#This Row],[_ProductID]],Products!A:A,Products!C:C)</f>
        <v>Kitchen &amp; Dining</v>
      </c>
      <c r="O1365">
        <v>8</v>
      </c>
      <c r="P1365">
        <v>7.4999999999999997E-2</v>
      </c>
      <c r="Q1365" s="2">
        <v>1996.6000000000001</v>
      </c>
      <c r="R1365" s="2">
        <v>1078.1640000000002</v>
      </c>
      <c r="S1365" s="2">
        <v>11081.130000000001</v>
      </c>
      <c r="T1365" s="2">
        <v>4612.1459999999997</v>
      </c>
    </row>
    <row r="1366" spans="1:20" x14ac:dyDescent="0.25">
      <c r="A1366" t="s">
        <v>6649</v>
      </c>
      <c r="B1366" t="s">
        <v>10</v>
      </c>
      <c r="C1366" t="s">
        <v>2</v>
      </c>
      <c r="D1366" s="1">
        <v>43900</v>
      </c>
      <c r="E1366" s="1">
        <v>44036</v>
      </c>
      <c r="F1366" s="1">
        <v>44038</v>
      </c>
      <c r="G1366" s="1">
        <v>44056</v>
      </c>
      <c r="H1366" s="13">
        <f>Orders[[#This Row],[DeliveryDate]]-Orders[[#This Row],[OrderDate]]</f>
        <v>20</v>
      </c>
      <c r="I1366" t="s">
        <v>3</v>
      </c>
      <c r="J1366" t="str">
        <f>_xlfn.XLOOKUP(Orders[[#This Row],[_SalesRepID]],'Sales team'!A:A,'Sales team'!B:B)</f>
        <v>Carlos Miller</v>
      </c>
      <c r="K1366">
        <v>28</v>
      </c>
      <c r="L1366">
        <v>5</v>
      </c>
      <c r="M1366">
        <v>244</v>
      </c>
      <c r="N1366" t="str">
        <f>_xlfn.XLOOKUP(Orders[[#This Row],[_ProductID]],Products!A:A,Products!C:C)</f>
        <v>Furniture</v>
      </c>
      <c r="O1366">
        <v>19</v>
      </c>
      <c r="P1366">
        <v>0.1</v>
      </c>
      <c r="Q1366" s="2">
        <v>2646.5</v>
      </c>
      <c r="R1366" s="2">
        <v>1482.0400000000002</v>
      </c>
      <c r="S1366" s="2">
        <v>7145.55</v>
      </c>
      <c r="T1366" s="2">
        <v>2699.4299999999994</v>
      </c>
    </row>
    <row r="1367" spans="1:20" x14ac:dyDescent="0.25">
      <c r="A1367" t="s">
        <v>6650</v>
      </c>
      <c r="B1367" t="s">
        <v>8</v>
      </c>
      <c r="C1367" t="s">
        <v>2</v>
      </c>
      <c r="D1367" s="1">
        <v>44000</v>
      </c>
      <c r="E1367" s="1">
        <v>44036</v>
      </c>
      <c r="F1367" s="1">
        <v>44056</v>
      </c>
      <c r="G1367" s="1">
        <v>44057</v>
      </c>
      <c r="H1367" s="13">
        <f>Orders[[#This Row],[DeliveryDate]]-Orders[[#This Row],[OrderDate]]</f>
        <v>21</v>
      </c>
      <c r="I1367" t="s">
        <v>3</v>
      </c>
      <c r="J1367" t="str">
        <f>_xlfn.XLOOKUP(Orders[[#This Row],[_SalesRepID]],'Sales team'!A:A,'Sales team'!B:B)</f>
        <v>Patrick Graham</v>
      </c>
      <c r="K1367">
        <v>25</v>
      </c>
      <c r="L1367">
        <v>1</v>
      </c>
      <c r="M1367">
        <v>221</v>
      </c>
      <c r="N1367" t="str">
        <f>_xlfn.XLOOKUP(Orders[[#This Row],[_ProductID]],Products!A:A,Products!C:C)</f>
        <v>Home décor</v>
      </c>
      <c r="O1367">
        <v>24</v>
      </c>
      <c r="P1367">
        <v>0.1</v>
      </c>
      <c r="Q1367" s="2">
        <v>1018.4</v>
      </c>
      <c r="R1367" s="2">
        <v>804.53600000000006</v>
      </c>
      <c r="S1367" s="2">
        <v>2749.68</v>
      </c>
      <c r="T1367" s="2">
        <v>336.07199999999966</v>
      </c>
    </row>
    <row r="1368" spans="1:20" x14ac:dyDescent="0.25">
      <c r="A1368" t="s">
        <v>6634</v>
      </c>
      <c r="B1368" t="s">
        <v>5</v>
      </c>
      <c r="C1368" t="s">
        <v>46</v>
      </c>
      <c r="D1368" s="1">
        <v>43900</v>
      </c>
      <c r="E1368" s="1">
        <v>44035</v>
      </c>
      <c r="F1368" s="1">
        <v>44063</v>
      </c>
      <c r="G1368" s="1">
        <v>44061</v>
      </c>
      <c r="H1368" s="13">
        <f>Orders[[#This Row],[DeliveryDate]]-Orders[[#This Row],[OrderDate]]</f>
        <v>26</v>
      </c>
      <c r="I1368" t="s">
        <v>3</v>
      </c>
      <c r="J1368" t="str">
        <f>_xlfn.XLOOKUP(Orders[[#This Row],[_SalesRepID]],'Sales team'!A:A,'Sales team'!B:B)</f>
        <v>Shawn Wallace</v>
      </c>
      <c r="K1368">
        <v>18</v>
      </c>
      <c r="L1368">
        <v>22</v>
      </c>
      <c r="M1368">
        <v>64</v>
      </c>
      <c r="N1368" t="str">
        <f>_xlfn.XLOOKUP(Orders[[#This Row],[_ProductID]],Products!A:A,Products!C:C)</f>
        <v>Kitchen &amp; Dining</v>
      </c>
      <c r="O1368">
        <v>8</v>
      </c>
      <c r="P1368">
        <v>7.4999999999999997E-2</v>
      </c>
      <c r="Q1368" s="2">
        <v>1132.3</v>
      </c>
      <c r="R1368" s="2">
        <v>917.16300000000001</v>
      </c>
      <c r="S1368" s="2">
        <v>8379.02</v>
      </c>
      <c r="T1368" s="2">
        <v>1041.7160000000003</v>
      </c>
    </row>
    <row r="1369" spans="1:20" x14ac:dyDescent="0.25">
      <c r="A1369" t="s">
        <v>6635</v>
      </c>
      <c r="B1369" t="s">
        <v>10</v>
      </c>
      <c r="C1369" t="s">
        <v>6</v>
      </c>
      <c r="D1369" s="1">
        <v>44000</v>
      </c>
      <c r="E1369" s="1">
        <v>44035</v>
      </c>
      <c r="F1369" s="1">
        <v>44058</v>
      </c>
      <c r="G1369" s="1">
        <v>44049</v>
      </c>
      <c r="H1369" s="13">
        <f>Orders[[#This Row],[DeliveryDate]]-Orders[[#This Row],[OrderDate]]</f>
        <v>14</v>
      </c>
      <c r="I1369" t="s">
        <v>3</v>
      </c>
      <c r="J1369" t="str">
        <f>_xlfn.XLOOKUP(Orders[[#This Row],[_SalesRepID]],'Sales team'!A:A,'Sales team'!B:B)</f>
        <v>Carlos Miller</v>
      </c>
      <c r="K1369">
        <v>28</v>
      </c>
      <c r="L1369">
        <v>12</v>
      </c>
      <c r="M1369">
        <v>131</v>
      </c>
      <c r="N1369" t="str">
        <f>_xlfn.XLOOKUP(Orders[[#This Row],[_ProductID]],Products!A:A,Products!C:C)</f>
        <v>Electronics</v>
      </c>
      <c r="O1369">
        <v>25</v>
      </c>
      <c r="P1369">
        <v>0.15</v>
      </c>
      <c r="Q1369" s="2">
        <v>2458.9</v>
      </c>
      <c r="R1369" s="2">
        <v>1180.2719999999999</v>
      </c>
      <c r="S1369" s="2">
        <v>10450.324999999999</v>
      </c>
      <c r="T1369" s="2">
        <v>4548.9649999999992</v>
      </c>
    </row>
    <row r="1370" spans="1:20" x14ac:dyDescent="0.25">
      <c r="A1370" t="s">
        <v>6628</v>
      </c>
      <c r="B1370" t="s">
        <v>1</v>
      </c>
      <c r="C1370" t="s">
        <v>25</v>
      </c>
      <c r="D1370" s="1">
        <v>43900</v>
      </c>
      <c r="E1370" s="1">
        <v>44034</v>
      </c>
      <c r="F1370" s="1">
        <v>44046</v>
      </c>
      <c r="G1370" s="1">
        <v>44060</v>
      </c>
      <c r="H1370" s="13">
        <f>Orders[[#This Row],[DeliveryDate]]-Orders[[#This Row],[OrderDate]]</f>
        <v>26</v>
      </c>
      <c r="I1370" t="s">
        <v>3</v>
      </c>
      <c r="J1370" t="str">
        <f>_xlfn.XLOOKUP(Orders[[#This Row],[_SalesRepID]],'Sales team'!A:A,'Sales team'!B:B)</f>
        <v>Jerry Green</v>
      </c>
      <c r="K1370">
        <v>3</v>
      </c>
      <c r="L1370">
        <v>28</v>
      </c>
      <c r="M1370">
        <v>344</v>
      </c>
      <c r="N1370" t="str">
        <f>_xlfn.XLOOKUP(Orders[[#This Row],[_ProductID]],Products!A:A,Products!C:C)</f>
        <v>Kitchen &amp; Dining</v>
      </c>
      <c r="O1370">
        <v>4</v>
      </c>
      <c r="P1370">
        <v>0.2</v>
      </c>
      <c r="Q1370" s="2">
        <v>917.9</v>
      </c>
      <c r="R1370" s="2">
        <v>541.56099999999992</v>
      </c>
      <c r="S1370" s="2">
        <v>5140.2400000000007</v>
      </c>
      <c r="T1370" s="2">
        <v>1349.313000000001</v>
      </c>
    </row>
    <row r="1371" spans="1:20" x14ac:dyDescent="0.25">
      <c r="A1371" t="s">
        <v>6629</v>
      </c>
      <c r="B1371" t="s">
        <v>5</v>
      </c>
      <c r="C1371" t="s">
        <v>2</v>
      </c>
      <c r="D1371" s="1">
        <v>44000</v>
      </c>
      <c r="E1371" s="1">
        <v>44034</v>
      </c>
      <c r="F1371" s="1">
        <v>44062</v>
      </c>
      <c r="G1371" s="1">
        <v>44047</v>
      </c>
      <c r="H1371" s="13">
        <f>Orders[[#This Row],[DeliveryDate]]-Orders[[#This Row],[OrderDate]]</f>
        <v>13</v>
      </c>
      <c r="I1371" t="s">
        <v>3</v>
      </c>
      <c r="J1371" t="str">
        <f>_xlfn.XLOOKUP(Orders[[#This Row],[_SalesRepID]],'Sales team'!A:A,'Sales team'!B:B)</f>
        <v>Frank Brown</v>
      </c>
      <c r="K1371">
        <v>17</v>
      </c>
      <c r="L1371">
        <v>5</v>
      </c>
      <c r="M1371">
        <v>226</v>
      </c>
      <c r="N1371" t="str">
        <f>_xlfn.XLOOKUP(Orders[[#This Row],[_ProductID]],Products!A:A,Products!C:C)</f>
        <v>Home décor</v>
      </c>
      <c r="O1371">
        <v>23</v>
      </c>
      <c r="P1371">
        <v>7.4999999999999997E-2</v>
      </c>
      <c r="Q1371" s="2">
        <v>1721.9</v>
      </c>
      <c r="R1371" s="2">
        <v>964.26400000000012</v>
      </c>
      <c r="S1371" s="2">
        <v>11149.302500000002</v>
      </c>
      <c r="T1371" s="2">
        <v>4399.4545000000007</v>
      </c>
    </row>
    <row r="1372" spans="1:20" x14ac:dyDescent="0.25">
      <c r="A1372" t="s">
        <v>6630</v>
      </c>
      <c r="B1372" t="s">
        <v>5</v>
      </c>
      <c r="C1372" t="s">
        <v>25</v>
      </c>
      <c r="D1372" s="1">
        <v>43900</v>
      </c>
      <c r="E1372" s="1">
        <v>44034</v>
      </c>
      <c r="F1372" s="1">
        <v>44048</v>
      </c>
      <c r="G1372" s="1">
        <v>44057</v>
      </c>
      <c r="H1372" s="13">
        <f>Orders[[#This Row],[DeliveryDate]]-Orders[[#This Row],[OrderDate]]</f>
        <v>23</v>
      </c>
      <c r="I1372" t="s">
        <v>3</v>
      </c>
      <c r="J1372" t="str">
        <f>_xlfn.XLOOKUP(Orders[[#This Row],[_SalesRepID]],'Sales team'!A:A,'Sales team'!B:B)</f>
        <v>Anthony Torres</v>
      </c>
      <c r="K1372">
        <v>20</v>
      </c>
      <c r="L1372">
        <v>9</v>
      </c>
      <c r="M1372">
        <v>353</v>
      </c>
      <c r="N1372" t="str">
        <f>_xlfn.XLOOKUP(Orders[[#This Row],[_ProductID]],Products!A:A,Products!C:C)</f>
        <v>Home décor</v>
      </c>
      <c r="O1372">
        <v>24</v>
      </c>
      <c r="P1372">
        <v>7.4999999999999997E-2</v>
      </c>
      <c r="Q1372" s="2">
        <v>3959.7000000000003</v>
      </c>
      <c r="R1372" s="2">
        <v>2732.1929999999998</v>
      </c>
      <c r="S1372" s="2">
        <v>10988.167500000001</v>
      </c>
      <c r="T1372" s="2">
        <v>2791.5885000000017</v>
      </c>
    </row>
    <row r="1373" spans="1:20" x14ac:dyDescent="0.25">
      <c r="A1373" t="s">
        <v>6631</v>
      </c>
      <c r="B1373" t="s">
        <v>10</v>
      </c>
      <c r="C1373" t="s">
        <v>6</v>
      </c>
      <c r="D1373" s="1">
        <v>43900</v>
      </c>
      <c r="E1373" s="1">
        <v>44034</v>
      </c>
      <c r="F1373" s="1">
        <v>44059</v>
      </c>
      <c r="G1373" s="1">
        <v>44049</v>
      </c>
      <c r="H1373" s="13">
        <f>Orders[[#This Row],[DeliveryDate]]-Orders[[#This Row],[OrderDate]]</f>
        <v>15</v>
      </c>
      <c r="I1373" t="s">
        <v>3</v>
      </c>
      <c r="J1373" t="str">
        <f>_xlfn.XLOOKUP(Orders[[#This Row],[_SalesRepID]],'Sales team'!A:A,'Sales team'!B:B)</f>
        <v>Carlos Miller</v>
      </c>
      <c r="K1373">
        <v>28</v>
      </c>
      <c r="L1373">
        <v>8</v>
      </c>
      <c r="M1373">
        <v>163</v>
      </c>
      <c r="N1373" t="str">
        <f>_xlfn.XLOOKUP(Orders[[#This Row],[_ProductID]],Products!A:A,Products!C:C)</f>
        <v>Home décor</v>
      </c>
      <c r="O1373">
        <v>30</v>
      </c>
      <c r="P1373">
        <v>0.1</v>
      </c>
      <c r="Q1373" s="2">
        <v>3477.3</v>
      </c>
      <c r="R1373" s="2">
        <v>1947.2880000000002</v>
      </c>
      <c r="S1373" s="2">
        <v>12518.28</v>
      </c>
      <c r="T1373" s="2">
        <v>4729.1279999999997</v>
      </c>
    </row>
    <row r="1374" spans="1:20" x14ac:dyDescent="0.25">
      <c r="A1374" t="s">
        <v>6632</v>
      </c>
      <c r="B1374" t="s">
        <v>1</v>
      </c>
      <c r="C1374" t="s">
        <v>6</v>
      </c>
      <c r="D1374" s="1">
        <v>43900</v>
      </c>
      <c r="E1374" s="1">
        <v>44034</v>
      </c>
      <c r="F1374" s="1">
        <v>44037</v>
      </c>
      <c r="G1374" s="1">
        <v>44050</v>
      </c>
      <c r="H1374" s="13">
        <f>Orders[[#This Row],[DeliveryDate]]-Orders[[#This Row],[OrderDate]]</f>
        <v>16</v>
      </c>
      <c r="I1374" t="s">
        <v>3</v>
      </c>
      <c r="J1374" t="str">
        <f>_xlfn.XLOOKUP(Orders[[#This Row],[_SalesRepID]],'Sales team'!A:A,'Sales team'!B:B)</f>
        <v>Shawn Cook</v>
      </c>
      <c r="K1374">
        <v>7</v>
      </c>
      <c r="L1374">
        <v>45</v>
      </c>
      <c r="M1374">
        <v>139</v>
      </c>
      <c r="N1374" t="str">
        <f>_xlfn.XLOOKUP(Orders[[#This Row],[_ProductID]],Products!A:A,Products!C:C)</f>
        <v>Furniture</v>
      </c>
      <c r="O1374">
        <v>42</v>
      </c>
      <c r="P1374">
        <v>0.2</v>
      </c>
      <c r="Q1374" s="2">
        <v>3939.6</v>
      </c>
      <c r="R1374" s="2">
        <v>2718.3239999999996</v>
      </c>
      <c r="S1374" s="2">
        <v>12606.720000000001</v>
      </c>
      <c r="T1374" s="2">
        <v>1733.4240000000027</v>
      </c>
    </row>
    <row r="1375" spans="1:20" x14ac:dyDescent="0.25">
      <c r="A1375" t="s">
        <v>6633</v>
      </c>
      <c r="B1375" t="s">
        <v>1</v>
      </c>
      <c r="C1375" t="s">
        <v>2</v>
      </c>
      <c r="D1375" s="1">
        <v>43900</v>
      </c>
      <c r="E1375" s="1">
        <v>44034</v>
      </c>
      <c r="F1375" s="1">
        <v>44052</v>
      </c>
      <c r="G1375" s="1">
        <v>44041</v>
      </c>
      <c r="H1375" s="13">
        <f>Orders[[#This Row],[DeliveryDate]]-Orders[[#This Row],[OrderDate]]</f>
        <v>7</v>
      </c>
      <c r="I1375" t="s">
        <v>3</v>
      </c>
      <c r="J1375" t="str">
        <f>_xlfn.XLOOKUP(Orders[[#This Row],[_SalesRepID]],'Sales team'!A:A,'Sales team'!B:B)</f>
        <v>Chris Armstrong</v>
      </c>
      <c r="K1375">
        <v>4</v>
      </c>
      <c r="L1375">
        <v>13</v>
      </c>
      <c r="M1375">
        <v>230</v>
      </c>
      <c r="N1375" t="str">
        <f>_xlfn.XLOOKUP(Orders[[#This Row],[_ProductID]],Products!A:A,Products!C:C)</f>
        <v>Electronics</v>
      </c>
      <c r="O1375">
        <v>25</v>
      </c>
      <c r="P1375">
        <v>0.05</v>
      </c>
      <c r="Q1375" s="2">
        <v>1065.3</v>
      </c>
      <c r="R1375" s="2">
        <v>426.12</v>
      </c>
      <c r="S1375" s="2">
        <v>6072.2099999999991</v>
      </c>
      <c r="T1375" s="2">
        <v>3515.4899999999989</v>
      </c>
    </row>
    <row r="1376" spans="1:20" x14ac:dyDescent="0.25">
      <c r="A1376" t="s">
        <v>6619</v>
      </c>
      <c r="B1376" t="s">
        <v>10</v>
      </c>
      <c r="C1376" t="s">
        <v>46</v>
      </c>
      <c r="D1376" s="1">
        <v>43900</v>
      </c>
      <c r="E1376" s="1">
        <v>44033</v>
      </c>
      <c r="F1376" s="1">
        <v>44044</v>
      </c>
      <c r="G1376" s="1">
        <v>44042</v>
      </c>
      <c r="H1376" s="13">
        <f>Orders[[#This Row],[DeliveryDate]]-Orders[[#This Row],[OrderDate]]</f>
        <v>9</v>
      </c>
      <c r="I1376" t="s">
        <v>3</v>
      </c>
      <c r="J1376" t="str">
        <f>_xlfn.XLOOKUP(Orders[[#This Row],[_SalesRepID]],'Sales team'!A:A,'Sales team'!B:B)</f>
        <v>Patrick Graham</v>
      </c>
      <c r="K1376">
        <v>25</v>
      </c>
      <c r="L1376">
        <v>46</v>
      </c>
      <c r="M1376">
        <v>63</v>
      </c>
      <c r="N1376" t="str">
        <f>_xlfn.XLOOKUP(Orders[[#This Row],[_ProductID]],Products!A:A,Products!C:C)</f>
        <v>Home décor</v>
      </c>
      <c r="O1376">
        <v>26</v>
      </c>
      <c r="P1376">
        <v>0.05</v>
      </c>
      <c r="Q1376" s="2">
        <v>2284.7000000000003</v>
      </c>
      <c r="R1376" s="2">
        <v>1690.6780000000001</v>
      </c>
      <c r="S1376" s="2">
        <v>2170.4650000000001</v>
      </c>
      <c r="T1376" s="2">
        <v>479.78700000000003</v>
      </c>
    </row>
    <row r="1377" spans="1:20" x14ac:dyDescent="0.25">
      <c r="A1377" t="s">
        <v>6620</v>
      </c>
      <c r="B1377" t="s">
        <v>1</v>
      </c>
      <c r="C1377" t="s">
        <v>25</v>
      </c>
      <c r="D1377" s="1">
        <v>43900</v>
      </c>
      <c r="E1377" s="1">
        <v>44033</v>
      </c>
      <c r="F1377" s="1">
        <v>44047</v>
      </c>
      <c r="G1377" s="1">
        <v>44048</v>
      </c>
      <c r="H1377" s="13">
        <f>Orders[[#This Row],[DeliveryDate]]-Orders[[#This Row],[OrderDate]]</f>
        <v>15</v>
      </c>
      <c r="I1377" t="s">
        <v>3</v>
      </c>
      <c r="J1377" t="str">
        <f>_xlfn.XLOOKUP(Orders[[#This Row],[_SalesRepID]],'Sales team'!A:A,'Sales team'!B:B)</f>
        <v>Joshua Bennett</v>
      </c>
      <c r="K1377">
        <v>6</v>
      </c>
      <c r="L1377">
        <v>3</v>
      </c>
      <c r="M1377">
        <v>362</v>
      </c>
      <c r="N1377" t="str">
        <f>_xlfn.XLOOKUP(Orders[[#This Row],[_ProductID]],Products!A:A,Products!C:C)</f>
        <v>Home décor</v>
      </c>
      <c r="O1377">
        <v>2</v>
      </c>
      <c r="P1377">
        <v>0.05</v>
      </c>
      <c r="Q1377" s="2">
        <v>2405.3000000000002</v>
      </c>
      <c r="R1377" s="2">
        <v>986.173</v>
      </c>
      <c r="S1377" s="2">
        <v>11425.174999999999</v>
      </c>
      <c r="T1377" s="2">
        <v>6494.3099999999995</v>
      </c>
    </row>
    <row r="1378" spans="1:20" x14ac:dyDescent="0.25">
      <c r="A1378" t="s">
        <v>6621</v>
      </c>
      <c r="B1378" t="s">
        <v>1</v>
      </c>
      <c r="C1378" t="s">
        <v>2</v>
      </c>
      <c r="D1378" s="1">
        <v>43900</v>
      </c>
      <c r="E1378" s="1">
        <v>44033</v>
      </c>
      <c r="F1378" s="1">
        <v>44061</v>
      </c>
      <c r="G1378" s="1">
        <v>44036</v>
      </c>
      <c r="H1378" s="13">
        <f>Orders[[#This Row],[DeliveryDate]]-Orders[[#This Row],[OrderDate]]</f>
        <v>3</v>
      </c>
      <c r="I1378" t="s">
        <v>3</v>
      </c>
      <c r="J1378" t="str">
        <f>_xlfn.XLOOKUP(Orders[[#This Row],[_SalesRepID]],'Sales team'!A:A,'Sales team'!B:B)</f>
        <v>George Lewis</v>
      </c>
      <c r="K1378">
        <v>8</v>
      </c>
      <c r="L1378">
        <v>33</v>
      </c>
      <c r="M1378">
        <v>255</v>
      </c>
      <c r="N1378" t="str">
        <f>_xlfn.XLOOKUP(Orders[[#This Row],[_ProductID]],Products!A:A,Products!C:C)</f>
        <v>Home décor</v>
      </c>
      <c r="O1378">
        <v>41</v>
      </c>
      <c r="P1378">
        <v>0.1</v>
      </c>
      <c r="Q1378" s="2">
        <v>3886</v>
      </c>
      <c r="R1378" s="2">
        <v>2331.6</v>
      </c>
      <c r="S1378" s="2">
        <v>24481.8</v>
      </c>
      <c r="T1378" s="2">
        <v>8160.6</v>
      </c>
    </row>
    <row r="1379" spans="1:20" x14ac:dyDescent="0.25">
      <c r="A1379" t="s">
        <v>6622</v>
      </c>
      <c r="B1379" t="s">
        <v>1</v>
      </c>
      <c r="C1379" t="s">
        <v>6</v>
      </c>
      <c r="D1379" s="1">
        <v>43900</v>
      </c>
      <c r="E1379" s="1">
        <v>44033</v>
      </c>
      <c r="F1379" s="1">
        <v>44048</v>
      </c>
      <c r="G1379" s="1">
        <v>44063</v>
      </c>
      <c r="H1379" s="13">
        <f>Orders[[#This Row],[DeliveryDate]]-Orders[[#This Row],[OrderDate]]</f>
        <v>30</v>
      </c>
      <c r="I1379" t="s">
        <v>3</v>
      </c>
      <c r="J1379" t="str">
        <f>_xlfn.XLOOKUP(Orders[[#This Row],[_SalesRepID]],'Sales team'!A:A,'Sales team'!B:B)</f>
        <v>Shawn Cook</v>
      </c>
      <c r="K1379">
        <v>7</v>
      </c>
      <c r="L1379">
        <v>39</v>
      </c>
      <c r="M1379">
        <v>203</v>
      </c>
      <c r="N1379" t="str">
        <f>_xlfn.XLOOKUP(Orders[[#This Row],[_ProductID]],Products!A:A,Products!C:C)</f>
        <v>Furniture</v>
      </c>
      <c r="O1379">
        <v>5</v>
      </c>
      <c r="P1379">
        <v>0.05</v>
      </c>
      <c r="Q1379" s="2">
        <v>864.30000000000007</v>
      </c>
      <c r="R1379" s="2">
        <v>388.93500000000006</v>
      </c>
      <c r="S1379" s="2">
        <v>4926.51</v>
      </c>
      <c r="T1379" s="2">
        <v>2592.8999999999996</v>
      </c>
    </row>
    <row r="1380" spans="1:20" x14ac:dyDescent="0.25">
      <c r="A1380" t="s">
        <v>6623</v>
      </c>
      <c r="B1380" t="s">
        <v>1</v>
      </c>
      <c r="C1380" t="s">
        <v>2</v>
      </c>
      <c r="D1380" s="1">
        <v>43900</v>
      </c>
      <c r="E1380" s="1">
        <v>44033</v>
      </c>
      <c r="F1380" s="1">
        <v>44058</v>
      </c>
      <c r="G1380" s="1">
        <v>44040</v>
      </c>
      <c r="H1380" s="13">
        <f>Orders[[#This Row],[DeliveryDate]]-Orders[[#This Row],[OrderDate]]</f>
        <v>7</v>
      </c>
      <c r="I1380" t="s">
        <v>3</v>
      </c>
      <c r="J1380" t="str">
        <f>_xlfn.XLOOKUP(Orders[[#This Row],[_SalesRepID]],'Sales team'!A:A,'Sales team'!B:B)</f>
        <v>Joshua Bennett</v>
      </c>
      <c r="K1380">
        <v>6</v>
      </c>
      <c r="L1380">
        <v>48</v>
      </c>
      <c r="M1380">
        <v>259</v>
      </c>
      <c r="N1380" t="str">
        <f>_xlfn.XLOOKUP(Orders[[#This Row],[_ProductID]],Products!A:A,Products!C:C)</f>
        <v>Electronics</v>
      </c>
      <c r="O1380">
        <v>6</v>
      </c>
      <c r="P1380">
        <v>7.4999999999999997E-2</v>
      </c>
      <c r="Q1380" s="2">
        <v>2492.4</v>
      </c>
      <c r="R1380" s="2">
        <v>1246.2</v>
      </c>
      <c r="S1380" s="2">
        <v>6916.4100000000008</v>
      </c>
      <c r="T1380" s="2">
        <v>3177.8100000000004</v>
      </c>
    </row>
    <row r="1381" spans="1:20" x14ac:dyDescent="0.25">
      <c r="A1381" t="s">
        <v>6624</v>
      </c>
      <c r="B1381" t="s">
        <v>5</v>
      </c>
      <c r="C1381" t="s">
        <v>25</v>
      </c>
      <c r="D1381" s="1">
        <v>43900</v>
      </c>
      <c r="E1381" s="1">
        <v>44033</v>
      </c>
      <c r="F1381" s="1">
        <v>44051</v>
      </c>
      <c r="G1381" s="1">
        <v>44047</v>
      </c>
      <c r="H1381" s="13">
        <f>Orders[[#This Row],[DeliveryDate]]-Orders[[#This Row],[OrderDate]]</f>
        <v>14</v>
      </c>
      <c r="I1381" t="s">
        <v>3</v>
      </c>
      <c r="J1381" t="str">
        <f>_xlfn.XLOOKUP(Orders[[#This Row],[_SalesRepID]],'Sales team'!A:A,'Sales team'!B:B)</f>
        <v>Paul Holmes</v>
      </c>
      <c r="K1381">
        <v>14</v>
      </c>
      <c r="L1381">
        <v>12</v>
      </c>
      <c r="M1381">
        <v>363</v>
      </c>
      <c r="N1381" t="str">
        <f>_xlfn.XLOOKUP(Orders[[#This Row],[_ProductID]],Products!A:A,Products!C:C)</f>
        <v>Kitchen &amp; Dining</v>
      </c>
      <c r="O1381">
        <v>8</v>
      </c>
      <c r="P1381">
        <v>0.1</v>
      </c>
      <c r="Q1381" s="2">
        <v>830.80000000000007</v>
      </c>
      <c r="R1381" s="2">
        <v>548.32800000000009</v>
      </c>
      <c r="S1381" s="2">
        <v>2990.88</v>
      </c>
      <c r="T1381" s="2">
        <v>797.56799999999976</v>
      </c>
    </row>
    <row r="1382" spans="1:20" x14ac:dyDescent="0.25">
      <c r="A1382" t="s">
        <v>6625</v>
      </c>
      <c r="B1382" t="s">
        <v>8</v>
      </c>
      <c r="C1382" t="s">
        <v>15</v>
      </c>
      <c r="D1382" s="1">
        <v>43900</v>
      </c>
      <c r="E1382" s="1">
        <v>44033</v>
      </c>
      <c r="F1382" s="1">
        <v>44051</v>
      </c>
      <c r="G1382" s="1">
        <v>44049</v>
      </c>
      <c r="H1382" s="13">
        <f>Orders[[#This Row],[DeliveryDate]]-Orders[[#This Row],[OrderDate]]</f>
        <v>16</v>
      </c>
      <c r="I1382" t="s">
        <v>3</v>
      </c>
      <c r="J1382" t="str">
        <f>_xlfn.XLOOKUP(Orders[[#This Row],[_SalesRepID]],'Sales team'!A:A,'Sales team'!B:B)</f>
        <v>Roy Rice</v>
      </c>
      <c r="K1382">
        <v>24</v>
      </c>
      <c r="L1382">
        <v>29</v>
      </c>
      <c r="M1382">
        <v>40</v>
      </c>
      <c r="N1382" t="str">
        <f>_xlfn.XLOOKUP(Orders[[#This Row],[_ProductID]],Products!A:A,Products!C:C)</f>
        <v>Kitchen &amp; Dining</v>
      </c>
      <c r="O1382">
        <v>4</v>
      </c>
      <c r="P1382">
        <v>7.4999999999999997E-2</v>
      </c>
      <c r="Q1382" s="2">
        <v>3912.8</v>
      </c>
      <c r="R1382" s="2">
        <v>3325.88</v>
      </c>
      <c r="S1382" s="2">
        <v>3619.34</v>
      </c>
      <c r="T1382" s="2">
        <v>293.46000000000004</v>
      </c>
    </row>
    <row r="1383" spans="1:20" x14ac:dyDescent="0.25">
      <c r="A1383" t="s">
        <v>6626</v>
      </c>
      <c r="B1383" t="s">
        <v>1</v>
      </c>
      <c r="C1383" t="s">
        <v>6</v>
      </c>
      <c r="D1383" s="1">
        <v>43900</v>
      </c>
      <c r="E1383" s="1">
        <v>44033</v>
      </c>
      <c r="F1383" s="1">
        <v>44053</v>
      </c>
      <c r="G1383" s="1">
        <v>44035</v>
      </c>
      <c r="H1383" s="13">
        <f>Orders[[#This Row],[DeliveryDate]]-Orders[[#This Row],[OrderDate]]</f>
        <v>2</v>
      </c>
      <c r="I1383" t="s">
        <v>3</v>
      </c>
      <c r="J1383" t="str">
        <f>_xlfn.XLOOKUP(Orders[[#This Row],[_SalesRepID]],'Sales team'!A:A,'Sales team'!B:B)</f>
        <v>Jonathan Hawkins</v>
      </c>
      <c r="K1383">
        <v>10</v>
      </c>
      <c r="L1383">
        <v>50</v>
      </c>
      <c r="M1383">
        <v>105</v>
      </c>
      <c r="N1383" t="str">
        <f>_xlfn.XLOOKUP(Orders[[#This Row],[_ProductID]],Products!A:A,Products!C:C)</f>
        <v>Home décor</v>
      </c>
      <c r="O1383">
        <v>43</v>
      </c>
      <c r="P1383">
        <v>7.4999999999999997E-2</v>
      </c>
      <c r="Q1383" s="2">
        <v>207.70000000000002</v>
      </c>
      <c r="R1383" s="2">
        <v>93.465000000000003</v>
      </c>
      <c r="S1383" s="2">
        <v>1344.8575000000001</v>
      </c>
      <c r="T1383" s="2">
        <v>690.60250000000008</v>
      </c>
    </row>
    <row r="1384" spans="1:20" x14ac:dyDescent="0.25">
      <c r="A1384" t="s">
        <v>6627</v>
      </c>
      <c r="B1384" t="s">
        <v>5</v>
      </c>
      <c r="C1384" t="s">
        <v>13</v>
      </c>
      <c r="D1384" s="1">
        <v>44000</v>
      </c>
      <c r="E1384" s="1">
        <v>44033</v>
      </c>
      <c r="F1384" s="1">
        <v>44057</v>
      </c>
      <c r="G1384" s="1">
        <v>44049</v>
      </c>
      <c r="H1384" s="13">
        <f>Orders[[#This Row],[DeliveryDate]]-Orders[[#This Row],[OrderDate]]</f>
        <v>16</v>
      </c>
      <c r="I1384" t="s">
        <v>3</v>
      </c>
      <c r="J1384" t="str">
        <f>_xlfn.XLOOKUP(Orders[[#This Row],[_SalesRepID]],'Sales team'!A:A,'Sales team'!B:B)</f>
        <v>Nicholas Cunningham</v>
      </c>
      <c r="K1384">
        <v>19</v>
      </c>
      <c r="L1384">
        <v>30</v>
      </c>
      <c r="M1384">
        <v>303</v>
      </c>
      <c r="N1384" t="str">
        <f>_xlfn.XLOOKUP(Orders[[#This Row],[_ProductID]],Products!A:A,Products!C:C)</f>
        <v>Home décor</v>
      </c>
      <c r="O1384">
        <v>29</v>
      </c>
      <c r="P1384">
        <v>7.4999999999999997E-2</v>
      </c>
      <c r="Q1384" s="2">
        <v>5192.5</v>
      </c>
      <c r="R1384" s="2">
        <v>3634.7499999999995</v>
      </c>
      <c r="S1384" s="2">
        <v>33621.4375</v>
      </c>
      <c r="T1384" s="2">
        <v>8178.1875000000036</v>
      </c>
    </row>
    <row r="1385" spans="1:20" x14ac:dyDescent="0.25">
      <c r="A1385" t="s">
        <v>6611</v>
      </c>
      <c r="B1385" t="s">
        <v>1</v>
      </c>
      <c r="C1385" t="s">
        <v>6</v>
      </c>
      <c r="D1385" s="1">
        <v>43900</v>
      </c>
      <c r="E1385" s="1">
        <v>44032</v>
      </c>
      <c r="F1385" s="1">
        <v>44040</v>
      </c>
      <c r="G1385" s="1">
        <v>44054</v>
      </c>
      <c r="H1385" s="13">
        <f>Orders[[#This Row],[DeliveryDate]]-Orders[[#This Row],[OrderDate]]</f>
        <v>22</v>
      </c>
      <c r="I1385" t="s">
        <v>3</v>
      </c>
      <c r="J1385" t="str">
        <f>_xlfn.XLOOKUP(Orders[[#This Row],[_SalesRepID]],'Sales team'!A:A,'Sales team'!B:B)</f>
        <v>Shawn Cook</v>
      </c>
      <c r="K1385">
        <v>7</v>
      </c>
      <c r="L1385">
        <v>45</v>
      </c>
      <c r="M1385">
        <v>198</v>
      </c>
      <c r="N1385" t="str">
        <f>_xlfn.XLOOKUP(Orders[[#This Row],[_ProductID]],Products!A:A,Products!C:C)</f>
        <v>Home décor</v>
      </c>
      <c r="O1385">
        <v>11</v>
      </c>
      <c r="P1385">
        <v>0.05</v>
      </c>
      <c r="Q1385" s="2">
        <v>1273</v>
      </c>
      <c r="R1385" s="2">
        <v>840.18000000000006</v>
      </c>
      <c r="S1385" s="2">
        <v>7256.0999999999995</v>
      </c>
      <c r="T1385" s="2">
        <v>2215.0199999999995</v>
      </c>
    </row>
    <row r="1386" spans="1:20" x14ac:dyDescent="0.25">
      <c r="A1386" t="s">
        <v>6612</v>
      </c>
      <c r="B1386" t="s">
        <v>1</v>
      </c>
      <c r="C1386" t="s">
        <v>6</v>
      </c>
      <c r="D1386" s="1">
        <v>43900</v>
      </c>
      <c r="E1386" s="1">
        <v>44032</v>
      </c>
      <c r="F1386" s="1">
        <v>44060</v>
      </c>
      <c r="G1386" s="1">
        <v>44039</v>
      </c>
      <c r="H1386" s="13">
        <f>Orders[[#This Row],[DeliveryDate]]-Orders[[#This Row],[OrderDate]]</f>
        <v>7</v>
      </c>
      <c r="I1386" t="s">
        <v>3</v>
      </c>
      <c r="J1386" t="str">
        <f>_xlfn.XLOOKUP(Orders[[#This Row],[_SalesRepID]],'Sales team'!A:A,'Sales team'!B:B)</f>
        <v>Joshua Ryan</v>
      </c>
      <c r="K1386">
        <v>9</v>
      </c>
      <c r="L1386">
        <v>12</v>
      </c>
      <c r="M1386">
        <v>179</v>
      </c>
      <c r="N1386" t="str">
        <f>_xlfn.XLOOKUP(Orders[[#This Row],[_ProductID]],Products!A:A,Products!C:C)</f>
        <v>Furniture</v>
      </c>
      <c r="O1386">
        <v>19</v>
      </c>
      <c r="P1386">
        <v>0.15</v>
      </c>
      <c r="Q1386" s="2">
        <v>911.2</v>
      </c>
      <c r="R1386" s="2">
        <v>601.39200000000005</v>
      </c>
      <c r="S1386" s="2">
        <v>4647.1200000000008</v>
      </c>
      <c r="T1386" s="2">
        <v>1038.7680000000005</v>
      </c>
    </row>
    <row r="1387" spans="1:20" x14ac:dyDescent="0.25">
      <c r="A1387" t="s">
        <v>6613</v>
      </c>
      <c r="B1387" t="s">
        <v>10</v>
      </c>
      <c r="C1387" t="s">
        <v>13</v>
      </c>
      <c r="D1387" s="1">
        <v>43900</v>
      </c>
      <c r="E1387" s="1">
        <v>44032</v>
      </c>
      <c r="F1387" s="1">
        <v>44045</v>
      </c>
      <c r="G1387" s="1">
        <v>44048</v>
      </c>
      <c r="H1387" s="13">
        <f>Orders[[#This Row],[DeliveryDate]]-Orders[[#This Row],[OrderDate]]</f>
        <v>16</v>
      </c>
      <c r="I1387" t="s">
        <v>3</v>
      </c>
      <c r="J1387" t="str">
        <f>_xlfn.XLOOKUP(Orders[[#This Row],[_SalesRepID]],'Sales team'!A:A,'Sales team'!B:B)</f>
        <v>Patrick Graham</v>
      </c>
      <c r="K1387">
        <v>25</v>
      </c>
      <c r="L1387">
        <v>14</v>
      </c>
      <c r="M1387">
        <v>317</v>
      </c>
      <c r="N1387" t="str">
        <f>_xlfn.XLOOKUP(Orders[[#This Row],[_ProductID]],Products!A:A,Products!C:C)</f>
        <v>Furniture</v>
      </c>
      <c r="O1387">
        <v>42</v>
      </c>
      <c r="P1387">
        <v>7.4999999999999997E-2</v>
      </c>
      <c r="Q1387" s="2">
        <v>5286.3</v>
      </c>
      <c r="R1387" s="2">
        <v>2325.9720000000002</v>
      </c>
      <c r="S1387" s="2">
        <v>39118.620000000003</v>
      </c>
      <c r="T1387" s="2">
        <v>20510.844000000001</v>
      </c>
    </row>
    <row r="1388" spans="1:20" x14ac:dyDescent="0.25">
      <c r="A1388" t="s">
        <v>6614</v>
      </c>
      <c r="B1388" t="s">
        <v>10</v>
      </c>
      <c r="C1388" t="s">
        <v>6</v>
      </c>
      <c r="D1388" s="1">
        <v>43900</v>
      </c>
      <c r="E1388" s="1">
        <v>44032</v>
      </c>
      <c r="F1388" s="1">
        <v>44048</v>
      </c>
      <c r="G1388" s="1">
        <v>44060</v>
      </c>
      <c r="H1388" s="13">
        <f>Orders[[#This Row],[DeliveryDate]]-Orders[[#This Row],[OrderDate]]</f>
        <v>28</v>
      </c>
      <c r="I1388" t="s">
        <v>3</v>
      </c>
      <c r="J1388" t="str">
        <f>_xlfn.XLOOKUP(Orders[[#This Row],[_SalesRepID]],'Sales team'!A:A,'Sales team'!B:B)</f>
        <v>Donald Reynolds</v>
      </c>
      <c r="K1388">
        <v>26</v>
      </c>
      <c r="L1388">
        <v>50</v>
      </c>
      <c r="M1388">
        <v>186</v>
      </c>
      <c r="N1388" t="str">
        <f>_xlfn.XLOOKUP(Orders[[#This Row],[_ProductID]],Products!A:A,Products!C:C)</f>
        <v>Kitchen &amp; Dining</v>
      </c>
      <c r="O1388">
        <v>7</v>
      </c>
      <c r="P1388">
        <v>0.1</v>
      </c>
      <c r="Q1388" s="2">
        <v>5085.3</v>
      </c>
      <c r="R1388" s="2">
        <v>3661.4160000000002</v>
      </c>
      <c r="S1388" s="2">
        <v>18307.080000000002</v>
      </c>
      <c r="T1388" s="2">
        <v>3661.4160000000011</v>
      </c>
    </row>
    <row r="1389" spans="1:20" x14ac:dyDescent="0.25">
      <c r="A1389" t="s">
        <v>6615</v>
      </c>
      <c r="B1389" t="s">
        <v>1</v>
      </c>
      <c r="C1389" t="s">
        <v>25</v>
      </c>
      <c r="D1389" s="1">
        <v>43900</v>
      </c>
      <c r="E1389" s="1">
        <v>44032</v>
      </c>
      <c r="F1389" s="1">
        <v>44044</v>
      </c>
      <c r="G1389" s="1">
        <v>44061</v>
      </c>
      <c r="H1389" s="13">
        <f>Orders[[#This Row],[DeliveryDate]]-Orders[[#This Row],[OrderDate]]</f>
        <v>29</v>
      </c>
      <c r="I1389" t="s">
        <v>3</v>
      </c>
      <c r="J1389" t="str">
        <f>_xlfn.XLOOKUP(Orders[[#This Row],[_SalesRepID]],'Sales team'!A:A,'Sales team'!B:B)</f>
        <v>Stephen Payne</v>
      </c>
      <c r="K1389">
        <v>5</v>
      </c>
      <c r="L1389">
        <v>30</v>
      </c>
      <c r="M1389">
        <v>354</v>
      </c>
      <c r="N1389" t="str">
        <f>_xlfn.XLOOKUP(Orders[[#This Row],[_ProductID]],Products!A:A,Products!C:C)</f>
        <v>Furniture</v>
      </c>
      <c r="O1389">
        <v>12</v>
      </c>
      <c r="P1389">
        <v>7.4999999999999997E-2</v>
      </c>
      <c r="Q1389" s="2">
        <v>1051.9000000000001</v>
      </c>
      <c r="R1389" s="2">
        <v>568.02600000000007</v>
      </c>
      <c r="S1389" s="2">
        <v>973.00750000000016</v>
      </c>
      <c r="T1389" s="2">
        <v>404.9815000000001</v>
      </c>
    </row>
    <row r="1390" spans="1:20" x14ac:dyDescent="0.25">
      <c r="A1390" t="s">
        <v>6616</v>
      </c>
      <c r="B1390" t="s">
        <v>1</v>
      </c>
      <c r="C1390" t="s">
        <v>6</v>
      </c>
      <c r="D1390" s="1">
        <v>43900</v>
      </c>
      <c r="E1390" s="1">
        <v>44032</v>
      </c>
      <c r="F1390" s="1">
        <v>44060</v>
      </c>
      <c r="G1390" s="1">
        <v>44048</v>
      </c>
      <c r="H1390" s="13">
        <f>Orders[[#This Row],[DeliveryDate]]-Orders[[#This Row],[OrderDate]]</f>
        <v>16</v>
      </c>
      <c r="I1390" t="s">
        <v>3</v>
      </c>
      <c r="J1390" t="str">
        <f>_xlfn.XLOOKUP(Orders[[#This Row],[_SalesRepID]],'Sales team'!A:A,'Sales team'!B:B)</f>
        <v>Joshua Bennett</v>
      </c>
      <c r="K1390">
        <v>6</v>
      </c>
      <c r="L1390">
        <v>48</v>
      </c>
      <c r="M1390">
        <v>139</v>
      </c>
      <c r="N1390" t="str">
        <f>_xlfn.XLOOKUP(Orders[[#This Row],[_ProductID]],Products!A:A,Products!C:C)</f>
        <v>Furniture</v>
      </c>
      <c r="O1390">
        <v>22</v>
      </c>
      <c r="P1390">
        <v>0.05</v>
      </c>
      <c r="Q1390" s="2">
        <v>2003.3</v>
      </c>
      <c r="R1390" s="2">
        <v>1121.8480000000002</v>
      </c>
      <c r="S1390" s="2">
        <v>7612.5399999999991</v>
      </c>
      <c r="T1390" s="2">
        <v>3125.1479999999983</v>
      </c>
    </row>
    <row r="1391" spans="1:20" x14ac:dyDescent="0.25">
      <c r="A1391" t="s">
        <v>6617</v>
      </c>
      <c r="B1391" t="s">
        <v>5</v>
      </c>
      <c r="C1391" t="s">
        <v>25</v>
      </c>
      <c r="D1391" s="1">
        <v>43900</v>
      </c>
      <c r="E1391" s="1">
        <v>44032</v>
      </c>
      <c r="F1391" s="1">
        <v>44039</v>
      </c>
      <c r="G1391" s="1">
        <v>44047</v>
      </c>
      <c r="H1391" s="13">
        <f>Orders[[#This Row],[DeliveryDate]]-Orders[[#This Row],[OrderDate]]</f>
        <v>15</v>
      </c>
      <c r="I1391" t="s">
        <v>3</v>
      </c>
      <c r="J1391" t="str">
        <f>_xlfn.XLOOKUP(Orders[[#This Row],[_SalesRepID]],'Sales team'!A:A,'Sales team'!B:B)</f>
        <v>Anthony Berry</v>
      </c>
      <c r="K1391">
        <v>16</v>
      </c>
      <c r="L1391">
        <v>5</v>
      </c>
      <c r="M1391">
        <v>349</v>
      </c>
      <c r="N1391" t="str">
        <f>_xlfn.XLOOKUP(Orders[[#This Row],[_ProductID]],Products!A:A,Products!C:C)</f>
        <v>Home décor</v>
      </c>
      <c r="O1391">
        <v>31</v>
      </c>
      <c r="P1391">
        <v>7.4999999999999997E-2</v>
      </c>
      <c r="Q1391" s="2">
        <v>1005</v>
      </c>
      <c r="R1391" s="2">
        <v>432.15</v>
      </c>
      <c r="S1391" s="2">
        <v>2788.875</v>
      </c>
      <c r="T1391" s="2">
        <v>1492.4250000000002</v>
      </c>
    </row>
    <row r="1392" spans="1:20" x14ac:dyDescent="0.25">
      <c r="A1392" t="s">
        <v>6618</v>
      </c>
      <c r="B1392" t="s">
        <v>1</v>
      </c>
      <c r="C1392" t="s">
        <v>46</v>
      </c>
      <c r="D1392" s="1">
        <v>43900</v>
      </c>
      <c r="E1392" s="1">
        <v>44032</v>
      </c>
      <c r="F1392" s="1">
        <v>44060</v>
      </c>
      <c r="G1392" s="1">
        <v>44048</v>
      </c>
      <c r="H1392" s="13">
        <f>Orders[[#This Row],[DeliveryDate]]-Orders[[#This Row],[OrderDate]]</f>
        <v>16</v>
      </c>
      <c r="I1392" t="s">
        <v>3</v>
      </c>
      <c r="J1392" t="str">
        <f>_xlfn.XLOOKUP(Orders[[#This Row],[_SalesRepID]],'Sales team'!A:A,'Sales team'!B:B)</f>
        <v>Jonathan Hawkins</v>
      </c>
      <c r="K1392">
        <v>10</v>
      </c>
      <c r="L1392">
        <v>45</v>
      </c>
      <c r="M1392">
        <v>79</v>
      </c>
      <c r="N1392" t="str">
        <f>_xlfn.XLOOKUP(Orders[[#This Row],[_ProductID]],Products!A:A,Products!C:C)</f>
        <v>Kitchen &amp; Dining</v>
      </c>
      <c r="O1392">
        <v>7</v>
      </c>
      <c r="P1392">
        <v>0.05</v>
      </c>
      <c r="Q1392" s="2">
        <v>1212.7</v>
      </c>
      <c r="R1392" s="2">
        <v>497.20699999999999</v>
      </c>
      <c r="S1392" s="2">
        <v>6912.39</v>
      </c>
      <c r="T1392" s="2">
        <v>3929.1480000000001</v>
      </c>
    </row>
    <row r="1393" spans="1:20" x14ac:dyDescent="0.25">
      <c r="A1393" t="s">
        <v>6597</v>
      </c>
      <c r="B1393" t="s">
        <v>1</v>
      </c>
      <c r="C1393" t="s">
        <v>2</v>
      </c>
      <c r="D1393" s="1">
        <v>43900</v>
      </c>
      <c r="E1393" s="1">
        <v>44031</v>
      </c>
      <c r="F1393" s="1">
        <v>44048</v>
      </c>
      <c r="G1393" s="1">
        <v>44039</v>
      </c>
      <c r="H1393" s="13">
        <f>Orders[[#This Row],[DeliveryDate]]-Orders[[#This Row],[OrderDate]]</f>
        <v>8</v>
      </c>
      <c r="I1393" t="s">
        <v>3</v>
      </c>
      <c r="J1393" t="str">
        <f>_xlfn.XLOOKUP(Orders[[#This Row],[_SalesRepID]],'Sales team'!A:A,'Sales team'!B:B)</f>
        <v>Stephen Payne</v>
      </c>
      <c r="K1393">
        <v>5</v>
      </c>
      <c r="L1393">
        <v>1</v>
      </c>
      <c r="M1393">
        <v>249</v>
      </c>
      <c r="N1393" t="str">
        <f>_xlfn.XLOOKUP(Orders[[#This Row],[_ProductID]],Products!A:A,Products!C:C)</f>
        <v>Electronics</v>
      </c>
      <c r="O1393">
        <v>25</v>
      </c>
      <c r="P1393">
        <v>7.4999999999999997E-2</v>
      </c>
      <c r="Q1393" s="2">
        <v>1031.8</v>
      </c>
      <c r="R1393" s="2">
        <v>804.80399999999997</v>
      </c>
      <c r="S1393" s="2">
        <v>4772.0749999999998</v>
      </c>
      <c r="T1393" s="2">
        <v>748.05499999999984</v>
      </c>
    </row>
    <row r="1394" spans="1:20" x14ac:dyDescent="0.25">
      <c r="A1394" t="s">
        <v>6598</v>
      </c>
      <c r="B1394" t="s">
        <v>10</v>
      </c>
      <c r="C1394" t="s">
        <v>25</v>
      </c>
      <c r="D1394" s="1">
        <v>43900</v>
      </c>
      <c r="E1394" s="1">
        <v>44031</v>
      </c>
      <c r="F1394" s="1">
        <v>44045</v>
      </c>
      <c r="G1394" s="1">
        <v>44046</v>
      </c>
      <c r="H1394" s="13">
        <f>Orders[[#This Row],[DeliveryDate]]-Orders[[#This Row],[OrderDate]]</f>
        <v>15</v>
      </c>
      <c r="I1394" t="s">
        <v>3</v>
      </c>
      <c r="J1394" t="str">
        <f>_xlfn.XLOOKUP(Orders[[#This Row],[_SalesRepID]],'Sales team'!A:A,'Sales team'!B:B)</f>
        <v>Donald Reynolds</v>
      </c>
      <c r="K1394">
        <v>26</v>
      </c>
      <c r="L1394">
        <v>10</v>
      </c>
      <c r="M1394">
        <v>335</v>
      </c>
      <c r="N1394" t="str">
        <f>_xlfn.XLOOKUP(Orders[[#This Row],[_ProductID]],Products!A:A,Products!C:C)</f>
        <v>Kitchen &amp; Dining</v>
      </c>
      <c r="O1394">
        <v>16</v>
      </c>
      <c r="P1394">
        <v>7.4999999999999997E-2</v>
      </c>
      <c r="Q1394" s="2">
        <v>201</v>
      </c>
      <c r="R1394" s="2">
        <v>86.429999999999993</v>
      </c>
      <c r="S1394" s="2">
        <v>557.77499999999998</v>
      </c>
      <c r="T1394" s="2">
        <v>298.48500000000001</v>
      </c>
    </row>
    <row r="1395" spans="1:20" x14ac:dyDescent="0.25">
      <c r="A1395" t="s">
        <v>6599</v>
      </c>
      <c r="B1395" t="s">
        <v>5</v>
      </c>
      <c r="C1395" t="s">
        <v>46</v>
      </c>
      <c r="D1395" s="1">
        <v>44000</v>
      </c>
      <c r="E1395" s="1">
        <v>44031</v>
      </c>
      <c r="F1395" s="1">
        <v>44044</v>
      </c>
      <c r="G1395" s="1">
        <v>44035</v>
      </c>
      <c r="H1395" s="13">
        <f>Orders[[#This Row],[DeliveryDate]]-Orders[[#This Row],[OrderDate]]</f>
        <v>4</v>
      </c>
      <c r="I1395" t="s">
        <v>3</v>
      </c>
      <c r="J1395" t="str">
        <f>_xlfn.XLOOKUP(Orders[[#This Row],[_SalesRepID]],'Sales team'!A:A,'Sales team'!B:B)</f>
        <v>Todd Roberts</v>
      </c>
      <c r="K1395">
        <v>13</v>
      </c>
      <c r="L1395">
        <v>34</v>
      </c>
      <c r="M1395">
        <v>74</v>
      </c>
      <c r="N1395" t="str">
        <f>_xlfn.XLOOKUP(Orders[[#This Row],[_ProductID]],Products!A:A,Products!C:C)</f>
        <v>Kitchen &amp; Dining</v>
      </c>
      <c r="O1395">
        <v>13</v>
      </c>
      <c r="P1395">
        <v>0.05</v>
      </c>
      <c r="Q1395" s="2">
        <v>3886</v>
      </c>
      <c r="R1395" s="2">
        <v>2253.8799999999997</v>
      </c>
      <c r="S1395" s="2">
        <v>18458.5</v>
      </c>
      <c r="T1395" s="2">
        <v>7189.1000000000022</v>
      </c>
    </row>
    <row r="1396" spans="1:20" x14ac:dyDescent="0.25">
      <c r="A1396" t="s">
        <v>6600</v>
      </c>
      <c r="B1396" t="s">
        <v>1</v>
      </c>
      <c r="C1396" t="s">
        <v>6</v>
      </c>
      <c r="D1396" s="1">
        <v>43900</v>
      </c>
      <c r="E1396" s="1">
        <v>44031</v>
      </c>
      <c r="F1396" s="1">
        <v>44047</v>
      </c>
      <c r="G1396" s="1">
        <v>44040</v>
      </c>
      <c r="H1396" s="13">
        <f>Orders[[#This Row],[DeliveryDate]]-Orders[[#This Row],[OrderDate]]</f>
        <v>9</v>
      </c>
      <c r="I1396" t="s">
        <v>3</v>
      </c>
      <c r="J1396" t="str">
        <f>_xlfn.XLOOKUP(Orders[[#This Row],[_SalesRepID]],'Sales team'!A:A,'Sales team'!B:B)</f>
        <v>Joshua Bennett</v>
      </c>
      <c r="K1396">
        <v>6</v>
      </c>
      <c r="L1396">
        <v>31</v>
      </c>
      <c r="M1396">
        <v>105</v>
      </c>
      <c r="N1396" t="str">
        <f>_xlfn.XLOOKUP(Orders[[#This Row],[_ProductID]],Products!A:A,Products!C:C)</f>
        <v>Home décor</v>
      </c>
      <c r="O1396">
        <v>27</v>
      </c>
      <c r="P1396">
        <v>7.4999999999999997E-2</v>
      </c>
      <c r="Q1396" s="2">
        <v>1112.2</v>
      </c>
      <c r="R1396" s="2">
        <v>700.68600000000004</v>
      </c>
      <c r="S1396" s="2">
        <v>1028.7850000000001</v>
      </c>
      <c r="T1396" s="2">
        <v>328.09900000000005</v>
      </c>
    </row>
    <row r="1397" spans="1:20" x14ac:dyDescent="0.25">
      <c r="A1397" t="s">
        <v>6601</v>
      </c>
      <c r="B1397" t="s">
        <v>10</v>
      </c>
      <c r="C1397" t="s">
        <v>6</v>
      </c>
      <c r="D1397" s="1">
        <v>43900</v>
      </c>
      <c r="E1397" s="1">
        <v>44031</v>
      </c>
      <c r="F1397" s="1">
        <v>44044</v>
      </c>
      <c r="G1397" s="1">
        <v>44040</v>
      </c>
      <c r="H1397" s="13">
        <f>Orders[[#This Row],[DeliveryDate]]-Orders[[#This Row],[OrderDate]]</f>
        <v>9</v>
      </c>
      <c r="I1397" t="s">
        <v>3</v>
      </c>
      <c r="J1397" t="str">
        <f>_xlfn.XLOOKUP(Orders[[#This Row],[_SalesRepID]],'Sales team'!A:A,'Sales team'!B:B)</f>
        <v>Carlos Miller</v>
      </c>
      <c r="K1397">
        <v>28</v>
      </c>
      <c r="L1397">
        <v>22</v>
      </c>
      <c r="M1397">
        <v>136</v>
      </c>
      <c r="N1397" t="str">
        <f>_xlfn.XLOOKUP(Orders[[#This Row],[_ProductID]],Products!A:A,Products!C:C)</f>
        <v>Furniture</v>
      </c>
      <c r="O1397">
        <v>38</v>
      </c>
      <c r="P1397">
        <v>0.15</v>
      </c>
      <c r="Q1397" s="2">
        <v>247.9</v>
      </c>
      <c r="R1397" s="2">
        <v>146.261</v>
      </c>
      <c r="S1397" s="2">
        <v>1475.0049999999999</v>
      </c>
      <c r="T1397" s="2">
        <v>451.17799999999988</v>
      </c>
    </row>
    <row r="1398" spans="1:20" x14ac:dyDescent="0.25">
      <c r="A1398" t="s">
        <v>6602</v>
      </c>
      <c r="B1398" t="s">
        <v>8</v>
      </c>
      <c r="C1398" t="s">
        <v>6</v>
      </c>
      <c r="D1398" s="1">
        <v>43900</v>
      </c>
      <c r="E1398" s="1">
        <v>44031</v>
      </c>
      <c r="F1398" s="1">
        <v>44058</v>
      </c>
      <c r="G1398" s="1">
        <v>44042</v>
      </c>
      <c r="H1398" s="13">
        <f>Orders[[#This Row],[DeliveryDate]]-Orders[[#This Row],[OrderDate]]</f>
        <v>11</v>
      </c>
      <c r="I1398" t="s">
        <v>3</v>
      </c>
      <c r="J1398" t="str">
        <f>_xlfn.XLOOKUP(Orders[[#This Row],[_SalesRepID]],'Sales team'!A:A,'Sales team'!B:B)</f>
        <v>Patrick Graham</v>
      </c>
      <c r="K1398">
        <v>25</v>
      </c>
      <c r="L1398">
        <v>46</v>
      </c>
      <c r="M1398">
        <v>198</v>
      </c>
      <c r="N1398" t="str">
        <f>_xlfn.XLOOKUP(Orders[[#This Row],[_ProductID]],Products!A:A,Products!C:C)</f>
        <v>Furniture</v>
      </c>
      <c r="O1398">
        <v>20</v>
      </c>
      <c r="P1398">
        <v>0.05</v>
      </c>
      <c r="Q1398" s="2">
        <v>3819</v>
      </c>
      <c r="R1398" s="2">
        <v>2711.49</v>
      </c>
      <c r="S1398" s="2">
        <v>7256.0999999999995</v>
      </c>
      <c r="T1398" s="2">
        <v>1833.12</v>
      </c>
    </row>
    <row r="1399" spans="1:20" x14ac:dyDescent="0.25">
      <c r="A1399" t="s">
        <v>6603</v>
      </c>
      <c r="B1399" t="s">
        <v>10</v>
      </c>
      <c r="C1399" t="s">
        <v>6</v>
      </c>
      <c r="D1399" s="1">
        <v>43900</v>
      </c>
      <c r="E1399" s="1">
        <v>44031</v>
      </c>
      <c r="F1399" s="1">
        <v>44042</v>
      </c>
      <c r="G1399" s="1">
        <v>44041</v>
      </c>
      <c r="H1399" s="13">
        <f>Orders[[#This Row],[DeliveryDate]]-Orders[[#This Row],[OrderDate]]</f>
        <v>10</v>
      </c>
      <c r="I1399" t="s">
        <v>3</v>
      </c>
      <c r="J1399" t="str">
        <f>_xlfn.XLOOKUP(Orders[[#This Row],[_SalesRepID]],'Sales team'!A:A,'Sales team'!B:B)</f>
        <v>Donald Reynolds</v>
      </c>
      <c r="K1399">
        <v>26</v>
      </c>
      <c r="L1399">
        <v>37</v>
      </c>
      <c r="M1399">
        <v>169</v>
      </c>
      <c r="N1399" t="str">
        <f>_xlfn.XLOOKUP(Orders[[#This Row],[_ProductID]],Products!A:A,Products!C:C)</f>
        <v>Home décor</v>
      </c>
      <c r="O1399">
        <v>32</v>
      </c>
      <c r="P1399">
        <v>0.3</v>
      </c>
      <c r="Q1399" s="2">
        <v>3986.5</v>
      </c>
      <c r="R1399" s="2">
        <v>3229.0650000000001</v>
      </c>
      <c r="S1399" s="2">
        <v>22324.399999999998</v>
      </c>
      <c r="T1399" s="2">
        <v>-3508.1200000000026</v>
      </c>
    </row>
    <row r="1400" spans="1:20" x14ac:dyDescent="0.25">
      <c r="A1400" t="s">
        <v>6604</v>
      </c>
      <c r="B1400" t="s">
        <v>1</v>
      </c>
      <c r="C1400" t="s">
        <v>6</v>
      </c>
      <c r="D1400" s="1">
        <v>43900</v>
      </c>
      <c r="E1400" s="1">
        <v>44031</v>
      </c>
      <c r="F1400" s="1">
        <v>44058</v>
      </c>
      <c r="G1400" s="1">
        <v>44041</v>
      </c>
      <c r="H1400" s="13">
        <f>Orders[[#This Row],[DeliveryDate]]-Orders[[#This Row],[OrderDate]]</f>
        <v>10</v>
      </c>
      <c r="I1400" t="s">
        <v>3</v>
      </c>
      <c r="J1400" t="str">
        <f>_xlfn.XLOOKUP(Orders[[#This Row],[_SalesRepID]],'Sales team'!A:A,'Sales team'!B:B)</f>
        <v>George Lewis</v>
      </c>
      <c r="K1400">
        <v>8</v>
      </c>
      <c r="L1400">
        <v>50</v>
      </c>
      <c r="M1400">
        <v>127</v>
      </c>
      <c r="N1400" t="str">
        <f>_xlfn.XLOOKUP(Orders[[#This Row],[_ProductID]],Products!A:A,Products!C:C)</f>
        <v>Home décor</v>
      </c>
      <c r="O1400">
        <v>35</v>
      </c>
      <c r="P1400">
        <v>0.05</v>
      </c>
      <c r="Q1400" s="2">
        <v>3919.5</v>
      </c>
      <c r="R1400" s="2">
        <v>2273.31</v>
      </c>
      <c r="S1400" s="2">
        <v>22341.149999999998</v>
      </c>
      <c r="T1400" s="2">
        <v>8701.2899999999972</v>
      </c>
    </row>
    <row r="1401" spans="1:20" x14ac:dyDescent="0.25">
      <c r="A1401" t="s">
        <v>6605</v>
      </c>
      <c r="B1401" t="s">
        <v>5</v>
      </c>
      <c r="C1401" t="s">
        <v>25</v>
      </c>
      <c r="D1401" s="1">
        <v>43900</v>
      </c>
      <c r="E1401" s="1">
        <v>44031</v>
      </c>
      <c r="F1401" s="1">
        <v>44047</v>
      </c>
      <c r="G1401" s="1">
        <v>44043</v>
      </c>
      <c r="H1401" s="13">
        <f>Orders[[#This Row],[DeliveryDate]]-Orders[[#This Row],[OrderDate]]</f>
        <v>12</v>
      </c>
      <c r="I1401" t="s">
        <v>3</v>
      </c>
      <c r="J1401" t="str">
        <f>_xlfn.XLOOKUP(Orders[[#This Row],[_SalesRepID]],'Sales team'!A:A,'Sales team'!B:B)</f>
        <v>Anthony Berry</v>
      </c>
      <c r="K1401">
        <v>16</v>
      </c>
      <c r="L1401">
        <v>37</v>
      </c>
      <c r="M1401">
        <v>338</v>
      </c>
      <c r="N1401" t="str">
        <f>_xlfn.XLOOKUP(Orders[[#This Row],[_ProductID]],Products!A:A,Products!C:C)</f>
        <v>Furniture</v>
      </c>
      <c r="O1401">
        <v>19</v>
      </c>
      <c r="P1401">
        <v>7.4999999999999997E-2</v>
      </c>
      <c r="Q1401" s="2">
        <v>3926.2000000000003</v>
      </c>
      <c r="R1401" s="2">
        <v>3062.4360000000001</v>
      </c>
      <c r="S1401" s="2">
        <v>7263.4700000000012</v>
      </c>
      <c r="T1401" s="2">
        <v>1138.5980000000009</v>
      </c>
    </row>
    <row r="1402" spans="1:20" x14ac:dyDescent="0.25">
      <c r="A1402" t="s">
        <v>6606</v>
      </c>
      <c r="B1402" t="s">
        <v>10</v>
      </c>
      <c r="C1402" t="s">
        <v>25</v>
      </c>
      <c r="D1402" s="1">
        <v>43900</v>
      </c>
      <c r="E1402" s="1">
        <v>44031</v>
      </c>
      <c r="F1402" s="1">
        <v>44044</v>
      </c>
      <c r="G1402" s="1">
        <v>44042</v>
      </c>
      <c r="H1402" s="13">
        <f>Orders[[#This Row],[DeliveryDate]]-Orders[[#This Row],[OrderDate]]</f>
        <v>11</v>
      </c>
      <c r="I1402" t="s">
        <v>3</v>
      </c>
      <c r="J1402" t="str">
        <f>_xlfn.XLOOKUP(Orders[[#This Row],[_SalesRepID]],'Sales team'!A:A,'Sales team'!B:B)</f>
        <v>Donald Reynolds</v>
      </c>
      <c r="K1402">
        <v>26</v>
      </c>
      <c r="L1402">
        <v>46</v>
      </c>
      <c r="M1402">
        <v>343</v>
      </c>
      <c r="N1402" t="str">
        <f>_xlfn.XLOOKUP(Orders[[#This Row],[_ProductID]],Products!A:A,Products!C:C)</f>
        <v>Home décor</v>
      </c>
      <c r="O1402">
        <v>23</v>
      </c>
      <c r="P1402">
        <v>0.05</v>
      </c>
      <c r="Q1402" s="2">
        <v>187.6</v>
      </c>
      <c r="R1402" s="2">
        <v>108.80799999999999</v>
      </c>
      <c r="S1402" s="2">
        <v>534.66</v>
      </c>
      <c r="T1402" s="2">
        <v>208.23599999999999</v>
      </c>
    </row>
    <row r="1403" spans="1:20" x14ac:dyDescent="0.25">
      <c r="A1403" t="s">
        <v>6607</v>
      </c>
      <c r="B1403" t="s">
        <v>8</v>
      </c>
      <c r="C1403" t="s">
        <v>6</v>
      </c>
      <c r="D1403" s="1">
        <v>43900</v>
      </c>
      <c r="E1403" s="1">
        <v>44031</v>
      </c>
      <c r="F1403" s="1">
        <v>44048</v>
      </c>
      <c r="G1403" s="1">
        <v>44053</v>
      </c>
      <c r="H1403" s="13">
        <f>Orders[[#This Row],[DeliveryDate]]-Orders[[#This Row],[OrderDate]]</f>
        <v>22</v>
      </c>
      <c r="I1403" t="s">
        <v>3</v>
      </c>
      <c r="J1403" t="str">
        <f>_xlfn.XLOOKUP(Orders[[#This Row],[_SalesRepID]],'Sales team'!A:A,'Sales team'!B:B)</f>
        <v>Joe Price</v>
      </c>
      <c r="K1403">
        <v>22</v>
      </c>
      <c r="L1403">
        <v>16</v>
      </c>
      <c r="M1403">
        <v>134</v>
      </c>
      <c r="N1403" t="str">
        <f>_xlfn.XLOOKUP(Orders[[#This Row],[_ProductID]],Products!A:A,Products!C:C)</f>
        <v>Kitchen &amp; Dining</v>
      </c>
      <c r="O1403">
        <v>1</v>
      </c>
      <c r="P1403">
        <v>0.05</v>
      </c>
      <c r="Q1403" s="2">
        <v>1313.2</v>
      </c>
      <c r="R1403" s="2">
        <v>577.80799999999999</v>
      </c>
      <c r="S1403" s="2">
        <v>3742.6200000000003</v>
      </c>
      <c r="T1403" s="2">
        <v>2009.1960000000004</v>
      </c>
    </row>
    <row r="1404" spans="1:20" x14ac:dyDescent="0.25">
      <c r="A1404" t="s">
        <v>6608</v>
      </c>
      <c r="B1404" t="s">
        <v>10</v>
      </c>
      <c r="C1404" t="s">
        <v>2</v>
      </c>
      <c r="D1404" s="1">
        <v>43900</v>
      </c>
      <c r="E1404" s="1">
        <v>44031</v>
      </c>
      <c r="F1404" s="1">
        <v>44048</v>
      </c>
      <c r="G1404" s="1">
        <v>44062</v>
      </c>
      <c r="H1404" s="13">
        <f>Orders[[#This Row],[DeliveryDate]]-Orders[[#This Row],[OrderDate]]</f>
        <v>31</v>
      </c>
      <c r="I1404" t="s">
        <v>3</v>
      </c>
      <c r="J1404" t="str">
        <f>_xlfn.XLOOKUP(Orders[[#This Row],[_SalesRepID]],'Sales team'!A:A,'Sales team'!B:B)</f>
        <v>Carlos Miller</v>
      </c>
      <c r="K1404">
        <v>28</v>
      </c>
      <c r="L1404">
        <v>38</v>
      </c>
      <c r="M1404">
        <v>221</v>
      </c>
      <c r="N1404" t="str">
        <f>_xlfn.XLOOKUP(Orders[[#This Row],[_ProductID]],Products!A:A,Products!C:C)</f>
        <v>Kitchen &amp; Dining</v>
      </c>
      <c r="O1404">
        <v>13</v>
      </c>
      <c r="P1404">
        <v>0.1</v>
      </c>
      <c r="Q1404" s="2">
        <v>268</v>
      </c>
      <c r="R1404" s="2">
        <v>227.79999999999998</v>
      </c>
      <c r="S1404" s="2">
        <v>1929.6000000000001</v>
      </c>
      <c r="T1404" s="2">
        <v>107.20000000000027</v>
      </c>
    </row>
    <row r="1405" spans="1:20" x14ac:dyDescent="0.25">
      <c r="A1405" t="s">
        <v>6609</v>
      </c>
      <c r="B1405" t="s">
        <v>8</v>
      </c>
      <c r="C1405" t="s">
        <v>6</v>
      </c>
      <c r="D1405" s="1">
        <v>43900</v>
      </c>
      <c r="E1405" s="1">
        <v>44031</v>
      </c>
      <c r="F1405" s="1">
        <v>44041</v>
      </c>
      <c r="G1405" s="1">
        <v>44046</v>
      </c>
      <c r="H1405" s="13">
        <f>Orders[[#This Row],[DeliveryDate]]-Orders[[#This Row],[OrderDate]]</f>
        <v>15</v>
      </c>
      <c r="I1405" t="s">
        <v>3</v>
      </c>
      <c r="J1405" t="str">
        <f>_xlfn.XLOOKUP(Orders[[#This Row],[_SalesRepID]],'Sales team'!A:A,'Sales team'!B:B)</f>
        <v>Samuel Fowler</v>
      </c>
      <c r="K1405">
        <v>21</v>
      </c>
      <c r="L1405">
        <v>8</v>
      </c>
      <c r="M1405">
        <v>183</v>
      </c>
      <c r="N1405" t="str">
        <f>_xlfn.XLOOKUP(Orders[[#This Row],[_ProductID]],Products!A:A,Products!C:C)</f>
        <v>Outdoor</v>
      </c>
      <c r="O1405">
        <v>18</v>
      </c>
      <c r="P1405">
        <v>0.05</v>
      </c>
      <c r="Q1405" s="2">
        <v>1869.3</v>
      </c>
      <c r="R1405" s="2">
        <v>1383.2819999999999</v>
      </c>
      <c r="S1405" s="2">
        <v>10655.009999999998</v>
      </c>
      <c r="T1405" s="2">
        <v>2355.3179999999993</v>
      </c>
    </row>
    <row r="1406" spans="1:20" x14ac:dyDescent="0.25">
      <c r="A1406" t="s">
        <v>6610</v>
      </c>
      <c r="B1406" t="s">
        <v>5</v>
      </c>
      <c r="C1406" t="s">
        <v>6</v>
      </c>
      <c r="D1406" s="1">
        <v>43900</v>
      </c>
      <c r="E1406" s="1">
        <v>44031</v>
      </c>
      <c r="F1406" s="1">
        <v>44034</v>
      </c>
      <c r="G1406" s="1">
        <v>44035</v>
      </c>
      <c r="H1406" s="13">
        <f>Orders[[#This Row],[DeliveryDate]]-Orders[[#This Row],[OrderDate]]</f>
        <v>4</v>
      </c>
      <c r="I1406" t="s">
        <v>3</v>
      </c>
      <c r="J1406" t="str">
        <f>_xlfn.XLOOKUP(Orders[[#This Row],[_SalesRepID]],'Sales team'!A:A,'Sales team'!B:B)</f>
        <v>Frank Brown</v>
      </c>
      <c r="K1406">
        <v>17</v>
      </c>
      <c r="L1406">
        <v>36</v>
      </c>
      <c r="M1406">
        <v>152</v>
      </c>
      <c r="N1406" t="str">
        <f>_xlfn.XLOOKUP(Orders[[#This Row],[_ProductID]],Products!A:A,Products!C:C)</f>
        <v>Kitchen &amp; Dining</v>
      </c>
      <c r="O1406">
        <v>1</v>
      </c>
      <c r="P1406">
        <v>0.1</v>
      </c>
      <c r="Q1406" s="2">
        <v>1031.8</v>
      </c>
      <c r="R1406" s="2">
        <v>794.48599999999999</v>
      </c>
      <c r="S1406" s="2">
        <v>928.62</v>
      </c>
      <c r="T1406" s="2">
        <v>134.13400000000001</v>
      </c>
    </row>
    <row r="1407" spans="1:20" x14ac:dyDescent="0.25">
      <c r="A1407" t="s">
        <v>6585</v>
      </c>
      <c r="B1407" t="s">
        <v>1</v>
      </c>
      <c r="C1407" t="s">
        <v>13</v>
      </c>
      <c r="D1407" s="1">
        <v>43900</v>
      </c>
      <c r="E1407" s="1">
        <v>44030</v>
      </c>
      <c r="F1407" s="1">
        <v>44058</v>
      </c>
      <c r="G1407" s="1">
        <v>44046</v>
      </c>
      <c r="H1407" s="13">
        <f>Orders[[#This Row],[DeliveryDate]]-Orders[[#This Row],[OrderDate]]</f>
        <v>16</v>
      </c>
      <c r="I1407" t="s">
        <v>3</v>
      </c>
      <c r="J1407" t="str">
        <f>_xlfn.XLOOKUP(Orders[[#This Row],[_SalesRepID]],'Sales team'!A:A,'Sales team'!B:B)</f>
        <v>Joshua Little</v>
      </c>
      <c r="K1407">
        <v>11</v>
      </c>
      <c r="L1407">
        <v>18</v>
      </c>
      <c r="M1407">
        <v>317</v>
      </c>
      <c r="N1407" t="str">
        <f>_xlfn.XLOOKUP(Orders[[#This Row],[_ProductID]],Products!A:A,Products!C:C)</f>
        <v>Kitchen &amp; Dining</v>
      </c>
      <c r="O1407">
        <v>8</v>
      </c>
      <c r="P1407">
        <v>0.05</v>
      </c>
      <c r="Q1407" s="2">
        <v>1098.8</v>
      </c>
      <c r="R1407" s="2">
        <v>505.44799999999998</v>
      </c>
      <c r="S1407" s="2">
        <v>3131.5799999999995</v>
      </c>
      <c r="T1407" s="2">
        <v>1615.2359999999994</v>
      </c>
    </row>
    <row r="1408" spans="1:20" x14ac:dyDescent="0.25">
      <c r="A1408" t="s">
        <v>6586</v>
      </c>
      <c r="B1408" t="s">
        <v>1</v>
      </c>
      <c r="C1408" t="s">
        <v>46</v>
      </c>
      <c r="D1408" s="1">
        <v>43900</v>
      </c>
      <c r="E1408" s="1">
        <v>44030</v>
      </c>
      <c r="F1408" s="1">
        <v>44050</v>
      </c>
      <c r="G1408" s="1">
        <v>44048</v>
      </c>
      <c r="H1408" s="13">
        <f>Orders[[#This Row],[DeliveryDate]]-Orders[[#This Row],[OrderDate]]</f>
        <v>18</v>
      </c>
      <c r="I1408" t="s">
        <v>3</v>
      </c>
      <c r="J1408" t="str">
        <f>_xlfn.XLOOKUP(Orders[[#This Row],[_SalesRepID]],'Sales team'!A:A,'Sales team'!B:B)</f>
        <v>Joshua Ryan</v>
      </c>
      <c r="K1408">
        <v>9</v>
      </c>
      <c r="L1408">
        <v>14</v>
      </c>
      <c r="M1408">
        <v>73</v>
      </c>
      <c r="N1408" t="str">
        <f>_xlfn.XLOOKUP(Orders[[#This Row],[_ProductID]],Products!A:A,Products!C:C)</f>
        <v>Kitchen &amp; Dining</v>
      </c>
      <c r="O1408">
        <v>13</v>
      </c>
      <c r="P1408">
        <v>7.4999999999999997E-2</v>
      </c>
      <c r="Q1408" s="2">
        <v>1092.1000000000001</v>
      </c>
      <c r="R1408" s="2">
        <v>655.2600000000001</v>
      </c>
      <c r="S1408" s="2">
        <v>1010.1925000000002</v>
      </c>
      <c r="T1408" s="2">
        <v>354.93250000000012</v>
      </c>
    </row>
    <row r="1409" spans="1:20" x14ac:dyDescent="0.25">
      <c r="A1409" t="s">
        <v>6587</v>
      </c>
      <c r="B1409" t="s">
        <v>8</v>
      </c>
      <c r="C1409" t="s">
        <v>15</v>
      </c>
      <c r="D1409" s="1">
        <v>43900</v>
      </c>
      <c r="E1409" s="1">
        <v>44030</v>
      </c>
      <c r="F1409" s="1">
        <v>44033</v>
      </c>
      <c r="G1409" s="1">
        <v>44054</v>
      </c>
      <c r="H1409" s="13">
        <f>Orders[[#This Row],[DeliveryDate]]-Orders[[#This Row],[OrderDate]]</f>
        <v>24</v>
      </c>
      <c r="I1409" t="s">
        <v>3</v>
      </c>
      <c r="J1409" t="str">
        <f>_xlfn.XLOOKUP(Orders[[#This Row],[_SalesRepID]],'Sales team'!A:A,'Sales team'!B:B)</f>
        <v>Samuel Fowler</v>
      </c>
      <c r="K1409">
        <v>21</v>
      </c>
      <c r="L1409">
        <v>18</v>
      </c>
      <c r="M1409">
        <v>18</v>
      </c>
      <c r="N1409" t="str">
        <f>_xlfn.XLOOKUP(Orders[[#This Row],[_ProductID]],Products!A:A,Products!C:C)</f>
        <v>Kitchen &amp; Dining</v>
      </c>
      <c r="O1409">
        <v>7</v>
      </c>
      <c r="P1409">
        <v>0.1</v>
      </c>
      <c r="Q1409" s="2">
        <v>958.1</v>
      </c>
      <c r="R1409" s="2">
        <v>699.41300000000001</v>
      </c>
      <c r="S1409" s="2">
        <v>4311.45</v>
      </c>
      <c r="T1409" s="2">
        <v>814.38499999999976</v>
      </c>
    </row>
    <row r="1410" spans="1:20" x14ac:dyDescent="0.25">
      <c r="A1410" t="s">
        <v>6588</v>
      </c>
      <c r="B1410" t="s">
        <v>1</v>
      </c>
      <c r="C1410" t="s">
        <v>13</v>
      </c>
      <c r="D1410" s="1">
        <v>43900</v>
      </c>
      <c r="E1410" s="1">
        <v>44030</v>
      </c>
      <c r="F1410" s="1">
        <v>44050</v>
      </c>
      <c r="G1410" s="1">
        <v>44053</v>
      </c>
      <c r="H1410" s="13">
        <f>Orders[[#This Row],[DeliveryDate]]-Orders[[#This Row],[OrderDate]]</f>
        <v>23</v>
      </c>
      <c r="I1410" t="s">
        <v>3</v>
      </c>
      <c r="J1410" t="str">
        <f>_xlfn.XLOOKUP(Orders[[#This Row],[_SalesRepID]],'Sales team'!A:A,'Sales team'!B:B)</f>
        <v>Joshua Ryan</v>
      </c>
      <c r="K1410">
        <v>9</v>
      </c>
      <c r="L1410">
        <v>4</v>
      </c>
      <c r="M1410">
        <v>322</v>
      </c>
      <c r="N1410" t="str">
        <f>_xlfn.XLOOKUP(Orders[[#This Row],[_ProductID]],Products!A:A,Products!C:C)</f>
        <v>Kitchen &amp; Dining</v>
      </c>
      <c r="O1410">
        <v>13</v>
      </c>
      <c r="P1410">
        <v>0.05</v>
      </c>
      <c r="Q1410" s="2">
        <v>2010</v>
      </c>
      <c r="R1410" s="2">
        <v>1286.4000000000001</v>
      </c>
      <c r="S1410" s="2">
        <v>13366.5</v>
      </c>
      <c r="T1410" s="2">
        <v>4361.6999999999989</v>
      </c>
    </row>
    <row r="1411" spans="1:20" x14ac:dyDescent="0.25">
      <c r="A1411" t="s">
        <v>6589</v>
      </c>
      <c r="B1411" t="s">
        <v>1</v>
      </c>
      <c r="C1411" t="s">
        <v>6</v>
      </c>
      <c r="D1411" s="1">
        <v>43900</v>
      </c>
      <c r="E1411" s="1">
        <v>44030</v>
      </c>
      <c r="F1411" s="1">
        <v>44043</v>
      </c>
      <c r="G1411" s="1">
        <v>44056</v>
      </c>
      <c r="H1411" s="13">
        <f>Orders[[#This Row],[DeliveryDate]]-Orders[[#This Row],[OrderDate]]</f>
        <v>26</v>
      </c>
      <c r="I1411" t="s">
        <v>3</v>
      </c>
      <c r="J1411" t="str">
        <f>_xlfn.XLOOKUP(Orders[[#This Row],[_SalesRepID]],'Sales team'!A:A,'Sales team'!B:B)</f>
        <v>Keith Griffin</v>
      </c>
      <c r="K1411">
        <v>2</v>
      </c>
      <c r="L1411">
        <v>34</v>
      </c>
      <c r="M1411">
        <v>167</v>
      </c>
      <c r="N1411" t="str">
        <f>_xlfn.XLOOKUP(Orders[[#This Row],[_ProductID]],Products!A:A,Products!C:C)</f>
        <v>Home décor</v>
      </c>
      <c r="O1411">
        <v>3</v>
      </c>
      <c r="P1411">
        <v>0.1</v>
      </c>
      <c r="Q1411" s="2">
        <v>1929.6000000000001</v>
      </c>
      <c r="R1411" s="2">
        <v>1234.9440000000002</v>
      </c>
      <c r="S1411" s="2">
        <v>6946.56</v>
      </c>
      <c r="T1411" s="2">
        <v>2006.7839999999997</v>
      </c>
    </row>
    <row r="1412" spans="1:20" x14ac:dyDescent="0.25">
      <c r="A1412" t="s">
        <v>6590</v>
      </c>
      <c r="B1412" t="s">
        <v>5</v>
      </c>
      <c r="C1412" t="s">
        <v>25</v>
      </c>
      <c r="D1412" s="1">
        <v>43900</v>
      </c>
      <c r="E1412" s="1">
        <v>44030</v>
      </c>
      <c r="F1412" s="1">
        <v>44043</v>
      </c>
      <c r="G1412" s="1">
        <v>44056</v>
      </c>
      <c r="H1412" s="13">
        <f>Orders[[#This Row],[DeliveryDate]]-Orders[[#This Row],[OrderDate]]</f>
        <v>26</v>
      </c>
      <c r="I1412" t="s">
        <v>3</v>
      </c>
      <c r="J1412" t="str">
        <f>_xlfn.XLOOKUP(Orders[[#This Row],[_SalesRepID]],'Sales team'!A:A,'Sales team'!B:B)</f>
        <v>Anthony Torres</v>
      </c>
      <c r="K1412">
        <v>20</v>
      </c>
      <c r="L1412">
        <v>29</v>
      </c>
      <c r="M1412">
        <v>353</v>
      </c>
      <c r="N1412" t="str">
        <f>_xlfn.XLOOKUP(Orders[[#This Row],[_ProductID]],Products!A:A,Products!C:C)</f>
        <v>Furniture</v>
      </c>
      <c r="O1412">
        <v>38</v>
      </c>
      <c r="P1412">
        <v>0.15</v>
      </c>
      <c r="Q1412" s="2">
        <v>743.7</v>
      </c>
      <c r="R1412" s="2">
        <v>312.35399999999998</v>
      </c>
      <c r="S1412" s="2">
        <v>5057.16</v>
      </c>
      <c r="T1412" s="2">
        <v>2558.328</v>
      </c>
    </row>
    <row r="1413" spans="1:20" x14ac:dyDescent="0.25">
      <c r="A1413" t="s">
        <v>6591</v>
      </c>
      <c r="B1413" t="s">
        <v>5</v>
      </c>
      <c r="C1413" t="s">
        <v>6</v>
      </c>
      <c r="D1413" s="1">
        <v>43900</v>
      </c>
      <c r="E1413" s="1">
        <v>44030</v>
      </c>
      <c r="F1413" s="1">
        <v>44035</v>
      </c>
      <c r="G1413" s="1">
        <v>44042</v>
      </c>
      <c r="H1413" s="13">
        <f>Orders[[#This Row],[DeliveryDate]]-Orders[[#This Row],[OrderDate]]</f>
        <v>12</v>
      </c>
      <c r="I1413" t="s">
        <v>3</v>
      </c>
      <c r="J1413" t="str">
        <f>_xlfn.XLOOKUP(Orders[[#This Row],[_SalesRepID]],'Sales team'!A:A,'Sales team'!B:B)</f>
        <v>Anthony Berry</v>
      </c>
      <c r="K1413">
        <v>16</v>
      </c>
      <c r="L1413">
        <v>46</v>
      </c>
      <c r="M1413">
        <v>148</v>
      </c>
      <c r="N1413" t="str">
        <f>_xlfn.XLOOKUP(Orders[[#This Row],[_ProductID]],Products!A:A,Products!C:C)</f>
        <v>Outdoor</v>
      </c>
      <c r="O1413">
        <v>9</v>
      </c>
      <c r="P1413">
        <v>0.2</v>
      </c>
      <c r="Q1413" s="2">
        <v>5942.9000000000005</v>
      </c>
      <c r="R1413" s="2">
        <v>4754.3200000000006</v>
      </c>
      <c r="S1413" s="2">
        <v>23771.600000000006</v>
      </c>
      <c r="T1413" s="2">
        <v>0</v>
      </c>
    </row>
    <row r="1414" spans="1:20" x14ac:dyDescent="0.25">
      <c r="A1414" t="s">
        <v>6592</v>
      </c>
      <c r="B1414" t="s">
        <v>1</v>
      </c>
      <c r="C1414" t="s">
        <v>15</v>
      </c>
      <c r="D1414" s="1">
        <v>43900</v>
      </c>
      <c r="E1414" s="1">
        <v>44030</v>
      </c>
      <c r="F1414" s="1">
        <v>44042</v>
      </c>
      <c r="G1414" s="1">
        <v>44034</v>
      </c>
      <c r="H1414" s="13">
        <f>Orders[[#This Row],[DeliveryDate]]-Orders[[#This Row],[OrderDate]]</f>
        <v>4</v>
      </c>
      <c r="I1414" t="s">
        <v>3</v>
      </c>
      <c r="J1414" t="str">
        <f>_xlfn.XLOOKUP(Orders[[#This Row],[_SalesRepID]],'Sales team'!A:A,'Sales team'!B:B)</f>
        <v>Shawn Cook</v>
      </c>
      <c r="K1414">
        <v>7</v>
      </c>
      <c r="L1414">
        <v>7</v>
      </c>
      <c r="M1414">
        <v>50</v>
      </c>
      <c r="N1414" t="str">
        <f>_xlfn.XLOOKUP(Orders[[#This Row],[_ProductID]],Products!A:A,Products!C:C)</f>
        <v>Home décor</v>
      </c>
      <c r="O1414">
        <v>17</v>
      </c>
      <c r="P1414">
        <v>0.05</v>
      </c>
      <c r="Q1414" s="2">
        <v>3664.9</v>
      </c>
      <c r="R1414" s="2">
        <v>2198.94</v>
      </c>
      <c r="S1414" s="2">
        <v>20889.93</v>
      </c>
      <c r="T1414" s="2">
        <v>7696.2900000000009</v>
      </c>
    </row>
    <row r="1415" spans="1:20" x14ac:dyDescent="0.25">
      <c r="A1415" t="s">
        <v>6593</v>
      </c>
      <c r="B1415" t="s">
        <v>5</v>
      </c>
      <c r="C1415" t="s">
        <v>25</v>
      </c>
      <c r="D1415" s="1">
        <v>43900</v>
      </c>
      <c r="E1415" s="1">
        <v>44030</v>
      </c>
      <c r="F1415" s="1">
        <v>44050</v>
      </c>
      <c r="G1415" s="1">
        <v>44049</v>
      </c>
      <c r="H1415" s="13">
        <f>Orders[[#This Row],[DeliveryDate]]-Orders[[#This Row],[OrderDate]]</f>
        <v>19</v>
      </c>
      <c r="I1415" t="s">
        <v>3</v>
      </c>
      <c r="J1415" t="str">
        <f>_xlfn.XLOOKUP(Orders[[#This Row],[_SalesRepID]],'Sales team'!A:A,'Sales team'!B:B)</f>
        <v>Todd Roberts</v>
      </c>
      <c r="K1415">
        <v>13</v>
      </c>
      <c r="L1415">
        <v>26</v>
      </c>
      <c r="M1415">
        <v>346</v>
      </c>
      <c r="N1415" t="str">
        <f>_xlfn.XLOOKUP(Orders[[#This Row],[_ProductID]],Products!A:A,Products!C:C)</f>
        <v>Furniture</v>
      </c>
      <c r="O1415">
        <v>19</v>
      </c>
      <c r="P1415">
        <v>7.4999999999999997E-2</v>
      </c>
      <c r="Q1415" s="2">
        <v>3879.3</v>
      </c>
      <c r="R1415" s="2">
        <v>3219.819</v>
      </c>
      <c r="S1415" s="2">
        <v>10765.057500000003</v>
      </c>
      <c r="T1415" s="2">
        <v>1105.6005000000023</v>
      </c>
    </row>
    <row r="1416" spans="1:20" x14ac:dyDescent="0.25">
      <c r="A1416" t="s">
        <v>6594</v>
      </c>
      <c r="B1416" t="s">
        <v>1</v>
      </c>
      <c r="C1416" t="s">
        <v>25</v>
      </c>
      <c r="D1416" s="1">
        <v>43900</v>
      </c>
      <c r="E1416" s="1">
        <v>44030</v>
      </c>
      <c r="F1416" s="1">
        <v>44056</v>
      </c>
      <c r="G1416" s="1">
        <v>44046</v>
      </c>
      <c r="H1416" s="13">
        <f>Orders[[#This Row],[DeliveryDate]]-Orders[[#This Row],[OrderDate]]</f>
        <v>16</v>
      </c>
      <c r="I1416" t="s">
        <v>3</v>
      </c>
      <c r="J1416" t="str">
        <f>_xlfn.XLOOKUP(Orders[[#This Row],[_SalesRepID]],'Sales team'!A:A,'Sales team'!B:B)</f>
        <v>Stephen Payne</v>
      </c>
      <c r="K1416">
        <v>5</v>
      </c>
      <c r="L1416">
        <v>12</v>
      </c>
      <c r="M1416">
        <v>347</v>
      </c>
      <c r="N1416" t="str">
        <f>_xlfn.XLOOKUP(Orders[[#This Row],[_ProductID]],Products!A:A,Products!C:C)</f>
        <v>Home décor</v>
      </c>
      <c r="O1416">
        <v>14</v>
      </c>
      <c r="P1416">
        <v>0.4</v>
      </c>
      <c r="Q1416" s="2">
        <v>1125.6000000000001</v>
      </c>
      <c r="R1416" s="2">
        <v>720.38400000000013</v>
      </c>
      <c r="S1416" s="2">
        <v>5402.88</v>
      </c>
      <c r="T1416" s="2">
        <v>-360.19200000000092</v>
      </c>
    </row>
    <row r="1417" spans="1:20" x14ac:dyDescent="0.25">
      <c r="A1417" t="s">
        <v>6595</v>
      </c>
      <c r="B1417" t="s">
        <v>1</v>
      </c>
      <c r="C1417" t="s">
        <v>6</v>
      </c>
      <c r="D1417" s="1">
        <v>43900</v>
      </c>
      <c r="E1417" s="1">
        <v>44030</v>
      </c>
      <c r="F1417" s="1">
        <v>44054</v>
      </c>
      <c r="G1417" s="1">
        <v>44042</v>
      </c>
      <c r="H1417" s="13">
        <f>Orders[[#This Row],[DeliveryDate]]-Orders[[#This Row],[OrderDate]]</f>
        <v>12</v>
      </c>
      <c r="I1417" t="s">
        <v>3</v>
      </c>
      <c r="J1417" t="str">
        <f>_xlfn.XLOOKUP(Orders[[#This Row],[_SalesRepID]],'Sales team'!A:A,'Sales team'!B:B)</f>
        <v>Joshua Little</v>
      </c>
      <c r="K1417">
        <v>11</v>
      </c>
      <c r="L1417">
        <v>33</v>
      </c>
      <c r="M1417">
        <v>132</v>
      </c>
      <c r="N1417" t="str">
        <f>_xlfn.XLOOKUP(Orders[[#This Row],[_ProductID]],Products!A:A,Products!C:C)</f>
        <v>Furniture</v>
      </c>
      <c r="O1417">
        <v>20</v>
      </c>
      <c r="P1417">
        <v>0.1</v>
      </c>
      <c r="Q1417" s="2">
        <v>1889.4</v>
      </c>
      <c r="R1417" s="2">
        <v>1171.4280000000001</v>
      </c>
      <c r="S1417" s="2">
        <v>11903.220000000001</v>
      </c>
      <c r="T1417" s="2">
        <v>3703.2240000000002</v>
      </c>
    </row>
    <row r="1418" spans="1:20" x14ac:dyDescent="0.25">
      <c r="A1418" t="s">
        <v>6596</v>
      </c>
      <c r="B1418" t="s">
        <v>1</v>
      </c>
      <c r="C1418" t="s">
        <v>13</v>
      </c>
      <c r="D1418" s="1">
        <v>43900</v>
      </c>
      <c r="E1418" s="1">
        <v>44030</v>
      </c>
      <c r="F1418" s="1">
        <v>44033</v>
      </c>
      <c r="G1418" s="1">
        <v>44040</v>
      </c>
      <c r="H1418" s="13">
        <f>Orders[[#This Row],[DeliveryDate]]-Orders[[#This Row],[OrderDate]]</f>
        <v>10</v>
      </c>
      <c r="I1418" t="s">
        <v>3</v>
      </c>
      <c r="J1418" t="str">
        <f>_xlfn.XLOOKUP(Orders[[#This Row],[_SalesRepID]],'Sales team'!A:A,'Sales team'!B:B)</f>
        <v>Shawn Cook</v>
      </c>
      <c r="K1418">
        <v>7</v>
      </c>
      <c r="L1418">
        <v>9</v>
      </c>
      <c r="M1418">
        <v>290</v>
      </c>
      <c r="N1418" t="str">
        <f>_xlfn.XLOOKUP(Orders[[#This Row],[_ProductID]],Products!A:A,Products!C:C)</f>
        <v>Home décor</v>
      </c>
      <c r="O1418">
        <v>40</v>
      </c>
      <c r="P1418">
        <v>0.05</v>
      </c>
      <c r="Q1418" s="2">
        <v>1822.4</v>
      </c>
      <c r="R1418" s="2">
        <v>1221.008</v>
      </c>
      <c r="S1418" s="2">
        <v>13850.24</v>
      </c>
      <c r="T1418" s="2">
        <v>4082.1759999999995</v>
      </c>
    </row>
    <row r="1419" spans="1:20" x14ac:dyDescent="0.25">
      <c r="A1419" t="s">
        <v>6572</v>
      </c>
      <c r="B1419" t="s">
        <v>5</v>
      </c>
      <c r="C1419" t="s">
        <v>6</v>
      </c>
      <c r="D1419" s="1">
        <v>43900</v>
      </c>
      <c r="E1419" s="1">
        <v>44029</v>
      </c>
      <c r="F1419" s="1">
        <v>44043</v>
      </c>
      <c r="G1419" s="1">
        <v>44039</v>
      </c>
      <c r="H1419" s="13">
        <f>Orders[[#This Row],[DeliveryDate]]-Orders[[#This Row],[OrderDate]]</f>
        <v>10</v>
      </c>
      <c r="I1419" t="s">
        <v>3</v>
      </c>
      <c r="J1419" t="str">
        <f>_xlfn.XLOOKUP(Orders[[#This Row],[_SalesRepID]],'Sales team'!A:A,'Sales team'!B:B)</f>
        <v>Paul Holmes</v>
      </c>
      <c r="K1419">
        <v>14</v>
      </c>
      <c r="L1419">
        <v>28</v>
      </c>
      <c r="M1419">
        <v>130</v>
      </c>
      <c r="N1419" t="str">
        <f>_xlfn.XLOOKUP(Orders[[#This Row],[_ProductID]],Products!A:A,Products!C:C)</f>
        <v>Outdoor</v>
      </c>
      <c r="O1419">
        <v>10</v>
      </c>
      <c r="P1419">
        <v>0.4</v>
      </c>
      <c r="Q1419" s="2">
        <v>5741.9000000000005</v>
      </c>
      <c r="R1419" s="2">
        <v>3272.8829999999998</v>
      </c>
      <c r="S1419" s="2">
        <v>27561.120000000003</v>
      </c>
      <c r="T1419" s="2">
        <v>1378.0560000000041</v>
      </c>
    </row>
    <row r="1420" spans="1:20" x14ac:dyDescent="0.25">
      <c r="A1420" t="s">
        <v>6573</v>
      </c>
      <c r="B1420" t="s">
        <v>1</v>
      </c>
      <c r="C1420" t="s">
        <v>25</v>
      </c>
      <c r="D1420" s="1">
        <v>43900</v>
      </c>
      <c r="E1420" s="1">
        <v>44029</v>
      </c>
      <c r="F1420" s="1">
        <v>44053</v>
      </c>
      <c r="G1420" s="1">
        <v>44054</v>
      </c>
      <c r="H1420" s="13">
        <f>Orders[[#This Row],[DeliveryDate]]-Orders[[#This Row],[OrderDate]]</f>
        <v>25</v>
      </c>
      <c r="I1420" t="s">
        <v>3</v>
      </c>
      <c r="J1420" t="str">
        <f>_xlfn.XLOOKUP(Orders[[#This Row],[_SalesRepID]],'Sales team'!A:A,'Sales team'!B:B)</f>
        <v>Stephen Payne</v>
      </c>
      <c r="K1420">
        <v>5</v>
      </c>
      <c r="L1420">
        <v>36</v>
      </c>
      <c r="M1420">
        <v>354</v>
      </c>
      <c r="N1420" t="str">
        <f>_xlfn.XLOOKUP(Orders[[#This Row],[_ProductID]],Products!A:A,Products!C:C)</f>
        <v>Kitchen &amp; Dining</v>
      </c>
      <c r="O1420">
        <v>1</v>
      </c>
      <c r="P1420">
        <v>0.05</v>
      </c>
      <c r="Q1420" s="2">
        <v>964.80000000000007</v>
      </c>
      <c r="R1420" s="2">
        <v>646.41600000000005</v>
      </c>
      <c r="S1420" s="2">
        <v>1833.1200000000001</v>
      </c>
      <c r="T1420" s="2">
        <v>540.28800000000001</v>
      </c>
    </row>
    <row r="1421" spans="1:20" x14ac:dyDescent="0.25">
      <c r="A1421" t="s">
        <v>6574</v>
      </c>
      <c r="B1421" t="s">
        <v>5</v>
      </c>
      <c r="C1421" t="s">
        <v>2</v>
      </c>
      <c r="D1421" s="1">
        <v>43900</v>
      </c>
      <c r="E1421" s="1">
        <v>44029</v>
      </c>
      <c r="F1421" s="1">
        <v>44047</v>
      </c>
      <c r="G1421" s="1">
        <v>44041</v>
      </c>
      <c r="H1421" s="13">
        <f>Orders[[#This Row],[DeliveryDate]]-Orders[[#This Row],[OrderDate]]</f>
        <v>12</v>
      </c>
      <c r="I1421" t="s">
        <v>3</v>
      </c>
      <c r="J1421" t="str">
        <f>_xlfn.XLOOKUP(Orders[[#This Row],[_SalesRepID]],'Sales team'!A:A,'Sales team'!B:B)</f>
        <v>Carl Nguyen</v>
      </c>
      <c r="K1421">
        <v>12</v>
      </c>
      <c r="L1421">
        <v>50</v>
      </c>
      <c r="M1421">
        <v>230</v>
      </c>
      <c r="N1421" t="str">
        <f>_xlfn.XLOOKUP(Orders[[#This Row],[_ProductID]],Products!A:A,Products!C:C)</f>
        <v>Home décor</v>
      </c>
      <c r="O1421">
        <v>24</v>
      </c>
      <c r="P1421">
        <v>0.4</v>
      </c>
      <c r="Q1421" s="2">
        <v>723.6</v>
      </c>
      <c r="R1421" s="2">
        <v>586.1160000000001</v>
      </c>
      <c r="S1421" s="2">
        <v>1736.64</v>
      </c>
      <c r="T1421" s="2">
        <v>-607.8240000000003</v>
      </c>
    </row>
    <row r="1422" spans="1:20" x14ac:dyDescent="0.25">
      <c r="A1422" t="s">
        <v>6575</v>
      </c>
      <c r="B1422" t="s">
        <v>1</v>
      </c>
      <c r="C1422" t="s">
        <v>13</v>
      </c>
      <c r="D1422" s="1">
        <v>43900</v>
      </c>
      <c r="E1422" s="1">
        <v>44029</v>
      </c>
      <c r="F1422" s="1">
        <v>44050</v>
      </c>
      <c r="G1422" s="1">
        <v>44040</v>
      </c>
      <c r="H1422" s="13">
        <f>Orders[[#This Row],[DeliveryDate]]-Orders[[#This Row],[OrderDate]]</f>
        <v>11</v>
      </c>
      <c r="I1422" t="s">
        <v>3</v>
      </c>
      <c r="J1422" t="str">
        <f>_xlfn.XLOOKUP(Orders[[#This Row],[_SalesRepID]],'Sales team'!A:A,'Sales team'!B:B)</f>
        <v>Chris Armstrong</v>
      </c>
      <c r="K1422">
        <v>4</v>
      </c>
      <c r="L1422">
        <v>6</v>
      </c>
      <c r="M1422">
        <v>307</v>
      </c>
      <c r="N1422" t="str">
        <f>_xlfn.XLOOKUP(Orders[[#This Row],[_ProductID]],Products!A:A,Products!C:C)</f>
        <v>Home décor</v>
      </c>
      <c r="O1422">
        <v>14</v>
      </c>
      <c r="P1422">
        <v>7.4999999999999997E-2</v>
      </c>
      <c r="Q1422" s="2">
        <v>2974.8</v>
      </c>
      <c r="R1422" s="2">
        <v>1338.66</v>
      </c>
      <c r="S1422" s="2">
        <v>16510.140000000003</v>
      </c>
      <c r="T1422" s="2">
        <v>8478.1800000000021</v>
      </c>
    </row>
    <row r="1423" spans="1:20" x14ac:dyDescent="0.25">
      <c r="A1423" t="s">
        <v>6576</v>
      </c>
      <c r="B1423" t="s">
        <v>1</v>
      </c>
      <c r="C1423" t="s">
        <v>2</v>
      </c>
      <c r="D1423" s="1">
        <v>43900</v>
      </c>
      <c r="E1423" s="1">
        <v>44029</v>
      </c>
      <c r="F1423" s="1">
        <v>44056</v>
      </c>
      <c r="G1423" s="1">
        <v>44055</v>
      </c>
      <c r="H1423" s="13">
        <f>Orders[[#This Row],[DeliveryDate]]-Orders[[#This Row],[OrderDate]]</f>
        <v>26</v>
      </c>
      <c r="I1423" t="s">
        <v>3</v>
      </c>
      <c r="J1423" t="str">
        <f>_xlfn.XLOOKUP(Orders[[#This Row],[_SalesRepID]],'Sales team'!A:A,'Sales team'!B:B)</f>
        <v>Joshua Little</v>
      </c>
      <c r="K1423">
        <v>11</v>
      </c>
      <c r="L1423">
        <v>15</v>
      </c>
      <c r="M1423">
        <v>204</v>
      </c>
      <c r="N1423" t="str">
        <f>_xlfn.XLOOKUP(Orders[[#This Row],[_ProductID]],Products!A:A,Products!C:C)</f>
        <v>Furniture</v>
      </c>
      <c r="O1423">
        <v>19</v>
      </c>
      <c r="P1423">
        <v>7.4999999999999997E-2</v>
      </c>
      <c r="Q1423" s="2">
        <v>3886</v>
      </c>
      <c r="R1423" s="2">
        <v>2215.02</v>
      </c>
      <c r="S1423" s="2">
        <v>28756.400000000001</v>
      </c>
      <c r="T1423" s="2">
        <v>11036.240000000002</v>
      </c>
    </row>
    <row r="1424" spans="1:20" x14ac:dyDescent="0.25">
      <c r="A1424" t="s">
        <v>6577</v>
      </c>
      <c r="B1424" t="s">
        <v>5</v>
      </c>
      <c r="C1424" t="s">
        <v>6</v>
      </c>
      <c r="D1424" s="1">
        <v>43900</v>
      </c>
      <c r="E1424" s="1">
        <v>44029</v>
      </c>
      <c r="F1424" s="1">
        <v>44048</v>
      </c>
      <c r="G1424" s="1">
        <v>44063</v>
      </c>
      <c r="H1424" s="13">
        <f>Orders[[#This Row],[DeliveryDate]]-Orders[[#This Row],[OrderDate]]</f>
        <v>34</v>
      </c>
      <c r="I1424" t="s">
        <v>3</v>
      </c>
      <c r="J1424" t="str">
        <f>_xlfn.XLOOKUP(Orders[[#This Row],[_SalesRepID]],'Sales team'!A:A,'Sales team'!B:B)</f>
        <v>Anthony Berry</v>
      </c>
      <c r="K1424">
        <v>16</v>
      </c>
      <c r="L1424">
        <v>42</v>
      </c>
      <c r="M1424">
        <v>200</v>
      </c>
      <c r="N1424" t="str">
        <f>_xlfn.XLOOKUP(Orders[[#This Row],[_ProductID]],Products!A:A,Products!C:C)</f>
        <v>Kitchen &amp; Dining</v>
      </c>
      <c r="O1424">
        <v>1</v>
      </c>
      <c r="P1424">
        <v>0.1</v>
      </c>
      <c r="Q1424" s="2">
        <v>1996.6000000000001</v>
      </c>
      <c r="R1424" s="2">
        <v>1078.1640000000002</v>
      </c>
      <c r="S1424" s="2">
        <v>1796.94</v>
      </c>
      <c r="T1424" s="2">
        <v>718.77599999999984</v>
      </c>
    </row>
    <row r="1425" spans="1:20" x14ac:dyDescent="0.25">
      <c r="A1425" t="s">
        <v>6578</v>
      </c>
      <c r="B1425" t="s">
        <v>1</v>
      </c>
      <c r="C1425" t="s">
        <v>2</v>
      </c>
      <c r="D1425" s="1">
        <v>43900</v>
      </c>
      <c r="E1425" s="1">
        <v>44029</v>
      </c>
      <c r="F1425" s="1">
        <v>44032</v>
      </c>
      <c r="G1425" s="1">
        <v>44034</v>
      </c>
      <c r="H1425" s="13">
        <f>Orders[[#This Row],[DeliveryDate]]-Orders[[#This Row],[OrderDate]]</f>
        <v>5</v>
      </c>
      <c r="I1425" t="s">
        <v>3</v>
      </c>
      <c r="J1425" t="str">
        <f>_xlfn.XLOOKUP(Orders[[#This Row],[_SalesRepID]],'Sales team'!A:A,'Sales team'!B:B)</f>
        <v>Jonathan Hawkins</v>
      </c>
      <c r="K1425">
        <v>10</v>
      </c>
      <c r="L1425">
        <v>47</v>
      </c>
      <c r="M1425">
        <v>207</v>
      </c>
      <c r="N1425" t="str">
        <f>_xlfn.XLOOKUP(Orders[[#This Row],[_ProductID]],Products!A:A,Products!C:C)</f>
        <v>Furniture</v>
      </c>
      <c r="O1425">
        <v>5</v>
      </c>
      <c r="P1425">
        <v>7.4999999999999997E-2</v>
      </c>
      <c r="Q1425" s="2">
        <v>207.70000000000002</v>
      </c>
      <c r="R1425" s="2">
        <v>87.234000000000009</v>
      </c>
      <c r="S1425" s="2">
        <v>1536.9800000000002</v>
      </c>
      <c r="T1425" s="2">
        <v>839.10800000000017</v>
      </c>
    </row>
    <row r="1426" spans="1:20" x14ac:dyDescent="0.25">
      <c r="A1426" t="s">
        <v>6579</v>
      </c>
      <c r="B1426" t="s">
        <v>1</v>
      </c>
      <c r="C1426" t="s">
        <v>46</v>
      </c>
      <c r="D1426" s="1">
        <v>43900</v>
      </c>
      <c r="E1426" s="1">
        <v>44029</v>
      </c>
      <c r="F1426" s="1">
        <v>44042</v>
      </c>
      <c r="G1426" s="1">
        <v>44043</v>
      </c>
      <c r="H1426" s="13">
        <f>Orders[[#This Row],[DeliveryDate]]-Orders[[#This Row],[OrderDate]]</f>
        <v>14</v>
      </c>
      <c r="I1426" t="s">
        <v>3</v>
      </c>
      <c r="J1426" t="str">
        <f>_xlfn.XLOOKUP(Orders[[#This Row],[_SalesRepID]],'Sales team'!A:A,'Sales team'!B:B)</f>
        <v>Jonathan Hawkins</v>
      </c>
      <c r="K1426">
        <v>10</v>
      </c>
      <c r="L1426">
        <v>31</v>
      </c>
      <c r="M1426">
        <v>85</v>
      </c>
      <c r="N1426" t="str">
        <f>_xlfn.XLOOKUP(Orders[[#This Row],[_ProductID]],Products!A:A,Products!C:C)</f>
        <v>Kitchen &amp; Dining</v>
      </c>
      <c r="O1426">
        <v>1</v>
      </c>
      <c r="P1426">
        <v>0.05</v>
      </c>
      <c r="Q1426" s="2">
        <v>790.6</v>
      </c>
      <c r="R1426" s="2">
        <v>347.86400000000003</v>
      </c>
      <c r="S1426" s="2">
        <v>4506.42</v>
      </c>
      <c r="T1426" s="2">
        <v>2419.2359999999999</v>
      </c>
    </row>
    <row r="1427" spans="1:20" x14ac:dyDescent="0.25">
      <c r="A1427" t="s">
        <v>6580</v>
      </c>
      <c r="B1427" t="s">
        <v>10</v>
      </c>
      <c r="C1427" t="s">
        <v>25</v>
      </c>
      <c r="D1427" s="1">
        <v>43900</v>
      </c>
      <c r="E1427" s="1">
        <v>44029</v>
      </c>
      <c r="F1427" s="1">
        <v>44035</v>
      </c>
      <c r="G1427" s="1">
        <v>44035</v>
      </c>
      <c r="H1427" s="13">
        <f>Orders[[#This Row],[DeliveryDate]]-Orders[[#This Row],[OrderDate]]</f>
        <v>6</v>
      </c>
      <c r="I1427" t="s">
        <v>3</v>
      </c>
      <c r="J1427" t="str">
        <f>_xlfn.XLOOKUP(Orders[[#This Row],[_SalesRepID]],'Sales team'!A:A,'Sales team'!B:B)</f>
        <v>Donald Reynolds</v>
      </c>
      <c r="K1427">
        <v>26</v>
      </c>
      <c r="L1427">
        <v>49</v>
      </c>
      <c r="M1427">
        <v>364</v>
      </c>
      <c r="N1427" t="str">
        <f>_xlfn.XLOOKUP(Orders[[#This Row],[_ProductID]],Products!A:A,Products!C:C)</f>
        <v>Home décor</v>
      </c>
      <c r="O1427">
        <v>41</v>
      </c>
      <c r="P1427">
        <v>0.05</v>
      </c>
      <c r="Q1427" s="2">
        <v>5366.7</v>
      </c>
      <c r="R1427" s="2">
        <v>2951.6849999999999</v>
      </c>
      <c r="S1427" s="2">
        <v>10196.73</v>
      </c>
      <c r="T1427" s="2">
        <v>4293.3599999999997</v>
      </c>
    </row>
    <row r="1428" spans="1:20" x14ac:dyDescent="0.25">
      <c r="A1428" t="s">
        <v>6581</v>
      </c>
      <c r="B1428" t="s">
        <v>1</v>
      </c>
      <c r="C1428" t="s">
        <v>2</v>
      </c>
      <c r="D1428" s="1">
        <v>43900</v>
      </c>
      <c r="E1428" s="1">
        <v>44029</v>
      </c>
      <c r="F1428" s="1">
        <v>44043</v>
      </c>
      <c r="G1428" s="1">
        <v>44036</v>
      </c>
      <c r="H1428" s="13">
        <f>Orders[[#This Row],[DeliveryDate]]-Orders[[#This Row],[OrderDate]]</f>
        <v>7</v>
      </c>
      <c r="I1428" t="s">
        <v>3</v>
      </c>
      <c r="J1428" t="str">
        <f>_xlfn.XLOOKUP(Orders[[#This Row],[_SalesRepID]],'Sales team'!A:A,'Sales team'!B:B)</f>
        <v>Shawn Cook</v>
      </c>
      <c r="K1428">
        <v>7</v>
      </c>
      <c r="L1428">
        <v>23</v>
      </c>
      <c r="M1428">
        <v>220</v>
      </c>
      <c r="N1428" t="str">
        <f>_xlfn.XLOOKUP(Orders[[#This Row],[_ProductID]],Products!A:A,Products!C:C)</f>
        <v>Electronics</v>
      </c>
      <c r="O1428">
        <v>47</v>
      </c>
      <c r="P1428">
        <v>0.05</v>
      </c>
      <c r="Q1428" s="2">
        <v>1145.7</v>
      </c>
      <c r="R1428" s="2">
        <v>458.28000000000003</v>
      </c>
      <c r="S1428" s="2">
        <v>4353.66</v>
      </c>
      <c r="T1428" s="2">
        <v>2520.54</v>
      </c>
    </row>
    <row r="1429" spans="1:20" x14ac:dyDescent="0.25">
      <c r="A1429" t="s">
        <v>6582</v>
      </c>
      <c r="B1429" t="s">
        <v>5</v>
      </c>
      <c r="C1429" t="s">
        <v>2</v>
      </c>
      <c r="D1429" s="1">
        <v>43900</v>
      </c>
      <c r="E1429" s="1">
        <v>44029</v>
      </c>
      <c r="F1429" s="1">
        <v>44033</v>
      </c>
      <c r="G1429" s="1">
        <v>44042</v>
      </c>
      <c r="H1429" s="13">
        <f>Orders[[#This Row],[DeliveryDate]]-Orders[[#This Row],[OrderDate]]</f>
        <v>13</v>
      </c>
      <c r="I1429" t="s">
        <v>3</v>
      </c>
      <c r="J1429" t="str">
        <f>_xlfn.XLOOKUP(Orders[[#This Row],[_SalesRepID]],'Sales team'!A:A,'Sales team'!B:B)</f>
        <v>Todd Roberts</v>
      </c>
      <c r="K1429">
        <v>13</v>
      </c>
      <c r="L1429">
        <v>19</v>
      </c>
      <c r="M1429">
        <v>204</v>
      </c>
      <c r="N1429" t="str">
        <f>_xlfn.XLOOKUP(Orders[[#This Row],[_ProductID]],Products!A:A,Products!C:C)</f>
        <v>Furniture</v>
      </c>
      <c r="O1429">
        <v>19</v>
      </c>
      <c r="P1429">
        <v>0.4</v>
      </c>
      <c r="Q1429" s="2">
        <v>3939.6</v>
      </c>
      <c r="R1429" s="2">
        <v>2403.1559999999999</v>
      </c>
      <c r="S1429" s="2">
        <v>4727.5199999999995</v>
      </c>
      <c r="T1429" s="2">
        <v>-78.792000000000371</v>
      </c>
    </row>
    <row r="1430" spans="1:20" x14ac:dyDescent="0.25">
      <c r="A1430" t="s">
        <v>6583</v>
      </c>
      <c r="B1430" t="s">
        <v>8</v>
      </c>
      <c r="C1430" t="s">
        <v>15</v>
      </c>
      <c r="D1430" s="1">
        <v>43900</v>
      </c>
      <c r="E1430" s="1">
        <v>44029</v>
      </c>
      <c r="F1430" s="1">
        <v>44046</v>
      </c>
      <c r="G1430" s="1">
        <v>44036</v>
      </c>
      <c r="H1430" s="13">
        <f>Orders[[#This Row],[DeliveryDate]]-Orders[[#This Row],[OrderDate]]</f>
        <v>7</v>
      </c>
      <c r="I1430" t="s">
        <v>3</v>
      </c>
      <c r="J1430" t="str">
        <f>_xlfn.XLOOKUP(Orders[[#This Row],[_SalesRepID]],'Sales team'!A:A,'Sales team'!B:B)</f>
        <v>Roy Rice</v>
      </c>
      <c r="K1430">
        <v>24</v>
      </c>
      <c r="L1430">
        <v>32</v>
      </c>
      <c r="M1430">
        <v>16</v>
      </c>
      <c r="N1430" t="str">
        <f>_xlfn.XLOOKUP(Orders[[#This Row],[_ProductID]],Products!A:A,Products!C:C)</f>
        <v>Home décor</v>
      </c>
      <c r="O1430">
        <v>36</v>
      </c>
      <c r="P1430">
        <v>0.4</v>
      </c>
      <c r="Q1430" s="2">
        <v>2599.6</v>
      </c>
      <c r="R1430" s="2">
        <v>1637.748</v>
      </c>
      <c r="S1430" s="2">
        <v>3119.52</v>
      </c>
      <c r="T1430" s="2">
        <v>-155.97600000000011</v>
      </c>
    </row>
    <row r="1431" spans="1:20" x14ac:dyDescent="0.25">
      <c r="A1431" t="s">
        <v>6584</v>
      </c>
      <c r="B1431" t="s">
        <v>1</v>
      </c>
      <c r="C1431" t="s">
        <v>6</v>
      </c>
      <c r="D1431" s="1">
        <v>43900</v>
      </c>
      <c r="E1431" s="1">
        <v>44029</v>
      </c>
      <c r="F1431" s="1">
        <v>44054</v>
      </c>
      <c r="G1431" s="1">
        <v>44055</v>
      </c>
      <c r="H1431" s="13">
        <f>Orders[[#This Row],[DeliveryDate]]-Orders[[#This Row],[OrderDate]]</f>
        <v>26</v>
      </c>
      <c r="I1431" t="s">
        <v>3</v>
      </c>
      <c r="J1431" t="str">
        <f>_xlfn.XLOOKUP(Orders[[#This Row],[_SalesRepID]],'Sales team'!A:A,'Sales team'!B:B)</f>
        <v>Joshua Bennett</v>
      </c>
      <c r="K1431">
        <v>6</v>
      </c>
      <c r="L1431">
        <v>9</v>
      </c>
      <c r="M1431">
        <v>161</v>
      </c>
      <c r="N1431" t="str">
        <f>_xlfn.XLOOKUP(Orders[[#This Row],[_ProductID]],Products!A:A,Products!C:C)</f>
        <v>Electronics</v>
      </c>
      <c r="O1431">
        <v>6</v>
      </c>
      <c r="P1431">
        <v>7.4999999999999997E-2</v>
      </c>
      <c r="Q1431" s="2">
        <v>194.3</v>
      </c>
      <c r="R1431" s="2">
        <v>110.75099999999999</v>
      </c>
      <c r="S1431" s="2">
        <v>1437.8200000000002</v>
      </c>
      <c r="T1431" s="2">
        <v>551.81200000000024</v>
      </c>
    </row>
    <row r="1432" spans="1:20" x14ac:dyDescent="0.25">
      <c r="A1432" t="s">
        <v>6565</v>
      </c>
      <c r="B1432" t="s">
        <v>1</v>
      </c>
      <c r="C1432" t="s">
        <v>6</v>
      </c>
      <c r="D1432" s="1">
        <v>43900</v>
      </c>
      <c r="E1432" s="1">
        <v>44028</v>
      </c>
      <c r="F1432" s="1">
        <v>44031</v>
      </c>
      <c r="G1432" s="1">
        <v>44068</v>
      </c>
      <c r="H1432" s="13">
        <f>Orders[[#This Row],[DeliveryDate]]-Orders[[#This Row],[OrderDate]]</f>
        <v>40</v>
      </c>
      <c r="I1432" t="s">
        <v>3</v>
      </c>
      <c r="J1432" t="str">
        <f>_xlfn.XLOOKUP(Orders[[#This Row],[_SalesRepID]],'Sales team'!A:A,'Sales team'!B:B)</f>
        <v>Jerry Green</v>
      </c>
      <c r="K1432">
        <v>3</v>
      </c>
      <c r="L1432">
        <v>49</v>
      </c>
      <c r="M1432">
        <v>155</v>
      </c>
      <c r="N1432" t="str">
        <f>_xlfn.XLOOKUP(Orders[[#This Row],[_ProductID]],Products!A:A,Products!C:C)</f>
        <v>Kitchen &amp; Dining</v>
      </c>
      <c r="O1432">
        <v>4</v>
      </c>
      <c r="P1432">
        <v>0.1</v>
      </c>
      <c r="Q1432" s="2">
        <v>1145.7</v>
      </c>
      <c r="R1432" s="2">
        <v>618.67800000000011</v>
      </c>
      <c r="S1432" s="2">
        <v>4124.5200000000004</v>
      </c>
      <c r="T1432" s="2">
        <v>1649.808</v>
      </c>
    </row>
    <row r="1433" spans="1:20" x14ac:dyDescent="0.25">
      <c r="A1433" t="s">
        <v>6566</v>
      </c>
      <c r="B1433" t="s">
        <v>1</v>
      </c>
      <c r="C1433" t="s">
        <v>15</v>
      </c>
      <c r="D1433" s="1">
        <v>43900</v>
      </c>
      <c r="E1433" s="1">
        <v>44028</v>
      </c>
      <c r="F1433" s="1">
        <v>44039</v>
      </c>
      <c r="G1433" s="1">
        <v>44043</v>
      </c>
      <c r="H1433" s="13">
        <f>Orders[[#This Row],[DeliveryDate]]-Orders[[#This Row],[OrderDate]]</f>
        <v>15</v>
      </c>
      <c r="I1433" t="s">
        <v>3</v>
      </c>
      <c r="J1433" t="str">
        <f>_xlfn.XLOOKUP(Orders[[#This Row],[_SalesRepID]],'Sales team'!A:A,'Sales team'!B:B)</f>
        <v>Joshua Little</v>
      </c>
      <c r="K1433">
        <v>11</v>
      </c>
      <c r="L1433">
        <v>19</v>
      </c>
      <c r="M1433">
        <v>21</v>
      </c>
      <c r="N1433" t="str">
        <f>_xlfn.XLOOKUP(Orders[[#This Row],[_ProductID]],Products!A:A,Products!C:C)</f>
        <v>Home décor</v>
      </c>
      <c r="O1433">
        <v>43</v>
      </c>
      <c r="P1433">
        <v>0.05</v>
      </c>
      <c r="Q1433" s="2">
        <v>844.2</v>
      </c>
      <c r="R1433" s="2">
        <v>641.5920000000001</v>
      </c>
      <c r="S1433" s="2">
        <v>3207.96</v>
      </c>
      <c r="T1433" s="2">
        <v>641.59199999999964</v>
      </c>
    </row>
    <row r="1434" spans="1:20" x14ac:dyDescent="0.25">
      <c r="A1434" t="s">
        <v>6567</v>
      </c>
      <c r="B1434" t="s">
        <v>5</v>
      </c>
      <c r="C1434" t="s">
        <v>2</v>
      </c>
      <c r="D1434" s="1">
        <v>43900</v>
      </c>
      <c r="E1434" s="1">
        <v>44028</v>
      </c>
      <c r="F1434" s="1">
        <v>44055</v>
      </c>
      <c r="G1434" s="1">
        <v>44041</v>
      </c>
      <c r="H1434" s="13">
        <f>Orders[[#This Row],[DeliveryDate]]-Orders[[#This Row],[OrderDate]]</f>
        <v>13</v>
      </c>
      <c r="I1434" t="s">
        <v>3</v>
      </c>
      <c r="J1434" t="str">
        <f>_xlfn.XLOOKUP(Orders[[#This Row],[_SalesRepID]],'Sales team'!A:A,'Sales team'!B:B)</f>
        <v>Anthony Berry</v>
      </c>
      <c r="K1434">
        <v>16</v>
      </c>
      <c r="L1434">
        <v>48</v>
      </c>
      <c r="M1434">
        <v>231</v>
      </c>
      <c r="N1434" t="str">
        <f>_xlfn.XLOOKUP(Orders[[#This Row],[_ProductID]],Products!A:A,Products!C:C)</f>
        <v>Home décor</v>
      </c>
      <c r="O1434">
        <v>46</v>
      </c>
      <c r="P1434">
        <v>0.15</v>
      </c>
      <c r="Q1434" s="2">
        <v>3792.2000000000003</v>
      </c>
      <c r="R1434" s="2">
        <v>2919.9940000000001</v>
      </c>
      <c r="S1434" s="2">
        <v>22563.59</v>
      </c>
      <c r="T1434" s="2">
        <v>2123.6319999999978</v>
      </c>
    </row>
    <row r="1435" spans="1:20" x14ac:dyDescent="0.25">
      <c r="A1435" t="s">
        <v>6568</v>
      </c>
      <c r="B1435" t="s">
        <v>5</v>
      </c>
      <c r="C1435" t="s">
        <v>6</v>
      </c>
      <c r="D1435" s="1">
        <v>43900</v>
      </c>
      <c r="E1435" s="1">
        <v>44028</v>
      </c>
      <c r="F1435" s="1">
        <v>44056</v>
      </c>
      <c r="G1435" s="1">
        <v>44047</v>
      </c>
      <c r="H1435" s="13">
        <f>Orders[[#This Row],[DeliveryDate]]-Orders[[#This Row],[OrderDate]]</f>
        <v>19</v>
      </c>
      <c r="I1435" t="s">
        <v>3</v>
      </c>
      <c r="J1435" t="str">
        <f>_xlfn.XLOOKUP(Orders[[#This Row],[_SalesRepID]],'Sales team'!A:A,'Sales team'!B:B)</f>
        <v>Roger Alexander</v>
      </c>
      <c r="K1435">
        <v>15</v>
      </c>
      <c r="L1435">
        <v>11</v>
      </c>
      <c r="M1435">
        <v>157</v>
      </c>
      <c r="N1435" t="str">
        <f>_xlfn.XLOOKUP(Orders[[#This Row],[_ProductID]],Products!A:A,Products!C:C)</f>
        <v>Kitchen &amp; Dining</v>
      </c>
      <c r="O1435">
        <v>13</v>
      </c>
      <c r="P1435">
        <v>0.05</v>
      </c>
      <c r="Q1435" s="2">
        <v>1809</v>
      </c>
      <c r="R1435" s="2">
        <v>1139.67</v>
      </c>
      <c r="S1435" s="2">
        <v>13748.4</v>
      </c>
      <c r="T1435" s="2">
        <v>4631.0399999999991</v>
      </c>
    </row>
    <row r="1436" spans="1:20" x14ac:dyDescent="0.25">
      <c r="A1436" t="s">
        <v>6569</v>
      </c>
      <c r="B1436" t="s">
        <v>10</v>
      </c>
      <c r="C1436" t="s">
        <v>2</v>
      </c>
      <c r="D1436" s="1">
        <v>43900</v>
      </c>
      <c r="E1436" s="1">
        <v>44028</v>
      </c>
      <c r="F1436" s="1">
        <v>44030</v>
      </c>
      <c r="G1436" s="1">
        <v>44034</v>
      </c>
      <c r="H1436" s="13">
        <f>Orders[[#This Row],[DeliveryDate]]-Orders[[#This Row],[OrderDate]]</f>
        <v>6</v>
      </c>
      <c r="I1436" t="s">
        <v>3</v>
      </c>
      <c r="J1436" t="str">
        <f>_xlfn.XLOOKUP(Orders[[#This Row],[_SalesRepID]],'Sales team'!A:A,'Sales team'!B:B)</f>
        <v>Donald Reynolds</v>
      </c>
      <c r="K1436">
        <v>26</v>
      </c>
      <c r="L1436">
        <v>9</v>
      </c>
      <c r="M1436">
        <v>244</v>
      </c>
      <c r="N1436" t="str">
        <f>_xlfn.XLOOKUP(Orders[[#This Row],[_ProductID]],Products!A:A,Products!C:C)</f>
        <v>Home décor</v>
      </c>
      <c r="O1436">
        <v>14</v>
      </c>
      <c r="P1436">
        <v>0.3</v>
      </c>
      <c r="Q1436" s="2">
        <v>3839.1</v>
      </c>
      <c r="R1436" s="2">
        <v>2648.9789999999998</v>
      </c>
      <c r="S1436" s="2">
        <v>5374.74</v>
      </c>
      <c r="T1436" s="2">
        <v>76.782000000000153</v>
      </c>
    </row>
    <row r="1437" spans="1:20" x14ac:dyDescent="0.25">
      <c r="A1437" t="s">
        <v>6570</v>
      </c>
      <c r="B1437" t="s">
        <v>1</v>
      </c>
      <c r="C1437" t="s">
        <v>6</v>
      </c>
      <c r="D1437" s="1">
        <v>43900</v>
      </c>
      <c r="E1437" s="1">
        <v>44028</v>
      </c>
      <c r="F1437" s="1">
        <v>44033</v>
      </c>
      <c r="G1437" s="1">
        <v>44053</v>
      </c>
      <c r="H1437" s="13">
        <f>Orders[[#This Row],[DeliveryDate]]-Orders[[#This Row],[OrderDate]]</f>
        <v>25</v>
      </c>
      <c r="I1437" t="s">
        <v>3</v>
      </c>
      <c r="J1437" t="str">
        <f>_xlfn.XLOOKUP(Orders[[#This Row],[_SalesRepID]],'Sales team'!A:A,'Sales team'!B:B)</f>
        <v>Keith Griffin</v>
      </c>
      <c r="K1437">
        <v>2</v>
      </c>
      <c r="L1437">
        <v>50</v>
      </c>
      <c r="M1437">
        <v>186</v>
      </c>
      <c r="N1437" t="str">
        <f>_xlfn.XLOOKUP(Orders[[#This Row],[_ProductID]],Products!A:A,Products!C:C)</f>
        <v>Outdoor</v>
      </c>
      <c r="O1437">
        <v>10</v>
      </c>
      <c r="P1437">
        <v>7.4999999999999997E-2</v>
      </c>
      <c r="Q1437" s="2">
        <v>6083.6</v>
      </c>
      <c r="R1437" s="2">
        <v>2980.9639999999999</v>
      </c>
      <c r="S1437" s="2">
        <v>33763.98000000001</v>
      </c>
      <c r="T1437" s="2">
        <v>15878.196000000011</v>
      </c>
    </row>
    <row r="1438" spans="1:20" x14ac:dyDescent="0.25">
      <c r="A1438" t="s">
        <v>6571</v>
      </c>
      <c r="B1438" t="s">
        <v>1</v>
      </c>
      <c r="C1438" t="s">
        <v>15</v>
      </c>
      <c r="D1438" s="1">
        <v>43900</v>
      </c>
      <c r="E1438" s="1">
        <v>44028</v>
      </c>
      <c r="F1438" s="1">
        <v>44051</v>
      </c>
      <c r="G1438" s="1">
        <v>44040</v>
      </c>
      <c r="H1438" s="13">
        <f>Orders[[#This Row],[DeliveryDate]]-Orders[[#This Row],[OrderDate]]</f>
        <v>12</v>
      </c>
      <c r="I1438" t="s">
        <v>3</v>
      </c>
      <c r="J1438" t="str">
        <f>_xlfn.XLOOKUP(Orders[[#This Row],[_SalesRepID]],'Sales team'!A:A,'Sales team'!B:B)</f>
        <v>George Lewis</v>
      </c>
      <c r="K1438">
        <v>8</v>
      </c>
      <c r="L1438">
        <v>35</v>
      </c>
      <c r="M1438">
        <v>3</v>
      </c>
      <c r="N1438" t="str">
        <f>_xlfn.XLOOKUP(Orders[[#This Row],[_ProductID]],Products!A:A,Products!C:C)</f>
        <v>Furniture</v>
      </c>
      <c r="O1438">
        <v>19</v>
      </c>
      <c r="P1438">
        <v>0.1</v>
      </c>
      <c r="Q1438" s="2">
        <v>3370.1</v>
      </c>
      <c r="R1438" s="2">
        <v>2257.9670000000001</v>
      </c>
      <c r="S1438" s="2">
        <v>12132.36</v>
      </c>
      <c r="T1438" s="2">
        <v>3100.4920000000002</v>
      </c>
    </row>
    <row r="1439" spans="1:20" x14ac:dyDescent="0.25">
      <c r="A1439" t="s">
        <v>6556</v>
      </c>
      <c r="B1439" t="s">
        <v>1</v>
      </c>
      <c r="C1439" t="s">
        <v>13</v>
      </c>
      <c r="D1439" s="1">
        <v>43900</v>
      </c>
      <c r="E1439" s="1">
        <v>44027</v>
      </c>
      <c r="F1439" s="1">
        <v>44055</v>
      </c>
      <c r="G1439" s="1">
        <v>44033</v>
      </c>
      <c r="H1439" s="13">
        <f>Orders[[#This Row],[DeliveryDate]]-Orders[[#This Row],[OrderDate]]</f>
        <v>6</v>
      </c>
      <c r="I1439" t="s">
        <v>3</v>
      </c>
      <c r="J1439" t="str">
        <f>_xlfn.XLOOKUP(Orders[[#This Row],[_SalesRepID]],'Sales team'!A:A,'Sales team'!B:B)</f>
        <v>Shawn Cook</v>
      </c>
      <c r="K1439">
        <v>7</v>
      </c>
      <c r="L1439">
        <v>47</v>
      </c>
      <c r="M1439">
        <v>295</v>
      </c>
      <c r="N1439" t="str">
        <f>_xlfn.XLOOKUP(Orders[[#This Row],[_ProductID]],Products!A:A,Products!C:C)</f>
        <v>Home décor</v>
      </c>
      <c r="O1439">
        <v>21</v>
      </c>
      <c r="P1439">
        <v>0.05</v>
      </c>
      <c r="Q1439" s="2">
        <v>1849.2</v>
      </c>
      <c r="R1439" s="2">
        <v>906.10800000000006</v>
      </c>
      <c r="S1439" s="2">
        <v>8783.6999999999989</v>
      </c>
      <c r="T1439" s="2">
        <v>4253.1599999999989</v>
      </c>
    </row>
    <row r="1440" spans="1:20" x14ac:dyDescent="0.25">
      <c r="A1440" t="s">
        <v>6557</v>
      </c>
      <c r="B1440" t="s">
        <v>5</v>
      </c>
      <c r="C1440" t="s">
        <v>6</v>
      </c>
      <c r="D1440" s="1">
        <v>43900</v>
      </c>
      <c r="E1440" s="1">
        <v>44027</v>
      </c>
      <c r="F1440" s="1">
        <v>44042</v>
      </c>
      <c r="G1440" s="1">
        <v>44042</v>
      </c>
      <c r="H1440" s="13">
        <f>Orders[[#This Row],[DeliveryDate]]-Orders[[#This Row],[OrderDate]]</f>
        <v>15</v>
      </c>
      <c r="I1440" t="s">
        <v>3</v>
      </c>
      <c r="J1440" t="str">
        <f>_xlfn.XLOOKUP(Orders[[#This Row],[_SalesRepID]],'Sales team'!A:A,'Sales team'!B:B)</f>
        <v>Frank Brown</v>
      </c>
      <c r="K1440">
        <v>17</v>
      </c>
      <c r="L1440">
        <v>19</v>
      </c>
      <c r="M1440">
        <v>134</v>
      </c>
      <c r="N1440" t="str">
        <f>_xlfn.XLOOKUP(Orders[[#This Row],[_ProductID]],Products!A:A,Products!C:C)</f>
        <v>Home décor</v>
      </c>
      <c r="O1440">
        <v>35</v>
      </c>
      <c r="P1440">
        <v>0.15</v>
      </c>
      <c r="Q1440" s="2">
        <v>6170.7</v>
      </c>
      <c r="R1440" s="2">
        <v>3455.5920000000001</v>
      </c>
      <c r="S1440" s="2">
        <v>26225.474999999999</v>
      </c>
      <c r="T1440" s="2">
        <v>8947.5149999999994</v>
      </c>
    </row>
    <row r="1441" spans="1:20" x14ac:dyDescent="0.25">
      <c r="A1441" t="s">
        <v>6558</v>
      </c>
      <c r="B1441" t="s">
        <v>1</v>
      </c>
      <c r="C1441" t="s">
        <v>46</v>
      </c>
      <c r="D1441" s="1">
        <v>43900</v>
      </c>
      <c r="E1441" s="1">
        <v>44027</v>
      </c>
      <c r="F1441" s="1">
        <v>44052</v>
      </c>
      <c r="G1441" s="1">
        <v>44042</v>
      </c>
      <c r="H1441" s="13">
        <f>Orders[[#This Row],[DeliveryDate]]-Orders[[#This Row],[OrderDate]]</f>
        <v>15</v>
      </c>
      <c r="I1441" t="s">
        <v>3</v>
      </c>
      <c r="J1441" t="str">
        <f>_xlfn.XLOOKUP(Orders[[#This Row],[_SalesRepID]],'Sales team'!A:A,'Sales team'!B:B)</f>
        <v>Jerry Green</v>
      </c>
      <c r="K1441">
        <v>3</v>
      </c>
      <c r="L1441">
        <v>31</v>
      </c>
      <c r="M1441">
        <v>66</v>
      </c>
      <c r="N1441" t="str">
        <f>_xlfn.XLOOKUP(Orders[[#This Row],[_ProductID]],Products!A:A,Products!C:C)</f>
        <v>Kitchen &amp; Dining</v>
      </c>
      <c r="O1441">
        <v>13</v>
      </c>
      <c r="P1441">
        <v>0.05</v>
      </c>
      <c r="Q1441" s="2">
        <v>2700.1</v>
      </c>
      <c r="R1441" s="2">
        <v>1107.0409999999999</v>
      </c>
      <c r="S1441" s="2">
        <v>17955.665000000001</v>
      </c>
      <c r="T1441" s="2">
        <v>10206.378000000001</v>
      </c>
    </row>
    <row r="1442" spans="1:20" x14ac:dyDescent="0.25">
      <c r="A1442" t="s">
        <v>6559</v>
      </c>
      <c r="B1442" t="s">
        <v>1</v>
      </c>
      <c r="C1442" t="s">
        <v>25</v>
      </c>
      <c r="D1442" s="1">
        <v>43900</v>
      </c>
      <c r="E1442" s="1">
        <v>44027</v>
      </c>
      <c r="F1442" s="1">
        <v>44043</v>
      </c>
      <c r="G1442" s="1">
        <v>44057</v>
      </c>
      <c r="H1442" s="13">
        <f>Orders[[#This Row],[DeliveryDate]]-Orders[[#This Row],[OrderDate]]</f>
        <v>30</v>
      </c>
      <c r="I1442" t="s">
        <v>3</v>
      </c>
      <c r="J1442" t="str">
        <f>_xlfn.XLOOKUP(Orders[[#This Row],[_SalesRepID]],'Sales team'!A:A,'Sales team'!B:B)</f>
        <v>Joshua Little</v>
      </c>
      <c r="K1442">
        <v>11</v>
      </c>
      <c r="L1442">
        <v>25</v>
      </c>
      <c r="M1442">
        <v>338</v>
      </c>
      <c r="N1442" t="str">
        <f>_xlfn.XLOOKUP(Orders[[#This Row],[_ProductID]],Products!A:A,Products!C:C)</f>
        <v>Furniture</v>
      </c>
      <c r="O1442">
        <v>12</v>
      </c>
      <c r="P1442">
        <v>0.05</v>
      </c>
      <c r="Q1442" s="2">
        <v>1018.4</v>
      </c>
      <c r="R1442" s="2">
        <v>672.14400000000001</v>
      </c>
      <c r="S1442" s="2">
        <v>2902.4399999999996</v>
      </c>
      <c r="T1442" s="2">
        <v>886.00799999999958</v>
      </c>
    </row>
    <row r="1443" spans="1:20" x14ac:dyDescent="0.25">
      <c r="A1443" t="s">
        <v>6560</v>
      </c>
      <c r="B1443" t="s">
        <v>8</v>
      </c>
      <c r="C1443" t="s">
        <v>15</v>
      </c>
      <c r="D1443" s="1">
        <v>43900</v>
      </c>
      <c r="E1443" s="1">
        <v>44027</v>
      </c>
      <c r="F1443" s="1">
        <v>44031</v>
      </c>
      <c r="G1443" s="1">
        <v>44032</v>
      </c>
      <c r="H1443" s="13">
        <f>Orders[[#This Row],[DeliveryDate]]-Orders[[#This Row],[OrderDate]]</f>
        <v>5</v>
      </c>
      <c r="I1443" t="s">
        <v>3</v>
      </c>
      <c r="J1443" t="str">
        <f>_xlfn.XLOOKUP(Orders[[#This Row],[_SalesRepID]],'Sales team'!A:A,'Sales team'!B:B)</f>
        <v>Joe Price</v>
      </c>
      <c r="K1443">
        <v>22</v>
      </c>
      <c r="L1443">
        <v>21</v>
      </c>
      <c r="M1443">
        <v>27</v>
      </c>
      <c r="N1443" t="str">
        <f>_xlfn.XLOOKUP(Orders[[#This Row],[_ProductID]],Products!A:A,Products!C:C)</f>
        <v>Home décor</v>
      </c>
      <c r="O1443">
        <v>35</v>
      </c>
      <c r="P1443">
        <v>0.05</v>
      </c>
      <c r="Q1443" s="2">
        <v>5306.4000000000005</v>
      </c>
      <c r="R1443" s="2">
        <v>3130.7760000000003</v>
      </c>
      <c r="S1443" s="2">
        <v>15123.24</v>
      </c>
      <c r="T1443" s="2">
        <v>5730.9119999999984</v>
      </c>
    </row>
    <row r="1444" spans="1:20" x14ac:dyDescent="0.25">
      <c r="A1444" t="s">
        <v>6561</v>
      </c>
      <c r="B1444" t="s">
        <v>10</v>
      </c>
      <c r="C1444" t="s">
        <v>2</v>
      </c>
      <c r="D1444" s="1">
        <v>43900</v>
      </c>
      <c r="E1444" s="1">
        <v>44027</v>
      </c>
      <c r="F1444" s="1">
        <v>44034</v>
      </c>
      <c r="G1444" s="1">
        <v>44039</v>
      </c>
      <c r="H1444" s="13">
        <f>Orders[[#This Row],[DeliveryDate]]-Orders[[#This Row],[OrderDate]]</f>
        <v>12</v>
      </c>
      <c r="I1444" t="s">
        <v>3</v>
      </c>
      <c r="J1444" t="str">
        <f>_xlfn.XLOOKUP(Orders[[#This Row],[_SalesRepID]],'Sales team'!A:A,'Sales team'!B:B)</f>
        <v>Donald Reynolds</v>
      </c>
      <c r="K1444">
        <v>26</v>
      </c>
      <c r="L1444">
        <v>27</v>
      </c>
      <c r="M1444">
        <v>243</v>
      </c>
      <c r="N1444" t="str">
        <f>_xlfn.XLOOKUP(Orders[[#This Row],[_ProductID]],Products!A:A,Products!C:C)</f>
        <v>Kitchen &amp; Dining</v>
      </c>
      <c r="O1444">
        <v>16</v>
      </c>
      <c r="P1444">
        <v>0.05</v>
      </c>
      <c r="Q1444" s="2">
        <v>2626.4</v>
      </c>
      <c r="R1444" s="2">
        <v>2048.5920000000001</v>
      </c>
      <c r="S1444" s="2">
        <v>9980.32</v>
      </c>
      <c r="T1444" s="2">
        <v>1785.9519999999993</v>
      </c>
    </row>
    <row r="1445" spans="1:20" x14ac:dyDescent="0.25">
      <c r="A1445" t="s">
        <v>6562</v>
      </c>
      <c r="B1445" t="s">
        <v>5</v>
      </c>
      <c r="C1445" t="s">
        <v>46</v>
      </c>
      <c r="D1445" s="1">
        <v>43900</v>
      </c>
      <c r="E1445" s="1">
        <v>44027</v>
      </c>
      <c r="F1445" s="1">
        <v>44054</v>
      </c>
      <c r="G1445" s="1">
        <v>44034</v>
      </c>
      <c r="H1445" s="13">
        <f>Orders[[#This Row],[DeliveryDate]]-Orders[[#This Row],[OrderDate]]</f>
        <v>7</v>
      </c>
      <c r="I1445" t="s">
        <v>3</v>
      </c>
      <c r="J1445" t="str">
        <f>_xlfn.XLOOKUP(Orders[[#This Row],[_SalesRepID]],'Sales team'!A:A,'Sales team'!B:B)</f>
        <v>Anthony Berry</v>
      </c>
      <c r="K1445">
        <v>16</v>
      </c>
      <c r="L1445">
        <v>25</v>
      </c>
      <c r="M1445">
        <v>74</v>
      </c>
      <c r="N1445" t="str">
        <f>_xlfn.XLOOKUP(Orders[[#This Row],[_ProductID]],Products!A:A,Products!C:C)</f>
        <v>Furniture</v>
      </c>
      <c r="O1445">
        <v>5</v>
      </c>
      <c r="P1445">
        <v>0.15</v>
      </c>
      <c r="Q1445" s="2">
        <v>837.5</v>
      </c>
      <c r="R1445" s="2">
        <v>469.00000000000006</v>
      </c>
      <c r="S1445" s="2">
        <v>5695</v>
      </c>
      <c r="T1445" s="2">
        <v>1942.9999999999995</v>
      </c>
    </row>
    <row r="1446" spans="1:20" x14ac:dyDescent="0.25">
      <c r="A1446" t="s">
        <v>6563</v>
      </c>
      <c r="B1446" t="s">
        <v>8</v>
      </c>
      <c r="C1446" t="s">
        <v>6</v>
      </c>
      <c r="D1446" s="1">
        <v>43900</v>
      </c>
      <c r="E1446" s="1">
        <v>44027</v>
      </c>
      <c r="F1446" s="1">
        <v>44031</v>
      </c>
      <c r="G1446" s="1">
        <v>44046</v>
      </c>
      <c r="H1446" s="13">
        <f>Orders[[#This Row],[DeliveryDate]]-Orders[[#This Row],[OrderDate]]</f>
        <v>19</v>
      </c>
      <c r="I1446" t="s">
        <v>3</v>
      </c>
      <c r="J1446" t="str">
        <f>_xlfn.XLOOKUP(Orders[[#This Row],[_SalesRepID]],'Sales team'!A:A,'Sales team'!B:B)</f>
        <v>Samuel Fowler</v>
      </c>
      <c r="K1446">
        <v>21</v>
      </c>
      <c r="L1446">
        <v>44</v>
      </c>
      <c r="M1446">
        <v>132</v>
      </c>
      <c r="N1446" t="str">
        <f>_xlfn.XLOOKUP(Orders[[#This Row],[_ProductID]],Products!A:A,Products!C:C)</f>
        <v>Electronics</v>
      </c>
      <c r="O1446">
        <v>6</v>
      </c>
      <c r="P1446">
        <v>7.4999999999999997E-2</v>
      </c>
      <c r="Q1446" s="2">
        <v>917.9</v>
      </c>
      <c r="R1446" s="2">
        <v>514.024</v>
      </c>
      <c r="S1446" s="2">
        <v>849.0575</v>
      </c>
      <c r="T1446" s="2">
        <v>335.0335</v>
      </c>
    </row>
    <row r="1447" spans="1:20" x14ac:dyDescent="0.25">
      <c r="A1447" t="s">
        <v>6564</v>
      </c>
      <c r="B1447" t="s">
        <v>5</v>
      </c>
      <c r="C1447" t="s">
        <v>6</v>
      </c>
      <c r="D1447" s="1">
        <v>43900</v>
      </c>
      <c r="E1447" s="1">
        <v>44027</v>
      </c>
      <c r="F1447" s="1">
        <v>44052</v>
      </c>
      <c r="G1447" s="1">
        <v>44053</v>
      </c>
      <c r="H1447" s="13">
        <f>Orders[[#This Row],[DeliveryDate]]-Orders[[#This Row],[OrderDate]]</f>
        <v>26</v>
      </c>
      <c r="I1447" t="s">
        <v>3</v>
      </c>
      <c r="J1447" t="str">
        <f>_xlfn.XLOOKUP(Orders[[#This Row],[_SalesRepID]],'Sales team'!A:A,'Sales team'!B:B)</f>
        <v>Anthony Torres</v>
      </c>
      <c r="K1447">
        <v>20</v>
      </c>
      <c r="L1447">
        <v>26</v>
      </c>
      <c r="M1447">
        <v>183</v>
      </c>
      <c r="N1447" t="str">
        <f>_xlfn.XLOOKUP(Orders[[#This Row],[_ProductID]],Products!A:A,Products!C:C)</f>
        <v>Outdoor</v>
      </c>
      <c r="O1447">
        <v>9</v>
      </c>
      <c r="P1447">
        <v>0.1</v>
      </c>
      <c r="Q1447" s="2">
        <v>2827.4</v>
      </c>
      <c r="R1447" s="2">
        <v>2261.92</v>
      </c>
      <c r="S1447" s="2">
        <v>20357.280000000002</v>
      </c>
      <c r="T1447" s="2">
        <v>2261.9200000000019</v>
      </c>
    </row>
    <row r="1448" spans="1:20" x14ac:dyDescent="0.25">
      <c r="A1448" t="s">
        <v>6550</v>
      </c>
      <c r="B1448" t="s">
        <v>8</v>
      </c>
      <c r="C1448" t="s">
        <v>6</v>
      </c>
      <c r="D1448" s="1">
        <v>43900</v>
      </c>
      <c r="E1448" s="1">
        <v>44026</v>
      </c>
      <c r="F1448" s="1">
        <v>44036</v>
      </c>
      <c r="G1448" s="1">
        <v>44033</v>
      </c>
      <c r="H1448" s="13">
        <f>Orders[[#This Row],[DeliveryDate]]-Orders[[#This Row],[OrderDate]]</f>
        <v>7</v>
      </c>
      <c r="I1448" t="s">
        <v>3</v>
      </c>
      <c r="J1448" t="str">
        <f>_xlfn.XLOOKUP(Orders[[#This Row],[_SalesRepID]],'Sales team'!A:A,'Sales team'!B:B)</f>
        <v>Patrick Graham</v>
      </c>
      <c r="K1448">
        <v>25</v>
      </c>
      <c r="L1448">
        <v>15</v>
      </c>
      <c r="M1448">
        <v>104</v>
      </c>
      <c r="N1448" t="str">
        <f>_xlfn.XLOOKUP(Orders[[#This Row],[_ProductID]],Products!A:A,Products!C:C)</f>
        <v>Home décor</v>
      </c>
      <c r="O1448">
        <v>32</v>
      </c>
      <c r="P1448">
        <v>0.05</v>
      </c>
      <c r="Q1448" s="2">
        <v>3953</v>
      </c>
      <c r="R1448" s="2">
        <v>2134.6200000000003</v>
      </c>
      <c r="S1448" s="2">
        <v>30042.799999999999</v>
      </c>
      <c r="T1448" s="2">
        <v>12965.839999999997</v>
      </c>
    </row>
    <row r="1449" spans="1:20" x14ac:dyDescent="0.25">
      <c r="A1449" t="s">
        <v>6551</v>
      </c>
      <c r="B1449" t="s">
        <v>1</v>
      </c>
      <c r="C1449" t="s">
        <v>6</v>
      </c>
      <c r="D1449" s="1">
        <v>43900</v>
      </c>
      <c r="E1449" s="1">
        <v>44026</v>
      </c>
      <c r="F1449" s="1">
        <v>44030</v>
      </c>
      <c r="G1449" s="1">
        <v>44060</v>
      </c>
      <c r="H1449" s="13">
        <f>Orders[[#This Row],[DeliveryDate]]-Orders[[#This Row],[OrderDate]]</f>
        <v>34</v>
      </c>
      <c r="I1449" t="s">
        <v>3</v>
      </c>
      <c r="J1449" t="str">
        <f>_xlfn.XLOOKUP(Orders[[#This Row],[_SalesRepID]],'Sales team'!A:A,'Sales team'!B:B)</f>
        <v>Chris Armstrong</v>
      </c>
      <c r="K1449">
        <v>4</v>
      </c>
      <c r="L1449">
        <v>19</v>
      </c>
      <c r="M1449">
        <v>127</v>
      </c>
      <c r="N1449" t="str">
        <f>_xlfn.XLOOKUP(Orders[[#This Row],[_ProductID]],Products!A:A,Products!C:C)</f>
        <v>Furniture</v>
      </c>
      <c r="O1449">
        <v>22</v>
      </c>
      <c r="P1449">
        <v>0.15</v>
      </c>
      <c r="Q1449" s="2">
        <v>2847.5</v>
      </c>
      <c r="R1449" s="2">
        <v>2021.7249999999999</v>
      </c>
      <c r="S1449" s="2">
        <v>9681.5</v>
      </c>
      <c r="T1449" s="2">
        <v>1594.6000000000004</v>
      </c>
    </row>
    <row r="1450" spans="1:20" x14ac:dyDescent="0.25">
      <c r="A1450" t="s">
        <v>6552</v>
      </c>
      <c r="B1450" t="s">
        <v>5</v>
      </c>
      <c r="C1450" t="s">
        <v>15</v>
      </c>
      <c r="D1450" s="1">
        <v>43900</v>
      </c>
      <c r="E1450" s="1">
        <v>44026</v>
      </c>
      <c r="F1450" s="1">
        <v>44052</v>
      </c>
      <c r="G1450" s="1">
        <v>44041</v>
      </c>
      <c r="H1450" s="13">
        <f>Orders[[#This Row],[DeliveryDate]]-Orders[[#This Row],[OrderDate]]</f>
        <v>15</v>
      </c>
      <c r="I1450" t="s">
        <v>3</v>
      </c>
      <c r="J1450" t="str">
        <f>_xlfn.XLOOKUP(Orders[[#This Row],[_SalesRepID]],'Sales team'!A:A,'Sales team'!B:B)</f>
        <v>Nicholas Cunningham</v>
      </c>
      <c r="K1450">
        <v>19</v>
      </c>
      <c r="L1450">
        <v>27</v>
      </c>
      <c r="M1450">
        <v>34</v>
      </c>
      <c r="N1450" t="str">
        <f>_xlfn.XLOOKUP(Orders[[#This Row],[_ProductID]],Products!A:A,Products!C:C)</f>
        <v>Home décor</v>
      </c>
      <c r="O1450">
        <v>21</v>
      </c>
      <c r="P1450">
        <v>0.1</v>
      </c>
      <c r="Q1450" s="2">
        <v>2505.8000000000002</v>
      </c>
      <c r="R1450" s="2">
        <v>1804.1760000000002</v>
      </c>
      <c r="S1450" s="2">
        <v>6765.6600000000008</v>
      </c>
      <c r="T1450" s="2">
        <v>1353.1320000000005</v>
      </c>
    </row>
    <row r="1451" spans="1:20" x14ac:dyDescent="0.25">
      <c r="A1451" t="s">
        <v>6553</v>
      </c>
      <c r="B1451" t="s">
        <v>1</v>
      </c>
      <c r="C1451" t="s">
        <v>6</v>
      </c>
      <c r="D1451" s="1">
        <v>43900</v>
      </c>
      <c r="E1451" s="1">
        <v>44026</v>
      </c>
      <c r="F1451" s="1">
        <v>44054</v>
      </c>
      <c r="G1451" s="1">
        <v>44034</v>
      </c>
      <c r="H1451" s="13">
        <f>Orders[[#This Row],[DeliveryDate]]-Orders[[#This Row],[OrderDate]]</f>
        <v>8</v>
      </c>
      <c r="I1451" t="s">
        <v>3</v>
      </c>
      <c r="J1451" t="str">
        <f>_xlfn.XLOOKUP(Orders[[#This Row],[_SalesRepID]],'Sales team'!A:A,'Sales team'!B:B)</f>
        <v>Chris Armstrong</v>
      </c>
      <c r="K1451">
        <v>4</v>
      </c>
      <c r="L1451">
        <v>23</v>
      </c>
      <c r="M1451">
        <v>91</v>
      </c>
      <c r="N1451" t="str">
        <f>_xlfn.XLOOKUP(Orders[[#This Row],[_ProductID]],Products!A:A,Products!C:C)</f>
        <v>Home décor</v>
      </c>
      <c r="O1451">
        <v>43</v>
      </c>
      <c r="P1451">
        <v>0.15</v>
      </c>
      <c r="Q1451" s="2">
        <v>1065.3</v>
      </c>
      <c r="R1451" s="2">
        <v>681.79200000000003</v>
      </c>
      <c r="S1451" s="2">
        <v>6338.5349999999989</v>
      </c>
      <c r="T1451" s="2">
        <v>1565.9909999999991</v>
      </c>
    </row>
    <row r="1452" spans="1:20" x14ac:dyDescent="0.25">
      <c r="A1452" t="s">
        <v>6554</v>
      </c>
      <c r="B1452" t="s">
        <v>5</v>
      </c>
      <c r="C1452" t="s">
        <v>15</v>
      </c>
      <c r="D1452" s="1">
        <v>43900</v>
      </c>
      <c r="E1452" s="1">
        <v>44026</v>
      </c>
      <c r="F1452" s="1">
        <v>44045</v>
      </c>
      <c r="G1452" s="1">
        <v>44032</v>
      </c>
      <c r="H1452" s="13">
        <f>Orders[[#This Row],[DeliveryDate]]-Orders[[#This Row],[OrderDate]]</f>
        <v>6</v>
      </c>
      <c r="I1452" t="s">
        <v>3</v>
      </c>
      <c r="J1452" t="str">
        <f>_xlfn.XLOOKUP(Orders[[#This Row],[_SalesRepID]],'Sales team'!A:A,'Sales team'!B:B)</f>
        <v>Nicholas Cunningham</v>
      </c>
      <c r="K1452">
        <v>19</v>
      </c>
      <c r="L1452">
        <v>18</v>
      </c>
      <c r="M1452">
        <v>7</v>
      </c>
      <c r="N1452" t="str">
        <f>_xlfn.XLOOKUP(Orders[[#This Row],[_ProductID]],Products!A:A,Products!C:C)</f>
        <v>Electronics</v>
      </c>
      <c r="O1452">
        <v>47</v>
      </c>
      <c r="P1452">
        <v>7.4999999999999997E-2</v>
      </c>
      <c r="Q1452" s="2">
        <v>5507.4000000000005</v>
      </c>
      <c r="R1452" s="2">
        <v>2533.4040000000005</v>
      </c>
      <c r="S1452" s="2">
        <v>15283.035000000002</v>
      </c>
      <c r="T1452" s="2">
        <v>7682.8230000000003</v>
      </c>
    </row>
    <row r="1453" spans="1:20" x14ac:dyDescent="0.25">
      <c r="A1453" t="s">
        <v>6555</v>
      </c>
      <c r="B1453" t="s">
        <v>8</v>
      </c>
      <c r="C1453" t="s">
        <v>2</v>
      </c>
      <c r="D1453" s="1">
        <v>43900</v>
      </c>
      <c r="E1453" s="1">
        <v>44026</v>
      </c>
      <c r="F1453" s="1">
        <v>44036</v>
      </c>
      <c r="G1453" s="1">
        <v>44034</v>
      </c>
      <c r="H1453" s="13">
        <f>Orders[[#This Row],[DeliveryDate]]-Orders[[#This Row],[OrderDate]]</f>
        <v>8</v>
      </c>
      <c r="I1453" t="s">
        <v>3</v>
      </c>
      <c r="J1453" t="str">
        <f>_xlfn.XLOOKUP(Orders[[#This Row],[_SalesRepID]],'Sales team'!A:A,'Sales team'!B:B)</f>
        <v>Samuel Fowler</v>
      </c>
      <c r="K1453">
        <v>21</v>
      </c>
      <c r="L1453">
        <v>47</v>
      </c>
      <c r="M1453">
        <v>244</v>
      </c>
      <c r="N1453" t="str">
        <f>_xlfn.XLOOKUP(Orders[[#This Row],[_ProductID]],Products!A:A,Products!C:C)</f>
        <v>Kitchen &amp; Dining</v>
      </c>
      <c r="O1453">
        <v>8</v>
      </c>
      <c r="P1453">
        <v>0.15</v>
      </c>
      <c r="Q1453" s="2">
        <v>958.1</v>
      </c>
      <c r="R1453" s="2">
        <v>411.983</v>
      </c>
      <c r="S1453" s="2">
        <v>4071.9249999999997</v>
      </c>
      <c r="T1453" s="2">
        <v>2012.0099999999998</v>
      </c>
    </row>
    <row r="1454" spans="1:20" x14ac:dyDescent="0.25">
      <c r="A1454" t="s">
        <v>6541</v>
      </c>
      <c r="B1454" t="s">
        <v>1</v>
      </c>
      <c r="C1454" t="s">
        <v>13</v>
      </c>
      <c r="D1454" s="1">
        <v>43900</v>
      </c>
      <c r="E1454" s="1">
        <v>44025</v>
      </c>
      <c r="F1454" s="1">
        <v>44037</v>
      </c>
      <c r="G1454" s="1">
        <v>44043</v>
      </c>
      <c r="H1454" s="13">
        <f>Orders[[#This Row],[DeliveryDate]]-Orders[[#This Row],[OrderDate]]</f>
        <v>18</v>
      </c>
      <c r="I1454" t="s">
        <v>3</v>
      </c>
      <c r="J1454" t="str">
        <f>_xlfn.XLOOKUP(Orders[[#This Row],[_SalesRepID]],'Sales team'!A:A,'Sales team'!B:B)</f>
        <v>Stephen Payne</v>
      </c>
      <c r="K1454">
        <v>5</v>
      </c>
      <c r="L1454">
        <v>21</v>
      </c>
      <c r="M1454">
        <v>303</v>
      </c>
      <c r="N1454" t="str">
        <f>_xlfn.XLOOKUP(Orders[[#This Row],[_ProductID]],Products!A:A,Products!C:C)</f>
        <v>Furniture</v>
      </c>
      <c r="O1454">
        <v>42</v>
      </c>
      <c r="P1454">
        <v>7.4999999999999997E-2</v>
      </c>
      <c r="Q1454" s="2">
        <v>2666.6</v>
      </c>
      <c r="R1454" s="2">
        <v>1466.63</v>
      </c>
      <c r="S1454" s="2">
        <v>14799.63</v>
      </c>
      <c r="T1454" s="2">
        <v>5999.8499999999985</v>
      </c>
    </row>
    <row r="1455" spans="1:20" x14ac:dyDescent="0.25">
      <c r="A1455" t="s">
        <v>6542</v>
      </c>
      <c r="B1455" t="s">
        <v>1</v>
      </c>
      <c r="C1455" t="s">
        <v>15</v>
      </c>
      <c r="D1455" s="1">
        <v>43900</v>
      </c>
      <c r="E1455" s="1">
        <v>44025</v>
      </c>
      <c r="F1455" s="1">
        <v>44033</v>
      </c>
      <c r="G1455" s="1">
        <v>44035</v>
      </c>
      <c r="H1455" s="13">
        <f>Orders[[#This Row],[DeliveryDate]]-Orders[[#This Row],[OrderDate]]</f>
        <v>10</v>
      </c>
      <c r="I1455" t="s">
        <v>3</v>
      </c>
      <c r="J1455" t="str">
        <f>_xlfn.XLOOKUP(Orders[[#This Row],[_SalesRepID]],'Sales team'!A:A,'Sales team'!B:B)</f>
        <v>Adam Hernandez</v>
      </c>
      <c r="K1455">
        <v>1</v>
      </c>
      <c r="L1455">
        <v>7</v>
      </c>
      <c r="M1455">
        <v>41</v>
      </c>
      <c r="N1455" t="str">
        <f>_xlfn.XLOOKUP(Orders[[#This Row],[_ProductID]],Products!A:A,Products!C:C)</f>
        <v>Home décor</v>
      </c>
      <c r="O1455">
        <v>3</v>
      </c>
      <c r="P1455">
        <v>0.1</v>
      </c>
      <c r="Q1455" s="2">
        <v>3939.6</v>
      </c>
      <c r="R1455" s="2">
        <v>2954.7</v>
      </c>
      <c r="S1455" s="2">
        <v>14182.56</v>
      </c>
      <c r="T1455" s="2">
        <v>2363.7600000000002</v>
      </c>
    </row>
    <row r="1456" spans="1:20" x14ac:dyDescent="0.25">
      <c r="A1456" t="s">
        <v>6543</v>
      </c>
      <c r="B1456" t="s">
        <v>5</v>
      </c>
      <c r="C1456" t="s">
        <v>46</v>
      </c>
      <c r="D1456" s="1">
        <v>43900</v>
      </c>
      <c r="E1456" s="1">
        <v>44025</v>
      </c>
      <c r="F1456" s="1">
        <v>44053</v>
      </c>
      <c r="G1456" s="1">
        <v>44035</v>
      </c>
      <c r="H1456" s="13">
        <f>Orders[[#This Row],[DeliveryDate]]-Orders[[#This Row],[OrderDate]]</f>
        <v>10</v>
      </c>
      <c r="I1456" t="s">
        <v>3</v>
      </c>
      <c r="J1456" t="str">
        <f>_xlfn.XLOOKUP(Orders[[#This Row],[_SalesRepID]],'Sales team'!A:A,'Sales team'!B:B)</f>
        <v>Carl Nguyen</v>
      </c>
      <c r="K1456">
        <v>12</v>
      </c>
      <c r="L1456">
        <v>48</v>
      </c>
      <c r="M1456">
        <v>64</v>
      </c>
      <c r="N1456" t="str">
        <f>_xlfn.XLOOKUP(Orders[[#This Row],[_ProductID]],Products!A:A,Products!C:C)</f>
        <v>Outdoor</v>
      </c>
      <c r="O1456">
        <v>10</v>
      </c>
      <c r="P1456">
        <v>7.4999999999999997E-2</v>
      </c>
      <c r="Q1456" s="2">
        <v>3966.4</v>
      </c>
      <c r="R1456" s="2">
        <v>2102.192</v>
      </c>
      <c r="S1456" s="2">
        <v>25682.440000000002</v>
      </c>
      <c r="T1456" s="2">
        <v>10967.096000000001</v>
      </c>
    </row>
    <row r="1457" spans="1:20" x14ac:dyDescent="0.25">
      <c r="A1457" t="s">
        <v>6544</v>
      </c>
      <c r="B1457" t="s">
        <v>1</v>
      </c>
      <c r="C1457" t="s">
        <v>15</v>
      </c>
      <c r="D1457" s="1">
        <v>43900</v>
      </c>
      <c r="E1457" s="1">
        <v>44025</v>
      </c>
      <c r="F1457" s="1">
        <v>44029</v>
      </c>
      <c r="G1457" s="1">
        <v>44041</v>
      </c>
      <c r="H1457" s="13">
        <f>Orders[[#This Row],[DeliveryDate]]-Orders[[#This Row],[OrderDate]]</f>
        <v>16</v>
      </c>
      <c r="I1457" t="s">
        <v>3</v>
      </c>
      <c r="J1457" t="str">
        <f>_xlfn.XLOOKUP(Orders[[#This Row],[_SalesRepID]],'Sales team'!A:A,'Sales team'!B:B)</f>
        <v>Keith Griffin</v>
      </c>
      <c r="K1457">
        <v>2</v>
      </c>
      <c r="L1457">
        <v>48</v>
      </c>
      <c r="M1457">
        <v>57</v>
      </c>
      <c r="N1457" t="str">
        <f>_xlfn.XLOOKUP(Orders[[#This Row],[_ProductID]],Products!A:A,Products!C:C)</f>
        <v>Home décor</v>
      </c>
      <c r="O1457">
        <v>43</v>
      </c>
      <c r="P1457">
        <v>0.15</v>
      </c>
      <c r="Q1457" s="2">
        <v>2653.2000000000003</v>
      </c>
      <c r="R1457" s="2">
        <v>1698.0480000000002</v>
      </c>
      <c r="S1457" s="2">
        <v>9020.880000000001</v>
      </c>
      <c r="T1457" s="2">
        <v>2228.6880000000001</v>
      </c>
    </row>
    <row r="1458" spans="1:20" x14ac:dyDescent="0.25">
      <c r="A1458" t="s">
        <v>6545</v>
      </c>
      <c r="B1458" t="s">
        <v>5</v>
      </c>
      <c r="C1458" t="s">
        <v>25</v>
      </c>
      <c r="D1458" s="1">
        <v>43900</v>
      </c>
      <c r="E1458" s="1">
        <v>44025</v>
      </c>
      <c r="F1458" s="1">
        <v>44047</v>
      </c>
      <c r="G1458" s="1">
        <v>44035</v>
      </c>
      <c r="H1458" s="13">
        <f>Orders[[#This Row],[DeliveryDate]]-Orders[[#This Row],[OrderDate]]</f>
        <v>10</v>
      </c>
      <c r="I1458" t="s">
        <v>3</v>
      </c>
      <c r="J1458" t="str">
        <f>_xlfn.XLOOKUP(Orders[[#This Row],[_SalesRepID]],'Sales team'!A:A,'Sales team'!B:B)</f>
        <v>Nicholas Cunningham</v>
      </c>
      <c r="K1458">
        <v>19</v>
      </c>
      <c r="L1458">
        <v>18</v>
      </c>
      <c r="M1458">
        <v>330</v>
      </c>
      <c r="N1458" t="str">
        <f>_xlfn.XLOOKUP(Orders[[#This Row],[_ProductID]],Products!A:A,Products!C:C)</f>
        <v>Home décor</v>
      </c>
      <c r="O1458">
        <v>35</v>
      </c>
      <c r="P1458">
        <v>0.05</v>
      </c>
      <c r="Q1458" s="2">
        <v>984.9</v>
      </c>
      <c r="R1458" s="2">
        <v>748.524</v>
      </c>
      <c r="S1458" s="2">
        <v>7485.24</v>
      </c>
      <c r="T1458" s="2">
        <v>1497.0479999999998</v>
      </c>
    </row>
    <row r="1459" spans="1:20" x14ac:dyDescent="0.25">
      <c r="A1459" t="s">
        <v>6546</v>
      </c>
      <c r="B1459" t="s">
        <v>5</v>
      </c>
      <c r="C1459" t="s">
        <v>15</v>
      </c>
      <c r="D1459" s="1">
        <v>43900</v>
      </c>
      <c r="E1459" s="1">
        <v>44025</v>
      </c>
      <c r="F1459" s="1">
        <v>44032</v>
      </c>
      <c r="G1459" s="1">
        <v>44036</v>
      </c>
      <c r="H1459" s="13">
        <f>Orders[[#This Row],[DeliveryDate]]-Orders[[#This Row],[OrderDate]]</f>
        <v>11</v>
      </c>
      <c r="I1459" t="s">
        <v>3</v>
      </c>
      <c r="J1459" t="str">
        <f>_xlfn.XLOOKUP(Orders[[#This Row],[_SalesRepID]],'Sales team'!A:A,'Sales team'!B:B)</f>
        <v>Roger Alexander</v>
      </c>
      <c r="K1459">
        <v>15</v>
      </c>
      <c r="L1459">
        <v>40</v>
      </c>
      <c r="M1459">
        <v>15</v>
      </c>
      <c r="N1459" t="str">
        <f>_xlfn.XLOOKUP(Orders[[#This Row],[_ProductID]],Products!A:A,Products!C:C)</f>
        <v>Outdoor</v>
      </c>
      <c r="O1459">
        <v>9</v>
      </c>
      <c r="P1459">
        <v>7.4999999999999997E-2</v>
      </c>
      <c r="Q1459" s="2">
        <v>241.20000000000002</v>
      </c>
      <c r="R1459" s="2">
        <v>178.488</v>
      </c>
      <c r="S1459" s="2">
        <v>1784.88</v>
      </c>
      <c r="T1459" s="2">
        <v>356.97600000000011</v>
      </c>
    </row>
    <row r="1460" spans="1:20" x14ac:dyDescent="0.25">
      <c r="A1460" t="s">
        <v>6547</v>
      </c>
      <c r="B1460" t="s">
        <v>1</v>
      </c>
      <c r="C1460" t="s">
        <v>46</v>
      </c>
      <c r="D1460" s="1">
        <v>43900</v>
      </c>
      <c r="E1460" s="1">
        <v>44025</v>
      </c>
      <c r="F1460" s="1">
        <v>44051</v>
      </c>
      <c r="G1460" s="1">
        <v>44033</v>
      </c>
      <c r="H1460" s="13">
        <f>Orders[[#This Row],[DeliveryDate]]-Orders[[#This Row],[OrderDate]]</f>
        <v>8</v>
      </c>
      <c r="I1460" t="s">
        <v>3</v>
      </c>
      <c r="J1460" t="str">
        <f>_xlfn.XLOOKUP(Orders[[#This Row],[_SalesRepID]],'Sales team'!A:A,'Sales team'!B:B)</f>
        <v>Jonathan Hawkins</v>
      </c>
      <c r="K1460">
        <v>10</v>
      </c>
      <c r="L1460">
        <v>34</v>
      </c>
      <c r="M1460">
        <v>69</v>
      </c>
      <c r="N1460" t="str">
        <f>_xlfn.XLOOKUP(Orders[[#This Row],[_ProductID]],Products!A:A,Products!C:C)</f>
        <v>Kitchen &amp; Dining</v>
      </c>
      <c r="O1460">
        <v>4</v>
      </c>
      <c r="P1460">
        <v>0.05</v>
      </c>
      <c r="Q1460" s="2">
        <v>2224.4</v>
      </c>
      <c r="R1460" s="2">
        <v>1401.3720000000001</v>
      </c>
      <c r="S1460" s="2">
        <v>16905.439999999999</v>
      </c>
      <c r="T1460" s="2">
        <v>5694.4639999999981</v>
      </c>
    </row>
    <row r="1461" spans="1:20" x14ac:dyDescent="0.25">
      <c r="A1461" t="s">
        <v>6548</v>
      </c>
      <c r="B1461" t="s">
        <v>1</v>
      </c>
      <c r="C1461" t="s">
        <v>25</v>
      </c>
      <c r="D1461" s="1">
        <v>43900</v>
      </c>
      <c r="E1461" s="1">
        <v>44025</v>
      </c>
      <c r="F1461" s="1">
        <v>44030</v>
      </c>
      <c r="G1461" s="1">
        <v>44033</v>
      </c>
      <c r="H1461" s="13">
        <f>Orders[[#This Row],[DeliveryDate]]-Orders[[#This Row],[OrderDate]]</f>
        <v>8</v>
      </c>
      <c r="I1461" t="s">
        <v>3</v>
      </c>
      <c r="J1461" t="str">
        <f>_xlfn.XLOOKUP(Orders[[#This Row],[_SalesRepID]],'Sales team'!A:A,'Sales team'!B:B)</f>
        <v>Chris Armstrong</v>
      </c>
      <c r="K1461">
        <v>4</v>
      </c>
      <c r="L1461">
        <v>46</v>
      </c>
      <c r="M1461">
        <v>353</v>
      </c>
      <c r="N1461" t="str">
        <f>_xlfn.XLOOKUP(Orders[[#This Row],[_ProductID]],Products!A:A,Products!C:C)</f>
        <v>Home décor</v>
      </c>
      <c r="O1461">
        <v>39</v>
      </c>
      <c r="P1461">
        <v>0.05</v>
      </c>
      <c r="Q1461" s="2">
        <v>1031.8</v>
      </c>
      <c r="R1461" s="2">
        <v>680.98800000000006</v>
      </c>
      <c r="S1461" s="2">
        <v>2940.6299999999997</v>
      </c>
      <c r="T1461" s="2">
        <v>897.66599999999949</v>
      </c>
    </row>
    <row r="1462" spans="1:20" x14ac:dyDescent="0.25">
      <c r="A1462" t="s">
        <v>6549</v>
      </c>
      <c r="B1462" t="s">
        <v>1</v>
      </c>
      <c r="C1462" t="s">
        <v>46</v>
      </c>
      <c r="D1462" s="1">
        <v>43900</v>
      </c>
      <c r="E1462" s="1">
        <v>44025</v>
      </c>
      <c r="F1462" s="1">
        <v>44049</v>
      </c>
      <c r="G1462" s="1">
        <v>44036</v>
      </c>
      <c r="H1462" s="13">
        <f>Orders[[#This Row],[DeliveryDate]]-Orders[[#This Row],[OrderDate]]</f>
        <v>11</v>
      </c>
      <c r="I1462" t="s">
        <v>3</v>
      </c>
      <c r="J1462" t="str">
        <f>_xlfn.XLOOKUP(Orders[[#This Row],[_SalesRepID]],'Sales team'!A:A,'Sales team'!B:B)</f>
        <v>Adam Hernandez</v>
      </c>
      <c r="K1462">
        <v>1</v>
      </c>
      <c r="L1462">
        <v>10</v>
      </c>
      <c r="M1462">
        <v>71</v>
      </c>
      <c r="N1462" t="str">
        <f>_xlfn.XLOOKUP(Orders[[#This Row],[_ProductID]],Products!A:A,Products!C:C)</f>
        <v>Home décor</v>
      </c>
      <c r="O1462">
        <v>40</v>
      </c>
      <c r="P1462">
        <v>0.05</v>
      </c>
      <c r="Q1462" s="2">
        <v>1025.1000000000001</v>
      </c>
      <c r="R1462" s="2">
        <v>717.57</v>
      </c>
      <c r="S1462" s="2">
        <v>3895.38</v>
      </c>
      <c r="T1462" s="2">
        <v>1025.0999999999999</v>
      </c>
    </row>
    <row r="1463" spans="1:20" x14ac:dyDescent="0.25">
      <c r="A1463" t="s">
        <v>6532</v>
      </c>
      <c r="B1463" t="s">
        <v>1</v>
      </c>
      <c r="C1463" t="s">
        <v>6</v>
      </c>
      <c r="D1463" s="1">
        <v>43900</v>
      </c>
      <c r="E1463" s="1">
        <v>44024</v>
      </c>
      <c r="F1463" s="1">
        <v>44038</v>
      </c>
      <c r="G1463" s="1">
        <v>44028</v>
      </c>
      <c r="H1463" s="13">
        <f>Orders[[#This Row],[DeliveryDate]]-Orders[[#This Row],[OrderDate]]</f>
        <v>4</v>
      </c>
      <c r="I1463" t="s">
        <v>3</v>
      </c>
      <c r="J1463" t="str">
        <f>_xlfn.XLOOKUP(Orders[[#This Row],[_SalesRepID]],'Sales team'!A:A,'Sales team'!B:B)</f>
        <v>Keith Griffin</v>
      </c>
      <c r="K1463">
        <v>2</v>
      </c>
      <c r="L1463">
        <v>28</v>
      </c>
      <c r="M1463">
        <v>103</v>
      </c>
      <c r="N1463" t="str">
        <f>_xlfn.XLOOKUP(Orders[[#This Row],[_ProductID]],Products!A:A,Products!C:C)</f>
        <v>Home décor</v>
      </c>
      <c r="O1463">
        <v>46</v>
      </c>
      <c r="P1463">
        <v>7.4999999999999997E-2</v>
      </c>
      <c r="Q1463" s="2">
        <v>1105.5</v>
      </c>
      <c r="R1463" s="2">
        <v>475.36500000000001</v>
      </c>
      <c r="S1463" s="2">
        <v>4090.3500000000004</v>
      </c>
      <c r="T1463" s="2">
        <v>2188.8900000000003</v>
      </c>
    </row>
    <row r="1464" spans="1:20" x14ac:dyDescent="0.25">
      <c r="A1464" t="s">
        <v>6533</v>
      </c>
      <c r="B1464" t="s">
        <v>5</v>
      </c>
      <c r="C1464" t="s">
        <v>46</v>
      </c>
      <c r="D1464" s="1">
        <v>43900</v>
      </c>
      <c r="E1464" s="1">
        <v>44024</v>
      </c>
      <c r="F1464" s="1">
        <v>44052</v>
      </c>
      <c r="G1464" s="1">
        <v>44036</v>
      </c>
      <c r="H1464" s="13">
        <f>Orders[[#This Row],[DeliveryDate]]-Orders[[#This Row],[OrderDate]]</f>
        <v>12</v>
      </c>
      <c r="I1464" t="s">
        <v>3</v>
      </c>
      <c r="J1464" t="str">
        <f>_xlfn.XLOOKUP(Orders[[#This Row],[_SalesRepID]],'Sales team'!A:A,'Sales team'!B:B)</f>
        <v>Anthony Berry</v>
      </c>
      <c r="K1464">
        <v>16</v>
      </c>
      <c r="L1464">
        <v>3</v>
      </c>
      <c r="M1464">
        <v>73</v>
      </c>
      <c r="N1464" t="str">
        <f>_xlfn.XLOOKUP(Orders[[#This Row],[_ProductID]],Products!A:A,Products!C:C)</f>
        <v>Electronics</v>
      </c>
      <c r="O1464">
        <v>28</v>
      </c>
      <c r="P1464">
        <v>0.2</v>
      </c>
      <c r="Q1464" s="2">
        <v>3859.2000000000003</v>
      </c>
      <c r="R1464" s="2">
        <v>1929.6000000000001</v>
      </c>
      <c r="S1464" s="2">
        <v>3087.3600000000006</v>
      </c>
      <c r="T1464" s="2">
        <v>1157.7600000000004</v>
      </c>
    </row>
    <row r="1465" spans="1:20" x14ac:dyDescent="0.25">
      <c r="A1465" t="s">
        <v>6534</v>
      </c>
      <c r="B1465" t="s">
        <v>1</v>
      </c>
      <c r="C1465" t="s">
        <v>6</v>
      </c>
      <c r="D1465" s="1">
        <v>43900</v>
      </c>
      <c r="E1465" s="1">
        <v>44024</v>
      </c>
      <c r="F1465" s="1">
        <v>44046</v>
      </c>
      <c r="G1465" s="1">
        <v>44040</v>
      </c>
      <c r="H1465" s="13">
        <f>Orders[[#This Row],[DeliveryDate]]-Orders[[#This Row],[OrderDate]]</f>
        <v>16</v>
      </c>
      <c r="I1465" t="s">
        <v>3</v>
      </c>
      <c r="J1465" t="str">
        <f>_xlfn.XLOOKUP(Orders[[#This Row],[_SalesRepID]],'Sales team'!A:A,'Sales team'!B:B)</f>
        <v>Joshua Little</v>
      </c>
      <c r="K1465">
        <v>11</v>
      </c>
      <c r="L1465">
        <v>22</v>
      </c>
      <c r="M1465">
        <v>132</v>
      </c>
      <c r="N1465" t="str">
        <f>_xlfn.XLOOKUP(Orders[[#This Row],[_ProductID]],Products!A:A,Products!C:C)</f>
        <v>Kitchen &amp; Dining</v>
      </c>
      <c r="O1465">
        <v>37</v>
      </c>
      <c r="P1465">
        <v>0.1</v>
      </c>
      <c r="Q1465" s="2">
        <v>1031.8</v>
      </c>
      <c r="R1465" s="2">
        <v>608.76199999999994</v>
      </c>
      <c r="S1465" s="2">
        <v>3714.48</v>
      </c>
      <c r="T1465" s="2">
        <v>1279.4320000000002</v>
      </c>
    </row>
    <row r="1466" spans="1:20" x14ac:dyDescent="0.25">
      <c r="A1466" t="s">
        <v>6535</v>
      </c>
      <c r="B1466" t="s">
        <v>1</v>
      </c>
      <c r="C1466" t="s">
        <v>13</v>
      </c>
      <c r="D1466" s="1">
        <v>43900</v>
      </c>
      <c r="E1466" s="1">
        <v>44024</v>
      </c>
      <c r="F1466" s="1">
        <v>44030</v>
      </c>
      <c r="G1466" s="1">
        <v>44036</v>
      </c>
      <c r="H1466" s="13">
        <f>Orders[[#This Row],[DeliveryDate]]-Orders[[#This Row],[OrderDate]]</f>
        <v>12</v>
      </c>
      <c r="I1466" t="s">
        <v>3</v>
      </c>
      <c r="J1466" t="str">
        <f>_xlfn.XLOOKUP(Orders[[#This Row],[_SalesRepID]],'Sales team'!A:A,'Sales team'!B:B)</f>
        <v>George Lewis</v>
      </c>
      <c r="K1466">
        <v>8</v>
      </c>
      <c r="L1466">
        <v>44</v>
      </c>
      <c r="M1466">
        <v>303</v>
      </c>
      <c r="N1466" t="str">
        <f>_xlfn.XLOOKUP(Orders[[#This Row],[_ProductID]],Products!A:A,Products!C:C)</f>
        <v>Home décor</v>
      </c>
      <c r="O1466">
        <v>46</v>
      </c>
      <c r="P1466">
        <v>0.1</v>
      </c>
      <c r="Q1466" s="2">
        <v>1139</v>
      </c>
      <c r="R1466" s="2">
        <v>877.03</v>
      </c>
      <c r="S1466" s="2">
        <v>1025.1000000000001</v>
      </c>
      <c r="T1466" s="2">
        <v>148.07000000000016</v>
      </c>
    </row>
    <row r="1467" spans="1:20" x14ac:dyDescent="0.25">
      <c r="A1467" t="s">
        <v>6536</v>
      </c>
      <c r="B1467" t="s">
        <v>1</v>
      </c>
      <c r="C1467" t="s">
        <v>6</v>
      </c>
      <c r="D1467" s="1">
        <v>43900</v>
      </c>
      <c r="E1467" s="1">
        <v>44024</v>
      </c>
      <c r="F1467" s="1">
        <v>44044</v>
      </c>
      <c r="G1467" s="1">
        <v>44050</v>
      </c>
      <c r="H1467" s="13">
        <f>Orders[[#This Row],[DeliveryDate]]-Orders[[#This Row],[OrderDate]]</f>
        <v>26</v>
      </c>
      <c r="I1467" t="s">
        <v>3</v>
      </c>
      <c r="J1467" t="str">
        <f>_xlfn.XLOOKUP(Orders[[#This Row],[_SalesRepID]],'Sales team'!A:A,'Sales team'!B:B)</f>
        <v>Joshua Little</v>
      </c>
      <c r="K1467">
        <v>11</v>
      </c>
      <c r="L1467">
        <v>10</v>
      </c>
      <c r="M1467">
        <v>191</v>
      </c>
      <c r="N1467" t="str">
        <f>_xlfn.XLOOKUP(Orders[[#This Row],[_ProductID]],Products!A:A,Products!C:C)</f>
        <v>Home décor</v>
      </c>
      <c r="O1467">
        <v>14</v>
      </c>
      <c r="P1467">
        <v>0.05</v>
      </c>
      <c r="Q1467" s="2">
        <v>2472.3000000000002</v>
      </c>
      <c r="R1467" s="2">
        <v>988.92000000000007</v>
      </c>
      <c r="S1467" s="2">
        <v>9394.74</v>
      </c>
      <c r="T1467" s="2">
        <v>5439.0599999999995</v>
      </c>
    </row>
    <row r="1468" spans="1:20" x14ac:dyDescent="0.25">
      <c r="A1468" t="s">
        <v>6537</v>
      </c>
      <c r="B1468" t="s">
        <v>5</v>
      </c>
      <c r="C1468" t="s">
        <v>6</v>
      </c>
      <c r="D1468" s="1">
        <v>43900</v>
      </c>
      <c r="E1468" s="1">
        <v>44024</v>
      </c>
      <c r="F1468" s="1">
        <v>44030</v>
      </c>
      <c r="G1468" s="1">
        <v>44039</v>
      </c>
      <c r="H1468" s="13">
        <f>Orders[[#This Row],[DeliveryDate]]-Orders[[#This Row],[OrderDate]]</f>
        <v>15</v>
      </c>
      <c r="I1468" t="s">
        <v>3</v>
      </c>
      <c r="J1468" t="str">
        <f>_xlfn.XLOOKUP(Orders[[#This Row],[_SalesRepID]],'Sales team'!A:A,'Sales team'!B:B)</f>
        <v>Anthony Torres</v>
      </c>
      <c r="K1468">
        <v>20</v>
      </c>
      <c r="L1468">
        <v>3</v>
      </c>
      <c r="M1468">
        <v>129</v>
      </c>
      <c r="N1468" t="str">
        <f>_xlfn.XLOOKUP(Orders[[#This Row],[_ProductID]],Products!A:A,Products!C:C)</f>
        <v>Electronics</v>
      </c>
      <c r="O1468">
        <v>47</v>
      </c>
      <c r="P1468">
        <v>7.4999999999999997E-2</v>
      </c>
      <c r="Q1468" s="2">
        <v>1232.8</v>
      </c>
      <c r="R1468" s="2">
        <v>875.2879999999999</v>
      </c>
      <c r="S1468" s="2">
        <v>1140.3399999999999</v>
      </c>
      <c r="T1468" s="2">
        <v>265.05200000000002</v>
      </c>
    </row>
    <row r="1469" spans="1:20" x14ac:dyDescent="0.25">
      <c r="A1469" t="s">
        <v>6538</v>
      </c>
      <c r="B1469" t="s">
        <v>1</v>
      </c>
      <c r="C1469" t="s">
        <v>6</v>
      </c>
      <c r="D1469" s="1">
        <v>43900</v>
      </c>
      <c r="E1469" s="1">
        <v>44024</v>
      </c>
      <c r="F1469" s="1">
        <v>44032</v>
      </c>
      <c r="G1469" s="1">
        <v>44033</v>
      </c>
      <c r="H1469" s="13">
        <f>Orders[[#This Row],[DeliveryDate]]-Orders[[#This Row],[OrderDate]]</f>
        <v>9</v>
      </c>
      <c r="I1469" t="s">
        <v>3</v>
      </c>
      <c r="J1469" t="str">
        <f>_xlfn.XLOOKUP(Orders[[#This Row],[_SalesRepID]],'Sales team'!A:A,'Sales team'!B:B)</f>
        <v>Adam Hernandez</v>
      </c>
      <c r="K1469">
        <v>1</v>
      </c>
      <c r="L1469">
        <v>44</v>
      </c>
      <c r="M1469">
        <v>201</v>
      </c>
      <c r="N1469" t="str">
        <f>_xlfn.XLOOKUP(Orders[[#This Row],[_ProductID]],Products!A:A,Products!C:C)</f>
        <v>Home décor</v>
      </c>
      <c r="O1469">
        <v>31</v>
      </c>
      <c r="P1469">
        <v>0.1</v>
      </c>
      <c r="Q1469" s="2">
        <v>1085.4000000000001</v>
      </c>
      <c r="R1469" s="2">
        <v>727.21800000000007</v>
      </c>
      <c r="S1469" s="2">
        <v>4884.3</v>
      </c>
      <c r="T1469" s="2">
        <v>1248.21</v>
      </c>
    </row>
    <row r="1470" spans="1:20" x14ac:dyDescent="0.25">
      <c r="A1470" t="s">
        <v>6539</v>
      </c>
      <c r="B1470" t="s">
        <v>5</v>
      </c>
      <c r="C1470" t="s">
        <v>2</v>
      </c>
      <c r="D1470" s="1">
        <v>43900</v>
      </c>
      <c r="E1470" s="1">
        <v>44024</v>
      </c>
      <c r="F1470" s="1">
        <v>44041</v>
      </c>
      <c r="G1470" s="1">
        <v>44060</v>
      </c>
      <c r="H1470" s="13">
        <f>Orders[[#This Row],[DeliveryDate]]-Orders[[#This Row],[OrderDate]]</f>
        <v>36</v>
      </c>
      <c r="I1470" t="s">
        <v>3</v>
      </c>
      <c r="J1470" t="str">
        <f>_xlfn.XLOOKUP(Orders[[#This Row],[_SalesRepID]],'Sales team'!A:A,'Sales team'!B:B)</f>
        <v>Roger Alexander</v>
      </c>
      <c r="K1470">
        <v>15</v>
      </c>
      <c r="L1470">
        <v>23</v>
      </c>
      <c r="M1470">
        <v>217</v>
      </c>
      <c r="N1470" t="str">
        <f>_xlfn.XLOOKUP(Orders[[#This Row],[_ProductID]],Products!A:A,Products!C:C)</f>
        <v>Furniture</v>
      </c>
      <c r="O1470">
        <v>20</v>
      </c>
      <c r="P1470">
        <v>0.15</v>
      </c>
      <c r="Q1470" s="2">
        <v>3953</v>
      </c>
      <c r="R1470" s="2">
        <v>1581.2</v>
      </c>
      <c r="S1470" s="2">
        <v>26880.399999999998</v>
      </c>
      <c r="T1470" s="2">
        <v>14230.799999999997</v>
      </c>
    </row>
    <row r="1471" spans="1:20" x14ac:dyDescent="0.25">
      <c r="A1471" t="s">
        <v>6540</v>
      </c>
      <c r="B1471" t="s">
        <v>1</v>
      </c>
      <c r="C1471" t="s">
        <v>6</v>
      </c>
      <c r="D1471" s="1">
        <v>43900</v>
      </c>
      <c r="E1471" s="1">
        <v>44024</v>
      </c>
      <c r="F1471" s="1">
        <v>44047</v>
      </c>
      <c r="G1471" s="1">
        <v>44043</v>
      </c>
      <c r="H1471" s="13">
        <f>Orders[[#This Row],[DeliveryDate]]-Orders[[#This Row],[OrderDate]]</f>
        <v>19</v>
      </c>
      <c r="I1471" t="s">
        <v>3</v>
      </c>
      <c r="J1471" t="str">
        <f>_xlfn.XLOOKUP(Orders[[#This Row],[_SalesRepID]],'Sales team'!A:A,'Sales team'!B:B)</f>
        <v>Joshua Ryan</v>
      </c>
      <c r="K1471">
        <v>9</v>
      </c>
      <c r="L1471">
        <v>49</v>
      </c>
      <c r="M1471">
        <v>185</v>
      </c>
      <c r="N1471" t="str">
        <f>_xlfn.XLOOKUP(Orders[[#This Row],[_ProductID]],Products!A:A,Products!C:C)</f>
        <v>Kitchen &amp; Dining</v>
      </c>
      <c r="O1471">
        <v>1</v>
      </c>
      <c r="P1471">
        <v>0.15</v>
      </c>
      <c r="Q1471" s="2">
        <v>3604.6</v>
      </c>
      <c r="R1471" s="2">
        <v>2198.806</v>
      </c>
      <c r="S1471" s="2">
        <v>6127.82</v>
      </c>
      <c r="T1471" s="2">
        <v>1730.2079999999996</v>
      </c>
    </row>
    <row r="1472" spans="1:20" x14ac:dyDescent="0.25">
      <c r="A1472" t="s">
        <v>6520</v>
      </c>
      <c r="B1472" t="s">
        <v>5</v>
      </c>
      <c r="C1472" t="s">
        <v>15</v>
      </c>
      <c r="D1472" s="1">
        <v>43900</v>
      </c>
      <c r="E1472" s="1">
        <v>44023</v>
      </c>
      <c r="F1472" s="1">
        <v>44049</v>
      </c>
      <c r="G1472" s="1">
        <v>44048</v>
      </c>
      <c r="H1472" s="13">
        <f>Orders[[#This Row],[DeliveryDate]]-Orders[[#This Row],[OrderDate]]</f>
        <v>25</v>
      </c>
      <c r="I1472" t="s">
        <v>3</v>
      </c>
      <c r="J1472" t="str">
        <f>_xlfn.XLOOKUP(Orders[[#This Row],[_SalesRepID]],'Sales team'!A:A,'Sales team'!B:B)</f>
        <v>Shawn Wallace</v>
      </c>
      <c r="K1472">
        <v>18</v>
      </c>
      <c r="L1472">
        <v>26</v>
      </c>
      <c r="M1472">
        <v>20</v>
      </c>
      <c r="N1472" t="str">
        <f>_xlfn.XLOOKUP(Orders[[#This Row],[_ProductID]],Products!A:A,Products!C:C)</f>
        <v>Kitchen &amp; Dining</v>
      </c>
      <c r="O1472">
        <v>37</v>
      </c>
      <c r="P1472">
        <v>0.1</v>
      </c>
      <c r="Q1472" s="2">
        <v>1105.5</v>
      </c>
      <c r="R1472" s="2">
        <v>795.95999999999992</v>
      </c>
      <c r="S1472" s="2">
        <v>7959.6</v>
      </c>
      <c r="T1472" s="2">
        <v>1591.920000000001</v>
      </c>
    </row>
    <row r="1473" spans="1:20" x14ac:dyDescent="0.25">
      <c r="A1473" t="s">
        <v>6521</v>
      </c>
      <c r="B1473" t="s">
        <v>5</v>
      </c>
      <c r="C1473" t="s">
        <v>25</v>
      </c>
      <c r="D1473" s="1">
        <v>43900</v>
      </c>
      <c r="E1473" s="1">
        <v>44023</v>
      </c>
      <c r="F1473" s="1">
        <v>44047</v>
      </c>
      <c r="G1473" s="1">
        <v>44036</v>
      </c>
      <c r="H1473" s="13">
        <f>Orders[[#This Row],[DeliveryDate]]-Orders[[#This Row],[OrderDate]]</f>
        <v>13</v>
      </c>
      <c r="I1473" t="s">
        <v>3</v>
      </c>
      <c r="J1473" t="str">
        <f>_xlfn.XLOOKUP(Orders[[#This Row],[_SalesRepID]],'Sales team'!A:A,'Sales team'!B:B)</f>
        <v>Frank Brown</v>
      </c>
      <c r="K1473">
        <v>17</v>
      </c>
      <c r="L1473">
        <v>1</v>
      </c>
      <c r="M1473">
        <v>348</v>
      </c>
      <c r="N1473" t="str">
        <f>_xlfn.XLOOKUP(Orders[[#This Row],[_ProductID]],Products!A:A,Products!C:C)</f>
        <v>Home décor</v>
      </c>
      <c r="O1473">
        <v>39</v>
      </c>
      <c r="P1473">
        <v>0.05</v>
      </c>
      <c r="Q1473" s="2">
        <v>201</v>
      </c>
      <c r="R1473" s="2">
        <v>98.49</v>
      </c>
      <c r="S1473" s="2">
        <v>190.95</v>
      </c>
      <c r="T1473" s="2">
        <v>92.46</v>
      </c>
    </row>
    <row r="1474" spans="1:20" x14ac:dyDescent="0.25">
      <c r="A1474" t="s">
        <v>6522</v>
      </c>
      <c r="B1474" t="s">
        <v>1</v>
      </c>
      <c r="C1474" t="s">
        <v>15</v>
      </c>
      <c r="D1474" s="1">
        <v>43900</v>
      </c>
      <c r="E1474" s="1">
        <v>44023</v>
      </c>
      <c r="F1474" s="1">
        <v>44041</v>
      </c>
      <c r="G1474" s="1">
        <v>44033</v>
      </c>
      <c r="H1474" s="13">
        <f>Orders[[#This Row],[DeliveryDate]]-Orders[[#This Row],[OrderDate]]</f>
        <v>10</v>
      </c>
      <c r="I1474" t="s">
        <v>3</v>
      </c>
      <c r="J1474" t="str">
        <f>_xlfn.XLOOKUP(Orders[[#This Row],[_SalesRepID]],'Sales team'!A:A,'Sales team'!B:B)</f>
        <v>Shawn Cook</v>
      </c>
      <c r="K1474">
        <v>7</v>
      </c>
      <c r="L1474">
        <v>18</v>
      </c>
      <c r="M1474">
        <v>54</v>
      </c>
      <c r="N1474" t="str">
        <f>_xlfn.XLOOKUP(Orders[[#This Row],[_ProductID]],Products!A:A,Products!C:C)</f>
        <v>Furniture</v>
      </c>
      <c r="O1474">
        <v>20</v>
      </c>
      <c r="P1474">
        <v>0.1</v>
      </c>
      <c r="Q1474" s="2">
        <v>3946.3</v>
      </c>
      <c r="R1474" s="2">
        <v>1933.6870000000001</v>
      </c>
      <c r="S1474" s="2">
        <v>14206.68</v>
      </c>
      <c r="T1474" s="2">
        <v>6471.9319999999998</v>
      </c>
    </row>
    <row r="1475" spans="1:20" x14ac:dyDescent="0.25">
      <c r="A1475" t="s">
        <v>6523</v>
      </c>
      <c r="B1475" t="s">
        <v>1</v>
      </c>
      <c r="C1475" t="s">
        <v>2</v>
      </c>
      <c r="D1475" s="1">
        <v>43900</v>
      </c>
      <c r="E1475" s="1">
        <v>44023</v>
      </c>
      <c r="F1475" s="1">
        <v>44026</v>
      </c>
      <c r="G1475" s="1">
        <v>44050</v>
      </c>
      <c r="H1475" s="13">
        <f>Orders[[#This Row],[DeliveryDate]]-Orders[[#This Row],[OrderDate]]</f>
        <v>27</v>
      </c>
      <c r="I1475" t="s">
        <v>3</v>
      </c>
      <c r="J1475" t="str">
        <f>_xlfn.XLOOKUP(Orders[[#This Row],[_SalesRepID]],'Sales team'!A:A,'Sales team'!B:B)</f>
        <v>Joshua Ryan</v>
      </c>
      <c r="K1475">
        <v>9</v>
      </c>
      <c r="L1475">
        <v>49</v>
      </c>
      <c r="M1475">
        <v>224</v>
      </c>
      <c r="N1475" t="str">
        <f>_xlfn.XLOOKUP(Orders[[#This Row],[_ProductID]],Products!A:A,Products!C:C)</f>
        <v>Outdoor</v>
      </c>
      <c r="O1475">
        <v>18</v>
      </c>
      <c r="P1475">
        <v>0.05</v>
      </c>
      <c r="Q1475" s="2">
        <v>1025.1000000000001</v>
      </c>
      <c r="R1475" s="2">
        <v>645.8130000000001</v>
      </c>
      <c r="S1475" s="2">
        <v>1947.69</v>
      </c>
      <c r="T1475" s="2">
        <v>656.06399999999985</v>
      </c>
    </row>
    <row r="1476" spans="1:20" x14ac:dyDescent="0.25">
      <c r="A1476" t="s">
        <v>6524</v>
      </c>
      <c r="B1476" t="s">
        <v>5</v>
      </c>
      <c r="C1476" t="s">
        <v>25</v>
      </c>
      <c r="D1476" s="1">
        <v>43900</v>
      </c>
      <c r="E1476" s="1">
        <v>44023</v>
      </c>
      <c r="F1476" s="1">
        <v>44042</v>
      </c>
      <c r="G1476" s="1">
        <v>44029</v>
      </c>
      <c r="H1476" s="13">
        <f>Orders[[#This Row],[DeliveryDate]]-Orders[[#This Row],[OrderDate]]</f>
        <v>6</v>
      </c>
      <c r="I1476" t="s">
        <v>3</v>
      </c>
      <c r="J1476" t="str">
        <f>_xlfn.XLOOKUP(Orders[[#This Row],[_SalesRepID]],'Sales team'!A:A,'Sales team'!B:B)</f>
        <v>Frank Brown</v>
      </c>
      <c r="K1476">
        <v>17</v>
      </c>
      <c r="L1476">
        <v>32</v>
      </c>
      <c r="M1476">
        <v>360</v>
      </c>
      <c r="N1476" t="str">
        <f>_xlfn.XLOOKUP(Orders[[#This Row],[_ProductID]],Products!A:A,Products!C:C)</f>
        <v>Home décor</v>
      </c>
      <c r="O1476">
        <v>17</v>
      </c>
      <c r="P1476">
        <v>0.05</v>
      </c>
      <c r="Q1476" s="2">
        <v>1929.6000000000001</v>
      </c>
      <c r="R1476" s="2">
        <v>1562.9760000000001</v>
      </c>
      <c r="S1476" s="2">
        <v>10998.72</v>
      </c>
      <c r="T1476" s="2">
        <v>1620.8639999999996</v>
      </c>
    </row>
    <row r="1477" spans="1:20" x14ac:dyDescent="0.25">
      <c r="A1477" t="s">
        <v>6525</v>
      </c>
      <c r="B1477" t="s">
        <v>1</v>
      </c>
      <c r="C1477" t="s">
        <v>13</v>
      </c>
      <c r="D1477" s="1">
        <v>43900</v>
      </c>
      <c r="E1477" s="1">
        <v>44023</v>
      </c>
      <c r="F1477" s="1">
        <v>44030</v>
      </c>
      <c r="G1477" s="1">
        <v>44056</v>
      </c>
      <c r="H1477" s="13">
        <f>Orders[[#This Row],[DeliveryDate]]-Orders[[#This Row],[OrderDate]]</f>
        <v>33</v>
      </c>
      <c r="I1477" t="s">
        <v>3</v>
      </c>
      <c r="J1477" t="str">
        <f>_xlfn.XLOOKUP(Orders[[#This Row],[_SalesRepID]],'Sales team'!A:A,'Sales team'!B:B)</f>
        <v>Jerry Green</v>
      </c>
      <c r="K1477">
        <v>3</v>
      </c>
      <c r="L1477">
        <v>42</v>
      </c>
      <c r="M1477">
        <v>280</v>
      </c>
      <c r="N1477" t="str">
        <f>_xlfn.XLOOKUP(Orders[[#This Row],[_ProductID]],Products!A:A,Products!C:C)</f>
        <v>Furniture</v>
      </c>
      <c r="O1477">
        <v>19</v>
      </c>
      <c r="P1477">
        <v>0.15</v>
      </c>
      <c r="Q1477" s="2">
        <v>5132.2</v>
      </c>
      <c r="R1477" s="2">
        <v>2925.3539999999998</v>
      </c>
      <c r="S1477" s="2">
        <v>4362.37</v>
      </c>
      <c r="T1477" s="2">
        <v>1437.0160000000001</v>
      </c>
    </row>
    <row r="1478" spans="1:20" x14ac:dyDescent="0.25">
      <c r="A1478" t="s">
        <v>6526</v>
      </c>
      <c r="B1478" t="s">
        <v>8</v>
      </c>
      <c r="C1478" t="s">
        <v>46</v>
      </c>
      <c r="D1478" s="1">
        <v>43900</v>
      </c>
      <c r="E1478" s="1">
        <v>44023</v>
      </c>
      <c r="F1478" s="1">
        <v>44034</v>
      </c>
      <c r="G1478" s="1">
        <v>44043</v>
      </c>
      <c r="H1478" s="13">
        <f>Orders[[#This Row],[DeliveryDate]]-Orders[[#This Row],[OrderDate]]</f>
        <v>20</v>
      </c>
      <c r="I1478" t="s">
        <v>3</v>
      </c>
      <c r="J1478" t="str">
        <f>_xlfn.XLOOKUP(Orders[[#This Row],[_SalesRepID]],'Sales team'!A:A,'Sales team'!B:B)</f>
        <v>Joe Price</v>
      </c>
      <c r="K1478">
        <v>22</v>
      </c>
      <c r="L1478">
        <v>28</v>
      </c>
      <c r="M1478">
        <v>64</v>
      </c>
      <c r="N1478" t="str">
        <f>_xlfn.XLOOKUP(Orders[[#This Row],[_ProductID]],Products!A:A,Products!C:C)</f>
        <v>Kitchen &amp; Dining</v>
      </c>
      <c r="O1478">
        <v>4</v>
      </c>
      <c r="P1478">
        <v>7.4999999999999997E-2</v>
      </c>
      <c r="Q1478" s="2">
        <v>3886</v>
      </c>
      <c r="R1478" s="2">
        <v>2720.2</v>
      </c>
      <c r="S1478" s="2">
        <v>21567.3</v>
      </c>
      <c r="T1478" s="2">
        <v>5246.1</v>
      </c>
    </row>
    <row r="1479" spans="1:20" x14ac:dyDescent="0.25">
      <c r="A1479" t="s">
        <v>6527</v>
      </c>
      <c r="B1479" t="s">
        <v>5</v>
      </c>
      <c r="C1479" t="s">
        <v>6</v>
      </c>
      <c r="D1479" s="1">
        <v>43900</v>
      </c>
      <c r="E1479" s="1">
        <v>44023</v>
      </c>
      <c r="F1479" s="1">
        <v>44030</v>
      </c>
      <c r="G1479" s="1">
        <v>44028</v>
      </c>
      <c r="H1479" s="13">
        <f>Orders[[#This Row],[DeliveryDate]]-Orders[[#This Row],[OrderDate]]</f>
        <v>5</v>
      </c>
      <c r="I1479" t="s">
        <v>3</v>
      </c>
      <c r="J1479" t="str">
        <f>_xlfn.XLOOKUP(Orders[[#This Row],[_SalesRepID]],'Sales team'!A:A,'Sales team'!B:B)</f>
        <v>Shawn Wallace</v>
      </c>
      <c r="K1479">
        <v>18</v>
      </c>
      <c r="L1479">
        <v>28</v>
      </c>
      <c r="M1479">
        <v>130</v>
      </c>
      <c r="N1479" t="str">
        <f>_xlfn.XLOOKUP(Orders[[#This Row],[_ProductID]],Products!A:A,Products!C:C)</f>
        <v>Home décor</v>
      </c>
      <c r="O1479">
        <v>27</v>
      </c>
      <c r="P1479">
        <v>0.3</v>
      </c>
      <c r="Q1479" s="2">
        <v>4013.3</v>
      </c>
      <c r="R1479" s="2">
        <v>2568.5120000000002</v>
      </c>
      <c r="S1479" s="2">
        <v>8427.93</v>
      </c>
      <c r="T1479" s="2">
        <v>722.39400000000023</v>
      </c>
    </row>
    <row r="1480" spans="1:20" x14ac:dyDescent="0.25">
      <c r="A1480" t="s">
        <v>6528</v>
      </c>
      <c r="B1480" t="s">
        <v>1</v>
      </c>
      <c r="C1480" t="s">
        <v>6</v>
      </c>
      <c r="D1480" s="1">
        <v>43900</v>
      </c>
      <c r="E1480" s="1">
        <v>44023</v>
      </c>
      <c r="F1480" s="1">
        <v>44046</v>
      </c>
      <c r="G1480" s="1">
        <v>44029</v>
      </c>
      <c r="H1480" s="13">
        <f>Orders[[#This Row],[DeliveryDate]]-Orders[[#This Row],[OrderDate]]</f>
        <v>6</v>
      </c>
      <c r="I1480" t="s">
        <v>3</v>
      </c>
      <c r="J1480" t="str">
        <f>_xlfn.XLOOKUP(Orders[[#This Row],[_SalesRepID]],'Sales team'!A:A,'Sales team'!B:B)</f>
        <v>Stephen Payne</v>
      </c>
      <c r="K1480">
        <v>5</v>
      </c>
      <c r="L1480">
        <v>29</v>
      </c>
      <c r="M1480">
        <v>190</v>
      </c>
      <c r="N1480" t="str">
        <f>_xlfn.XLOOKUP(Orders[[#This Row],[_ProductID]],Products!A:A,Products!C:C)</f>
        <v>Furniture</v>
      </c>
      <c r="O1480">
        <v>34</v>
      </c>
      <c r="P1480">
        <v>7.4999999999999997E-2</v>
      </c>
      <c r="Q1480" s="2">
        <v>2666.6</v>
      </c>
      <c r="R1480" s="2">
        <v>2079.9479999999999</v>
      </c>
      <c r="S1480" s="2">
        <v>12333.025000000001</v>
      </c>
      <c r="T1480" s="2">
        <v>1933.2850000000017</v>
      </c>
    </row>
    <row r="1481" spans="1:20" x14ac:dyDescent="0.25">
      <c r="A1481" t="s">
        <v>6529</v>
      </c>
      <c r="B1481" t="s">
        <v>1</v>
      </c>
      <c r="C1481" t="s">
        <v>15</v>
      </c>
      <c r="D1481" s="1">
        <v>43900</v>
      </c>
      <c r="E1481" s="1">
        <v>44023</v>
      </c>
      <c r="F1481" s="1">
        <v>44049</v>
      </c>
      <c r="G1481" s="1">
        <v>44028</v>
      </c>
      <c r="H1481" s="13">
        <f>Orders[[#This Row],[DeliveryDate]]-Orders[[#This Row],[OrderDate]]</f>
        <v>5</v>
      </c>
      <c r="I1481" t="s">
        <v>3</v>
      </c>
      <c r="J1481" t="str">
        <f>_xlfn.XLOOKUP(Orders[[#This Row],[_SalesRepID]],'Sales team'!A:A,'Sales team'!B:B)</f>
        <v>Keith Griffin</v>
      </c>
      <c r="K1481">
        <v>2</v>
      </c>
      <c r="L1481">
        <v>12</v>
      </c>
      <c r="M1481">
        <v>40</v>
      </c>
      <c r="N1481" t="str">
        <f>_xlfn.XLOOKUP(Orders[[#This Row],[_ProductID]],Products!A:A,Products!C:C)</f>
        <v>Home décor</v>
      </c>
      <c r="O1481">
        <v>39</v>
      </c>
      <c r="P1481">
        <v>0.05</v>
      </c>
      <c r="Q1481" s="2">
        <v>1996.6000000000001</v>
      </c>
      <c r="R1481" s="2">
        <v>1397.6200000000001</v>
      </c>
      <c r="S1481" s="2">
        <v>9483.85</v>
      </c>
      <c r="T1481" s="2">
        <v>2495.75</v>
      </c>
    </row>
    <row r="1482" spans="1:20" x14ac:dyDescent="0.25">
      <c r="A1482" t="s">
        <v>6530</v>
      </c>
      <c r="B1482" t="s">
        <v>1</v>
      </c>
      <c r="C1482" t="s">
        <v>6</v>
      </c>
      <c r="D1482" s="1">
        <v>43900</v>
      </c>
      <c r="E1482" s="1">
        <v>44023</v>
      </c>
      <c r="F1482" s="1">
        <v>44025</v>
      </c>
      <c r="G1482" s="1">
        <v>44048</v>
      </c>
      <c r="H1482" s="13">
        <f>Orders[[#This Row],[DeliveryDate]]-Orders[[#This Row],[OrderDate]]</f>
        <v>25</v>
      </c>
      <c r="I1482" t="s">
        <v>3</v>
      </c>
      <c r="J1482" t="str">
        <f>_xlfn.XLOOKUP(Orders[[#This Row],[_SalesRepID]],'Sales team'!A:A,'Sales team'!B:B)</f>
        <v>George Lewis</v>
      </c>
      <c r="K1482">
        <v>8</v>
      </c>
      <c r="L1482">
        <v>50</v>
      </c>
      <c r="M1482">
        <v>191</v>
      </c>
      <c r="N1482" t="str">
        <f>_xlfn.XLOOKUP(Orders[[#This Row],[_ProductID]],Products!A:A,Products!C:C)</f>
        <v>Home décor</v>
      </c>
      <c r="O1482">
        <v>23</v>
      </c>
      <c r="P1482">
        <v>0.1</v>
      </c>
      <c r="Q1482" s="2">
        <v>1085.4000000000001</v>
      </c>
      <c r="R1482" s="2">
        <v>770.63400000000001</v>
      </c>
      <c r="S1482" s="2">
        <v>7814.880000000001</v>
      </c>
      <c r="T1482" s="2">
        <v>1649.8080000000009</v>
      </c>
    </row>
    <row r="1483" spans="1:20" x14ac:dyDescent="0.25">
      <c r="A1483" t="s">
        <v>6531</v>
      </c>
      <c r="B1483" t="s">
        <v>1</v>
      </c>
      <c r="C1483" t="s">
        <v>6</v>
      </c>
      <c r="D1483" s="1">
        <v>43900</v>
      </c>
      <c r="E1483" s="1">
        <v>44023</v>
      </c>
      <c r="F1483" s="1">
        <v>44031</v>
      </c>
      <c r="G1483" s="1">
        <v>44032</v>
      </c>
      <c r="H1483" s="13">
        <f>Orders[[#This Row],[DeliveryDate]]-Orders[[#This Row],[OrderDate]]</f>
        <v>9</v>
      </c>
      <c r="I1483" t="s">
        <v>3</v>
      </c>
      <c r="J1483" t="str">
        <f>_xlfn.XLOOKUP(Orders[[#This Row],[_SalesRepID]],'Sales team'!A:A,'Sales team'!B:B)</f>
        <v>Shawn Cook</v>
      </c>
      <c r="K1483">
        <v>7</v>
      </c>
      <c r="L1483">
        <v>30</v>
      </c>
      <c r="M1483">
        <v>153</v>
      </c>
      <c r="N1483" t="str">
        <f>_xlfn.XLOOKUP(Orders[[#This Row],[_ProductID]],Products!A:A,Products!C:C)</f>
        <v>Home décor</v>
      </c>
      <c r="O1483">
        <v>21</v>
      </c>
      <c r="P1483">
        <v>7.4999999999999997E-2</v>
      </c>
      <c r="Q1483" s="2">
        <v>1688.4</v>
      </c>
      <c r="R1483" s="2">
        <v>675.36000000000013</v>
      </c>
      <c r="S1483" s="2">
        <v>9370.6200000000026</v>
      </c>
      <c r="T1483" s="2">
        <v>5318.4600000000019</v>
      </c>
    </row>
    <row r="1484" spans="1:20" x14ac:dyDescent="0.25">
      <c r="A1484" t="s">
        <v>6513</v>
      </c>
      <c r="B1484" t="s">
        <v>8</v>
      </c>
      <c r="C1484" t="s">
        <v>6</v>
      </c>
      <c r="D1484" s="1">
        <v>43900</v>
      </c>
      <c r="E1484" s="1">
        <v>44022</v>
      </c>
      <c r="F1484" s="1">
        <v>44039</v>
      </c>
      <c r="G1484" s="1">
        <v>44053</v>
      </c>
      <c r="H1484" s="13">
        <f>Orders[[#This Row],[DeliveryDate]]-Orders[[#This Row],[OrderDate]]</f>
        <v>31</v>
      </c>
      <c r="I1484" t="s">
        <v>3</v>
      </c>
      <c r="J1484" t="str">
        <f>_xlfn.XLOOKUP(Orders[[#This Row],[_SalesRepID]],'Sales team'!A:A,'Sales team'!B:B)</f>
        <v>Samuel Fowler</v>
      </c>
      <c r="K1484">
        <v>21</v>
      </c>
      <c r="L1484">
        <v>18</v>
      </c>
      <c r="M1484">
        <v>148</v>
      </c>
      <c r="N1484" t="str">
        <f>_xlfn.XLOOKUP(Orders[[#This Row],[_ProductID]],Products!A:A,Products!C:C)</f>
        <v>Home décor</v>
      </c>
      <c r="O1484">
        <v>24</v>
      </c>
      <c r="P1484">
        <v>0.2</v>
      </c>
      <c r="Q1484" s="2">
        <v>3664.9</v>
      </c>
      <c r="R1484" s="2">
        <v>1795.8009999999999</v>
      </c>
      <c r="S1484" s="2">
        <v>11727.68</v>
      </c>
      <c r="T1484" s="2">
        <v>4544.4760000000006</v>
      </c>
    </row>
    <row r="1485" spans="1:20" x14ac:dyDescent="0.25">
      <c r="A1485" t="s">
        <v>6514</v>
      </c>
      <c r="B1485" t="s">
        <v>1</v>
      </c>
      <c r="C1485" t="s">
        <v>6</v>
      </c>
      <c r="D1485" s="1">
        <v>43900</v>
      </c>
      <c r="E1485" s="1">
        <v>44022</v>
      </c>
      <c r="F1485" s="1">
        <v>44035</v>
      </c>
      <c r="G1485" s="1">
        <v>44033</v>
      </c>
      <c r="H1485" s="13">
        <f>Orders[[#This Row],[DeliveryDate]]-Orders[[#This Row],[OrderDate]]</f>
        <v>11</v>
      </c>
      <c r="I1485" t="s">
        <v>3</v>
      </c>
      <c r="J1485" t="str">
        <f>_xlfn.XLOOKUP(Orders[[#This Row],[_SalesRepID]],'Sales team'!A:A,'Sales team'!B:B)</f>
        <v>Adam Hernandez</v>
      </c>
      <c r="K1485">
        <v>1</v>
      </c>
      <c r="L1485">
        <v>25</v>
      </c>
      <c r="M1485">
        <v>117</v>
      </c>
      <c r="N1485" t="str">
        <f>_xlfn.XLOOKUP(Orders[[#This Row],[_ProductID]],Products!A:A,Products!C:C)</f>
        <v>Outdoor</v>
      </c>
      <c r="O1485">
        <v>18</v>
      </c>
      <c r="P1485">
        <v>7.4999999999999997E-2</v>
      </c>
      <c r="Q1485" s="2">
        <v>1943</v>
      </c>
      <c r="R1485" s="2">
        <v>1632.12</v>
      </c>
      <c r="S1485" s="2">
        <v>12580.925000000001</v>
      </c>
      <c r="T1485" s="2">
        <v>1156.0850000000009</v>
      </c>
    </row>
    <row r="1486" spans="1:20" x14ac:dyDescent="0.25">
      <c r="A1486" t="s">
        <v>6515</v>
      </c>
      <c r="B1486" t="s">
        <v>5</v>
      </c>
      <c r="C1486" t="s">
        <v>25</v>
      </c>
      <c r="D1486" s="1">
        <v>43900</v>
      </c>
      <c r="E1486" s="1">
        <v>44022</v>
      </c>
      <c r="F1486" s="1">
        <v>44044</v>
      </c>
      <c r="G1486" s="1">
        <v>44033</v>
      </c>
      <c r="H1486" s="13">
        <f>Orders[[#This Row],[DeliveryDate]]-Orders[[#This Row],[OrderDate]]</f>
        <v>11</v>
      </c>
      <c r="I1486" t="s">
        <v>3</v>
      </c>
      <c r="J1486" t="str">
        <f>_xlfn.XLOOKUP(Orders[[#This Row],[_SalesRepID]],'Sales team'!A:A,'Sales team'!B:B)</f>
        <v>Anthony Torres</v>
      </c>
      <c r="K1486">
        <v>20</v>
      </c>
      <c r="L1486">
        <v>22</v>
      </c>
      <c r="M1486">
        <v>367</v>
      </c>
      <c r="N1486" t="str">
        <f>_xlfn.XLOOKUP(Orders[[#This Row],[_ProductID]],Products!A:A,Products!C:C)</f>
        <v>Kitchen &amp; Dining</v>
      </c>
      <c r="O1486">
        <v>4</v>
      </c>
      <c r="P1486">
        <v>0.1</v>
      </c>
      <c r="Q1486" s="2">
        <v>2706.8</v>
      </c>
      <c r="R1486" s="2">
        <v>1786.4880000000003</v>
      </c>
      <c r="S1486" s="2">
        <v>12180.6</v>
      </c>
      <c r="T1486" s="2">
        <v>3248.159999999998</v>
      </c>
    </row>
    <row r="1487" spans="1:20" x14ac:dyDescent="0.25">
      <c r="A1487" t="s">
        <v>6516</v>
      </c>
      <c r="B1487" t="s">
        <v>5</v>
      </c>
      <c r="C1487" t="s">
        <v>2</v>
      </c>
      <c r="D1487" s="1">
        <v>43900</v>
      </c>
      <c r="E1487" s="1">
        <v>44022</v>
      </c>
      <c r="F1487" s="1">
        <v>44034</v>
      </c>
      <c r="G1487" s="1">
        <v>44033</v>
      </c>
      <c r="H1487" s="13">
        <f>Orders[[#This Row],[DeliveryDate]]-Orders[[#This Row],[OrderDate]]</f>
        <v>11</v>
      </c>
      <c r="I1487" t="s">
        <v>3</v>
      </c>
      <c r="J1487" t="str">
        <f>_xlfn.XLOOKUP(Orders[[#This Row],[_SalesRepID]],'Sales team'!A:A,'Sales team'!B:B)</f>
        <v>Roger Alexander</v>
      </c>
      <c r="K1487">
        <v>15</v>
      </c>
      <c r="L1487">
        <v>3</v>
      </c>
      <c r="M1487">
        <v>225</v>
      </c>
      <c r="N1487" t="str">
        <f>_xlfn.XLOOKUP(Orders[[#This Row],[_ProductID]],Products!A:A,Products!C:C)</f>
        <v>Electronics</v>
      </c>
      <c r="O1487">
        <v>6</v>
      </c>
      <c r="P1487">
        <v>7.4999999999999997E-2</v>
      </c>
      <c r="Q1487" s="2">
        <v>1715.2</v>
      </c>
      <c r="R1487" s="2">
        <v>823.29599999999994</v>
      </c>
      <c r="S1487" s="2">
        <v>11105.92</v>
      </c>
      <c r="T1487" s="2">
        <v>5342.8480000000009</v>
      </c>
    </row>
    <row r="1488" spans="1:20" x14ac:dyDescent="0.25">
      <c r="A1488" t="s">
        <v>6517</v>
      </c>
      <c r="B1488" t="s">
        <v>5</v>
      </c>
      <c r="C1488" t="s">
        <v>25</v>
      </c>
      <c r="D1488" s="1">
        <v>43900</v>
      </c>
      <c r="E1488" s="1">
        <v>44022</v>
      </c>
      <c r="F1488" s="1">
        <v>44042</v>
      </c>
      <c r="G1488" s="1">
        <v>44034</v>
      </c>
      <c r="H1488" s="13">
        <f>Orders[[#This Row],[DeliveryDate]]-Orders[[#This Row],[OrderDate]]</f>
        <v>12</v>
      </c>
      <c r="I1488" t="s">
        <v>3</v>
      </c>
      <c r="J1488" t="str">
        <f>_xlfn.XLOOKUP(Orders[[#This Row],[_SalesRepID]],'Sales team'!A:A,'Sales team'!B:B)</f>
        <v>Paul Holmes</v>
      </c>
      <c r="K1488">
        <v>14</v>
      </c>
      <c r="L1488">
        <v>32</v>
      </c>
      <c r="M1488">
        <v>362</v>
      </c>
      <c r="N1488" t="str">
        <f>_xlfn.XLOOKUP(Orders[[#This Row],[_ProductID]],Products!A:A,Products!C:C)</f>
        <v>Home décor</v>
      </c>
      <c r="O1488">
        <v>43</v>
      </c>
      <c r="P1488">
        <v>0.2</v>
      </c>
      <c r="Q1488" s="2">
        <v>1795.6000000000001</v>
      </c>
      <c r="R1488" s="2">
        <v>1113.2720000000002</v>
      </c>
      <c r="S1488" s="2">
        <v>8618.880000000001</v>
      </c>
      <c r="T1488" s="2">
        <v>1939.2479999999996</v>
      </c>
    </row>
    <row r="1489" spans="1:20" x14ac:dyDescent="0.25">
      <c r="A1489" t="s">
        <v>6518</v>
      </c>
      <c r="B1489" t="s">
        <v>5</v>
      </c>
      <c r="C1489" t="s">
        <v>2</v>
      </c>
      <c r="D1489" s="1">
        <v>43900</v>
      </c>
      <c r="E1489" s="1">
        <v>44022</v>
      </c>
      <c r="F1489" s="1">
        <v>44048</v>
      </c>
      <c r="G1489" s="1">
        <v>44032</v>
      </c>
      <c r="H1489" s="13">
        <f>Orders[[#This Row],[DeliveryDate]]-Orders[[#This Row],[OrderDate]]</f>
        <v>10</v>
      </c>
      <c r="I1489" t="s">
        <v>3</v>
      </c>
      <c r="J1489" t="str">
        <f>_xlfn.XLOOKUP(Orders[[#This Row],[_SalesRepID]],'Sales team'!A:A,'Sales team'!B:B)</f>
        <v>Roger Alexander</v>
      </c>
      <c r="K1489">
        <v>15</v>
      </c>
      <c r="L1489">
        <v>22</v>
      </c>
      <c r="M1489">
        <v>241</v>
      </c>
      <c r="N1489" t="str">
        <f>_xlfn.XLOOKUP(Orders[[#This Row],[_ProductID]],Products!A:A,Products!C:C)</f>
        <v>Home décor</v>
      </c>
      <c r="O1489">
        <v>26</v>
      </c>
      <c r="P1489">
        <v>0.05</v>
      </c>
      <c r="Q1489" s="2">
        <v>1286.4000000000001</v>
      </c>
      <c r="R1489" s="2">
        <v>1003.3920000000001</v>
      </c>
      <c r="S1489" s="2">
        <v>3666.2400000000002</v>
      </c>
      <c r="T1489" s="2">
        <v>656.06399999999985</v>
      </c>
    </row>
    <row r="1490" spans="1:20" x14ac:dyDescent="0.25">
      <c r="A1490" t="s">
        <v>6519</v>
      </c>
      <c r="B1490" t="s">
        <v>10</v>
      </c>
      <c r="C1490" t="s">
        <v>25</v>
      </c>
      <c r="D1490" s="1">
        <v>43900</v>
      </c>
      <c r="E1490" s="1">
        <v>44022</v>
      </c>
      <c r="F1490" s="1">
        <v>44039</v>
      </c>
      <c r="G1490" s="1">
        <v>44043</v>
      </c>
      <c r="H1490" s="13">
        <f>Orders[[#This Row],[DeliveryDate]]-Orders[[#This Row],[OrderDate]]</f>
        <v>21</v>
      </c>
      <c r="I1490" t="s">
        <v>3</v>
      </c>
      <c r="J1490" t="str">
        <f>_xlfn.XLOOKUP(Orders[[#This Row],[_SalesRepID]],'Sales team'!A:A,'Sales team'!B:B)</f>
        <v>Carlos Miller</v>
      </c>
      <c r="K1490">
        <v>28</v>
      </c>
      <c r="L1490">
        <v>34</v>
      </c>
      <c r="M1490">
        <v>351</v>
      </c>
      <c r="N1490" t="str">
        <f>_xlfn.XLOOKUP(Orders[[#This Row],[_ProductID]],Products!A:A,Products!C:C)</f>
        <v>Home décor</v>
      </c>
      <c r="O1490">
        <v>27</v>
      </c>
      <c r="P1490">
        <v>0.05</v>
      </c>
      <c r="Q1490" s="2">
        <v>2566.1</v>
      </c>
      <c r="R1490" s="2">
        <v>1103.423</v>
      </c>
      <c r="S1490" s="2">
        <v>7313.3849999999993</v>
      </c>
      <c r="T1490" s="2">
        <v>4003.1159999999991</v>
      </c>
    </row>
    <row r="1491" spans="1:20" x14ac:dyDescent="0.25">
      <c r="A1491" t="s">
        <v>6503</v>
      </c>
      <c r="B1491" t="s">
        <v>5</v>
      </c>
      <c r="C1491" t="s">
        <v>13</v>
      </c>
      <c r="D1491" s="1">
        <v>43900</v>
      </c>
      <c r="E1491" s="1">
        <v>44021</v>
      </c>
      <c r="F1491" s="1">
        <v>44035</v>
      </c>
      <c r="G1491" s="1">
        <v>44028</v>
      </c>
      <c r="H1491" s="13">
        <f>Orders[[#This Row],[DeliveryDate]]-Orders[[#This Row],[OrderDate]]</f>
        <v>7</v>
      </c>
      <c r="I1491" t="s">
        <v>3</v>
      </c>
      <c r="J1491" t="str">
        <f>_xlfn.XLOOKUP(Orders[[#This Row],[_SalesRepID]],'Sales team'!A:A,'Sales team'!B:B)</f>
        <v>Roger Alexander</v>
      </c>
      <c r="K1491">
        <v>15</v>
      </c>
      <c r="L1491">
        <v>13</v>
      </c>
      <c r="M1491">
        <v>323</v>
      </c>
      <c r="N1491" t="str">
        <f>_xlfn.XLOOKUP(Orders[[#This Row],[_ProductID]],Products!A:A,Products!C:C)</f>
        <v>Home décor</v>
      </c>
      <c r="O1491">
        <v>24</v>
      </c>
      <c r="P1491">
        <v>0.05</v>
      </c>
      <c r="Q1491" s="2">
        <v>214.4</v>
      </c>
      <c r="R1491" s="2">
        <v>145.792</v>
      </c>
      <c r="S1491" s="2">
        <v>1425.76</v>
      </c>
      <c r="T1491" s="2">
        <v>405.21600000000001</v>
      </c>
    </row>
    <row r="1492" spans="1:20" x14ac:dyDescent="0.25">
      <c r="A1492" t="s">
        <v>6504</v>
      </c>
      <c r="B1492" t="s">
        <v>8</v>
      </c>
      <c r="C1492" t="s">
        <v>6</v>
      </c>
      <c r="D1492" s="1">
        <v>43900</v>
      </c>
      <c r="E1492" s="1">
        <v>44021</v>
      </c>
      <c r="F1492" s="1">
        <v>44039</v>
      </c>
      <c r="G1492" s="1">
        <v>44026</v>
      </c>
      <c r="H1492" s="13">
        <f>Orders[[#This Row],[DeliveryDate]]-Orders[[#This Row],[OrderDate]]</f>
        <v>5</v>
      </c>
      <c r="I1492" t="s">
        <v>3</v>
      </c>
      <c r="J1492" t="str">
        <f>_xlfn.XLOOKUP(Orders[[#This Row],[_SalesRepID]],'Sales team'!A:A,'Sales team'!B:B)</f>
        <v>Joe Price</v>
      </c>
      <c r="K1492">
        <v>22</v>
      </c>
      <c r="L1492">
        <v>1</v>
      </c>
      <c r="M1492">
        <v>105</v>
      </c>
      <c r="N1492" t="str">
        <f>_xlfn.XLOOKUP(Orders[[#This Row],[_ProductID]],Products!A:A,Products!C:C)</f>
        <v>Home décor</v>
      </c>
      <c r="O1492">
        <v>2</v>
      </c>
      <c r="P1492">
        <v>0.1</v>
      </c>
      <c r="Q1492" s="2">
        <v>3845.8</v>
      </c>
      <c r="R1492" s="2">
        <v>2076.7320000000004</v>
      </c>
      <c r="S1492" s="2">
        <v>20767.320000000003</v>
      </c>
      <c r="T1492" s="2">
        <v>8306.9279999999999</v>
      </c>
    </row>
    <row r="1493" spans="1:20" x14ac:dyDescent="0.25">
      <c r="A1493" t="s">
        <v>6505</v>
      </c>
      <c r="B1493" t="s">
        <v>10</v>
      </c>
      <c r="C1493" t="s">
        <v>6</v>
      </c>
      <c r="D1493" s="1">
        <v>43900</v>
      </c>
      <c r="E1493" s="1">
        <v>44021</v>
      </c>
      <c r="F1493" s="1">
        <v>44038</v>
      </c>
      <c r="G1493" s="1">
        <v>44027</v>
      </c>
      <c r="H1493" s="13">
        <f>Orders[[#This Row],[DeliveryDate]]-Orders[[#This Row],[OrderDate]]</f>
        <v>6</v>
      </c>
      <c r="I1493" t="s">
        <v>3</v>
      </c>
      <c r="J1493" t="str">
        <f>_xlfn.XLOOKUP(Orders[[#This Row],[_SalesRepID]],'Sales team'!A:A,'Sales team'!B:B)</f>
        <v>Carlos Miller</v>
      </c>
      <c r="K1493">
        <v>28</v>
      </c>
      <c r="L1493">
        <v>34</v>
      </c>
      <c r="M1493">
        <v>101</v>
      </c>
      <c r="N1493" t="str">
        <f>_xlfn.XLOOKUP(Orders[[#This Row],[_ProductID]],Products!A:A,Products!C:C)</f>
        <v>Home décor</v>
      </c>
      <c r="O1493">
        <v>41</v>
      </c>
      <c r="P1493">
        <v>0.1</v>
      </c>
      <c r="Q1493" s="2">
        <v>1045.2</v>
      </c>
      <c r="R1493" s="2">
        <v>648.024</v>
      </c>
      <c r="S1493" s="2">
        <v>940.68000000000006</v>
      </c>
      <c r="T1493" s="2">
        <v>292.65600000000006</v>
      </c>
    </row>
    <row r="1494" spans="1:20" x14ac:dyDescent="0.25">
      <c r="A1494" t="s">
        <v>6506</v>
      </c>
      <c r="B1494" t="s">
        <v>5</v>
      </c>
      <c r="C1494" t="s">
        <v>15</v>
      </c>
      <c r="D1494" s="1">
        <v>43900</v>
      </c>
      <c r="E1494" s="1">
        <v>44021</v>
      </c>
      <c r="F1494" s="1">
        <v>44031</v>
      </c>
      <c r="G1494" s="1">
        <v>44039</v>
      </c>
      <c r="H1494" s="13">
        <f>Orders[[#This Row],[DeliveryDate]]-Orders[[#This Row],[OrderDate]]</f>
        <v>18</v>
      </c>
      <c r="I1494" t="s">
        <v>3</v>
      </c>
      <c r="J1494" t="str">
        <f>_xlfn.XLOOKUP(Orders[[#This Row],[_SalesRepID]],'Sales team'!A:A,'Sales team'!B:B)</f>
        <v>Shawn Wallace</v>
      </c>
      <c r="K1494">
        <v>18</v>
      </c>
      <c r="L1494">
        <v>41</v>
      </c>
      <c r="M1494">
        <v>47</v>
      </c>
      <c r="N1494" t="str">
        <f>_xlfn.XLOOKUP(Orders[[#This Row],[_ProductID]],Products!A:A,Products!C:C)</f>
        <v>Home décor</v>
      </c>
      <c r="O1494">
        <v>40</v>
      </c>
      <c r="P1494">
        <v>7.4999999999999997E-2</v>
      </c>
      <c r="Q1494" s="2">
        <v>2445.5</v>
      </c>
      <c r="R1494" s="2">
        <v>1980.855</v>
      </c>
      <c r="S1494" s="2">
        <v>18096.7</v>
      </c>
      <c r="T1494" s="2">
        <v>2249.8600000000006</v>
      </c>
    </row>
    <row r="1495" spans="1:20" x14ac:dyDescent="0.25">
      <c r="A1495" t="s">
        <v>6507</v>
      </c>
      <c r="B1495" t="s">
        <v>1</v>
      </c>
      <c r="C1495" t="s">
        <v>13</v>
      </c>
      <c r="D1495" s="1">
        <v>43900</v>
      </c>
      <c r="E1495" s="1">
        <v>44021</v>
      </c>
      <c r="F1495" s="1">
        <v>44026</v>
      </c>
      <c r="G1495" s="1">
        <v>44035</v>
      </c>
      <c r="H1495" s="13">
        <f>Orders[[#This Row],[DeliveryDate]]-Orders[[#This Row],[OrderDate]]</f>
        <v>14</v>
      </c>
      <c r="I1495" t="s">
        <v>3</v>
      </c>
      <c r="J1495" t="str">
        <f>_xlfn.XLOOKUP(Orders[[#This Row],[_SalesRepID]],'Sales team'!A:A,'Sales team'!B:B)</f>
        <v>Jerry Green</v>
      </c>
      <c r="K1495">
        <v>3</v>
      </c>
      <c r="L1495">
        <v>19</v>
      </c>
      <c r="M1495">
        <v>294</v>
      </c>
      <c r="N1495" t="str">
        <f>_xlfn.XLOOKUP(Orders[[#This Row],[_ProductID]],Products!A:A,Products!C:C)</f>
        <v>Home décor</v>
      </c>
      <c r="O1495">
        <v>23</v>
      </c>
      <c r="P1495">
        <v>0.05</v>
      </c>
      <c r="Q1495" s="2">
        <v>1922.9</v>
      </c>
      <c r="R1495" s="2">
        <v>1538.3200000000002</v>
      </c>
      <c r="S1495" s="2">
        <v>10960.53</v>
      </c>
      <c r="T1495" s="2">
        <v>1730.6099999999988</v>
      </c>
    </row>
    <row r="1496" spans="1:20" x14ac:dyDescent="0.25">
      <c r="A1496" t="s">
        <v>6508</v>
      </c>
      <c r="B1496" t="s">
        <v>1</v>
      </c>
      <c r="C1496" t="s">
        <v>15</v>
      </c>
      <c r="D1496" s="1">
        <v>43900</v>
      </c>
      <c r="E1496" s="1">
        <v>44021</v>
      </c>
      <c r="F1496" s="1">
        <v>44042</v>
      </c>
      <c r="G1496" s="1">
        <v>44034</v>
      </c>
      <c r="H1496" s="13">
        <f>Orders[[#This Row],[DeliveryDate]]-Orders[[#This Row],[OrderDate]]</f>
        <v>13</v>
      </c>
      <c r="I1496" t="s">
        <v>3</v>
      </c>
      <c r="J1496" t="str">
        <f>_xlfn.XLOOKUP(Orders[[#This Row],[_SalesRepID]],'Sales team'!A:A,'Sales team'!B:B)</f>
        <v>Jonathan Hawkins</v>
      </c>
      <c r="K1496">
        <v>10</v>
      </c>
      <c r="L1496">
        <v>9</v>
      </c>
      <c r="M1496">
        <v>6</v>
      </c>
      <c r="N1496" t="str">
        <f>_xlfn.XLOOKUP(Orders[[#This Row],[_ProductID]],Products!A:A,Products!C:C)</f>
        <v>Kitchen &amp; Dining</v>
      </c>
      <c r="O1496">
        <v>1</v>
      </c>
      <c r="P1496">
        <v>0.2</v>
      </c>
      <c r="Q1496" s="2">
        <v>871</v>
      </c>
      <c r="R1496" s="2">
        <v>540.02</v>
      </c>
      <c r="S1496" s="2">
        <v>696.80000000000007</v>
      </c>
      <c r="T1496" s="2">
        <v>156.78000000000009</v>
      </c>
    </row>
    <row r="1497" spans="1:20" x14ac:dyDescent="0.25">
      <c r="A1497" t="s">
        <v>6509</v>
      </c>
      <c r="B1497" t="s">
        <v>8</v>
      </c>
      <c r="C1497" t="s">
        <v>13</v>
      </c>
      <c r="D1497" s="1">
        <v>43900</v>
      </c>
      <c r="E1497" s="1">
        <v>44021</v>
      </c>
      <c r="F1497" s="1">
        <v>44034</v>
      </c>
      <c r="G1497" s="1">
        <v>44046</v>
      </c>
      <c r="H1497" s="13">
        <f>Orders[[#This Row],[DeliveryDate]]-Orders[[#This Row],[OrderDate]]</f>
        <v>25</v>
      </c>
      <c r="I1497" t="s">
        <v>3</v>
      </c>
      <c r="J1497" t="str">
        <f>_xlfn.XLOOKUP(Orders[[#This Row],[_SalesRepID]],'Sales team'!A:A,'Sales team'!B:B)</f>
        <v>Joe Price</v>
      </c>
      <c r="K1497">
        <v>22</v>
      </c>
      <c r="L1497">
        <v>47</v>
      </c>
      <c r="M1497">
        <v>311</v>
      </c>
      <c r="N1497" t="str">
        <f>_xlfn.XLOOKUP(Orders[[#This Row],[_ProductID]],Products!A:A,Products!C:C)</f>
        <v>Home décor</v>
      </c>
      <c r="O1497">
        <v>21</v>
      </c>
      <c r="P1497">
        <v>7.4999999999999997E-2</v>
      </c>
      <c r="Q1497" s="2">
        <v>1916.2</v>
      </c>
      <c r="R1497" s="2">
        <v>1207.2060000000001</v>
      </c>
      <c r="S1497" s="2">
        <v>7089.9400000000005</v>
      </c>
      <c r="T1497" s="2">
        <v>2261.116</v>
      </c>
    </row>
    <row r="1498" spans="1:20" x14ac:dyDescent="0.25">
      <c r="A1498" t="s">
        <v>6510</v>
      </c>
      <c r="B1498" t="s">
        <v>1</v>
      </c>
      <c r="C1498" t="s">
        <v>6</v>
      </c>
      <c r="D1498" s="1">
        <v>43900</v>
      </c>
      <c r="E1498" s="1">
        <v>44021</v>
      </c>
      <c r="F1498" s="1">
        <v>44047</v>
      </c>
      <c r="G1498" s="1">
        <v>44036</v>
      </c>
      <c r="H1498" s="13">
        <f>Orders[[#This Row],[DeliveryDate]]-Orders[[#This Row],[OrderDate]]</f>
        <v>15</v>
      </c>
      <c r="I1498" t="s">
        <v>3</v>
      </c>
      <c r="J1498" t="str">
        <f>_xlfn.XLOOKUP(Orders[[#This Row],[_SalesRepID]],'Sales team'!A:A,'Sales team'!B:B)</f>
        <v>Keith Griffin</v>
      </c>
      <c r="K1498">
        <v>2</v>
      </c>
      <c r="L1498">
        <v>4</v>
      </c>
      <c r="M1498">
        <v>133</v>
      </c>
      <c r="N1498" t="str">
        <f>_xlfn.XLOOKUP(Orders[[#This Row],[_ProductID]],Products!A:A,Products!C:C)</f>
        <v>Home décor</v>
      </c>
      <c r="O1498">
        <v>36</v>
      </c>
      <c r="P1498">
        <v>7.4999999999999997E-2</v>
      </c>
      <c r="Q1498" s="2">
        <v>3926.2000000000003</v>
      </c>
      <c r="R1498" s="2">
        <v>2591.2920000000004</v>
      </c>
      <c r="S1498" s="2">
        <v>18158.674999999999</v>
      </c>
      <c r="T1498" s="2">
        <v>5202.2149999999965</v>
      </c>
    </row>
    <row r="1499" spans="1:20" x14ac:dyDescent="0.25">
      <c r="A1499" t="s">
        <v>6511</v>
      </c>
      <c r="B1499" t="s">
        <v>5</v>
      </c>
      <c r="C1499" t="s">
        <v>6</v>
      </c>
      <c r="D1499" s="1">
        <v>43900</v>
      </c>
      <c r="E1499" s="1">
        <v>44021</v>
      </c>
      <c r="F1499" s="1">
        <v>44024</v>
      </c>
      <c r="G1499" s="1">
        <v>44028</v>
      </c>
      <c r="H1499" s="13">
        <f>Orders[[#This Row],[DeliveryDate]]-Orders[[#This Row],[OrderDate]]</f>
        <v>7</v>
      </c>
      <c r="I1499" t="s">
        <v>3</v>
      </c>
      <c r="J1499" t="str">
        <f>_xlfn.XLOOKUP(Orders[[#This Row],[_SalesRepID]],'Sales team'!A:A,'Sales team'!B:B)</f>
        <v>Nicholas Cunningham</v>
      </c>
      <c r="K1499">
        <v>19</v>
      </c>
      <c r="L1499">
        <v>34</v>
      </c>
      <c r="M1499">
        <v>174</v>
      </c>
      <c r="N1499" t="str">
        <f>_xlfn.XLOOKUP(Orders[[#This Row],[_ProductID]],Products!A:A,Products!C:C)</f>
        <v>Home décor</v>
      </c>
      <c r="O1499">
        <v>45</v>
      </c>
      <c r="P1499">
        <v>7.4999999999999997E-2</v>
      </c>
      <c r="Q1499" s="2">
        <v>3966.4</v>
      </c>
      <c r="R1499" s="2">
        <v>3133.4560000000001</v>
      </c>
      <c r="S1499" s="2">
        <v>14675.68</v>
      </c>
      <c r="T1499" s="2">
        <v>2141.8559999999998</v>
      </c>
    </row>
    <row r="1500" spans="1:20" x14ac:dyDescent="0.25">
      <c r="A1500" t="s">
        <v>6512</v>
      </c>
      <c r="B1500" t="s">
        <v>1</v>
      </c>
      <c r="C1500" t="s">
        <v>15</v>
      </c>
      <c r="D1500" s="1">
        <v>43900</v>
      </c>
      <c r="E1500" s="1">
        <v>44021</v>
      </c>
      <c r="F1500" s="1">
        <v>44025</v>
      </c>
      <c r="G1500" s="1">
        <v>44032</v>
      </c>
      <c r="H1500" s="13">
        <f>Orders[[#This Row],[DeliveryDate]]-Orders[[#This Row],[OrderDate]]</f>
        <v>11</v>
      </c>
      <c r="I1500" t="s">
        <v>3</v>
      </c>
      <c r="J1500" t="str">
        <f>_xlfn.XLOOKUP(Orders[[#This Row],[_SalesRepID]],'Sales team'!A:A,'Sales team'!B:B)</f>
        <v>Stephen Payne</v>
      </c>
      <c r="K1500">
        <v>5</v>
      </c>
      <c r="L1500">
        <v>10</v>
      </c>
      <c r="M1500">
        <v>45</v>
      </c>
      <c r="N1500" t="str">
        <f>_xlfn.XLOOKUP(Orders[[#This Row],[_ProductID]],Products!A:A,Products!C:C)</f>
        <v>Kitchen &amp; Dining</v>
      </c>
      <c r="O1500">
        <v>8</v>
      </c>
      <c r="P1500">
        <v>7.4999999999999997E-2</v>
      </c>
      <c r="Q1500" s="2">
        <v>1855.9</v>
      </c>
      <c r="R1500" s="2">
        <v>1410.4840000000002</v>
      </c>
      <c r="S1500" s="2">
        <v>13733.660000000002</v>
      </c>
      <c r="T1500" s="2">
        <v>2449.7880000000005</v>
      </c>
    </row>
    <row r="1501" spans="1:20" x14ac:dyDescent="0.25">
      <c r="A1501" t="s">
        <v>6493</v>
      </c>
      <c r="B1501" t="s">
        <v>8</v>
      </c>
      <c r="C1501" t="s">
        <v>25</v>
      </c>
      <c r="D1501" s="1">
        <v>43900</v>
      </c>
      <c r="E1501" s="1">
        <v>44020</v>
      </c>
      <c r="F1501" s="1">
        <v>44044</v>
      </c>
      <c r="G1501" s="1">
        <v>44027</v>
      </c>
      <c r="H1501" s="13">
        <f>Orders[[#This Row],[DeliveryDate]]-Orders[[#This Row],[OrderDate]]</f>
        <v>7</v>
      </c>
      <c r="I1501" t="s">
        <v>3</v>
      </c>
      <c r="J1501" t="str">
        <f>_xlfn.XLOOKUP(Orders[[#This Row],[_SalesRepID]],'Sales team'!A:A,'Sales team'!B:B)</f>
        <v>Roy Rice</v>
      </c>
      <c r="K1501">
        <v>24</v>
      </c>
      <c r="L1501">
        <v>9</v>
      </c>
      <c r="M1501">
        <v>366</v>
      </c>
      <c r="N1501" t="str">
        <f>_xlfn.XLOOKUP(Orders[[#This Row],[_ProductID]],Products!A:A,Products!C:C)</f>
        <v>Home décor</v>
      </c>
      <c r="O1501">
        <v>23</v>
      </c>
      <c r="P1501">
        <v>0.05</v>
      </c>
      <c r="Q1501" s="2">
        <v>1835.8</v>
      </c>
      <c r="R1501" s="2">
        <v>771.03599999999994</v>
      </c>
      <c r="S1501" s="2">
        <v>12208.07</v>
      </c>
      <c r="T1501" s="2">
        <v>6810.8180000000002</v>
      </c>
    </row>
    <row r="1502" spans="1:20" x14ac:dyDescent="0.25">
      <c r="A1502" t="s">
        <v>6494</v>
      </c>
      <c r="B1502" t="s">
        <v>1</v>
      </c>
      <c r="C1502" t="s">
        <v>25</v>
      </c>
      <c r="D1502" s="1">
        <v>43900</v>
      </c>
      <c r="E1502" s="1">
        <v>44020</v>
      </c>
      <c r="F1502" s="1">
        <v>44030</v>
      </c>
      <c r="G1502" s="1">
        <v>44039</v>
      </c>
      <c r="H1502" s="13">
        <f>Orders[[#This Row],[DeliveryDate]]-Orders[[#This Row],[OrderDate]]</f>
        <v>19</v>
      </c>
      <c r="I1502" t="s">
        <v>3</v>
      </c>
      <c r="J1502" t="str">
        <f>_xlfn.XLOOKUP(Orders[[#This Row],[_SalesRepID]],'Sales team'!A:A,'Sales team'!B:B)</f>
        <v>Adam Hernandez</v>
      </c>
      <c r="K1502">
        <v>1</v>
      </c>
      <c r="L1502">
        <v>8</v>
      </c>
      <c r="M1502">
        <v>337</v>
      </c>
      <c r="N1502" t="str">
        <f>_xlfn.XLOOKUP(Orders[[#This Row],[_ProductID]],Products!A:A,Products!C:C)</f>
        <v>Furniture</v>
      </c>
      <c r="O1502">
        <v>38</v>
      </c>
      <c r="P1502">
        <v>0.2</v>
      </c>
      <c r="Q1502" s="2">
        <v>2787.2000000000003</v>
      </c>
      <c r="R1502" s="2">
        <v>1839.5520000000004</v>
      </c>
      <c r="S1502" s="2">
        <v>2229.7600000000002</v>
      </c>
      <c r="T1502" s="2">
        <v>390.20799999999986</v>
      </c>
    </row>
    <row r="1503" spans="1:20" x14ac:dyDescent="0.25">
      <c r="A1503" t="s">
        <v>6495</v>
      </c>
      <c r="B1503" t="s">
        <v>1</v>
      </c>
      <c r="C1503" t="s">
        <v>13</v>
      </c>
      <c r="D1503" s="1">
        <v>43900</v>
      </c>
      <c r="E1503" s="1">
        <v>44020</v>
      </c>
      <c r="F1503" s="1">
        <v>44040</v>
      </c>
      <c r="G1503" s="1">
        <v>44039</v>
      </c>
      <c r="H1503" s="13">
        <f>Orders[[#This Row],[DeliveryDate]]-Orders[[#This Row],[OrderDate]]</f>
        <v>19</v>
      </c>
      <c r="I1503" t="s">
        <v>3</v>
      </c>
      <c r="J1503" t="str">
        <f>_xlfn.XLOOKUP(Orders[[#This Row],[_SalesRepID]],'Sales team'!A:A,'Sales team'!B:B)</f>
        <v>Jonathan Hawkins</v>
      </c>
      <c r="K1503">
        <v>10</v>
      </c>
      <c r="L1503">
        <v>45</v>
      </c>
      <c r="M1503">
        <v>291</v>
      </c>
      <c r="N1503" t="str">
        <f>_xlfn.XLOOKUP(Orders[[#This Row],[_ProductID]],Products!A:A,Products!C:C)</f>
        <v>Furniture</v>
      </c>
      <c r="O1503">
        <v>15</v>
      </c>
      <c r="P1503">
        <v>0.05</v>
      </c>
      <c r="Q1503" s="2">
        <v>2606.3000000000002</v>
      </c>
      <c r="R1503" s="2">
        <v>2215.355</v>
      </c>
      <c r="S1503" s="2">
        <v>2475.9850000000001</v>
      </c>
      <c r="T1503" s="2">
        <v>260.63000000000011</v>
      </c>
    </row>
    <row r="1504" spans="1:20" x14ac:dyDescent="0.25">
      <c r="A1504" t="s">
        <v>6496</v>
      </c>
      <c r="B1504" t="s">
        <v>5</v>
      </c>
      <c r="C1504" t="s">
        <v>46</v>
      </c>
      <c r="D1504" s="1">
        <v>43900</v>
      </c>
      <c r="E1504" s="1">
        <v>44020</v>
      </c>
      <c r="F1504" s="1">
        <v>44027</v>
      </c>
      <c r="G1504" s="1">
        <v>44029</v>
      </c>
      <c r="H1504" s="13">
        <f>Orders[[#This Row],[DeliveryDate]]-Orders[[#This Row],[OrderDate]]</f>
        <v>9</v>
      </c>
      <c r="I1504" t="s">
        <v>3</v>
      </c>
      <c r="J1504" t="str">
        <f>_xlfn.XLOOKUP(Orders[[#This Row],[_SalesRepID]],'Sales team'!A:A,'Sales team'!B:B)</f>
        <v>Roger Alexander</v>
      </c>
      <c r="K1504">
        <v>15</v>
      </c>
      <c r="L1504">
        <v>3</v>
      </c>
      <c r="M1504">
        <v>69</v>
      </c>
      <c r="N1504" t="str">
        <f>_xlfn.XLOOKUP(Orders[[#This Row],[_ProductID]],Products!A:A,Products!C:C)</f>
        <v>Home décor</v>
      </c>
      <c r="O1504">
        <v>27</v>
      </c>
      <c r="P1504">
        <v>0.05</v>
      </c>
      <c r="Q1504" s="2">
        <v>1025.1000000000001</v>
      </c>
      <c r="R1504" s="2">
        <v>420.29100000000005</v>
      </c>
      <c r="S1504" s="2">
        <v>7790.76</v>
      </c>
      <c r="T1504" s="2">
        <v>4428.4319999999998</v>
      </c>
    </row>
    <row r="1505" spans="1:20" x14ac:dyDescent="0.25">
      <c r="A1505" t="s">
        <v>6497</v>
      </c>
      <c r="B1505" t="s">
        <v>5</v>
      </c>
      <c r="C1505" t="s">
        <v>15</v>
      </c>
      <c r="D1505" s="1">
        <v>43900</v>
      </c>
      <c r="E1505" s="1">
        <v>44020</v>
      </c>
      <c r="F1505" s="1">
        <v>44046</v>
      </c>
      <c r="G1505" s="1">
        <v>44035</v>
      </c>
      <c r="H1505" s="13">
        <f>Orders[[#This Row],[DeliveryDate]]-Orders[[#This Row],[OrderDate]]</f>
        <v>15</v>
      </c>
      <c r="I1505" t="s">
        <v>3</v>
      </c>
      <c r="J1505" t="str">
        <f>_xlfn.XLOOKUP(Orders[[#This Row],[_SalesRepID]],'Sales team'!A:A,'Sales team'!B:B)</f>
        <v>Roger Alexander</v>
      </c>
      <c r="K1505">
        <v>15</v>
      </c>
      <c r="L1505">
        <v>10</v>
      </c>
      <c r="M1505">
        <v>48</v>
      </c>
      <c r="N1505" t="str">
        <f>_xlfn.XLOOKUP(Orders[[#This Row],[_ProductID]],Products!A:A,Products!C:C)</f>
        <v>Home décor</v>
      </c>
      <c r="O1505">
        <v>41</v>
      </c>
      <c r="P1505">
        <v>7.4999999999999997E-2</v>
      </c>
      <c r="Q1505" s="2">
        <v>194.3</v>
      </c>
      <c r="R1505" s="2">
        <v>110.75099999999999</v>
      </c>
      <c r="S1505" s="2">
        <v>179.72750000000002</v>
      </c>
      <c r="T1505" s="2">
        <v>68.97650000000003</v>
      </c>
    </row>
    <row r="1506" spans="1:20" x14ac:dyDescent="0.25">
      <c r="A1506" t="s">
        <v>6498</v>
      </c>
      <c r="B1506" t="s">
        <v>1</v>
      </c>
      <c r="C1506" t="s">
        <v>6</v>
      </c>
      <c r="D1506" s="1">
        <v>43900</v>
      </c>
      <c r="E1506" s="1">
        <v>44020</v>
      </c>
      <c r="F1506" s="1">
        <v>44047</v>
      </c>
      <c r="G1506" s="1">
        <v>44028</v>
      </c>
      <c r="H1506" s="13">
        <f>Orders[[#This Row],[DeliveryDate]]-Orders[[#This Row],[OrderDate]]</f>
        <v>8</v>
      </c>
      <c r="I1506" t="s">
        <v>3</v>
      </c>
      <c r="J1506" t="str">
        <f>_xlfn.XLOOKUP(Orders[[#This Row],[_SalesRepID]],'Sales team'!A:A,'Sales team'!B:B)</f>
        <v>Shawn Cook</v>
      </c>
      <c r="K1506">
        <v>7</v>
      </c>
      <c r="L1506">
        <v>49</v>
      </c>
      <c r="M1506">
        <v>136</v>
      </c>
      <c r="N1506" t="str">
        <f>_xlfn.XLOOKUP(Orders[[#This Row],[_ProductID]],Products!A:A,Products!C:C)</f>
        <v>Home décor</v>
      </c>
      <c r="O1506">
        <v>23</v>
      </c>
      <c r="P1506">
        <v>0.05</v>
      </c>
      <c r="Q1506" s="2">
        <v>5614.6</v>
      </c>
      <c r="R1506" s="2">
        <v>3761.7820000000006</v>
      </c>
      <c r="S1506" s="2">
        <v>5333.87</v>
      </c>
      <c r="T1506" s="2">
        <v>1572.0879999999993</v>
      </c>
    </row>
    <row r="1507" spans="1:20" x14ac:dyDescent="0.25">
      <c r="A1507" t="s">
        <v>6499</v>
      </c>
      <c r="B1507" t="s">
        <v>1</v>
      </c>
      <c r="C1507" t="s">
        <v>15</v>
      </c>
      <c r="D1507" s="1">
        <v>43900</v>
      </c>
      <c r="E1507" s="1">
        <v>44020</v>
      </c>
      <c r="F1507" s="1">
        <v>44031</v>
      </c>
      <c r="G1507" s="1">
        <v>44046</v>
      </c>
      <c r="H1507" s="13">
        <f>Orders[[#This Row],[DeliveryDate]]-Orders[[#This Row],[OrderDate]]</f>
        <v>26</v>
      </c>
      <c r="I1507" t="s">
        <v>3</v>
      </c>
      <c r="J1507" t="str">
        <f>_xlfn.XLOOKUP(Orders[[#This Row],[_SalesRepID]],'Sales team'!A:A,'Sales team'!B:B)</f>
        <v>Joshua Ryan</v>
      </c>
      <c r="K1507">
        <v>9</v>
      </c>
      <c r="L1507">
        <v>10</v>
      </c>
      <c r="M1507">
        <v>48</v>
      </c>
      <c r="N1507" t="str">
        <f>_xlfn.XLOOKUP(Orders[[#This Row],[_ProductID]],Products!A:A,Products!C:C)</f>
        <v>Kitchen &amp; Dining</v>
      </c>
      <c r="O1507">
        <v>4</v>
      </c>
      <c r="P1507">
        <v>7.4999999999999997E-2</v>
      </c>
      <c r="Q1507" s="2">
        <v>3028.4</v>
      </c>
      <c r="R1507" s="2">
        <v>1423.348</v>
      </c>
      <c r="S1507" s="2">
        <v>11205.080000000002</v>
      </c>
      <c r="T1507" s="2">
        <v>5511.6880000000019</v>
      </c>
    </row>
    <row r="1508" spans="1:20" x14ac:dyDescent="0.25">
      <c r="A1508" t="s">
        <v>6500</v>
      </c>
      <c r="B1508" t="s">
        <v>8</v>
      </c>
      <c r="C1508" t="s">
        <v>6</v>
      </c>
      <c r="D1508" s="1">
        <v>43900</v>
      </c>
      <c r="E1508" s="1">
        <v>44020</v>
      </c>
      <c r="F1508" s="1">
        <v>44030</v>
      </c>
      <c r="G1508" s="1">
        <v>44032</v>
      </c>
      <c r="H1508" s="13">
        <f>Orders[[#This Row],[DeliveryDate]]-Orders[[#This Row],[OrderDate]]</f>
        <v>12</v>
      </c>
      <c r="I1508" t="s">
        <v>3</v>
      </c>
      <c r="J1508" t="str">
        <f>_xlfn.XLOOKUP(Orders[[#This Row],[_SalesRepID]],'Sales team'!A:A,'Sales team'!B:B)</f>
        <v>Patrick Graham</v>
      </c>
      <c r="K1508">
        <v>25</v>
      </c>
      <c r="L1508">
        <v>15</v>
      </c>
      <c r="M1508">
        <v>131</v>
      </c>
      <c r="N1508" t="str">
        <f>_xlfn.XLOOKUP(Orders[[#This Row],[_ProductID]],Products!A:A,Products!C:C)</f>
        <v>Kitchen &amp; Dining</v>
      </c>
      <c r="O1508">
        <v>1</v>
      </c>
      <c r="P1508">
        <v>0.05</v>
      </c>
      <c r="Q1508" s="2">
        <v>194.3</v>
      </c>
      <c r="R1508" s="2">
        <v>81.606000000000009</v>
      </c>
      <c r="S1508" s="2">
        <v>184.58500000000001</v>
      </c>
      <c r="T1508" s="2">
        <v>102.979</v>
      </c>
    </row>
    <row r="1509" spans="1:20" x14ac:dyDescent="0.25">
      <c r="A1509" t="s">
        <v>6501</v>
      </c>
      <c r="B1509" t="s">
        <v>8</v>
      </c>
      <c r="C1509" t="s">
        <v>6</v>
      </c>
      <c r="D1509" s="1">
        <v>43900</v>
      </c>
      <c r="E1509" s="1">
        <v>44020</v>
      </c>
      <c r="F1509" s="1">
        <v>44047</v>
      </c>
      <c r="G1509" s="1">
        <v>44032</v>
      </c>
      <c r="H1509" s="13">
        <f>Orders[[#This Row],[DeliveryDate]]-Orders[[#This Row],[OrderDate]]</f>
        <v>12</v>
      </c>
      <c r="I1509" t="s">
        <v>3</v>
      </c>
      <c r="J1509" t="str">
        <f>_xlfn.XLOOKUP(Orders[[#This Row],[_SalesRepID]],'Sales team'!A:A,'Sales team'!B:B)</f>
        <v>Roy Rice</v>
      </c>
      <c r="K1509">
        <v>24</v>
      </c>
      <c r="L1509">
        <v>18</v>
      </c>
      <c r="M1509">
        <v>128</v>
      </c>
      <c r="N1509" t="str">
        <f>_xlfn.XLOOKUP(Orders[[#This Row],[_ProductID]],Products!A:A,Products!C:C)</f>
        <v>Home décor</v>
      </c>
      <c r="O1509">
        <v>27</v>
      </c>
      <c r="P1509">
        <v>0.1</v>
      </c>
      <c r="Q1509" s="2">
        <v>2345</v>
      </c>
      <c r="R1509" s="2">
        <v>1031.8</v>
      </c>
      <c r="S1509" s="2">
        <v>6331.5</v>
      </c>
      <c r="T1509" s="2">
        <v>3236.1000000000004</v>
      </c>
    </row>
    <row r="1510" spans="1:20" x14ac:dyDescent="0.25">
      <c r="A1510" t="s">
        <v>6502</v>
      </c>
      <c r="B1510" t="s">
        <v>1</v>
      </c>
      <c r="C1510" t="s">
        <v>13</v>
      </c>
      <c r="D1510" s="1">
        <v>43900</v>
      </c>
      <c r="E1510" s="1">
        <v>44020</v>
      </c>
      <c r="F1510" s="1">
        <v>44032</v>
      </c>
      <c r="G1510" s="1">
        <v>44035</v>
      </c>
      <c r="H1510" s="13">
        <f>Orders[[#This Row],[DeliveryDate]]-Orders[[#This Row],[OrderDate]]</f>
        <v>15</v>
      </c>
      <c r="I1510" t="s">
        <v>3</v>
      </c>
      <c r="J1510" t="str">
        <f>_xlfn.XLOOKUP(Orders[[#This Row],[_SalesRepID]],'Sales team'!A:A,'Sales team'!B:B)</f>
        <v>George Lewis</v>
      </c>
      <c r="K1510">
        <v>8</v>
      </c>
      <c r="L1510">
        <v>5</v>
      </c>
      <c r="M1510">
        <v>292</v>
      </c>
      <c r="N1510" t="str">
        <f>_xlfn.XLOOKUP(Orders[[#This Row],[_ProductID]],Products!A:A,Products!C:C)</f>
        <v>Home décor</v>
      </c>
      <c r="O1510">
        <v>27</v>
      </c>
      <c r="P1510">
        <v>7.4999999999999997E-2</v>
      </c>
      <c r="Q1510" s="2">
        <v>1922.9</v>
      </c>
      <c r="R1510" s="2">
        <v>1211.4270000000001</v>
      </c>
      <c r="S1510" s="2">
        <v>10672.095000000001</v>
      </c>
      <c r="T1510" s="2">
        <v>3403.5330000000004</v>
      </c>
    </row>
    <row r="1511" spans="1:20" x14ac:dyDescent="0.25">
      <c r="A1511" t="s">
        <v>6484</v>
      </c>
      <c r="B1511" t="s">
        <v>5</v>
      </c>
      <c r="C1511" t="s">
        <v>46</v>
      </c>
      <c r="D1511" s="1">
        <v>43900</v>
      </c>
      <c r="E1511" s="1">
        <v>44019</v>
      </c>
      <c r="F1511" s="1">
        <v>44023</v>
      </c>
      <c r="G1511" s="1">
        <v>44026</v>
      </c>
      <c r="H1511" s="13">
        <f>Orders[[#This Row],[DeliveryDate]]-Orders[[#This Row],[OrderDate]]</f>
        <v>7</v>
      </c>
      <c r="I1511" t="s">
        <v>3</v>
      </c>
      <c r="J1511" t="str">
        <f>_xlfn.XLOOKUP(Orders[[#This Row],[_SalesRepID]],'Sales team'!A:A,'Sales team'!B:B)</f>
        <v>Anthony Torres</v>
      </c>
      <c r="K1511">
        <v>20</v>
      </c>
      <c r="L1511">
        <v>18</v>
      </c>
      <c r="M1511">
        <v>61</v>
      </c>
      <c r="N1511" t="str">
        <f>_xlfn.XLOOKUP(Orders[[#This Row],[_ProductID]],Products!A:A,Products!C:C)</f>
        <v>Home décor</v>
      </c>
      <c r="O1511">
        <v>29</v>
      </c>
      <c r="P1511">
        <v>0.05</v>
      </c>
      <c r="Q1511" s="2">
        <v>3477.3</v>
      </c>
      <c r="R1511" s="2">
        <v>1390.92</v>
      </c>
      <c r="S1511" s="2">
        <v>9910.3050000000003</v>
      </c>
      <c r="T1511" s="2">
        <v>5737.5450000000001</v>
      </c>
    </row>
    <row r="1512" spans="1:20" x14ac:dyDescent="0.25">
      <c r="A1512" t="s">
        <v>6485</v>
      </c>
      <c r="B1512" t="s">
        <v>8</v>
      </c>
      <c r="C1512" t="s">
        <v>6</v>
      </c>
      <c r="D1512" s="1">
        <v>43900</v>
      </c>
      <c r="E1512" s="1">
        <v>44019</v>
      </c>
      <c r="F1512" s="1">
        <v>44045</v>
      </c>
      <c r="G1512" s="1">
        <v>44027</v>
      </c>
      <c r="H1512" s="13">
        <f>Orders[[#This Row],[DeliveryDate]]-Orders[[#This Row],[OrderDate]]</f>
        <v>8</v>
      </c>
      <c r="I1512" t="s">
        <v>3</v>
      </c>
      <c r="J1512" t="str">
        <f>_xlfn.XLOOKUP(Orders[[#This Row],[_SalesRepID]],'Sales team'!A:A,'Sales team'!B:B)</f>
        <v>Roy Rice</v>
      </c>
      <c r="K1512">
        <v>24</v>
      </c>
      <c r="L1512">
        <v>42</v>
      </c>
      <c r="M1512">
        <v>120</v>
      </c>
      <c r="N1512" t="str">
        <f>_xlfn.XLOOKUP(Orders[[#This Row],[_ProductID]],Products!A:A,Products!C:C)</f>
        <v>Home décor</v>
      </c>
      <c r="O1512">
        <v>31</v>
      </c>
      <c r="P1512">
        <v>0.4</v>
      </c>
      <c r="Q1512" s="2">
        <v>2680</v>
      </c>
      <c r="R1512" s="2">
        <v>2251.1999999999998</v>
      </c>
      <c r="S1512" s="2">
        <v>1608</v>
      </c>
      <c r="T1512" s="2">
        <v>-643.19999999999982</v>
      </c>
    </row>
    <row r="1513" spans="1:20" x14ac:dyDescent="0.25">
      <c r="A1513" t="s">
        <v>6486</v>
      </c>
      <c r="B1513" t="s">
        <v>8</v>
      </c>
      <c r="C1513" t="s">
        <v>2</v>
      </c>
      <c r="D1513" s="1">
        <v>43900</v>
      </c>
      <c r="E1513" s="1">
        <v>44019</v>
      </c>
      <c r="F1513" s="1">
        <v>44022</v>
      </c>
      <c r="G1513" s="1">
        <v>44027</v>
      </c>
      <c r="H1513" s="13">
        <f>Orders[[#This Row],[DeliveryDate]]-Orders[[#This Row],[OrderDate]]</f>
        <v>8</v>
      </c>
      <c r="I1513" t="s">
        <v>3</v>
      </c>
      <c r="J1513" t="str">
        <f>_xlfn.XLOOKUP(Orders[[#This Row],[_SalesRepID]],'Sales team'!A:A,'Sales team'!B:B)</f>
        <v>Samuel Fowler</v>
      </c>
      <c r="K1513">
        <v>21</v>
      </c>
      <c r="L1513">
        <v>26</v>
      </c>
      <c r="M1513">
        <v>237</v>
      </c>
      <c r="N1513" t="str">
        <f>_xlfn.XLOOKUP(Orders[[#This Row],[_ProductID]],Products!A:A,Products!C:C)</f>
        <v>Home décor</v>
      </c>
      <c r="O1513">
        <v>31</v>
      </c>
      <c r="P1513">
        <v>0.05</v>
      </c>
      <c r="Q1513" s="2">
        <v>5239.4000000000005</v>
      </c>
      <c r="R1513" s="2">
        <v>3615.1860000000001</v>
      </c>
      <c r="S1513" s="2">
        <v>24887.15</v>
      </c>
      <c r="T1513" s="2">
        <v>6811.2200000000012</v>
      </c>
    </row>
    <row r="1514" spans="1:20" x14ac:dyDescent="0.25">
      <c r="A1514" t="s">
        <v>6487</v>
      </c>
      <c r="B1514" t="s">
        <v>1</v>
      </c>
      <c r="C1514" t="s">
        <v>25</v>
      </c>
      <c r="D1514" s="1">
        <v>43900</v>
      </c>
      <c r="E1514" s="1">
        <v>44019</v>
      </c>
      <c r="F1514" s="1">
        <v>44044</v>
      </c>
      <c r="G1514" s="1">
        <v>44041</v>
      </c>
      <c r="H1514" s="13">
        <f>Orders[[#This Row],[DeliveryDate]]-Orders[[#This Row],[OrderDate]]</f>
        <v>22</v>
      </c>
      <c r="I1514" t="s">
        <v>3</v>
      </c>
      <c r="J1514" t="str">
        <f>_xlfn.XLOOKUP(Orders[[#This Row],[_SalesRepID]],'Sales team'!A:A,'Sales team'!B:B)</f>
        <v>Joshua Little</v>
      </c>
      <c r="K1514">
        <v>11</v>
      </c>
      <c r="L1514">
        <v>18</v>
      </c>
      <c r="M1514">
        <v>359</v>
      </c>
      <c r="N1514" t="str">
        <f>_xlfn.XLOOKUP(Orders[[#This Row],[_ProductID]],Products!A:A,Products!C:C)</f>
        <v>Furniture</v>
      </c>
      <c r="O1514">
        <v>15</v>
      </c>
      <c r="P1514">
        <v>0.05</v>
      </c>
      <c r="Q1514" s="2">
        <v>6478.9000000000005</v>
      </c>
      <c r="R1514" s="2">
        <v>5183.1200000000008</v>
      </c>
      <c r="S1514" s="2">
        <v>30774.775000000001</v>
      </c>
      <c r="T1514" s="2">
        <v>4859.1749999999956</v>
      </c>
    </row>
    <row r="1515" spans="1:20" x14ac:dyDescent="0.25">
      <c r="A1515" t="s">
        <v>6488</v>
      </c>
      <c r="B1515" t="s">
        <v>1</v>
      </c>
      <c r="C1515" t="s">
        <v>15</v>
      </c>
      <c r="D1515" s="1">
        <v>43900</v>
      </c>
      <c r="E1515" s="1">
        <v>44019</v>
      </c>
      <c r="F1515" s="1">
        <v>44028</v>
      </c>
      <c r="G1515" s="1">
        <v>44035</v>
      </c>
      <c r="H1515" s="13">
        <f>Orders[[#This Row],[DeliveryDate]]-Orders[[#This Row],[OrderDate]]</f>
        <v>16</v>
      </c>
      <c r="I1515" t="s">
        <v>3</v>
      </c>
      <c r="J1515" t="str">
        <f>_xlfn.XLOOKUP(Orders[[#This Row],[_SalesRepID]],'Sales team'!A:A,'Sales team'!B:B)</f>
        <v>Shawn Cook</v>
      </c>
      <c r="K1515">
        <v>7</v>
      </c>
      <c r="L1515">
        <v>28</v>
      </c>
      <c r="M1515">
        <v>18</v>
      </c>
      <c r="N1515" t="str">
        <f>_xlfn.XLOOKUP(Orders[[#This Row],[_ProductID]],Products!A:A,Products!C:C)</f>
        <v>Home décor</v>
      </c>
      <c r="O1515">
        <v>23</v>
      </c>
      <c r="P1515">
        <v>0.05</v>
      </c>
      <c r="Q1515" s="2">
        <v>1072</v>
      </c>
      <c r="R1515" s="2">
        <v>761.12</v>
      </c>
      <c r="S1515" s="2">
        <v>7128.7999999999993</v>
      </c>
      <c r="T1515" s="2">
        <v>1800.9599999999991</v>
      </c>
    </row>
    <row r="1516" spans="1:20" x14ac:dyDescent="0.25">
      <c r="A1516" t="s">
        <v>6489</v>
      </c>
      <c r="B1516" t="s">
        <v>5</v>
      </c>
      <c r="C1516" t="s">
        <v>13</v>
      </c>
      <c r="D1516" s="1">
        <v>43900</v>
      </c>
      <c r="E1516" s="1">
        <v>44019</v>
      </c>
      <c r="F1516" s="1">
        <v>44025</v>
      </c>
      <c r="G1516" s="1">
        <v>44032</v>
      </c>
      <c r="H1516" s="13">
        <f>Orders[[#This Row],[DeliveryDate]]-Orders[[#This Row],[OrderDate]]</f>
        <v>13</v>
      </c>
      <c r="I1516" t="s">
        <v>3</v>
      </c>
      <c r="J1516" t="str">
        <f>_xlfn.XLOOKUP(Orders[[#This Row],[_SalesRepID]],'Sales team'!A:A,'Sales team'!B:B)</f>
        <v>Carl Nguyen</v>
      </c>
      <c r="K1516">
        <v>12</v>
      </c>
      <c r="L1516">
        <v>30</v>
      </c>
      <c r="M1516">
        <v>296</v>
      </c>
      <c r="N1516" t="str">
        <f>_xlfn.XLOOKUP(Orders[[#This Row],[_ProductID]],Products!A:A,Products!C:C)</f>
        <v>Furniture</v>
      </c>
      <c r="O1516">
        <v>42</v>
      </c>
      <c r="P1516">
        <v>0.3</v>
      </c>
      <c r="Q1516" s="2">
        <v>2278</v>
      </c>
      <c r="R1516" s="2">
        <v>1047.8800000000001</v>
      </c>
      <c r="S1516" s="2">
        <v>7972.9999999999991</v>
      </c>
      <c r="T1516" s="2">
        <v>2733.5999999999985</v>
      </c>
    </row>
    <row r="1517" spans="1:20" x14ac:dyDescent="0.25">
      <c r="A1517" t="s">
        <v>6490</v>
      </c>
      <c r="B1517" t="s">
        <v>8</v>
      </c>
      <c r="C1517" t="s">
        <v>15</v>
      </c>
      <c r="D1517" s="1">
        <v>43900</v>
      </c>
      <c r="E1517" s="1">
        <v>44019</v>
      </c>
      <c r="F1517" s="1">
        <v>44037</v>
      </c>
      <c r="G1517" s="1">
        <v>44029</v>
      </c>
      <c r="H1517" s="13">
        <f>Orders[[#This Row],[DeliveryDate]]-Orders[[#This Row],[OrderDate]]</f>
        <v>10</v>
      </c>
      <c r="I1517" t="s">
        <v>3</v>
      </c>
      <c r="J1517" t="str">
        <f>_xlfn.XLOOKUP(Orders[[#This Row],[_SalesRepID]],'Sales team'!A:A,'Sales team'!B:B)</f>
        <v>Roy Rice</v>
      </c>
      <c r="K1517">
        <v>24</v>
      </c>
      <c r="L1517">
        <v>26</v>
      </c>
      <c r="M1517">
        <v>17</v>
      </c>
      <c r="N1517" t="str">
        <f>_xlfn.XLOOKUP(Orders[[#This Row],[_ProductID]],Products!A:A,Products!C:C)</f>
        <v>Home décor</v>
      </c>
      <c r="O1517">
        <v>31</v>
      </c>
      <c r="P1517">
        <v>0.3</v>
      </c>
      <c r="Q1517" s="2">
        <v>2881</v>
      </c>
      <c r="R1517" s="2">
        <v>2189.56</v>
      </c>
      <c r="S1517" s="2">
        <v>8066.7999999999993</v>
      </c>
      <c r="T1517" s="2">
        <v>-691.44000000000051</v>
      </c>
    </row>
    <row r="1518" spans="1:20" x14ac:dyDescent="0.25">
      <c r="A1518" t="s">
        <v>6491</v>
      </c>
      <c r="B1518" t="s">
        <v>10</v>
      </c>
      <c r="C1518" t="s">
        <v>6</v>
      </c>
      <c r="D1518" s="1">
        <v>43900</v>
      </c>
      <c r="E1518" s="1">
        <v>44019</v>
      </c>
      <c r="F1518" s="1">
        <v>44024</v>
      </c>
      <c r="G1518" s="1">
        <v>44042</v>
      </c>
      <c r="H1518" s="13">
        <f>Orders[[#This Row],[DeliveryDate]]-Orders[[#This Row],[OrderDate]]</f>
        <v>23</v>
      </c>
      <c r="I1518" t="s">
        <v>3</v>
      </c>
      <c r="J1518" t="str">
        <f>_xlfn.XLOOKUP(Orders[[#This Row],[_SalesRepID]],'Sales team'!A:A,'Sales team'!B:B)</f>
        <v>Carlos Miller</v>
      </c>
      <c r="K1518">
        <v>28</v>
      </c>
      <c r="L1518">
        <v>42</v>
      </c>
      <c r="M1518">
        <v>178</v>
      </c>
      <c r="N1518" t="str">
        <f>_xlfn.XLOOKUP(Orders[[#This Row],[_ProductID]],Products!A:A,Products!C:C)</f>
        <v>Furniture</v>
      </c>
      <c r="O1518">
        <v>22</v>
      </c>
      <c r="P1518">
        <v>0.15</v>
      </c>
      <c r="Q1518" s="2">
        <v>917.9</v>
      </c>
      <c r="R1518" s="2">
        <v>670.06700000000001</v>
      </c>
      <c r="S1518" s="2">
        <v>3901.0749999999998</v>
      </c>
      <c r="T1518" s="2">
        <v>550.73999999999978</v>
      </c>
    </row>
    <row r="1519" spans="1:20" x14ac:dyDescent="0.25">
      <c r="A1519" t="s">
        <v>6492</v>
      </c>
      <c r="B1519" t="s">
        <v>10</v>
      </c>
      <c r="C1519" t="s">
        <v>2</v>
      </c>
      <c r="D1519" s="1">
        <v>43900</v>
      </c>
      <c r="E1519" s="1">
        <v>44019</v>
      </c>
      <c r="F1519" s="1">
        <v>44030</v>
      </c>
      <c r="G1519" s="1">
        <v>44040</v>
      </c>
      <c r="H1519" s="13">
        <f>Orders[[#This Row],[DeliveryDate]]-Orders[[#This Row],[OrderDate]]</f>
        <v>21</v>
      </c>
      <c r="I1519" t="s">
        <v>3</v>
      </c>
      <c r="J1519" t="str">
        <f>_xlfn.XLOOKUP(Orders[[#This Row],[_SalesRepID]],'Sales team'!A:A,'Sales team'!B:B)</f>
        <v>Shawn Torres</v>
      </c>
      <c r="K1519">
        <v>27</v>
      </c>
      <c r="L1519">
        <v>6</v>
      </c>
      <c r="M1519">
        <v>232</v>
      </c>
      <c r="N1519" t="str">
        <f>_xlfn.XLOOKUP(Orders[[#This Row],[_ProductID]],Products!A:A,Products!C:C)</f>
        <v>Home décor</v>
      </c>
      <c r="O1519">
        <v>41</v>
      </c>
      <c r="P1519">
        <v>0.15</v>
      </c>
      <c r="Q1519" s="2">
        <v>1822.4</v>
      </c>
      <c r="R1519" s="2">
        <v>1093.44</v>
      </c>
      <c r="S1519" s="2">
        <v>10843.28</v>
      </c>
      <c r="T1519" s="2">
        <v>3189.2000000000007</v>
      </c>
    </row>
    <row r="1520" spans="1:20" x14ac:dyDescent="0.25">
      <c r="A1520" t="s">
        <v>6473</v>
      </c>
      <c r="B1520" t="s">
        <v>5</v>
      </c>
      <c r="C1520" t="s">
        <v>6</v>
      </c>
      <c r="D1520" s="1">
        <v>43900</v>
      </c>
      <c r="E1520" s="1">
        <v>44018</v>
      </c>
      <c r="F1520" s="1">
        <v>44036</v>
      </c>
      <c r="G1520" s="1">
        <v>44022</v>
      </c>
      <c r="H1520" s="13">
        <f>Orders[[#This Row],[DeliveryDate]]-Orders[[#This Row],[OrderDate]]</f>
        <v>4</v>
      </c>
      <c r="I1520" t="s">
        <v>3</v>
      </c>
      <c r="J1520" t="str">
        <f>_xlfn.XLOOKUP(Orders[[#This Row],[_SalesRepID]],'Sales team'!A:A,'Sales team'!B:B)</f>
        <v>Anthony Berry</v>
      </c>
      <c r="K1520">
        <v>16</v>
      </c>
      <c r="L1520">
        <v>31</v>
      </c>
      <c r="M1520">
        <v>102</v>
      </c>
      <c r="N1520" t="str">
        <f>_xlfn.XLOOKUP(Orders[[#This Row],[_ProductID]],Products!A:A,Products!C:C)</f>
        <v>Home décor</v>
      </c>
      <c r="O1520">
        <v>41</v>
      </c>
      <c r="P1520">
        <v>0.05</v>
      </c>
      <c r="Q1520" s="2">
        <v>2572.8000000000002</v>
      </c>
      <c r="R1520" s="2">
        <v>1054.848</v>
      </c>
      <c r="S1520" s="2">
        <v>7332.4800000000005</v>
      </c>
      <c r="T1520" s="2">
        <v>4167.9360000000006</v>
      </c>
    </row>
    <row r="1521" spans="1:20" x14ac:dyDescent="0.25">
      <c r="A1521" t="s">
        <v>6474</v>
      </c>
      <c r="B1521" t="s">
        <v>8</v>
      </c>
      <c r="C1521" t="s">
        <v>13</v>
      </c>
      <c r="D1521" s="1">
        <v>43900</v>
      </c>
      <c r="E1521" s="1">
        <v>44018</v>
      </c>
      <c r="F1521" s="1">
        <v>44025</v>
      </c>
      <c r="G1521" s="1">
        <v>44028</v>
      </c>
      <c r="H1521" s="13">
        <f>Orders[[#This Row],[DeliveryDate]]-Orders[[#This Row],[OrderDate]]</f>
        <v>10</v>
      </c>
      <c r="I1521" t="s">
        <v>3</v>
      </c>
      <c r="J1521" t="str">
        <f>_xlfn.XLOOKUP(Orders[[#This Row],[_SalesRepID]],'Sales team'!A:A,'Sales team'!B:B)</f>
        <v>Samuel Fowler</v>
      </c>
      <c r="K1521">
        <v>21</v>
      </c>
      <c r="L1521">
        <v>49</v>
      </c>
      <c r="M1521">
        <v>263</v>
      </c>
      <c r="N1521" t="str">
        <f>_xlfn.XLOOKUP(Orders[[#This Row],[_ProductID]],Products!A:A,Products!C:C)</f>
        <v>Home décor</v>
      </c>
      <c r="O1521">
        <v>41</v>
      </c>
      <c r="P1521">
        <v>0.1</v>
      </c>
      <c r="Q1521" s="2">
        <v>2626.4</v>
      </c>
      <c r="R1521" s="2">
        <v>1339.4640000000002</v>
      </c>
      <c r="S1521" s="2">
        <v>9455.0400000000009</v>
      </c>
      <c r="T1521" s="2">
        <v>4097.1840000000002</v>
      </c>
    </row>
    <row r="1522" spans="1:20" x14ac:dyDescent="0.25">
      <c r="A1522" t="s">
        <v>6475</v>
      </c>
      <c r="B1522" t="s">
        <v>5</v>
      </c>
      <c r="C1522" t="s">
        <v>46</v>
      </c>
      <c r="D1522" s="1">
        <v>43900</v>
      </c>
      <c r="E1522" s="1">
        <v>44018</v>
      </c>
      <c r="F1522" s="1">
        <v>44026</v>
      </c>
      <c r="G1522" s="1">
        <v>44035</v>
      </c>
      <c r="H1522" s="13">
        <f>Orders[[#This Row],[DeliveryDate]]-Orders[[#This Row],[OrderDate]]</f>
        <v>17</v>
      </c>
      <c r="I1522" t="s">
        <v>3</v>
      </c>
      <c r="J1522" t="str">
        <f>_xlfn.XLOOKUP(Orders[[#This Row],[_SalesRepID]],'Sales team'!A:A,'Sales team'!B:B)</f>
        <v>Paul Holmes</v>
      </c>
      <c r="K1522">
        <v>14</v>
      </c>
      <c r="L1522">
        <v>39</v>
      </c>
      <c r="M1522">
        <v>86</v>
      </c>
      <c r="N1522" t="str">
        <f>_xlfn.XLOOKUP(Orders[[#This Row],[_ProductID]],Products!A:A,Products!C:C)</f>
        <v>Kitchen &amp; Dining</v>
      </c>
      <c r="O1522">
        <v>13</v>
      </c>
      <c r="P1522">
        <v>0.2</v>
      </c>
      <c r="Q1522" s="2">
        <v>3926.2000000000003</v>
      </c>
      <c r="R1522" s="2">
        <v>3140.9600000000005</v>
      </c>
      <c r="S1522" s="2">
        <v>21986.720000000001</v>
      </c>
      <c r="T1522" s="2">
        <v>0</v>
      </c>
    </row>
    <row r="1523" spans="1:20" x14ac:dyDescent="0.25">
      <c r="A1523" t="s">
        <v>6476</v>
      </c>
      <c r="B1523" t="s">
        <v>1</v>
      </c>
      <c r="C1523" t="s">
        <v>15</v>
      </c>
      <c r="D1523" s="1">
        <v>43900</v>
      </c>
      <c r="E1523" s="1">
        <v>44018</v>
      </c>
      <c r="F1523" s="1">
        <v>44031</v>
      </c>
      <c r="G1523" s="1">
        <v>44028</v>
      </c>
      <c r="H1523" s="13">
        <f>Orders[[#This Row],[DeliveryDate]]-Orders[[#This Row],[OrderDate]]</f>
        <v>10</v>
      </c>
      <c r="I1523" t="s">
        <v>3</v>
      </c>
      <c r="J1523" t="str">
        <f>_xlfn.XLOOKUP(Orders[[#This Row],[_SalesRepID]],'Sales team'!A:A,'Sales team'!B:B)</f>
        <v>Stephen Payne</v>
      </c>
      <c r="K1523">
        <v>5</v>
      </c>
      <c r="L1523">
        <v>9</v>
      </c>
      <c r="M1523">
        <v>40</v>
      </c>
      <c r="N1523" t="str">
        <f>_xlfn.XLOOKUP(Orders[[#This Row],[_ProductID]],Products!A:A,Products!C:C)</f>
        <v>Home décor</v>
      </c>
      <c r="O1523">
        <v>2</v>
      </c>
      <c r="P1523">
        <v>0.2</v>
      </c>
      <c r="Q1523" s="2">
        <v>194.3</v>
      </c>
      <c r="R1523" s="2">
        <v>102.97900000000001</v>
      </c>
      <c r="S1523" s="2">
        <v>466.32000000000011</v>
      </c>
      <c r="T1523" s="2">
        <v>157.3830000000001</v>
      </c>
    </row>
    <row r="1524" spans="1:20" x14ac:dyDescent="0.25">
      <c r="A1524" t="s">
        <v>6477</v>
      </c>
      <c r="B1524" t="s">
        <v>1</v>
      </c>
      <c r="C1524" t="s">
        <v>6</v>
      </c>
      <c r="D1524" s="1">
        <v>43900</v>
      </c>
      <c r="E1524" s="1">
        <v>44018</v>
      </c>
      <c r="F1524" s="1">
        <v>44030</v>
      </c>
      <c r="G1524" s="1">
        <v>44027</v>
      </c>
      <c r="H1524" s="13">
        <f>Orders[[#This Row],[DeliveryDate]]-Orders[[#This Row],[OrderDate]]</f>
        <v>9</v>
      </c>
      <c r="I1524" t="s">
        <v>3</v>
      </c>
      <c r="J1524" t="str">
        <f>_xlfn.XLOOKUP(Orders[[#This Row],[_SalesRepID]],'Sales team'!A:A,'Sales team'!B:B)</f>
        <v>Joshua Bennett</v>
      </c>
      <c r="K1524">
        <v>6</v>
      </c>
      <c r="L1524">
        <v>18</v>
      </c>
      <c r="M1524">
        <v>139</v>
      </c>
      <c r="N1524" t="str">
        <f>_xlfn.XLOOKUP(Orders[[#This Row],[_ProductID]],Products!A:A,Products!C:C)</f>
        <v>Outdoor</v>
      </c>
      <c r="O1524">
        <v>9</v>
      </c>
      <c r="P1524">
        <v>7.4999999999999997E-2</v>
      </c>
      <c r="Q1524" s="2">
        <v>1145.7</v>
      </c>
      <c r="R1524" s="2">
        <v>756.16200000000003</v>
      </c>
      <c r="S1524" s="2">
        <v>4239.09</v>
      </c>
      <c r="T1524" s="2">
        <v>1214.442</v>
      </c>
    </row>
    <row r="1525" spans="1:20" x14ac:dyDescent="0.25">
      <c r="A1525" t="s">
        <v>6478</v>
      </c>
      <c r="B1525" t="s">
        <v>10</v>
      </c>
      <c r="C1525" t="s">
        <v>6</v>
      </c>
      <c r="D1525" s="1">
        <v>43900</v>
      </c>
      <c r="E1525" s="1">
        <v>44018</v>
      </c>
      <c r="F1525" s="1">
        <v>44033</v>
      </c>
      <c r="G1525" s="1">
        <v>44026</v>
      </c>
      <c r="H1525" s="13">
        <f>Orders[[#This Row],[DeliveryDate]]-Orders[[#This Row],[OrderDate]]</f>
        <v>8</v>
      </c>
      <c r="I1525" t="s">
        <v>3</v>
      </c>
      <c r="J1525" t="str">
        <f>_xlfn.XLOOKUP(Orders[[#This Row],[_SalesRepID]],'Sales team'!A:A,'Sales team'!B:B)</f>
        <v>Donald Reynolds</v>
      </c>
      <c r="K1525">
        <v>26</v>
      </c>
      <c r="L1525">
        <v>26</v>
      </c>
      <c r="M1525">
        <v>125</v>
      </c>
      <c r="N1525" t="str">
        <f>_xlfn.XLOOKUP(Orders[[#This Row],[_ProductID]],Products!A:A,Products!C:C)</f>
        <v>Outdoor</v>
      </c>
      <c r="O1525">
        <v>9</v>
      </c>
      <c r="P1525">
        <v>7.4999999999999997E-2</v>
      </c>
      <c r="Q1525" s="2">
        <v>234.5</v>
      </c>
      <c r="R1525" s="2">
        <v>194.63499999999999</v>
      </c>
      <c r="S1525" s="2">
        <v>867.65000000000009</v>
      </c>
      <c r="T1525" s="2">
        <v>89.110000000000127</v>
      </c>
    </row>
    <row r="1526" spans="1:20" x14ac:dyDescent="0.25">
      <c r="A1526" t="s">
        <v>6479</v>
      </c>
      <c r="B1526" t="s">
        <v>8</v>
      </c>
      <c r="C1526" t="s">
        <v>13</v>
      </c>
      <c r="D1526" s="1">
        <v>43900</v>
      </c>
      <c r="E1526" s="1">
        <v>44018</v>
      </c>
      <c r="F1526" s="1">
        <v>44045</v>
      </c>
      <c r="G1526" s="1">
        <v>44039</v>
      </c>
      <c r="H1526" s="13">
        <f>Orders[[#This Row],[DeliveryDate]]-Orders[[#This Row],[OrderDate]]</f>
        <v>21</v>
      </c>
      <c r="I1526" t="s">
        <v>3</v>
      </c>
      <c r="J1526" t="str">
        <f>_xlfn.XLOOKUP(Orders[[#This Row],[_SalesRepID]],'Sales team'!A:A,'Sales team'!B:B)</f>
        <v>Douglas Tucker</v>
      </c>
      <c r="K1526">
        <v>23</v>
      </c>
      <c r="L1526">
        <v>6</v>
      </c>
      <c r="M1526">
        <v>304</v>
      </c>
      <c r="N1526" t="str">
        <f>_xlfn.XLOOKUP(Orders[[#This Row],[_ProductID]],Products!A:A,Products!C:C)</f>
        <v>Home décor</v>
      </c>
      <c r="O1526">
        <v>36</v>
      </c>
      <c r="P1526">
        <v>0.1</v>
      </c>
      <c r="Q1526" s="2">
        <v>884.4</v>
      </c>
      <c r="R1526" s="2">
        <v>353.76</v>
      </c>
      <c r="S1526" s="2">
        <v>1591.92</v>
      </c>
      <c r="T1526" s="2">
        <v>884.40000000000009</v>
      </c>
    </row>
    <row r="1527" spans="1:20" x14ac:dyDescent="0.25">
      <c r="A1527" t="s">
        <v>6480</v>
      </c>
      <c r="B1527" t="s">
        <v>8</v>
      </c>
      <c r="C1527" t="s">
        <v>46</v>
      </c>
      <c r="D1527" s="1">
        <v>43900</v>
      </c>
      <c r="E1527" s="1">
        <v>44018</v>
      </c>
      <c r="F1527" s="1">
        <v>44038</v>
      </c>
      <c r="G1527" s="1">
        <v>44021</v>
      </c>
      <c r="H1527" s="13">
        <f>Orders[[#This Row],[DeliveryDate]]-Orders[[#This Row],[OrderDate]]</f>
        <v>3</v>
      </c>
      <c r="I1527" t="s">
        <v>3</v>
      </c>
      <c r="J1527" t="str">
        <f>_xlfn.XLOOKUP(Orders[[#This Row],[_SalesRepID]],'Sales team'!A:A,'Sales team'!B:B)</f>
        <v>Douglas Tucker</v>
      </c>
      <c r="K1527">
        <v>23</v>
      </c>
      <c r="L1527">
        <v>26</v>
      </c>
      <c r="M1527">
        <v>64</v>
      </c>
      <c r="N1527" t="str">
        <f>_xlfn.XLOOKUP(Orders[[#This Row],[_ProductID]],Products!A:A,Products!C:C)</f>
        <v>Home décor</v>
      </c>
      <c r="O1527">
        <v>23</v>
      </c>
      <c r="P1527">
        <v>7.4999999999999997E-2</v>
      </c>
      <c r="Q1527" s="2">
        <v>1132.3</v>
      </c>
      <c r="R1527" s="2">
        <v>713.34899999999993</v>
      </c>
      <c r="S1527" s="2">
        <v>3142.1324999999997</v>
      </c>
      <c r="T1527" s="2">
        <v>1002.0855000000001</v>
      </c>
    </row>
    <row r="1528" spans="1:20" x14ac:dyDescent="0.25">
      <c r="A1528" t="s">
        <v>6481</v>
      </c>
      <c r="B1528" t="s">
        <v>5</v>
      </c>
      <c r="C1528" t="s">
        <v>25</v>
      </c>
      <c r="D1528" s="1">
        <v>43900</v>
      </c>
      <c r="E1528" s="1">
        <v>44018</v>
      </c>
      <c r="F1528" s="1">
        <v>44045</v>
      </c>
      <c r="G1528" s="1">
        <v>44026</v>
      </c>
      <c r="H1528" s="13">
        <f>Orders[[#This Row],[DeliveryDate]]-Orders[[#This Row],[OrderDate]]</f>
        <v>8</v>
      </c>
      <c r="I1528" t="s">
        <v>3</v>
      </c>
      <c r="J1528" t="str">
        <f>_xlfn.XLOOKUP(Orders[[#This Row],[_SalesRepID]],'Sales team'!A:A,'Sales team'!B:B)</f>
        <v>Paul Holmes</v>
      </c>
      <c r="K1528">
        <v>14</v>
      </c>
      <c r="L1528">
        <v>21</v>
      </c>
      <c r="M1528">
        <v>331</v>
      </c>
      <c r="N1528" t="str">
        <f>_xlfn.XLOOKUP(Orders[[#This Row],[_ProductID]],Products!A:A,Products!C:C)</f>
        <v>Home décor</v>
      </c>
      <c r="O1528">
        <v>14</v>
      </c>
      <c r="P1528">
        <v>0.15</v>
      </c>
      <c r="Q1528" s="2">
        <v>3973.1</v>
      </c>
      <c r="R1528" s="2">
        <v>2423.5909999999999</v>
      </c>
      <c r="S1528" s="2">
        <v>3377.1349999999998</v>
      </c>
      <c r="T1528" s="2">
        <v>953.54399999999987</v>
      </c>
    </row>
    <row r="1529" spans="1:20" x14ac:dyDescent="0.25">
      <c r="A1529" t="s">
        <v>6482</v>
      </c>
      <c r="B1529" t="s">
        <v>5</v>
      </c>
      <c r="C1529" t="s">
        <v>13</v>
      </c>
      <c r="D1529" s="1">
        <v>43900</v>
      </c>
      <c r="E1529" s="1">
        <v>44018</v>
      </c>
      <c r="F1529" s="1">
        <v>44041</v>
      </c>
      <c r="G1529" s="1">
        <v>44027</v>
      </c>
      <c r="H1529" s="13">
        <f>Orders[[#This Row],[DeliveryDate]]-Orders[[#This Row],[OrderDate]]</f>
        <v>9</v>
      </c>
      <c r="I1529" t="s">
        <v>3</v>
      </c>
      <c r="J1529" t="str">
        <f>_xlfn.XLOOKUP(Orders[[#This Row],[_SalesRepID]],'Sales team'!A:A,'Sales team'!B:B)</f>
        <v>Nicholas Cunningham</v>
      </c>
      <c r="K1529">
        <v>19</v>
      </c>
      <c r="L1529">
        <v>15</v>
      </c>
      <c r="M1529">
        <v>316</v>
      </c>
      <c r="N1529" t="str">
        <f>_xlfn.XLOOKUP(Orders[[#This Row],[_ProductID]],Products!A:A,Products!C:C)</f>
        <v>Home décor</v>
      </c>
      <c r="O1529">
        <v>35</v>
      </c>
      <c r="P1529">
        <v>0.1</v>
      </c>
      <c r="Q1529" s="2">
        <v>971.5</v>
      </c>
      <c r="R1529" s="2">
        <v>757.77</v>
      </c>
      <c r="S1529" s="2">
        <v>5246.1</v>
      </c>
      <c r="T1529" s="2">
        <v>699.48000000000047</v>
      </c>
    </row>
    <row r="1530" spans="1:20" x14ac:dyDescent="0.25">
      <c r="A1530" t="s">
        <v>6483</v>
      </c>
      <c r="B1530" t="s">
        <v>8</v>
      </c>
      <c r="C1530" t="s">
        <v>6</v>
      </c>
      <c r="D1530" s="1">
        <v>43900</v>
      </c>
      <c r="E1530" s="1">
        <v>44018</v>
      </c>
      <c r="F1530" s="1">
        <v>44028</v>
      </c>
      <c r="G1530" s="1">
        <v>44041</v>
      </c>
      <c r="H1530" s="13">
        <f>Orders[[#This Row],[DeliveryDate]]-Orders[[#This Row],[OrderDate]]</f>
        <v>23</v>
      </c>
      <c r="I1530" t="s">
        <v>3</v>
      </c>
      <c r="J1530" t="str">
        <f>_xlfn.XLOOKUP(Orders[[#This Row],[_SalesRepID]],'Sales team'!A:A,'Sales team'!B:B)</f>
        <v>Patrick Graham</v>
      </c>
      <c r="K1530">
        <v>25</v>
      </c>
      <c r="L1530">
        <v>10</v>
      </c>
      <c r="M1530">
        <v>95</v>
      </c>
      <c r="N1530" t="str">
        <f>_xlfn.XLOOKUP(Orders[[#This Row],[_ProductID]],Products!A:A,Products!C:C)</f>
        <v>Kitchen &amp; Dining</v>
      </c>
      <c r="O1530">
        <v>37</v>
      </c>
      <c r="P1530">
        <v>0.15</v>
      </c>
      <c r="Q1530" s="2">
        <v>2432.1</v>
      </c>
      <c r="R1530" s="2">
        <v>2067.2849999999999</v>
      </c>
      <c r="S1530" s="2">
        <v>8269.14</v>
      </c>
      <c r="T1530" s="2">
        <v>0</v>
      </c>
    </row>
    <row r="1531" spans="1:20" x14ac:dyDescent="0.25">
      <c r="A1531" t="s">
        <v>6466</v>
      </c>
      <c r="B1531" t="s">
        <v>1</v>
      </c>
      <c r="C1531" t="s">
        <v>46</v>
      </c>
      <c r="D1531" s="1">
        <v>43900</v>
      </c>
      <c r="E1531" s="1">
        <v>44017</v>
      </c>
      <c r="F1531" s="1">
        <v>44044</v>
      </c>
      <c r="G1531" s="1">
        <v>44039</v>
      </c>
      <c r="H1531" s="13">
        <f>Orders[[#This Row],[DeliveryDate]]-Orders[[#This Row],[OrderDate]]</f>
        <v>22</v>
      </c>
      <c r="I1531" t="s">
        <v>3</v>
      </c>
      <c r="J1531" t="str">
        <f>_xlfn.XLOOKUP(Orders[[#This Row],[_SalesRepID]],'Sales team'!A:A,'Sales team'!B:B)</f>
        <v>George Lewis</v>
      </c>
      <c r="K1531">
        <v>8</v>
      </c>
      <c r="L1531">
        <v>31</v>
      </c>
      <c r="M1531">
        <v>82</v>
      </c>
      <c r="N1531" t="str">
        <f>_xlfn.XLOOKUP(Orders[[#This Row],[_ProductID]],Products!A:A,Products!C:C)</f>
        <v>Furniture</v>
      </c>
      <c r="O1531">
        <v>12</v>
      </c>
      <c r="P1531">
        <v>0.05</v>
      </c>
      <c r="Q1531" s="2">
        <v>871</v>
      </c>
      <c r="R1531" s="2">
        <v>418.08</v>
      </c>
      <c r="S1531" s="2">
        <v>6619.5999999999995</v>
      </c>
      <c r="T1531" s="2">
        <v>3274.9599999999996</v>
      </c>
    </row>
    <row r="1532" spans="1:20" x14ac:dyDescent="0.25">
      <c r="A1532" t="s">
        <v>6467</v>
      </c>
      <c r="B1532" t="s">
        <v>5</v>
      </c>
      <c r="C1532" t="s">
        <v>15</v>
      </c>
      <c r="D1532" s="1">
        <v>43900</v>
      </c>
      <c r="E1532" s="1">
        <v>44017</v>
      </c>
      <c r="F1532" s="1">
        <v>44022</v>
      </c>
      <c r="G1532" s="1">
        <v>44035</v>
      </c>
      <c r="H1532" s="13">
        <f>Orders[[#This Row],[DeliveryDate]]-Orders[[#This Row],[OrderDate]]</f>
        <v>18</v>
      </c>
      <c r="I1532" t="s">
        <v>3</v>
      </c>
      <c r="J1532" t="str">
        <f>_xlfn.XLOOKUP(Orders[[#This Row],[_SalesRepID]],'Sales team'!A:A,'Sales team'!B:B)</f>
        <v>Todd Roberts</v>
      </c>
      <c r="K1532">
        <v>13</v>
      </c>
      <c r="L1532">
        <v>50</v>
      </c>
      <c r="M1532">
        <v>32</v>
      </c>
      <c r="N1532" t="str">
        <f>_xlfn.XLOOKUP(Orders[[#This Row],[_ProductID]],Products!A:A,Products!C:C)</f>
        <v>Kitchen &amp; Dining</v>
      </c>
      <c r="O1532">
        <v>37</v>
      </c>
      <c r="P1532">
        <v>0.1</v>
      </c>
      <c r="Q1532" s="2">
        <v>817.4</v>
      </c>
      <c r="R1532" s="2">
        <v>514.96199999999999</v>
      </c>
      <c r="S1532" s="2">
        <v>5149.62</v>
      </c>
      <c r="T1532" s="2">
        <v>1544.886</v>
      </c>
    </row>
    <row r="1533" spans="1:20" x14ac:dyDescent="0.25">
      <c r="A1533" t="s">
        <v>6468</v>
      </c>
      <c r="B1533" t="s">
        <v>8</v>
      </c>
      <c r="C1533" t="s">
        <v>25</v>
      </c>
      <c r="D1533" s="1">
        <v>43900</v>
      </c>
      <c r="E1533" s="1">
        <v>44017</v>
      </c>
      <c r="F1533" s="1">
        <v>44035</v>
      </c>
      <c r="G1533" s="1">
        <v>44036</v>
      </c>
      <c r="H1533" s="13">
        <f>Orders[[#This Row],[DeliveryDate]]-Orders[[#This Row],[OrderDate]]</f>
        <v>19</v>
      </c>
      <c r="I1533" t="s">
        <v>3</v>
      </c>
      <c r="J1533" t="str">
        <f>_xlfn.XLOOKUP(Orders[[#This Row],[_SalesRepID]],'Sales team'!A:A,'Sales team'!B:B)</f>
        <v>Douglas Tucker</v>
      </c>
      <c r="K1533">
        <v>23</v>
      </c>
      <c r="L1533">
        <v>33</v>
      </c>
      <c r="M1533">
        <v>346</v>
      </c>
      <c r="N1533" t="str">
        <f>_xlfn.XLOOKUP(Orders[[#This Row],[_ProductID]],Products!A:A,Products!C:C)</f>
        <v>Kitchen &amp; Dining</v>
      </c>
      <c r="O1533">
        <v>8</v>
      </c>
      <c r="P1533">
        <v>0.05</v>
      </c>
      <c r="Q1533" s="2">
        <v>1132.3</v>
      </c>
      <c r="R1533" s="2">
        <v>781.28699999999992</v>
      </c>
      <c r="S1533" s="2">
        <v>6454.1099999999988</v>
      </c>
      <c r="T1533" s="2">
        <v>1766.387999999999</v>
      </c>
    </row>
    <row r="1534" spans="1:20" x14ac:dyDescent="0.25">
      <c r="A1534" t="s">
        <v>6469</v>
      </c>
      <c r="B1534" t="s">
        <v>1</v>
      </c>
      <c r="C1534" t="s">
        <v>46</v>
      </c>
      <c r="D1534" s="1">
        <v>43900</v>
      </c>
      <c r="E1534" s="1">
        <v>44017</v>
      </c>
      <c r="F1534" s="1">
        <v>44035</v>
      </c>
      <c r="G1534" s="1">
        <v>44035</v>
      </c>
      <c r="H1534" s="13">
        <f>Orders[[#This Row],[DeliveryDate]]-Orders[[#This Row],[OrderDate]]</f>
        <v>18</v>
      </c>
      <c r="I1534" t="s">
        <v>3</v>
      </c>
      <c r="J1534" t="str">
        <f>_xlfn.XLOOKUP(Orders[[#This Row],[_SalesRepID]],'Sales team'!A:A,'Sales team'!B:B)</f>
        <v>Jerry Green</v>
      </c>
      <c r="K1534">
        <v>3</v>
      </c>
      <c r="L1534">
        <v>48</v>
      </c>
      <c r="M1534">
        <v>78</v>
      </c>
      <c r="N1534" t="str">
        <f>_xlfn.XLOOKUP(Orders[[#This Row],[_ProductID]],Products!A:A,Products!C:C)</f>
        <v>Furniture</v>
      </c>
      <c r="O1534">
        <v>22</v>
      </c>
      <c r="P1534">
        <v>0.1</v>
      </c>
      <c r="Q1534" s="2">
        <v>1118.9000000000001</v>
      </c>
      <c r="R1534" s="2">
        <v>615.3950000000001</v>
      </c>
      <c r="S1534" s="2">
        <v>2014.0200000000002</v>
      </c>
      <c r="T1534" s="2">
        <v>783.23</v>
      </c>
    </row>
    <row r="1535" spans="1:20" x14ac:dyDescent="0.25">
      <c r="A1535" t="s">
        <v>6470</v>
      </c>
      <c r="B1535" t="s">
        <v>1</v>
      </c>
      <c r="C1535" t="s">
        <v>6</v>
      </c>
      <c r="D1535" s="1">
        <v>43900</v>
      </c>
      <c r="E1535" s="1">
        <v>44017</v>
      </c>
      <c r="F1535" s="1">
        <v>44031</v>
      </c>
      <c r="G1535" s="1">
        <v>44028</v>
      </c>
      <c r="H1535" s="13">
        <f>Orders[[#This Row],[DeliveryDate]]-Orders[[#This Row],[OrderDate]]</f>
        <v>11</v>
      </c>
      <c r="I1535" t="s">
        <v>3</v>
      </c>
      <c r="J1535" t="str">
        <f>_xlfn.XLOOKUP(Orders[[#This Row],[_SalesRepID]],'Sales team'!A:A,'Sales team'!B:B)</f>
        <v>Carl Nguyen</v>
      </c>
      <c r="K1535">
        <v>12</v>
      </c>
      <c r="L1535">
        <v>3</v>
      </c>
      <c r="M1535">
        <v>120</v>
      </c>
      <c r="N1535" t="str">
        <f>_xlfn.XLOOKUP(Orders[[#This Row],[_ProductID]],Products!A:A,Products!C:C)</f>
        <v>Home décor</v>
      </c>
      <c r="O1535">
        <v>41</v>
      </c>
      <c r="P1535">
        <v>0.2</v>
      </c>
      <c r="Q1535" s="2">
        <v>911.2</v>
      </c>
      <c r="R1535" s="2">
        <v>637.84</v>
      </c>
      <c r="S1535" s="2">
        <v>4373.7600000000011</v>
      </c>
      <c r="T1535" s="2">
        <v>546.72000000000116</v>
      </c>
    </row>
    <row r="1536" spans="1:20" x14ac:dyDescent="0.25">
      <c r="A1536" t="s">
        <v>6471</v>
      </c>
      <c r="B1536" t="s">
        <v>1</v>
      </c>
      <c r="C1536" t="s">
        <v>13</v>
      </c>
      <c r="D1536" s="1">
        <v>43900</v>
      </c>
      <c r="E1536" s="1">
        <v>44017</v>
      </c>
      <c r="F1536" s="1">
        <v>44024</v>
      </c>
      <c r="G1536" s="1">
        <v>44042</v>
      </c>
      <c r="H1536" s="13">
        <f>Orders[[#This Row],[DeliveryDate]]-Orders[[#This Row],[OrderDate]]</f>
        <v>25</v>
      </c>
      <c r="I1536" t="s">
        <v>3</v>
      </c>
      <c r="J1536" t="str">
        <f>_xlfn.XLOOKUP(Orders[[#This Row],[_SalesRepID]],'Sales team'!A:A,'Sales team'!B:B)</f>
        <v>Joshua Ryan</v>
      </c>
      <c r="K1536">
        <v>9</v>
      </c>
      <c r="L1536">
        <v>48</v>
      </c>
      <c r="M1536">
        <v>326</v>
      </c>
      <c r="N1536" t="str">
        <f>_xlfn.XLOOKUP(Orders[[#This Row],[_ProductID]],Products!A:A,Products!C:C)</f>
        <v>Kitchen &amp; Dining</v>
      </c>
      <c r="O1536">
        <v>37</v>
      </c>
      <c r="P1536">
        <v>0.15</v>
      </c>
      <c r="Q1536" s="2">
        <v>1005</v>
      </c>
      <c r="R1536" s="2">
        <v>613.04999999999995</v>
      </c>
      <c r="S1536" s="2">
        <v>5125.5</v>
      </c>
      <c r="T1536" s="2">
        <v>1447.2000000000003</v>
      </c>
    </row>
    <row r="1537" spans="1:20" x14ac:dyDescent="0.25">
      <c r="A1537" t="s">
        <v>6472</v>
      </c>
      <c r="B1537" t="s">
        <v>8</v>
      </c>
      <c r="C1537" t="s">
        <v>6</v>
      </c>
      <c r="D1537" s="1">
        <v>43900</v>
      </c>
      <c r="E1537" s="1">
        <v>44017</v>
      </c>
      <c r="F1537" s="1">
        <v>44021</v>
      </c>
      <c r="G1537" s="1">
        <v>44027</v>
      </c>
      <c r="H1537" s="13">
        <f>Orders[[#This Row],[DeliveryDate]]-Orders[[#This Row],[OrderDate]]</f>
        <v>10</v>
      </c>
      <c r="I1537" t="s">
        <v>3</v>
      </c>
      <c r="J1537" t="str">
        <f>_xlfn.XLOOKUP(Orders[[#This Row],[_SalesRepID]],'Sales team'!A:A,'Sales team'!B:B)</f>
        <v>Douglas Tucker</v>
      </c>
      <c r="K1537">
        <v>23</v>
      </c>
      <c r="L1537">
        <v>8</v>
      </c>
      <c r="M1537">
        <v>161</v>
      </c>
      <c r="N1537" t="str">
        <f>_xlfn.XLOOKUP(Orders[[#This Row],[_ProductID]],Products!A:A,Products!C:C)</f>
        <v>Furniture</v>
      </c>
      <c r="O1537">
        <v>38</v>
      </c>
      <c r="P1537">
        <v>0.05</v>
      </c>
      <c r="Q1537" s="2">
        <v>3845.8</v>
      </c>
      <c r="R1537" s="2">
        <v>2961.2660000000001</v>
      </c>
      <c r="S1537" s="2">
        <v>25574.57</v>
      </c>
      <c r="T1537" s="2">
        <v>4845.7079999999987</v>
      </c>
    </row>
    <row r="1538" spans="1:20" x14ac:dyDescent="0.25">
      <c r="A1538" t="s">
        <v>6453</v>
      </c>
      <c r="B1538" t="s">
        <v>1</v>
      </c>
      <c r="C1538" t="s">
        <v>2</v>
      </c>
      <c r="D1538" s="1">
        <v>43900</v>
      </c>
      <c r="E1538" s="1">
        <v>44016</v>
      </c>
      <c r="F1538" s="1">
        <v>44044</v>
      </c>
      <c r="G1538" s="1">
        <v>44033</v>
      </c>
      <c r="H1538" s="13">
        <f>Orders[[#This Row],[DeliveryDate]]-Orders[[#This Row],[OrderDate]]</f>
        <v>17</v>
      </c>
      <c r="I1538" t="s">
        <v>3</v>
      </c>
      <c r="J1538" t="str">
        <f>_xlfn.XLOOKUP(Orders[[#This Row],[_SalesRepID]],'Sales team'!A:A,'Sales team'!B:B)</f>
        <v>Jonathan Hawkins</v>
      </c>
      <c r="K1538">
        <v>10</v>
      </c>
      <c r="L1538">
        <v>44</v>
      </c>
      <c r="M1538">
        <v>203</v>
      </c>
      <c r="N1538" t="str">
        <f>_xlfn.XLOOKUP(Orders[[#This Row],[_ProductID]],Products!A:A,Products!C:C)</f>
        <v>Home décor</v>
      </c>
      <c r="O1538">
        <v>26</v>
      </c>
      <c r="P1538">
        <v>0.05</v>
      </c>
      <c r="Q1538" s="2">
        <v>757.1</v>
      </c>
      <c r="R1538" s="2">
        <v>499.68600000000004</v>
      </c>
      <c r="S1538" s="2">
        <v>2157.7350000000001</v>
      </c>
      <c r="T1538" s="2">
        <v>658.67700000000013</v>
      </c>
    </row>
    <row r="1539" spans="1:20" x14ac:dyDescent="0.25">
      <c r="A1539" t="s">
        <v>6454</v>
      </c>
      <c r="B1539" t="s">
        <v>10</v>
      </c>
      <c r="C1539" t="s">
        <v>46</v>
      </c>
      <c r="D1539" s="1">
        <v>43900</v>
      </c>
      <c r="E1539" s="1">
        <v>44016</v>
      </c>
      <c r="F1539" s="1">
        <v>44020</v>
      </c>
      <c r="G1539" s="1">
        <v>44026</v>
      </c>
      <c r="H1539" s="13">
        <f>Orders[[#This Row],[DeliveryDate]]-Orders[[#This Row],[OrderDate]]</f>
        <v>10</v>
      </c>
      <c r="I1539" t="s">
        <v>3</v>
      </c>
      <c r="J1539" t="str">
        <f>_xlfn.XLOOKUP(Orders[[#This Row],[_SalesRepID]],'Sales team'!A:A,'Sales team'!B:B)</f>
        <v>Patrick Graham</v>
      </c>
      <c r="K1539">
        <v>25</v>
      </c>
      <c r="L1539">
        <v>15</v>
      </c>
      <c r="M1539">
        <v>79</v>
      </c>
      <c r="N1539" t="str">
        <f>_xlfn.XLOOKUP(Orders[[#This Row],[_ProductID]],Products!A:A,Products!C:C)</f>
        <v>Home décor</v>
      </c>
      <c r="O1539">
        <v>26</v>
      </c>
      <c r="P1539">
        <v>0.15</v>
      </c>
      <c r="Q1539" s="2">
        <v>5159</v>
      </c>
      <c r="R1539" s="2">
        <v>2785.86</v>
      </c>
      <c r="S1539" s="2">
        <v>13155.449999999999</v>
      </c>
      <c r="T1539" s="2">
        <v>4797.869999999999</v>
      </c>
    </row>
    <row r="1540" spans="1:20" x14ac:dyDescent="0.25">
      <c r="A1540" t="s">
        <v>6455</v>
      </c>
      <c r="B1540" t="s">
        <v>1</v>
      </c>
      <c r="C1540" t="s">
        <v>6</v>
      </c>
      <c r="D1540" s="1">
        <v>43900</v>
      </c>
      <c r="E1540" s="1">
        <v>44016</v>
      </c>
      <c r="F1540" s="1">
        <v>44039</v>
      </c>
      <c r="G1540" s="1">
        <v>44021</v>
      </c>
      <c r="H1540" s="13">
        <f>Orders[[#This Row],[DeliveryDate]]-Orders[[#This Row],[OrderDate]]</f>
        <v>5</v>
      </c>
      <c r="I1540" t="s">
        <v>3</v>
      </c>
      <c r="J1540" t="str">
        <f>_xlfn.XLOOKUP(Orders[[#This Row],[_SalesRepID]],'Sales team'!A:A,'Sales team'!B:B)</f>
        <v>Joshua Ryan</v>
      </c>
      <c r="K1540">
        <v>9</v>
      </c>
      <c r="L1540">
        <v>14</v>
      </c>
      <c r="M1540">
        <v>182</v>
      </c>
      <c r="N1540" t="str">
        <f>_xlfn.XLOOKUP(Orders[[#This Row],[_ProductID]],Products!A:A,Products!C:C)</f>
        <v>Home décor</v>
      </c>
      <c r="O1540">
        <v>43</v>
      </c>
      <c r="P1540">
        <v>0.1</v>
      </c>
      <c r="Q1540" s="2">
        <v>3939.6</v>
      </c>
      <c r="R1540" s="2">
        <v>2087.9880000000003</v>
      </c>
      <c r="S1540" s="2">
        <v>21273.84</v>
      </c>
      <c r="T1540" s="2">
        <v>8745.9119999999984</v>
      </c>
    </row>
    <row r="1541" spans="1:20" x14ac:dyDescent="0.25">
      <c r="A1541" t="s">
        <v>6456</v>
      </c>
      <c r="B1541" t="s">
        <v>5</v>
      </c>
      <c r="C1541" t="s">
        <v>13</v>
      </c>
      <c r="D1541" s="1">
        <v>43900</v>
      </c>
      <c r="E1541" s="1">
        <v>44016</v>
      </c>
      <c r="F1541" s="1">
        <v>44036</v>
      </c>
      <c r="G1541" s="1">
        <v>44021</v>
      </c>
      <c r="H1541" s="13">
        <f>Orders[[#This Row],[DeliveryDate]]-Orders[[#This Row],[OrderDate]]</f>
        <v>5</v>
      </c>
      <c r="I1541" t="s">
        <v>3</v>
      </c>
      <c r="J1541" t="str">
        <f>_xlfn.XLOOKUP(Orders[[#This Row],[_SalesRepID]],'Sales team'!A:A,'Sales team'!B:B)</f>
        <v>Roger Alexander</v>
      </c>
      <c r="K1541">
        <v>15</v>
      </c>
      <c r="L1541">
        <v>7</v>
      </c>
      <c r="M1541">
        <v>291</v>
      </c>
      <c r="N1541" t="str">
        <f>_xlfn.XLOOKUP(Orders[[#This Row],[_ProductID]],Products!A:A,Products!C:C)</f>
        <v>Home décor</v>
      </c>
      <c r="O1541">
        <v>43</v>
      </c>
      <c r="P1541">
        <v>0.1</v>
      </c>
      <c r="Q1541" s="2">
        <v>2438.8000000000002</v>
      </c>
      <c r="R1541" s="2">
        <v>975.5200000000001</v>
      </c>
      <c r="S1541" s="2">
        <v>6584.76</v>
      </c>
      <c r="T1541" s="2">
        <v>3658.2</v>
      </c>
    </row>
    <row r="1542" spans="1:20" x14ac:dyDescent="0.25">
      <c r="A1542" t="s">
        <v>6457</v>
      </c>
      <c r="B1542" t="s">
        <v>1</v>
      </c>
      <c r="C1542" t="s">
        <v>2</v>
      </c>
      <c r="D1542" s="1">
        <v>43900</v>
      </c>
      <c r="E1542" s="1">
        <v>44016</v>
      </c>
      <c r="F1542" s="1">
        <v>44040</v>
      </c>
      <c r="G1542" s="1">
        <v>44026</v>
      </c>
      <c r="H1542" s="13">
        <f>Orders[[#This Row],[DeliveryDate]]-Orders[[#This Row],[OrderDate]]</f>
        <v>10</v>
      </c>
      <c r="I1542" t="s">
        <v>3</v>
      </c>
      <c r="J1542" t="str">
        <f>_xlfn.XLOOKUP(Orders[[#This Row],[_SalesRepID]],'Sales team'!A:A,'Sales team'!B:B)</f>
        <v>Joshua Little</v>
      </c>
      <c r="K1542">
        <v>11</v>
      </c>
      <c r="L1542">
        <v>40</v>
      </c>
      <c r="M1542">
        <v>245</v>
      </c>
      <c r="N1542" t="str">
        <f>_xlfn.XLOOKUP(Orders[[#This Row],[_ProductID]],Products!A:A,Products!C:C)</f>
        <v>Kitchen &amp; Dining</v>
      </c>
      <c r="O1542">
        <v>4</v>
      </c>
      <c r="P1542">
        <v>0.15</v>
      </c>
      <c r="Q1542" s="2">
        <v>1051.9000000000001</v>
      </c>
      <c r="R1542" s="2">
        <v>557.50700000000006</v>
      </c>
      <c r="S1542" s="2">
        <v>3576.46</v>
      </c>
      <c r="T1542" s="2">
        <v>1346.4319999999998</v>
      </c>
    </row>
    <row r="1543" spans="1:20" x14ac:dyDescent="0.25">
      <c r="A1543" t="s">
        <v>6458</v>
      </c>
      <c r="B1543" t="s">
        <v>1</v>
      </c>
      <c r="C1543" t="s">
        <v>46</v>
      </c>
      <c r="D1543" s="1">
        <v>43900</v>
      </c>
      <c r="E1543" s="1">
        <v>44016</v>
      </c>
      <c r="F1543" s="1">
        <v>44042</v>
      </c>
      <c r="G1543" s="1">
        <v>44026</v>
      </c>
      <c r="H1543" s="13">
        <f>Orders[[#This Row],[DeliveryDate]]-Orders[[#This Row],[OrderDate]]</f>
        <v>10</v>
      </c>
      <c r="I1543" t="s">
        <v>3</v>
      </c>
      <c r="J1543" t="str">
        <f>_xlfn.XLOOKUP(Orders[[#This Row],[_SalesRepID]],'Sales team'!A:A,'Sales team'!B:B)</f>
        <v>Joshua Little</v>
      </c>
      <c r="K1543">
        <v>11</v>
      </c>
      <c r="L1543">
        <v>1</v>
      </c>
      <c r="M1543">
        <v>70</v>
      </c>
      <c r="N1543" t="str">
        <f>_xlfn.XLOOKUP(Orders[[#This Row],[_ProductID]],Products!A:A,Products!C:C)</f>
        <v>Home décor</v>
      </c>
      <c r="O1543">
        <v>35</v>
      </c>
      <c r="P1543">
        <v>0.4</v>
      </c>
      <c r="Q1543" s="2">
        <v>180.9</v>
      </c>
      <c r="R1543" s="2">
        <v>148.33799999999999</v>
      </c>
      <c r="S1543" s="2">
        <v>108.54</v>
      </c>
      <c r="T1543" s="2">
        <v>-39.797999999999988</v>
      </c>
    </row>
    <row r="1544" spans="1:20" x14ac:dyDescent="0.25">
      <c r="A1544" t="s">
        <v>6459</v>
      </c>
      <c r="B1544" t="s">
        <v>1</v>
      </c>
      <c r="C1544" t="s">
        <v>13</v>
      </c>
      <c r="D1544" s="1">
        <v>43900</v>
      </c>
      <c r="E1544" s="1">
        <v>44016</v>
      </c>
      <c r="F1544" s="1">
        <v>44042</v>
      </c>
      <c r="G1544" s="1">
        <v>44043</v>
      </c>
      <c r="H1544" s="13">
        <f>Orders[[#This Row],[DeliveryDate]]-Orders[[#This Row],[OrderDate]]</f>
        <v>27</v>
      </c>
      <c r="I1544" t="s">
        <v>3</v>
      </c>
      <c r="J1544" t="str">
        <f>_xlfn.XLOOKUP(Orders[[#This Row],[_SalesRepID]],'Sales team'!A:A,'Sales team'!B:B)</f>
        <v>Joshua Bennett</v>
      </c>
      <c r="K1544">
        <v>6</v>
      </c>
      <c r="L1544">
        <v>43</v>
      </c>
      <c r="M1544">
        <v>322</v>
      </c>
      <c r="N1544" t="str">
        <f>_xlfn.XLOOKUP(Orders[[#This Row],[_ProductID]],Products!A:A,Products!C:C)</f>
        <v>Kitchen &amp; Dining</v>
      </c>
      <c r="O1544">
        <v>7</v>
      </c>
      <c r="P1544">
        <v>7.4999999999999997E-2</v>
      </c>
      <c r="Q1544" s="2">
        <v>5762</v>
      </c>
      <c r="R1544" s="2">
        <v>3514.8199999999997</v>
      </c>
      <c r="S1544" s="2">
        <v>37308.950000000004</v>
      </c>
      <c r="T1544" s="2">
        <v>12705.210000000006</v>
      </c>
    </row>
    <row r="1545" spans="1:20" x14ac:dyDescent="0.25">
      <c r="A1545" t="s">
        <v>6460</v>
      </c>
      <c r="B1545" t="s">
        <v>10</v>
      </c>
      <c r="C1545" t="s">
        <v>25</v>
      </c>
      <c r="D1545" s="1">
        <v>43900</v>
      </c>
      <c r="E1545" s="1">
        <v>44016</v>
      </c>
      <c r="F1545" s="1">
        <v>44037</v>
      </c>
      <c r="G1545" s="1">
        <v>44022</v>
      </c>
      <c r="H1545" s="13">
        <f>Orders[[#This Row],[DeliveryDate]]-Orders[[#This Row],[OrderDate]]</f>
        <v>6</v>
      </c>
      <c r="I1545" t="s">
        <v>3</v>
      </c>
      <c r="J1545" t="str">
        <f>_xlfn.XLOOKUP(Orders[[#This Row],[_SalesRepID]],'Sales team'!A:A,'Sales team'!B:B)</f>
        <v>Donald Reynolds</v>
      </c>
      <c r="K1545">
        <v>26</v>
      </c>
      <c r="L1545">
        <v>18</v>
      </c>
      <c r="M1545">
        <v>357</v>
      </c>
      <c r="N1545" t="str">
        <f>_xlfn.XLOOKUP(Orders[[#This Row],[_ProductID]],Products!A:A,Products!C:C)</f>
        <v>Home décor</v>
      </c>
      <c r="O1545">
        <v>40</v>
      </c>
      <c r="P1545">
        <v>7.4999999999999997E-2</v>
      </c>
      <c r="Q1545" s="2">
        <v>2365.1</v>
      </c>
      <c r="R1545" s="2">
        <v>1702.8719999999998</v>
      </c>
      <c r="S1545" s="2">
        <v>10938.5875</v>
      </c>
      <c r="T1545" s="2">
        <v>2424.2275000000009</v>
      </c>
    </row>
    <row r="1546" spans="1:20" x14ac:dyDescent="0.25">
      <c r="A1546" t="s">
        <v>6461</v>
      </c>
      <c r="B1546" t="s">
        <v>1</v>
      </c>
      <c r="C1546" t="s">
        <v>6</v>
      </c>
      <c r="D1546" s="1">
        <v>43900</v>
      </c>
      <c r="E1546" s="1">
        <v>44016</v>
      </c>
      <c r="F1546" s="1">
        <v>44033</v>
      </c>
      <c r="G1546" s="1">
        <v>44022</v>
      </c>
      <c r="H1546" s="13">
        <f>Orders[[#This Row],[DeliveryDate]]-Orders[[#This Row],[OrderDate]]</f>
        <v>6</v>
      </c>
      <c r="I1546" t="s">
        <v>3</v>
      </c>
      <c r="J1546" t="str">
        <f>_xlfn.XLOOKUP(Orders[[#This Row],[_SalesRepID]],'Sales team'!A:A,'Sales team'!B:B)</f>
        <v>Adam Hernandez</v>
      </c>
      <c r="K1546">
        <v>1</v>
      </c>
      <c r="L1546">
        <v>24</v>
      </c>
      <c r="M1546">
        <v>150</v>
      </c>
      <c r="N1546" t="str">
        <f>_xlfn.XLOOKUP(Orders[[#This Row],[_ProductID]],Products!A:A,Products!C:C)</f>
        <v>Home décor</v>
      </c>
      <c r="O1546">
        <v>23</v>
      </c>
      <c r="P1546">
        <v>7.4999999999999997E-2</v>
      </c>
      <c r="Q1546" s="2">
        <v>1105.5</v>
      </c>
      <c r="R1546" s="2">
        <v>884.40000000000009</v>
      </c>
      <c r="S1546" s="2">
        <v>6135.5250000000005</v>
      </c>
      <c r="T1546" s="2">
        <v>829.125</v>
      </c>
    </row>
    <row r="1547" spans="1:20" x14ac:dyDescent="0.25">
      <c r="A1547" t="s">
        <v>6462</v>
      </c>
      <c r="B1547" t="s">
        <v>1</v>
      </c>
      <c r="C1547" t="s">
        <v>6</v>
      </c>
      <c r="D1547" s="1">
        <v>43900</v>
      </c>
      <c r="E1547" s="1">
        <v>44016</v>
      </c>
      <c r="F1547" s="1">
        <v>44037</v>
      </c>
      <c r="G1547" s="1">
        <v>44035</v>
      </c>
      <c r="H1547" s="13">
        <f>Orders[[#This Row],[DeliveryDate]]-Orders[[#This Row],[OrderDate]]</f>
        <v>19</v>
      </c>
      <c r="I1547" t="s">
        <v>3</v>
      </c>
      <c r="J1547" t="str">
        <f>_xlfn.XLOOKUP(Orders[[#This Row],[_SalesRepID]],'Sales team'!A:A,'Sales team'!B:B)</f>
        <v>Shawn Cook</v>
      </c>
      <c r="K1547">
        <v>7</v>
      </c>
      <c r="L1547">
        <v>7</v>
      </c>
      <c r="M1547">
        <v>138</v>
      </c>
      <c r="N1547" t="str">
        <f>_xlfn.XLOOKUP(Orders[[#This Row],[_ProductID]],Products!A:A,Products!C:C)</f>
        <v>Home décor</v>
      </c>
      <c r="O1547">
        <v>3</v>
      </c>
      <c r="P1547">
        <v>0.2</v>
      </c>
      <c r="Q1547" s="2">
        <v>6123.8</v>
      </c>
      <c r="R1547" s="2">
        <v>3306.8520000000003</v>
      </c>
      <c r="S1547" s="2">
        <v>19596.16</v>
      </c>
      <c r="T1547" s="2">
        <v>6368.7519999999986</v>
      </c>
    </row>
    <row r="1548" spans="1:20" x14ac:dyDescent="0.25">
      <c r="A1548" t="s">
        <v>6463</v>
      </c>
      <c r="B1548" t="s">
        <v>5</v>
      </c>
      <c r="C1548" t="s">
        <v>6</v>
      </c>
      <c r="D1548" s="1">
        <v>43900</v>
      </c>
      <c r="E1548" s="1">
        <v>44016</v>
      </c>
      <c r="F1548" s="1">
        <v>44034</v>
      </c>
      <c r="G1548" s="1">
        <v>44021</v>
      </c>
      <c r="H1548" s="13">
        <f>Orders[[#This Row],[DeliveryDate]]-Orders[[#This Row],[OrderDate]]</f>
        <v>5</v>
      </c>
      <c r="I1548" t="s">
        <v>3</v>
      </c>
      <c r="J1548" t="str">
        <f>_xlfn.XLOOKUP(Orders[[#This Row],[_SalesRepID]],'Sales team'!A:A,'Sales team'!B:B)</f>
        <v>Todd Roberts</v>
      </c>
      <c r="K1548">
        <v>13</v>
      </c>
      <c r="L1548">
        <v>21</v>
      </c>
      <c r="M1548">
        <v>123</v>
      </c>
      <c r="N1548" t="str">
        <f>_xlfn.XLOOKUP(Orders[[#This Row],[_ProductID]],Products!A:A,Products!C:C)</f>
        <v>Home décor</v>
      </c>
      <c r="O1548">
        <v>35</v>
      </c>
      <c r="P1548">
        <v>7.4999999999999997E-2</v>
      </c>
      <c r="Q1548" s="2">
        <v>998.30000000000007</v>
      </c>
      <c r="R1548" s="2">
        <v>469.20100000000002</v>
      </c>
      <c r="S1548" s="2">
        <v>1846.8550000000002</v>
      </c>
      <c r="T1548" s="2">
        <v>908.4530000000002</v>
      </c>
    </row>
    <row r="1549" spans="1:20" x14ac:dyDescent="0.25">
      <c r="A1549" t="s">
        <v>6464</v>
      </c>
      <c r="B1549" t="s">
        <v>10</v>
      </c>
      <c r="C1549" t="s">
        <v>13</v>
      </c>
      <c r="D1549" s="1">
        <v>43900</v>
      </c>
      <c r="E1549" s="1">
        <v>44016</v>
      </c>
      <c r="F1549" s="1">
        <v>44037</v>
      </c>
      <c r="G1549" s="1">
        <v>44032</v>
      </c>
      <c r="H1549" s="13">
        <f>Orders[[#This Row],[DeliveryDate]]-Orders[[#This Row],[OrderDate]]</f>
        <v>16</v>
      </c>
      <c r="I1549" t="s">
        <v>3</v>
      </c>
      <c r="J1549" t="str">
        <f>_xlfn.XLOOKUP(Orders[[#This Row],[_SalesRepID]],'Sales team'!A:A,'Sales team'!B:B)</f>
        <v>Shawn Torres</v>
      </c>
      <c r="K1549">
        <v>27</v>
      </c>
      <c r="L1549">
        <v>16</v>
      </c>
      <c r="M1549">
        <v>294</v>
      </c>
      <c r="N1549" t="str">
        <f>_xlfn.XLOOKUP(Orders[[#This Row],[_ProductID]],Products!A:A,Products!C:C)</f>
        <v>Home décor</v>
      </c>
      <c r="O1549">
        <v>33</v>
      </c>
      <c r="P1549">
        <v>0.05</v>
      </c>
      <c r="Q1549" s="2">
        <v>2224.4</v>
      </c>
      <c r="R1549" s="2">
        <v>1267.9079999999999</v>
      </c>
      <c r="S1549" s="2">
        <v>6339.54</v>
      </c>
      <c r="T1549" s="2">
        <v>2535.8160000000003</v>
      </c>
    </row>
    <row r="1550" spans="1:20" x14ac:dyDescent="0.25">
      <c r="A1550" t="s">
        <v>6465</v>
      </c>
      <c r="B1550" t="s">
        <v>1</v>
      </c>
      <c r="C1550" t="s">
        <v>2</v>
      </c>
      <c r="D1550" s="1">
        <v>43900</v>
      </c>
      <c r="E1550" s="1">
        <v>44016</v>
      </c>
      <c r="F1550" s="1">
        <v>44040</v>
      </c>
      <c r="G1550" s="1">
        <v>44033</v>
      </c>
      <c r="H1550" s="13">
        <f>Orders[[#This Row],[DeliveryDate]]-Orders[[#This Row],[OrderDate]]</f>
        <v>17</v>
      </c>
      <c r="I1550" t="s">
        <v>3</v>
      </c>
      <c r="J1550" t="str">
        <f>_xlfn.XLOOKUP(Orders[[#This Row],[_SalesRepID]],'Sales team'!A:A,'Sales team'!B:B)</f>
        <v>Adam Hernandez</v>
      </c>
      <c r="K1550">
        <v>1</v>
      </c>
      <c r="L1550">
        <v>50</v>
      </c>
      <c r="M1550">
        <v>208</v>
      </c>
      <c r="N1550" t="str">
        <f>_xlfn.XLOOKUP(Orders[[#This Row],[_ProductID]],Products!A:A,Products!C:C)</f>
        <v>Furniture</v>
      </c>
      <c r="O1550">
        <v>19</v>
      </c>
      <c r="P1550">
        <v>0.3</v>
      </c>
      <c r="Q1550" s="2">
        <v>3939.6</v>
      </c>
      <c r="R1550" s="2">
        <v>3269.8679999999999</v>
      </c>
      <c r="S1550" s="2">
        <v>11030.88</v>
      </c>
      <c r="T1550" s="2">
        <v>-2048.5920000000006</v>
      </c>
    </row>
    <row r="1551" spans="1:20" x14ac:dyDescent="0.25">
      <c r="A1551" t="s">
        <v>6446</v>
      </c>
      <c r="B1551" t="s">
        <v>8</v>
      </c>
      <c r="C1551" t="s">
        <v>15</v>
      </c>
      <c r="D1551" s="1">
        <v>43900</v>
      </c>
      <c r="E1551" s="1">
        <v>44015</v>
      </c>
      <c r="F1551" s="1">
        <v>44036</v>
      </c>
      <c r="G1551" s="1">
        <v>44032</v>
      </c>
      <c r="H1551" s="13">
        <f>Orders[[#This Row],[DeliveryDate]]-Orders[[#This Row],[OrderDate]]</f>
        <v>17</v>
      </c>
      <c r="I1551" t="s">
        <v>3</v>
      </c>
      <c r="J1551" t="str">
        <f>_xlfn.XLOOKUP(Orders[[#This Row],[_SalesRepID]],'Sales team'!A:A,'Sales team'!B:B)</f>
        <v>Roy Rice</v>
      </c>
      <c r="K1551">
        <v>24</v>
      </c>
      <c r="L1551">
        <v>10</v>
      </c>
      <c r="M1551">
        <v>8</v>
      </c>
      <c r="N1551" t="str">
        <f>_xlfn.XLOOKUP(Orders[[#This Row],[_ProductID]],Products!A:A,Products!C:C)</f>
        <v>Home décor</v>
      </c>
      <c r="O1551">
        <v>44</v>
      </c>
      <c r="P1551">
        <v>0.05</v>
      </c>
      <c r="Q1551" s="2">
        <v>1085.4000000000001</v>
      </c>
      <c r="R1551" s="2">
        <v>662.09400000000005</v>
      </c>
      <c r="S1551" s="2">
        <v>5155.6499999999996</v>
      </c>
      <c r="T1551" s="2">
        <v>1845.1799999999994</v>
      </c>
    </row>
    <row r="1552" spans="1:20" x14ac:dyDescent="0.25">
      <c r="A1552" t="s">
        <v>6447</v>
      </c>
      <c r="B1552" t="s">
        <v>8</v>
      </c>
      <c r="C1552" t="s">
        <v>6</v>
      </c>
      <c r="D1552" s="1">
        <v>43900</v>
      </c>
      <c r="E1552" s="1">
        <v>44015</v>
      </c>
      <c r="F1552" s="1">
        <v>44033</v>
      </c>
      <c r="G1552" s="1">
        <v>44028</v>
      </c>
      <c r="H1552" s="13">
        <f>Orders[[#This Row],[DeliveryDate]]-Orders[[#This Row],[OrderDate]]</f>
        <v>13</v>
      </c>
      <c r="I1552" t="s">
        <v>3</v>
      </c>
      <c r="J1552" t="str">
        <f>_xlfn.XLOOKUP(Orders[[#This Row],[_SalesRepID]],'Sales team'!A:A,'Sales team'!B:B)</f>
        <v>Roy Rice</v>
      </c>
      <c r="K1552">
        <v>24</v>
      </c>
      <c r="L1552">
        <v>7</v>
      </c>
      <c r="M1552">
        <v>121</v>
      </c>
      <c r="N1552" t="str">
        <f>_xlfn.XLOOKUP(Orders[[#This Row],[_ProductID]],Products!A:A,Products!C:C)</f>
        <v>Home décor</v>
      </c>
      <c r="O1552">
        <v>40</v>
      </c>
      <c r="P1552">
        <v>0.1</v>
      </c>
      <c r="Q1552" s="2">
        <v>1105.5</v>
      </c>
      <c r="R1552" s="2">
        <v>928.62</v>
      </c>
      <c r="S1552" s="2">
        <v>4974.75</v>
      </c>
      <c r="T1552" s="2">
        <v>331.64999999999964</v>
      </c>
    </row>
    <row r="1553" spans="1:20" x14ac:dyDescent="0.25">
      <c r="A1553" t="s">
        <v>6448</v>
      </c>
      <c r="B1553" t="s">
        <v>1</v>
      </c>
      <c r="C1553" t="s">
        <v>15</v>
      </c>
      <c r="D1553" s="1">
        <v>43900</v>
      </c>
      <c r="E1553" s="1">
        <v>44015</v>
      </c>
      <c r="F1553" s="1">
        <v>44025</v>
      </c>
      <c r="G1553" s="1">
        <v>44027</v>
      </c>
      <c r="H1553" s="13">
        <f>Orders[[#This Row],[DeliveryDate]]-Orders[[#This Row],[OrderDate]]</f>
        <v>12</v>
      </c>
      <c r="I1553" t="s">
        <v>3</v>
      </c>
      <c r="J1553" t="str">
        <f>_xlfn.XLOOKUP(Orders[[#This Row],[_SalesRepID]],'Sales team'!A:A,'Sales team'!B:B)</f>
        <v>Keith Griffin</v>
      </c>
      <c r="K1553">
        <v>2</v>
      </c>
      <c r="L1553">
        <v>19</v>
      </c>
      <c r="M1553">
        <v>11</v>
      </c>
      <c r="N1553" t="str">
        <f>_xlfn.XLOOKUP(Orders[[#This Row],[_ProductID]],Products!A:A,Products!C:C)</f>
        <v>Home décor</v>
      </c>
      <c r="O1553">
        <v>11</v>
      </c>
      <c r="P1553">
        <v>0.1</v>
      </c>
      <c r="Q1553" s="2">
        <v>1098.8</v>
      </c>
      <c r="R1553" s="2">
        <v>450.50799999999998</v>
      </c>
      <c r="S1553" s="2">
        <v>988.92</v>
      </c>
      <c r="T1553" s="2">
        <v>538.41200000000003</v>
      </c>
    </row>
    <row r="1554" spans="1:20" x14ac:dyDescent="0.25">
      <c r="A1554" t="s">
        <v>6449</v>
      </c>
      <c r="B1554" t="s">
        <v>5</v>
      </c>
      <c r="C1554" t="s">
        <v>46</v>
      </c>
      <c r="D1554" s="1">
        <v>43900</v>
      </c>
      <c r="E1554" s="1">
        <v>44015</v>
      </c>
      <c r="F1554" s="1">
        <v>44030</v>
      </c>
      <c r="G1554" s="1">
        <v>44025</v>
      </c>
      <c r="H1554" s="13">
        <f>Orders[[#This Row],[DeliveryDate]]-Orders[[#This Row],[OrderDate]]</f>
        <v>10</v>
      </c>
      <c r="I1554" t="s">
        <v>3</v>
      </c>
      <c r="J1554" t="str">
        <f>_xlfn.XLOOKUP(Orders[[#This Row],[_SalesRepID]],'Sales team'!A:A,'Sales team'!B:B)</f>
        <v>Anthony Torres</v>
      </c>
      <c r="K1554">
        <v>20</v>
      </c>
      <c r="L1554">
        <v>7</v>
      </c>
      <c r="M1554">
        <v>87</v>
      </c>
      <c r="N1554" t="str">
        <f>_xlfn.XLOOKUP(Orders[[#This Row],[_ProductID]],Products!A:A,Products!C:C)</f>
        <v>Home décor</v>
      </c>
      <c r="O1554">
        <v>3</v>
      </c>
      <c r="P1554">
        <v>0.05</v>
      </c>
      <c r="Q1554" s="2">
        <v>730.30000000000007</v>
      </c>
      <c r="R1554" s="2">
        <v>481.99800000000005</v>
      </c>
      <c r="S1554" s="2">
        <v>1387.5700000000002</v>
      </c>
      <c r="T1554" s="2">
        <v>423.57400000000007</v>
      </c>
    </row>
    <row r="1555" spans="1:20" x14ac:dyDescent="0.25">
      <c r="A1555" t="s">
        <v>6450</v>
      </c>
      <c r="B1555" t="s">
        <v>1</v>
      </c>
      <c r="C1555" t="s">
        <v>15</v>
      </c>
      <c r="D1555" s="1">
        <v>43900</v>
      </c>
      <c r="E1555" s="1">
        <v>44015</v>
      </c>
      <c r="F1555" s="1">
        <v>44023</v>
      </c>
      <c r="G1555" s="1">
        <v>44032</v>
      </c>
      <c r="H1555" s="13">
        <f>Orders[[#This Row],[DeliveryDate]]-Orders[[#This Row],[OrderDate]]</f>
        <v>17</v>
      </c>
      <c r="I1555" t="s">
        <v>3</v>
      </c>
      <c r="J1555" t="str">
        <f>_xlfn.XLOOKUP(Orders[[#This Row],[_SalesRepID]],'Sales team'!A:A,'Sales team'!B:B)</f>
        <v>Joshua Ryan</v>
      </c>
      <c r="K1555">
        <v>9</v>
      </c>
      <c r="L1555">
        <v>18</v>
      </c>
      <c r="M1555">
        <v>51</v>
      </c>
      <c r="N1555" t="str">
        <f>_xlfn.XLOOKUP(Orders[[#This Row],[_ProductID]],Products!A:A,Products!C:C)</f>
        <v>Outdoor</v>
      </c>
      <c r="O1555">
        <v>18</v>
      </c>
      <c r="P1555">
        <v>7.4999999999999997E-2</v>
      </c>
      <c r="Q1555" s="2">
        <v>1058.6000000000001</v>
      </c>
      <c r="R1555" s="2">
        <v>624.57400000000007</v>
      </c>
      <c r="S1555" s="2">
        <v>3916.8200000000006</v>
      </c>
      <c r="T1555" s="2">
        <v>1418.5240000000003</v>
      </c>
    </row>
    <row r="1556" spans="1:20" x14ac:dyDescent="0.25">
      <c r="A1556" t="s">
        <v>6451</v>
      </c>
      <c r="B1556" t="s">
        <v>1</v>
      </c>
      <c r="C1556" t="s">
        <v>2</v>
      </c>
      <c r="D1556" s="1">
        <v>43900</v>
      </c>
      <c r="E1556" s="1">
        <v>44015</v>
      </c>
      <c r="F1556" s="1">
        <v>44017</v>
      </c>
      <c r="G1556" s="1">
        <v>44028</v>
      </c>
      <c r="H1556" s="13">
        <f>Orders[[#This Row],[DeliveryDate]]-Orders[[#This Row],[OrderDate]]</f>
        <v>13</v>
      </c>
      <c r="I1556" t="s">
        <v>3</v>
      </c>
      <c r="J1556" t="str">
        <f>_xlfn.XLOOKUP(Orders[[#This Row],[_SalesRepID]],'Sales team'!A:A,'Sales team'!B:B)</f>
        <v>Jonathan Hawkins</v>
      </c>
      <c r="K1556">
        <v>10</v>
      </c>
      <c r="L1556">
        <v>18</v>
      </c>
      <c r="M1556">
        <v>207</v>
      </c>
      <c r="N1556" t="str">
        <f>_xlfn.XLOOKUP(Orders[[#This Row],[_ProductID]],Products!A:A,Products!C:C)</f>
        <v>Furniture</v>
      </c>
      <c r="O1556">
        <v>42</v>
      </c>
      <c r="P1556">
        <v>0.05</v>
      </c>
      <c r="Q1556" s="2">
        <v>1078.7</v>
      </c>
      <c r="R1556" s="2">
        <v>658.00700000000006</v>
      </c>
      <c r="S1556" s="2">
        <v>8198.1200000000008</v>
      </c>
      <c r="T1556" s="2">
        <v>2934.0640000000003</v>
      </c>
    </row>
    <row r="1557" spans="1:20" x14ac:dyDescent="0.25">
      <c r="A1557" t="s">
        <v>6452</v>
      </c>
      <c r="B1557" t="s">
        <v>1</v>
      </c>
      <c r="C1557" t="s">
        <v>13</v>
      </c>
      <c r="D1557" s="1">
        <v>43900</v>
      </c>
      <c r="E1557" s="1">
        <v>44015</v>
      </c>
      <c r="F1557" s="1">
        <v>44017</v>
      </c>
      <c r="G1557" s="1">
        <v>44048</v>
      </c>
      <c r="H1557" s="13">
        <f>Orders[[#This Row],[DeliveryDate]]-Orders[[#This Row],[OrderDate]]</f>
        <v>33</v>
      </c>
      <c r="I1557" t="s">
        <v>3</v>
      </c>
      <c r="J1557" t="str">
        <f>_xlfn.XLOOKUP(Orders[[#This Row],[_SalesRepID]],'Sales team'!A:A,'Sales team'!B:B)</f>
        <v>George Lewis</v>
      </c>
      <c r="K1557">
        <v>8</v>
      </c>
      <c r="L1557">
        <v>40</v>
      </c>
      <c r="M1557">
        <v>308</v>
      </c>
      <c r="N1557" t="str">
        <f>_xlfn.XLOOKUP(Orders[[#This Row],[_ProductID]],Products!A:A,Products!C:C)</f>
        <v>Kitchen &amp; Dining</v>
      </c>
      <c r="O1557">
        <v>7</v>
      </c>
      <c r="P1557">
        <v>0.05</v>
      </c>
      <c r="Q1557" s="2">
        <v>1882.7</v>
      </c>
      <c r="R1557" s="2">
        <v>1487.3330000000001</v>
      </c>
      <c r="S1557" s="2">
        <v>8942.8249999999989</v>
      </c>
      <c r="T1557" s="2">
        <v>1506.159999999998</v>
      </c>
    </row>
    <row r="1558" spans="1:20" x14ac:dyDescent="0.25">
      <c r="A1558" t="s">
        <v>6435</v>
      </c>
      <c r="B1558" t="s">
        <v>1</v>
      </c>
      <c r="C1558" t="s">
        <v>13</v>
      </c>
      <c r="D1558" s="1">
        <v>43900</v>
      </c>
      <c r="E1558" s="1">
        <v>44014</v>
      </c>
      <c r="F1558" s="1">
        <v>44041</v>
      </c>
      <c r="G1558" s="1">
        <v>44025</v>
      </c>
      <c r="H1558" s="13">
        <f>Orders[[#This Row],[DeliveryDate]]-Orders[[#This Row],[OrderDate]]</f>
        <v>11</v>
      </c>
      <c r="I1558" t="s">
        <v>3</v>
      </c>
      <c r="J1558" t="str">
        <f>_xlfn.XLOOKUP(Orders[[#This Row],[_SalesRepID]],'Sales team'!A:A,'Sales team'!B:B)</f>
        <v>Chris Armstrong</v>
      </c>
      <c r="K1558">
        <v>4</v>
      </c>
      <c r="L1558">
        <v>17</v>
      </c>
      <c r="M1558">
        <v>325</v>
      </c>
      <c r="N1558" t="str">
        <f>_xlfn.XLOOKUP(Orders[[#This Row],[_ProductID]],Products!A:A,Products!C:C)</f>
        <v>Home décor</v>
      </c>
      <c r="O1558">
        <v>11</v>
      </c>
      <c r="P1558">
        <v>7.4999999999999997E-2</v>
      </c>
      <c r="Q1558" s="2">
        <v>187.6</v>
      </c>
      <c r="R1558" s="2">
        <v>142.57599999999999</v>
      </c>
      <c r="S1558" s="2">
        <v>1041.18</v>
      </c>
      <c r="T1558" s="2">
        <v>185.72400000000016</v>
      </c>
    </row>
    <row r="1559" spans="1:20" x14ac:dyDescent="0.25">
      <c r="A1559" t="s">
        <v>6436</v>
      </c>
      <c r="B1559" t="s">
        <v>1</v>
      </c>
      <c r="C1559" t="s">
        <v>6</v>
      </c>
      <c r="D1559" s="1">
        <v>43900</v>
      </c>
      <c r="E1559" s="1">
        <v>44014</v>
      </c>
      <c r="F1559" s="1">
        <v>44026</v>
      </c>
      <c r="G1559" s="1">
        <v>44025</v>
      </c>
      <c r="H1559" s="13">
        <f>Orders[[#This Row],[DeliveryDate]]-Orders[[#This Row],[OrderDate]]</f>
        <v>11</v>
      </c>
      <c r="I1559" t="s">
        <v>3</v>
      </c>
      <c r="J1559" t="str">
        <f>_xlfn.XLOOKUP(Orders[[#This Row],[_SalesRepID]],'Sales team'!A:A,'Sales team'!B:B)</f>
        <v>Joshua Little</v>
      </c>
      <c r="K1559">
        <v>11</v>
      </c>
      <c r="L1559">
        <v>33</v>
      </c>
      <c r="M1559">
        <v>95</v>
      </c>
      <c r="N1559" t="str">
        <f>_xlfn.XLOOKUP(Orders[[#This Row],[_ProductID]],Products!A:A,Products!C:C)</f>
        <v>Kitchen &amp; Dining</v>
      </c>
      <c r="O1559">
        <v>13</v>
      </c>
      <c r="P1559">
        <v>0.05</v>
      </c>
      <c r="Q1559" s="2">
        <v>1782.2</v>
      </c>
      <c r="R1559" s="2">
        <v>1283.184</v>
      </c>
      <c r="S1559" s="2">
        <v>13544.72</v>
      </c>
      <c r="T1559" s="2">
        <v>3279.2479999999996</v>
      </c>
    </row>
    <row r="1560" spans="1:20" x14ac:dyDescent="0.25">
      <c r="A1560" t="s">
        <v>6437</v>
      </c>
      <c r="B1560" t="s">
        <v>5</v>
      </c>
      <c r="C1560" t="s">
        <v>15</v>
      </c>
      <c r="D1560" s="1">
        <v>43900</v>
      </c>
      <c r="E1560" s="1">
        <v>44014</v>
      </c>
      <c r="F1560" s="1">
        <v>44019</v>
      </c>
      <c r="G1560" s="1">
        <v>44039</v>
      </c>
      <c r="H1560" s="13">
        <f>Orders[[#This Row],[DeliveryDate]]-Orders[[#This Row],[OrderDate]]</f>
        <v>25</v>
      </c>
      <c r="I1560" t="s">
        <v>3</v>
      </c>
      <c r="J1560" t="str">
        <f>_xlfn.XLOOKUP(Orders[[#This Row],[_SalesRepID]],'Sales team'!A:A,'Sales team'!B:B)</f>
        <v>Frank Brown</v>
      </c>
      <c r="K1560">
        <v>17</v>
      </c>
      <c r="L1560">
        <v>49</v>
      </c>
      <c r="M1560">
        <v>51</v>
      </c>
      <c r="N1560" t="str">
        <f>_xlfn.XLOOKUP(Orders[[#This Row],[_ProductID]],Products!A:A,Products!C:C)</f>
        <v>Furniture</v>
      </c>
      <c r="O1560">
        <v>34</v>
      </c>
      <c r="P1560">
        <v>7.4999999999999997E-2</v>
      </c>
      <c r="Q1560" s="2">
        <v>924.6</v>
      </c>
      <c r="R1560" s="2">
        <v>545.51400000000001</v>
      </c>
      <c r="S1560" s="2">
        <v>2565.7650000000003</v>
      </c>
      <c r="T1560" s="2">
        <v>929.22300000000041</v>
      </c>
    </row>
    <row r="1561" spans="1:20" x14ac:dyDescent="0.25">
      <c r="A1561" t="s">
        <v>6438</v>
      </c>
      <c r="B1561" t="s">
        <v>1</v>
      </c>
      <c r="C1561" t="s">
        <v>25</v>
      </c>
      <c r="D1561" s="1">
        <v>43900</v>
      </c>
      <c r="E1561" s="1">
        <v>44014</v>
      </c>
      <c r="F1561" s="1">
        <v>44030</v>
      </c>
      <c r="G1561" s="1">
        <v>44040</v>
      </c>
      <c r="H1561" s="13">
        <f>Orders[[#This Row],[DeliveryDate]]-Orders[[#This Row],[OrderDate]]</f>
        <v>26</v>
      </c>
      <c r="I1561" t="s">
        <v>3</v>
      </c>
      <c r="J1561" t="str">
        <f>_xlfn.XLOOKUP(Orders[[#This Row],[_SalesRepID]],'Sales team'!A:A,'Sales team'!B:B)</f>
        <v>Chris Armstrong</v>
      </c>
      <c r="K1561">
        <v>4</v>
      </c>
      <c r="L1561">
        <v>3</v>
      </c>
      <c r="M1561">
        <v>341</v>
      </c>
      <c r="N1561" t="str">
        <f>_xlfn.XLOOKUP(Orders[[#This Row],[_ProductID]],Products!A:A,Products!C:C)</f>
        <v>Furniture</v>
      </c>
      <c r="O1561">
        <v>12</v>
      </c>
      <c r="P1561">
        <v>7.4999999999999997E-2</v>
      </c>
      <c r="Q1561" s="2">
        <v>3986.5</v>
      </c>
      <c r="R1561" s="2">
        <v>2511.4949999999999</v>
      </c>
      <c r="S1561" s="2">
        <v>29500.100000000002</v>
      </c>
      <c r="T1561" s="2">
        <v>9408.1400000000031</v>
      </c>
    </row>
    <row r="1562" spans="1:20" x14ac:dyDescent="0.25">
      <c r="A1562" t="s">
        <v>6439</v>
      </c>
      <c r="B1562" t="s">
        <v>5</v>
      </c>
      <c r="C1562" t="s">
        <v>25</v>
      </c>
      <c r="D1562" s="1">
        <v>43900</v>
      </c>
      <c r="E1562" s="1">
        <v>44014</v>
      </c>
      <c r="F1562" s="1">
        <v>44041</v>
      </c>
      <c r="G1562" s="1">
        <v>44032</v>
      </c>
      <c r="H1562" s="13">
        <f>Orders[[#This Row],[DeliveryDate]]-Orders[[#This Row],[OrderDate]]</f>
        <v>18</v>
      </c>
      <c r="I1562" t="s">
        <v>3</v>
      </c>
      <c r="J1562" t="str">
        <f>_xlfn.XLOOKUP(Orders[[#This Row],[_SalesRepID]],'Sales team'!A:A,'Sales team'!B:B)</f>
        <v>Frank Brown</v>
      </c>
      <c r="K1562">
        <v>17</v>
      </c>
      <c r="L1562">
        <v>41</v>
      </c>
      <c r="M1562">
        <v>346</v>
      </c>
      <c r="N1562" t="str">
        <f>_xlfn.XLOOKUP(Orders[[#This Row],[_ProductID]],Products!A:A,Products!C:C)</f>
        <v>Electronics</v>
      </c>
      <c r="O1562">
        <v>47</v>
      </c>
      <c r="P1562">
        <v>0.15</v>
      </c>
      <c r="Q1562" s="2">
        <v>991.6</v>
      </c>
      <c r="R1562" s="2">
        <v>644.54000000000008</v>
      </c>
      <c r="S1562" s="2">
        <v>1685.72</v>
      </c>
      <c r="T1562" s="2">
        <v>396.63999999999987</v>
      </c>
    </row>
    <row r="1563" spans="1:20" x14ac:dyDescent="0.25">
      <c r="A1563" t="s">
        <v>6440</v>
      </c>
      <c r="B1563" t="s">
        <v>5</v>
      </c>
      <c r="C1563" t="s">
        <v>2</v>
      </c>
      <c r="D1563" s="1">
        <v>43900</v>
      </c>
      <c r="E1563" s="1">
        <v>44014</v>
      </c>
      <c r="F1563" s="1">
        <v>44031</v>
      </c>
      <c r="G1563" s="1">
        <v>44018</v>
      </c>
      <c r="H1563" s="13">
        <f>Orders[[#This Row],[DeliveryDate]]-Orders[[#This Row],[OrderDate]]</f>
        <v>4</v>
      </c>
      <c r="I1563" t="s">
        <v>3</v>
      </c>
      <c r="J1563" t="str">
        <f>_xlfn.XLOOKUP(Orders[[#This Row],[_SalesRepID]],'Sales team'!A:A,'Sales team'!B:B)</f>
        <v>Shawn Wallace</v>
      </c>
      <c r="K1563">
        <v>18</v>
      </c>
      <c r="L1563">
        <v>3</v>
      </c>
      <c r="M1563">
        <v>258</v>
      </c>
      <c r="N1563" t="str">
        <f>_xlfn.XLOOKUP(Orders[[#This Row],[_ProductID]],Products!A:A,Products!C:C)</f>
        <v>Home décor</v>
      </c>
      <c r="O1563">
        <v>45</v>
      </c>
      <c r="P1563">
        <v>0.15</v>
      </c>
      <c r="Q1563" s="2">
        <v>2244.5</v>
      </c>
      <c r="R1563" s="2">
        <v>1728.2650000000001</v>
      </c>
      <c r="S1563" s="2">
        <v>3815.65</v>
      </c>
      <c r="T1563" s="2">
        <v>359.11999999999989</v>
      </c>
    </row>
    <row r="1564" spans="1:20" x14ac:dyDescent="0.25">
      <c r="A1564" t="s">
        <v>6441</v>
      </c>
      <c r="B1564" t="s">
        <v>1</v>
      </c>
      <c r="C1564" t="s">
        <v>46</v>
      </c>
      <c r="D1564" s="1">
        <v>43900</v>
      </c>
      <c r="E1564" s="1">
        <v>44014</v>
      </c>
      <c r="F1564" s="1">
        <v>44021</v>
      </c>
      <c r="G1564" s="1">
        <v>44019</v>
      </c>
      <c r="H1564" s="13">
        <f>Orders[[#This Row],[DeliveryDate]]-Orders[[#This Row],[OrderDate]]</f>
        <v>5</v>
      </c>
      <c r="I1564" t="s">
        <v>3</v>
      </c>
      <c r="J1564" t="str">
        <f>_xlfn.XLOOKUP(Orders[[#This Row],[_SalesRepID]],'Sales team'!A:A,'Sales team'!B:B)</f>
        <v>Jerry Green</v>
      </c>
      <c r="K1564">
        <v>3</v>
      </c>
      <c r="L1564">
        <v>25</v>
      </c>
      <c r="M1564">
        <v>75</v>
      </c>
      <c r="N1564" t="str">
        <f>_xlfn.XLOOKUP(Orders[[#This Row],[_ProductID]],Products!A:A,Products!C:C)</f>
        <v>Home décor</v>
      </c>
      <c r="O1564">
        <v>46</v>
      </c>
      <c r="P1564">
        <v>0.1</v>
      </c>
      <c r="Q1564" s="2">
        <v>1172.5</v>
      </c>
      <c r="R1564" s="2">
        <v>621.42500000000007</v>
      </c>
      <c r="S1564" s="2">
        <v>2110.5</v>
      </c>
      <c r="T1564" s="2">
        <v>867.64999999999986</v>
      </c>
    </row>
    <row r="1565" spans="1:20" x14ac:dyDescent="0.25">
      <c r="A1565" t="s">
        <v>6442</v>
      </c>
      <c r="B1565" t="s">
        <v>1</v>
      </c>
      <c r="C1565" t="s">
        <v>13</v>
      </c>
      <c r="D1565" s="1">
        <v>43900</v>
      </c>
      <c r="E1565" s="1">
        <v>44014</v>
      </c>
      <c r="F1565" s="1">
        <v>44022</v>
      </c>
      <c r="G1565" s="1">
        <v>44020</v>
      </c>
      <c r="H1565" s="13">
        <f>Orders[[#This Row],[DeliveryDate]]-Orders[[#This Row],[OrderDate]]</f>
        <v>6</v>
      </c>
      <c r="I1565" t="s">
        <v>3</v>
      </c>
      <c r="J1565" t="str">
        <f>_xlfn.XLOOKUP(Orders[[#This Row],[_SalesRepID]],'Sales team'!A:A,'Sales team'!B:B)</f>
        <v>Chris Armstrong</v>
      </c>
      <c r="K1565">
        <v>4</v>
      </c>
      <c r="L1565">
        <v>32</v>
      </c>
      <c r="M1565">
        <v>287</v>
      </c>
      <c r="N1565" t="str">
        <f>_xlfn.XLOOKUP(Orders[[#This Row],[_ProductID]],Products!A:A,Products!C:C)</f>
        <v>Home décor</v>
      </c>
      <c r="O1565">
        <v>39</v>
      </c>
      <c r="P1565">
        <v>0.2</v>
      </c>
      <c r="Q1565" s="2">
        <v>1782.2</v>
      </c>
      <c r="R1565" s="2">
        <v>1301.0060000000001</v>
      </c>
      <c r="S1565" s="2">
        <v>5703.0400000000009</v>
      </c>
      <c r="T1565" s="2">
        <v>499.01600000000053</v>
      </c>
    </row>
    <row r="1566" spans="1:20" x14ac:dyDescent="0.25">
      <c r="A1566" t="s">
        <v>6443</v>
      </c>
      <c r="B1566" t="s">
        <v>1</v>
      </c>
      <c r="C1566" t="s">
        <v>6</v>
      </c>
      <c r="D1566" s="1">
        <v>43900</v>
      </c>
      <c r="E1566" s="1">
        <v>44014</v>
      </c>
      <c r="F1566" s="1">
        <v>44023</v>
      </c>
      <c r="G1566" s="1">
        <v>44021</v>
      </c>
      <c r="H1566" s="13">
        <f>Orders[[#This Row],[DeliveryDate]]-Orders[[#This Row],[OrderDate]]</f>
        <v>7</v>
      </c>
      <c r="I1566" t="s">
        <v>3</v>
      </c>
      <c r="J1566" t="str">
        <f>_xlfn.XLOOKUP(Orders[[#This Row],[_SalesRepID]],'Sales team'!A:A,'Sales team'!B:B)</f>
        <v>Stephen Payne</v>
      </c>
      <c r="K1566">
        <v>5</v>
      </c>
      <c r="L1566">
        <v>50</v>
      </c>
      <c r="M1566">
        <v>179</v>
      </c>
      <c r="N1566" t="str">
        <f>_xlfn.XLOOKUP(Orders[[#This Row],[_ProductID]],Products!A:A,Products!C:C)</f>
        <v>Electronics</v>
      </c>
      <c r="O1566">
        <v>25</v>
      </c>
      <c r="P1566">
        <v>7.4999999999999997E-2</v>
      </c>
      <c r="Q1566" s="2">
        <v>6378.4000000000005</v>
      </c>
      <c r="R1566" s="2">
        <v>4783.8</v>
      </c>
      <c r="S1566" s="2">
        <v>17700.060000000001</v>
      </c>
      <c r="T1566" s="2">
        <v>3348.66</v>
      </c>
    </row>
    <row r="1567" spans="1:20" x14ac:dyDescent="0.25">
      <c r="A1567" t="s">
        <v>6444</v>
      </c>
      <c r="B1567" t="s">
        <v>1</v>
      </c>
      <c r="C1567" t="s">
        <v>15</v>
      </c>
      <c r="D1567" s="1">
        <v>43900</v>
      </c>
      <c r="E1567" s="1">
        <v>44014</v>
      </c>
      <c r="F1567" s="1">
        <v>44019</v>
      </c>
      <c r="G1567" s="1">
        <v>44029</v>
      </c>
      <c r="H1567" s="13">
        <f>Orders[[#This Row],[DeliveryDate]]-Orders[[#This Row],[OrderDate]]</f>
        <v>15</v>
      </c>
      <c r="I1567" t="s">
        <v>3</v>
      </c>
      <c r="J1567" t="str">
        <f>_xlfn.XLOOKUP(Orders[[#This Row],[_SalesRepID]],'Sales team'!A:A,'Sales team'!B:B)</f>
        <v>Carl Nguyen</v>
      </c>
      <c r="K1567">
        <v>12</v>
      </c>
      <c r="L1567">
        <v>46</v>
      </c>
      <c r="M1567">
        <v>1</v>
      </c>
      <c r="N1567" t="str">
        <f>_xlfn.XLOOKUP(Orders[[#This Row],[_ProductID]],Products!A:A,Products!C:C)</f>
        <v>Home décor</v>
      </c>
      <c r="O1567">
        <v>43</v>
      </c>
      <c r="P1567">
        <v>0.05</v>
      </c>
      <c r="Q1567" s="2">
        <v>5152.3</v>
      </c>
      <c r="R1567" s="2">
        <v>3709.6559999999999</v>
      </c>
      <c r="S1567" s="2">
        <v>29368.11</v>
      </c>
      <c r="T1567" s="2">
        <v>7110.1739999999991</v>
      </c>
    </row>
    <row r="1568" spans="1:20" x14ac:dyDescent="0.25">
      <c r="A1568" t="s">
        <v>6445</v>
      </c>
      <c r="B1568" t="s">
        <v>5</v>
      </c>
      <c r="C1568" t="s">
        <v>13</v>
      </c>
      <c r="D1568" s="1">
        <v>43900</v>
      </c>
      <c r="E1568" s="1">
        <v>44014</v>
      </c>
      <c r="F1568" s="1">
        <v>44026</v>
      </c>
      <c r="G1568" s="1">
        <v>44021</v>
      </c>
      <c r="H1568" s="13">
        <f>Orders[[#This Row],[DeliveryDate]]-Orders[[#This Row],[OrderDate]]</f>
        <v>7</v>
      </c>
      <c r="I1568" t="s">
        <v>3</v>
      </c>
      <c r="J1568" t="str">
        <f>_xlfn.XLOOKUP(Orders[[#This Row],[_SalesRepID]],'Sales team'!A:A,'Sales team'!B:B)</f>
        <v>Anthony Torres</v>
      </c>
      <c r="K1568">
        <v>20</v>
      </c>
      <c r="L1568">
        <v>40</v>
      </c>
      <c r="M1568">
        <v>278</v>
      </c>
      <c r="N1568" t="str">
        <f>_xlfn.XLOOKUP(Orders[[#This Row],[_ProductID]],Products!A:A,Products!C:C)</f>
        <v>Home décor</v>
      </c>
      <c r="O1568">
        <v>27</v>
      </c>
      <c r="P1568">
        <v>7.4999999999999997E-2</v>
      </c>
      <c r="Q1568" s="2">
        <v>1286.4000000000001</v>
      </c>
      <c r="R1568" s="2">
        <v>514.56000000000006</v>
      </c>
      <c r="S1568" s="2">
        <v>4759.68</v>
      </c>
      <c r="T1568" s="2">
        <v>2701.44</v>
      </c>
    </row>
    <row r="1569" spans="1:20" x14ac:dyDescent="0.25">
      <c r="A1569" t="s">
        <v>6429</v>
      </c>
      <c r="B1569" t="s">
        <v>8</v>
      </c>
      <c r="C1569" t="s">
        <v>6</v>
      </c>
      <c r="D1569" s="1">
        <v>43900</v>
      </c>
      <c r="E1569" s="1">
        <v>44013</v>
      </c>
      <c r="F1569" s="1">
        <v>44019</v>
      </c>
      <c r="G1569" s="1">
        <v>44019</v>
      </c>
      <c r="H1569" s="13">
        <f>Orders[[#This Row],[DeliveryDate]]-Orders[[#This Row],[OrderDate]]</f>
        <v>6</v>
      </c>
      <c r="I1569" t="s">
        <v>3</v>
      </c>
      <c r="J1569" t="str">
        <f>_xlfn.XLOOKUP(Orders[[#This Row],[_SalesRepID]],'Sales team'!A:A,'Sales team'!B:B)</f>
        <v>Roy Rice</v>
      </c>
      <c r="K1569">
        <v>24</v>
      </c>
      <c r="L1569">
        <v>42</v>
      </c>
      <c r="M1569">
        <v>125</v>
      </c>
      <c r="N1569" t="str">
        <f>_xlfn.XLOOKUP(Orders[[#This Row],[_ProductID]],Products!A:A,Products!C:C)</f>
        <v>Home décor</v>
      </c>
      <c r="O1569">
        <v>41</v>
      </c>
      <c r="P1569">
        <v>0.05</v>
      </c>
      <c r="Q1569" s="2">
        <v>1031.8</v>
      </c>
      <c r="R1569" s="2">
        <v>546.85400000000004</v>
      </c>
      <c r="S1569" s="2">
        <v>4901.05</v>
      </c>
      <c r="T1569" s="2">
        <v>2166.7799999999997</v>
      </c>
    </row>
    <row r="1570" spans="1:20" x14ac:dyDescent="0.25">
      <c r="A1570" t="s">
        <v>6430</v>
      </c>
      <c r="B1570" t="s">
        <v>8</v>
      </c>
      <c r="C1570" t="s">
        <v>6</v>
      </c>
      <c r="D1570" s="1">
        <v>43900</v>
      </c>
      <c r="E1570" s="1">
        <v>44013</v>
      </c>
      <c r="F1570" s="1">
        <v>44036</v>
      </c>
      <c r="G1570" s="1">
        <v>44049</v>
      </c>
      <c r="H1570" s="13">
        <f>Orders[[#This Row],[DeliveryDate]]-Orders[[#This Row],[OrderDate]]</f>
        <v>36</v>
      </c>
      <c r="I1570" t="s">
        <v>3</v>
      </c>
      <c r="J1570" t="str">
        <f>_xlfn.XLOOKUP(Orders[[#This Row],[_SalesRepID]],'Sales team'!A:A,'Sales team'!B:B)</f>
        <v>Samuel Fowler</v>
      </c>
      <c r="K1570">
        <v>21</v>
      </c>
      <c r="L1570">
        <v>9</v>
      </c>
      <c r="M1570">
        <v>191</v>
      </c>
      <c r="N1570" t="str">
        <f>_xlfn.XLOOKUP(Orders[[#This Row],[_ProductID]],Products!A:A,Products!C:C)</f>
        <v>Furniture</v>
      </c>
      <c r="O1570">
        <v>22</v>
      </c>
      <c r="P1570">
        <v>7.4999999999999997E-2</v>
      </c>
      <c r="Q1570" s="2">
        <v>3088.7000000000003</v>
      </c>
      <c r="R1570" s="2">
        <v>1945.8810000000001</v>
      </c>
      <c r="S1570" s="2">
        <v>5714.0950000000012</v>
      </c>
      <c r="T1570" s="2">
        <v>1822.333000000001</v>
      </c>
    </row>
    <row r="1571" spans="1:20" x14ac:dyDescent="0.25">
      <c r="A1571" t="s">
        <v>6431</v>
      </c>
      <c r="B1571" t="s">
        <v>10</v>
      </c>
      <c r="C1571" t="s">
        <v>15</v>
      </c>
      <c r="D1571" s="1">
        <v>43900</v>
      </c>
      <c r="E1571" s="1">
        <v>44013</v>
      </c>
      <c r="F1571" s="1">
        <v>44032</v>
      </c>
      <c r="G1571" s="1">
        <v>44028</v>
      </c>
      <c r="H1571" s="13">
        <f>Orders[[#This Row],[DeliveryDate]]-Orders[[#This Row],[OrderDate]]</f>
        <v>15</v>
      </c>
      <c r="I1571" t="s">
        <v>3</v>
      </c>
      <c r="J1571" t="str">
        <f>_xlfn.XLOOKUP(Orders[[#This Row],[_SalesRepID]],'Sales team'!A:A,'Sales team'!B:B)</f>
        <v>Donald Reynolds</v>
      </c>
      <c r="K1571">
        <v>26</v>
      </c>
      <c r="L1571">
        <v>45</v>
      </c>
      <c r="M1571">
        <v>27</v>
      </c>
      <c r="N1571" t="str">
        <f>_xlfn.XLOOKUP(Orders[[#This Row],[_ProductID]],Products!A:A,Products!C:C)</f>
        <v>Home décor</v>
      </c>
      <c r="O1571">
        <v>2</v>
      </c>
      <c r="P1571">
        <v>0.05</v>
      </c>
      <c r="Q1571" s="2">
        <v>1072</v>
      </c>
      <c r="R1571" s="2">
        <v>536</v>
      </c>
      <c r="S1571" s="2">
        <v>2036.8</v>
      </c>
      <c r="T1571" s="2">
        <v>964.8</v>
      </c>
    </row>
    <row r="1572" spans="1:20" x14ac:dyDescent="0.25">
      <c r="A1572" t="s">
        <v>6432</v>
      </c>
      <c r="B1572" t="s">
        <v>5</v>
      </c>
      <c r="C1572" t="s">
        <v>15</v>
      </c>
      <c r="D1572" s="1">
        <v>43900</v>
      </c>
      <c r="E1572" s="1">
        <v>44013</v>
      </c>
      <c r="F1572" s="1">
        <v>44023</v>
      </c>
      <c r="G1572" s="1">
        <v>44040</v>
      </c>
      <c r="H1572" s="13">
        <f>Orders[[#This Row],[DeliveryDate]]-Orders[[#This Row],[OrderDate]]</f>
        <v>27</v>
      </c>
      <c r="I1572" t="s">
        <v>3</v>
      </c>
      <c r="J1572" t="str">
        <f>_xlfn.XLOOKUP(Orders[[#This Row],[_SalesRepID]],'Sales team'!A:A,'Sales team'!B:B)</f>
        <v>Roger Alexander</v>
      </c>
      <c r="K1572">
        <v>15</v>
      </c>
      <c r="L1572">
        <v>43</v>
      </c>
      <c r="M1572">
        <v>29</v>
      </c>
      <c r="N1572" t="str">
        <f>_xlfn.XLOOKUP(Orders[[#This Row],[_ProductID]],Products!A:A,Products!C:C)</f>
        <v>Furniture</v>
      </c>
      <c r="O1572">
        <v>19</v>
      </c>
      <c r="P1572">
        <v>7.4999999999999997E-2</v>
      </c>
      <c r="Q1572" s="2">
        <v>3892.7000000000003</v>
      </c>
      <c r="R1572" s="2">
        <v>1868.4960000000001</v>
      </c>
      <c r="S1572" s="2">
        <v>7201.4950000000008</v>
      </c>
      <c r="T1572" s="2">
        <v>3464.5030000000006</v>
      </c>
    </row>
    <row r="1573" spans="1:20" x14ac:dyDescent="0.25">
      <c r="A1573" t="s">
        <v>6433</v>
      </c>
      <c r="B1573" t="s">
        <v>1</v>
      </c>
      <c r="C1573" t="s">
        <v>6</v>
      </c>
      <c r="D1573" s="1">
        <v>43900</v>
      </c>
      <c r="E1573" s="1">
        <v>44013</v>
      </c>
      <c r="F1573" s="1">
        <v>44028</v>
      </c>
      <c r="G1573" s="1">
        <v>44036</v>
      </c>
      <c r="H1573" s="13">
        <f>Orders[[#This Row],[DeliveryDate]]-Orders[[#This Row],[OrderDate]]</f>
        <v>23</v>
      </c>
      <c r="I1573" t="s">
        <v>3</v>
      </c>
      <c r="J1573" t="str">
        <f>_xlfn.XLOOKUP(Orders[[#This Row],[_SalesRepID]],'Sales team'!A:A,'Sales team'!B:B)</f>
        <v>Jonathan Hawkins</v>
      </c>
      <c r="K1573">
        <v>10</v>
      </c>
      <c r="L1573">
        <v>13</v>
      </c>
      <c r="M1573">
        <v>97</v>
      </c>
      <c r="N1573" t="str">
        <f>_xlfn.XLOOKUP(Orders[[#This Row],[_ProductID]],Products!A:A,Products!C:C)</f>
        <v>Furniture</v>
      </c>
      <c r="O1573">
        <v>19</v>
      </c>
      <c r="P1573">
        <v>0.15</v>
      </c>
      <c r="Q1573" s="2">
        <v>2512.5</v>
      </c>
      <c r="R1573" s="2">
        <v>1381.875</v>
      </c>
      <c r="S1573" s="2">
        <v>14949.375</v>
      </c>
      <c r="T1573" s="2">
        <v>5276.25</v>
      </c>
    </row>
    <row r="1574" spans="1:20" x14ac:dyDescent="0.25">
      <c r="A1574" t="s">
        <v>6434</v>
      </c>
      <c r="B1574" t="s">
        <v>1</v>
      </c>
      <c r="C1574" t="s">
        <v>6</v>
      </c>
      <c r="D1574" s="1">
        <v>43900</v>
      </c>
      <c r="E1574" s="1">
        <v>44013</v>
      </c>
      <c r="F1574" s="1">
        <v>44026</v>
      </c>
      <c r="G1574" s="1">
        <v>44027</v>
      </c>
      <c r="H1574" s="13">
        <f>Orders[[#This Row],[DeliveryDate]]-Orders[[#This Row],[OrderDate]]</f>
        <v>14</v>
      </c>
      <c r="I1574" t="s">
        <v>3</v>
      </c>
      <c r="J1574" t="str">
        <f>_xlfn.XLOOKUP(Orders[[#This Row],[_SalesRepID]],'Sales team'!A:A,'Sales team'!B:B)</f>
        <v>Shawn Cook</v>
      </c>
      <c r="K1574">
        <v>7</v>
      </c>
      <c r="L1574">
        <v>9</v>
      </c>
      <c r="M1574">
        <v>200</v>
      </c>
      <c r="N1574" t="str">
        <f>_xlfn.XLOOKUP(Orders[[#This Row],[_ProductID]],Products!A:A,Products!C:C)</f>
        <v>Home décor</v>
      </c>
      <c r="O1574">
        <v>39</v>
      </c>
      <c r="P1574">
        <v>0.05</v>
      </c>
      <c r="Q1574" s="2">
        <v>1072</v>
      </c>
      <c r="R1574" s="2">
        <v>696.80000000000007</v>
      </c>
      <c r="S1574" s="2">
        <v>7128.7999999999993</v>
      </c>
      <c r="T1574" s="2">
        <v>2251.1999999999989</v>
      </c>
    </row>
    <row r="1575" spans="1:20" x14ac:dyDescent="0.25">
      <c r="A1575" t="s">
        <v>6420</v>
      </c>
      <c r="B1575" t="s">
        <v>8</v>
      </c>
      <c r="C1575" t="s">
        <v>13</v>
      </c>
      <c r="D1575" s="1">
        <v>43900</v>
      </c>
      <c r="E1575" s="1">
        <v>44012</v>
      </c>
      <c r="F1575" s="1">
        <v>44033</v>
      </c>
      <c r="G1575" s="1">
        <v>44028</v>
      </c>
      <c r="H1575" s="13">
        <f>Orders[[#This Row],[DeliveryDate]]-Orders[[#This Row],[OrderDate]]</f>
        <v>16</v>
      </c>
      <c r="I1575" t="s">
        <v>3</v>
      </c>
      <c r="J1575" t="str">
        <f>_xlfn.XLOOKUP(Orders[[#This Row],[_SalesRepID]],'Sales team'!A:A,'Sales team'!B:B)</f>
        <v>Joe Price</v>
      </c>
      <c r="K1575">
        <v>22</v>
      </c>
      <c r="L1575">
        <v>17</v>
      </c>
      <c r="M1575">
        <v>312</v>
      </c>
      <c r="N1575" t="str">
        <f>_xlfn.XLOOKUP(Orders[[#This Row],[_ProductID]],Products!A:A,Products!C:C)</f>
        <v>Home décor</v>
      </c>
      <c r="O1575">
        <v>26</v>
      </c>
      <c r="P1575">
        <v>7.4999999999999997E-2</v>
      </c>
      <c r="Q1575" s="2">
        <v>234.5</v>
      </c>
      <c r="R1575" s="2">
        <v>157.11500000000001</v>
      </c>
      <c r="S1575" s="2">
        <v>867.65000000000009</v>
      </c>
      <c r="T1575" s="2">
        <v>239.19000000000005</v>
      </c>
    </row>
    <row r="1576" spans="1:20" x14ac:dyDescent="0.25">
      <c r="A1576" t="s">
        <v>6421</v>
      </c>
      <c r="B1576" t="s">
        <v>1</v>
      </c>
      <c r="C1576" t="s">
        <v>15</v>
      </c>
      <c r="D1576" s="1">
        <v>43900</v>
      </c>
      <c r="E1576" s="1">
        <v>44012</v>
      </c>
      <c r="F1576" s="1">
        <v>44018</v>
      </c>
      <c r="G1576" s="1">
        <v>44020</v>
      </c>
      <c r="H1576" s="13">
        <f>Orders[[#This Row],[DeliveryDate]]-Orders[[#This Row],[OrderDate]]</f>
        <v>8</v>
      </c>
      <c r="I1576" t="s">
        <v>3</v>
      </c>
      <c r="J1576" t="str">
        <f>_xlfn.XLOOKUP(Orders[[#This Row],[_SalesRepID]],'Sales team'!A:A,'Sales team'!B:B)</f>
        <v>Chris Armstrong</v>
      </c>
      <c r="K1576">
        <v>4</v>
      </c>
      <c r="L1576">
        <v>45</v>
      </c>
      <c r="M1576">
        <v>6</v>
      </c>
      <c r="N1576" t="str">
        <f>_xlfn.XLOOKUP(Orders[[#This Row],[_ProductID]],Products!A:A,Products!C:C)</f>
        <v>Home décor</v>
      </c>
      <c r="O1576">
        <v>3</v>
      </c>
      <c r="P1576">
        <v>0.1</v>
      </c>
      <c r="Q1576" s="2">
        <v>2465.6</v>
      </c>
      <c r="R1576" s="2">
        <v>1873.856</v>
      </c>
      <c r="S1576" s="2">
        <v>6657.12</v>
      </c>
      <c r="T1576" s="2">
        <v>1035.5519999999997</v>
      </c>
    </row>
    <row r="1577" spans="1:20" x14ac:dyDescent="0.25">
      <c r="A1577" t="s">
        <v>6422</v>
      </c>
      <c r="B1577" t="s">
        <v>1</v>
      </c>
      <c r="C1577" t="s">
        <v>6</v>
      </c>
      <c r="D1577" s="1">
        <v>43900</v>
      </c>
      <c r="E1577" s="1">
        <v>44012</v>
      </c>
      <c r="F1577" s="1">
        <v>44023</v>
      </c>
      <c r="G1577" s="1">
        <v>44028</v>
      </c>
      <c r="H1577" s="13">
        <f>Orders[[#This Row],[DeliveryDate]]-Orders[[#This Row],[OrderDate]]</f>
        <v>16</v>
      </c>
      <c r="I1577" t="s">
        <v>3</v>
      </c>
      <c r="J1577" t="str">
        <f>_xlfn.XLOOKUP(Orders[[#This Row],[_SalesRepID]],'Sales team'!A:A,'Sales team'!B:B)</f>
        <v>George Lewis</v>
      </c>
      <c r="K1577">
        <v>8</v>
      </c>
      <c r="L1577">
        <v>22</v>
      </c>
      <c r="M1577">
        <v>124</v>
      </c>
      <c r="N1577" t="str">
        <f>_xlfn.XLOOKUP(Orders[[#This Row],[_ProductID]],Products!A:A,Products!C:C)</f>
        <v>Home décor</v>
      </c>
      <c r="O1577">
        <v>39</v>
      </c>
      <c r="P1577">
        <v>0.2</v>
      </c>
      <c r="Q1577" s="2">
        <v>1005</v>
      </c>
      <c r="R1577" s="2">
        <v>603</v>
      </c>
      <c r="S1577" s="2">
        <v>804</v>
      </c>
      <c r="T1577" s="2">
        <v>201</v>
      </c>
    </row>
    <row r="1578" spans="1:20" x14ac:dyDescent="0.25">
      <c r="A1578" t="s">
        <v>6423</v>
      </c>
      <c r="B1578" t="s">
        <v>5</v>
      </c>
      <c r="C1578" t="s">
        <v>2</v>
      </c>
      <c r="D1578" s="1">
        <v>43900</v>
      </c>
      <c r="E1578" s="1">
        <v>44012</v>
      </c>
      <c r="F1578" s="1">
        <v>44022</v>
      </c>
      <c r="G1578" s="1">
        <v>44033</v>
      </c>
      <c r="H1578" s="13">
        <f>Orders[[#This Row],[DeliveryDate]]-Orders[[#This Row],[OrderDate]]</f>
        <v>21</v>
      </c>
      <c r="I1578" t="s">
        <v>3</v>
      </c>
      <c r="J1578" t="str">
        <f>_xlfn.XLOOKUP(Orders[[#This Row],[_SalesRepID]],'Sales team'!A:A,'Sales team'!B:B)</f>
        <v>Anthony Torres</v>
      </c>
      <c r="K1578">
        <v>20</v>
      </c>
      <c r="L1578">
        <v>14</v>
      </c>
      <c r="M1578">
        <v>224</v>
      </c>
      <c r="N1578" t="str">
        <f>_xlfn.XLOOKUP(Orders[[#This Row],[_ProductID]],Products!A:A,Products!C:C)</f>
        <v>Home décor</v>
      </c>
      <c r="O1578">
        <v>27</v>
      </c>
      <c r="P1578">
        <v>7.4999999999999997E-2</v>
      </c>
      <c r="Q1578" s="2">
        <v>1072</v>
      </c>
      <c r="R1578" s="2">
        <v>718.24</v>
      </c>
      <c r="S1578" s="2">
        <v>2974.8</v>
      </c>
      <c r="T1578" s="2">
        <v>820.07999999999993</v>
      </c>
    </row>
    <row r="1579" spans="1:20" x14ac:dyDescent="0.25">
      <c r="A1579" t="s">
        <v>6424</v>
      </c>
      <c r="B1579" t="s">
        <v>5</v>
      </c>
      <c r="C1579" t="s">
        <v>15</v>
      </c>
      <c r="D1579" s="1">
        <v>43900</v>
      </c>
      <c r="E1579" s="1">
        <v>44012</v>
      </c>
      <c r="F1579" s="1">
        <v>44022</v>
      </c>
      <c r="G1579" s="1">
        <v>44025</v>
      </c>
      <c r="H1579" s="13">
        <f>Orders[[#This Row],[DeliveryDate]]-Orders[[#This Row],[OrderDate]]</f>
        <v>13</v>
      </c>
      <c r="I1579" t="s">
        <v>3</v>
      </c>
      <c r="J1579" t="str">
        <f>_xlfn.XLOOKUP(Orders[[#This Row],[_SalesRepID]],'Sales team'!A:A,'Sales team'!B:B)</f>
        <v>Shawn Wallace</v>
      </c>
      <c r="K1579">
        <v>18</v>
      </c>
      <c r="L1579">
        <v>36</v>
      </c>
      <c r="M1579">
        <v>2</v>
      </c>
      <c r="N1579" t="str">
        <f>_xlfn.XLOOKUP(Orders[[#This Row],[_ProductID]],Products!A:A,Products!C:C)</f>
        <v>Outdoor</v>
      </c>
      <c r="O1579">
        <v>18</v>
      </c>
      <c r="P1579">
        <v>0.1</v>
      </c>
      <c r="Q1579" s="2">
        <v>1078.7</v>
      </c>
      <c r="R1579" s="2">
        <v>431.48</v>
      </c>
      <c r="S1579" s="2">
        <v>5824.9800000000005</v>
      </c>
      <c r="T1579" s="2">
        <v>3236.1000000000004</v>
      </c>
    </row>
    <row r="1580" spans="1:20" x14ac:dyDescent="0.25">
      <c r="A1580" t="s">
        <v>6425</v>
      </c>
      <c r="B1580" t="s">
        <v>1</v>
      </c>
      <c r="C1580" t="s">
        <v>6</v>
      </c>
      <c r="D1580" s="1">
        <v>43900</v>
      </c>
      <c r="E1580" s="1">
        <v>44012</v>
      </c>
      <c r="F1580" s="1">
        <v>44025</v>
      </c>
      <c r="G1580" s="1">
        <v>44029</v>
      </c>
      <c r="H1580" s="13">
        <f>Orders[[#This Row],[DeliveryDate]]-Orders[[#This Row],[OrderDate]]</f>
        <v>17</v>
      </c>
      <c r="I1580" t="s">
        <v>3</v>
      </c>
      <c r="J1580" t="str">
        <f>_xlfn.XLOOKUP(Orders[[#This Row],[_SalesRepID]],'Sales team'!A:A,'Sales team'!B:B)</f>
        <v>Stephen Payne</v>
      </c>
      <c r="K1580">
        <v>5</v>
      </c>
      <c r="L1580">
        <v>12</v>
      </c>
      <c r="M1580">
        <v>137</v>
      </c>
      <c r="N1580" t="str">
        <f>_xlfn.XLOOKUP(Orders[[#This Row],[_ProductID]],Products!A:A,Products!C:C)</f>
        <v>Home décor</v>
      </c>
      <c r="O1580">
        <v>17</v>
      </c>
      <c r="P1580">
        <v>0.15</v>
      </c>
      <c r="Q1580" s="2">
        <v>1078.7</v>
      </c>
      <c r="R1580" s="2">
        <v>744.303</v>
      </c>
      <c r="S1580" s="2">
        <v>1833.79</v>
      </c>
      <c r="T1580" s="2">
        <v>345.18399999999997</v>
      </c>
    </row>
    <row r="1581" spans="1:20" x14ac:dyDescent="0.25">
      <c r="A1581" t="s">
        <v>6426</v>
      </c>
      <c r="B1581" t="s">
        <v>5</v>
      </c>
      <c r="C1581" t="s">
        <v>15</v>
      </c>
      <c r="D1581" s="1">
        <v>43900</v>
      </c>
      <c r="E1581" s="1">
        <v>44012</v>
      </c>
      <c r="F1581" s="1">
        <v>44018</v>
      </c>
      <c r="G1581" s="1">
        <v>44027</v>
      </c>
      <c r="H1581" s="13">
        <f>Orders[[#This Row],[DeliveryDate]]-Orders[[#This Row],[OrderDate]]</f>
        <v>15</v>
      </c>
      <c r="I1581" t="s">
        <v>3</v>
      </c>
      <c r="J1581" t="str">
        <f>_xlfn.XLOOKUP(Orders[[#This Row],[_SalesRepID]],'Sales team'!A:A,'Sales team'!B:B)</f>
        <v>Shawn Wallace</v>
      </c>
      <c r="K1581">
        <v>18</v>
      </c>
      <c r="L1581">
        <v>6</v>
      </c>
      <c r="M1581">
        <v>18</v>
      </c>
      <c r="N1581" t="str">
        <f>_xlfn.XLOOKUP(Orders[[#This Row],[_ProductID]],Products!A:A,Products!C:C)</f>
        <v>Home décor</v>
      </c>
      <c r="O1581">
        <v>39</v>
      </c>
      <c r="P1581">
        <v>7.4999999999999997E-2</v>
      </c>
      <c r="Q1581" s="2">
        <v>1956.4</v>
      </c>
      <c r="R1581" s="2">
        <v>1447.7360000000001</v>
      </c>
      <c r="S1581" s="2">
        <v>10858.020000000002</v>
      </c>
      <c r="T1581" s="2">
        <v>2171.6040000000012</v>
      </c>
    </row>
    <row r="1582" spans="1:20" x14ac:dyDescent="0.25">
      <c r="A1582" t="s">
        <v>6427</v>
      </c>
      <c r="B1582" t="s">
        <v>5</v>
      </c>
      <c r="C1582" t="s">
        <v>6</v>
      </c>
      <c r="D1582" s="1">
        <v>43900</v>
      </c>
      <c r="E1582" s="1">
        <v>44012</v>
      </c>
      <c r="F1582" s="1">
        <v>44022</v>
      </c>
      <c r="G1582" s="1">
        <v>44028</v>
      </c>
      <c r="H1582" s="13">
        <f>Orders[[#This Row],[DeliveryDate]]-Orders[[#This Row],[OrderDate]]</f>
        <v>16</v>
      </c>
      <c r="I1582" t="s">
        <v>3</v>
      </c>
      <c r="J1582" t="str">
        <f>_xlfn.XLOOKUP(Orders[[#This Row],[_SalesRepID]],'Sales team'!A:A,'Sales team'!B:B)</f>
        <v>Todd Roberts</v>
      </c>
      <c r="K1582">
        <v>13</v>
      </c>
      <c r="L1582">
        <v>19</v>
      </c>
      <c r="M1582">
        <v>141</v>
      </c>
      <c r="N1582" t="str">
        <f>_xlfn.XLOOKUP(Orders[[#This Row],[_ProductID]],Products!A:A,Products!C:C)</f>
        <v>Kitchen &amp; Dining</v>
      </c>
      <c r="O1582">
        <v>8</v>
      </c>
      <c r="P1582">
        <v>0.05</v>
      </c>
      <c r="Q1582" s="2">
        <v>227.8</v>
      </c>
      <c r="R1582" s="2">
        <v>134.40199999999999</v>
      </c>
      <c r="S1582" s="2">
        <v>216.41</v>
      </c>
      <c r="T1582" s="2">
        <v>82.00800000000001</v>
      </c>
    </row>
    <row r="1583" spans="1:20" x14ac:dyDescent="0.25">
      <c r="A1583" t="s">
        <v>6428</v>
      </c>
      <c r="B1583" t="s">
        <v>1</v>
      </c>
      <c r="C1583" t="s">
        <v>46</v>
      </c>
      <c r="D1583" s="1">
        <v>43900</v>
      </c>
      <c r="E1583" s="1">
        <v>44012</v>
      </c>
      <c r="F1583" s="1">
        <v>44037</v>
      </c>
      <c r="G1583" s="1">
        <v>44022</v>
      </c>
      <c r="H1583" s="13">
        <f>Orders[[#This Row],[DeliveryDate]]-Orders[[#This Row],[OrderDate]]</f>
        <v>10</v>
      </c>
      <c r="I1583" t="s">
        <v>3</v>
      </c>
      <c r="J1583" t="str">
        <f>_xlfn.XLOOKUP(Orders[[#This Row],[_SalesRepID]],'Sales team'!A:A,'Sales team'!B:B)</f>
        <v>Jerry Green</v>
      </c>
      <c r="K1583">
        <v>3</v>
      </c>
      <c r="L1583">
        <v>17</v>
      </c>
      <c r="M1583">
        <v>82</v>
      </c>
      <c r="N1583" t="str">
        <f>_xlfn.XLOOKUP(Orders[[#This Row],[_ProductID]],Products!A:A,Products!C:C)</f>
        <v>Furniture</v>
      </c>
      <c r="O1583">
        <v>5</v>
      </c>
      <c r="P1583">
        <v>0.15</v>
      </c>
      <c r="Q1583" s="2">
        <v>891.1</v>
      </c>
      <c r="R1583" s="2">
        <v>570.30399999999997</v>
      </c>
      <c r="S1583" s="2">
        <v>6059.48</v>
      </c>
      <c r="T1583" s="2">
        <v>1497.0479999999998</v>
      </c>
    </row>
    <row r="1584" spans="1:20" x14ac:dyDescent="0.25">
      <c r="A1584" t="s">
        <v>6415</v>
      </c>
      <c r="B1584" t="s">
        <v>8</v>
      </c>
      <c r="C1584" t="s">
        <v>15</v>
      </c>
      <c r="D1584" s="1">
        <v>43900</v>
      </c>
      <c r="E1584" s="1">
        <v>44011</v>
      </c>
      <c r="F1584" s="1">
        <v>44026</v>
      </c>
      <c r="G1584" s="1">
        <v>44025</v>
      </c>
      <c r="H1584" s="13">
        <f>Orders[[#This Row],[DeliveryDate]]-Orders[[#This Row],[OrderDate]]</f>
        <v>14</v>
      </c>
      <c r="I1584" t="s">
        <v>3</v>
      </c>
      <c r="J1584" t="str">
        <f>_xlfn.XLOOKUP(Orders[[#This Row],[_SalesRepID]],'Sales team'!A:A,'Sales team'!B:B)</f>
        <v>Samuel Fowler</v>
      </c>
      <c r="K1584">
        <v>21</v>
      </c>
      <c r="L1584">
        <v>29</v>
      </c>
      <c r="M1584">
        <v>28</v>
      </c>
      <c r="N1584" t="str">
        <f>_xlfn.XLOOKUP(Orders[[#This Row],[_ProductID]],Products!A:A,Products!C:C)</f>
        <v>Home décor</v>
      </c>
      <c r="O1584">
        <v>21</v>
      </c>
      <c r="P1584">
        <v>7.4999999999999997E-2</v>
      </c>
      <c r="Q1584" s="2">
        <v>3859.2000000000003</v>
      </c>
      <c r="R1584" s="2">
        <v>3241.7280000000001</v>
      </c>
      <c r="S1584" s="2">
        <v>7139.52</v>
      </c>
      <c r="T1584" s="2">
        <v>656.06400000000031</v>
      </c>
    </row>
    <row r="1585" spans="1:20" x14ac:dyDescent="0.25">
      <c r="A1585" t="s">
        <v>6416</v>
      </c>
      <c r="B1585" t="s">
        <v>10</v>
      </c>
      <c r="C1585" t="s">
        <v>6</v>
      </c>
      <c r="D1585" s="1">
        <v>43900</v>
      </c>
      <c r="E1585" s="1">
        <v>44011</v>
      </c>
      <c r="F1585" s="1">
        <v>44031</v>
      </c>
      <c r="G1585" s="1">
        <v>44027</v>
      </c>
      <c r="H1585" s="13">
        <f>Orders[[#This Row],[DeliveryDate]]-Orders[[#This Row],[OrderDate]]</f>
        <v>16</v>
      </c>
      <c r="I1585" t="s">
        <v>3</v>
      </c>
      <c r="J1585" t="str">
        <f>_xlfn.XLOOKUP(Orders[[#This Row],[_SalesRepID]],'Sales team'!A:A,'Sales team'!B:B)</f>
        <v>Carlos Miller</v>
      </c>
      <c r="K1585">
        <v>28</v>
      </c>
      <c r="L1585">
        <v>12</v>
      </c>
      <c r="M1585">
        <v>150</v>
      </c>
      <c r="N1585" t="str">
        <f>_xlfn.XLOOKUP(Orders[[#This Row],[_ProductID]],Products!A:A,Products!C:C)</f>
        <v>Home décor</v>
      </c>
      <c r="O1585">
        <v>35</v>
      </c>
      <c r="P1585">
        <v>0.05</v>
      </c>
      <c r="Q1585" s="2">
        <v>6157.3</v>
      </c>
      <c r="R1585" s="2">
        <v>4433.2560000000003</v>
      </c>
      <c r="S1585" s="2">
        <v>17548.305</v>
      </c>
      <c r="T1585" s="2">
        <v>4248.5370000000003</v>
      </c>
    </row>
    <row r="1586" spans="1:20" x14ac:dyDescent="0.25">
      <c r="A1586" t="s">
        <v>6417</v>
      </c>
      <c r="B1586" t="s">
        <v>1</v>
      </c>
      <c r="C1586" t="s">
        <v>6</v>
      </c>
      <c r="D1586" s="1">
        <v>43900</v>
      </c>
      <c r="E1586" s="1">
        <v>44011</v>
      </c>
      <c r="F1586" s="1">
        <v>44031</v>
      </c>
      <c r="G1586" s="1">
        <v>44034</v>
      </c>
      <c r="H1586" s="13">
        <f>Orders[[#This Row],[DeliveryDate]]-Orders[[#This Row],[OrderDate]]</f>
        <v>23</v>
      </c>
      <c r="I1586" t="s">
        <v>3</v>
      </c>
      <c r="J1586" t="str">
        <f>_xlfn.XLOOKUP(Orders[[#This Row],[_SalesRepID]],'Sales team'!A:A,'Sales team'!B:B)</f>
        <v>Adam Hernandez</v>
      </c>
      <c r="K1586">
        <v>1</v>
      </c>
      <c r="L1586">
        <v>5</v>
      </c>
      <c r="M1586">
        <v>94</v>
      </c>
      <c r="N1586" t="str">
        <f>_xlfn.XLOOKUP(Orders[[#This Row],[_ProductID]],Products!A:A,Products!C:C)</f>
        <v>Furniture</v>
      </c>
      <c r="O1586">
        <v>38</v>
      </c>
      <c r="P1586">
        <v>0.15</v>
      </c>
      <c r="Q1586" s="2">
        <v>1038.5</v>
      </c>
      <c r="R1586" s="2">
        <v>643.87</v>
      </c>
      <c r="S1586" s="2">
        <v>882.72500000000002</v>
      </c>
      <c r="T1586" s="2">
        <v>238.85500000000002</v>
      </c>
    </row>
    <row r="1587" spans="1:20" x14ac:dyDescent="0.25">
      <c r="A1587" t="s">
        <v>6418</v>
      </c>
      <c r="B1587" t="s">
        <v>8</v>
      </c>
      <c r="C1587" t="s">
        <v>2</v>
      </c>
      <c r="D1587" s="1">
        <v>43900</v>
      </c>
      <c r="E1587" s="1">
        <v>44011</v>
      </c>
      <c r="F1587" s="1">
        <v>44035</v>
      </c>
      <c r="G1587" s="1">
        <v>44021</v>
      </c>
      <c r="H1587" s="13">
        <f>Orders[[#This Row],[DeliveryDate]]-Orders[[#This Row],[OrderDate]]</f>
        <v>10</v>
      </c>
      <c r="I1587" t="s">
        <v>3</v>
      </c>
      <c r="J1587" t="str">
        <f>_xlfn.XLOOKUP(Orders[[#This Row],[_SalesRepID]],'Sales team'!A:A,'Sales team'!B:B)</f>
        <v>Joe Price</v>
      </c>
      <c r="K1587">
        <v>22</v>
      </c>
      <c r="L1587">
        <v>48</v>
      </c>
      <c r="M1587">
        <v>228</v>
      </c>
      <c r="N1587" t="str">
        <f>_xlfn.XLOOKUP(Orders[[#This Row],[_ProductID]],Products!A:A,Products!C:C)</f>
        <v>Furniture</v>
      </c>
      <c r="O1587">
        <v>20</v>
      </c>
      <c r="P1587">
        <v>0.05</v>
      </c>
      <c r="Q1587" s="2">
        <v>984.9</v>
      </c>
      <c r="R1587" s="2">
        <v>768.22199999999998</v>
      </c>
      <c r="S1587" s="2">
        <v>935.65499999999997</v>
      </c>
      <c r="T1587" s="2">
        <v>167.43299999999999</v>
      </c>
    </row>
    <row r="1588" spans="1:20" x14ac:dyDescent="0.25">
      <c r="A1588" t="s">
        <v>6419</v>
      </c>
      <c r="B1588" t="s">
        <v>5</v>
      </c>
      <c r="C1588" t="s">
        <v>6</v>
      </c>
      <c r="D1588" s="1">
        <v>43900</v>
      </c>
      <c r="E1588" s="1">
        <v>44011</v>
      </c>
      <c r="F1588" s="1">
        <v>44034</v>
      </c>
      <c r="G1588" s="1">
        <v>44022</v>
      </c>
      <c r="H1588" s="13">
        <f>Orders[[#This Row],[DeliveryDate]]-Orders[[#This Row],[OrderDate]]</f>
        <v>11</v>
      </c>
      <c r="I1588" t="s">
        <v>3</v>
      </c>
      <c r="J1588" t="str">
        <f>_xlfn.XLOOKUP(Orders[[#This Row],[_SalesRepID]],'Sales team'!A:A,'Sales team'!B:B)</f>
        <v>Anthony Berry</v>
      </c>
      <c r="K1588">
        <v>16</v>
      </c>
      <c r="L1588">
        <v>11</v>
      </c>
      <c r="M1588">
        <v>185</v>
      </c>
      <c r="N1588" t="str">
        <f>_xlfn.XLOOKUP(Orders[[#This Row],[_ProductID]],Products!A:A,Products!C:C)</f>
        <v>Electronics</v>
      </c>
      <c r="O1588">
        <v>6</v>
      </c>
      <c r="P1588">
        <v>0.4</v>
      </c>
      <c r="Q1588" s="2">
        <v>783.9</v>
      </c>
      <c r="R1588" s="2">
        <v>572.24699999999996</v>
      </c>
      <c r="S1588" s="2">
        <v>3762.72</v>
      </c>
      <c r="T1588" s="2">
        <v>-815.25599999999986</v>
      </c>
    </row>
    <row r="1589" spans="1:20" x14ac:dyDescent="0.25">
      <c r="A1589" t="s">
        <v>6407</v>
      </c>
      <c r="B1589" t="s">
        <v>1</v>
      </c>
      <c r="C1589" t="s">
        <v>15</v>
      </c>
      <c r="D1589" s="1">
        <v>43900</v>
      </c>
      <c r="E1589" s="1">
        <v>44010</v>
      </c>
      <c r="F1589" s="1">
        <v>44019</v>
      </c>
      <c r="G1589" s="1">
        <v>44022</v>
      </c>
      <c r="H1589" s="13">
        <f>Orders[[#This Row],[DeliveryDate]]-Orders[[#This Row],[OrderDate]]</f>
        <v>12</v>
      </c>
      <c r="I1589" t="s">
        <v>3</v>
      </c>
      <c r="J1589" t="str">
        <f>_xlfn.XLOOKUP(Orders[[#This Row],[_SalesRepID]],'Sales team'!A:A,'Sales team'!B:B)</f>
        <v>Jonathan Hawkins</v>
      </c>
      <c r="K1589">
        <v>10</v>
      </c>
      <c r="L1589">
        <v>34</v>
      </c>
      <c r="M1589">
        <v>51</v>
      </c>
      <c r="N1589" t="str">
        <f>_xlfn.XLOOKUP(Orders[[#This Row],[_ProductID]],Products!A:A,Products!C:C)</f>
        <v>Outdoor</v>
      </c>
      <c r="O1589">
        <v>18</v>
      </c>
      <c r="P1589">
        <v>7.4999999999999997E-2</v>
      </c>
      <c r="Q1589" s="2">
        <v>1842.5</v>
      </c>
      <c r="R1589" s="2">
        <v>810.7</v>
      </c>
      <c r="S1589" s="2">
        <v>1704.3125</v>
      </c>
      <c r="T1589" s="2">
        <v>893.61249999999995</v>
      </c>
    </row>
    <row r="1590" spans="1:20" x14ac:dyDescent="0.25">
      <c r="A1590" t="s">
        <v>6408</v>
      </c>
      <c r="B1590" t="s">
        <v>1</v>
      </c>
      <c r="C1590" t="s">
        <v>13</v>
      </c>
      <c r="D1590" s="1">
        <v>43900</v>
      </c>
      <c r="E1590" s="1">
        <v>44010</v>
      </c>
      <c r="F1590" s="1">
        <v>44013</v>
      </c>
      <c r="G1590" s="1">
        <v>44019</v>
      </c>
      <c r="H1590" s="13">
        <f>Orders[[#This Row],[DeliveryDate]]-Orders[[#This Row],[OrderDate]]</f>
        <v>9</v>
      </c>
      <c r="I1590" t="s">
        <v>3</v>
      </c>
      <c r="J1590" t="str">
        <f>_xlfn.XLOOKUP(Orders[[#This Row],[_SalesRepID]],'Sales team'!A:A,'Sales team'!B:B)</f>
        <v>Joshua Ryan</v>
      </c>
      <c r="K1590">
        <v>9</v>
      </c>
      <c r="L1590">
        <v>10</v>
      </c>
      <c r="M1590">
        <v>291</v>
      </c>
      <c r="N1590" t="str">
        <f>_xlfn.XLOOKUP(Orders[[#This Row],[_ProductID]],Products!A:A,Products!C:C)</f>
        <v>Home décor</v>
      </c>
      <c r="O1590">
        <v>39</v>
      </c>
      <c r="P1590">
        <v>0.1</v>
      </c>
      <c r="Q1590" s="2">
        <v>1065.3</v>
      </c>
      <c r="R1590" s="2">
        <v>745.70999999999992</v>
      </c>
      <c r="S1590" s="2">
        <v>958.77</v>
      </c>
      <c r="T1590" s="2">
        <v>213.06000000000006</v>
      </c>
    </row>
    <row r="1591" spans="1:20" x14ac:dyDescent="0.25">
      <c r="A1591" t="s">
        <v>6409</v>
      </c>
      <c r="B1591" t="s">
        <v>1</v>
      </c>
      <c r="C1591" t="s">
        <v>25</v>
      </c>
      <c r="D1591" s="1">
        <v>43900</v>
      </c>
      <c r="E1591" s="1">
        <v>44010</v>
      </c>
      <c r="F1591" s="1">
        <v>44016</v>
      </c>
      <c r="G1591" s="1">
        <v>44022</v>
      </c>
      <c r="H1591" s="13">
        <f>Orders[[#This Row],[DeliveryDate]]-Orders[[#This Row],[OrderDate]]</f>
        <v>12</v>
      </c>
      <c r="I1591" t="s">
        <v>3</v>
      </c>
      <c r="J1591" t="str">
        <f>_xlfn.XLOOKUP(Orders[[#This Row],[_SalesRepID]],'Sales team'!A:A,'Sales team'!B:B)</f>
        <v>Jonathan Hawkins</v>
      </c>
      <c r="K1591">
        <v>10</v>
      </c>
      <c r="L1591">
        <v>44</v>
      </c>
      <c r="M1591">
        <v>330</v>
      </c>
      <c r="N1591" t="str">
        <f>_xlfn.XLOOKUP(Orders[[#This Row],[_ProductID]],Products!A:A,Products!C:C)</f>
        <v>Kitchen &amp; Dining</v>
      </c>
      <c r="O1591">
        <v>8</v>
      </c>
      <c r="P1591">
        <v>0.3</v>
      </c>
      <c r="Q1591" s="2">
        <v>3450.5</v>
      </c>
      <c r="R1591" s="2">
        <v>1725.25</v>
      </c>
      <c r="S1591" s="2">
        <v>4830.7</v>
      </c>
      <c r="T1591" s="2">
        <v>1380.1999999999998</v>
      </c>
    </row>
    <row r="1592" spans="1:20" x14ac:dyDescent="0.25">
      <c r="A1592" t="s">
        <v>6410</v>
      </c>
      <c r="B1592" t="s">
        <v>8</v>
      </c>
      <c r="C1592" t="s">
        <v>13</v>
      </c>
      <c r="D1592" s="1">
        <v>43900</v>
      </c>
      <c r="E1592" s="1">
        <v>44010</v>
      </c>
      <c r="F1592" s="1">
        <v>44022</v>
      </c>
      <c r="G1592" s="1">
        <v>44021</v>
      </c>
      <c r="H1592" s="13">
        <f>Orders[[#This Row],[DeliveryDate]]-Orders[[#This Row],[OrderDate]]</f>
        <v>11</v>
      </c>
      <c r="I1592" t="s">
        <v>3</v>
      </c>
      <c r="J1592" t="str">
        <f>_xlfn.XLOOKUP(Orders[[#This Row],[_SalesRepID]],'Sales team'!A:A,'Sales team'!B:B)</f>
        <v>Samuel Fowler</v>
      </c>
      <c r="K1592">
        <v>21</v>
      </c>
      <c r="L1592">
        <v>49</v>
      </c>
      <c r="M1592">
        <v>292</v>
      </c>
      <c r="N1592" t="str">
        <f>_xlfn.XLOOKUP(Orders[[#This Row],[_ProductID]],Products!A:A,Products!C:C)</f>
        <v>Kitchen &amp; Dining</v>
      </c>
      <c r="O1592">
        <v>37</v>
      </c>
      <c r="P1592">
        <v>0.3</v>
      </c>
      <c r="Q1592" s="2">
        <v>3591.2000000000003</v>
      </c>
      <c r="R1592" s="2">
        <v>2082.8960000000002</v>
      </c>
      <c r="S1592" s="2">
        <v>12569.199999999999</v>
      </c>
      <c r="T1592" s="2">
        <v>2154.7199999999975</v>
      </c>
    </row>
    <row r="1593" spans="1:20" x14ac:dyDescent="0.25">
      <c r="A1593" t="s">
        <v>6411</v>
      </c>
      <c r="B1593" t="s">
        <v>5</v>
      </c>
      <c r="C1593" t="s">
        <v>15</v>
      </c>
      <c r="D1593" s="1">
        <v>43900</v>
      </c>
      <c r="E1593" s="1">
        <v>44010</v>
      </c>
      <c r="F1593" s="1">
        <v>44032</v>
      </c>
      <c r="G1593" s="1">
        <v>44014</v>
      </c>
      <c r="H1593" s="13">
        <f>Orders[[#This Row],[DeliveryDate]]-Orders[[#This Row],[OrderDate]]</f>
        <v>4</v>
      </c>
      <c r="I1593" t="s">
        <v>3</v>
      </c>
      <c r="J1593" t="str">
        <f>_xlfn.XLOOKUP(Orders[[#This Row],[_SalesRepID]],'Sales team'!A:A,'Sales team'!B:B)</f>
        <v>Anthony Berry</v>
      </c>
      <c r="K1593">
        <v>16</v>
      </c>
      <c r="L1593">
        <v>21</v>
      </c>
      <c r="M1593">
        <v>54</v>
      </c>
      <c r="N1593" t="str">
        <f>_xlfn.XLOOKUP(Orders[[#This Row],[_ProductID]],Products!A:A,Products!C:C)</f>
        <v>Home décor</v>
      </c>
      <c r="O1593">
        <v>46</v>
      </c>
      <c r="P1593">
        <v>0.15</v>
      </c>
      <c r="Q1593" s="2">
        <v>3912.8</v>
      </c>
      <c r="R1593" s="2">
        <v>1995.528</v>
      </c>
      <c r="S1593" s="2">
        <v>6651.76</v>
      </c>
      <c r="T1593" s="2">
        <v>2660.7040000000002</v>
      </c>
    </row>
    <row r="1594" spans="1:20" x14ac:dyDescent="0.25">
      <c r="A1594" t="s">
        <v>6412</v>
      </c>
      <c r="B1594" t="s">
        <v>5</v>
      </c>
      <c r="C1594" t="s">
        <v>25</v>
      </c>
      <c r="D1594" s="1">
        <v>43900</v>
      </c>
      <c r="E1594" s="1">
        <v>44010</v>
      </c>
      <c r="F1594" s="1">
        <v>44012</v>
      </c>
      <c r="G1594" s="1">
        <v>44025</v>
      </c>
      <c r="H1594" s="13">
        <f>Orders[[#This Row],[DeliveryDate]]-Orders[[#This Row],[OrderDate]]</f>
        <v>15</v>
      </c>
      <c r="I1594" t="s">
        <v>3</v>
      </c>
      <c r="J1594" t="str">
        <f>_xlfn.XLOOKUP(Orders[[#This Row],[_SalesRepID]],'Sales team'!A:A,'Sales team'!B:B)</f>
        <v>Nicholas Cunningham</v>
      </c>
      <c r="K1594">
        <v>19</v>
      </c>
      <c r="L1594">
        <v>19</v>
      </c>
      <c r="M1594">
        <v>336</v>
      </c>
      <c r="N1594" t="str">
        <f>_xlfn.XLOOKUP(Orders[[#This Row],[_ProductID]],Products!A:A,Products!C:C)</f>
        <v>Electronics</v>
      </c>
      <c r="O1594">
        <v>25</v>
      </c>
      <c r="P1594">
        <v>7.4999999999999997E-2</v>
      </c>
      <c r="Q1594" s="2">
        <v>1025.1000000000001</v>
      </c>
      <c r="R1594" s="2">
        <v>697.0680000000001</v>
      </c>
      <c r="S1594" s="2">
        <v>6637.5225000000009</v>
      </c>
      <c r="T1594" s="2">
        <v>1758.0465000000004</v>
      </c>
    </row>
    <row r="1595" spans="1:20" x14ac:dyDescent="0.25">
      <c r="A1595" t="s">
        <v>6413</v>
      </c>
      <c r="B1595" t="s">
        <v>5</v>
      </c>
      <c r="C1595" t="s">
        <v>6</v>
      </c>
      <c r="D1595" s="1">
        <v>43900</v>
      </c>
      <c r="E1595" s="1">
        <v>44010</v>
      </c>
      <c r="F1595" s="1">
        <v>44013</v>
      </c>
      <c r="G1595" s="1">
        <v>44033</v>
      </c>
      <c r="H1595" s="13">
        <f>Orders[[#This Row],[DeliveryDate]]-Orders[[#This Row],[OrderDate]]</f>
        <v>23</v>
      </c>
      <c r="I1595" t="s">
        <v>3</v>
      </c>
      <c r="J1595" t="str">
        <f>_xlfn.XLOOKUP(Orders[[#This Row],[_SalesRepID]],'Sales team'!A:A,'Sales team'!B:B)</f>
        <v>Carl Nguyen</v>
      </c>
      <c r="K1595">
        <v>12</v>
      </c>
      <c r="L1595">
        <v>17</v>
      </c>
      <c r="M1595">
        <v>121</v>
      </c>
      <c r="N1595" t="str">
        <f>_xlfn.XLOOKUP(Orders[[#This Row],[_ProductID]],Products!A:A,Products!C:C)</f>
        <v>Home décor</v>
      </c>
      <c r="O1595">
        <v>3</v>
      </c>
      <c r="P1595">
        <v>0.05</v>
      </c>
      <c r="Q1595" s="2">
        <v>716.9</v>
      </c>
      <c r="R1595" s="2">
        <v>379.95699999999999</v>
      </c>
      <c r="S1595" s="2">
        <v>2043.1649999999997</v>
      </c>
      <c r="T1595" s="2">
        <v>903.29399999999964</v>
      </c>
    </row>
    <row r="1596" spans="1:20" x14ac:dyDescent="0.25">
      <c r="A1596" t="s">
        <v>6414</v>
      </c>
      <c r="B1596" t="s">
        <v>1</v>
      </c>
      <c r="C1596" t="s">
        <v>6</v>
      </c>
      <c r="D1596" s="1">
        <v>43900</v>
      </c>
      <c r="E1596" s="1">
        <v>44010</v>
      </c>
      <c r="F1596" s="1">
        <v>44037</v>
      </c>
      <c r="G1596" s="1">
        <v>44025</v>
      </c>
      <c r="H1596" s="13">
        <f>Orders[[#This Row],[DeliveryDate]]-Orders[[#This Row],[OrderDate]]</f>
        <v>15</v>
      </c>
      <c r="I1596" t="s">
        <v>3</v>
      </c>
      <c r="J1596" t="str">
        <f>_xlfn.XLOOKUP(Orders[[#This Row],[_SalesRepID]],'Sales team'!A:A,'Sales team'!B:B)</f>
        <v>George Lewis</v>
      </c>
      <c r="K1596">
        <v>8</v>
      </c>
      <c r="L1596">
        <v>41</v>
      </c>
      <c r="M1596">
        <v>136</v>
      </c>
      <c r="N1596" t="str">
        <f>_xlfn.XLOOKUP(Orders[[#This Row],[_ProductID]],Products!A:A,Products!C:C)</f>
        <v>Electronics</v>
      </c>
      <c r="O1596">
        <v>28</v>
      </c>
      <c r="P1596">
        <v>7.4999999999999997E-2</v>
      </c>
      <c r="Q1596" s="2">
        <v>2807.3</v>
      </c>
      <c r="R1596" s="2">
        <v>2049.3290000000002</v>
      </c>
      <c r="S1596" s="2">
        <v>7790.2575000000015</v>
      </c>
      <c r="T1596" s="2">
        <v>1642.2705000000005</v>
      </c>
    </row>
    <row r="1597" spans="1:20" x14ac:dyDescent="0.25">
      <c r="A1597" t="s">
        <v>6397</v>
      </c>
      <c r="B1597" t="s">
        <v>5</v>
      </c>
      <c r="C1597" t="s">
        <v>15</v>
      </c>
      <c r="D1597" s="1">
        <v>43900</v>
      </c>
      <c r="E1597" s="1">
        <v>44009</v>
      </c>
      <c r="F1597" s="1">
        <v>44013</v>
      </c>
      <c r="G1597" s="1">
        <v>44029</v>
      </c>
      <c r="H1597" s="13">
        <f>Orders[[#This Row],[DeliveryDate]]-Orders[[#This Row],[OrderDate]]</f>
        <v>20</v>
      </c>
      <c r="I1597" t="s">
        <v>3</v>
      </c>
      <c r="J1597" t="str">
        <f>_xlfn.XLOOKUP(Orders[[#This Row],[_SalesRepID]],'Sales team'!A:A,'Sales team'!B:B)</f>
        <v>Anthony Berry</v>
      </c>
      <c r="K1597">
        <v>16</v>
      </c>
      <c r="L1597">
        <v>17</v>
      </c>
      <c r="M1597">
        <v>51</v>
      </c>
      <c r="N1597" t="str">
        <f>_xlfn.XLOOKUP(Orders[[#This Row],[_ProductID]],Products!A:A,Products!C:C)</f>
        <v>Kitchen &amp; Dining</v>
      </c>
      <c r="O1597">
        <v>4</v>
      </c>
      <c r="P1597">
        <v>0.4</v>
      </c>
      <c r="Q1597" s="2">
        <v>247.9</v>
      </c>
      <c r="R1597" s="2">
        <v>188.404</v>
      </c>
      <c r="S1597" s="2">
        <v>297.48</v>
      </c>
      <c r="T1597" s="2">
        <v>-79.327999999999975</v>
      </c>
    </row>
    <row r="1598" spans="1:20" x14ac:dyDescent="0.25">
      <c r="A1598" t="s">
        <v>6398</v>
      </c>
      <c r="B1598" t="s">
        <v>10</v>
      </c>
      <c r="C1598" t="s">
        <v>6</v>
      </c>
      <c r="D1598" s="1">
        <v>43900</v>
      </c>
      <c r="E1598" s="1">
        <v>44009</v>
      </c>
      <c r="F1598" s="1">
        <v>44023</v>
      </c>
      <c r="G1598" s="1">
        <v>44019</v>
      </c>
      <c r="H1598" s="13">
        <f>Orders[[#This Row],[DeliveryDate]]-Orders[[#This Row],[OrderDate]]</f>
        <v>10</v>
      </c>
      <c r="I1598" t="s">
        <v>3</v>
      </c>
      <c r="J1598" t="str">
        <f>_xlfn.XLOOKUP(Orders[[#This Row],[_SalesRepID]],'Sales team'!A:A,'Sales team'!B:B)</f>
        <v>Donald Reynolds</v>
      </c>
      <c r="K1598">
        <v>26</v>
      </c>
      <c r="L1598">
        <v>2</v>
      </c>
      <c r="M1598">
        <v>117</v>
      </c>
      <c r="N1598" t="str">
        <f>_xlfn.XLOOKUP(Orders[[#This Row],[_ProductID]],Products!A:A,Products!C:C)</f>
        <v>Home décor</v>
      </c>
      <c r="O1598">
        <v>26</v>
      </c>
      <c r="P1598">
        <v>0.2</v>
      </c>
      <c r="Q1598" s="2">
        <v>2304.8000000000002</v>
      </c>
      <c r="R1598" s="2">
        <v>1682.5040000000001</v>
      </c>
      <c r="S1598" s="2">
        <v>12906.880000000003</v>
      </c>
      <c r="T1598" s="2">
        <v>1129.3520000000026</v>
      </c>
    </row>
    <row r="1599" spans="1:20" x14ac:dyDescent="0.25">
      <c r="A1599" t="s">
        <v>6399</v>
      </c>
      <c r="B1599" t="s">
        <v>8</v>
      </c>
      <c r="C1599" t="s">
        <v>15</v>
      </c>
      <c r="D1599" s="1">
        <v>43900</v>
      </c>
      <c r="E1599" s="1">
        <v>44009</v>
      </c>
      <c r="F1599" s="1">
        <v>44035</v>
      </c>
      <c r="G1599" s="1">
        <v>44022</v>
      </c>
      <c r="H1599" s="13">
        <f>Orders[[#This Row],[DeliveryDate]]-Orders[[#This Row],[OrderDate]]</f>
        <v>13</v>
      </c>
      <c r="I1599" t="s">
        <v>3</v>
      </c>
      <c r="J1599" t="str">
        <f>_xlfn.XLOOKUP(Orders[[#This Row],[_SalesRepID]],'Sales team'!A:A,'Sales team'!B:B)</f>
        <v>Anthony Torres</v>
      </c>
      <c r="K1599">
        <v>20</v>
      </c>
      <c r="L1599">
        <v>12</v>
      </c>
      <c r="M1599">
        <v>37</v>
      </c>
      <c r="N1599" t="str">
        <f>_xlfn.XLOOKUP(Orders[[#This Row],[_ProductID]],Products!A:A,Products!C:C)</f>
        <v>Home décor</v>
      </c>
      <c r="O1599">
        <v>21</v>
      </c>
      <c r="P1599">
        <v>7.4999999999999997E-2</v>
      </c>
      <c r="Q1599" s="2">
        <v>5293</v>
      </c>
      <c r="R1599" s="2">
        <v>3228.73</v>
      </c>
      <c r="S1599" s="2">
        <v>34272.175000000003</v>
      </c>
      <c r="T1599" s="2">
        <v>11671.065000000002</v>
      </c>
    </row>
    <row r="1600" spans="1:20" x14ac:dyDescent="0.25">
      <c r="A1600" t="s">
        <v>6400</v>
      </c>
      <c r="B1600" t="s">
        <v>1</v>
      </c>
      <c r="C1600" t="s">
        <v>13</v>
      </c>
      <c r="D1600" s="1">
        <v>43900</v>
      </c>
      <c r="E1600" s="1">
        <v>44009</v>
      </c>
      <c r="F1600" s="1">
        <v>44034</v>
      </c>
      <c r="G1600" s="1">
        <v>44014</v>
      </c>
      <c r="H1600" s="13">
        <f>Orders[[#This Row],[DeliveryDate]]-Orders[[#This Row],[OrderDate]]</f>
        <v>5</v>
      </c>
      <c r="I1600" t="s">
        <v>3</v>
      </c>
      <c r="J1600" t="str">
        <f>_xlfn.XLOOKUP(Orders[[#This Row],[_SalesRepID]],'Sales team'!A:A,'Sales team'!B:B)</f>
        <v>Joshua Little</v>
      </c>
      <c r="K1600">
        <v>11</v>
      </c>
      <c r="L1600">
        <v>7</v>
      </c>
      <c r="M1600">
        <v>271</v>
      </c>
      <c r="N1600" t="str">
        <f>_xlfn.XLOOKUP(Orders[[#This Row],[_ProductID]],Products!A:A,Products!C:C)</f>
        <v>Home décor</v>
      </c>
      <c r="O1600">
        <v>2</v>
      </c>
      <c r="P1600">
        <v>0.05</v>
      </c>
      <c r="Q1600" s="2">
        <v>2365.1</v>
      </c>
      <c r="R1600" s="2">
        <v>1821.127</v>
      </c>
      <c r="S1600" s="2">
        <v>11234.225</v>
      </c>
      <c r="T1600" s="2">
        <v>2128.59</v>
      </c>
    </row>
    <row r="1601" spans="1:20" x14ac:dyDescent="0.25">
      <c r="A1601" t="s">
        <v>6401</v>
      </c>
      <c r="B1601" t="s">
        <v>1</v>
      </c>
      <c r="C1601" t="s">
        <v>15</v>
      </c>
      <c r="D1601" s="1">
        <v>43900</v>
      </c>
      <c r="E1601" s="1">
        <v>44009</v>
      </c>
      <c r="F1601" s="1">
        <v>44011</v>
      </c>
      <c r="G1601" s="1">
        <v>44019</v>
      </c>
      <c r="H1601" s="13">
        <f>Orders[[#This Row],[DeliveryDate]]-Orders[[#This Row],[OrderDate]]</f>
        <v>10</v>
      </c>
      <c r="I1601" t="s">
        <v>3</v>
      </c>
      <c r="J1601" t="str">
        <f>_xlfn.XLOOKUP(Orders[[#This Row],[_SalesRepID]],'Sales team'!A:A,'Sales team'!B:B)</f>
        <v>Chris Armstrong</v>
      </c>
      <c r="K1601">
        <v>4</v>
      </c>
      <c r="L1601">
        <v>29</v>
      </c>
      <c r="M1601">
        <v>24</v>
      </c>
      <c r="N1601" t="str">
        <f>_xlfn.XLOOKUP(Orders[[#This Row],[_ProductID]],Products!A:A,Products!C:C)</f>
        <v>Home décor</v>
      </c>
      <c r="O1601">
        <v>41</v>
      </c>
      <c r="P1601">
        <v>0.05</v>
      </c>
      <c r="Q1601" s="2">
        <v>897.80000000000007</v>
      </c>
      <c r="R1601" s="2">
        <v>574.5920000000001</v>
      </c>
      <c r="S1601" s="2">
        <v>5970.37</v>
      </c>
      <c r="T1601" s="2">
        <v>1948.2259999999992</v>
      </c>
    </row>
    <row r="1602" spans="1:20" x14ac:dyDescent="0.25">
      <c r="A1602" t="s">
        <v>6402</v>
      </c>
      <c r="B1602" t="s">
        <v>10</v>
      </c>
      <c r="C1602" t="s">
        <v>13</v>
      </c>
      <c r="D1602" s="1">
        <v>43900</v>
      </c>
      <c r="E1602" s="1">
        <v>44009</v>
      </c>
      <c r="F1602" s="1">
        <v>44034</v>
      </c>
      <c r="G1602" s="1">
        <v>44027</v>
      </c>
      <c r="H1602" s="13">
        <f>Orders[[#This Row],[DeliveryDate]]-Orders[[#This Row],[OrderDate]]</f>
        <v>18</v>
      </c>
      <c r="I1602" t="s">
        <v>3</v>
      </c>
      <c r="J1602" t="str">
        <f>_xlfn.XLOOKUP(Orders[[#This Row],[_SalesRepID]],'Sales team'!A:A,'Sales team'!B:B)</f>
        <v>Donald Reynolds</v>
      </c>
      <c r="K1602">
        <v>26</v>
      </c>
      <c r="L1602">
        <v>42</v>
      </c>
      <c r="M1602">
        <v>295</v>
      </c>
      <c r="N1602" t="str">
        <f>_xlfn.XLOOKUP(Orders[[#This Row],[_ProductID]],Products!A:A,Products!C:C)</f>
        <v>Furniture</v>
      </c>
      <c r="O1602">
        <v>15</v>
      </c>
      <c r="P1602">
        <v>0.05</v>
      </c>
      <c r="Q1602" s="2">
        <v>201</v>
      </c>
      <c r="R1602" s="2">
        <v>150.75</v>
      </c>
      <c r="S1602" s="2">
        <v>954.75</v>
      </c>
      <c r="T1602" s="2">
        <v>201</v>
      </c>
    </row>
    <row r="1603" spans="1:20" x14ac:dyDescent="0.25">
      <c r="A1603" t="s">
        <v>6403</v>
      </c>
      <c r="B1603" t="s">
        <v>8</v>
      </c>
      <c r="C1603" t="s">
        <v>15</v>
      </c>
      <c r="D1603" s="1">
        <v>43900</v>
      </c>
      <c r="E1603" s="1">
        <v>44009</v>
      </c>
      <c r="F1603" s="1">
        <v>44022</v>
      </c>
      <c r="G1603" s="1">
        <v>44026</v>
      </c>
      <c r="H1603" s="13">
        <f>Orders[[#This Row],[DeliveryDate]]-Orders[[#This Row],[OrderDate]]</f>
        <v>17</v>
      </c>
      <c r="I1603" t="s">
        <v>3</v>
      </c>
      <c r="J1603" t="str">
        <f>_xlfn.XLOOKUP(Orders[[#This Row],[_SalesRepID]],'Sales team'!A:A,'Sales team'!B:B)</f>
        <v>Joe Price</v>
      </c>
      <c r="K1603">
        <v>22</v>
      </c>
      <c r="L1603">
        <v>28</v>
      </c>
      <c r="M1603">
        <v>43</v>
      </c>
      <c r="N1603" t="str">
        <f>_xlfn.XLOOKUP(Orders[[#This Row],[_ProductID]],Products!A:A,Products!C:C)</f>
        <v>Kitchen &amp; Dining</v>
      </c>
      <c r="O1603">
        <v>8</v>
      </c>
      <c r="P1603">
        <v>0.4</v>
      </c>
      <c r="Q1603" s="2">
        <v>1031.8</v>
      </c>
      <c r="R1603" s="2">
        <v>753.21399999999994</v>
      </c>
      <c r="S1603" s="2">
        <v>619.07999999999993</v>
      </c>
      <c r="T1603" s="2">
        <v>-134.13400000000001</v>
      </c>
    </row>
    <row r="1604" spans="1:20" x14ac:dyDescent="0.25">
      <c r="A1604" t="s">
        <v>6404</v>
      </c>
      <c r="B1604" t="s">
        <v>1</v>
      </c>
      <c r="C1604" t="s">
        <v>6</v>
      </c>
      <c r="D1604" s="1">
        <v>43900</v>
      </c>
      <c r="E1604" s="1">
        <v>44009</v>
      </c>
      <c r="F1604" s="1">
        <v>44032</v>
      </c>
      <c r="G1604" s="1">
        <v>44028</v>
      </c>
      <c r="H1604" s="13">
        <f>Orders[[#This Row],[DeliveryDate]]-Orders[[#This Row],[OrderDate]]</f>
        <v>19</v>
      </c>
      <c r="I1604" t="s">
        <v>3</v>
      </c>
      <c r="J1604" t="str">
        <f>_xlfn.XLOOKUP(Orders[[#This Row],[_SalesRepID]],'Sales team'!A:A,'Sales team'!B:B)</f>
        <v>George Lewis</v>
      </c>
      <c r="K1604">
        <v>8</v>
      </c>
      <c r="L1604">
        <v>11</v>
      </c>
      <c r="M1604">
        <v>191</v>
      </c>
      <c r="N1604" t="str">
        <f>_xlfn.XLOOKUP(Orders[[#This Row],[_ProductID]],Products!A:A,Products!C:C)</f>
        <v>Outdoor</v>
      </c>
      <c r="O1604">
        <v>9</v>
      </c>
      <c r="P1604">
        <v>0.05</v>
      </c>
      <c r="Q1604" s="2">
        <v>1762.1000000000001</v>
      </c>
      <c r="R1604" s="2">
        <v>757.70300000000009</v>
      </c>
      <c r="S1604" s="2">
        <v>6695.9800000000005</v>
      </c>
      <c r="T1604" s="2">
        <v>3665.1680000000001</v>
      </c>
    </row>
    <row r="1605" spans="1:20" x14ac:dyDescent="0.25">
      <c r="A1605" t="s">
        <v>6405</v>
      </c>
      <c r="B1605" t="s">
        <v>5</v>
      </c>
      <c r="C1605" t="s">
        <v>6</v>
      </c>
      <c r="D1605" s="1">
        <v>43900</v>
      </c>
      <c r="E1605" s="1">
        <v>44009</v>
      </c>
      <c r="F1605" s="1">
        <v>44032</v>
      </c>
      <c r="G1605" s="1">
        <v>44036</v>
      </c>
      <c r="H1605" s="13">
        <f>Orders[[#This Row],[DeliveryDate]]-Orders[[#This Row],[OrderDate]]</f>
        <v>27</v>
      </c>
      <c r="I1605" t="s">
        <v>3</v>
      </c>
      <c r="J1605" t="str">
        <f>_xlfn.XLOOKUP(Orders[[#This Row],[_SalesRepID]],'Sales team'!A:A,'Sales team'!B:B)</f>
        <v>Roger Alexander</v>
      </c>
      <c r="K1605">
        <v>15</v>
      </c>
      <c r="L1605">
        <v>25</v>
      </c>
      <c r="M1605">
        <v>173</v>
      </c>
      <c r="N1605" t="str">
        <f>_xlfn.XLOOKUP(Orders[[#This Row],[_ProductID]],Products!A:A,Products!C:C)</f>
        <v>Home décor</v>
      </c>
      <c r="O1605">
        <v>40</v>
      </c>
      <c r="P1605">
        <v>0.1</v>
      </c>
      <c r="Q1605" s="2">
        <v>1051.9000000000001</v>
      </c>
      <c r="R1605" s="2">
        <v>831.00100000000009</v>
      </c>
      <c r="S1605" s="2">
        <v>5680.26</v>
      </c>
      <c r="T1605" s="2">
        <v>694.25399999999991</v>
      </c>
    </row>
    <row r="1606" spans="1:20" x14ac:dyDescent="0.25">
      <c r="A1606" t="s">
        <v>6406</v>
      </c>
      <c r="B1606" t="s">
        <v>8</v>
      </c>
      <c r="C1606" t="s">
        <v>2</v>
      </c>
      <c r="D1606" s="1">
        <v>43900</v>
      </c>
      <c r="E1606" s="1">
        <v>44009</v>
      </c>
      <c r="F1606" s="1">
        <v>44035</v>
      </c>
      <c r="G1606" s="1">
        <v>44018</v>
      </c>
      <c r="H1606" s="13">
        <f>Orders[[#This Row],[DeliveryDate]]-Orders[[#This Row],[OrderDate]]</f>
        <v>9</v>
      </c>
      <c r="I1606" t="s">
        <v>3</v>
      </c>
      <c r="J1606" t="str">
        <f>_xlfn.XLOOKUP(Orders[[#This Row],[_SalesRepID]],'Sales team'!A:A,'Sales team'!B:B)</f>
        <v>Joe Price</v>
      </c>
      <c r="K1606">
        <v>22</v>
      </c>
      <c r="L1606">
        <v>40</v>
      </c>
      <c r="M1606">
        <v>208</v>
      </c>
      <c r="N1606" t="str">
        <f>_xlfn.XLOOKUP(Orders[[#This Row],[_ProductID]],Products!A:A,Products!C:C)</f>
        <v>Kitchen &amp; Dining</v>
      </c>
      <c r="O1606">
        <v>16</v>
      </c>
      <c r="P1606">
        <v>0.05</v>
      </c>
      <c r="Q1606" s="2">
        <v>194.3</v>
      </c>
      <c r="R1606" s="2">
        <v>130.18100000000001</v>
      </c>
      <c r="S1606" s="2">
        <v>1107.5100000000002</v>
      </c>
      <c r="T1606" s="2">
        <v>326.42400000000021</v>
      </c>
    </row>
    <row r="1607" spans="1:20" x14ac:dyDescent="0.25">
      <c r="A1607" t="s">
        <v>6388</v>
      </c>
      <c r="B1607" t="s">
        <v>8</v>
      </c>
      <c r="C1607" t="s">
        <v>6</v>
      </c>
      <c r="D1607" s="1">
        <v>43900</v>
      </c>
      <c r="E1607" s="1">
        <v>44008</v>
      </c>
      <c r="F1607" s="1">
        <v>44013</v>
      </c>
      <c r="G1607" s="1">
        <v>44035</v>
      </c>
      <c r="H1607" s="13">
        <f>Orders[[#This Row],[DeliveryDate]]-Orders[[#This Row],[OrderDate]]</f>
        <v>27</v>
      </c>
      <c r="I1607" t="s">
        <v>3</v>
      </c>
      <c r="J1607" t="str">
        <f>_xlfn.XLOOKUP(Orders[[#This Row],[_SalesRepID]],'Sales team'!A:A,'Sales team'!B:B)</f>
        <v>Patrick Graham</v>
      </c>
      <c r="K1607">
        <v>25</v>
      </c>
      <c r="L1607">
        <v>47</v>
      </c>
      <c r="M1607">
        <v>155</v>
      </c>
      <c r="N1607" t="str">
        <f>_xlfn.XLOOKUP(Orders[[#This Row],[_ProductID]],Products!A:A,Products!C:C)</f>
        <v>Home décor</v>
      </c>
      <c r="O1607">
        <v>32</v>
      </c>
      <c r="P1607">
        <v>0.4</v>
      </c>
      <c r="Q1607" s="2">
        <v>1092.1000000000001</v>
      </c>
      <c r="R1607" s="2">
        <v>458.68200000000002</v>
      </c>
      <c r="S1607" s="2">
        <v>2621.0400000000004</v>
      </c>
      <c r="T1607" s="2">
        <v>786.31200000000035</v>
      </c>
    </row>
    <row r="1608" spans="1:20" x14ac:dyDescent="0.25">
      <c r="A1608" t="s">
        <v>6389</v>
      </c>
      <c r="B1608" t="s">
        <v>5</v>
      </c>
      <c r="C1608" t="s">
        <v>15</v>
      </c>
      <c r="D1608" s="1">
        <v>43900</v>
      </c>
      <c r="E1608" s="1">
        <v>44008</v>
      </c>
      <c r="F1608" s="1">
        <v>44024</v>
      </c>
      <c r="G1608" s="1">
        <v>44014</v>
      </c>
      <c r="H1608" s="13">
        <f>Orders[[#This Row],[DeliveryDate]]-Orders[[#This Row],[OrderDate]]</f>
        <v>6</v>
      </c>
      <c r="I1608" t="s">
        <v>3</v>
      </c>
      <c r="J1608" t="str">
        <f>_xlfn.XLOOKUP(Orders[[#This Row],[_SalesRepID]],'Sales team'!A:A,'Sales team'!B:B)</f>
        <v>Paul Holmes</v>
      </c>
      <c r="K1608">
        <v>14</v>
      </c>
      <c r="L1608">
        <v>48</v>
      </c>
      <c r="M1608">
        <v>19</v>
      </c>
      <c r="N1608" t="str">
        <f>_xlfn.XLOOKUP(Orders[[#This Row],[_ProductID]],Products!A:A,Products!C:C)</f>
        <v>Home décor</v>
      </c>
      <c r="O1608">
        <v>31</v>
      </c>
      <c r="P1608">
        <v>7.4999999999999997E-2</v>
      </c>
      <c r="Q1608" s="2">
        <v>268</v>
      </c>
      <c r="R1608" s="2">
        <v>112.56</v>
      </c>
      <c r="S1608" s="2">
        <v>1983.2</v>
      </c>
      <c r="T1608" s="2">
        <v>1082.72</v>
      </c>
    </row>
    <row r="1609" spans="1:20" x14ac:dyDescent="0.25">
      <c r="A1609" t="s">
        <v>6390</v>
      </c>
      <c r="B1609" t="s">
        <v>1</v>
      </c>
      <c r="C1609" t="s">
        <v>25</v>
      </c>
      <c r="D1609" s="1">
        <v>43900</v>
      </c>
      <c r="E1609" s="1">
        <v>44008</v>
      </c>
      <c r="F1609" s="1">
        <v>44013</v>
      </c>
      <c r="G1609" s="1">
        <v>44035</v>
      </c>
      <c r="H1609" s="13">
        <f>Orders[[#This Row],[DeliveryDate]]-Orders[[#This Row],[OrderDate]]</f>
        <v>27</v>
      </c>
      <c r="I1609" t="s">
        <v>3</v>
      </c>
      <c r="J1609" t="str">
        <f>_xlfn.XLOOKUP(Orders[[#This Row],[_SalesRepID]],'Sales team'!A:A,'Sales team'!B:B)</f>
        <v>George Lewis</v>
      </c>
      <c r="K1609">
        <v>8</v>
      </c>
      <c r="L1609">
        <v>36</v>
      </c>
      <c r="M1609">
        <v>360</v>
      </c>
      <c r="N1609" t="str">
        <f>_xlfn.XLOOKUP(Orders[[#This Row],[_ProductID]],Products!A:A,Products!C:C)</f>
        <v>Furniture</v>
      </c>
      <c r="O1609">
        <v>5</v>
      </c>
      <c r="P1609">
        <v>0.15</v>
      </c>
      <c r="Q1609" s="2">
        <v>2278</v>
      </c>
      <c r="R1609" s="2">
        <v>1571.82</v>
      </c>
      <c r="S1609" s="2">
        <v>1936.3</v>
      </c>
      <c r="T1609" s="2">
        <v>364.48</v>
      </c>
    </row>
    <row r="1610" spans="1:20" x14ac:dyDescent="0.25">
      <c r="A1610" t="s">
        <v>6391</v>
      </c>
      <c r="B1610" t="s">
        <v>5</v>
      </c>
      <c r="C1610" t="s">
        <v>6</v>
      </c>
      <c r="D1610" s="1">
        <v>43900</v>
      </c>
      <c r="E1610" s="1">
        <v>44008</v>
      </c>
      <c r="F1610" s="1">
        <v>44023</v>
      </c>
      <c r="G1610" s="1">
        <v>44027</v>
      </c>
      <c r="H1610" s="13">
        <f>Orders[[#This Row],[DeliveryDate]]-Orders[[#This Row],[OrderDate]]</f>
        <v>19</v>
      </c>
      <c r="I1610" t="s">
        <v>3</v>
      </c>
      <c r="J1610" t="str">
        <f>_xlfn.XLOOKUP(Orders[[#This Row],[_SalesRepID]],'Sales team'!A:A,'Sales team'!B:B)</f>
        <v>Anthony Berry</v>
      </c>
      <c r="K1610">
        <v>16</v>
      </c>
      <c r="L1610">
        <v>11</v>
      </c>
      <c r="M1610">
        <v>151</v>
      </c>
      <c r="N1610" t="str">
        <f>_xlfn.XLOOKUP(Orders[[#This Row],[_ProductID]],Products!A:A,Products!C:C)</f>
        <v>Home décor</v>
      </c>
      <c r="O1610">
        <v>24</v>
      </c>
      <c r="P1610">
        <v>0.05</v>
      </c>
      <c r="Q1610" s="2">
        <v>904.5</v>
      </c>
      <c r="R1610" s="2">
        <v>750.73500000000001</v>
      </c>
      <c r="S1610" s="2">
        <v>6874.2</v>
      </c>
      <c r="T1610" s="2">
        <v>868.31999999999971</v>
      </c>
    </row>
    <row r="1611" spans="1:20" x14ac:dyDescent="0.25">
      <c r="A1611" t="s">
        <v>6392</v>
      </c>
      <c r="B1611" t="s">
        <v>5</v>
      </c>
      <c r="C1611" t="s">
        <v>6</v>
      </c>
      <c r="D1611" s="1">
        <v>43900</v>
      </c>
      <c r="E1611" s="1">
        <v>44008</v>
      </c>
      <c r="F1611" s="1">
        <v>44021</v>
      </c>
      <c r="G1611" s="1">
        <v>44042</v>
      </c>
      <c r="H1611" s="13">
        <f>Orders[[#This Row],[DeliveryDate]]-Orders[[#This Row],[OrderDate]]</f>
        <v>34</v>
      </c>
      <c r="I1611" t="s">
        <v>3</v>
      </c>
      <c r="J1611" t="str">
        <f>_xlfn.XLOOKUP(Orders[[#This Row],[_SalesRepID]],'Sales team'!A:A,'Sales team'!B:B)</f>
        <v>Shawn Wallace</v>
      </c>
      <c r="K1611">
        <v>18</v>
      </c>
      <c r="L1611">
        <v>40</v>
      </c>
      <c r="M1611">
        <v>149</v>
      </c>
      <c r="N1611" t="str">
        <f>_xlfn.XLOOKUP(Orders[[#This Row],[_ProductID]],Products!A:A,Products!C:C)</f>
        <v>Furniture</v>
      </c>
      <c r="O1611">
        <v>12</v>
      </c>
      <c r="P1611">
        <v>0.05</v>
      </c>
      <c r="Q1611" s="2">
        <v>3892.7000000000003</v>
      </c>
      <c r="R1611" s="2">
        <v>1634.934</v>
      </c>
      <c r="S1611" s="2">
        <v>3698.0650000000001</v>
      </c>
      <c r="T1611" s="2">
        <v>2063.1310000000003</v>
      </c>
    </row>
    <row r="1612" spans="1:20" x14ac:dyDescent="0.25">
      <c r="A1612" t="s">
        <v>6393</v>
      </c>
      <c r="B1612" t="s">
        <v>5</v>
      </c>
      <c r="C1612" t="s">
        <v>13</v>
      </c>
      <c r="D1612" s="1">
        <v>43900</v>
      </c>
      <c r="E1612" s="1">
        <v>44008</v>
      </c>
      <c r="F1612" s="1">
        <v>44020</v>
      </c>
      <c r="G1612" s="1">
        <v>44018</v>
      </c>
      <c r="H1612" s="13">
        <f>Orders[[#This Row],[DeliveryDate]]-Orders[[#This Row],[OrderDate]]</f>
        <v>10</v>
      </c>
      <c r="I1612" t="s">
        <v>3</v>
      </c>
      <c r="J1612" t="str">
        <f>_xlfn.XLOOKUP(Orders[[#This Row],[_SalesRepID]],'Sales team'!A:A,'Sales team'!B:B)</f>
        <v>Roger Alexander</v>
      </c>
      <c r="K1612">
        <v>15</v>
      </c>
      <c r="L1612">
        <v>25</v>
      </c>
      <c r="M1612">
        <v>282</v>
      </c>
      <c r="N1612" t="str">
        <f>_xlfn.XLOOKUP(Orders[[#This Row],[_ProductID]],Products!A:A,Products!C:C)</f>
        <v>Home décor</v>
      </c>
      <c r="O1612">
        <v>33</v>
      </c>
      <c r="P1612">
        <v>0.05</v>
      </c>
      <c r="Q1612" s="2">
        <v>2519.2000000000003</v>
      </c>
      <c r="R1612" s="2">
        <v>1158.8320000000001</v>
      </c>
      <c r="S1612" s="2">
        <v>4786.4800000000005</v>
      </c>
      <c r="T1612" s="2">
        <v>2468.8160000000003</v>
      </c>
    </row>
    <row r="1613" spans="1:20" x14ac:dyDescent="0.25">
      <c r="A1613" t="s">
        <v>6394</v>
      </c>
      <c r="B1613" t="s">
        <v>5</v>
      </c>
      <c r="C1613" t="s">
        <v>15</v>
      </c>
      <c r="D1613" s="1">
        <v>43900</v>
      </c>
      <c r="E1613" s="1">
        <v>44008</v>
      </c>
      <c r="F1613" s="1">
        <v>44021</v>
      </c>
      <c r="G1613" s="1">
        <v>44014</v>
      </c>
      <c r="H1613" s="13">
        <f>Orders[[#This Row],[DeliveryDate]]-Orders[[#This Row],[OrderDate]]</f>
        <v>6</v>
      </c>
      <c r="I1613" t="s">
        <v>3</v>
      </c>
      <c r="J1613" t="str">
        <f>_xlfn.XLOOKUP(Orders[[#This Row],[_SalesRepID]],'Sales team'!A:A,'Sales team'!B:B)</f>
        <v>Paul Holmes</v>
      </c>
      <c r="K1613">
        <v>14</v>
      </c>
      <c r="L1613">
        <v>1</v>
      </c>
      <c r="M1613">
        <v>31</v>
      </c>
      <c r="N1613" t="str">
        <f>_xlfn.XLOOKUP(Orders[[#This Row],[_ProductID]],Products!A:A,Products!C:C)</f>
        <v>Home décor</v>
      </c>
      <c r="O1613">
        <v>46</v>
      </c>
      <c r="P1613">
        <v>0.05</v>
      </c>
      <c r="Q1613" s="2">
        <v>1721.9</v>
      </c>
      <c r="R1613" s="2">
        <v>947.04500000000007</v>
      </c>
      <c r="S1613" s="2">
        <v>13086.44</v>
      </c>
      <c r="T1613" s="2">
        <v>5510.08</v>
      </c>
    </row>
    <row r="1614" spans="1:20" x14ac:dyDescent="0.25">
      <c r="A1614" t="s">
        <v>6395</v>
      </c>
      <c r="B1614" t="s">
        <v>1</v>
      </c>
      <c r="C1614" t="s">
        <v>2</v>
      </c>
      <c r="D1614" s="1">
        <v>43900</v>
      </c>
      <c r="E1614" s="1">
        <v>44008</v>
      </c>
      <c r="F1614" s="1">
        <v>44027</v>
      </c>
      <c r="G1614" s="1">
        <v>44035</v>
      </c>
      <c r="H1614" s="13">
        <f>Orders[[#This Row],[DeliveryDate]]-Orders[[#This Row],[OrderDate]]</f>
        <v>27</v>
      </c>
      <c r="I1614" t="s">
        <v>3</v>
      </c>
      <c r="J1614" t="str">
        <f>_xlfn.XLOOKUP(Orders[[#This Row],[_SalesRepID]],'Sales team'!A:A,'Sales team'!B:B)</f>
        <v>Stephen Payne</v>
      </c>
      <c r="K1614">
        <v>5</v>
      </c>
      <c r="L1614">
        <v>38</v>
      </c>
      <c r="M1614">
        <v>220</v>
      </c>
      <c r="N1614" t="str">
        <f>_xlfn.XLOOKUP(Orders[[#This Row],[_ProductID]],Products!A:A,Products!C:C)</f>
        <v>Outdoor</v>
      </c>
      <c r="O1614">
        <v>10</v>
      </c>
      <c r="P1614">
        <v>7.4999999999999997E-2</v>
      </c>
      <c r="Q1614" s="2">
        <v>3886</v>
      </c>
      <c r="R1614" s="2">
        <v>2176.1600000000003</v>
      </c>
      <c r="S1614" s="2">
        <v>7189.1</v>
      </c>
      <c r="T1614" s="2">
        <v>2836.7799999999997</v>
      </c>
    </row>
    <row r="1615" spans="1:20" x14ac:dyDescent="0.25">
      <c r="A1615" t="s">
        <v>6396</v>
      </c>
      <c r="B1615" t="s">
        <v>1</v>
      </c>
      <c r="C1615" t="s">
        <v>2</v>
      </c>
      <c r="D1615" s="1">
        <v>43900</v>
      </c>
      <c r="E1615" s="1">
        <v>44008</v>
      </c>
      <c r="F1615" s="1">
        <v>44017</v>
      </c>
      <c r="G1615" s="1">
        <v>44026</v>
      </c>
      <c r="H1615" s="13">
        <f>Orders[[#This Row],[DeliveryDate]]-Orders[[#This Row],[OrderDate]]</f>
        <v>18</v>
      </c>
      <c r="I1615" t="s">
        <v>3</v>
      </c>
      <c r="J1615" t="str">
        <f>_xlfn.XLOOKUP(Orders[[#This Row],[_SalesRepID]],'Sales team'!A:A,'Sales team'!B:B)</f>
        <v>Keith Griffin</v>
      </c>
      <c r="K1615">
        <v>2</v>
      </c>
      <c r="L1615">
        <v>2</v>
      </c>
      <c r="M1615">
        <v>221</v>
      </c>
      <c r="N1615" t="str">
        <f>_xlfn.XLOOKUP(Orders[[#This Row],[_ProductID]],Products!A:A,Products!C:C)</f>
        <v>Home décor</v>
      </c>
      <c r="O1615">
        <v>24</v>
      </c>
      <c r="P1615">
        <v>0.05</v>
      </c>
      <c r="Q1615" s="2">
        <v>6137.2</v>
      </c>
      <c r="R1615" s="2">
        <v>4480.1559999999999</v>
      </c>
      <c r="S1615" s="2">
        <v>17491.019999999997</v>
      </c>
      <c r="T1615" s="2">
        <v>4050.551999999996</v>
      </c>
    </row>
    <row r="1616" spans="1:20" x14ac:dyDescent="0.25">
      <c r="A1616" t="s">
        <v>6380</v>
      </c>
      <c r="B1616" t="s">
        <v>5</v>
      </c>
      <c r="C1616" t="s">
        <v>15</v>
      </c>
      <c r="D1616" s="1">
        <v>43900</v>
      </c>
      <c r="E1616" s="1">
        <v>44007</v>
      </c>
      <c r="F1616" s="1">
        <v>44024</v>
      </c>
      <c r="G1616" s="1">
        <v>44014</v>
      </c>
      <c r="H1616" s="13">
        <f>Orders[[#This Row],[DeliveryDate]]-Orders[[#This Row],[OrderDate]]</f>
        <v>7</v>
      </c>
      <c r="I1616" t="s">
        <v>3</v>
      </c>
      <c r="J1616" t="str">
        <f>_xlfn.XLOOKUP(Orders[[#This Row],[_SalesRepID]],'Sales team'!A:A,'Sales team'!B:B)</f>
        <v>Paul Holmes</v>
      </c>
      <c r="K1616">
        <v>14</v>
      </c>
      <c r="L1616">
        <v>27</v>
      </c>
      <c r="M1616">
        <v>24</v>
      </c>
      <c r="N1616" t="str">
        <f>_xlfn.XLOOKUP(Orders[[#This Row],[_ProductID]],Products!A:A,Products!C:C)</f>
        <v>Home décor</v>
      </c>
      <c r="O1616">
        <v>32</v>
      </c>
      <c r="P1616">
        <v>0.15</v>
      </c>
      <c r="Q1616" s="2">
        <v>1051.9000000000001</v>
      </c>
      <c r="R1616" s="2">
        <v>820.48200000000008</v>
      </c>
      <c r="S1616" s="2">
        <v>3576.46</v>
      </c>
      <c r="T1616" s="2">
        <v>294.5319999999997</v>
      </c>
    </row>
    <row r="1617" spans="1:20" x14ac:dyDescent="0.25">
      <c r="A1617" t="s">
        <v>6381</v>
      </c>
      <c r="B1617" t="s">
        <v>5</v>
      </c>
      <c r="C1617" t="s">
        <v>6</v>
      </c>
      <c r="D1617" s="1">
        <v>43900</v>
      </c>
      <c r="E1617" s="1">
        <v>44007</v>
      </c>
      <c r="F1617" s="1">
        <v>44013</v>
      </c>
      <c r="G1617" s="1">
        <v>44020</v>
      </c>
      <c r="H1617" s="13">
        <f>Orders[[#This Row],[DeliveryDate]]-Orders[[#This Row],[OrderDate]]</f>
        <v>13</v>
      </c>
      <c r="I1617" t="s">
        <v>3</v>
      </c>
      <c r="J1617" t="str">
        <f>_xlfn.XLOOKUP(Orders[[#This Row],[_SalesRepID]],'Sales team'!A:A,'Sales team'!B:B)</f>
        <v>Shawn Wallace</v>
      </c>
      <c r="K1617">
        <v>18</v>
      </c>
      <c r="L1617">
        <v>4</v>
      </c>
      <c r="M1617">
        <v>162</v>
      </c>
      <c r="N1617" t="str">
        <f>_xlfn.XLOOKUP(Orders[[#This Row],[_ProductID]],Products!A:A,Products!C:C)</f>
        <v>Electronics</v>
      </c>
      <c r="O1617">
        <v>6</v>
      </c>
      <c r="P1617">
        <v>0.1</v>
      </c>
      <c r="Q1617" s="2">
        <v>1159.1000000000001</v>
      </c>
      <c r="R1617" s="2">
        <v>915.68900000000019</v>
      </c>
      <c r="S1617" s="2">
        <v>7302.3300000000008</v>
      </c>
      <c r="T1617" s="2">
        <v>892.50699999999961</v>
      </c>
    </row>
    <row r="1618" spans="1:20" x14ac:dyDescent="0.25">
      <c r="A1618" t="s">
        <v>6382</v>
      </c>
      <c r="B1618" t="s">
        <v>5</v>
      </c>
      <c r="C1618" t="s">
        <v>6</v>
      </c>
      <c r="D1618" s="1">
        <v>43900</v>
      </c>
      <c r="E1618" s="1">
        <v>44007</v>
      </c>
      <c r="F1618" s="1">
        <v>44027</v>
      </c>
      <c r="G1618" s="1">
        <v>44021</v>
      </c>
      <c r="H1618" s="13">
        <f>Orders[[#This Row],[DeliveryDate]]-Orders[[#This Row],[OrderDate]]</f>
        <v>14</v>
      </c>
      <c r="I1618" t="s">
        <v>3</v>
      </c>
      <c r="J1618" t="str">
        <f>_xlfn.XLOOKUP(Orders[[#This Row],[_SalesRepID]],'Sales team'!A:A,'Sales team'!B:B)</f>
        <v>Paul Holmes</v>
      </c>
      <c r="K1618">
        <v>14</v>
      </c>
      <c r="L1618">
        <v>4</v>
      </c>
      <c r="M1618">
        <v>132</v>
      </c>
      <c r="N1618" t="str">
        <f>_xlfn.XLOOKUP(Orders[[#This Row],[_ProductID]],Products!A:A,Products!C:C)</f>
        <v>Kitchen &amp; Dining</v>
      </c>
      <c r="O1618">
        <v>37</v>
      </c>
      <c r="P1618">
        <v>0.15</v>
      </c>
      <c r="Q1618" s="2">
        <v>2907.8</v>
      </c>
      <c r="R1618" s="2">
        <v>1570.2120000000002</v>
      </c>
      <c r="S1618" s="2">
        <v>7414.8900000000012</v>
      </c>
      <c r="T1618" s="2">
        <v>2704.2540000000008</v>
      </c>
    </row>
    <row r="1619" spans="1:20" x14ac:dyDescent="0.25">
      <c r="A1619" t="s">
        <v>6383</v>
      </c>
      <c r="B1619" t="s">
        <v>5</v>
      </c>
      <c r="C1619" t="s">
        <v>15</v>
      </c>
      <c r="D1619" s="1">
        <v>43900</v>
      </c>
      <c r="E1619" s="1">
        <v>44007</v>
      </c>
      <c r="F1619" s="1">
        <v>44028</v>
      </c>
      <c r="G1619" s="1">
        <v>44013</v>
      </c>
      <c r="H1619" s="13">
        <f>Orders[[#This Row],[DeliveryDate]]-Orders[[#This Row],[OrderDate]]</f>
        <v>6</v>
      </c>
      <c r="I1619" t="s">
        <v>3</v>
      </c>
      <c r="J1619" t="str">
        <f>_xlfn.XLOOKUP(Orders[[#This Row],[_SalesRepID]],'Sales team'!A:A,'Sales team'!B:B)</f>
        <v>Todd Roberts</v>
      </c>
      <c r="K1619">
        <v>13</v>
      </c>
      <c r="L1619">
        <v>14</v>
      </c>
      <c r="M1619">
        <v>58</v>
      </c>
      <c r="N1619" t="str">
        <f>_xlfn.XLOOKUP(Orders[[#This Row],[_ProductID]],Products!A:A,Products!C:C)</f>
        <v>Home décor</v>
      </c>
      <c r="O1619">
        <v>35</v>
      </c>
      <c r="P1619">
        <v>0.1</v>
      </c>
      <c r="Q1619" s="2">
        <v>964.80000000000007</v>
      </c>
      <c r="R1619" s="2">
        <v>482.40000000000003</v>
      </c>
      <c r="S1619" s="2">
        <v>5209.92</v>
      </c>
      <c r="T1619" s="2">
        <v>2315.52</v>
      </c>
    </row>
    <row r="1620" spans="1:20" x14ac:dyDescent="0.25">
      <c r="A1620" t="s">
        <v>6384</v>
      </c>
      <c r="B1620" t="s">
        <v>8</v>
      </c>
      <c r="C1620" t="s">
        <v>15</v>
      </c>
      <c r="D1620" s="1">
        <v>43900</v>
      </c>
      <c r="E1620" s="1">
        <v>44007</v>
      </c>
      <c r="F1620" s="1">
        <v>44026</v>
      </c>
      <c r="G1620" s="1">
        <v>44014</v>
      </c>
      <c r="H1620" s="13">
        <f>Orders[[#This Row],[DeliveryDate]]-Orders[[#This Row],[OrderDate]]</f>
        <v>7</v>
      </c>
      <c r="I1620" t="s">
        <v>3</v>
      </c>
      <c r="J1620" t="str">
        <f>_xlfn.XLOOKUP(Orders[[#This Row],[_SalesRepID]],'Sales team'!A:A,'Sales team'!B:B)</f>
        <v>Samuel Fowler</v>
      </c>
      <c r="K1620">
        <v>21</v>
      </c>
      <c r="L1620">
        <v>28</v>
      </c>
      <c r="M1620">
        <v>11</v>
      </c>
      <c r="N1620" t="str">
        <f>_xlfn.XLOOKUP(Orders[[#This Row],[_ProductID]],Products!A:A,Products!C:C)</f>
        <v>Home décor</v>
      </c>
      <c r="O1620">
        <v>17</v>
      </c>
      <c r="P1620">
        <v>0.05</v>
      </c>
      <c r="Q1620" s="2">
        <v>6217.6</v>
      </c>
      <c r="R1620" s="2">
        <v>4974.0800000000008</v>
      </c>
      <c r="S1620" s="2">
        <v>17720.160000000003</v>
      </c>
      <c r="T1620" s="2">
        <v>2797.9200000000019</v>
      </c>
    </row>
    <row r="1621" spans="1:20" x14ac:dyDescent="0.25">
      <c r="A1621" t="s">
        <v>6385</v>
      </c>
      <c r="B1621" t="s">
        <v>1</v>
      </c>
      <c r="C1621" t="s">
        <v>13</v>
      </c>
      <c r="D1621" s="1">
        <v>43900</v>
      </c>
      <c r="E1621" s="1">
        <v>44007</v>
      </c>
      <c r="F1621" s="1">
        <v>44030</v>
      </c>
      <c r="G1621" s="1">
        <v>44020</v>
      </c>
      <c r="H1621" s="13">
        <f>Orders[[#This Row],[DeliveryDate]]-Orders[[#This Row],[OrderDate]]</f>
        <v>13</v>
      </c>
      <c r="I1621" t="s">
        <v>3</v>
      </c>
      <c r="J1621" t="str">
        <f>_xlfn.XLOOKUP(Orders[[#This Row],[_SalesRepID]],'Sales team'!A:A,'Sales team'!B:B)</f>
        <v>Shawn Cook</v>
      </c>
      <c r="K1621">
        <v>7</v>
      </c>
      <c r="L1621">
        <v>45</v>
      </c>
      <c r="M1621">
        <v>293</v>
      </c>
      <c r="N1621" t="str">
        <f>_xlfn.XLOOKUP(Orders[[#This Row],[_ProductID]],Products!A:A,Products!C:C)</f>
        <v>Furniture</v>
      </c>
      <c r="O1621">
        <v>22</v>
      </c>
      <c r="P1621">
        <v>0.4</v>
      </c>
      <c r="Q1621" s="2">
        <v>1259.6000000000001</v>
      </c>
      <c r="R1621" s="2">
        <v>617.20400000000006</v>
      </c>
      <c r="S1621" s="2">
        <v>755.7600000000001</v>
      </c>
      <c r="T1621" s="2">
        <v>138.55600000000004</v>
      </c>
    </row>
    <row r="1622" spans="1:20" x14ac:dyDescent="0.25">
      <c r="A1622" t="s">
        <v>6386</v>
      </c>
      <c r="B1622" t="s">
        <v>10</v>
      </c>
      <c r="C1622" t="s">
        <v>13</v>
      </c>
      <c r="D1622" s="1">
        <v>43900</v>
      </c>
      <c r="E1622" s="1">
        <v>44007</v>
      </c>
      <c r="F1622" s="1">
        <v>44029</v>
      </c>
      <c r="G1622" s="1">
        <v>44029</v>
      </c>
      <c r="H1622" s="13">
        <f>Orders[[#This Row],[DeliveryDate]]-Orders[[#This Row],[OrderDate]]</f>
        <v>22</v>
      </c>
      <c r="I1622" t="s">
        <v>3</v>
      </c>
      <c r="J1622" t="str">
        <f>_xlfn.XLOOKUP(Orders[[#This Row],[_SalesRepID]],'Sales team'!A:A,'Sales team'!B:B)</f>
        <v>Patrick Graham</v>
      </c>
      <c r="K1622">
        <v>25</v>
      </c>
      <c r="L1622">
        <v>13</v>
      </c>
      <c r="M1622">
        <v>285</v>
      </c>
      <c r="N1622" t="str">
        <f>_xlfn.XLOOKUP(Orders[[#This Row],[_ProductID]],Products!A:A,Products!C:C)</f>
        <v>Home décor</v>
      </c>
      <c r="O1622">
        <v>43</v>
      </c>
      <c r="P1622">
        <v>7.4999999999999997E-2</v>
      </c>
      <c r="Q1622" s="2">
        <v>2834.1</v>
      </c>
      <c r="R1622" s="2">
        <v>1303.6859999999999</v>
      </c>
      <c r="S1622" s="2">
        <v>15729.254999999999</v>
      </c>
      <c r="T1622" s="2">
        <v>7907.1389999999992</v>
      </c>
    </row>
    <row r="1623" spans="1:20" x14ac:dyDescent="0.25">
      <c r="A1623" t="s">
        <v>6387</v>
      </c>
      <c r="B1623" t="s">
        <v>1</v>
      </c>
      <c r="C1623" t="s">
        <v>2</v>
      </c>
      <c r="D1623" s="1">
        <v>43900</v>
      </c>
      <c r="E1623" s="1">
        <v>44007</v>
      </c>
      <c r="F1623" s="1">
        <v>44009</v>
      </c>
      <c r="G1623" s="1">
        <v>44012</v>
      </c>
      <c r="H1623" s="13">
        <f>Orders[[#This Row],[DeliveryDate]]-Orders[[#This Row],[OrderDate]]</f>
        <v>5</v>
      </c>
      <c r="I1623" t="s">
        <v>3</v>
      </c>
      <c r="J1623" t="str">
        <f>_xlfn.XLOOKUP(Orders[[#This Row],[_SalesRepID]],'Sales team'!A:A,'Sales team'!B:B)</f>
        <v>Adam Hernandez</v>
      </c>
      <c r="K1623">
        <v>1</v>
      </c>
      <c r="L1623">
        <v>7</v>
      </c>
      <c r="M1623">
        <v>248</v>
      </c>
      <c r="N1623" t="str">
        <f>_xlfn.XLOOKUP(Orders[[#This Row],[_ProductID]],Products!A:A,Products!C:C)</f>
        <v>Outdoor</v>
      </c>
      <c r="O1623">
        <v>9</v>
      </c>
      <c r="P1623">
        <v>0.15</v>
      </c>
      <c r="Q1623" s="2">
        <v>2572.8000000000002</v>
      </c>
      <c r="R1623" s="2">
        <v>1595.1360000000002</v>
      </c>
      <c r="S1623" s="2">
        <v>13121.28</v>
      </c>
      <c r="T1623" s="2">
        <v>3550.4639999999999</v>
      </c>
    </row>
    <row r="1624" spans="1:20" x14ac:dyDescent="0.25">
      <c r="A1624" t="s">
        <v>6375</v>
      </c>
      <c r="B1624" t="s">
        <v>5</v>
      </c>
      <c r="C1624" t="s">
        <v>2</v>
      </c>
      <c r="D1624" s="1">
        <v>43900</v>
      </c>
      <c r="E1624" s="1">
        <v>44006</v>
      </c>
      <c r="F1624" s="1">
        <v>44033</v>
      </c>
      <c r="G1624" s="1">
        <v>44015</v>
      </c>
      <c r="H1624" s="13">
        <f>Orders[[#This Row],[DeliveryDate]]-Orders[[#This Row],[OrderDate]]</f>
        <v>9</v>
      </c>
      <c r="I1624" t="s">
        <v>3</v>
      </c>
      <c r="J1624" t="str">
        <f>_xlfn.XLOOKUP(Orders[[#This Row],[_SalesRepID]],'Sales team'!A:A,'Sales team'!B:B)</f>
        <v>Roger Alexander</v>
      </c>
      <c r="K1624">
        <v>15</v>
      </c>
      <c r="L1624">
        <v>19</v>
      </c>
      <c r="M1624">
        <v>209</v>
      </c>
      <c r="N1624" t="str">
        <f>_xlfn.XLOOKUP(Orders[[#This Row],[_ProductID]],Products!A:A,Products!C:C)</f>
        <v>Kitchen &amp; Dining</v>
      </c>
      <c r="O1624">
        <v>8</v>
      </c>
      <c r="P1624">
        <v>0.05</v>
      </c>
      <c r="Q1624" s="2">
        <v>3999.9</v>
      </c>
      <c r="R1624" s="2">
        <v>2159.9460000000004</v>
      </c>
      <c r="S1624" s="2">
        <v>22799.43</v>
      </c>
      <c r="T1624" s="2">
        <v>9839.7539999999972</v>
      </c>
    </row>
    <row r="1625" spans="1:20" x14ac:dyDescent="0.25">
      <c r="A1625" t="s">
        <v>6376</v>
      </c>
      <c r="B1625" t="s">
        <v>10</v>
      </c>
      <c r="C1625" t="s">
        <v>6</v>
      </c>
      <c r="D1625" s="1">
        <v>43900</v>
      </c>
      <c r="E1625" s="1">
        <v>44006</v>
      </c>
      <c r="F1625" s="1">
        <v>44009</v>
      </c>
      <c r="G1625" s="1">
        <v>44027</v>
      </c>
      <c r="H1625" s="13">
        <f>Orders[[#This Row],[DeliveryDate]]-Orders[[#This Row],[OrderDate]]</f>
        <v>21</v>
      </c>
      <c r="I1625" t="s">
        <v>3</v>
      </c>
      <c r="J1625" t="str">
        <f>_xlfn.XLOOKUP(Orders[[#This Row],[_SalesRepID]],'Sales team'!A:A,'Sales team'!B:B)</f>
        <v>Donald Reynolds</v>
      </c>
      <c r="K1625">
        <v>26</v>
      </c>
      <c r="L1625">
        <v>3</v>
      </c>
      <c r="M1625">
        <v>158</v>
      </c>
      <c r="N1625" t="str">
        <f>_xlfn.XLOOKUP(Orders[[#This Row],[_ProductID]],Products!A:A,Products!C:C)</f>
        <v>Kitchen &amp; Dining</v>
      </c>
      <c r="O1625">
        <v>37</v>
      </c>
      <c r="P1625">
        <v>7.4999999999999997E-2</v>
      </c>
      <c r="Q1625" s="2">
        <v>3953</v>
      </c>
      <c r="R1625" s="2">
        <v>2885.69</v>
      </c>
      <c r="S1625" s="2">
        <v>18282.625</v>
      </c>
      <c r="T1625" s="2">
        <v>3854.1749999999993</v>
      </c>
    </row>
    <row r="1626" spans="1:20" x14ac:dyDescent="0.25">
      <c r="A1626" t="s">
        <v>6377</v>
      </c>
      <c r="B1626" t="s">
        <v>10</v>
      </c>
      <c r="C1626" t="s">
        <v>46</v>
      </c>
      <c r="D1626" s="1">
        <v>43900</v>
      </c>
      <c r="E1626" s="1">
        <v>44006</v>
      </c>
      <c r="F1626" s="1">
        <v>44008</v>
      </c>
      <c r="G1626" s="1">
        <v>44018</v>
      </c>
      <c r="H1626" s="13">
        <f>Orders[[#This Row],[DeliveryDate]]-Orders[[#This Row],[OrderDate]]</f>
        <v>12</v>
      </c>
      <c r="I1626" t="s">
        <v>3</v>
      </c>
      <c r="J1626" t="str">
        <f>_xlfn.XLOOKUP(Orders[[#This Row],[_SalesRepID]],'Sales team'!A:A,'Sales team'!B:B)</f>
        <v>Carlos Miller</v>
      </c>
      <c r="K1626">
        <v>28</v>
      </c>
      <c r="L1626">
        <v>20</v>
      </c>
      <c r="M1626">
        <v>76</v>
      </c>
      <c r="N1626" t="str">
        <f>_xlfn.XLOOKUP(Orders[[#This Row],[_ProductID]],Products!A:A,Products!C:C)</f>
        <v>Furniture</v>
      </c>
      <c r="O1626">
        <v>19</v>
      </c>
      <c r="P1626">
        <v>0.05</v>
      </c>
      <c r="Q1626" s="2">
        <v>261.3</v>
      </c>
      <c r="R1626" s="2">
        <v>198.58800000000002</v>
      </c>
      <c r="S1626" s="2">
        <v>992.93999999999994</v>
      </c>
      <c r="T1626" s="2">
        <v>198.58799999999985</v>
      </c>
    </row>
    <row r="1627" spans="1:20" x14ac:dyDescent="0.25">
      <c r="A1627" t="s">
        <v>6378</v>
      </c>
      <c r="B1627" t="s">
        <v>1</v>
      </c>
      <c r="C1627" t="s">
        <v>46</v>
      </c>
      <c r="D1627" s="1">
        <v>43900</v>
      </c>
      <c r="E1627" s="1">
        <v>44006</v>
      </c>
      <c r="F1627" s="1">
        <v>44009</v>
      </c>
      <c r="G1627" s="1">
        <v>44012</v>
      </c>
      <c r="H1627" s="13">
        <f>Orders[[#This Row],[DeliveryDate]]-Orders[[#This Row],[OrderDate]]</f>
        <v>6</v>
      </c>
      <c r="I1627" t="s">
        <v>3</v>
      </c>
      <c r="J1627" t="str">
        <f>_xlfn.XLOOKUP(Orders[[#This Row],[_SalesRepID]],'Sales team'!A:A,'Sales team'!B:B)</f>
        <v>Joshua Ryan</v>
      </c>
      <c r="K1627">
        <v>9</v>
      </c>
      <c r="L1627">
        <v>12</v>
      </c>
      <c r="M1627">
        <v>82</v>
      </c>
      <c r="N1627" t="str">
        <f>_xlfn.XLOOKUP(Orders[[#This Row],[_ProductID]],Products!A:A,Products!C:C)</f>
        <v>Furniture</v>
      </c>
      <c r="O1627">
        <v>42</v>
      </c>
      <c r="P1627">
        <v>0.1</v>
      </c>
      <c r="Q1627" s="2">
        <v>3845.8</v>
      </c>
      <c r="R1627" s="2">
        <v>2269.0219999999999</v>
      </c>
      <c r="S1627" s="2">
        <v>27689.760000000002</v>
      </c>
      <c r="T1627" s="2">
        <v>9537.5840000000026</v>
      </c>
    </row>
    <row r="1628" spans="1:20" x14ac:dyDescent="0.25">
      <c r="A1628" t="s">
        <v>6379</v>
      </c>
      <c r="B1628" t="s">
        <v>1</v>
      </c>
      <c r="C1628" t="s">
        <v>13</v>
      </c>
      <c r="D1628" s="1">
        <v>43900</v>
      </c>
      <c r="E1628" s="1">
        <v>44006</v>
      </c>
      <c r="F1628" s="1">
        <v>44030</v>
      </c>
      <c r="G1628" s="1">
        <v>44035</v>
      </c>
      <c r="H1628" s="13">
        <f>Orders[[#This Row],[DeliveryDate]]-Orders[[#This Row],[OrderDate]]</f>
        <v>29</v>
      </c>
      <c r="I1628" t="s">
        <v>3</v>
      </c>
      <c r="J1628" t="str">
        <f>_xlfn.XLOOKUP(Orders[[#This Row],[_SalesRepID]],'Sales team'!A:A,'Sales team'!B:B)</f>
        <v>Joshua Bennett</v>
      </c>
      <c r="K1628">
        <v>6</v>
      </c>
      <c r="L1628">
        <v>18</v>
      </c>
      <c r="M1628">
        <v>298</v>
      </c>
      <c r="N1628" t="str">
        <f>_xlfn.XLOOKUP(Orders[[#This Row],[_ProductID]],Products!A:A,Products!C:C)</f>
        <v>Furniture</v>
      </c>
      <c r="O1628">
        <v>15</v>
      </c>
      <c r="P1628">
        <v>0.15</v>
      </c>
      <c r="Q1628" s="2">
        <v>2237.8000000000002</v>
      </c>
      <c r="R1628" s="2">
        <v>939.87600000000009</v>
      </c>
      <c r="S1628" s="2">
        <v>11412.78</v>
      </c>
      <c r="T1628" s="2">
        <v>5773.5240000000003</v>
      </c>
    </row>
    <row r="1629" spans="1:20" x14ac:dyDescent="0.25">
      <c r="A1629" t="s">
        <v>6366</v>
      </c>
      <c r="B1629" t="s">
        <v>1</v>
      </c>
      <c r="C1629" t="s">
        <v>13</v>
      </c>
      <c r="D1629" s="1">
        <v>43900</v>
      </c>
      <c r="E1629" s="1">
        <v>44005</v>
      </c>
      <c r="F1629" s="1">
        <v>44031</v>
      </c>
      <c r="G1629" s="1">
        <v>44020</v>
      </c>
      <c r="H1629" s="13">
        <f>Orders[[#This Row],[DeliveryDate]]-Orders[[#This Row],[OrderDate]]</f>
        <v>15</v>
      </c>
      <c r="I1629" t="s">
        <v>3</v>
      </c>
      <c r="J1629" t="str">
        <f>_xlfn.XLOOKUP(Orders[[#This Row],[_SalesRepID]],'Sales team'!A:A,'Sales team'!B:B)</f>
        <v>Keith Griffin</v>
      </c>
      <c r="K1629">
        <v>2</v>
      </c>
      <c r="L1629">
        <v>21</v>
      </c>
      <c r="M1629">
        <v>271</v>
      </c>
      <c r="N1629" t="str">
        <f>_xlfn.XLOOKUP(Orders[[#This Row],[_ProductID]],Products!A:A,Products!C:C)</f>
        <v>Home décor</v>
      </c>
      <c r="O1629">
        <v>45</v>
      </c>
      <c r="P1629">
        <v>7.4999999999999997E-2</v>
      </c>
      <c r="Q1629" s="2">
        <v>3611.3</v>
      </c>
      <c r="R1629" s="2">
        <v>2383.4580000000001</v>
      </c>
      <c r="S1629" s="2">
        <v>23383.167500000003</v>
      </c>
      <c r="T1629" s="2">
        <v>6698.9615000000013</v>
      </c>
    </row>
    <row r="1630" spans="1:20" x14ac:dyDescent="0.25">
      <c r="A1630" t="s">
        <v>6367</v>
      </c>
      <c r="B1630" t="s">
        <v>8</v>
      </c>
      <c r="C1630" t="s">
        <v>6</v>
      </c>
      <c r="D1630" s="1">
        <v>43900</v>
      </c>
      <c r="E1630" s="1">
        <v>44005</v>
      </c>
      <c r="F1630" s="1">
        <v>44015</v>
      </c>
      <c r="G1630" s="1">
        <v>44034</v>
      </c>
      <c r="H1630" s="13">
        <f>Orders[[#This Row],[DeliveryDate]]-Orders[[#This Row],[OrderDate]]</f>
        <v>29</v>
      </c>
      <c r="I1630" t="s">
        <v>3</v>
      </c>
      <c r="J1630" t="str">
        <f>_xlfn.XLOOKUP(Orders[[#This Row],[_SalesRepID]],'Sales team'!A:A,'Sales team'!B:B)</f>
        <v>Douglas Tucker</v>
      </c>
      <c r="K1630">
        <v>23</v>
      </c>
      <c r="L1630">
        <v>13</v>
      </c>
      <c r="M1630">
        <v>187</v>
      </c>
      <c r="N1630" t="str">
        <f>_xlfn.XLOOKUP(Orders[[#This Row],[_ProductID]],Products!A:A,Products!C:C)</f>
        <v>Outdoor</v>
      </c>
      <c r="O1630">
        <v>9</v>
      </c>
      <c r="P1630">
        <v>0.1</v>
      </c>
      <c r="Q1630" s="2">
        <v>3959.7000000000003</v>
      </c>
      <c r="R1630" s="2">
        <v>1663.0740000000001</v>
      </c>
      <c r="S1630" s="2">
        <v>17818.650000000001</v>
      </c>
      <c r="T1630" s="2">
        <v>9503.2800000000007</v>
      </c>
    </row>
    <row r="1631" spans="1:20" x14ac:dyDescent="0.25">
      <c r="A1631" t="s">
        <v>6368</v>
      </c>
      <c r="B1631" t="s">
        <v>5</v>
      </c>
      <c r="C1631" t="s">
        <v>6</v>
      </c>
      <c r="D1631" s="1">
        <v>43900</v>
      </c>
      <c r="E1631" s="1">
        <v>44005</v>
      </c>
      <c r="F1631" s="1">
        <v>44029</v>
      </c>
      <c r="G1631" s="1">
        <v>44028</v>
      </c>
      <c r="H1631" s="13">
        <f>Orders[[#This Row],[DeliveryDate]]-Orders[[#This Row],[OrderDate]]</f>
        <v>23</v>
      </c>
      <c r="I1631" t="s">
        <v>3</v>
      </c>
      <c r="J1631" t="str">
        <f>_xlfn.XLOOKUP(Orders[[#This Row],[_SalesRepID]],'Sales team'!A:A,'Sales team'!B:B)</f>
        <v>Anthony Berry</v>
      </c>
      <c r="K1631">
        <v>16</v>
      </c>
      <c r="L1631">
        <v>32</v>
      </c>
      <c r="M1631">
        <v>183</v>
      </c>
      <c r="N1631" t="str">
        <f>_xlfn.XLOOKUP(Orders[[#This Row],[_ProductID]],Products!A:A,Products!C:C)</f>
        <v>Home décor</v>
      </c>
      <c r="O1631">
        <v>46</v>
      </c>
      <c r="P1631">
        <v>0.2</v>
      </c>
      <c r="Q1631" s="2">
        <v>1889.4</v>
      </c>
      <c r="R1631" s="2">
        <v>1265.8980000000001</v>
      </c>
      <c r="S1631" s="2">
        <v>10580.640000000001</v>
      </c>
      <c r="T1631" s="2">
        <v>1719.3540000000012</v>
      </c>
    </row>
    <row r="1632" spans="1:20" x14ac:dyDescent="0.25">
      <c r="A1632" t="s">
        <v>6369</v>
      </c>
      <c r="B1632" t="s">
        <v>1</v>
      </c>
      <c r="C1632" t="s">
        <v>13</v>
      </c>
      <c r="D1632" s="1">
        <v>43900</v>
      </c>
      <c r="E1632" s="1">
        <v>44005</v>
      </c>
      <c r="F1632" s="1">
        <v>44009</v>
      </c>
      <c r="G1632" s="1">
        <v>44018</v>
      </c>
      <c r="H1632" s="13">
        <f>Orders[[#This Row],[DeliveryDate]]-Orders[[#This Row],[OrderDate]]</f>
        <v>13</v>
      </c>
      <c r="I1632" t="s">
        <v>3</v>
      </c>
      <c r="J1632" t="str">
        <f>_xlfn.XLOOKUP(Orders[[#This Row],[_SalesRepID]],'Sales team'!A:A,'Sales team'!B:B)</f>
        <v>Stephen Payne</v>
      </c>
      <c r="K1632">
        <v>5</v>
      </c>
      <c r="L1632">
        <v>26</v>
      </c>
      <c r="M1632">
        <v>298</v>
      </c>
      <c r="N1632" t="str">
        <f>_xlfn.XLOOKUP(Orders[[#This Row],[_ProductID]],Products!A:A,Products!C:C)</f>
        <v>Furniture</v>
      </c>
      <c r="O1632">
        <v>34</v>
      </c>
      <c r="P1632">
        <v>0.3</v>
      </c>
      <c r="Q1632" s="2">
        <v>2003.3</v>
      </c>
      <c r="R1632" s="2">
        <v>1242.046</v>
      </c>
      <c r="S1632" s="2">
        <v>5609.24</v>
      </c>
      <c r="T1632" s="2">
        <v>641.05599999999959</v>
      </c>
    </row>
    <row r="1633" spans="1:20" x14ac:dyDescent="0.25">
      <c r="A1633" t="s">
        <v>6370</v>
      </c>
      <c r="B1633" t="s">
        <v>1</v>
      </c>
      <c r="C1633" t="s">
        <v>6</v>
      </c>
      <c r="D1633" s="1">
        <v>43900</v>
      </c>
      <c r="E1633" s="1">
        <v>44005</v>
      </c>
      <c r="F1633" s="1">
        <v>44007</v>
      </c>
      <c r="G1633" s="1">
        <v>44013</v>
      </c>
      <c r="H1633" s="13">
        <f>Orders[[#This Row],[DeliveryDate]]-Orders[[#This Row],[OrderDate]]</f>
        <v>8</v>
      </c>
      <c r="I1633" t="s">
        <v>3</v>
      </c>
      <c r="J1633" t="str">
        <f>_xlfn.XLOOKUP(Orders[[#This Row],[_SalesRepID]],'Sales team'!A:A,'Sales team'!B:B)</f>
        <v>Joshua Bennett</v>
      </c>
      <c r="K1633">
        <v>6</v>
      </c>
      <c r="L1633">
        <v>43</v>
      </c>
      <c r="M1633">
        <v>174</v>
      </c>
      <c r="N1633" t="str">
        <f>_xlfn.XLOOKUP(Orders[[#This Row],[_ProductID]],Products!A:A,Products!C:C)</f>
        <v>Home décor</v>
      </c>
      <c r="O1633">
        <v>39</v>
      </c>
      <c r="P1633">
        <v>0.1</v>
      </c>
      <c r="Q1633" s="2">
        <v>1058.6000000000001</v>
      </c>
      <c r="R1633" s="2">
        <v>889.22400000000005</v>
      </c>
      <c r="S1633" s="2">
        <v>1905.4800000000002</v>
      </c>
      <c r="T1633" s="2">
        <v>127.03200000000015</v>
      </c>
    </row>
    <row r="1634" spans="1:20" x14ac:dyDescent="0.25">
      <c r="A1634" t="s">
        <v>6371</v>
      </c>
      <c r="B1634" t="s">
        <v>10</v>
      </c>
      <c r="C1634" t="s">
        <v>6</v>
      </c>
      <c r="D1634" s="1">
        <v>43900</v>
      </c>
      <c r="E1634" s="1">
        <v>44005</v>
      </c>
      <c r="F1634" s="1">
        <v>44022</v>
      </c>
      <c r="G1634" s="1">
        <v>44025</v>
      </c>
      <c r="H1634" s="13">
        <f>Orders[[#This Row],[DeliveryDate]]-Orders[[#This Row],[OrderDate]]</f>
        <v>20</v>
      </c>
      <c r="I1634" t="s">
        <v>3</v>
      </c>
      <c r="J1634" t="str">
        <f>_xlfn.XLOOKUP(Orders[[#This Row],[_SalesRepID]],'Sales team'!A:A,'Sales team'!B:B)</f>
        <v>Patrick Graham</v>
      </c>
      <c r="K1634">
        <v>25</v>
      </c>
      <c r="L1634">
        <v>1</v>
      </c>
      <c r="M1634">
        <v>138</v>
      </c>
      <c r="N1634" t="str">
        <f>_xlfn.XLOOKUP(Orders[[#This Row],[_ProductID]],Products!A:A,Products!C:C)</f>
        <v>Home décor</v>
      </c>
      <c r="O1634">
        <v>14</v>
      </c>
      <c r="P1634">
        <v>0.05</v>
      </c>
      <c r="Q1634" s="2">
        <v>1118.9000000000001</v>
      </c>
      <c r="R1634" s="2">
        <v>447.56000000000006</v>
      </c>
      <c r="S1634" s="2">
        <v>3188.8650000000002</v>
      </c>
      <c r="T1634" s="2">
        <v>1846.1849999999999</v>
      </c>
    </row>
    <row r="1635" spans="1:20" x14ac:dyDescent="0.25">
      <c r="A1635" t="s">
        <v>6372</v>
      </c>
      <c r="B1635" t="s">
        <v>10</v>
      </c>
      <c r="C1635" t="s">
        <v>25</v>
      </c>
      <c r="D1635" s="1">
        <v>43900</v>
      </c>
      <c r="E1635" s="1">
        <v>44005</v>
      </c>
      <c r="F1635" s="1">
        <v>44025</v>
      </c>
      <c r="G1635" s="1">
        <v>44015</v>
      </c>
      <c r="H1635" s="13">
        <f>Orders[[#This Row],[DeliveryDate]]-Orders[[#This Row],[OrderDate]]</f>
        <v>10</v>
      </c>
      <c r="I1635" t="s">
        <v>3</v>
      </c>
      <c r="J1635" t="str">
        <f>_xlfn.XLOOKUP(Orders[[#This Row],[_SalesRepID]],'Sales team'!A:A,'Sales team'!B:B)</f>
        <v>Carlos Miller</v>
      </c>
      <c r="K1635">
        <v>28</v>
      </c>
      <c r="L1635">
        <v>17</v>
      </c>
      <c r="M1635">
        <v>350</v>
      </c>
      <c r="N1635" t="str">
        <f>_xlfn.XLOOKUP(Orders[[#This Row],[_ProductID]],Products!A:A,Products!C:C)</f>
        <v>Home décor</v>
      </c>
      <c r="O1635">
        <v>35</v>
      </c>
      <c r="P1635">
        <v>0.05</v>
      </c>
      <c r="Q1635" s="2">
        <v>1829.1000000000001</v>
      </c>
      <c r="R1635" s="2">
        <v>1225.4970000000001</v>
      </c>
      <c r="S1635" s="2">
        <v>1737.645</v>
      </c>
      <c r="T1635" s="2">
        <v>512.14799999999991</v>
      </c>
    </row>
    <row r="1636" spans="1:20" x14ac:dyDescent="0.25">
      <c r="A1636" t="s">
        <v>6373</v>
      </c>
      <c r="B1636" t="s">
        <v>1</v>
      </c>
      <c r="C1636" t="s">
        <v>6</v>
      </c>
      <c r="D1636" s="1">
        <v>43900</v>
      </c>
      <c r="E1636" s="1">
        <v>44005</v>
      </c>
      <c r="F1636" s="1">
        <v>44025</v>
      </c>
      <c r="G1636" s="1">
        <v>44020</v>
      </c>
      <c r="H1636" s="13">
        <f>Orders[[#This Row],[DeliveryDate]]-Orders[[#This Row],[OrderDate]]</f>
        <v>15</v>
      </c>
      <c r="I1636" t="s">
        <v>3</v>
      </c>
      <c r="J1636" t="str">
        <f>_xlfn.XLOOKUP(Orders[[#This Row],[_SalesRepID]],'Sales team'!A:A,'Sales team'!B:B)</f>
        <v>Jerry Green</v>
      </c>
      <c r="K1636">
        <v>3</v>
      </c>
      <c r="L1636">
        <v>31</v>
      </c>
      <c r="M1636">
        <v>202</v>
      </c>
      <c r="N1636" t="str">
        <f>_xlfn.XLOOKUP(Orders[[#This Row],[_ProductID]],Products!A:A,Products!C:C)</f>
        <v>Home décor</v>
      </c>
      <c r="O1636">
        <v>14</v>
      </c>
      <c r="P1636">
        <v>0.1</v>
      </c>
      <c r="Q1636" s="2">
        <v>1118.9000000000001</v>
      </c>
      <c r="R1636" s="2">
        <v>492.31600000000003</v>
      </c>
      <c r="S1636" s="2">
        <v>1007.0100000000001</v>
      </c>
      <c r="T1636" s="2">
        <v>514.69400000000007</v>
      </c>
    </row>
    <row r="1637" spans="1:20" x14ac:dyDescent="0.25">
      <c r="A1637" t="s">
        <v>6374</v>
      </c>
      <c r="B1637" t="s">
        <v>5</v>
      </c>
      <c r="C1637" t="s">
        <v>46</v>
      </c>
      <c r="D1637" s="1">
        <v>43900</v>
      </c>
      <c r="E1637" s="1">
        <v>44005</v>
      </c>
      <c r="F1637" s="1">
        <v>44024</v>
      </c>
      <c r="G1637" s="1">
        <v>44021</v>
      </c>
      <c r="H1637" s="13">
        <f>Orders[[#This Row],[DeliveryDate]]-Orders[[#This Row],[OrderDate]]</f>
        <v>16</v>
      </c>
      <c r="I1637" t="s">
        <v>3</v>
      </c>
      <c r="J1637" t="str">
        <f>_xlfn.XLOOKUP(Orders[[#This Row],[_SalesRepID]],'Sales team'!A:A,'Sales team'!B:B)</f>
        <v>Anthony Torres</v>
      </c>
      <c r="K1637">
        <v>20</v>
      </c>
      <c r="L1637">
        <v>1</v>
      </c>
      <c r="M1637">
        <v>76</v>
      </c>
      <c r="N1637" t="str">
        <f>_xlfn.XLOOKUP(Orders[[#This Row],[_ProductID]],Products!A:A,Products!C:C)</f>
        <v>Furniture</v>
      </c>
      <c r="O1637">
        <v>34</v>
      </c>
      <c r="P1637">
        <v>0.05</v>
      </c>
      <c r="Q1637" s="2">
        <v>1768.8</v>
      </c>
      <c r="R1637" s="2">
        <v>1149.72</v>
      </c>
      <c r="S1637" s="2">
        <v>10082.159999999998</v>
      </c>
      <c r="T1637" s="2">
        <v>3183.8399999999983</v>
      </c>
    </row>
    <row r="1638" spans="1:20" x14ac:dyDescent="0.25">
      <c r="A1638" t="s">
        <v>6359</v>
      </c>
      <c r="B1638" t="s">
        <v>8</v>
      </c>
      <c r="C1638" t="s">
        <v>25</v>
      </c>
      <c r="D1638" s="1">
        <v>43900</v>
      </c>
      <c r="E1638" s="1">
        <v>44004</v>
      </c>
      <c r="F1638" s="1">
        <v>44032</v>
      </c>
      <c r="G1638" s="1">
        <v>44029</v>
      </c>
      <c r="H1638" s="13">
        <f>Orders[[#This Row],[DeliveryDate]]-Orders[[#This Row],[OrderDate]]</f>
        <v>25</v>
      </c>
      <c r="I1638" t="s">
        <v>3</v>
      </c>
      <c r="J1638" t="str">
        <f>_xlfn.XLOOKUP(Orders[[#This Row],[_SalesRepID]],'Sales team'!A:A,'Sales team'!B:B)</f>
        <v>Douglas Tucker</v>
      </c>
      <c r="K1638">
        <v>23</v>
      </c>
      <c r="L1638">
        <v>45</v>
      </c>
      <c r="M1638">
        <v>365</v>
      </c>
      <c r="N1638" t="str">
        <f>_xlfn.XLOOKUP(Orders[[#This Row],[_ProductID]],Products!A:A,Products!C:C)</f>
        <v>Home décor</v>
      </c>
      <c r="O1638">
        <v>44</v>
      </c>
      <c r="P1638">
        <v>0.05</v>
      </c>
      <c r="Q1638" s="2">
        <v>1159.1000000000001</v>
      </c>
      <c r="R1638" s="2">
        <v>776.59700000000009</v>
      </c>
      <c r="S1638" s="2">
        <v>2202.29</v>
      </c>
      <c r="T1638" s="2">
        <v>649.09599999999978</v>
      </c>
    </row>
    <row r="1639" spans="1:20" x14ac:dyDescent="0.25">
      <c r="A1639" t="s">
        <v>6360</v>
      </c>
      <c r="B1639" t="s">
        <v>5</v>
      </c>
      <c r="C1639" t="s">
        <v>2</v>
      </c>
      <c r="D1639" s="1">
        <v>43900</v>
      </c>
      <c r="E1639" s="1">
        <v>44004</v>
      </c>
      <c r="F1639" s="1">
        <v>44009</v>
      </c>
      <c r="G1639" s="1">
        <v>44018</v>
      </c>
      <c r="H1639" s="13">
        <f>Orders[[#This Row],[DeliveryDate]]-Orders[[#This Row],[OrderDate]]</f>
        <v>14</v>
      </c>
      <c r="I1639" t="s">
        <v>3</v>
      </c>
      <c r="J1639" t="str">
        <f>_xlfn.XLOOKUP(Orders[[#This Row],[_SalesRepID]],'Sales team'!A:A,'Sales team'!B:B)</f>
        <v>Shawn Wallace</v>
      </c>
      <c r="K1639">
        <v>18</v>
      </c>
      <c r="L1639">
        <v>40</v>
      </c>
      <c r="M1639">
        <v>260</v>
      </c>
      <c r="N1639" t="str">
        <f>_xlfn.XLOOKUP(Orders[[#This Row],[_ProductID]],Products!A:A,Products!C:C)</f>
        <v>Home décor</v>
      </c>
      <c r="O1639">
        <v>40</v>
      </c>
      <c r="P1639">
        <v>7.4999999999999997E-2</v>
      </c>
      <c r="Q1639" s="2">
        <v>2572.8000000000002</v>
      </c>
      <c r="R1639" s="2">
        <v>1569.4080000000001</v>
      </c>
      <c r="S1639" s="2">
        <v>14279.04</v>
      </c>
      <c r="T1639" s="2">
        <v>4862.5920000000006</v>
      </c>
    </row>
    <row r="1640" spans="1:20" x14ac:dyDescent="0.25">
      <c r="A1640" t="s">
        <v>6361</v>
      </c>
      <c r="B1640" t="s">
        <v>1</v>
      </c>
      <c r="C1640" t="s">
        <v>2</v>
      </c>
      <c r="D1640" s="1">
        <v>43900</v>
      </c>
      <c r="E1640" s="1">
        <v>44004</v>
      </c>
      <c r="F1640" s="1">
        <v>44031</v>
      </c>
      <c r="G1640" s="1">
        <v>44020</v>
      </c>
      <c r="H1640" s="13">
        <f>Orders[[#This Row],[DeliveryDate]]-Orders[[#This Row],[OrderDate]]</f>
        <v>16</v>
      </c>
      <c r="I1640" t="s">
        <v>3</v>
      </c>
      <c r="J1640" t="str">
        <f>_xlfn.XLOOKUP(Orders[[#This Row],[_SalesRepID]],'Sales team'!A:A,'Sales team'!B:B)</f>
        <v>Stephen Payne</v>
      </c>
      <c r="K1640">
        <v>5</v>
      </c>
      <c r="L1640">
        <v>8</v>
      </c>
      <c r="M1640">
        <v>256</v>
      </c>
      <c r="N1640" t="str">
        <f>_xlfn.XLOOKUP(Orders[[#This Row],[_ProductID]],Products!A:A,Products!C:C)</f>
        <v>Home décor</v>
      </c>
      <c r="O1640">
        <v>3</v>
      </c>
      <c r="P1640">
        <v>0.05</v>
      </c>
      <c r="Q1640" s="2">
        <v>6076.9000000000005</v>
      </c>
      <c r="R1640" s="2">
        <v>4618.4440000000004</v>
      </c>
      <c r="S1640" s="2">
        <v>28865.275000000001</v>
      </c>
      <c r="T1640" s="2">
        <v>5773.0550000000003</v>
      </c>
    </row>
    <row r="1641" spans="1:20" x14ac:dyDescent="0.25">
      <c r="A1641" t="s">
        <v>6362</v>
      </c>
      <c r="B1641" t="s">
        <v>8</v>
      </c>
      <c r="C1641" t="s">
        <v>13</v>
      </c>
      <c r="D1641" s="1">
        <v>43900</v>
      </c>
      <c r="E1641" s="1">
        <v>44004</v>
      </c>
      <c r="F1641" s="1">
        <v>44032</v>
      </c>
      <c r="G1641" s="1">
        <v>44013</v>
      </c>
      <c r="H1641" s="13">
        <f>Orders[[#This Row],[DeliveryDate]]-Orders[[#This Row],[OrderDate]]</f>
        <v>9</v>
      </c>
      <c r="I1641" t="s">
        <v>3</v>
      </c>
      <c r="J1641" t="str">
        <f>_xlfn.XLOOKUP(Orders[[#This Row],[_SalesRepID]],'Sales team'!A:A,'Sales team'!B:B)</f>
        <v>Joe Price</v>
      </c>
      <c r="K1641">
        <v>22</v>
      </c>
      <c r="L1641">
        <v>46</v>
      </c>
      <c r="M1641">
        <v>283</v>
      </c>
      <c r="N1641" t="str">
        <f>_xlfn.XLOOKUP(Orders[[#This Row],[_ProductID]],Products!A:A,Products!C:C)</f>
        <v>Home décor</v>
      </c>
      <c r="O1641">
        <v>14</v>
      </c>
      <c r="P1641">
        <v>0.1</v>
      </c>
      <c r="Q1641" s="2">
        <v>6338.2</v>
      </c>
      <c r="R1641" s="2">
        <v>4817.0320000000002</v>
      </c>
      <c r="S1641" s="2">
        <v>39930.660000000003</v>
      </c>
      <c r="T1641" s="2">
        <v>6211.4360000000015</v>
      </c>
    </row>
    <row r="1642" spans="1:20" x14ac:dyDescent="0.25">
      <c r="A1642" t="s">
        <v>6363</v>
      </c>
      <c r="B1642" t="s">
        <v>8</v>
      </c>
      <c r="C1642" t="s">
        <v>15</v>
      </c>
      <c r="D1642" s="1">
        <v>43900</v>
      </c>
      <c r="E1642" s="1">
        <v>44004</v>
      </c>
      <c r="F1642" s="1">
        <v>44012</v>
      </c>
      <c r="G1642" s="1">
        <v>44012</v>
      </c>
      <c r="H1642" s="13">
        <f>Orders[[#This Row],[DeliveryDate]]-Orders[[#This Row],[OrderDate]]</f>
        <v>8</v>
      </c>
      <c r="I1642" t="s">
        <v>3</v>
      </c>
      <c r="J1642" t="str">
        <f>_xlfn.XLOOKUP(Orders[[#This Row],[_SalesRepID]],'Sales team'!A:A,'Sales team'!B:B)</f>
        <v>Patrick Graham</v>
      </c>
      <c r="K1642">
        <v>25</v>
      </c>
      <c r="L1642">
        <v>17</v>
      </c>
      <c r="M1642">
        <v>42</v>
      </c>
      <c r="N1642" t="str">
        <f>_xlfn.XLOOKUP(Orders[[#This Row],[_ProductID]],Products!A:A,Products!C:C)</f>
        <v>Electronics</v>
      </c>
      <c r="O1642">
        <v>47</v>
      </c>
      <c r="P1642">
        <v>7.4999999999999997E-2</v>
      </c>
      <c r="Q1642" s="2">
        <v>5755.3</v>
      </c>
      <c r="R1642" s="2">
        <v>4776.8990000000003</v>
      </c>
      <c r="S1642" s="2">
        <v>26618.262500000001</v>
      </c>
      <c r="T1642" s="2">
        <v>2733.7674999999981</v>
      </c>
    </row>
    <row r="1643" spans="1:20" x14ac:dyDescent="0.25">
      <c r="A1643" t="s">
        <v>6364</v>
      </c>
      <c r="B1643" t="s">
        <v>1</v>
      </c>
      <c r="C1643" t="s">
        <v>6</v>
      </c>
      <c r="D1643" s="1">
        <v>43900</v>
      </c>
      <c r="E1643" s="1">
        <v>44004</v>
      </c>
      <c r="F1643" s="1">
        <v>44026</v>
      </c>
      <c r="G1643" s="1">
        <v>44015</v>
      </c>
      <c r="H1643" s="13">
        <f>Orders[[#This Row],[DeliveryDate]]-Orders[[#This Row],[OrderDate]]</f>
        <v>11</v>
      </c>
      <c r="I1643" t="s">
        <v>3</v>
      </c>
      <c r="J1643" t="str">
        <f>_xlfn.XLOOKUP(Orders[[#This Row],[_SalesRepID]],'Sales team'!A:A,'Sales team'!B:B)</f>
        <v>Carl Nguyen</v>
      </c>
      <c r="K1643">
        <v>12</v>
      </c>
      <c r="L1643">
        <v>19</v>
      </c>
      <c r="M1643">
        <v>121</v>
      </c>
      <c r="N1643" t="str">
        <f>_xlfn.XLOOKUP(Orders[[#This Row],[_ProductID]],Products!A:A,Products!C:C)</f>
        <v>Furniture</v>
      </c>
      <c r="O1643">
        <v>42</v>
      </c>
      <c r="P1643">
        <v>0.05</v>
      </c>
      <c r="Q1643" s="2">
        <v>1105.5</v>
      </c>
      <c r="R1643" s="2">
        <v>519.58499999999992</v>
      </c>
      <c r="S1643" s="2">
        <v>5251.125</v>
      </c>
      <c r="T1643" s="2">
        <v>2653.2000000000003</v>
      </c>
    </row>
    <row r="1644" spans="1:20" x14ac:dyDescent="0.25">
      <c r="A1644" t="s">
        <v>6365</v>
      </c>
      <c r="B1644" t="s">
        <v>1</v>
      </c>
      <c r="C1644" t="s">
        <v>15</v>
      </c>
      <c r="D1644" s="1">
        <v>43900</v>
      </c>
      <c r="E1644" s="1">
        <v>44004</v>
      </c>
      <c r="F1644" s="1">
        <v>44026</v>
      </c>
      <c r="G1644" s="1">
        <v>44008</v>
      </c>
      <c r="H1644" s="13">
        <f>Orders[[#This Row],[DeliveryDate]]-Orders[[#This Row],[OrderDate]]</f>
        <v>4</v>
      </c>
      <c r="I1644" t="s">
        <v>3</v>
      </c>
      <c r="J1644" t="str">
        <f>_xlfn.XLOOKUP(Orders[[#This Row],[_SalesRepID]],'Sales team'!A:A,'Sales team'!B:B)</f>
        <v>Jonathan Hawkins</v>
      </c>
      <c r="K1644">
        <v>10</v>
      </c>
      <c r="L1644">
        <v>4</v>
      </c>
      <c r="M1644">
        <v>54</v>
      </c>
      <c r="N1644" t="str">
        <f>_xlfn.XLOOKUP(Orders[[#This Row],[_ProductID]],Products!A:A,Products!C:C)</f>
        <v>Home décor</v>
      </c>
      <c r="O1644">
        <v>29</v>
      </c>
      <c r="P1644">
        <v>0.1</v>
      </c>
      <c r="Q1644" s="2">
        <v>837.5</v>
      </c>
      <c r="R1644" s="2">
        <v>644.875</v>
      </c>
      <c r="S1644" s="2">
        <v>3015</v>
      </c>
      <c r="T1644" s="2">
        <v>435.5</v>
      </c>
    </row>
    <row r="1645" spans="1:20" x14ac:dyDescent="0.25">
      <c r="A1645" t="s">
        <v>6349</v>
      </c>
      <c r="B1645" t="s">
        <v>5</v>
      </c>
      <c r="C1645" t="s">
        <v>6</v>
      </c>
      <c r="D1645" s="1">
        <v>43900</v>
      </c>
      <c r="E1645" s="1">
        <v>44003</v>
      </c>
      <c r="F1645" s="1">
        <v>44031</v>
      </c>
      <c r="G1645" s="1">
        <v>44032</v>
      </c>
      <c r="H1645" s="13">
        <f>Orders[[#This Row],[DeliveryDate]]-Orders[[#This Row],[OrderDate]]</f>
        <v>29</v>
      </c>
      <c r="I1645" t="s">
        <v>3</v>
      </c>
      <c r="J1645" t="str">
        <f>_xlfn.XLOOKUP(Orders[[#This Row],[_SalesRepID]],'Sales team'!A:A,'Sales team'!B:B)</f>
        <v>Anthony Berry</v>
      </c>
      <c r="K1645">
        <v>16</v>
      </c>
      <c r="L1645">
        <v>5</v>
      </c>
      <c r="M1645">
        <v>158</v>
      </c>
      <c r="N1645" t="str">
        <f>_xlfn.XLOOKUP(Orders[[#This Row],[_ProductID]],Products!A:A,Products!C:C)</f>
        <v>Furniture</v>
      </c>
      <c r="O1645">
        <v>12</v>
      </c>
      <c r="P1645">
        <v>0.2</v>
      </c>
      <c r="Q1645" s="2">
        <v>864.30000000000007</v>
      </c>
      <c r="R1645" s="2">
        <v>432.15000000000003</v>
      </c>
      <c r="S1645" s="2">
        <v>5531.52</v>
      </c>
      <c r="T1645" s="2">
        <v>2074.3200000000002</v>
      </c>
    </row>
    <row r="1646" spans="1:20" x14ac:dyDescent="0.25">
      <c r="A1646" t="s">
        <v>6350</v>
      </c>
      <c r="B1646" t="s">
        <v>8</v>
      </c>
      <c r="C1646" t="s">
        <v>25</v>
      </c>
      <c r="D1646" s="1">
        <v>43900</v>
      </c>
      <c r="E1646" s="1">
        <v>44003</v>
      </c>
      <c r="F1646" s="1">
        <v>44031</v>
      </c>
      <c r="G1646" s="1">
        <v>44021</v>
      </c>
      <c r="H1646" s="13">
        <f>Orders[[#This Row],[DeliveryDate]]-Orders[[#This Row],[OrderDate]]</f>
        <v>18</v>
      </c>
      <c r="I1646" t="s">
        <v>3</v>
      </c>
      <c r="J1646" t="str">
        <f>_xlfn.XLOOKUP(Orders[[#This Row],[_SalesRepID]],'Sales team'!A:A,'Sales team'!B:B)</f>
        <v>Patrick Graham</v>
      </c>
      <c r="K1646">
        <v>25</v>
      </c>
      <c r="L1646">
        <v>37</v>
      </c>
      <c r="M1646">
        <v>350</v>
      </c>
      <c r="N1646" t="str">
        <f>_xlfn.XLOOKUP(Orders[[#This Row],[_ProductID]],Products!A:A,Products!C:C)</f>
        <v>Home décor</v>
      </c>
      <c r="O1646">
        <v>3</v>
      </c>
      <c r="P1646">
        <v>0.05</v>
      </c>
      <c r="Q1646" s="2">
        <v>2472.3000000000002</v>
      </c>
      <c r="R1646" s="2">
        <v>1928.3940000000002</v>
      </c>
      <c r="S1646" s="2">
        <v>16440.795000000002</v>
      </c>
      <c r="T1646" s="2">
        <v>2942.0370000000003</v>
      </c>
    </row>
    <row r="1647" spans="1:20" x14ac:dyDescent="0.25">
      <c r="A1647" t="s">
        <v>6351</v>
      </c>
      <c r="B1647" t="s">
        <v>10</v>
      </c>
      <c r="C1647" t="s">
        <v>2</v>
      </c>
      <c r="D1647" s="1">
        <v>43900</v>
      </c>
      <c r="E1647" s="1">
        <v>44003</v>
      </c>
      <c r="F1647" s="1">
        <v>44021</v>
      </c>
      <c r="G1647" s="1">
        <v>44014</v>
      </c>
      <c r="H1647" s="13">
        <f>Orders[[#This Row],[DeliveryDate]]-Orders[[#This Row],[OrderDate]]</f>
        <v>11</v>
      </c>
      <c r="I1647" t="s">
        <v>3</v>
      </c>
      <c r="J1647" t="str">
        <f>_xlfn.XLOOKUP(Orders[[#This Row],[_SalesRepID]],'Sales team'!A:A,'Sales team'!B:B)</f>
        <v>Shawn Torres</v>
      </c>
      <c r="K1647">
        <v>27</v>
      </c>
      <c r="L1647">
        <v>4</v>
      </c>
      <c r="M1647">
        <v>246</v>
      </c>
      <c r="N1647" t="str">
        <f>_xlfn.XLOOKUP(Orders[[#This Row],[_ProductID]],Products!A:A,Products!C:C)</f>
        <v>Home décor</v>
      </c>
      <c r="O1647">
        <v>45</v>
      </c>
      <c r="P1647">
        <v>7.4999999999999997E-2</v>
      </c>
      <c r="Q1647" s="2">
        <v>2666.6</v>
      </c>
      <c r="R1647" s="2">
        <v>2239.944</v>
      </c>
      <c r="S1647" s="2">
        <v>14799.63</v>
      </c>
      <c r="T1647" s="2">
        <v>1359.9659999999985</v>
      </c>
    </row>
    <row r="1648" spans="1:20" x14ac:dyDescent="0.25">
      <c r="A1648" t="s">
        <v>6352</v>
      </c>
      <c r="B1648" t="s">
        <v>1</v>
      </c>
      <c r="C1648" t="s">
        <v>2</v>
      </c>
      <c r="D1648" s="1">
        <v>43900</v>
      </c>
      <c r="E1648" s="1">
        <v>44003</v>
      </c>
      <c r="F1648" s="1">
        <v>44016</v>
      </c>
      <c r="G1648" s="1">
        <v>44026</v>
      </c>
      <c r="H1648" s="13">
        <f>Orders[[#This Row],[DeliveryDate]]-Orders[[#This Row],[OrderDate]]</f>
        <v>23</v>
      </c>
      <c r="I1648" t="s">
        <v>3</v>
      </c>
      <c r="J1648" t="str">
        <f>_xlfn.XLOOKUP(Orders[[#This Row],[_SalesRepID]],'Sales team'!A:A,'Sales team'!B:B)</f>
        <v>Joshua Little</v>
      </c>
      <c r="K1648">
        <v>11</v>
      </c>
      <c r="L1648">
        <v>41</v>
      </c>
      <c r="M1648">
        <v>224</v>
      </c>
      <c r="N1648" t="str">
        <f>_xlfn.XLOOKUP(Orders[[#This Row],[_ProductID]],Products!A:A,Products!C:C)</f>
        <v>Furniture</v>
      </c>
      <c r="O1648">
        <v>20</v>
      </c>
      <c r="P1648">
        <v>0.05</v>
      </c>
      <c r="Q1648" s="2">
        <v>1078.7</v>
      </c>
      <c r="R1648" s="2">
        <v>862.96</v>
      </c>
      <c r="S1648" s="2">
        <v>2049.5300000000002</v>
      </c>
      <c r="T1648" s="2">
        <v>323.61000000000013</v>
      </c>
    </row>
    <row r="1649" spans="1:20" x14ac:dyDescent="0.25">
      <c r="A1649" t="s">
        <v>6353</v>
      </c>
      <c r="B1649" t="s">
        <v>10</v>
      </c>
      <c r="C1649" t="s">
        <v>2</v>
      </c>
      <c r="D1649" s="1">
        <v>43900</v>
      </c>
      <c r="E1649" s="1">
        <v>44003</v>
      </c>
      <c r="F1649" s="1">
        <v>44016</v>
      </c>
      <c r="G1649" s="1">
        <v>44015</v>
      </c>
      <c r="H1649" s="13">
        <f>Orders[[#This Row],[DeliveryDate]]-Orders[[#This Row],[OrderDate]]</f>
        <v>12</v>
      </c>
      <c r="I1649" t="s">
        <v>3</v>
      </c>
      <c r="J1649" t="str">
        <f>_xlfn.XLOOKUP(Orders[[#This Row],[_SalesRepID]],'Sales team'!A:A,'Sales team'!B:B)</f>
        <v>Carlos Miller</v>
      </c>
      <c r="K1649">
        <v>28</v>
      </c>
      <c r="L1649">
        <v>6</v>
      </c>
      <c r="M1649">
        <v>261</v>
      </c>
      <c r="N1649" t="str">
        <f>_xlfn.XLOOKUP(Orders[[#This Row],[_ProductID]],Products!A:A,Products!C:C)</f>
        <v>Kitchen &amp; Dining</v>
      </c>
      <c r="O1649">
        <v>1</v>
      </c>
      <c r="P1649">
        <v>0.15</v>
      </c>
      <c r="Q1649" s="2">
        <v>254.6</v>
      </c>
      <c r="R1649" s="2">
        <v>175.67399999999998</v>
      </c>
      <c r="S1649" s="2">
        <v>1082.05</v>
      </c>
      <c r="T1649" s="2">
        <v>203.68000000000006</v>
      </c>
    </row>
    <row r="1650" spans="1:20" x14ac:dyDescent="0.25">
      <c r="A1650" t="s">
        <v>6354</v>
      </c>
      <c r="B1650" t="s">
        <v>5</v>
      </c>
      <c r="C1650" t="s">
        <v>15</v>
      </c>
      <c r="D1650" s="1">
        <v>43900</v>
      </c>
      <c r="E1650" s="1">
        <v>44003</v>
      </c>
      <c r="F1650" s="1">
        <v>44014</v>
      </c>
      <c r="G1650" s="1">
        <v>44012</v>
      </c>
      <c r="H1650" s="13">
        <f>Orders[[#This Row],[DeliveryDate]]-Orders[[#This Row],[OrderDate]]</f>
        <v>9</v>
      </c>
      <c r="I1650" t="s">
        <v>3</v>
      </c>
      <c r="J1650" t="str">
        <f>_xlfn.XLOOKUP(Orders[[#This Row],[_SalesRepID]],'Sales team'!A:A,'Sales team'!B:B)</f>
        <v>Anthony Berry</v>
      </c>
      <c r="K1650">
        <v>16</v>
      </c>
      <c r="L1650">
        <v>27</v>
      </c>
      <c r="M1650">
        <v>28</v>
      </c>
      <c r="N1650" t="str">
        <f>_xlfn.XLOOKUP(Orders[[#This Row],[_ProductID]],Products!A:A,Products!C:C)</f>
        <v>Home décor</v>
      </c>
      <c r="O1650">
        <v>45</v>
      </c>
      <c r="P1650">
        <v>7.4999999999999997E-2</v>
      </c>
      <c r="Q1650" s="2">
        <v>241.20000000000002</v>
      </c>
      <c r="R1650" s="2">
        <v>149.54400000000001</v>
      </c>
      <c r="S1650" s="2">
        <v>223.11</v>
      </c>
      <c r="T1650" s="2">
        <v>73.566000000000003</v>
      </c>
    </row>
    <row r="1651" spans="1:20" x14ac:dyDescent="0.25">
      <c r="A1651" t="s">
        <v>6355</v>
      </c>
      <c r="B1651" t="s">
        <v>1</v>
      </c>
      <c r="C1651" t="s">
        <v>2</v>
      </c>
      <c r="D1651" s="1">
        <v>43900</v>
      </c>
      <c r="E1651" s="1">
        <v>44003</v>
      </c>
      <c r="F1651" s="1">
        <v>44009</v>
      </c>
      <c r="G1651" s="1">
        <v>44007</v>
      </c>
      <c r="H1651" s="13">
        <f>Orders[[#This Row],[DeliveryDate]]-Orders[[#This Row],[OrderDate]]</f>
        <v>4</v>
      </c>
      <c r="I1651" t="s">
        <v>3</v>
      </c>
      <c r="J1651" t="str">
        <f>_xlfn.XLOOKUP(Orders[[#This Row],[_SalesRepID]],'Sales team'!A:A,'Sales team'!B:B)</f>
        <v>Stephen Payne</v>
      </c>
      <c r="K1651">
        <v>5</v>
      </c>
      <c r="L1651">
        <v>24</v>
      </c>
      <c r="M1651">
        <v>246</v>
      </c>
      <c r="N1651" t="str">
        <f>_xlfn.XLOOKUP(Orders[[#This Row],[_ProductID]],Products!A:A,Products!C:C)</f>
        <v>Home décor</v>
      </c>
      <c r="O1651">
        <v>39</v>
      </c>
      <c r="P1651">
        <v>7.4999999999999997E-2</v>
      </c>
      <c r="Q1651" s="2">
        <v>1025.1000000000001</v>
      </c>
      <c r="R1651" s="2">
        <v>635.56200000000013</v>
      </c>
      <c r="S1651" s="2">
        <v>1896.4350000000004</v>
      </c>
      <c r="T1651" s="2">
        <v>625.31100000000015</v>
      </c>
    </row>
    <row r="1652" spans="1:20" x14ac:dyDescent="0.25">
      <c r="A1652" t="s">
        <v>6356</v>
      </c>
      <c r="B1652" t="s">
        <v>1</v>
      </c>
      <c r="C1652" t="s">
        <v>13</v>
      </c>
      <c r="D1652" s="1">
        <v>43900</v>
      </c>
      <c r="E1652" s="1">
        <v>44003</v>
      </c>
      <c r="F1652" s="1">
        <v>44005</v>
      </c>
      <c r="G1652" s="1">
        <v>44007</v>
      </c>
      <c r="H1652" s="13">
        <f>Orders[[#This Row],[DeliveryDate]]-Orders[[#This Row],[OrderDate]]</f>
        <v>4</v>
      </c>
      <c r="I1652" t="s">
        <v>3</v>
      </c>
      <c r="J1652" t="str">
        <f>_xlfn.XLOOKUP(Orders[[#This Row],[_SalesRepID]],'Sales team'!A:A,'Sales team'!B:B)</f>
        <v>Chris Armstrong</v>
      </c>
      <c r="K1652">
        <v>4</v>
      </c>
      <c r="L1652">
        <v>29</v>
      </c>
      <c r="M1652">
        <v>282</v>
      </c>
      <c r="N1652" t="str">
        <f>_xlfn.XLOOKUP(Orders[[#This Row],[_ProductID]],Products!A:A,Products!C:C)</f>
        <v>Home décor</v>
      </c>
      <c r="O1652">
        <v>17</v>
      </c>
      <c r="P1652">
        <v>0.4</v>
      </c>
      <c r="Q1652" s="2">
        <v>2331.6</v>
      </c>
      <c r="R1652" s="2">
        <v>1025.904</v>
      </c>
      <c r="S1652" s="2">
        <v>4196.8799999999992</v>
      </c>
      <c r="T1652" s="2">
        <v>1119.1679999999992</v>
      </c>
    </row>
    <row r="1653" spans="1:20" x14ac:dyDescent="0.25">
      <c r="A1653" t="s">
        <v>6357</v>
      </c>
      <c r="B1653" t="s">
        <v>5</v>
      </c>
      <c r="C1653" t="s">
        <v>15</v>
      </c>
      <c r="D1653" s="1">
        <v>43900</v>
      </c>
      <c r="E1653" s="1">
        <v>44003</v>
      </c>
      <c r="F1653" s="1">
        <v>44028</v>
      </c>
      <c r="G1653" s="1">
        <v>44013</v>
      </c>
      <c r="H1653" s="13">
        <f>Orders[[#This Row],[DeliveryDate]]-Orders[[#This Row],[OrderDate]]</f>
        <v>10</v>
      </c>
      <c r="I1653" t="s">
        <v>3</v>
      </c>
      <c r="J1653" t="str">
        <f>_xlfn.XLOOKUP(Orders[[#This Row],[_SalesRepID]],'Sales team'!A:A,'Sales team'!B:B)</f>
        <v>Shawn Wallace</v>
      </c>
      <c r="K1653">
        <v>18</v>
      </c>
      <c r="L1653">
        <v>7</v>
      </c>
      <c r="M1653">
        <v>4</v>
      </c>
      <c r="N1653" t="str">
        <f>_xlfn.XLOOKUP(Orders[[#This Row],[_ProductID]],Products!A:A,Products!C:C)</f>
        <v>Furniture</v>
      </c>
      <c r="O1653">
        <v>38</v>
      </c>
      <c r="P1653">
        <v>0.4</v>
      </c>
      <c r="Q1653" s="2">
        <v>2680</v>
      </c>
      <c r="R1653" s="2">
        <v>2117.2000000000003</v>
      </c>
      <c r="S1653" s="2">
        <v>1608</v>
      </c>
      <c r="T1653" s="2">
        <v>-509.20000000000027</v>
      </c>
    </row>
    <row r="1654" spans="1:20" x14ac:dyDescent="0.25">
      <c r="A1654" t="s">
        <v>6358</v>
      </c>
      <c r="B1654" t="s">
        <v>1</v>
      </c>
      <c r="C1654" t="s">
        <v>15</v>
      </c>
      <c r="D1654" s="1">
        <v>43900</v>
      </c>
      <c r="E1654" s="1">
        <v>44003</v>
      </c>
      <c r="F1654" s="1">
        <v>44029</v>
      </c>
      <c r="G1654" s="1">
        <v>44019</v>
      </c>
      <c r="H1654" s="13">
        <f>Orders[[#This Row],[DeliveryDate]]-Orders[[#This Row],[OrderDate]]</f>
        <v>16</v>
      </c>
      <c r="I1654" t="s">
        <v>3</v>
      </c>
      <c r="J1654" t="str">
        <f>_xlfn.XLOOKUP(Orders[[#This Row],[_SalesRepID]],'Sales team'!A:A,'Sales team'!B:B)</f>
        <v>Joshua Bennett</v>
      </c>
      <c r="K1654">
        <v>6</v>
      </c>
      <c r="L1654">
        <v>40</v>
      </c>
      <c r="M1654">
        <v>42</v>
      </c>
      <c r="N1654" t="str">
        <f>_xlfn.XLOOKUP(Orders[[#This Row],[_ProductID]],Products!A:A,Products!C:C)</f>
        <v>Home décor</v>
      </c>
      <c r="O1654">
        <v>46</v>
      </c>
      <c r="P1654">
        <v>0.1</v>
      </c>
      <c r="Q1654" s="2">
        <v>6190.8</v>
      </c>
      <c r="R1654" s="2">
        <v>3900.2040000000002</v>
      </c>
      <c r="S1654" s="2">
        <v>5571.72</v>
      </c>
      <c r="T1654" s="2">
        <v>1671.5160000000001</v>
      </c>
    </row>
    <row r="1655" spans="1:20" x14ac:dyDescent="0.25">
      <c r="A1655" t="s">
        <v>6341</v>
      </c>
      <c r="B1655" t="s">
        <v>5</v>
      </c>
      <c r="C1655" t="s">
        <v>13</v>
      </c>
      <c r="D1655" s="1">
        <v>43900</v>
      </c>
      <c r="E1655" s="1">
        <v>44002</v>
      </c>
      <c r="F1655" s="1">
        <v>44017</v>
      </c>
      <c r="G1655" s="1">
        <v>44013</v>
      </c>
      <c r="H1655" s="13">
        <f>Orders[[#This Row],[DeliveryDate]]-Orders[[#This Row],[OrderDate]]</f>
        <v>11</v>
      </c>
      <c r="I1655" t="s">
        <v>3</v>
      </c>
      <c r="J1655" t="str">
        <f>_xlfn.XLOOKUP(Orders[[#This Row],[_SalesRepID]],'Sales team'!A:A,'Sales team'!B:B)</f>
        <v>Anthony Berry</v>
      </c>
      <c r="K1655">
        <v>16</v>
      </c>
      <c r="L1655">
        <v>21</v>
      </c>
      <c r="M1655">
        <v>265</v>
      </c>
      <c r="N1655" t="str">
        <f>_xlfn.XLOOKUP(Orders[[#This Row],[_ProductID]],Products!A:A,Products!C:C)</f>
        <v>Electronics</v>
      </c>
      <c r="O1655">
        <v>25</v>
      </c>
      <c r="P1655">
        <v>7.4999999999999997E-2</v>
      </c>
      <c r="Q1655" s="2">
        <v>1829.1000000000001</v>
      </c>
      <c r="R1655" s="2">
        <v>1207.2060000000001</v>
      </c>
      <c r="S1655" s="2">
        <v>6767.670000000001</v>
      </c>
      <c r="T1655" s="2">
        <v>1938.8460000000005</v>
      </c>
    </row>
    <row r="1656" spans="1:20" x14ac:dyDescent="0.25">
      <c r="A1656" t="s">
        <v>6342</v>
      </c>
      <c r="B1656" t="s">
        <v>1</v>
      </c>
      <c r="C1656" t="s">
        <v>13</v>
      </c>
      <c r="D1656" s="1">
        <v>43900</v>
      </c>
      <c r="E1656" s="1">
        <v>44002</v>
      </c>
      <c r="F1656" s="1">
        <v>44019</v>
      </c>
      <c r="G1656" s="1">
        <v>44018</v>
      </c>
      <c r="H1656" s="13">
        <f>Orders[[#This Row],[DeliveryDate]]-Orders[[#This Row],[OrderDate]]</f>
        <v>16</v>
      </c>
      <c r="I1656" t="s">
        <v>3</v>
      </c>
      <c r="J1656" t="str">
        <f>_xlfn.XLOOKUP(Orders[[#This Row],[_SalesRepID]],'Sales team'!A:A,'Sales team'!B:B)</f>
        <v>Shawn Cook</v>
      </c>
      <c r="K1656">
        <v>7</v>
      </c>
      <c r="L1656">
        <v>21</v>
      </c>
      <c r="M1656">
        <v>303</v>
      </c>
      <c r="N1656" t="str">
        <f>_xlfn.XLOOKUP(Orders[[#This Row],[_ProductID]],Products!A:A,Products!C:C)</f>
        <v>Home décor</v>
      </c>
      <c r="O1656">
        <v>45</v>
      </c>
      <c r="P1656">
        <v>0.4</v>
      </c>
      <c r="Q1656" s="2">
        <v>1896.1000000000001</v>
      </c>
      <c r="R1656" s="2">
        <v>1573.7630000000001</v>
      </c>
      <c r="S1656" s="2">
        <v>2275.3200000000002</v>
      </c>
      <c r="T1656" s="2">
        <v>-872.20600000000013</v>
      </c>
    </row>
    <row r="1657" spans="1:20" x14ac:dyDescent="0.25">
      <c r="A1657" t="s">
        <v>6343</v>
      </c>
      <c r="B1657" t="s">
        <v>1</v>
      </c>
      <c r="C1657" t="s">
        <v>6</v>
      </c>
      <c r="D1657" s="1">
        <v>43900</v>
      </c>
      <c r="E1657" s="1">
        <v>44002</v>
      </c>
      <c r="F1657" s="1">
        <v>44024</v>
      </c>
      <c r="G1657" s="1">
        <v>44008</v>
      </c>
      <c r="H1657" s="13">
        <f>Orders[[#This Row],[DeliveryDate]]-Orders[[#This Row],[OrderDate]]</f>
        <v>6</v>
      </c>
      <c r="I1657" t="s">
        <v>3</v>
      </c>
      <c r="J1657" t="str">
        <f>_xlfn.XLOOKUP(Orders[[#This Row],[_SalesRepID]],'Sales team'!A:A,'Sales team'!B:B)</f>
        <v>Chris Armstrong</v>
      </c>
      <c r="K1657">
        <v>4</v>
      </c>
      <c r="L1657">
        <v>39</v>
      </c>
      <c r="M1657">
        <v>120</v>
      </c>
      <c r="N1657" t="str">
        <f>_xlfn.XLOOKUP(Orders[[#This Row],[_ProductID]],Products!A:A,Products!C:C)</f>
        <v>Home décor</v>
      </c>
      <c r="O1657">
        <v>27</v>
      </c>
      <c r="P1657">
        <v>0.05</v>
      </c>
      <c r="Q1657" s="2">
        <v>2974.8</v>
      </c>
      <c r="R1657" s="2">
        <v>1784.88</v>
      </c>
      <c r="S1657" s="2">
        <v>19782.420000000002</v>
      </c>
      <c r="T1657" s="2">
        <v>7288.260000000002</v>
      </c>
    </row>
    <row r="1658" spans="1:20" x14ac:dyDescent="0.25">
      <c r="A1658" t="s">
        <v>6344</v>
      </c>
      <c r="B1658" t="s">
        <v>5</v>
      </c>
      <c r="C1658" t="s">
        <v>6</v>
      </c>
      <c r="D1658" s="1">
        <v>43900</v>
      </c>
      <c r="E1658" s="1">
        <v>44002</v>
      </c>
      <c r="F1658" s="1">
        <v>44023</v>
      </c>
      <c r="G1658" s="1">
        <v>44011</v>
      </c>
      <c r="H1658" s="13">
        <f>Orders[[#This Row],[DeliveryDate]]-Orders[[#This Row],[OrderDate]]</f>
        <v>9</v>
      </c>
      <c r="I1658" t="s">
        <v>3</v>
      </c>
      <c r="J1658" t="str">
        <f>_xlfn.XLOOKUP(Orders[[#This Row],[_SalesRepID]],'Sales team'!A:A,'Sales team'!B:B)</f>
        <v>Anthony Berry</v>
      </c>
      <c r="K1658">
        <v>16</v>
      </c>
      <c r="L1658">
        <v>5</v>
      </c>
      <c r="M1658">
        <v>122</v>
      </c>
      <c r="N1658" t="str">
        <f>_xlfn.XLOOKUP(Orders[[#This Row],[_ProductID]],Products!A:A,Products!C:C)</f>
        <v>Kitchen &amp; Dining</v>
      </c>
      <c r="O1658">
        <v>7</v>
      </c>
      <c r="P1658">
        <v>7.4999999999999997E-2</v>
      </c>
      <c r="Q1658" s="2">
        <v>5654.8</v>
      </c>
      <c r="R1658" s="2">
        <v>3110.1400000000003</v>
      </c>
      <c r="S1658" s="2">
        <v>36614.83</v>
      </c>
      <c r="T1658" s="2">
        <v>14843.849999999999</v>
      </c>
    </row>
    <row r="1659" spans="1:20" x14ac:dyDescent="0.25">
      <c r="A1659" t="s">
        <v>6345</v>
      </c>
      <c r="B1659" t="s">
        <v>8</v>
      </c>
      <c r="C1659" t="s">
        <v>25</v>
      </c>
      <c r="D1659" s="1">
        <v>43900</v>
      </c>
      <c r="E1659" s="1">
        <v>44002</v>
      </c>
      <c r="F1659" s="1">
        <v>44028</v>
      </c>
      <c r="G1659" s="1">
        <v>44014</v>
      </c>
      <c r="H1659" s="13">
        <f>Orders[[#This Row],[DeliveryDate]]-Orders[[#This Row],[OrderDate]]</f>
        <v>12</v>
      </c>
      <c r="I1659" t="s">
        <v>3</v>
      </c>
      <c r="J1659" t="str">
        <f>_xlfn.XLOOKUP(Orders[[#This Row],[_SalesRepID]],'Sales team'!A:A,'Sales team'!B:B)</f>
        <v>Joe Price</v>
      </c>
      <c r="K1659">
        <v>22</v>
      </c>
      <c r="L1659">
        <v>30</v>
      </c>
      <c r="M1659">
        <v>356</v>
      </c>
      <c r="N1659" t="str">
        <f>_xlfn.XLOOKUP(Orders[[#This Row],[_ProductID]],Products!A:A,Products!C:C)</f>
        <v>Home décor</v>
      </c>
      <c r="O1659">
        <v>31</v>
      </c>
      <c r="P1659">
        <v>0.05</v>
      </c>
      <c r="Q1659" s="2">
        <v>944.7</v>
      </c>
      <c r="R1659" s="2">
        <v>802.995</v>
      </c>
      <c r="S1659" s="2">
        <v>2692.3950000000004</v>
      </c>
      <c r="T1659" s="2">
        <v>283.41000000000031</v>
      </c>
    </row>
    <row r="1660" spans="1:20" x14ac:dyDescent="0.25">
      <c r="A1660" t="s">
        <v>6346</v>
      </c>
      <c r="B1660" t="s">
        <v>8</v>
      </c>
      <c r="C1660" t="s">
        <v>6</v>
      </c>
      <c r="D1660" s="1">
        <v>43900</v>
      </c>
      <c r="E1660" s="1">
        <v>44002</v>
      </c>
      <c r="F1660" s="1">
        <v>44014</v>
      </c>
      <c r="G1660" s="1">
        <v>44019</v>
      </c>
      <c r="H1660" s="13">
        <f>Orders[[#This Row],[DeliveryDate]]-Orders[[#This Row],[OrderDate]]</f>
        <v>17</v>
      </c>
      <c r="I1660" t="s">
        <v>3</v>
      </c>
      <c r="J1660" t="str">
        <f>_xlfn.XLOOKUP(Orders[[#This Row],[_SalesRepID]],'Sales team'!A:A,'Sales team'!B:B)</f>
        <v>Samuel Fowler</v>
      </c>
      <c r="K1660">
        <v>21</v>
      </c>
      <c r="L1660">
        <v>31</v>
      </c>
      <c r="M1660">
        <v>197</v>
      </c>
      <c r="N1660" t="str">
        <f>_xlfn.XLOOKUP(Orders[[#This Row],[_ProductID]],Products!A:A,Products!C:C)</f>
        <v>Outdoor</v>
      </c>
      <c r="O1660">
        <v>9</v>
      </c>
      <c r="P1660">
        <v>7.4999999999999997E-2</v>
      </c>
      <c r="Q1660" s="2">
        <v>1782.2</v>
      </c>
      <c r="R1660" s="2">
        <v>1372.2940000000001</v>
      </c>
      <c r="S1660" s="2">
        <v>6594.14</v>
      </c>
      <c r="T1660" s="2">
        <v>1104.9639999999999</v>
      </c>
    </row>
    <row r="1661" spans="1:20" x14ac:dyDescent="0.25">
      <c r="A1661" t="s">
        <v>6347</v>
      </c>
      <c r="B1661" t="s">
        <v>5</v>
      </c>
      <c r="C1661" t="s">
        <v>15</v>
      </c>
      <c r="D1661" s="1">
        <v>43900</v>
      </c>
      <c r="E1661" s="1">
        <v>44002</v>
      </c>
      <c r="F1661" s="1">
        <v>44030</v>
      </c>
      <c r="G1661" s="1">
        <v>44011</v>
      </c>
      <c r="H1661" s="13">
        <f>Orders[[#This Row],[DeliveryDate]]-Orders[[#This Row],[OrderDate]]</f>
        <v>9</v>
      </c>
      <c r="I1661" t="s">
        <v>3</v>
      </c>
      <c r="J1661" t="str">
        <f>_xlfn.XLOOKUP(Orders[[#This Row],[_SalesRepID]],'Sales team'!A:A,'Sales team'!B:B)</f>
        <v>Anthony Berry</v>
      </c>
      <c r="K1661">
        <v>16</v>
      </c>
      <c r="L1661">
        <v>7</v>
      </c>
      <c r="M1661">
        <v>28</v>
      </c>
      <c r="N1661" t="str">
        <f>_xlfn.XLOOKUP(Orders[[#This Row],[_ProductID]],Products!A:A,Products!C:C)</f>
        <v>Furniture</v>
      </c>
      <c r="O1661">
        <v>12</v>
      </c>
      <c r="P1661">
        <v>0.05</v>
      </c>
      <c r="Q1661" s="2">
        <v>3048.5</v>
      </c>
      <c r="R1661" s="2">
        <v>2438.8000000000002</v>
      </c>
      <c r="S1661" s="2">
        <v>23168.6</v>
      </c>
      <c r="T1661" s="2">
        <v>3658.1999999999971</v>
      </c>
    </row>
    <row r="1662" spans="1:20" x14ac:dyDescent="0.25">
      <c r="A1662" t="s">
        <v>6348</v>
      </c>
      <c r="B1662" t="s">
        <v>5</v>
      </c>
      <c r="C1662" t="s">
        <v>2</v>
      </c>
      <c r="D1662" s="1">
        <v>43900</v>
      </c>
      <c r="E1662" s="1">
        <v>44002</v>
      </c>
      <c r="F1662" s="1">
        <v>44030</v>
      </c>
      <c r="G1662" s="1">
        <v>44015</v>
      </c>
      <c r="H1662" s="13">
        <f>Orders[[#This Row],[DeliveryDate]]-Orders[[#This Row],[OrderDate]]</f>
        <v>13</v>
      </c>
      <c r="I1662" t="s">
        <v>3</v>
      </c>
      <c r="J1662" t="str">
        <f>_xlfn.XLOOKUP(Orders[[#This Row],[_SalesRepID]],'Sales team'!A:A,'Sales team'!B:B)</f>
        <v>Paul Holmes</v>
      </c>
      <c r="K1662">
        <v>14</v>
      </c>
      <c r="L1662">
        <v>16</v>
      </c>
      <c r="M1662">
        <v>247</v>
      </c>
      <c r="N1662" t="str">
        <f>_xlfn.XLOOKUP(Orders[[#This Row],[_ProductID]],Products!A:A,Products!C:C)</f>
        <v>Home décor</v>
      </c>
      <c r="O1662">
        <v>11</v>
      </c>
      <c r="P1662">
        <v>0.3</v>
      </c>
      <c r="Q1662" s="2">
        <v>924.6</v>
      </c>
      <c r="R1662" s="2">
        <v>453.05400000000003</v>
      </c>
      <c r="S1662" s="2">
        <v>1941.66</v>
      </c>
      <c r="T1662" s="2">
        <v>582.49800000000005</v>
      </c>
    </row>
    <row r="1663" spans="1:20" x14ac:dyDescent="0.25">
      <c r="A1663" t="s">
        <v>6334</v>
      </c>
      <c r="B1663" t="s">
        <v>5</v>
      </c>
      <c r="C1663" t="s">
        <v>13</v>
      </c>
      <c r="D1663" s="1">
        <v>43900</v>
      </c>
      <c r="E1663" s="1">
        <v>44001</v>
      </c>
      <c r="F1663" s="1">
        <v>44006</v>
      </c>
      <c r="G1663" s="1">
        <v>44008</v>
      </c>
      <c r="H1663" s="13">
        <f>Orders[[#This Row],[DeliveryDate]]-Orders[[#This Row],[OrderDate]]</f>
        <v>7</v>
      </c>
      <c r="I1663" t="s">
        <v>3</v>
      </c>
      <c r="J1663" t="str">
        <f>_xlfn.XLOOKUP(Orders[[#This Row],[_SalesRepID]],'Sales team'!A:A,'Sales team'!B:B)</f>
        <v>Paul Holmes</v>
      </c>
      <c r="K1663">
        <v>14</v>
      </c>
      <c r="L1663">
        <v>2</v>
      </c>
      <c r="M1663">
        <v>275</v>
      </c>
      <c r="N1663" t="str">
        <f>_xlfn.XLOOKUP(Orders[[#This Row],[_ProductID]],Products!A:A,Products!C:C)</f>
        <v>Kitchen &amp; Dining</v>
      </c>
      <c r="O1663">
        <v>13</v>
      </c>
      <c r="P1663">
        <v>0.05</v>
      </c>
      <c r="Q1663" s="2">
        <v>1232.8</v>
      </c>
      <c r="R1663" s="2">
        <v>862.95999999999992</v>
      </c>
      <c r="S1663" s="2">
        <v>7026.9599999999991</v>
      </c>
      <c r="T1663" s="2">
        <v>1849.1999999999998</v>
      </c>
    </row>
    <row r="1664" spans="1:20" x14ac:dyDescent="0.25">
      <c r="A1664" t="s">
        <v>6335</v>
      </c>
      <c r="B1664" t="s">
        <v>1</v>
      </c>
      <c r="C1664" t="s">
        <v>6</v>
      </c>
      <c r="D1664" s="1">
        <v>43900</v>
      </c>
      <c r="E1664" s="1">
        <v>44001</v>
      </c>
      <c r="F1664" s="1">
        <v>44008</v>
      </c>
      <c r="G1664" s="1">
        <v>44007</v>
      </c>
      <c r="H1664" s="13">
        <f>Orders[[#This Row],[DeliveryDate]]-Orders[[#This Row],[OrderDate]]</f>
        <v>6</v>
      </c>
      <c r="I1664" t="s">
        <v>3</v>
      </c>
      <c r="J1664" t="str">
        <f>_xlfn.XLOOKUP(Orders[[#This Row],[_SalesRepID]],'Sales team'!A:A,'Sales team'!B:B)</f>
        <v>Joshua Bennett</v>
      </c>
      <c r="K1664">
        <v>6</v>
      </c>
      <c r="L1664">
        <v>40</v>
      </c>
      <c r="M1664">
        <v>146</v>
      </c>
      <c r="N1664" t="str">
        <f>_xlfn.XLOOKUP(Orders[[#This Row],[_ProductID]],Products!A:A,Products!C:C)</f>
        <v>Furniture</v>
      </c>
      <c r="O1664">
        <v>22</v>
      </c>
      <c r="P1664">
        <v>0.05</v>
      </c>
      <c r="Q1664" s="2">
        <v>3819</v>
      </c>
      <c r="R1664" s="2">
        <v>1909.5</v>
      </c>
      <c r="S1664" s="2">
        <v>3628.0499999999997</v>
      </c>
      <c r="T1664" s="2">
        <v>1718.5499999999997</v>
      </c>
    </row>
    <row r="1665" spans="1:20" x14ac:dyDescent="0.25">
      <c r="A1665" t="s">
        <v>6336</v>
      </c>
      <c r="B1665" t="s">
        <v>1</v>
      </c>
      <c r="C1665" t="s">
        <v>15</v>
      </c>
      <c r="D1665" s="1">
        <v>43900</v>
      </c>
      <c r="E1665" s="1">
        <v>44001</v>
      </c>
      <c r="F1665" s="1">
        <v>44020</v>
      </c>
      <c r="G1665" s="1">
        <v>44013</v>
      </c>
      <c r="H1665" s="13">
        <f>Orders[[#This Row],[DeliveryDate]]-Orders[[#This Row],[OrderDate]]</f>
        <v>12</v>
      </c>
      <c r="I1665" t="s">
        <v>3</v>
      </c>
      <c r="J1665" t="str">
        <f>_xlfn.XLOOKUP(Orders[[#This Row],[_SalesRepID]],'Sales team'!A:A,'Sales team'!B:B)</f>
        <v>Stephen Payne</v>
      </c>
      <c r="K1665">
        <v>5</v>
      </c>
      <c r="L1665">
        <v>39</v>
      </c>
      <c r="M1665">
        <v>29</v>
      </c>
      <c r="N1665" t="str">
        <f>_xlfn.XLOOKUP(Orders[[#This Row],[_ProductID]],Products!A:A,Products!C:C)</f>
        <v>Home décor</v>
      </c>
      <c r="O1665">
        <v>24</v>
      </c>
      <c r="P1665">
        <v>0.2</v>
      </c>
      <c r="Q1665" s="2">
        <v>1011.7</v>
      </c>
      <c r="R1665" s="2">
        <v>819.47700000000009</v>
      </c>
      <c r="S1665" s="2">
        <v>1618.7200000000003</v>
      </c>
      <c r="T1665" s="2">
        <v>-20.233999999999924</v>
      </c>
    </row>
    <row r="1666" spans="1:20" x14ac:dyDescent="0.25">
      <c r="A1666" t="s">
        <v>6337</v>
      </c>
      <c r="B1666" t="s">
        <v>1</v>
      </c>
      <c r="C1666" t="s">
        <v>6</v>
      </c>
      <c r="D1666" s="1">
        <v>43900</v>
      </c>
      <c r="E1666" s="1">
        <v>44001</v>
      </c>
      <c r="F1666" s="1">
        <v>44011</v>
      </c>
      <c r="G1666" s="1">
        <v>44012</v>
      </c>
      <c r="H1666" s="13">
        <f>Orders[[#This Row],[DeliveryDate]]-Orders[[#This Row],[OrderDate]]</f>
        <v>11</v>
      </c>
      <c r="I1666" t="s">
        <v>3</v>
      </c>
      <c r="J1666" t="str">
        <f>_xlfn.XLOOKUP(Orders[[#This Row],[_SalesRepID]],'Sales team'!A:A,'Sales team'!B:B)</f>
        <v>Jerry Green</v>
      </c>
      <c r="K1666">
        <v>3</v>
      </c>
      <c r="L1666">
        <v>34</v>
      </c>
      <c r="M1666">
        <v>129</v>
      </c>
      <c r="N1666" t="str">
        <f>_xlfn.XLOOKUP(Orders[[#This Row],[_ProductID]],Products!A:A,Products!C:C)</f>
        <v>Home décor</v>
      </c>
      <c r="O1666">
        <v>46</v>
      </c>
      <c r="P1666">
        <v>7.4999999999999997E-2</v>
      </c>
      <c r="Q1666" s="2">
        <v>2566.1</v>
      </c>
      <c r="R1666" s="2">
        <v>1206.0669999999998</v>
      </c>
      <c r="S1666" s="2">
        <v>7120.9274999999998</v>
      </c>
      <c r="T1666" s="2">
        <v>3502.7265000000007</v>
      </c>
    </row>
    <row r="1667" spans="1:20" x14ac:dyDescent="0.25">
      <c r="A1667" t="s">
        <v>6338</v>
      </c>
      <c r="B1667" t="s">
        <v>10</v>
      </c>
      <c r="C1667" t="s">
        <v>15</v>
      </c>
      <c r="D1667" s="1">
        <v>43900</v>
      </c>
      <c r="E1667" s="1">
        <v>44001</v>
      </c>
      <c r="F1667" s="1">
        <v>44016</v>
      </c>
      <c r="G1667" s="1">
        <v>44013</v>
      </c>
      <c r="H1667" s="13">
        <f>Orders[[#This Row],[DeliveryDate]]-Orders[[#This Row],[OrderDate]]</f>
        <v>12</v>
      </c>
      <c r="I1667" t="s">
        <v>3</v>
      </c>
      <c r="J1667" t="str">
        <f>_xlfn.XLOOKUP(Orders[[#This Row],[_SalesRepID]],'Sales team'!A:A,'Sales team'!B:B)</f>
        <v>Donald Reynolds</v>
      </c>
      <c r="K1667">
        <v>26</v>
      </c>
      <c r="L1667">
        <v>22</v>
      </c>
      <c r="M1667">
        <v>6</v>
      </c>
      <c r="N1667" t="str">
        <f>_xlfn.XLOOKUP(Orders[[#This Row],[_ProductID]],Products!A:A,Products!C:C)</f>
        <v>Home décor</v>
      </c>
      <c r="O1667">
        <v>21</v>
      </c>
      <c r="P1667">
        <v>7.4999999999999997E-2</v>
      </c>
      <c r="Q1667" s="2">
        <v>2934.6</v>
      </c>
      <c r="R1667" s="2">
        <v>1437.954</v>
      </c>
      <c r="S1667" s="2">
        <v>13572.525000000001</v>
      </c>
      <c r="T1667" s="2">
        <v>6382.7550000000019</v>
      </c>
    </row>
    <row r="1668" spans="1:20" x14ac:dyDescent="0.25">
      <c r="A1668" t="s">
        <v>6339</v>
      </c>
      <c r="B1668" t="s">
        <v>10</v>
      </c>
      <c r="C1668" t="s">
        <v>6</v>
      </c>
      <c r="D1668" s="1">
        <v>43900</v>
      </c>
      <c r="E1668" s="1">
        <v>44001</v>
      </c>
      <c r="F1668" s="1">
        <v>44018</v>
      </c>
      <c r="G1668" s="1">
        <v>44013</v>
      </c>
      <c r="H1668" s="13">
        <f>Orders[[#This Row],[DeliveryDate]]-Orders[[#This Row],[OrderDate]]</f>
        <v>12</v>
      </c>
      <c r="I1668" t="s">
        <v>3</v>
      </c>
      <c r="J1668" t="str">
        <f>_xlfn.XLOOKUP(Orders[[#This Row],[_SalesRepID]],'Sales team'!A:A,'Sales team'!B:B)</f>
        <v>Shawn Torres</v>
      </c>
      <c r="K1668">
        <v>27</v>
      </c>
      <c r="L1668">
        <v>3</v>
      </c>
      <c r="M1668">
        <v>94</v>
      </c>
      <c r="N1668" t="str">
        <f>_xlfn.XLOOKUP(Orders[[#This Row],[_ProductID]],Products!A:A,Products!C:C)</f>
        <v>Home décor</v>
      </c>
      <c r="O1668">
        <v>17</v>
      </c>
      <c r="P1668">
        <v>7.4999999999999997E-2</v>
      </c>
      <c r="Q1668" s="2">
        <v>1159.1000000000001</v>
      </c>
      <c r="R1668" s="2">
        <v>672.27800000000002</v>
      </c>
      <c r="S1668" s="2">
        <v>3216.5025000000005</v>
      </c>
      <c r="T1668" s="2">
        <v>1199.6685000000004</v>
      </c>
    </row>
    <row r="1669" spans="1:20" x14ac:dyDescent="0.25">
      <c r="A1669" t="s">
        <v>6340</v>
      </c>
      <c r="B1669" t="s">
        <v>1</v>
      </c>
      <c r="C1669" t="s">
        <v>13</v>
      </c>
      <c r="D1669" s="1">
        <v>43900</v>
      </c>
      <c r="E1669" s="1">
        <v>44001</v>
      </c>
      <c r="F1669" s="1">
        <v>44011</v>
      </c>
      <c r="G1669" s="1">
        <v>44040</v>
      </c>
      <c r="H1669" s="13">
        <f>Orders[[#This Row],[DeliveryDate]]-Orders[[#This Row],[OrderDate]]</f>
        <v>39</v>
      </c>
      <c r="I1669" t="s">
        <v>3</v>
      </c>
      <c r="J1669" t="str">
        <f>_xlfn.XLOOKUP(Orders[[#This Row],[_SalesRepID]],'Sales team'!A:A,'Sales team'!B:B)</f>
        <v>Stephen Payne</v>
      </c>
      <c r="K1669">
        <v>5</v>
      </c>
      <c r="L1669">
        <v>50</v>
      </c>
      <c r="M1669">
        <v>283</v>
      </c>
      <c r="N1669" t="str">
        <f>_xlfn.XLOOKUP(Orders[[#This Row],[_ProductID]],Products!A:A,Products!C:C)</f>
        <v>Kitchen &amp; Dining</v>
      </c>
      <c r="O1669">
        <v>37</v>
      </c>
      <c r="P1669">
        <v>7.4999999999999997E-2</v>
      </c>
      <c r="Q1669" s="2">
        <v>1112.2</v>
      </c>
      <c r="R1669" s="2">
        <v>500.49</v>
      </c>
      <c r="S1669" s="2">
        <v>4115.1400000000003</v>
      </c>
      <c r="T1669" s="2">
        <v>2113.1800000000003</v>
      </c>
    </row>
    <row r="1670" spans="1:20" x14ac:dyDescent="0.25">
      <c r="A1670" t="s">
        <v>6325</v>
      </c>
      <c r="B1670" t="s">
        <v>8</v>
      </c>
      <c r="C1670" t="s">
        <v>46</v>
      </c>
      <c r="D1670" s="1">
        <v>43900</v>
      </c>
      <c r="E1670" s="1">
        <v>44000</v>
      </c>
      <c r="F1670" s="1">
        <v>44006</v>
      </c>
      <c r="G1670" s="1">
        <v>44015</v>
      </c>
      <c r="H1670" s="13">
        <f>Orders[[#This Row],[DeliveryDate]]-Orders[[#This Row],[OrderDate]]</f>
        <v>15</v>
      </c>
      <c r="I1670" t="s">
        <v>3</v>
      </c>
      <c r="J1670" t="str">
        <f>_xlfn.XLOOKUP(Orders[[#This Row],[_SalesRepID]],'Sales team'!A:A,'Sales team'!B:B)</f>
        <v>Samuel Fowler</v>
      </c>
      <c r="K1670">
        <v>21</v>
      </c>
      <c r="L1670">
        <v>29</v>
      </c>
      <c r="M1670">
        <v>85</v>
      </c>
      <c r="N1670" t="str">
        <f>_xlfn.XLOOKUP(Orders[[#This Row],[_ProductID]],Products!A:A,Products!C:C)</f>
        <v>Electronics</v>
      </c>
      <c r="O1670">
        <v>47</v>
      </c>
      <c r="P1670">
        <v>0.2</v>
      </c>
      <c r="Q1670" s="2">
        <v>4013.3</v>
      </c>
      <c r="R1670" s="2">
        <v>2809.31</v>
      </c>
      <c r="S1670" s="2">
        <v>16053.2</v>
      </c>
      <c r="T1670" s="2">
        <v>2006.6500000000015</v>
      </c>
    </row>
    <row r="1671" spans="1:20" x14ac:dyDescent="0.25">
      <c r="A1671" t="s">
        <v>6326</v>
      </c>
      <c r="B1671" t="s">
        <v>5</v>
      </c>
      <c r="C1671" t="s">
        <v>2</v>
      </c>
      <c r="D1671" s="1">
        <v>43900</v>
      </c>
      <c r="E1671" s="1">
        <v>44000</v>
      </c>
      <c r="F1671" s="1">
        <v>44027</v>
      </c>
      <c r="G1671" s="1">
        <v>44005</v>
      </c>
      <c r="H1671" s="13">
        <f>Orders[[#This Row],[DeliveryDate]]-Orders[[#This Row],[OrderDate]]</f>
        <v>5</v>
      </c>
      <c r="I1671" t="s">
        <v>3</v>
      </c>
      <c r="J1671" t="str">
        <f>_xlfn.XLOOKUP(Orders[[#This Row],[_SalesRepID]],'Sales team'!A:A,'Sales team'!B:B)</f>
        <v>Carl Nguyen</v>
      </c>
      <c r="K1671">
        <v>12</v>
      </c>
      <c r="L1671">
        <v>22</v>
      </c>
      <c r="M1671">
        <v>259</v>
      </c>
      <c r="N1671" t="str">
        <f>_xlfn.XLOOKUP(Orders[[#This Row],[_ProductID]],Products!A:A,Products!C:C)</f>
        <v>Electronics</v>
      </c>
      <c r="O1671">
        <v>47</v>
      </c>
      <c r="P1671">
        <v>0.15</v>
      </c>
      <c r="Q1671" s="2">
        <v>864.30000000000007</v>
      </c>
      <c r="R1671" s="2">
        <v>579.08100000000013</v>
      </c>
      <c r="S1671" s="2">
        <v>2203.9650000000001</v>
      </c>
      <c r="T1671" s="2">
        <v>466.72199999999975</v>
      </c>
    </row>
    <row r="1672" spans="1:20" x14ac:dyDescent="0.25">
      <c r="A1672" t="s">
        <v>6327</v>
      </c>
      <c r="B1672" t="s">
        <v>5</v>
      </c>
      <c r="C1672" t="s">
        <v>6</v>
      </c>
      <c r="D1672" s="1">
        <v>43900</v>
      </c>
      <c r="E1672" s="1">
        <v>44000</v>
      </c>
      <c r="F1672" s="1">
        <v>44021</v>
      </c>
      <c r="G1672" s="1">
        <v>44032</v>
      </c>
      <c r="H1672" s="13">
        <f>Orders[[#This Row],[DeliveryDate]]-Orders[[#This Row],[OrderDate]]</f>
        <v>32</v>
      </c>
      <c r="I1672" t="s">
        <v>3</v>
      </c>
      <c r="J1672" t="str">
        <f>_xlfn.XLOOKUP(Orders[[#This Row],[_SalesRepID]],'Sales team'!A:A,'Sales team'!B:B)</f>
        <v>Todd Roberts</v>
      </c>
      <c r="K1672">
        <v>13</v>
      </c>
      <c r="L1672">
        <v>11</v>
      </c>
      <c r="M1672">
        <v>166</v>
      </c>
      <c r="N1672" t="str">
        <f>_xlfn.XLOOKUP(Orders[[#This Row],[_ProductID]],Products!A:A,Products!C:C)</f>
        <v>Furniture</v>
      </c>
      <c r="O1672">
        <v>5</v>
      </c>
      <c r="P1672">
        <v>0.15</v>
      </c>
      <c r="Q1672" s="2">
        <v>2371.8000000000002</v>
      </c>
      <c r="R1672" s="2">
        <v>1778.8500000000001</v>
      </c>
      <c r="S1672" s="2">
        <v>14112.210000000001</v>
      </c>
      <c r="T1672" s="2">
        <v>1660.2600000000002</v>
      </c>
    </row>
    <row r="1673" spans="1:20" x14ac:dyDescent="0.25">
      <c r="A1673" t="s">
        <v>6328</v>
      </c>
      <c r="B1673" t="s">
        <v>8</v>
      </c>
      <c r="C1673" t="s">
        <v>2</v>
      </c>
      <c r="D1673" s="1">
        <v>43900</v>
      </c>
      <c r="E1673" s="1">
        <v>44000</v>
      </c>
      <c r="F1673" s="1">
        <v>44010</v>
      </c>
      <c r="G1673" s="1">
        <v>44008</v>
      </c>
      <c r="H1673" s="13">
        <f>Orders[[#This Row],[DeliveryDate]]-Orders[[#This Row],[OrderDate]]</f>
        <v>8</v>
      </c>
      <c r="I1673" t="s">
        <v>3</v>
      </c>
      <c r="J1673" t="str">
        <f>_xlfn.XLOOKUP(Orders[[#This Row],[_SalesRepID]],'Sales team'!A:A,'Sales team'!B:B)</f>
        <v>Samuel Fowler</v>
      </c>
      <c r="K1673">
        <v>21</v>
      </c>
      <c r="L1673">
        <v>12</v>
      </c>
      <c r="M1673">
        <v>234</v>
      </c>
      <c r="N1673" t="str">
        <f>_xlfn.XLOOKUP(Orders[[#This Row],[_ProductID]],Products!A:A,Products!C:C)</f>
        <v>Home décor</v>
      </c>
      <c r="O1673">
        <v>26</v>
      </c>
      <c r="P1673">
        <v>7.4999999999999997E-2</v>
      </c>
      <c r="Q1673" s="2">
        <v>214.4</v>
      </c>
      <c r="R1673" s="2">
        <v>143.64800000000002</v>
      </c>
      <c r="S1673" s="2">
        <v>1189.92</v>
      </c>
      <c r="T1673" s="2">
        <v>328.03199999999993</v>
      </c>
    </row>
    <row r="1674" spans="1:20" x14ac:dyDescent="0.25">
      <c r="A1674" t="s">
        <v>6329</v>
      </c>
      <c r="B1674" t="s">
        <v>8</v>
      </c>
      <c r="C1674" t="s">
        <v>15</v>
      </c>
      <c r="D1674" s="1">
        <v>43900</v>
      </c>
      <c r="E1674" s="1">
        <v>44000</v>
      </c>
      <c r="F1674" s="1">
        <v>44016</v>
      </c>
      <c r="G1674" s="1">
        <v>44007</v>
      </c>
      <c r="H1674" s="13">
        <f>Orders[[#This Row],[DeliveryDate]]-Orders[[#This Row],[OrderDate]]</f>
        <v>7</v>
      </c>
      <c r="I1674" t="s">
        <v>3</v>
      </c>
      <c r="J1674" t="str">
        <f>_xlfn.XLOOKUP(Orders[[#This Row],[_SalesRepID]],'Sales team'!A:A,'Sales team'!B:B)</f>
        <v>Joe Price</v>
      </c>
      <c r="K1674">
        <v>22</v>
      </c>
      <c r="L1674">
        <v>41</v>
      </c>
      <c r="M1674">
        <v>2</v>
      </c>
      <c r="N1674" t="str">
        <f>_xlfn.XLOOKUP(Orders[[#This Row],[_ProductID]],Products!A:A,Products!C:C)</f>
        <v>Furniture</v>
      </c>
      <c r="O1674">
        <v>20</v>
      </c>
      <c r="P1674">
        <v>0.1</v>
      </c>
      <c r="Q1674" s="2">
        <v>1058.6000000000001</v>
      </c>
      <c r="R1674" s="2">
        <v>666.91800000000012</v>
      </c>
      <c r="S1674" s="2">
        <v>6669.1800000000012</v>
      </c>
      <c r="T1674" s="2">
        <v>2000.7539999999999</v>
      </c>
    </row>
    <row r="1675" spans="1:20" x14ac:dyDescent="0.25">
      <c r="A1675" t="s">
        <v>6330</v>
      </c>
      <c r="B1675" t="s">
        <v>1</v>
      </c>
      <c r="C1675" t="s">
        <v>2</v>
      </c>
      <c r="D1675" s="1">
        <v>43900</v>
      </c>
      <c r="E1675" s="1">
        <v>44000</v>
      </c>
      <c r="F1675" s="1">
        <v>44021</v>
      </c>
      <c r="G1675" s="1">
        <v>44018</v>
      </c>
      <c r="H1675" s="13">
        <f>Orders[[#This Row],[DeliveryDate]]-Orders[[#This Row],[OrderDate]]</f>
        <v>18</v>
      </c>
      <c r="I1675" t="s">
        <v>3</v>
      </c>
      <c r="J1675" t="str">
        <f>_xlfn.XLOOKUP(Orders[[#This Row],[_SalesRepID]],'Sales team'!A:A,'Sales team'!B:B)</f>
        <v>Jonathan Hawkins</v>
      </c>
      <c r="K1675">
        <v>10</v>
      </c>
      <c r="L1675">
        <v>4</v>
      </c>
      <c r="M1675">
        <v>212</v>
      </c>
      <c r="N1675" t="str">
        <f>_xlfn.XLOOKUP(Orders[[#This Row],[_ProductID]],Products!A:A,Products!C:C)</f>
        <v>Home décor</v>
      </c>
      <c r="O1675">
        <v>41</v>
      </c>
      <c r="P1675">
        <v>0.1</v>
      </c>
      <c r="Q1675" s="2">
        <v>1065.3</v>
      </c>
      <c r="R1675" s="2">
        <v>511.34399999999994</v>
      </c>
      <c r="S1675" s="2">
        <v>4793.8500000000004</v>
      </c>
      <c r="T1675" s="2">
        <v>2237.1300000000006</v>
      </c>
    </row>
    <row r="1676" spans="1:20" x14ac:dyDescent="0.25">
      <c r="A1676" t="s">
        <v>6331</v>
      </c>
      <c r="B1676" t="s">
        <v>10</v>
      </c>
      <c r="C1676" t="s">
        <v>6</v>
      </c>
      <c r="D1676" s="1">
        <v>43900</v>
      </c>
      <c r="E1676" s="1">
        <v>44000</v>
      </c>
      <c r="F1676" s="1">
        <v>44021</v>
      </c>
      <c r="G1676" s="1">
        <v>44034</v>
      </c>
      <c r="H1676" s="13">
        <f>Orders[[#This Row],[DeliveryDate]]-Orders[[#This Row],[OrderDate]]</f>
        <v>34</v>
      </c>
      <c r="I1676" t="s">
        <v>3</v>
      </c>
      <c r="J1676" t="str">
        <f>_xlfn.XLOOKUP(Orders[[#This Row],[_SalesRepID]],'Sales team'!A:A,'Sales team'!B:B)</f>
        <v>Shawn Torres</v>
      </c>
      <c r="K1676">
        <v>27</v>
      </c>
      <c r="L1676">
        <v>22</v>
      </c>
      <c r="M1676">
        <v>192</v>
      </c>
      <c r="N1676" t="str">
        <f>_xlfn.XLOOKUP(Orders[[#This Row],[_ProductID]],Products!A:A,Products!C:C)</f>
        <v>Kitchen &amp; Dining</v>
      </c>
      <c r="O1676">
        <v>13</v>
      </c>
      <c r="P1676">
        <v>0.15</v>
      </c>
      <c r="Q1676" s="2">
        <v>1105.5</v>
      </c>
      <c r="R1676" s="2">
        <v>906.51</v>
      </c>
      <c r="S1676" s="2">
        <v>939.67499999999995</v>
      </c>
      <c r="T1676" s="2">
        <v>33.164999999999964</v>
      </c>
    </row>
    <row r="1677" spans="1:20" x14ac:dyDescent="0.25">
      <c r="A1677" t="s">
        <v>6332</v>
      </c>
      <c r="B1677" t="s">
        <v>8</v>
      </c>
      <c r="C1677" t="s">
        <v>2</v>
      </c>
      <c r="D1677" s="1">
        <v>43900</v>
      </c>
      <c r="E1677" s="1">
        <v>44000</v>
      </c>
      <c r="F1677" s="1">
        <v>44025</v>
      </c>
      <c r="G1677" s="1">
        <v>44005</v>
      </c>
      <c r="H1677" s="13">
        <f>Orders[[#This Row],[DeliveryDate]]-Orders[[#This Row],[OrderDate]]</f>
        <v>5</v>
      </c>
      <c r="I1677" t="s">
        <v>3</v>
      </c>
      <c r="J1677" t="str">
        <f>_xlfn.XLOOKUP(Orders[[#This Row],[_SalesRepID]],'Sales team'!A:A,'Sales team'!B:B)</f>
        <v>Samuel Fowler</v>
      </c>
      <c r="K1677">
        <v>21</v>
      </c>
      <c r="L1677">
        <v>18</v>
      </c>
      <c r="M1677">
        <v>228</v>
      </c>
      <c r="N1677" t="str">
        <f>_xlfn.XLOOKUP(Orders[[#This Row],[_ProductID]],Products!A:A,Products!C:C)</f>
        <v>Kitchen &amp; Dining</v>
      </c>
      <c r="O1677">
        <v>4</v>
      </c>
      <c r="P1677">
        <v>0.2</v>
      </c>
      <c r="Q1677" s="2">
        <v>2646.5</v>
      </c>
      <c r="R1677" s="2">
        <v>1879.0149999999999</v>
      </c>
      <c r="S1677" s="2">
        <v>8468.8000000000011</v>
      </c>
      <c r="T1677" s="2">
        <v>952.7400000000016</v>
      </c>
    </row>
    <row r="1678" spans="1:20" x14ac:dyDescent="0.25">
      <c r="A1678" t="s">
        <v>6333</v>
      </c>
      <c r="B1678" t="s">
        <v>5</v>
      </c>
      <c r="C1678" t="s">
        <v>2</v>
      </c>
      <c r="D1678" s="1">
        <v>43900</v>
      </c>
      <c r="E1678" s="1">
        <v>44000</v>
      </c>
      <c r="F1678" s="1">
        <v>44010</v>
      </c>
      <c r="G1678" s="1">
        <v>44015</v>
      </c>
      <c r="H1678" s="13">
        <f>Orders[[#This Row],[DeliveryDate]]-Orders[[#This Row],[OrderDate]]</f>
        <v>15</v>
      </c>
      <c r="I1678" t="s">
        <v>3</v>
      </c>
      <c r="J1678" t="str">
        <f>_xlfn.XLOOKUP(Orders[[#This Row],[_SalesRepID]],'Sales team'!A:A,'Sales team'!B:B)</f>
        <v>Todd Roberts</v>
      </c>
      <c r="K1678">
        <v>13</v>
      </c>
      <c r="L1678">
        <v>8</v>
      </c>
      <c r="M1678">
        <v>260</v>
      </c>
      <c r="N1678" t="str">
        <f>_xlfn.XLOOKUP(Orders[[#This Row],[_ProductID]],Products!A:A,Products!C:C)</f>
        <v>Home décor</v>
      </c>
      <c r="O1678">
        <v>44</v>
      </c>
      <c r="P1678">
        <v>7.4999999999999997E-2</v>
      </c>
      <c r="Q1678" s="2">
        <v>2264.6</v>
      </c>
      <c r="R1678" s="2">
        <v>1789.0340000000001</v>
      </c>
      <c r="S1678" s="2">
        <v>2094.7550000000001</v>
      </c>
      <c r="T1678" s="2">
        <v>305.721</v>
      </c>
    </row>
    <row r="1679" spans="1:20" x14ac:dyDescent="0.25">
      <c r="A1679" t="s">
        <v>6315</v>
      </c>
      <c r="B1679" t="s">
        <v>1</v>
      </c>
      <c r="C1679" t="s">
        <v>6</v>
      </c>
      <c r="D1679" s="1">
        <v>43900</v>
      </c>
      <c r="E1679" s="1">
        <v>43999</v>
      </c>
      <c r="F1679" s="1">
        <v>44026</v>
      </c>
      <c r="G1679" s="1">
        <v>44027</v>
      </c>
      <c r="H1679" s="13">
        <f>Orders[[#This Row],[DeliveryDate]]-Orders[[#This Row],[OrderDate]]</f>
        <v>28</v>
      </c>
      <c r="I1679" t="s">
        <v>3</v>
      </c>
      <c r="J1679" t="str">
        <f>_xlfn.XLOOKUP(Orders[[#This Row],[_SalesRepID]],'Sales team'!A:A,'Sales team'!B:B)</f>
        <v>Keith Griffin</v>
      </c>
      <c r="K1679">
        <v>2</v>
      </c>
      <c r="L1679">
        <v>8</v>
      </c>
      <c r="M1679">
        <v>195</v>
      </c>
      <c r="N1679" t="str">
        <f>_xlfn.XLOOKUP(Orders[[#This Row],[_ProductID]],Products!A:A,Products!C:C)</f>
        <v>Home décor</v>
      </c>
      <c r="O1679">
        <v>26</v>
      </c>
      <c r="P1679">
        <v>0.05</v>
      </c>
      <c r="Q1679" s="2">
        <v>857.6</v>
      </c>
      <c r="R1679" s="2">
        <v>514.55999999999995</v>
      </c>
      <c r="S1679" s="2">
        <v>5703.04</v>
      </c>
      <c r="T1679" s="2">
        <v>2101.1200000000003</v>
      </c>
    </row>
    <row r="1680" spans="1:20" x14ac:dyDescent="0.25">
      <c r="A1680" t="s">
        <v>6316</v>
      </c>
      <c r="B1680" t="s">
        <v>1</v>
      </c>
      <c r="C1680" t="s">
        <v>25</v>
      </c>
      <c r="D1680" s="1">
        <v>43900</v>
      </c>
      <c r="E1680" s="1">
        <v>43999</v>
      </c>
      <c r="F1680" s="1">
        <v>44025</v>
      </c>
      <c r="G1680" s="1">
        <v>44011</v>
      </c>
      <c r="H1680" s="13">
        <f>Orders[[#This Row],[DeliveryDate]]-Orders[[#This Row],[OrderDate]]</f>
        <v>12</v>
      </c>
      <c r="I1680" t="s">
        <v>3</v>
      </c>
      <c r="J1680" t="str">
        <f>_xlfn.XLOOKUP(Orders[[#This Row],[_SalesRepID]],'Sales team'!A:A,'Sales team'!B:B)</f>
        <v>Joshua Ryan</v>
      </c>
      <c r="K1680">
        <v>9</v>
      </c>
      <c r="L1680">
        <v>37</v>
      </c>
      <c r="M1680">
        <v>350</v>
      </c>
      <c r="N1680" t="str">
        <f>_xlfn.XLOOKUP(Orders[[#This Row],[_ProductID]],Products!A:A,Products!C:C)</f>
        <v>Home décor</v>
      </c>
      <c r="O1680">
        <v>2</v>
      </c>
      <c r="P1680">
        <v>7.4999999999999997E-2</v>
      </c>
      <c r="Q1680" s="2">
        <v>3973.1</v>
      </c>
      <c r="R1680" s="2">
        <v>2622.2460000000001</v>
      </c>
      <c r="S1680" s="2">
        <v>3675.1175000000003</v>
      </c>
      <c r="T1680" s="2">
        <v>1052.8715000000002</v>
      </c>
    </row>
    <row r="1681" spans="1:20" x14ac:dyDescent="0.25">
      <c r="A1681" t="s">
        <v>6317</v>
      </c>
      <c r="B1681" t="s">
        <v>1</v>
      </c>
      <c r="C1681" t="s">
        <v>2</v>
      </c>
      <c r="D1681" s="1">
        <v>43900</v>
      </c>
      <c r="E1681" s="1">
        <v>43999</v>
      </c>
      <c r="F1681" s="1">
        <v>44027</v>
      </c>
      <c r="G1681" s="1">
        <v>44036</v>
      </c>
      <c r="H1681" s="13">
        <f>Orders[[#This Row],[DeliveryDate]]-Orders[[#This Row],[OrderDate]]</f>
        <v>37</v>
      </c>
      <c r="I1681" t="s">
        <v>3</v>
      </c>
      <c r="J1681" t="str">
        <f>_xlfn.XLOOKUP(Orders[[#This Row],[_SalesRepID]],'Sales team'!A:A,'Sales team'!B:B)</f>
        <v>Joshua Little</v>
      </c>
      <c r="K1681">
        <v>11</v>
      </c>
      <c r="L1681">
        <v>26</v>
      </c>
      <c r="M1681">
        <v>238</v>
      </c>
      <c r="N1681" t="str">
        <f>_xlfn.XLOOKUP(Orders[[#This Row],[_ProductID]],Products!A:A,Products!C:C)</f>
        <v>Furniture</v>
      </c>
      <c r="O1681">
        <v>42</v>
      </c>
      <c r="P1681">
        <v>0.2</v>
      </c>
      <c r="Q1681" s="2">
        <v>1118.9000000000001</v>
      </c>
      <c r="R1681" s="2">
        <v>861.55300000000011</v>
      </c>
      <c r="S1681" s="2">
        <v>3580.4800000000005</v>
      </c>
      <c r="T1681" s="2">
        <v>134.26800000000003</v>
      </c>
    </row>
    <row r="1682" spans="1:20" x14ac:dyDescent="0.25">
      <c r="A1682" t="s">
        <v>6318</v>
      </c>
      <c r="B1682" t="s">
        <v>8</v>
      </c>
      <c r="C1682" t="s">
        <v>15</v>
      </c>
      <c r="D1682" s="1">
        <v>43900</v>
      </c>
      <c r="E1682" s="1">
        <v>43999</v>
      </c>
      <c r="F1682" s="1">
        <v>44011</v>
      </c>
      <c r="G1682" s="1">
        <v>44015</v>
      </c>
      <c r="H1682" s="13">
        <f>Orders[[#This Row],[DeliveryDate]]-Orders[[#This Row],[OrderDate]]</f>
        <v>16</v>
      </c>
      <c r="I1682" t="s">
        <v>3</v>
      </c>
      <c r="J1682" t="str">
        <f>_xlfn.XLOOKUP(Orders[[#This Row],[_SalesRepID]],'Sales team'!A:A,'Sales team'!B:B)</f>
        <v>Samuel Fowler</v>
      </c>
      <c r="K1682">
        <v>21</v>
      </c>
      <c r="L1682">
        <v>25</v>
      </c>
      <c r="M1682">
        <v>45</v>
      </c>
      <c r="N1682" t="str">
        <f>_xlfn.XLOOKUP(Orders[[#This Row],[_ProductID]],Products!A:A,Products!C:C)</f>
        <v>Home décor</v>
      </c>
      <c r="O1682">
        <v>2</v>
      </c>
      <c r="P1682">
        <v>0.05</v>
      </c>
      <c r="Q1682" s="2">
        <v>2532.6</v>
      </c>
      <c r="R1682" s="2">
        <v>2000.7539999999999</v>
      </c>
      <c r="S1682" s="2">
        <v>7217.9099999999989</v>
      </c>
      <c r="T1682" s="2">
        <v>1215.6479999999992</v>
      </c>
    </row>
    <row r="1683" spans="1:20" x14ac:dyDescent="0.25">
      <c r="A1683" t="s">
        <v>6319</v>
      </c>
      <c r="B1683" t="s">
        <v>1</v>
      </c>
      <c r="C1683" t="s">
        <v>2</v>
      </c>
      <c r="D1683" s="1">
        <v>43900</v>
      </c>
      <c r="E1683" s="1">
        <v>43999</v>
      </c>
      <c r="F1683" s="1">
        <v>44015</v>
      </c>
      <c r="G1683" s="1">
        <v>44001</v>
      </c>
      <c r="H1683" s="13">
        <f>Orders[[#This Row],[DeliveryDate]]-Orders[[#This Row],[OrderDate]]</f>
        <v>2</v>
      </c>
      <c r="I1683" t="s">
        <v>3</v>
      </c>
      <c r="J1683" t="str">
        <f>_xlfn.XLOOKUP(Orders[[#This Row],[_SalesRepID]],'Sales team'!A:A,'Sales team'!B:B)</f>
        <v>Joshua Bennett</v>
      </c>
      <c r="K1683">
        <v>6</v>
      </c>
      <c r="L1683">
        <v>41</v>
      </c>
      <c r="M1683">
        <v>259</v>
      </c>
      <c r="N1683" t="str">
        <f>_xlfn.XLOOKUP(Orders[[#This Row],[_ProductID]],Products!A:A,Products!C:C)</f>
        <v>Kitchen &amp; Dining</v>
      </c>
      <c r="O1683">
        <v>16</v>
      </c>
      <c r="P1683">
        <v>7.4999999999999997E-2</v>
      </c>
      <c r="Q1683" s="2">
        <v>3544.3</v>
      </c>
      <c r="R1683" s="2">
        <v>2020.251</v>
      </c>
      <c r="S1683" s="2">
        <v>16392.387500000001</v>
      </c>
      <c r="T1683" s="2">
        <v>6291.1325000000015</v>
      </c>
    </row>
    <row r="1684" spans="1:20" x14ac:dyDescent="0.25">
      <c r="A1684" t="s">
        <v>6320</v>
      </c>
      <c r="B1684" t="s">
        <v>10</v>
      </c>
      <c r="C1684" t="s">
        <v>13</v>
      </c>
      <c r="D1684" s="1">
        <v>43900</v>
      </c>
      <c r="E1684" s="1">
        <v>43999</v>
      </c>
      <c r="F1684" s="1">
        <v>44009</v>
      </c>
      <c r="G1684" s="1">
        <v>44020</v>
      </c>
      <c r="H1684" s="13">
        <f>Orders[[#This Row],[DeliveryDate]]-Orders[[#This Row],[OrderDate]]</f>
        <v>21</v>
      </c>
      <c r="I1684" t="s">
        <v>3</v>
      </c>
      <c r="J1684" t="str">
        <f>_xlfn.XLOOKUP(Orders[[#This Row],[_SalesRepID]],'Sales team'!A:A,'Sales team'!B:B)</f>
        <v>Carlos Miller</v>
      </c>
      <c r="K1684">
        <v>28</v>
      </c>
      <c r="L1684">
        <v>24</v>
      </c>
      <c r="M1684">
        <v>319</v>
      </c>
      <c r="N1684" t="str">
        <f>_xlfn.XLOOKUP(Orders[[#This Row],[_ProductID]],Products!A:A,Products!C:C)</f>
        <v>Kitchen &amp; Dining</v>
      </c>
      <c r="O1684">
        <v>13</v>
      </c>
      <c r="P1684">
        <v>7.4999999999999997E-2</v>
      </c>
      <c r="Q1684" s="2">
        <v>2586.2000000000003</v>
      </c>
      <c r="R1684" s="2">
        <v>1086.2040000000002</v>
      </c>
      <c r="S1684" s="2">
        <v>4784.4700000000012</v>
      </c>
      <c r="T1684" s="2">
        <v>2612.0620000000008</v>
      </c>
    </row>
    <row r="1685" spans="1:20" x14ac:dyDescent="0.25">
      <c r="A1685" t="s">
        <v>6321</v>
      </c>
      <c r="B1685" t="s">
        <v>1</v>
      </c>
      <c r="C1685" t="s">
        <v>13</v>
      </c>
      <c r="D1685" s="1">
        <v>43900</v>
      </c>
      <c r="E1685" s="1">
        <v>43999</v>
      </c>
      <c r="F1685" s="1">
        <v>44007</v>
      </c>
      <c r="G1685" s="1">
        <v>44008</v>
      </c>
      <c r="H1685" s="13">
        <f>Orders[[#This Row],[DeliveryDate]]-Orders[[#This Row],[OrderDate]]</f>
        <v>9</v>
      </c>
      <c r="I1685" t="s">
        <v>3</v>
      </c>
      <c r="J1685" t="str">
        <f>_xlfn.XLOOKUP(Orders[[#This Row],[_SalesRepID]],'Sales team'!A:A,'Sales team'!B:B)</f>
        <v>Keith Griffin</v>
      </c>
      <c r="K1685">
        <v>2</v>
      </c>
      <c r="L1685">
        <v>19</v>
      </c>
      <c r="M1685">
        <v>308</v>
      </c>
      <c r="N1685" t="str">
        <f>_xlfn.XLOOKUP(Orders[[#This Row],[_ProductID]],Products!A:A,Products!C:C)</f>
        <v>Home décor</v>
      </c>
      <c r="O1685">
        <v>21</v>
      </c>
      <c r="P1685">
        <v>0.05</v>
      </c>
      <c r="Q1685" s="2">
        <v>3839.1</v>
      </c>
      <c r="R1685" s="2">
        <v>2956.107</v>
      </c>
      <c r="S1685" s="2">
        <v>25530.014999999999</v>
      </c>
      <c r="T1685" s="2">
        <v>4837.2659999999996</v>
      </c>
    </row>
    <row r="1686" spans="1:20" x14ac:dyDescent="0.25">
      <c r="A1686" t="s">
        <v>6322</v>
      </c>
      <c r="B1686" t="s">
        <v>5</v>
      </c>
      <c r="C1686" t="s">
        <v>25</v>
      </c>
      <c r="D1686" s="1">
        <v>43900</v>
      </c>
      <c r="E1686" s="1">
        <v>43999</v>
      </c>
      <c r="F1686" s="1">
        <v>44016</v>
      </c>
      <c r="G1686" s="1">
        <v>44012</v>
      </c>
      <c r="H1686" s="13">
        <f>Orders[[#This Row],[DeliveryDate]]-Orders[[#This Row],[OrderDate]]</f>
        <v>13</v>
      </c>
      <c r="I1686" t="s">
        <v>3</v>
      </c>
      <c r="J1686" t="str">
        <f>_xlfn.XLOOKUP(Orders[[#This Row],[_SalesRepID]],'Sales team'!A:A,'Sales team'!B:B)</f>
        <v>Anthony Berry</v>
      </c>
      <c r="K1686">
        <v>16</v>
      </c>
      <c r="L1686">
        <v>48</v>
      </c>
      <c r="M1686">
        <v>361</v>
      </c>
      <c r="N1686" t="str">
        <f>_xlfn.XLOOKUP(Orders[[#This Row],[_ProductID]],Products!A:A,Products!C:C)</f>
        <v>Home décor</v>
      </c>
      <c r="O1686">
        <v>32</v>
      </c>
      <c r="P1686">
        <v>7.4999999999999997E-2</v>
      </c>
      <c r="Q1686" s="2">
        <v>1058.6000000000001</v>
      </c>
      <c r="R1686" s="2">
        <v>868.05200000000002</v>
      </c>
      <c r="S1686" s="2">
        <v>1958.4100000000003</v>
      </c>
      <c r="T1686" s="2">
        <v>222.30600000000027</v>
      </c>
    </row>
    <row r="1687" spans="1:20" x14ac:dyDescent="0.25">
      <c r="A1687" t="s">
        <v>6323</v>
      </c>
      <c r="B1687" t="s">
        <v>5</v>
      </c>
      <c r="C1687" t="s">
        <v>15</v>
      </c>
      <c r="D1687" s="1">
        <v>43900</v>
      </c>
      <c r="E1687" s="1">
        <v>43999</v>
      </c>
      <c r="F1687" s="1">
        <v>44027</v>
      </c>
      <c r="G1687" s="1">
        <v>44004</v>
      </c>
      <c r="H1687" s="13">
        <f>Orders[[#This Row],[DeliveryDate]]-Orders[[#This Row],[OrderDate]]</f>
        <v>5</v>
      </c>
      <c r="I1687" t="s">
        <v>3</v>
      </c>
      <c r="J1687" t="str">
        <f>_xlfn.XLOOKUP(Orders[[#This Row],[_SalesRepID]],'Sales team'!A:A,'Sales team'!B:B)</f>
        <v>Paul Holmes</v>
      </c>
      <c r="K1687">
        <v>14</v>
      </c>
      <c r="L1687">
        <v>28</v>
      </c>
      <c r="M1687">
        <v>31</v>
      </c>
      <c r="N1687" t="str">
        <f>_xlfn.XLOOKUP(Orders[[#This Row],[_ProductID]],Products!A:A,Products!C:C)</f>
        <v>Home décor</v>
      </c>
      <c r="O1687">
        <v>35</v>
      </c>
      <c r="P1687">
        <v>0.4</v>
      </c>
      <c r="Q1687" s="2">
        <v>167.5</v>
      </c>
      <c r="R1687" s="2">
        <v>98.824999999999989</v>
      </c>
      <c r="S1687" s="2">
        <v>402</v>
      </c>
      <c r="T1687" s="2">
        <v>6.7000000000000455</v>
      </c>
    </row>
    <row r="1688" spans="1:20" x14ac:dyDescent="0.25">
      <c r="A1688" t="s">
        <v>6324</v>
      </c>
      <c r="B1688" t="s">
        <v>1</v>
      </c>
      <c r="C1688" t="s">
        <v>15</v>
      </c>
      <c r="D1688" s="1">
        <v>43900</v>
      </c>
      <c r="E1688" s="1">
        <v>43999</v>
      </c>
      <c r="F1688" s="1">
        <v>44008</v>
      </c>
      <c r="G1688" s="1">
        <v>44025</v>
      </c>
      <c r="H1688" s="13">
        <f>Orders[[#This Row],[DeliveryDate]]-Orders[[#This Row],[OrderDate]]</f>
        <v>26</v>
      </c>
      <c r="I1688" t="s">
        <v>3</v>
      </c>
      <c r="J1688" t="str">
        <f>_xlfn.XLOOKUP(Orders[[#This Row],[_SalesRepID]],'Sales team'!A:A,'Sales team'!B:B)</f>
        <v>Stephen Payne</v>
      </c>
      <c r="K1688">
        <v>5</v>
      </c>
      <c r="L1688">
        <v>11</v>
      </c>
      <c r="M1688">
        <v>41</v>
      </c>
      <c r="N1688" t="str">
        <f>_xlfn.XLOOKUP(Orders[[#This Row],[_ProductID]],Products!A:A,Products!C:C)</f>
        <v>Furniture</v>
      </c>
      <c r="O1688">
        <v>22</v>
      </c>
      <c r="P1688">
        <v>0.4</v>
      </c>
      <c r="Q1688" s="2">
        <v>924.6</v>
      </c>
      <c r="R1688" s="2">
        <v>591.74400000000003</v>
      </c>
      <c r="S1688" s="2">
        <v>4438.08</v>
      </c>
      <c r="T1688" s="2">
        <v>-295.8720000000003</v>
      </c>
    </row>
    <row r="1689" spans="1:20" x14ac:dyDescent="0.25">
      <c r="A1689" t="s">
        <v>6309</v>
      </c>
      <c r="B1689" t="s">
        <v>1</v>
      </c>
      <c r="C1689" t="s">
        <v>6</v>
      </c>
      <c r="D1689" s="1">
        <v>43900</v>
      </c>
      <c r="E1689" s="1">
        <v>43998</v>
      </c>
      <c r="F1689" s="1">
        <v>44025</v>
      </c>
      <c r="G1689" s="1">
        <v>44005</v>
      </c>
      <c r="H1689" s="13">
        <f>Orders[[#This Row],[DeliveryDate]]-Orders[[#This Row],[OrderDate]]</f>
        <v>7</v>
      </c>
      <c r="I1689" t="s">
        <v>3</v>
      </c>
      <c r="J1689" t="str">
        <f>_xlfn.XLOOKUP(Orders[[#This Row],[_SalesRepID]],'Sales team'!A:A,'Sales team'!B:B)</f>
        <v>Chris Armstrong</v>
      </c>
      <c r="K1689">
        <v>4</v>
      </c>
      <c r="L1689">
        <v>50</v>
      </c>
      <c r="M1689">
        <v>121</v>
      </c>
      <c r="N1689" t="str">
        <f>_xlfn.XLOOKUP(Orders[[#This Row],[_ProductID]],Products!A:A,Products!C:C)</f>
        <v>Kitchen &amp; Dining</v>
      </c>
      <c r="O1689">
        <v>1</v>
      </c>
      <c r="P1689">
        <v>0.05</v>
      </c>
      <c r="Q1689" s="2">
        <v>1333.3</v>
      </c>
      <c r="R1689" s="2">
        <v>1026.6410000000001</v>
      </c>
      <c r="S1689" s="2">
        <v>5066.54</v>
      </c>
      <c r="T1689" s="2">
        <v>959.97599999999966</v>
      </c>
    </row>
    <row r="1690" spans="1:20" x14ac:dyDescent="0.25">
      <c r="A1690" t="s">
        <v>6310</v>
      </c>
      <c r="B1690" t="s">
        <v>8</v>
      </c>
      <c r="C1690" t="s">
        <v>6</v>
      </c>
      <c r="D1690" s="1">
        <v>43900</v>
      </c>
      <c r="E1690" s="1">
        <v>43998</v>
      </c>
      <c r="F1690" s="1">
        <v>44026</v>
      </c>
      <c r="G1690" s="1">
        <v>44008</v>
      </c>
      <c r="H1690" s="13">
        <f>Orders[[#This Row],[DeliveryDate]]-Orders[[#This Row],[OrderDate]]</f>
        <v>10</v>
      </c>
      <c r="I1690" t="s">
        <v>3</v>
      </c>
      <c r="J1690" t="str">
        <f>_xlfn.XLOOKUP(Orders[[#This Row],[_SalesRepID]],'Sales team'!A:A,'Sales team'!B:B)</f>
        <v>Samuel Fowler</v>
      </c>
      <c r="K1690">
        <v>21</v>
      </c>
      <c r="L1690">
        <v>36</v>
      </c>
      <c r="M1690">
        <v>141</v>
      </c>
      <c r="N1690" t="str">
        <f>_xlfn.XLOOKUP(Orders[[#This Row],[_ProductID]],Products!A:A,Products!C:C)</f>
        <v>Home décor</v>
      </c>
      <c r="O1690">
        <v>32</v>
      </c>
      <c r="P1690">
        <v>7.4999999999999997E-2</v>
      </c>
      <c r="Q1690" s="2">
        <v>5219.3</v>
      </c>
      <c r="R1690" s="2">
        <v>3027.194</v>
      </c>
      <c r="S1690" s="2">
        <v>33794.967499999999</v>
      </c>
      <c r="T1690" s="2">
        <v>12604.609499999999</v>
      </c>
    </row>
    <row r="1691" spans="1:20" x14ac:dyDescent="0.25">
      <c r="A1691" t="s">
        <v>6311</v>
      </c>
      <c r="B1691" t="s">
        <v>1</v>
      </c>
      <c r="C1691" t="s">
        <v>6</v>
      </c>
      <c r="D1691" s="1">
        <v>43900</v>
      </c>
      <c r="E1691" s="1">
        <v>43998</v>
      </c>
      <c r="F1691" s="1">
        <v>44008</v>
      </c>
      <c r="G1691" s="1">
        <v>44007</v>
      </c>
      <c r="H1691" s="13">
        <f>Orders[[#This Row],[DeliveryDate]]-Orders[[#This Row],[OrderDate]]</f>
        <v>9</v>
      </c>
      <c r="I1691" t="s">
        <v>3</v>
      </c>
      <c r="J1691" t="str">
        <f>_xlfn.XLOOKUP(Orders[[#This Row],[_SalesRepID]],'Sales team'!A:A,'Sales team'!B:B)</f>
        <v>Jerry Green</v>
      </c>
      <c r="K1691">
        <v>3</v>
      </c>
      <c r="L1691">
        <v>35</v>
      </c>
      <c r="M1691">
        <v>186</v>
      </c>
      <c r="N1691" t="str">
        <f>_xlfn.XLOOKUP(Orders[[#This Row],[_ProductID]],Products!A:A,Products!C:C)</f>
        <v>Furniture</v>
      </c>
      <c r="O1691">
        <v>38</v>
      </c>
      <c r="P1691">
        <v>0.3</v>
      </c>
      <c r="Q1691" s="2">
        <v>1078.7</v>
      </c>
      <c r="R1691" s="2">
        <v>776.66399999999999</v>
      </c>
      <c r="S1691" s="2">
        <v>755.09</v>
      </c>
      <c r="T1691" s="2">
        <v>-21.573999999999955</v>
      </c>
    </row>
    <row r="1692" spans="1:20" x14ac:dyDescent="0.25">
      <c r="A1692" t="s">
        <v>6312</v>
      </c>
      <c r="B1692" t="s">
        <v>1</v>
      </c>
      <c r="C1692" t="s">
        <v>46</v>
      </c>
      <c r="D1692" s="1">
        <v>43900</v>
      </c>
      <c r="E1692" s="1">
        <v>43998</v>
      </c>
      <c r="F1692" s="1">
        <v>44003</v>
      </c>
      <c r="G1692" s="1">
        <v>44005</v>
      </c>
      <c r="H1692" s="13">
        <f>Orders[[#This Row],[DeliveryDate]]-Orders[[#This Row],[OrderDate]]</f>
        <v>7</v>
      </c>
      <c r="I1692" t="s">
        <v>3</v>
      </c>
      <c r="J1692" t="str">
        <f>_xlfn.XLOOKUP(Orders[[#This Row],[_SalesRepID]],'Sales team'!A:A,'Sales team'!B:B)</f>
        <v>Jonathan Hawkins</v>
      </c>
      <c r="K1692">
        <v>10</v>
      </c>
      <c r="L1692">
        <v>39</v>
      </c>
      <c r="M1692">
        <v>80</v>
      </c>
      <c r="N1692" t="str">
        <f>_xlfn.XLOOKUP(Orders[[#This Row],[_ProductID]],Products!A:A,Products!C:C)</f>
        <v>Furniture</v>
      </c>
      <c r="O1692">
        <v>12</v>
      </c>
      <c r="P1692">
        <v>0.1</v>
      </c>
      <c r="Q1692" s="2">
        <v>1849.2</v>
      </c>
      <c r="R1692" s="2">
        <v>1442.376</v>
      </c>
      <c r="S1692" s="2">
        <v>3328.56</v>
      </c>
      <c r="T1692" s="2">
        <v>443.80799999999999</v>
      </c>
    </row>
    <row r="1693" spans="1:20" x14ac:dyDescent="0.25">
      <c r="A1693" t="s">
        <v>6313</v>
      </c>
      <c r="B1693" t="s">
        <v>1</v>
      </c>
      <c r="C1693" t="s">
        <v>15</v>
      </c>
      <c r="D1693" s="1">
        <v>43900</v>
      </c>
      <c r="E1693" s="1">
        <v>43998</v>
      </c>
      <c r="F1693" s="1">
        <v>44001</v>
      </c>
      <c r="G1693" s="1">
        <v>44008</v>
      </c>
      <c r="H1693" s="13">
        <f>Orders[[#This Row],[DeliveryDate]]-Orders[[#This Row],[OrderDate]]</f>
        <v>10</v>
      </c>
      <c r="I1693" t="s">
        <v>3</v>
      </c>
      <c r="J1693" t="str">
        <f>_xlfn.XLOOKUP(Orders[[#This Row],[_SalesRepID]],'Sales team'!A:A,'Sales team'!B:B)</f>
        <v>Joshua Little</v>
      </c>
      <c r="K1693">
        <v>11</v>
      </c>
      <c r="L1693">
        <v>6</v>
      </c>
      <c r="M1693">
        <v>11</v>
      </c>
      <c r="N1693" t="str">
        <f>_xlfn.XLOOKUP(Orders[[#This Row],[_ProductID]],Products!A:A,Products!C:C)</f>
        <v>Furniture</v>
      </c>
      <c r="O1693">
        <v>42</v>
      </c>
      <c r="P1693">
        <v>7.4999999999999997E-2</v>
      </c>
      <c r="Q1693" s="2">
        <v>1333.3</v>
      </c>
      <c r="R1693" s="2">
        <v>986.64199999999994</v>
      </c>
      <c r="S1693" s="2">
        <v>3699.9074999999998</v>
      </c>
      <c r="T1693" s="2">
        <v>739.98149999999987</v>
      </c>
    </row>
    <row r="1694" spans="1:20" x14ac:dyDescent="0.25">
      <c r="A1694" t="s">
        <v>6314</v>
      </c>
      <c r="B1694" t="s">
        <v>10</v>
      </c>
      <c r="C1694" t="s">
        <v>46</v>
      </c>
      <c r="D1694" s="1">
        <v>43900</v>
      </c>
      <c r="E1694" s="1">
        <v>43998</v>
      </c>
      <c r="F1694" s="1">
        <v>44001</v>
      </c>
      <c r="G1694" s="1">
        <v>44021</v>
      </c>
      <c r="H1694" s="13">
        <f>Orders[[#This Row],[DeliveryDate]]-Orders[[#This Row],[OrderDate]]</f>
        <v>23</v>
      </c>
      <c r="I1694" t="s">
        <v>3</v>
      </c>
      <c r="J1694" t="str">
        <f>_xlfn.XLOOKUP(Orders[[#This Row],[_SalesRepID]],'Sales team'!A:A,'Sales team'!B:B)</f>
        <v>Patrick Graham</v>
      </c>
      <c r="K1694">
        <v>25</v>
      </c>
      <c r="L1694">
        <v>17</v>
      </c>
      <c r="M1694">
        <v>74</v>
      </c>
      <c r="N1694" t="str">
        <f>_xlfn.XLOOKUP(Orders[[#This Row],[_ProductID]],Products!A:A,Products!C:C)</f>
        <v>Furniture</v>
      </c>
      <c r="O1694">
        <v>38</v>
      </c>
      <c r="P1694">
        <v>0.05</v>
      </c>
      <c r="Q1694" s="2">
        <v>2010</v>
      </c>
      <c r="R1694" s="2">
        <v>1467.3</v>
      </c>
      <c r="S1694" s="2">
        <v>3819</v>
      </c>
      <c r="T1694" s="2">
        <v>884.40000000000009</v>
      </c>
    </row>
    <row r="1695" spans="1:20" x14ac:dyDescent="0.25">
      <c r="A1695" t="s">
        <v>6300</v>
      </c>
      <c r="B1695" t="s">
        <v>5</v>
      </c>
      <c r="C1695" t="s">
        <v>2</v>
      </c>
      <c r="D1695" s="1">
        <v>43900</v>
      </c>
      <c r="E1695" s="1">
        <v>43997</v>
      </c>
      <c r="F1695" s="1">
        <v>44003</v>
      </c>
      <c r="G1695" s="1">
        <v>44001</v>
      </c>
      <c r="H1695" s="13">
        <f>Orders[[#This Row],[DeliveryDate]]-Orders[[#This Row],[OrderDate]]</f>
        <v>4</v>
      </c>
      <c r="I1695" t="s">
        <v>3</v>
      </c>
      <c r="J1695" t="str">
        <f>_xlfn.XLOOKUP(Orders[[#This Row],[_SalesRepID]],'Sales team'!A:A,'Sales team'!B:B)</f>
        <v>Shawn Wallace</v>
      </c>
      <c r="K1695">
        <v>18</v>
      </c>
      <c r="L1695">
        <v>48</v>
      </c>
      <c r="M1695">
        <v>256</v>
      </c>
      <c r="N1695" t="str">
        <f>_xlfn.XLOOKUP(Orders[[#This Row],[_ProductID]],Products!A:A,Products!C:C)</f>
        <v>Home décor</v>
      </c>
      <c r="O1695">
        <v>45</v>
      </c>
      <c r="P1695">
        <v>0.05</v>
      </c>
      <c r="Q1695" s="2">
        <v>5159</v>
      </c>
      <c r="R1695" s="2">
        <v>2321.5500000000002</v>
      </c>
      <c r="S1695" s="2">
        <v>29406.3</v>
      </c>
      <c r="T1695" s="2">
        <v>15476.999999999998</v>
      </c>
    </row>
    <row r="1696" spans="1:20" x14ac:dyDescent="0.25">
      <c r="A1696" t="s">
        <v>6301</v>
      </c>
      <c r="B1696" t="s">
        <v>1</v>
      </c>
      <c r="C1696" t="s">
        <v>46</v>
      </c>
      <c r="D1696" s="1">
        <v>43900</v>
      </c>
      <c r="E1696" s="1">
        <v>43997</v>
      </c>
      <c r="F1696" s="1">
        <v>44020</v>
      </c>
      <c r="G1696" s="1">
        <v>44011</v>
      </c>
      <c r="H1696" s="13">
        <f>Orders[[#This Row],[DeliveryDate]]-Orders[[#This Row],[OrderDate]]</f>
        <v>14</v>
      </c>
      <c r="I1696" t="s">
        <v>3</v>
      </c>
      <c r="J1696" t="str">
        <f>_xlfn.XLOOKUP(Orders[[#This Row],[_SalesRepID]],'Sales team'!A:A,'Sales team'!B:B)</f>
        <v>Keith Griffin</v>
      </c>
      <c r="K1696">
        <v>2</v>
      </c>
      <c r="L1696">
        <v>34</v>
      </c>
      <c r="M1696">
        <v>61</v>
      </c>
      <c r="N1696" t="str">
        <f>_xlfn.XLOOKUP(Orders[[#This Row],[_ProductID]],Products!A:A,Products!C:C)</f>
        <v>Home décor</v>
      </c>
      <c r="O1696">
        <v>24</v>
      </c>
      <c r="P1696">
        <v>7.4999999999999997E-2</v>
      </c>
      <c r="Q1696" s="2">
        <v>3691.7000000000003</v>
      </c>
      <c r="R1696" s="2">
        <v>2104.2689999999998</v>
      </c>
      <c r="S1696" s="2">
        <v>3414.8225000000002</v>
      </c>
      <c r="T1696" s="2">
        <v>1310.5535000000004</v>
      </c>
    </row>
    <row r="1697" spans="1:20" x14ac:dyDescent="0.25">
      <c r="A1697" t="s">
        <v>6302</v>
      </c>
      <c r="B1697" t="s">
        <v>5</v>
      </c>
      <c r="C1697" t="s">
        <v>6</v>
      </c>
      <c r="D1697" s="1">
        <v>43900</v>
      </c>
      <c r="E1697" s="1">
        <v>43997</v>
      </c>
      <c r="F1697" s="1">
        <v>44005</v>
      </c>
      <c r="G1697" s="1">
        <v>44020</v>
      </c>
      <c r="H1697" s="13">
        <f>Orders[[#This Row],[DeliveryDate]]-Orders[[#This Row],[OrderDate]]</f>
        <v>23</v>
      </c>
      <c r="I1697" t="s">
        <v>3</v>
      </c>
      <c r="J1697" t="str">
        <f>_xlfn.XLOOKUP(Orders[[#This Row],[_SalesRepID]],'Sales team'!A:A,'Sales team'!B:B)</f>
        <v>Shawn Wallace</v>
      </c>
      <c r="K1697">
        <v>18</v>
      </c>
      <c r="L1697">
        <v>31</v>
      </c>
      <c r="M1697">
        <v>118</v>
      </c>
      <c r="N1697" t="str">
        <f>_xlfn.XLOOKUP(Orders[[#This Row],[_ProductID]],Products!A:A,Products!C:C)</f>
        <v>Kitchen &amp; Dining</v>
      </c>
      <c r="O1697">
        <v>4</v>
      </c>
      <c r="P1697">
        <v>7.4999999999999997E-2</v>
      </c>
      <c r="Q1697" s="2">
        <v>797.30000000000007</v>
      </c>
      <c r="R1697" s="2">
        <v>518.24500000000012</v>
      </c>
      <c r="S1697" s="2">
        <v>5162.5175000000008</v>
      </c>
      <c r="T1697" s="2">
        <v>1534.8024999999998</v>
      </c>
    </row>
    <row r="1698" spans="1:20" x14ac:dyDescent="0.25">
      <c r="A1698" t="s">
        <v>6303</v>
      </c>
      <c r="B1698" t="s">
        <v>8</v>
      </c>
      <c r="C1698" t="s">
        <v>13</v>
      </c>
      <c r="D1698" s="1">
        <v>43900</v>
      </c>
      <c r="E1698" s="1">
        <v>43997</v>
      </c>
      <c r="F1698" s="1">
        <v>44025</v>
      </c>
      <c r="G1698" s="1">
        <v>44007</v>
      </c>
      <c r="H1698" s="13">
        <f>Orders[[#This Row],[DeliveryDate]]-Orders[[#This Row],[OrderDate]]</f>
        <v>10</v>
      </c>
      <c r="I1698" t="s">
        <v>3</v>
      </c>
      <c r="J1698" t="str">
        <f>_xlfn.XLOOKUP(Orders[[#This Row],[_SalesRepID]],'Sales team'!A:A,'Sales team'!B:B)</f>
        <v>Douglas Tucker</v>
      </c>
      <c r="K1698">
        <v>23</v>
      </c>
      <c r="L1698">
        <v>36</v>
      </c>
      <c r="M1698">
        <v>314</v>
      </c>
      <c r="N1698" t="str">
        <f>_xlfn.XLOOKUP(Orders[[#This Row],[_ProductID]],Products!A:A,Products!C:C)</f>
        <v>Home décor</v>
      </c>
      <c r="O1698">
        <v>24</v>
      </c>
      <c r="P1698">
        <v>7.4999999999999997E-2</v>
      </c>
      <c r="Q1698" s="2">
        <v>1969.8</v>
      </c>
      <c r="R1698" s="2">
        <v>965.202</v>
      </c>
      <c r="S1698" s="2">
        <v>14576.52</v>
      </c>
      <c r="T1698" s="2">
        <v>6854.9040000000005</v>
      </c>
    </row>
    <row r="1699" spans="1:20" x14ac:dyDescent="0.25">
      <c r="A1699" t="s">
        <v>6304</v>
      </c>
      <c r="B1699" t="s">
        <v>1</v>
      </c>
      <c r="C1699" t="s">
        <v>46</v>
      </c>
      <c r="D1699" s="1">
        <v>43900</v>
      </c>
      <c r="E1699" s="1">
        <v>43997</v>
      </c>
      <c r="F1699" s="1">
        <v>44009</v>
      </c>
      <c r="G1699" s="1">
        <v>44021</v>
      </c>
      <c r="H1699" s="13">
        <f>Orders[[#This Row],[DeliveryDate]]-Orders[[#This Row],[OrderDate]]</f>
        <v>24</v>
      </c>
      <c r="I1699" t="s">
        <v>3</v>
      </c>
      <c r="J1699" t="str">
        <f>_xlfn.XLOOKUP(Orders[[#This Row],[_SalesRepID]],'Sales team'!A:A,'Sales team'!B:B)</f>
        <v>Joshua Ryan</v>
      </c>
      <c r="K1699">
        <v>9</v>
      </c>
      <c r="L1699">
        <v>4</v>
      </c>
      <c r="M1699">
        <v>72</v>
      </c>
      <c r="N1699" t="str">
        <f>_xlfn.XLOOKUP(Orders[[#This Row],[_ProductID]],Products!A:A,Products!C:C)</f>
        <v>Kitchen &amp; Dining</v>
      </c>
      <c r="O1699">
        <v>1</v>
      </c>
      <c r="P1699">
        <v>0.05</v>
      </c>
      <c r="Q1699" s="2">
        <v>201</v>
      </c>
      <c r="R1699" s="2">
        <v>82.41</v>
      </c>
      <c r="S1699" s="2">
        <v>1145.7</v>
      </c>
      <c r="T1699" s="2">
        <v>651.24</v>
      </c>
    </row>
    <row r="1700" spans="1:20" x14ac:dyDescent="0.25">
      <c r="A1700" t="s">
        <v>6305</v>
      </c>
      <c r="B1700" t="s">
        <v>8</v>
      </c>
      <c r="C1700" t="s">
        <v>6</v>
      </c>
      <c r="D1700" s="1">
        <v>43900</v>
      </c>
      <c r="E1700" s="1">
        <v>43997</v>
      </c>
      <c r="F1700" s="1">
        <v>44019</v>
      </c>
      <c r="G1700" s="1">
        <v>44005</v>
      </c>
      <c r="H1700" s="13">
        <f>Orders[[#This Row],[DeliveryDate]]-Orders[[#This Row],[OrderDate]]</f>
        <v>8</v>
      </c>
      <c r="I1700" t="s">
        <v>3</v>
      </c>
      <c r="J1700" t="str">
        <f>_xlfn.XLOOKUP(Orders[[#This Row],[_SalesRepID]],'Sales team'!A:A,'Sales team'!B:B)</f>
        <v>Anthony Torres</v>
      </c>
      <c r="K1700">
        <v>20</v>
      </c>
      <c r="L1700">
        <v>34</v>
      </c>
      <c r="M1700">
        <v>193</v>
      </c>
      <c r="N1700" t="str">
        <f>_xlfn.XLOOKUP(Orders[[#This Row],[_ProductID]],Products!A:A,Products!C:C)</f>
        <v>Home décor</v>
      </c>
      <c r="O1700">
        <v>27</v>
      </c>
      <c r="P1700">
        <v>0.15</v>
      </c>
      <c r="Q1700" s="2">
        <v>5453.8</v>
      </c>
      <c r="R1700" s="2">
        <v>3544.9700000000003</v>
      </c>
      <c r="S1700" s="2">
        <v>27814.38</v>
      </c>
      <c r="T1700" s="2">
        <v>6544.5600000000013</v>
      </c>
    </row>
    <row r="1701" spans="1:20" x14ac:dyDescent="0.25">
      <c r="A1701" t="s">
        <v>6306</v>
      </c>
      <c r="B1701" t="s">
        <v>10</v>
      </c>
      <c r="C1701" t="s">
        <v>25</v>
      </c>
      <c r="D1701" s="1">
        <v>43900</v>
      </c>
      <c r="E1701" s="1">
        <v>43997</v>
      </c>
      <c r="F1701" s="1">
        <v>44000</v>
      </c>
      <c r="G1701" s="1">
        <v>44025</v>
      </c>
      <c r="H1701" s="13">
        <f>Orders[[#This Row],[DeliveryDate]]-Orders[[#This Row],[OrderDate]]</f>
        <v>28</v>
      </c>
      <c r="I1701" t="s">
        <v>3</v>
      </c>
      <c r="J1701" t="str">
        <f>_xlfn.XLOOKUP(Orders[[#This Row],[_SalesRepID]],'Sales team'!A:A,'Sales team'!B:B)</f>
        <v>Donald Reynolds</v>
      </c>
      <c r="K1701">
        <v>26</v>
      </c>
      <c r="L1701">
        <v>39</v>
      </c>
      <c r="M1701">
        <v>333</v>
      </c>
      <c r="N1701" t="str">
        <f>_xlfn.XLOOKUP(Orders[[#This Row],[_ProductID]],Products!A:A,Products!C:C)</f>
        <v>Kitchen &amp; Dining</v>
      </c>
      <c r="O1701">
        <v>13</v>
      </c>
      <c r="P1701">
        <v>7.4999999999999997E-2</v>
      </c>
      <c r="Q1701" s="2">
        <v>5038.4000000000005</v>
      </c>
      <c r="R1701" s="2">
        <v>3375.7280000000005</v>
      </c>
      <c r="S1701" s="2">
        <v>27963.120000000003</v>
      </c>
      <c r="T1701" s="2">
        <v>7708.7520000000004</v>
      </c>
    </row>
    <row r="1702" spans="1:20" x14ac:dyDescent="0.25">
      <c r="A1702" t="s">
        <v>6307</v>
      </c>
      <c r="B1702" t="s">
        <v>1</v>
      </c>
      <c r="C1702" t="s">
        <v>6</v>
      </c>
      <c r="D1702" s="1">
        <v>43900</v>
      </c>
      <c r="E1702" s="1">
        <v>43997</v>
      </c>
      <c r="F1702" s="1">
        <v>44023</v>
      </c>
      <c r="G1702" s="1">
        <v>44014</v>
      </c>
      <c r="H1702" s="13">
        <f>Orders[[#This Row],[DeliveryDate]]-Orders[[#This Row],[OrderDate]]</f>
        <v>17</v>
      </c>
      <c r="I1702" t="s">
        <v>3</v>
      </c>
      <c r="J1702" t="str">
        <f>_xlfn.XLOOKUP(Orders[[#This Row],[_SalesRepID]],'Sales team'!A:A,'Sales team'!B:B)</f>
        <v>Joshua Little</v>
      </c>
      <c r="K1702">
        <v>11</v>
      </c>
      <c r="L1702">
        <v>1</v>
      </c>
      <c r="M1702">
        <v>129</v>
      </c>
      <c r="N1702" t="str">
        <f>_xlfn.XLOOKUP(Orders[[#This Row],[_ProductID]],Products!A:A,Products!C:C)</f>
        <v>Home décor</v>
      </c>
      <c r="O1702">
        <v>3</v>
      </c>
      <c r="P1702">
        <v>0.3</v>
      </c>
      <c r="Q1702" s="2">
        <v>2324.9</v>
      </c>
      <c r="R1702" s="2">
        <v>1534.4340000000002</v>
      </c>
      <c r="S1702" s="2">
        <v>4882.29</v>
      </c>
      <c r="T1702" s="2">
        <v>278.98799999999937</v>
      </c>
    </row>
    <row r="1703" spans="1:20" x14ac:dyDescent="0.25">
      <c r="A1703" t="s">
        <v>6308</v>
      </c>
      <c r="B1703" t="s">
        <v>1</v>
      </c>
      <c r="C1703" t="s">
        <v>46</v>
      </c>
      <c r="D1703" s="1">
        <v>43900</v>
      </c>
      <c r="E1703" s="1">
        <v>43997</v>
      </c>
      <c r="F1703" s="1">
        <v>44009</v>
      </c>
      <c r="G1703" s="1">
        <v>44004</v>
      </c>
      <c r="H1703" s="13">
        <f>Orders[[#This Row],[DeliveryDate]]-Orders[[#This Row],[OrderDate]]</f>
        <v>7</v>
      </c>
      <c r="I1703" t="s">
        <v>3</v>
      </c>
      <c r="J1703" t="str">
        <f>_xlfn.XLOOKUP(Orders[[#This Row],[_SalesRepID]],'Sales team'!A:A,'Sales team'!B:B)</f>
        <v>Carl Nguyen</v>
      </c>
      <c r="K1703">
        <v>12</v>
      </c>
      <c r="L1703">
        <v>6</v>
      </c>
      <c r="M1703">
        <v>70</v>
      </c>
      <c r="N1703" t="str">
        <f>_xlfn.XLOOKUP(Orders[[#This Row],[_ProductID]],Products!A:A,Products!C:C)</f>
        <v>Kitchen &amp; Dining</v>
      </c>
      <c r="O1703">
        <v>7</v>
      </c>
      <c r="P1703">
        <v>0.05</v>
      </c>
      <c r="Q1703" s="2">
        <v>3417</v>
      </c>
      <c r="R1703" s="2">
        <v>2084.37</v>
      </c>
      <c r="S1703" s="2">
        <v>12984.599999999999</v>
      </c>
      <c r="T1703" s="2">
        <v>4647.119999999999</v>
      </c>
    </row>
    <row r="1704" spans="1:20" x14ac:dyDescent="0.25">
      <c r="A1704" t="s">
        <v>6294</v>
      </c>
      <c r="B1704" t="s">
        <v>1</v>
      </c>
      <c r="C1704" t="s">
        <v>13</v>
      </c>
      <c r="D1704" s="1">
        <v>43900</v>
      </c>
      <c r="E1704" s="1">
        <v>43996</v>
      </c>
      <c r="F1704" s="1">
        <v>44002</v>
      </c>
      <c r="G1704" s="1">
        <v>44015</v>
      </c>
      <c r="H1704" s="13">
        <f>Orders[[#This Row],[DeliveryDate]]-Orders[[#This Row],[OrderDate]]</f>
        <v>19</v>
      </c>
      <c r="I1704" t="s">
        <v>3</v>
      </c>
      <c r="J1704" t="str">
        <f>_xlfn.XLOOKUP(Orders[[#This Row],[_SalesRepID]],'Sales team'!A:A,'Sales team'!B:B)</f>
        <v>George Lewis</v>
      </c>
      <c r="K1704">
        <v>8</v>
      </c>
      <c r="L1704">
        <v>17</v>
      </c>
      <c r="M1704">
        <v>266</v>
      </c>
      <c r="N1704" t="str">
        <f>_xlfn.XLOOKUP(Orders[[#This Row],[_ProductID]],Products!A:A,Products!C:C)</f>
        <v>Furniture</v>
      </c>
      <c r="O1704">
        <v>38</v>
      </c>
      <c r="P1704">
        <v>0.05</v>
      </c>
      <c r="Q1704" s="2">
        <v>1266.3</v>
      </c>
      <c r="R1704" s="2">
        <v>810.43200000000002</v>
      </c>
      <c r="S1704" s="2">
        <v>3608.9549999999995</v>
      </c>
      <c r="T1704" s="2">
        <v>1177.6589999999992</v>
      </c>
    </row>
    <row r="1705" spans="1:20" x14ac:dyDescent="0.25">
      <c r="A1705" t="s">
        <v>6295</v>
      </c>
      <c r="B1705" t="s">
        <v>5</v>
      </c>
      <c r="C1705" t="s">
        <v>13</v>
      </c>
      <c r="D1705" s="1">
        <v>43900</v>
      </c>
      <c r="E1705" s="1">
        <v>43996</v>
      </c>
      <c r="F1705" s="1">
        <v>44015</v>
      </c>
      <c r="G1705" s="1">
        <v>44008</v>
      </c>
      <c r="H1705" s="13">
        <f>Orders[[#This Row],[DeliveryDate]]-Orders[[#This Row],[OrderDate]]</f>
        <v>12</v>
      </c>
      <c r="I1705" t="s">
        <v>3</v>
      </c>
      <c r="J1705" t="str">
        <f>_xlfn.XLOOKUP(Orders[[#This Row],[_SalesRepID]],'Sales team'!A:A,'Sales team'!B:B)</f>
        <v>Paul Holmes</v>
      </c>
      <c r="K1705">
        <v>14</v>
      </c>
      <c r="L1705">
        <v>49</v>
      </c>
      <c r="M1705">
        <v>323</v>
      </c>
      <c r="N1705" t="str">
        <f>_xlfn.XLOOKUP(Orders[[#This Row],[_ProductID]],Products!A:A,Products!C:C)</f>
        <v>Outdoor</v>
      </c>
      <c r="O1705">
        <v>10</v>
      </c>
      <c r="P1705">
        <v>0.05</v>
      </c>
      <c r="Q1705" s="2">
        <v>3879.3</v>
      </c>
      <c r="R1705" s="2">
        <v>2715.5099999999998</v>
      </c>
      <c r="S1705" s="2">
        <v>11056.005000000001</v>
      </c>
      <c r="T1705" s="2">
        <v>2909.4750000000022</v>
      </c>
    </row>
    <row r="1706" spans="1:20" x14ac:dyDescent="0.25">
      <c r="A1706" t="s">
        <v>6296</v>
      </c>
      <c r="B1706" t="s">
        <v>10</v>
      </c>
      <c r="C1706" t="s">
        <v>25</v>
      </c>
      <c r="D1706" s="1">
        <v>43900</v>
      </c>
      <c r="E1706" s="1">
        <v>43996</v>
      </c>
      <c r="F1706" s="1">
        <v>44021</v>
      </c>
      <c r="G1706" s="1">
        <v>44019</v>
      </c>
      <c r="H1706" s="13">
        <f>Orders[[#This Row],[DeliveryDate]]-Orders[[#This Row],[OrderDate]]</f>
        <v>23</v>
      </c>
      <c r="I1706" t="s">
        <v>3</v>
      </c>
      <c r="J1706" t="str">
        <f>_xlfn.XLOOKUP(Orders[[#This Row],[_SalesRepID]],'Sales team'!A:A,'Sales team'!B:B)</f>
        <v>Carlos Miller</v>
      </c>
      <c r="K1706">
        <v>28</v>
      </c>
      <c r="L1706">
        <v>27</v>
      </c>
      <c r="M1706">
        <v>334</v>
      </c>
      <c r="N1706" t="str">
        <f>_xlfn.XLOOKUP(Orders[[#This Row],[_ProductID]],Products!A:A,Products!C:C)</f>
        <v>Home décor</v>
      </c>
      <c r="O1706">
        <v>32</v>
      </c>
      <c r="P1706">
        <v>0.1</v>
      </c>
      <c r="Q1706" s="2">
        <v>1742</v>
      </c>
      <c r="R1706" s="2">
        <v>1323.92</v>
      </c>
      <c r="S1706" s="2">
        <v>6271.2</v>
      </c>
      <c r="T1706" s="2">
        <v>975.51999999999953</v>
      </c>
    </row>
    <row r="1707" spans="1:20" x14ac:dyDescent="0.25">
      <c r="A1707" t="s">
        <v>6297</v>
      </c>
      <c r="B1707" t="s">
        <v>1</v>
      </c>
      <c r="C1707" t="s">
        <v>6</v>
      </c>
      <c r="D1707" s="1">
        <v>43900</v>
      </c>
      <c r="E1707" s="1">
        <v>43996</v>
      </c>
      <c r="F1707" s="1">
        <v>44023</v>
      </c>
      <c r="G1707" s="1">
        <v>44014</v>
      </c>
      <c r="H1707" s="13">
        <f>Orders[[#This Row],[DeliveryDate]]-Orders[[#This Row],[OrderDate]]</f>
        <v>18</v>
      </c>
      <c r="I1707" t="s">
        <v>3</v>
      </c>
      <c r="J1707" t="str">
        <f>_xlfn.XLOOKUP(Orders[[#This Row],[_SalesRepID]],'Sales team'!A:A,'Sales team'!B:B)</f>
        <v>Jerry Green</v>
      </c>
      <c r="K1707">
        <v>3</v>
      </c>
      <c r="L1707">
        <v>4</v>
      </c>
      <c r="M1707">
        <v>195</v>
      </c>
      <c r="N1707" t="str">
        <f>_xlfn.XLOOKUP(Orders[[#This Row],[_ProductID]],Products!A:A,Products!C:C)</f>
        <v>Home décor</v>
      </c>
      <c r="O1707">
        <v>36</v>
      </c>
      <c r="P1707">
        <v>0.1</v>
      </c>
      <c r="Q1707" s="2">
        <v>3242.8</v>
      </c>
      <c r="R1707" s="2">
        <v>1751.1120000000003</v>
      </c>
      <c r="S1707" s="2">
        <v>8755.5600000000013</v>
      </c>
      <c r="T1707" s="2">
        <v>3502.2240000000002</v>
      </c>
    </row>
    <row r="1708" spans="1:20" x14ac:dyDescent="0.25">
      <c r="A1708" t="s">
        <v>6298</v>
      </c>
      <c r="B1708" t="s">
        <v>1</v>
      </c>
      <c r="C1708" t="s">
        <v>25</v>
      </c>
      <c r="D1708" s="1">
        <v>43900</v>
      </c>
      <c r="E1708" s="1">
        <v>43996</v>
      </c>
      <c r="F1708" s="1">
        <v>44017</v>
      </c>
      <c r="G1708" s="1">
        <v>44012</v>
      </c>
      <c r="H1708" s="13">
        <f>Orders[[#This Row],[DeliveryDate]]-Orders[[#This Row],[OrderDate]]</f>
        <v>16</v>
      </c>
      <c r="I1708" t="s">
        <v>3</v>
      </c>
      <c r="J1708" t="str">
        <f>_xlfn.XLOOKUP(Orders[[#This Row],[_SalesRepID]],'Sales team'!A:A,'Sales team'!B:B)</f>
        <v>Adam Hernandez</v>
      </c>
      <c r="K1708">
        <v>1</v>
      </c>
      <c r="L1708">
        <v>34</v>
      </c>
      <c r="M1708">
        <v>356</v>
      </c>
      <c r="N1708" t="str">
        <f>_xlfn.XLOOKUP(Orders[[#This Row],[_ProductID]],Products!A:A,Products!C:C)</f>
        <v>Kitchen &amp; Dining</v>
      </c>
      <c r="O1708">
        <v>37</v>
      </c>
      <c r="P1708">
        <v>0.05</v>
      </c>
      <c r="Q1708" s="2">
        <v>1051.9000000000001</v>
      </c>
      <c r="R1708" s="2">
        <v>715.29200000000014</v>
      </c>
      <c r="S1708" s="2">
        <v>6995.1350000000011</v>
      </c>
      <c r="T1708" s="2">
        <v>1988.0910000000003</v>
      </c>
    </row>
    <row r="1709" spans="1:20" x14ac:dyDescent="0.25">
      <c r="A1709" t="s">
        <v>6299</v>
      </c>
      <c r="B1709" t="s">
        <v>10</v>
      </c>
      <c r="C1709" t="s">
        <v>6</v>
      </c>
      <c r="D1709" s="1">
        <v>43900</v>
      </c>
      <c r="E1709" s="1">
        <v>43996</v>
      </c>
      <c r="F1709" s="1">
        <v>44011</v>
      </c>
      <c r="G1709" s="1">
        <v>44008</v>
      </c>
      <c r="H1709" s="13">
        <f>Orders[[#This Row],[DeliveryDate]]-Orders[[#This Row],[OrderDate]]</f>
        <v>12</v>
      </c>
      <c r="I1709" t="s">
        <v>3</v>
      </c>
      <c r="J1709" t="str">
        <f>_xlfn.XLOOKUP(Orders[[#This Row],[_SalesRepID]],'Sales team'!A:A,'Sales team'!B:B)</f>
        <v>Shawn Torres</v>
      </c>
      <c r="K1709">
        <v>27</v>
      </c>
      <c r="L1709">
        <v>22</v>
      </c>
      <c r="M1709">
        <v>155</v>
      </c>
      <c r="N1709" t="str">
        <f>_xlfn.XLOOKUP(Orders[[#This Row],[_ProductID]],Products!A:A,Products!C:C)</f>
        <v>Home décor</v>
      </c>
      <c r="O1709">
        <v>35</v>
      </c>
      <c r="P1709">
        <v>7.4999999999999997E-2</v>
      </c>
      <c r="Q1709" s="2">
        <v>1139</v>
      </c>
      <c r="R1709" s="2">
        <v>455.6</v>
      </c>
      <c r="S1709" s="2">
        <v>8428.6</v>
      </c>
      <c r="T1709" s="2">
        <v>4783.8</v>
      </c>
    </row>
    <row r="1710" spans="1:20" x14ac:dyDescent="0.25">
      <c r="A1710" t="s">
        <v>6287</v>
      </c>
      <c r="B1710" t="s">
        <v>1</v>
      </c>
      <c r="C1710" t="s">
        <v>6</v>
      </c>
      <c r="D1710" s="1">
        <v>43900</v>
      </c>
      <c r="E1710" s="1">
        <v>43995</v>
      </c>
      <c r="F1710" s="1">
        <v>44008</v>
      </c>
      <c r="G1710" s="1">
        <v>44021</v>
      </c>
      <c r="H1710" s="13">
        <f>Orders[[#This Row],[DeliveryDate]]-Orders[[#This Row],[OrderDate]]</f>
        <v>26</v>
      </c>
      <c r="I1710" t="s">
        <v>3</v>
      </c>
      <c r="J1710" t="str">
        <f>_xlfn.XLOOKUP(Orders[[#This Row],[_SalesRepID]],'Sales team'!A:A,'Sales team'!B:B)</f>
        <v>Stephen Payne</v>
      </c>
      <c r="K1710">
        <v>5</v>
      </c>
      <c r="L1710">
        <v>18</v>
      </c>
      <c r="M1710">
        <v>131</v>
      </c>
      <c r="N1710" t="str">
        <f>_xlfn.XLOOKUP(Orders[[#This Row],[_ProductID]],Products!A:A,Products!C:C)</f>
        <v>Kitchen &amp; Dining</v>
      </c>
      <c r="O1710">
        <v>4</v>
      </c>
      <c r="P1710">
        <v>0.1</v>
      </c>
      <c r="Q1710" s="2">
        <v>5601.2</v>
      </c>
      <c r="R1710" s="2">
        <v>4032.8639999999996</v>
      </c>
      <c r="S1710" s="2">
        <v>10082.16</v>
      </c>
      <c r="T1710" s="2">
        <v>2016.4320000000007</v>
      </c>
    </row>
    <row r="1711" spans="1:20" x14ac:dyDescent="0.25">
      <c r="A1711" t="s">
        <v>6288</v>
      </c>
      <c r="B1711" t="s">
        <v>5</v>
      </c>
      <c r="C1711" t="s">
        <v>6</v>
      </c>
      <c r="D1711" s="1">
        <v>43900</v>
      </c>
      <c r="E1711" s="1">
        <v>43995</v>
      </c>
      <c r="F1711" s="1">
        <v>44003</v>
      </c>
      <c r="G1711" s="1">
        <v>44033</v>
      </c>
      <c r="H1711" s="13">
        <f>Orders[[#This Row],[DeliveryDate]]-Orders[[#This Row],[OrderDate]]</f>
        <v>38</v>
      </c>
      <c r="I1711" t="s">
        <v>3</v>
      </c>
      <c r="J1711" t="str">
        <f>_xlfn.XLOOKUP(Orders[[#This Row],[_SalesRepID]],'Sales team'!A:A,'Sales team'!B:B)</f>
        <v>Anthony Torres</v>
      </c>
      <c r="K1711">
        <v>20</v>
      </c>
      <c r="L1711">
        <v>1</v>
      </c>
      <c r="M1711">
        <v>193</v>
      </c>
      <c r="N1711" t="str">
        <f>_xlfn.XLOOKUP(Orders[[#This Row],[_ProductID]],Products!A:A,Products!C:C)</f>
        <v>Kitchen &amp; Dining</v>
      </c>
      <c r="O1711">
        <v>13</v>
      </c>
      <c r="P1711">
        <v>0.15</v>
      </c>
      <c r="Q1711" s="2">
        <v>1768.8</v>
      </c>
      <c r="R1711" s="2">
        <v>1308.912</v>
      </c>
      <c r="S1711" s="2">
        <v>6013.92</v>
      </c>
      <c r="T1711" s="2">
        <v>778.27199999999993</v>
      </c>
    </row>
    <row r="1712" spans="1:20" x14ac:dyDescent="0.25">
      <c r="A1712" t="s">
        <v>6289</v>
      </c>
      <c r="B1712" t="s">
        <v>1</v>
      </c>
      <c r="C1712" t="s">
        <v>15</v>
      </c>
      <c r="D1712" s="1">
        <v>43900</v>
      </c>
      <c r="E1712" s="1">
        <v>43995</v>
      </c>
      <c r="F1712" s="1">
        <v>44012</v>
      </c>
      <c r="G1712" s="1">
        <v>44001</v>
      </c>
      <c r="H1712" s="13">
        <f>Orders[[#This Row],[DeliveryDate]]-Orders[[#This Row],[OrderDate]]</f>
        <v>6</v>
      </c>
      <c r="I1712" t="s">
        <v>3</v>
      </c>
      <c r="J1712" t="str">
        <f>_xlfn.XLOOKUP(Orders[[#This Row],[_SalesRepID]],'Sales team'!A:A,'Sales team'!B:B)</f>
        <v>Chris Armstrong</v>
      </c>
      <c r="K1712">
        <v>4</v>
      </c>
      <c r="L1712">
        <v>13</v>
      </c>
      <c r="M1712">
        <v>8</v>
      </c>
      <c r="N1712" t="str">
        <f>_xlfn.XLOOKUP(Orders[[#This Row],[_ProductID]],Products!A:A,Products!C:C)</f>
        <v>Home décor</v>
      </c>
      <c r="O1712">
        <v>33</v>
      </c>
      <c r="P1712">
        <v>0.1</v>
      </c>
      <c r="Q1712" s="2">
        <v>1038.5</v>
      </c>
      <c r="R1712" s="2">
        <v>726.94999999999993</v>
      </c>
      <c r="S1712" s="2">
        <v>2803.9500000000003</v>
      </c>
      <c r="T1712" s="2">
        <v>623.10000000000036</v>
      </c>
    </row>
    <row r="1713" spans="1:20" x14ac:dyDescent="0.25">
      <c r="A1713" t="s">
        <v>6290</v>
      </c>
      <c r="B1713" t="s">
        <v>8</v>
      </c>
      <c r="C1713" t="s">
        <v>25</v>
      </c>
      <c r="D1713" s="1">
        <v>43900</v>
      </c>
      <c r="E1713" s="1">
        <v>43995</v>
      </c>
      <c r="F1713" s="1">
        <v>44013</v>
      </c>
      <c r="G1713" s="1">
        <v>44018</v>
      </c>
      <c r="H1713" s="13">
        <f>Orders[[#This Row],[DeliveryDate]]-Orders[[#This Row],[OrderDate]]</f>
        <v>23</v>
      </c>
      <c r="I1713" t="s">
        <v>3</v>
      </c>
      <c r="J1713" t="str">
        <f>_xlfn.XLOOKUP(Orders[[#This Row],[_SalesRepID]],'Sales team'!A:A,'Sales team'!B:B)</f>
        <v>Joe Price</v>
      </c>
      <c r="K1713">
        <v>22</v>
      </c>
      <c r="L1713">
        <v>39</v>
      </c>
      <c r="M1713">
        <v>356</v>
      </c>
      <c r="N1713" t="str">
        <f>_xlfn.XLOOKUP(Orders[[#This Row],[_ProductID]],Products!A:A,Products!C:C)</f>
        <v>Kitchen &amp; Dining</v>
      </c>
      <c r="O1713">
        <v>7</v>
      </c>
      <c r="P1713">
        <v>0.05</v>
      </c>
      <c r="Q1713" s="2">
        <v>904.5</v>
      </c>
      <c r="R1713" s="2">
        <v>587.92500000000007</v>
      </c>
      <c r="S1713" s="2">
        <v>859.27499999999998</v>
      </c>
      <c r="T1713" s="2">
        <v>271.34999999999991</v>
      </c>
    </row>
    <row r="1714" spans="1:20" x14ac:dyDescent="0.25">
      <c r="A1714" t="s">
        <v>6291</v>
      </c>
      <c r="B1714" t="s">
        <v>5</v>
      </c>
      <c r="C1714" t="s">
        <v>6</v>
      </c>
      <c r="D1714" s="1">
        <v>43900</v>
      </c>
      <c r="E1714" s="1">
        <v>43995</v>
      </c>
      <c r="F1714" s="1">
        <v>44008</v>
      </c>
      <c r="G1714" s="1">
        <v>44020</v>
      </c>
      <c r="H1714" s="13">
        <f>Orders[[#This Row],[DeliveryDate]]-Orders[[#This Row],[OrderDate]]</f>
        <v>25</v>
      </c>
      <c r="I1714" t="s">
        <v>3</v>
      </c>
      <c r="J1714" t="str">
        <f>_xlfn.XLOOKUP(Orders[[#This Row],[_SalesRepID]],'Sales team'!A:A,'Sales team'!B:B)</f>
        <v>Carl Nguyen</v>
      </c>
      <c r="K1714">
        <v>12</v>
      </c>
      <c r="L1714">
        <v>37</v>
      </c>
      <c r="M1714">
        <v>187</v>
      </c>
      <c r="N1714" t="str">
        <f>_xlfn.XLOOKUP(Orders[[#This Row],[_ProductID]],Products!A:A,Products!C:C)</f>
        <v>Home décor</v>
      </c>
      <c r="O1714">
        <v>31</v>
      </c>
      <c r="P1714">
        <v>0.05</v>
      </c>
      <c r="Q1714" s="2">
        <v>3102.1</v>
      </c>
      <c r="R1714" s="2">
        <v>1271.8609999999999</v>
      </c>
      <c r="S1714" s="2">
        <v>20628.965</v>
      </c>
      <c r="T1714" s="2">
        <v>11725.938000000002</v>
      </c>
    </row>
    <row r="1715" spans="1:20" x14ac:dyDescent="0.25">
      <c r="A1715" t="s">
        <v>6292</v>
      </c>
      <c r="B1715" t="s">
        <v>5</v>
      </c>
      <c r="C1715" t="s">
        <v>2</v>
      </c>
      <c r="D1715" s="1">
        <v>43900</v>
      </c>
      <c r="E1715" s="1">
        <v>43995</v>
      </c>
      <c r="F1715" s="1">
        <v>44020</v>
      </c>
      <c r="G1715" s="1">
        <v>44011</v>
      </c>
      <c r="H1715" s="13">
        <f>Orders[[#This Row],[DeliveryDate]]-Orders[[#This Row],[OrderDate]]</f>
        <v>16</v>
      </c>
      <c r="I1715" t="s">
        <v>3</v>
      </c>
      <c r="J1715" t="str">
        <f>_xlfn.XLOOKUP(Orders[[#This Row],[_SalesRepID]],'Sales team'!A:A,'Sales team'!B:B)</f>
        <v>Roger Alexander</v>
      </c>
      <c r="K1715">
        <v>15</v>
      </c>
      <c r="L1715">
        <v>42</v>
      </c>
      <c r="M1715">
        <v>245</v>
      </c>
      <c r="N1715" t="str">
        <f>_xlfn.XLOOKUP(Orders[[#This Row],[_ProductID]],Products!A:A,Products!C:C)</f>
        <v>Furniture</v>
      </c>
      <c r="O1715">
        <v>38</v>
      </c>
      <c r="P1715">
        <v>7.4999999999999997E-2</v>
      </c>
      <c r="Q1715" s="2">
        <v>2398.6</v>
      </c>
      <c r="R1715" s="2">
        <v>1223.2860000000001</v>
      </c>
      <c r="S1715" s="2">
        <v>15530.935000000001</v>
      </c>
      <c r="T1715" s="2">
        <v>6967.9330000000009</v>
      </c>
    </row>
    <row r="1716" spans="1:20" x14ac:dyDescent="0.25">
      <c r="A1716" t="s">
        <v>6293</v>
      </c>
      <c r="B1716" t="s">
        <v>1</v>
      </c>
      <c r="C1716" t="s">
        <v>15</v>
      </c>
      <c r="D1716" s="1">
        <v>43900</v>
      </c>
      <c r="E1716" s="1">
        <v>43995</v>
      </c>
      <c r="F1716" s="1">
        <v>44012</v>
      </c>
      <c r="G1716" s="1">
        <v>44001</v>
      </c>
      <c r="H1716" s="13">
        <f>Orders[[#This Row],[DeliveryDate]]-Orders[[#This Row],[OrderDate]]</f>
        <v>6</v>
      </c>
      <c r="I1716" t="s">
        <v>3</v>
      </c>
      <c r="J1716" t="str">
        <f>_xlfn.XLOOKUP(Orders[[#This Row],[_SalesRepID]],'Sales team'!A:A,'Sales team'!B:B)</f>
        <v>Keith Griffin</v>
      </c>
      <c r="K1716">
        <v>2</v>
      </c>
      <c r="L1716">
        <v>17</v>
      </c>
      <c r="M1716">
        <v>22</v>
      </c>
      <c r="N1716" t="str">
        <f>_xlfn.XLOOKUP(Orders[[#This Row],[_ProductID]],Products!A:A,Products!C:C)</f>
        <v>Home décor</v>
      </c>
      <c r="O1716">
        <v>31</v>
      </c>
      <c r="P1716">
        <v>0.1</v>
      </c>
      <c r="Q1716" s="2">
        <v>2659.9</v>
      </c>
      <c r="R1716" s="2">
        <v>2207.7170000000001</v>
      </c>
      <c r="S1716" s="2">
        <v>2393.9100000000003</v>
      </c>
      <c r="T1716" s="2">
        <v>186.19300000000021</v>
      </c>
    </row>
    <row r="1717" spans="1:20" x14ac:dyDescent="0.25">
      <c r="A1717" t="s">
        <v>6281</v>
      </c>
      <c r="B1717" t="s">
        <v>5</v>
      </c>
      <c r="C1717" t="s">
        <v>46</v>
      </c>
      <c r="D1717" s="1">
        <v>43900</v>
      </c>
      <c r="E1717" s="1">
        <v>43994</v>
      </c>
      <c r="F1717" s="1">
        <v>44014</v>
      </c>
      <c r="G1717" s="1">
        <v>43999</v>
      </c>
      <c r="H1717" s="13">
        <f>Orders[[#This Row],[DeliveryDate]]-Orders[[#This Row],[OrderDate]]</f>
        <v>5</v>
      </c>
      <c r="I1717" t="s">
        <v>3</v>
      </c>
      <c r="J1717" t="str">
        <f>_xlfn.XLOOKUP(Orders[[#This Row],[_SalesRepID]],'Sales team'!A:A,'Sales team'!B:B)</f>
        <v>Frank Brown</v>
      </c>
      <c r="K1717">
        <v>17</v>
      </c>
      <c r="L1717">
        <v>27</v>
      </c>
      <c r="M1717">
        <v>86</v>
      </c>
      <c r="N1717" t="str">
        <f>_xlfn.XLOOKUP(Orders[[#This Row],[_ProductID]],Products!A:A,Products!C:C)</f>
        <v>Home décor</v>
      </c>
      <c r="O1717">
        <v>3</v>
      </c>
      <c r="P1717">
        <v>0.2</v>
      </c>
      <c r="Q1717" s="2">
        <v>2385.2000000000003</v>
      </c>
      <c r="R1717" s="2">
        <v>1025.6360000000002</v>
      </c>
      <c r="S1717" s="2">
        <v>11448.960000000001</v>
      </c>
      <c r="T1717" s="2">
        <v>5295.1440000000002</v>
      </c>
    </row>
    <row r="1718" spans="1:20" x14ac:dyDescent="0.25">
      <c r="A1718" t="s">
        <v>6282</v>
      </c>
      <c r="B1718" t="s">
        <v>5</v>
      </c>
      <c r="C1718" t="s">
        <v>2</v>
      </c>
      <c r="D1718" s="1">
        <v>43900</v>
      </c>
      <c r="E1718" s="1">
        <v>43994</v>
      </c>
      <c r="F1718" s="1">
        <v>44019</v>
      </c>
      <c r="G1718" s="1">
        <v>44013</v>
      </c>
      <c r="H1718" s="13">
        <f>Orders[[#This Row],[DeliveryDate]]-Orders[[#This Row],[OrderDate]]</f>
        <v>19</v>
      </c>
      <c r="I1718" t="s">
        <v>3</v>
      </c>
      <c r="J1718" t="str">
        <f>_xlfn.XLOOKUP(Orders[[#This Row],[_SalesRepID]],'Sales team'!A:A,'Sales team'!B:B)</f>
        <v>Anthony Berry</v>
      </c>
      <c r="K1718">
        <v>16</v>
      </c>
      <c r="L1718">
        <v>31</v>
      </c>
      <c r="M1718">
        <v>253</v>
      </c>
      <c r="N1718" t="str">
        <f>_xlfn.XLOOKUP(Orders[[#This Row],[_ProductID]],Products!A:A,Products!C:C)</f>
        <v>Furniture</v>
      </c>
      <c r="O1718">
        <v>38</v>
      </c>
      <c r="P1718">
        <v>0.15</v>
      </c>
      <c r="Q1718" s="2">
        <v>1279.7</v>
      </c>
      <c r="R1718" s="2">
        <v>652.64700000000005</v>
      </c>
      <c r="S1718" s="2">
        <v>1087.7450000000001</v>
      </c>
      <c r="T1718" s="2">
        <v>435.09800000000007</v>
      </c>
    </row>
    <row r="1719" spans="1:20" x14ac:dyDescent="0.25">
      <c r="A1719" t="s">
        <v>6283</v>
      </c>
      <c r="B1719" t="s">
        <v>1</v>
      </c>
      <c r="C1719" t="s">
        <v>13</v>
      </c>
      <c r="D1719" s="1">
        <v>43900</v>
      </c>
      <c r="E1719" s="1">
        <v>43994</v>
      </c>
      <c r="F1719" s="1">
        <v>44016</v>
      </c>
      <c r="G1719" s="1">
        <v>44021</v>
      </c>
      <c r="H1719" s="13">
        <f>Orders[[#This Row],[DeliveryDate]]-Orders[[#This Row],[OrderDate]]</f>
        <v>27</v>
      </c>
      <c r="I1719" t="s">
        <v>3</v>
      </c>
      <c r="J1719" t="str">
        <f>_xlfn.XLOOKUP(Orders[[#This Row],[_SalesRepID]],'Sales team'!A:A,'Sales team'!B:B)</f>
        <v>Stephen Payne</v>
      </c>
      <c r="K1719">
        <v>5</v>
      </c>
      <c r="L1719">
        <v>36</v>
      </c>
      <c r="M1719">
        <v>283</v>
      </c>
      <c r="N1719" t="str">
        <f>_xlfn.XLOOKUP(Orders[[#This Row],[_ProductID]],Products!A:A,Products!C:C)</f>
        <v>Home décor</v>
      </c>
      <c r="O1719">
        <v>41</v>
      </c>
      <c r="P1719">
        <v>0.05</v>
      </c>
      <c r="Q1719" s="2">
        <v>3028.4</v>
      </c>
      <c r="R1719" s="2">
        <v>1877.6079999999999</v>
      </c>
      <c r="S1719" s="2">
        <v>17261.88</v>
      </c>
      <c r="T1719" s="2">
        <v>5996.2320000000018</v>
      </c>
    </row>
    <row r="1720" spans="1:20" x14ac:dyDescent="0.25">
      <c r="A1720" t="s">
        <v>6284</v>
      </c>
      <c r="B1720" t="s">
        <v>5</v>
      </c>
      <c r="C1720" t="s">
        <v>15</v>
      </c>
      <c r="D1720" s="1">
        <v>43900</v>
      </c>
      <c r="E1720" s="1">
        <v>43994</v>
      </c>
      <c r="F1720" s="1">
        <v>44007</v>
      </c>
      <c r="G1720" s="1">
        <v>43999</v>
      </c>
      <c r="H1720" s="13">
        <f>Orders[[#This Row],[DeliveryDate]]-Orders[[#This Row],[OrderDate]]</f>
        <v>5</v>
      </c>
      <c r="I1720" t="s">
        <v>3</v>
      </c>
      <c r="J1720" t="str">
        <f>_xlfn.XLOOKUP(Orders[[#This Row],[_SalesRepID]],'Sales team'!A:A,'Sales team'!B:B)</f>
        <v>Todd Roberts</v>
      </c>
      <c r="K1720">
        <v>13</v>
      </c>
      <c r="L1720">
        <v>38</v>
      </c>
      <c r="M1720">
        <v>47</v>
      </c>
      <c r="N1720" t="str">
        <f>_xlfn.XLOOKUP(Orders[[#This Row],[_ProductID]],Products!A:A,Products!C:C)</f>
        <v>Home décor</v>
      </c>
      <c r="O1720">
        <v>43</v>
      </c>
      <c r="P1720">
        <v>7.4999999999999997E-2</v>
      </c>
      <c r="Q1720" s="2">
        <v>1125.6000000000001</v>
      </c>
      <c r="R1720" s="2">
        <v>855.45600000000013</v>
      </c>
      <c r="S1720" s="2">
        <v>5205.9000000000015</v>
      </c>
      <c r="T1720" s="2">
        <v>928.6200000000008</v>
      </c>
    </row>
    <row r="1721" spans="1:20" x14ac:dyDescent="0.25">
      <c r="A1721" t="s">
        <v>6285</v>
      </c>
      <c r="B1721" t="s">
        <v>1</v>
      </c>
      <c r="C1721" t="s">
        <v>6</v>
      </c>
      <c r="D1721" s="1">
        <v>43900</v>
      </c>
      <c r="E1721" s="1">
        <v>43994</v>
      </c>
      <c r="F1721" s="1">
        <v>44015</v>
      </c>
      <c r="G1721" s="1">
        <v>44015</v>
      </c>
      <c r="H1721" s="13">
        <f>Orders[[#This Row],[DeliveryDate]]-Orders[[#This Row],[OrderDate]]</f>
        <v>21</v>
      </c>
      <c r="I1721" t="s">
        <v>3</v>
      </c>
      <c r="J1721" t="str">
        <f>_xlfn.XLOOKUP(Orders[[#This Row],[_SalesRepID]],'Sales team'!A:A,'Sales team'!B:B)</f>
        <v>Jonathan Hawkins</v>
      </c>
      <c r="K1721">
        <v>10</v>
      </c>
      <c r="L1721">
        <v>20</v>
      </c>
      <c r="M1721">
        <v>159</v>
      </c>
      <c r="N1721" t="str">
        <f>_xlfn.XLOOKUP(Orders[[#This Row],[_ProductID]],Products!A:A,Products!C:C)</f>
        <v>Home décor</v>
      </c>
      <c r="O1721">
        <v>24</v>
      </c>
      <c r="P1721">
        <v>0.4</v>
      </c>
      <c r="Q1721" s="2">
        <v>904.5</v>
      </c>
      <c r="R1721" s="2">
        <v>407.02500000000003</v>
      </c>
      <c r="S1721" s="2">
        <v>1085.3999999999999</v>
      </c>
      <c r="T1721" s="2">
        <v>271.3499999999998</v>
      </c>
    </row>
    <row r="1722" spans="1:20" x14ac:dyDescent="0.25">
      <c r="A1722" t="s">
        <v>6286</v>
      </c>
      <c r="B1722" t="s">
        <v>5</v>
      </c>
      <c r="C1722" t="s">
        <v>13</v>
      </c>
      <c r="D1722" s="1">
        <v>43900</v>
      </c>
      <c r="E1722" s="1">
        <v>43994</v>
      </c>
      <c r="F1722" s="1">
        <v>44016</v>
      </c>
      <c r="G1722" s="1">
        <v>44005</v>
      </c>
      <c r="H1722" s="13">
        <f>Orders[[#This Row],[DeliveryDate]]-Orders[[#This Row],[OrderDate]]</f>
        <v>11</v>
      </c>
      <c r="I1722" t="s">
        <v>3</v>
      </c>
      <c r="J1722" t="str">
        <f>_xlfn.XLOOKUP(Orders[[#This Row],[_SalesRepID]],'Sales team'!A:A,'Sales team'!B:B)</f>
        <v>Todd Roberts</v>
      </c>
      <c r="K1722">
        <v>13</v>
      </c>
      <c r="L1722">
        <v>4</v>
      </c>
      <c r="M1722">
        <v>307</v>
      </c>
      <c r="N1722" t="str">
        <f>_xlfn.XLOOKUP(Orders[[#This Row],[_ProductID]],Products!A:A,Products!C:C)</f>
        <v>Furniture</v>
      </c>
      <c r="O1722">
        <v>15</v>
      </c>
      <c r="P1722">
        <v>0.15</v>
      </c>
      <c r="Q1722" s="2">
        <v>2425.4</v>
      </c>
      <c r="R1722" s="2">
        <v>970.16000000000008</v>
      </c>
      <c r="S1722" s="2">
        <v>8246.36</v>
      </c>
      <c r="T1722" s="2">
        <v>4365.72</v>
      </c>
    </row>
    <row r="1723" spans="1:20" x14ac:dyDescent="0.25">
      <c r="A1723" t="s">
        <v>6270</v>
      </c>
      <c r="B1723" t="s">
        <v>8</v>
      </c>
      <c r="C1723" t="s">
        <v>6</v>
      </c>
      <c r="D1723" s="1">
        <v>43900</v>
      </c>
      <c r="E1723" s="1">
        <v>43993</v>
      </c>
      <c r="F1723" s="1">
        <v>44018</v>
      </c>
      <c r="G1723" s="1">
        <v>44000</v>
      </c>
      <c r="H1723" s="13">
        <f>Orders[[#This Row],[DeliveryDate]]-Orders[[#This Row],[OrderDate]]</f>
        <v>7</v>
      </c>
      <c r="I1723" t="s">
        <v>3</v>
      </c>
      <c r="J1723" t="str">
        <f>_xlfn.XLOOKUP(Orders[[#This Row],[_SalesRepID]],'Sales team'!A:A,'Sales team'!B:B)</f>
        <v>Joe Price</v>
      </c>
      <c r="K1723">
        <v>22</v>
      </c>
      <c r="L1723">
        <v>44</v>
      </c>
      <c r="M1723">
        <v>154</v>
      </c>
      <c r="N1723" t="str">
        <f>_xlfn.XLOOKUP(Orders[[#This Row],[_ProductID]],Products!A:A,Products!C:C)</f>
        <v>Home décor</v>
      </c>
      <c r="O1723">
        <v>46</v>
      </c>
      <c r="P1723">
        <v>0.1</v>
      </c>
      <c r="Q1723" s="2">
        <v>3323.2000000000003</v>
      </c>
      <c r="R1723" s="2">
        <v>2592.0960000000005</v>
      </c>
      <c r="S1723" s="2">
        <v>20936.160000000003</v>
      </c>
      <c r="T1723" s="2">
        <v>2791.4880000000012</v>
      </c>
    </row>
    <row r="1724" spans="1:20" x14ac:dyDescent="0.25">
      <c r="A1724" t="s">
        <v>6271</v>
      </c>
      <c r="B1724" t="s">
        <v>5</v>
      </c>
      <c r="C1724" t="s">
        <v>25</v>
      </c>
      <c r="D1724" s="1">
        <v>43900</v>
      </c>
      <c r="E1724" s="1">
        <v>43993</v>
      </c>
      <c r="F1724" s="1">
        <v>43999</v>
      </c>
      <c r="G1724" s="1">
        <v>43999</v>
      </c>
      <c r="H1724" s="13">
        <f>Orders[[#This Row],[DeliveryDate]]-Orders[[#This Row],[OrderDate]]</f>
        <v>6</v>
      </c>
      <c r="I1724" t="s">
        <v>3</v>
      </c>
      <c r="J1724" t="str">
        <f>_xlfn.XLOOKUP(Orders[[#This Row],[_SalesRepID]],'Sales team'!A:A,'Sales team'!B:B)</f>
        <v>Shawn Wallace</v>
      </c>
      <c r="K1724">
        <v>18</v>
      </c>
      <c r="L1724">
        <v>42</v>
      </c>
      <c r="M1724">
        <v>358</v>
      </c>
      <c r="N1724" t="str">
        <f>_xlfn.XLOOKUP(Orders[[#This Row],[_ProductID]],Products!A:A,Products!C:C)</f>
        <v>Home décor</v>
      </c>
      <c r="O1724">
        <v>24</v>
      </c>
      <c r="P1724">
        <v>0.15</v>
      </c>
      <c r="Q1724" s="2">
        <v>1005</v>
      </c>
      <c r="R1724" s="2">
        <v>482.4</v>
      </c>
      <c r="S1724" s="2">
        <v>5125.5</v>
      </c>
      <c r="T1724" s="2">
        <v>2231.1000000000004</v>
      </c>
    </row>
    <row r="1725" spans="1:20" x14ac:dyDescent="0.25">
      <c r="A1725" t="s">
        <v>6272</v>
      </c>
      <c r="B1725" t="s">
        <v>1</v>
      </c>
      <c r="C1725" t="s">
        <v>2</v>
      </c>
      <c r="D1725" s="1">
        <v>43900</v>
      </c>
      <c r="E1725" s="1">
        <v>43993</v>
      </c>
      <c r="F1725" s="1">
        <v>43996</v>
      </c>
      <c r="G1725" s="1">
        <v>44008</v>
      </c>
      <c r="H1725" s="13">
        <f>Orders[[#This Row],[DeliveryDate]]-Orders[[#This Row],[OrderDate]]</f>
        <v>15</v>
      </c>
      <c r="I1725" t="s">
        <v>3</v>
      </c>
      <c r="J1725" t="str">
        <f>_xlfn.XLOOKUP(Orders[[#This Row],[_SalesRepID]],'Sales team'!A:A,'Sales team'!B:B)</f>
        <v>Jerry Green</v>
      </c>
      <c r="K1725">
        <v>3</v>
      </c>
      <c r="L1725">
        <v>50</v>
      </c>
      <c r="M1725">
        <v>210</v>
      </c>
      <c r="N1725" t="str">
        <f>_xlfn.XLOOKUP(Orders[[#This Row],[_ProductID]],Products!A:A,Products!C:C)</f>
        <v>Home décor</v>
      </c>
      <c r="O1725">
        <v>40</v>
      </c>
      <c r="P1725">
        <v>7.4999999999999997E-2</v>
      </c>
      <c r="Q1725" s="2">
        <v>5386.8</v>
      </c>
      <c r="R1725" s="2">
        <v>3070.4759999999997</v>
      </c>
      <c r="S1725" s="2">
        <v>29896.740000000005</v>
      </c>
      <c r="T1725" s="2">
        <v>11473.884000000005</v>
      </c>
    </row>
    <row r="1726" spans="1:20" x14ac:dyDescent="0.25">
      <c r="A1726" t="s">
        <v>6273</v>
      </c>
      <c r="B1726" t="s">
        <v>5</v>
      </c>
      <c r="C1726" t="s">
        <v>46</v>
      </c>
      <c r="D1726" s="1">
        <v>43900</v>
      </c>
      <c r="E1726" s="1">
        <v>43993</v>
      </c>
      <c r="F1726" s="1">
        <v>44009</v>
      </c>
      <c r="G1726" s="1">
        <v>44006</v>
      </c>
      <c r="H1726" s="13">
        <f>Orders[[#This Row],[DeliveryDate]]-Orders[[#This Row],[OrderDate]]</f>
        <v>13</v>
      </c>
      <c r="I1726" t="s">
        <v>3</v>
      </c>
      <c r="J1726" t="str">
        <f>_xlfn.XLOOKUP(Orders[[#This Row],[_SalesRepID]],'Sales team'!A:A,'Sales team'!B:B)</f>
        <v>Anthony Torres</v>
      </c>
      <c r="K1726">
        <v>20</v>
      </c>
      <c r="L1726">
        <v>5</v>
      </c>
      <c r="M1726">
        <v>66</v>
      </c>
      <c r="N1726" t="str">
        <f>_xlfn.XLOOKUP(Orders[[#This Row],[_ProductID]],Products!A:A,Products!C:C)</f>
        <v>Home décor</v>
      </c>
      <c r="O1726">
        <v>23</v>
      </c>
      <c r="P1726">
        <v>0.15</v>
      </c>
      <c r="Q1726" s="2">
        <v>5480.6</v>
      </c>
      <c r="R1726" s="2">
        <v>3672.0020000000004</v>
      </c>
      <c r="S1726" s="2">
        <v>32609.570000000003</v>
      </c>
      <c r="T1726" s="2">
        <v>6905.5560000000005</v>
      </c>
    </row>
    <row r="1727" spans="1:20" x14ac:dyDescent="0.25">
      <c r="A1727" t="s">
        <v>6274</v>
      </c>
      <c r="B1727" t="s">
        <v>1</v>
      </c>
      <c r="C1727" t="s">
        <v>2</v>
      </c>
      <c r="D1727" s="1">
        <v>43900</v>
      </c>
      <c r="E1727" s="1">
        <v>43993</v>
      </c>
      <c r="F1727" s="1">
        <v>44012</v>
      </c>
      <c r="G1727" s="1">
        <v>44001</v>
      </c>
      <c r="H1727" s="13">
        <f>Orders[[#This Row],[DeliveryDate]]-Orders[[#This Row],[OrderDate]]</f>
        <v>8</v>
      </c>
      <c r="I1727" t="s">
        <v>3</v>
      </c>
      <c r="J1727" t="str">
        <f>_xlfn.XLOOKUP(Orders[[#This Row],[_SalesRepID]],'Sales team'!A:A,'Sales team'!B:B)</f>
        <v>Keith Griffin</v>
      </c>
      <c r="K1727">
        <v>2</v>
      </c>
      <c r="L1727">
        <v>6</v>
      </c>
      <c r="M1727">
        <v>224</v>
      </c>
      <c r="N1727" t="str">
        <f>_xlfn.XLOOKUP(Orders[[#This Row],[_ProductID]],Products!A:A,Products!C:C)</f>
        <v>Furniture</v>
      </c>
      <c r="O1727">
        <v>19</v>
      </c>
      <c r="P1727">
        <v>0.3</v>
      </c>
      <c r="Q1727" s="2">
        <v>5185.8</v>
      </c>
      <c r="R1727" s="2">
        <v>2644.7580000000003</v>
      </c>
      <c r="S1727" s="2">
        <v>18150.3</v>
      </c>
      <c r="T1727" s="2">
        <v>4926.5099999999984</v>
      </c>
    </row>
    <row r="1728" spans="1:20" x14ac:dyDescent="0.25">
      <c r="A1728" t="s">
        <v>6275</v>
      </c>
      <c r="B1728" t="s">
        <v>5</v>
      </c>
      <c r="C1728" t="s">
        <v>6</v>
      </c>
      <c r="D1728" s="1">
        <v>43900</v>
      </c>
      <c r="E1728" s="1">
        <v>43993</v>
      </c>
      <c r="F1728" s="1">
        <v>44012</v>
      </c>
      <c r="G1728" s="1">
        <v>44004</v>
      </c>
      <c r="H1728" s="13">
        <f>Orders[[#This Row],[DeliveryDate]]-Orders[[#This Row],[OrderDate]]</f>
        <v>11</v>
      </c>
      <c r="I1728" t="s">
        <v>3</v>
      </c>
      <c r="J1728" t="str">
        <f>_xlfn.XLOOKUP(Orders[[#This Row],[_SalesRepID]],'Sales team'!A:A,'Sales team'!B:B)</f>
        <v>Anthony Torres</v>
      </c>
      <c r="K1728">
        <v>20</v>
      </c>
      <c r="L1728">
        <v>12</v>
      </c>
      <c r="M1728">
        <v>94</v>
      </c>
      <c r="N1728" t="str">
        <f>_xlfn.XLOOKUP(Orders[[#This Row],[_ProductID]],Products!A:A,Products!C:C)</f>
        <v>Electronics</v>
      </c>
      <c r="O1728">
        <v>6</v>
      </c>
      <c r="P1728">
        <v>7.4999999999999997E-2</v>
      </c>
      <c r="Q1728" s="2">
        <v>1005</v>
      </c>
      <c r="R1728" s="2">
        <v>532.65</v>
      </c>
      <c r="S1728" s="2">
        <v>1859.25</v>
      </c>
      <c r="T1728" s="2">
        <v>793.95</v>
      </c>
    </row>
    <row r="1729" spans="1:20" x14ac:dyDescent="0.25">
      <c r="A1729" t="s">
        <v>6276</v>
      </c>
      <c r="B1729" t="s">
        <v>1</v>
      </c>
      <c r="C1729" t="s">
        <v>6</v>
      </c>
      <c r="D1729" s="1">
        <v>43900</v>
      </c>
      <c r="E1729" s="1">
        <v>43993</v>
      </c>
      <c r="F1729" s="1">
        <v>44020</v>
      </c>
      <c r="G1729" s="1">
        <v>44020</v>
      </c>
      <c r="H1729" s="13">
        <f>Orders[[#This Row],[DeliveryDate]]-Orders[[#This Row],[OrderDate]]</f>
        <v>27</v>
      </c>
      <c r="I1729" t="s">
        <v>3</v>
      </c>
      <c r="J1729" t="str">
        <f>_xlfn.XLOOKUP(Orders[[#This Row],[_SalesRepID]],'Sales team'!A:A,'Sales team'!B:B)</f>
        <v>George Lewis</v>
      </c>
      <c r="K1729">
        <v>8</v>
      </c>
      <c r="L1729">
        <v>36</v>
      </c>
      <c r="M1729">
        <v>160</v>
      </c>
      <c r="N1729" t="str">
        <f>_xlfn.XLOOKUP(Orders[[#This Row],[_ProductID]],Products!A:A,Products!C:C)</f>
        <v>Home décor</v>
      </c>
      <c r="O1729">
        <v>33</v>
      </c>
      <c r="P1729">
        <v>0.05</v>
      </c>
      <c r="Q1729" s="2">
        <v>1715.2</v>
      </c>
      <c r="R1729" s="2">
        <v>1080.576</v>
      </c>
      <c r="S1729" s="2">
        <v>8147.2</v>
      </c>
      <c r="T1729" s="2">
        <v>2744.3199999999997</v>
      </c>
    </row>
    <row r="1730" spans="1:20" x14ac:dyDescent="0.25">
      <c r="A1730" t="s">
        <v>6277</v>
      </c>
      <c r="B1730" t="s">
        <v>1</v>
      </c>
      <c r="C1730" t="s">
        <v>13</v>
      </c>
      <c r="D1730" s="1">
        <v>43900</v>
      </c>
      <c r="E1730" s="1">
        <v>43993</v>
      </c>
      <c r="F1730" s="1">
        <v>44011</v>
      </c>
      <c r="G1730" s="1">
        <v>44006</v>
      </c>
      <c r="H1730" s="13">
        <f>Orders[[#This Row],[DeliveryDate]]-Orders[[#This Row],[OrderDate]]</f>
        <v>13</v>
      </c>
      <c r="I1730" t="s">
        <v>3</v>
      </c>
      <c r="J1730" t="str">
        <f>_xlfn.XLOOKUP(Orders[[#This Row],[_SalesRepID]],'Sales team'!A:A,'Sales team'!B:B)</f>
        <v>Adam Hernandez</v>
      </c>
      <c r="K1730">
        <v>1</v>
      </c>
      <c r="L1730">
        <v>23</v>
      </c>
      <c r="M1730">
        <v>263</v>
      </c>
      <c r="N1730" t="str">
        <f>_xlfn.XLOOKUP(Orders[[#This Row],[_ProductID]],Products!A:A,Products!C:C)</f>
        <v>Home décor</v>
      </c>
      <c r="O1730">
        <v>11</v>
      </c>
      <c r="P1730">
        <v>0.1</v>
      </c>
      <c r="Q1730" s="2">
        <v>783.9</v>
      </c>
      <c r="R1730" s="2">
        <v>399.78899999999999</v>
      </c>
      <c r="S1730" s="2">
        <v>705.51</v>
      </c>
      <c r="T1730" s="2">
        <v>305.721</v>
      </c>
    </row>
    <row r="1731" spans="1:20" x14ac:dyDescent="0.25">
      <c r="A1731" t="s">
        <v>6278</v>
      </c>
      <c r="B1731" t="s">
        <v>5</v>
      </c>
      <c r="C1731" t="s">
        <v>13</v>
      </c>
      <c r="D1731" s="1">
        <v>43900</v>
      </c>
      <c r="E1731" s="1">
        <v>43993</v>
      </c>
      <c r="F1731" s="1">
        <v>44015</v>
      </c>
      <c r="G1731" s="1">
        <v>44008</v>
      </c>
      <c r="H1731" s="13">
        <f>Orders[[#This Row],[DeliveryDate]]-Orders[[#This Row],[OrderDate]]</f>
        <v>15</v>
      </c>
      <c r="I1731" t="s">
        <v>3</v>
      </c>
      <c r="J1731" t="str">
        <f>_xlfn.XLOOKUP(Orders[[#This Row],[_SalesRepID]],'Sales team'!A:A,'Sales team'!B:B)</f>
        <v>Roger Alexander</v>
      </c>
      <c r="K1731">
        <v>15</v>
      </c>
      <c r="L1731">
        <v>32</v>
      </c>
      <c r="M1731">
        <v>313</v>
      </c>
      <c r="N1731" t="str">
        <f>_xlfn.XLOOKUP(Orders[[#This Row],[_ProductID]],Products!A:A,Products!C:C)</f>
        <v>Furniture</v>
      </c>
      <c r="O1731">
        <v>22</v>
      </c>
      <c r="P1731">
        <v>0.05</v>
      </c>
      <c r="Q1731" s="2">
        <v>214.4</v>
      </c>
      <c r="R1731" s="2">
        <v>132.928</v>
      </c>
      <c r="S1731" s="2">
        <v>1629.44</v>
      </c>
      <c r="T1731" s="2">
        <v>566.01600000000008</v>
      </c>
    </row>
    <row r="1732" spans="1:20" x14ac:dyDescent="0.25">
      <c r="A1732" t="s">
        <v>6279</v>
      </c>
      <c r="B1732" t="s">
        <v>1</v>
      </c>
      <c r="C1732" t="s">
        <v>46</v>
      </c>
      <c r="D1732" s="1">
        <v>43900</v>
      </c>
      <c r="E1732" s="1">
        <v>43993</v>
      </c>
      <c r="F1732" s="1">
        <v>43996</v>
      </c>
      <c r="G1732" s="1">
        <v>44015</v>
      </c>
      <c r="H1732" s="13">
        <f>Orders[[#This Row],[DeliveryDate]]-Orders[[#This Row],[OrderDate]]</f>
        <v>22</v>
      </c>
      <c r="I1732" t="s">
        <v>3</v>
      </c>
      <c r="J1732" t="str">
        <f>_xlfn.XLOOKUP(Orders[[#This Row],[_SalesRepID]],'Sales team'!A:A,'Sales team'!B:B)</f>
        <v>Joshua Little</v>
      </c>
      <c r="K1732">
        <v>11</v>
      </c>
      <c r="L1732">
        <v>1</v>
      </c>
      <c r="M1732">
        <v>75</v>
      </c>
      <c r="N1732" t="str">
        <f>_xlfn.XLOOKUP(Orders[[#This Row],[_ProductID]],Products!A:A,Products!C:C)</f>
        <v>Kitchen &amp; Dining</v>
      </c>
      <c r="O1732">
        <v>4</v>
      </c>
      <c r="P1732">
        <v>0.2</v>
      </c>
      <c r="Q1732" s="2">
        <v>1058.6000000000001</v>
      </c>
      <c r="R1732" s="2">
        <v>561.05800000000011</v>
      </c>
      <c r="S1732" s="2">
        <v>5928.1600000000008</v>
      </c>
      <c r="T1732" s="2">
        <v>2000.7539999999999</v>
      </c>
    </row>
    <row r="1733" spans="1:20" x14ac:dyDescent="0.25">
      <c r="A1733" t="s">
        <v>6280</v>
      </c>
      <c r="B1733" t="s">
        <v>1</v>
      </c>
      <c r="C1733" t="s">
        <v>13</v>
      </c>
      <c r="D1733" s="1">
        <v>43900</v>
      </c>
      <c r="E1733" s="1">
        <v>43993</v>
      </c>
      <c r="F1733" s="1">
        <v>44012</v>
      </c>
      <c r="G1733" s="1">
        <v>44006</v>
      </c>
      <c r="H1733" s="13">
        <f>Orders[[#This Row],[DeliveryDate]]-Orders[[#This Row],[OrderDate]]</f>
        <v>13</v>
      </c>
      <c r="I1733" t="s">
        <v>3</v>
      </c>
      <c r="J1733" t="str">
        <f>_xlfn.XLOOKUP(Orders[[#This Row],[_SalesRepID]],'Sales team'!A:A,'Sales team'!B:B)</f>
        <v>Joshua Little</v>
      </c>
      <c r="K1733">
        <v>11</v>
      </c>
      <c r="L1733">
        <v>29</v>
      </c>
      <c r="M1733">
        <v>295</v>
      </c>
      <c r="N1733" t="str">
        <f>_xlfn.XLOOKUP(Orders[[#This Row],[_ProductID]],Products!A:A,Products!C:C)</f>
        <v>Furniture</v>
      </c>
      <c r="O1733">
        <v>22</v>
      </c>
      <c r="P1733">
        <v>0.15</v>
      </c>
      <c r="Q1733" s="2">
        <v>1695.1000000000001</v>
      </c>
      <c r="R1733" s="2">
        <v>1101.8150000000001</v>
      </c>
      <c r="S1733" s="2">
        <v>11526.68</v>
      </c>
      <c r="T1733" s="2">
        <v>2712.16</v>
      </c>
    </row>
    <row r="1734" spans="1:20" x14ac:dyDescent="0.25">
      <c r="A1734" t="s">
        <v>6262</v>
      </c>
      <c r="B1734" t="s">
        <v>1</v>
      </c>
      <c r="C1734" t="s">
        <v>15</v>
      </c>
      <c r="D1734" s="1">
        <v>43900</v>
      </c>
      <c r="E1734" s="1">
        <v>43992</v>
      </c>
      <c r="F1734" s="1">
        <v>44010</v>
      </c>
      <c r="G1734" s="1">
        <v>43997</v>
      </c>
      <c r="H1734" s="13">
        <f>Orders[[#This Row],[DeliveryDate]]-Orders[[#This Row],[OrderDate]]</f>
        <v>5</v>
      </c>
      <c r="I1734" t="s">
        <v>3</v>
      </c>
      <c r="J1734" t="str">
        <f>_xlfn.XLOOKUP(Orders[[#This Row],[_SalesRepID]],'Sales team'!A:A,'Sales team'!B:B)</f>
        <v>Jerry Green</v>
      </c>
      <c r="K1734">
        <v>3</v>
      </c>
      <c r="L1734">
        <v>11</v>
      </c>
      <c r="M1734">
        <v>51</v>
      </c>
      <c r="N1734" t="str">
        <f>_xlfn.XLOOKUP(Orders[[#This Row],[_ProductID]],Products!A:A,Products!C:C)</f>
        <v>Home décor</v>
      </c>
      <c r="O1734">
        <v>46</v>
      </c>
      <c r="P1734">
        <v>7.4999999999999997E-2</v>
      </c>
      <c r="Q1734" s="2">
        <v>1976.5</v>
      </c>
      <c r="R1734" s="2">
        <v>1600.9650000000001</v>
      </c>
      <c r="S1734" s="2">
        <v>10969.575000000001</v>
      </c>
      <c r="T1734" s="2">
        <v>1363.7849999999999</v>
      </c>
    </row>
    <row r="1735" spans="1:20" x14ac:dyDescent="0.25">
      <c r="A1735" t="s">
        <v>6263</v>
      </c>
      <c r="B1735" t="s">
        <v>8</v>
      </c>
      <c r="C1735" t="s">
        <v>6</v>
      </c>
      <c r="D1735" s="1">
        <v>43900</v>
      </c>
      <c r="E1735" s="1">
        <v>43992</v>
      </c>
      <c r="F1735" s="1">
        <v>44020</v>
      </c>
      <c r="G1735" s="1">
        <v>44012</v>
      </c>
      <c r="H1735" s="13">
        <f>Orders[[#This Row],[DeliveryDate]]-Orders[[#This Row],[OrderDate]]</f>
        <v>20</v>
      </c>
      <c r="I1735" t="s">
        <v>3</v>
      </c>
      <c r="J1735" t="str">
        <f>_xlfn.XLOOKUP(Orders[[#This Row],[_SalesRepID]],'Sales team'!A:A,'Sales team'!B:B)</f>
        <v>Douglas Tucker</v>
      </c>
      <c r="K1735">
        <v>23</v>
      </c>
      <c r="L1735">
        <v>2</v>
      </c>
      <c r="M1735">
        <v>136</v>
      </c>
      <c r="N1735" t="str">
        <f>_xlfn.XLOOKUP(Orders[[#This Row],[_ProductID]],Products!A:A,Products!C:C)</f>
        <v>Home décor</v>
      </c>
      <c r="O1735">
        <v>23</v>
      </c>
      <c r="P1735">
        <v>0.15</v>
      </c>
      <c r="Q1735" s="2">
        <v>1038.5</v>
      </c>
      <c r="R1735" s="2">
        <v>654.255</v>
      </c>
      <c r="S1735" s="2">
        <v>1765.45</v>
      </c>
      <c r="T1735" s="2">
        <v>456.94000000000005</v>
      </c>
    </row>
    <row r="1736" spans="1:20" x14ac:dyDescent="0.25">
      <c r="A1736" t="s">
        <v>6264</v>
      </c>
      <c r="B1736" t="s">
        <v>5</v>
      </c>
      <c r="C1736" t="s">
        <v>6</v>
      </c>
      <c r="D1736" s="1">
        <v>43900</v>
      </c>
      <c r="E1736" s="1">
        <v>43992</v>
      </c>
      <c r="F1736" s="1">
        <v>44016</v>
      </c>
      <c r="G1736" s="1">
        <v>44008</v>
      </c>
      <c r="H1736" s="13">
        <f>Orders[[#This Row],[DeliveryDate]]-Orders[[#This Row],[OrderDate]]</f>
        <v>16</v>
      </c>
      <c r="I1736" t="s">
        <v>3</v>
      </c>
      <c r="J1736" t="str">
        <f>_xlfn.XLOOKUP(Orders[[#This Row],[_SalesRepID]],'Sales team'!A:A,'Sales team'!B:B)</f>
        <v>Roger Alexander</v>
      </c>
      <c r="K1736">
        <v>15</v>
      </c>
      <c r="L1736">
        <v>11</v>
      </c>
      <c r="M1736">
        <v>89</v>
      </c>
      <c r="N1736" t="str">
        <f>_xlfn.XLOOKUP(Orders[[#This Row],[_ProductID]],Products!A:A,Products!C:C)</f>
        <v>Home décor</v>
      </c>
      <c r="O1736">
        <v>26</v>
      </c>
      <c r="P1736">
        <v>7.4999999999999997E-2</v>
      </c>
      <c r="Q1736" s="2">
        <v>2559.4</v>
      </c>
      <c r="R1736" s="2">
        <v>1484.452</v>
      </c>
      <c r="S1736" s="2">
        <v>4734.8900000000003</v>
      </c>
      <c r="T1736" s="2">
        <v>1765.9860000000003</v>
      </c>
    </row>
    <row r="1737" spans="1:20" x14ac:dyDescent="0.25">
      <c r="A1737" t="s">
        <v>6265</v>
      </c>
      <c r="B1737" t="s">
        <v>8</v>
      </c>
      <c r="C1737" t="s">
        <v>15</v>
      </c>
      <c r="D1737" s="1">
        <v>43900</v>
      </c>
      <c r="E1737" s="1">
        <v>43992</v>
      </c>
      <c r="F1737" s="1">
        <v>44003</v>
      </c>
      <c r="G1737" s="1">
        <v>43997</v>
      </c>
      <c r="H1737" s="13">
        <f>Orders[[#This Row],[DeliveryDate]]-Orders[[#This Row],[OrderDate]]</f>
        <v>5</v>
      </c>
      <c r="I1737" t="s">
        <v>3</v>
      </c>
      <c r="J1737" t="str">
        <f>_xlfn.XLOOKUP(Orders[[#This Row],[_SalesRepID]],'Sales team'!A:A,'Sales team'!B:B)</f>
        <v>Roy Rice</v>
      </c>
      <c r="K1737">
        <v>24</v>
      </c>
      <c r="L1737">
        <v>27</v>
      </c>
      <c r="M1737">
        <v>45</v>
      </c>
      <c r="N1737" t="str">
        <f>_xlfn.XLOOKUP(Orders[[#This Row],[_ProductID]],Products!A:A,Products!C:C)</f>
        <v>Home décor</v>
      </c>
      <c r="O1737">
        <v>2</v>
      </c>
      <c r="P1737">
        <v>7.4999999999999997E-2</v>
      </c>
      <c r="Q1737" s="2">
        <v>1118.9000000000001</v>
      </c>
      <c r="R1737" s="2">
        <v>525.88300000000004</v>
      </c>
      <c r="S1737" s="2">
        <v>3104.9475000000002</v>
      </c>
      <c r="T1737" s="2">
        <v>1527.2985000000001</v>
      </c>
    </row>
    <row r="1738" spans="1:20" x14ac:dyDescent="0.25">
      <c r="A1738" t="s">
        <v>6266</v>
      </c>
      <c r="B1738" t="s">
        <v>5</v>
      </c>
      <c r="C1738" t="s">
        <v>6</v>
      </c>
      <c r="D1738" s="1">
        <v>43900</v>
      </c>
      <c r="E1738" s="1">
        <v>43992</v>
      </c>
      <c r="F1738" s="1">
        <v>44000</v>
      </c>
      <c r="G1738" s="1">
        <v>43999</v>
      </c>
      <c r="H1738" s="13">
        <f>Orders[[#This Row],[DeliveryDate]]-Orders[[#This Row],[OrderDate]]</f>
        <v>7</v>
      </c>
      <c r="I1738" t="s">
        <v>3</v>
      </c>
      <c r="J1738" t="str">
        <f>_xlfn.XLOOKUP(Orders[[#This Row],[_SalesRepID]],'Sales team'!A:A,'Sales team'!B:B)</f>
        <v>Nicholas Cunningham</v>
      </c>
      <c r="K1738">
        <v>19</v>
      </c>
      <c r="L1738">
        <v>48</v>
      </c>
      <c r="M1738">
        <v>154</v>
      </c>
      <c r="N1738" t="str">
        <f>_xlfn.XLOOKUP(Orders[[#This Row],[_ProductID]],Products!A:A,Products!C:C)</f>
        <v>Kitchen &amp; Dining</v>
      </c>
      <c r="O1738">
        <v>7</v>
      </c>
      <c r="P1738">
        <v>0.1</v>
      </c>
      <c r="Q1738" s="2">
        <v>2539.3000000000002</v>
      </c>
      <c r="R1738" s="2">
        <v>1244.2570000000001</v>
      </c>
      <c r="S1738" s="2">
        <v>13712.220000000001</v>
      </c>
      <c r="T1738" s="2">
        <v>6246.6780000000008</v>
      </c>
    </row>
    <row r="1739" spans="1:20" x14ac:dyDescent="0.25">
      <c r="A1739" t="s">
        <v>6267</v>
      </c>
      <c r="B1739" t="s">
        <v>1</v>
      </c>
      <c r="C1739" t="s">
        <v>6</v>
      </c>
      <c r="D1739" s="1">
        <v>43900</v>
      </c>
      <c r="E1739" s="1">
        <v>43992</v>
      </c>
      <c r="F1739" s="1">
        <v>44006</v>
      </c>
      <c r="G1739" s="1">
        <v>43999</v>
      </c>
      <c r="H1739" s="13">
        <f>Orders[[#This Row],[DeliveryDate]]-Orders[[#This Row],[OrderDate]]</f>
        <v>7</v>
      </c>
      <c r="I1739" t="s">
        <v>3</v>
      </c>
      <c r="J1739" t="str">
        <f>_xlfn.XLOOKUP(Orders[[#This Row],[_SalesRepID]],'Sales team'!A:A,'Sales team'!B:B)</f>
        <v>Joshua Ryan</v>
      </c>
      <c r="K1739">
        <v>9</v>
      </c>
      <c r="L1739">
        <v>33</v>
      </c>
      <c r="M1739">
        <v>148</v>
      </c>
      <c r="N1739" t="str">
        <f>_xlfn.XLOOKUP(Orders[[#This Row],[_ProductID]],Products!A:A,Products!C:C)</f>
        <v>Kitchen &amp; Dining</v>
      </c>
      <c r="O1739">
        <v>7</v>
      </c>
      <c r="P1739">
        <v>0.05</v>
      </c>
      <c r="Q1739" s="2">
        <v>1125.6000000000001</v>
      </c>
      <c r="R1739" s="2">
        <v>934.24800000000005</v>
      </c>
      <c r="S1739" s="2">
        <v>3207.96</v>
      </c>
      <c r="T1739" s="2">
        <v>405.21599999999989</v>
      </c>
    </row>
    <row r="1740" spans="1:20" x14ac:dyDescent="0.25">
      <c r="A1740" t="s">
        <v>6268</v>
      </c>
      <c r="B1740" t="s">
        <v>5</v>
      </c>
      <c r="C1740" t="s">
        <v>13</v>
      </c>
      <c r="D1740" s="1">
        <v>43900</v>
      </c>
      <c r="E1740" s="1">
        <v>43992</v>
      </c>
      <c r="F1740" s="1">
        <v>43997</v>
      </c>
      <c r="G1740" s="1">
        <v>43998</v>
      </c>
      <c r="H1740" s="13">
        <f>Orders[[#This Row],[DeliveryDate]]-Orders[[#This Row],[OrderDate]]</f>
        <v>6</v>
      </c>
      <c r="I1740" t="s">
        <v>3</v>
      </c>
      <c r="J1740" t="str">
        <f>_xlfn.XLOOKUP(Orders[[#This Row],[_SalesRepID]],'Sales team'!A:A,'Sales team'!B:B)</f>
        <v>Anthony Torres</v>
      </c>
      <c r="K1740">
        <v>20</v>
      </c>
      <c r="L1740">
        <v>7</v>
      </c>
      <c r="M1740">
        <v>285</v>
      </c>
      <c r="N1740" t="str">
        <f>_xlfn.XLOOKUP(Orders[[#This Row],[_ProductID]],Products!A:A,Products!C:C)</f>
        <v>Furniture</v>
      </c>
      <c r="O1740">
        <v>15</v>
      </c>
      <c r="P1740">
        <v>7.4999999999999997E-2</v>
      </c>
      <c r="Q1740" s="2">
        <v>1996.6000000000001</v>
      </c>
      <c r="R1740" s="2">
        <v>1098.1300000000001</v>
      </c>
      <c r="S1740" s="2">
        <v>12927.985000000001</v>
      </c>
      <c r="T1740" s="2">
        <v>5241.0749999999998</v>
      </c>
    </row>
    <row r="1741" spans="1:20" x14ac:dyDescent="0.25">
      <c r="A1741" t="s">
        <v>6269</v>
      </c>
      <c r="B1741" t="s">
        <v>5</v>
      </c>
      <c r="C1741" t="s">
        <v>13</v>
      </c>
      <c r="D1741" s="1">
        <v>43900</v>
      </c>
      <c r="E1741" s="1">
        <v>43992</v>
      </c>
      <c r="F1741" s="1">
        <v>43999</v>
      </c>
      <c r="G1741" s="1">
        <v>44004</v>
      </c>
      <c r="H1741" s="13">
        <f>Orders[[#This Row],[DeliveryDate]]-Orders[[#This Row],[OrderDate]]</f>
        <v>12</v>
      </c>
      <c r="I1741" t="s">
        <v>3</v>
      </c>
      <c r="J1741" t="str">
        <f>_xlfn.XLOOKUP(Orders[[#This Row],[_SalesRepID]],'Sales team'!A:A,'Sales team'!B:B)</f>
        <v>Carl Nguyen</v>
      </c>
      <c r="K1741">
        <v>12</v>
      </c>
      <c r="L1741">
        <v>36</v>
      </c>
      <c r="M1741">
        <v>317</v>
      </c>
      <c r="N1741" t="str">
        <f>_xlfn.XLOOKUP(Orders[[#This Row],[_ProductID]],Products!A:A,Products!C:C)</f>
        <v>Furniture</v>
      </c>
      <c r="O1741">
        <v>38</v>
      </c>
      <c r="P1741">
        <v>0.15</v>
      </c>
      <c r="Q1741" s="2">
        <v>1956.4</v>
      </c>
      <c r="R1741" s="2">
        <v>1545.556</v>
      </c>
      <c r="S1741" s="2">
        <v>4988.8200000000006</v>
      </c>
      <c r="T1741" s="2">
        <v>352.15200000000095</v>
      </c>
    </row>
    <row r="1742" spans="1:20" x14ac:dyDescent="0.25">
      <c r="A1742" t="s">
        <v>6257</v>
      </c>
      <c r="B1742" t="s">
        <v>10</v>
      </c>
      <c r="C1742" t="s">
        <v>15</v>
      </c>
      <c r="D1742" s="1">
        <v>43900</v>
      </c>
      <c r="E1742" s="1">
        <v>43991</v>
      </c>
      <c r="F1742" s="1">
        <v>43999</v>
      </c>
      <c r="G1742" s="1">
        <v>44006</v>
      </c>
      <c r="H1742" s="13">
        <f>Orders[[#This Row],[DeliveryDate]]-Orders[[#This Row],[OrderDate]]</f>
        <v>15</v>
      </c>
      <c r="I1742" t="s">
        <v>3</v>
      </c>
      <c r="J1742" t="str">
        <f>_xlfn.XLOOKUP(Orders[[#This Row],[_SalesRepID]],'Sales team'!A:A,'Sales team'!B:B)</f>
        <v>Shawn Torres</v>
      </c>
      <c r="K1742">
        <v>27</v>
      </c>
      <c r="L1742">
        <v>18</v>
      </c>
      <c r="M1742">
        <v>39</v>
      </c>
      <c r="N1742" t="str">
        <f>_xlfn.XLOOKUP(Orders[[#This Row],[_ProductID]],Products!A:A,Products!C:C)</f>
        <v>Home décor</v>
      </c>
      <c r="O1742">
        <v>36</v>
      </c>
      <c r="P1742">
        <v>0.15</v>
      </c>
      <c r="Q1742" s="2">
        <v>1125.6000000000001</v>
      </c>
      <c r="R1742" s="2">
        <v>529.03200000000004</v>
      </c>
      <c r="S1742" s="2">
        <v>2870.28</v>
      </c>
      <c r="T1742" s="2">
        <v>1283.1840000000002</v>
      </c>
    </row>
    <row r="1743" spans="1:20" x14ac:dyDescent="0.25">
      <c r="A1743" t="s">
        <v>6258</v>
      </c>
      <c r="B1743" t="s">
        <v>1</v>
      </c>
      <c r="C1743" t="s">
        <v>6</v>
      </c>
      <c r="D1743" s="1">
        <v>43900</v>
      </c>
      <c r="E1743" s="1">
        <v>43991</v>
      </c>
      <c r="F1743" s="1">
        <v>43993</v>
      </c>
      <c r="G1743" s="1">
        <v>44012</v>
      </c>
      <c r="H1743" s="13">
        <f>Orders[[#This Row],[DeliveryDate]]-Orders[[#This Row],[OrderDate]]</f>
        <v>21</v>
      </c>
      <c r="I1743" t="s">
        <v>3</v>
      </c>
      <c r="J1743" t="str">
        <f>_xlfn.XLOOKUP(Orders[[#This Row],[_SalesRepID]],'Sales team'!A:A,'Sales team'!B:B)</f>
        <v>Keith Griffin</v>
      </c>
      <c r="K1743">
        <v>2</v>
      </c>
      <c r="L1743">
        <v>10</v>
      </c>
      <c r="M1743">
        <v>186</v>
      </c>
      <c r="N1743" t="str">
        <f>_xlfn.XLOOKUP(Orders[[#This Row],[_ProductID]],Products!A:A,Products!C:C)</f>
        <v>Home décor</v>
      </c>
      <c r="O1743">
        <v>21</v>
      </c>
      <c r="P1743">
        <v>0.15</v>
      </c>
      <c r="Q1743" s="2">
        <v>3979.8</v>
      </c>
      <c r="R1743" s="2">
        <v>2427.6779999999999</v>
      </c>
      <c r="S1743" s="2">
        <v>20296.980000000003</v>
      </c>
      <c r="T1743" s="2">
        <v>5730.9120000000039</v>
      </c>
    </row>
    <row r="1744" spans="1:20" x14ac:dyDescent="0.25">
      <c r="A1744" t="s">
        <v>6259</v>
      </c>
      <c r="B1744" t="s">
        <v>5</v>
      </c>
      <c r="C1744" t="s">
        <v>6</v>
      </c>
      <c r="D1744" s="1">
        <v>43900</v>
      </c>
      <c r="E1744" s="1">
        <v>43991</v>
      </c>
      <c r="F1744" s="1">
        <v>44008</v>
      </c>
      <c r="G1744" s="1">
        <v>43999</v>
      </c>
      <c r="H1744" s="13">
        <f>Orders[[#This Row],[DeliveryDate]]-Orders[[#This Row],[OrderDate]]</f>
        <v>8</v>
      </c>
      <c r="I1744" t="s">
        <v>3</v>
      </c>
      <c r="J1744" t="str">
        <f>_xlfn.XLOOKUP(Orders[[#This Row],[_SalesRepID]],'Sales team'!A:A,'Sales team'!B:B)</f>
        <v>Paul Holmes</v>
      </c>
      <c r="K1744">
        <v>14</v>
      </c>
      <c r="L1744">
        <v>17</v>
      </c>
      <c r="M1744">
        <v>199</v>
      </c>
      <c r="N1744" t="str">
        <f>_xlfn.XLOOKUP(Orders[[#This Row],[_ProductID]],Products!A:A,Products!C:C)</f>
        <v>Home décor</v>
      </c>
      <c r="O1744">
        <v>14</v>
      </c>
      <c r="P1744">
        <v>0.1</v>
      </c>
      <c r="Q1744" s="2">
        <v>804</v>
      </c>
      <c r="R1744" s="2">
        <v>329.64</v>
      </c>
      <c r="S1744" s="2">
        <v>1447.2</v>
      </c>
      <c r="T1744" s="2">
        <v>787.92000000000007</v>
      </c>
    </row>
    <row r="1745" spans="1:20" x14ac:dyDescent="0.25">
      <c r="A1745" t="s">
        <v>6260</v>
      </c>
      <c r="B1745" t="s">
        <v>8</v>
      </c>
      <c r="C1745" t="s">
        <v>2</v>
      </c>
      <c r="D1745" s="1">
        <v>43900</v>
      </c>
      <c r="E1745" s="1">
        <v>43991</v>
      </c>
      <c r="F1745" s="1">
        <v>44007</v>
      </c>
      <c r="G1745" s="1">
        <v>43994</v>
      </c>
      <c r="H1745" s="13">
        <f>Orders[[#This Row],[DeliveryDate]]-Orders[[#This Row],[OrderDate]]</f>
        <v>3</v>
      </c>
      <c r="I1745" t="s">
        <v>3</v>
      </c>
      <c r="J1745" t="str">
        <f>_xlfn.XLOOKUP(Orders[[#This Row],[_SalesRepID]],'Sales team'!A:A,'Sales team'!B:B)</f>
        <v>Douglas Tucker</v>
      </c>
      <c r="K1745">
        <v>23</v>
      </c>
      <c r="L1745">
        <v>20</v>
      </c>
      <c r="M1745">
        <v>241</v>
      </c>
      <c r="N1745" t="str">
        <f>_xlfn.XLOOKUP(Orders[[#This Row],[_ProductID]],Products!A:A,Products!C:C)</f>
        <v>Furniture</v>
      </c>
      <c r="O1745">
        <v>12</v>
      </c>
      <c r="P1745">
        <v>0.1</v>
      </c>
      <c r="Q1745" s="2">
        <v>958.1</v>
      </c>
      <c r="R1745" s="2">
        <v>411.983</v>
      </c>
      <c r="S1745" s="2">
        <v>6898.3200000000006</v>
      </c>
      <c r="T1745" s="2">
        <v>3602.4560000000006</v>
      </c>
    </row>
    <row r="1746" spans="1:20" x14ac:dyDescent="0.25">
      <c r="A1746" t="s">
        <v>6261</v>
      </c>
      <c r="B1746" t="s">
        <v>8</v>
      </c>
      <c r="C1746" t="s">
        <v>13</v>
      </c>
      <c r="D1746" s="1">
        <v>43900</v>
      </c>
      <c r="E1746" s="1">
        <v>43991</v>
      </c>
      <c r="F1746" s="1">
        <v>43994</v>
      </c>
      <c r="G1746" s="1">
        <v>44007</v>
      </c>
      <c r="H1746" s="13">
        <f>Orders[[#This Row],[DeliveryDate]]-Orders[[#This Row],[OrderDate]]</f>
        <v>16</v>
      </c>
      <c r="I1746" t="s">
        <v>3</v>
      </c>
      <c r="J1746" t="str">
        <f>_xlfn.XLOOKUP(Orders[[#This Row],[_SalesRepID]],'Sales team'!A:A,'Sales team'!B:B)</f>
        <v>Douglas Tucker</v>
      </c>
      <c r="K1746">
        <v>23</v>
      </c>
      <c r="L1746">
        <v>26</v>
      </c>
      <c r="M1746">
        <v>309</v>
      </c>
      <c r="N1746" t="str">
        <f>_xlfn.XLOOKUP(Orders[[#This Row],[_ProductID]],Products!A:A,Products!C:C)</f>
        <v>Home décor</v>
      </c>
      <c r="O1746">
        <v>14</v>
      </c>
      <c r="P1746">
        <v>0.4</v>
      </c>
      <c r="Q1746" s="2">
        <v>2680</v>
      </c>
      <c r="R1746" s="2">
        <v>1259.5999999999999</v>
      </c>
      <c r="S1746" s="2">
        <v>9648</v>
      </c>
      <c r="T1746" s="2">
        <v>2090.4000000000005</v>
      </c>
    </row>
    <row r="1747" spans="1:20" x14ac:dyDescent="0.25">
      <c r="A1747" t="s">
        <v>6251</v>
      </c>
      <c r="B1747" t="s">
        <v>1</v>
      </c>
      <c r="C1747" t="s">
        <v>6</v>
      </c>
      <c r="D1747" s="1">
        <v>43900</v>
      </c>
      <c r="E1747" s="1">
        <v>43990</v>
      </c>
      <c r="F1747" s="1">
        <v>44005</v>
      </c>
      <c r="G1747" s="1">
        <v>44012</v>
      </c>
      <c r="H1747" s="13">
        <f>Orders[[#This Row],[DeliveryDate]]-Orders[[#This Row],[OrderDate]]</f>
        <v>22</v>
      </c>
      <c r="I1747" t="s">
        <v>3</v>
      </c>
      <c r="J1747" t="str">
        <f>_xlfn.XLOOKUP(Orders[[#This Row],[_SalesRepID]],'Sales team'!A:A,'Sales team'!B:B)</f>
        <v>Joshua Little</v>
      </c>
      <c r="K1747">
        <v>11</v>
      </c>
      <c r="L1747">
        <v>9</v>
      </c>
      <c r="M1747">
        <v>144</v>
      </c>
      <c r="N1747" t="str">
        <f>_xlfn.XLOOKUP(Orders[[#This Row],[_ProductID]],Products!A:A,Products!C:C)</f>
        <v>Electronics</v>
      </c>
      <c r="O1747">
        <v>47</v>
      </c>
      <c r="P1747">
        <v>7.4999999999999997E-2</v>
      </c>
      <c r="Q1747" s="2">
        <v>3926.2000000000003</v>
      </c>
      <c r="R1747" s="2">
        <v>2826.864</v>
      </c>
      <c r="S1747" s="2">
        <v>14526.940000000002</v>
      </c>
      <c r="T1747" s="2">
        <v>3219.4840000000022</v>
      </c>
    </row>
    <row r="1748" spans="1:20" x14ac:dyDescent="0.25">
      <c r="A1748" t="s">
        <v>6252</v>
      </c>
      <c r="B1748" t="s">
        <v>5</v>
      </c>
      <c r="C1748" t="s">
        <v>6</v>
      </c>
      <c r="D1748" s="1">
        <v>43900</v>
      </c>
      <c r="E1748" s="1">
        <v>43990</v>
      </c>
      <c r="F1748" s="1">
        <v>44004</v>
      </c>
      <c r="G1748" s="1">
        <v>44014</v>
      </c>
      <c r="H1748" s="13">
        <f>Orders[[#This Row],[DeliveryDate]]-Orders[[#This Row],[OrderDate]]</f>
        <v>24</v>
      </c>
      <c r="I1748" t="s">
        <v>3</v>
      </c>
      <c r="J1748" t="str">
        <f>_xlfn.XLOOKUP(Orders[[#This Row],[_SalesRepID]],'Sales team'!A:A,'Sales team'!B:B)</f>
        <v>Frank Brown</v>
      </c>
      <c r="K1748">
        <v>17</v>
      </c>
      <c r="L1748">
        <v>16</v>
      </c>
      <c r="M1748">
        <v>153</v>
      </c>
      <c r="N1748" t="str">
        <f>_xlfn.XLOOKUP(Orders[[#This Row],[_ProductID]],Products!A:A,Products!C:C)</f>
        <v>Home décor</v>
      </c>
      <c r="O1748">
        <v>35</v>
      </c>
      <c r="P1748">
        <v>0.1</v>
      </c>
      <c r="Q1748" s="2">
        <v>2626.4</v>
      </c>
      <c r="R1748" s="2">
        <v>1891.008</v>
      </c>
      <c r="S1748" s="2">
        <v>9455.0400000000009</v>
      </c>
      <c r="T1748" s="2">
        <v>1891.0080000000007</v>
      </c>
    </row>
    <row r="1749" spans="1:20" x14ac:dyDescent="0.25">
      <c r="A1749" t="s">
        <v>6253</v>
      </c>
      <c r="B1749" t="s">
        <v>5</v>
      </c>
      <c r="C1749" t="s">
        <v>15</v>
      </c>
      <c r="D1749" s="1">
        <v>43900</v>
      </c>
      <c r="E1749" s="1">
        <v>43990</v>
      </c>
      <c r="F1749" s="1">
        <v>44005</v>
      </c>
      <c r="G1749" s="1">
        <v>43998</v>
      </c>
      <c r="H1749" s="13">
        <f>Orders[[#This Row],[DeliveryDate]]-Orders[[#This Row],[OrderDate]]</f>
        <v>8</v>
      </c>
      <c r="I1749" t="s">
        <v>3</v>
      </c>
      <c r="J1749" t="str">
        <f>_xlfn.XLOOKUP(Orders[[#This Row],[_SalesRepID]],'Sales team'!A:A,'Sales team'!B:B)</f>
        <v>Nicholas Cunningham</v>
      </c>
      <c r="K1749">
        <v>19</v>
      </c>
      <c r="L1749">
        <v>43</v>
      </c>
      <c r="M1749">
        <v>48</v>
      </c>
      <c r="N1749" t="str">
        <f>_xlfn.XLOOKUP(Orders[[#This Row],[_ProductID]],Products!A:A,Products!C:C)</f>
        <v>Home décor</v>
      </c>
      <c r="O1749">
        <v>27</v>
      </c>
      <c r="P1749">
        <v>0.3</v>
      </c>
      <c r="Q1749" s="2">
        <v>1869.3</v>
      </c>
      <c r="R1749" s="2">
        <v>1271.124</v>
      </c>
      <c r="S1749" s="2">
        <v>1308.51</v>
      </c>
      <c r="T1749" s="2">
        <v>37.385999999999967</v>
      </c>
    </row>
    <row r="1750" spans="1:20" x14ac:dyDescent="0.25">
      <c r="A1750" t="s">
        <v>6254</v>
      </c>
      <c r="B1750" t="s">
        <v>1</v>
      </c>
      <c r="C1750" t="s">
        <v>15</v>
      </c>
      <c r="D1750" s="1">
        <v>43900</v>
      </c>
      <c r="E1750" s="1">
        <v>43990</v>
      </c>
      <c r="F1750" s="1">
        <v>44016</v>
      </c>
      <c r="G1750" s="1">
        <v>44001</v>
      </c>
      <c r="H1750" s="13">
        <f>Orders[[#This Row],[DeliveryDate]]-Orders[[#This Row],[OrderDate]]</f>
        <v>11</v>
      </c>
      <c r="I1750" t="s">
        <v>3</v>
      </c>
      <c r="J1750" t="str">
        <f>_xlfn.XLOOKUP(Orders[[#This Row],[_SalesRepID]],'Sales team'!A:A,'Sales team'!B:B)</f>
        <v>Joshua Little</v>
      </c>
      <c r="K1750">
        <v>11</v>
      </c>
      <c r="L1750">
        <v>10</v>
      </c>
      <c r="M1750">
        <v>24</v>
      </c>
      <c r="N1750" t="str">
        <f>_xlfn.XLOOKUP(Orders[[#This Row],[_ProductID]],Products!A:A,Products!C:C)</f>
        <v>Home décor</v>
      </c>
      <c r="O1750">
        <v>23</v>
      </c>
      <c r="P1750">
        <v>0.05</v>
      </c>
      <c r="Q1750" s="2">
        <v>2519.2000000000003</v>
      </c>
      <c r="R1750" s="2">
        <v>1990.1680000000003</v>
      </c>
      <c r="S1750" s="2">
        <v>11966.2</v>
      </c>
      <c r="T1750" s="2">
        <v>2015.3599999999988</v>
      </c>
    </row>
    <row r="1751" spans="1:20" x14ac:dyDescent="0.25">
      <c r="A1751" t="s">
        <v>6255</v>
      </c>
      <c r="B1751" t="s">
        <v>8</v>
      </c>
      <c r="C1751" t="s">
        <v>13</v>
      </c>
      <c r="D1751" s="1">
        <v>43900</v>
      </c>
      <c r="E1751" s="1">
        <v>43990</v>
      </c>
      <c r="F1751" s="1">
        <v>44010</v>
      </c>
      <c r="G1751" s="1">
        <v>44001</v>
      </c>
      <c r="H1751" s="13">
        <f>Orders[[#This Row],[DeliveryDate]]-Orders[[#This Row],[OrderDate]]</f>
        <v>11</v>
      </c>
      <c r="I1751" t="s">
        <v>3</v>
      </c>
      <c r="J1751" t="str">
        <f>_xlfn.XLOOKUP(Orders[[#This Row],[_SalesRepID]],'Sales team'!A:A,'Sales team'!B:B)</f>
        <v>Douglas Tucker</v>
      </c>
      <c r="K1751">
        <v>23</v>
      </c>
      <c r="L1751">
        <v>27</v>
      </c>
      <c r="M1751">
        <v>265</v>
      </c>
      <c r="N1751" t="str">
        <f>_xlfn.XLOOKUP(Orders[[#This Row],[_ProductID]],Products!A:A,Products!C:C)</f>
        <v>Furniture</v>
      </c>
      <c r="O1751">
        <v>20</v>
      </c>
      <c r="P1751">
        <v>0.1</v>
      </c>
      <c r="Q1751" s="2">
        <v>1072</v>
      </c>
      <c r="R1751" s="2">
        <v>503.84</v>
      </c>
      <c r="S1751" s="2">
        <v>964.80000000000007</v>
      </c>
      <c r="T1751" s="2">
        <v>460.96000000000009</v>
      </c>
    </row>
    <row r="1752" spans="1:20" x14ac:dyDescent="0.25">
      <c r="A1752" t="s">
        <v>6256</v>
      </c>
      <c r="B1752" t="s">
        <v>5</v>
      </c>
      <c r="C1752" t="s">
        <v>6</v>
      </c>
      <c r="D1752" s="1">
        <v>43900</v>
      </c>
      <c r="E1752" s="1">
        <v>43990</v>
      </c>
      <c r="F1752" s="1">
        <v>44011</v>
      </c>
      <c r="G1752" s="1">
        <v>43993</v>
      </c>
      <c r="H1752" s="13">
        <f>Orders[[#This Row],[DeliveryDate]]-Orders[[#This Row],[OrderDate]]</f>
        <v>3</v>
      </c>
      <c r="I1752" t="s">
        <v>3</v>
      </c>
      <c r="J1752" t="str">
        <f>_xlfn.XLOOKUP(Orders[[#This Row],[_SalesRepID]],'Sales team'!A:A,'Sales team'!B:B)</f>
        <v>Anthony Berry</v>
      </c>
      <c r="K1752">
        <v>16</v>
      </c>
      <c r="L1752">
        <v>46</v>
      </c>
      <c r="M1752">
        <v>110</v>
      </c>
      <c r="N1752" t="str">
        <f>_xlfn.XLOOKUP(Orders[[#This Row],[_ProductID]],Products!A:A,Products!C:C)</f>
        <v>Home décor</v>
      </c>
      <c r="O1752">
        <v>36</v>
      </c>
      <c r="P1752">
        <v>0.05</v>
      </c>
      <c r="Q1752" s="2">
        <v>1185.9000000000001</v>
      </c>
      <c r="R1752" s="2">
        <v>640.38600000000008</v>
      </c>
      <c r="S1752" s="2">
        <v>4506.42</v>
      </c>
      <c r="T1752" s="2">
        <v>1944.8759999999997</v>
      </c>
    </row>
    <row r="1753" spans="1:20" x14ac:dyDescent="0.25">
      <c r="A1753" t="s">
        <v>6241</v>
      </c>
      <c r="B1753" t="s">
        <v>8</v>
      </c>
      <c r="C1753" t="s">
        <v>15</v>
      </c>
      <c r="D1753" s="1">
        <v>43900</v>
      </c>
      <c r="E1753" s="1">
        <v>43989</v>
      </c>
      <c r="F1753" s="1">
        <v>44010</v>
      </c>
      <c r="G1753" s="1">
        <v>43992</v>
      </c>
      <c r="H1753" s="13">
        <f>Orders[[#This Row],[DeliveryDate]]-Orders[[#This Row],[OrderDate]]</f>
        <v>3</v>
      </c>
      <c r="I1753" t="s">
        <v>3</v>
      </c>
      <c r="J1753" t="str">
        <f>_xlfn.XLOOKUP(Orders[[#This Row],[_SalesRepID]],'Sales team'!A:A,'Sales team'!B:B)</f>
        <v>Joe Price</v>
      </c>
      <c r="K1753">
        <v>22</v>
      </c>
      <c r="L1753">
        <v>26</v>
      </c>
      <c r="M1753">
        <v>57</v>
      </c>
      <c r="N1753" t="str">
        <f>_xlfn.XLOOKUP(Orders[[#This Row],[_ProductID]],Products!A:A,Products!C:C)</f>
        <v>Home décor</v>
      </c>
      <c r="O1753">
        <v>32</v>
      </c>
      <c r="P1753">
        <v>0.15</v>
      </c>
      <c r="Q1753" s="2">
        <v>1078.7</v>
      </c>
      <c r="R1753" s="2">
        <v>571.71100000000001</v>
      </c>
      <c r="S1753" s="2">
        <v>1833.79</v>
      </c>
      <c r="T1753" s="2">
        <v>690.36799999999994</v>
      </c>
    </row>
    <row r="1754" spans="1:20" x14ac:dyDescent="0.25">
      <c r="A1754" t="s">
        <v>6242</v>
      </c>
      <c r="B1754" t="s">
        <v>1</v>
      </c>
      <c r="C1754" t="s">
        <v>2</v>
      </c>
      <c r="D1754" s="1">
        <v>43900</v>
      </c>
      <c r="E1754" s="1">
        <v>43989</v>
      </c>
      <c r="F1754" s="1">
        <v>43996</v>
      </c>
      <c r="G1754" s="1">
        <v>44018</v>
      </c>
      <c r="H1754" s="13">
        <f>Orders[[#This Row],[DeliveryDate]]-Orders[[#This Row],[OrderDate]]</f>
        <v>29</v>
      </c>
      <c r="I1754" t="s">
        <v>3</v>
      </c>
      <c r="J1754" t="str">
        <f>_xlfn.XLOOKUP(Orders[[#This Row],[_SalesRepID]],'Sales team'!A:A,'Sales team'!B:B)</f>
        <v>Stephen Payne</v>
      </c>
      <c r="K1754">
        <v>5</v>
      </c>
      <c r="L1754">
        <v>34</v>
      </c>
      <c r="M1754">
        <v>218</v>
      </c>
      <c r="N1754" t="str">
        <f>_xlfn.XLOOKUP(Orders[[#This Row],[_ProductID]],Products!A:A,Products!C:C)</f>
        <v>Home décor</v>
      </c>
      <c r="O1754">
        <v>43</v>
      </c>
      <c r="P1754">
        <v>0.05</v>
      </c>
      <c r="Q1754" s="2">
        <v>2391.9</v>
      </c>
      <c r="R1754" s="2">
        <v>1172.0309999999999</v>
      </c>
      <c r="S1754" s="2">
        <v>4544.6099999999997</v>
      </c>
      <c r="T1754" s="2">
        <v>2200.5479999999998</v>
      </c>
    </row>
    <row r="1755" spans="1:20" x14ac:dyDescent="0.25">
      <c r="A1755" t="s">
        <v>6243</v>
      </c>
      <c r="B1755" t="s">
        <v>1</v>
      </c>
      <c r="C1755" t="s">
        <v>2</v>
      </c>
      <c r="D1755" s="1">
        <v>43900</v>
      </c>
      <c r="E1755" s="1">
        <v>43989</v>
      </c>
      <c r="F1755" s="1">
        <v>43997</v>
      </c>
      <c r="G1755" s="1">
        <v>43991</v>
      </c>
      <c r="H1755" s="13">
        <f>Orders[[#This Row],[DeliveryDate]]-Orders[[#This Row],[OrderDate]]</f>
        <v>2</v>
      </c>
      <c r="I1755" t="s">
        <v>3</v>
      </c>
      <c r="J1755" t="str">
        <f>_xlfn.XLOOKUP(Orders[[#This Row],[_SalesRepID]],'Sales team'!A:A,'Sales team'!B:B)</f>
        <v>Jonathan Hawkins</v>
      </c>
      <c r="K1755">
        <v>10</v>
      </c>
      <c r="L1755">
        <v>3</v>
      </c>
      <c r="M1755">
        <v>207</v>
      </c>
      <c r="N1755" t="str">
        <f>_xlfn.XLOOKUP(Orders[[#This Row],[_ProductID]],Products!A:A,Products!C:C)</f>
        <v>Furniture</v>
      </c>
      <c r="O1755">
        <v>12</v>
      </c>
      <c r="P1755">
        <v>0.4</v>
      </c>
      <c r="Q1755" s="2">
        <v>207.70000000000002</v>
      </c>
      <c r="R1755" s="2">
        <v>103.85000000000001</v>
      </c>
      <c r="S1755" s="2">
        <v>373.86</v>
      </c>
      <c r="T1755" s="2">
        <v>62.31</v>
      </c>
    </row>
    <row r="1756" spans="1:20" x14ac:dyDescent="0.25">
      <c r="A1756" t="s">
        <v>6244</v>
      </c>
      <c r="B1756" t="s">
        <v>1</v>
      </c>
      <c r="C1756" t="s">
        <v>13</v>
      </c>
      <c r="D1756" s="1">
        <v>43900</v>
      </c>
      <c r="E1756" s="1">
        <v>43989</v>
      </c>
      <c r="F1756" s="1">
        <v>44008</v>
      </c>
      <c r="G1756" s="1">
        <v>43997</v>
      </c>
      <c r="H1756" s="13">
        <f>Orders[[#This Row],[DeliveryDate]]-Orders[[#This Row],[OrderDate]]</f>
        <v>8</v>
      </c>
      <c r="I1756" t="s">
        <v>3</v>
      </c>
      <c r="J1756" t="str">
        <f>_xlfn.XLOOKUP(Orders[[#This Row],[_SalesRepID]],'Sales team'!A:A,'Sales team'!B:B)</f>
        <v>Carl Nguyen</v>
      </c>
      <c r="K1756">
        <v>12</v>
      </c>
      <c r="L1756">
        <v>37</v>
      </c>
      <c r="M1756">
        <v>266</v>
      </c>
      <c r="N1756" t="str">
        <f>_xlfn.XLOOKUP(Orders[[#This Row],[_ProductID]],Products!A:A,Products!C:C)</f>
        <v>Furniture</v>
      </c>
      <c r="O1756">
        <v>12</v>
      </c>
      <c r="P1756">
        <v>0.3</v>
      </c>
      <c r="Q1756" s="2">
        <v>1125.6000000000001</v>
      </c>
      <c r="R1756" s="2">
        <v>472.75200000000007</v>
      </c>
      <c r="S1756" s="2">
        <v>4727.5199999999995</v>
      </c>
      <c r="T1756" s="2">
        <v>1891.0079999999989</v>
      </c>
    </row>
    <row r="1757" spans="1:20" x14ac:dyDescent="0.25">
      <c r="A1757" t="s">
        <v>6245</v>
      </c>
      <c r="B1757" t="s">
        <v>5</v>
      </c>
      <c r="C1757" t="s">
        <v>46</v>
      </c>
      <c r="D1757" s="1">
        <v>43900</v>
      </c>
      <c r="E1757" s="1">
        <v>43989</v>
      </c>
      <c r="F1757" s="1">
        <v>44010</v>
      </c>
      <c r="G1757" s="1">
        <v>44005</v>
      </c>
      <c r="H1757" s="13">
        <f>Orders[[#This Row],[DeliveryDate]]-Orders[[#This Row],[OrderDate]]</f>
        <v>16</v>
      </c>
      <c r="I1757" t="s">
        <v>3</v>
      </c>
      <c r="J1757" t="str">
        <f>_xlfn.XLOOKUP(Orders[[#This Row],[_SalesRepID]],'Sales team'!A:A,'Sales team'!B:B)</f>
        <v>Carl Nguyen</v>
      </c>
      <c r="K1757">
        <v>12</v>
      </c>
      <c r="L1757">
        <v>44</v>
      </c>
      <c r="M1757">
        <v>83</v>
      </c>
      <c r="N1757" t="str">
        <f>_xlfn.XLOOKUP(Orders[[#This Row],[_ProductID]],Products!A:A,Products!C:C)</f>
        <v>Home décor</v>
      </c>
      <c r="O1757">
        <v>31</v>
      </c>
      <c r="P1757">
        <v>7.4999999999999997E-2</v>
      </c>
      <c r="Q1757" s="2">
        <v>1929.6000000000001</v>
      </c>
      <c r="R1757" s="2">
        <v>1080.5760000000002</v>
      </c>
      <c r="S1757" s="2">
        <v>1784.88</v>
      </c>
      <c r="T1757" s="2">
        <v>704.30399999999986</v>
      </c>
    </row>
    <row r="1758" spans="1:20" x14ac:dyDescent="0.25">
      <c r="A1758" t="s">
        <v>6246</v>
      </c>
      <c r="B1758" t="s">
        <v>10</v>
      </c>
      <c r="C1758" t="s">
        <v>46</v>
      </c>
      <c r="D1758" s="1">
        <v>43900</v>
      </c>
      <c r="E1758" s="1">
        <v>43989</v>
      </c>
      <c r="F1758" s="1">
        <v>44001</v>
      </c>
      <c r="G1758" s="1">
        <v>43997</v>
      </c>
      <c r="H1758" s="13">
        <f>Orders[[#This Row],[DeliveryDate]]-Orders[[#This Row],[OrderDate]]</f>
        <v>8</v>
      </c>
      <c r="I1758" t="s">
        <v>3</v>
      </c>
      <c r="J1758" t="str">
        <f>_xlfn.XLOOKUP(Orders[[#This Row],[_SalesRepID]],'Sales team'!A:A,'Sales team'!B:B)</f>
        <v>Shawn Torres</v>
      </c>
      <c r="K1758">
        <v>27</v>
      </c>
      <c r="L1758">
        <v>46</v>
      </c>
      <c r="M1758">
        <v>75</v>
      </c>
      <c r="N1758" t="str">
        <f>_xlfn.XLOOKUP(Orders[[#This Row],[_ProductID]],Products!A:A,Products!C:C)</f>
        <v>Home décor</v>
      </c>
      <c r="O1758">
        <v>43</v>
      </c>
      <c r="P1758">
        <v>0.05</v>
      </c>
      <c r="Q1758" s="2">
        <v>2934.6</v>
      </c>
      <c r="R1758" s="2">
        <v>2230.2959999999998</v>
      </c>
      <c r="S1758" s="2">
        <v>2787.87</v>
      </c>
      <c r="T1758" s="2">
        <v>557.57400000000007</v>
      </c>
    </row>
    <row r="1759" spans="1:20" x14ac:dyDescent="0.25">
      <c r="A1759" t="s">
        <v>6247</v>
      </c>
      <c r="B1759" t="s">
        <v>10</v>
      </c>
      <c r="C1759" t="s">
        <v>6</v>
      </c>
      <c r="D1759" s="1">
        <v>43900</v>
      </c>
      <c r="E1759" s="1">
        <v>43989</v>
      </c>
      <c r="F1759" s="1">
        <v>44013</v>
      </c>
      <c r="G1759" s="1">
        <v>44013</v>
      </c>
      <c r="H1759" s="13">
        <f>Orders[[#This Row],[DeliveryDate]]-Orders[[#This Row],[OrderDate]]</f>
        <v>24</v>
      </c>
      <c r="I1759" t="s">
        <v>3</v>
      </c>
      <c r="J1759" t="str">
        <f>_xlfn.XLOOKUP(Orders[[#This Row],[_SalesRepID]],'Sales team'!A:A,'Sales team'!B:B)</f>
        <v>Carlos Miller</v>
      </c>
      <c r="K1759">
        <v>28</v>
      </c>
      <c r="L1759">
        <v>27</v>
      </c>
      <c r="M1759">
        <v>188</v>
      </c>
      <c r="N1759" t="str">
        <f>_xlfn.XLOOKUP(Orders[[#This Row],[_ProductID]],Products!A:A,Products!C:C)</f>
        <v>Home décor</v>
      </c>
      <c r="O1759">
        <v>30</v>
      </c>
      <c r="P1759">
        <v>0.05</v>
      </c>
      <c r="Q1759" s="2">
        <v>268</v>
      </c>
      <c r="R1759" s="2">
        <v>160.79999999999998</v>
      </c>
      <c r="S1759" s="2">
        <v>2036.8</v>
      </c>
      <c r="T1759" s="2">
        <v>750.40000000000009</v>
      </c>
    </row>
    <row r="1760" spans="1:20" x14ac:dyDescent="0.25">
      <c r="A1760" t="s">
        <v>6248</v>
      </c>
      <c r="B1760" t="s">
        <v>5</v>
      </c>
      <c r="C1760" t="s">
        <v>13</v>
      </c>
      <c r="D1760" s="1">
        <v>43900</v>
      </c>
      <c r="E1760" s="1">
        <v>43989</v>
      </c>
      <c r="F1760" s="1">
        <v>44015</v>
      </c>
      <c r="G1760" s="1">
        <v>44007</v>
      </c>
      <c r="H1760" s="13">
        <f>Orders[[#This Row],[DeliveryDate]]-Orders[[#This Row],[OrderDate]]</f>
        <v>18</v>
      </c>
      <c r="I1760" t="s">
        <v>3</v>
      </c>
      <c r="J1760" t="str">
        <f>_xlfn.XLOOKUP(Orders[[#This Row],[_SalesRepID]],'Sales team'!A:A,'Sales team'!B:B)</f>
        <v>Anthony Torres</v>
      </c>
      <c r="K1760">
        <v>20</v>
      </c>
      <c r="L1760">
        <v>49</v>
      </c>
      <c r="M1760">
        <v>298</v>
      </c>
      <c r="N1760" t="str">
        <f>_xlfn.XLOOKUP(Orders[[#This Row],[_ProductID]],Products!A:A,Products!C:C)</f>
        <v>Electronics</v>
      </c>
      <c r="O1760">
        <v>6</v>
      </c>
      <c r="P1760">
        <v>0.15</v>
      </c>
      <c r="Q1760" s="2">
        <v>3979.8</v>
      </c>
      <c r="R1760" s="2">
        <v>3144.0420000000004</v>
      </c>
      <c r="S1760" s="2">
        <v>3382.83</v>
      </c>
      <c r="T1760" s="2">
        <v>238.78799999999956</v>
      </c>
    </row>
    <row r="1761" spans="1:20" x14ac:dyDescent="0.25">
      <c r="A1761" t="s">
        <v>6249</v>
      </c>
      <c r="B1761" t="s">
        <v>1</v>
      </c>
      <c r="C1761" t="s">
        <v>6</v>
      </c>
      <c r="D1761" s="1">
        <v>43900</v>
      </c>
      <c r="E1761" s="1">
        <v>43989</v>
      </c>
      <c r="F1761" s="1">
        <v>44013</v>
      </c>
      <c r="G1761" s="1">
        <v>44025</v>
      </c>
      <c r="H1761" s="13">
        <f>Orders[[#This Row],[DeliveryDate]]-Orders[[#This Row],[OrderDate]]</f>
        <v>36</v>
      </c>
      <c r="I1761" t="s">
        <v>3</v>
      </c>
      <c r="J1761" t="str">
        <f>_xlfn.XLOOKUP(Orders[[#This Row],[_SalesRepID]],'Sales team'!A:A,'Sales team'!B:B)</f>
        <v>Keith Griffin</v>
      </c>
      <c r="K1761">
        <v>2</v>
      </c>
      <c r="L1761">
        <v>22</v>
      </c>
      <c r="M1761">
        <v>156</v>
      </c>
      <c r="N1761" t="str">
        <f>_xlfn.XLOOKUP(Orders[[#This Row],[_ProductID]],Products!A:A,Products!C:C)</f>
        <v>Kitchen &amp; Dining</v>
      </c>
      <c r="O1761">
        <v>8</v>
      </c>
      <c r="P1761">
        <v>0.1</v>
      </c>
      <c r="Q1761" s="2">
        <v>2881</v>
      </c>
      <c r="R1761" s="2">
        <v>2362.42</v>
      </c>
      <c r="S1761" s="2">
        <v>15557.4</v>
      </c>
      <c r="T1761" s="2">
        <v>1382.8799999999992</v>
      </c>
    </row>
    <row r="1762" spans="1:20" x14ac:dyDescent="0.25">
      <c r="A1762" t="s">
        <v>6250</v>
      </c>
      <c r="B1762" t="s">
        <v>5</v>
      </c>
      <c r="C1762" t="s">
        <v>6</v>
      </c>
      <c r="D1762" s="1">
        <v>43900</v>
      </c>
      <c r="E1762" s="1">
        <v>43989</v>
      </c>
      <c r="F1762" s="1">
        <v>44017</v>
      </c>
      <c r="G1762" s="1">
        <v>44014</v>
      </c>
      <c r="H1762" s="13">
        <f>Orders[[#This Row],[DeliveryDate]]-Orders[[#This Row],[OrderDate]]</f>
        <v>25</v>
      </c>
      <c r="I1762" t="s">
        <v>3</v>
      </c>
      <c r="J1762" t="str">
        <f>_xlfn.XLOOKUP(Orders[[#This Row],[_SalesRepID]],'Sales team'!A:A,'Sales team'!B:B)</f>
        <v>Shawn Wallace</v>
      </c>
      <c r="K1762">
        <v>18</v>
      </c>
      <c r="L1762">
        <v>35</v>
      </c>
      <c r="M1762">
        <v>171</v>
      </c>
      <c r="N1762" t="str">
        <f>_xlfn.XLOOKUP(Orders[[#This Row],[_ProductID]],Products!A:A,Products!C:C)</f>
        <v>Furniture</v>
      </c>
      <c r="O1762">
        <v>15</v>
      </c>
      <c r="P1762">
        <v>0.1</v>
      </c>
      <c r="Q1762" s="2">
        <v>254.6</v>
      </c>
      <c r="R1762" s="2">
        <v>150.214</v>
      </c>
      <c r="S1762" s="2">
        <v>1833.12</v>
      </c>
      <c r="T1762" s="2">
        <v>631.4079999999999</v>
      </c>
    </row>
    <row r="1763" spans="1:20" x14ac:dyDescent="0.25">
      <c r="A1763" t="s">
        <v>6234</v>
      </c>
      <c r="B1763" t="s">
        <v>1</v>
      </c>
      <c r="C1763" t="s">
        <v>6</v>
      </c>
      <c r="D1763" s="1">
        <v>43900</v>
      </c>
      <c r="E1763" s="1">
        <v>43988</v>
      </c>
      <c r="F1763" s="1">
        <v>44012</v>
      </c>
      <c r="G1763" s="1">
        <v>44000</v>
      </c>
      <c r="H1763" s="13">
        <f>Orders[[#This Row],[DeliveryDate]]-Orders[[#This Row],[OrderDate]]</f>
        <v>12</v>
      </c>
      <c r="I1763" t="s">
        <v>3</v>
      </c>
      <c r="J1763" t="str">
        <f>_xlfn.XLOOKUP(Orders[[#This Row],[_SalesRepID]],'Sales team'!A:A,'Sales team'!B:B)</f>
        <v>Chris Armstrong</v>
      </c>
      <c r="K1763">
        <v>4</v>
      </c>
      <c r="L1763">
        <v>7</v>
      </c>
      <c r="M1763">
        <v>144</v>
      </c>
      <c r="N1763" t="str">
        <f>_xlfn.XLOOKUP(Orders[[#This Row],[_ProductID]],Products!A:A,Products!C:C)</f>
        <v>Home décor</v>
      </c>
      <c r="O1763">
        <v>3</v>
      </c>
      <c r="P1763">
        <v>0.2</v>
      </c>
      <c r="Q1763" s="2">
        <v>1809</v>
      </c>
      <c r="R1763" s="2">
        <v>741.68999999999994</v>
      </c>
      <c r="S1763" s="2">
        <v>2894.4</v>
      </c>
      <c r="T1763" s="2">
        <v>1411.0200000000002</v>
      </c>
    </row>
    <row r="1764" spans="1:20" x14ac:dyDescent="0.25">
      <c r="A1764" t="s">
        <v>6235</v>
      </c>
      <c r="B1764" t="s">
        <v>5</v>
      </c>
      <c r="C1764" t="s">
        <v>15</v>
      </c>
      <c r="D1764" s="1">
        <v>43900</v>
      </c>
      <c r="E1764" s="1">
        <v>43988</v>
      </c>
      <c r="F1764" s="1">
        <v>44015</v>
      </c>
      <c r="G1764" s="1">
        <v>44004</v>
      </c>
      <c r="H1764" s="13">
        <f>Orders[[#This Row],[DeliveryDate]]-Orders[[#This Row],[OrderDate]]</f>
        <v>16</v>
      </c>
      <c r="I1764" t="s">
        <v>3</v>
      </c>
      <c r="J1764" t="str">
        <f>_xlfn.XLOOKUP(Orders[[#This Row],[_SalesRepID]],'Sales team'!A:A,'Sales team'!B:B)</f>
        <v>Paul Holmes</v>
      </c>
      <c r="K1764">
        <v>14</v>
      </c>
      <c r="L1764">
        <v>22</v>
      </c>
      <c r="M1764">
        <v>22</v>
      </c>
      <c r="N1764" t="str">
        <f>_xlfn.XLOOKUP(Orders[[#This Row],[_ProductID]],Products!A:A,Products!C:C)</f>
        <v>Kitchen &amp; Dining</v>
      </c>
      <c r="O1764">
        <v>7</v>
      </c>
      <c r="P1764">
        <v>0.15</v>
      </c>
      <c r="Q1764" s="2">
        <v>1963.1000000000001</v>
      </c>
      <c r="R1764" s="2">
        <v>1138.598</v>
      </c>
      <c r="S1764" s="2">
        <v>1668.635</v>
      </c>
      <c r="T1764" s="2">
        <v>530.03700000000003</v>
      </c>
    </row>
    <row r="1765" spans="1:20" x14ac:dyDescent="0.25">
      <c r="A1765" t="s">
        <v>6236</v>
      </c>
      <c r="B1765" t="s">
        <v>5</v>
      </c>
      <c r="C1765" t="s">
        <v>15</v>
      </c>
      <c r="D1765" s="1">
        <v>43900</v>
      </c>
      <c r="E1765" s="1">
        <v>43988</v>
      </c>
      <c r="F1765" s="1">
        <v>43997</v>
      </c>
      <c r="G1765" s="1">
        <v>44005</v>
      </c>
      <c r="H1765" s="13">
        <f>Orders[[#This Row],[DeliveryDate]]-Orders[[#This Row],[OrderDate]]</f>
        <v>17</v>
      </c>
      <c r="I1765" t="s">
        <v>3</v>
      </c>
      <c r="J1765" t="str">
        <f>_xlfn.XLOOKUP(Orders[[#This Row],[_SalesRepID]],'Sales team'!A:A,'Sales team'!B:B)</f>
        <v>Anthony Berry</v>
      </c>
      <c r="K1765">
        <v>16</v>
      </c>
      <c r="L1765">
        <v>42</v>
      </c>
      <c r="M1765">
        <v>28</v>
      </c>
      <c r="N1765" t="str">
        <f>_xlfn.XLOOKUP(Orders[[#This Row],[_ProductID]],Products!A:A,Products!C:C)</f>
        <v>Home décor</v>
      </c>
      <c r="O1765">
        <v>2</v>
      </c>
      <c r="P1765">
        <v>0.2</v>
      </c>
      <c r="Q1765" s="2">
        <v>2800.6</v>
      </c>
      <c r="R1765" s="2">
        <v>1316.2819999999999</v>
      </c>
      <c r="S1765" s="2">
        <v>15683.36</v>
      </c>
      <c r="T1765" s="2">
        <v>6469.3860000000004</v>
      </c>
    </row>
    <row r="1766" spans="1:20" x14ac:dyDescent="0.25">
      <c r="A1766" t="s">
        <v>6237</v>
      </c>
      <c r="B1766" t="s">
        <v>8</v>
      </c>
      <c r="C1766" t="s">
        <v>15</v>
      </c>
      <c r="D1766" s="1">
        <v>43900</v>
      </c>
      <c r="E1766" s="1">
        <v>43988</v>
      </c>
      <c r="F1766" s="1">
        <v>43998</v>
      </c>
      <c r="G1766" s="1">
        <v>44005</v>
      </c>
      <c r="H1766" s="13">
        <f>Orders[[#This Row],[DeliveryDate]]-Orders[[#This Row],[OrderDate]]</f>
        <v>17</v>
      </c>
      <c r="I1766" t="s">
        <v>3</v>
      </c>
      <c r="J1766" t="str">
        <f>_xlfn.XLOOKUP(Orders[[#This Row],[_SalesRepID]],'Sales team'!A:A,'Sales team'!B:B)</f>
        <v>Joe Price</v>
      </c>
      <c r="K1766">
        <v>22</v>
      </c>
      <c r="L1766">
        <v>18</v>
      </c>
      <c r="M1766">
        <v>54</v>
      </c>
      <c r="N1766" t="str">
        <f>_xlfn.XLOOKUP(Orders[[#This Row],[_ProductID]],Products!A:A,Products!C:C)</f>
        <v>Kitchen &amp; Dining</v>
      </c>
      <c r="O1766">
        <v>13</v>
      </c>
      <c r="P1766">
        <v>0.05</v>
      </c>
      <c r="Q1766" s="2">
        <v>4013.3</v>
      </c>
      <c r="R1766" s="2">
        <v>2929.7090000000003</v>
      </c>
      <c r="S1766" s="2">
        <v>15250.54</v>
      </c>
      <c r="T1766" s="2">
        <v>3531.7039999999997</v>
      </c>
    </row>
    <row r="1767" spans="1:20" x14ac:dyDescent="0.25">
      <c r="A1767" t="s">
        <v>6238</v>
      </c>
      <c r="B1767" t="s">
        <v>1</v>
      </c>
      <c r="C1767" t="s">
        <v>15</v>
      </c>
      <c r="D1767" s="1">
        <v>43900</v>
      </c>
      <c r="E1767" s="1">
        <v>43988</v>
      </c>
      <c r="F1767" s="1">
        <v>44007</v>
      </c>
      <c r="G1767" s="1">
        <v>43993</v>
      </c>
      <c r="H1767" s="13">
        <f>Orders[[#This Row],[DeliveryDate]]-Orders[[#This Row],[OrderDate]]</f>
        <v>5</v>
      </c>
      <c r="I1767" t="s">
        <v>3</v>
      </c>
      <c r="J1767" t="str">
        <f>_xlfn.XLOOKUP(Orders[[#This Row],[_SalesRepID]],'Sales team'!A:A,'Sales team'!B:B)</f>
        <v>George Lewis</v>
      </c>
      <c r="K1767">
        <v>8</v>
      </c>
      <c r="L1767">
        <v>27</v>
      </c>
      <c r="M1767">
        <v>6</v>
      </c>
      <c r="N1767" t="str">
        <f>_xlfn.XLOOKUP(Orders[[#This Row],[_ProductID]],Products!A:A,Products!C:C)</f>
        <v>Home décor</v>
      </c>
      <c r="O1767">
        <v>26</v>
      </c>
      <c r="P1767">
        <v>0.1</v>
      </c>
      <c r="Q1767" s="2">
        <v>247.9</v>
      </c>
      <c r="R1767" s="2">
        <v>114.03400000000001</v>
      </c>
      <c r="S1767" s="2">
        <v>1784.88</v>
      </c>
      <c r="T1767" s="2">
        <v>872.60800000000006</v>
      </c>
    </row>
    <row r="1768" spans="1:20" x14ac:dyDescent="0.25">
      <c r="A1768" t="s">
        <v>6239</v>
      </c>
      <c r="B1768" t="s">
        <v>5</v>
      </c>
      <c r="C1768" t="s">
        <v>13</v>
      </c>
      <c r="D1768" s="1">
        <v>43900</v>
      </c>
      <c r="E1768" s="1">
        <v>43988</v>
      </c>
      <c r="F1768" s="1">
        <v>44015</v>
      </c>
      <c r="G1768" s="1">
        <v>43999</v>
      </c>
      <c r="H1768" s="13">
        <f>Orders[[#This Row],[DeliveryDate]]-Orders[[#This Row],[OrderDate]]</f>
        <v>11</v>
      </c>
      <c r="I1768" t="s">
        <v>3</v>
      </c>
      <c r="J1768" t="str">
        <f>_xlfn.XLOOKUP(Orders[[#This Row],[_SalesRepID]],'Sales team'!A:A,'Sales team'!B:B)</f>
        <v>Shawn Wallace</v>
      </c>
      <c r="K1768">
        <v>18</v>
      </c>
      <c r="L1768">
        <v>1</v>
      </c>
      <c r="M1768">
        <v>314</v>
      </c>
      <c r="N1768" t="str">
        <f>_xlfn.XLOOKUP(Orders[[#This Row],[_ProductID]],Products!A:A,Products!C:C)</f>
        <v>Furniture</v>
      </c>
      <c r="O1768">
        <v>34</v>
      </c>
      <c r="P1768">
        <v>7.4999999999999997E-2</v>
      </c>
      <c r="Q1768" s="2">
        <v>2713.5</v>
      </c>
      <c r="R1768" s="2">
        <v>1600.9649999999999</v>
      </c>
      <c r="S1768" s="2">
        <v>20079.900000000001</v>
      </c>
      <c r="T1768" s="2">
        <v>7272.1800000000021</v>
      </c>
    </row>
    <row r="1769" spans="1:20" x14ac:dyDescent="0.25">
      <c r="A1769" t="s">
        <v>6240</v>
      </c>
      <c r="B1769" t="s">
        <v>5</v>
      </c>
      <c r="C1769" t="s">
        <v>25</v>
      </c>
      <c r="D1769" s="1">
        <v>43900</v>
      </c>
      <c r="E1769" s="1">
        <v>43988</v>
      </c>
      <c r="F1769" s="1">
        <v>44002</v>
      </c>
      <c r="G1769" s="1">
        <v>43994</v>
      </c>
      <c r="H1769" s="13">
        <f>Orders[[#This Row],[DeliveryDate]]-Orders[[#This Row],[OrderDate]]</f>
        <v>6</v>
      </c>
      <c r="I1769" t="s">
        <v>3</v>
      </c>
      <c r="J1769" t="str">
        <f>_xlfn.XLOOKUP(Orders[[#This Row],[_SalesRepID]],'Sales team'!A:A,'Sales team'!B:B)</f>
        <v>Anthony Berry</v>
      </c>
      <c r="K1769">
        <v>16</v>
      </c>
      <c r="L1769">
        <v>49</v>
      </c>
      <c r="M1769">
        <v>339</v>
      </c>
      <c r="N1769" t="str">
        <f>_xlfn.XLOOKUP(Orders[[#This Row],[_ProductID]],Products!A:A,Products!C:C)</f>
        <v>Furniture</v>
      </c>
      <c r="O1769">
        <v>15</v>
      </c>
      <c r="P1769">
        <v>0.15</v>
      </c>
      <c r="Q1769" s="2">
        <v>3162.4</v>
      </c>
      <c r="R1769" s="2">
        <v>1612.8240000000001</v>
      </c>
      <c r="S1769" s="2">
        <v>8064.1200000000008</v>
      </c>
      <c r="T1769" s="2">
        <v>3225.648000000001</v>
      </c>
    </row>
    <row r="1770" spans="1:20" x14ac:dyDescent="0.25">
      <c r="A1770" t="s">
        <v>6223</v>
      </c>
      <c r="B1770" t="s">
        <v>1</v>
      </c>
      <c r="C1770" t="s">
        <v>13</v>
      </c>
      <c r="D1770" s="1">
        <v>43900</v>
      </c>
      <c r="E1770" s="1">
        <v>43987</v>
      </c>
      <c r="F1770" s="1">
        <v>44000</v>
      </c>
      <c r="G1770" s="1">
        <v>44008</v>
      </c>
      <c r="H1770" s="13">
        <f>Orders[[#This Row],[DeliveryDate]]-Orders[[#This Row],[OrderDate]]</f>
        <v>21</v>
      </c>
      <c r="I1770" t="s">
        <v>3</v>
      </c>
      <c r="J1770" t="str">
        <f>_xlfn.XLOOKUP(Orders[[#This Row],[_SalesRepID]],'Sales team'!A:A,'Sales team'!B:B)</f>
        <v>Chris Armstrong</v>
      </c>
      <c r="K1770">
        <v>4</v>
      </c>
      <c r="L1770">
        <v>9</v>
      </c>
      <c r="M1770">
        <v>327</v>
      </c>
      <c r="N1770" t="str">
        <f>_xlfn.XLOOKUP(Orders[[#This Row],[_ProductID]],Products!A:A,Products!C:C)</f>
        <v>Home décor</v>
      </c>
      <c r="O1770">
        <v>27</v>
      </c>
      <c r="P1770">
        <v>0.15</v>
      </c>
      <c r="Q1770" s="2">
        <v>1822.4</v>
      </c>
      <c r="R1770" s="2">
        <v>1530.816</v>
      </c>
      <c r="S1770" s="2">
        <v>9294.2400000000016</v>
      </c>
      <c r="T1770" s="2">
        <v>109.34400000000096</v>
      </c>
    </row>
    <row r="1771" spans="1:20" x14ac:dyDescent="0.25">
      <c r="A1771" t="s">
        <v>6224</v>
      </c>
      <c r="B1771" t="s">
        <v>5</v>
      </c>
      <c r="C1771" t="s">
        <v>25</v>
      </c>
      <c r="D1771" s="1">
        <v>43900</v>
      </c>
      <c r="E1771" s="1">
        <v>43987</v>
      </c>
      <c r="F1771" s="1">
        <v>44005</v>
      </c>
      <c r="G1771" s="1">
        <v>44011</v>
      </c>
      <c r="H1771" s="13">
        <f>Orders[[#This Row],[DeliveryDate]]-Orders[[#This Row],[OrderDate]]</f>
        <v>24</v>
      </c>
      <c r="I1771" t="s">
        <v>3</v>
      </c>
      <c r="J1771" t="str">
        <f>_xlfn.XLOOKUP(Orders[[#This Row],[_SalesRepID]],'Sales team'!A:A,'Sales team'!B:B)</f>
        <v>Anthony Torres</v>
      </c>
      <c r="K1771">
        <v>20</v>
      </c>
      <c r="L1771">
        <v>31</v>
      </c>
      <c r="M1771">
        <v>334</v>
      </c>
      <c r="N1771" t="str">
        <f>_xlfn.XLOOKUP(Orders[[#This Row],[_ProductID]],Products!A:A,Products!C:C)</f>
        <v>Kitchen &amp; Dining</v>
      </c>
      <c r="O1771">
        <v>4</v>
      </c>
      <c r="P1771">
        <v>0.2</v>
      </c>
      <c r="Q1771" s="2">
        <v>2010</v>
      </c>
      <c r="R1771" s="2">
        <v>884.4</v>
      </c>
      <c r="S1771" s="2">
        <v>3216</v>
      </c>
      <c r="T1771" s="2">
        <v>1447.2</v>
      </c>
    </row>
    <row r="1772" spans="1:20" x14ac:dyDescent="0.25">
      <c r="A1772" t="s">
        <v>6225</v>
      </c>
      <c r="B1772" t="s">
        <v>1</v>
      </c>
      <c r="C1772" t="s">
        <v>25</v>
      </c>
      <c r="D1772" s="1">
        <v>43900</v>
      </c>
      <c r="E1772" s="1">
        <v>43987</v>
      </c>
      <c r="F1772" s="1">
        <v>44012</v>
      </c>
      <c r="G1772" s="1">
        <v>44006</v>
      </c>
      <c r="H1772" s="13">
        <f>Orders[[#This Row],[DeliveryDate]]-Orders[[#This Row],[OrderDate]]</f>
        <v>19</v>
      </c>
      <c r="I1772" t="s">
        <v>3</v>
      </c>
      <c r="J1772" t="str">
        <f>_xlfn.XLOOKUP(Orders[[#This Row],[_SalesRepID]],'Sales team'!A:A,'Sales team'!B:B)</f>
        <v>Shawn Cook</v>
      </c>
      <c r="K1772">
        <v>7</v>
      </c>
      <c r="L1772">
        <v>13</v>
      </c>
      <c r="M1772">
        <v>343</v>
      </c>
      <c r="N1772" t="str">
        <f>_xlfn.XLOOKUP(Orders[[#This Row],[_ProductID]],Products!A:A,Products!C:C)</f>
        <v>Electronics</v>
      </c>
      <c r="O1772">
        <v>28</v>
      </c>
      <c r="P1772">
        <v>0.2</v>
      </c>
      <c r="Q1772" s="2">
        <v>3973.1</v>
      </c>
      <c r="R1772" s="2">
        <v>2066.0120000000002</v>
      </c>
      <c r="S1772" s="2">
        <v>6356.96</v>
      </c>
      <c r="T1772" s="2">
        <v>2224.9359999999997</v>
      </c>
    </row>
    <row r="1773" spans="1:20" x14ac:dyDescent="0.25">
      <c r="A1773" t="s">
        <v>6226</v>
      </c>
      <c r="B1773" t="s">
        <v>1</v>
      </c>
      <c r="C1773" t="s">
        <v>15</v>
      </c>
      <c r="D1773" s="1">
        <v>43800</v>
      </c>
      <c r="E1773" s="1">
        <v>43987</v>
      </c>
      <c r="F1773" s="1">
        <v>44006</v>
      </c>
      <c r="G1773" s="1">
        <v>43999</v>
      </c>
      <c r="H1773" s="13">
        <f>Orders[[#This Row],[DeliveryDate]]-Orders[[#This Row],[OrderDate]]</f>
        <v>12</v>
      </c>
      <c r="I1773" t="s">
        <v>3</v>
      </c>
      <c r="J1773" t="str">
        <f>_xlfn.XLOOKUP(Orders[[#This Row],[_SalesRepID]],'Sales team'!A:A,'Sales team'!B:B)</f>
        <v>Joshua Bennett</v>
      </c>
      <c r="K1773">
        <v>6</v>
      </c>
      <c r="L1773">
        <v>22</v>
      </c>
      <c r="M1773">
        <v>22</v>
      </c>
      <c r="N1773" t="str">
        <f>_xlfn.XLOOKUP(Orders[[#This Row],[_ProductID]],Products!A:A,Products!C:C)</f>
        <v>Home décor</v>
      </c>
      <c r="O1773">
        <v>33</v>
      </c>
      <c r="P1773">
        <v>7.4999999999999997E-2</v>
      </c>
      <c r="Q1773" s="2">
        <v>1319.9</v>
      </c>
      <c r="R1773" s="2">
        <v>989.92500000000007</v>
      </c>
      <c r="S1773" s="2">
        <v>1220.9075000000003</v>
      </c>
      <c r="T1773" s="2">
        <v>230.98250000000019</v>
      </c>
    </row>
    <row r="1774" spans="1:20" x14ac:dyDescent="0.25">
      <c r="A1774" t="s">
        <v>6227</v>
      </c>
      <c r="B1774" t="s">
        <v>1</v>
      </c>
      <c r="C1774" t="s">
        <v>13</v>
      </c>
      <c r="D1774" s="1">
        <v>43900</v>
      </c>
      <c r="E1774" s="1">
        <v>43987</v>
      </c>
      <c r="F1774" s="1">
        <v>44009</v>
      </c>
      <c r="G1774" s="1">
        <v>44007</v>
      </c>
      <c r="H1774" s="13">
        <f>Orders[[#This Row],[DeliveryDate]]-Orders[[#This Row],[OrderDate]]</f>
        <v>20</v>
      </c>
      <c r="I1774" t="s">
        <v>3</v>
      </c>
      <c r="J1774" t="str">
        <f>_xlfn.XLOOKUP(Orders[[#This Row],[_SalesRepID]],'Sales team'!A:A,'Sales team'!B:B)</f>
        <v>Jerry Green</v>
      </c>
      <c r="K1774">
        <v>3</v>
      </c>
      <c r="L1774">
        <v>36</v>
      </c>
      <c r="M1774">
        <v>284</v>
      </c>
      <c r="N1774" t="str">
        <f>_xlfn.XLOOKUP(Orders[[#This Row],[_ProductID]],Products!A:A,Products!C:C)</f>
        <v>Home décor</v>
      </c>
      <c r="O1774">
        <v>17</v>
      </c>
      <c r="P1774">
        <v>7.4999999999999997E-2</v>
      </c>
      <c r="Q1774" s="2">
        <v>2378.5</v>
      </c>
      <c r="R1774" s="2">
        <v>1070.325</v>
      </c>
      <c r="S1774" s="2">
        <v>13200.675000000001</v>
      </c>
      <c r="T1774" s="2">
        <v>6778.7250000000004</v>
      </c>
    </row>
    <row r="1775" spans="1:20" x14ac:dyDescent="0.25">
      <c r="A1775" t="s">
        <v>6228</v>
      </c>
      <c r="B1775" t="s">
        <v>5</v>
      </c>
      <c r="C1775" t="s">
        <v>6</v>
      </c>
      <c r="D1775" s="1">
        <v>43900</v>
      </c>
      <c r="E1775" s="1">
        <v>43987</v>
      </c>
      <c r="F1775" s="1">
        <v>44001</v>
      </c>
      <c r="G1775" s="1">
        <v>43998</v>
      </c>
      <c r="H1775" s="13">
        <f>Orders[[#This Row],[DeliveryDate]]-Orders[[#This Row],[OrderDate]]</f>
        <v>11</v>
      </c>
      <c r="I1775" t="s">
        <v>3</v>
      </c>
      <c r="J1775" t="str">
        <f>_xlfn.XLOOKUP(Orders[[#This Row],[_SalesRepID]],'Sales team'!A:A,'Sales team'!B:B)</f>
        <v>Shawn Wallace</v>
      </c>
      <c r="K1775">
        <v>18</v>
      </c>
      <c r="L1775">
        <v>43</v>
      </c>
      <c r="M1775">
        <v>109</v>
      </c>
      <c r="N1775" t="str">
        <f>_xlfn.XLOOKUP(Orders[[#This Row],[_ProductID]],Products!A:A,Products!C:C)</f>
        <v>Home décor</v>
      </c>
      <c r="O1775">
        <v>31</v>
      </c>
      <c r="P1775">
        <v>7.4999999999999997E-2</v>
      </c>
      <c r="Q1775" s="2">
        <v>737</v>
      </c>
      <c r="R1775" s="2">
        <v>574.86</v>
      </c>
      <c r="S1775" s="2">
        <v>4090.3500000000004</v>
      </c>
      <c r="T1775" s="2">
        <v>641.19000000000051</v>
      </c>
    </row>
    <row r="1776" spans="1:20" x14ac:dyDescent="0.25">
      <c r="A1776" t="s">
        <v>6229</v>
      </c>
      <c r="B1776" t="s">
        <v>1</v>
      </c>
      <c r="C1776" t="s">
        <v>25</v>
      </c>
      <c r="D1776" s="1">
        <v>43900</v>
      </c>
      <c r="E1776" s="1">
        <v>43987</v>
      </c>
      <c r="F1776" s="1">
        <v>44013</v>
      </c>
      <c r="G1776" s="1">
        <v>44007</v>
      </c>
      <c r="H1776" s="13">
        <f>Orders[[#This Row],[DeliveryDate]]-Orders[[#This Row],[OrderDate]]</f>
        <v>20</v>
      </c>
      <c r="I1776" t="s">
        <v>3</v>
      </c>
      <c r="J1776" t="str">
        <f>_xlfn.XLOOKUP(Orders[[#This Row],[_SalesRepID]],'Sales team'!A:A,'Sales team'!B:B)</f>
        <v>Joshua Bennett</v>
      </c>
      <c r="K1776">
        <v>6</v>
      </c>
      <c r="L1776">
        <v>11</v>
      </c>
      <c r="M1776">
        <v>336</v>
      </c>
      <c r="N1776" t="str">
        <f>_xlfn.XLOOKUP(Orders[[#This Row],[_ProductID]],Products!A:A,Products!C:C)</f>
        <v>Home décor</v>
      </c>
      <c r="O1776">
        <v>17</v>
      </c>
      <c r="P1776">
        <v>7.4999999999999997E-2</v>
      </c>
      <c r="Q1776" s="2">
        <v>2586.2000000000003</v>
      </c>
      <c r="R1776" s="2">
        <v>1965.5120000000002</v>
      </c>
      <c r="S1776" s="2">
        <v>2392.2350000000006</v>
      </c>
      <c r="T1776" s="2">
        <v>426.72300000000041</v>
      </c>
    </row>
    <row r="1777" spans="1:20" x14ac:dyDescent="0.25">
      <c r="A1777" t="s">
        <v>6230</v>
      </c>
      <c r="B1777" t="s">
        <v>1</v>
      </c>
      <c r="C1777" t="s">
        <v>25</v>
      </c>
      <c r="D1777" s="1">
        <v>43900</v>
      </c>
      <c r="E1777" s="1">
        <v>43987</v>
      </c>
      <c r="F1777" s="1">
        <v>43993</v>
      </c>
      <c r="G1777" s="1">
        <v>43997</v>
      </c>
      <c r="H1777" s="13">
        <f>Orders[[#This Row],[DeliveryDate]]-Orders[[#This Row],[OrderDate]]</f>
        <v>10</v>
      </c>
      <c r="I1777" t="s">
        <v>3</v>
      </c>
      <c r="J1777" t="str">
        <f>_xlfn.XLOOKUP(Orders[[#This Row],[_SalesRepID]],'Sales team'!A:A,'Sales team'!B:B)</f>
        <v>Shawn Cook</v>
      </c>
      <c r="K1777">
        <v>7</v>
      </c>
      <c r="L1777">
        <v>41</v>
      </c>
      <c r="M1777">
        <v>337</v>
      </c>
      <c r="N1777" t="str">
        <f>_xlfn.XLOOKUP(Orders[[#This Row],[_ProductID]],Products!A:A,Products!C:C)</f>
        <v>Furniture</v>
      </c>
      <c r="O1777">
        <v>5</v>
      </c>
      <c r="P1777">
        <v>0.1</v>
      </c>
      <c r="Q1777" s="2">
        <v>3999.9</v>
      </c>
      <c r="R1777" s="2">
        <v>2159.9460000000004</v>
      </c>
      <c r="S1777" s="2">
        <v>25199.37</v>
      </c>
      <c r="T1777" s="2">
        <v>10079.747999999996</v>
      </c>
    </row>
    <row r="1778" spans="1:20" x14ac:dyDescent="0.25">
      <c r="A1778" t="s">
        <v>6231</v>
      </c>
      <c r="B1778" t="s">
        <v>5</v>
      </c>
      <c r="C1778" t="s">
        <v>15</v>
      </c>
      <c r="D1778" s="1">
        <v>43900</v>
      </c>
      <c r="E1778" s="1">
        <v>43987</v>
      </c>
      <c r="F1778" s="1">
        <v>44004</v>
      </c>
      <c r="G1778" s="1">
        <v>44005</v>
      </c>
      <c r="H1778" s="13">
        <f>Orders[[#This Row],[DeliveryDate]]-Orders[[#This Row],[OrderDate]]</f>
        <v>18</v>
      </c>
      <c r="I1778" t="s">
        <v>3</v>
      </c>
      <c r="J1778" t="str">
        <f>_xlfn.XLOOKUP(Orders[[#This Row],[_SalesRepID]],'Sales team'!A:A,'Sales team'!B:B)</f>
        <v>Todd Roberts</v>
      </c>
      <c r="K1778">
        <v>13</v>
      </c>
      <c r="L1778">
        <v>12</v>
      </c>
      <c r="M1778">
        <v>6</v>
      </c>
      <c r="N1778" t="str">
        <f>_xlfn.XLOOKUP(Orders[[#This Row],[_ProductID]],Products!A:A,Products!C:C)</f>
        <v>Electronics</v>
      </c>
      <c r="O1778">
        <v>6</v>
      </c>
      <c r="P1778">
        <v>0.05</v>
      </c>
      <c r="Q1778" s="2">
        <v>3939.6</v>
      </c>
      <c r="R1778" s="2">
        <v>2481.9479999999999</v>
      </c>
      <c r="S1778" s="2">
        <v>3742.62</v>
      </c>
      <c r="T1778" s="2">
        <v>1260.672</v>
      </c>
    </row>
    <row r="1779" spans="1:20" x14ac:dyDescent="0.25">
      <c r="A1779" t="s">
        <v>6232</v>
      </c>
      <c r="B1779" t="s">
        <v>5</v>
      </c>
      <c r="C1779" t="s">
        <v>6</v>
      </c>
      <c r="D1779" s="1">
        <v>43900</v>
      </c>
      <c r="E1779" s="1">
        <v>43987</v>
      </c>
      <c r="F1779" s="1">
        <v>44011</v>
      </c>
      <c r="G1779" s="1">
        <v>43994</v>
      </c>
      <c r="H1779" s="13">
        <f>Orders[[#This Row],[DeliveryDate]]-Orders[[#This Row],[OrderDate]]</f>
        <v>7</v>
      </c>
      <c r="I1779" t="s">
        <v>3</v>
      </c>
      <c r="J1779" t="str">
        <f>_xlfn.XLOOKUP(Orders[[#This Row],[_SalesRepID]],'Sales team'!A:A,'Sales team'!B:B)</f>
        <v>Carl Nguyen</v>
      </c>
      <c r="K1779">
        <v>12</v>
      </c>
      <c r="L1779">
        <v>35</v>
      </c>
      <c r="M1779">
        <v>131</v>
      </c>
      <c r="N1779" t="str">
        <f>_xlfn.XLOOKUP(Orders[[#This Row],[_ProductID]],Products!A:A,Products!C:C)</f>
        <v>Home décor</v>
      </c>
      <c r="O1779">
        <v>27</v>
      </c>
      <c r="P1779">
        <v>0.15</v>
      </c>
      <c r="Q1779" s="2">
        <v>3725.2000000000003</v>
      </c>
      <c r="R1779" s="2">
        <v>2756.6480000000001</v>
      </c>
      <c r="S1779" s="2">
        <v>25331.360000000001</v>
      </c>
      <c r="T1779" s="2">
        <v>3278.1759999999995</v>
      </c>
    </row>
    <row r="1780" spans="1:20" x14ac:dyDescent="0.25">
      <c r="A1780" t="s">
        <v>6233</v>
      </c>
      <c r="B1780" t="s">
        <v>8</v>
      </c>
      <c r="C1780" t="s">
        <v>2</v>
      </c>
      <c r="D1780" s="1">
        <v>43900</v>
      </c>
      <c r="E1780" s="1">
        <v>43987</v>
      </c>
      <c r="F1780" s="1">
        <v>43989</v>
      </c>
      <c r="G1780" s="1">
        <v>43998</v>
      </c>
      <c r="H1780" s="13">
        <f>Orders[[#This Row],[DeliveryDate]]-Orders[[#This Row],[OrderDate]]</f>
        <v>11</v>
      </c>
      <c r="I1780" t="s">
        <v>3</v>
      </c>
      <c r="J1780" t="str">
        <f>_xlfn.XLOOKUP(Orders[[#This Row],[_SalesRepID]],'Sales team'!A:A,'Sales team'!B:B)</f>
        <v>Samuel Fowler</v>
      </c>
      <c r="K1780">
        <v>21</v>
      </c>
      <c r="L1780">
        <v>39</v>
      </c>
      <c r="M1780">
        <v>229</v>
      </c>
      <c r="N1780" t="str">
        <f>_xlfn.XLOOKUP(Orders[[#This Row],[_ProductID]],Products!A:A,Products!C:C)</f>
        <v>Outdoor</v>
      </c>
      <c r="O1780">
        <v>10</v>
      </c>
      <c r="P1780">
        <v>0.05</v>
      </c>
      <c r="Q1780" s="2">
        <v>2525.9</v>
      </c>
      <c r="R1780" s="2">
        <v>1010.3600000000001</v>
      </c>
      <c r="S1780" s="2">
        <v>7198.8150000000005</v>
      </c>
      <c r="T1780" s="2">
        <v>4167.7350000000006</v>
      </c>
    </row>
    <row r="1781" spans="1:20" x14ac:dyDescent="0.25">
      <c r="A1781" t="s">
        <v>6213</v>
      </c>
      <c r="B1781" t="s">
        <v>5</v>
      </c>
      <c r="C1781" t="s">
        <v>46</v>
      </c>
      <c r="D1781" s="1">
        <v>43800</v>
      </c>
      <c r="E1781" s="1">
        <v>43986</v>
      </c>
      <c r="F1781" s="1">
        <v>44012</v>
      </c>
      <c r="G1781" s="1">
        <v>43993</v>
      </c>
      <c r="H1781" s="13">
        <f>Orders[[#This Row],[DeliveryDate]]-Orders[[#This Row],[OrderDate]]</f>
        <v>7</v>
      </c>
      <c r="I1781" t="s">
        <v>3</v>
      </c>
      <c r="J1781" t="str">
        <f>_xlfn.XLOOKUP(Orders[[#This Row],[_SalesRepID]],'Sales team'!A:A,'Sales team'!B:B)</f>
        <v>Frank Brown</v>
      </c>
      <c r="K1781">
        <v>17</v>
      </c>
      <c r="L1781">
        <v>19</v>
      </c>
      <c r="M1781">
        <v>75</v>
      </c>
      <c r="N1781" t="str">
        <f>_xlfn.XLOOKUP(Orders[[#This Row],[_ProductID]],Products!A:A,Products!C:C)</f>
        <v>Home décor</v>
      </c>
      <c r="O1781">
        <v>35</v>
      </c>
      <c r="P1781">
        <v>0.05</v>
      </c>
      <c r="Q1781" s="2">
        <v>1072</v>
      </c>
      <c r="R1781" s="2">
        <v>728.96</v>
      </c>
      <c r="S1781" s="2">
        <v>3055.2</v>
      </c>
      <c r="T1781" s="2">
        <v>868.31999999999971</v>
      </c>
    </row>
    <row r="1782" spans="1:20" x14ac:dyDescent="0.25">
      <c r="A1782" t="s">
        <v>6214</v>
      </c>
      <c r="B1782" t="s">
        <v>1</v>
      </c>
      <c r="C1782" t="s">
        <v>6</v>
      </c>
      <c r="D1782" s="1">
        <v>43900</v>
      </c>
      <c r="E1782" s="1">
        <v>43986</v>
      </c>
      <c r="F1782" s="1">
        <v>44010</v>
      </c>
      <c r="G1782" s="1">
        <v>44004</v>
      </c>
      <c r="H1782" s="13">
        <f>Orders[[#This Row],[DeliveryDate]]-Orders[[#This Row],[OrderDate]]</f>
        <v>18</v>
      </c>
      <c r="I1782" t="s">
        <v>3</v>
      </c>
      <c r="J1782" t="str">
        <f>_xlfn.XLOOKUP(Orders[[#This Row],[_SalesRepID]],'Sales team'!A:A,'Sales team'!B:B)</f>
        <v>Joshua Little</v>
      </c>
      <c r="K1782">
        <v>11</v>
      </c>
      <c r="L1782">
        <v>13</v>
      </c>
      <c r="M1782">
        <v>148</v>
      </c>
      <c r="N1782" t="str">
        <f>_xlfn.XLOOKUP(Orders[[#This Row],[_ProductID]],Products!A:A,Products!C:C)</f>
        <v>Home décor</v>
      </c>
      <c r="O1782">
        <v>29</v>
      </c>
      <c r="P1782">
        <v>7.4999999999999997E-2</v>
      </c>
      <c r="Q1782" s="2">
        <v>2492.4</v>
      </c>
      <c r="R1782" s="2">
        <v>2043.768</v>
      </c>
      <c r="S1782" s="2">
        <v>13832.820000000002</v>
      </c>
      <c r="T1782" s="2">
        <v>1570.2120000000014</v>
      </c>
    </row>
    <row r="1783" spans="1:20" x14ac:dyDescent="0.25">
      <c r="A1783" t="s">
        <v>6215</v>
      </c>
      <c r="B1783" t="s">
        <v>8</v>
      </c>
      <c r="C1783" t="s">
        <v>6</v>
      </c>
      <c r="D1783" s="1">
        <v>43900</v>
      </c>
      <c r="E1783" s="1">
        <v>43986</v>
      </c>
      <c r="F1783" s="1">
        <v>43993</v>
      </c>
      <c r="G1783" s="1">
        <v>44011</v>
      </c>
      <c r="H1783" s="13">
        <f>Orders[[#This Row],[DeliveryDate]]-Orders[[#This Row],[OrderDate]]</f>
        <v>25</v>
      </c>
      <c r="I1783" t="s">
        <v>3</v>
      </c>
      <c r="J1783" t="str">
        <f>_xlfn.XLOOKUP(Orders[[#This Row],[_SalesRepID]],'Sales team'!A:A,'Sales team'!B:B)</f>
        <v>Patrick Graham</v>
      </c>
      <c r="K1783">
        <v>25</v>
      </c>
      <c r="L1783">
        <v>7</v>
      </c>
      <c r="M1783">
        <v>191</v>
      </c>
      <c r="N1783" t="str">
        <f>_xlfn.XLOOKUP(Orders[[#This Row],[_ProductID]],Products!A:A,Products!C:C)</f>
        <v>Home décor</v>
      </c>
      <c r="O1783">
        <v>32</v>
      </c>
      <c r="P1783">
        <v>0.05</v>
      </c>
      <c r="Q1783" s="2">
        <v>2934.6</v>
      </c>
      <c r="R1783" s="2">
        <v>1643.3760000000002</v>
      </c>
      <c r="S1783" s="2">
        <v>19515.09</v>
      </c>
      <c r="T1783" s="2">
        <v>8011.4579999999987</v>
      </c>
    </row>
    <row r="1784" spans="1:20" x14ac:dyDescent="0.25">
      <c r="A1784" t="s">
        <v>6216</v>
      </c>
      <c r="B1784" t="s">
        <v>5</v>
      </c>
      <c r="C1784" t="s">
        <v>25</v>
      </c>
      <c r="D1784" s="1">
        <v>43900</v>
      </c>
      <c r="E1784" s="1">
        <v>43986</v>
      </c>
      <c r="F1784" s="1">
        <v>44013</v>
      </c>
      <c r="G1784" s="1">
        <v>43992</v>
      </c>
      <c r="H1784" s="13">
        <f>Orders[[#This Row],[DeliveryDate]]-Orders[[#This Row],[OrderDate]]</f>
        <v>6</v>
      </c>
      <c r="I1784" t="s">
        <v>3</v>
      </c>
      <c r="J1784" t="str">
        <f>_xlfn.XLOOKUP(Orders[[#This Row],[_SalesRepID]],'Sales team'!A:A,'Sales team'!B:B)</f>
        <v>Todd Roberts</v>
      </c>
      <c r="K1784">
        <v>13</v>
      </c>
      <c r="L1784">
        <v>21</v>
      </c>
      <c r="M1784">
        <v>353</v>
      </c>
      <c r="N1784" t="str">
        <f>_xlfn.XLOOKUP(Orders[[#This Row],[_ProductID]],Products!A:A,Products!C:C)</f>
        <v>Home décor</v>
      </c>
      <c r="O1784">
        <v>27</v>
      </c>
      <c r="P1784">
        <v>0.2</v>
      </c>
      <c r="Q1784" s="2">
        <v>207.70000000000002</v>
      </c>
      <c r="R1784" s="2">
        <v>89.311000000000007</v>
      </c>
      <c r="S1784" s="2">
        <v>1329.2800000000002</v>
      </c>
      <c r="T1784" s="2">
        <v>614.79200000000014</v>
      </c>
    </row>
    <row r="1785" spans="1:20" x14ac:dyDescent="0.25">
      <c r="A1785" t="s">
        <v>6217</v>
      </c>
      <c r="B1785" t="s">
        <v>5</v>
      </c>
      <c r="C1785" t="s">
        <v>6</v>
      </c>
      <c r="D1785" s="1">
        <v>43900</v>
      </c>
      <c r="E1785" s="1">
        <v>43986</v>
      </c>
      <c r="F1785" s="1">
        <v>44002</v>
      </c>
      <c r="G1785" s="1">
        <v>44005</v>
      </c>
      <c r="H1785" s="13">
        <f>Orders[[#This Row],[DeliveryDate]]-Orders[[#This Row],[OrderDate]]</f>
        <v>19</v>
      </c>
      <c r="I1785" t="s">
        <v>3</v>
      </c>
      <c r="J1785" t="str">
        <f>_xlfn.XLOOKUP(Orders[[#This Row],[_SalesRepID]],'Sales team'!A:A,'Sales team'!B:B)</f>
        <v>Anthony Berry</v>
      </c>
      <c r="K1785">
        <v>16</v>
      </c>
      <c r="L1785">
        <v>21</v>
      </c>
      <c r="M1785">
        <v>164</v>
      </c>
      <c r="N1785" t="str">
        <f>_xlfn.XLOOKUP(Orders[[#This Row],[_ProductID]],Products!A:A,Products!C:C)</f>
        <v>Kitchen &amp; Dining</v>
      </c>
      <c r="O1785">
        <v>7</v>
      </c>
      <c r="P1785">
        <v>0.15</v>
      </c>
      <c r="Q1785" s="2">
        <v>5902.7</v>
      </c>
      <c r="R1785" s="2">
        <v>3069.404</v>
      </c>
      <c r="S1785" s="2">
        <v>35121.065000000002</v>
      </c>
      <c r="T1785" s="2">
        <v>13635.237000000001</v>
      </c>
    </row>
    <row r="1786" spans="1:20" x14ac:dyDescent="0.25">
      <c r="A1786" t="s">
        <v>6218</v>
      </c>
      <c r="B1786" t="s">
        <v>10</v>
      </c>
      <c r="C1786" t="s">
        <v>15</v>
      </c>
      <c r="D1786" s="1">
        <v>43900</v>
      </c>
      <c r="E1786" s="1">
        <v>43986</v>
      </c>
      <c r="F1786" s="1">
        <v>44011</v>
      </c>
      <c r="G1786" s="1">
        <v>44012</v>
      </c>
      <c r="H1786" s="13">
        <f>Orders[[#This Row],[DeliveryDate]]-Orders[[#This Row],[OrderDate]]</f>
        <v>26</v>
      </c>
      <c r="I1786" t="s">
        <v>3</v>
      </c>
      <c r="J1786" t="str">
        <f>_xlfn.XLOOKUP(Orders[[#This Row],[_SalesRepID]],'Sales team'!A:A,'Sales team'!B:B)</f>
        <v>Shawn Torres</v>
      </c>
      <c r="K1786">
        <v>27</v>
      </c>
      <c r="L1786">
        <v>39</v>
      </c>
      <c r="M1786">
        <v>1</v>
      </c>
      <c r="N1786" t="str">
        <f>_xlfn.XLOOKUP(Orders[[#This Row],[_ProductID]],Products!A:A,Products!C:C)</f>
        <v>Furniture</v>
      </c>
      <c r="O1786">
        <v>19</v>
      </c>
      <c r="P1786">
        <v>0.1</v>
      </c>
      <c r="Q1786" s="2">
        <v>214.4</v>
      </c>
      <c r="R1786" s="2">
        <v>124.35199999999999</v>
      </c>
      <c r="S1786" s="2">
        <v>1543.68</v>
      </c>
      <c r="T1786" s="2">
        <v>548.86400000000015</v>
      </c>
    </row>
    <row r="1787" spans="1:20" x14ac:dyDescent="0.25">
      <c r="A1787" t="s">
        <v>6219</v>
      </c>
      <c r="B1787" t="s">
        <v>1</v>
      </c>
      <c r="C1787" t="s">
        <v>25</v>
      </c>
      <c r="D1787" s="1">
        <v>43900</v>
      </c>
      <c r="E1787" s="1">
        <v>43986</v>
      </c>
      <c r="F1787" s="1">
        <v>43991</v>
      </c>
      <c r="G1787" s="1">
        <v>44004</v>
      </c>
      <c r="H1787" s="13">
        <f>Orders[[#This Row],[DeliveryDate]]-Orders[[#This Row],[OrderDate]]</f>
        <v>18</v>
      </c>
      <c r="I1787" t="s">
        <v>3</v>
      </c>
      <c r="J1787" t="str">
        <f>_xlfn.XLOOKUP(Orders[[#This Row],[_SalesRepID]],'Sales team'!A:A,'Sales team'!B:B)</f>
        <v>Chris Armstrong</v>
      </c>
      <c r="K1787">
        <v>4</v>
      </c>
      <c r="L1787">
        <v>44</v>
      </c>
      <c r="M1787">
        <v>361</v>
      </c>
      <c r="N1787" t="str">
        <f>_xlfn.XLOOKUP(Orders[[#This Row],[_ProductID]],Products!A:A,Products!C:C)</f>
        <v>Electronics</v>
      </c>
      <c r="O1787">
        <v>28</v>
      </c>
      <c r="P1787">
        <v>0.05</v>
      </c>
      <c r="Q1787" s="2">
        <v>958.1</v>
      </c>
      <c r="R1787" s="2">
        <v>747.3180000000001</v>
      </c>
      <c r="S1787" s="2">
        <v>1820.3899999999999</v>
      </c>
      <c r="T1787" s="2">
        <v>325.75399999999968</v>
      </c>
    </row>
    <row r="1788" spans="1:20" x14ac:dyDescent="0.25">
      <c r="A1788" t="s">
        <v>6220</v>
      </c>
      <c r="B1788" t="s">
        <v>1</v>
      </c>
      <c r="C1788" t="s">
        <v>15</v>
      </c>
      <c r="D1788" s="1">
        <v>43900</v>
      </c>
      <c r="E1788" s="1">
        <v>43986</v>
      </c>
      <c r="F1788" s="1">
        <v>43994</v>
      </c>
      <c r="G1788" s="1">
        <v>43992</v>
      </c>
      <c r="H1788" s="13">
        <f>Orders[[#This Row],[DeliveryDate]]-Orders[[#This Row],[OrderDate]]</f>
        <v>6</v>
      </c>
      <c r="I1788" t="s">
        <v>3</v>
      </c>
      <c r="J1788" t="str">
        <f>_xlfn.XLOOKUP(Orders[[#This Row],[_SalesRepID]],'Sales team'!A:A,'Sales team'!B:B)</f>
        <v>George Lewis</v>
      </c>
      <c r="K1788">
        <v>8</v>
      </c>
      <c r="L1788">
        <v>21</v>
      </c>
      <c r="M1788">
        <v>13</v>
      </c>
      <c r="N1788" t="str">
        <f>_xlfn.XLOOKUP(Orders[[#This Row],[_ProductID]],Products!A:A,Products!C:C)</f>
        <v>Kitchen &amp; Dining</v>
      </c>
      <c r="O1788">
        <v>16</v>
      </c>
      <c r="P1788">
        <v>7.4999999999999997E-2</v>
      </c>
      <c r="Q1788" s="2">
        <v>2546</v>
      </c>
      <c r="R1788" s="2">
        <v>1196.6199999999999</v>
      </c>
      <c r="S1788" s="2">
        <v>9420.2000000000007</v>
      </c>
      <c r="T1788" s="2">
        <v>4633.7200000000012</v>
      </c>
    </row>
    <row r="1789" spans="1:20" x14ac:dyDescent="0.25">
      <c r="A1789" t="s">
        <v>6221</v>
      </c>
      <c r="B1789" t="s">
        <v>5</v>
      </c>
      <c r="C1789" t="s">
        <v>15</v>
      </c>
      <c r="D1789" s="1">
        <v>43800</v>
      </c>
      <c r="E1789" s="1">
        <v>43986</v>
      </c>
      <c r="F1789" s="1">
        <v>44003</v>
      </c>
      <c r="G1789" s="1">
        <v>43992</v>
      </c>
      <c r="H1789" s="13">
        <f>Orders[[#This Row],[DeliveryDate]]-Orders[[#This Row],[OrderDate]]</f>
        <v>6</v>
      </c>
      <c r="I1789" t="s">
        <v>3</v>
      </c>
      <c r="J1789" t="str">
        <f>_xlfn.XLOOKUP(Orders[[#This Row],[_SalesRepID]],'Sales team'!A:A,'Sales team'!B:B)</f>
        <v>Anthony Berry</v>
      </c>
      <c r="K1789">
        <v>16</v>
      </c>
      <c r="L1789">
        <v>49</v>
      </c>
      <c r="M1789">
        <v>30</v>
      </c>
      <c r="N1789" t="str">
        <f>_xlfn.XLOOKUP(Orders[[#This Row],[_ProductID]],Products!A:A,Products!C:C)</f>
        <v>Home décor</v>
      </c>
      <c r="O1789">
        <v>27</v>
      </c>
      <c r="P1789">
        <v>7.4999999999999997E-2</v>
      </c>
      <c r="Q1789" s="2">
        <v>2780.5</v>
      </c>
      <c r="R1789" s="2">
        <v>2057.5700000000002</v>
      </c>
      <c r="S1789" s="2">
        <v>18003.737499999999</v>
      </c>
      <c r="T1789" s="2">
        <v>3600.7474999999977</v>
      </c>
    </row>
    <row r="1790" spans="1:20" x14ac:dyDescent="0.25">
      <c r="A1790" t="s">
        <v>6222</v>
      </c>
      <c r="B1790" t="s">
        <v>8</v>
      </c>
      <c r="C1790" t="s">
        <v>13</v>
      </c>
      <c r="D1790" s="1">
        <v>43900</v>
      </c>
      <c r="E1790" s="1">
        <v>43986</v>
      </c>
      <c r="F1790" s="1">
        <v>44000</v>
      </c>
      <c r="G1790" s="1">
        <v>44001</v>
      </c>
      <c r="H1790" s="13">
        <f>Orders[[#This Row],[DeliveryDate]]-Orders[[#This Row],[OrderDate]]</f>
        <v>15</v>
      </c>
      <c r="I1790" t="s">
        <v>3</v>
      </c>
      <c r="J1790" t="str">
        <f>_xlfn.XLOOKUP(Orders[[#This Row],[_SalesRepID]],'Sales team'!A:A,'Sales team'!B:B)</f>
        <v>Douglas Tucker</v>
      </c>
      <c r="K1790">
        <v>23</v>
      </c>
      <c r="L1790">
        <v>29</v>
      </c>
      <c r="M1790">
        <v>284</v>
      </c>
      <c r="N1790" t="str">
        <f>_xlfn.XLOOKUP(Orders[[#This Row],[_ProductID]],Products!A:A,Products!C:C)</f>
        <v>Kitchen &amp; Dining</v>
      </c>
      <c r="O1790">
        <v>7</v>
      </c>
      <c r="P1790">
        <v>0.1</v>
      </c>
      <c r="Q1790" s="2">
        <v>2010</v>
      </c>
      <c r="R1790" s="2">
        <v>824.09999999999991</v>
      </c>
      <c r="S1790" s="2">
        <v>3618</v>
      </c>
      <c r="T1790" s="2">
        <v>1969.8000000000002</v>
      </c>
    </row>
    <row r="1791" spans="1:20" x14ac:dyDescent="0.25">
      <c r="A1791" t="s">
        <v>6204</v>
      </c>
      <c r="B1791" t="s">
        <v>8</v>
      </c>
      <c r="C1791" t="s">
        <v>13</v>
      </c>
      <c r="D1791" s="1">
        <v>43900</v>
      </c>
      <c r="E1791" s="1">
        <v>43985</v>
      </c>
      <c r="F1791" s="1">
        <v>43997</v>
      </c>
      <c r="G1791" s="1">
        <v>43997</v>
      </c>
      <c r="H1791" s="13">
        <f>Orders[[#This Row],[DeliveryDate]]-Orders[[#This Row],[OrderDate]]</f>
        <v>12</v>
      </c>
      <c r="I1791" t="s">
        <v>3</v>
      </c>
      <c r="J1791" t="str">
        <f>_xlfn.XLOOKUP(Orders[[#This Row],[_SalesRepID]],'Sales team'!A:A,'Sales team'!B:B)</f>
        <v>Samuel Fowler</v>
      </c>
      <c r="K1791">
        <v>21</v>
      </c>
      <c r="L1791">
        <v>4</v>
      </c>
      <c r="M1791">
        <v>301</v>
      </c>
      <c r="N1791" t="str">
        <f>_xlfn.XLOOKUP(Orders[[#This Row],[_ProductID]],Products!A:A,Products!C:C)</f>
        <v>Home décor</v>
      </c>
      <c r="O1791">
        <v>46</v>
      </c>
      <c r="P1791">
        <v>7.4999999999999997E-2</v>
      </c>
      <c r="Q1791" s="2">
        <v>1943</v>
      </c>
      <c r="R1791" s="2">
        <v>1165.8</v>
      </c>
      <c r="S1791" s="2">
        <v>5391.8249999999998</v>
      </c>
      <c r="T1791" s="2">
        <v>1894.4250000000002</v>
      </c>
    </row>
    <row r="1792" spans="1:20" x14ac:dyDescent="0.25">
      <c r="A1792" t="s">
        <v>6205</v>
      </c>
      <c r="B1792" t="s">
        <v>1</v>
      </c>
      <c r="C1792" t="s">
        <v>6</v>
      </c>
      <c r="D1792" s="1">
        <v>43900</v>
      </c>
      <c r="E1792" s="1">
        <v>43985</v>
      </c>
      <c r="F1792" s="1">
        <v>43995</v>
      </c>
      <c r="G1792" s="1">
        <v>44006</v>
      </c>
      <c r="H1792" s="13">
        <f>Orders[[#This Row],[DeliveryDate]]-Orders[[#This Row],[OrderDate]]</f>
        <v>21</v>
      </c>
      <c r="I1792" t="s">
        <v>3</v>
      </c>
      <c r="J1792" t="str">
        <f>_xlfn.XLOOKUP(Orders[[#This Row],[_SalesRepID]],'Sales team'!A:A,'Sales team'!B:B)</f>
        <v>George Lewis</v>
      </c>
      <c r="K1792">
        <v>8</v>
      </c>
      <c r="L1792">
        <v>37</v>
      </c>
      <c r="M1792">
        <v>131</v>
      </c>
      <c r="N1792" t="str">
        <f>_xlfn.XLOOKUP(Orders[[#This Row],[_ProductID]],Products!A:A,Products!C:C)</f>
        <v>Furniture</v>
      </c>
      <c r="O1792">
        <v>19</v>
      </c>
      <c r="P1792">
        <v>7.4999999999999997E-2</v>
      </c>
      <c r="Q1792" s="2">
        <v>1125.6000000000001</v>
      </c>
      <c r="R1792" s="2">
        <v>709.12800000000004</v>
      </c>
      <c r="S1792" s="2">
        <v>4164.72</v>
      </c>
      <c r="T1792" s="2">
        <v>1328.2080000000001</v>
      </c>
    </row>
    <row r="1793" spans="1:20" x14ac:dyDescent="0.25">
      <c r="A1793" t="s">
        <v>6206</v>
      </c>
      <c r="B1793" t="s">
        <v>5</v>
      </c>
      <c r="C1793" t="s">
        <v>15</v>
      </c>
      <c r="D1793" s="1">
        <v>43900</v>
      </c>
      <c r="E1793" s="1">
        <v>43985</v>
      </c>
      <c r="F1793" s="1">
        <v>43997</v>
      </c>
      <c r="G1793" s="1">
        <v>44011</v>
      </c>
      <c r="H1793" s="13">
        <f>Orders[[#This Row],[DeliveryDate]]-Orders[[#This Row],[OrderDate]]</f>
        <v>26</v>
      </c>
      <c r="I1793" t="s">
        <v>3</v>
      </c>
      <c r="J1793" t="str">
        <f>_xlfn.XLOOKUP(Orders[[#This Row],[_SalesRepID]],'Sales team'!A:A,'Sales team'!B:B)</f>
        <v>Paul Holmes</v>
      </c>
      <c r="K1793">
        <v>14</v>
      </c>
      <c r="L1793">
        <v>15</v>
      </c>
      <c r="M1793">
        <v>29</v>
      </c>
      <c r="N1793" t="str">
        <f>_xlfn.XLOOKUP(Orders[[#This Row],[_ProductID]],Products!A:A,Products!C:C)</f>
        <v>Furniture</v>
      </c>
      <c r="O1793">
        <v>20</v>
      </c>
      <c r="P1793">
        <v>0.2</v>
      </c>
      <c r="Q1793" s="2">
        <v>3912.8</v>
      </c>
      <c r="R1793" s="2">
        <v>1643.376</v>
      </c>
      <c r="S1793" s="2">
        <v>21911.680000000004</v>
      </c>
      <c r="T1793" s="2">
        <v>10408.048000000004</v>
      </c>
    </row>
    <row r="1794" spans="1:20" x14ac:dyDescent="0.25">
      <c r="A1794" t="s">
        <v>6207</v>
      </c>
      <c r="B1794" t="s">
        <v>8</v>
      </c>
      <c r="C1794" t="s">
        <v>2</v>
      </c>
      <c r="D1794" s="1">
        <v>43900</v>
      </c>
      <c r="E1794" s="1">
        <v>43985</v>
      </c>
      <c r="F1794" s="1">
        <v>44000</v>
      </c>
      <c r="G1794" s="1">
        <v>44000</v>
      </c>
      <c r="H1794" s="13">
        <f>Orders[[#This Row],[DeliveryDate]]-Orders[[#This Row],[OrderDate]]</f>
        <v>15</v>
      </c>
      <c r="I1794" t="s">
        <v>3</v>
      </c>
      <c r="J1794" t="str">
        <f>_xlfn.XLOOKUP(Orders[[#This Row],[_SalesRepID]],'Sales team'!A:A,'Sales team'!B:B)</f>
        <v>Joe Price</v>
      </c>
      <c r="K1794">
        <v>22</v>
      </c>
      <c r="L1794">
        <v>6</v>
      </c>
      <c r="M1794">
        <v>216</v>
      </c>
      <c r="N1794" t="str">
        <f>_xlfn.XLOOKUP(Orders[[#This Row],[_ProductID]],Products!A:A,Products!C:C)</f>
        <v>Home décor</v>
      </c>
      <c r="O1794">
        <v>17</v>
      </c>
      <c r="P1794">
        <v>0.3</v>
      </c>
      <c r="Q1794" s="2">
        <v>3859.2000000000003</v>
      </c>
      <c r="R1794" s="2">
        <v>1698.0480000000002</v>
      </c>
      <c r="S1794" s="2">
        <v>8104.32</v>
      </c>
      <c r="T1794" s="2">
        <v>3010.1759999999995</v>
      </c>
    </row>
    <row r="1795" spans="1:20" x14ac:dyDescent="0.25">
      <c r="A1795" t="s">
        <v>6208</v>
      </c>
      <c r="B1795" t="s">
        <v>8</v>
      </c>
      <c r="C1795" t="s">
        <v>25</v>
      </c>
      <c r="D1795" s="1">
        <v>43900</v>
      </c>
      <c r="E1795" s="1">
        <v>43985</v>
      </c>
      <c r="F1795" s="1">
        <v>44000</v>
      </c>
      <c r="G1795" s="1">
        <v>44001</v>
      </c>
      <c r="H1795" s="13">
        <f>Orders[[#This Row],[DeliveryDate]]-Orders[[#This Row],[OrderDate]]</f>
        <v>16</v>
      </c>
      <c r="I1795" t="s">
        <v>3</v>
      </c>
      <c r="J1795" t="str">
        <f>_xlfn.XLOOKUP(Orders[[#This Row],[_SalesRepID]],'Sales team'!A:A,'Sales team'!B:B)</f>
        <v>Patrick Graham</v>
      </c>
      <c r="K1795">
        <v>25</v>
      </c>
      <c r="L1795">
        <v>26</v>
      </c>
      <c r="M1795">
        <v>356</v>
      </c>
      <c r="N1795" t="str">
        <f>_xlfn.XLOOKUP(Orders[[#This Row],[_ProductID]],Products!A:A,Products!C:C)</f>
        <v>Furniture</v>
      </c>
      <c r="O1795">
        <v>38</v>
      </c>
      <c r="P1795">
        <v>7.4999999999999997E-2</v>
      </c>
      <c r="Q1795" s="2">
        <v>3993.2000000000003</v>
      </c>
      <c r="R1795" s="2">
        <v>1597.2800000000002</v>
      </c>
      <c r="S1795" s="2">
        <v>29549.680000000004</v>
      </c>
      <c r="T1795" s="2">
        <v>16771.440000000002</v>
      </c>
    </row>
    <row r="1796" spans="1:20" x14ac:dyDescent="0.25">
      <c r="A1796" t="s">
        <v>6209</v>
      </c>
      <c r="B1796" t="s">
        <v>5</v>
      </c>
      <c r="C1796" t="s">
        <v>6</v>
      </c>
      <c r="D1796" s="1">
        <v>43900</v>
      </c>
      <c r="E1796" s="1">
        <v>43985</v>
      </c>
      <c r="F1796" s="1">
        <v>44011</v>
      </c>
      <c r="G1796" s="1">
        <v>43998</v>
      </c>
      <c r="H1796" s="13">
        <f>Orders[[#This Row],[DeliveryDate]]-Orders[[#This Row],[OrderDate]]</f>
        <v>13</v>
      </c>
      <c r="I1796" t="s">
        <v>3</v>
      </c>
      <c r="J1796" t="str">
        <f>_xlfn.XLOOKUP(Orders[[#This Row],[_SalesRepID]],'Sales team'!A:A,'Sales team'!B:B)</f>
        <v>Nicholas Cunningham</v>
      </c>
      <c r="K1796">
        <v>19</v>
      </c>
      <c r="L1796">
        <v>28</v>
      </c>
      <c r="M1796">
        <v>109</v>
      </c>
      <c r="N1796" t="str">
        <f>_xlfn.XLOOKUP(Orders[[#This Row],[_ProductID]],Products!A:A,Products!C:C)</f>
        <v>Electronics</v>
      </c>
      <c r="O1796">
        <v>6</v>
      </c>
      <c r="P1796">
        <v>0.2</v>
      </c>
      <c r="Q1796" s="2">
        <v>3705.1</v>
      </c>
      <c r="R1796" s="2">
        <v>2482.4169999999999</v>
      </c>
      <c r="S1796" s="2">
        <v>2964.08</v>
      </c>
      <c r="T1796" s="2">
        <v>481.66300000000001</v>
      </c>
    </row>
    <row r="1797" spans="1:20" x14ac:dyDescent="0.25">
      <c r="A1797" t="s">
        <v>6210</v>
      </c>
      <c r="B1797" t="s">
        <v>1</v>
      </c>
      <c r="C1797" t="s">
        <v>6</v>
      </c>
      <c r="D1797" s="1">
        <v>43900</v>
      </c>
      <c r="E1797" s="1">
        <v>43985</v>
      </c>
      <c r="F1797" s="1">
        <v>43999</v>
      </c>
      <c r="G1797" s="1">
        <v>44001</v>
      </c>
      <c r="H1797" s="13">
        <f>Orders[[#This Row],[DeliveryDate]]-Orders[[#This Row],[OrderDate]]</f>
        <v>16</v>
      </c>
      <c r="I1797" t="s">
        <v>3</v>
      </c>
      <c r="J1797" t="str">
        <f>_xlfn.XLOOKUP(Orders[[#This Row],[_SalesRepID]],'Sales team'!A:A,'Sales team'!B:B)</f>
        <v>Jerry Green</v>
      </c>
      <c r="K1797">
        <v>3</v>
      </c>
      <c r="L1797">
        <v>33</v>
      </c>
      <c r="M1797">
        <v>122</v>
      </c>
      <c r="N1797" t="str">
        <f>_xlfn.XLOOKUP(Orders[[#This Row],[_ProductID]],Products!A:A,Products!C:C)</f>
        <v>Home décor</v>
      </c>
      <c r="O1797">
        <v>43</v>
      </c>
      <c r="P1797">
        <v>0.05</v>
      </c>
      <c r="Q1797" s="2">
        <v>1085.4000000000001</v>
      </c>
      <c r="R1797" s="2">
        <v>738.07200000000012</v>
      </c>
      <c r="S1797" s="2">
        <v>5155.6499999999996</v>
      </c>
      <c r="T1797" s="2">
        <v>1465.2899999999991</v>
      </c>
    </row>
    <row r="1798" spans="1:20" x14ac:dyDescent="0.25">
      <c r="A1798" t="s">
        <v>6211</v>
      </c>
      <c r="B1798" t="s">
        <v>8</v>
      </c>
      <c r="C1798" t="s">
        <v>13</v>
      </c>
      <c r="D1798" s="1">
        <v>43900</v>
      </c>
      <c r="E1798" s="1">
        <v>43985</v>
      </c>
      <c r="F1798" s="1">
        <v>44006</v>
      </c>
      <c r="G1798" s="1">
        <v>44004</v>
      </c>
      <c r="H1798" s="13">
        <f>Orders[[#This Row],[DeliveryDate]]-Orders[[#This Row],[OrderDate]]</f>
        <v>19</v>
      </c>
      <c r="I1798" t="s">
        <v>3</v>
      </c>
      <c r="J1798" t="str">
        <f>_xlfn.XLOOKUP(Orders[[#This Row],[_SalesRepID]],'Sales team'!A:A,'Sales team'!B:B)</f>
        <v>Douglas Tucker</v>
      </c>
      <c r="K1798">
        <v>23</v>
      </c>
      <c r="L1798">
        <v>42</v>
      </c>
      <c r="M1798">
        <v>318</v>
      </c>
      <c r="N1798" t="str">
        <f>_xlfn.XLOOKUP(Orders[[#This Row],[_ProductID]],Products!A:A,Products!C:C)</f>
        <v>Outdoor</v>
      </c>
      <c r="O1798">
        <v>9</v>
      </c>
      <c r="P1798">
        <v>0.05</v>
      </c>
      <c r="Q1798" s="2">
        <v>1949.7</v>
      </c>
      <c r="R1798" s="2">
        <v>896.86200000000008</v>
      </c>
      <c r="S1798" s="2">
        <v>9261.0749999999989</v>
      </c>
      <c r="T1798" s="2">
        <v>4776.7649999999985</v>
      </c>
    </row>
    <row r="1799" spans="1:20" x14ac:dyDescent="0.25">
      <c r="A1799" t="s">
        <v>6212</v>
      </c>
      <c r="B1799" t="s">
        <v>1</v>
      </c>
      <c r="C1799" t="s">
        <v>6</v>
      </c>
      <c r="D1799" s="1">
        <v>43900</v>
      </c>
      <c r="E1799" s="1">
        <v>43985</v>
      </c>
      <c r="F1799" s="1">
        <v>44001</v>
      </c>
      <c r="G1799" s="1">
        <v>43990</v>
      </c>
      <c r="H1799" s="13">
        <f>Orders[[#This Row],[DeliveryDate]]-Orders[[#This Row],[OrderDate]]</f>
        <v>5</v>
      </c>
      <c r="I1799" t="s">
        <v>3</v>
      </c>
      <c r="J1799" t="str">
        <f>_xlfn.XLOOKUP(Orders[[#This Row],[_SalesRepID]],'Sales team'!A:A,'Sales team'!B:B)</f>
        <v>Jonathan Hawkins</v>
      </c>
      <c r="K1799">
        <v>10</v>
      </c>
      <c r="L1799">
        <v>7</v>
      </c>
      <c r="M1799">
        <v>100</v>
      </c>
      <c r="N1799" t="str">
        <f>_xlfn.XLOOKUP(Orders[[#This Row],[_ProductID]],Products!A:A,Products!C:C)</f>
        <v>Home décor</v>
      </c>
      <c r="O1799">
        <v>32</v>
      </c>
      <c r="P1799">
        <v>0.15</v>
      </c>
      <c r="Q1799" s="2">
        <v>3953</v>
      </c>
      <c r="R1799" s="2">
        <v>3360.0499999999997</v>
      </c>
      <c r="S1799" s="2">
        <v>13440.199999999999</v>
      </c>
      <c r="T1799" s="2">
        <v>0</v>
      </c>
    </row>
    <row r="1800" spans="1:20" x14ac:dyDescent="0.25">
      <c r="A1800" t="s">
        <v>6198</v>
      </c>
      <c r="B1800" t="s">
        <v>1</v>
      </c>
      <c r="C1800" t="s">
        <v>15</v>
      </c>
      <c r="D1800" s="1">
        <v>43900</v>
      </c>
      <c r="E1800" s="1">
        <v>43984</v>
      </c>
      <c r="F1800" s="1">
        <v>44006</v>
      </c>
      <c r="G1800" s="1">
        <v>43997</v>
      </c>
      <c r="H1800" s="13">
        <f>Orders[[#This Row],[DeliveryDate]]-Orders[[#This Row],[OrderDate]]</f>
        <v>13</v>
      </c>
      <c r="I1800" t="s">
        <v>3</v>
      </c>
      <c r="J1800" t="str">
        <f>_xlfn.XLOOKUP(Orders[[#This Row],[_SalesRepID]],'Sales team'!A:A,'Sales team'!B:B)</f>
        <v>Keith Griffin</v>
      </c>
      <c r="K1800">
        <v>2</v>
      </c>
      <c r="L1800">
        <v>41</v>
      </c>
      <c r="M1800">
        <v>11</v>
      </c>
      <c r="N1800" t="str">
        <f>_xlfn.XLOOKUP(Orders[[#This Row],[_ProductID]],Products!A:A,Products!C:C)</f>
        <v>Kitchen &amp; Dining</v>
      </c>
      <c r="O1800">
        <v>37</v>
      </c>
      <c r="P1800">
        <v>0.2</v>
      </c>
      <c r="Q1800" s="2">
        <v>1038.5</v>
      </c>
      <c r="R1800" s="2">
        <v>571.17500000000007</v>
      </c>
      <c r="S1800" s="2">
        <v>830.80000000000007</v>
      </c>
      <c r="T1800" s="2">
        <v>259.625</v>
      </c>
    </row>
    <row r="1801" spans="1:20" x14ac:dyDescent="0.25">
      <c r="A1801" t="s">
        <v>6199</v>
      </c>
      <c r="B1801" t="s">
        <v>1</v>
      </c>
      <c r="C1801" t="s">
        <v>25</v>
      </c>
      <c r="D1801" s="1">
        <v>43900</v>
      </c>
      <c r="E1801" s="1">
        <v>43984</v>
      </c>
      <c r="F1801" s="1">
        <v>44001</v>
      </c>
      <c r="G1801" s="1">
        <v>44005</v>
      </c>
      <c r="H1801" s="13">
        <f>Orders[[#This Row],[DeliveryDate]]-Orders[[#This Row],[OrderDate]]</f>
        <v>21</v>
      </c>
      <c r="I1801" t="s">
        <v>3</v>
      </c>
      <c r="J1801" t="str">
        <f>_xlfn.XLOOKUP(Orders[[#This Row],[_SalesRepID]],'Sales team'!A:A,'Sales team'!B:B)</f>
        <v>Jonathan Hawkins</v>
      </c>
      <c r="K1801">
        <v>10</v>
      </c>
      <c r="L1801">
        <v>22</v>
      </c>
      <c r="M1801">
        <v>335</v>
      </c>
      <c r="N1801" t="str">
        <f>_xlfn.XLOOKUP(Orders[[#This Row],[_ProductID]],Products!A:A,Products!C:C)</f>
        <v>Home décor</v>
      </c>
      <c r="O1801">
        <v>17</v>
      </c>
      <c r="P1801">
        <v>7.4999999999999997E-2</v>
      </c>
      <c r="Q1801" s="2">
        <v>5138.9000000000005</v>
      </c>
      <c r="R1801" s="2">
        <v>4162.5090000000009</v>
      </c>
      <c r="S1801" s="2">
        <v>28520.895000000004</v>
      </c>
      <c r="T1801" s="2">
        <v>3545.8410000000003</v>
      </c>
    </row>
    <row r="1802" spans="1:20" x14ac:dyDescent="0.25">
      <c r="A1802" t="s">
        <v>6200</v>
      </c>
      <c r="B1802" t="s">
        <v>8</v>
      </c>
      <c r="C1802" t="s">
        <v>25</v>
      </c>
      <c r="D1802" s="1">
        <v>43900</v>
      </c>
      <c r="E1802" s="1">
        <v>43984</v>
      </c>
      <c r="F1802" s="1">
        <v>43999</v>
      </c>
      <c r="G1802" s="1">
        <v>44007</v>
      </c>
      <c r="H1802" s="13">
        <f>Orders[[#This Row],[DeliveryDate]]-Orders[[#This Row],[OrderDate]]</f>
        <v>23</v>
      </c>
      <c r="I1802" t="s">
        <v>3</v>
      </c>
      <c r="J1802" t="str">
        <f>_xlfn.XLOOKUP(Orders[[#This Row],[_SalesRepID]],'Sales team'!A:A,'Sales team'!B:B)</f>
        <v>Douglas Tucker</v>
      </c>
      <c r="K1802">
        <v>23</v>
      </c>
      <c r="L1802">
        <v>24</v>
      </c>
      <c r="M1802">
        <v>356</v>
      </c>
      <c r="N1802" t="str">
        <f>_xlfn.XLOOKUP(Orders[[#This Row],[_ProductID]],Products!A:A,Products!C:C)</f>
        <v>Home décor</v>
      </c>
      <c r="O1802">
        <v>2</v>
      </c>
      <c r="P1802">
        <v>0.1</v>
      </c>
      <c r="Q1802" s="2">
        <v>804</v>
      </c>
      <c r="R1802" s="2">
        <v>385.91999999999996</v>
      </c>
      <c r="S1802" s="2">
        <v>723.6</v>
      </c>
      <c r="T1802" s="2">
        <v>337.68000000000006</v>
      </c>
    </row>
    <row r="1803" spans="1:20" x14ac:dyDescent="0.25">
      <c r="A1803" t="s">
        <v>6201</v>
      </c>
      <c r="B1803" t="s">
        <v>5</v>
      </c>
      <c r="C1803" t="s">
        <v>13</v>
      </c>
      <c r="D1803" s="1">
        <v>43800</v>
      </c>
      <c r="E1803" s="1">
        <v>43984</v>
      </c>
      <c r="F1803" s="1">
        <v>43988</v>
      </c>
      <c r="G1803" s="1">
        <v>43991</v>
      </c>
      <c r="H1803" s="13">
        <f>Orders[[#This Row],[DeliveryDate]]-Orders[[#This Row],[OrderDate]]</f>
        <v>7</v>
      </c>
      <c r="I1803" t="s">
        <v>3</v>
      </c>
      <c r="J1803" t="str">
        <f>_xlfn.XLOOKUP(Orders[[#This Row],[_SalesRepID]],'Sales team'!A:A,'Sales team'!B:B)</f>
        <v>Roger Alexander</v>
      </c>
      <c r="K1803">
        <v>15</v>
      </c>
      <c r="L1803">
        <v>20</v>
      </c>
      <c r="M1803">
        <v>322</v>
      </c>
      <c r="N1803" t="str">
        <f>_xlfn.XLOOKUP(Orders[[#This Row],[_ProductID]],Products!A:A,Products!C:C)</f>
        <v>Furniture</v>
      </c>
      <c r="O1803">
        <v>12</v>
      </c>
      <c r="P1803">
        <v>0.1</v>
      </c>
      <c r="Q1803" s="2">
        <v>167.5</v>
      </c>
      <c r="R1803" s="2">
        <v>130.65</v>
      </c>
      <c r="S1803" s="2">
        <v>603</v>
      </c>
      <c r="T1803" s="2">
        <v>80.399999999999977</v>
      </c>
    </row>
    <row r="1804" spans="1:20" x14ac:dyDescent="0.25">
      <c r="A1804" t="s">
        <v>6202</v>
      </c>
      <c r="B1804" t="s">
        <v>1</v>
      </c>
      <c r="C1804" t="s">
        <v>6</v>
      </c>
      <c r="D1804" s="1">
        <v>43900</v>
      </c>
      <c r="E1804" s="1">
        <v>43984</v>
      </c>
      <c r="F1804" s="1">
        <v>44006</v>
      </c>
      <c r="G1804" s="1">
        <v>43993</v>
      </c>
      <c r="H1804" s="13">
        <f>Orders[[#This Row],[DeliveryDate]]-Orders[[#This Row],[OrderDate]]</f>
        <v>9</v>
      </c>
      <c r="I1804" t="s">
        <v>3</v>
      </c>
      <c r="J1804" t="str">
        <f>_xlfn.XLOOKUP(Orders[[#This Row],[_SalesRepID]],'Sales team'!A:A,'Sales team'!B:B)</f>
        <v>Joshua Bennett</v>
      </c>
      <c r="K1804">
        <v>6</v>
      </c>
      <c r="L1804">
        <v>21</v>
      </c>
      <c r="M1804">
        <v>131</v>
      </c>
      <c r="N1804" t="str">
        <f>_xlfn.XLOOKUP(Orders[[#This Row],[_ProductID]],Products!A:A,Products!C:C)</f>
        <v>Electronics</v>
      </c>
      <c r="O1804">
        <v>28</v>
      </c>
      <c r="P1804">
        <v>0.1</v>
      </c>
      <c r="Q1804" s="2">
        <v>2311.5</v>
      </c>
      <c r="R1804" s="2">
        <v>1109.52</v>
      </c>
      <c r="S1804" s="2">
        <v>4160.7</v>
      </c>
      <c r="T1804" s="2">
        <v>1941.6599999999999</v>
      </c>
    </row>
    <row r="1805" spans="1:20" x14ac:dyDescent="0.25">
      <c r="A1805" t="s">
        <v>6203</v>
      </c>
      <c r="B1805" t="s">
        <v>10</v>
      </c>
      <c r="C1805" t="s">
        <v>25</v>
      </c>
      <c r="D1805" s="1">
        <v>43900</v>
      </c>
      <c r="E1805" s="1">
        <v>43984</v>
      </c>
      <c r="F1805" s="1">
        <v>43992</v>
      </c>
      <c r="G1805" s="1">
        <v>43990</v>
      </c>
      <c r="H1805" s="13">
        <f>Orders[[#This Row],[DeliveryDate]]-Orders[[#This Row],[OrderDate]]</f>
        <v>6</v>
      </c>
      <c r="I1805" t="s">
        <v>3</v>
      </c>
      <c r="J1805" t="str">
        <f>_xlfn.XLOOKUP(Orders[[#This Row],[_SalesRepID]],'Sales team'!A:A,'Sales team'!B:B)</f>
        <v>Carlos Miller</v>
      </c>
      <c r="K1805">
        <v>28</v>
      </c>
      <c r="L1805">
        <v>7</v>
      </c>
      <c r="M1805">
        <v>362</v>
      </c>
      <c r="N1805" t="str">
        <f>_xlfn.XLOOKUP(Orders[[#This Row],[_ProductID]],Products!A:A,Products!C:C)</f>
        <v>Electronics</v>
      </c>
      <c r="O1805">
        <v>25</v>
      </c>
      <c r="P1805">
        <v>0.05</v>
      </c>
      <c r="Q1805" s="2">
        <v>3845.8</v>
      </c>
      <c r="R1805" s="2">
        <v>1769.0680000000002</v>
      </c>
      <c r="S1805" s="2">
        <v>14614.04</v>
      </c>
      <c r="T1805" s="2">
        <v>7537.768</v>
      </c>
    </row>
    <row r="1806" spans="1:20" x14ac:dyDescent="0.25">
      <c r="A1806" t="s">
        <v>6184</v>
      </c>
      <c r="B1806" t="s">
        <v>8</v>
      </c>
      <c r="C1806" t="s">
        <v>25</v>
      </c>
      <c r="D1806" s="1">
        <v>43900</v>
      </c>
      <c r="E1806" s="1">
        <v>43983</v>
      </c>
      <c r="F1806" s="1">
        <v>44011</v>
      </c>
      <c r="G1806" s="1">
        <v>44006</v>
      </c>
      <c r="H1806" s="13">
        <f>Orders[[#This Row],[DeliveryDate]]-Orders[[#This Row],[OrderDate]]</f>
        <v>23</v>
      </c>
      <c r="I1806" t="s">
        <v>3</v>
      </c>
      <c r="J1806" t="str">
        <f>_xlfn.XLOOKUP(Orders[[#This Row],[_SalesRepID]],'Sales team'!A:A,'Sales team'!B:B)</f>
        <v>Anthony Torres</v>
      </c>
      <c r="K1806">
        <v>20</v>
      </c>
      <c r="L1806">
        <v>20</v>
      </c>
      <c r="M1806">
        <v>355</v>
      </c>
      <c r="N1806" t="str">
        <f>_xlfn.XLOOKUP(Orders[[#This Row],[_ProductID]],Products!A:A,Products!C:C)</f>
        <v>Kitchen &amp; Dining</v>
      </c>
      <c r="O1806">
        <v>7</v>
      </c>
      <c r="P1806">
        <v>0.2</v>
      </c>
      <c r="Q1806" s="2">
        <v>241.20000000000002</v>
      </c>
      <c r="R1806" s="2">
        <v>159.19200000000001</v>
      </c>
      <c r="S1806" s="2">
        <v>1350.7200000000003</v>
      </c>
      <c r="T1806" s="2">
        <v>236.3760000000002</v>
      </c>
    </row>
    <row r="1807" spans="1:20" x14ac:dyDescent="0.25">
      <c r="A1807" t="s">
        <v>6185</v>
      </c>
      <c r="B1807" t="s">
        <v>8</v>
      </c>
      <c r="C1807" t="s">
        <v>15</v>
      </c>
      <c r="D1807" s="1">
        <v>43900</v>
      </c>
      <c r="E1807" s="1">
        <v>43983</v>
      </c>
      <c r="F1807" s="1">
        <v>44005</v>
      </c>
      <c r="G1807" s="1">
        <v>43997</v>
      </c>
      <c r="H1807" s="13">
        <f>Orders[[#This Row],[DeliveryDate]]-Orders[[#This Row],[OrderDate]]</f>
        <v>14</v>
      </c>
      <c r="I1807" t="s">
        <v>3</v>
      </c>
      <c r="J1807" t="str">
        <f>_xlfn.XLOOKUP(Orders[[#This Row],[_SalesRepID]],'Sales team'!A:A,'Sales team'!B:B)</f>
        <v>Joe Price</v>
      </c>
      <c r="K1807">
        <v>22</v>
      </c>
      <c r="L1807">
        <v>3</v>
      </c>
      <c r="M1807">
        <v>52</v>
      </c>
      <c r="N1807" t="str">
        <f>_xlfn.XLOOKUP(Orders[[#This Row],[_ProductID]],Products!A:A,Products!C:C)</f>
        <v>Electronics</v>
      </c>
      <c r="O1807">
        <v>47</v>
      </c>
      <c r="P1807">
        <v>0.05</v>
      </c>
      <c r="Q1807" s="2">
        <v>3805.6</v>
      </c>
      <c r="R1807" s="2">
        <v>1598.3519999999999</v>
      </c>
      <c r="S1807" s="2">
        <v>14461.279999999999</v>
      </c>
      <c r="T1807" s="2">
        <v>8067.8719999999994</v>
      </c>
    </row>
    <row r="1808" spans="1:20" x14ac:dyDescent="0.25">
      <c r="A1808" t="s">
        <v>6186</v>
      </c>
      <c r="B1808" t="s">
        <v>1</v>
      </c>
      <c r="C1808" t="s">
        <v>13</v>
      </c>
      <c r="D1808" s="1">
        <v>43900</v>
      </c>
      <c r="E1808" s="1">
        <v>43983</v>
      </c>
      <c r="F1808" s="1">
        <v>43995</v>
      </c>
      <c r="G1808" s="1">
        <v>44021</v>
      </c>
      <c r="H1808" s="13">
        <f>Orders[[#This Row],[DeliveryDate]]-Orders[[#This Row],[OrderDate]]</f>
        <v>38</v>
      </c>
      <c r="I1808" t="s">
        <v>3</v>
      </c>
      <c r="J1808" t="str">
        <f>_xlfn.XLOOKUP(Orders[[#This Row],[_SalesRepID]],'Sales team'!A:A,'Sales team'!B:B)</f>
        <v>Joshua Ryan</v>
      </c>
      <c r="K1808">
        <v>9</v>
      </c>
      <c r="L1808">
        <v>4</v>
      </c>
      <c r="M1808">
        <v>281</v>
      </c>
      <c r="N1808" t="str">
        <f>_xlfn.XLOOKUP(Orders[[#This Row],[_ProductID]],Products!A:A,Products!C:C)</f>
        <v>Kitchen &amp; Dining</v>
      </c>
      <c r="O1808">
        <v>8</v>
      </c>
      <c r="P1808">
        <v>0.1</v>
      </c>
      <c r="Q1808" s="2">
        <v>2525.9</v>
      </c>
      <c r="R1808" s="2">
        <v>1288.2090000000001</v>
      </c>
      <c r="S1808" s="2">
        <v>2273.31</v>
      </c>
      <c r="T1808" s="2">
        <v>985.10099999999989</v>
      </c>
    </row>
    <row r="1809" spans="1:20" x14ac:dyDescent="0.25">
      <c r="A1809" t="s">
        <v>6187</v>
      </c>
      <c r="B1809" t="s">
        <v>10</v>
      </c>
      <c r="C1809" t="s">
        <v>15</v>
      </c>
      <c r="D1809" s="1">
        <v>43900</v>
      </c>
      <c r="E1809" s="1">
        <v>43983</v>
      </c>
      <c r="F1809" s="1">
        <v>44010</v>
      </c>
      <c r="G1809" s="1">
        <v>43997</v>
      </c>
      <c r="H1809" s="13">
        <f>Orders[[#This Row],[DeliveryDate]]-Orders[[#This Row],[OrderDate]]</f>
        <v>14</v>
      </c>
      <c r="I1809" t="s">
        <v>3</v>
      </c>
      <c r="J1809" t="str">
        <f>_xlfn.XLOOKUP(Orders[[#This Row],[_SalesRepID]],'Sales team'!A:A,'Sales team'!B:B)</f>
        <v>Shawn Torres</v>
      </c>
      <c r="K1809">
        <v>27</v>
      </c>
      <c r="L1809">
        <v>8</v>
      </c>
      <c r="M1809">
        <v>53</v>
      </c>
      <c r="N1809" t="str">
        <f>_xlfn.XLOOKUP(Orders[[#This Row],[_ProductID]],Products!A:A,Products!C:C)</f>
        <v>Furniture</v>
      </c>
      <c r="O1809">
        <v>19</v>
      </c>
      <c r="P1809">
        <v>0.3</v>
      </c>
      <c r="Q1809" s="2">
        <v>1118.9000000000001</v>
      </c>
      <c r="R1809" s="2">
        <v>749.66300000000012</v>
      </c>
      <c r="S1809" s="2">
        <v>1566.46</v>
      </c>
      <c r="T1809" s="2">
        <v>67.133999999999787</v>
      </c>
    </row>
    <row r="1810" spans="1:20" x14ac:dyDescent="0.25">
      <c r="A1810" t="s">
        <v>6188</v>
      </c>
      <c r="B1810" t="s">
        <v>1</v>
      </c>
      <c r="C1810" t="s">
        <v>46</v>
      </c>
      <c r="D1810" s="1">
        <v>43900</v>
      </c>
      <c r="E1810" s="1">
        <v>43983</v>
      </c>
      <c r="F1810" s="1">
        <v>43996</v>
      </c>
      <c r="G1810" s="1">
        <v>43991</v>
      </c>
      <c r="H1810" s="13">
        <f>Orders[[#This Row],[DeliveryDate]]-Orders[[#This Row],[OrderDate]]</f>
        <v>8</v>
      </c>
      <c r="I1810" t="s">
        <v>3</v>
      </c>
      <c r="J1810" t="str">
        <f>_xlfn.XLOOKUP(Orders[[#This Row],[_SalesRepID]],'Sales team'!A:A,'Sales team'!B:B)</f>
        <v>Chris Armstrong</v>
      </c>
      <c r="K1810">
        <v>4</v>
      </c>
      <c r="L1810">
        <v>1</v>
      </c>
      <c r="M1810">
        <v>75</v>
      </c>
      <c r="N1810" t="str">
        <f>_xlfn.XLOOKUP(Orders[[#This Row],[_ProductID]],Products!A:A,Products!C:C)</f>
        <v>Home décor</v>
      </c>
      <c r="O1810">
        <v>26</v>
      </c>
      <c r="P1810">
        <v>7.4999999999999997E-2</v>
      </c>
      <c r="Q1810" s="2">
        <v>1715.2</v>
      </c>
      <c r="R1810" s="2">
        <v>1457.92</v>
      </c>
      <c r="S1810" s="2">
        <v>4759.68</v>
      </c>
      <c r="T1810" s="2">
        <v>385.92000000000007</v>
      </c>
    </row>
    <row r="1811" spans="1:20" x14ac:dyDescent="0.25">
      <c r="A1811" t="s">
        <v>6189</v>
      </c>
      <c r="B1811" t="s">
        <v>1</v>
      </c>
      <c r="C1811" t="s">
        <v>2</v>
      </c>
      <c r="D1811" s="1">
        <v>43900</v>
      </c>
      <c r="E1811" s="1">
        <v>43983</v>
      </c>
      <c r="F1811" s="1">
        <v>43996</v>
      </c>
      <c r="G1811" s="1">
        <v>43991</v>
      </c>
      <c r="H1811" s="13">
        <f>Orders[[#This Row],[DeliveryDate]]-Orders[[#This Row],[OrderDate]]</f>
        <v>8</v>
      </c>
      <c r="I1811" t="s">
        <v>3</v>
      </c>
      <c r="J1811" t="str">
        <f>_xlfn.XLOOKUP(Orders[[#This Row],[_SalesRepID]],'Sales team'!A:A,'Sales team'!B:B)</f>
        <v>George Lewis</v>
      </c>
      <c r="K1811">
        <v>8</v>
      </c>
      <c r="L1811">
        <v>43</v>
      </c>
      <c r="M1811">
        <v>233</v>
      </c>
      <c r="N1811" t="str">
        <f>_xlfn.XLOOKUP(Orders[[#This Row],[_ProductID]],Products!A:A,Products!C:C)</f>
        <v>Home décor</v>
      </c>
      <c r="O1811">
        <v>45</v>
      </c>
      <c r="P1811">
        <v>0.1</v>
      </c>
      <c r="Q1811" s="2">
        <v>3845.8</v>
      </c>
      <c r="R1811" s="2">
        <v>1538.3200000000002</v>
      </c>
      <c r="S1811" s="2">
        <v>10383.660000000002</v>
      </c>
      <c r="T1811" s="2">
        <v>5768.7000000000007</v>
      </c>
    </row>
    <row r="1812" spans="1:20" x14ac:dyDescent="0.25">
      <c r="A1812" t="s">
        <v>6190</v>
      </c>
      <c r="B1812" t="s">
        <v>1</v>
      </c>
      <c r="C1812" t="s">
        <v>25</v>
      </c>
      <c r="D1812" s="1">
        <v>43900</v>
      </c>
      <c r="E1812" s="1">
        <v>43983</v>
      </c>
      <c r="F1812" s="1">
        <v>43999</v>
      </c>
      <c r="G1812" s="1">
        <v>43998</v>
      </c>
      <c r="H1812" s="13">
        <f>Orders[[#This Row],[DeliveryDate]]-Orders[[#This Row],[OrderDate]]</f>
        <v>15</v>
      </c>
      <c r="I1812" t="s">
        <v>3</v>
      </c>
      <c r="J1812" t="str">
        <f>_xlfn.XLOOKUP(Orders[[#This Row],[_SalesRepID]],'Sales team'!A:A,'Sales team'!B:B)</f>
        <v>Chris Armstrong</v>
      </c>
      <c r="K1812">
        <v>4</v>
      </c>
      <c r="L1812">
        <v>47</v>
      </c>
      <c r="M1812">
        <v>342</v>
      </c>
      <c r="N1812" t="str">
        <f>_xlfn.XLOOKUP(Orders[[#This Row],[_ProductID]],Products!A:A,Products!C:C)</f>
        <v>Home décor</v>
      </c>
      <c r="O1812">
        <v>40</v>
      </c>
      <c r="P1812">
        <v>7.4999999999999997E-2</v>
      </c>
      <c r="Q1812" s="2">
        <v>1755.4</v>
      </c>
      <c r="R1812" s="2">
        <v>754.822</v>
      </c>
      <c r="S1812" s="2">
        <v>11366.215000000002</v>
      </c>
      <c r="T1812" s="2">
        <v>6082.4610000000021</v>
      </c>
    </row>
    <row r="1813" spans="1:20" x14ac:dyDescent="0.25">
      <c r="A1813" t="s">
        <v>6191</v>
      </c>
      <c r="B1813" t="s">
        <v>1</v>
      </c>
      <c r="C1813" t="s">
        <v>25</v>
      </c>
      <c r="D1813" s="1">
        <v>43900</v>
      </c>
      <c r="E1813" s="1">
        <v>43983</v>
      </c>
      <c r="F1813" s="1">
        <v>43995</v>
      </c>
      <c r="G1813" s="1">
        <v>43994</v>
      </c>
      <c r="H1813" s="13">
        <f>Orders[[#This Row],[DeliveryDate]]-Orders[[#This Row],[OrderDate]]</f>
        <v>11</v>
      </c>
      <c r="I1813" t="s">
        <v>3</v>
      </c>
      <c r="J1813" t="str">
        <f>_xlfn.XLOOKUP(Orders[[#This Row],[_SalesRepID]],'Sales team'!A:A,'Sales team'!B:B)</f>
        <v>Jerry Green</v>
      </c>
      <c r="K1813">
        <v>3</v>
      </c>
      <c r="L1813">
        <v>8</v>
      </c>
      <c r="M1813">
        <v>352</v>
      </c>
      <c r="N1813" t="str">
        <f>_xlfn.XLOOKUP(Orders[[#This Row],[_ProductID]],Products!A:A,Products!C:C)</f>
        <v>Home décor</v>
      </c>
      <c r="O1813">
        <v>35</v>
      </c>
      <c r="P1813">
        <v>0.05</v>
      </c>
      <c r="Q1813" s="2">
        <v>1788.9</v>
      </c>
      <c r="R1813" s="2">
        <v>983.8950000000001</v>
      </c>
      <c r="S1813" s="2">
        <v>10196.730000000001</v>
      </c>
      <c r="T1813" s="2">
        <v>4293.3600000000006</v>
      </c>
    </row>
    <row r="1814" spans="1:20" x14ac:dyDescent="0.25">
      <c r="A1814" t="s">
        <v>6192</v>
      </c>
      <c r="B1814" t="s">
        <v>1</v>
      </c>
      <c r="C1814" t="s">
        <v>15</v>
      </c>
      <c r="D1814" s="1">
        <v>43900</v>
      </c>
      <c r="E1814" s="1">
        <v>43983</v>
      </c>
      <c r="F1814" s="1">
        <v>44009</v>
      </c>
      <c r="G1814" s="1">
        <v>43997</v>
      </c>
      <c r="H1814" s="13">
        <f>Orders[[#This Row],[DeliveryDate]]-Orders[[#This Row],[OrderDate]]</f>
        <v>14</v>
      </c>
      <c r="I1814" t="s">
        <v>3</v>
      </c>
      <c r="J1814" t="str">
        <f>_xlfn.XLOOKUP(Orders[[#This Row],[_SalesRepID]],'Sales team'!A:A,'Sales team'!B:B)</f>
        <v>Joshua Bennett</v>
      </c>
      <c r="K1814">
        <v>6</v>
      </c>
      <c r="L1814">
        <v>30</v>
      </c>
      <c r="M1814">
        <v>26</v>
      </c>
      <c r="N1814" t="str">
        <f>_xlfn.XLOOKUP(Orders[[#This Row],[_ProductID]],Products!A:A,Products!C:C)</f>
        <v>Home décor</v>
      </c>
      <c r="O1814">
        <v>26</v>
      </c>
      <c r="P1814">
        <v>7.4999999999999997E-2</v>
      </c>
      <c r="Q1814" s="2">
        <v>3959.7000000000003</v>
      </c>
      <c r="R1814" s="2">
        <v>2336.223</v>
      </c>
      <c r="S1814" s="2">
        <v>29301.780000000002</v>
      </c>
      <c r="T1814" s="2">
        <v>10611.996000000003</v>
      </c>
    </row>
    <row r="1815" spans="1:20" x14ac:dyDescent="0.25">
      <c r="A1815" t="s">
        <v>6193</v>
      </c>
      <c r="B1815" t="s">
        <v>5</v>
      </c>
      <c r="C1815" t="s">
        <v>6</v>
      </c>
      <c r="D1815" s="1">
        <v>43900</v>
      </c>
      <c r="E1815" s="1">
        <v>43983</v>
      </c>
      <c r="F1815" s="1">
        <v>44004</v>
      </c>
      <c r="G1815" s="1">
        <v>43987</v>
      </c>
      <c r="H1815" s="13">
        <f>Orders[[#This Row],[DeliveryDate]]-Orders[[#This Row],[OrderDate]]</f>
        <v>4</v>
      </c>
      <c r="I1815" t="s">
        <v>3</v>
      </c>
      <c r="J1815" t="str">
        <f>_xlfn.XLOOKUP(Orders[[#This Row],[_SalesRepID]],'Sales team'!A:A,'Sales team'!B:B)</f>
        <v>Nicholas Cunningham</v>
      </c>
      <c r="K1815">
        <v>19</v>
      </c>
      <c r="L1815">
        <v>29</v>
      </c>
      <c r="M1815">
        <v>128</v>
      </c>
      <c r="N1815" t="str">
        <f>_xlfn.XLOOKUP(Orders[[#This Row],[_ProductID]],Products!A:A,Products!C:C)</f>
        <v>Kitchen &amp; Dining</v>
      </c>
      <c r="O1815">
        <v>8</v>
      </c>
      <c r="P1815">
        <v>0.05</v>
      </c>
      <c r="Q1815" s="2">
        <v>1688.4</v>
      </c>
      <c r="R1815" s="2">
        <v>1435.14</v>
      </c>
      <c r="S1815" s="2">
        <v>3207.96</v>
      </c>
      <c r="T1815" s="2">
        <v>337.67999999999984</v>
      </c>
    </row>
    <row r="1816" spans="1:20" x14ac:dyDescent="0.25">
      <c r="A1816" t="s">
        <v>6194</v>
      </c>
      <c r="B1816" t="s">
        <v>1</v>
      </c>
      <c r="C1816" t="s">
        <v>15</v>
      </c>
      <c r="D1816" s="1">
        <v>43900</v>
      </c>
      <c r="E1816" s="1">
        <v>43983</v>
      </c>
      <c r="F1816" s="1">
        <v>43997</v>
      </c>
      <c r="G1816" s="1">
        <v>43999</v>
      </c>
      <c r="H1816" s="13">
        <f>Orders[[#This Row],[DeliveryDate]]-Orders[[#This Row],[OrderDate]]</f>
        <v>16</v>
      </c>
      <c r="I1816" t="s">
        <v>3</v>
      </c>
      <c r="J1816" t="str">
        <f>_xlfn.XLOOKUP(Orders[[#This Row],[_SalesRepID]],'Sales team'!A:A,'Sales team'!B:B)</f>
        <v>Jerry Green</v>
      </c>
      <c r="K1816">
        <v>3</v>
      </c>
      <c r="L1816">
        <v>37</v>
      </c>
      <c r="M1816">
        <v>36</v>
      </c>
      <c r="N1816" t="str">
        <f>_xlfn.XLOOKUP(Orders[[#This Row],[_ProductID]],Products!A:A,Products!C:C)</f>
        <v>Home décor</v>
      </c>
      <c r="O1816">
        <v>46</v>
      </c>
      <c r="P1816">
        <v>7.4999999999999997E-2</v>
      </c>
      <c r="Q1816" s="2">
        <v>984.9</v>
      </c>
      <c r="R1816" s="2">
        <v>630.33600000000001</v>
      </c>
      <c r="S1816" s="2">
        <v>911.03250000000003</v>
      </c>
      <c r="T1816" s="2">
        <v>280.69650000000001</v>
      </c>
    </row>
    <row r="1817" spans="1:20" x14ac:dyDescent="0.25">
      <c r="A1817" t="s">
        <v>6195</v>
      </c>
      <c r="B1817" t="s">
        <v>8</v>
      </c>
      <c r="C1817" t="s">
        <v>13</v>
      </c>
      <c r="D1817" s="1">
        <v>43900</v>
      </c>
      <c r="E1817" s="1">
        <v>43983</v>
      </c>
      <c r="F1817" s="1">
        <v>43998</v>
      </c>
      <c r="G1817" s="1">
        <v>43994</v>
      </c>
      <c r="H1817" s="13">
        <f>Orders[[#This Row],[DeliveryDate]]-Orders[[#This Row],[OrderDate]]</f>
        <v>11</v>
      </c>
      <c r="I1817" t="s">
        <v>3</v>
      </c>
      <c r="J1817" t="str">
        <f>_xlfn.XLOOKUP(Orders[[#This Row],[_SalesRepID]],'Sales team'!A:A,'Sales team'!B:B)</f>
        <v>Joe Price</v>
      </c>
      <c r="K1817">
        <v>22</v>
      </c>
      <c r="L1817">
        <v>12</v>
      </c>
      <c r="M1817">
        <v>293</v>
      </c>
      <c r="N1817" t="str">
        <f>_xlfn.XLOOKUP(Orders[[#This Row],[_ProductID]],Products!A:A,Products!C:C)</f>
        <v>Home décor</v>
      </c>
      <c r="O1817">
        <v>27</v>
      </c>
      <c r="P1817">
        <v>7.4999999999999997E-2</v>
      </c>
      <c r="Q1817" s="2">
        <v>3953</v>
      </c>
      <c r="R1817" s="2">
        <v>1620.7299999999998</v>
      </c>
      <c r="S1817" s="2">
        <v>14626.1</v>
      </c>
      <c r="T1817" s="2">
        <v>8143.1800000000012</v>
      </c>
    </row>
    <row r="1818" spans="1:20" x14ac:dyDescent="0.25">
      <c r="A1818" t="s">
        <v>6196</v>
      </c>
      <c r="B1818" t="s">
        <v>5</v>
      </c>
      <c r="C1818" t="s">
        <v>13</v>
      </c>
      <c r="D1818" s="1">
        <v>43900</v>
      </c>
      <c r="E1818" s="1">
        <v>43983</v>
      </c>
      <c r="F1818" s="1">
        <v>43991</v>
      </c>
      <c r="G1818" s="1">
        <v>43999</v>
      </c>
      <c r="H1818" s="13">
        <f>Orders[[#This Row],[DeliveryDate]]-Orders[[#This Row],[OrderDate]]</f>
        <v>16</v>
      </c>
      <c r="I1818" t="s">
        <v>3</v>
      </c>
      <c r="J1818" t="str">
        <f>_xlfn.XLOOKUP(Orders[[#This Row],[_SalesRepID]],'Sales team'!A:A,'Sales team'!B:B)</f>
        <v>Shawn Wallace</v>
      </c>
      <c r="K1818">
        <v>18</v>
      </c>
      <c r="L1818">
        <v>11</v>
      </c>
      <c r="M1818">
        <v>296</v>
      </c>
      <c r="N1818" t="str">
        <f>_xlfn.XLOOKUP(Orders[[#This Row],[_ProductID]],Products!A:A,Products!C:C)</f>
        <v>Furniture</v>
      </c>
      <c r="O1818">
        <v>38</v>
      </c>
      <c r="P1818">
        <v>0.2</v>
      </c>
      <c r="Q1818" s="2">
        <v>5286.3</v>
      </c>
      <c r="R1818" s="2">
        <v>3013.1909999999998</v>
      </c>
      <c r="S1818" s="2">
        <v>4229.04</v>
      </c>
      <c r="T1818" s="2">
        <v>1215.8490000000002</v>
      </c>
    </row>
    <row r="1819" spans="1:20" x14ac:dyDescent="0.25">
      <c r="A1819" t="s">
        <v>6197</v>
      </c>
      <c r="B1819" t="s">
        <v>5</v>
      </c>
      <c r="C1819" t="s">
        <v>2</v>
      </c>
      <c r="D1819" s="1">
        <v>43900</v>
      </c>
      <c r="E1819" s="1">
        <v>43983</v>
      </c>
      <c r="F1819" s="1">
        <v>43998</v>
      </c>
      <c r="G1819" s="1">
        <v>43998</v>
      </c>
      <c r="H1819" s="13">
        <f>Orders[[#This Row],[DeliveryDate]]-Orders[[#This Row],[OrderDate]]</f>
        <v>15</v>
      </c>
      <c r="I1819" t="s">
        <v>3</v>
      </c>
      <c r="J1819" t="str">
        <f>_xlfn.XLOOKUP(Orders[[#This Row],[_SalesRepID]],'Sales team'!A:A,'Sales team'!B:B)</f>
        <v>Todd Roberts</v>
      </c>
      <c r="K1819">
        <v>13</v>
      </c>
      <c r="L1819">
        <v>26</v>
      </c>
      <c r="M1819">
        <v>232</v>
      </c>
      <c r="N1819" t="str">
        <f>_xlfn.XLOOKUP(Orders[[#This Row],[_ProductID]],Products!A:A,Products!C:C)</f>
        <v>Kitchen &amp; Dining</v>
      </c>
      <c r="O1819">
        <v>16</v>
      </c>
      <c r="P1819">
        <v>0.1</v>
      </c>
      <c r="Q1819" s="2">
        <v>884.4</v>
      </c>
      <c r="R1819" s="2">
        <v>459.88799999999998</v>
      </c>
      <c r="S1819" s="2">
        <v>1591.92</v>
      </c>
      <c r="T1819" s="2">
        <v>672.14400000000012</v>
      </c>
    </row>
    <row r="1820" spans="1:20" x14ac:dyDescent="0.25">
      <c r="A1820" t="s">
        <v>6169</v>
      </c>
      <c r="B1820" t="s">
        <v>8</v>
      </c>
      <c r="C1820" t="s">
        <v>13</v>
      </c>
      <c r="D1820" s="1">
        <v>43900</v>
      </c>
      <c r="E1820" s="1">
        <v>43982</v>
      </c>
      <c r="F1820" s="1">
        <v>44010</v>
      </c>
      <c r="G1820" s="1">
        <v>43986</v>
      </c>
      <c r="H1820" s="13">
        <f>Orders[[#This Row],[DeliveryDate]]-Orders[[#This Row],[OrderDate]]</f>
        <v>4</v>
      </c>
      <c r="I1820" t="s">
        <v>3</v>
      </c>
      <c r="J1820" t="str">
        <f>_xlfn.XLOOKUP(Orders[[#This Row],[_SalesRepID]],'Sales team'!A:A,'Sales team'!B:B)</f>
        <v>Patrick Graham</v>
      </c>
      <c r="K1820">
        <v>25</v>
      </c>
      <c r="L1820">
        <v>50</v>
      </c>
      <c r="M1820">
        <v>266</v>
      </c>
      <c r="N1820" t="str">
        <f>_xlfn.XLOOKUP(Orders[[#This Row],[_ProductID]],Products!A:A,Products!C:C)</f>
        <v>Electronics</v>
      </c>
      <c r="O1820">
        <v>6</v>
      </c>
      <c r="P1820">
        <v>0.05</v>
      </c>
      <c r="Q1820" s="2">
        <v>1058.6000000000001</v>
      </c>
      <c r="R1820" s="2">
        <v>709.26200000000017</v>
      </c>
      <c r="S1820" s="2">
        <v>2011.3400000000001</v>
      </c>
      <c r="T1820" s="2">
        <v>592.8159999999998</v>
      </c>
    </row>
    <row r="1821" spans="1:20" x14ac:dyDescent="0.25">
      <c r="A1821" t="s">
        <v>6170</v>
      </c>
      <c r="B1821" t="s">
        <v>8</v>
      </c>
      <c r="C1821" t="s">
        <v>13</v>
      </c>
      <c r="D1821" s="1">
        <v>43800</v>
      </c>
      <c r="E1821" s="1">
        <v>43982</v>
      </c>
      <c r="F1821" s="1">
        <v>43993</v>
      </c>
      <c r="G1821" s="1">
        <v>43991</v>
      </c>
      <c r="H1821" s="13">
        <f>Orders[[#This Row],[DeliveryDate]]-Orders[[#This Row],[OrderDate]]</f>
        <v>9</v>
      </c>
      <c r="I1821" t="s">
        <v>3</v>
      </c>
      <c r="J1821" t="str">
        <f>_xlfn.XLOOKUP(Orders[[#This Row],[_SalesRepID]],'Sales team'!A:A,'Sales team'!B:B)</f>
        <v>Douglas Tucker</v>
      </c>
      <c r="K1821">
        <v>23</v>
      </c>
      <c r="L1821">
        <v>2</v>
      </c>
      <c r="M1821">
        <v>289</v>
      </c>
      <c r="N1821" t="str">
        <f>_xlfn.XLOOKUP(Orders[[#This Row],[_ProductID]],Products!A:A,Products!C:C)</f>
        <v>Home décor</v>
      </c>
      <c r="O1821">
        <v>41</v>
      </c>
      <c r="P1821">
        <v>0.1</v>
      </c>
      <c r="Q1821" s="2">
        <v>261.3</v>
      </c>
      <c r="R1821" s="2">
        <v>193.36199999999999</v>
      </c>
      <c r="S1821" s="2">
        <v>1646.19</v>
      </c>
      <c r="T1821" s="2">
        <v>292.65600000000018</v>
      </c>
    </row>
    <row r="1822" spans="1:20" x14ac:dyDescent="0.25">
      <c r="A1822" t="s">
        <v>6171</v>
      </c>
      <c r="B1822" t="s">
        <v>1</v>
      </c>
      <c r="C1822" t="s">
        <v>13</v>
      </c>
      <c r="D1822" s="1">
        <v>43900</v>
      </c>
      <c r="E1822" s="1">
        <v>43982</v>
      </c>
      <c r="F1822" s="1">
        <v>44005</v>
      </c>
      <c r="G1822" s="1">
        <v>43992</v>
      </c>
      <c r="H1822" s="13">
        <f>Orders[[#This Row],[DeliveryDate]]-Orders[[#This Row],[OrderDate]]</f>
        <v>10</v>
      </c>
      <c r="I1822" t="s">
        <v>3</v>
      </c>
      <c r="J1822" t="str">
        <f>_xlfn.XLOOKUP(Orders[[#This Row],[_SalesRepID]],'Sales team'!A:A,'Sales team'!B:B)</f>
        <v>Shawn Cook</v>
      </c>
      <c r="K1822">
        <v>7</v>
      </c>
      <c r="L1822">
        <v>5</v>
      </c>
      <c r="M1822">
        <v>285</v>
      </c>
      <c r="N1822" t="str">
        <f>_xlfn.XLOOKUP(Orders[[#This Row],[_ProductID]],Products!A:A,Products!C:C)</f>
        <v>Home décor</v>
      </c>
      <c r="O1822">
        <v>45</v>
      </c>
      <c r="P1822">
        <v>7.4999999999999997E-2</v>
      </c>
      <c r="Q1822" s="2">
        <v>1051.9000000000001</v>
      </c>
      <c r="R1822" s="2">
        <v>820.48200000000008</v>
      </c>
      <c r="S1822" s="2">
        <v>3892.0300000000007</v>
      </c>
      <c r="T1822" s="2">
        <v>610.10200000000032</v>
      </c>
    </row>
    <row r="1823" spans="1:20" x14ac:dyDescent="0.25">
      <c r="A1823" t="s">
        <v>6172</v>
      </c>
      <c r="B1823" t="s">
        <v>8</v>
      </c>
      <c r="C1823" t="s">
        <v>46</v>
      </c>
      <c r="D1823" s="1">
        <v>43900</v>
      </c>
      <c r="E1823" s="1">
        <v>43982</v>
      </c>
      <c r="F1823" s="1">
        <v>43984</v>
      </c>
      <c r="G1823" s="1">
        <v>43998</v>
      </c>
      <c r="H1823" s="13">
        <f>Orders[[#This Row],[DeliveryDate]]-Orders[[#This Row],[OrderDate]]</f>
        <v>16</v>
      </c>
      <c r="I1823" t="s">
        <v>3</v>
      </c>
      <c r="J1823" t="str">
        <f>_xlfn.XLOOKUP(Orders[[#This Row],[_SalesRepID]],'Sales team'!A:A,'Sales team'!B:B)</f>
        <v>Patrick Graham</v>
      </c>
      <c r="K1823">
        <v>25</v>
      </c>
      <c r="L1823">
        <v>39</v>
      </c>
      <c r="M1823">
        <v>81</v>
      </c>
      <c r="N1823" t="str">
        <f>_xlfn.XLOOKUP(Orders[[#This Row],[_ProductID]],Products!A:A,Products!C:C)</f>
        <v>Home décor</v>
      </c>
      <c r="O1823">
        <v>44</v>
      </c>
      <c r="P1823">
        <v>0.05</v>
      </c>
      <c r="Q1823" s="2">
        <v>850.9</v>
      </c>
      <c r="R1823" s="2">
        <v>340.36</v>
      </c>
      <c r="S1823" s="2">
        <v>6466.8399999999992</v>
      </c>
      <c r="T1823" s="2">
        <v>3743.9599999999991</v>
      </c>
    </row>
    <row r="1824" spans="1:20" x14ac:dyDescent="0.25">
      <c r="A1824" t="s">
        <v>6173</v>
      </c>
      <c r="B1824" t="s">
        <v>1</v>
      </c>
      <c r="C1824" t="s">
        <v>13</v>
      </c>
      <c r="D1824" s="1">
        <v>43800</v>
      </c>
      <c r="E1824" s="1">
        <v>43982</v>
      </c>
      <c r="F1824" s="1">
        <v>43985</v>
      </c>
      <c r="G1824" s="1">
        <v>43986</v>
      </c>
      <c r="H1824" s="13">
        <f>Orders[[#This Row],[DeliveryDate]]-Orders[[#This Row],[OrderDate]]</f>
        <v>4</v>
      </c>
      <c r="I1824" t="s">
        <v>3</v>
      </c>
      <c r="J1824" t="str">
        <f>_xlfn.XLOOKUP(Orders[[#This Row],[_SalesRepID]],'Sales team'!A:A,'Sales team'!B:B)</f>
        <v>Joshua Bennett</v>
      </c>
      <c r="K1824">
        <v>6</v>
      </c>
      <c r="L1824">
        <v>45</v>
      </c>
      <c r="M1824">
        <v>308</v>
      </c>
      <c r="N1824" t="str">
        <f>_xlfn.XLOOKUP(Orders[[#This Row],[_ProductID]],Products!A:A,Products!C:C)</f>
        <v>Home décor</v>
      </c>
      <c r="O1824">
        <v>32</v>
      </c>
      <c r="P1824">
        <v>0.15</v>
      </c>
      <c r="Q1824" s="2">
        <v>2405.3000000000002</v>
      </c>
      <c r="R1824" s="2">
        <v>1635.6040000000003</v>
      </c>
      <c r="S1824" s="2">
        <v>4089.01</v>
      </c>
      <c r="T1824" s="2">
        <v>817.80199999999968</v>
      </c>
    </row>
    <row r="1825" spans="1:20" x14ac:dyDescent="0.25">
      <c r="A1825" t="s">
        <v>6174</v>
      </c>
      <c r="B1825" t="s">
        <v>8</v>
      </c>
      <c r="C1825" t="s">
        <v>2</v>
      </c>
      <c r="D1825" s="1">
        <v>43900</v>
      </c>
      <c r="E1825" s="1">
        <v>43982</v>
      </c>
      <c r="F1825" s="1">
        <v>43996</v>
      </c>
      <c r="G1825" s="1">
        <v>44014</v>
      </c>
      <c r="H1825" s="13">
        <f>Orders[[#This Row],[DeliveryDate]]-Orders[[#This Row],[OrderDate]]</f>
        <v>32</v>
      </c>
      <c r="I1825" t="s">
        <v>3</v>
      </c>
      <c r="J1825" t="str">
        <f>_xlfn.XLOOKUP(Orders[[#This Row],[_SalesRepID]],'Sales team'!A:A,'Sales team'!B:B)</f>
        <v>Samuel Fowler</v>
      </c>
      <c r="K1825">
        <v>21</v>
      </c>
      <c r="L1825">
        <v>46</v>
      </c>
      <c r="M1825">
        <v>212</v>
      </c>
      <c r="N1825" t="str">
        <f>_xlfn.XLOOKUP(Orders[[#This Row],[_ProductID]],Products!A:A,Products!C:C)</f>
        <v>Kitchen &amp; Dining</v>
      </c>
      <c r="O1825">
        <v>7</v>
      </c>
      <c r="P1825">
        <v>7.4999999999999997E-2</v>
      </c>
      <c r="Q1825" s="2">
        <v>2425.4</v>
      </c>
      <c r="R1825" s="2">
        <v>1115.6840000000002</v>
      </c>
      <c r="S1825" s="2">
        <v>17947.960000000003</v>
      </c>
      <c r="T1825" s="2">
        <v>9022.4880000000012</v>
      </c>
    </row>
    <row r="1826" spans="1:20" x14ac:dyDescent="0.25">
      <c r="A1826" t="s">
        <v>6175</v>
      </c>
      <c r="B1826" t="s">
        <v>1</v>
      </c>
      <c r="C1826" t="s">
        <v>6</v>
      </c>
      <c r="D1826" s="1">
        <v>43900</v>
      </c>
      <c r="E1826" s="1">
        <v>43982</v>
      </c>
      <c r="F1826" s="1">
        <v>43989</v>
      </c>
      <c r="G1826" s="1">
        <v>43994</v>
      </c>
      <c r="H1826" s="13">
        <f>Orders[[#This Row],[DeliveryDate]]-Orders[[#This Row],[OrderDate]]</f>
        <v>12</v>
      </c>
      <c r="I1826" t="s">
        <v>3</v>
      </c>
      <c r="J1826" t="str">
        <f>_xlfn.XLOOKUP(Orders[[#This Row],[_SalesRepID]],'Sales team'!A:A,'Sales team'!B:B)</f>
        <v>Adam Hernandez</v>
      </c>
      <c r="K1826">
        <v>1</v>
      </c>
      <c r="L1826">
        <v>47</v>
      </c>
      <c r="M1826">
        <v>97</v>
      </c>
      <c r="N1826" t="str">
        <f>_xlfn.XLOOKUP(Orders[[#This Row],[_ProductID]],Products!A:A,Products!C:C)</f>
        <v>Home décor</v>
      </c>
      <c r="O1826">
        <v>30</v>
      </c>
      <c r="P1826">
        <v>7.4999999999999997E-2</v>
      </c>
      <c r="Q1826" s="2">
        <v>1105.5</v>
      </c>
      <c r="R1826" s="2">
        <v>674.35500000000002</v>
      </c>
      <c r="S1826" s="2">
        <v>4090.3500000000004</v>
      </c>
      <c r="T1826" s="2">
        <v>1392.9300000000003</v>
      </c>
    </row>
    <row r="1827" spans="1:20" x14ac:dyDescent="0.25">
      <c r="A1827" t="s">
        <v>6176</v>
      </c>
      <c r="B1827" t="s">
        <v>1</v>
      </c>
      <c r="C1827" t="s">
        <v>6</v>
      </c>
      <c r="D1827" s="1">
        <v>43900</v>
      </c>
      <c r="E1827" s="1">
        <v>43982</v>
      </c>
      <c r="F1827" s="1">
        <v>44006</v>
      </c>
      <c r="G1827" s="1">
        <v>43990</v>
      </c>
      <c r="H1827" s="13">
        <f>Orders[[#This Row],[DeliveryDate]]-Orders[[#This Row],[OrderDate]]</f>
        <v>8</v>
      </c>
      <c r="I1827" t="s">
        <v>3</v>
      </c>
      <c r="J1827" t="str">
        <f>_xlfn.XLOOKUP(Orders[[#This Row],[_SalesRepID]],'Sales team'!A:A,'Sales team'!B:B)</f>
        <v>Jerry Green</v>
      </c>
      <c r="K1827">
        <v>3</v>
      </c>
      <c r="L1827">
        <v>3</v>
      </c>
      <c r="M1827">
        <v>157</v>
      </c>
      <c r="N1827" t="str">
        <f>_xlfn.XLOOKUP(Orders[[#This Row],[_ProductID]],Products!A:A,Products!C:C)</f>
        <v>Home décor</v>
      </c>
      <c r="O1827">
        <v>29</v>
      </c>
      <c r="P1827">
        <v>0.2</v>
      </c>
      <c r="Q1827" s="2">
        <v>857.6</v>
      </c>
      <c r="R1827" s="2">
        <v>728.96</v>
      </c>
      <c r="S1827" s="2">
        <v>4116.4800000000005</v>
      </c>
      <c r="T1827" s="2">
        <v>-257.27999999999975</v>
      </c>
    </row>
    <row r="1828" spans="1:20" x14ac:dyDescent="0.25">
      <c r="A1828" t="s">
        <v>6177</v>
      </c>
      <c r="B1828" t="s">
        <v>1</v>
      </c>
      <c r="C1828" t="s">
        <v>6</v>
      </c>
      <c r="D1828" s="1">
        <v>43800</v>
      </c>
      <c r="E1828" s="1">
        <v>43982</v>
      </c>
      <c r="F1828" s="1">
        <v>43995</v>
      </c>
      <c r="G1828" s="1">
        <v>44013</v>
      </c>
      <c r="H1828" s="13">
        <f>Orders[[#This Row],[DeliveryDate]]-Orders[[#This Row],[OrderDate]]</f>
        <v>31</v>
      </c>
      <c r="I1828" t="s">
        <v>3</v>
      </c>
      <c r="J1828" t="str">
        <f>_xlfn.XLOOKUP(Orders[[#This Row],[_SalesRepID]],'Sales team'!A:A,'Sales team'!B:B)</f>
        <v>Jerry Green</v>
      </c>
      <c r="K1828">
        <v>3</v>
      </c>
      <c r="L1828">
        <v>39</v>
      </c>
      <c r="M1828">
        <v>165</v>
      </c>
      <c r="N1828" t="str">
        <f>_xlfn.XLOOKUP(Orders[[#This Row],[_ProductID]],Products!A:A,Products!C:C)</f>
        <v>Furniture</v>
      </c>
      <c r="O1828">
        <v>38</v>
      </c>
      <c r="P1828">
        <v>0.05</v>
      </c>
      <c r="Q1828" s="2">
        <v>3705.1</v>
      </c>
      <c r="R1828" s="2">
        <v>2260.1109999999999</v>
      </c>
      <c r="S1828" s="2">
        <v>24638.915000000001</v>
      </c>
      <c r="T1828" s="2">
        <v>8818.1380000000026</v>
      </c>
    </row>
    <row r="1829" spans="1:20" x14ac:dyDescent="0.25">
      <c r="A1829" t="s">
        <v>6178</v>
      </c>
      <c r="B1829" t="s">
        <v>5</v>
      </c>
      <c r="C1829" t="s">
        <v>6</v>
      </c>
      <c r="D1829" s="1">
        <v>43800</v>
      </c>
      <c r="E1829" s="1">
        <v>43982</v>
      </c>
      <c r="F1829" s="1">
        <v>44003</v>
      </c>
      <c r="G1829" s="1">
        <v>43992</v>
      </c>
      <c r="H1829" s="13">
        <f>Orders[[#This Row],[DeliveryDate]]-Orders[[#This Row],[OrderDate]]</f>
        <v>10</v>
      </c>
      <c r="I1829" t="s">
        <v>3</v>
      </c>
      <c r="J1829" t="str">
        <f>_xlfn.XLOOKUP(Orders[[#This Row],[_SalesRepID]],'Sales team'!A:A,'Sales team'!B:B)</f>
        <v>Nicholas Cunningham</v>
      </c>
      <c r="K1829">
        <v>19</v>
      </c>
      <c r="L1829">
        <v>15</v>
      </c>
      <c r="M1829">
        <v>106</v>
      </c>
      <c r="N1829" t="str">
        <f>_xlfn.XLOOKUP(Orders[[#This Row],[_ProductID]],Products!A:A,Products!C:C)</f>
        <v>Home décor</v>
      </c>
      <c r="O1829">
        <v>23</v>
      </c>
      <c r="P1829">
        <v>7.4999999999999997E-2</v>
      </c>
      <c r="Q1829" s="2">
        <v>1025.1000000000001</v>
      </c>
      <c r="R1829" s="2">
        <v>656.06400000000008</v>
      </c>
      <c r="S1829" s="2">
        <v>3792.8700000000008</v>
      </c>
      <c r="T1829" s="2">
        <v>1168.6140000000005</v>
      </c>
    </row>
    <row r="1830" spans="1:20" x14ac:dyDescent="0.25">
      <c r="A1830" t="s">
        <v>6179</v>
      </c>
      <c r="B1830" t="s">
        <v>5</v>
      </c>
      <c r="C1830" t="s">
        <v>13</v>
      </c>
      <c r="D1830" s="1">
        <v>43900</v>
      </c>
      <c r="E1830" s="1">
        <v>43982</v>
      </c>
      <c r="F1830" s="1">
        <v>44009</v>
      </c>
      <c r="G1830" s="1">
        <v>43991</v>
      </c>
      <c r="H1830" s="13">
        <f>Orders[[#This Row],[DeliveryDate]]-Orders[[#This Row],[OrderDate]]</f>
        <v>9</v>
      </c>
      <c r="I1830" t="s">
        <v>3</v>
      </c>
      <c r="J1830" t="str">
        <f>_xlfn.XLOOKUP(Orders[[#This Row],[_SalesRepID]],'Sales team'!A:A,'Sales team'!B:B)</f>
        <v>Anthony Berry</v>
      </c>
      <c r="K1830">
        <v>16</v>
      </c>
      <c r="L1830">
        <v>46</v>
      </c>
      <c r="M1830">
        <v>279</v>
      </c>
      <c r="N1830" t="str">
        <f>_xlfn.XLOOKUP(Orders[[#This Row],[_ProductID]],Products!A:A,Products!C:C)</f>
        <v>Home décor</v>
      </c>
      <c r="O1830">
        <v>30</v>
      </c>
      <c r="P1830">
        <v>0.2</v>
      </c>
      <c r="Q1830" s="2">
        <v>971.5</v>
      </c>
      <c r="R1830" s="2">
        <v>709.19499999999994</v>
      </c>
      <c r="S1830" s="2">
        <v>777.2</v>
      </c>
      <c r="T1830" s="2">
        <v>68.005000000000109</v>
      </c>
    </row>
    <row r="1831" spans="1:20" x14ac:dyDescent="0.25">
      <c r="A1831" t="s">
        <v>6180</v>
      </c>
      <c r="B1831" t="s">
        <v>8</v>
      </c>
      <c r="C1831" t="s">
        <v>6</v>
      </c>
      <c r="D1831" s="1">
        <v>43900</v>
      </c>
      <c r="E1831" s="1">
        <v>43982</v>
      </c>
      <c r="F1831" s="1">
        <v>43993</v>
      </c>
      <c r="G1831" s="1">
        <v>44005</v>
      </c>
      <c r="H1831" s="13">
        <f>Orders[[#This Row],[DeliveryDate]]-Orders[[#This Row],[OrderDate]]</f>
        <v>23</v>
      </c>
      <c r="I1831" t="s">
        <v>3</v>
      </c>
      <c r="J1831" t="str">
        <f>_xlfn.XLOOKUP(Orders[[#This Row],[_SalesRepID]],'Sales team'!A:A,'Sales team'!B:B)</f>
        <v>Samuel Fowler</v>
      </c>
      <c r="K1831">
        <v>21</v>
      </c>
      <c r="L1831">
        <v>46</v>
      </c>
      <c r="M1831">
        <v>111</v>
      </c>
      <c r="N1831" t="str">
        <f>_xlfn.XLOOKUP(Orders[[#This Row],[_ProductID]],Products!A:A,Products!C:C)</f>
        <v>Furniture</v>
      </c>
      <c r="O1831">
        <v>38</v>
      </c>
      <c r="P1831">
        <v>0.05</v>
      </c>
      <c r="Q1831" s="2">
        <v>1031.8</v>
      </c>
      <c r="R1831" s="2">
        <v>474.62799999999999</v>
      </c>
      <c r="S1831" s="2">
        <v>4901.05</v>
      </c>
      <c r="T1831" s="2">
        <v>2527.9100000000003</v>
      </c>
    </row>
    <row r="1832" spans="1:20" x14ac:dyDescent="0.25">
      <c r="A1832" t="s">
        <v>6181</v>
      </c>
      <c r="B1832" t="s">
        <v>8</v>
      </c>
      <c r="C1832" t="s">
        <v>25</v>
      </c>
      <c r="D1832" s="1">
        <v>43900</v>
      </c>
      <c r="E1832" s="1">
        <v>43982</v>
      </c>
      <c r="F1832" s="1">
        <v>44007</v>
      </c>
      <c r="G1832" s="1">
        <v>43990</v>
      </c>
      <c r="H1832" s="13">
        <f>Orders[[#This Row],[DeliveryDate]]-Orders[[#This Row],[OrderDate]]</f>
        <v>8</v>
      </c>
      <c r="I1832" t="s">
        <v>3</v>
      </c>
      <c r="J1832" t="str">
        <f>_xlfn.XLOOKUP(Orders[[#This Row],[_SalesRepID]],'Sales team'!A:A,'Sales team'!B:B)</f>
        <v>Samuel Fowler</v>
      </c>
      <c r="K1832">
        <v>21</v>
      </c>
      <c r="L1832">
        <v>1</v>
      </c>
      <c r="M1832">
        <v>364</v>
      </c>
      <c r="N1832" t="str">
        <f>_xlfn.XLOOKUP(Orders[[#This Row],[_ProductID]],Products!A:A,Products!C:C)</f>
        <v>Home décor</v>
      </c>
      <c r="O1832">
        <v>45</v>
      </c>
      <c r="P1832">
        <v>7.4999999999999997E-2</v>
      </c>
      <c r="Q1832" s="2">
        <v>1018.4</v>
      </c>
      <c r="R1832" s="2">
        <v>621.22399999999993</v>
      </c>
      <c r="S1832" s="2">
        <v>5652.12</v>
      </c>
      <c r="T1832" s="2">
        <v>1924.7760000000003</v>
      </c>
    </row>
    <row r="1833" spans="1:20" x14ac:dyDescent="0.25">
      <c r="A1833" t="s">
        <v>6182</v>
      </c>
      <c r="B1833" t="s">
        <v>1</v>
      </c>
      <c r="C1833" t="s">
        <v>6</v>
      </c>
      <c r="D1833" s="1">
        <v>43900</v>
      </c>
      <c r="E1833" s="1">
        <v>43982</v>
      </c>
      <c r="F1833" s="1">
        <v>44006</v>
      </c>
      <c r="G1833" s="1">
        <v>43999</v>
      </c>
      <c r="H1833" s="13">
        <f>Orders[[#This Row],[DeliveryDate]]-Orders[[#This Row],[OrderDate]]</f>
        <v>17</v>
      </c>
      <c r="I1833" t="s">
        <v>3</v>
      </c>
      <c r="J1833" t="str">
        <f>_xlfn.XLOOKUP(Orders[[#This Row],[_SalesRepID]],'Sales team'!A:A,'Sales team'!B:B)</f>
        <v>Stephen Payne</v>
      </c>
      <c r="K1833">
        <v>5</v>
      </c>
      <c r="L1833">
        <v>18</v>
      </c>
      <c r="M1833">
        <v>154</v>
      </c>
      <c r="N1833" t="str">
        <f>_xlfn.XLOOKUP(Orders[[#This Row],[_ProductID]],Products!A:A,Products!C:C)</f>
        <v>Kitchen &amp; Dining</v>
      </c>
      <c r="O1833">
        <v>8</v>
      </c>
      <c r="P1833">
        <v>0.1</v>
      </c>
      <c r="Q1833" s="2">
        <v>2659.9</v>
      </c>
      <c r="R1833" s="2">
        <v>1649.1380000000001</v>
      </c>
      <c r="S1833" s="2">
        <v>4787.8200000000006</v>
      </c>
      <c r="T1833" s="2">
        <v>1489.5440000000003</v>
      </c>
    </row>
    <row r="1834" spans="1:20" x14ac:dyDescent="0.25">
      <c r="A1834" t="s">
        <v>6183</v>
      </c>
      <c r="B1834" t="s">
        <v>1</v>
      </c>
      <c r="C1834" t="s">
        <v>6</v>
      </c>
      <c r="D1834" s="1">
        <v>43900</v>
      </c>
      <c r="E1834" s="1">
        <v>43982</v>
      </c>
      <c r="F1834" s="1">
        <v>44001</v>
      </c>
      <c r="G1834" s="1">
        <v>44014</v>
      </c>
      <c r="H1834" s="13">
        <f>Orders[[#This Row],[DeliveryDate]]-Orders[[#This Row],[OrderDate]]</f>
        <v>32</v>
      </c>
      <c r="I1834" t="s">
        <v>3</v>
      </c>
      <c r="J1834" t="str">
        <f>_xlfn.XLOOKUP(Orders[[#This Row],[_SalesRepID]],'Sales team'!A:A,'Sales team'!B:B)</f>
        <v>Adam Hernandez</v>
      </c>
      <c r="K1834">
        <v>1</v>
      </c>
      <c r="L1834">
        <v>32</v>
      </c>
      <c r="M1834">
        <v>120</v>
      </c>
      <c r="N1834" t="str">
        <f>_xlfn.XLOOKUP(Orders[[#This Row],[_ProductID]],Products!A:A,Products!C:C)</f>
        <v>Furniture</v>
      </c>
      <c r="O1834">
        <v>20</v>
      </c>
      <c r="P1834">
        <v>7.4999999999999997E-2</v>
      </c>
      <c r="Q1834" s="2">
        <v>3356.7000000000003</v>
      </c>
      <c r="R1834" s="2">
        <v>1779.0510000000002</v>
      </c>
      <c r="S1834" s="2">
        <v>6209.8950000000004</v>
      </c>
      <c r="T1834" s="2">
        <v>2651.7930000000001</v>
      </c>
    </row>
    <row r="1835" spans="1:20" x14ac:dyDescent="0.25">
      <c r="A1835" t="s">
        <v>6158</v>
      </c>
      <c r="B1835" t="s">
        <v>5</v>
      </c>
      <c r="C1835" t="s">
        <v>6</v>
      </c>
      <c r="D1835" s="1">
        <v>43800</v>
      </c>
      <c r="E1835" s="1">
        <v>43981</v>
      </c>
      <c r="F1835" s="1">
        <v>43991</v>
      </c>
      <c r="G1835" s="1">
        <v>43987</v>
      </c>
      <c r="H1835" s="13">
        <f>Orders[[#This Row],[DeliveryDate]]-Orders[[#This Row],[OrderDate]]</f>
        <v>6</v>
      </c>
      <c r="I1835" t="s">
        <v>3</v>
      </c>
      <c r="J1835" t="str">
        <f>_xlfn.XLOOKUP(Orders[[#This Row],[_SalesRepID]],'Sales team'!A:A,'Sales team'!B:B)</f>
        <v>Shawn Wallace</v>
      </c>
      <c r="K1835">
        <v>18</v>
      </c>
      <c r="L1835">
        <v>49</v>
      </c>
      <c r="M1835">
        <v>188</v>
      </c>
      <c r="N1835" t="str">
        <f>_xlfn.XLOOKUP(Orders[[#This Row],[_ProductID]],Products!A:A,Products!C:C)</f>
        <v>Furniture</v>
      </c>
      <c r="O1835">
        <v>12</v>
      </c>
      <c r="P1835">
        <v>0.1</v>
      </c>
      <c r="Q1835" s="2">
        <v>1728.6000000000001</v>
      </c>
      <c r="R1835" s="2">
        <v>1175.4480000000001</v>
      </c>
      <c r="S1835" s="2">
        <v>9334.44</v>
      </c>
      <c r="T1835" s="2">
        <v>2281.7520000000004</v>
      </c>
    </row>
    <row r="1836" spans="1:20" x14ac:dyDescent="0.25">
      <c r="A1836" t="s">
        <v>6159</v>
      </c>
      <c r="B1836" t="s">
        <v>5</v>
      </c>
      <c r="C1836" t="s">
        <v>15</v>
      </c>
      <c r="D1836" s="1">
        <v>43900</v>
      </c>
      <c r="E1836" s="1">
        <v>43981</v>
      </c>
      <c r="F1836" s="1">
        <v>43998</v>
      </c>
      <c r="G1836" s="1">
        <v>44007</v>
      </c>
      <c r="H1836" s="13">
        <f>Orders[[#This Row],[DeliveryDate]]-Orders[[#This Row],[OrderDate]]</f>
        <v>26</v>
      </c>
      <c r="I1836" t="s">
        <v>3</v>
      </c>
      <c r="J1836" t="str">
        <f>_xlfn.XLOOKUP(Orders[[#This Row],[_SalesRepID]],'Sales team'!A:A,'Sales team'!B:B)</f>
        <v>Nicholas Cunningham</v>
      </c>
      <c r="K1836">
        <v>19</v>
      </c>
      <c r="L1836">
        <v>15</v>
      </c>
      <c r="M1836">
        <v>7</v>
      </c>
      <c r="N1836" t="str">
        <f>_xlfn.XLOOKUP(Orders[[#This Row],[_ProductID]],Products!A:A,Products!C:C)</f>
        <v>Kitchen &amp; Dining</v>
      </c>
      <c r="O1836">
        <v>8</v>
      </c>
      <c r="P1836">
        <v>7.4999999999999997E-2</v>
      </c>
      <c r="Q1836" s="2">
        <v>1728.6000000000001</v>
      </c>
      <c r="R1836" s="2">
        <v>1071.732</v>
      </c>
      <c r="S1836" s="2">
        <v>9593.7300000000014</v>
      </c>
      <c r="T1836" s="2">
        <v>3163.3380000000016</v>
      </c>
    </row>
    <row r="1837" spans="1:20" x14ac:dyDescent="0.25">
      <c r="A1837" t="s">
        <v>6160</v>
      </c>
      <c r="B1837" t="s">
        <v>1</v>
      </c>
      <c r="C1837" t="s">
        <v>6</v>
      </c>
      <c r="D1837" s="1">
        <v>43900</v>
      </c>
      <c r="E1837" s="1">
        <v>43981</v>
      </c>
      <c r="F1837" s="1">
        <v>43984</v>
      </c>
      <c r="G1837" s="1">
        <v>44007</v>
      </c>
      <c r="H1837" s="13">
        <f>Orders[[#This Row],[DeliveryDate]]-Orders[[#This Row],[OrderDate]]</f>
        <v>26</v>
      </c>
      <c r="I1837" t="s">
        <v>3</v>
      </c>
      <c r="J1837" t="str">
        <f>_xlfn.XLOOKUP(Orders[[#This Row],[_SalesRepID]],'Sales team'!A:A,'Sales team'!B:B)</f>
        <v>Stephen Payne</v>
      </c>
      <c r="K1837">
        <v>5</v>
      </c>
      <c r="L1837">
        <v>17</v>
      </c>
      <c r="M1837">
        <v>186</v>
      </c>
      <c r="N1837" t="str">
        <f>_xlfn.XLOOKUP(Orders[[#This Row],[_ProductID]],Products!A:A,Products!C:C)</f>
        <v>Home décor</v>
      </c>
      <c r="O1837">
        <v>26</v>
      </c>
      <c r="P1837">
        <v>0.05</v>
      </c>
      <c r="Q1837" s="2">
        <v>1882.7</v>
      </c>
      <c r="R1837" s="2">
        <v>1299.0629999999999</v>
      </c>
      <c r="S1837" s="2">
        <v>14308.52</v>
      </c>
      <c r="T1837" s="2">
        <v>3916.0160000000014</v>
      </c>
    </row>
    <row r="1838" spans="1:20" x14ac:dyDescent="0.25">
      <c r="A1838" t="s">
        <v>6161</v>
      </c>
      <c r="B1838" t="s">
        <v>10</v>
      </c>
      <c r="C1838" t="s">
        <v>46</v>
      </c>
      <c r="D1838" s="1">
        <v>43900</v>
      </c>
      <c r="E1838" s="1">
        <v>43981</v>
      </c>
      <c r="F1838" s="1">
        <v>44003</v>
      </c>
      <c r="G1838" s="1">
        <v>43987</v>
      </c>
      <c r="H1838" s="13">
        <f>Orders[[#This Row],[DeliveryDate]]-Orders[[#This Row],[OrderDate]]</f>
        <v>6</v>
      </c>
      <c r="I1838" t="s">
        <v>3</v>
      </c>
      <c r="J1838" t="str">
        <f>_xlfn.XLOOKUP(Orders[[#This Row],[_SalesRepID]],'Sales team'!A:A,'Sales team'!B:B)</f>
        <v>Carlos Miller</v>
      </c>
      <c r="K1838">
        <v>28</v>
      </c>
      <c r="L1838">
        <v>44</v>
      </c>
      <c r="M1838">
        <v>73</v>
      </c>
      <c r="N1838" t="str">
        <f>_xlfn.XLOOKUP(Orders[[#This Row],[_ProductID]],Products!A:A,Products!C:C)</f>
        <v>Home décor</v>
      </c>
      <c r="O1838">
        <v>21</v>
      </c>
      <c r="P1838">
        <v>7.4999999999999997E-2</v>
      </c>
      <c r="Q1838" s="2">
        <v>984.9</v>
      </c>
      <c r="R1838" s="2">
        <v>512.14800000000002</v>
      </c>
      <c r="S1838" s="2">
        <v>5466.1949999999997</v>
      </c>
      <c r="T1838" s="2">
        <v>2393.3069999999998</v>
      </c>
    </row>
    <row r="1839" spans="1:20" x14ac:dyDescent="0.25">
      <c r="A1839" t="s">
        <v>6162</v>
      </c>
      <c r="B1839" t="s">
        <v>5</v>
      </c>
      <c r="C1839" t="s">
        <v>15</v>
      </c>
      <c r="D1839" s="1">
        <v>43900</v>
      </c>
      <c r="E1839" s="1">
        <v>43981</v>
      </c>
      <c r="F1839" s="1">
        <v>43987</v>
      </c>
      <c r="G1839" s="1">
        <v>43985</v>
      </c>
      <c r="H1839" s="13">
        <f>Orders[[#This Row],[DeliveryDate]]-Orders[[#This Row],[OrderDate]]</f>
        <v>4</v>
      </c>
      <c r="I1839" t="s">
        <v>3</v>
      </c>
      <c r="J1839" t="str">
        <f>_xlfn.XLOOKUP(Orders[[#This Row],[_SalesRepID]],'Sales team'!A:A,'Sales team'!B:B)</f>
        <v>Anthony Berry</v>
      </c>
      <c r="K1839">
        <v>16</v>
      </c>
      <c r="L1839">
        <v>14</v>
      </c>
      <c r="M1839">
        <v>33</v>
      </c>
      <c r="N1839" t="str">
        <f>_xlfn.XLOOKUP(Orders[[#This Row],[_ProductID]],Products!A:A,Products!C:C)</f>
        <v>Outdoor</v>
      </c>
      <c r="O1839">
        <v>18</v>
      </c>
      <c r="P1839">
        <v>0.05</v>
      </c>
      <c r="Q1839" s="2">
        <v>1326.6000000000001</v>
      </c>
      <c r="R1839" s="2">
        <v>1061.2800000000002</v>
      </c>
      <c r="S1839" s="2">
        <v>7561.62</v>
      </c>
      <c r="T1839" s="2">
        <v>1193.9399999999987</v>
      </c>
    </row>
    <row r="1840" spans="1:20" x14ac:dyDescent="0.25">
      <c r="A1840" t="s">
        <v>6163</v>
      </c>
      <c r="B1840" t="s">
        <v>10</v>
      </c>
      <c r="C1840" t="s">
        <v>46</v>
      </c>
      <c r="D1840" s="1">
        <v>43900</v>
      </c>
      <c r="E1840" s="1">
        <v>43981</v>
      </c>
      <c r="F1840" s="1">
        <v>44001</v>
      </c>
      <c r="G1840" s="1">
        <v>43987</v>
      </c>
      <c r="H1840" s="13">
        <f>Orders[[#This Row],[DeliveryDate]]-Orders[[#This Row],[OrderDate]]</f>
        <v>6</v>
      </c>
      <c r="I1840" t="s">
        <v>3</v>
      </c>
      <c r="J1840" t="str">
        <f>_xlfn.XLOOKUP(Orders[[#This Row],[_SalesRepID]],'Sales team'!A:A,'Sales team'!B:B)</f>
        <v>Shawn Torres</v>
      </c>
      <c r="K1840">
        <v>27</v>
      </c>
      <c r="L1840">
        <v>11</v>
      </c>
      <c r="M1840">
        <v>76</v>
      </c>
      <c r="N1840" t="str">
        <f>_xlfn.XLOOKUP(Orders[[#This Row],[_ProductID]],Products!A:A,Products!C:C)</f>
        <v>Home décor</v>
      </c>
      <c r="O1840">
        <v>32</v>
      </c>
      <c r="P1840">
        <v>7.4999999999999997E-2</v>
      </c>
      <c r="Q1840" s="2">
        <v>3999.9</v>
      </c>
      <c r="R1840" s="2">
        <v>2439.9389999999999</v>
      </c>
      <c r="S1840" s="2">
        <v>18499.537500000002</v>
      </c>
      <c r="T1840" s="2">
        <v>6299.8425000000025</v>
      </c>
    </row>
    <row r="1841" spans="1:20" x14ac:dyDescent="0.25">
      <c r="A1841" t="s">
        <v>6164</v>
      </c>
      <c r="B1841" t="s">
        <v>1</v>
      </c>
      <c r="C1841" t="s">
        <v>6</v>
      </c>
      <c r="D1841" s="1">
        <v>43900</v>
      </c>
      <c r="E1841" s="1">
        <v>43981</v>
      </c>
      <c r="F1841" s="1">
        <v>43990</v>
      </c>
      <c r="G1841" s="1">
        <v>43992</v>
      </c>
      <c r="H1841" s="13">
        <f>Orders[[#This Row],[DeliveryDate]]-Orders[[#This Row],[OrderDate]]</f>
        <v>11</v>
      </c>
      <c r="I1841" t="s">
        <v>3</v>
      </c>
      <c r="J1841" t="str">
        <f>_xlfn.XLOOKUP(Orders[[#This Row],[_SalesRepID]],'Sales team'!A:A,'Sales team'!B:B)</f>
        <v>Joshua Ryan</v>
      </c>
      <c r="K1841">
        <v>9</v>
      </c>
      <c r="L1841">
        <v>21</v>
      </c>
      <c r="M1841">
        <v>150</v>
      </c>
      <c r="N1841" t="str">
        <f>_xlfn.XLOOKUP(Orders[[#This Row],[_ProductID]],Products!A:A,Products!C:C)</f>
        <v>Home décor</v>
      </c>
      <c r="O1841">
        <v>29</v>
      </c>
      <c r="P1841">
        <v>0.15</v>
      </c>
      <c r="Q1841" s="2">
        <v>1802.3</v>
      </c>
      <c r="R1841" s="2">
        <v>1189.518</v>
      </c>
      <c r="S1841" s="2">
        <v>9191.73</v>
      </c>
      <c r="T1841" s="2">
        <v>2054.6219999999994</v>
      </c>
    </row>
    <row r="1842" spans="1:20" x14ac:dyDescent="0.25">
      <c r="A1842" t="s">
        <v>6165</v>
      </c>
      <c r="B1842" t="s">
        <v>8</v>
      </c>
      <c r="C1842" t="s">
        <v>6</v>
      </c>
      <c r="D1842" s="1">
        <v>43800</v>
      </c>
      <c r="E1842" s="1">
        <v>43981</v>
      </c>
      <c r="F1842" s="1">
        <v>44001</v>
      </c>
      <c r="G1842" s="1">
        <v>43994</v>
      </c>
      <c r="H1842" s="13">
        <f>Orders[[#This Row],[DeliveryDate]]-Orders[[#This Row],[OrderDate]]</f>
        <v>13</v>
      </c>
      <c r="I1842" t="s">
        <v>3</v>
      </c>
      <c r="J1842" t="str">
        <f>_xlfn.XLOOKUP(Orders[[#This Row],[_SalesRepID]],'Sales team'!A:A,'Sales team'!B:B)</f>
        <v>Joe Price</v>
      </c>
      <c r="K1842">
        <v>22</v>
      </c>
      <c r="L1842">
        <v>26</v>
      </c>
      <c r="M1842">
        <v>121</v>
      </c>
      <c r="N1842" t="str">
        <f>_xlfn.XLOOKUP(Orders[[#This Row],[_ProductID]],Products!A:A,Products!C:C)</f>
        <v>Home décor</v>
      </c>
      <c r="O1842">
        <v>32</v>
      </c>
      <c r="P1842">
        <v>0.05</v>
      </c>
      <c r="Q1842" s="2">
        <v>1172.5</v>
      </c>
      <c r="R1842" s="2">
        <v>527.625</v>
      </c>
      <c r="S1842" s="2">
        <v>7797.125</v>
      </c>
      <c r="T1842" s="2">
        <v>4103.75</v>
      </c>
    </row>
    <row r="1843" spans="1:20" x14ac:dyDescent="0.25">
      <c r="A1843" t="s">
        <v>6166</v>
      </c>
      <c r="B1843" t="s">
        <v>8</v>
      </c>
      <c r="C1843" t="s">
        <v>6</v>
      </c>
      <c r="D1843" s="1">
        <v>43900</v>
      </c>
      <c r="E1843" s="1">
        <v>43981</v>
      </c>
      <c r="F1843" s="1">
        <v>44001</v>
      </c>
      <c r="G1843" s="1">
        <v>43998</v>
      </c>
      <c r="H1843" s="13">
        <f>Orders[[#This Row],[DeliveryDate]]-Orders[[#This Row],[OrderDate]]</f>
        <v>17</v>
      </c>
      <c r="I1843" t="s">
        <v>3</v>
      </c>
      <c r="J1843" t="str">
        <f>_xlfn.XLOOKUP(Orders[[#This Row],[_SalesRepID]],'Sales team'!A:A,'Sales team'!B:B)</f>
        <v>Patrick Graham</v>
      </c>
      <c r="K1843">
        <v>25</v>
      </c>
      <c r="L1843">
        <v>49</v>
      </c>
      <c r="M1843">
        <v>163</v>
      </c>
      <c r="N1843" t="str">
        <f>_xlfn.XLOOKUP(Orders[[#This Row],[_ProductID]],Products!A:A,Products!C:C)</f>
        <v>Home décor</v>
      </c>
      <c r="O1843">
        <v>29</v>
      </c>
      <c r="P1843">
        <v>7.4999999999999997E-2</v>
      </c>
      <c r="Q1843" s="2">
        <v>3973.1</v>
      </c>
      <c r="R1843" s="2">
        <v>2622.2460000000001</v>
      </c>
      <c r="S1843" s="2">
        <v>29400.940000000002</v>
      </c>
      <c r="T1843" s="2">
        <v>8422.9720000000016</v>
      </c>
    </row>
    <row r="1844" spans="1:20" x14ac:dyDescent="0.25">
      <c r="A1844" t="s">
        <v>6167</v>
      </c>
      <c r="B1844" t="s">
        <v>5</v>
      </c>
      <c r="C1844" t="s">
        <v>15</v>
      </c>
      <c r="D1844" s="1">
        <v>43900</v>
      </c>
      <c r="E1844" s="1">
        <v>43981</v>
      </c>
      <c r="F1844" s="1">
        <v>44008</v>
      </c>
      <c r="G1844" s="1">
        <v>44006</v>
      </c>
      <c r="H1844" s="13">
        <f>Orders[[#This Row],[DeliveryDate]]-Orders[[#This Row],[OrderDate]]</f>
        <v>25</v>
      </c>
      <c r="I1844" t="s">
        <v>3</v>
      </c>
      <c r="J1844" t="str">
        <f>_xlfn.XLOOKUP(Orders[[#This Row],[_SalesRepID]],'Sales team'!A:A,'Sales team'!B:B)</f>
        <v>Todd Roberts</v>
      </c>
      <c r="K1844">
        <v>13</v>
      </c>
      <c r="L1844">
        <v>23</v>
      </c>
      <c r="M1844">
        <v>56</v>
      </c>
      <c r="N1844" t="str">
        <f>_xlfn.XLOOKUP(Orders[[#This Row],[_ProductID]],Products!A:A,Products!C:C)</f>
        <v>Furniture</v>
      </c>
      <c r="O1844">
        <v>20</v>
      </c>
      <c r="P1844">
        <v>0.15</v>
      </c>
      <c r="Q1844" s="2">
        <v>1112.2</v>
      </c>
      <c r="R1844" s="2">
        <v>900.88200000000006</v>
      </c>
      <c r="S1844" s="2">
        <v>3781.48</v>
      </c>
      <c r="T1844" s="2">
        <v>177.95199999999977</v>
      </c>
    </row>
    <row r="1845" spans="1:20" x14ac:dyDescent="0.25">
      <c r="A1845" t="s">
        <v>6168</v>
      </c>
      <c r="B1845" t="s">
        <v>8</v>
      </c>
      <c r="C1845" t="s">
        <v>13</v>
      </c>
      <c r="D1845" s="1">
        <v>43900</v>
      </c>
      <c r="E1845" s="1">
        <v>43981</v>
      </c>
      <c r="F1845" s="1">
        <v>44006</v>
      </c>
      <c r="G1845" s="1">
        <v>43985</v>
      </c>
      <c r="H1845" s="13">
        <f>Orders[[#This Row],[DeliveryDate]]-Orders[[#This Row],[OrderDate]]</f>
        <v>4</v>
      </c>
      <c r="I1845" t="s">
        <v>3</v>
      </c>
      <c r="J1845" t="str">
        <f>_xlfn.XLOOKUP(Orders[[#This Row],[_SalesRepID]],'Sales team'!A:A,'Sales team'!B:B)</f>
        <v>Anthony Torres</v>
      </c>
      <c r="K1845">
        <v>20</v>
      </c>
      <c r="L1845">
        <v>1</v>
      </c>
      <c r="M1845">
        <v>294</v>
      </c>
      <c r="N1845" t="str">
        <f>_xlfn.XLOOKUP(Orders[[#This Row],[_ProductID]],Products!A:A,Products!C:C)</f>
        <v>Home décor</v>
      </c>
      <c r="O1845">
        <v>14</v>
      </c>
      <c r="P1845">
        <v>0.15</v>
      </c>
      <c r="Q1845" s="2">
        <v>3946.3</v>
      </c>
      <c r="R1845" s="2">
        <v>1657.4459999999999</v>
      </c>
      <c r="S1845" s="2">
        <v>20126.13</v>
      </c>
      <c r="T1845" s="2">
        <v>10181.454000000002</v>
      </c>
    </row>
    <row r="1846" spans="1:20" x14ac:dyDescent="0.25">
      <c r="A1846" t="s">
        <v>6148</v>
      </c>
      <c r="B1846" t="s">
        <v>1</v>
      </c>
      <c r="C1846" t="s">
        <v>15</v>
      </c>
      <c r="D1846" s="1">
        <v>43900</v>
      </c>
      <c r="E1846" s="1">
        <v>43980</v>
      </c>
      <c r="F1846" s="1">
        <v>44007</v>
      </c>
      <c r="G1846" s="1">
        <v>43994</v>
      </c>
      <c r="H1846" s="13">
        <f>Orders[[#This Row],[DeliveryDate]]-Orders[[#This Row],[OrderDate]]</f>
        <v>14</v>
      </c>
      <c r="I1846" t="s">
        <v>3</v>
      </c>
      <c r="J1846" t="str">
        <f>_xlfn.XLOOKUP(Orders[[#This Row],[_SalesRepID]],'Sales team'!A:A,'Sales team'!B:B)</f>
        <v>Chris Armstrong</v>
      </c>
      <c r="K1846">
        <v>4</v>
      </c>
      <c r="L1846">
        <v>2</v>
      </c>
      <c r="M1846">
        <v>11</v>
      </c>
      <c r="N1846" t="str">
        <f>_xlfn.XLOOKUP(Orders[[#This Row],[_ProductID]],Products!A:A,Products!C:C)</f>
        <v>Home décor</v>
      </c>
      <c r="O1846">
        <v>23</v>
      </c>
      <c r="P1846">
        <v>7.4999999999999997E-2</v>
      </c>
      <c r="Q1846" s="2">
        <v>2338.3000000000002</v>
      </c>
      <c r="R1846" s="2">
        <v>1286.0650000000003</v>
      </c>
      <c r="S1846" s="2">
        <v>15140.492500000002</v>
      </c>
      <c r="T1846" s="2">
        <v>6138.0375000000004</v>
      </c>
    </row>
    <row r="1847" spans="1:20" x14ac:dyDescent="0.25">
      <c r="A1847" t="s">
        <v>6149</v>
      </c>
      <c r="B1847" t="s">
        <v>1</v>
      </c>
      <c r="C1847" t="s">
        <v>25</v>
      </c>
      <c r="D1847" s="1">
        <v>43900</v>
      </c>
      <c r="E1847" s="1">
        <v>43980</v>
      </c>
      <c r="F1847" s="1">
        <v>43982</v>
      </c>
      <c r="G1847" s="1">
        <v>44005</v>
      </c>
      <c r="H1847" s="13">
        <f>Orders[[#This Row],[DeliveryDate]]-Orders[[#This Row],[OrderDate]]</f>
        <v>25</v>
      </c>
      <c r="I1847" t="s">
        <v>3</v>
      </c>
      <c r="J1847" t="str">
        <f>_xlfn.XLOOKUP(Orders[[#This Row],[_SalesRepID]],'Sales team'!A:A,'Sales team'!B:B)</f>
        <v>Keith Griffin</v>
      </c>
      <c r="K1847">
        <v>2</v>
      </c>
      <c r="L1847">
        <v>46</v>
      </c>
      <c r="M1847">
        <v>343</v>
      </c>
      <c r="N1847" t="str">
        <f>_xlfn.XLOOKUP(Orders[[#This Row],[_ProductID]],Products!A:A,Products!C:C)</f>
        <v>Kitchen &amp; Dining</v>
      </c>
      <c r="O1847">
        <v>37</v>
      </c>
      <c r="P1847">
        <v>0.1</v>
      </c>
      <c r="Q1847" s="2">
        <v>2391.9</v>
      </c>
      <c r="R1847" s="2">
        <v>1411.221</v>
      </c>
      <c r="S1847" s="2">
        <v>17221.68</v>
      </c>
      <c r="T1847" s="2">
        <v>5931.9120000000003</v>
      </c>
    </row>
    <row r="1848" spans="1:20" x14ac:dyDescent="0.25">
      <c r="A1848" t="s">
        <v>6150</v>
      </c>
      <c r="B1848" t="s">
        <v>5</v>
      </c>
      <c r="C1848" t="s">
        <v>46</v>
      </c>
      <c r="D1848" s="1">
        <v>43900</v>
      </c>
      <c r="E1848" s="1">
        <v>43980</v>
      </c>
      <c r="F1848" s="1">
        <v>43997</v>
      </c>
      <c r="G1848" s="1">
        <v>44004</v>
      </c>
      <c r="H1848" s="13">
        <f>Orders[[#This Row],[DeliveryDate]]-Orders[[#This Row],[OrderDate]]</f>
        <v>24</v>
      </c>
      <c r="I1848" t="s">
        <v>3</v>
      </c>
      <c r="J1848" t="str">
        <f>_xlfn.XLOOKUP(Orders[[#This Row],[_SalesRepID]],'Sales team'!A:A,'Sales team'!B:B)</f>
        <v>Frank Brown</v>
      </c>
      <c r="K1848">
        <v>17</v>
      </c>
      <c r="L1848">
        <v>49</v>
      </c>
      <c r="M1848">
        <v>82</v>
      </c>
      <c r="N1848" t="str">
        <f>_xlfn.XLOOKUP(Orders[[#This Row],[_ProductID]],Products!A:A,Products!C:C)</f>
        <v>Kitchen &amp; Dining</v>
      </c>
      <c r="O1848">
        <v>8</v>
      </c>
      <c r="P1848">
        <v>0.1</v>
      </c>
      <c r="Q1848" s="2">
        <v>2278</v>
      </c>
      <c r="R1848" s="2">
        <v>956.76</v>
      </c>
      <c r="S1848" s="2">
        <v>4100.4000000000005</v>
      </c>
      <c r="T1848" s="2">
        <v>2186.8800000000006</v>
      </c>
    </row>
    <row r="1849" spans="1:20" x14ac:dyDescent="0.25">
      <c r="A1849" t="s">
        <v>6151</v>
      </c>
      <c r="B1849" t="s">
        <v>1</v>
      </c>
      <c r="C1849" t="s">
        <v>15</v>
      </c>
      <c r="D1849" s="1">
        <v>43800</v>
      </c>
      <c r="E1849" s="1">
        <v>43980</v>
      </c>
      <c r="F1849" s="1">
        <v>43986</v>
      </c>
      <c r="G1849" s="1">
        <v>43991</v>
      </c>
      <c r="H1849" s="13">
        <f>Orders[[#This Row],[DeliveryDate]]-Orders[[#This Row],[OrderDate]]</f>
        <v>11</v>
      </c>
      <c r="I1849" t="s">
        <v>3</v>
      </c>
      <c r="J1849" t="str">
        <f>_xlfn.XLOOKUP(Orders[[#This Row],[_SalesRepID]],'Sales team'!A:A,'Sales team'!B:B)</f>
        <v>Joshua Little</v>
      </c>
      <c r="K1849">
        <v>11</v>
      </c>
      <c r="L1849">
        <v>44</v>
      </c>
      <c r="M1849">
        <v>9</v>
      </c>
      <c r="N1849" t="str">
        <f>_xlfn.XLOOKUP(Orders[[#This Row],[_ProductID]],Products!A:A,Products!C:C)</f>
        <v>Furniture</v>
      </c>
      <c r="O1849">
        <v>5</v>
      </c>
      <c r="P1849">
        <v>0.05</v>
      </c>
      <c r="Q1849" s="2">
        <v>1065.3</v>
      </c>
      <c r="R1849" s="2">
        <v>628.52699999999993</v>
      </c>
      <c r="S1849" s="2">
        <v>5060.1750000000002</v>
      </c>
      <c r="T1849" s="2">
        <v>1917.5400000000004</v>
      </c>
    </row>
    <row r="1850" spans="1:20" x14ac:dyDescent="0.25">
      <c r="A1850" t="s">
        <v>6152</v>
      </c>
      <c r="B1850" t="s">
        <v>5</v>
      </c>
      <c r="C1850" t="s">
        <v>6</v>
      </c>
      <c r="D1850" s="1">
        <v>43900</v>
      </c>
      <c r="E1850" s="1">
        <v>43980</v>
      </c>
      <c r="F1850" s="1">
        <v>43987</v>
      </c>
      <c r="G1850" s="1">
        <v>44004</v>
      </c>
      <c r="H1850" s="13">
        <f>Orders[[#This Row],[DeliveryDate]]-Orders[[#This Row],[OrderDate]]</f>
        <v>24</v>
      </c>
      <c r="I1850" t="s">
        <v>3</v>
      </c>
      <c r="J1850" t="str">
        <f>_xlfn.XLOOKUP(Orders[[#This Row],[_SalesRepID]],'Sales team'!A:A,'Sales team'!B:B)</f>
        <v>Anthony Berry</v>
      </c>
      <c r="K1850">
        <v>16</v>
      </c>
      <c r="L1850">
        <v>18</v>
      </c>
      <c r="M1850">
        <v>203</v>
      </c>
      <c r="N1850" t="str">
        <f>_xlfn.XLOOKUP(Orders[[#This Row],[_ProductID]],Products!A:A,Products!C:C)</f>
        <v>Outdoor</v>
      </c>
      <c r="O1850">
        <v>9</v>
      </c>
      <c r="P1850">
        <v>0.1</v>
      </c>
      <c r="Q1850" s="2">
        <v>3912.8</v>
      </c>
      <c r="R1850" s="2">
        <v>2738.96</v>
      </c>
      <c r="S1850" s="2">
        <v>28172.160000000003</v>
      </c>
      <c r="T1850" s="2">
        <v>6260.4800000000032</v>
      </c>
    </row>
    <row r="1851" spans="1:20" x14ac:dyDescent="0.25">
      <c r="A1851" t="s">
        <v>6153</v>
      </c>
      <c r="B1851" t="s">
        <v>5</v>
      </c>
      <c r="C1851" t="s">
        <v>6</v>
      </c>
      <c r="D1851" s="1">
        <v>43900</v>
      </c>
      <c r="E1851" s="1">
        <v>43980</v>
      </c>
      <c r="F1851" s="1">
        <v>44000</v>
      </c>
      <c r="G1851" s="1">
        <v>44004</v>
      </c>
      <c r="H1851" s="13">
        <f>Orders[[#This Row],[DeliveryDate]]-Orders[[#This Row],[OrderDate]]</f>
        <v>24</v>
      </c>
      <c r="I1851" t="s">
        <v>3</v>
      </c>
      <c r="J1851" t="str">
        <f>_xlfn.XLOOKUP(Orders[[#This Row],[_SalesRepID]],'Sales team'!A:A,'Sales team'!B:B)</f>
        <v>Todd Roberts</v>
      </c>
      <c r="K1851">
        <v>13</v>
      </c>
      <c r="L1851">
        <v>50</v>
      </c>
      <c r="M1851">
        <v>130</v>
      </c>
      <c r="N1851" t="str">
        <f>_xlfn.XLOOKUP(Orders[[#This Row],[_ProductID]],Products!A:A,Products!C:C)</f>
        <v>Home décor</v>
      </c>
      <c r="O1851">
        <v>31</v>
      </c>
      <c r="P1851">
        <v>7.4999999999999997E-2</v>
      </c>
      <c r="Q1851" s="2">
        <v>2010</v>
      </c>
      <c r="R1851" s="2">
        <v>1065.3</v>
      </c>
      <c r="S1851" s="2">
        <v>11155.5</v>
      </c>
      <c r="T1851" s="2">
        <v>4763.7000000000007</v>
      </c>
    </row>
    <row r="1852" spans="1:20" x14ac:dyDescent="0.25">
      <c r="A1852" t="s">
        <v>6154</v>
      </c>
      <c r="B1852" t="s">
        <v>5</v>
      </c>
      <c r="C1852" t="s">
        <v>46</v>
      </c>
      <c r="D1852" s="1">
        <v>43900</v>
      </c>
      <c r="E1852" s="1">
        <v>43980</v>
      </c>
      <c r="F1852" s="1">
        <v>43998</v>
      </c>
      <c r="G1852" s="1">
        <v>43991</v>
      </c>
      <c r="H1852" s="13">
        <f>Orders[[#This Row],[DeliveryDate]]-Orders[[#This Row],[OrderDate]]</f>
        <v>11</v>
      </c>
      <c r="I1852" t="s">
        <v>3</v>
      </c>
      <c r="J1852" t="str">
        <f>_xlfn.XLOOKUP(Orders[[#This Row],[_SalesRepID]],'Sales team'!A:A,'Sales team'!B:B)</f>
        <v>Frank Brown</v>
      </c>
      <c r="K1852">
        <v>17</v>
      </c>
      <c r="L1852">
        <v>41</v>
      </c>
      <c r="M1852">
        <v>83</v>
      </c>
      <c r="N1852" t="str">
        <f>_xlfn.XLOOKUP(Orders[[#This Row],[_ProductID]],Products!A:A,Products!C:C)</f>
        <v>Home décor</v>
      </c>
      <c r="O1852">
        <v>33</v>
      </c>
      <c r="P1852">
        <v>0.05</v>
      </c>
      <c r="Q1852" s="2">
        <v>3832.4</v>
      </c>
      <c r="R1852" s="2">
        <v>1647.932</v>
      </c>
      <c r="S1852" s="2">
        <v>3640.7799999999997</v>
      </c>
      <c r="T1852" s="2">
        <v>1992.8479999999997</v>
      </c>
    </row>
    <row r="1853" spans="1:20" x14ac:dyDescent="0.25">
      <c r="A1853" t="s">
        <v>6155</v>
      </c>
      <c r="B1853" t="s">
        <v>1</v>
      </c>
      <c r="C1853" t="s">
        <v>6</v>
      </c>
      <c r="D1853" s="1">
        <v>43800</v>
      </c>
      <c r="E1853" s="1">
        <v>43980</v>
      </c>
      <c r="F1853" s="1">
        <v>43999</v>
      </c>
      <c r="G1853" s="1">
        <v>43986</v>
      </c>
      <c r="H1853" s="13">
        <f>Orders[[#This Row],[DeliveryDate]]-Orders[[#This Row],[OrderDate]]</f>
        <v>6</v>
      </c>
      <c r="I1853" t="s">
        <v>3</v>
      </c>
      <c r="J1853" t="str">
        <f>_xlfn.XLOOKUP(Orders[[#This Row],[_SalesRepID]],'Sales team'!A:A,'Sales team'!B:B)</f>
        <v>George Lewis</v>
      </c>
      <c r="K1853">
        <v>8</v>
      </c>
      <c r="L1853">
        <v>18</v>
      </c>
      <c r="M1853">
        <v>170</v>
      </c>
      <c r="N1853" t="str">
        <f>_xlfn.XLOOKUP(Orders[[#This Row],[_ProductID]],Products!A:A,Products!C:C)</f>
        <v>Kitchen &amp; Dining</v>
      </c>
      <c r="O1853">
        <v>7</v>
      </c>
      <c r="P1853">
        <v>0.05</v>
      </c>
      <c r="Q1853" s="2">
        <v>998.30000000000007</v>
      </c>
      <c r="R1853" s="2">
        <v>718.77600000000007</v>
      </c>
      <c r="S1853" s="2">
        <v>3793.54</v>
      </c>
      <c r="T1853" s="2">
        <v>918.43599999999969</v>
      </c>
    </row>
    <row r="1854" spans="1:20" x14ac:dyDescent="0.25">
      <c r="A1854" t="s">
        <v>6156</v>
      </c>
      <c r="B1854" t="s">
        <v>5</v>
      </c>
      <c r="C1854" t="s">
        <v>15</v>
      </c>
      <c r="D1854" s="1">
        <v>43900</v>
      </c>
      <c r="E1854" s="1">
        <v>43980</v>
      </c>
      <c r="F1854" s="1">
        <v>43996</v>
      </c>
      <c r="G1854" s="1">
        <v>43998</v>
      </c>
      <c r="H1854" s="13">
        <f>Orders[[#This Row],[DeliveryDate]]-Orders[[#This Row],[OrderDate]]</f>
        <v>18</v>
      </c>
      <c r="I1854" t="s">
        <v>3</v>
      </c>
      <c r="J1854" t="str">
        <f>_xlfn.XLOOKUP(Orders[[#This Row],[_SalesRepID]],'Sales team'!A:A,'Sales team'!B:B)</f>
        <v>Anthony Torres</v>
      </c>
      <c r="K1854">
        <v>20</v>
      </c>
      <c r="L1854">
        <v>4</v>
      </c>
      <c r="M1854">
        <v>52</v>
      </c>
      <c r="N1854" t="str">
        <f>_xlfn.XLOOKUP(Orders[[#This Row],[_ProductID]],Products!A:A,Products!C:C)</f>
        <v>Home décor</v>
      </c>
      <c r="O1854">
        <v>11</v>
      </c>
      <c r="P1854">
        <v>0.15</v>
      </c>
      <c r="Q1854" s="2">
        <v>1246.2</v>
      </c>
      <c r="R1854" s="2">
        <v>510.94200000000001</v>
      </c>
      <c r="S1854" s="2">
        <v>6355.6200000000008</v>
      </c>
      <c r="T1854" s="2">
        <v>3289.9680000000008</v>
      </c>
    </row>
    <row r="1855" spans="1:20" x14ac:dyDescent="0.25">
      <c r="A1855" t="s">
        <v>6157</v>
      </c>
      <c r="B1855" t="s">
        <v>10</v>
      </c>
      <c r="C1855" t="s">
        <v>15</v>
      </c>
      <c r="D1855" s="1">
        <v>43900</v>
      </c>
      <c r="E1855" s="1">
        <v>43980</v>
      </c>
      <c r="F1855" s="1">
        <v>43990</v>
      </c>
      <c r="G1855" s="1">
        <v>43994</v>
      </c>
      <c r="H1855" s="13">
        <f>Orders[[#This Row],[DeliveryDate]]-Orders[[#This Row],[OrderDate]]</f>
        <v>14</v>
      </c>
      <c r="I1855" t="s">
        <v>3</v>
      </c>
      <c r="J1855" t="str">
        <f>_xlfn.XLOOKUP(Orders[[#This Row],[_SalesRepID]],'Sales team'!A:A,'Sales team'!B:B)</f>
        <v>Shawn Torres</v>
      </c>
      <c r="K1855">
        <v>27</v>
      </c>
      <c r="L1855">
        <v>30</v>
      </c>
      <c r="M1855">
        <v>49</v>
      </c>
      <c r="N1855" t="str">
        <f>_xlfn.XLOOKUP(Orders[[#This Row],[_ProductID]],Products!A:A,Products!C:C)</f>
        <v>Outdoor</v>
      </c>
      <c r="O1855">
        <v>10</v>
      </c>
      <c r="P1855">
        <v>0.1</v>
      </c>
      <c r="Q1855" s="2">
        <v>1675</v>
      </c>
      <c r="R1855" s="2">
        <v>1323.25</v>
      </c>
      <c r="S1855" s="2">
        <v>6030</v>
      </c>
      <c r="T1855" s="2">
        <v>737</v>
      </c>
    </row>
    <row r="1856" spans="1:20" x14ac:dyDescent="0.25">
      <c r="A1856" t="s">
        <v>6139</v>
      </c>
      <c r="B1856" t="s">
        <v>8</v>
      </c>
      <c r="C1856" t="s">
        <v>15</v>
      </c>
      <c r="D1856" s="1">
        <v>43900</v>
      </c>
      <c r="E1856" s="1">
        <v>43979</v>
      </c>
      <c r="F1856" s="1">
        <v>43991</v>
      </c>
      <c r="G1856" s="1">
        <v>43986</v>
      </c>
      <c r="H1856" s="13">
        <f>Orders[[#This Row],[DeliveryDate]]-Orders[[#This Row],[OrderDate]]</f>
        <v>7</v>
      </c>
      <c r="I1856" t="s">
        <v>3</v>
      </c>
      <c r="J1856" t="str">
        <f>_xlfn.XLOOKUP(Orders[[#This Row],[_SalesRepID]],'Sales team'!A:A,'Sales team'!B:B)</f>
        <v>Samuel Fowler</v>
      </c>
      <c r="K1856">
        <v>21</v>
      </c>
      <c r="L1856">
        <v>32</v>
      </c>
      <c r="M1856">
        <v>9</v>
      </c>
      <c r="N1856" t="str">
        <f>_xlfn.XLOOKUP(Orders[[#This Row],[_ProductID]],Products!A:A,Products!C:C)</f>
        <v>Outdoor</v>
      </c>
      <c r="O1856">
        <v>9</v>
      </c>
      <c r="P1856">
        <v>0.2</v>
      </c>
      <c r="Q1856" s="2">
        <v>2278</v>
      </c>
      <c r="R1856" s="2">
        <v>1161.78</v>
      </c>
      <c r="S1856" s="2">
        <v>5467.2000000000007</v>
      </c>
      <c r="T1856" s="2">
        <v>1981.8600000000006</v>
      </c>
    </row>
    <row r="1857" spans="1:20" x14ac:dyDescent="0.25">
      <c r="A1857" t="s">
        <v>6140</v>
      </c>
      <c r="B1857" t="s">
        <v>5</v>
      </c>
      <c r="C1857" t="s">
        <v>6</v>
      </c>
      <c r="D1857" s="1">
        <v>43800</v>
      </c>
      <c r="E1857" s="1">
        <v>43979</v>
      </c>
      <c r="F1857" s="1">
        <v>43999</v>
      </c>
      <c r="G1857" s="1">
        <v>44012</v>
      </c>
      <c r="H1857" s="13">
        <f>Orders[[#This Row],[DeliveryDate]]-Orders[[#This Row],[OrderDate]]</f>
        <v>33</v>
      </c>
      <c r="I1857" t="s">
        <v>3</v>
      </c>
      <c r="J1857" t="str">
        <f>_xlfn.XLOOKUP(Orders[[#This Row],[_SalesRepID]],'Sales team'!A:A,'Sales team'!B:B)</f>
        <v>Anthony Berry</v>
      </c>
      <c r="K1857">
        <v>16</v>
      </c>
      <c r="L1857">
        <v>47</v>
      </c>
      <c r="M1857">
        <v>183</v>
      </c>
      <c r="N1857" t="str">
        <f>_xlfn.XLOOKUP(Orders[[#This Row],[_ProductID]],Products!A:A,Products!C:C)</f>
        <v>Kitchen &amp; Dining</v>
      </c>
      <c r="O1857">
        <v>37</v>
      </c>
      <c r="P1857">
        <v>0.1</v>
      </c>
      <c r="Q1857" s="2">
        <v>2425.4</v>
      </c>
      <c r="R1857" s="2">
        <v>1770.5419999999999</v>
      </c>
      <c r="S1857" s="2">
        <v>8731.44</v>
      </c>
      <c r="T1857" s="2">
        <v>1649.2720000000008</v>
      </c>
    </row>
    <row r="1858" spans="1:20" x14ac:dyDescent="0.25">
      <c r="A1858" t="s">
        <v>6141</v>
      </c>
      <c r="B1858" t="s">
        <v>8</v>
      </c>
      <c r="C1858" t="s">
        <v>25</v>
      </c>
      <c r="D1858" s="1">
        <v>43900</v>
      </c>
      <c r="E1858" s="1">
        <v>43979</v>
      </c>
      <c r="F1858" s="1">
        <v>43991</v>
      </c>
      <c r="G1858" s="1">
        <v>44004</v>
      </c>
      <c r="H1858" s="13">
        <f>Orders[[#This Row],[DeliveryDate]]-Orders[[#This Row],[OrderDate]]</f>
        <v>25</v>
      </c>
      <c r="I1858" t="s">
        <v>3</v>
      </c>
      <c r="J1858" t="str">
        <f>_xlfn.XLOOKUP(Orders[[#This Row],[_SalesRepID]],'Sales team'!A:A,'Sales team'!B:B)</f>
        <v>Samuel Fowler</v>
      </c>
      <c r="K1858">
        <v>21</v>
      </c>
      <c r="L1858">
        <v>48</v>
      </c>
      <c r="M1858">
        <v>343</v>
      </c>
      <c r="N1858" t="str">
        <f>_xlfn.XLOOKUP(Orders[[#This Row],[_ProductID]],Products!A:A,Products!C:C)</f>
        <v>Electronics</v>
      </c>
      <c r="O1858">
        <v>25</v>
      </c>
      <c r="P1858">
        <v>0.05</v>
      </c>
      <c r="Q1858" s="2">
        <v>864.30000000000007</v>
      </c>
      <c r="R1858" s="2">
        <v>561.79500000000007</v>
      </c>
      <c r="S1858" s="2">
        <v>3284.34</v>
      </c>
      <c r="T1858" s="2">
        <v>1037.1599999999999</v>
      </c>
    </row>
    <row r="1859" spans="1:20" x14ac:dyDescent="0.25">
      <c r="A1859" t="s">
        <v>6142</v>
      </c>
      <c r="B1859" t="s">
        <v>1</v>
      </c>
      <c r="C1859" t="s">
        <v>6</v>
      </c>
      <c r="D1859" s="1">
        <v>43900</v>
      </c>
      <c r="E1859" s="1">
        <v>43979</v>
      </c>
      <c r="F1859" s="1">
        <v>43992</v>
      </c>
      <c r="G1859" s="1">
        <v>43992</v>
      </c>
      <c r="H1859" s="13">
        <f>Orders[[#This Row],[DeliveryDate]]-Orders[[#This Row],[OrderDate]]</f>
        <v>13</v>
      </c>
      <c r="I1859" t="s">
        <v>3</v>
      </c>
      <c r="J1859" t="str">
        <f>_xlfn.XLOOKUP(Orders[[#This Row],[_SalesRepID]],'Sales team'!A:A,'Sales team'!B:B)</f>
        <v>Joshua Little</v>
      </c>
      <c r="K1859">
        <v>11</v>
      </c>
      <c r="L1859">
        <v>4</v>
      </c>
      <c r="M1859">
        <v>176</v>
      </c>
      <c r="N1859" t="str">
        <f>_xlfn.XLOOKUP(Orders[[#This Row],[_ProductID]],Products!A:A,Products!C:C)</f>
        <v>Kitchen &amp; Dining</v>
      </c>
      <c r="O1859">
        <v>16</v>
      </c>
      <c r="P1859">
        <v>0.1</v>
      </c>
      <c r="Q1859" s="2">
        <v>3912.8</v>
      </c>
      <c r="R1859" s="2">
        <v>1604.248</v>
      </c>
      <c r="S1859" s="2">
        <v>21129.120000000003</v>
      </c>
      <c r="T1859" s="2">
        <v>11503.632000000001</v>
      </c>
    </row>
    <row r="1860" spans="1:20" x14ac:dyDescent="0.25">
      <c r="A1860" t="s">
        <v>6143</v>
      </c>
      <c r="B1860" t="s">
        <v>1</v>
      </c>
      <c r="C1860" t="s">
        <v>25</v>
      </c>
      <c r="D1860" s="1">
        <v>43900</v>
      </c>
      <c r="E1860" s="1">
        <v>43979</v>
      </c>
      <c r="F1860" s="1">
        <v>44004</v>
      </c>
      <c r="G1860" s="1">
        <v>43986</v>
      </c>
      <c r="H1860" s="13">
        <f>Orders[[#This Row],[DeliveryDate]]-Orders[[#This Row],[OrderDate]]</f>
        <v>7</v>
      </c>
      <c r="I1860" t="s">
        <v>3</v>
      </c>
      <c r="J1860" t="str">
        <f>_xlfn.XLOOKUP(Orders[[#This Row],[_SalesRepID]],'Sales team'!A:A,'Sales team'!B:B)</f>
        <v>Jonathan Hawkins</v>
      </c>
      <c r="K1860">
        <v>10</v>
      </c>
      <c r="L1860">
        <v>18</v>
      </c>
      <c r="M1860">
        <v>360</v>
      </c>
      <c r="N1860" t="str">
        <f>_xlfn.XLOOKUP(Orders[[#This Row],[_ProductID]],Products!A:A,Products!C:C)</f>
        <v>Home décor</v>
      </c>
      <c r="O1860">
        <v>36</v>
      </c>
      <c r="P1860">
        <v>7.4999999999999997E-2</v>
      </c>
      <c r="Q1860" s="2">
        <v>1011.7</v>
      </c>
      <c r="R1860" s="2">
        <v>728.42399999999998</v>
      </c>
      <c r="S1860" s="2">
        <v>6550.7575000000006</v>
      </c>
      <c r="T1860" s="2">
        <v>1451.7895000000008</v>
      </c>
    </row>
    <row r="1861" spans="1:20" x14ac:dyDescent="0.25">
      <c r="A1861" t="s">
        <v>6144</v>
      </c>
      <c r="B1861" t="s">
        <v>1</v>
      </c>
      <c r="C1861" t="s">
        <v>15</v>
      </c>
      <c r="D1861" s="1">
        <v>43900</v>
      </c>
      <c r="E1861" s="1">
        <v>43979</v>
      </c>
      <c r="F1861" s="1">
        <v>43994</v>
      </c>
      <c r="G1861" s="1">
        <v>43985</v>
      </c>
      <c r="H1861" s="13">
        <f>Orders[[#This Row],[DeliveryDate]]-Orders[[#This Row],[OrderDate]]</f>
        <v>6</v>
      </c>
      <c r="I1861" t="s">
        <v>3</v>
      </c>
      <c r="J1861" t="str">
        <f>_xlfn.XLOOKUP(Orders[[#This Row],[_SalesRepID]],'Sales team'!A:A,'Sales team'!B:B)</f>
        <v>Joshua Ryan</v>
      </c>
      <c r="K1861">
        <v>9</v>
      </c>
      <c r="L1861">
        <v>5</v>
      </c>
      <c r="M1861">
        <v>7</v>
      </c>
      <c r="N1861" t="str">
        <f>_xlfn.XLOOKUP(Orders[[#This Row],[_ProductID]],Products!A:A,Products!C:C)</f>
        <v>Electronics</v>
      </c>
      <c r="O1861">
        <v>6</v>
      </c>
      <c r="P1861">
        <v>7.4999999999999997E-2</v>
      </c>
      <c r="Q1861" s="2">
        <v>1983.2</v>
      </c>
      <c r="R1861" s="2">
        <v>1269.248</v>
      </c>
      <c r="S1861" s="2">
        <v>12841.220000000001</v>
      </c>
      <c r="T1861" s="2">
        <v>3956.4840000000004</v>
      </c>
    </row>
    <row r="1862" spans="1:20" x14ac:dyDescent="0.25">
      <c r="A1862" t="s">
        <v>6145</v>
      </c>
      <c r="B1862" t="s">
        <v>8</v>
      </c>
      <c r="C1862" t="s">
        <v>6</v>
      </c>
      <c r="D1862" s="1">
        <v>43900</v>
      </c>
      <c r="E1862" s="1">
        <v>43979</v>
      </c>
      <c r="F1862" s="1">
        <v>43988</v>
      </c>
      <c r="G1862" s="1">
        <v>43997</v>
      </c>
      <c r="H1862" s="13">
        <f>Orders[[#This Row],[DeliveryDate]]-Orders[[#This Row],[OrderDate]]</f>
        <v>18</v>
      </c>
      <c r="I1862" t="s">
        <v>3</v>
      </c>
      <c r="J1862" t="str">
        <f>_xlfn.XLOOKUP(Orders[[#This Row],[_SalesRepID]],'Sales team'!A:A,'Sales team'!B:B)</f>
        <v>Joe Price</v>
      </c>
      <c r="K1862">
        <v>22</v>
      </c>
      <c r="L1862">
        <v>40</v>
      </c>
      <c r="M1862">
        <v>167</v>
      </c>
      <c r="N1862" t="str">
        <f>_xlfn.XLOOKUP(Orders[[#This Row],[_ProductID]],Products!A:A,Products!C:C)</f>
        <v>Home décor</v>
      </c>
      <c r="O1862">
        <v>32</v>
      </c>
      <c r="P1862">
        <v>7.4999999999999997E-2</v>
      </c>
      <c r="Q1862" s="2">
        <v>3879.3</v>
      </c>
      <c r="R1862" s="2">
        <v>3103.4400000000005</v>
      </c>
      <c r="S1862" s="2">
        <v>25118.467500000002</v>
      </c>
      <c r="T1862" s="2">
        <v>3394.3875000000007</v>
      </c>
    </row>
    <row r="1863" spans="1:20" x14ac:dyDescent="0.25">
      <c r="A1863" t="s">
        <v>6146</v>
      </c>
      <c r="B1863" t="s">
        <v>8</v>
      </c>
      <c r="C1863" t="s">
        <v>25</v>
      </c>
      <c r="D1863" s="1">
        <v>43900</v>
      </c>
      <c r="E1863" s="1">
        <v>43979</v>
      </c>
      <c r="F1863" s="1">
        <v>43985</v>
      </c>
      <c r="G1863" s="1">
        <v>43986</v>
      </c>
      <c r="H1863" s="13">
        <f>Orders[[#This Row],[DeliveryDate]]-Orders[[#This Row],[OrderDate]]</f>
        <v>7</v>
      </c>
      <c r="I1863" t="s">
        <v>3</v>
      </c>
      <c r="J1863" t="str">
        <f>_xlfn.XLOOKUP(Orders[[#This Row],[_SalesRepID]],'Sales team'!A:A,'Sales team'!B:B)</f>
        <v>Joe Price</v>
      </c>
      <c r="K1863">
        <v>22</v>
      </c>
      <c r="L1863">
        <v>41</v>
      </c>
      <c r="M1863">
        <v>343</v>
      </c>
      <c r="N1863" t="str">
        <f>_xlfn.XLOOKUP(Orders[[#This Row],[_ProductID]],Products!A:A,Products!C:C)</f>
        <v>Home décor</v>
      </c>
      <c r="O1863">
        <v>35</v>
      </c>
      <c r="P1863">
        <v>0.05</v>
      </c>
      <c r="Q1863" s="2">
        <v>6385.1</v>
      </c>
      <c r="R1863" s="2">
        <v>2745.5930000000003</v>
      </c>
      <c r="S1863" s="2">
        <v>6065.8450000000003</v>
      </c>
      <c r="T1863" s="2">
        <v>3320.252</v>
      </c>
    </row>
    <row r="1864" spans="1:20" x14ac:dyDescent="0.25">
      <c r="A1864" t="s">
        <v>6147</v>
      </c>
      <c r="B1864" t="s">
        <v>1</v>
      </c>
      <c r="C1864" t="s">
        <v>13</v>
      </c>
      <c r="D1864" s="1">
        <v>43800</v>
      </c>
      <c r="E1864" s="1">
        <v>43979</v>
      </c>
      <c r="F1864" s="1">
        <v>43983</v>
      </c>
      <c r="G1864" s="1">
        <v>44008</v>
      </c>
      <c r="H1864" s="13">
        <f>Orders[[#This Row],[DeliveryDate]]-Orders[[#This Row],[OrderDate]]</f>
        <v>29</v>
      </c>
      <c r="I1864" t="s">
        <v>3</v>
      </c>
      <c r="J1864" t="str">
        <f>_xlfn.XLOOKUP(Orders[[#This Row],[_SalesRepID]],'Sales team'!A:A,'Sales team'!B:B)</f>
        <v>Adam Hernandez</v>
      </c>
      <c r="K1864">
        <v>1</v>
      </c>
      <c r="L1864">
        <v>32</v>
      </c>
      <c r="M1864">
        <v>308</v>
      </c>
      <c r="N1864" t="str">
        <f>_xlfn.XLOOKUP(Orders[[#This Row],[_ProductID]],Products!A:A,Products!C:C)</f>
        <v>Furniture</v>
      </c>
      <c r="O1864">
        <v>15</v>
      </c>
      <c r="P1864">
        <v>0.4</v>
      </c>
      <c r="Q1864" s="2">
        <v>2646.5</v>
      </c>
      <c r="R1864" s="2">
        <v>1905.48</v>
      </c>
      <c r="S1864" s="2">
        <v>12703.199999999999</v>
      </c>
      <c r="T1864" s="2">
        <v>-2540.6400000000012</v>
      </c>
    </row>
    <row r="1865" spans="1:20" x14ac:dyDescent="0.25">
      <c r="A1865" t="s">
        <v>6128</v>
      </c>
      <c r="B1865" t="s">
        <v>5</v>
      </c>
      <c r="C1865" t="s">
        <v>25</v>
      </c>
      <c r="D1865" s="1">
        <v>43900</v>
      </c>
      <c r="E1865" s="1">
        <v>43978</v>
      </c>
      <c r="F1865" s="1">
        <v>43983</v>
      </c>
      <c r="G1865" s="1">
        <v>44006</v>
      </c>
      <c r="H1865" s="13">
        <f>Orders[[#This Row],[DeliveryDate]]-Orders[[#This Row],[OrderDate]]</f>
        <v>28</v>
      </c>
      <c r="I1865" t="s">
        <v>3</v>
      </c>
      <c r="J1865" t="str">
        <f>_xlfn.XLOOKUP(Orders[[#This Row],[_SalesRepID]],'Sales team'!A:A,'Sales team'!B:B)</f>
        <v>Nicholas Cunningham</v>
      </c>
      <c r="K1865">
        <v>19</v>
      </c>
      <c r="L1865">
        <v>15</v>
      </c>
      <c r="M1865">
        <v>343</v>
      </c>
      <c r="N1865" t="str">
        <f>_xlfn.XLOOKUP(Orders[[#This Row],[_ProductID]],Products!A:A,Products!C:C)</f>
        <v>Furniture</v>
      </c>
      <c r="O1865">
        <v>19</v>
      </c>
      <c r="P1865">
        <v>0.2</v>
      </c>
      <c r="Q1865" s="2">
        <v>1078.7</v>
      </c>
      <c r="R1865" s="2">
        <v>474.62800000000004</v>
      </c>
      <c r="S1865" s="2">
        <v>3451.84</v>
      </c>
      <c r="T1865" s="2">
        <v>1553.328</v>
      </c>
    </row>
    <row r="1866" spans="1:20" x14ac:dyDescent="0.25">
      <c r="A1866" t="s">
        <v>6129</v>
      </c>
      <c r="B1866" t="s">
        <v>10</v>
      </c>
      <c r="C1866" t="s">
        <v>6</v>
      </c>
      <c r="D1866" s="1">
        <v>43900</v>
      </c>
      <c r="E1866" s="1">
        <v>43978</v>
      </c>
      <c r="F1866" s="1">
        <v>43989</v>
      </c>
      <c r="G1866" s="1">
        <v>43984</v>
      </c>
      <c r="H1866" s="13">
        <f>Orders[[#This Row],[DeliveryDate]]-Orders[[#This Row],[OrderDate]]</f>
        <v>6</v>
      </c>
      <c r="I1866" t="s">
        <v>3</v>
      </c>
      <c r="J1866" t="str">
        <f>_xlfn.XLOOKUP(Orders[[#This Row],[_SalesRepID]],'Sales team'!A:A,'Sales team'!B:B)</f>
        <v>Shawn Torres</v>
      </c>
      <c r="K1866">
        <v>27</v>
      </c>
      <c r="L1866">
        <v>38</v>
      </c>
      <c r="M1866">
        <v>118</v>
      </c>
      <c r="N1866" t="str">
        <f>_xlfn.XLOOKUP(Orders[[#This Row],[_ProductID]],Products!A:A,Products!C:C)</f>
        <v>Outdoor</v>
      </c>
      <c r="O1866">
        <v>18</v>
      </c>
      <c r="P1866">
        <v>0.05</v>
      </c>
      <c r="Q1866" s="2">
        <v>3544.3</v>
      </c>
      <c r="R1866" s="2">
        <v>1524.049</v>
      </c>
      <c r="S1866" s="2">
        <v>6734.17</v>
      </c>
      <c r="T1866" s="2">
        <v>3686.0720000000001</v>
      </c>
    </row>
    <row r="1867" spans="1:20" x14ac:dyDescent="0.25">
      <c r="A1867" t="s">
        <v>6130</v>
      </c>
      <c r="B1867" t="s">
        <v>5</v>
      </c>
      <c r="C1867" t="s">
        <v>6</v>
      </c>
      <c r="D1867" s="1">
        <v>43800</v>
      </c>
      <c r="E1867" s="1">
        <v>43978</v>
      </c>
      <c r="F1867" s="1">
        <v>43991</v>
      </c>
      <c r="G1867" s="1">
        <v>44000</v>
      </c>
      <c r="H1867" s="13">
        <f>Orders[[#This Row],[DeliveryDate]]-Orders[[#This Row],[OrderDate]]</f>
        <v>22</v>
      </c>
      <c r="I1867" t="s">
        <v>3</v>
      </c>
      <c r="J1867" t="str">
        <f>_xlfn.XLOOKUP(Orders[[#This Row],[_SalesRepID]],'Sales team'!A:A,'Sales team'!B:B)</f>
        <v>Paul Holmes</v>
      </c>
      <c r="K1867">
        <v>14</v>
      </c>
      <c r="L1867">
        <v>16</v>
      </c>
      <c r="M1867">
        <v>185</v>
      </c>
      <c r="N1867" t="str">
        <f>_xlfn.XLOOKUP(Orders[[#This Row],[_ProductID]],Products!A:A,Products!C:C)</f>
        <v>Electronics</v>
      </c>
      <c r="O1867">
        <v>47</v>
      </c>
      <c r="P1867">
        <v>0.05</v>
      </c>
      <c r="Q1867" s="2">
        <v>944.7</v>
      </c>
      <c r="R1867" s="2">
        <v>765.20700000000011</v>
      </c>
      <c r="S1867" s="2">
        <v>7179.72</v>
      </c>
      <c r="T1867" s="2">
        <v>1058.0639999999994</v>
      </c>
    </row>
    <row r="1868" spans="1:20" x14ac:dyDescent="0.25">
      <c r="A1868" t="s">
        <v>6131</v>
      </c>
      <c r="B1868" t="s">
        <v>1</v>
      </c>
      <c r="C1868" t="s">
        <v>2</v>
      </c>
      <c r="D1868" s="1">
        <v>43900</v>
      </c>
      <c r="E1868" s="1">
        <v>43978</v>
      </c>
      <c r="F1868" s="1">
        <v>44003</v>
      </c>
      <c r="G1868" s="1">
        <v>44004</v>
      </c>
      <c r="H1868" s="13">
        <f>Orders[[#This Row],[DeliveryDate]]-Orders[[#This Row],[OrderDate]]</f>
        <v>26</v>
      </c>
      <c r="I1868" t="s">
        <v>3</v>
      </c>
      <c r="J1868" t="str">
        <f>_xlfn.XLOOKUP(Orders[[#This Row],[_SalesRepID]],'Sales team'!A:A,'Sales team'!B:B)</f>
        <v>Jerry Green</v>
      </c>
      <c r="K1868">
        <v>3</v>
      </c>
      <c r="L1868">
        <v>50</v>
      </c>
      <c r="M1868">
        <v>220</v>
      </c>
      <c r="N1868" t="str">
        <f>_xlfn.XLOOKUP(Orders[[#This Row],[_ProductID]],Products!A:A,Products!C:C)</f>
        <v>Home décor</v>
      </c>
      <c r="O1868">
        <v>17</v>
      </c>
      <c r="P1868">
        <v>0.05</v>
      </c>
      <c r="Q1868" s="2">
        <v>2398.6</v>
      </c>
      <c r="R1868" s="2">
        <v>1127.3419999999999</v>
      </c>
      <c r="S1868" s="2">
        <v>2278.6699999999996</v>
      </c>
      <c r="T1868" s="2">
        <v>1151.3279999999997</v>
      </c>
    </row>
    <row r="1869" spans="1:20" x14ac:dyDescent="0.25">
      <c r="A1869" t="s">
        <v>6132</v>
      </c>
      <c r="B1869" t="s">
        <v>1</v>
      </c>
      <c r="C1869" t="s">
        <v>6</v>
      </c>
      <c r="D1869" s="1">
        <v>43900</v>
      </c>
      <c r="E1869" s="1">
        <v>43978</v>
      </c>
      <c r="F1869" s="1">
        <v>44002</v>
      </c>
      <c r="G1869" s="1">
        <v>44006</v>
      </c>
      <c r="H1869" s="13">
        <f>Orders[[#This Row],[DeliveryDate]]-Orders[[#This Row],[OrderDate]]</f>
        <v>28</v>
      </c>
      <c r="I1869" t="s">
        <v>3</v>
      </c>
      <c r="J1869" t="str">
        <f>_xlfn.XLOOKUP(Orders[[#This Row],[_SalesRepID]],'Sales team'!A:A,'Sales team'!B:B)</f>
        <v>Joshua Ryan</v>
      </c>
      <c r="K1869">
        <v>9</v>
      </c>
      <c r="L1869">
        <v>21</v>
      </c>
      <c r="M1869">
        <v>116</v>
      </c>
      <c r="N1869" t="str">
        <f>_xlfn.XLOOKUP(Orders[[#This Row],[_ProductID]],Products!A:A,Products!C:C)</f>
        <v>Furniture</v>
      </c>
      <c r="O1869">
        <v>42</v>
      </c>
      <c r="P1869">
        <v>7.4999999999999997E-2</v>
      </c>
      <c r="Q1869" s="2">
        <v>3912.8</v>
      </c>
      <c r="R1869" s="2">
        <v>1995.528</v>
      </c>
      <c r="S1869" s="2">
        <v>7238.68</v>
      </c>
      <c r="T1869" s="2">
        <v>3247.6240000000003</v>
      </c>
    </row>
    <row r="1870" spans="1:20" x14ac:dyDescent="0.25">
      <c r="A1870" t="s">
        <v>6133</v>
      </c>
      <c r="B1870" t="s">
        <v>1</v>
      </c>
      <c r="C1870" t="s">
        <v>6</v>
      </c>
      <c r="D1870" s="1">
        <v>43800</v>
      </c>
      <c r="E1870" s="1">
        <v>43978</v>
      </c>
      <c r="F1870" s="1">
        <v>44006</v>
      </c>
      <c r="G1870" s="1">
        <v>43997</v>
      </c>
      <c r="H1870" s="13">
        <f>Orders[[#This Row],[DeliveryDate]]-Orders[[#This Row],[OrderDate]]</f>
        <v>19</v>
      </c>
      <c r="I1870" t="s">
        <v>3</v>
      </c>
      <c r="J1870" t="str">
        <f>_xlfn.XLOOKUP(Orders[[#This Row],[_SalesRepID]],'Sales team'!A:A,'Sales team'!B:B)</f>
        <v>Carl Nguyen</v>
      </c>
      <c r="K1870">
        <v>12</v>
      </c>
      <c r="L1870">
        <v>17</v>
      </c>
      <c r="M1870">
        <v>129</v>
      </c>
      <c r="N1870" t="str">
        <f>_xlfn.XLOOKUP(Orders[[#This Row],[_ProductID]],Products!A:A,Products!C:C)</f>
        <v>Home décor</v>
      </c>
      <c r="O1870">
        <v>40</v>
      </c>
      <c r="P1870">
        <v>7.4999999999999997E-2</v>
      </c>
      <c r="Q1870" s="2">
        <v>2391.9</v>
      </c>
      <c r="R1870" s="2">
        <v>1793.9250000000002</v>
      </c>
      <c r="S1870" s="2">
        <v>15487.5525</v>
      </c>
      <c r="T1870" s="2">
        <v>2930.0774999999976</v>
      </c>
    </row>
    <row r="1871" spans="1:20" x14ac:dyDescent="0.25">
      <c r="A1871" t="s">
        <v>6134</v>
      </c>
      <c r="B1871" t="s">
        <v>1</v>
      </c>
      <c r="C1871" t="s">
        <v>15</v>
      </c>
      <c r="D1871" s="1">
        <v>43900</v>
      </c>
      <c r="E1871" s="1">
        <v>43978</v>
      </c>
      <c r="F1871" s="1">
        <v>43986</v>
      </c>
      <c r="G1871" s="1">
        <v>43994</v>
      </c>
      <c r="H1871" s="13">
        <f>Orders[[#This Row],[DeliveryDate]]-Orders[[#This Row],[OrderDate]]</f>
        <v>16</v>
      </c>
      <c r="I1871" t="s">
        <v>3</v>
      </c>
      <c r="J1871" t="str">
        <f>_xlfn.XLOOKUP(Orders[[#This Row],[_SalesRepID]],'Sales team'!A:A,'Sales team'!B:B)</f>
        <v>Adam Hernandez</v>
      </c>
      <c r="K1871">
        <v>1</v>
      </c>
      <c r="L1871">
        <v>49</v>
      </c>
      <c r="M1871">
        <v>47</v>
      </c>
      <c r="N1871" t="str">
        <f>_xlfn.XLOOKUP(Orders[[#This Row],[_ProductID]],Products!A:A,Products!C:C)</f>
        <v>Kitchen &amp; Dining</v>
      </c>
      <c r="O1871">
        <v>8</v>
      </c>
      <c r="P1871">
        <v>7.4999999999999997E-2</v>
      </c>
      <c r="Q1871" s="2">
        <v>891.1</v>
      </c>
      <c r="R1871" s="2">
        <v>605.94800000000009</v>
      </c>
      <c r="S1871" s="2">
        <v>824.26750000000004</v>
      </c>
      <c r="T1871" s="2">
        <v>218.31949999999995</v>
      </c>
    </row>
    <row r="1872" spans="1:20" x14ac:dyDescent="0.25">
      <c r="A1872" t="s">
        <v>6135</v>
      </c>
      <c r="B1872" t="s">
        <v>8</v>
      </c>
      <c r="C1872" t="s">
        <v>13</v>
      </c>
      <c r="D1872" s="1">
        <v>43900</v>
      </c>
      <c r="E1872" s="1">
        <v>43978</v>
      </c>
      <c r="F1872" s="1">
        <v>44002</v>
      </c>
      <c r="G1872" s="1">
        <v>43997</v>
      </c>
      <c r="H1872" s="13">
        <f>Orders[[#This Row],[DeliveryDate]]-Orders[[#This Row],[OrderDate]]</f>
        <v>19</v>
      </c>
      <c r="I1872" t="s">
        <v>3</v>
      </c>
      <c r="J1872" t="str">
        <f>_xlfn.XLOOKUP(Orders[[#This Row],[_SalesRepID]],'Sales team'!A:A,'Sales team'!B:B)</f>
        <v>Joe Price</v>
      </c>
      <c r="K1872">
        <v>22</v>
      </c>
      <c r="L1872">
        <v>8</v>
      </c>
      <c r="M1872">
        <v>305</v>
      </c>
      <c r="N1872" t="str">
        <f>_xlfn.XLOOKUP(Orders[[#This Row],[_ProductID]],Products!A:A,Products!C:C)</f>
        <v>Home décor</v>
      </c>
      <c r="O1872">
        <v>24</v>
      </c>
      <c r="P1872">
        <v>0.2</v>
      </c>
      <c r="Q1872" s="2">
        <v>2432.1</v>
      </c>
      <c r="R1872" s="2">
        <v>1775.433</v>
      </c>
      <c r="S1872" s="2">
        <v>1945.68</v>
      </c>
      <c r="T1872" s="2">
        <v>170.24700000000007</v>
      </c>
    </row>
    <row r="1873" spans="1:20" x14ac:dyDescent="0.25">
      <c r="A1873" t="s">
        <v>6136</v>
      </c>
      <c r="B1873" t="s">
        <v>1</v>
      </c>
      <c r="C1873" t="s">
        <v>2</v>
      </c>
      <c r="D1873" s="1">
        <v>43900</v>
      </c>
      <c r="E1873" s="1">
        <v>43978</v>
      </c>
      <c r="F1873" s="1">
        <v>43997</v>
      </c>
      <c r="G1873" s="1">
        <v>43980</v>
      </c>
      <c r="H1873" s="13">
        <f>Orders[[#This Row],[DeliveryDate]]-Orders[[#This Row],[OrderDate]]</f>
        <v>2</v>
      </c>
      <c r="I1873" t="s">
        <v>3</v>
      </c>
      <c r="J1873" t="str">
        <f>_xlfn.XLOOKUP(Orders[[#This Row],[_SalesRepID]],'Sales team'!A:A,'Sales team'!B:B)</f>
        <v>George Lewis</v>
      </c>
      <c r="K1873">
        <v>8</v>
      </c>
      <c r="L1873">
        <v>39</v>
      </c>
      <c r="M1873">
        <v>208</v>
      </c>
      <c r="N1873" t="str">
        <f>_xlfn.XLOOKUP(Orders[[#This Row],[_ProductID]],Products!A:A,Products!C:C)</f>
        <v>Furniture</v>
      </c>
      <c r="O1873">
        <v>34</v>
      </c>
      <c r="P1873">
        <v>7.4999999999999997E-2</v>
      </c>
      <c r="Q1873" s="2">
        <v>1125.6000000000001</v>
      </c>
      <c r="R1873" s="2">
        <v>810.43200000000002</v>
      </c>
      <c r="S1873" s="2">
        <v>2082.36</v>
      </c>
      <c r="T1873" s="2">
        <v>461.49600000000009</v>
      </c>
    </row>
    <row r="1874" spans="1:20" x14ac:dyDescent="0.25">
      <c r="A1874" t="s">
        <v>6137</v>
      </c>
      <c r="B1874" t="s">
        <v>5</v>
      </c>
      <c r="C1874" t="s">
        <v>15</v>
      </c>
      <c r="D1874" s="1">
        <v>43800</v>
      </c>
      <c r="E1874" s="1">
        <v>43978</v>
      </c>
      <c r="F1874" s="1">
        <v>44000</v>
      </c>
      <c r="G1874" s="1">
        <v>44000</v>
      </c>
      <c r="H1874" s="13">
        <f>Orders[[#This Row],[DeliveryDate]]-Orders[[#This Row],[OrderDate]]</f>
        <v>22</v>
      </c>
      <c r="I1874" t="s">
        <v>3</v>
      </c>
      <c r="J1874" t="str">
        <f>_xlfn.XLOOKUP(Orders[[#This Row],[_SalesRepID]],'Sales team'!A:A,'Sales team'!B:B)</f>
        <v>Roger Alexander</v>
      </c>
      <c r="K1874">
        <v>15</v>
      </c>
      <c r="L1874">
        <v>8</v>
      </c>
      <c r="M1874">
        <v>5</v>
      </c>
      <c r="N1874" t="str">
        <f>_xlfn.XLOOKUP(Orders[[#This Row],[_ProductID]],Products!A:A,Products!C:C)</f>
        <v>Home décor</v>
      </c>
      <c r="O1874">
        <v>39</v>
      </c>
      <c r="P1874">
        <v>0.2</v>
      </c>
      <c r="Q1874" s="2">
        <v>1159.1000000000001</v>
      </c>
      <c r="R1874" s="2">
        <v>602.73200000000008</v>
      </c>
      <c r="S1874" s="2">
        <v>6490.9600000000009</v>
      </c>
      <c r="T1874" s="2">
        <v>2271.8360000000002</v>
      </c>
    </row>
    <row r="1875" spans="1:20" x14ac:dyDescent="0.25">
      <c r="A1875" t="s">
        <v>6138</v>
      </c>
      <c r="B1875" t="s">
        <v>8</v>
      </c>
      <c r="C1875" t="s">
        <v>15</v>
      </c>
      <c r="D1875" s="1">
        <v>43900</v>
      </c>
      <c r="E1875" s="1">
        <v>43978</v>
      </c>
      <c r="F1875" s="1">
        <v>43994</v>
      </c>
      <c r="G1875" s="1">
        <v>43991</v>
      </c>
      <c r="H1875" s="13">
        <f>Orders[[#This Row],[DeliveryDate]]-Orders[[#This Row],[OrderDate]]</f>
        <v>13</v>
      </c>
      <c r="I1875" t="s">
        <v>3</v>
      </c>
      <c r="J1875" t="str">
        <f>_xlfn.XLOOKUP(Orders[[#This Row],[_SalesRepID]],'Sales team'!A:A,'Sales team'!B:B)</f>
        <v>Samuel Fowler</v>
      </c>
      <c r="K1875">
        <v>21</v>
      </c>
      <c r="L1875">
        <v>11</v>
      </c>
      <c r="M1875">
        <v>54</v>
      </c>
      <c r="N1875" t="str">
        <f>_xlfn.XLOOKUP(Orders[[#This Row],[_ProductID]],Products!A:A,Products!C:C)</f>
        <v>Home décor</v>
      </c>
      <c r="O1875">
        <v>45</v>
      </c>
      <c r="P1875">
        <v>7.4999999999999997E-2</v>
      </c>
      <c r="Q1875" s="2">
        <v>5406.9000000000005</v>
      </c>
      <c r="R1875" s="2">
        <v>4217.3820000000005</v>
      </c>
      <c r="S1875" s="2">
        <v>35009.677500000005</v>
      </c>
      <c r="T1875" s="2">
        <v>5488.0035000000025</v>
      </c>
    </row>
    <row r="1876" spans="1:20" x14ac:dyDescent="0.25">
      <c r="A1876" t="s">
        <v>6121</v>
      </c>
      <c r="B1876" t="s">
        <v>1</v>
      </c>
      <c r="C1876" t="s">
        <v>25</v>
      </c>
      <c r="D1876" s="1">
        <v>43900</v>
      </c>
      <c r="E1876" s="1">
        <v>43977</v>
      </c>
      <c r="F1876" s="1">
        <v>43996</v>
      </c>
      <c r="G1876" s="1">
        <v>43992</v>
      </c>
      <c r="H1876" s="13">
        <f>Orders[[#This Row],[DeliveryDate]]-Orders[[#This Row],[OrderDate]]</f>
        <v>15</v>
      </c>
      <c r="I1876" t="s">
        <v>3</v>
      </c>
      <c r="J1876" t="str">
        <f>_xlfn.XLOOKUP(Orders[[#This Row],[_SalesRepID]],'Sales team'!A:A,'Sales team'!B:B)</f>
        <v>George Lewis</v>
      </c>
      <c r="K1876">
        <v>8</v>
      </c>
      <c r="L1876">
        <v>39</v>
      </c>
      <c r="M1876">
        <v>341</v>
      </c>
      <c r="N1876" t="str">
        <f>_xlfn.XLOOKUP(Orders[[#This Row],[_ProductID]],Products!A:A,Products!C:C)</f>
        <v>Electronics</v>
      </c>
      <c r="O1876">
        <v>6</v>
      </c>
      <c r="P1876">
        <v>0.05</v>
      </c>
      <c r="Q1876" s="2">
        <v>1105.5</v>
      </c>
      <c r="R1876" s="2">
        <v>895.45500000000004</v>
      </c>
      <c r="S1876" s="2">
        <v>1050.2249999999999</v>
      </c>
      <c r="T1876" s="2">
        <v>154.76999999999987</v>
      </c>
    </row>
    <row r="1877" spans="1:20" x14ac:dyDescent="0.25">
      <c r="A1877" t="s">
        <v>6122</v>
      </c>
      <c r="B1877" t="s">
        <v>5</v>
      </c>
      <c r="C1877" t="s">
        <v>13</v>
      </c>
      <c r="D1877" s="1">
        <v>43900</v>
      </c>
      <c r="E1877" s="1">
        <v>43977</v>
      </c>
      <c r="F1877" s="1">
        <v>43994</v>
      </c>
      <c r="G1877" s="1">
        <v>43992</v>
      </c>
      <c r="H1877" s="13">
        <f>Orders[[#This Row],[DeliveryDate]]-Orders[[#This Row],[OrderDate]]</f>
        <v>15</v>
      </c>
      <c r="I1877" t="s">
        <v>3</v>
      </c>
      <c r="J1877" t="str">
        <f>_xlfn.XLOOKUP(Orders[[#This Row],[_SalesRepID]],'Sales team'!A:A,'Sales team'!B:B)</f>
        <v>Shawn Wallace</v>
      </c>
      <c r="K1877">
        <v>18</v>
      </c>
      <c r="L1877">
        <v>11</v>
      </c>
      <c r="M1877">
        <v>313</v>
      </c>
      <c r="N1877" t="str">
        <f>_xlfn.XLOOKUP(Orders[[#This Row],[_ProductID]],Products!A:A,Products!C:C)</f>
        <v>Electronics</v>
      </c>
      <c r="O1877">
        <v>6</v>
      </c>
      <c r="P1877">
        <v>0.15</v>
      </c>
      <c r="Q1877" s="2">
        <v>1011.7</v>
      </c>
      <c r="R1877" s="2">
        <v>839.71100000000001</v>
      </c>
      <c r="S1877" s="2">
        <v>859.94500000000005</v>
      </c>
      <c r="T1877" s="2">
        <v>20.234000000000037</v>
      </c>
    </row>
    <row r="1878" spans="1:20" x14ac:dyDescent="0.25">
      <c r="A1878" t="s">
        <v>6123</v>
      </c>
      <c r="B1878" t="s">
        <v>5</v>
      </c>
      <c r="C1878" t="s">
        <v>6</v>
      </c>
      <c r="D1878" s="1">
        <v>43800</v>
      </c>
      <c r="E1878" s="1">
        <v>43977</v>
      </c>
      <c r="F1878" s="1">
        <v>43996</v>
      </c>
      <c r="G1878" s="1">
        <v>43994</v>
      </c>
      <c r="H1878" s="13">
        <f>Orders[[#This Row],[DeliveryDate]]-Orders[[#This Row],[OrderDate]]</f>
        <v>17</v>
      </c>
      <c r="I1878" t="s">
        <v>3</v>
      </c>
      <c r="J1878" t="str">
        <f>_xlfn.XLOOKUP(Orders[[#This Row],[_SalesRepID]],'Sales team'!A:A,'Sales team'!B:B)</f>
        <v>Anthony Berry</v>
      </c>
      <c r="K1878">
        <v>16</v>
      </c>
      <c r="L1878">
        <v>42</v>
      </c>
      <c r="M1878">
        <v>197</v>
      </c>
      <c r="N1878" t="str">
        <f>_xlfn.XLOOKUP(Orders[[#This Row],[_ProductID]],Products!A:A,Products!C:C)</f>
        <v>Electronics</v>
      </c>
      <c r="O1878">
        <v>25</v>
      </c>
      <c r="P1878">
        <v>0.2</v>
      </c>
      <c r="Q1878" s="2">
        <v>5266.2</v>
      </c>
      <c r="R1878" s="2">
        <v>4160.2979999999998</v>
      </c>
      <c r="S1878" s="2">
        <v>33703.68</v>
      </c>
      <c r="T1878" s="2">
        <v>421.2960000000021</v>
      </c>
    </row>
    <row r="1879" spans="1:20" x14ac:dyDescent="0.25">
      <c r="A1879" t="s">
        <v>6124</v>
      </c>
      <c r="B1879" t="s">
        <v>5</v>
      </c>
      <c r="C1879" t="s">
        <v>15</v>
      </c>
      <c r="D1879" s="1">
        <v>43800</v>
      </c>
      <c r="E1879" s="1">
        <v>43977</v>
      </c>
      <c r="F1879" s="1">
        <v>43999</v>
      </c>
      <c r="G1879" s="1">
        <v>43983</v>
      </c>
      <c r="H1879" s="13">
        <f>Orders[[#This Row],[DeliveryDate]]-Orders[[#This Row],[OrderDate]]</f>
        <v>6</v>
      </c>
      <c r="I1879" t="s">
        <v>3</v>
      </c>
      <c r="J1879" t="str">
        <f>_xlfn.XLOOKUP(Orders[[#This Row],[_SalesRepID]],'Sales team'!A:A,'Sales team'!B:B)</f>
        <v>Shawn Wallace</v>
      </c>
      <c r="K1879">
        <v>18</v>
      </c>
      <c r="L1879">
        <v>29</v>
      </c>
      <c r="M1879">
        <v>25</v>
      </c>
      <c r="N1879" t="str">
        <f>_xlfn.XLOOKUP(Orders[[#This Row],[_ProductID]],Products!A:A,Products!C:C)</f>
        <v>Outdoor</v>
      </c>
      <c r="O1879">
        <v>10</v>
      </c>
      <c r="P1879">
        <v>0.05</v>
      </c>
      <c r="Q1879" s="2">
        <v>1065.3</v>
      </c>
      <c r="R1879" s="2">
        <v>490.03800000000001</v>
      </c>
      <c r="S1879" s="2">
        <v>3036.1049999999996</v>
      </c>
      <c r="T1879" s="2">
        <v>1565.9909999999995</v>
      </c>
    </row>
    <row r="1880" spans="1:20" x14ac:dyDescent="0.25">
      <c r="A1880" t="s">
        <v>6125</v>
      </c>
      <c r="B1880" t="s">
        <v>10</v>
      </c>
      <c r="C1880" t="s">
        <v>25</v>
      </c>
      <c r="D1880" s="1">
        <v>43900</v>
      </c>
      <c r="E1880" s="1">
        <v>43977</v>
      </c>
      <c r="F1880" s="1">
        <v>43991</v>
      </c>
      <c r="G1880" s="1">
        <v>44008</v>
      </c>
      <c r="H1880" s="13">
        <f>Orders[[#This Row],[DeliveryDate]]-Orders[[#This Row],[OrderDate]]</f>
        <v>31</v>
      </c>
      <c r="I1880" t="s">
        <v>3</v>
      </c>
      <c r="J1880" t="str">
        <f>_xlfn.XLOOKUP(Orders[[#This Row],[_SalesRepID]],'Sales team'!A:A,'Sales team'!B:B)</f>
        <v>Patrick Graham</v>
      </c>
      <c r="K1880">
        <v>25</v>
      </c>
      <c r="L1880">
        <v>14</v>
      </c>
      <c r="M1880">
        <v>336</v>
      </c>
      <c r="N1880" t="str">
        <f>_xlfn.XLOOKUP(Orders[[#This Row],[_ProductID]],Products!A:A,Products!C:C)</f>
        <v>Kitchen &amp; Dining</v>
      </c>
      <c r="O1880">
        <v>37</v>
      </c>
      <c r="P1880">
        <v>0.1</v>
      </c>
      <c r="Q1880" s="2">
        <v>3329.9</v>
      </c>
      <c r="R1880" s="2">
        <v>2497.4250000000002</v>
      </c>
      <c r="S1880" s="2">
        <v>2996.9100000000003</v>
      </c>
      <c r="T1880" s="2">
        <v>499.48500000000013</v>
      </c>
    </row>
    <row r="1881" spans="1:20" x14ac:dyDescent="0.25">
      <c r="A1881" t="s">
        <v>6126</v>
      </c>
      <c r="B1881" t="s">
        <v>8</v>
      </c>
      <c r="C1881" t="s">
        <v>6</v>
      </c>
      <c r="D1881" s="1">
        <v>43900</v>
      </c>
      <c r="E1881" s="1">
        <v>43977</v>
      </c>
      <c r="F1881" s="1">
        <v>43988</v>
      </c>
      <c r="G1881" s="1">
        <v>44014</v>
      </c>
      <c r="H1881" s="13">
        <f>Orders[[#This Row],[DeliveryDate]]-Orders[[#This Row],[OrderDate]]</f>
        <v>37</v>
      </c>
      <c r="I1881" t="s">
        <v>3</v>
      </c>
      <c r="J1881" t="str">
        <f>_xlfn.XLOOKUP(Orders[[#This Row],[_SalesRepID]],'Sales team'!A:A,'Sales team'!B:B)</f>
        <v>Samuel Fowler</v>
      </c>
      <c r="K1881">
        <v>21</v>
      </c>
      <c r="L1881">
        <v>22</v>
      </c>
      <c r="M1881">
        <v>175</v>
      </c>
      <c r="N1881" t="str">
        <f>_xlfn.XLOOKUP(Orders[[#This Row],[_ProductID]],Products!A:A,Products!C:C)</f>
        <v>Furniture</v>
      </c>
      <c r="O1881">
        <v>42</v>
      </c>
      <c r="P1881">
        <v>0.1</v>
      </c>
      <c r="Q1881" s="2">
        <v>1835.8</v>
      </c>
      <c r="R1881" s="2">
        <v>917.9</v>
      </c>
      <c r="S1881" s="2">
        <v>8261.1</v>
      </c>
      <c r="T1881" s="2">
        <v>3671.6000000000004</v>
      </c>
    </row>
    <row r="1882" spans="1:20" x14ac:dyDescent="0.25">
      <c r="A1882" t="s">
        <v>6127</v>
      </c>
      <c r="B1882" t="s">
        <v>8</v>
      </c>
      <c r="C1882" t="s">
        <v>46</v>
      </c>
      <c r="D1882" s="1">
        <v>43900</v>
      </c>
      <c r="E1882" s="1">
        <v>43977</v>
      </c>
      <c r="F1882" s="1">
        <v>44003</v>
      </c>
      <c r="G1882" s="1">
        <v>43984</v>
      </c>
      <c r="H1882" s="13">
        <f>Orders[[#This Row],[DeliveryDate]]-Orders[[#This Row],[OrderDate]]</f>
        <v>7</v>
      </c>
      <c r="I1882" t="s">
        <v>3</v>
      </c>
      <c r="J1882" t="str">
        <f>_xlfn.XLOOKUP(Orders[[#This Row],[_SalesRepID]],'Sales team'!A:A,'Sales team'!B:B)</f>
        <v>Joe Price</v>
      </c>
      <c r="K1882">
        <v>22</v>
      </c>
      <c r="L1882">
        <v>23</v>
      </c>
      <c r="M1882">
        <v>60</v>
      </c>
      <c r="N1882" t="str">
        <f>_xlfn.XLOOKUP(Orders[[#This Row],[_ProductID]],Products!A:A,Products!C:C)</f>
        <v>Home décor</v>
      </c>
      <c r="O1882">
        <v>2</v>
      </c>
      <c r="P1882">
        <v>0.1</v>
      </c>
      <c r="Q1882" s="2">
        <v>3430.4</v>
      </c>
      <c r="R1882" s="2">
        <v>2401.2799999999997</v>
      </c>
      <c r="S1882" s="2">
        <v>12349.44</v>
      </c>
      <c r="T1882" s="2">
        <v>2744.3200000000015</v>
      </c>
    </row>
    <row r="1883" spans="1:20" x14ac:dyDescent="0.25">
      <c r="A1883" t="s">
        <v>6114</v>
      </c>
      <c r="B1883" t="s">
        <v>1</v>
      </c>
      <c r="C1883" t="s">
        <v>13</v>
      </c>
      <c r="D1883" s="1">
        <v>43900</v>
      </c>
      <c r="E1883" s="1">
        <v>43976</v>
      </c>
      <c r="F1883" s="1">
        <v>43984</v>
      </c>
      <c r="G1883" s="1">
        <v>43979</v>
      </c>
      <c r="H1883" s="13">
        <f>Orders[[#This Row],[DeliveryDate]]-Orders[[#This Row],[OrderDate]]</f>
        <v>3</v>
      </c>
      <c r="I1883" t="s">
        <v>3</v>
      </c>
      <c r="J1883" t="str">
        <f>_xlfn.XLOOKUP(Orders[[#This Row],[_SalesRepID]],'Sales team'!A:A,'Sales team'!B:B)</f>
        <v>Joshua Bennett</v>
      </c>
      <c r="K1883">
        <v>6</v>
      </c>
      <c r="L1883">
        <v>21</v>
      </c>
      <c r="M1883">
        <v>270</v>
      </c>
      <c r="N1883" t="str">
        <f>_xlfn.XLOOKUP(Orders[[#This Row],[_ProductID]],Products!A:A,Products!C:C)</f>
        <v>Home décor</v>
      </c>
      <c r="O1883">
        <v>36</v>
      </c>
      <c r="P1883">
        <v>0.05</v>
      </c>
      <c r="Q1883" s="2">
        <v>1058.6000000000001</v>
      </c>
      <c r="R1883" s="2">
        <v>582.23000000000013</v>
      </c>
      <c r="S1883" s="2">
        <v>2011.3400000000001</v>
      </c>
      <c r="T1883" s="2">
        <v>846.87999999999988</v>
      </c>
    </row>
    <row r="1884" spans="1:20" x14ac:dyDescent="0.25">
      <c r="A1884" t="s">
        <v>6115</v>
      </c>
      <c r="B1884" t="s">
        <v>5</v>
      </c>
      <c r="C1884" t="s">
        <v>2</v>
      </c>
      <c r="D1884" s="1">
        <v>43900</v>
      </c>
      <c r="E1884" s="1">
        <v>43976</v>
      </c>
      <c r="F1884" s="1">
        <v>43982</v>
      </c>
      <c r="G1884" s="1">
        <v>43987</v>
      </c>
      <c r="H1884" s="13">
        <f>Orders[[#This Row],[DeliveryDate]]-Orders[[#This Row],[OrderDate]]</f>
        <v>11</v>
      </c>
      <c r="I1884" t="s">
        <v>3</v>
      </c>
      <c r="J1884" t="str">
        <f>_xlfn.XLOOKUP(Orders[[#This Row],[_SalesRepID]],'Sales team'!A:A,'Sales team'!B:B)</f>
        <v>Anthony Torres</v>
      </c>
      <c r="K1884">
        <v>20</v>
      </c>
      <c r="L1884">
        <v>17</v>
      </c>
      <c r="M1884">
        <v>254</v>
      </c>
      <c r="N1884" t="str">
        <f>_xlfn.XLOOKUP(Orders[[#This Row],[_ProductID]],Products!A:A,Products!C:C)</f>
        <v>Home décor</v>
      </c>
      <c r="O1884">
        <v>44</v>
      </c>
      <c r="P1884">
        <v>7.4999999999999997E-2</v>
      </c>
      <c r="Q1884" s="2">
        <v>3845.8</v>
      </c>
      <c r="R1884" s="2">
        <v>2961.2660000000001</v>
      </c>
      <c r="S1884" s="2">
        <v>14229.460000000001</v>
      </c>
      <c r="T1884" s="2">
        <v>2384.3960000000006</v>
      </c>
    </row>
    <row r="1885" spans="1:20" x14ac:dyDescent="0.25">
      <c r="A1885" t="s">
        <v>6116</v>
      </c>
      <c r="B1885" t="s">
        <v>1</v>
      </c>
      <c r="C1885" t="s">
        <v>2</v>
      </c>
      <c r="D1885" s="1">
        <v>43900</v>
      </c>
      <c r="E1885" s="1">
        <v>43976</v>
      </c>
      <c r="F1885" s="1">
        <v>43999</v>
      </c>
      <c r="G1885" s="1">
        <v>43980</v>
      </c>
      <c r="H1885" s="13">
        <f>Orders[[#This Row],[DeliveryDate]]-Orders[[#This Row],[OrderDate]]</f>
        <v>4</v>
      </c>
      <c r="I1885" t="s">
        <v>3</v>
      </c>
      <c r="J1885" t="str">
        <f>_xlfn.XLOOKUP(Orders[[#This Row],[_SalesRepID]],'Sales team'!A:A,'Sales team'!B:B)</f>
        <v>Chris Armstrong</v>
      </c>
      <c r="K1885">
        <v>4</v>
      </c>
      <c r="L1885">
        <v>23</v>
      </c>
      <c r="M1885">
        <v>247</v>
      </c>
      <c r="N1885" t="str">
        <f>_xlfn.XLOOKUP(Orders[[#This Row],[_ProductID]],Products!A:A,Products!C:C)</f>
        <v>Home décor</v>
      </c>
      <c r="O1885">
        <v>26</v>
      </c>
      <c r="P1885">
        <v>7.4999999999999997E-2</v>
      </c>
      <c r="Q1885" s="2">
        <v>3343.3</v>
      </c>
      <c r="R1885" s="2">
        <v>1972.547</v>
      </c>
      <c r="S1885" s="2">
        <v>21647.867500000004</v>
      </c>
      <c r="T1885" s="2">
        <v>7840.0385000000042</v>
      </c>
    </row>
    <row r="1886" spans="1:20" x14ac:dyDescent="0.25">
      <c r="A1886" t="s">
        <v>6117</v>
      </c>
      <c r="B1886" t="s">
        <v>8</v>
      </c>
      <c r="C1886" t="s">
        <v>6</v>
      </c>
      <c r="D1886" s="1">
        <v>43900</v>
      </c>
      <c r="E1886" s="1">
        <v>43976</v>
      </c>
      <c r="F1886" s="1">
        <v>43997</v>
      </c>
      <c r="G1886" s="1">
        <v>43999</v>
      </c>
      <c r="H1886" s="13">
        <f>Orders[[#This Row],[DeliveryDate]]-Orders[[#This Row],[OrderDate]]</f>
        <v>23</v>
      </c>
      <c r="I1886" t="s">
        <v>3</v>
      </c>
      <c r="J1886" t="str">
        <f>_xlfn.XLOOKUP(Orders[[#This Row],[_SalesRepID]],'Sales team'!A:A,'Sales team'!B:B)</f>
        <v>Douglas Tucker</v>
      </c>
      <c r="K1886">
        <v>23</v>
      </c>
      <c r="L1886">
        <v>8</v>
      </c>
      <c r="M1886">
        <v>138</v>
      </c>
      <c r="N1886" t="str">
        <f>_xlfn.XLOOKUP(Orders[[#This Row],[_ProductID]],Products!A:A,Products!C:C)</f>
        <v>Home décor</v>
      </c>
      <c r="O1886">
        <v>32</v>
      </c>
      <c r="P1886">
        <v>0.15</v>
      </c>
      <c r="Q1886" s="2">
        <v>1695.1000000000001</v>
      </c>
      <c r="R1886" s="2">
        <v>1373.0310000000002</v>
      </c>
      <c r="S1886" s="2">
        <v>1440.835</v>
      </c>
      <c r="T1886" s="2">
        <v>67.80399999999986</v>
      </c>
    </row>
    <row r="1887" spans="1:20" x14ac:dyDescent="0.25">
      <c r="A1887" t="s">
        <v>6118</v>
      </c>
      <c r="B1887" t="s">
        <v>1</v>
      </c>
      <c r="C1887" t="s">
        <v>13</v>
      </c>
      <c r="D1887" s="1">
        <v>43900</v>
      </c>
      <c r="E1887" s="1">
        <v>43976</v>
      </c>
      <c r="F1887" s="1">
        <v>44000</v>
      </c>
      <c r="G1887" s="1">
        <v>43997</v>
      </c>
      <c r="H1887" s="13">
        <f>Orders[[#This Row],[DeliveryDate]]-Orders[[#This Row],[OrderDate]]</f>
        <v>21</v>
      </c>
      <c r="I1887" t="s">
        <v>3</v>
      </c>
      <c r="J1887" t="str">
        <f>_xlfn.XLOOKUP(Orders[[#This Row],[_SalesRepID]],'Sales team'!A:A,'Sales team'!B:B)</f>
        <v>Jerry Green</v>
      </c>
      <c r="K1887">
        <v>3</v>
      </c>
      <c r="L1887">
        <v>40</v>
      </c>
      <c r="M1887">
        <v>287</v>
      </c>
      <c r="N1887" t="str">
        <f>_xlfn.XLOOKUP(Orders[[#This Row],[_ProductID]],Products!A:A,Products!C:C)</f>
        <v>Outdoor</v>
      </c>
      <c r="O1887">
        <v>9</v>
      </c>
      <c r="P1887">
        <v>0.15</v>
      </c>
      <c r="Q1887" s="2">
        <v>1152.4000000000001</v>
      </c>
      <c r="R1887" s="2">
        <v>576.20000000000005</v>
      </c>
      <c r="S1887" s="2">
        <v>979.54000000000008</v>
      </c>
      <c r="T1887" s="2">
        <v>403.34000000000003</v>
      </c>
    </row>
    <row r="1888" spans="1:20" x14ac:dyDescent="0.25">
      <c r="A1888" t="s">
        <v>6119</v>
      </c>
      <c r="B1888" t="s">
        <v>10</v>
      </c>
      <c r="C1888" t="s">
        <v>2</v>
      </c>
      <c r="D1888" s="1">
        <v>43900</v>
      </c>
      <c r="E1888" s="1">
        <v>43976</v>
      </c>
      <c r="F1888" s="1">
        <v>43989</v>
      </c>
      <c r="G1888" s="1">
        <v>43990</v>
      </c>
      <c r="H1888" s="13">
        <f>Orders[[#This Row],[DeliveryDate]]-Orders[[#This Row],[OrderDate]]</f>
        <v>14</v>
      </c>
      <c r="I1888" t="s">
        <v>3</v>
      </c>
      <c r="J1888" t="str">
        <f>_xlfn.XLOOKUP(Orders[[#This Row],[_SalesRepID]],'Sales team'!A:A,'Sales team'!B:B)</f>
        <v>Donald Reynolds</v>
      </c>
      <c r="K1888">
        <v>26</v>
      </c>
      <c r="L1888">
        <v>37</v>
      </c>
      <c r="M1888">
        <v>260</v>
      </c>
      <c r="N1888" t="str">
        <f>_xlfn.XLOOKUP(Orders[[#This Row],[_ProductID]],Products!A:A,Products!C:C)</f>
        <v>Home décor</v>
      </c>
      <c r="O1888">
        <v>43</v>
      </c>
      <c r="P1888">
        <v>7.4999999999999997E-2</v>
      </c>
      <c r="Q1888" s="2">
        <v>3457.2000000000003</v>
      </c>
      <c r="R1888" s="2">
        <v>2938.6200000000003</v>
      </c>
      <c r="S1888" s="2">
        <v>19187.460000000003</v>
      </c>
      <c r="T1888" s="2">
        <v>1555.7400000000016</v>
      </c>
    </row>
    <row r="1889" spans="1:20" x14ac:dyDescent="0.25">
      <c r="A1889" t="s">
        <v>6120</v>
      </c>
      <c r="B1889" t="s">
        <v>1</v>
      </c>
      <c r="C1889" t="s">
        <v>6</v>
      </c>
      <c r="D1889" s="1">
        <v>43900</v>
      </c>
      <c r="E1889" s="1">
        <v>43976</v>
      </c>
      <c r="F1889" s="1">
        <v>44001</v>
      </c>
      <c r="G1889" s="1">
        <v>44001</v>
      </c>
      <c r="H1889" s="13">
        <f>Orders[[#This Row],[DeliveryDate]]-Orders[[#This Row],[OrderDate]]</f>
        <v>25</v>
      </c>
      <c r="I1889" t="s">
        <v>3</v>
      </c>
      <c r="J1889" t="str">
        <f>_xlfn.XLOOKUP(Orders[[#This Row],[_SalesRepID]],'Sales team'!A:A,'Sales team'!B:B)</f>
        <v>Chris Armstrong</v>
      </c>
      <c r="K1889">
        <v>4</v>
      </c>
      <c r="L1889">
        <v>40</v>
      </c>
      <c r="M1889">
        <v>159</v>
      </c>
      <c r="N1889" t="str">
        <f>_xlfn.XLOOKUP(Orders[[#This Row],[_ProductID]],Products!A:A,Products!C:C)</f>
        <v>Home décor</v>
      </c>
      <c r="O1889">
        <v>3</v>
      </c>
      <c r="P1889">
        <v>7.4999999999999997E-2</v>
      </c>
      <c r="Q1889" s="2">
        <v>1058.6000000000001</v>
      </c>
      <c r="R1889" s="2">
        <v>762.19200000000012</v>
      </c>
      <c r="S1889" s="2">
        <v>2937.6150000000002</v>
      </c>
      <c r="T1889" s="2">
        <v>651.03899999999976</v>
      </c>
    </row>
    <row r="1890" spans="1:20" x14ac:dyDescent="0.25">
      <c r="A1890" t="s">
        <v>6104</v>
      </c>
      <c r="B1890" t="s">
        <v>5</v>
      </c>
      <c r="C1890" t="s">
        <v>25</v>
      </c>
      <c r="D1890" s="1">
        <v>43800</v>
      </c>
      <c r="E1890" s="1">
        <v>43975</v>
      </c>
      <c r="F1890" s="1">
        <v>43999</v>
      </c>
      <c r="G1890" s="1">
        <v>43979</v>
      </c>
      <c r="H1890" s="13">
        <f>Orders[[#This Row],[DeliveryDate]]-Orders[[#This Row],[OrderDate]]</f>
        <v>4</v>
      </c>
      <c r="I1890" t="s">
        <v>3</v>
      </c>
      <c r="J1890" t="str">
        <f>_xlfn.XLOOKUP(Orders[[#This Row],[_SalesRepID]],'Sales team'!A:A,'Sales team'!B:B)</f>
        <v>Frank Brown</v>
      </c>
      <c r="K1890">
        <v>17</v>
      </c>
      <c r="L1890">
        <v>12</v>
      </c>
      <c r="M1890">
        <v>364</v>
      </c>
      <c r="N1890" t="str">
        <f>_xlfn.XLOOKUP(Orders[[#This Row],[_ProductID]],Products!A:A,Products!C:C)</f>
        <v>Home décor</v>
      </c>
      <c r="O1890">
        <v>30</v>
      </c>
      <c r="P1890">
        <v>0.05</v>
      </c>
      <c r="Q1890" s="2">
        <v>6009.9000000000005</v>
      </c>
      <c r="R1890" s="2">
        <v>3726.1380000000004</v>
      </c>
      <c r="S1890" s="2">
        <v>28547.025000000001</v>
      </c>
      <c r="T1890" s="2">
        <v>9916.3349999999991</v>
      </c>
    </row>
    <row r="1891" spans="1:20" x14ac:dyDescent="0.25">
      <c r="A1891" t="s">
        <v>6105</v>
      </c>
      <c r="B1891" t="s">
        <v>1</v>
      </c>
      <c r="C1891" t="s">
        <v>2</v>
      </c>
      <c r="D1891" s="1">
        <v>43900</v>
      </c>
      <c r="E1891" s="1">
        <v>43975</v>
      </c>
      <c r="F1891" s="1">
        <v>43992</v>
      </c>
      <c r="G1891" s="1">
        <v>43999</v>
      </c>
      <c r="H1891" s="13">
        <f>Orders[[#This Row],[DeliveryDate]]-Orders[[#This Row],[OrderDate]]</f>
        <v>24</v>
      </c>
      <c r="I1891" t="s">
        <v>3</v>
      </c>
      <c r="J1891" t="str">
        <f>_xlfn.XLOOKUP(Orders[[#This Row],[_SalesRepID]],'Sales team'!A:A,'Sales team'!B:B)</f>
        <v>Joshua Bennett</v>
      </c>
      <c r="K1891">
        <v>6</v>
      </c>
      <c r="L1891">
        <v>24</v>
      </c>
      <c r="M1891">
        <v>215</v>
      </c>
      <c r="N1891" t="str">
        <f>_xlfn.XLOOKUP(Orders[[#This Row],[_ProductID]],Products!A:A,Products!C:C)</f>
        <v>Home décor</v>
      </c>
      <c r="O1891">
        <v>14</v>
      </c>
      <c r="P1891">
        <v>0.15</v>
      </c>
      <c r="Q1891" s="2">
        <v>1815.7</v>
      </c>
      <c r="R1891" s="2">
        <v>1398.0890000000002</v>
      </c>
      <c r="S1891" s="2">
        <v>10803.414999999999</v>
      </c>
      <c r="T1891" s="2">
        <v>1016.7919999999976</v>
      </c>
    </row>
    <row r="1892" spans="1:20" x14ac:dyDescent="0.25">
      <c r="A1892" t="s">
        <v>6106</v>
      </c>
      <c r="B1892" t="s">
        <v>8</v>
      </c>
      <c r="C1892" t="s">
        <v>25</v>
      </c>
      <c r="D1892" s="1">
        <v>43900</v>
      </c>
      <c r="E1892" s="1">
        <v>43975</v>
      </c>
      <c r="F1892" s="1">
        <v>43980</v>
      </c>
      <c r="G1892" s="1">
        <v>43991</v>
      </c>
      <c r="H1892" s="13">
        <f>Orders[[#This Row],[DeliveryDate]]-Orders[[#This Row],[OrderDate]]</f>
        <v>16</v>
      </c>
      <c r="I1892" t="s">
        <v>3</v>
      </c>
      <c r="J1892" t="str">
        <f>_xlfn.XLOOKUP(Orders[[#This Row],[_SalesRepID]],'Sales team'!A:A,'Sales team'!B:B)</f>
        <v>Roy Rice</v>
      </c>
      <c r="K1892">
        <v>24</v>
      </c>
      <c r="L1892">
        <v>8</v>
      </c>
      <c r="M1892">
        <v>332</v>
      </c>
      <c r="N1892" t="str">
        <f>_xlfn.XLOOKUP(Orders[[#This Row],[_ProductID]],Products!A:A,Products!C:C)</f>
        <v>Home décor</v>
      </c>
      <c r="O1892">
        <v>45</v>
      </c>
      <c r="P1892">
        <v>0.4</v>
      </c>
      <c r="Q1892" s="2">
        <v>1996.6000000000001</v>
      </c>
      <c r="R1892" s="2">
        <v>1277.8240000000001</v>
      </c>
      <c r="S1892" s="2">
        <v>3593.88</v>
      </c>
      <c r="T1892" s="2">
        <v>-239.5920000000001</v>
      </c>
    </row>
    <row r="1893" spans="1:20" x14ac:dyDescent="0.25">
      <c r="A1893" t="s">
        <v>6107</v>
      </c>
      <c r="B1893" t="s">
        <v>10</v>
      </c>
      <c r="C1893" t="s">
        <v>6</v>
      </c>
      <c r="D1893" s="1">
        <v>43800</v>
      </c>
      <c r="E1893" s="1">
        <v>43975</v>
      </c>
      <c r="F1893" s="1">
        <v>43986</v>
      </c>
      <c r="G1893" s="1">
        <v>43997</v>
      </c>
      <c r="H1893" s="13">
        <f>Orders[[#This Row],[DeliveryDate]]-Orders[[#This Row],[OrderDate]]</f>
        <v>22</v>
      </c>
      <c r="I1893" t="s">
        <v>3</v>
      </c>
      <c r="J1893" t="str">
        <f>_xlfn.XLOOKUP(Orders[[#This Row],[_SalesRepID]],'Sales team'!A:A,'Sales team'!B:B)</f>
        <v>Donald Reynolds</v>
      </c>
      <c r="K1893">
        <v>26</v>
      </c>
      <c r="L1893">
        <v>7</v>
      </c>
      <c r="M1893">
        <v>118</v>
      </c>
      <c r="N1893" t="str">
        <f>_xlfn.XLOOKUP(Orders[[#This Row],[_ProductID]],Products!A:A,Products!C:C)</f>
        <v>Home décor</v>
      </c>
      <c r="O1893">
        <v>43</v>
      </c>
      <c r="P1893">
        <v>0.15</v>
      </c>
      <c r="Q1893" s="2">
        <v>911.2</v>
      </c>
      <c r="R1893" s="2">
        <v>400.928</v>
      </c>
      <c r="S1893" s="2">
        <v>774.52</v>
      </c>
      <c r="T1893" s="2">
        <v>373.59199999999998</v>
      </c>
    </row>
    <row r="1894" spans="1:20" x14ac:dyDescent="0.25">
      <c r="A1894" t="s">
        <v>6108</v>
      </c>
      <c r="B1894" t="s">
        <v>1</v>
      </c>
      <c r="C1894" t="s">
        <v>13</v>
      </c>
      <c r="D1894" s="1">
        <v>43800</v>
      </c>
      <c r="E1894" s="1">
        <v>43975</v>
      </c>
      <c r="F1894" s="1">
        <v>43993</v>
      </c>
      <c r="G1894" s="1">
        <v>43986</v>
      </c>
      <c r="H1894" s="13">
        <f>Orders[[#This Row],[DeliveryDate]]-Orders[[#This Row],[OrderDate]]</f>
        <v>11</v>
      </c>
      <c r="I1894" t="s">
        <v>3</v>
      </c>
      <c r="J1894" t="str">
        <f>_xlfn.XLOOKUP(Orders[[#This Row],[_SalesRepID]],'Sales team'!A:A,'Sales team'!B:B)</f>
        <v>Joshua Little</v>
      </c>
      <c r="K1894">
        <v>11</v>
      </c>
      <c r="L1894">
        <v>26</v>
      </c>
      <c r="M1894">
        <v>321</v>
      </c>
      <c r="N1894" t="str">
        <f>_xlfn.XLOOKUP(Orders[[#This Row],[_ProductID]],Products!A:A,Products!C:C)</f>
        <v>Outdoor</v>
      </c>
      <c r="O1894">
        <v>18</v>
      </c>
      <c r="P1894">
        <v>7.4999999999999997E-2</v>
      </c>
      <c r="Q1894" s="2">
        <v>1701.8</v>
      </c>
      <c r="R1894" s="2">
        <v>1021.0799999999999</v>
      </c>
      <c r="S1894" s="2">
        <v>7870.8250000000007</v>
      </c>
      <c r="T1894" s="2">
        <v>2765.4250000000011</v>
      </c>
    </row>
    <row r="1895" spans="1:20" x14ac:dyDescent="0.25">
      <c r="A1895" t="s">
        <v>6109</v>
      </c>
      <c r="B1895" t="s">
        <v>1</v>
      </c>
      <c r="C1895" t="s">
        <v>25</v>
      </c>
      <c r="D1895" s="1">
        <v>43900</v>
      </c>
      <c r="E1895" s="1">
        <v>43975</v>
      </c>
      <c r="F1895" s="1">
        <v>43979</v>
      </c>
      <c r="G1895" s="1">
        <v>43983</v>
      </c>
      <c r="H1895" s="13">
        <f>Orders[[#This Row],[DeliveryDate]]-Orders[[#This Row],[OrderDate]]</f>
        <v>8</v>
      </c>
      <c r="I1895" t="s">
        <v>3</v>
      </c>
      <c r="J1895" t="str">
        <f>_xlfn.XLOOKUP(Orders[[#This Row],[_SalesRepID]],'Sales team'!A:A,'Sales team'!B:B)</f>
        <v>Jerry Green</v>
      </c>
      <c r="K1895">
        <v>3</v>
      </c>
      <c r="L1895">
        <v>1</v>
      </c>
      <c r="M1895">
        <v>364</v>
      </c>
      <c r="N1895" t="str">
        <f>_xlfn.XLOOKUP(Orders[[#This Row],[_ProductID]],Products!A:A,Products!C:C)</f>
        <v>Home décor</v>
      </c>
      <c r="O1895">
        <v>21</v>
      </c>
      <c r="P1895">
        <v>0.2</v>
      </c>
      <c r="Q1895" s="2">
        <v>187.6</v>
      </c>
      <c r="R1895" s="2">
        <v>142.57599999999999</v>
      </c>
      <c r="S1895" s="2">
        <v>150.08000000000001</v>
      </c>
      <c r="T1895" s="2">
        <v>7.5040000000000191</v>
      </c>
    </row>
    <row r="1896" spans="1:20" x14ac:dyDescent="0.25">
      <c r="A1896" t="s">
        <v>6110</v>
      </c>
      <c r="B1896" t="s">
        <v>8</v>
      </c>
      <c r="C1896" t="s">
        <v>13</v>
      </c>
      <c r="D1896" s="1">
        <v>43900</v>
      </c>
      <c r="E1896" s="1">
        <v>43975</v>
      </c>
      <c r="F1896" s="1">
        <v>43988</v>
      </c>
      <c r="G1896" s="1">
        <v>43980</v>
      </c>
      <c r="H1896" s="13">
        <f>Orders[[#This Row],[DeliveryDate]]-Orders[[#This Row],[OrderDate]]</f>
        <v>5</v>
      </c>
      <c r="I1896" t="s">
        <v>3</v>
      </c>
      <c r="J1896" t="str">
        <f>_xlfn.XLOOKUP(Orders[[#This Row],[_SalesRepID]],'Sales team'!A:A,'Sales team'!B:B)</f>
        <v>Samuel Fowler</v>
      </c>
      <c r="K1896">
        <v>21</v>
      </c>
      <c r="L1896">
        <v>26</v>
      </c>
      <c r="M1896">
        <v>276</v>
      </c>
      <c r="N1896" t="str">
        <f>_xlfn.XLOOKUP(Orders[[#This Row],[_ProductID]],Products!A:A,Products!C:C)</f>
        <v>Electronics</v>
      </c>
      <c r="O1896">
        <v>28</v>
      </c>
      <c r="P1896">
        <v>0.1</v>
      </c>
      <c r="Q1896" s="2">
        <v>5453.8</v>
      </c>
      <c r="R1896" s="2">
        <v>2890.5140000000001</v>
      </c>
      <c r="S1896" s="2">
        <v>24542.100000000002</v>
      </c>
      <c r="T1896" s="2">
        <v>10089.530000000002</v>
      </c>
    </row>
    <row r="1897" spans="1:20" x14ac:dyDescent="0.25">
      <c r="A1897" t="s">
        <v>6111</v>
      </c>
      <c r="B1897" t="s">
        <v>8</v>
      </c>
      <c r="C1897" t="s">
        <v>13</v>
      </c>
      <c r="D1897" s="1">
        <v>43900</v>
      </c>
      <c r="E1897" s="1">
        <v>43975</v>
      </c>
      <c r="F1897" s="1">
        <v>43983</v>
      </c>
      <c r="G1897" s="1">
        <v>43994</v>
      </c>
      <c r="H1897" s="13">
        <f>Orders[[#This Row],[DeliveryDate]]-Orders[[#This Row],[OrderDate]]</f>
        <v>19</v>
      </c>
      <c r="I1897" t="s">
        <v>3</v>
      </c>
      <c r="J1897" t="str">
        <f>_xlfn.XLOOKUP(Orders[[#This Row],[_SalesRepID]],'Sales team'!A:A,'Sales team'!B:B)</f>
        <v>Samuel Fowler</v>
      </c>
      <c r="K1897">
        <v>21</v>
      </c>
      <c r="L1897">
        <v>10</v>
      </c>
      <c r="M1897">
        <v>305</v>
      </c>
      <c r="N1897" t="str">
        <f>_xlfn.XLOOKUP(Orders[[#This Row],[_ProductID]],Products!A:A,Products!C:C)</f>
        <v>Home décor</v>
      </c>
      <c r="O1897">
        <v>45</v>
      </c>
      <c r="P1897">
        <v>0.05</v>
      </c>
      <c r="Q1897" s="2">
        <v>1051.9000000000001</v>
      </c>
      <c r="R1897" s="2">
        <v>452.31700000000001</v>
      </c>
      <c r="S1897" s="2">
        <v>1998.6100000000001</v>
      </c>
      <c r="T1897" s="2">
        <v>1093.9760000000001</v>
      </c>
    </row>
    <row r="1898" spans="1:20" x14ac:dyDescent="0.25">
      <c r="A1898" t="s">
        <v>6112</v>
      </c>
      <c r="B1898" t="s">
        <v>5</v>
      </c>
      <c r="C1898" t="s">
        <v>6</v>
      </c>
      <c r="D1898" s="1">
        <v>43800</v>
      </c>
      <c r="E1898" s="1">
        <v>43975</v>
      </c>
      <c r="F1898" s="1">
        <v>43984</v>
      </c>
      <c r="G1898" s="1">
        <v>43985</v>
      </c>
      <c r="H1898" s="13">
        <f>Orders[[#This Row],[DeliveryDate]]-Orders[[#This Row],[OrderDate]]</f>
        <v>10</v>
      </c>
      <c r="I1898" t="s">
        <v>3</v>
      </c>
      <c r="J1898" t="str">
        <f>_xlfn.XLOOKUP(Orders[[#This Row],[_SalesRepID]],'Sales team'!A:A,'Sales team'!B:B)</f>
        <v>Frank Brown</v>
      </c>
      <c r="K1898">
        <v>17</v>
      </c>
      <c r="L1898">
        <v>5</v>
      </c>
      <c r="M1898">
        <v>170</v>
      </c>
      <c r="N1898" t="str">
        <f>_xlfn.XLOOKUP(Orders[[#This Row],[_ProductID]],Products!A:A,Products!C:C)</f>
        <v>Home décor</v>
      </c>
      <c r="O1898">
        <v>31</v>
      </c>
      <c r="P1898">
        <v>0.3</v>
      </c>
      <c r="Q1898" s="2">
        <v>174.20000000000002</v>
      </c>
      <c r="R1898" s="2">
        <v>69.680000000000007</v>
      </c>
      <c r="S1898" s="2">
        <v>487.76</v>
      </c>
      <c r="T1898" s="2">
        <v>209.03999999999996</v>
      </c>
    </row>
    <row r="1899" spans="1:20" x14ac:dyDescent="0.25">
      <c r="A1899" t="s">
        <v>6113</v>
      </c>
      <c r="B1899" t="s">
        <v>1</v>
      </c>
      <c r="C1899" t="s">
        <v>15</v>
      </c>
      <c r="D1899" s="1">
        <v>43900</v>
      </c>
      <c r="E1899" s="1">
        <v>43975</v>
      </c>
      <c r="F1899" s="1">
        <v>43986</v>
      </c>
      <c r="G1899" s="1">
        <v>43983</v>
      </c>
      <c r="H1899" s="13">
        <f>Orders[[#This Row],[DeliveryDate]]-Orders[[#This Row],[OrderDate]]</f>
        <v>8</v>
      </c>
      <c r="I1899" t="s">
        <v>3</v>
      </c>
      <c r="J1899" t="str">
        <f>_xlfn.XLOOKUP(Orders[[#This Row],[_SalesRepID]],'Sales team'!A:A,'Sales team'!B:B)</f>
        <v>Joshua Little</v>
      </c>
      <c r="K1899">
        <v>11</v>
      </c>
      <c r="L1899">
        <v>11</v>
      </c>
      <c r="M1899">
        <v>58</v>
      </c>
      <c r="N1899" t="str">
        <f>_xlfn.XLOOKUP(Orders[[#This Row],[_ProductID]],Products!A:A,Products!C:C)</f>
        <v>Home décor</v>
      </c>
      <c r="O1899">
        <v>33</v>
      </c>
      <c r="P1899">
        <v>0.05</v>
      </c>
      <c r="Q1899" s="2">
        <v>1681.7</v>
      </c>
      <c r="R1899" s="2">
        <v>1294.9090000000001</v>
      </c>
      <c r="S1899" s="2">
        <v>4792.8450000000003</v>
      </c>
      <c r="T1899" s="2">
        <v>908.11799999999994</v>
      </c>
    </row>
    <row r="1900" spans="1:20" x14ac:dyDescent="0.25">
      <c r="A1900" t="s">
        <v>6095</v>
      </c>
      <c r="B1900" t="s">
        <v>5</v>
      </c>
      <c r="C1900" t="s">
        <v>6</v>
      </c>
      <c r="D1900" s="1">
        <v>43900</v>
      </c>
      <c r="E1900" s="1">
        <v>43974</v>
      </c>
      <c r="F1900" s="1">
        <v>43997</v>
      </c>
      <c r="G1900" s="1">
        <v>43994</v>
      </c>
      <c r="H1900" s="13">
        <f>Orders[[#This Row],[DeliveryDate]]-Orders[[#This Row],[OrderDate]]</f>
        <v>20</v>
      </c>
      <c r="I1900" t="s">
        <v>3</v>
      </c>
      <c r="J1900" t="str">
        <f>_xlfn.XLOOKUP(Orders[[#This Row],[_SalesRepID]],'Sales team'!A:A,'Sales team'!B:B)</f>
        <v>Carl Nguyen</v>
      </c>
      <c r="K1900">
        <v>12</v>
      </c>
      <c r="L1900">
        <v>23</v>
      </c>
      <c r="M1900">
        <v>180</v>
      </c>
      <c r="N1900" t="str">
        <f>_xlfn.XLOOKUP(Orders[[#This Row],[_ProductID]],Products!A:A,Products!C:C)</f>
        <v>Home décor</v>
      </c>
      <c r="O1900">
        <v>29</v>
      </c>
      <c r="P1900">
        <v>0.05</v>
      </c>
      <c r="Q1900" s="2">
        <v>1078.7</v>
      </c>
      <c r="R1900" s="2">
        <v>442.267</v>
      </c>
      <c r="S1900" s="2">
        <v>2049.5300000000002</v>
      </c>
      <c r="T1900" s="2">
        <v>1164.9960000000001</v>
      </c>
    </row>
    <row r="1901" spans="1:20" x14ac:dyDescent="0.25">
      <c r="A1901" t="s">
        <v>6096</v>
      </c>
      <c r="B1901" t="s">
        <v>8</v>
      </c>
      <c r="C1901" t="s">
        <v>15</v>
      </c>
      <c r="D1901" s="1">
        <v>43800</v>
      </c>
      <c r="E1901" s="1">
        <v>43974</v>
      </c>
      <c r="F1901" s="1">
        <v>43979</v>
      </c>
      <c r="G1901" s="1">
        <v>43987</v>
      </c>
      <c r="H1901" s="13">
        <f>Orders[[#This Row],[DeliveryDate]]-Orders[[#This Row],[OrderDate]]</f>
        <v>13</v>
      </c>
      <c r="I1901" t="s">
        <v>3</v>
      </c>
      <c r="J1901" t="str">
        <f>_xlfn.XLOOKUP(Orders[[#This Row],[_SalesRepID]],'Sales team'!A:A,'Sales team'!B:B)</f>
        <v>Joe Price</v>
      </c>
      <c r="K1901">
        <v>22</v>
      </c>
      <c r="L1901">
        <v>47</v>
      </c>
      <c r="M1901">
        <v>26</v>
      </c>
      <c r="N1901" t="str">
        <f>_xlfn.XLOOKUP(Orders[[#This Row],[_ProductID]],Products!A:A,Products!C:C)</f>
        <v>Home décor</v>
      </c>
      <c r="O1901">
        <v>21</v>
      </c>
      <c r="P1901">
        <v>7.4999999999999997E-2</v>
      </c>
      <c r="Q1901" s="2">
        <v>1735.3</v>
      </c>
      <c r="R1901" s="2">
        <v>815.59099999999989</v>
      </c>
      <c r="S1901" s="2">
        <v>8025.7625000000007</v>
      </c>
      <c r="T1901" s="2">
        <v>3947.8075000000013</v>
      </c>
    </row>
    <row r="1902" spans="1:20" x14ac:dyDescent="0.25">
      <c r="A1902" t="s">
        <v>6097</v>
      </c>
      <c r="B1902" t="s">
        <v>1</v>
      </c>
      <c r="C1902" t="s">
        <v>2</v>
      </c>
      <c r="D1902" s="1">
        <v>43900</v>
      </c>
      <c r="E1902" s="1">
        <v>43974</v>
      </c>
      <c r="F1902" s="1">
        <v>43985</v>
      </c>
      <c r="G1902" s="1">
        <v>43986</v>
      </c>
      <c r="H1902" s="13">
        <f>Orders[[#This Row],[DeliveryDate]]-Orders[[#This Row],[OrderDate]]</f>
        <v>12</v>
      </c>
      <c r="I1902" t="s">
        <v>3</v>
      </c>
      <c r="J1902" t="str">
        <f>_xlfn.XLOOKUP(Orders[[#This Row],[_SalesRepID]],'Sales team'!A:A,'Sales team'!B:B)</f>
        <v>Joshua Bennett</v>
      </c>
      <c r="K1902">
        <v>6</v>
      </c>
      <c r="L1902">
        <v>42</v>
      </c>
      <c r="M1902">
        <v>207</v>
      </c>
      <c r="N1902" t="str">
        <f>_xlfn.XLOOKUP(Orders[[#This Row],[_ProductID]],Products!A:A,Products!C:C)</f>
        <v>Electronics</v>
      </c>
      <c r="O1902">
        <v>47</v>
      </c>
      <c r="P1902">
        <v>0.05</v>
      </c>
      <c r="Q1902" s="2">
        <v>3939.6</v>
      </c>
      <c r="R1902" s="2">
        <v>2206.1760000000004</v>
      </c>
      <c r="S1902" s="2">
        <v>26198.34</v>
      </c>
      <c r="T1902" s="2">
        <v>10755.107999999997</v>
      </c>
    </row>
    <row r="1903" spans="1:20" x14ac:dyDescent="0.25">
      <c r="A1903" t="s">
        <v>6098</v>
      </c>
      <c r="B1903" t="s">
        <v>5</v>
      </c>
      <c r="C1903" t="s">
        <v>13</v>
      </c>
      <c r="D1903" s="1">
        <v>43800</v>
      </c>
      <c r="E1903" s="1">
        <v>43974</v>
      </c>
      <c r="F1903" s="1">
        <v>43990</v>
      </c>
      <c r="G1903" s="1">
        <v>43985</v>
      </c>
      <c r="H1903" s="13">
        <f>Orders[[#This Row],[DeliveryDate]]-Orders[[#This Row],[OrderDate]]</f>
        <v>11</v>
      </c>
      <c r="I1903" t="s">
        <v>3</v>
      </c>
      <c r="J1903" t="str">
        <f>_xlfn.XLOOKUP(Orders[[#This Row],[_SalesRepID]],'Sales team'!A:A,'Sales team'!B:B)</f>
        <v>Shawn Wallace</v>
      </c>
      <c r="K1903">
        <v>18</v>
      </c>
      <c r="L1903">
        <v>2</v>
      </c>
      <c r="M1903">
        <v>298</v>
      </c>
      <c r="N1903" t="str">
        <f>_xlfn.XLOOKUP(Orders[[#This Row],[_ProductID]],Products!A:A,Products!C:C)</f>
        <v>Home décor</v>
      </c>
      <c r="O1903">
        <v>44</v>
      </c>
      <c r="P1903">
        <v>7.4999999999999997E-2</v>
      </c>
      <c r="Q1903" s="2">
        <v>5400.2</v>
      </c>
      <c r="R1903" s="2">
        <v>3780.1399999999994</v>
      </c>
      <c r="S1903" s="2">
        <v>34966.295000000006</v>
      </c>
      <c r="T1903" s="2">
        <v>8505.3150000000096</v>
      </c>
    </row>
    <row r="1904" spans="1:20" x14ac:dyDescent="0.25">
      <c r="A1904" t="s">
        <v>6099</v>
      </c>
      <c r="B1904" t="s">
        <v>5</v>
      </c>
      <c r="C1904" t="s">
        <v>2</v>
      </c>
      <c r="D1904" s="1">
        <v>43900</v>
      </c>
      <c r="E1904" s="1">
        <v>43974</v>
      </c>
      <c r="F1904" s="1">
        <v>43993</v>
      </c>
      <c r="G1904" s="1">
        <v>43977</v>
      </c>
      <c r="H1904" s="13">
        <f>Orders[[#This Row],[DeliveryDate]]-Orders[[#This Row],[OrderDate]]</f>
        <v>3</v>
      </c>
      <c r="I1904" t="s">
        <v>3</v>
      </c>
      <c r="J1904" t="str">
        <f>_xlfn.XLOOKUP(Orders[[#This Row],[_SalesRepID]],'Sales team'!A:A,'Sales team'!B:B)</f>
        <v>Nicholas Cunningham</v>
      </c>
      <c r="K1904">
        <v>19</v>
      </c>
      <c r="L1904">
        <v>47</v>
      </c>
      <c r="M1904">
        <v>208</v>
      </c>
      <c r="N1904" t="str">
        <f>_xlfn.XLOOKUP(Orders[[#This Row],[_ProductID]],Products!A:A,Products!C:C)</f>
        <v>Outdoor</v>
      </c>
      <c r="O1904">
        <v>18</v>
      </c>
      <c r="P1904">
        <v>7.4999999999999997E-2</v>
      </c>
      <c r="Q1904" s="2">
        <v>837.5</v>
      </c>
      <c r="R1904" s="2">
        <v>661.625</v>
      </c>
      <c r="S1904" s="2">
        <v>774.6875</v>
      </c>
      <c r="T1904" s="2">
        <v>113.0625</v>
      </c>
    </row>
    <row r="1905" spans="1:20" x14ac:dyDescent="0.25">
      <c r="A1905" t="s">
        <v>6100</v>
      </c>
      <c r="B1905" t="s">
        <v>1</v>
      </c>
      <c r="C1905" t="s">
        <v>13</v>
      </c>
      <c r="D1905" s="1">
        <v>43900</v>
      </c>
      <c r="E1905" s="1">
        <v>43974</v>
      </c>
      <c r="F1905" s="1">
        <v>43983</v>
      </c>
      <c r="G1905" s="1">
        <v>43990</v>
      </c>
      <c r="H1905" s="13">
        <f>Orders[[#This Row],[DeliveryDate]]-Orders[[#This Row],[OrderDate]]</f>
        <v>16</v>
      </c>
      <c r="I1905" t="s">
        <v>3</v>
      </c>
      <c r="J1905" t="str">
        <f>_xlfn.XLOOKUP(Orders[[#This Row],[_SalesRepID]],'Sales team'!A:A,'Sales team'!B:B)</f>
        <v>Shawn Cook</v>
      </c>
      <c r="K1905">
        <v>7</v>
      </c>
      <c r="L1905">
        <v>12</v>
      </c>
      <c r="M1905">
        <v>276</v>
      </c>
      <c r="N1905" t="str">
        <f>_xlfn.XLOOKUP(Orders[[#This Row],[_ProductID]],Products!A:A,Products!C:C)</f>
        <v>Furniture</v>
      </c>
      <c r="O1905">
        <v>22</v>
      </c>
      <c r="P1905">
        <v>0.05</v>
      </c>
      <c r="Q1905" s="2">
        <v>187.6</v>
      </c>
      <c r="R1905" s="2">
        <v>93.8</v>
      </c>
      <c r="S1905" s="2">
        <v>712.88</v>
      </c>
      <c r="T1905" s="2">
        <v>337.68</v>
      </c>
    </row>
    <row r="1906" spans="1:20" x14ac:dyDescent="0.25">
      <c r="A1906" t="s">
        <v>6101</v>
      </c>
      <c r="B1906" t="s">
        <v>5</v>
      </c>
      <c r="C1906" t="s">
        <v>15</v>
      </c>
      <c r="D1906" s="1">
        <v>43800</v>
      </c>
      <c r="E1906" s="1">
        <v>43974</v>
      </c>
      <c r="F1906" s="1">
        <v>43993</v>
      </c>
      <c r="G1906" s="1">
        <v>43980</v>
      </c>
      <c r="H1906" s="13">
        <f>Orders[[#This Row],[DeliveryDate]]-Orders[[#This Row],[OrderDate]]</f>
        <v>6</v>
      </c>
      <c r="I1906" t="s">
        <v>3</v>
      </c>
      <c r="J1906" t="str">
        <f>_xlfn.XLOOKUP(Orders[[#This Row],[_SalesRepID]],'Sales team'!A:A,'Sales team'!B:B)</f>
        <v>Anthony Berry</v>
      </c>
      <c r="K1906">
        <v>16</v>
      </c>
      <c r="L1906">
        <v>2</v>
      </c>
      <c r="M1906">
        <v>17</v>
      </c>
      <c r="N1906" t="str">
        <f>_xlfn.XLOOKUP(Orders[[#This Row],[_ProductID]],Products!A:A,Products!C:C)</f>
        <v>Furniture</v>
      </c>
      <c r="O1906">
        <v>15</v>
      </c>
      <c r="P1906">
        <v>0.05</v>
      </c>
      <c r="Q1906" s="2">
        <v>1105.5</v>
      </c>
      <c r="R1906" s="2">
        <v>807.01499999999999</v>
      </c>
      <c r="S1906" s="2">
        <v>8401.7999999999993</v>
      </c>
      <c r="T1906" s="2">
        <v>1945.6799999999994</v>
      </c>
    </row>
    <row r="1907" spans="1:20" x14ac:dyDescent="0.25">
      <c r="A1907" t="s">
        <v>6102</v>
      </c>
      <c r="B1907" t="s">
        <v>10</v>
      </c>
      <c r="C1907" t="s">
        <v>15</v>
      </c>
      <c r="D1907" s="1">
        <v>43900</v>
      </c>
      <c r="E1907" s="1">
        <v>43974</v>
      </c>
      <c r="F1907" s="1">
        <v>43998</v>
      </c>
      <c r="G1907" s="1">
        <v>43983</v>
      </c>
      <c r="H1907" s="13">
        <f>Orders[[#This Row],[DeliveryDate]]-Orders[[#This Row],[OrderDate]]</f>
        <v>9</v>
      </c>
      <c r="I1907" t="s">
        <v>3</v>
      </c>
      <c r="J1907" t="str">
        <f>_xlfn.XLOOKUP(Orders[[#This Row],[_SalesRepID]],'Sales team'!A:A,'Sales team'!B:B)</f>
        <v>Donald Reynolds</v>
      </c>
      <c r="K1907">
        <v>26</v>
      </c>
      <c r="L1907">
        <v>28</v>
      </c>
      <c r="M1907">
        <v>19</v>
      </c>
      <c r="N1907" t="str">
        <f>_xlfn.XLOOKUP(Orders[[#This Row],[_ProductID]],Products!A:A,Products!C:C)</f>
        <v>Home décor</v>
      </c>
      <c r="O1907">
        <v>3</v>
      </c>
      <c r="P1907">
        <v>7.4999999999999997E-2</v>
      </c>
      <c r="Q1907" s="2">
        <v>2458.9</v>
      </c>
      <c r="R1907" s="2">
        <v>1032.7380000000001</v>
      </c>
      <c r="S1907" s="2">
        <v>15921.377500000001</v>
      </c>
      <c r="T1907" s="2">
        <v>8692.2115000000013</v>
      </c>
    </row>
    <row r="1908" spans="1:20" x14ac:dyDescent="0.25">
      <c r="A1908" t="s">
        <v>6103</v>
      </c>
      <c r="B1908" t="s">
        <v>1</v>
      </c>
      <c r="C1908" t="s">
        <v>15</v>
      </c>
      <c r="D1908" s="1">
        <v>43800</v>
      </c>
      <c r="E1908" s="1">
        <v>43974</v>
      </c>
      <c r="F1908" s="1">
        <v>43997</v>
      </c>
      <c r="G1908" s="1">
        <v>43983</v>
      </c>
      <c r="H1908" s="13">
        <f>Orders[[#This Row],[DeliveryDate]]-Orders[[#This Row],[OrderDate]]</f>
        <v>9</v>
      </c>
      <c r="I1908" t="s">
        <v>3</v>
      </c>
      <c r="J1908" t="str">
        <f>_xlfn.XLOOKUP(Orders[[#This Row],[_SalesRepID]],'Sales team'!A:A,'Sales team'!B:B)</f>
        <v>George Lewis</v>
      </c>
      <c r="K1908">
        <v>8</v>
      </c>
      <c r="L1908">
        <v>18</v>
      </c>
      <c r="M1908">
        <v>15</v>
      </c>
      <c r="N1908" t="str">
        <f>_xlfn.XLOOKUP(Orders[[#This Row],[_ProductID]],Products!A:A,Products!C:C)</f>
        <v>Home décor</v>
      </c>
      <c r="O1908">
        <v>40</v>
      </c>
      <c r="P1908">
        <v>0.4</v>
      </c>
      <c r="Q1908" s="2">
        <v>3999.9</v>
      </c>
      <c r="R1908" s="2">
        <v>2679.9330000000004</v>
      </c>
      <c r="S1908" s="2">
        <v>4799.88</v>
      </c>
      <c r="T1908" s="2">
        <v>-559.98600000000079</v>
      </c>
    </row>
    <row r="1909" spans="1:20" x14ac:dyDescent="0.25">
      <c r="A1909" t="s">
        <v>6084</v>
      </c>
      <c r="B1909" t="s">
        <v>1</v>
      </c>
      <c r="C1909" t="s">
        <v>6</v>
      </c>
      <c r="D1909" s="1">
        <v>43800</v>
      </c>
      <c r="E1909" s="1">
        <v>43973</v>
      </c>
      <c r="F1909" s="1">
        <v>43999</v>
      </c>
      <c r="G1909" s="1">
        <v>44004</v>
      </c>
      <c r="H1909" s="13">
        <f>Orders[[#This Row],[DeliveryDate]]-Orders[[#This Row],[OrderDate]]</f>
        <v>31</v>
      </c>
      <c r="I1909" t="s">
        <v>3</v>
      </c>
      <c r="J1909" t="str">
        <f>_xlfn.XLOOKUP(Orders[[#This Row],[_SalesRepID]],'Sales team'!A:A,'Sales team'!B:B)</f>
        <v>Jonathan Hawkins</v>
      </c>
      <c r="K1909">
        <v>10</v>
      </c>
      <c r="L1909">
        <v>7</v>
      </c>
      <c r="M1909">
        <v>166</v>
      </c>
      <c r="N1909" t="str">
        <f>_xlfn.XLOOKUP(Orders[[#This Row],[_ProductID]],Products!A:A,Products!C:C)</f>
        <v>Home décor</v>
      </c>
      <c r="O1909">
        <v>40</v>
      </c>
      <c r="P1909">
        <v>7.4999999999999997E-2</v>
      </c>
      <c r="Q1909" s="2">
        <v>1299.8</v>
      </c>
      <c r="R1909" s="2">
        <v>675.89599999999996</v>
      </c>
      <c r="S1909" s="2">
        <v>4809.26</v>
      </c>
      <c r="T1909" s="2">
        <v>2105.6760000000004</v>
      </c>
    </row>
    <row r="1910" spans="1:20" x14ac:dyDescent="0.25">
      <c r="A1910" t="s">
        <v>6085</v>
      </c>
      <c r="B1910" t="s">
        <v>1</v>
      </c>
      <c r="C1910" t="s">
        <v>2</v>
      </c>
      <c r="D1910" s="1">
        <v>43900</v>
      </c>
      <c r="E1910" s="1">
        <v>43973</v>
      </c>
      <c r="F1910" s="1">
        <v>43981</v>
      </c>
      <c r="G1910" s="1">
        <v>43992</v>
      </c>
      <c r="H1910" s="13">
        <f>Orders[[#This Row],[DeliveryDate]]-Orders[[#This Row],[OrderDate]]</f>
        <v>19</v>
      </c>
      <c r="I1910" t="s">
        <v>3</v>
      </c>
      <c r="J1910" t="str">
        <f>_xlfn.XLOOKUP(Orders[[#This Row],[_SalesRepID]],'Sales team'!A:A,'Sales team'!B:B)</f>
        <v>Stephen Payne</v>
      </c>
      <c r="K1910">
        <v>5</v>
      </c>
      <c r="L1910">
        <v>42</v>
      </c>
      <c r="M1910">
        <v>242</v>
      </c>
      <c r="N1910" t="str">
        <f>_xlfn.XLOOKUP(Orders[[#This Row],[_ProductID]],Products!A:A,Products!C:C)</f>
        <v>Furniture</v>
      </c>
      <c r="O1910">
        <v>5</v>
      </c>
      <c r="P1910">
        <v>0.05</v>
      </c>
      <c r="Q1910" s="2">
        <v>261.3</v>
      </c>
      <c r="R1910" s="2">
        <v>151.554</v>
      </c>
      <c r="S1910" s="2">
        <v>1737.645</v>
      </c>
      <c r="T1910" s="2">
        <v>676.76700000000005</v>
      </c>
    </row>
    <row r="1911" spans="1:20" x14ac:dyDescent="0.25">
      <c r="A1911" t="s">
        <v>6086</v>
      </c>
      <c r="B1911" t="s">
        <v>10</v>
      </c>
      <c r="C1911" t="s">
        <v>15</v>
      </c>
      <c r="D1911" s="1">
        <v>43900</v>
      </c>
      <c r="E1911" s="1">
        <v>43973</v>
      </c>
      <c r="F1911" s="1">
        <v>43999</v>
      </c>
      <c r="G1911" s="1">
        <v>43983</v>
      </c>
      <c r="H1911" s="13">
        <f>Orders[[#This Row],[DeliveryDate]]-Orders[[#This Row],[OrderDate]]</f>
        <v>10</v>
      </c>
      <c r="I1911" t="s">
        <v>3</v>
      </c>
      <c r="J1911" t="str">
        <f>_xlfn.XLOOKUP(Orders[[#This Row],[_SalesRepID]],'Sales team'!A:A,'Sales team'!B:B)</f>
        <v>Donald Reynolds</v>
      </c>
      <c r="K1911">
        <v>26</v>
      </c>
      <c r="L1911">
        <v>29</v>
      </c>
      <c r="M1911">
        <v>23</v>
      </c>
      <c r="N1911" t="str">
        <f>_xlfn.XLOOKUP(Orders[[#This Row],[_ProductID]],Products!A:A,Products!C:C)</f>
        <v>Home décor</v>
      </c>
      <c r="O1911">
        <v>40</v>
      </c>
      <c r="P1911">
        <v>7.4999999999999997E-2</v>
      </c>
      <c r="Q1911" s="2">
        <v>2452.2000000000003</v>
      </c>
      <c r="R1911" s="2">
        <v>1642.9740000000004</v>
      </c>
      <c r="S1911" s="2">
        <v>4536.5700000000006</v>
      </c>
      <c r="T1911" s="2">
        <v>1250.6219999999998</v>
      </c>
    </row>
    <row r="1912" spans="1:20" x14ac:dyDescent="0.25">
      <c r="A1912" t="s">
        <v>6087</v>
      </c>
      <c r="B1912" t="s">
        <v>5</v>
      </c>
      <c r="C1912" t="s">
        <v>6</v>
      </c>
      <c r="D1912" s="1">
        <v>43900</v>
      </c>
      <c r="E1912" s="1">
        <v>43973</v>
      </c>
      <c r="F1912" s="1">
        <v>43985</v>
      </c>
      <c r="G1912" s="1">
        <v>44013</v>
      </c>
      <c r="H1912" s="13">
        <f>Orders[[#This Row],[DeliveryDate]]-Orders[[#This Row],[OrderDate]]</f>
        <v>40</v>
      </c>
      <c r="I1912" t="s">
        <v>3</v>
      </c>
      <c r="J1912" t="str">
        <f>_xlfn.XLOOKUP(Orders[[#This Row],[_SalesRepID]],'Sales team'!A:A,'Sales team'!B:B)</f>
        <v>Frank Brown</v>
      </c>
      <c r="K1912">
        <v>17</v>
      </c>
      <c r="L1912">
        <v>1</v>
      </c>
      <c r="M1912">
        <v>172</v>
      </c>
      <c r="N1912" t="str">
        <f>_xlfn.XLOOKUP(Orders[[#This Row],[_ProductID]],Products!A:A,Products!C:C)</f>
        <v>Kitchen &amp; Dining</v>
      </c>
      <c r="O1912">
        <v>4</v>
      </c>
      <c r="P1912">
        <v>0.05</v>
      </c>
      <c r="Q1912" s="2">
        <v>1165.8</v>
      </c>
      <c r="R1912" s="2">
        <v>571.24199999999996</v>
      </c>
      <c r="S1912" s="2">
        <v>7752.5699999999988</v>
      </c>
      <c r="T1912" s="2">
        <v>3753.8759999999993</v>
      </c>
    </row>
    <row r="1913" spans="1:20" x14ac:dyDescent="0.25">
      <c r="A1913" t="s">
        <v>6088</v>
      </c>
      <c r="B1913" t="s">
        <v>5</v>
      </c>
      <c r="C1913" t="s">
        <v>6</v>
      </c>
      <c r="D1913" s="1">
        <v>43800</v>
      </c>
      <c r="E1913" s="1">
        <v>43973</v>
      </c>
      <c r="F1913" s="1">
        <v>43986</v>
      </c>
      <c r="G1913" s="1">
        <v>44004</v>
      </c>
      <c r="H1913" s="13">
        <f>Orders[[#This Row],[DeliveryDate]]-Orders[[#This Row],[OrderDate]]</f>
        <v>31</v>
      </c>
      <c r="I1913" t="s">
        <v>3</v>
      </c>
      <c r="J1913" t="str">
        <f>_xlfn.XLOOKUP(Orders[[#This Row],[_SalesRepID]],'Sales team'!A:A,'Sales team'!B:B)</f>
        <v>Todd Roberts</v>
      </c>
      <c r="K1913">
        <v>13</v>
      </c>
      <c r="L1913">
        <v>8</v>
      </c>
      <c r="M1913">
        <v>121</v>
      </c>
      <c r="N1913" t="str">
        <f>_xlfn.XLOOKUP(Orders[[#This Row],[_ProductID]],Products!A:A,Products!C:C)</f>
        <v>Kitchen &amp; Dining</v>
      </c>
      <c r="O1913">
        <v>4</v>
      </c>
      <c r="P1913">
        <v>0.05</v>
      </c>
      <c r="Q1913" s="2">
        <v>1748.7</v>
      </c>
      <c r="R1913" s="2">
        <v>734.45399999999995</v>
      </c>
      <c r="S1913" s="2">
        <v>4983.7950000000001</v>
      </c>
      <c r="T1913" s="2">
        <v>2780.433</v>
      </c>
    </row>
    <row r="1914" spans="1:20" x14ac:dyDescent="0.25">
      <c r="A1914" t="s">
        <v>6089</v>
      </c>
      <c r="B1914" t="s">
        <v>10</v>
      </c>
      <c r="C1914" t="s">
        <v>2</v>
      </c>
      <c r="D1914" s="1">
        <v>43900</v>
      </c>
      <c r="E1914" s="1">
        <v>43973</v>
      </c>
      <c r="F1914" s="1">
        <v>43993</v>
      </c>
      <c r="G1914" s="1">
        <v>43997</v>
      </c>
      <c r="H1914" s="13">
        <f>Orders[[#This Row],[DeliveryDate]]-Orders[[#This Row],[OrderDate]]</f>
        <v>24</v>
      </c>
      <c r="I1914" t="s">
        <v>3</v>
      </c>
      <c r="J1914" t="str">
        <f>_xlfn.XLOOKUP(Orders[[#This Row],[_SalesRepID]],'Sales team'!A:A,'Sales team'!B:B)</f>
        <v>Carlos Miller</v>
      </c>
      <c r="K1914">
        <v>28</v>
      </c>
      <c r="L1914">
        <v>2</v>
      </c>
      <c r="M1914">
        <v>261</v>
      </c>
      <c r="N1914" t="str">
        <f>_xlfn.XLOOKUP(Orders[[#This Row],[_ProductID]],Products!A:A,Products!C:C)</f>
        <v>Kitchen &amp; Dining</v>
      </c>
      <c r="O1914">
        <v>16</v>
      </c>
      <c r="P1914">
        <v>0.1</v>
      </c>
      <c r="Q1914" s="2">
        <v>227.8</v>
      </c>
      <c r="R1914" s="2">
        <v>182.24</v>
      </c>
      <c r="S1914" s="2">
        <v>1435.14</v>
      </c>
      <c r="T1914" s="2">
        <v>159.46000000000004</v>
      </c>
    </row>
    <row r="1915" spans="1:20" x14ac:dyDescent="0.25">
      <c r="A1915" t="s">
        <v>6090</v>
      </c>
      <c r="B1915" t="s">
        <v>1</v>
      </c>
      <c r="C1915" t="s">
        <v>15</v>
      </c>
      <c r="D1915" s="1">
        <v>43900</v>
      </c>
      <c r="E1915" s="1">
        <v>43973</v>
      </c>
      <c r="F1915" s="1">
        <v>44000</v>
      </c>
      <c r="G1915" s="1">
        <v>43984</v>
      </c>
      <c r="H1915" s="13">
        <f>Orders[[#This Row],[DeliveryDate]]-Orders[[#This Row],[OrderDate]]</f>
        <v>11</v>
      </c>
      <c r="I1915" t="s">
        <v>3</v>
      </c>
      <c r="J1915" t="str">
        <f>_xlfn.XLOOKUP(Orders[[#This Row],[_SalesRepID]],'Sales team'!A:A,'Sales team'!B:B)</f>
        <v>George Lewis</v>
      </c>
      <c r="K1915">
        <v>8</v>
      </c>
      <c r="L1915">
        <v>25</v>
      </c>
      <c r="M1915">
        <v>41</v>
      </c>
      <c r="N1915" t="str">
        <f>_xlfn.XLOOKUP(Orders[[#This Row],[_ProductID]],Products!A:A,Products!C:C)</f>
        <v>Home décor</v>
      </c>
      <c r="O1915">
        <v>23</v>
      </c>
      <c r="P1915">
        <v>7.4999999999999997E-2</v>
      </c>
      <c r="Q1915" s="2">
        <v>2532.6</v>
      </c>
      <c r="R1915" s="2">
        <v>2152.71</v>
      </c>
      <c r="S1915" s="2">
        <v>2342.6550000000002</v>
      </c>
      <c r="T1915" s="2">
        <v>189.94500000000016</v>
      </c>
    </row>
    <row r="1916" spans="1:20" x14ac:dyDescent="0.25">
      <c r="A1916" t="s">
        <v>6091</v>
      </c>
      <c r="B1916" t="s">
        <v>1</v>
      </c>
      <c r="C1916" t="s">
        <v>25</v>
      </c>
      <c r="D1916" s="1">
        <v>43900</v>
      </c>
      <c r="E1916" s="1">
        <v>43973</v>
      </c>
      <c r="F1916" s="1">
        <v>43988</v>
      </c>
      <c r="G1916" s="1">
        <v>43994</v>
      </c>
      <c r="H1916" s="13">
        <f>Orders[[#This Row],[DeliveryDate]]-Orders[[#This Row],[OrderDate]]</f>
        <v>21</v>
      </c>
      <c r="I1916" t="s">
        <v>3</v>
      </c>
      <c r="J1916" t="str">
        <f>_xlfn.XLOOKUP(Orders[[#This Row],[_SalesRepID]],'Sales team'!A:A,'Sales team'!B:B)</f>
        <v>George Lewis</v>
      </c>
      <c r="K1916">
        <v>8</v>
      </c>
      <c r="L1916">
        <v>47</v>
      </c>
      <c r="M1916">
        <v>352</v>
      </c>
      <c r="N1916" t="str">
        <f>_xlfn.XLOOKUP(Orders[[#This Row],[_ProductID]],Products!A:A,Products!C:C)</f>
        <v>Home décor</v>
      </c>
      <c r="O1916">
        <v>14</v>
      </c>
      <c r="P1916">
        <v>0.15</v>
      </c>
      <c r="Q1916" s="2">
        <v>227.8</v>
      </c>
      <c r="R1916" s="2">
        <v>175.40600000000001</v>
      </c>
      <c r="S1916" s="2">
        <v>1355.41</v>
      </c>
      <c r="T1916" s="2">
        <v>127.56799999999998</v>
      </c>
    </row>
    <row r="1917" spans="1:20" x14ac:dyDescent="0.25">
      <c r="A1917" t="s">
        <v>6092</v>
      </c>
      <c r="B1917" t="s">
        <v>5</v>
      </c>
      <c r="C1917" t="s">
        <v>46</v>
      </c>
      <c r="D1917" s="1">
        <v>43900</v>
      </c>
      <c r="E1917" s="1">
        <v>43973</v>
      </c>
      <c r="F1917" s="1">
        <v>43999</v>
      </c>
      <c r="G1917" s="1">
        <v>43986</v>
      </c>
      <c r="H1917" s="13">
        <f>Orders[[#This Row],[DeliveryDate]]-Orders[[#This Row],[OrderDate]]</f>
        <v>13</v>
      </c>
      <c r="I1917" t="s">
        <v>3</v>
      </c>
      <c r="J1917" t="str">
        <f>_xlfn.XLOOKUP(Orders[[#This Row],[_SalesRepID]],'Sales team'!A:A,'Sales team'!B:B)</f>
        <v>Paul Holmes</v>
      </c>
      <c r="K1917">
        <v>14</v>
      </c>
      <c r="L1917">
        <v>24</v>
      </c>
      <c r="M1917">
        <v>73</v>
      </c>
      <c r="N1917" t="str">
        <f>_xlfn.XLOOKUP(Orders[[#This Row],[_ProductID]],Products!A:A,Products!C:C)</f>
        <v>Home décor</v>
      </c>
      <c r="O1917">
        <v>17</v>
      </c>
      <c r="P1917">
        <v>0.05</v>
      </c>
      <c r="Q1917" s="2">
        <v>2867.6</v>
      </c>
      <c r="R1917" s="2">
        <v>1319.096</v>
      </c>
      <c r="S1917" s="2">
        <v>21793.759999999998</v>
      </c>
      <c r="T1917" s="2">
        <v>11240.991999999998</v>
      </c>
    </row>
    <row r="1918" spans="1:20" x14ac:dyDescent="0.25">
      <c r="A1918" t="s">
        <v>6093</v>
      </c>
      <c r="B1918" t="s">
        <v>1</v>
      </c>
      <c r="C1918" t="s">
        <v>6</v>
      </c>
      <c r="D1918" s="1">
        <v>43800</v>
      </c>
      <c r="E1918" s="1">
        <v>43973</v>
      </c>
      <c r="F1918" s="1">
        <v>43990</v>
      </c>
      <c r="G1918" s="1">
        <v>43999</v>
      </c>
      <c r="H1918" s="13">
        <f>Orders[[#This Row],[DeliveryDate]]-Orders[[#This Row],[OrderDate]]</f>
        <v>26</v>
      </c>
      <c r="I1918" t="s">
        <v>3</v>
      </c>
      <c r="J1918" t="str">
        <f>_xlfn.XLOOKUP(Orders[[#This Row],[_SalesRepID]],'Sales team'!A:A,'Sales team'!B:B)</f>
        <v>George Lewis</v>
      </c>
      <c r="K1918">
        <v>8</v>
      </c>
      <c r="L1918">
        <v>49</v>
      </c>
      <c r="M1918">
        <v>122</v>
      </c>
      <c r="N1918" t="str">
        <f>_xlfn.XLOOKUP(Orders[[#This Row],[_ProductID]],Products!A:A,Products!C:C)</f>
        <v>Kitchen &amp; Dining</v>
      </c>
      <c r="O1918">
        <v>8</v>
      </c>
      <c r="P1918">
        <v>7.4999999999999997E-2</v>
      </c>
      <c r="Q1918" s="2">
        <v>5983.1</v>
      </c>
      <c r="R1918" s="2">
        <v>2871.8879999999999</v>
      </c>
      <c r="S1918" s="2">
        <v>44274.94</v>
      </c>
      <c r="T1918" s="2">
        <v>21299.836000000003</v>
      </c>
    </row>
    <row r="1919" spans="1:20" x14ac:dyDescent="0.25">
      <c r="A1919" t="s">
        <v>6094</v>
      </c>
      <c r="B1919" t="s">
        <v>8</v>
      </c>
      <c r="C1919" t="s">
        <v>13</v>
      </c>
      <c r="D1919" s="1">
        <v>43900</v>
      </c>
      <c r="E1919" s="1">
        <v>43973</v>
      </c>
      <c r="F1919" s="1">
        <v>43992</v>
      </c>
      <c r="G1919" s="1">
        <v>43994</v>
      </c>
      <c r="H1919" s="13">
        <f>Orders[[#This Row],[DeliveryDate]]-Orders[[#This Row],[OrderDate]]</f>
        <v>21</v>
      </c>
      <c r="I1919" t="s">
        <v>3</v>
      </c>
      <c r="J1919" t="str">
        <f>_xlfn.XLOOKUP(Orders[[#This Row],[_SalesRepID]],'Sales team'!A:A,'Sales team'!B:B)</f>
        <v>Samuel Fowler</v>
      </c>
      <c r="K1919">
        <v>21</v>
      </c>
      <c r="L1919">
        <v>1</v>
      </c>
      <c r="M1919">
        <v>294</v>
      </c>
      <c r="N1919" t="str">
        <f>_xlfn.XLOOKUP(Orders[[#This Row],[_ProductID]],Products!A:A,Products!C:C)</f>
        <v>Furniture</v>
      </c>
      <c r="O1919">
        <v>19</v>
      </c>
      <c r="P1919">
        <v>7.4999999999999997E-2</v>
      </c>
      <c r="Q1919" s="2">
        <v>268</v>
      </c>
      <c r="R1919" s="2">
        <v>171.52</v>
      </c>
      <c r="S1919" s="2">
        <v>1735.3000000000002</v>
      </c>
      <c r="T1919" s="2">
        <v>534.66000000000008</v>
      </c>
    </row>
    <row r="1920" spans="1:20" x14ac:dyDescent="0.25">
      <c r="A1920" t="s">
        <v>6076</v>
      </c>
      <c r="B1920" t="s">
        <v>10</v>
      </c>
      <c r="C1920" t="s">
        <v>2</v>
      </c>
      <c r="D1920" s="1">
        <v>43800</v>
      </c>
      <c r="E1920" s="1">
        <v>43972</v>
      </c>
      <c r="F1920" s="1">
        <v>43979</v>
      </c>
      <c r="G1920" s="1">
        <v>43985</v>
      </c>
      <c r="H1920" s="13">
        <f>Orders[[#This Row],[DeliveryDate]]-Orders[[#This Row],[OrderDate]]</f>
        <v>13</v>
      </c>
      <c r="I1920" t="s">
        <v>3</v>
      </c>
      <c r="J1920" t="str">
        <f>_xlfn.XLOOKUP(Orders[[#This Row],[_SalesRepID]],'Sales team'!A:A,'Sales team'!B:B)</f>
        <v>Donald Reynolds</v>
      </c>
      <c r="K1920">
        <v>26</v>
      </c>
      <c r="L1920">
        <v>24</v>
      </c>
      <c r="M1920">
        <v>208</v>
      </c>
      <c r="N1920" t="str">
        <f>_xlfn.XLOOKUP(Orders[[#This Row],[_ProductID]],Products!A:A,Products!C:C)</f>
        <v>Electronics</v>
      </c>
      <c r="O1920">
        <v>25</v>
      </c>
      <c r="P1920">
        <v>0.4</v>
      </c>
      <c r="Q1920" s="2">
        <v>6458.8</v>
      </c>
      <c r="R1920" s="2">
        <v>5489.98</v>
      </c>
      <c r="S1920" s="2">
        <v>3875.2799999999997</v>
      </c>
      <c r="T1920" s="2">
        <v>-1614.6999999999998</v>
      </c>
    </row>
    <row r="1921" spans="1:20" x14ac:dyDescent="0.25">
      <c r="A1921" t="s">
        <v>6077</v>
      </c>
      <c r="B1921" t="s">
        <v>5</v>
      </c>
      <c r="C1921" t="s">
        <v>6</v>
      </c>
      <c r="D1921" s="1">
        <v>43900</v>
      </c>
      <c r="E1921" s="1">
        <v>43972</v>
      </c>
      <c r="F1921" s="1">
        <v>43976</v>
      </c>
      <c r="G1921" s="1">
        <v>43983</v>
      </c>
      <c r="H1921" s="13">
        <f>Orders[[#This Row],[DeliveryDate]]-Orders[[#This Row],[OrderDate]]</f>
        <v>11</v>
      </c>
      <c r="I1921" t="s">
        <v>3</v>
      </c>
      <c r="J1921" t="str">
        <f>_xlfn.XLOOKUP(Orders[[#This Row],[_SalesRepID]],'Sales team'!A:A,'Sales team'!B:B)</f>
        <v>Roger Alexander</v>
      </c>
      <c r="K1921">
        <v>15</v>
      </c>
      <c r="L1921">
        <v>9</v>
      </c>
      <c r="M1921">
        <v>129</v>
      </c>
      <c r="N1921" t="str">
        <f>_xlfn.XLOOKUP(Orders[[#This Row],[_ProductID]],Products!A:A,Products!C:C)</f>
        <v>Furniture</v>
      </c>
      <c r="O1921">
        <v>42</v>
      </c>
      <c r="P1921">
        <v>0.15</v>
      </c>
      <c r="Q1921" s="2">
        <v>3825.7000000000003</v>
      </c>
      <c r="R1921" s="2">
        <v>2869.2750000000001</v>
      </c>
      <c r="S1921" s="2">
        <v>26014.760000000002</v>
      </c>
      <c r="T1921" s="2">
        <v>3060.5600000000013</v>
      </c>
    </row>
    <row r="1922" spans="1:20" x14ac:dyDescent="0.25">
      <c r="A1922" t="s">
        <v>6078</v>
      </c>
      <c r="B1922" t="s">
        <v>1</v>
      </c>
      <c r="C1922" t="s">
        <v>6</v>
      </c>
      <c r="D1922" s="1">
        <v>43900</v>
      </c>
      <c r="E1922" s="1">
        <v>43972</v>
      </c>
      <c r="F1922" s="1">
        <v>43979</v>
      </c>
      <c r="G1922" s="1">
        <v>43997</v>
      </c>
      <c r="H1922" s="13">
        <f>Orders[[#This Row],[DeliveryDate]]-Orders[[#This Row],[OrderDate]]</f>
        <v>25</v>
      </c>
      <c r="I1922" t="s">
        <v>3</v>
      </c>
      <c r="J1922" t="str">
        <f>_xlfn.XLOOKUP(Orders[[#This Row],[_SalesRepID]],'Sales team'!A:A,'Sales team'!B:B)</f>
        <v>Joshua Bennett</v>
      </c>
      <c r="K1922">
        <v>6</v>
      </c>
      <c r="L1922">
        <v>47</v>
      </c>
      <c r="M1922">
        <v>135</v>
      </c>
      <c r="N1922" t="str">
        <f>_xlfn.XLOOKUP(Orders[[#This Row],[_ProductID]],Products!A:A,Products!C:C)</f>
        <v>Home décor</v>
      </c>
      <c r="O1922">
        <v>24</v>
      </c>
      <c r="P1922">
        <v>0.15</v>
      </c>
      <c r="Q1922" s="2">
        <v>3946.3</v>
      </c>
      <c r="R1922" s="2">
        <v>2525.6320000000001</v>
      </c>
      <c r="S1922" s="2">
        <v>26834.84</v>
      </c>
      <c r="T1922" s="2">
        <v>6629.7839999999997</v>
      </c>
    </row>
    <row r="1923" spans="1:20" x14ac:dyDescent="0.25">
      <c r="A1923" t="s">
        <v>6079</v>
      </c>
      <c r="B1923" t="s">
        <v>1</v>
      </c>
      <c r="C1923" t="s">
        <v>25</v>
      </c>
      <c r="D1923" s="1">
        <v>43900</v>
      </c>
      <c r="E1923" s="1">
        <v>43972</v>
      </c>
      <c r="F1923" s="1">
        <v>43975</v>
      </c>
      <c r="G1923" s="1">
        <v>43997</v>
      </c>
      <c r="H1923" s="13">
        <f>Orders[[#This Row],[DeliveryDate]]-Orders[[#This Row],[OrderDate]]</f>
        <v>25</v>
      </c>
      <c r="I1923" t="s">
        <v>3</v>
      </c>
      <c r="J1923" t="str">
        <f>_xlfn.XLOOKUP(Orders[[#This Row],[_SalesRepID]],'Sales team'!A:A,'Sales team'!B:B)</f>
        <v>Stephen Payne</v>
      </c>
      <c r="K1923">
        <v>5</v>
      </c>
      <c r="L1923">
        <v>17</v>
      </c>
      <c r="M1923">
        <v>333</v>
      </c>
      <c r="N1923" t="str">
        <f>_xlfn.XLOOKUP(Orders[[#This Row],[_ProductID]],Products!A:A,Products!C:C)</f>
        <v>Home décor</v>
      </c>
      <c r="O1923">
        <v>21</v>
      </c>
      <c r="P1923">
        <v>0.15</v>
      </c>
      <c r="Q1923" s="2">
        <v>837.5</v>
      </c>
      <c r="R1923" s="2">
        <v>628.125</v>
      </c>
      <c r="S1923" s="2">
        <v>5695</v>
      </c>
      <c r="T1923" s="2">
        <v>670</v>
      </c>
    </row>
    <row r="1924" spans="1:20" x14ac:dyDescent="0.25">
      <c r="A1924" t="s">
        <v>6080</v>
      </c>
      <c r="B1924" t="s">
        <v>1</v>
      </c>
      <c r="C1924" t="s">
        <v>6</v>
      </c>
      <c r="D1924" s="1">
        <v>43900</v>
      </c>
      <c r="E1924" s="1">
        <v>43972</v>
      </c>
      <c r="F1924" s="1">
        <v>43988</v>
      </c>
      <c r="G1924" s="1">
        <v>43987</v>
      </c>
      <c r="H1924" s="13">
        <f>Orders[[#This Row],[DeliveryDate]]-Orders[[#This Row],[OrderDate]]</f>
        <v>15</v>
      </c>
      <c r="I1924" t="s">
        <v>3</v>
      </c>
      <c r="J1924" t="str">
        <f>_xlfn.XLOOKUP(Orders[[#This Row],[_SalesRepID]],'Sales team'!A:A,'Sales team'!B:B)</f>
        <v>Jerry Green</v>
      </c>
      <c r="K1924">
        <v>3</v>
      </c>
      <c r="L1924">
        <v>26</v>
      </c>
      <c r="M1924">
        <v>174</v>
      </c>
      <c r="N1924" t="str">
        <f>_xlfn.XLOOKUP(Orders[[#This Row],[_ProductID]],Products!A:A,Products!C:C)</f>
        <v>Home décor</v>
      </c>
      <c r="O1924">
        <v>27</v>
      </c>
      <c r="P1924">
        <v>7.4999999999999997E-2</v>
      </c>
      <c r="Q1924" s="2">
        <v>938</v>
      </c>
      <c r="R1924" s="2">
        <v>684.74</v>
      </c>
      <c r="S1924" s="2">
        <v>6073.55</v>
      </c>
      <c r="T1924" s="2">
        <v>1280.3699999999999</v>
      </c>
    </row>
    <row r="1925" spans="1:20" x14ac:dyDescent="0.25">
      <c r="A1925" t="s">
        <v>6081</v>
      </c>
      <c r="B1925" t="s">
        <v>8</v>
      </c>
      <c r="C1925" t="s">
        <v>6</v>
      </c>
      <c r="D1925" s="1">
        <v>43900</v>
      </c>
      <c r="E1925" s="1">
        <v>43972</v>
      </c>
      <c r="F1925" s="1">
        <v>44000</v>
      </c>
      <c r="G1925" s="1">
        <v>43997</v>
      </c>
      <c r="H1925" s="13">
        <f>Orders[[#This Row],[DeliveryDate]]-Orders[[#This Row],[OrderDate]]</f>
        <v>25</v>
      </c>
      <c r="I1925" t="s">
        <v>3</v>
      </c>
      <c r="J1925" t="str">
        <f>_xlfn.XLOOKUP(Orders[[#This Row],[_SalesRepID]],'Sales team'!A:A,'Sales team'!B:B)</f>
        <v>Samuel Fowler</v>
      </c>
      <c r="K1925">
        <v>21</v>
      </c>
      <c r="L1925">
        <v>30</v>
      </c>
      <c r="M1925">
        <v>147</v>
      </c>
      <c r="N1925" t="str">
        <f>_xlfn.XLOOKUP(Orders[[#This Row],[_ProductID]],Products!A:A,Products!C:C)</f>
        <v>Home décor</v>
      </c>
      <c r="O1925">
        <v>41</v>
      </c>
      <c r="P1925">
        <v>0.05</v>
      </c>
      <c r="Q1925" s="2">
        <v>3624.7000000000003</v>
      </c>
      <c r="R1925" s="2">
        <v>1812.3500000000001</v>
      </c>
      <c r="S1925" s="2">
        <v>20660.79</v>
      </c>
      <c r="T1925" s="2">
        <v>9786.69</v>
      </c>
    </row>
    <row r="1926" spans="1:20" x14ac:dyDescent="0.25">
      <c r="A1926" t="s">
        <v>6082</v>
      </c>
      <c r="B1926" t="s">
        <v>8</v>
      </c>
      <c r="C1926" t="s">
        <v>46</v>
      </c>
      <c r="D1926" s="1">
        <v>43900</v>
      </c>
      <c r="E1926" s="1">
        <v>43972</v>
      </c>
      <c r="F1926" s="1">
        <v>43992</v>
      </c>
      <c r="G1926" s="1">
        <v>43987</v>
      </c>
      <c r="H1926" s="13">
        <f>Orders[[#This Row],[DeliveryDate]]-Orders[[#This Row],[OrderDate]]</f>
        <v>15</v>
      </c>
      <c r="I1926" t="s">
        <v>3</v>
      </c>
      <c r="J1926" t="str">
        <f>_xlfn.XLOOKUP(Orders[[#This Row],[_SalesRepID]],'Sales team'!A:A,'Sales team'!B:B)</f>
        <v>Douglas Tucker</v>
      </c>
      <c r="K1926">
        <v>23</v>
      </c>
      <c r="L1926">
        <v>16</v>
      </c>
      <c r="M1926">
        <v>61</v>
      </c>
      <c r="N1926" t="str">
        <f>_xlfn.XLOOKUP(Orders[[#This Row],[_ProductID]],Products!A:A,Products!C:C)</f>
        <v>Home décor</v>
      </c>
      <c r="O1926">
        <v>30</v>
      </c>
      <c r="P1926">
        <v>7.4999999999999997E-2</v>
      </c>
      <c r="Q1926" s="2">
        <v>3999.9</v>
      </c>
      <c r="R1926" s="2">
        <v>2319.942</v>
      </c>
      <c r="S1926" s="2">
        <v>29599.260000000002</v>
      </c>
      <c r="T1926" s="2">
        <v>11039.724000000002</v>
      </c>
    </row>
    <row r="1927" spans="1:20" x14ac:dyDescent="0.25">
      <c r="A1927" t="s">
        <v>6083</v>
      </c>
      <c r="B1927" t="s">
        <v>1</v>
      </c>
      <c r="C1927" t="s">
        <v>25</v>
      </c>
      <c r="D1927" s="1">
        <v>43900</v>
      </c>
      <c r="E1927" s="1">
        <v>43972</v>
      </c>
      <c r="F1927" s="1">
        <v>43982</v>
      </c>
      <c r="G1927" s="1">
        <v>44006</v>
      </c>
      <c r="H1927" s="13">
        <f>Orders[[#This Row],[DeliveryDate]]-Orders[[#This Row],[OrderDate]]</f>
        <v>34</v>
      </c>
      <c r="I1927" t="s">
        <v>3</v>
      </c>
      <c r="J1927" t="str">
        <f>_xlfn.XLOOKUP(Orders[[#This Row],[_SalesRepID]],'Sales team'!A:A,'Sales team'!B:B)</f>
        <v>Keith Griffin</v>
      </c>
      <c r="K1927">
        <v>2</v>
      </c>
      <c r="L1927">
        <v>18</v>
      </c>
      <c r="M1927">
        <v>338</v>
      </c>
      <c r="N1927" t="str">
        <f>_xlfn.XLOOKUP(Orders[[#This Row],[_ProductID]],Products!A:A,Products!C:C)</f>
        <v>Furniture</v>
      </c>
      <c r="O1927">
        <v>12</v>
      </c>
      <c r="P1927">
        <v>0.15</v>
      </c>
      <c r="Q1927" s="2">
        <v>254.6</v>
      </c>
      <c r="R1927" s="2">
        <v>188.404</v>
      </c>
      <c r="S1927" s="2">
        <v>649.2299999999999</v>
      </c>
      <c r="T1927" s="2">
        <v>84.017999999999915</v>
      </c>
    </row>
    <row r="1928" spans="1:20" x14ac:dyDescent="0.25">
      <c r="A1928" t="s">
        <v>6070</v>
      </c>
      <c r="B1928" t="s">
        <v>8</v>
      </c>
      <c r="C1928" t="s">
        <v>46</v>
      </c>
      <c r="D1928" s="1">
        <v>43800</v>
      </c>
      <c r="E1928" s="1">
        <v>43971</v>
      </c>
      <c r="F1928" s="1">
        <v>43998</v>
      </c>
      <c r="G1928" s="1">
        <v>43987</v>
      </c>
      <c r="H1928" s="13">
        <f>Orders[[#This Row],[DeliveryDate]]-Orders[[#This Row],[OrderDate]]</f>
        <v>16</v>
      </c>
      <c r="I1928" t="s">
        <v>3</v>
      </c>
      <c r="J1928" t="str">
        <f>_xlfn.XLOOKUP(Orders[[#This Row],[_SalesRepID]],'Sales team'!A:A,'Sales team'!B:B)</f>
        <v>Douglas Tucker</v>
      </c>
      <c r="K1928">
        <v>23</v>
      </c>
      <c r="L1928">
        <v>22</v>
      </c>
      <c r="M1928">
        <v>68</v>
      </c>
      <c r="N1928" t="str">
        <f>_xlfn.XLOOKUP(Orders[[#This Row],[_ProductID]],Products!A:A,Products!C:C)</f>
        <v>Home décor</v>
      </c>
      <c r="O1928">
        <v>41</v>
      </c>
      <c r="P1928">
        <v>0.05</v>
      </c>
      <c r="Q1928" s="2">
        <v>1092.1000000000001</v>
      </c>
      <c r="R1928" s="2">
        <v>688.02300000000014</v>
      </c>
      <c r="S1928" s="2">
        <v>5187.4750000000004</v>
      </c>
      <c r="T1928" s="2">
        <v>1747.3599999999997</v>
      </c>
    </row>
    <row r="1929" spans="1:20" x14ac:dyDescent="0.25">
      <c r="A1929" t="s">
        <v>6071</v>
      </c>
      <c r="B1929" t="s">
        <v>10</v>
      </c>
      <c r="C1929" t="s">
        <v>13</v>
      </c>
      <c r="D1929" s="1">
        <v>43800</v>
      </c>
      <c r="E1929" s="1">
        <v>43971</v>
      </c>
      <c r="F1929" s="1">
        <v>43997</v>
      </c>
      <c r="G1929" s="1">
        <v>43980</v>
      </c>
      <c r="H1929" s="13">
        <f>Orders[[#This Row],[DeliveryDate]]-Orders[[#This Row],[OrderDate]]</f>
        <v>9</v>
      </c>
      <c r="I1929" t="s">
        <v>3</v>
      </c>
      <c r="J1929" t="str">
        <f>_xlfn.XLOOKUP(Orders[[#This Row],[_SalesRepID]],'Sales team'!A:A,'Sales team'!B:B)</f>
        <v>Donald Reynolds</v>
      </c>
      <c r="K1929">
        <v>26</v>
      </c>
      <c r="L1929">
        <v>47</v>
      </c>
      <c r="M1929">
        <v>322</v>
      </c>
      <c r="N1929" t="str">
        <f>_xlfn.XLOOKUP(Orders[[#This Row],[_ProductID]],Products!A:A,Products!C:C)</f>
        <v>Home décor</v>
      </c>
      <c r="O1929">
        <v>31</v>
      </c>
      <c r="P1929">
        <v>7.4999999999999997E-2</v>
      </c>
      <c r="Q1929" s="2">
        <v>1112.2</v>
      </c>
      <c r="R1929" s="2">
        <v>811.90600000000006</v>
      </c>
      <c r="S1929" s="2">
        <v>2057.5700000000002</v>
      </c>
      <c r="T1929" s="2">
        <v>433.75800000000004</v>
      </c>
    </row>
    <row r="1930" spans="1:20" x14ac:dyDescent="0.25">
      <c r="A1930" t="s">
        <v>6072</v>
      </c>
      <c r="B1930" t="s">
        <v>8</v>
      </c>
      <c r="C1930" t="s">
        <v>13</v>
      </c>
      <c r="D1930" s="1">
        <v>43800</v>
      </c>
      <c r="E1930" s="1">
        <v>43971</v>
      </c>
      <c r="F1930" s="1">
        <v>43986</v>
      </c>
      <c r="G1930" s="1">
        <v>43979</v>
      </c>
      <c r="H1930" s="13">
        <f>Orders[[#This Row],[DeliveryDate]]-Orders[[#This Row],[OrderDate]]</f>
        <v>8</v>
      </c>
      <c r="I1930" t="s">
        <v>3</v>
      </c>
      <c r="J1930" t="str">
        <f>_xlfn.XLOOKUP(Orders[[#This Row],[_SalesRepID]],'Sales team'!A:A,'Sales team'!B:B)</f>
        <v>Samuel Fowler</v>
      </c>
      <c r="K1930">
        <v>21</v>
      </c>
      <c r="L1930">
        <v>43</v>
      </c>
      <c r="M1930">
        <v>289</v>
      </c>
      <c r="N1930" t="str">
        <f>_xlfn.XLOOKUP(Orders[[#This Row],[_ProductID]],Products!A:A,Products!C:C)</f>
        <v>Outdoor</v>
      </c>
      <c r="O1930">
        <v>18</v>
      </c>
      <c r="P1930">
        <v>7.4999999999999997E-2</v>
      </c>
      <c r="Q1930" s="2">
        <v>3966.4</v>
      </c>
      <c r="R1930" s="2">
        <v>2895.4720000000002</v>
      </c>
      <c r="S1930" s="2">
        <v>7337.84</v>
      </c>
      <c r="T1930" s="2">
        <v>1546.8959999999997</v>
      </c>
    </row>
    <row r="1931" spans="1:20" x14ac:dyDescent="0.25">
      <c r="A1931" t="s">
        <v>6073</v>
      </c>
      <c r="B1931" t="s">
        <v>5</v>
      </c>
      <c r="C1931" t="s">
        <v>6</v>
      </c>
      <c r="D1931" s="1">
        <v>43900</v>
      </c>
      <c r="E1931" s="1">
        <v>43971</v>
      </c>
      <c r="F1931" s="1">
        <v>43976</v>
      </c>
      <c r="G1931" s="1">
        <v>43979</v>
      </c>
      <c r="H1931" s="13">
        <f>Orders[[#This Row],[DeliveryDate]]-Orders[[#This Row],[OrderDate]]</f>
        <v>8</v>
      </c>
      <c r="I1931" t="s">
        <v>3</v>
      </c>
      <c r="J1931" t="str">
        <f>_xlfn.XLOOKUP(Orders[[#This Row],[_SalesRepID]],'Sales team'!A:A,'Sales team'!B:B)</f>
        <v>Shawn Wallace</v>
      </c>
      <c r="K1931">
        <v>18</v>
      </c>
      <c r="L1931">
        <v>27</v>
      </c>
      <c r="M1931">
        <v>104</v>
      </c>
      <c r="N1931" t="str">
        <f>_xlfn.XLOOKUP(Orders[[#This Row],[_ProductID]],Products!A:A,Products!C:C)</f>
        <v>Home décor</v>
      </c>
      <c r="O1931">
        <v>24</v>
      </c>
      <c r="P1931">
        <v>0.4</v>
      </c>
      <c r="Q1931" s="2">
        <v>1058.6000000000001</v>
      </c>
      <c r="R1931" s="2">
        <v>529.30000000000007</v>
      </c>
      <c r="S1931" s="2">
        <v>1905.48</v>
      </c>
      <c r="T1931" s="2">
        <v>317.57999999999993</v>
      </c>
    </row>
    <row r="1932" spans="1:20" x14ac:dyDescent="0.25">
      <c r="A1932" t="s">
        <v>6074</v>
      </c>
      <c r="B1932" t="s">
        <v>10</v>
      </c>
      <c r="C1932" t="s">
        <v>6</v>
      </c>
      <c r="D1932" s="1">
        <v>43900</v>
      </c>
      <c r="E1932" s="1">
        <v>43971</v>
      </c>
      <c r="F1932" s="1">
        <v>43977</v>
      </c>
      <c r="G1932" s="1">
        <v>43990</v>
      </c>
      <c r="H1932" s="13">
        <f>Orders[[#This Row],[DeliveryDate]]-Orders[[#This Row],[OrderDate]]</f>
        <v>19</v>
      </c>
      <c r="I1932" t="s">
        <v>3</v>
      </c>
      <c r="J1932" t="str">
        <f>_xlfn.XLOOKUP(Orders[[#This Row],[_SalesRepID]],'Sales team'!A:A,'Sales team'!B:B)</f>
        <v>Carlos Miller</v>
      </c>
      <c r="K1932">
        <v>28</v>
      </c>
      <c r="L1932">
        <v>4</v>
      </c>
      <c r="M1932">
        <v>196</v>
      </c>
      <c r="N1932" t="str">
        <f>_xlfn.XLOOKUP(Orders[[#This Row],[_ProductID]],Products!A:A,Products!C:C)</f>
        <v>Home décor</v>
      </c>
      <c r="O1932">
        <v>46</v>
      </c>
      <c r="P1932">
        <v>0.2</v>
      </c>
      <c r="Q1932" s="2">
        <v>3979.8</v>
      </c>
      <c r="R1932" s="2">
        <v>3303.2339999999999</v>
      </c>
      <c r="S1932" s="2">
        <v>9551.5200000000023</v>
      </c>
      <c r="T1932" s="2">
        <v>-358.18199999999706</v>
      </c>
    </row>
    <row r="1933" spans="1:20" x14ac:dyDescent="0.25">
      <c r="A1933" t="s">
        <v>6075</v>
      </c>
      <c r="B1933" t="s">
        <v>1</v>
      </c>
      <c r="C1933" t="s">
        <v>6</v>
      </c>
      <c r="D1933" s="1">
        <v>43900</v>
      </c>
      <c r="E1933" s="1">
        <v>43971</v>
      </c>
      <c r="F1933" s="1">
        <v>43999</v>
      </c>
      <c r="G1933" s="1">
        <v>43985</v>
      </c>
      <c r="H1933" s="13">
        <f>Orders[[#This Row],[DeliveryDate]]-Orders[[#This Row],[OrderDate]]</f>
        <v>14</v>
      </c>
      <c r="I1933" t="s">
        <v>3</v>
      </c>
      <c r="J1933" t="str">
        <f>_xlfn.XLOOKUP(Orders[[#This Row],[_SalesRepID]],'Sales team'!A:A,'Sales team'!B:B)</f>
        <v>George Lewis</v>
      </c>
      <c r="K1933">
        <v>8</v>
      </c>
      <c r="L1933">
        <v>46</v>
      </c>
      <c r="M1933">
        <v>98</v>
      </c>
      <c r="N1933" t="str">
        <f>_xlfn.XLOOKUP(Orders[[#This Row],[_ProductID]],Products!A:A,Products!C:C)</f>
        <v>Home décor</v>
      </c>
      <c r="O1933">
        <v>41</v>
      </c>
      <c r="P1933">
        <v>0.3</v>
      </c>
      <c r="Q1933" s="2">
        <v>241.20000000000002</v>
      </c>
      <c r="R1933" s="2">
        <v>103.71600000000001</v>
      </c>
      <c r="S1933" s="2">
        <v>1013.04</v>
      </c>
      <c r="T1933" s="2">
        <v>390.74399999999991</v>
      </c>
    </row>
    <row r="1934" spans="1:20" x14ac:dyDescent="0.25">
      <c r="A1934" t="s">
        <v>6066</v>
      </c>
      <c r="B1934" t="s">
        <v>10</v>
      </c>
      <c r="C1934" t="s">
        <v>6</v>
      </c>
      <c r="D1934" s="1">
        <v>43900</v>
      </c>
      <c r="E1934" s="1">
        <v>43970</v>
      </c>
      <c r="F1934" s="1">
        <v>43995</v>
      </c>
      <c r="G1934" s="1">
        <v>43994</v>
      </c>
      <c r="H1934" s="13">
        <f>Orders[[#This Row],[DeliveryDate]]-Orders[[#This Row],[OrderDate]]</f>
        <v>24</v>
      </c>
      <c r="I1934" t="s">
        <v>3</v>
      </c>
      <c r="J1934" t="str">
        <f>_xlfn.XLOOKUP(Orders[[#This Row],[_SalesRepID]],'Sales team'!A:A,'Sales team'!B:B)</f>
        <v>Donald Reynolds</v>
      </c>
      <c r="K1934">
        <v>26</v>
      </c>
      <c r="L1934">
        <v>34</v>
      </c>
      <c r="M1934">
        <v>176</v>
      </c>
      <c r="N1934" t="str">
        <f>_xlfn.XLOOKUP(Orders[[#This Row],[_ProductID]],Products!A:A,Products!C:C)</f>
        <v>Furniture</v>
      </c>
      <c r="O1934">
        <v>12</v>
      </c>
      <c r="P1934">
        <v>0.1</v>
      </c>
      <c r="Q1934" s="2">
        <v>1835.8</v>
      </c>
      <c r="R1934" s="2">
        <v>972.97400000000005</v>
      </c>
      <c r="S1934" s="2">
        <v>3304.44</v>
      </c>
      <c r="T1934" s="2">
        <v>1358.492</v>
      </c>
    </row>
    <row r="1935" spans="1:20" x14ac:dyDescent="0.25">
      <c r="A1935" t="s">
        <v>6067</v>
      </c>
      <c r="B1935" t="s">
        <v>1</v>
      </c>
      <c r="C1935" t="s">
        <v>2</v>
      </c>
      <c r="D1935" s="1">
        <v>43900</v>
      </c>
      <c r="E1935" s="1">
        <v>43970</v>
      </c>
      <c r="F1935" s="1">
        <v>43998</v>
      </c>
      <c r="G1935" s="1">
        <v>43985</v>
      </c>
      <c r="H1935" s="13">
        <f>Orders[[#This Row],[DeliveryDate]]-Orders[[#This Row],[OrderDate]]</f>
        <v>15</v>
      </c>
      <c r="I1935" t="s">
        <v>3</v>
      </c>
      <c r="J1935" t="str">
        <f>_xlfn.XLOOKUP(Orders[[#This Row],[_SalesRepID]],'Sales team'!A:A,'Sales team'!B:B)</f>
        <v>Joshua Bennett</v>
      </c>
      <c r="K1935">
        <v>6</v>
      </c>
      <c r="L1935">
        <v>19</v>
      </c>
      <c r="M1935">
        <v>257</v>
      </c>
      <c r="N1935" t="str">
        <f>_xlfn.XLOOKUP(Orders[[#This Row],[_ProductID]],Products!A:A,Products!C:C)</f>
        <v>Furniture</v>
      </c>
      <c r="O1935">
        <v>19</v>
      </c>
      <c r="P1935">
        <v>7.4999999999999997E-2</v>
      </c>
      <c r="Q1935" s="2">
        <v>5695</v>
      </c>
      <c r="R1935" s="2">
        <v>2847.5</v>
      </c>
      <c r="S1935" s="2">
        <v>31607.25</v>
      </c>
      <c r="T1935" s="2">
        <v>14522.25</v>
      </c>
    </row>
    <row r="1936" spans="1:20" x14ac:dyDescent="0.25">
      <c r="A1936" t="s">
        <v>6068</v>
      </c>
      <c r="B1936" t="s">
        <v>5</v>
      </c>
      <c r="C1936" t="s">
        <v>25</v>
      </c>
      <c r="D1936" s="1">
        <v>43800</v>
      </c>
      <c r="E1936" s="1">
        <v>43970</v>
      </c>
      <c r="F1936" s="1">
        <v>43987</v>
      </c>
      <c r="G1936" s="1">
        <v>43977</v>
      </c>
      <c r="H1936" s="13">
        <f>Orders[[#This Row],[DeliveryDate]]-Orders[[#This Row],[OrderDate]]</f>
        <v>7</v>
      </c>
      <c r="I1936" t="s">
        <v>3</v>
      </c>
      <c r="J1936" t="str">
        <f>_xlfn.XLOOKUP(Orders[[#This Row],[_SalesRepID]],'Sales team'!A:A,'Sales team'!B:B)</f>
        <v>Shawn Wallace</v>
      </c>
      <c r="K1936">
        <v>18</v>
      </c>
      <c r="L1936">
        <v>40</v>
      </c>
      <c r="M1936">
        <v>342</v>
      </c>
      <c r="N1936" t="str">
        <f>_xlfn.XLOOKUP(Orders[[#This Row],[_ProductID]],Products!A:A,Products!C:C)</f>
        <v>Outdoor</v>
      </c>
      <c r="O1936">
        <v>10</v>
      </c>
      <c r="P1936">
        <v>0.2</v>
      </c>
      <c r="Q1936" s="2">
        <v>904.5</v>
      </c>
      <c r="R1936" s="2">
        <v>524.61</v>
      </c>
      <c r="S1936" s="2">
        <v>723.6</v>
      </c>
      <c r="T1936" s="2">
        <v>198.99</v>
      </c>
    </row>
    <row r="1937" spans="1:20" x14ac:dyDescent="0.25">
      <c r="A1937" t="s">
        <v>6069</v>
      </c>
      <c r="B1937" t="s">
        <v>5</v>
      </c>
      <c r="C1937" t="s">
        <v>13</v>
      </c>
      <c r="D1937" s="1">
        <v>43900</v>
      </c>
      <c r="E1937" s="1">
        <v>43970</v>
      </c>
      <c r="F1937" s="1">
        <v>43978</v>
      </c>
      <c r="G1937" s="1">
        <v>43983</v>
      </c>
      <c r="H1937" s="13">
        <f>Orders[[#This Row],[DeliveryDate]]-Orders[[#This Row],[OrderDate]]</f>
        <v>13</v>
      </c>
      <c r="I1937" t="s">
        <v>3</v>
      </c>
      <c r="J1937" t="str">
        <f>_xlfn.XLOOKUP(Orders[[#This Row],[_SalesRepID]],'Sales team'!A:A,'Sales team'!B:B)</f>
        <v>Todd Roberts</v>
      </c>
      <c r="K1937">
        <v>13</v>
      </c>
      <c r="L1937">
        <v>36</v>
      </c>
      <c r="M1937">
        <v>277</v>
      </c>
      <c r="N1937" t="str">
        <f>_xlfn.XLOOKUP(Orders[[#This Row],[_ProductID]],Products!A:A,Products!C:C)</f>
        <v>Home décor</v>
      </c>
      <c r="O1937">
        <v>27</v>
      </c>
      <c r="P1937">
        <v>0.05</v>
      </c>
      <c r="Q1937" s="2">
        <v>3966.4</v>
      </c>
      <c r="R1937" s="2">
        <v>2300.5119999999997</v>
      </c>
      <c r="S1937" s="2">
        <v>7536.16</v>
      </c>
      <c r="T1937" s="2">
        <v>2935.1360000000004</v>
      </c>
    </row>
    <row r="1938" spans="1:20" x14ac:dyDescent="0.25">
      <c r="A1938" t="s">
        <v>6054</v>
      </c>
      <c r="B1938" t="s">
        <v>5</v>
      </c>
      <c r="C1938" t="s">
        <v>15</v>
      </c>
      <c r="D1938" s="1">
        <v>43800</v>
      </c>
      <c r="E1938" s="1">
        <v>43969</v>
      </c>
      <c r="F1938" s="1">
        <v>43985</v>
      </c>
      <c r="G1938" s="1">
        <v>43990</v>
      </c>
      <c r="H1938" s="13">
        <f>Orders[[#This Row],[DeliveryDate]]-Orders[[#This Row],[OrderDate]]</f>
        <v>21</v>
      </c>
      <c r="I1938" t="s">
        <v>3</v>
      </c>
      <c r="J1938" t="str">
        <f>_xlfn.XLOOKUP(Orders[[#This Row],[_SalesRepID]],'Sales team'!A:A,'Sales team'!B:B)</f>
        <v>Todd Roberts</v>
      </c>
      <c r="K1938">
        <v>13</v>
      </c>
      <c r="L1938">
        <v>50</v>
      </c>
      <c r="M1938">
        <v>14</v>
      </c>
      <c r="N1938" t="str">
        <f>_xlfn.XLOOKUP(Orders[[#This Row],[_ProductID]],Products!A:A,Products!C:C)</f>
        <v>Furniture</v>
      </c>
      <c r="O1938">
        <v>34</v>
      </c>
      <c r="P1938">
        <v>7.4999999999999997E-2</v>
      </c>
      <c r="Q1938" s="2">
        <v>2345</v>
      </c>
      <c r="R1938" s="2">
        <v>1735.3</v>
      </c>
      <c r="S1938" s="2">
        <v>4338.25</v>
      </c>
      <c r="T1938" s="2">
        <v>867.65000000000009</v>
      </c>
    </row>
    <row r="1939" spans="1:20" x14ac:dyDescent="0.25">
      <c r="A1939" t="s">
        <v>6055</v>
      </c>
      <c r="B1939" t="s">
        <v>5</v>
      </c>
      <c r="C1939" t="s">
        <v>6</v>
      </c>
      <c r="D1939" s="1">
        <v>43900</v>
      </c>
      <c r="E1939" s="1">
        <v>43969</v>
      </c>
      <c r="F1939" s="1">
        <v>43984</v>
      </c>
      <c r="G1939" s="1">
        <v>43976</v>
      </c>
      <c r="H1939" s="13">
        <f>Orders[[#This Row],[DeliveryDate]]-Orders[[#This Row],[OrderDate]]</f>
        <v>7</v>
      </c>
      <c r="I1939" t="s">
        <v>3</v>
      </c>
      <c r="J1939" t="str">
        <f>_xlfn.XLOOKUP(Orders[[#This Row],[_SalesRepID]],'Sales team'!A:A,'Sales team'!B:B)</f>
        <v>Carl Nguyen</v>
      </c>
      <c r="K1939">
        <v>12</v>
      </c>
      <c r="L1939">
        <v>30</v>
      </c>
      <c r="M1939">
        <v>147</v>
      </c>
      <c r="N1939" t="str">
        <f>_xlfn.XLOOKUP(Orders[[#This Row],[_ProductID]],Products!A:A,Products!C:C)</f>
        <v>Home décor</v>
      </c>
      <c r="O1939">
        <v>40</v>
      </c>
      <c r="P1939">
        <v>0.05</v>
      </c>
      <c r="Q1939" s="2">
        <v>757.1</v>
      </c>
      <c r="R1939" s="2">
        <v>401.26300000000003</v>
      </c>
      <c r="S1939" s="2">
        <v>5753.96</v>
      </c>
      <c r="T1939" s="2">
        <v>2543.8559999999998</v>
      </c>
    </row>
    <row r="1940" spans="1:20" x14ac:dyDescent="0.25">
      <c r="A1940" t="s">
        <v>6056</v>
      </c>
      <c r="B1940" t="s">
        <v>5</v>
      </c>
      <c r="C1940" t="s">
        <v>25</v>
      </c>
      <c r="D1940" s="1">
        <v>43900</v>
      </c>
      <c r="E1940" s="1">
        <v>43969</v>
      </c>
      <c r="F1940" s="1">
        <v>43983</v>
      </c>
      <c r="G1940" s="1">
        <v>43990</v>
      </c>
      <c r="H1940" s="13">
        <f>Orders[[#This Row],[DeliveryDate]]-Orders[[#This Row],[OrderDate]]</f>
        <v>21</v>
      </c>
      <c r="I1940" t="s">
        <v>3</v>
      </c>
      <c r="J1940" t="str">
        <f>_xlfn.XLOOKUP(Orders[[#This Row],[_SalesRepID]],'Sales team'!A:A,'Sales team'!B:B)</f>
        <v>Anthony Torres</v>
      </c>
      <c r="K1940">
        <v>20</v>
      </c>
      <c r="L1940">
        <v>46</v>
      </c>
      <c r="M1940">
        <v>352</v>
      </c>
      <c r="N1940" t="str">
        <f>_xlfn.XLOOKUP(Orders[[#This Row],[_ProductID]],Products!A:A,Products!C:C)</f>
        <v>Home décor</v>
      </c>
      <c r="O1940">
        <v>30</v>
      </c>
      <c r="P1940">
        <v>7.4999999999999997E-2</v>
      </c>
      <c r="Q1940" s="2">
        <v>1078.7</v>
      </c>
      <c r="R1940" s="2">
        <v>442.267</v>
      </c>
      <c r="S1940" s="2">
        <v>1995.5950000000003</v>
      </c>
      <c r="T1940" s="2">
        <v>1111.0610000000001</v>
      </c>
    </row>
    <row r="1941" spans="1:20" x14ac:dyDescent="0.25">
      <c r="A1941" t="s">
        <v>6057</v>
      </c>
      <c r="B1941" t="s">
        <v>1</v>
      </c>
      <c r="C1941" t="s">
        <v>6</v>
      </c>
      <c r="D1941" s="1">
        <v>43800</v>
      </c>
      <c r="E1941" s="1">
        <v>43969</v>
      </c>
      <c r="F1941" s="1">
        <v>43990</v>
      </c>
      <c r="G1941" s="1">
        <v>43987</v>
      </c>
      <c r="H1941" s="13">
        <f>Orders[[#This Row],[DeliveryDate]]-Orders[[#This Row],[OrderDate]]</f>
        <v>18</v>
      </c>
      <c r="I1941" t="s">
        <v>3</v>
      </c>
      <c r="J1941" t="str">
        <f>_xlfn.XLOOKUP(Orders[[#This Row],[_SalesRepID]],'Sales team'!A:A,'Sales team'!B:B)</f>
        <v>Joshua Ryan</v>
      </c>
      <c r="K1941">
        <v>9</v>
      </c>
      <c r="L1941">
        <v>17</v>
      </c>
      <c r="M1941">
        <v>198</v>
      </c>
      <c r="N1941" t="str">
        <f>_xlfn.XLOOKUP(Orders[[#This Row],[_ProductID]],Products!A:A,Products!C:C)</f>
        <v>Home décor</v>
      </c>
      <c r="O1941">
        <v>14</v>
      </c>
      <c r="P1941">
        <v>0.05</v>
      </c>
      <c r="Q1941" s="2">
        <v>2512.5</v>
      </c>
      <c r="R1941" s="2">
        <v>1231.125</v>
      </c>
      <c r="S1941" s="2">
        <v>9547.5</v>
      </c>
      <c r="T1941" s="2">
        <v>4623</v>
      </c>
    </row>
    <row r="1942" spans="1:20" x14ac:dyDescent="0.25">
      <c r="A1942" t="s">
        <v>6058</v>
      </c>
      <c r="B1942" t="s">
        <v>1</v>
      </c>
      <c r="C1942" t="s">
        <v>6</v>
      </c>
      <c r="D1942" s="1">
        <v>43900</v>
      </c>
      <c r="E1942" s="1">
        <v>43969</v>
      </c>
      <c r="F1942" s="1">
        <v>43992</v>
      </c>
      <c r="G1942" s="1">
        <v>43994</v>
      </c>
      <c r="H1942" s="13">
        <f>Orders[[#This Row],[DeliveryDate]]-Orders[[#This Row],[OrderDate]]</f>
        <v>25</v>
      </c>
      <c r="I1942" t="s">
        <v>3</v>
      </c>
      <c r="J1942" t="str">
        <f>_xlfn.XLOOKUP(Orders[[#This Row],[_SalesRepID]],'Sales team'!A:A,'Sales team'!B:B)</f>
        <v>Joshua Little</v>
      </c>
      <c r="K1942">
        <v>11</v>
      </c>
      <c r="L1942">
        <v>44</v>
      </c>
      <c r="M1942">
        <v>175</v>
      </c>
      <c r="N1942" t="str">
        <f>_xlfn.XLOOKUP(Orders[[#This Row],[_ProductID]],Products!A:A,Products!C:C)</f>
        <v>Home décor</v>
      </c>
      <c r="O1942">
        <v>43</v>
      </c>
      <c r="P1942">
        <v>0.3</v>
      </c>
      <c r="Q1942" s="2">
        <v>1051.9000000000001</v>
      </c>
      <c r="R1942" s="2">
        <v>546.98800000000006</v>
      </c>
      <c r="S1942" s="2">
        <v>5890.64</v>
      </c>
      <c r="T1942" s="2">
        <v>1514.7359999999999</v>
      </c>
    </row>
    <row r="1943" spans="1:20" x14ac:dyDescent="0.25">
      <c r="A1943" t="s">
        <v>6059</v>
      </c>
      <c r="B1943" t="s">
        <v>8</v>
      </c>
      <c r="C1943" t="s">
        <v>6</v>
      </c>
      <c r="D1943" s="1">
        <v>43900</v>
      </c>
      <c r="E1943" s="1">
        <v>43969</v>
      </c>
      <c r="F1943" s="1">
        <v>43971</v>
      </c>
      <c r="G1943" s="1">
        <v>43984</v>
      </c>
      <c r="H1943" s="13">
        <f>Orders[[#This Row],[DeliveryDate]]-Orders[[#This Row],[OrderDate]]</f>
        <v>15</v>
      </c>
      <c r="I1943" t="s">
        <v>3</v>
      </c>
      <c r="J1943" t="str">
        <f>_xlfn.XLOOKUP(Orders[[#This Row],[_SalesRepID]],'Sales team'!A:A,'Sales team'!B:B)</f>
        <v>Patrick Graham</v>
      </c>
      <c r="K1943">
        <v>25</v>
      </c>
      <c r="L1943">
        <v>50</v>
      </c>
      <c r="M1943">
        <v>118</v>
      </c>
      <c r="N1943" t="str">
        <f>_xlfn.XLOOKUP(Orders[[#This Row],[_ProductID]],Products!A:A,Products!C:C)</f>
        <v>Electronics</v>
      </c>
      <c r="O1943">
        <v>6</v>
      </c>
      <c r="P1943">
        <v>0.15</v>
      </c>
      <c r="Q1943" s="2">
        <v>2458.9</v>
      </c>
      <c r="R1943" s="2">
        <v>1254.039</v>
      </c>
      <c r="S1943" s="2">
        <v>6270.1950000000006</v>
      </c>
      <c r="T1943" s="2">
        <v>2508.0780000000004</v>
      </c>
    </row>
    <row r="1944" spans="1:20" x14ac:dyDescent="0.25">
      <c r="A1944" t="s">
        <v>6060</v>
      </c>
      <c r="B1944" t="s">
        <v>8</v>
      </c>
      <c r="C1944" t="s">
        <v>13</v>
      </c>
      <c r="D1944" s="1">
        <v>43900</v>
      </c>
      <c r="E1944" s="1">
        <v>43969</v>
      </c>
      <c r="F1944" s="1">
        <v>43993</v>
      </c>
      <c r="G1944" s="1">
        <v>43998</v>
      </c>
      <c r="H1944" s="13">
        <f>Orders[[#This Row],[DeliveryDate]]-Orders[[#This Row],[OrderDate]]</f>
        <v>29</v>
      </c>
      <c r="I1944" t="s">
        <v>3</v>
      </c>
      <c r="J1944" t="str">
        <f>_xlfn.XLOOKUP(Orders[[#This Row],[_SalesRepID]],'Sales team'!A:A,'Sales team'!B:B)</f>
        <v>Patrick Graham</v>
      </c>
      <c r="K1944">
        <v>25</v>
      </c>
      <c r="L1944">
        <v>38</v>
      </c>
      <c r="M1944">
        <v>278</v>
      </c>
      <c r="N1944" t="str">
        <f>_xlfn.XLOOKUP(Orders[[#This Row],[_ProductID]],Products!A:A,Products!C:C)</f>
        <v>Home décor</v>
      </c>
      <c r="O1944">
        <v>23</v>
      </c>
      <c r="P1944">
        <v>0.05</v>
      </c>
      <c r="Q1944" s="2">
        <v>1025.1000000000001</v>
      </c>
      <c r="R1944" s="2">
        <v>840.58200000000011</v>
      </c>
      <c r="S1944" s="2">
        <v>1947.69</v>
      </c>
      <c r="T1944" s="2">
        <v>266.52599999999984</v>
      </c>
    </row>
    <row r="1945" spans="1:20" x14ac:dyDescent="0.25">
      <c r="A1945" t="s">
        <v>6061</v>
      </c>
      <c r="B1945" t="s">
        <v>1</v>
      </c>
      <c r="C1945" t="s">
        <v>13</v>
      </c>
      <c r="D1945" s="1">
        <v>43800</v>
      </c>
      <c r="E1945" s="1">
        <v>43969</v>
      </c>
      <c r="F1945" s="1">
        <v>43973</v>
      </c>
      <c r="G1945" s="1">
        <v>43984</v>
      </c>
      <c r="H1945" s="13">
        <f>Orders[[#This Row],[DeliveryDate]]-Orders[[#This Row],[OrderDate]]</f>
        <v>15</v>
      </c>
      <c r="I1945" t="s">
        <v>3</v>
      </c>
      <c r="J1945" t="str">
        <f>_xlfn.XLOOKUP(Orders[[#This Row],[_SalesRepID]],'Sales team'!A:A,'Sales team'!B:B)</f>
        <v>Joshua Ryan</v>
      </c>
      <c r="K1945">
        <v>9</v>
      </c>
      <c r="L1945">
        <v>42</v>
      </c>
      <c r="M1945">
        <v>265</v>
      </c>
      <c r="N1945" t="str">
        <f>_xlfn.XLOOKUP(Orders[[#This Row],[_ProductID]],Products!A:A,Products!C:C)</f>
        <v>Furniture</v>
      </c>
      <c r="O1945">
        <v>38</v>
      </c>
      <c r="P1945">
        <v>0.15</v>
      </c>
      <c r="Q1945" s="2">
        <v>3798.9</v>
      </c>
      <c r="R1945" s="2">
        <v>2583.2520000000004</v>
      </c>
      <c r="S1945" s="2">
        <v>25832.52</v>
      </c>
      <c r="T1945" s="2">
        <v>5166.5039999999972</v>
      </c>
    </row>
    <row r="1946" spans="1:20" x14ac:dyDescent="0.25">
      <c r="A1946" t="s">
        <v>6062</v>
      </c>
      <c r="B1946" t="s">
        <v>10</v>
      </c>
      <c r="C1946" t="s">
        <v>6</v>
      </c>
      <c r="D1946" s="1">
        <v>43800</v>
      </c>
      <c r="E1946" s="1">
        <v>43969</v>
      </c>
      <c r="F1946" s="1">
        <v>43992</v>
      </c>
      <c r="G1946" s="1">
        <v>43997</v>
      </c>
      <c r="H1946" s="13">
        <f>Orders[[#This Row],[DeliveryDate]]-Orders[[#This Row],[OrderDate]]</f>
        <v>28</v>
      </c>
      <c r="I1946" t="s">
        <v>3</v>
      </c>
      <c r="J1946" t="str">
        <f>_xlfn.XLOOKUP(Orders[[#This Row],[_SalesRepID]],'Sales team'!A:A,'Sales team'!B:B)</f>
        <v>Shawn Torres</v>
      </c>
      <c r="K1946">
        <v>27</v>
      </c>
      <c r="L1946">
        <v>24</v>
      </c>
      <c r="M1946">
        <v>165</v>
      </c>
      <c r="N1946" t="str">
        <f>_xlfn.XLOOKUP(Orders[[#This Row],[_ProductID]],Products!A:A,Products!C:C)</f>
        <v>Home décor</v>
      </c>
      <c r="O1946">
        <v>17</v>
      </c>
      <c r="P1946">
        <v>0.1</v>
      </c>
      <c r="Q1946" s="2">
        <v>2371.8000000000002</v>
      </c>
      <c r="R1946" s="2">
        <v>1043.5920000000001</v>
      </c>
      <c r="S1946" s="2">
        <v>14942.340000000002</v>
      </c>
      <c r="T1946" s="2">
        <v>7637.1960000000017</v>
      </c>
    </row>
    <row r="1947" spans="1:20" x14ac:dyDescent="0.25">
      <c r="A1947" t="s">
        <v>6063</v>
      </c>
      <c r="B1947" t="s">
        <v>5</v>
      </c>
      <c r="C1947" t="s">
        <v>15</v>
      </c>
      <c r="D1947" s="1">
        <v>43900</v>
      </c>
      <c r="E1947" s="1">
        <v>43969</v>
      </c>
      <c r="F1947" s="1">
        <v>43971</v>
      </c>
      <c r="G1947" s="1">
        <v>43990</v>
      </c>
      <c r="H1947" s="13">
        <f>Orders[[#This Row],[DeliveryDate]]-Orders[[#This Row],[OrderDate]]</f>
        <v>21</v>
      </c>
      <c r="I1947" t="s">
        <v>3</v>
      </c>
      <c r="J1947" t="str">
        <f>_xlfn.XLOOKUP(Orders[[#This Row],[_SalesRepID]],'Sales team'!A:A,'Sales team'!B:B)</f>
        <v>Frank Brown</v>
      </c>
      <c r="K1947">
        <v>17</v>
      </c>
      <c r="L1947">
        <v>8</v>
      </c>
      <c r="M1947">
        <v>33</v>
      </c>
      <c r="N1947" t="str">
        <f>_xlfn.XLOOKUP(Orders[[#This Row],[_ProductID]],Products!A:A,Products!C:C)</f>
        <v>Kitchen &amp; Dining</v>
      </c>
      <c r="O1947">
        <v>4</v>
      </c>
      <c r="P1947">
        <v>0.1</v>
      </c>
      <c r="Q1947" s="2">
        <v>1078.7</v>
      </c>
      <c r="R1947" s="2">
        <v>852.17300000000012</v>
      </c>
      <c r="S1947" s="2">
        <v>6795.81</v>
      </c>
      <c r="T1947" s="2">
        <v>830.59899999999925</v>
      </c>
    </row>
    <row r="1948" spans="1:20" x14ac:dyDescent="0.25">
      <c r="A1948" t="s">
        <v>6064</v>
      </c>
      <c r="B1948" t="s">
        <v>5</v>
      </c>
      <c r="C1948" t="s">
        <v>2</v>
      </c>
      <c r="D1948" s="1">
        <v>43900</v>
      </c>
      <c r="E1948" s="1">
        <v>43969</v>
      </c>
      <c r="F1948" s="1">
        <v>43986</v>
      </c>
      <c r="G1948" s="1">
        <v>43990</v>
      </c>
      <c r="H1948" s="13">
        <f>Orders[[#This Row],[DeliveryDate]]-Orders[[#This Row],[OrderDate]]</f>
        <v>21</v>
      </c>
      <c r="I1948" t="s">
        <v>3</v>
      </c>
      <c r="J1948" t="str">
        <f>_xlfn.XLOOKUP(Orders[[#This Row],[_SalesRepID]],'Sales team'!A:A,'Sales team'!B:B)</f>
        <v>Nicholas Cunningham</v>
      </c>
      <c r="K1948">
        <v>19</v>
      </c>
      <c r="L1948">
        <v>37</v>
      </c>
      <c r="M1948">
        <v>234</v>
      </c>
      <c r="N1948" t="str">
        <f>_xlfn.XLOOKUP(Orders[[#This Row],[_ProductID]],Products!A:A,Products!C:C)</f>
        <v>Home décor</v>
      </c>
      <c r="O1948">
        <v>2</v>
      </c>
      <c r="P1948">
        <v>0.05</v>
      </c>
      <c r="Q1948" s="2">
        <v>951.4</v>
      </c>
      <c r="R1948" s="2">
        <v>428.13</v>
      </c>
      <c r="S1948" s="2">
        <v>4519.1499999999996</v>
      </c>
      <c r="T1948" s="2">
        <v>2378.4999999999995</v>
      </c>
    </row>
    <row r="1949" spans="1:20" x14ac:dyDescent="0.25">
      <c r="A1949" t="s">
        <v>6065</v>
      </c>
      <c r="B1949" t="s">
        <v>5</v>
      </c>
      <c r="C1949" t="s">
        <v>13</v>
      </c>
      <c r="D1949" s="1">
        <v>43900</v>
      </c>
      <c r="E1949" s="1">
        <v>43969</v>
      </c>
      <c r="F1949" s="1">
        <v>43991</v>
      </c>
      <c r="G1949" s="1">
        <v>43990</v>
      </c>
      <c r="H1949" s="13">
        <f>Orders[[#This Row],[DeliveryDate]]-Orders[[#This Row],[OrderDate]]</f>
        <v>21</v>
      </c>
      <c r="I1949" t="s">
        <v>3</v>
      </c>
      <c r="J1949" t="str">
        <f>_xlfn.XLOOKUP(Orders[[#This Row],[_SalesRepID]],'Sales team'!A:A,'Sales team'!B:B)</f>
        <v>Roger Alexander</v>
      </c>
      <c r="K1949">
        <v>15</v>
      </c>
      <c r="L1949">
        <v>35</v>
      </c>
      <c r="M1949">
        <v>283</v>
      </c>
      <c r="N1949" t="str">
        <f>_xlfn.XLOOKUP(Orders[[#This Row],[_ProductID]],Products!A:A,Products!C:C)</f>
        <v>Outdoor</v>
      </c>
      <c r="O1949">
        <v>10</v>
      </c>
      <c r="P1949">
        <v>7.4999999999999997E-2</v>
      </c>
      <c r="Q1949" s="2">
        <v>1246.2</v>
      </c>
      <c r="R1949" s="2">
        <v>573.25200000000007</v>
      </c>
      <c r="S1949" s="2">
        <v>1152.7350000000001</v>
      </c>
      <c r="T1949" s="2">
        <v>579.48300000000006</v>
      </c>
    </row>
    <row r="1950" spans="1:20" x14ac:dyDescent="0.25">
      <c r="A1950" t="s">
        <v>6043</v>
      </c>
      <c r="B1950" t="s">
        <v>1</v>
      </c>
      <c r="C1950" t="s">
        <v>6</v>
      </c>
      <c r="D1950" s="1">
        <v>43900</v>
      </c>
      <c r="E1950" s="1">
        <v>43968</v>
      </c>
      <c r="F1950" s="1">
        <v>43979</v>
      </c>
      <c r="G1950" s="1">
        <v>43994</v>
      </c>
      <c r="H1950" s="13">
        <f>Orders[[#This Row],[DeliveryDate]]-Orders[[#This Row],[OrderDate]]</f>
        <v>26</v>
      </c>
      <c r="I1950" t="s">
        <v>3</v>
      </c>
      <c r="J1950" t="str">
        <f>_xlfn.XLOOKUP(Orders[[#This Row],[_SalesRepID]],'Sales team'!A:A,'Sales team'!B:B)</f>
        <v>George Lewis</v>
      </c>
      <c r="K1950">
        <v>8</v>
      </c>
      <c r="L1950">
        <v>17</v>
      </c>
      <c r="M1950">
        <v>164</v>
      </c>
      <c r="N1950" t="str">
        <f>_xlfn.XLOOKUP(Orders[[#This Row],[_ProductID]],Products!A:A,Products!C:C)</f>
        <v>Kitchen &amp; Dining</v>
      </c>
      <c r="O1950">
        <v>37</v>
      </c>
      <c r="P1950">
        <v>0.05</v>
      </c>
      <c r="Q1950" s="2">
        <v>3879.3</v>
      </c>
      <c r="R1950" s="2">
        <v>3142.2330000000002</v>
      </c>
      <c r="S1950" s="2">
        <v>14741.34</v>
      </c>
      <c r="T1950" s="2">
        <v>2172.4079999999994</v>
      </c>
    </row>
    <row r="1951" spans="1:20" x14ac:dyDescent="0.25">
      <c r="A1951" t="s">
        <v>6044</v>
      </c>
      <c r="B1951" t="s">
        <v>8</v>
      </c>
      <c r="C1951" t="s">
        <v>13</v>
      </c>
      <c r="D1951" s="1">
        <v>43800</v>
      </c>
      <c r="E1951" s="1">
        <v>43968</v>
      </c>
      <c r="F1951" s="1">
        <v>43983</v>
      </c>
      <c r="G1951" s="1">
        <v>43980</v>
      </c>
      <c r="H1951" s="13">
        <f>Orders[[#This Row],[DeliveryDate]]-Orders[[#This Row],[OrderDate]]</f>
        <v>12</v>
      </c>
      <c r="I1951" t="s">
        <v>3</v>
      </c>
      <c r="J1951" t="str">
        <f>_xlfn.XLOOKUP(Orders[[#This Row],[_SalesRepID]],'Sales team'!A:A,'Sales team'!B:B)</f>
        <v>Douglas Tucker</v>
      </c>
      <c r="K1951">
        <v>23</v>
      </c>
      <c r="L1951">
        <v>40</v>
      </c>
      <c r="M1951">
        <v>291</v>
      </c>
      <c r="N1951" t="str">
        <f>_xlfn.XLOOKUP(Orders[[#This Row],[_ProductID]],Products!A:A,Products!C:C)</f>
        <v>Furniture</v>
      </c>
      <c r="O1951">
        <v>5</v>
      </c>
      <c r="P1951">
        <v>0.1</v>
      </c>
      <c r="Q1951" s="2">
        <v>3557.7000000000003</v>
      </c>
      <c r="R1951" s="2">
        <v>1707.6960000000001</v>
      </c>
      <c r="S1951" s="2">
        <v>19211.580000000002</v>
      </c>
      <c r="T1951" s="2">
        <v>8965.4040000000005</v>
      </c>
    </row>
    <row r="1952" spans="1:20" x14ac:dyDescent="0.25">
      <c r="A1952" t="s">
        <v>6045</v>
      </c>
      <c r="B1952" t="s">
        <v>1</v>
      </c>
      <c r="C1952" t="s">
        <v>6</v>
      </c>
      <c r="D1952" s="1">
        <v>43900</v>
      </c>
      <c r="E1952" s="1">
        <v>43968</v>
      </c>
      <c r="F1952" s="1">
        <v>43978</v>
      </c>
      <c r="G1952" s="1">
        <v>43986</v>
      </c>
      <c r="H1952" s="13">
        <f>Orders[[#This Row],[DeliveryDate]]-Orders[[#This Row],[OrderDate]]</f>
        <v>18</v>
      </c>
      <c r="I1952" t="s">
        <v>3</v>
      </c>
      <c r="J1952" t="str">
        <f>_xlfn.XLOOKUP(Orders[[#This Row],[_SalesRepID]],'Sales team'!A:A,'Sales team'!B:B)</f>
        <v>Shawn Cook</v>
      </c>
      <c r="K1952">
        <v>7</v>
      </c>
      <c r="L1952">
        <v>25</v>
      </c>
      <c r="M1952">
        <v>132</v>
      </c>
      <c r="N1952" t="str">
        <f>_xlfn.XLOOKUP(Orders[[#This Row],[_ProductID]],Products!A:A,Products!C:C)</f>
        <v>Home décor</v>
      </c>
      <c r="O1952">
        <v>17</v>
      </c>
      <c r="P1952">
        <v>0.05</v>
      </c>
      <c r="Q1952" s="2">
        <v>5681.6</v>
      </c>
      <c r="R1952" s="2">
        <v>4829.3600000000006</v>
      </c>
      <c r="S1952" s="2">
        <v>37782.639999999999</v>
      </c>
      <c r="T1952" s="2">
        <v>3977.1199999999953</v>
      </c>
    </row>
    <row r="1953" spans="1:20" x14ac:dyDescent="0.25">
      <c r="A1953" t="s">
        <v>6046</v>
      </c>
      <c r="B1953" t="s">
        <v>1</v>
      </c>
      <c r="C1953" t="s">
        <v>6</v>
      </c>
      <c r="D1953" s="1">
        <v>43900</v>
      </c>
      <c r="E1953" s="1">
        <v>43968</v>
      </c>
      <c r="F1953" s="1">
        <v>43976</v>
      </c>
      <c r="G1953" s="1">
        <v>43980</v>
      </c>
      <c r="H1953" s="13">
        <f>Orders[[#This Row],[DeliveryDate]]-Orders[[#This Row],[OrderDate]]</f>
        <v>12</v>
      </c>
      <c r="I1953" t="s">
        <v>3</v>
      </c>
      <c r="J1953" t="str">
        <f>_xlfn.XLOOKUP(Orders[[#This Row],[_SalesRepID]],'Sales team'!A:A,'Sales team'!B:B)</f>
        <v>Keith Griffin</v>
      </c>
      <c r="K1953">
        <v>2</v>
      </c>
      <c r="L1953">
        <v>4</v>
      </c>
      <c r="M1953">
        <v>107</v>
      </c>
      <c r="N1953" t="str">
        <f>_xlfn.XLOOKUP(Orders[[#This Row],[_ProductID]],Products!A:A,Products!C:C)</f>
        <v>Home décor</v>
      </c>
      <c r="O1953">
        <v>31</v>
      </c>
      <c r="P1953">
        <v>0.05</v>
      </c>
      <c r="Q1953" s="2">
        <v>3865.9</v>
      </c>
      <c r="R1953" s="2">
        <v>2087.5860000000002</v>
      </c>
      <c r="S1953" s="2">
        <v>14690.42</v>
      </c>
      <c r="T1953" s="2">
        <v>6340.0759999999991</v>
      </c>
    </row>
    <row r="1954" spans="1:20" x14ac:dyDescent="0.25">
      <c r="A1954" t="s">
        <v>6047</v>
      </c>
      <c r="B1954" t="s">
        <v>5</v>
      </c>
      <c r="C1954" t="s">
        <v>6</v>
      </c>
      <c r="D1954" s="1">
        <v>43900</v>
      </c>
      <c r="E1954" s="1">
        <v>43968</v>
      </c>
      <c r="F1954" s="1">
        <v>43982</v>
      </c>
      <c r="G1954" s="1">
        <v>43983</v>
      </c>
      <c r="H1954" s="13">
        <f>Orders[[#This Row],[DeliveryDate]]-Orders[[#This Row],[OrderDate]]</f>
        <v>15</v>
      </c>
      <c r="I1954" t="s">
        <v>3</v>
      </c>
      <c r="J1954" t="str">
        <f>_xlfn.XLOOKUP(Orders[[#This Row],[_SalesRepID]],'Sales team'!A:A,'Sales team'!B:B)</f>
        <v>Anthony Berry</v>
      </c>
      <c r="K1954">
        <v>16</v>
      </c>
      <c r="L1954">
        <v>29</v>
      </c>
      <c r="M1954">
        <v>111</v>
      </c>
      <c r="N1954" t="str">
        <f>_xlfn.XLOOKUP(Orders[[#This Row],[_ProductID]],Products!A:A,Products!C:C)</f>
        <v>Home décor</v>
      </c>
      <c r="O1954">
        <v>21</v>
      </c>
      <c r="P1954">
        <v>0.05</v>
      </c>
      <c r="Q1954" s="2">
        <v>2666.6</v>
      </c>
      <c r="R1954" s="2">
        <v>1093.3059999999998</v>
      </c>
      <c r="S1954" s="2">
        <v>17732.89</v>
      </c>
      <c r="T1954" s="2">
        <v>10079.748</v>
      </c>
    </row>
    <row r="1955" spans="1:20" x14ac:dyDescent="0.25">
      <c r="A1955" t="s">
        <v>6048</v>
      </c>
      <c r="B1955" t="s">
        <v>8</v>
      </c>
      <c r="C1955" t="s">
        <v>13</v>
      </c>
      <c r="D1955" s="1">
        <v>43900</v>
      </c>
      <c r="E1955" s="1">
        <v>43968</v>
      </c>
      <c r="F1955" s="1">
        <v>43976</v>
      </c>
      <c r="G1955" s="1">
        <v>43973</v>
      </c>
      <c r="H1955" s="13">
        <f>Orders[[#This Row],[DeliveryDate]]-Orders[[#This Row],[OrderDate]]</f>
        <v>5</v>
      </c>
      <c r="I1955" t="s">
        <v>3</v>
      </c>
      <c r="J1955" t="str">
        <f>_xlfn.XLOOKUP(Orders[[#This Row],[_SalesRepID]],'Sales team'!A:A,'Sales team'!B:B)</f>
        <v>Patrick Graham</v>
      </c>
      <c r="K1955">
        <v>25</v>
      </c>
      <c r="L1955">
        <v>41</v>
      </c>
      <c r="M1955">
        <v>284</v>
      </c>
      <c r="N1955" t="str">
        <f>_xlfn.XLOOKUP(Orders[[#This Row],[_ProductID]],Products!A:A,Products!C:C)</f>
        <v>Outdoor</v>
      </c>
      <c r="O1955">
        <v>9</v>
      </c>
      <c r="P1955">
        <v>0.2</v>
      </c>
      <c r="Q1955" s="2">
        <v>5902.7</v>
      </c>
      <c r="R1955" s="2">
        <v>2420.107</v>
      </c>
      <c r="S1955" s="2">
        <v>14166.48</v>
      </c>
      <c r="T1955" s="2">
        <v>6906.1589999999997</v>
      </c>
    </row>
    <row r="1956" spans="1:20" x14ac:dyDescent="0.25">
      <c r="A1956" t="s">
        <v>6049</v>
      </c>
      <c r="B1956" t="s">
        <v>5</v>
      </c>
      <c r="C1956" t="s">
        <v>15</v>
      </c>
      <c r="D1956" s="1">
        <v>43900</v>
      </c>
      <c r="E1956" s="1">
        <v>43968</v>
      </c>
      <c r="F1956" s="1">
        <v>43971</v>
      </c>
      <c r="G1956" s="1">
        <v>43980</v>
      </c>
      <c r="H1956" s="13">
        <f>Orders[[#This Row],[DeliveryDate]]-Orders[[#This Row],[OrderDate]]</f>
        <v>12</v>
      </c>
      <c r="I1956" t="s">
        <v>3</v>
      </c>
      <c r="J1956" t="str">
        <f>_xlfn.XLOOKUP(Orders[[#This Row],[_SalesRepID]],'Sales team'!A:A,'Sales team'!B:B)</f>
        <v>Todd Roberts</v>
      </c>
      <c r="K1956">
        <v>13</v>
      </c>
      <c r="L1956">
        <v>29</v>
      </c>
      <c r="M1956">
        <v>11</v>
      </c>
      <c r="N1956" t="str">
        <f>_xlfn.XLOOKUP(Orders[[#This Row],[_ProductID]],Products!A:A,Products!C:C)</f>
        <v>Electronics</v>
      </c>
      <c r="O1956">
        <v>6</v>
      </c>
      <c r="P1956">
        <v>0.1</v>
      </c>
      <c r="Q1956" s="2">
        <v>3865.9</v>
      </c>
      <c r="R1956" s="2">
        <v>1700.9960000000001</v>
      </c>
      <c r="S1956" s="2">
        <v>10437.93</v>
      </c>
      <c r="T1956" s="2">
        <v>5334.942</v>
      </c>
    </row>
    <row r="1957" spans="1:20" x14ac:dyDescent="0.25">
      <c r="A1957" t="s">
        <v>6050</v>
      </c>
      <c r="B1957" t="s">
        <v>5</v>
      </c>
      <c r="C1957" t="s">
        <v>2</v>
      </c>
      <c r="D1957" s="1">
        <v>43800</v>
      </c>
      <c r="E1957" s="1">
        <v>43968</v>
      </c>
      <c r="F1957" s="1">
        <v>43991</v>
      </c>
      <c r="G1957" s="1">
        <v>43976</v>
      </c>
      <c r="H1957" s="13">
        <f>Orders[[#This Row],[DeliveryDate]]-Orders[[#This Row],[OrderDate]]</f>
        <v>8</v>
      </c>
      <c r="I1957" t="s">
        <v>3</v>
      </c>
      <c r="J1957" t="str">
        <f>_xlfn.XLOOKUP(Orders[[#This Row],[_SalesRepID]],'Sales team'!A:A,'Sales team'!B:B)</f>
        <v>Todd Roberts</v>
      </c>
      <c r="K1957">
        <v>13</v>
      </c>
      <c r="L1957">
        <v>38</v>
      </c>
      <c r="M1957">
        <v>253</v>
      </c>
      <c r="N1957" t="str">
        <f>_xlfn.XLOOKUP(Orders[[#This Row],[_ProductID]],Products!A:A,Products!C:C)</f>
        <v>Furniture</v>
      </c>
      <c r="O1957">
        <v>22</v>
      </c>
      <c r="P1957">
        <v>7.4999999999999997E-2</v>
      </c>
      <c r="Q1957" s="2">
        <v>2237.8000000000002</v>
      </c>
      <c r="R1957" s="2">
        <v>1253.1680000000001</v>
      </c>
      <c r="S1957" s="2">
        <v>4139.93</v>
      </c>
      <c r="T1957" s="2">
        <v>1633.5940000000001</v>
      </c>
    </row>
    <row r="1958" spans="1:20" x14ac:dyDescent="0.25">
      <c r="A1958" t="s">
        <v>6051</v>
      </c>
      <c r="B1958" t="s">
        <v>5</v>
      </c>
      <c r="C1958" t="s">
        <v>15</v>
      </c>
      <c r="D1958" s="1">
        <v>43800</v>
      </c>
      <c r="E1958" s="1">
        <v>43968</v>
      </c>
      <c r="F1958" s="1">
        <v>43993</v>
      </c>
      <c r="G1958" s="1">
        <v>43973</v>
      </c>
      <c r="H1958" s="13">
        <f>Orders[[#This Row],[DeliveryDate]]-Orders[[#This Row],[OrderDate]]</f>
        <v>5</v>
      </c>
      <c r="I1958" t="s">
        <v>3</v>
      </c>
      <c r="J1958" t="str">
        <f>_xlfn.XLOOKUP(Orders[[#This Row],[_SalesRepID]],'Sales team'!A:A,'Sales team'!B:B)</f>
        <v>Frank Brown</v>
      </c>
      <c r="K1958">
        <v>17</v>
      </c>
      <c r="L1958">
        <v>3</v>
      </c>
      <c r="M1958">
        <v>41</v>
      </c>
      <c r="N1958" t="str">
        <f>_xlfn.XLOOKUP(Orders[[#This Row],[_ProductID]],Products!A:A,Products!C:C)</f>
        <v>Home décor</v>
      </c>
      <c r="O1958">
        <v>44</v>
      </c>
      <c r="P1958">
        <v>0.05</v>
      </c>
      <c r="Q1958" s="2">
        <v>1098.8</v>
      </c>
      <c r="R1958" s="2">
        <v>560.38800000000003</v>
      </c>
      <c r="S1958" s="2">
        <v>8350.8799999999992</v>
      </c>
      <c r="T1958" s="2">
        <v>3867.7759999999989</v>
      </c>
    </row>
    <row r="1959" spans="1:20" x14ac:dyDescent="0.25">
      <c r="A1959" t="s">
        <v>6052</v>
      </c>
      <c r="B1959" t="s">
        <v>1</v>
      </c>
      <c r="C1959" t="s">
        <v>2</v>
      </c>
      <c r="D1959" s="1">
        <v>43800</v>
      </c>
      <c r="E1959" s="1">
        <v>43968</v>
      </c>
      <c r="F1959" s="1">
        <v>43981</v>
      </c>
      <c r="G1959" s="1">
        <v>43978</v>
      </c>
      <c r="H1959" s="13">
        <f>Orders[[#This Row],[DeliveryDate]]-Orders[[#This Row],[OrderDate]]</f>
        <v>10</v>
      </c>
      <c r="I1959" t="s">
        <v>3</v>
      </c>
      <c r="J1959" t="str">
        <f>_xlfn.XLOOKUP(Orders[[#This Row],[_SalesRepID]],'Sales team'!A:A,'Sales team'!B:B)</f>
        <v>Joshua Little</v>
      </c>
      <c r="K1959">
        <v>11</v>
      </c>
      <c r="L1959">
        <v>3</v>
      </c>
      <c r="M1959">
        <v>216</v>
      </c>
      <c r="N1959" t="str">
        <f>_xlfn.XLOOKUP(Orders[[#This Row],[_ProductID]],Products!A:A,Products!C:C)</f>
        <v>Home décor</v>
      </c>
      <c r="O1959">
        <v>11</v>
      </c>
      <c r="P1959">
        <v>0.15</v>
      </c>
      <c r="Q1959" s="2">
        <v>1688.4</v>
      </c>
      <c r="R1959" s="2">
        <v>1215.6479999999999</v>
      </c>
      <c r="S1959" s="2">
        <v>4305.42</v>
      </c>
      <c r="T1959" s="2">
        <v>658.47600000000057</v>
      </c>
    </row>
    <row r="1960" spans="1:20" x14ac:dyDescent="0.25">
      <c r="A1960" t="s">
        <v>6053</v>
      </c>
      <c r="B1960" t="s">
        <v>1</v>
      </c>
      <c r="C1960" t="s">
        <v>15</v>
      </c>
      <c r="D1960" s="1">
        <v>43900</v>
      </c>
      <c r="E1960" s="1">
        <v>43968</v>
      </c>
      <c r="F1960" s="1">
        <v>43974</v>
      </c>
      <c r="G1960" s="1">
        <v>43983</v>
      </c>
      <c r="H1960" s="13">
        <f>Orders[[#This Row],[DeliveryDate]]-Orders[[#This Row],[OrderDate]]</f>
        <v>15</v>
      </c>
      <c r="I1960" t="s">
        <v>3</v>
      </c>
      <c r="J1960" t="str">
        <f>_xlfn.XLOOKUP(Orders[[#This Row],[_SalesRepID]],'Sales team'!A:A,'Sales team'!B:B)</f>
        <v>Joshua Little</v>
      </c>
      <c r="K1960">
        <v>11</v>
      </c>
      <c r="L1960">
        <v>2</v>
      </c>
      <c r="M1960">
        <v>47</v>
      </c>
      <c r="N1960" t="str">
        <f>_xlfn.XLOOKUP(Orders[[#This Row],[_ProductID]],Products!A:A,Products!C:C)</f>
        <v>Electronics</v>
      </c>
      <c r="O1960">
        <v>25</v>
      </c>
      <c r="P1960">
        <v>7.4999999999999997E-2</v>
      </c>
      <c r="Q1960" s="2">
        <v>3390.2000000000003</v>
      </c>
      <c r="R1960" s="2">
        <v>1966.316</v>
      </c>
      <c r="S1960" s="2">
        <v>3135.9350000000004</v>
      </c>
      <c r="T1960" s="2">
        <v>1169.6190000000004</v>
      </c>
    </row>
    <row r="1961" spans="1:20" x14ac:dyDescent="0.25">
      <c r="A1961" t="s">
        <v>6031</v>
      </c>
      <c r="B1961" t="s">
        <v>1</v>
      </c>
      <c r="C1961" t="s">
        <v>15</v>
      </c>
      <c r="D1961" s="1">
        <v>43900</v>
      </c>
      <c r="E1961" s="1">
        <v>43967</v>
      </c>
      <c r="F1961" s="1">
        <v>43977</v>
      </c>
      <c r="G1961" s="1">
        <v>43973</v>
      </c>
      <c r="H1961" s="13">
        <f>Orders[[#This Row],[DeliveryDate]]-Orders[[#This Row],[OrderDate]]</f>
        <v>6</v>
      </c>
      <c r="I1961" t="s">
        <v>3</v>
      </c>
      <c r="J1961" t="str">
        <f>_xlfn.XLOOKUP(Orders[[#This Row],[_SalesRepID]],'Sales team'!A:A,'Sales team'!B:B)</f>
        <v>Shawn Cook</v>
      </c>
      <c r="K1961">
        <v>7</v>
      </c>
      <c r="L1961">
        <v>20</v>
      </c>
      <c r="M1961">
        <v>21</v>
      </c>
      <c r="N1961" t="str">
        <f>_xlfn.XLOOKUP(Orders[[#This Row],[_ProductID]],Products!A:A,Products!C:C)</f>
        <v>Home décor</v>
      </c>
      <c r="O1961">
        <v>32</v>
      </c>
      <c r="P1961">
        <v>0.05</v>
      </c>
      <c r="Q1961" s="2">
        <v>1038.5</v>
      </c>
      <c r="R1961" s="2">
        <v>571.17500000000007</v>
      </c>
      <c r="S1961" s="2">
        <v>6906.0249999999996</v>
      </c>
      <c r="T1961" s="2">
        <v>2907.7999999999993</v>
      </c>
    </row>
    <row r="1962" spans="1:20" x14ac:dyDescent="0.25">
      <c r="A1962" t="s">
        <v>6032</v>
      </c>
      <c r="B1962" t="s">
        <v>1</v>
      </c>
      <c r="C1962" t="s">
        <v>6</v>
      </c>
      <c r="D1962" s="1">
        <v>43900</v>
      </c>
      <c r="E1962" s="1">
        <v>43967</v>
      </c>
      <c r="F1962" s="1">
        <v>43994</v>
      </c>
      <c r="G1962" s="1">
        <v>43978</v>
      </c>
      <c r="H1962" s="13">
        <f>Orders[[#This Row],[DeliveryDate]]-Orders[[#This Row],[OrderDate]]</f>
        <v>11</v>
      </c>
      <c r="I1962" t="s">
        <v>3</v>
      </c>
      <c r="J1962" t="str">
        <f>_xlfn.XLOOKUP(Orders[[#This Row],[_SalesRepID]],'Sales team'!A:A,'Sales team'!B:B)</f>
        <v>Jonathan Hawkins</v>
      </c>
      <c r="K1962">
        <v>10</v>
      </c>
      <c r="L1962">
        <v>9</v>
      </c>
      <c r="M1962">
        <v>129</v>
      </c>
      <c r="N1962" t="str">
        <f>_xlfn.XLOOKUP(Orders[[#This Row],[_ProductID]],Products!A:A,Products!C:C)</f>
        <v>Electronics</v>
      </c>
      <c r="O1962">
        <v>25</v>
      </c>
      <c r="P1962">
        <v>0.1</v>
      </c>
      <c r="Q1962" s="2">
        <v>1916.2</v>
      </c>
      <c r="R1962" s="2">
        <v>1092.2339999999999</v>
      </c>
      <c r="S1962" s="2">
        <v>10347.480000000001</v>
      </c>
      <c r="T1962" s="2">
        <v>3794.0760000000018</v>
      </c>
    </row>
    <row r="1963" spans="1:20" x14ac:dyDescent="0.25">
      <c r="A1963" t="s">
        <v>6033</v>
      </c>
      <c r="B1963" t="s">
        <v>5</v>
      </c>
      <c r="C1963" t="s">
        <v>13</v>
      </c>
      <c r="D1963" s="1">
        <v>43800</v>
      </c>
      <c r="E1963" s="1">
        <v>43967</v>
      </c>
      <c r="F1963" s="1">
        <v>43987</v>
      </c>
      <c r="G1963" s="1">
        <v>43979</v>
      </c>
      <c r="H1963" s="13">
        <f>Orders[[#This Row],[DeliveryDate]]-Orders[[#This Row],[OrderDate]]</f>
        <v>12</v>
      </c>
      <c r="I1963" t="s">
        <v>3</v>
      </c>
      <c r="J1963" t="str">
        <f>_xlfn.XLOOKUP(Orders[[#This Row],[_SalesRepID]],'Sales team'!A:A,'Sales team'!B:B)</f>
        <v>Frank Brown</v>
      </c>
      <c r="K1963">
        <v>17</v>
      </c>
      <c r="L1963">
        <v>46</v>
      </c>
      <c r="M1963">
        <v>288</v>
      </c>
      <c r="N1963" t="str">
        <f>_xlfn.XLOOKUP(Orders[[#This Row],[_ProductID]],Products!A:A,Products!C:C)</f>
        <v>Electronics</v>
      </c>
      <c r="O1963">
        <v>47</v>
      </c>
      <c r="P1963">
        <v>7.4999999999999997E-2</v>
      </c>
      <c r="Q1963" s="2">
        <v>2733.6</v>
      </c>
      <c r="R1963" s="2">
        <v>1503.48</v>
      </c>
      <c r="S1963" s="2">
        <v>5057.16</v>
      </c>
      <c r="T1963" s="2">
        <v>2050.1999999999998</v>
      </c>
    </row>
    <row r="1964" spans="1:20" x14ac:dyDescent="0.25">
      <c r="A1964" t="s">
        <v>6034</v>
      </c>
      <c r="B1964" t="s">
        <v>1</v>
      </c>
      <c r="C1964" t="s">
        <v>25</v>
      </c>
      <c r="D1964" s="1">
        <v>43900</v>
      </c>
      <c r="E1964" s="1">
        <v>43967</v>
      </c>
      <c r="F1964" s="1">
        <v>43983</v>
      </c>
      <c r="G1964" s="1">
        <v>43980</v>
      </c>
      <c r="H1964" s="13">
        <f>Orders[[#This Row],[DeliveryDate]]-Orders[[#This Row],[OrderDate]]</f>
        <v>13</v>
      </c>
      <c r="I1964" t="s">
        <v>3</v>
      </c>
      <c r="J1964" t="str">
        <f>_xlfn.XLOOKUP(Orders[[#This Row],[_SalesRepID]],'Sales team'!A:A,'Sales team'!B:B)</f>
        <v>Stephen Payne</v>
      </c>
      <c r="K1964">
        <v>5</v>
      </c>
      <c r="L1964">
        <v>23</v>
      </c>
      <c r="M1964">
        <v>359</v>
      </c>
      <c r="N1964" t="str">
        <f>_xlfn.XLOOKUP(Orders[[#This Row],[_ProductID]],Products!A:A,Products!C:C)</f>
        <v>Furniture</v>
      </c>
      <c r="O1964">
        <v>5</v>
      </c>
      <c r="P1964">
        <v>7.4999999999999997E-2</v>
      </c>
      <c r="Q1964" s="2">
        <v>1098.8</v>
      </c>
      <c r="R1964" s="2">
        <v>868.05200000000002</v>
      </c>
      <c r="S1964" s="2">
        <v>1016.39</v>
      </c>
      <c r="T1964" s="2">
        <v>148.33799999999997</v>
      </c>
    </row>
    <row r="1965" spans="1:20" x14ac:dyDescent="0.25">
      <c r="A1965" t="s">
        <v>6035</v>
      </c>
      <c r="B1965" t="s">
        <v>1</v>
      </c>
      <c r="C1965" t="s">
        <v>2</v>
      </c>
      <c r="D1965" s="1">
        <v>43800</v>
      </c>
      <c r="E1965" s="1">
        <v>43967</v>
      </c>
      <c r="F1965" s="1">
        <v>43984</v>
      </c>
      <c r="G1965" s="1">
        <v>43991</v>
      </c>
      <c r="H1965" s="13">
        <f>Orders[[#This Row],[DeliveryDate]]-Orders[[#This Row],[OrderDate]]</f>
        <v>24</v>
      </c>
      <c r="I1965" t="s">
        <v>3</v>
      </c>
      <c r="J1965" t="str">
        <f>_xlfn.XLOOKUP(Orders[[#This Row],[_SalesRepID]],'Sales team'!A:A,'Sales team'!B:B)</f>
        <v>Jerry Green</v>
      </c>
      <c r="K1965">
        <v>3</v>
      </c>
      <c r="L1965">
        <v>33</v>
      </c>
      <c r="M1965">
        <v>219</v>
      </c>
      <c r="N1965" t="str">
        <f>_xlfn.XLOOKUP(Orders[[#This Row],[_ProductID]],Products!A:A,Products!C:C)</f>
        <v>Outdoor</v>
      </c>
      <c r="O1965">
        <v>9</v>
      </c>
      <c r="P1965">
        <v>0.15</v>
      </c>
      <c r="Q1965" s="2">
        <v>1815.7</v>
      </c>
      <c r="R1965" s="2">
        <v>726.28000000000009</v>
      </c>
      <c r="S1965" s="2">
        <v>1543.345</v>
      </c>
      <c r="T1965" s="2">
        <v>817.06499999999994</v>
      </c>
    </row>
    <row r="1966" spans="1:20" x14ac:dyDescent="0.25">
      <c r="A1966" t="s">
        <v>6036</v>
      </c>
      <c r="B1966" t="s">
        <v>1</v>
      </c>
      <c r="C1966" t="s">
        <v>15</v>
      </c>
      <c r="D1966" s="1">
        <v>43800</v>
      </c>
      <c r="E1966" s="1">
        <v>43967</v>
      </c>
      <c r="F1966" s="1">
        <v>43989</v>
      </c>
      <c r="G1966" s="1">
        <v>43984</v>
      </c>
      <c r="H1966" s="13">
        <f>Orders[[#This Row],[DeliveryDate]]-Orders[[#This Row],[OrderDate]]</f>
        <v>17</v>
      </c>
      <c r="I1966" t="s">
        <v>3</v>
      </c>
      <c r="J1966" t="str">
        <f>_xlfn.XLOOKUP(Orders[[#This Row],[_SalesRepID]],'Sales team'!A:A,'Sales team'!B:B)</f>
        <v>Stephen Payne</v>
      </c>
      <c r="K1966">
        <v>5</v>
      </c>
      <c r="L1966">
        <v>4</v>
      </c>
      <c r="M1966">
        <v>28</v>
      </c>
      <c r="N1966" t="str">
        <f>_xlfn.XLOOKUP(Orders[[#This Row],[_ProductID]],Products!A:A,Products!C:C)</f>
        <v>Home décor</v>
      </c>
      <c r="O1966">
        <v>45</v>
      </c>
      <c r="P1966">
        <v>0.1</v>
      </c>
      <c r="Q1966" s="2">
        <v>1092.1000000000001</v>
      </c>
      <c r="R1966" s="2">
        <v>709.86500000000012</v>
      </c>
      <c r="S1966" s="2">
        <v>6880.2300000000005</v>
      </c>
      <c r="T1966" s="2">
        <v>1911.1749999999993</v>
      </c>
    </row>
    <row r="1967" spans="1:20" x14ac:dyDescent="0.25">
      <c r="A1967" t="s">
        <v>6037</v>
      </c>
      <c r="B1967" t="s">
        <v>1</v>
      </c>
      <c r="C1967" t="s">
        <v>13</v>
      </c>
      <c r="D1967" s="1">
        <v>43800</v>
      </c>
      <c r="E1967" s="1">
        <v>43967</v>
      </c>
      <c r="F1967" s="1">
        <v>43989</v>
      </c>
      <c r="G1967" s="1">
        <v>43976</v>
      </c>
      <c r="H1967" s="13">
        <f>Orders[[#This Row],[DeliveryDate]]-Orders[[#This Row],[OrderDate]]</f>
        <v>9</v>
      </c>
      <c r="I1967" t="s">
        <v>3</v>
      </c>
      <c r="J1967" t="str">
        <f>_xlfn.XLOOKUP(Orders[[#This Row],[_SalesRepID]],'Sales team'!A:A,'Sales team'!B:B)</f>
        <v>George Lewis</v>
      </c>
      <c r="K1967">
        <v>8</v>
      </c>
      <c r="L1967">
        <v>24</v>
      </c>
      <c r="M1967">
        <v>301</v>
      </c>
      <c r="N1967" t="str">
        <f>_xlfn.XLOOKUP(Orders[[#This Row],[_ProductID]],Products!A:A,Products!C:C)</f>
        <v>Home décor</v>
      </c>
      <c r="O1967">
        <v>3</v>
      </c>
      <c r="P1967">
        <v>0.2</v>
      </c>
      <c r="Q1967" s="2">
        <v>1132.3</v>
      </c>
      <c r="R1967" s="2">
        <v>611.44200000000001</v>
      </c>
      <c r="S1967" s="2">
        <v>3623.36</v>
      </c>
      <c r="T1967" s="2">
        <v>1177.5920000000001</v>
      </c>
    </row>
    <row r="1968" spans="1:20" x14ac:dyDescent="0.25">
      <c r="A1968" t="s">
        <v>6038</v>
      </c>
      <c r="B1968" t="s">
        <v>1</v>
      </c>
      <c r="C1968" t="s">
        <v>6</v>
      </c>
      <c r="D1968" s="1">
        <v>43800</v>
      </c>
      <c r="E1968" s="1">
        <v>43967</v>
      </c>
      <c r="F1968" s="1">
        <v>43993</v>
      </c>
      <c r="G1968" s="1">
        <v>43979</v>
      </c>
      <c r="H1968" s="13">
        <f>Orders[[#This Row],[DeliveryDate]]-Orders[[#This Row],[OrderDate]]</f>
        <v>12</v>
      </c>
      <c r="I1968" t="s">
        <v>3</v>
      </c>
      <c r="J1968" t="str">
        <f>_xlfn.XLOOKUP(Orders[[#This Row],[_SalesRepID]],'Sales team'!A:A,'Sales team'!B:B)</f>
        <v>Keith Griffin</v>
      </c>
      <c r="K1968">
        <v>2</v>
      </c>
      <c r="L1968">
        <v>17</v>
      </c>
      <c r="M1968">
        <v>182</v>
      </c>
      <c r="N1968" t="str">
        <f>_xlfn.XLOOKUP(Orders[[#This Row],[_ProductID]],Products!A:A,Products!C:C)</f>
        <v>Outdoor</v>
      </c>
      <c r="O1968">
        <v>10</v>
      </c>
      <c r="P1968">
        <v>0.05</v>
      </c>
      <c r="Q1968" s="2">
        <v>2639.8</v>
      </c>
      <c r="R1968" s="2">
        <v>1689.4720000000002</v>
      </c>
      <c r="S1968" s="2">
        <v>17554.670000000002</v>
      </c>
      <c r="T1968" s="2">
        <v>5728.366</v>
      </c>
    </row>
    <row r="1969" spans="1:20" x14ac:dyDescent="0.25">
      <c r="A1969" t="s">
        <v>6039</v>
      </c>
      <c r="B1969" t="s">
        <v>5</v>
      </c>
      <c r="C1969" t="s">
        <v>6</v>
      </c>
      <c r="D1969" s="1">
        <v>43900</v>
      </c>
      <c r="E1969" s="1">
        <v>43967</v>
      </c>
      <c r="F1969" s="1">
        <v>43980</v>
      </c>
      <c r="G1969" s="1">
        <v>43986</v>
      </c>
      <c r="H1969" s="13">
        <f>Orders[[#This Row],[DeliveryDate]]-Orders[[#This Row],[OrderDate]]</f>
        <v>19</v>
      </c>
      <c r="I1969" t="s">
        <v>3</v>
      </c>
      <c r="J1969" t="str">
        <f>_xlfn.XLOOKUP(Orders[[#This Row],[_SalesRepID]],'Sales team'!A:A,'Sales team'!B:B)</f>
        <v>Shawn Wallace</v>
      </c>
      <c r="K1969">
        <v>18</v>
      </c>
      <c r="L1969">
        <v>36</v>
      </c>
      <c r="M1969">
        <v>158</v>
      </c>
      <c r="N1969" t="str">
        <f>_xlfn.XLOOKUP(Orders[[#This Row],[_ProductID]],Products!A:A,Products!C:C)</f>
        <v>Kitchen &amp; Dining</v>
      </c>
      <c r="O1969">
        <v>8</v>
      </c>
      <c r="P1969">
        <v>7.4999999999999997E-2</v>
      </c>
      <c r="Q1969" s="2">
        <v>3999.9</v>
      </c>
      <c r="R1969" s="2">
        <v>2199.9450000000002</v>
      </c>
      <c r="S1969" s="2">
        <v>29599.260000000002</v>
      </c>
      <c r="T1969" s="2">
        <v>11999.7</v>
      </c>
    </row>
    <row r="1970" spans="1:20" x14ac:dyDescent="0.25">
      <c r="A1970" t="s">
        <v>6040</v>
      </c>
      <c r="B1970" t="s">
        <v>8</v>
      </c>
      <c r="C1970" t="s">
        <v>2</v>
      </c>
      <c r="D1970" s="1">
        <v>43900</v>
      </c>
      <c r="E1970" s="1">
        <v>43967</v>
      </c>
      <c r="F1970" s="1">
        <v>43995</v>
      </c>
      <c r="G1970" s="1">
        <v>43980</v>
      </c>
      <c r="H1970" s="13">
        <f>Orders[[#This Row],[DeliveryDate]]-Orders[[#This Row],[OrderDate]]</f>
        <v>13</v>
      </c>
      <c r="I1970" t="s">
        <v>3</v>
      </c>
      <c r="J1970" t="str">
        <f>_xlfn.XLOOKUP(Orders[[#This Row],[_SalesRepID]],'Sales team'!A:A,'Sales team'!B:B)</f>
        <v>Douglas Tucker</v>
      </c>
      <c r="K1970">
        <v>23</v>
      </c>
      <c r="L1970">
        <v>6</v>
      </c>
      <c r="M1970">
        <v>249</v>
      </c>
      <c r="N1970" t="str">
        <f>_xlfn.XLOOKUP(Orders[[#This Row],[_ProductID]],Products!A:A,Products!C:C)</f>
        <v>Home décor</v>
      </c>
      <c r="O1970">
        <v>14</v>
      </c>
      <c r="P1970">
        <v>0.3</v>
      </c>
      <c r="Q1970" s="2">
        <v>3745.3</v>
      </c>
      <c r="R1970" s="2">
        <v>2808.9750000000004</v>
      </c>
      <c r="S1970" s="2">
        <v>7865.13</v>
      </c>
      <c r="T1970" s="2">
        <v>-561.79500000000098</v>
      </c>
    </row>
    <row r="1971" spans="1:20" x14ac:dyDescent="0.25">
      <c r="A1971" t="s">
        <v>6041</v>
      </c>
      <c r="B1971" t="s">
        <v>5</v>
      </c>
      <c r="C1971" t="s">
        <v>25</v>
      </c>
      <c r="D1971" s="1">
        <v>43800</v>
      </c>
      <c r="E1971" s="1">
        <v>43967</v>
      </c>
      <c r="F1971" s="1">
        <v>43989</v>
      </c>
      <c r="G1971" s="1">
        <v>43983</v>
      </c>
      <c r="H1971" s="13">
        <f>Orders[[#This Row],[DeliveryDate]]-Orders[[#This Row],[OrderDate]]</f>
        <v>16</v>
      </c>
      <c r="I1971" t="s">
        <v>3</v>
      </c>
      <c r="J1971" t="str">
        <f>_xlfn.XLOOKUP(Orders[[#This Row],[_SalesRepID]],'Sales team'!A:A,'Sales team'!B:B)</f>
        <v>Paul Holmes</v>
      </c>
      <c r="K1971">
        <v>14</v>
      </c>
      <c r="L1971">
        <v>48</v>
      </c>
      <c r="M1971">
        <v>350</v>
      </c>
      <c r="N1971" t="str">
        <f>_xlfn.XLOOKUP(Orders[[#This Row],[_ProductID]],Products!A:A,Products!C:C)</f>
        <v>Home décor</v>
      </c>
      <c r="O1971">
        <v>21</v>
      </c>
      <c r="P1971">
        <v>0.1</v>
      </c>
      <c r="Q1971" s="2">
        <v>5279.6</v>
      </c>
      <c r="R1971" s="2">
        <v>3167.76</v>
      </c>
      <c r="S1971" s="2">
        <v>33261.480000000003</v>
      </c>
      <c r="T1971" s="2">
        <v>11087.160000000003</v>
      </c>
    </row>
    <row r="1972" spans="1:20" x14ac:dyDescent="0.25">
      <c r="A1972" t="s">
        <v>6042</v>
      </c>
      <c r="B1972" t="s">
        <v>1</v>
      </c>
      <c r="C1972" t="s">
        <v>6</v>
      </c>
      <c r="D1972" s="1">
        <v>43900</v>
      </c>
      <c r="E1972" s="1">
        <v>43967</v>
      </c>
      <c r="F1972" s="1">
        <v>43982</v>
      </c>
      <c r="G1972" s="1">
        <v>44004</v>
      </c>
      <c r="H1972" s="13">
        <f>Orders[[#This Row],[DeliveryDate]]-Orders[[#This Row],[OrderDate]]</f>
        <v>37</v>
      </c>
      <c r="I1972" t="s">
        <v>3</v>
      </c>
      <c r="J1972" t="str">
        <f>_xlfn.XLOOKUP(Orders[[#This Row],[_SalesRepID]],'Sales team'!A:A,'Sales team'!B:B)</f>
        <v>Adam Hernandez</v>
      </c>
      <c r="K1972">
        <v>1</v>
      </c>
      <c r="L1972">
        <v>10</v>
      </c>
      <c r="M1972">
        <v>183</v>
      </c>
      <c r="N1972" t="str">
        <f>_xlfn.XLOOKUP(Orders[[#This Row],[_ProductID]],Products!A:A,Products!C:C)</f>
        <v>Kitchen &amp; Dining</v>
      </c>
      <c r="O1972">
        <v>4</v>
      </c>
      <c r="P1972">
        <v>0.15</v>
      </c>
      <c r="Q1972" s="2">
        <v>1005</v>
      </c>
      <c r="R1972" s="2">
        <v>462.3</v>
      </c>
      <c r="S1972" s="2">
        <v>4271.25</v>
      </c>
      <c r="T1972" s="2">
        <v>1959.75</v>
      </c>
    </row>
    <row r="1973" spans="1:20" x14ac:dyDescent="0.25">
      <c r="A1973" t="s">
        <v>6021</v>
      </c>
      <c r="B1973" t="s">
        <v>5</v>
      </c>
      <c r="C1973" t="s">
        <v>15</v>
      </c>
      <c r="D1973" s="1">
        <v>43900</v>
      </c>
      <c r="E1973" s="1">
        <v>43966</v>
      </c>
      <c r="F1973" s="1">
        <v>43969</v>
      </c>
      <c r="G1973" s="1">
        <v>43983</v>
      </c>
      <c r="H1973" s="13">
        <f>Orders[[#This Row],[DeliveryDate]]-Orders[[#This Row],[OrderDate]]</f>
        <v>17</v>
      </c>
      <c r="I1973" t="s">
        <v>3</v>
      </c>
      <c r="J1973" t="str">
        <f>_xlfn.XLOOKUP(Orders[[#This Row],[_SalesRepID]],'Sales team'!A:A,'Sales team'!B:B)</f>
        <v>Nicholas Cunningham</v>
      </c>
      <c r="K1973">
        <v>19</v>
      </c>
      <c r="L1973">
        <v>44</v>
      </c>
      <c r="M1973">
        <v>46</v>
      </c>
      <c r="N1973" t="str">
        <f>_xlfn.XLOOKUP(Orders[[#This Row],[_ProductID]],Products!A:A,Products!C:C)</f>
        <v>Furniture</v>
      </c>
      <c r="O1973">
        <v>22</v>
      </c>
      <c r="P1973">
        <v>0.05</v>
      </c>
      <c r="Q1973" s="2">
        <v>2211</v>
      </c>
      <c r="R1973" s="2">
        <v>1216.0500000000002</v>
      </c>
      <c r="S1973" s="2">
        <v>10502.25</v>
      </c>
      <c r="T1973" s="2">
        <v>4421.9999999999991</v>
      </c>
    </row>
    <row r="1974" spans="1:20" x14ac:dyDescent="0.25">
      <c r="A1974" t="s">
        <v>6022</v>
      </c>
      <c r="B1974" t="s">
        <v>1</v>
      </c>
      <c r="C1974" t="s">
        <v>2</v>
      </c>
      <c r="D1974" s="1">
        <v>43800</v>
      </c>
      <c r="E1974" s="1">
        <v>43966</v>
      </c>
      <c r="F1974" s="1">
        <v>43974</v>
      </c>
      <c r="G1974" s="1">
        <v>43992</v>
      </c>
      <c r="H1974" s="13">
        <f>Orders[[#This Row],[DeliveryDate]]-Orders[[#This Row],[OrderDate]]</f>
        <v>26</v>
      </c>
      <c r="I1974" t="s">
        <v>3</v>
      </c>
      <c r="J1974" t="str">
        <f>_xlfn.XLOOKUP(Orders[[#This Row],[_SalesRepID]],'Sales team'!A:A,'Sales team'!B:B)</f>
        <v>Keith Griffin</v>
      </c>
      <c r="K1974">
        <v>2</v>
      </c>
      <c r="L1974">
        <v>40</v>
      </c>
      <c r="M1974">
        <v>248</v>
      </c>
      <c r="N1974" t="str">
        <f>_xlfn.XLOOKUP(Orders[[#This Row],[_ProductID]],Products!A:A,Products!C:C)</f>
        <v>Furniture</v>
      </c>
      <c r="O1974">
        <v>20</v>
      </c>
      <c r="P1974">
        <v>7.4999999999999997E-2</v>
      </c>
      <c r="Q1974" s="2">
        <v>5587.8</v>
      </c>
      <c r="R1974" s="2">
        <v>3017.4120000000003</v>
      </c>
      <c r="S1974" s="2">
        <v>20674.86</v>
      </c>
      <c r="T1974" s="2">
        <v>8605.2119999999995</v>
      </c>
    </row>
    <row r="1975" spans="1:20" x14ac:dyDescent="0.25">
      <c r="A1975" t="s">
        <v>6023</v>
      </c>
      <c r="B1975" t="s">
        <v>1</v>
      </c>
      <c r="C1975" t="s">
        <v>2</v>
      </c>
      <c r="D1975" s="1">
        <v>43900</v>
      </c>
      <c r="E1975" s="1">
        <v>43966</v>
      </c>
      <c r="F1975" s="1">
        <v>43977</v>
      </c>
      <c r="G1975" s="1">
        <v>43983</v>
      </c>
      <c r="H1975" s="13">
        <f>Orders[[#This Row],[DeliveryDate]]-Orders[[#This Row],[OrderDate]]</f>
        <v>17</v>
      </c>
      <c r="I1975" t="s">
        <v>3</v>
      </c>
      <c r="J1975" t="str">
        <f>_xlfn.XLOOKUP(Orders[[#This Row],[_SalesRepID]],'Sales team'!A:A,'Sales team'!B:B)</f>
        <v>Jonathan Hawkins</v>
      </c>
      <c r="K1975">
        <v>10</v>
      </c>
      <c r="L1975">
        <v>15</v>
      </c>
      <c r="M1975">
        <v>220</v>
      </c>
      <c r="N1975" t="str">
        <f>_xlfn.XLOOKUP(Orders[[#This Row],[_ProductID]],Products!A:A,Products!C:C)</f>
        <v>Furniture</v>
      </c>
      <c r="O1975">
        <v>19</v>
      </c>
      <c r="P1975">
        <v>0.3</v>
      </c>
      <c r="Q1975" s="2">
        <v>2633.1</v>
      </c>
      <c r="R1975" s="2">
        <v>1606.1909999999998</v>
      </c>
      <c r="S1975" s="2">
        <v>5529.5099999999993</v>
      </c>
      <c r="T1975" s="2">
        <v>710.9369999999999</v>
      </c>
    </row>
    <row r="1976" spans="1:20" x14ac:dyDescent="0.25">
      <c r="A1976" t="s">
        <v>6024</v>
      </c>
      <c r="B1976" t="s">
        <v>10</v>
      </c>
      <c r="C1976" t="s">
        <v>15</v>
      </c>
      <c r="D1976" s="1">
        <v>43900</v>
      </c>
      <c r="E1976" s="1">
        <v>43966</v>
      </c>
      <c r="F1976" s="1">
        <v>43991</v>
      </c>
      <c r="G1976" s="1">
        <v>43972</v>
      </c>
      <c r="H1976" s="13">
        <f>Orders[[#This Row],[DeliveryDate]]-Orders[[#This Row],[OrderDate]]</f>
        <v>6</v>
      </c>
      <c r="I1976" t="s">
        <v>3</v>
      </c>
      <c r="J1976" t="str">
        <f>_xlfn.XLOOKUP(Orders[[#This Row],[_SalesRepID]],'Sales team'!A:A,'Sales team'!B:B)</f>
        <v>Donald Reynolds</v>
      </c>
      <c r="K1976">
        <v>26</v>
      </c>
      <c r="L1976">
        <v>27</v>
      </c>
      <c r="M1976">
        <v>15</v>
      </c>
      <c r="N1976" t="str">
        <f>_xlfn.XLOOKUP(Orders[[#This Row],[_ProductID]],Products!A:A,Products!C:C)</f>
        <v>Kitchen &amp; Dining</v>
      </c>
      <c r="O1976">
        <v>1</v>
      </c>
      <c r="P1976">
        <v>7.4999999999999997E-2</v>
      </c>
      <c r="Q1976" s="2">
        <v>3953</v>
      </c>
      <c r="R1976" s="2">
        <v>3360.0499999999997</v>
      </c>
      <c r="S1976" s="2">
        <v>3656.5250000000001</v>
      </c>
      <c r="T1976" s="2">
        <v>296.47500000000036</v>
      </c>
    </row>
    <row r="1977" spans="1:20" x14ac:dyDescent="0.25">
      <c r="A1977" t="s">
        <v>6025</v>
      </c>
      <c r="B1977" t="s">
        <v>10</v>
      </c>
      <c r="C1977" t="s">
        <v>6</v>
      </c>
      <c r="D1977" s="1">
        <v>43900</v>
      </c>
      <c r="E1977" s="1">
        <v>43966</v>
      </c>
      <c r="F1977" s="1">
        <v>43980</v>
      </c>
      <c r="G1977" s="1">
        <v>43980</v>
      </c>
      <c r="H1977" s="13">
        <f>Orders[[#This Row],[DeliveryDate]]-Orders[[#This Row],[OrderDate]]</f>
        <v>14</v>
      </c>
      <c r="I1977" t="s">
        <v>3</v>
      </c>
      <c r="J1977" t="str">
        <f>_xlfn.XLOOKUP(Orders[[#This Row],[_SalesRepID]],'Sales team'!A:A,'Sales team'!B:B)</f>
        <v>Shawn Torres</v>
      </c>
      <c r="K1977">
        <v>27</v>
      </c>
      <c r="L1977">
        <v>14</v>
      </c>
      <c r="M1977">
        <v>96</v>
      </c>
      <c r="N1977" t="str">
        <f>_xlfn.XLOOKUP(Orders[[#This Row],[_ProductID]],Products!A:A,Products!C:C)</f>
        <v>Home décor</v>
      </c>
      <c r="O1977">
        <v>45</v>
      </c>
      <c r="P1977">
        <v>7.4999999999999997E-2</v>
      </c>
      <c r="Q1977" s="2">
        <v>1072</v>
      </c>
      <c r="R1977" s="2">
        <v>825.44</v>
      </c>
      <c r="S1977" s="2">
        <v>991.6</v>
      </c>
      <c r="T1977" s="2">
        <v>166.15999999999997</v>
      </c>
    </row>
    <row r="1978" spans="1:20" x14ac:dyDescent="0.25">
      <c r="A1978" t="s">
        <v>6026</v>
      </c>
      <c r="B1978" t="s">
        <v>8</v>
      </c>
      <c r="C1978" t="s">
        <v>6</v>
      </c>
      <c r="D1978" s="1">
        <v>43800</v>
      </c>
      <c r="E1978" s="1">
        <v>43966</v>
      </c>
      <c r="F1978" s="1">
        <v>43993</v>
      </c>
      <c r="G1978" s="1">
        <v>43980</v>
      </c>
      <c r="H1978" s="13">
        <f>Orders[[#This Row],[DeliveryDate]]-Orders[[#This Row],[OrderDate]]</f>
        <v>14</v>
      </c>
      <c r="I1978" t="s">
        <v>3</v>
      </c>
      <c r="J1978" t="str">
        <f>_xlfn.XLOOKUP(Orders[[#This Row],[_SalesRepID]],'Sales team'!A:A,'Sales team'!B:B)</f>
        <v>Joe Price</v>
      </c>
      <c r="K1978">
        <v>22</v>
      </c>
      <c r="L1978">
        <v>29</v>
      </c>
      <c r="M1978">
        <v>150</v>
      </c>
      <c r="N1978" t="str">
        <f>_xlfn.XLOOKUP(Orders[[#This Row],[_ProductID]],Products!A:A,Products!C:C)</f>
        <v>Home décor</v>
      </c>
      <c r="O1978">
        <v>23</v>
      </c>
      <c r="P1978">
        <v>0.15</v>
      </c>
      <c r="Q1978" s="2">
        <v>2345</v>
      </c>
      <c r="R1978" s="2">
        <v>1899.45</v>
      </c>
      <c r="S1978" s="2">
        <v>11959.5</v>
      </c>
      <c r="T1978" s="2">
        <v>562.79999999999927</v>
      </c>
    </row>
    <row r="1979" spans="1:20" x14ac:dyDescent="0.25">
      <c r="A1979" t="s">
        <v>6027</v>
      </c>
      <c r="B1979" t="s">
        <v>8</v>
      </c>
      <c r="C1979" t="s">
        <v>46</v>
      </c>
      <c r="D1979" s="1">
        <v>43900</v>
      </c>
      <c r="E1979" s="1">
        <v>43966</v>
      </c>
      <c r="F1979" s="1">
        <v>43983</v>
      </c>
      <c r="G1979" s="1">
        <v>43984</v>
      </c>
      <c r="H1979" s="13">
        <f>Orders[[#This Row],[DeliveryDate]]-Orders[[#This Row],[OrderDate]]</f>
        <v>18</v>
      </c>
      <c r="I1979" t="s">
        <v>3</v>
      </c>
      <c r="J1979" t="str">
        <f>_xlfn.XLOOKUP(Orders[[#This Row],[_SalesRepID]],'Sales team'!A:A,'Sales team'!B:B)</f>
        <v>Patrick Graham</v>
      </c>
      <c r="K1979">
        <v>25</v>
      </c>
      <c r="L1979">
        <v>18</v>
      </c>
      <c r="M1979">
        <v>81</v>
      </c>
      <c r="N1979" t="str">
        <f>_xlfn.XLOOKUP(Orders[[#This Row],[_ProductID]],Products!A:A,Products!C:C)</f>
        <v>Kitchen &amp; Dining</v>
      </c>
      <c r="O1979">
        <v>37</v>
      </c>
      <c r="P1979">
        <v>0.15</v>
      </c>
      <c r="Q1979" s="2">
        <v>2546</v>
      </c>
      <c r="R1979" s="2">
        <v>2062.2600000000002</v>
      </c>
      <c r="S1979" s="2">
        <v>6492.3</v>
      </c>
      <c r="T1979" s="2">
        <v>305.51999999999953</v>
      </c>
    </row>
    <row r="1980" spans="1:20" x14ac:dyDescent="0.25">
      <c r="A1980" t="s">
        <v>6028</v>
      </c>
      <c r="B1980" t="s">
        <v>1</v>
      </c>
      <c r="C1980" t="s">
        <v>25</v>
      </c>
      <c r="D1980" s="1">
        <v>43900</v>
      </c>
      <c r="E1980" s="1">
        <v>43966</v>
      </c>
      <c r="F1980" s="1">
        <v>43986</v>
      </c>
      <c r="G1980" s="1">
        <v>43976</v>
      </c>
      <c r="H1980" s="13">
        <f>Orders[[#This Row],[DeliveryDate]]-Orders[[#This Row],[OrderDate]]</f>
        <v>10</v>
      </c>
      <c r="I1980" t="s">
        <v>3</v>
      </c>
      <c r="J1980" t="str">
        <f>_xlfn.XLOOKUP(Orders[[#This Row],[_SalesRepID]],'Sales team'!A:A,'Sales team'!B:B)</f>
        <v>Joshua Little</v>
      </c>
      <c r="K1980">
        <v>11</v>
      </c>
      <c r="L1980">
        <v>19</v>
      </c>
      <c r="M1980">
        <v>351</v>
      </c>
      <c r="N1980" t="str">
        <f>_xlfn.XLOOKUP(Orders[[#This Row],[_ProductID]],Products!A:A,Products!C:C)</f>
        <v>Furniture</v>
      </c>
      <c r="O1980">
        <v>22</v>
      </c>
      <c r="P1980">
        <v>0.1</v>
      </c>
      <c r="Q1980" s="2">
        <v>2485.7000000000003</v>
      </c>
      <c r="R1980" s="2">
        <v>1292.5640000000001</v>
      </c>
      <c r="S1980" s="2">
        <v>17897.04</v>
      </c>
      <c r="T1980" s="2">
        <v>7556.5280000000002</v>
      </c>
    </row>
    <row r="1981" spans="1:20" x14ac:dyDescent="0.25">
      <c r="A1981" t="s">
        <v>6029</v>
      </c>
      <c r="B1981" t="s">
        <v>1</v>
      </c>
      <c r="C1981" t="s">
        <v>6</v>
      </c>
      <c r="D1981" s="1">
        <v>43900</v>
      </c>
      <c r="E1981" s="1">
        <v>43966</v>
      </c>
      <c r="F1981" s="1">
        <v>43989</v>
      </c>
      <c r="G1981" s="1">
        <v>43994</v>
      </c>
      <c r="H1981" s="13">
        <f>Orders[[#This Row],[DeliveryDate]]-Orders[[#This Row],[OrderDate]]</f>
        <v>28</v>
      </c>
      <c r="I1981" t="s">
        <v>3</v>
      </c>
      <c r="J1981" t="str">
        <f>_xlfn.XLOOKUP(Orders[[#This Row],[_SalesRepID]],'Sales team'!A:A,'Sales team'!B:B)</f>
        <v>Shawn Cook</v>
      </c>
      <c r="K1981">
        <v>7</v>
      </c>
      <c r="L1981">
        <v>46</v>
      </c>
      <c r="M1981">
        <v>158</v>
      </c>
      <c r="N1981" t="str">
        <f>_xlfn.XLOOKUP(Orders[[#This Row],[_ProductID]],Products!A:A,Products!C:C)</f>
        <v>Outdoor</v>
      </c>
      <c r="O1981">
        <v>9</v>
      </c>
      <c r="P1981">
        <v>0.3</v>
      </c>
      <c r="Q1981" s="2">
        <v>2244.5</v>
      </c>
      <c r="R1981" s="2">
        <v>1391.59</v>
      </c>
      <c r="S1981" s="2">
        <v>12569.199999999999</v>
      </c>
      <c r="T1981" s="2">
        <v>1436.4799999999996</v>
      </c>
    </row>
    <row r="1982" spans="1:20" x14ac:dyDescent="0.25">
      <c r="A1982" t="s">
        <v>6030</v>
      </c>
      <c r="B1982" t="s">
        <v>8</v>
      </c>
      <c r="C1982" t="s">
        <v>6</v>
      </c>
      <c r="D1982" s="1">
        <v>43800</v>
      </c>
      <c r="E1982" s="1">
        <v>43966</v>
      </c>
      <c r="F1982" s="1">
        <v>43977</v>
      </c>
      <c r="G1982" s="1">
        <v>43983</v>
      </c>
      <c r="H1982" s="13">
        <f>Orders[[#This Row],[DeliveryDate]]-Orders[[#This Row],[OrderDate]]</f>
        <v>17</v>
      </c>
      <c r="I1982" t="s">
        <v>3</v>
      </c>
      <c r="J1982" t="str">
        <f>_xlfn.XLOOKUP(Orders[[#This Row],[_SalesRepID]],'Sales team'!A:A,'Sales team'!B:B)</f>
        <v>Douglas Tucker</v>
      </c>
      <c r="K1982">
        <v>23</v>
      </c>
      <c r="L1982">
        <v>24</v>
      </c>
      <c r="M1982">
        <v>144</v>
      </c>
      <c r="N1982" t="str">
        <f>_xlfn.XLOOKUP(Orders[[#This Row],[_ProductID]],Products!A:A,Products!C:C)</f>
        <v>Home décor</v>
      </c>
      <c r="O1982">
        <v>17</v>
      </c>
      <c r="P1982">
        <v>0.05</v>
      </c>
      <c r="Q1982" s="2">
        <v>2391.9</v>
      </c>
      <c r="R1982" s="2">
        <v>1530.816</v>
      </c>
      <c r="S1982" s="2">
        <v>2272.3049999999998</v>
      </c>
      <c r="T1982" s="2">
        <v>741.48899999999981</v>
      </c>
    </row>
    <row r="1983" spans="1:20" x14ac:dyDescent="0.25">
      <c r="A1983" t="s">
        <v>6009</v>
      </c>
      <c r="B1983" t="s">
        <v>5</v>
      </c>
      <c r="C1983" t="s">
        <v>6</v>
      </c>
      <c r="D1983" s="1">
        <v>43900</v>
      </c>
      <c r="E1983" s="1">
        <v>43965</v>
      </c>
      <c r="F1983" s="1">
        <v>43991</v>
      </c>
      <c r="G1983" s="1">
        <v>43980</v>
      </c>
      <c r="H1983" s="13">
        <f>Orders[[#This Row],[DeliveryDate]]-Orders[[#This Row],[OrderDate]]</f>
        <v>15</v>
      </c>
      <c r="I1983" t="s">
        <v>3</v>
      </c>
      <c r="J1983" t="str">
        <f>_xlfn.XLOOKUP(Orders[[#This Row],[_SalesRepID]],'Sales team'!A:A,'Sales team'!B:B)</f>
        <v>Anthony Berry</v>
      </c>
      <c r="K1983">
        <v>16</v>
      </c>
      <c r="L1983">
        <v>16</v>
      </c>
      <c r="M1983">
        <v>161</v>
      </c>
      <c r="N1983" t="str">
        <f>_xlfn.XLOOKUP(Orders[[#This Row],[_ProductID]],Products!A:A,Products!C:C)</f>
        <v>Home décor</v>
      </c>
      <c r="O1983">
        <v>3</v>
      </c>
      <c r="P1983">
        <v>0.1</v>
      </c>
      <c r="Q1983" s="2">
        <v>1152.4000000000001</v>
      </c>
      <c r="R1983" s="2">
        <v>691.44</v>
      </c>
      <c r="S1983" s="2">
        <v>5185.8</v>
      </c>
      <c r="T1983" s="2">
        <v>1728.6</v>
      </c>
    </row>
    <row r="1984" spans="1:20" x14ac:dyDescent="0.25">
      <c r="A1984" t="s">
        <v>6010</v>
      </c>
      <c r="B1984" t="s">
        <v>8</v>
      </c>
      <c r="C1984" t="s">
        <v>6</v>
      </c>
      <c r="D1984" s="1">
        <v>43900</v>
      </c>
      <c r="E1984" s="1">
        <v>43965</v>
      </c>
      <c r="F1984" s="1">
        <v>43993</v>
      </c>
      <c r="G1984" s="1">
        <v>43983</v>
      </c>
      <c r="H1984" s="13">
        <f>Orders[[#This Row],[DeliveryDate]]-Orders[[#This Row],[OrderDate]]</f>
        <v>18</v>
      </c>
      <c r="I1984" t="s">
        <v>3</v>
      </c>
      <c r="J1984" t="str">
        <f>_xlfn.XLOOKUP(Orders[[#This Row],[_SalesRepID]],'Sales team'!A:A,'Sales team'!B:B)</f>
        <v>Samuel Fowler</v>
      </c>
      <c r="K1984">
        <v>21</v>
      </c>
      <c r="L1984">
        <v>38</v>
      </c>
      <c r="M1984">
        <v>99</v>
      </c>
      <c r="N1984" t="str">
        <f>_xlfn.XLOOKUP(Orders[[#This Row],[_ProductID]],Products!A:A,Products!C:C)</f>
        <v>Outdoor</v>
      </c>
      <c r="O1984">
        <v>18</v>
      </c>
      <c r="P1984">
        <v>0.1</v>
      </c>
      <c r="Q1984" s="2">
        <v>1112.2</v>
      </c>
      <c r="R1984" s="2">
        <v>556.1</v>
      </c>
      <c r="S1984" s="2">
        <v>3002.9400000000005</v>
      </c>
      <c r="T1984" s="2">
        <v>1334.6400000000003</v>
      </c>
    </row>
    <row r="1985" spans="1:20" x14ac:dyDescent="0.25">
      <c r="A1985" t="s">
        <v>6011</v>
      </c>
      <c r="B1985" t="s">
        <v>1</v>
      </c>
      <c r="C1985" t="s">
        <v>6</v>
      </c>
      <c r="D1985" s="1">
        <v>43800</v>
      </c>
      <c r="E1985" s="1">
        <v>43965</v>
      </c>
      <c r="F1985" s="1">
        <v>43976</v>
      </c>
      <c r="G1985" s="1">
        <v>43986</v>
      </c>
      <c r="H1985" s="13">
        <f>Orders[[#This Row],[DeliveryDate]]-Orders[[#This Row],[OrderDate]]</f>
        <v>21</v>
      </c>
      <c r="I1985" t="s">
        <v>3</v>
      </c>
      <c r="J1985" t="str">
        <f>_xlfn.XLOOKUP(Orders[[#This Row],[_SalesRepID]],'Sales team'!A:A,'Sales team'!B:B)</f>
        <v>Joshua Little</v>
      </c>
      <c r="K1985">
        <v>11</v>
      </c>
      <c r="L1985">
        <v>37</v>
      </c>
      <c r="M1985">
        <v>169</v>
      </c>
      <c r="N1985" t="str">
        <f>_xlfn.XLOOKUP(Orders[[#This Row],[_ProductID]],Products!A:A,Products!C:C)</f>
        <v>Kitchen &amp; Dining</v>
      </c>
      <c r="O1985">
        <v>16</v>
      </c>
      <c r="P1985">
        <v>0.05</v>
      </c>
      <c r="Q1985" s="2">
        <v>6210.9000000000005</v>
      </c>
      <c r="R1985" s="2">
        <v>3353.8860000000004</v>
      </c>
      <c r="S1985" s="2">
        <v>17701.064999999999</v>
      </c>
      <c r="T1985" s="2">
        <v>7639.4069999999974</v>
      </c>
    </row>
    <row r="1986" spans="1:20" x14ac:dyDescent="0.25">
      <c r="A1986" t="s">
        <v>6012</v>
      </c>
      <c r="B1986" t="s">
        <v>5</v>
      </c>
      <c r="C1986" t="s">
        <v>13</v>
      </c>
      <c r="D1986" s="1">
        <v>43900</v>
      </c>
      <c r="E1986" s="1">
        <v>43965</v>
      </c>
      <c r="F1986" s="1">
        <v>43981</v>
      </c>
      <c r="G1986" s="1">
        <v>43987</v>
      </c>
      <c r="H1986" s="13">
        <f>Orders[[#This Row],[DeliveryDate]]-Orders[[#This Row],[OrderDate]]</f>
        <v>22</v>
      </c>
      <c r="I1986" t="s">
        <v>3</v>
      </c>
      <c r="J1986" t="str">
        <f>_xlfn.XLOOKUP(Orders[[#This Row],[_SalesRepID]],'Sales team'!A:A,'Sales team'!B:B)</f>
        <v>Frank Brown</v>
      </c>
      <c r="K1986">
        <v>17</v>
      </c>
      <c r="L1986">
        <v>23</v>
      </c>
      <c r="M1986">
        <v>284</v>
      </c>
      <c r="N1986" t="str">
        <f>_xlfn.XLOOKUP(Orders[[#This Row],[_ProductID]],Products!A:A,Products!C:C)</f>
        <v>Home décor</v>
      </c>
      <c r="O1986">
        <v>44</v>
      </c>
      <c r="P1986">
        <v>0.05</v>
      </c>
      <c r="Q1986" s="2">
        <v>911.2</v>
      </c>
      <c r="R1986" s="2">
        <v>747.18399999999997</v>
      </c>
      <c r="S1986" s="2">
        <v>6925.12</v>
      </c>
      <c r="T1986" s="2">
        <v>947.64800000000014</v>
      </c>
    </row>
    <row r="1987" spans="1:20" x14ac:dyDescent="0.25">
      <c r="A1987" t="s">
        <v>6013</v>
      </c>
      <c r="B1987" t="s">
        <v>5</v>
      </c>
      <c r="C1987" t="s">
        <v>6</v>
      </c>
      <c r="D1987" s="1">
        <v>43800</v>
      </c>
      <c r="E1987" s="1">
        <v>43965</v>
      </c>
      <c r="F1987" s="1">
        <v>43991</v>
      </c>
      <c r="G1987" s="1">
        <v>43991</v>
      </c>
      <c r="H1987" s="13">
        <f>Orders[[#This Row],[DeliveryDate]]-Orders[[#This Row],[OrderDate]]</f>
        <v>26</v>
      </c>
      <c r="I1987" t="s">
        <v>3</v>
      </c>
      <c r="J1987" t="str">
        <f>_xlfn.XLOOKUP(Orders[[#This Row],[_SalesRepID]],'Sales team'!A:A,'Sales team'!B:B)</f>
        <v>Todd Roberts</v>
      </c>
      <c r="K1987">
        <v>13</v>
      </c>
      <c r="L1987">
        <v>5</v>
      </c>
      <c r="M1987">
        <v>130</v>
      </c>
      <c r="N1987" t="str">
        <f>_xlfn.XLOOKUP(Orders[[#This Row],[_ProductID]],Products!A:A,Products!C:C)</f>
        <v>Kitchen &amp; Dining</v>
      </c>
      <c r="O1987">
        <v>13</v>
      </c>
      <c r="P1987">
        <v>0.05</v>
      </c>
      <c r="Q1987" s="2">
        <v>180.9</v>
      </c>
      <c r="R1987" s="2">
        <v>146.52900000000002</v>
      </c>
      <c r="S1987" s="2">
        <v>1031.1300000000001</v>
      </c>
      <c r="T1987" s="2">
        <v>151.9559999999999</v>
      </c>
    </row>
    <row r="1988" spans="1:20" x14ac:dyDescent="0.25">
      <c r="A1988" t="s">
        <v>6014</v>
      </c>
      <c r="B1988" t="s">
        <v>5</v>
      </c>
      <c r="C1988" t="s">
        <v>6</v>
      </c>
      <c r="D1988" s="1">
        <v>43900</v>
      </c>
      <c r="E1988" s="1">
        <v>43965</v>
      </c>
      <c r="F1988" s="1">
        <v>43989</v>
      </c>
      <c r="G1988" s="1">
        <v>43978</v>
      </c>
      <c r="H1988" s="13">
        <f>Orders[[#This Row],[DeliveryDate]]-Orders[[#This Row],[OrderDate]]</f>
        <v>13</v>
      </c>
      <c r="I1988" t="s">
        <v>3</v>
      </c>
      <c r="J1988" t="str">
        <f>_xlfn.XLOOKUP(Orders[[#This Row],[_SalesRepID]],'Sales team'!A:A,'Sales team'!B:B)</f>
        <v>Anthony Torres</v>
      </c>
      <c r="K1988">
        <v>20</v>
      </c>
      <c r="L1988">
        <v>32</v>
      </c>
      <c r="M1988">
        <v>181</v>
      </c>
      <c r="N1988" t="str">
        <f>_xlfn.XLOOKUP(Orders[[#This Row],[_ProductID]],Products!A:A,Products!C:C)</f>
        <v>Home décor</v>
      </c>
      <c r="O1988">
        <v>31</v>
      </c>
      <c r="P1988">
        <v>0.05</v>
      </c>
      <c r="Q1988" s="2">
        <v>3999.9</v>
      </c>
      <c r="R1988" s="2">
        <v>2119.9470000000001</v>
      </c>
      <c r="S1988" s="2">
        <v>15199.619999999999</v>
      </c>
      <c r="T1988" s="2">
        <v>6719.8319999999985</v>
      </c>
    </row>
    <row r="1989" spans="1:20" x14ac:dyDescent="0.25">
      <c r="A1989" t="s">
        <v>6015</v>
      </c>
      <c r="B1989" t="s">
        <v>10</v>
      </c>
      <c r="C1989" t="s">
        <v>15</v>
      </c>
      <c r="D1989" s="1">
        <v>43800</v>
      </c>
      <c r="E1989" s="1">
        <v>43965</v>
      </c>
      <c r="F1989" s="1">
        <v>43974</v>
      </c>
      <c r="G1989" s="1">
        <v>43972</v>
      </c>
      <c r="H1989" s="13">
        <f>Orders[[#This Row],[DeliveryDate]]-Orders[[#This Row],[OrderDate]]</f>
        <v>7</v>
      </c>
      <c r="I1989" t="s">
        <v>3</v>
      </c>
      <c r="J1989" t="str">
        <f>_xlfn.XLOOKUP(Orders[[#This Row],[_SalesRepID]],'Sales team'!A:A,'Sales team'!B:B)</f>
        <v>Donald Reynolds</v>
      </c>
      <c r="K1989">
        <v>26</v>
      </c>
      <c r="L1989">
        <v>39</v>
      </c>
      <c r="M1989">
        <v>42</v>
      </c>
      <c r="N1989" t="str">
        <f>_xlfn.XLOOKUP(Orders[[#This Row],[_ProductID]],Products!A:A,Products!C:C)</f>
        <v>Kitchen &amp; Dining</v>
      </c>
      <c r="O1989">
        <v>8</v>
      </c>
      <c r="P1989">
        <v>0.05</v>
      </c>
      <c r="Q1989" s="2">
        <v>1896.1000000000001</v>
      </c>
      <c r="R1989" s="2">
        <v>777.40099999999995</v>
      </c>
      <c r="S1989" s="2">
        <v>5403.8850000000002</v>
      </c>
      <c r="T1989" s="2">
        <v>3071.6820000000002</v>
      </c>
    </row>
    <row r="1990" spans="1:20" x14ac:dyDescent="0.25">
      <c r="A1990" t="s">
        <v>6016</v>
      </c>
      <c r="B1990" t="s">
        <v>1</v>
      </c>
      <c r="C1990" t="s">
        <v>15</v>
      </c>
      <c r="D1990" s="1">
        <v>43900</v>
      </c>
      <c r="E1990" s="1">
        <v>43965</v>
      </c>
      <c r="F1990" s="1">
        <v>43990</v>
      </c>
      <c r="G1990" s="1">
        <v>43971</v>
      </c>
      <c r="H1990" s="13">
        <f>Orders[[#This Row],[DeliveryDate]]-Orders[[#This Row],[OrderDate]]</f>
        <v>6</v>
      </c>
      <c r="I1990" t="s">
        <v>3</v>
      </c>
      <c r="J1990" t="str">
        <f>_xlfn.XLOOKUP(Orders[[#This Row],[_SalesRepID]],'Sales team'!A:A,'Sales team'!B:B)</f>
        <v>Adam Hernandez</v>
      </c>
      <c r="K1990">
        <v>1</v>
      </c>
      <c r="L1990">
        <v>24</v>
      </c>
      <c r="M1990">
        <v>30</v>
      </c>
      <c r="N1990" t="str">
        <f>_xlfn.XLOOKUP(Orders[[#This Row],[_ProductID]],Products!A:A,Products!C:C)</f>
        <v>Home décor</v>
      </c>
      <c r="O1990">
        <v>41</v>
      </c>
      <c r="P1990">
        <v>0.05</v>
      </c>
      <c r="Q1990" s="2">
        <v>3886</v>
      </c>
      <c r="R1990" s="2">
        <v>2059.58</v>
      </c>
      <c r="S1990" s="2">
        <v>29533.599999999999</v>
      </c>
      <c r="T1990" s="2">
        <v>13056.96</v>
      </c>
    </row>
    <row r="1991" spans="1:20" x14ac:dyDescent="0.25">
      <c r="A1991" t="s">
        <v>6017</v>
      </c>
      <c r="B1991" t="s">
        <v>1</v>
      </c>
      <c r="C1991" t="s">
        <v>13</v>
      </c>
      <c r="D1991" s="1">
        <v>43900</v>
      </c>
      <c r="E1991" s="1">
        <v>43965</v>
      </c>
      <c r="F1991" s="1">
        <v>43980</v>
      </c>
      <c r="G1991" s="1">
        <v>43980</v>
      </c>
      <c r="H1991" s="13">
        <f>Orders[[#This Row],[DeliveryDate]]-Orders[[#This Row],[OrderDate]]</f>
        <v>15</v>
      </c>
      <c r="I1991" t="s">
        <v>3</v>
      </c>
      <c r="J1991" t="str">
        <f>_xlfn.XLOOKUP(Orders[[#This Row],[_SalesRepID]],'Sales team'!A:A,'Sales team'!B:B)</f>
        <v>Joshua Ryan</v>
      </c>
      <c r="K1991">
        <v>9</v>
      </c>
      <c r="L1991">
        <v>35</v>
      </c>
      <c r="M1991">
        <v>326</v>
      </c>
      <c r="N1991" t="str">
        <f>_xlfn.XLOOKUP(Orders[[#This Row],[_ProductID]],Products!A:A,Products!C:C)</f>
        <v>Home décor</v>
      </c>
      <c r="O1991">
        <v>21</v>
      </c>
      <c r="P1991">
        <v>0.2</v>
      </c>
      <c r="Q1991" s="2">
        <v>5326.5</v>
      </c>
      <c r="R1991" s="2">
        <v>3036.1049999999996</v>
      </c>
      <c r="S1991" s="2">
        <v>21306</v>
      </c>
      <c r="T1991" s="2">
        <v>6125.4750000000022</v>
      </c>
    </row>
    <row r="1992" spans="1:20" x14ac:dyDescent="0.25">
      <c r="A1992" t="s">
        <v>6018</v>
      </c>
      <c r="B1992" t="s">
        <v>10</v>
      </c>
      <c r="C1992" t="s">
        <v>13</v>
      </c>
      <c r="D1992" s="1">
        <v>43900</v>
      </c>
      <c r="E1992" s="1">
        <v>43965</v>
      </c>
      <c r="F1992" s="1">
        <v>43973</v>
      </c>
      <c r="G1992" s="1">
        <v>43973</v>
      </c>
      <c r="H1992" s="13">
        <f>Orders[[#This Row],[DeliveryDate]]-Orders[[#This Row],[OrderDate]]</f>
        <v>8</v>
      </c>
      <c r="I1992" t="s">
        <v>3</v>
      </c>
      <c r="J1992" t="str">
        <f>_xlfn.XLOOKUP(Orders[[#This Row],[_SalesRepID]],'Sales team'!A:A,'Sales team'!B:B)</f>
        <v>Carlos Miller</v>
      </c>
      <c r="K1992">
        <v>28</v>
      </c>
      <c r="L1992">
        <v>47</v>
      </c>
      <c r="M1992">
        <v>285</v>
      </c>
      <c r="N1992" t="str">
        <f>_xlfn.XLOOKUP(Orders[[#This Row],[_ProductID]],Products!A:A,Products!C:C)</f>
        <v>Kitchen &amp; Dining</v>
      </c>
      <c r="O1992">
        <v>16</v>
      </c>
      <c r="P1992">
        <v>0.15</v>
      </c>
      <c r="Q1992" s="2">
        <v>234.5</v>
      </c>
      <c r="R1992" s="2">
        <v>126.63000000000001</v>
      </c>
      <c r="S1992" s="2">
        <v>1594.6</v>
      </c>
      <c r="T1992" s="2">
        <v>581.55999999999983</v>
      </c>
    </row>
    <row r="1993" spans="1:20" x14ac:dyDescent="0.25">
      <c r="A1993" t="s">
        <v>6019</v>
      </c>
      <c r="B1993" t="s">
        <v>8</v>
      </c>
      <c r="C1993" t="s">
        <v>13</v>
      </c>
      <c r="D1993" s="1">
        <v>43800</v>
      </c>
      <c r="E1993" s="1">
        <v>43965</v>
      </c>
      <c r="F1993" s="1">
        <v>43987</v>
      </c>
      <c r="G1993" s="1">
        <v>43987</v>
      </c>
      <c r="H1993" s="13">
        <f>Orders[[#This Row],[DeliveryDate]]-Orders[[#This Row],[OrderDate]]</f>
        <v>22</v>
      </c>
      <c r="I1993" t="s">
        <v>3</v>
      </c>
      <c r="J1993" t="str">
        <f>_xlfn.XLOOKUP(Orders[[#This Row],[_SalesRepID]],'Sales team'!A:A,'Sales team'!B:B)</f>
        <v>Samuel Fowler</v>
      </c>
      <c r="K1993">
        <v>21</v>
      </c>
      <c r="L1993">
        <v>38</v>
      </c>
      <c r="M1993">
        <v>316</v>
      </c>
      <c r="N1993" t="str">
        <f>_xlfn.XLOOKUP(Orders[[#This Row],[_ProductID]],Products!A:A,Products!C:C)</f>
        <v>Home décor</v>
      </c>
      <c r="O1993">
        <v>35</v>
      </c>
      <c r="P1993">
        <v>7.4999999999999997E-2</v>
      </c>
      <c r="Q1993" s="2">
        <v>2445.5</v>
      </c>
      <c r="R1993" s="2">
        <v>978.2</v>
      </c>
      <c r="S1993" s="2">
        <v>6786.2625000000007</v>
      </c>
      <c r="T1993" s="2">
        <v>3851.6625000000004</v>
      </c>
    </row>
    <row r="1994" spans="1:20" x14ac:dyDescent="0.25">
      <c r="A1994" t="s">
        <v>6020</v>
      </c>
      <c r="B1994" t="s">
        <v>8</v>
      </c>
      <c r="C1994" t="s">
        <v>6</v>
      </c>
      <c r="D1994" s="1">
        <v>43800</v>
      </c>
      <c r="E1994" s="1">
        <v>43965</v>
      </c>
      <c r="F1994" s="1">
        <v>43989</v>
      </c>
      <c r="G1994" s="1">
        <v>43980</v>
      </c>
      <c r="H1994" s="13">
        <f>Orders[[#This Row],[DeliveryDate]]-Orders[[#This Row],[OrderDate]]</f>
        <v>15</v>
      </c>
      <c r="I1994" t="s">
        <v>3</v>
      </c>
      <c r="J1994" t="str">
        <f>_xlfn.XLOOKUP(Orders[[#This Row],[_SalesRepID]],'Sales team'!A:A,'Sales team'!B:B)</f>
        <v>Douglas Tucker</v>
      </c>
      <c r="K1994">
        <v>23</v>
      </c>
      <c r="L1994">
        <v>10</v>
      </c>
      <c r="M1994">
        <v>109</v>
      </c>
      <c r="N1994" t="str">
        <f>_xlfn.XLOOKUP(Orders[[#This Row],[_ProductID]],Products!A:A,Products!C:C)</f>
        <v>Home décor</v>
      </c>
      <c r="O1994">
        <v>26</v>
      </c>
      <c r="P1994">
        <v>0.05</v>
      </c>
      <c r="Q1994" s="2">
        <v>234.5</v>
      </c>
      <c r="R1994" s="2">
        <v>154.77000000000001</v>
      </c>
      <c r="S1994" s="2">
        <v>222.77499999999998</v>
      </c>
      <c r="T1994" s="2">
        <v>68.004999999999967</v>
      </c>
    </row>
    <row r="1995" spans="1:20" x14ac:dyDescent="0.25">
      <c r="A1995" t="s">
        <v>6005</v>
      </c>
      <c r="B1995" t="s">
        <v>1</v>
      </c>
      <c r="C1995" t="s">
        <v>2</v>
      </c>
      <c r="D1995" s="1">
        <v>43900</v>
      </c>
      <c r="E1995" s="1">
        <v>43964</v>
      </c>
      <c r="F1995" s="1">
        <v>43972</v>
      </c>
      <c r="G1995" s="1">
        <v>43991</v>
      </c>
      <c r="H1995" s="13">
        <f>Orders[[#This Row],[DeliveryDate]]-Orders[[#This Row],[OrderDate]]</f>
        <v>27</v>
      </c>
      <c r="I1995" t="s">
        <v>3</v>
      </c>
      <c r="J1995" t="str">
        <f>_xlfn.XLOOKUP(Orders[[#This Row],[_SalesRepID]],'Sales team'!A:A,'Sales team'!B:B)</f>
        <v>Joshua Ryan</v>
      </c>
      <c r="K1995">
        <v>9</v>
      </c>
      <c r="L1995">
        <v>20</v>
      </c>
      <c r="M1995">
        <v>215</v>
      </c>
      <c r="N1995" t="str">
        <f>_xlfn.XLOOKUP(Orders[[#This Row],[_ProductID]],Products!A:A,Products!C:C)</f>
        <v>Kitchen &amp; Dining</v>
      </c>
      <c r="O1995">
        <v>13</v>
      </c>
      <c r="P1995">
        <v>0.15</v>
      </c>
      <c r="Q1995" s="2">
        <v>783.9</v>
      </c>
      <c r="R1995" s="2">
        <v>642.79799999999989</v>
      </c>
      <c r="S1995" s="2">
        <v>1998.9449999999997</v>
      </c>
      <c r="T1995" s="2">
        <v>70.550999999999931</v>
      </c>
    </row>
    <row r="1996" spans="1:20" x14ac:dyDescent="0.25">
      <c r="A1996" t="s">
        <v>6006</v>
      </c>
      <c r="B1996" t="s">
        <v>1</v>
      </c>
      <c r="C1996" t="s">
        <v>25</v>
      </c>
      <c r="D1996" s="1">
        <v>43900</v>
      </c>
      <c r="E1996" s="1">
        <v>43964</v>
      </c>
      <c r="F1996" s="1">
        <v>43975</v>
      </c>
      <c r="G1996" s="1">
        <v>43983</v>
      </c>
      <c r="H1996" s="13">
        <f>Orders[[#This Row],[DeliveryDate]]-Orders[[#This Row],[OrderDate]]</f>
        <v>19</v>
      </c>
      <c r="I1996" t="s">
        <v>3</v>
      </c>
      <c r="J1996" t="str">
        <f>_xlfn.XLOOKUP(Orders[[#This Row],[_SalesRepID]],'Sales team'!A:A,'Sales team'!B:B)</f>
        <v>Keith Griffin</v>
      </c>
      <c r="K1996">
        <v>2</v>
      </c>
      <c r="L1996">
        <v>48</v>
      </c>
      <c r="M1996">
        <v>349</v>
      </c>
      <c r="N1996" t="str">
        <f>_xlfn.XLOOKUP(Orders[[#This Row],[_ProductID]],Products!A:A,Products!C:C)</f>
        <v>Home décor</v>
      </c>
      <c r="O1996">
        <v>32</v>
      </c>
      <c r="P1996">
        <v>0.1</v>
      </c>
      <c r="Q1996" s="2">
        <v>268</v>
      </c>
      <c r="R1996" s="2">
        <v>198.32</v>
      </c>
      <c r="S1996" s="2">
        <v>482.40000000000003</v>
      </c>
      <c r="T1996" s="2">
        <v>85.760000000000048</v>
      </c>
    </row>
    <row r="1997" spans="1:20" x14ac:dyDescent="0.25">
      <c r="A1997" t="s">
        <v>6007</v>
      </c>
      <c r="B1997" t="s">
        <v>5</v>
      </c>
      <c r="C1997" t="s">
        <v>13</v>
      </c>
      <c r="D1997" s="1">
        <v>43800</v>
      </c>
      <c r="E1997" s="1">
        <v>43964</v>
      </c>
      <c r="F1997" s="1">
        <v>43970</v>
      </c>
      <c r="G1997" s="1">
        <v>43980</v>
      </c>
      <c r="H1997" s="13">
        <f>Orders[[#This Row],[DeliveryDate]]-Orders[[#This Row],[OrderDate]]</f>
        <v>16</v>
      </c>
      <c r="I1997" t="s">
        <v>3</v>
      </c>
      <c r="J1997" t="str">
        <f>_xlfn.XLOOKUP(Orders[[#This Row],[_SalesRepID]],'Sales team'!A:A,'Sales team'!B:B)</f>
        <v>Todd Roberts</v>
      </c>
      <c r="K1997">
        <v>13</v>
      </c>
      <c r="L1997">
        <v>27</v>
      </c>
      <c r="M1997">
        <v>292</v>
      </c>
      <c r="N1997" t="str">
        <f>_xlfn.XLOOKUP(Orders[[#This Row],[_ProductID]],Products!A:A,Products!C:C)</f>
        <v>Electronics</v>
      </c>
      <c r="O1997">
        <v>28</v>
      </c>
      <c r="P1997">
        <v>7.4999999999999997E-2</v>
      </c>
      <c r="Q1997" s="2">
        <v>2010</v>
      </c>
      <c r="R1997" s="2">
        <v>1386.8999999999999</v>
      </c>
      <c r="S1997" s="2">
        <v>11155.5</v>
      </c>
      <c r="T1997" s="2">
        <v>2834.1000000000004</v>
      </c>
    </row>
    <row r="1998" spans="1:20" x14ac:dyDescent="0.25">
      <c r="A1998" t="s">
        <v>6008</v>
      </c>
      <c r="B1998" t="s">
        <v>10</v>
      </c>
      <c r="C1998" t="s">
        <v>6</v>
      </c>
      <c r="D1998" s="1">
        <v>43800</v>
      </c>
      <c r="E1998" s="1">
        <v>43964</v>
      </c>
      <c r="F1998" s="1">
        <v>43976</v>
      </c>
      <c r="G1998" s="1">
        <v>43994</v>
      </c>
      <c r="H1998" s="13">
        <f>Orders[[#This Row],[DeliveryDate]]-Orders[[#This Row],[OrderDate]]</f>
        <v>30</v>
      </c>
      <c r="I1998" t="s">
        <v>3</v>
      </c>
      <c r="J1998" t="str">
        <f>_xlfn.XLOOKUP(Orders[[#This Row],[_SalesRepID]],'Sales team'!A:A,'Sales team'!B:B)</f>
        <v>Donald Reynolds</v>
      </c>
      <c r="K1998">
        <v>26</v>
      </c>
      <c r="L1998">
        <v>24</v>
      </c>
      <c r="M1998">
        <v>140</v>
      </c>
      <c r="N1998" t="str">
        <f>_xlfn.XLOOKUP(Orders[[#This Row],[_ProductID]],Products!A:A,Products!C:C)</f>
        <v>Furniture</v>
      </c>
      <c r="O1998">
        <v>34</v>
      </c>
      <c r="P1998">
        <v>0.15</v>
      </c>
      <c r="Q1998" s="2">
        <v>3973.1</v>
      </c>
      <c r="R1998" s="2">
        <v>3377.1349999999998</v>
      </c>
      <c r="S1998" s="2">
        <v>3377.1349999999998</v>
      </c>
      <c r="T1998" s="2">
        <v>0</v>
      </c>
    </row>
    <row r="1999" spans="1:20" x14ac:dyDescent="0.25">
      <c r="A1999" t="s">
        <v>6000</v>
      </c>
      <c r="B1999" t="s">
        <v>10</v>
      </c>
      <c r="C1999" t="s">
        <v>25</v>
      </c>
      <c r="D1999" s="1">
        <v>43900</v>
      </c>
      <c r="E1999" s="1">
        <v>43963</v>
      </c>
      <c r="F1999" s="1">
        <v>43990</v>
      </c>
      <c r="G1999" s="1">
        <v>43993</v>
      </c>
      <c r="H1999" s="13">
        <f>Orders[[#This Row],[DeliveryDate]]-Orders[[#This Row],[OrderDate]]</f>
        <v>30</v>
      </c>
      <c r="I1999" t="s">
        <v>3</v>
      </c>
      <c r="J1999" t="str">
        <f>_xlfn.XLOOKUP(Orders[[#This Row],[_SalesRepID]],'Sales team'!A:A,'Sales team'!B:B)</f>
        <v>Carlos Miller</v>
      </c>
      <c r="K1999">
        <v>28</v>
      </c>
      <c r="L1999">
        <v>35</v>
      </c>
      <c r="M1999">
        <v>342</v>
      </c>
      <c r="N1999" t="str">
        <f>_xlfn.XLOOKUP(Orders[[#This Row],[_ProductID]],Products!A:A,Products!C:C)</f>
        <v>Furniture</v>
      </c>
      <c r="O1999">
        <v>12</v>
      </c>
      <c r="P1999">
        <v>0.2</v>
      </c>
      <c r="Q1999" s="2">
        <v>174.20000000000002</v>
      </c>
      <c r="R1999" s="2">
        <v>87.100000000000009</v>
      </c>
      <c r="S1999" s="2">
        <v>278.72000000000003</v>
      </c>
      <c r="T1999" s="2">
        <v>104.52000000000001</v>
      </c>
    </row>
    <row r="2000" spans="1:20" x14ac:dyDescent="0.25">
      <c r="A2000" t="s">
        <v>6001</v>
      </c>
      <c r="B2000" t="s">
        <v>1</v>
      </c>
      <c r="C2000" t="s">
        <v>6</v>
      </c>
      <c r="D2000" s="1">
        <v>43900</v>
      </c>
      <c r="E2000" s="1">
        <v>43963</v>
      </c>
      <c r="F2000" s="1">
        <v>43988</v>
      </c>
      <c r="G2000" s="1">
        <v>43985</v>
      </c>
      <c r="H2000" s="13">
        <f>Orders[[#This Row],[DeliveryDate]]-Orders[[#This Row],[OrderDate]]</f>
        <v>22</v>
      </c>
      <c r="I2000" t="s">
        <v>3</v>
      </c>
      <c r="J2000" t="str">
        <f>_xlfn.XLOOKUP(Orders[[#This Row],[_SalesRepID]],'Sales team'!A:A,'Sales team'!B:B)</f>
        <v>Stephen Payne</v>
      </c>
      <c r="K2000">
        <v>5</v>
      </c>
      <c r="L2000">
        <v>6</v>
      </c>
      <c r="M2000">
        <v>165</v>
      </c>
      <c r="N2000" t="str">
        <f>_xlfn.XLOOKUP(Orders[[#This Row],[_ProductID]],Products!A:A,Products!C:C)</f>
        <v>Home décor</v>
      </c>
      <c r="O2000">
        <v>17</v>
      </c>
      <c r="P2000">
        <v>0.05</v>
      </c>
      <c r="Q2000" s="2">
        <v>3142.3</v>
      </c>
      <c r="R2000" s="2">
        <v>2608.1089999999999</v>
      </c>
      <c r="S2000" s="2">
        <v>14925.924999999999</v>
      </c>
      <c r="T2000" s="2">
        <v>1885.3799999999992</v>
      </c>
    </row>
    <row r="2001" spans="1:20" x14ac:dyDescent="0.25">
      <c r="A2001" t="s">
        <v>6002</v>
      </c>
      <c r="B2001" t="s">
        <v>1</v>
      </c>
      <c r="C2001" t="s">
        <v>13</v>
      </c>
      <c r="D2001" s="1">
        <v>43900</v>
      </c>
      <c r="E2001" s="1">
        <v>43963</v>
      </c>
      <c r="F2001" s="1">
        <v>43966</v>
      </c>
      <c r="G2001" s="1">
        <v>43984</v>
      </c>
      <c r="H2001" s="13">
        <f>Orders[[#This Row],[DeliveryDate]]-Orders[[#This Row],[OrderDate]]</f>
        <v>21</v>
      </c>
      <c r="I2001" t="s">
        <v>3</v>
      </c>
      <c r="J2001" t="str">
        <f>_xlfn.XLOOKUP(Orders[[#This Row],[_SalesRepID]],'Sales team'!A:A,'Sales team'!B:B)</f>
        <v>Joshua Bennett</v>
      </c>
      <c r="K2001">
        <v>6</v>
      </c>
      <c r="L2001">
        <v>30</v>
      </c>
      <c r="M2001">
        <v>284</v>
      </c>
      <c r="N2001" t="str">
        <f>_xlfn.XLOOKUP(Orders[[#This Row],[_ProductID]],Products!A:A,Products!C:C)</f>
        <v>Electronics</v>
      </c>
      <c r="O2001">
        <v>25</v>
      </c>
      <c r="P2001">
        <v>0.1</v>
      </c>
      <c r="Q2001" s="2">
        <v>1125.6000000000001</v>
      </c>
      <c r="R2001" s="2">
        <v>686.6160000000001</v>
      </c>
      <c r="S2001" s="2">
        <v>4052.1600000000008</v>
      </c>
      <c r="T2001" s="2">
        <v>1305.6960000000004</v>
      </c>
    </row>
    <row r="2002" spans="1:20" x14ac:dyDescent="0.25">
      <c r="A2002" t="s">
        <v>6003</v>
      </c>
      <c r="B2002" t="s">
        <v>8</v>
      </c>
      <c r="C2002" t="s">
        <v>13</v>
      </c>
      <c r="D2002" s="1">
        <v>43900</v>
      </c>
      <c r="E2002" s="1">
        <v>43963</v>
      </c>
      <c r="F2002" s="1">
        <v>43976</v>
      </c>
      <c r="G2002" s="1">
        <v>43970</v>
      </c>
      <c r="H2002" s="13">
        <f>Orders[[#This Row],[DeliveryDate]]-Orders[[#This Row],[OrderDate]]</f>
        <v>7</v>
      </c>
      <c r="I2002" t="s">
        <v>3</v>
      </c>
      <c r="J2002" t="str">
        <f>_xlfn.XLOOKUP(Orders[[#This Row],[_SalesRepID]],'Sales team'!A:A,'Sales team'!B:B)</f>
        <v>Roy Rice</v>
      </c>
      <c r="K2002">
        <v>24</v>
      </c>
      <c r="L2002">
        <v>7</v>
      </c>
      <c r="M2002">
        <v>312</v>
      </c>
      <c r="N2002" t="str">
        <f>_xlfn.XLOOKUP(Orders[[#This Row],[_ProductID]],Products!A:A,Products!C:C)</f>
        <v>Home décor</v>
      </c>
      <c r="O2002">
        <v>21</v>
      </c>
      <c r="P2002">
        <v>0.05</v>
      </c>
      <c r="Q2002" s="2">
        <v>6177.4000000000005</v>
      </c>
      <c r="R2002" s="2">
        <v>5065.4679999999998</v>
      </c>
      <c r="S2002" s="2">
        <v>17605.59</v>
      </c>
      <c r="T2002" s="2">
        <v>2409.1860000000015</v>
      </c>
    </row>
    <row r="2003" spans="1:20" x14ac:dyDescent="0.25">
      <c r="A2003" t="s">
        <v>6004</v>
      </c>
      <c r="B2003" t="s">
        <v>1</v>
      </c>
      <c r="C2003" t="s">
        <v>6</v>
      </c>
      <c r="D2003" s="1">
        <v>43800</v>
      </c>
      <c r="E2003" s="1">
        <v>43963</v>
      </c>
      <c r="F2003" s="1">
        <v>43986</v>
      </c>
      <c r="G2003" s="1">
        <v>43977</v>
      </c>
      <c r="H2003" s="13">
        <f>Orders[[#This Row],[DeliveryDate]]-Orders[[#This Row],[OrderDate]]</f>
        <v>14</v>
      </c>
      <c r="I2003" t="s">
        <v>3</v>
      </c>
      <c r="J2003" t="str">
        <f>_xlfn.XLOOKUP(Orders[[#This Row],[_SalesRepID]],'Sales team'!A:A,'Sales team'!B:B)</f>
        <v>Joshua Little</v>
      </c>
      <c r="K2003">
        <v>11</v>
      </c>
      <c r="L2003">
        <v>2</v>
      </c>
      <c r="M2003">
        <v>148</v>
      </c>
      <c r="N2003" t="str">
        <f>_xlfn.XLOOKUP(Orders[[#This Row],[_ProductID]],Products!A:A,Products!C:C)</f>
        <v>Electronics</v>
      </c>
      <c r="O2003">
        <v>25</v>
      </c>
      <c r="P2003">
        <v>0.05</v>
      </c>
      <c r="Q2003" s="2">
        <v>1199.3</v>
      </c>
      <c r="R2003" s="2">
        <v>791.53800000000001</v>
      </c>
      <c r="S2003" s="2">
        <v>4557.3399999999992</v>
      </c>
      <c r="T2003" s="2">
        <v>1391.1879999999992</v>
      </c>
    </row>
    <row r="2004" spans="1:20" x14ac:dyDescent="0.25">
      <c r="A2004" t="s">
        <v>5994</v>
      </c>
      <c r="B2004" t="s">
        <v>1</v>
      </c>
      <c r="C2004" t="s">
        <v>6</v>
      </c>
      <c r="D2004" s="1">
        <v>43900</v>
      </c>
      <c r="E2004" s="1">
        <v>43962</v>
      </c>
      <c r="F2004" s="1">
        <v>43971</v>
      </c>
      <c r="G2004" s="1">
        <v>43984</v>
      </c>
      <c r="H2004" s="13">
        <f>Orders[[#This Row],[DeliveryDate]]-Orders[[#This Row],[OrderDate]]</f>
        <v>22</v>
      </c>
      <c r="I2004" t="s">
        <v>3</v>
      </c>
      <c r="J2004" t="str">
        <f>_xlfn.XLOOKUP(Orders[[#This Row],[_SalesRepID]],'Sales team'!A:A,'Sales team'!B:B)</f>
        <v>George Lewis</v>
      </c>
      <c r="K2004">
        <v>8</v>
      </c>
      <c r="L2004">
        <v>40</v>
      </c>
      <c r="M2004">
        <v>141</v>
      </c>
      <c r="N2004" t="str">
        <f>_xlfn.XLOOKUP(Orders[[#This Row],[_ProductID]],Products!A:A,Products!C:C)</f>
        <v>Home décor</v>
      </c>
      <c r="O2004">
        <v>14</v>
      </c>
      <c r="P2004">
        <v>0.2</v>
      </c>
      <c r="Q2004" s="2">
        <v>1742</v>
      </c>
      <c r="R2004" s="2">
        <v>1463.28</v>
      </c>
      <c r="S2004" s="2">
        <v>4180.8</v>
      </c>
      <c r="T2004" s="2">
        <v>-209.03999999999996</v>
      </c>
    </row>
    <row r="2005" spans="1:20" x14ac:dyDescent="0.25">
      <c r="A2005" t="s">
        <v>5995</v>
      </c>
      <c r="B2005" t="s">
        <v>8</v>
      </c>
      <c r="C2005" t="s">
        <v>6</v>
      </c>
      <c r="D2005" s="1">
        <v>43900</v>
      </c>
      <c r="E2005" s="1">
        <v>43962</v>
      </c>
      <c r="F2005" s="1">
        <v>43981</v>
      </c>
      <c r="G2005" s="1">
        <v>43965</v>
      </c>
      <c r="H2005" s="13">
        <f>Orders[[#This Row],[DeliveryDate]]-Orders[[#This Row],[OrderDate]]</f>
        <v>3</v>
      </c>
      <c r="I2005" t="s">
        <v>3</v>
      </c>
      <c r="J2005" t="str">
        <f>_xlfn.XLOOKUP(Orders[[#This Row],[_SalesRepID]],'Sales team'!A:A,'Sales team'!B:B)</f>
        <v>Samuel Fowler</v>
      </c>
      <c r="K2005">
        <v>21</v>
      </c>
      <c r="L2005">
        <v>18</v>
      </c>
      <c r="M2005">
        <v>91</v>
      </c>
      <c r="N2005" t="str">
        <f>_xlfn.XLOOKUP(Orders[[#This Row],[_ProductID]],Products!A:A,Products!C:C)</f>
        <v>Home décor</v>
      </c>
      <c r="O2005">
        <v>45</v>
      </c>
      <c r="P2005">
        <v>7.4999999999999997E-2</v>
      </c>
      <c r="Q2005" s="2">
        <v>261.3</v>
      </c>
      <c r="R2005" s="2">
        <v>164.619</v>
      </c>
      <c r="S2005" s="2">
        <v>483.40500000000003</v>
      </c>
      <c r="T2005" s="2">
        <v>154.16700000000003</v>
      </c>
    </row>
    <row r="2006" spans="1:20" x14ac:dyDescent="0.25">
      <c r="A2006" t="s">
        <v>5996</v>
      </c>
      <c r="B2006" t="s">
        <v>5</v>
      </c>
      <c r="C2006" t="s">
        <v>15</v>
      </c>
      <c r="D2006" s="1">
        <v>43900</v>
      </c>
      <c r="E2006" s="1">
        <v>43962</v>
      </c>
      <c r="F2006" s="1">
        <v>43988</v>
      </c>
      <c r="G2006" s="1">
        <v>43983</v>
      </c>
      <c r="H2006" s="13">
        <f>Orders[[#This Row],[DeliveryDate]]-Orders[[#This Row],[OrderDate]]</f>
        <v>21</v>
      </c>
      <c r="I2006" t="s">
        <v>3</v>
      </c>
      <c r="J2006" t="str">
        <f>_xlfn.XLOOKUP(Orders[[#This Row],[_SalesRepID]],'Sales team'!A:A,'Sales team'!B:B)</f>
        <v>Frank Brown</v>
      </c>
      <c r="K2006">
        <v>17</v>
      </c>
      <c r="L2006">
        <v>15</v>
      </c>
      <c r="M2006">
        <v>8</v>
      </c>
      <c r="N2006" t="str">
        <f>_xlfn.XLOOKUP(Orders[[#This Row],[_ProductID]],Products!A:A,Products!C:C)</f>
        <v>Furniture</v>
      </c>
      <c r="O2006">
        <v>5</v>
      </c>
      <c r="P2006">
        <v>0.2</v>
      </c>
      <c r="Q2006" s="2">
        <v>3966.4</v>
      </c>
      <c r="R2006" s="2">
        <v>1705.5519999999999</v>
      </c>
      <c r="S2006" s="2">
        <v>22211.84</v>
      </c>
      <c r="T2006" s="2">
        <v>10272.976000000001</v>
      </c>
    </row>
    <row r="2007" spans="1:20" x14ac:dyDescent="0.25">
      <c r="A2007" t="s">
        <v>5997</v>
      </c>
      <c r="B2007" t="s">
        <v>1</v>
      </c>
      <c r="C2007" t="s">
        <v>13</v>
      </c>
      <c r="D2007" s="1">
        <v>43900</v>
      </c>
      <c r="E2007" s="1">
        <v>43962</v>
      </c>
      <c r="F2007" s="1">
        <v>43985</v>
      </c>
      <c r="G2007" s="1">
        <v>43985</v>
      </c>
      <c r="H2007" s="13">
        <f>Orders[[#This Row],[DeliveryDate]]-Orders[[#This Row],[OrderDate]]</f>
        <v>23</v>
      </c>
      <c r="I2007" t="s">
        <v>3</v>
      </c>
      <c r="J2007" t="str">
        <f>_xlfn.XLOOKUP(Orders[[#This Row],[_SalesRepID]],'Sales team'!A:A,'Sales team'!B:B)</f>
        <v>George Lewis</v>
      </c>
      <c r="K2007">
        <v>8</v>
      </c>
      <c r="L2007">
        <v>16</v>
      </c>
      <c r="M2007">
        <v>294</v>
      </c>
      <c r="N2007" t="str">
        <f>_xlfn.XLOOKUP(Orders[[#This Row],[_ProductID]],Products!A:A,Products!C:C)</f>
        <v>Kitchen &amp; Dining</v>
      </c>
      <c r="O2007">
        <v>37</v>
      </c>
      <c r="P2007">
        <v>0.1</v>
      </c>
      <c r="Q2007" s="2">
        <v>4020</v>
      </c>
      <c r="R2007" s="2">
        <v>2170.8000000000002</v>
      </c>
      <c r="S2007" s="2">
        <v>25326</v>
      </c>
      <c r="T2007" s="2">
        <v>10130.399999999998</v>
      </c>
    </row>
    <row r="2008" spans="1:20" x14ac:dyDescent="0.25">
      <c r="A2008" t="s">
        <v>5998</v>
      </c>
      <c r="B2008" t="s">
        <v>5</v>
      </c>
      <c r="C2008" t="s">
        <v>2</v>
      </c>
      <c r="D2008" s="1">
        <v>43900</v>
      </c>
      <c r="E2008" s="1">
        <v>43962</v>
      </c>
      <c r="F2008" s="1">
        <v>43983</v>
      </c>
      <c r="G2008" s="1">
        <v>43979</v>
      </c>
      <c r="H2008" s="13">
        <f>Orders[[#This Row],[DeliveryDate]]-Orders[[#This Row],[OrderDate]]</f>
        <v>17</v>
      </c>
      <c r="I2008" t="s">
        <v>3</v>
      </c>
      <c r="J2008" t="str">
        <f>_xlfn.XLOOKUP(Orders[[#This Row],[_SalesRepID]],'Sales team'!A:A,'Sales team'!B:B)</f>
        <v>Anthony Berry</v>
      </c>
      <c r="K2008">
        <v>16</v>
      </c>
      <c r="L2008">
        <v>39</v>
      </c>
      <c r="M2008">
        <v>219</v>
      </c>
      <c r="N2008" t="str">
        <f>_xlfn.XLOOKUP(Orders[[#This Row],[_ProductID]],Products!A:A,Products!C:C)</f>
        <v>Electronics</v>
      </c>
      <c r="O2008">
        <v>47</v>
      </c>
      <c r="P2008">
        <v>0.05</v>
      </c>
      <c r="Q2008" s="2">
        <v>1118.9000000000001</v>
      </c>
      <c r="R2008" s="2">
        <v>660.15100000000007</v>
      </c>
      <c r="S2008" s="2">
        <v>2125.91</v>
      </c>
      <c r="T2008" s="2">
        <v>805.60799999999972</v>
      </c>
    </row>
    <row r="2009" spans="1:20" x14ac:dyDescent="0.25">
      <c r="A2009" t="s">
        <v>5999</v>
      </c>
      <c r="B2009" t="s">
        <v>1</v>
      </c>
      <c r="C2009" t="s">
        <v>6</v>
      </c>
      <c r="D2009" s="1">
        <v>43900</v>
      </c>
      <c r="E2009" s="1">
        <v>43962</v>
      </c>
      <c r="F2009" s="1">
        <v>43965</v>
      </c>
      <c r="G2009" s="1">
        <v>43977</v>
      </c>
      <c r="H2009" s="13">
        <f>Orders[[#This Row],[DeliveryDate]]-Orders[[#This Row],[OrderDate]]</f>
        <v>15</v>
      </c>
      <c r="I2009" t="s">
        <v>3</v>
      </c>
      <c r="J2009" t="str">
        <f>_xlfn.XLOOKUP(Orders[[#This Row],[_SalesRepID]],'Sales team'!A:A,'Sales team'!B:B)</f>
        <v>Joshua Ryan</v>
      </c>
      <c r="K2009">
        <v>9</v>
      </c>
      <c r="L2009">
        <v>2</v>
      </c>
      <c r="M2009">
        <v>178</v>
      </c>
      <c r="N2009" t="str">
        <f>_xlfn.XLOOKUP(Orders[[#This Row],[_ProductID]],Products!A:A,Products!C:C)</f>
        <v>Electronics</v>
      </c>
      <c r="O2009">
        <v>28</v>
      </c>
      <c r="P2009">
        <v>7.4999999999999997E-2</v>
      </c>
      <c r="Q2009" s="2">
        <v>830.80000000000007</v>
      </c>
      <c r="R2009" s="2">
        <v>589.86800000000005</v>
      </c>
      <c r="S2009" s="2">
        <v>5379.43</v>
      </c>
      <c r="T2009" s="2">
        <v>1250.3540000000003</v>
      </c>
    </row>
    <row r="2010" spans="1:20" x14ac:dyDescent="0.25">
      <c r="A2010" t="s">
        <v>5987</v>
      </c>
      <c r="B2010" t="s">
        <v>10</v>
      </c>
      <c r="C2010" t="s">
        <v>13</v>
      </c>
      <c r="D2010" s="1">
        <v>43800</v>
      </c>
      <c r="E2010" s="1">
        <v>43961</v>
      </c>
      <c r="F2010" s="1">
        <v>43966</v>
      </c>
      <c r="G2010" s="1">
        <v>43978</v>
      </c>
      <c r="H2010" s="13">
        <f>Orders[[#This Row],[DeliveryDate]]-Orders[[#This Row],[OrderDate]]</f>
        <v>17</v>
      </c>
      <c r="I2010" t="s">
        <v>3</v>
      </c>
      <c r="J2010" t="str">
        <f>_xlfn.XLOOKUP(Orders[[#This Row],[_SalesRepID]],'Sales team'!A:A,'Sales team'!B:B)</f>
        <v>Shawn Torres</v>
      </c>
      <c r="K2010">
        <v>27</v>
      </c>
      <c r="L2010">
        <v>41</v>
      </c>
      <c r="M2010">
        <v>280</v>
      </c>
      <c r="N2010" t="str">
        <f>_xlfn.XLOOKUP(Orders[[#This Row],[_ProductID]],Products!A:A,Products!C:C)</f>
        <v>Outdoor</v>
      </c>
      <c r="O2010">
        <v>18</v>
      </c>
      <c r="P2010">
        <v>0.05</v>
      </c>
      <c r="Q2010" s="2">
        <v>5038.4000000000005</v>
      </c>
      <c r="R2010" s="2">
        <v>3778.8</v>
      </c>
      <c r="S2010" s="2">
        <v>23932.400000000001</v>
      </c>
      <c r="T2010" s="2">
        <v>5038.4000000000015</v>
      </c>
    </row>
    <row r="2011" spans="1:20" x14ac:dyDescent="0.25">
      <c r="A2011" t="s">
        <v>5988</v>
      </c>
      <c r="B2011" t="s">
        <v>1</v>
      </c>
      <c r="C2011" t="s">
        <v>13</v>
      </c>
      <c r="D2011" s="1">
        <v>43900</v>
      </c>
      <c r="E2011" s="1">
        <v>43961</v>
      </c>
      <c r="F2011" s="1">
        <v>43971</v>
      </c>
      <c r="G2011" s="1">
        <v>43971</v>
      </c>
      <c r="H2011" s="13">
        <f>Orders[[#This Row],[DeliveryDate]]-Orders[[#This Row],[OrderDate]]</f>
        <v>10</v>
      </c>
      <c r="I2011" t="s">
        <v>3</v>
      </c>
      <c r="J2011" t="str">
        <f>_xlfn.XLOOKUP(Orders[[#This Row],[_SalesRepID]],'Sales team'!A:A,'Sales team'!B:B)</f>
        <v>Joshua Bennett</v>
      </c>
      <c r="K2011">
        <v>6</v>
      </c>
      <c r="L2011">
        <v>25</v>
      </c>
      <c r="M2011">
        <v>292</v>
      </c>
      <c r="N2011" t="str">
        <f>_xlfn.XLOOKUP(Orders[[#This Row],[_ProductID]],Products!A:A,Products!C:C)</f>
        <v>Home décor</v>
      </c>
      <c r="O2011">
        <v>30</v>
      </c>
      <c r="P2011">
        <v>0.15</v>
      </c>
      <c r="Q2011" s="2">
        <v>3932.9</v>
      </c>
      <c r="R2011" s="2">
        <v>2831.6880000000001</v>
      </c>
      <c r="S2011" s="2">
        <v>16714.825000000001</v>
      </c>
      <c r="T2011" s="2">
        <v>2556.3850000000002</v>
      </c>
    </row>
    <row r="2012" spans="1:20" x14ac:dyDescent="0.25">
      <c r="A2012" t="s">
        <v>5989</v>
      </c>
      <c r="B2012" t="s">
        <v>1</v>
      </c>
      <c r="C2012" t="s">
        <v>25</v>
      </c>
      <c r="D2012" s="1">
        <v>43800</v>
      </c>
      <c r="E2012" s="1">
        <v>43961</v>
      </c>
      <c r="F2012" s="1">
        <v>43964</v>
      </c>
      <c r="G2012" s="1">
        <v>43965</v>
      </c>
      <c r="H2012" s="13">
        <f>Orders[[#This Row],[DeliveryDate]]-Orders[[#This Row],[OrderDate]]</f>
        <v>4</v>
      </c>
      <c r="I2012" t="s">
        <v>3</v>
      </c>
      <c r="J2012" t="str">
        <f>_xlfn.XLOOKUP(Orders[[#This Row],[_SalesRepID]],'Sales team'!A:A,'Sales team'!B:B)</f>
        <v>Shawn Cook</v>
      </c>
      <c r="K2012">
        <v>7</v>
      </c>
      <c r="L2012">
        <v>22</v>
      </c>
      <c r="M2012">
        <v>366</v>
      </c>
      <c r="N2012" t="str">
        <f>_xlfn.XLOOKUP(Orders[[#This Row],[_ProductID]],Products!A:A,Products!C:C)</f>
        <v>Furniture</v>
      </c>
      <c r="O2012">
        <v>15</v>
      </c>
      <c r="P2012">
        <v>0.15</v>
      </c>
      <c r="Q2012" s="2">
        <v>6224.3</v>
      </c>
      <c r="R2012" s="2">
        <v>4481.4960000000001</v>
      </c>
      <c r="S2012" s="2">
        <v>15871.965</v>
      </c>
      <c r="T2012" s="2">
        <v>2427.476999999999</v>
      </c>
    </row>
    <row r="2013" spans="1:20" x14ac:dyDescent="0.25">
      <c r="A2013" t="s">
        <v>5990</v>
      </c>
      <c r="B2013" t="s">
        <v>1</v>
      </c>
      <c r="C2013" t="s">
        <v>25</v>
      </c>
      <c r="D2013" s="1">
        <v>43900</v>
      </c>
      <c r="E2013" s="1">
        <v>43961</v>
      </c>
      <c r="F2013" s="1">
        <v>43963</v>
      </c>
      <c r="G2013" s="1">
        <v>43970</v>
      </c>
      <c r="H2013" s="13">
        <f>Orders[[#This Row],[DeliveryDate]]-Orders[[#This Row],[OrderDate]]</f>
        <v>9</v>
      </c>
      <c r="I2013" t="s">
        <v>3</v>
      </c>
      <c r="J2013" t="str">
        <f>_xlfn.XLOOKUP(Orders[[#This Row],[_SalesRepID]],'Sales team'!A:A,'Sales team'!B:B)</f>
        <v>Keith Griffin</v>
      </c>
      <c r="K2013">
        <v>2</v>
      </c>
      <c r="L2013">
        <v>34</v>
      </c>
      <c r="M2013">
        <v>345</v>
      </c>
      <c r="N2013" t="str">
        <f>_xlfn.XLOOKUP(Orders[[#This Row],[_ProductID]],Products!A:A,Products!C:C)</f>
        <v>Electronics</v>
      </c>
      <c r="O2013">
        <v>25</v>
      </c>
      <c r="P2013">
        <v>7.4999999999999997E-2</v>
      </c>
      <c r="Q2013" s="2">
        <v>2391.9</v>
      </c>
      <c r="R2013" s="2">
        <v>1865.6820000000002</v>
      </c>
      <c r="S2013" s="2">
        <v>11062.5375</v>
      </c>
      <c r="T2013" s="2">
        <v>1734.1274999999987</v>
      </c>
    </row>
    <row r="2014" spans="1:20" x14ac:dyDescent="0.25">
      <c r="A2014" t="s">
        <v>5991</v>
      </c>
      <c r="B2014" t="s">
        <v>1</v>
      </c>
      <c r="C2014" t="s">
        <v>15</v>
      </c>
      <c r="D2014" s="1">
        <v>43800</v>
      </c>
      <c r="E2014" s="1">
        <v>43961</v>
      </c>
      <c r="F2014" s="1">
        <v>43979</v>
      </c>
      <c r="G2014" s="1">
        <v>43971</v>
      </c>
      <c r="H2014" s="13">
        <f>Orders[[#This Row],[DeliveryDate]]-Orders[[#This Row],[OrderDate]]</f>
        <v>10</v>
      </c>
      <c r="I2014" t="s">
        <v>3</v>
      </c>
      <c r="J2014" t="str">
        <f>_xlfn.XLOOKUP(Orders[[#This Row],[_SalesRepID]],'Sales team'!A:A,'Sales team'!B:B)</f>
        <v>Joshua Ryan</v>
      </c>
      <c r="K2014">
        <v>9</v>
      </c>
      <c r="L2014">
        <v>48</v>
      </c>
      <c r="M2014">
        <v>58</v>
      </c>
      <c r="N2014" t="str">
        <f>_xlfn.XLOOKUP(Orders[[#This Row],[_ProductID]],Products!A:A,Products!C:C)</f>
        <v>Home décor</v>
      </c>
      <c r="O2014">
        <v>46</v>
      </c>
      <c r="P2014">
        <v>0.4</v>
      </c>
      <c r="Q2014" s="2">
        <v>2211</v>
      </c>
      <c r="R2014" s="2">
        <v>1857.24</v>
      </c>
      <c r="S2014" s="2">
        <v>9286.1999999999989</v>
      </c>
      <c r="T2014" s="2">
        <v>-3714.4800000000014</v>
      </c>
    </row>
    <row r="2015" spans="1:20" x14ac:dyDescent="0.25">
      <c r="A2015" t="s">
        <v>5992</v>
      </c>
      <c r="B2015" t="s">
        <v>1</v>
      </c>
      <c r="C2015" t="s">
        <v>6</v>
      </c>
      <c r="D2015" s="1">
        <v>43900</v>
      </c>
      <c r="E2015" s="1">
        <v>43961</v>
      </c>
      <c r="F2015" s="1">
        <v>43988</v>
      </c>
      <c r="G2015" s="1">
        <v>43969</v>
      </c>
      <c r="H2015" s="13">
        <f>Orders[[#This Row],[DeliveryDate]]-Orders[[#This Row],[OrderDate]]</f>
        <v>8</v>
      </c>
      <c r="I2015" t="s">
        <v>3</v>
      </c>
      <c r="J2015" t="str">
        <f>_xlfn.XLOOKUP(Orders[[#This Row],[_SalesRepID]],'Sales team'!A:A,'Sales team'!B:B)</f>
        <v>Stephen Payne</v>
      </c>
      <c r="K2015">
        <v>5</v>
      </c>
      <c r="L2015">
        <v>25</v>
      </c>
      <c r="M2015">
        <v>108</v>
      </c>
      <c r="N2015" t="str">
        <f>_xlfn.XLOOKUP(Orders[[#This Row],[_ProductID]],Products!A:A,Products!C:C)</f>
        <v>Electronics</v>
      </c>
      <c r="O2015">
        <v>28</v>
      </c>
      <c r="P2015">
        <v>7.4999999999999997E-2</v>
      </c>
      <c r="Q2015" s="2">
        <v>1092.1000000000001</v>
      </c>
      <c r="R2015" s="2">
        <v>578.8130000000001</v>
      </c>
      <c r="S2015" s="2">
        <v>2020.3850000000004</v>
      </c>
      <c r="T2015" s="2">
        <v>862.75900000000024</v>
      </c>
    </row>
    <row r="2016" spans="1:20" x14ac:dyDescent="0.25">
      <c r="A2016" t="s">
        <v>5993</v>
      </c>
      <c r="B2016" t="s">
        <v>5</v>
      </c>
      <c r="C2016" t="s">
        <v>13</v>
      </c>
      <c r="D2016" s="1">
        <v>43900</v>
      </c>
      <c r="E2016" s="1">
        <v>43961</v>
      </c>
      <c r="F2016" s="1">
        <v>43964</v>
      </c>
      <c r="G2016" s="1">
        <v>43985</v>
      </c>
      <c r="H2016" s="13">
        <f>Orders[[#This Row],[DeliveryDate]]-Orders[[#This Row],[OrderDate]]</f>
        <v>24</v>
      </c>
      <c r="I2016" t="s">
        <v>3</v>
      </c>
      <c r="J2016" t="str">
        <f>_xlfn.XLOOKUP(Orders[[#This Row],[_SalesRepID]],'Sales team'!A:A,'Sales team'!B:B)</f>
        <v>Frank Brown</v>
      </c>
      <c r="K2016">
        <v>17</v>
      </c>
      <c r="L2016">
        <v>23</v>
      </c>
      <c r="M2016">
        <v>264</v>
      </c>
      <c r="N2016" t="str">
        <f>_xlfn.XLOOKUP(Orders[[#This Row],[_ProductID]],Products!A:A,Products!C:C)</f>
        <v>Kitchen &amp; Dining</v>
      </c>
      <c r="O2016">
        <v>13</v>
      </c>
      <c r="P2016">
        <v>0.1</v>
      </c>
      <c r="Q2016" s="2">
        <v>6365</v>
      </c>
      <c r="R2016" s="2">
        <v>4582.8</v>
      </c>
      <c r="S2016" s="2">
        <v>17185.5</v>
      </c>
      <c r="T2016" s="2">
        <v>3437.0999999999985</v>
      </c>
    </row>
    <row r="2017" spans="1:20" x14ac:dyDescent="0.25">
      <c r="A2017" t="s">
        <v>5974</v>
      </c>
      <c r="B2017" t="s">
        <v>1</v>
      </c>
      <c r="C2017" t="s">
        <v>6</v>
      </c>
      <c r="D2017" s="1">
        <v>43800</v>
      </c>
      <c r="E2017" s="1">
        <v>43960</v>
      </c>
      <c r="F2017" s="1">
        <v>43987</v>
      </c>
      <c r="G2017" s="1">
        <v>43986</v>
      </c>
      <c r="H2017" s="13">
        <f>Orders[[#This Row],[DeliveryDate]]-Orders[[#This Row],[OrderDate]]</f>
        <v>26</v>
      </c>
      <c r="I2017" t="s">
        <v>3</v>
      </c>
      <c r="J2017" t="str">
        <f>_xlfn.XLOOKUP(Orders[[#This Row],[_SalesRepID]],'Sales team'!A:A,'Sales team'!B:B)</f>
        <v>Chris Armstrong</v>
      </c>
      <c r="K2017">
        <v>4</v>
      </c>
      <c r="L2017">
        <v>2</v>
      </c>
      <c r="M2017">
        <v>191</v>
      </c>
      <c r="N2017" t="str">
        <f>_xlfn.XLOOKUP(Orders[[#This Row],[_ProductID]],Products!A:A,Products!C:C)</f>
        <v>Home décor</v>
      </c>
      <c r="O2017">
        <v>39</v>
      </c>
      <c r="P2017">
        <v>0.15</v>
      </c>
      <c r="Q2017" s="2">
        <v>3959.7000000000003</v>
      </c>
      <c r="R2017" s="2">
        <v>2930.1780000000003</v>
      </c>
      <c r="S2017" s="2">
        <v>3365.7450000000003</v>
      </c>
      <c r="T2017" s="2">
        <v>435.56700000000001</v>
      </c>
    </row>
    <row r="2018" spans="1:20" x14ac:dyDescent="0.25">
      <c r="A2018" t="s">
        <v>5975</v>
      </c>
      <c r="B2018" t="s">
        <v>1</v>
      </c>
      <c r="C2018" t="s">
        <v>15</v>
      </c>
      <c r="D2018" s="1">
        <v>43800</v>
      </c>
      <c r="E2018" s="1">
        <v>43960</v>
      </c>
      <c r="F2018" s="1">
        <v>43987</v>
      </c>
      <c r="G2018" s="1">
        <v>43965</v>
      </c>
      <c r="H2018" s="13">
        <f>Orders[[#This Row],[DeliveryDate]]-Orders[[#This Row],[OrderDate]]</f>
        <v>5</v>
      </c>
      <c r="I2018" t="s">
        <v>3</v>
      </c>
      <c r="J2018" t="str">
        <f>_xlfn.XLOOKUP(Orders[[#This Row],[_SalesRepID]],'Sales team'!A:A,'Sales team'!B:B)</f>
        <v>Joshua Ryan</v>
      </c>
      <c r="K2018">
        <v>9</v>
      </c>
      <c r="L2018">
        <v>13</v>
      </c>
      <c r="M2018">
        <v>26</v>
      </c>
      <c r="N2018" t="str">
        <f>_xlfn.XLOOKUP(Orders[[#This Row],[_ProductID]],Products!A:A,Products!C:C)</f>
        <v>Electronics</v>
      </c>
      <c r="O2018">
        <v>6</v>
      </c>
      <c r="P2018">
        <v>0.15</v>
      </c>
      <c r="Q2018" s="2">
        <v>6277.9000000000005</v>
      </c>
      <c r="R2018" s="2">
        <v>4959.5410000000011</v>
      </c>
      <c r="S2018" s="2">
        <v>21344.86</v>
      </c>
      <c r="T2018" s="2">
        <v>1506.6959999999963</v>
      </c>
    </row>
    <row r="2019" spans="1:20" x14ac:dyDescent="0.25">
      <c r="A2019" t="s">
        <v>5976</v>
      </c>
      <c r="B2019" t="s">
        <v>1</v>
      </c>
      <c r="C2019" t="s">
        <v>2</v>
      </c>
      <c r="D2019" s="1">
        <v>43800</v>
      </c>
      <c r="E2019" s="1">
        <v>43960</v>
      </c>
      <c r="F2019" s="1">
        <v>43980</v>
      </c>
      <c r="G2019" s="1">
        <v>43970</v>
      </c>
      <c r="H2019" s="13">
        <f>Orders[[#This Row],[DeliveryDate]]-Orders[[#This Row],[OrderDate]]</f>
        <v>10</v>
      </c>
      <c r="I2019" t="s">
        <v>3</v>
      </c>
      <c r="J2019" t="str">
        <f>_xlfn.XLOOKUP(Orders[[#This Row],[_SalesRepID]],'Sales team'!A:A,'Sales team'!B:B)</f>
        <v>Chris Armstrong</v>
      </c>
      <c r="K2019">
        <v>4</v>
      </c>
      <c r="L2019">
        <v>21</v>
      </c>
      <c r="M2019">
        <v>226</v>
      </c>
      <c r="N2019" t="str">
        <f>_xlfn.XLOOKUP(Orders[[#This Row],[_ProductID]],Products!A:A,Products!C:C)</f>
        <v>Home décor</v>
      </c>
      <c r="O2019">
        <v>2</v>
      </c>
      <c r="P2019">
        <v>0.1</v>
      </c>
      <c r="Q2019" s="2">
        <v>817.4</v>
      </c>
      <c r="R2019" s="2">
        <v>580.35399999999993</v>
      </c>
      <c r="S2019" s="2">
        <v>4413.96</v>
      </c>
      <c r="T2019" s="2">
        <v>931.83600000000024</v>
      </c>
    </row>
    <row r="2020" spans="1:20" x14ac:dyDescent="0.25">
      <c r="A2020" t="s">
        <v>5977</v>
      </c>
      <c r="B2020" t="s">
        <v>5</v>
      </c>
      <c r="C2020" t="s">
        <v>2</v>
      </c>
      <c r="D2020" s="1">
        <v>43900</v>
      </c>
      <c r="E2020" s="1">
        <v>43960</v>
      </c>
      <c r="F2020" s="1">
        <v>43981</v>
      </c>
      <c r="G2020" s="1">
        <v>43976</v>
      </c>
      <c r="H2020" s="13">
        <f>Orders[[#This Row],[DeliveryDate]]-Orders[[#This Row],[OrderDate]]</f>
        <v>16</v>
      </c>
      <c r="I2020" t="s">
        <v>3</v>
      </c>
      <c r="J2020" t="str">
        <f>_xlfn.XLOOKUP(Orders[[#This Row],[_SalesRepID]],'Sales team'!A:A,'Sales team'!B:B)</f>
        <v>Roger Alexander</v>
      </c>
      <c r="K2020">
        <v>15</v>
      </c>
      <c r="L2020">
        <v>11</v>
      </c>
      <c r="M2020">
        <v>214</v>
      </c>
      <c r="N2020" t="str">
        <f>_xlfn.XLOOKUP(Orders[[#This Row],[_ProductID]],Products!A:A,Products!C:C)</f>
        <v>Kitchen &amp; Dining</v>
      </c>
      <c r="O2020">
        <v>16</v>
      </c>
      <c r="P2020">
        <v>0.05</v>
      </c>
      <c r="Q2020" s="2">
        <v>3946.3</v>
      </c>
      <c r="R2020" s="2">
        <v>1933.6870000000001</v>
      </c>
      <c r="S2020" s="2">
        <v>29991.88</v>
      </c>
      <c r="T2020" s="2">
        <v>14522.384</v>
      </c>
    </row>
    <row r="2021" spans="1:20" x14ac:dyDescent="0.25">
      <c r="A2021" t="s">
        <v>5978</v>
      </c>
      <c r="B2021" t="s">
        <v>1</v>
      </c>
      <c r="C2021" t="s">
        <v>6</v>
      </c>
      <c r="D2021" s="1">
        <v>43800</v>
      </c>
      <c r="E2021" s="1">
        <v>43960</v>
      </c>
      <c r="F2021" s="1">
        <v>43964</v>
      </c>
      <c r="G2021" s="1">
        <v>43969</v>
      </c>
      <c r="H2021" s="13">
        <f>Orders[[#This Row],[DeliveryDate]]-Orders[[#This Row],[OrderDate]]</f>
        <v>9</v>
      </c>
      <c r="I2021" t="s">
        <v>3</v>
      </c>
      <c r="J2021" t="str">
        <f>_xlfn.XLOOKUP(Orders[[#This Row],[_SalesRepID]],'Sales team'!A:A,'Sales team'!B:B)</f>
        <v>Adam Hernandez</v>
      </c>
      <c r="K2021">
        <v>1</v>
      </c>
      <c r="L2021">
        <v>48</v>
      </c>
      <c r="M2021">
        <v>115</v>
      </c>
      <c r="N2021" t="str">
        <f>_xlfn.XLOOKUP(Orders[[#This Row],[_ProductID]],Products!A:A,Products!C:C)</f>
        <v>Home décor</v>
      </c>
      <c r="O2021">
        <v>46</v>
      </c>
      <c r="P2021">
        <v>0.15</v>
      </c>
      <c r="Q2021" s="2">
        <v>2458.9</v>
      </c>
      <c r="R2021" s="2">
        <v>1303.2170000000001</v>
      </c>
      <c r="S2021" s="2">
        <v>6270.1950000000006</v>
      </c>
      <c r="T2021" s="2">
        <v>2360.5440000000003</v>
      </c>
    </row>
    <row r="2022" spans="1:20" x14ac:dyDescent="0.25">
      <c r="A2022" t="s">
        <v>5979</v>
      </c>
      <c r="B2022" t="s">
        <v>1</v>
      </c>
      <c r="C2022" t="s">
        <v>25</v>
      </c>
      <c r="D2022" s="1">
        <v>43800</v>
      </c>
      <c r="E2022" s="1">
        <v>43960</v>
      </c>
      <c r="F2022" s="1">
        <v>43983</v>
      </c>
      <c r="G2022" s="1">
        <v>43980</v>
      </c>
      <c r="H2022" s="13">
        <f>Orders[[#This Row],[DeliveryDate]]-Orders[[#This Row],[OrderDate]]</f>
        <v>20</v>
      </c>
      <c r="I2022" t="s">
        <v>3</v>
      </c>
      <c r="J2022" t="str">
        <f>_xlfn.XLOOKUP(Orders[[#This Row],[_SalesRepID]],'Sales team'!A:A,'Sales team'!B:B)</f>
        <v>Jerry Green</v>
      </c>
      <c r="K2022">
        <v>3</v>
      </c>
      <c r="L2022">
        <v>22</v>
      </c>
      <c r="M2022">
        <v>331</v>
      </c>
      <c r="N2022" t="str">
        <f>_xlfn.XLOOKUP(Orders[[#This Row],[_ProductID]],Products!A:A,Products!C:C)</f>
        <v>Home décor</v>
      </c>
      <c r="O2022">
        <v>14</v>
      </c>
      <c r="P2022">
        <v>0.15</v>
      </c>
      <c r="Q2022" s="2">
        <v>2211</v>
      </c>
      <c r="R2022" s="2">
        <v>906.51</v>
      </c>
      <c r="S2022" s="2">
        <v>9396.75</v>
      </c>
      <c r="T2022" s="2">
        <v>4864.2</v>
      </c>
    </row>
    <row r="2023" spans="1:20" x14ac:dyDescent="0.25">
      <c r="A2023" t="s">
        <v>5980</v>
      </c>
      <c r="B2023" t="s">
        <v>10</v>
      </c>
      <c r="C2023" t="s">
        <v>13</v>
      </c>
      <c r="D2023" s="1">
        <v>43800</v>
      </c>
      <c r="E2023" s="1">
        <v>43960</v>
      </c>
      <c r="F2023" s="1">
        <v>43979</v>
      </c>
      <c r="G2023" s="1">
        <v>43963</v>
      </c>
      <c r="H2023" s="13">
        <f>Orders[[#This Row],[DeliveryDate]]-Orders[[#This Row],[OrderDate]]</f>
        <v>3</v>
      </c>
      <c r="I2023" t="s">
        <v>3</v>
      </c>
      <c r="J2023" t="str">
        <f>_xlfn.XLOOKUP(Orders[[#This Row],[_SalesRepID]],'Sales team'!A:A,'Sales team'!B:B)</f>
        <v>Patrick Graham</v>
      </c>
      <c r="K2023">
        <v>25</v>
      </c>
      <c r="L2023">
        <v>20</v>
      </c>
      <c r="M2023">
        <v>266</v>
      </c>
      <c r="N2023" t="str">
        <f>_xlfn.XLOOKUP(Orders[[#This Row],[_ProductID]],Products!A:A,Products!C:C)</f>
        <v>Home décor</v>
      </c>
      <c r="O2023">
        <v>40</v>
      </c>
      <c r="P2023">
        <v>0.1</v>
      </c>
      <c r="Q2023" s="2">
        <v>3852.5</v>
      </c>
      <c r="R2023" s="2">
        <v>1541</v>
      </c>
      <c r="S2023" s="2">
        <v>24270.75</v>
      </c>
      <c r="T2023" s="2">
        <v>13483.75</v>
      </c>
    </row>
    <row r="2024" spans="1:20" x14ac:dyDescent="0.25">
      <c r="A2024" t="s">
        <v>5981</v>
      </c>
      <c r="B2024" t="s">
        <v>1</v>
      </c>
      <c r="C2024" t="s">
        <v>2</v>
      </c>
      <c r="D2024" s="1">
        <v>43800</v>
      </c>
      <c r="E2024" s="1">
        <v>43960</v>
      </c>
      <c r="F2024" s="1">
        <v>43971</v>
      </c>
      <c r="G2024" s="1">
        <v>43978</v>
      </c>
      <c r="H2024" s="13">
        <f>Orders[[#This Row],[DeliveryDate]]-Orders[[#This Row],[OrderDate]]</f>
        <v>18</v>
      </c>
      <c r="I2024" t="s">
        <v>3</v>
      </c>
      <c r="J2024" t="str">
        <f>_xlfn.XLOOKUP(Orders[[#This Row],[_SalesRepID]],'Sales team'!A:A,'Sales team'!B:B)</f>
        <v>Joshua Little</v>
      </c>
      <c r="K2024">
        <v>11</v>
      </c>
      <c r="L2024">
        <v>3</v>
      </c>
      <c r="M2024">
        <v>252</v>
      </c>
      <c r="N2024" t="str">
        <f>_xlfn.XLOOKUP(Orders[[#This Row],[_ProductID]],Products!A:A,Products!C:C)</f>
        <v>Kitchen &amp; Dining</v>
      </c>
      <c r="O2024">
        <v>7</v>
      </c>
      <c r="P2024">
        <v>0.1</v>
      </c>
      <c r="Q2024" s="2">
        <v>2659.9</v>
      </c>
      <c r="R2024" s="2">
        <v>2260.915</v>
      </c>
      <c r="S2024" s="2">
        <v>4787.8200000000006</v>
      </c>
      <c r="T2024" s="2">
        <v>265.99000000000069</v>
      </c>
    </row>
    <row r="2025" spans="1:20" x14ac:dyDescent="0.25">
      <c r="A2025" t="s">
        <v>5982</v>
      </c>
      <c r="B2025" t="s">
        <v>5</v>
      </c>
      <c r="C2025" t="s">
        <v>25</v>
      </c>
      <c r="D2025" s="1">
        <v>43900</v>
      </c>
      <c r="E2025" s="1">
        <v>43960</v>
      </c>
      <c r="F2025" s="1">
        <v>43971</v>
      </c>
      <c r="G2025" s="1">
        <v>43977</v>
      </c>
      <c r="H2025" s="13">
        <f>Orders[[#This Row],[DeliveryDate]]-Orders[[#This Row],[OrderDate]]</f>
        <v>17</v>
      </c>
      <c r="I2025" t="s">
        <v>3</v>
      </c>
      <c r="J2025" t="str">
        <f>_xlfn.XLOOKUP(Orders[[#This Row],[_SalesRepID]],'Sales team'!A:A,'Sales team'!B:B)</f>
        <v>Carl Nguyen</v>
      </c>
      <c r="K2025">
        <v>12</v>
      </c>
      <c r="L2025">
        <v>18</v>
      </c>
      <c r="M2025">
        <v>347</v>
      </c>
      <c r="N2025" t="str">
        <f>_xlfn.XLOOKUP(Orders[[#This Row],[_ProductID]],Products!A:A,Products!C:C)</f>
        <v>Kitchen &amp; Dining</v>
      </c>
      <c r="O2025">
        <v>4</v>
      </c>
      <c r="P2025">
        <v>0.1</v>
      </c>
      <c r="Q2025" s="2">
        <v>877.7</v>
      </c>
      <c r="R2025" s="2">
        <v>351.08000000000004</v>
      </c>
      <c r="S2025" s="2">
        <v>3159.7200000000003</v>
      </c>
      <c r="T2025" s="2">
        <v>1755.4</v>
      </c>
    </row>
    <row r="2026" spans="1:20" x14ac:dyDescent="0.25">
      <c r="A2026" t="s">
        <v>5983</v>
      </c>
      <c r="B2026" t="s">
        <v>1</v>
      </c>
      <c r="C2026" t="s">
        <v>6</v>
      </c>
      <c r="D2026" s="1">
        <v>43900</v>
      </c>
      <c r="E2026" s="1">
        <v>43960</v>
      </c>
      <c r="F2026" s="1">
        <v>43988</v>
      </c>
      <c r="G2026" s="1">
        <v>43977</v>
      </c>
      <c r="H2026" s="13">
        <f>Orders[[#This Row],[DeliveryDate]]-Orders[[#This Row],[OrderDate]]</f>
        <v>17</v>
      </c>
      <c r="I2026" t="s">
        <v>3</v>
      </c>
      <c r="J2026" t="str">
        <f>_xlfn.XLOOKUP(Orders[[#This Row],[_SalesRepID]],'Sales team'!A:A,'Sales team'!B:B)</f>
        <v>Joshua Bennett</v>
      </c>
      <c r="K2026">
        <v>6</v>
      </c>
      <c r="L2026">
        <v>40</v>
      </c>
      <c r="M2026">
        <v>159</v>
      </c>
      <c r="N2026" t="str">
        <f>_xlfn.XLOOKUP(Orders[[#This Row],[_ProductID]],Products!A:A,Products!C:C)</f>
        <v>Home décor</v>
      </c>
      <c r="O2026">
        <v>40</v>
      </c>
      <c r="P2026">
        <v>0.05</v>
      </c>
      <c r="Q2026" s="2">
        <v>1728.6000000000001</v>
      </c>
      <c r="R2026" s="2">
        <v>726.01200000000006</v>
      </c>
      <c r="S2026" s="2">
        <v>3284.34</v>
      </c>
      <c r="T2026" s="2">
        <v>1832.316</v>
      </c>
    </row>
    <row r="2027" spans="1:20" x14ac:dyDescent="0.25">
      <c r="A2027" t="s">
        <v>5984</v>
      </c>
      <c r="B2027" t="s">
        <v>5</v>
      </c>
      <c r="C2027" t="s">
        <v>15</v>
      </c>
      <c r="D2027" s="1">
        <v>43800</v>
      </c>
      <c r="E2027" s="1">
        <v>43960</v>
      </c>
      <c r="F2027" s="1">
        <v>43972</v>
      </c>
      <c r="G2027" s="1">
        <v>43977</v>
      </c>
      <c r="H2027" s="13">
        <f>Orders[[#This Row],[DeliveryDate]]-Orders[[#This Row],[OrderDate]]</f>
        <v>17</v>
      </c>
      <c r="I2027" t="s">
        <v>3</v>
      </c>
      <c r="J2027" t="str">
        <f>_xlfn.XLOOKUP(Orders[[#This Row],[_SalesRepID]],'Sales team'!A:A,'Sales team'!B:B)</f>
        <v>Shawn Wallace</v>
      </c>
      <c r="K2027">
        <v>18</v>
      </c>
      <c r="L2027">
        <v>49</v>
      </c>
      <c r="M2027">
        <v>42</v>
      </c>
      <c r="N2027" t="str">
        <f>_xlfn.XLOOKUP(Orders[[#This Row],[_ProductID]],Products!A:A,Products!C:C)</f>
        <v>Home décor</v>
      </c>
      <c r="O2027">
        <v>45</v>
      </c>
      <c r="P2027">
        <v>7.4999999999999997E-2</v>
      </c>
      <c r="Q2027" s="2">
        <v>2438.8000000000002</v>
      </c>
      <c r="R2027" s="2">
        <v>1926.6520000000003</v>
      </c>
      <c r="S2027" s="2">
        <v>2255.8900000000003</v>
      </c>
      <c r="T2027" s="2">
        <v>329.23800000000006</v>
      </c>
    </row>
    <row r="2028" spans="1:20" x14ac:dyDescent="0.25">
      <c r="A2028" t="s">
        <v>5985</v>
      </c>
      <c r="B2028" t="s">
        <v>10</v>
      </c>
      <c r="C2028" t="s">
        <v>13</v>
      </c>
      <c r="D2028" s="1">
        <v>43800</v>
      </c>
      <c r="E2028" s="1">
        <v>43960</v>
      </c>
      <c r="F2028" s="1">
        <v>43985</v>
      </c>
      <c r="G2028" s="1">
        <v>43984</v>
      </c>
      <c r="H2028" s="13">
        <f>Orders[[#This Row],[DeliveryDate]]-Orders[[#This Row],[OrderDate]]</f>
        <v>24</v>
      </c>
      <c r="I2028" t="s">
        <v>3</v>
      </c>
      <c r="J2028" t="str">
        <f>_xlfn.XLOOKUP(Orders[[#This Row],[_SalesRepID]],'Sales team'!A:A,'Sales team'!B:B)</f>
        <v>Carlos Miller</v>
      </c>
      <c r="K2028">
        <v>28</v>
      </c>
      <c r="L2028">
        <v>30</v>
      </c>
      <c r="M2028">
        <v>301</v>
      </c>
      <c r="N2028" t="str">
        <f>_xlfn.XLOOKUP(Orders[[#This Row],[_ProductID]],Products!A:A,Products!C:C)</f>
        <v>Home décor</v>
      </c>
      <c r="O2028">
        <v>39</v>
      </c>
      <c r="P2028">
        <v>0.1</v>
      </c>
      <c r="Q2028" s="2">
        <v>207.70000000000002</v>
      </c>
      <c r="R2028" s="2">
        <v>85.156999999999996</v>
      </c>
      <c r="S2028" s="2">
        <v>1121.5800000000002</v>
      </c>
      <c r="T2028" s="2">
        <v>610.63800000000015</v>
      </c>
    </row>
    <row r="2029" spans="1:20" x14ac:dyDescent="0.25">
      <c r="A2029" t="s">
        <v>5986</v>
      </c>
      <c r="B2029" t="s">
        <v>1</v>
      </c>
      <c r="C2029" t="s">
        <v>25</v>
      </c>
      <c r="D2029" s="1">
        <v>43900</v>
      </c>
      <c r="E2029" s="1">
        <v>43960</v>
      </c>
      <c r="F2029" s="1">
        <v>43987</v>
      </c>
      <c r="G2029" s="1">
        <v>43965</v>
      </c>
      <c r="H2029" s="13">
        <f>Orders[[#This Row],[DeliveryDate]]-Orders[[#This Row],[OrderDate]]</f>
        <v>5</v>
      </c>
      <c r="I2029" t="s">
        <v>3</v>
      </c>
      <c r="J2029" t="str">
        <f>_xlfn.XLOOKUP(Orders[[#This Row],[_SalesRepID]],'Sales team'!A:A,'Sales team'!B:B)</f>
        <v>Shawn Cook</v>
      </c>
      <c r="K2029">
        <v>7</v>
      </c>
      <c r="L2029">
        <v>4</v>
      </c>
      <c r="M2029">
        <v>330</v>
      </c>
      <c r="N2029" t="str">
        <f>_xlfn.XLOOKUP(Orders[[#This Row],[_ProductID]],Products!A:A,Products!C:C)</f>
        <v>Home décor</v>
      </c>
      <c r="O2029">
        <v>17</v>
      </c>
      <c r="P2029">
        <v>7.4999999999999997E-2</v>
      </c>
      <c r="Q2029" s="2">
        <v>1829.1000000000001</v>
      </c>
      <c r="R2029" s="2">
        <v>1006.0050000000001</v>
      </c>
      <c r="S2029" s="2">
        <v>3383.8350000000005</v>
      </c>
      <c r="T2029" s="2">
        <v>1371.8250000000003</v>
      </c>
    </row>
    <row r="2030" spans="1:20" x14ac:dyDescent="0.25">
      <c r="A2030" t="s">
        <v>5966</v>
      </c>
      <c r="B2030" t="s">
        <v>5</v>
      </c>
      <c r="C2030" t="s">
        <v>15</v>
      </c>
      <c r="D2030" s="1">
        <v>43900</v>
      </c>
      <c r="E2030" s="1">
        <v>43959</v>
      </c>
      <c r="F2030" s="1">
        <v>43966</v>
      </c>
      <c r="G2030" s="1">
        <v>43969</v>
      </c>
      <c r="H2030" s="13">
        <f>Orders[[#This Row],[DeliveryDate]]-Orders[[#This Row],[OrderDate]]</f>
        <v>10</v>
      </c>
      <c r="I2030" t="s">
        <v>3</v>
      </c>
      <c r="J2030" t="str">
        <f>_xlfn.XLOOKUP(Orders[[#This Row],[_SalesRepID]],'Sales team'!A:A,'Sales team'!B:B)</f>
        <v>Frank Brown</v>
      </c>
      <c r="K2030">
        <v>17</v>
      </c>
      <c r="L2030">
        <v>4</v>
      </c>
      <c r="M2030">
        <v>12</v>
      </c>
      <c r="N2030" t="str">
        <f>_xlfn.XLOOKUP(Orders[[#This Row],[_ProductID]],Products!A:A,Products!C:C)</f>
        <v>Home décor</v>
      </c>
      <c r="O2030">
        <v>41</v>
      </c>
      <c r="P2030">
        <v>0.4</v>
      </c>
      <c r="Q2030" s="2">
        <v>3075.3</v>
      </c>
      <c r="R2030" s="2">
        <v>1722.1680000000003</v>
      </c>
      <c r="S2030" s="2">
        <v>9225.9</v>
      </c>
      <c r="T2030" s="2">
        <v>615.05999999999767</v>
      </c>
    </row>
    <row r="2031" spans="1:20" x14ac:dyDescent="0.25">
      <c r="A2031" t="s">
        <v>5967</v>
      </c>
      <c r="B2031" t="s">
        <v>8</v>
      </c>
      <c r="C2031" t="s">
        <v>6</v>
      </c>
      <c r="D2031" s="1">
        <v>43800</v>
      </c>
      <c r="E2031" s="1">
        <v>43959</v>
      </c>
      <c r="F2031" s="1">
        <v>43968</v>
      </c>
      <c r="G2031" s="1">
        <v>43993</v>
      </c>
      <c r="H2031" s="13">
        <f>Orders[[#This Row],[DeliveryDate]]-Orders[[#This Row],[OrderDate]]</f>
        <v>34</v>
      </c>
      <c r="I2031" t="s">
        <v>3</v>
      </c>
      <c r="J2031" t="str">
        <f>_xlfn.XLOOKUP(Orders[[#This Row],[_SalesRepID]],'Sales team'!A:A,'Sales team'!B:B)</f>
        <v>Douglas Tucker</v>
      </c>
      <c r="K2031">
        <v>23</v>
      </c>
      <c r="L2031">
        <v>45</v>
      </c>
      <c r="M2031">
        <v>172</v>
      </c>
      <c r="N2031" t="str">
        <f>_xlfn.XLOOKUP(Orders[[#This Row],[_ProductID]],Products!A:A,Products!C:C)</f>
        <v>Kitchen &amp; Dining</v>
      </c>
      <c r="O2031">
        <v>4</v>
      </c>
      <c r="P2031">
        <v>0.05</v>
      </c>
      <c r="Q2031" s="2">
        <v>194.3</v>
      </c>
      <c r="R2031" s="2">
        <v>89.378000000000014</v>
      </c>
      <c r="S2031" s="2">
        <v>553.75500000000011</v>
      </c>
      <c r="T2031" s="2">
        <v>285.62100000000009</v>
      </c>
    </row>
    <row r="2032" spans="1:20" x14ac:dyDescent="0.25">
      <c r="A2032" t="s">
        <v>5968</v>
      </c>
      <c r="B2032" t="s">
        <v>5</v>
      </c>
      <c r="C2032" t="s">
        <v>15</v>
      </c>
      <c r="D2032" s="1">
        <v>43900</v>
      </c>
      <c r="E2032" s="1">
        <v>43959</v>
      </c>
      <c r="F2032" s="1">
        <v>43971</v>
      </c>
      <c r="G2032" s="1">
        <v>43970</v>
      </c>
      <c r="H2032" s="13">
        <f>Orders[[#This Row],[DeliveryDate]]-Orders[[#This Row],[OrderDate]]</f>
        <v>11</v>
      </c>
      <c r="I2032" t="s">
        <v>3</v>
      </c>
      <c r="J2032" t="str">
        <f>_xlfn.XLOOKUP(Orders[[#This Row],[_SalesRepID]],'Sales team'!A:A,'Sales team'!B:B)</f>
        <v>Shawn Wallace</v>
      </c>
      <c r="K2032">
        <v>18</v>
      </c>
      <c r="L2032">
        <v>39</v>
      </c>
      <c r="M2032">
        <v>35</v>
      </c>
      <c r="N2032" t="str">
        <f>_xlfn.XLOOKUP(Orders[[#This Row],[_ProductID]],Products!A:A,Products!C:C)</f>
        <v>Home décor</v>
      </c>
      <c r="O2032">
        <v>26</v>
      </c>
      <c r="P2032">
        <v>0.05</v>
      </c>
      <c r="Q2032" s="2">
        <v>1728.6000000000001</v>
      </c>
      <c r="R2032" s="2">
        <v>726.01200000000006</v>
      </c>
      <c r="S2032" s="2">
        <v>3284.34</v>
      </c>
      <c r="T2032" s="2">
        <v>1832.316</v>
      </c>
    </row>
    <row r="2033" spans="1:20" x14ac:dyDescent="0.25">
      <c r="A2033" t="s">
        <v>5969</v>
      </c>
      <c r="B2033" t="s">
        <v>10</v>
      </c>
      <c r="C2033" t="s">
        <v>2</v>
      </c>
      <c r="D2033" s="1">
        <v>43800</v>
      </c>
      <c r="E2033" s="1">
        <v>43959</v>
      </c>
      <c r="F2033" s="1">
        <v>43987</v>
      </c>
      <c r="G2033" s="1">
        <v>43984</v>
      </c>
      <c r="H2033" s="13">
        <f>Orders[[#This Row],[DeliveryDate]]-Orders[[#This Row],[OrderDate]]</f>
        <v>25</v>
      </c>
      <c r="I2033" t="s">
        <v>3</v>
      </c>
      <c r="J2033" t="str">
        <f>_xlfn.XLOOKUP(Orders[[#This Row],[_SalesRepID]],'Sales team'!A:A,'Sales team'!B:B)</f>
        <v>Donald Reynolds</v>
      </c>
      <c r="K2033">
        <v>26</v>
      </c>
      <c r="L2033">
        <v>43</v>
      </c>
      <c r="M2033">
        <v>223</v>
      </c>
      <c r="N2033" t="str">
        <f>_xlfn.XLOOKUP(Orders[[#This Row],[_ProductID]],Products!A:A,Products!C:C)</f>
        <v>Home décor</v>
      </c>
      <c r="O2033">
        <v>11</v>
      </c>
      <c r="P2033">
        <v>7.4999999999999997E-2</v>
      </c>
      <c r="Q2033" s="2">
        <v>891.1</v>
      </c>
      <c r="R2033" s="2">
        <v>730.702</v>
      </c>
      <c r="S2033" s="2">
        <v>4121.3375000000005</v>
      </c>
      <c r="T2033" s="2">
        <v>467.82750000000033</v>
      </c>
    </row>
    <row r="2034" spans="1:20" x14ac:dyDescent="0.25">
      <c r="A2034" t="s">
        <v>5970</v>
      </c>
      <c r="B2034" t="s">
        <v>8</v>
      </c>
      <c r="C2034" t="s">
        <v>6</v>
      </c>
      <c r="D2034" s="1">
        <v>43900</v>
      </c>
      <c r="E2034" s="1">
        <v>43959</v>
      </c>
      <c r="F2034" s="1">
        <v>43962</v>
      </c>
      <c r="G2034" s="1">
        <v>43970</v>
      </c>
      <c r="H2034" s="13">
        <f>Orders[[#This Row],[DeliveryDate]]-Orders[[#This Row],[OrderDate]]</f>
        <v>11</v>
      </c>
      <c r="I2034" t="s">
        <v>3</v>
      </c>
      <c r="J2034" t="str">
        <f>_xlfn.XLOOKUP(Orders[[#This Row],[_SalesRepID]],'Sales team'!A:A,'Sales team'!B:B)</f>
        <v>Patrick Graham</v>
      </c>
      <c r="K2034">
        <v>25</v>
      </c>
      <c r="L2034">
        <v>15</v>
      </c>
      <c r="M2034">
        <v>123</v>
      </c>
      <c r="N2034" t="str">
        <f>_xlfn.XLOOKUP(Orders[[#This Row],[_ProductID]],Products!A:A,Products!C:C)</f>
        <v>Home décor</v>
      </c>
      <c r="O2034">
        <v>31</v>
      </c>
      <c r="P2034">
        <v>0.2</v>
      </c>
      <c r="Q2034" s="2">
        <v>1078.7</v>
      </c>
      <c r="R2034" s="2">
        <v>528.56299999999999</v>
      </c>
      <c r="S2034" s="2">
        <v>2588.8800000000006</v>
      </c>
      <c r="T2034" s="2">
        <v>1003.1910000000007</v>
      </c>
    </row>
    <row r="2035" spans="1:20" x14ac:dyDescent="0.25">
      <c r="A2035" t="s">
        <v>5971</v>
      </c>
      <c r="B2035" t="s">
        <v>10</v>
      </c>
      <c r="C2035" t="s">
        <v>15</v>
      </c>
      <c r="D2035" s="1">
        <v>43800</v>
      </c>
      <c r="E2035" s="1">
        <v>43959</v>
      </c>
      <c r="F2035" s="1">
        <v>43977</v>
      </c>
      <c r="G2035" s="1">
        <v>43976</v>
      </c>
      <c r="H2035" s="13">
        <f>Orders[[#This Row],[DeliveryDate]]-Orders[[#This Row],[OrderDate]]</f>
        <v>17</v>
      </c>
      <c r="I2035" t="s">
        <v>3</v>
      </c>
      <c r="J2035" t="str">
        <f>_xlfn.XLOOKUP(Orders[[#This Row],[_SalesRepID]],'Sales team'!A:A,'Sales team'!B:B)</f>
        <v>Donald Reynolds</v>
      </c>
      <c r="K2035">
        <v>26</v>
      </c>
      <c r="L2035">
        <v>7</v>
      </c>
      <c r="M2035">
        <v>19</v>
      </c>
      <c r="N2035" t="str">
        <f>_xlfn.XLOOKUP(Orders[[#This Row],[_ProductID]],Products!A:A,Products!C:C)</f>
        <v>Home décor</v>
      </c>
      <c r="O2035">
        <v>41</v>
      </c>
      <c r="P2035">
        <v>0.15</v>
      </c>
      <c r="Q2035" s="2">
        <v>3845.8</v>
      </c>
      <c r="R2035" s="2">
        <v>2768.9760000000001</v>
      </c>
      <c r="S2035" s="2">
        <v>9806.7900000000009</v>
      </c>
      <c r="T2035" s="2">
        <v>1499.862000000001</v>
      </c>
    </row>
    <row r="2036" spans="1:20" x14ac:dyDescent="0.25">
      <c r="A2036" t="s">
        <v>5972</v>
      </c>
      <c r="B2036" t="s">
        <v>8</v>
      </c>
      <c r="C2036" t="s">
        <v>15</v>
      </c>
      <c r="D2036" s="1">
        <v>43900</v>
      </c>
      <c r="E2036" s="1">
        <v>43959</v>
      </c>
      <c r="F2036" s="1">
        <v>43986</v>
      </c>
      <c r="G2036" s="1">
        <v>43976</v>
      </c>
      <c r="H2036" s="13">
        <f>Orders[[#This Row],[DeliveryDate]]-Orders[[#This Row],[OrderDate]]</f>
        <v>17</v>
      </c>
      <c r="I2036" t="s">
        <v>3</v>
      </c>
      <c r="J2036" t="str">
        <f>_xlfn.XLOOKUP(Orders[[#This Row],[_SalesRepID]],'Sales team'!A:A,'Sales team'!B:B)</f>
        <v>Roy Rice</v>
      </c>
      <c r="K2036">
        <v>24</v>
      </c>
      <c r="L2036">
        <v>34</v>
      </c>
      <c r="M2036">
        <v>48</v>
      </c>
      <c r="N2036" t="str">
        <f>_xlfn.XLOOKUP(Orders[[#This Row],[_ProductID]],Products!A:A,Products!C:C)</f>
        <v>Furniture</v>
      </c>
      <c r="O2036">
        <v>38</v>
      </c>
      <c r="P2036">
        <v>0.1</v>
      </c>
      <c r="Q2036" s="2">
        <v>3939.6</v>
      </c>
      <c r="R2036" s="2">
        <v>2087.9880000000003</v>
      </c>
      <c r="S2036" s="2">
        <v>17728.2</v>
      </c>
      <c r="T2036" s="2">
        <v>7288.2599999999984</v>
      </c>
    </row>
    <row r="2037" spans="1:20" x14ac:dyDescent="0.25">
      <c r="A2037" t="s">
        <v>5973</v>
      </c>
      <c r="B2037" t="s">
        <v>8</v>
      </c>
      <c r="C2037" t="s">
        <v>6</v>
      </c>
      <c r="D2037" s="1">
        <v>43800</v>
      </c>
      <c r="E2037" s="1">
        <v>43959</v>
      </c>
      <c r="F2037" s="1">
        <v>43983</v>
      </c>
      <c r="G2037" s="1">
        <v>43970</v>
      </c>
      <c r="H2037" s="13">
        <f>Orders[[#This Row],[DeliveryDate]]-Orders[[#This Row],[OrderDate]]</f>
        <v>11</v>
      </c>
      <c r="I2037" t="s">
        <v>3</v>
      </c>
      <c r="J2037" t="str">
        <f>_xlfn.XLOOKUP(Orders[[#This Row],[_SalesRepID]],'Sales team'!A:A,'Sales team'!B:B)</f>
        <v>Samuel Fowler</v>
      </c>
      <c r="K2037">
        <v>21</v>
      </c>
      <c r="L2037">
        <v>30</v>
      </c>
      <c r="M2037">
        <v>146</v>
      </c>
      <c r="N2037" t="str">
        <f>_xlfn.XLOOKUP(Orders[[#This Row],[_ProductID]],Products!A:A,Products!C:C)</f>
        <v>Home décor</v>
      </c>
      <c r="O2037">
        <v>31</v>
      </c>
      <c r="P2037">
        <v>0.1</v>
      </c>
      <c r="Q2037" s="2">
        <v>891.1</v>
      </c>
      <c r="R2037" s="2">
        <v>623.77</v>
      </c>
      <c r="S2037" s="2">
        <v>5613.93</v>
      </c>
      <c r="T2037" s="2">
        <v>1247.5400000000009</v>
      </c>
    </row>
    <row r="2038" spans="1:20" x14ac:dyDescent="0.25">
      <c r="A2038" t="s">
        <v>5958</v>
      </c>
      <c r="B2038" t="s">
        <v>8</v>
      </c>
      <c r="C2038" t="s">
        <v>13</v>
      </c>
      <c r="D2038" s="1">
        <v>43800</v>
      </c>
      <c r="E2038" s="1">
        <v>43958</v>
      </c>
      <c r="F2038" s="1">
        <v>43977</v>
      </c>
      <c r="G2038" s="1">
        <v>43963</v>
      </c>
      <c r="H2038" s="13">
        <f>Orders[[#This Row],[DeliveryDate]]-Orders[[#This Row],[OrderDate]]</f>
        <v>5</v>
      </c>
      <c r="I2038" t="s">
        <v>3</v>
      </c>
      <c r="J2038" t="str">
        <f>_xlfn.XLOOKUP(Orders[[#This Row],[_SalesRepID]],'Sales team'!A:A,'Sales team'!B:B)</f>
        <v>Joe Price</v>
      </c>
      <c r="K2038">
        <v>22</v>
      </c>
      <c r="L2038">
        <v>20</v>
      </c>
      <c r="M2038">
        <v>296</v>
      </c>
      <c r="N2038" t="str">
        <f>_xlfn.XLOOKUP(Orders[[#This Row],[_ProductID]],Products!A:A,Products!C:C)</f>
        <v>Home décor</v>
      </c>
      <c r="O2038">
        <v>30</v>
      </c>
      <c r="P2038">
        <v>0.1</v>
      </c>
      <c r="Q2038" s="2">
        <v>3825.7000000000003</v>
      </c>
      <c r="R2038" s="2">
        <v>3175.3310000000001</v>
      </c>
      <c r="S2038" s="2">
        <v>24101.910000000003</v>
      </c>
      <c r="T2038" s="2">
        <v>1874.5930000000008</v>
      </c>
    </row>
    <row r="2039" spans="1:20" x14ac:dyDescent="0.25">
      <c r="A2039" t="s">
        <v>5959</v>
      </c>
      <c r="B2039" t="s">
        <v>1</v>
      </c>
      <c r="C2039" t="s">
        <v>46</v>
      </c>
      <c r="D2039" s="1">
        <v>43800</v>
      </c>
      <c r="E2039" s="1">
        <v>43958</v>
      </c>
      <c r="F2039" s="1">
        <v>43981</v>
      </c>
      <c r="G2039" s="1">
        <v>43966</v>
      </c>
      <c r="H2039" s="13">
        <f>Orders[[#This Row],[DeliveryDate]]-Orders[[#This Row],[OrderDate]]</f>
        <v>8</v>
      </c>
      <c r="I2039" t="s">
        <v>3</v>
      </c>
      <c r="J2039" t="str">
        <f>_xlfn.XLOOKUP(Orders[[#This Row],[_SalesRepID]],'Sales team'!A:A,'Sales team'!B:B)</f>
        <v>George Lewis</v>
      </c>
      <c r="K2039">
        <v>8</v>
      </c>
      <c r="L2039">
        <v>22</v>
      </c>
      <c r="M2039">
        <v>62</v>
      </c>
      <c r="N2039" t="str">
        <f>_xlfn.XLOOKUP(Orders[[#This Row],[_ProductID]],Products!A:A,Products!C:C)</f>
        <v>Kitchen &amp; Dining</v>
      </c>
      <c r="O2039">
        <v>37</v>
      </c>
      <c r="P2039">
        <v>7.4999999999999997E-2</v>
      </c>
      <c r="Q2039" s="2">
        <v>911.2</v>
      </c>
      <c r="R2039" s="2">
        <v>765.40800000000002</v>
      </c>
      <c r="S2039" s="2">
        <v>5900.02</v>
      </c>
      <c r="T2039" s="2">
        <v>542.16400000000067</v>
      </c>
    </row>
    <row r="2040" spans="1:20" x14ac:dyDescent="0.25">
      <c r="A2040" t="s">
        <v>5960</v>
      </c>
      <c r="B2040" t="s">
        <v>5</v>
      </c>
      <c r="C2040" t="s">
        <v>6</v>
      </c>
      <c r="D2040" s="1">
        <v>43900</v>
      </c>
      <c r="E2040" s="1">
        <v>43958</v>
      </c>
      <c r="F2040" s="1">
        <v>43961</v>
      </c>
      <c r="G2040" s="1">
        <v>43978</v>
      </c>
      <c r="H2040" s="13">
        <f>Orders[[#This Row],[DeliveryDate]]-Orders[[#This Row],[OrderDate]]</f>
        <v>20</v>
      </c>
      <c r="I2040" t="s">
        <v>3</v>
      </c>
      <c r="J2040" t="str">
        <f>_xlfn.XLOOKUP(Orders[[#This Row],[_SalesRepID]],'Sales team'!A:A,'Sales team'!B:B)</f>
        <v>Frank Brown</v>
      </c>
      <c r="K2040">
        <v>17</v>
      </c>
      <c r="L2040">
        <v>14</v>
      </c>
      <c r="M2040">
        <v>160</v>
      </c>
      <c r="N2040" t="str">
        <f>_xlfn.XLOOKUP(Orders[[#This Row],[_ProductID]],Products!A:A,Products!C:C)</f>
        <v>Furniture</v>
      </c>
      <c r="O2040">
        <v>34</v>
      </c>
      <c r="P2040">
        <v>0.4</v>
      </c>
      <c r="Q2040" s="2">
        <v>2572.8000000000002</v>
      </c>
      <c r="R2040" s="2">
        <v>1312.1280000000002</v>
      </c>
      <c r="S2040" s="2">
        <v>10805.76</v>
      </c>
      <c r="T2040" s="2">
        <v>1620.8639999999996</v>
      </c>
    </row>
    <row r="2041" spans="1:20" x14ac:dyDescent="0.25">
      <c r="A2041" t="s">
        <v>5961</v>
      </c>
      <c r="B2041" t="s">
        <v>1</v>
      </c>
      <c r="C2041" t="s">
        <v>13</v>
      </c>
      <c r="D2041" s="1">
        <v>43900</v>
      </c>
      <c r="E2041" s="1">
        <v>43958</v>
      </c>
      <c r="F2041" s="1">
        <v>43965</v>
      </c>
      <c r="G2041" s="1">
        <v>43990</v>
      </c>
      <c r="H2041" s="13">
        <f>Orders[[#This Row],[DeliveryDate]]-Orders[[#This Row],[OrderDate]]</f>
        <v>32</v>
      </c>
      <c r="I2041" t="s">
        <v>3</v>
      </c>
      <c r="J2041" t="str">
        <f>_xlfn.XLOOKUP(Orders[[#This Row],[_SalesRepID]],'Sales team'!A:A,'Sales team'!B:B)</f>
        <v>Adam Hernandez</v>
      </c>
      <c r="K2041">
        <v>1</v>
      </c>
      <c r="L2041">
        <v>24</v>
      </c>
      <c r="M2041">
        <v>278</v>
      </c>
      <c r="N2041" t="str">
        <f>_xlfn.XLOOKUP(Orders[[#This Row],[_ProductID]],Products!A:A,Products!C:C)</f>
        <v>Furniture</v>
      </c>
      <c r="O2041">
        <v>12</v>
      </c>
      <c r="P2041">
        <v>0.05</v>
      </c>
      <c r="Q2041" s="2">
        <v>227.8</v>
      </c>
      <c r="R2041" s="2">
        <v>177.68400000000003</v>
      </c>
      <c r="S2041" s="2">
        <v>649.23</v>
      </c>
      <c r="T2041" s="2">
        <v>116.17799999999988</v>
      </c>
    </row>
    <row r="2042" spans="1:20" x14ac:dyDescent="0.25">
      <c r="A2042" t="s">
        <v>5962</v>
      </c>
      <c r="B2042" t="s">
        <v>8</v>
      </c>
      <c r="C2042" t="s">
        <v>13</v>
      </c>
      <c r="D2042" s="1">
        <v>43800</v>
      </c>
      <c r="E2042" s="1">
        <v>43958</v>
      </c>
      <c r="F2042" s="1">
        <v>43974</v>
      </c>
      <c r="G2042" s="1">
        <v>43971</v>
      </c>
      <c r="H2042" s="13">
        <f>Orders[[#This Row],[DeliveryDate]]-Orders[[#This Row],[OrderDate]]</f>
        <v>13</v>
      </c>
      <c r="I2042" t="s">
        <v>3</v>
      </c>
      <c r="J2042" t="str">
        <f>_xlfn.XLOOKUP(Orders[[#This Row],[_SalesRepID]],'Sales team'!A:A,'Sales team'!B:B)</f>
        <v>Joe Price</v>
      </c>
      <c r="K2042">
        <v>22</v>
      </c>
      <c r="L2042">
        <v>39</v>
      </c>
      <c r="M2042">
        <v>318</v>
      </c>
      <c r="N2042" t="str">
        <f>_xlfn.XLOOKUP(Orders[[#This Row],[_ProductID]],Products!A:A,Products!C:C)</f>
        <v>Home décor</v>
      </c>
      <c r="O2042">
        <v>21</v>
      </c>
      <c r="P2042">
        <v>0.15</v>
      </c>
      <c r="Q2042" s="2">
        <v>1266.3</v>
      </c>
      <c r="R2042" s="2">
        <v>835.75800000000004</v>
      </c>
      <c r="S2042" s="2">
        <v>7534.4849999999997</v>
      </c>
      <c r="T2042" s="2">
        <v>1684.1789999999992</v>
      </c>
    </row>
    <row r="2043" spans="1:20" x14ac:dyDescent="0.25">
      <c r="A2043" t="s">
        <v>5963</v>
      </c>
      <c r="B2043" t="s">
        <v>10</v>
      </c>
      <c r="C2043" t="s">
        <v>25</v>
      </c>
      <c r="D2043" s="1">
        <v>43800</v>
      </c>
      <c r="E2043" s="1">
        <v>43958</v>
      </c>
      <c r="F2043" s="1">
        <v>43968</v>
      </c>
      <c r="G2043" s="1">
        <v>43986</v>
      </c>
      <c r="H2043" s="13">
        <f>Orders[[#This Row],[DeliveryDate]]-Orders[[#This Row],[OrderDate]]</f>
        <v>28</v>
      </c>
      <c r="I2043" t="s">
        <v>3</v>
      </c>
      <c r="J2043" t="str">
        <f>_xlfn.XLOOKUP(Orders[[#This Row],[_SalesRepID]],'Sales team'!A:A,'Sales team'!B:B)</f>
        <v>Patrick Graham</v>
      </c>
      <c r="K2043">
        <v>25</v>
      </c>
      <c r="L2043">
        <v>18</v>
      </c>
      <c r="M2043">
        <v>366</v>
      </c>
      <c r="N2043" t="str">
        <f>_xlfn.XLOOKUP(Orders[[#This Row],[_ProductID]],Products!A:A,Products!C:C)</f>
        <v>Home décor</v>
      </c>
      <c r="O2043">
        <v>17</v>
      </c>
      <c r="P2043">
        <v>0.15</v>
      </c>
      <c r="Q2043" s="2">
        <v>2626.4</v>
      </c>
      <c r="R2043" s="2">
        <v>1943.5360000000001</v>
      </c>
      <c r="S2043" s="2">
        <v>13394.640000000001</v>
      </c>
      <c r="T2043" s="2">
        <v>1733.4240000000009</v>
      </c>
    </row>
    <row r="2044" spans="1:20" x14ac:dyDescent="0.25">
      <c r="A2044" t="s">
        <v>5964</v>
      </c>
      <c r="B2044" t="s">
        <v>1</v>
      </c>
      <c r="C2044" t="s">
        <v>46</v>
      </c>
      <c r="D2044" s="1">
        <v>43900</v>
      </c>
      <c r="E2044" s="1">
        <v>43958</v>
      </c>
      <c r="F2044" s="1">
        <v>43960</v>
      </c>
      <c r="G2044" s="1">
        <v>43985</v>
      </c>
      <c r="H2044" s="13">
        <f>Orders[[#This Row],[DeliveryDate]]-Orders[[#This Row],[OrderDate]]</f>
        <v>27</v>
      </c>
      <c r="I2044" t="s">
        <v>3</v>
      </c>
      <c r="J2044" t="str">
        <f>_xlfn.XLOOKUP(Orders[[#This Row],[_SalesRepID]],'Sales team'!A:A,'Sales team'!B:B)</f>
        <v>Chris Armstrong</v>
      </c>
      <c r="K2044">
        <v>4</v>
      </c>
      <c r="L2044">
        <v>25</v>
      </c>
      <c r="M2044">
        <v>61</v>
      </c>
      <c r="N2044" t="str">
        <f>_xlfn.XLOOKUP(Orders[[#This Row],[_ProductID]],Products!A:A,Products!C:C)</f>
        <v>Kitchen &amp; Dining</v>
      </c>
      <c r="O2044">
        <v>13</v>
      </c>
      <c r="P2044">
        <v>7.4999999999999997E-2</v>
      </c>
      <c r="Q2044" s="2">
        <v>783.9</v>
      </c>
      <c r="R2044" s="2">
        <v>368.43299999999999</v>
      </c>
      <c r="S2044" s="2">
        <v>3625.5375000000004</v>
      </c>
      <c r="T2044" s="2">
        <v>1783.3725000000004</v>
      </c>
    </row>
    <row r="2045" spans="1:20" x14ac:dyDescent="0.25">
      <c r="A2045" t="s">
        <v>5965</v>
      </c>
      <c r="B2045" t="s">
        <v>5</v>
      </c>
      <c r="C2045" t="s">
        <v>46</v>
      </c>
      <c r="D2045" s="1">
        <v>43900</v>
      </c>
      <c r="E2045" s="1">
        <v>43958</v>
      </c>
      <c r="F2045" s="1">
        <v>43975</v>
      </c>
      <c r="G2045" s="1">
        <v>43972</v>
      </c>
      <c r="H2045" s="13">
        <f>Orders[[#This Row],[DeliveryDate]]-Orders[[#This Row],[OrderDate]]</f>
        <v>14</v>
      </c>
      <c r="I2045" t="s">
        <v>3</v>
      </c>
      <c r="J2045" t="str">
        <f>_xlfn.XLOOKUP(Orders[[#This Row],[_SalesRepID]],'Sales team'!A:A,'Sales team'!B:B)</f>
        <v>Shawn Wallace</v>
      </c>
      <c r="K2045">
        <v>18</v>
      </c>
      <c r="L2045">
        <v>6</v>
      </c>
      <c r="M2045">
        <v>65</v>
      </c>
      <c r="N2045" t="str">
        <f>_xlfn.XLOOKUP(Orders[[#This Row],[_ProductID]],Products!A:A,Products!C:C)</f>
        <v>Home décor</v>
      </c>
      <c r="O2045">
        <v>2</v>
      </c>
      <c r="P2045">
        <v>0.1</v>
      </c>
      <c r="Q2045" s="2">
        <v>2968.1</v>
      </c>
      <c r="R2045" s="2">
        <v>1869.903</v>
      </c>
      <c r="S2045" s="2">
        <v>8013.87</v>
      </c>
      <c r="T2045" s="2">
        <v>2404.1610000000001</v>
      </c>
    </row>
    <row r="2046" spans="1:20" x14ac:dyDescent="0.25">
      <c r="A2046" t="s">
        <v>5953</v>
      </c>
      <c r="B2046" t="s">
        <v>1</v>
      </c>
      <c r="C2046" t="s">
        <v>2</v>
      </c>
      <c r="D2046" s="1">
        <v>43900</v>
      </c>
      <c r="E2046" s="1">
        <v>43957</v>
      </c>
      <c r="F2046" s="1">
        <v>43962</v>
      </c>
      <c r="G2046" s="1">
        <v>43959</v>
      </c>
      <c r="H2046" s="13">
        <f>Orders[[#This Row],[DeliveryDate]]-Orders[[#This Row],[OrderDate]]</f>
        <v>2</v>
      </c>
      <c r="I2046" t="s">
        <v>3</v>
      </c>
      <c r="J2046" t="str">
        <f>_xlfn.XLOOKUP(Orders[[#This Row],[_SalesRepID]],'Sales team'!A:A,'Sales team'!B:B)</f>
        <v>George Lewis</v>
      </c>
      <c r="K2046">
        <v>8</v>
      </c>
      <c r="L2046">
        <v>43</v>
      </c>
      <c r="M2046">
        <v>244</v>
      </c>
      <c r="N2046" t="str">
        <f>_xlfn.XLOOKUP(Orders[[#This Row],[_ProductID]],Products!A:A,Products!C:C)</f>
        <v>Outdoor</v>
      </c>
      <c r="O2046">
        <v>9</v>
      </c>
      <c r="P2046">
        <v>0.05</v>
      </c>
      <c r="Q2046" s="2">
        <v>2499.1</v>
      </c>
      <c r="R2046" s="2">
        <v>1074.6130000000001</v>
      </c>
      <c r="S2046" s="2">
        <v>4748.29</v>
      </c>
      <c r="T2046" s="2">
        <v>2599.0639999999999</v>
      </c>
    </row>
    <row r="2047" spans="1:20" x14ac:dyDescent="0.25">
      <c r="A2047" t="s">
        <v>5954</v>
      </c>
      <c r="B2047" t="s">
        <v>1</v>
      </c>
      <c r="C2047" t="s">
        <v>6</v>
      </c>
      <c r="D2047" s="1">
        <v>43900</v>
      </c>
      <c r="E2047" s="1">
        <v>43957</v>
      </c>
      <c r="F2047" s="1">
        <v>43976</v>
      </c>
      <c r="G2047" s="1">
        <v>43976</v>
      </c>
      <c r="H2047" s="13">
        <f>Orders[[#This Row],[DeliveryDate]]-Orders[[#This Row],[OrderDate]]</f>
        <v>19</v>
      </c>
      <c r="I2047" t="s">
        <v>3</v>
      </c>
      <c r="J2047" t="str">
        <f>_xlfn.XLOOKUP(Orders[[#This Row],[_SalesRepID]],'Sales team'!A:A,'Sales team'!B:B)</f>
        <v>Keith Griffin</v>
      </c>
      <c r="K2047">
        <v>2</v>
      </c>
      <c r="L2047">
        <v>21</v>
      </c>
      <c r="M2047">
        <v>191</v>
      </c>
      <c r="N2047" t="str">
        <f>_xlfn.XLOOKUP(Orders[[#This Row],[_ProductID]],Products!A:A,Products!C:C)</f>
        <v>Electronics</v>
      </c>
      <c r="O2047">
        <v>28</v>
      </c>
      <c r="P2047">
        <v>0.3</v>
      </c>
      <c r="Q2047" s="2">
        <v>2298.1</v>
      </c>
      <c r="R2047" s="2">
        <v>1493.7650000000001</v>
      </c>
      <c r="S2047" s="2">
        <v>12869.359999999999</v>
      </c>
      <c r="T2047" s="2">
        <v>919.23999999999796</v>
      </c>
    </row>
    <row r="2048" spans="1:20" x14ac:dyDescent="0.25">
      <c r="A2048" t="s">
        <v>5955</v>
      </c>
      <c r="B2048" t="s">
        <v>8</v>
      </c>
      <c r="C2048" t="s">
        <v>6</v>
      </c>
      <c r="D2048" s="1">
        <v>43800</v>
      </c>
      <c r="E2048" s="1">
        <v>43957</v>
      </c>
      <c r="F2048" s="1">
        <v>43978</v>
      </c>
      <c r="G2048" s="1">
        <v>43980</v>
      </c>
      <c r="H2048" s="13">
        <f>Orders[[#This Row],[DeliveryDate]]-Orders[[#This Row],[OrderDate]]</f>
        <v>23</v>
      </c>
      <c r="I2048" t="s">
        <v>3</v>
      </c>
      <c r="J2048" t="str">
        <f>_xlfn.XLOOKUP(Orders[[#This Row],[_SalesRepID]],'Sales team'!A:A,'Sales team'!B:B)</f>
        <v>Samuel Fowler</v>
      </c>
      <c r="K2048">
        <v>21</v>
      </c>
      <c r="L2048">
        <v>30</v>
      </c>
      <c r="M2048">
        <v>152</v>
      </c>
      <c r="N2048" t="str">
        <f>_xlfn.XLOOKUP(Orders[[#This Row],[_ProductID]],Products!A:A,Products!C:C)</f>
        <v>Home décor</v>
      </c>
      <c r="O2048">
        <v>26</v>
      </c>
      <c r="P2048">
        <v>7.4999999999999997E-2</v>
      </c>
      <c r="Q2048" s="2">
        <v>1139</v>
      </c>
      <c r="R2048" s="2">
        <v>569.5</v>
      </c>
      <c r="S2048" s="2">
        <v>7375.0250000000005</v>
      </c>
      <c r="T2048" s="2">
        <v>3388.5250000000005</v>
      </c>
    </row>
    <row r="2049" spans="1:20" x14ac:dyDescent="0.25">
      <c r="A2049" t="s">
        <v>5956</v>
      </c>
      <c r="B2049" t="s">
        <v>1</v>
      </c>
      <c r="C2049" t="s">
        <v>6</v>
      </c>
      <c r="D2049" s="1">
        <v>43900</v>
      </c>
      <c r="E2049" s="1">
        <v>43957</v>
      </c>
      <c r="F2049" s="1">
        <v>43974</v>
      </c>
      <c r="G2049" s="1">
        <v>43970</v>
      </c>
      <c r="H2049" s="13">
        <f>Orders[[#This Row],[DeliveryDate]]-Orders[[#This Row],[OrderDate]]</f>
        <v>13</v>
      </c>
      <c r="I2049" t="s">
        <v>3</v>
      </c>
      <c r="J2049" t="str">
        <f>_xlfn.XLOOKUP(Orders[[#This Row],[_SalesRepID]],'Sales team'!A:A,'Sales team'!B:B)</f>
        <v>Stephen Payne</v>
      </c>
      <c r="K2049">
        <v>5</v>
      </c>
      <c r="L2049">
        <v>48</v>
      </c>
      <c r="M2049">
        <v>113</v>
      </c>
      <c r="N2049" t="str">
        <f>_xlfn.XLOOKUP(Orders[[#This Row],[_ProductID]],Products!A:A,Products!C:C)</f>
        <v>Furniture</v>
      </c>
      <c r="O2049">
        <v>15</v>
      </c>
      <c r="P2049">
        <v>7.4999999999999997E-2</v>
      </c>
      <c r="Q2049" s="2">
        <v>1835.8</v>
      </c>
      <c r="R2049" s="2">
        <v>1542.0719999999999</v>
      </c>
      <c r="S2049" s="2">
        <v>8490.5750000000007</v>
      </c>
      <c r="T2049" s="2">
        <v>780.21500000000106</v>
      </c>
    </row>
    <row r="2050" spans="1:20" x14ac:dyDescent="0.25">
      <c r="A2050" t="s">
        <v>5957</v>
      </c>
      <c r="B2050" t="s">
        <v>1</v>
      </c>
      <c r="C2050" t="s">
        <v>15</v>
      </c>
      <c r="D2050" s="1">
        <v>43800</v>
      </c>
      <c r="E2050" s="1">
        <v>43957</v>
      </c>
      <c r="F2050" s="1">
        <v>43972</v>
      </c>
      <c r="G2050" s="1">
        <v>43963</v>
      </c>
      <c r="H2050" s="13">
        <f>Orders[[#This Row],[DeliveryDate]]-Orders[[#This Row],[OrderDate]]</f>
        <v>6</v>
      </c>
      <c r="I2050" t="s">
        <v>3</v>
      </c>
      <c r="J2050" t="str">
        <f>_xlfn.XLOOKUP(Orders[[#This Row],[_SalesRepID]],'Sales team'!A:A,'Sales team'!B:B)</f>
        <v>Joshua Ryan</v>
      </c>
      <c r="K2050">
        <v>9</v>
      </c>
      <c r="L2050">
        <v>40</v>
      </c>
      <c r="M2050">
        <v>31</v>
      </c>
      <c r="N2050" t="str">
        <f>_xlfn.XLOOKUP(Orders[[#This Row],[_ProductID]],Products!A:A,Products!C:C)</f>
        <v>Electronics</v>
      </c>
      <c r="O2050">
        <v>28</v>
      </c>
      <c r="P2050">
        <v>0.05</v>
      </c>
      <c r="Q2050" s="2">
        <v>1098.8</v>
      </c>
      <c r="R2050" s="2">
        <v>922.99199999999996</v>
      </c>
      <c r="S2050" s="2">
        <v>1043.8599999999999</v>
      </c>
      <c r="T2050" s="2">
        <v>120.86799999999994</v>
      </c>
    </row>
    <row r="2051" spans="1:20" x14ac:dyDescent="0.25">
      <c r="A2051" t="s">
        <v>5946</v>
      </c>
      <c r="B2051" t="s">
        <v>5</v>
      </c>
      <c r="C2051" t="s">
        <v>15</v>
      </c>
      <c r="D2051" s="1">
        <v>43900</v>
      </c>
      <c r="E2051" s="1">
        <v>43956</v>
      </c>
      <c r="F2051" s="1">
        <v>43977</v>
      </c>
      <c r="G2051" s="1">
        <v>43963</v>
      </c>
      <c r="H2051" s="13">
        <f>Orders[[#This Row],[DeliveryDate]]-Orders[[#This Row],[OrderDate]]</f>
        <v>7</v>
      </c>
      <c r="I2051" t="s">
        <v>3</v>
      </c>
      <c r="J2051" t="str">
        <f>_xlfn.XLOOKUP(Orders[[#This Row],[_SalesRepID]],'Sales team'!A:A,'Sales team'!B:B)</f>
        <v>Anthony Torres</v>
      </c>
      <c r="K2051">
        <v>20</v>
      </c>
      <c r="L2051">
        <v>1</v>
      </c>
      <c r="M2051">
        <v>38</v>
      </c>
      <c r="N2051" t="str">
        <f>_xlfn.XLOOKUP(Orders[[#This Row],[_ProductID]],Products!A:A,Products!C:C)</f>
        <v>Home décor</v>
      </c>
      <c r="O2051">
        <v>46</v>
      </c>
      <c r="P2051">
        <v>7.4999999999999997E-2</v>
      </c>
      <c r="Q2051" s="2">
        <v>201</v>
      </c>
      <c r="R2051" s="2">
        <v>120.6</v>
      </c>
      <c r="S2051" s="2">
        <v>1115.55</v>
      </c>
      <c r="T2051" s="2">
        <v>391.95000000000005</v>
      </c>
    </row>
    <row r="2052" spans="1:20" x14ac:dyDescent="0.25">
      <c r="A2052" t="s">
        <v>5947</v>
      </c>
      <c r="B2052" t="s">
        <v>8</v>
      </c>
      <c r="C2052" t="s">
        <v>6</v>
      </c>
      <c r="D2052" s="1">
        <v>43900</v>
      </c>
      <c r="E2052" s="1">
        <v>43956</v>
      </c>
      <c r="F2052" s="1">
        <v>43982</v>
      </c>
      <c r="G2052" s="1">
        <v>43987</v>
      </c>
      <c r="H2052" s="13">
        <f>Orders[[#This Row],[DeliveryDate]]-Orders[[#This Row],[OrderDate]]</f>
        <v>31</v>
      </c>
      <c r="I2052" t="s">
        <v>3</v>
      </c>
      <c r="J2052" t="str">
        <f>_xlfn.XLOOKUP(Orders[[#This Row],[_SalesRepID]],'Sales team'!A:A,'Sales team'!B:B)</f>
        <v>Roy Rice</v>
      </c>
      <c r="K2052">
        <v>24</v>
      </c>
      <c r="L2052">
        <v>40</v>
      </c>
      <c r="M2052">
        <v>133</v>
      </c>
      <c r="N2052" t="str">
        <f>_xlfn.XLOOKUP(Orders[[#This Row],[_ProductID]],Products!A:A,Products!C:C)</f>
        <v>Kitchen &amp; Dining</v>
      </c>
      <c r="O2052">
        <v>16</v>
      </c>
      <c r="P2052">
        <v>0.4</v>
      </c>
      <c r="Q2052" s="2">
        <v>5607.9000000000005</v>
      </c>
      <c r="R2052" s="2">
        <v>4149.8460000000005</v>
      </c>
      <c r="S2052" s="2">
        <v>3364.7400000000002</v>
      </c>
      <c r="T2052" s="2">
        <v>-785.10600000000022</v>
      </c>
    </row>
    <row r="2053" spans="1:20" x14ac:dyDescent="0.25">
      <c r="A2053" t="s">
        <v>5948</v>
      </c>
      <c r="B2053" t="s">
        <v>1</v>
      </c>
      <c r="C2053" t="s">
        <v>13</v>
      </c>
      <c r="D2053" s="1">
        <v>43800</v>
      </c>
      <c r="E2053" s="1">
        <v>43956</v>
      </c>
      <c r="F2053" s="1">
        <v>43975</v>
      </c>
      <c r="G2053" s="1">
        <v>43978</v>
      </c>
      <c r="H2053" s="13">
        <f>Orders[[#This Row],[DeliveryDate]]-Orders[[#This Row],[OrderDate]]</f>
        <v>22</v>
      </c>
      <c r="I2053" t="s">
        <v>3</v>
      </c>
      <c r="J2053" t="str">
        <f>_xlfn.XLOOKUP(Orders[[#This Row],[_SalesRepID]],'Sales team'!A:A,'Sales team'!B:B)</f>
        <v>Joshua Ryan</v>
      </c>
      <c r="K2053">
        <v>9</v>
      </c>
      <c r="L2053">
        <v>30</v>
      </c>
      <c r="M2053">
        <v>318</v>
      </c>
      <c r="N2053" t="str">
        <f>_xlfn.XLOOKUP(Orders[[#This Row],[_ProductID]],Products!A:A,Products!C:C)</f>
        <v>Home décor</v>
      </c>
      <c r="O2053">
        <v>35</v>
      </c>
      <c r="P2053">
        <v>0.15</v>
      </c>
      <c r="Q2053" s="2">
        <v>3886</v>
      </c>
      <c r="R2053" s="2">
        <v>2059.58</v>
      </c>
      <c r="S2053" s="2">
        <v>26424.799999999999</v>
      </c>
      <c r="T2053" s="2">
        <v>9948.16</v>
      </c>
    </row>
    <row r="2054" spans="1:20" x14ac:dyDescent="0.25">
      <c r="A2054" t="s">
        <v>5949</v>
      </c>
      <c r="B2054" t="s">
        <v>1</v>
      </c>
      <c r="C2054" t="s">
        <v>2</v>
      </c>
      <c r="D2054" s="1">
        <v>43900</v>
      </c>
      <c r="E2054" s="1">
        <v>43956</v>
      </c>
      <c r="F2054" s="1">
        <v>43960</v>
      </c>
      <c r="G2054" s="1">
        <v>43963</v>
      </c>
      <c r="H2054" s="13">
        <f>Orders[[#This Row],[DeliveryDate]]-Orders[[#This Row],[OrderDate]]</f>
        <v>7</v>
      </c>
      <c r="I2054" t="s">
        <v>3</v>
      </c>
      <c r="J2054" t="str">
        <f>_xlfn.XLOOKUP(Orders[[#This Row],[_SalesRepID]],'Sales team'!A:A,'Sales team'!B:B)</f>
        <v>Shawn Cook</v>
      </c>
      <c r="K2054">
        <v>7</v>
      </c>
      <c r="L2054">
        <v>25</v>
      </c>
      <c r="M2054">
        <v>255</v>
      </c>
      <c r="N2054" t="str">
        <f>_xlfn.XLOOKUP(Orders[[#This Row],[_ProductID]],Products!A:A,Products!C:C)</f>
        <v>Furniture</v>
      </c>
      <c r="O2054">
        <v>19</v>
      </c>
      <c r="P2054">
        <v>0.1</v>
      </c>
      <c r="Q2054" s="2">
        <v>3343.3</v>
      </c>
      <c r="R2054" s="2">
        <v>2407.1759999999999</v>
      </c>
      <c r="S2054" s="2">
        <v>12035.880000000001</v>
      </c>
      <c r="T2054" s="2">
        <v>2407.1760000000013</v>
      </c>
    </row>
    <row r="2055" spans="1:20" x14ac:dyDescent="0.25">
      <c r="A2055" t="s">
        <v>5950</v>
      </c>
      <c r="B2055" t="s">
        <v>5</v>
      </c>
      <c r="C2055" t="s">
        <v>2</v>
      </c>
      <c r="D2055" s="1">
        <v>43800</v>
      </c>
      <c r="E2055" s="1">
        <v>43956</v>
      </c>
      <c r="F2055" s="1">
        <v>43981</v>
      </c>
      <c r="G2055" s="1">
        <v>43978</v>
      </c>
      <c r="H2055" s="13">
        <f>Orders[[#This Row],[DeliveryDate]]-Orders[[#This Row],[OrderDate]]</f>
        <v>22</v>
      </c>
      <c r="I2055" t="s">
        <v>3</v>
      </c>
      <c r="J2055" t="str">
        <f>_xlfn.XLOOKUP(Orders[[#This Row],[_SalesRepID]],'Sales team'!A:A,'Sales team'!B:B)</f>
        <v>Shawn Wallace</v>
      </c>
      <c r="K2055">
        <v>18</v>
      </c>
      <c r="L2055">
        <v>47</v>
      </c>
      <c r="M2055">
        <v>224</v>
      </c>
      <c r="N2055" t="str">
        <f>_xlfn.XLOOKUP(Orders[[#This Row],[_ProductID]],Products!A:A,Products!C:C)</f>
        <v>Electronics</v>
      </c>
      <c r="O2055">
        <v>25</v>
      </c>
      <c r="P2055">
        <v>0.05</v>
      </c>
      <c r="Q2055" s="2">
        <v>2814</v>
      </c>
      <c r="R2055" s="2">
        <v>1181.8799999999999</v>
      </c>
      <c r="S2055" s="2">
        <v>21386.399999999998</v>
      </c>
      <c r="T2055" s="2">
        <v>11931.359999999999</v>
      </c>
    </row>
    <row r="2056" spans="1:20" x14ac:dyDescent="0.25">
      <c r="A2056" t="s">
        <v>5951</v>
      </c>
      <c r="B2056" t="s">
        <v>1</v>
      </c>
      <c r="C2056" t="s">
        <v>6</v>
      </c>
      <c r="D2056" s="1">
        <v>43800</v>
      </c>
      <c r="E2056" s="1">
        <v>43956</v>
      </c>
      <c r="F2056" s="1">
        <v>43965</v>
      </c>
      <c r="G2056" s="1">
        <v>43971</v>
      </c>
      <c r="H2056" s="13">
        <f>Orders[[#This Row],[DeliveryDate]]-Orders[[#This Row],[OrderDate]]</f>
        <v>15</v>
      </c>
      <c r="I2056" t="s">
        <v>3</v>
      </c>
      <c r="J2056" t="str">
        <f>_xlfn.XLOOKUP(Orders[[#This Row],[_SalesRepID]],'Sales team'!A:A,'Sales team'!B:B)</f>
        <v>Carl Nguyen</v>
      </c>
      <c r="K2056">
        <v>12</v>
      </c>
      <c r="L2056">
        <v>23</v>
      </c>
      <c r="M2056">
        <v>130</v>
      </c>
      <c r="N2056" t="str">
        <f>_xlfn.XLOOKUP(Orders[[#This Row],[_ProductID]],Products!A:A,Products!C:C)</f>
        <v>Home décor</v>
      </c>
      <c r="O2056">
        <v>33</v>
      </c>
      <c r="P2056">
        <v>0.15</v>
      </c>
      <c r="Q2056" s="2">
        <v>991.6</v>
      </c>
      <c r="R2056" s="2">
        <v>505.71600000000001</v>
      </c>
      <c r="S2056" s="2">
        <v>5900.0199999999995</v>
      </c>
      <c r="T2056" s="2">
        <v>2360.0079999999994</v>
      </c>
    </row>
    <row r="2057" spans="1:20" x14ac:dyDescent="0.25">
      <c r="A2057" t="s">
        <v>5952</v>
      </c>
      <c r="B2057" t="s">
        <v>8</v>
      </c>
      <c r="C2057" t="s">
        <v>2</v>
      </c>
      <c r="D2057" s="1">
        <v>43800</v>
      </c>
      <c r="E2057" s="1">
        <v>43956</v>
      </c>
      <c r="F2057" s="1">
        <v>43964</v>
      </c>
      <c r="G2057" s="1">
        <v>43972</v>
      </c>
      <c r="H2057" s="13">
        <f>Orders[[#This Row],[DeliveryDate]]-Orders[[#This Row],[OrderDate]]</f>
        <v>16</v>
      </c>
      <c r="I2057" t="s">
        <v>3</v>
      </c>
      <c r="J2057" t="str">
        <f>_xlfn.XLOOKUP(Orders[[#This Row],[_SalesRepID]],'Sales team'!A:A,'Sales team'!B:B)</f>
        <v>Douglas Tucker</v>
      </c>
      <c r="K2057">
        <v>23</v>
      </c>
      <c r="L2057">
        <v>39</v>
      </c>
      <c r="M2057">
        <v>217</v>
      </c>
      <c r="N2057" t="str">
        <f>_xlfn.XLOOKUP(Orders[[#This Row],[_ProductID]],Products!A:A,Products!C:C)</f>
        <v>Furniture</v>
      </c>
      <c r="O2057">
        <v>38</v>
      </c>
      <c r="P2057">
        <v>7.4999999999999997E-2</v>
      </c>
      <c r="Q2057" s="2">
        <v>1159.1000000000001</v>
      </c>
      <c r="R2057" s="2">
        <v>475.23100000000005</v>
      </c>
      <c r="S2057" s="2">
        <v>7505.1725000000006</v>
      </c>
      <c r="T2057" s="2">
        <v>4178.5555000000004</v>
      </c>
    </row>
    <row r="2058" spans="1:20" x14ac:dyDescent="0.25">
      <c r="A2058" t="s">
        <v>5940</v>
      </c>
      <c r="B2058" t="s">
        <v>1</v>
      </c>
      <c r="C2058" t="s">
        <v>6</v>
      </c>
      <c r="D2058" s="1">
        <v>43800</v>
      </c>
      <c r="E2058" s="1">
        <v>43955</v>
      </c>
      <c r="F2058" s="1">
        <v>43969</v>
      </c>
      <c r="G2058" s="1">
        <v>43978</v>
      </c>
      <c r="H2058" s="13">
        <f>Orders[[#This Row],[DeliveryDate]]-Orders[[#This Row],[OrderDate]]</f>
        <v>23</v>
      </c>
      <c r="I2058" t="s">
        <v>3</v>
      </c>
      <c r="J2058" t="str">
        <f>_xlfn.XLOOKUP(Orders[[#This Row],[_SalesRepID]],'Sales team'!A:A,'Sales team'!B:B)</f>
        <v>Shawn Cook</v>
      </c>
      <c r="K2058">
        <v>7</v>
      </c>
      <c r="L2058">
        <v>48</v>
      </c>
      <c r="M2058">
        <v>176</v>
      </c>
      <c r="N2058" t="str">
        <f>_xlfn.XLOOKUP(Orders[[#This Row],[_ProductID]],Products!A:A,Products!C:C)</f>
        <v>Home décor</v>
      </c>
      <c r="O2058">
        <v>30</v>
      </c>
      <c r="P2058">
        <v>0.2</v>
      </c>
      <c r="Q2058" s="2">
        <v>3685</v>
      </c>
      <c r="R2058" s="2">
        <v>2395.25</v>
      </c>
      <c r="S2058" s="2">
        <v>23584</v>
      </c>
      <c r="T2058" s="2">
        <v>4422</v>
      </c>
    </row>
    <row r="2059" spans="1:20" x14ac:dyDescent="0.25">
      <c r="A2059" t="s">
        <v>5941</v>
      </c>
      <c r="B2059" t="s">
        <v>8</v>
      </c>
      <c r="C2059" t="s">
        <v>2</v>
      </c>
      <c r="D2059" s="1">
        <v>43800</v>
      </c>
      <c r="E2059" s="1">
        <v>43955</v>
      </c>
      <c r="F2059" s="1">
        <v>43972</v>
      </c>
      <c r="G2059" s="1">
        <v>43979</v>
      </c>
      <c r="H2059" s="13">
        <f>Orders[[#This Row],[DeliveryDate]]-Orders[[#This Row],[OrderDate]]</f>
        <v>24</v>
      </c>
      <c r="I2059" t="s">
        <v>3</v>
      </c>
      <c r="J2059" t="str">
        <f>_xlfn.XLOOKUP(Orders[[#This Row],[_SalesRepID]],'Sales team'!A:A,'Sales team'!B:B)</f>
        <v>Samuel Fowler</v>
      </c>
      <c r="K2059">
        <v>21</v>
      </c>
      <c r="L2059">
        <v>8</v>
      </c>
      <c r="M2059">
        <v>220</v>
      </c>
      <c r="N2059" t="str">
        <f>_xlfn.XLOOKUP(Orders[[#This Row],[_ProductID]],Products!A:A,Products!C:C)</f>
        <v>Home décor</v>
      </c>
      <c r="O2059">
        <v>33</v>
      </c>
      <c r="P2059">
        <v>0.2</v>
      </c>
      <c r="Q2059" s="2">
        <v>3530.9</v>
      </c>
      <c r="R2059" s="2">
        <v>1482.9780000000001</v>
      </c>
      <c r="S2059" s="2">
        <v>16948.320000000003</v>
      </c>
      <c r="T2059" s="2">
        <v>8050.452000000003</v>
      </c>
    </row>
    <row r="2060" spans="1:20" x14ac:dyDescent="0.25">
      <c r="A2060" t="s">
        <v>5942</v>
      </c>
      <c r="B2060" t="s">
        <v>5</v>
      </c>
      <c r="C2060" t="s">
        <v>46</v>
      </c>
      <c r="D2060" s="1">
        <v>43800</v>
      </c>
      <c r="E2060" s="1">
        <v>43955</v>
      </c>
      <c r="F2060" s="1">
        <v>43957</v>
      </c>
      <c r="G2060" s="1">
        <v>43970</v>
      </c>
      <c r="H2060" s="13">
        <f>Orders[[#This Row],[DeliveryDate]]-Orders[[#This Row],[OrderDate]]</f>
        <v>15</v>
      </c>
      <c r="I2060" t="s">
        <v>3</v>
      </c>
      <c r="J2060" t="str">
        <f>_xlfn.XLOOKUP(Orders[[#This Row],[_SalesRepID]],'Sales team'!A:A,'Sales team'!B:B)</f>
        <v>Shawn Wallace</v>
      </c>
      <c r="K2060">
        <v>18</v>
      </c>
      <c r="L2060">
        <v>15</v>
      </c>
      <c r="M2060">
        <v>63</v>
      </c>
      <c r="N2060" t="str">
        <f>_xlfn.XLOOKUP(Orders[[#This Row],[_ProductID]],Products!A:A,Products!C:C)</f>
        <v>Home décor</v>
      </c>
      <c r="O2060">
        <v>14</v>
      </c>
      <c r="P2060">
        <v>0.1</v>
      </c>
      <c r="Q2060" s="2">
        <v>777.2</v>
      </c>
      <c r="R2060" s="2">
        <v>349.74</v>
      </c>
      <c r="S2060" s="2">
        <v>4896.3600000000006</v>
      </c>
      <c r="T2060" s="2">
        <v>2448.1800000000003</v>
      </c>
    </row>
    <row r="2061" spans="1:20" x14ac:dyDescent="0.25">
      <c r="A2061" t="s">
        <v>5943</v>
      </c>
      <c r="B2061" t="s">
        <v>1</v>
      </c>
      <c r="C2061" t="s">
        <v>6</v>
      </c>
      <c r="D2061" s="1">
        <v>43900</v>
      </c>
      <c r="E2061" s="1">
        <v>43955</v>
      </c>
      <c r="F2061" s="1">
        <v>43969</v>
      </c>
      <c r="G2061" s="1">
        <v>43978</v>
      </c>
      <c r="H2061" s="13">
        <f>Orders[[#This Row],[DeliveryDate]]-Orders[[#This Row],[OrderDate]]</f>
        <v>23</v>
      </c>
      <c r="I2061" t="s">
        <v>3</v>
      </c>
      <c r="J2061" t="str">
        <f>_xlfn.XLOOKUP(Orders[[#This Row],[_SalesRepID]],'Sales team'!A:A,'Sales team'!B:B)</f>
        <v>Joshua Bennett</v>
      </c>
      <c r="K2061">
        <v>6</v>
      </c>
      <c r="L2061">
        <v>36</v>
      </c>
      <c r="M2061">
        <v>126</v>
      </c>
      <c r="N2061" t="str">
        <f>_xlfn.XLOOKUP(Orders[[#This Row],[_ProductID]],Products!A:A,Products!C:C)</f>
        <v>Kitchen &amp; Dining</v>
      </c>
      <c r="O2061">
        <v>1</v>
      </c>
      <c r="P2061">
        <v>0.2</v>
      </c>
      <c r="Q2061" s="2">
        <v>871</v>
      </c>
      <c r="R2061" s="2">
        <v>426.79</v>
      </c>
      <c r="S2061" s="2">
        <v>2787.2000000000003</v>
      </c>
      <c r="T2061" s="2">
        <v>1080.0400000000002</v>
      </c>
    </row>
    <row r="2062" spans="1:20" x14ac:dyDescent="0.25">
      <c r="A2062" t="s">
        <v>5944</v>
      </c>
      <c r="B2062" t="s">
        <v>5</v>
      </c>
      <c r="C2062" t="s">
        <v>15</v>
      </c>
      <c r="D2062" s="1">
        <v>43800</v>
      </c>
      <c r="E2062" s="1">
        <v>43955</v>
      </c>
      <c r="F2062" s="1">
        <v>43980</v>
      </c>
      <c r="G2062" s="1">
        <v>43959</v>
      </c>
      <c r="H2062" s="13">
        <f>Orders[[#This Row],[DeliveryDate]]-Orders[[#This Row],[OrderDate]]</f>
        <v>4</v>
      </c>
      <c r="I2062" t="s">
        <v>3</v>
      </c>
      <c r="J2062" t="str">
        <f>_xlfn.XLOOKUP(Orders[[#This Row],[_SalesRepID]],'Sales team'!A:A,'Sales team'!B:B)</f>
        <v>Anthony Berry</v>
      </c>
      <c r="K2062">
        <v>16</v>
      </c>
      <c r="L2062">
        <v>20</v>
      </c>
      <c r="M2062">
        <v>36</v>
      </c>
      <c r="N2062" t="str">
        <f>_xlfn.XLOOKUP(Orders[[#This Row],[_ProductID]],Products!A:A,Products!C:C)</f>
        <v>Home décor</v>
      </c>
      <c r="O2062">
        <v>26</v>
      </c>
      <c r="P2062">
        <v>0.2</v>
      </c>
      <c r="Q2062" s="2">
        <v>1139</v>
      </c>
      <c r="R2062" s="2">
        <v>569.5</v>
      </c>
      <c r="S2062" s="2">
        <v>3644.8</v>
      </c>
      <c r="T2062" s="2">
        <v>1366.8000000000002</v>
      </c>
    </row>
    <row r="2063" spans="1:20" x14ac:dyDescent="0.25">
      <c r="A2063" t="s">
        <v>5945</v>
      </c>
      <c r="B2063" t="s">
        <v>1</v>
      </c>
      <c r="C2063" t="s">
        <v>46</v>
      </c>
      <c r="D2063" s="1">
        <v>43800</v>
      </c>
      <c r="E2063" s="1">
        <v>43955</v>
      </c>
      <c r="F2063" s="1">
        <v>43979</v>
      </c>
      <c r="G2063" s="1">
        <v>43966</v>
      </c>
      <c r="H2063" s="13">
        <f>Orders[[#This Row],[DeliveryDate]]-Orders[[#This Row],[OrderDate]]</f>
        <v>11</v>
      </c>
      <c r="I2063" t="s">
        <v>3</v>
      </c>
      <c r="J2063" t="str">
        <f>_xlfn.XLOOKUP(Orders[[#This Row],[_SalesRepID]],'Sales team'!A:A,'Sales team'!B:B)</f>
        <v>Jerry Green</v>
      </c>
      <c r="K2063">
        <v>3</v>
      </c>
      <c r="L2063">
        <v>13</v>
      </c>
      <c r="M2063">
        <v>83</v>
      </c>
      <c r="N2063" t="str">
        <f>_xlfn.XLOOKUP(Orders[[#This Row],[_ProductID]],Products!A:A,Products!C:C)</f>
        <v>Home décor</v>
      </c>
      <c r="O2063">
        <v>11</v>
      </c>
      <c r="P2063">
        <v>0.1</v>
      </c>
      <c r="Q2063" s="2">
        <v>167.5</v>
      </c>
      <c r="R2063" s="2">
        <v>118.925</v>
      </c>
      <c r="S2063" s="2">
        <v>452.25</v>
      </c>
      <c r="T2063" s="2">
        <v>95.475000000000023</v>
      </c>
    </row>
    <row r="2064" spans="1:20" x14ac:dyDescent="0.25">
      <c r="A2064" t="s">
        <v>5932</v>
      </c>
      <c r="B2064" t="s">
        <v>5</v>
      </c>
      <c r="C2064" t="s">
        <v>2</v>
      </c>
      <c r="D2064" s="1">
        <v>43900</v>
      </c>
      <c r="E2064" s="1">
        <v>43954</v>
      </c>
      <c r="F2064" s="1">
        <v>43978</v>
      </c>
      <c r="G2064" s="1">
        <v>43977</v>
      </c>
      <c r="H2064" s="13">
        <f>Orders[[#This Row],[DeliveryDate]]-Orders[[#This Row],[OrderDate]]</f>
        <v>23</v>
      </c>
      <c r="I2064" t="s">
        <v>3</v>
      </c>
      <c r="J2064" t="str">
        <f>_xlfn.XLOOKUP(Orders[[#This Row],[_SalesRepID]],'Sales team'!A:A,'Sales team'!B:B)</f>
        <v>Frank Brown</v>
      </c>
      <c r="K2064">
        <v>17</v>
      </c>
      <c r="L2064">
        <v>48</v>
      </c>
      <c r="M2064">
        <v>224</v>
      </c>
      <c r="N2064" t="str">
        <f>_xlfn.XLOOKUP(Orders[[#This Row],[_ProductID]],Products!A:A,Products!C:C)</f>
        <v>Home décor</v>
      </c>
      <c r="O2064">
        <v>39</v>
      </c>
      <c r="P2064">
        <v>0.4</v>
      </c>
      <c r="Q2064" s="2">
        <v>1742</v>
      </c>
      <c r="R2064" s="2">
        <v>992.93999999999994</v>
      </c>
      <c r="S2064" s="2">
        <v>7316.4</v>
      </c>
      <c r="T2064" s="2">
        <v>365.81999999999971</v>
      </c>
    </row>
    <row r="2065" spans="1:20" x14ac:dyDescent="0.25">
      <c r="A2065" t="s">
        <v>5933</v>
      </c>
      <c r="B2065" t="s">
        <v>5</v>
      </c>
      <c r="C2065" t="s">
        <v>25</v>
      </c>
      <c r="D2065" s="1">
        <v>43800</v>
      </c>
      <c r="E2065" s="1">
        <v>43954</v>
      </c>
      <c r="F2065" s="1">
        <v>43962</v>
      </c>
      <c r="G2065" s="1">
        <v>43969</v>
      </c>
      <c r="H2065" s="13">
        <f>Orders[[#This Row],[DeliveryDate]]-Orders[[#This Row],[OrderDate]]</f>
        <v>15</v>
      </c>
      <c r="I2065" t="s">
        <v>3</v>
      </c>
      <c r="J2065" t="str">
        <f>_xlfn.XLOOKUP(Orders[[#This Row],[_SalesRepID]],'Sales team'!A:A,'Sales team'!B:B)</f>
        <v>Roger Alexander</v>
      </c>
      <c r="K2065">
        <v>15</v>
      </c>
      <c r="L2065">
        <v>22</v>
      </c>
      <c r="M2065">
        <v>332</v>
      </c>
      <c r="N2065" t="str">
        <f>_xlfn.XLOOKUP(Orders[[#This Row],[_ProductID]],Products!A:A,Products!C:C)</f>
        <v>Home décor</v>
      </c>
      <c r="O2065">
        <v>21</v>
      </c>
      <c r="P2065">
        <v>0.05</v>
      </c>
      <c r="Q2065" s="2">
        <v>4013.3</v>
      </c>
      <c r="R2065" s="2">
        <v>2688.9110000000001</v>
      </c>
      <c r="S2065" s="2">
        <v>11437.905000000001</v>
      </c>
      <c r="T2065" s="2">
        <v>3371.1720000000005</v>
      </c>
    </row>
    <row r="2066" spans="1:20" x14ac:dyDescent="0.25">
      <c r="A2066" t="s">
        <v>5934</v>
      </c>
      <c r="B2066" t="s">
        <v>1</v>
      </c>
      <c r="C2066" t="s">
        <v>2</v>
      </c>
      <c r="D2066" s="1">
        <v>43900</v>
      </c>
      <c r="E2066" s="1">
        <v>43954</v>
      </c>
      <c r="F2066" s="1">
        <v>43968</v>
      </c>
      <c r="G2066" s="1">
        <v>43966</v>
      </c>
      <c r="H2066" s="13">
        <f>Orders[[#This Row],[DeliveryDate]]-Orders[[#This Row],[OrderDate]]</f>
        <v>12</v>
      </c>
      <c r="I2066" t="s">
        <v>3</v>
      </c>
      <c r="J2066" t="str">
        <f>_xlfn.XLOOKUP(Orders[[#This Row],[_SalesRepID]],'Sales team'!A:A,'Sales team'!B:B)</f>
        <v>George Lewis</v>
      </c>
      <c r="K2066">
        <v>8</v>
      </c>
      <c r="L2066">
        <v>6</v>
      </c>
      <c r="M2066">
        <v>246</v>
      </c>
      <c r="N2066" t="str">
        <f>_xlfn.XLOOKUP(Orders[[#This Row],[_ProductID]],Products!A:A,Products!C:C)</f>
        <v>Home décor</v>
      </c>
      <c r="O2066">
        <v>26</v>
      </c>
      <c r="P2066">
        <v>0.2</v>
      </c>
      <c r="Q2066" s="2">
        <v>1306.5</v>
      </c>
      <c r="R2066" s="2">
        <v>1084.395</v>
      </c>
      <c r="S2066" s="2">
        <v>5226</v>
      </c>
      <c r="T2066" s="2">
        <v>-195.97500000000036</v>
      </c>
    </row>
    <row r="2067" spans="1:20" x14ac:dyDescent="0.25">
      <c r="A2067" t="s">
        <v>5935</v>
      </c>
      <c r="B2067" t="s">
        <v>5</v>
      </c>
      <c r="C2067" t="s">
        <v>15</v>
      </c>
      <c r="D2067" s="1">
        <v>43900</v>
      </c>
      <c r="E2067" s="1">
        <v>43954</v>
      </c>
      <c r="F2067" s="1">
        <v>43979</v>
      </c>
      <c r="G2067" s="1">
        <v>43959</v>
      </c>
      <c r="H2067" s="13">
        <f>Orders[[#This Row],[DeliveryDate]]-Orders[[#This Row],[OrderDate]]</f>
        <v>5</v>
      </c>
      <c r="I2067" t="s">
        <v>3</v>
      </c>
      <c r="J2067" t="str">
        <f>_xlfn.XLOOKUP(Orders[[#This Row],[_SalesRepID]],'Sales team'!A:A,'Sales team'!B:B)</f>
        <v>Nicholas Cunningham</v>
      </c>
      <c r="K2067">
        <v>19</v>
      </c>
      <c r="L2067">
        <v>41</v>
      </c>
      <c r="M2067">
        <v>37</v>
      </c>
      <c r="N2067" t="str">
        <f>_xlfn.XLOOKUP(Orders[[#This Row],[_ProductID]],Products!A:A,Products!C:C)</f>
        <v>Kitchen &amp; Dining</v>
      </c>
      <c r="O2067">
        <v>16</v>
      </c>
      <c r="P2067">
        <v>0.05</v>
      </c>
      <c r="Q2067" s="2">
        <v>3222.7000000000003</v>
      </c>
      <c r="R2067" s="2">
        <v>2610.3870000000002</v>
      </c>
      <c r="S2067" s="2">
        <v>3061.5650000000001</v>
      </c>
      <c r="T2067" s="2">
        <v>451.17799999999988</v>
      </c>
    </row>
    <row r="2068" spans="1:20" x14ac:dyDescent="0.25">
      <c r="A2068" t="s">
        <v>5936</v>
      </c>
      <c r="B2068" t="s">
        <v>1</v>
      </c>
      <c r="C2068" t="s">
        <v>2</v>
      </c>
      <c r="D2068" s="1">
        <v>43800</v>
      </c>
      <c r="E2068" s="1">
        <v>43954</v>
      </c>
      <c r="F2068" s="1">
        <v>43980</v>
      </c>
      <c r="G2068" s="1">
        <v>43963</v>
      </c>
      <c r="H2068" s="13">
        <f>Orders[[#This Row],[DeliveryDate]]-Orders[[#This Row],[OrderDate]]</f>
        <v>9</v>
      </c>
      <c r="I2068" t="s">
        <v>3</v>
      </c>
      <c r="J2068" t="str">
        <f>_xlfn.XLOOKUP(Orders[[#This Row],[_SalesRepID]],'Sales team'!A:A,'Sales team'!B:B)</f>
        <v>Joshua Little</v>
      </c>
      <c r="K2068">
        <v>11</v>
      </c>
      <c r="L2068">
        <v>45</v>
      </c>
      <c r="M2068">
        <v>207</v>
      </c>
      <c r="N2068" t="str">
        <f>_xlfn.XLOOKUP(Orders[[#This Row],[_ProductID]],Products!A:A,Products!C:C)</f>
        <v>Home décor</v>
      </c>
      <c r="O2068">
        <v>36</v>
      </c>
      <c r="P2068">
        <v>0.05</v>
      </c>
      <c r="Q2068" s="2">
        <v>3973.1</v>
      </c>
      <c r="R2068" s="2">
        <v>1907.088</v>
      </c>
      <c r="S2068" s="2">
        <v>30195.559999999998</v>
      </c>
      <c r="T2068" s="2">
        <v>14938.855999999998</v>
      </c>
    </row>
    <row r="2069" spans="1:20" x14ac:dyDescent="0.25">
      <c r="A2069" t="s">
        <v>5937</v>
      </c>
      <c r="B2069" t="s">
        <v>5</v>
      </c>
      <c r="C2069" t="s">
        <v>15</v>
      </c>
      <c r="D2069" s="1">
        <v>43800</v>
      </c>
      <c r="E2069" s="1">
        <v>43954</v>
      </c>
      <c r="F2069" s="1">
        <v>43965</v>
      </c>
      <c r="G2069" s="1">
        <v>43963</v>
      </c>
      <c r="H2069" s="13">
        <f>Orders[[#This Row],[DeliveryDate]]-Orders[[#This Row],[OrderDate]]</f>
        <v>9</v>
      </c>
      <c r="I2069" t="s">
        <v>3</v>
      </c>
      <c r="J2069" t="str">
        <f>_xlfn.XLOOKUP(Orders[[#This Row],[_SalesRepID]],'Sales team'!A:A,'Sales team'!B:B)</f>
        <v>Frank Brown</v>
      </c>
      <c r="K2069">
        <v>17</v>
      </c>
      <c r="L2069">
        <v>39</v>
      </c>
      <c r="M2069">
        <v>38</v>
      </c>
      <c r="N2069" t="str">
        <f>_xlfn.XLOOKUP(Orders[[#This Row],[_ProductID]],Products!A:A,Products!C:C)</f>
        <v>Home décor</v>
      </c>
      <c r="O2069">
        <v>27</v>
      </c>
      <c r="P2069">
        <v>0.1</v>
      </c>
      <c r="Q2069" s="2">
        <v>1078.7</v>
      </c>
      <c r="R2069" s="2">
        <v>539.35</v>
      </c>
      <c r="S2069" s="2">
        <v>4854.1500000000005</v>
      </c>
      <c r="T2069" s="2">
        <v>2157.4000000000005</v>
      </c>
    </row>
    <row r="2070" spans="1:20" x14ac:dyDescent="0.25">
      <c r="A2070" t="s">
        <v>5938</v>
      </c>
      <c r="B2070" t="s">
        <v>1</v>
      </c>
      <c r="C2070" t="s">
        <v>15</v>
      </c>
      <c r="D2070" s="1">
        <v>43800</v>
      </c>
      <c r="E2070" s="1">
        <v>43954</v>
      </c>
      <c r="F2070" s="1">
        <v>43975</v>
      </c>
      <c r="G2070" s="1">
        <v>43957</v>
      </c>
      <c r="H2070" s="13">
        <f>Orders[[#This Row],[DeliveryDate]]-Orders[[#This Row],[OrderDate]]</f>
        <v>3</v>
      </c>
      <c r="I2070" t="s">
        <v>3</v>
      </c>
      <c r="J2070" t="str">
        <f>_xlfn.XLOOKUP(Orders[[#This Row],[_SalesRepID]],'Sales team'!A:A,'Sales team'!B:B)</f>
        <v>Adam Hernandez</v>
      </c>
      <c r="K2070">
        <v>1</v>
      </c>
      <c r="L2070">
        <v>40</v>
      </c>
      <c r="M2070">
        <v>49</v>
      </c>
      <c r="N2070" t="str">
        <f>_xlfn.XLOOKUP(Orders[[#This Row],[_ProductID]],Products!A:A,Products!C:C)</f>
        <v>Home décor</v>
      </c>
      <c r="O2070">
        <v>27</v>
      </c>
      <c r="P2070">
        <v>0.2</v>
      </c>
      <c r="Q2070" s="2">
        <v>3926.2000000000003</v>
      </c>
      <c r="R2070" s="2">
        <v>1845.3140000000001</v>
      </c>
      <c r="S2070" s="2">
        <v>15704.800000000001</v>
      </c>
      <c r="T2070" s="2">
        <v>6478.2300000000014</v>
      </c>
    </row>
    <row r="2071" spans="1:20" x14ac:dyDescent="0.25">
      <c r="A2071" t="s">
        <v>5939</v>
      </c>
      <c r="B2071" t="s">
        <v>8</v>
      </c>
      <c r="C2071" t="s">
        <v>13</v>
      </c>
      <c r="D2071" s="1">
        <v>43900</v>
      </c>
      <c r="E2071" s="1">
        <v>43954</v>
      </c>
      <c r="F2071" s="1">
        <v>43963</v>
      </c>
      <c r="G2071" s="1">
        <v>43964</v>
      </c>
      <c r="H2071" s="13">
        <f>Orders[[#This Row],[DeliveryDate]]-Orders[[#This Row],[OrderDate]]</f>
        <v>10</v>
      </c>
      <c r="I2071" t="s">
        <v>3</v>
      </c>
      <c r="J2071" t="str">
        <f>_xlfn.XLOOKUP(Orders[[#This Row],[_SalesRepID]],'Sales team'!A:A,'Sales team'!B:B)</f>
        <v>Joe Price</v>
      </c>
      <c r="K2071">
        <v>22</v>
      </c>
      <c r="L2071">
        <v>50</v>
      </c>
      <c r="M2071">
        <v>292</v>
      </c>
      <c r="N2071" t="str">
        <f>_xlfn.XLOOKUP(Orders[[#This Row],[_ProductID]],Products!A:A,Products!C:C)</f>
        <v>Home décor</v>
      </c>
      <c r="O2071">
        <v>11</v>
      </c>
      <c r="P2071">
        <v>0.05</v>
      </c>
      <c r="Q2071" s="2">
        <v>201</v>
      </c>
      <c r="R2071" s="2">
        <v>84.42</v>
      </c>
      <c r="S2071" s="2">
        <v>763.8</v>
      </c>
      <c r="T2071" s="2">
        <v>426.11999999999995</v>
      </c>
    </row>
    <row r="2072" spans="1:20" x14ac:dyDescent="0.25">
      <c r="A2072" t="s">
        <v>5930</v>
      </c>
      <c r="B2072" t="s">
        <v>1</v>
      </c>
      <c r="C2072" t="s">
        <v>6</v>
      </c>
      <c r="D2072" s="1">
        <v>43800</v>
      </c>
      <c r="E2072" s="1">
        <v>43953</v>
      </c>
      <c r="F2072" s="1">
        <v>43975</v>
      </c>
      <c r="G2072" s="1">
        <v>43964</v>
      </c>
      <c r="H2072" s="13">
        <f>Orders[[#This Row],[DeliveryDate]]-Orders[[#This Row],[OrderDate]]</f>
        <v>11</v>
      </c>
      <c r="I2072" t="s">
        <v>3</v>
      </c>
      <c r="J2072" t="str">
        <f>_xlfn.XLOOKUP(Orders[[#This Row],[_SalesRepID]],'Sales team'!A:A,'Sales team'!B:B)</f>
        <v>Jerry Green</v>
      </c>
      <c r="K2072">
        <v>3</v>
      </c>
      <c r="L2072">
        <v>37</v>
      </c>
      <c r="M2072">
        <v>121</v>
      </c>
      <c r="N2072" t="str">
        <f>_xlfn.XLOOKUP(Orders[[#This Row],[_ProductID]],Products!A:A,Products!C:C)</f>
        <v>Home décor</v>
      </c>
      <c r="O2072">
        <v>2</v>
      </c>
      <c r="P2072">
        <v>0.05</v>
      </c>
      <c r="Q2072" s="2">
        <v>5118.8</v>
      </c>
      <c r="R2072" s="2">
        <v>3890.288</v>
      </c>
      <c r="S2072" s="2">
        <v>38902.879999999997</v>
      </c>
      <c r="T2072" s="2">
        <v>7780.5759999999973</v>
      </c>
    </row>
    <row r="2073" spans="1:20" x14ac:dyDescent="0.25">
      <c r="A2073" t="s">
        <v>5931</v>
      </c>
      <c r="B2073" t="s">
        <v>8</v>
      </c>
      <c r="C2073" t="s">
        <v>15</v>
      </c>
      <c r="D2073" s="1">
        <v>43900</v>
      </c>
      <c r="E2073" s="1">
        <v>43953</v>
      </c>
      <c r="F2073" s="1">
        <v>43976</v>
      </c>
      <c r="G2073" s="1">
        <v>43959</v>
      </c>
      <c r="H2073" s="13">
        <f>Orders[[#This Row],[DeliveryDate]]-Orders[[#This Row],[OrderDate]]</f>
        <v>6</v>
      </c>
      <c r="I2073" t="s">
        <v>3</v>
      </c>
      <c r="J2073" t="str">
        <f>_xlfn.XLOOKUP(Orders[[#This Row],[_SalesRepID]],'Sales team'!A:A,'Sales team'!B:B)</f>
        <v>Roy Rice</v>
      </c>
      <c r="K2073">
        <v>24</v>
      </c>
      <c r="L2073">
        <v>35</v>
      </c>
      <c r="M2073">
        <v>24</v>
      </c>
      <c r="N2073" t="str">
        <f>_xlfn.XLOOKUP(Orders[[#This Row],[_ProductID]],Products!A:A,Products!C:C)</f>
        <v>Furniture</v>
      </c>
      <c r="O2073">
        <v>34</v>
      </c>
      <c r="P2073">
        <v>0.1</v>
      </c>
      <c r="Q2073" s="2">
        <v>904.5</v>
      </c>
      <c r="R2073" s="2">
        <v>515.56499999999994</v>
      </c>
      <c r="S2073" s="2">
        <v>1628.1000000000001</v>
      </c>
      <c r="T2073" s="2">
        <v>596.97000000000025</v>
      </c>
    </row>
    <row r="2074" spans="1:20" x14ac:dyDescent="0.25">
      <c r="A2074" t="s">
        <v>5921</v>
      </c>
      <c r="B2074" t="s">
        <v>8</v>
      </c>
      <c r="C2074" t="s">
        <v>6</v>
      </c>
      <c r="D2074" s="1">
        <v>43900</v>
      </c>
      <c r="E2074" s="1">
        <v>43952</v>
      </c>
      <c r="F2074" s="1">
        <v>43976</v>
      </c>
      <c r="G2074" s="1">
        <v>43965</v>
      </c>
      <c r="H2074" s="13">
        <f>Orders[[#This Row],[DeliveryDate]]-Orders[[#This Row],[OrderDate]]</f>
        <v>13</v>
      </c>
      <c r="I2074" t="s">
        <v>3</v>
      </c>
      <c r="J2074" t="str">
        <f>_xlfn.XLOOKUP(Orders[[#This Row],[_SalesRepID]],'Sales team'!A:A,'Sales team'!B:B)</f>
        <v>Douglas Tucker</v>
      </c>
      <c r="K2074">
        <v>23</v>
      </c>
      <c r="L2074">
        <v>3</v>
      </c>
      <c r="M2074">
        <v>100</v>
      </c>
      <c r="N2074" t="str">
        <f>_xlfn.XLOOKUP(Orders[[#This Row],[_ProductID]],Products!A:A,Products!C:C)</f>
        <v>Electronics</v>
      </c>
      <c r="O2074">
        <v>25</v>
      </c>
      <c r="P2074">
        <v>0.15</v>
      </c>
      <c r="Q2074" s="2">
        <v>3262.9</v>
      </c>
      <c r="R2074" s="2">
        <v>1925.1109999999999</v>
      </c>
      <c r="S2074" s="2">
        <v>5546.93</v>
      </c>
      <c r="T2074" s="2">
        <v>1696.7080000000005</v>
      </c>
    </row>
    <row r="2075" spans="1:20" x14ac:dyDescent="0.25">
      <c r="A2075" t="s">
        <v>5922</v>
      </c>
      <c r="B2075" t="s">
        <v>1</v>
      </c>
      <c r="C2075" t="s">
        <v>15</v>
      </c>
      <c r="D2075" s="1">
        <v>43800</v>
      </c>
      <c r="E2075" s="1">
        <v>43952</v>
      </c>
      <c r="F2075" s="1">
        <v>43960</v>
      </c>
      <c r="G2075" s="1">
        <v>43969</v>
      </c>
      <c r="H2075" s="13">
        <f>Orders[[#This Row],[DeliveryDate]]-Orders[[#This Row],[OrderDate]]</f>
        <v>17</v>
      </c>
      <c r="I2075" t="s">
        <v>3</v>
      </c>
      <c r="J2075" t="str">
        <f>_xlfn.XLOOKUP(Orders[[#This Row],[_SalesRepID]],'Sales team'!A:A,'Sales team'!B:B)</f>
        <v>George Lewis</v>
      </c>
      <c r="K2075">
        <v>8</v>
      </c>
      <c r="L2075">
        <v>7</v>
      </c>
      <c r="M2075">
        <v>41</v>
      </c>
      <c r="N2075" t="str">
        <f>_xlfn.XLOOKUP(Orders[[#This Row],[_ProductID]],Products!A:A,Products!C:C)</f>
        <v>Outdoor</v>
      </c>
      <c r="O2075">
        <v>9</v>
      </c>
      <c r="P2075">
        <v>0.05</v>
      </c>
      <c r="Q2075" s="2">
        <v>227.8</v>
      </c>
      <c r="R2075" s="2">
        <v>95.676000000000002</v>
      </c>
      <c r="S2075" s="2">
        <v>1731.28</v>
      </c>
      <c r="T2075" s="2">
        <v>965.87199999999996</v>
      </c>
    </row>
    <row r="2076" spans="1:20" x14ac:dyDescent="0.25">
      <c r="A2076" t="s">
        <v>5923</v>
      </c>
      <c r="B2076" t="s">
        <v>5</v>
      </c>
      <c r="C2076" t="s">
        <v>6</v>
      </c>
      <c r="D2076" s="1">
        <v>43800</v>
      </c>
      <c r="E2076" s="1">
        <v>43952</v>
      </c>
      <c r="F2076" s="1">
        <v>43971</v>
      </c>
      <c r="G2076" s="1">
        <v>43973</v>
      </c>
      <c r="H2076" s="13">
        <f>Orders[[#This Row],[DeliveryDate]]-Orders[[#This Row],[OrderDate]]</f>
        <v>21</v>
      </c>
      <c r="I2076" t="s">
        <v>3</v>
      </c>
      <c r="J2076" t="str">
        <f>_xlfn.XLOOKUP(Orders[[#This Row],[_SalesRepID]],'Sales team'!A:A,'Sales team'!B:B)</f>
        <v>Anthony Berry</v>
      </c>
      <c r="K2076">
        <v>16</v>
      </c>
      <c r="L2076">
        <v>20</v>
      </c>
      <c r="M2076">
        <v>148</v>
      </c>
      <c r="N2076" t="str">
        <f>_xlfn.XLOOKUP(Orders[[#This Row],[_ProductID]],Products!A:A,Products!C:C)</f>
        <v>Electronics</v>
      </c>
      <c r="O2076">
        <v>47</v>
      </c>
      <c r="P2076">
        <v>0.2</v>
      </c>
      <c r="Q2076" s="2">
        <v>3839.1</v>
      </c>
      <c r="R2076" s="2">
        <v>1727.595</v>
      </c>
      <c r="S2076" s="2">
        <v>3071.28</v>
      </c>
      <c r="T2076" s="2">
        <v>1343.6850000000002</v>
      </c>
    </row>
    <row r="2077" spans="1:20" x14ac:dyDescent="0.25">
      <c r="A2077" t="s">
        <v>5924</v>
      </c>
      <c r="B2077" t="s">
        <v>1</v>
      </c>
      <c r="C2077" t="s">
        <v>15</v>
      </c>
      <c r="D2077" s="1">
        <v>43800</v>
      </c>
      <c r="E2077" s="1">
        <v>43952</v>
      </c>
      <c r="F2077" s="1">
        <v>43956</v>
      </c>
      <c r="G2077" s="1">
        <v>43957</v>
      </c>
      <c r="H2077" s="13">
        <f>Orders[[#This Row],[DeliveryDate]]-Orders[[#This Row],[OrderDate]]</f>
        <v>5</v>
      </c>
      <c r="I2077" t="s">
        <v>3</v>
      </c>
      <c r="J2077" t="str">
        <f>_xlfn.XLOOKUP(Orders[[#This Row],[_SalesRepID]],'Sales team'!A:A,'Sales team'!B:B)</f>
        <v>Jonathan Hawkins</v>
      </c>
      <c r="K2077">
        <v>10</v>
      </c>
      <c r="L2077">
        <v>26</v>
      </c>
      <c r="M2077">
        <v>18</v>
      </c>
      <c r="N2077" t="str">
        <f>_xlfn.XLOOKUP(Orders[[#This Row],[_ProductID]],Products!A:A,Products!C:C)</f>
        <v>Furniture</v>
      </c>
      <c r="O2077">
        <v>22</v>
      </c>
      <c r="P2077">
        <v>0.05</v>
      </c>
      <c r="Q2077" s="2">
        <v>180.9</v>
      </c>
      <c r="R2077" s="2">
        <v>86.831999999999994</v>
      </c>
      <c r="S2077" s="2">
        <v>859.27499999999998</v>
      </c>
      <c r="T2077" s="2">
        <v>425.11500000000001</v>
      </c>
    </row>
    <row r="2078" spans="1:20" x14ac:dyDescent="0.25">
      <c r="A2078" t="s">
        <v>5925</v>
      </c>
      <c r="B2078" t="s">
        <v>1</v>
      </c>
      <c r="C2078" t="s">
        <v>13</v>
      </c>
      <c r="D2078" s="1">
        <v>43800</v>
      </c>
      <c r="E2078" s="1">
        <v>43952</v>
      </c>
      <c r="F2078" s="1">
        <v>43977</v>
      </c>
      <c r="G2078" s="1">
        <v>43963</v>
      </c>
      <c r="H2078" s="13">
        <f>Orders[[#This Row],[DeliveryDate]]-Orders[[#This Row],[OrderDate]]</f>
        <v>11</v>
      </c>
      <c r="I2078" t="s">
        <v>3</v>
      </c>
      <c r="J2078" t="str">
        <f>_xlfn.XLOOKUP(Orders[[#This Row],[_SalesRepID]],'Sales team'!A:A,'Sales team'!B:B)</f>
        <v>Jerry Green</v>
      </c>
      <c r="K2078">
        <v>3</v>
      </c>
      <c r="L2078">
        <v>4</v>
      </c>
      <c r="M2078">
        <v>270</v>
      </c>
      <c r="N2078" t="str">
        <f>_xlfn.XLOOKUP(Orders[[#This Row],[_ProductID]],Products!A:A,Products!C:C)</f>
        <v>Home décor</v>
      </c>
      <c r="O2078">
        <v>36</v>
      </c>
      <c r="P2078">
        <v>0.3</v>
      </c>
      <c r="Q2078" s="2">
        <v>221.1</v>
      </c>
      <c r="R2078" s="2">
        <v>148.137</v>
      </c>
      <c r="S2078" s="2">
        <v>773.84999999999991</v>
      </c>
      <c r="T2078" s="2">
        <v>33.164999999999964</v>
      </c>
    </row>
    <row r="2079" spans="1:20" x14ac:dyDescent="0.25">
      <c r="A2079" t="s">
        <v>5926</v>
      </c>
      <c r="B2079" t="s">
        <v>5</v>
      </c>
      <c r="C2079" t="s">
        <v>6</v>
      </c>
      <c r="D2079" s="1">
        <v>43900</v>
      </c>
      <c r="E2079" s="1">
        <v>43952</v>
      </c>
      <c r="F2079" s="1">
        <v>43966</v>
      </c>
      <c r="G2079" s="1">
        <v>43964</v>
      </c>
      <c r="H2079" s="13">
        <f>Orders[[#This Row],[DeliveryDate]]-Orders[[#This Row],[OrderDate]]</f>
        <v>12</v>
      </c>
      <c r="I2079" t="s">
        <v>3</v>
      </c>
      <c r="J2079" t="str">
        <f>_xlfn.XLOOKUP(Orders[[#This Row],[_SalesRepID]],'Sales team'!A:A,'Sales team'!B:B)</f>
        <v>Frank Brown</v>
      </c>
      <c r="K2079">
        <v>17</v>
      </c>
      <c r="L2079">
        <v>31</v>
      </c>
      <c r="M2079">
        <v>88</v>
      </c>
      <c r="N2079" t="str">
        <f>_xlfn.XLOOKUP(Orders[[#This Row],[_ProductID]],Products!A:A,Products!C:C)</f>
        <v>Home décor</v>
      </c>
      <c r="O2079">
        <v>17</v>
      </c>
      <c r="P2079">
        <v>7.4999999999999997E-2</v>
      </c>
      <c r="Q2079" s="2">
        <v>884.4</v>
      </c>
      <c r="R2079" s="2">
        <v>442.2</v>
      </c>
      <c r="S2079" s="2">
        <v>4908.42</v>
      </c>
      <c r="T2079" s="2">
        <v>2255.2200000000003</v>
      </c>
    </row>
    <row r="2080" spans="1:20" x14ac:dyDescent="0.25">
      <c r="A2080" t="s">
        <v>5927</v>
      </c>
      <c r="B2080" t="s">
        <v>1</v>
      </c>
      <c r="C2080" t="s">
        <v>13</v>
      </c>
      <c r="D2080" s="1">
        <v>43800</v>
      </c>
      <c r="E2080" s="1">
        <v>43952</v>
      </c>
      <c r="F2080" s="1">
        <v>43978</v>
      </c>
      <c r="G2080" s="1">
        <v>43962</v>
      </c>
      <c r="H2080" s="13">
        <f>Orders[[#This Row],[DeliveryDate]]-Orders[[#This Row],[OrderDate]]</f>
        <v>10</v>
      </c>
      <c r="I2080" t="s">
        <v>3</v>
      </c>
      <c r="J2080" t="str">
        <f>_xlfn.XLOOKUP(Orders[[#This Row],[_SalesRepID]],'Sales team'!A:A,'Sales team'!B:B)</f>
        <v>George Lewis</v>
      </c>
      <c r="K2080">
        <v>8</v>
      </c>
      <c r="L2080">
        <v>30</v>
      </c>
      <c r="M2080">
        <v>267</v>
      </c>
      <c r="N2080" t="str">
        <f>_xlfn.XLOOKUP(Orders[[#This Row],[_ProductID]],Products!A:A,Products!C:C)</f>
        <v>Home décor</v>
      </c>
      <c r="O2080">
        <v>3</v>
      </c>
      <c r="P2080">
        <v>0.3</v>
      </c>
      <c r="Q2080" s="2">
        <v>1775.5</v>
      </c>
      <c r="R2080" s="2">
        <v>1296.115</v>
      </c>
      <c r="S2080" s="2">
        <v>1242.8499999999999</v>
      </c>
      <c r="T2080" s="2">
        <v>-53.2650000000001</v>
      </c>
    </row>
    <row r="2081" spans="1:20" x14ac:dyDescent="0.25">
      <c r="A2081" t="s">
        <v>5928</v>
      </c>
      <c r="B2081" t="s">
        <v>1</v>
      </c>
      <c r="C2081" t="s">
        <v>46</v>
      </c>
      <c r="D2081" s="1">
        <v>43800</v>
      </c>
      <c r="E2081" s="1">
        <v>43952</v>
      </c>
      <c r="F2081" s="1">
        <v>43974</v>
      </c>
      <c r="G2081" s="1">
        <v>43979</v>
      </c>
      <c r="H2081" s="13">
        <f>Orders[[#This Row],[DeliveryDate]]-Orders[[#This Row],[OrderDate]]</f>
        <v>27</v>
      </c>
      <c r="I2081" t="s">
        <v>3</v>
      </c>
      <c r="J2081" t="str">
        <f>_xlfn.XLOOKUP(Orders[[#This Row],[_SalesRepID]],'Sales team'!A:A,'Sales team'!B:B)</f>
        <v>Joshua Ryan</v>
      </c>
      <c r="K2081">
        <v>9</v>
      </c>
      <c r="L2081">
        <v>16</v>
      </c>
      <c r="M2081">
        <v>69</v>
      </c>
      <c r="N2081" t="str">
        <f>_xlfn.XLOOKUP(Orders[[#This Row],[_ProductID]],Products!A:A,Products!C:C)</f>
        <v>Furniture</v>
      </c>
      <c r="O2081">
        <v>34</v>
      </c>
      <c r="P2081">
        <v>0.05</v>
      </c>
      <c r="Q2081" s="2">
        <v>1065.3</v>
      </c>
      <c r="R2081" s="2">
        <v>521.99699999999996</v>
      </c>
      <c r="S2081" s="2">
        <v>2024.0699999999997</v>
      </c>
      <c r="T2081" s="2">
        <v>980.07599999999979</v>
      </c>
    </row>
    <row r="2082" spans="1:20" x14ac:dyDescent="0.25">
      <c r="A2082" t="s">
        <v>5929</v>
      </c>
      <c r="B2082" t="s">
        <v>10</v>
      </c>
      <c r="C2082" t="s">
        <v>46</v>
      </c>
      <c r="D2082" s="1">
        <v>43800</v>
      </c>
      <c r="E2082" s="1">
        <v>43952</v>
      </c>
      <c r="F2082" s="1">
        <v>43956</v>
      </c>
      <c r="G2082" s="1">
        <v>43969</v>
      </c>
      <c r="H2082" s="13">
        <f>Orders[[#This Row],[DeliveryDate]]-Orders[[#This Row],[OrderDate]]</f>
        <v>17</v>
      </c>
      <c r="I2082" t="s">
        <v>3</v>
      </c>
      <c r="J2082" t="str">
        <f>_xlfn.XLOOKUP(Orders[[#This Row],[_SalesRepID]],'Sales team'!A:A,'Sales team'!B:B)</f>
        <v>Donald Reynolds</v>
      </c>
      <c r="K2082">
        <v>26</v>
      </c>
      <c r="L2082">
        <v>46</v>
      </c>
      <c r="M2082">
        <v>81</v>
      </c>
      <c r="N2082" t="str">
        <f>_xlfn.XLOOKUP(Orders[[#This Row],[_ProductID]],Products!A:A,Products!C:C)</f>
        <v>Home décor</v>
      </c>
      <c r="O2082">
        <v>39</v>
      </c>
      <c r="P2082">
        <v>0.2</v>
      </c>
      <c r="Q2082" s="2">
        <v>3879.3</v>
      </c>
      <c r="R2082" s="2">
        <v>1823.271</v>
      </c>
      <c r="S2082" s="2">
        <v>12413.760000000002</v>
      </c>
      <c r="T2082" s="2">
        <v>5120.6760000000022</v>
      </c>
    </row>
    <row r="2083" spans="1:20" x14ac:dyDescent="0.25">
      <c r="A2083" t="s">
        <v>5912</v>
      </c>
      <c r="B2083" t="s">
        <v>1</v>
      </c>
      <c r="C2083" t="s">
        <v>6</v>
      </c>
      <c r="D2083" s="1">
        <v>43900</v>
      </c>
      <c r="E2083" s="1">
        <v>43951</v>
      </c>
      <c r="F2083" s="1">
        <v>43976</v>
      </c>
      <c r="G2083" s="1">
        <v>43962</v>
      </c>
      <c r="H2083" s="13">
        <f>Orders[[#This Row],[DeliveryDate]]-Orders[[#This Row],[OrderDate]]</f>
        <v>11</v>
      </c>
      <c r="I2083" t="s">
        <v>3</v>
      </c>
      <c r="J2083" t="str">
        <f>_xlfn.XLOOKUP(Orders[[#This Row],[_SalesRepID]],'Sales team'!A:A,'Sales team'!B:B)</f>
        <v>Joshua Ryan</v>
      </c>
      <c r="K2083">
        <v>9</v>
      </c>
      <c r="L2083">
        <v>44</v>
      </c>
      <c r="M2083">
        <v>201</v>
      </c>
      <c r="N2083" t="str">
        <f>_xlfn.XLOOKUP(Orders[[#This Row],[_ProductID]],Products!A:A,Products!C:C)</f>
        <v>Home décor</v>
      </c>
      <c r="O2083">
        <v>29</v>
      </c>
      <c r="P2083">
        <v>0.05</v>
      </c>
      <c r="Q2083" s="2">
        <v>3979.8</v>
      </c>
      <c r="R2083" s="2">
        <v>3343.0320000000002</v>
      </c>
      <c r="S2083" s="2">
        <v>15123.24</v>
      </c>
      <c r="T2083" s="2">
        <v>1751.1119999999992</v>
      </c>
    </row>
    <row r="2084" spans="1:20" x14ac:dyDescent="0.25">
      <c r="A2084" t="s">
        <v>5913</v>
      </c>
      <c r="B2084" t="s">
        <v>1</v>
      </c>
      <c r="C2084" t="s">
        <v>46</v>
      </c>
      <c r="D2084" s="1">
        <v>43900</v>
      </c>
      <c r="E2084" s="1">
        <v>43951</v>
      </c>
      <c r="F2084" s="1">
        <v>43973</v>
      </c>
      <c r="G2084" s="1">
        <v>43973</v>
      </c>
      <c r="H2084" s="13">
        <f>Orders[[#This Row],[DeliveryDate]]-Orders[[#This Row],[OrderDate]]</f>
        <v>22</v>
      </c>
      <c r="I2084" t="s">
        <v>3</v>
      </c>
      <c r="J2084" t="str">
        <f>_xlfn.XLOOKUP(Orders[[#This Row],[_SalesRepID]],'Sales team'!A:A,'Sales team'!B:B)</f>
        <v>Adam Hernandez</v>
      </c>
      <c r="K2084">
        <v>1</v>
      </c>
      <c r="L2084">
        <v>50</v>
      </c>
      <c r="M2084">
        <v>80</v>
      </c>
      <c r="N2084" t="str">
        <f>_xlfn.XLOOKUP(Orders[[#This Row],[_ProductID]],Products!A:A,Products!C:C)</f>
        <v>Furniture</v>
      </c>
      <c r="O2084">
        <v>34</v>
      </c>
      <c r="P2084">
        <v>0.1</v>
      </c>
      <c r="Q2084" s="2">
        <v>1949.7</v>
      </c>
      <c r="R2084" s="2">
        <v>1559.7600000000002</v>
      </c>
      <c r="S2084" s="2">
        <v>1754.73</v>
      </c>
      <c r="T2084" s="2">
        <v>194.9699999999998</v>
      </c>
    </row>
    <row r="2085" spans="1:20" x14ac:dyDescent="0.25">
      <c r="A2085" t="s">
        <v>5914</v>
      </c>
      <c r="B2085" t="s">
        <v>5</v>
      </c>
      <c r="C2085" t="s">
        <v>15</v>
      </c>
      <c r="D2085" s="1">
        <v>43800</v>
      </c>
      <c r="E2085" s="1">
        <v>43951</v>
      </c>
      <c r="F2085" s="1">
        <v>43960</v>
      </c>
      <c r="G2085" s="1">
        <v>43972</v>
      </c>
      <c r="H2085" s="13">
        <f>Orders[[#This Row],[DeliveryDate]]-Orders[[#This Row],[OrderDate]]</f>
        <v>21</v>
      </c>
      <c r="I2085" t="s">
        <v>3</v>
      </c>
      <c r="J2085" t="str">
        <f>_xlfn.XLOOKUP(Orders[[#This Row],[_SalesRepID]],'Sales team'!A:A,'Sales team'!B:B)</f>
        <v>Shawn Wallace</v>
      </c>
      <c r="K2085">
        <v>18</v>
      </c>
      <c r="L2085">
        <v>9</v>
      </c>
      <c r="M2085">
        <v>38</v>
      </c>
      <c r="N2085" t="str">
        <f>_xlfn.XLOOKUP(Orders[[#This Row],[_ProductID]],Products!A:A,Products!C:C)</f>
        <v>Furniture</v>
      </c>
      <c r="O2085">
        <v>20</v>
      </c>
      <c r="P2085">
        <v>0.15</v>
      </c>
      <c r="Q2085" s="2">
        <v>2244.5</v>
      </c>
      <c r="R2085" s="2">
        <v>1683.375</v>
      </c>
      <c r="S2085" s="2">
        <v>3815.65</v>
      </c>
      <c r="T2085" s="2">
        <v>448.90000000000009</v>
      </c>
    </row>
    <row r="2086" spans="1:20" x14ac:dyDescent="0.25">
      <c r="A2086" t="s">
        <v>5915</v>
      </c>
      <c r="B2086" t="s">
        <v>1</v>
      </c>
      <c r="C2086" t="s">
        <v>6</v>
      </c>
      <c r="D2086" s="1">
        <v>43800</v>
      </c>
      <c r="E2086" s="1">
        <v>43951</v>
      </c>
      <c r="F2086" s="1">
        <v>43961</v>
      </c>
      <c r="G2086" s="1">
        <v>43962</v>
      </c>
      <c r="H2086" s="13">
        <f>Orders[[#This Row],[DeliveryDate]]-Orders[[#This Row],[OrderDate]]</f>
        <v>11</v>
      </c>
      <c r="I2086" t="s">
        <v>3</v>
      </c>
      <c r="J2086" t="str">
        <f>_xlfn.XLOOKUP(Orders[[#This Row],[_SalesRepID]],'Sales team'!A:A,'Sales team'!B:B)</f>
        <v>Jerry Green</v>
      </c>
      <c r="K2086">
        <v>3</v>
      </c>
      <c r="L2086">
        <v>9</v>
      </c>
      <c r="M2086">
        <v>160</v>
      </c>
      <c r="N2086" t="str">
        <f>_xlfn.XLOOKUP(Orders[[#This Row],[_ProductID]],Products!A:A,Products!C:C)</f>
        <v>Outdoor</v>
      </c>
      <c r="O2086">
        <v>10</v>
      </c>
      <c r="P2086">
        <v>0.1</v>
      </c>
      <c r="Q2086" s="2">
        <v>2512.5</v>
      </c>
      <c r="R2086" s="2">
        <v>1231.125</v>
      </c>
      <c r="S2086" s="2">
        <v>18090</v>
      </c>
      <c r="T2086" s="2">
        <v>8241</v>
      </c>
    </row>
    <row r="2087" spans="1:20" x14ac:dyDescent="0.25">
      <c r="A2087" t="s">
        <v>5916</v>
      </c>
      <c r="B2087" t="s">
        <v>1</v>
      </c>
      <c r="C2087" t="s">
        <v>6</v>
      </c>
      <c r="D2087" s="1">
        <v>43900</v>
      </c>
      <c r="E2087" s="1">
        <v>43951</v>
      </c>
      <c r="F2087" s="1">
        <v>43960</v>
      </c>
      <c r="G2087" s="1">
        <v>43977</v>
      </c>
      <c r="H2087" s="13">
        <f>Orders[[#This Row],[DeliveryDate]]-Orders[[#This Row],[OrderDate]]</f>
        <v>26</v>
      </c>
      <c r="I2087" t="s">
        <v>3</v>
      </c>
      <c r="J2087" t="str">
        <f>_xlfn.XLOOKUP(Orders[[#This Row],[_SalesRepID]],'Sales team'!A:A,'Sales team'!B:B)</f>
        <v>Carl Nguyen</v>
      </c>
      <c r="K2087">
        <v>12</v>
      </c>
      <c r="L2087">
        <v>2</v>
      </c>
      <c r="M2087">
        <v>154</v>
      </c>
      <c r="N2087" t="str">
        <f>_xlfn.XLOOKUP(Orders[[#This Row],[_ProductID]],Products!A:A,Products!C:C)</f>
        <v>Furniture</v>
      </c>
      <c r="O2087">
        <v>19</v>
      </c>
      <c r="P2087">
        <v>0.4</v>
      </c>
      <c r="Q2087" s="2">
        <v>984.9</v>
      </c>
      <c r="R2087" s="2">
        <v>679.5809999999999</v>
      </c>
      <c r="S2087" s="2">
        <v>4727.5199999999995</v>
      </c>
      <c r="T2087" s="2">
        <v>-709.1279999999997</v>
      </c>
    </row>
    <row r="2088" spans="1:20" x14ac:dyDescent="0.25">
      <c r="A2088" t="s">
        <v>5917</v>
      </c>
      <c r="B2088" t="s">
        <v>1</v>
      </c>
      <c r="C2088" t="s">
        <v>13</v>
      </c>
      <c r="D2088" s="1">
        <v>43900</v>
      </c>
      <c r="E2088" s="1">
        <v>43951</v>
      </c>
      <c r="F2088" s="1">
        <v>43957</v>
      </c>
      <c r="G2088" s="1">
        <v>43963</v>
      </c>
      <c r="H2088" s="13">
        <f>Orders[[#This Row],[DeliveryDate]]-Orders[[#This Row],[OrderDate]]</f>
        <v>12</v>
      </c>
      <c r="I2088" t="s">
        <v>3</v>
      </c>
      <c r="J2088" t="str">
        <f>_xlfn.XLOOKUP(Orders[[#This Row],[_SalesRepID]],'Sales team'!A:A,'Sales team'!B:B)</f>
        <v>Shawn Cook</v>
      </c>
      <c r="K2088">
        <v>7</v>
      </c>
      <c r="L2088">
        <v>24</v>
      </c>
      <c r="M2088">
        <v>266</v>
      </c>
      <c r="N2088" t="str">
        <f>_xlfn.XLOOKUP(Orders[[#This Row],[_ProductID]],Products!A:A,Products!C:C)</f>
        <v>Home décor</v>
      </c>
      <c r="O2088">
        <v>26</v>
      </c>
      <c r="P2088">
        <v>0.15</v>
      </c>
      <c r="Q2088" s="2">
        <v>1118.9000000000001</v>
      </c>
      <c r="R2088" s="2">
        <v>704.90700000000004</v>
      </c>
      <c r="S2088" s="2">
        <v>951.06500000000005</v>
      </c>
      <c r="T2088" s="2">
        <v>246.15800000000002</v>
      </c>
    </row>
    <row r="2089" spans="1:20" x14ac:dyDescent="0.25">
      <c r="A2089" t="s">
        <v>5918</v>
      </c>
      <c r="B2089" t="s">
        <v>5</v>
      </c>
      <c r="C2089" t="s">
        <v>6</v>
      </c>
      <c r="D2089" s="1">
        <v>43900</v>
      </c>
      <c r="E2089" s="1">
        <v>43951</v>
      </c>
      <c r="F2089" s="1">
        <v>43955</v>
      </c>
      <c r="G2089" s="1">
        <v>43965</v>
      </c>
      <c r="H2089" s="13">
        <f>Orders[[#This Row],[DeliveryDate]]-Orders[[#This Row],[OrderDate]]</f>
        <v>14</v>
      </c>
      <c r="I2089" t="s">
        <v>3</v>
      </c>
      <c r="J2089" t="str">
        <f>_xlfn.XLOOKUP(Orders[[#This Row],[_SalesRepID]],'Sales team'!A:A,'Sales team'!B:B)</f>
        <v>Frank Brown</v>
      </c>
      <c r="K2089">
        <v>17</v>
      </c>
      <c r="L2089">
        <v>5</v>
      </c>
      <c r="M2089">
        <v>170</v>
      </c>
      <c r="N2089" t="str">
        <f>_xlfn.XLOOKUP(Orders[[#This Row],[_ProductID]],Products!A:A,Products!C:C)</f>
        <v>Home décor</v>
      </c>
      <c r="O2089">
        <v>29</v>
      </c>
      <c r="P2089">
        <v>0.1</v>
      </c>
      <c r="Q2089" s="2">
        <v>5835.7</v>
      </c>
      <c r="R2089" s="2">
        <v>2509.3509999999997</v>
      </c>
      <c r="S2089" s="2">
        <v>15756.39</v>
      </c>
      <c r="T2089" s="2">
        <v>8228.3369999999995</v>
      </c>
    </row>
    <row r="2090" spans="1:20" x14ac:dyDescent="0.25">
      <c r="A2090" t="s">
        <v>5919</v>
      </c>
      <c r="B2090" t="s">
        <v>5</v>
      </c>
      <c r="C2090" t="s">
        <v>25</v>
      </c>
      <c r="D2090" s="1">
        <v>43900</v>
      </c>
      <c r="E2090" s="1">
        <v>43951</v>
      </c>
      <c r="F2090" s="1">
        <v>43954</v>
      </c>
      <c r="G2090" s="1">
        <v>43963</v>
      </c>
      <c r="H2090" s="13">
        <f>Orders[[#This Row],[DeliveryDate]]-Orders[[#This Row],[OrderDate]]</f>
        <v>12</v>
      </c>
      <c r="I2090" t="s">
        <v>3</v>
      </c>
      <c r="J2090" t="str">
        <f>_xlfn.XLOOKUP(Orders[[#This Row],[_SalesRepID]],'Sales team'!A:A,'Sales team'!B:B)</f>
        <v>Todd Roberts</v>
      </c>
      <c r="K2090">
        <v>13</v>
      </c>
      <c r="L2090">
        <v>31</v>
      </c>
      <c r="M2090">
        <v>356</v>
      </c>
      <c r="N2090" t="str">
        <f>_xlfn.XLOOKUP(Orders[[#This Row],[_ProductID]],Products!A:A,Products!C:C)</f>
        <v>Home décor</v>
      </c>
      <c r="O2090">
        <v>44</v>
      </c>
      <c r="P2090">
        <v>0.05</v>
      </c>
      <c r="Q2090" s="2">
        <v>2860.9</v>
      </c>
      <c r="R2090" s="2">
        <v>2288.7200000000003</v>
      </c>
      <c r="S2090" s="2">
        <v>21742.84</v>
      </c>
      <c r="T2090" s="2">
        <v>3433.0799999999981</v>
      </c>
    </row>
    <row r="2091" spans="1:20" x14ac:dyDescent="0.25">
      <c r="A2091" t="s">
        <v>5920</v>
      </c>
      <c r="B2091" t="s">
        <v>5</v>
      </c>
      <c r="C2091" t="s">
        <v>46</v>
      </c>
      <c r="D2091" s="1">
        <v>43800</v>
      </c>
      <c r="E2091" s="1">
        <v>43951</v>
      </c>
      <c r="F2091" s="1">
        <v>43977</v>
      </c>
      <c r="G2091" s="1">
        <v>43970</v>
      </c>
      <c r="H2091" s="13">
        <f>Orders[[#This Row],[DeliveryDate]]-Orders[[#This Row],[OrderDate]]</f>
        <v>19</v>
      </c>
      <c r="I2091" t="s">
        <v>3</v>
      </c>
      <c r="J2091" t="str">
        <f>_xlfn.XLOOKUP(Orders[[#This Row],[_SalesRepID]],'Sales team'!A:A,'Sales team'!B:B)</f>
        <v>Nicholas Cunningham</v>
      </c>
      <c r="K2091">
        <v>19</v>
      </c>
      <c r="L2091">
        <v>17</v>
      </c>
      <c r="M2091">
        <v>85</v>
      </c>
      <c r="N2091" t="str">
        <f>_xlfn.XLOOKUP(Orders[[#This Row],[_ProductID]],Products!A:A,Products!C:C)</f>
        <v>Furniture</v>
      </c>
      <c r="O2091">
        <v>34</v>
      </c>
      <c r="P2091">
        <v>0.05</v>
      </c>
      <c r="Q2091" s="2">
        <v>6304.7</v>
      </c>
      <c r="R2091" s="2">
        <v>3026.2559999999999</v>
      </c>
      <c r="S2091" s="2">
        <v>23957.859999999997</v>
      </c>
      <c r="T2091" s="2">
        <v>11852.835999999998</v>
      </c>
    </row>
    <row r="2092" spans="1:20" x14ac:dyDescent="0.25">
      <c r="A2092" t="s">
        <v>5902</v>
      </c>
      <c r="B2092" t="s">
        <v>10</v>
      </c>
      <c r="C2092" t="s">
        <v>6</v>
      </c>
      <c r="D2092" s="1">
        <v>43800</v>
      </c>
      <c r="E2092" s="1">
        <v>43950</v>
      </c>
      <c r="F2092" s="1">
        <v>43963</v>
      </c>
      <c r="G2092" s="1">
        <v>43966</v>
      </c>
      <c r="H2092" s="13">
        <f>Orders[[#This Row],[DeliveryDate]]-Orders[[#This Row],[OrderDate]]</f>
        <v>16</v>
      </c>
      <c r="I2092" t="s">
        <v>3</v>
      </c>
      <c r="J2092" t="str">
        <f>_xlfn.XLOOKUP(Orders[[#This Row],[_SalesRepID]],'Sales team'!A:A,'Sales team'!B:B)</f>
        <v>Donald Reynolds</v>
      </c>
      <c r="K2092">
        <v>26</v>
      </c>
      <c r="L2092">
        <v>30</v>
      </c>
      <c r="M2092">
        <v>176</v>
      </c>
      <c r="N2092" t="str">
        <f>_xlfn.XLOOKUP(Orders[[#This Row],[_ProductID]],Products!A:A,Products!C:C)</f>
        <v>Home décor</v>
      </c>
      <c r="O2092">
        <v>31</v>
      </c>
      <c r="P2092">
        <v>0.05</v>
      </c>
      <c r="Q2092" s="2">
        <v>743.7</v>
      </c>
      <c r="R2092" s="2">
        <v>557.77500000000009</v>
      </c>
      <c r="S2092" s="2">
        <v>4239.09</v>
      </c>
      <c r="T2092" s="2">
        <v>892.4399999999996</v>
      </c>
    </row>
    <row r="2093" spans="1:20" x14ac:dyDescent="0.25">
      <c r="A2093" t="s">
        <v>5903</v>
      </c>
      <c r="B2093" t="s">
        <v>8</v>
      </c>
      <c r="C2093" t="s">
        <v>6</v>
      </c>
      <c r="D2093" s="1">
        <v>43800</v>
      </c>
      <c r="E2093" s="1">
        <v>43950</v>
      </c>
      <c r="F2093" s="1">
        <v>43956</v>
      </c>
      <c r="G2093" s="1">
        <v>43977</v>
      </c>
      <c r="H2093" s="13">
        <f>Orders[[#This Row],[DeliveryDate]]-Orders[[#This Row],[OrderDate]]</f>
        <v>27</v>
      </c>
      <c r="I2093" t="s">
        <v>3</v>
      </c>
      <c r="J2093" t="str">
        <f>_xlfn.XLOOKUP(Orders[[#This Row],[_SalesRepID]],'Sales team'!A:A,'Sales team'!B:B)</f>
        <v>Patrick Graham</v>
      </c>
      <c r="K2093">
        <v>25</v>
      </c>
      <c r="L2093">
        <v>34</v>
      </c>
      <c r="M2093">
        <v>174</v>
      </c>
      <c r="N2093" t="str">
        <f>_xlfn.XLOOKUP(Orders[[#This Row],[_ProductID]],Products!A:A,Products!C:C)</f>
        <v>Electronics</v>
      </c>
      <c r="O2093">
        <v>28</v>
      </c>
      <c r="P2093">
        <v>0.1</v>
      </c>
      <c r="Q2093" s="2">
        <v>1896.1000000000001</v>
      </c>
      <c r="R2093" s="2">
        <v>948.05000000000007</v>
      </c>
      <c r="S2093" s="2">
        <v>8532.4500000000007</v>
      </c>
      <c r="T2093" s="2">
        <v>3792.2000000000007</v>
      </c>
    </row>
    <row r="2094" spans="1:20" x14ac:dyDescent="0.25">
      <c r="A2094" t="s">
        <v>5904</v>
      </c>
      <c r="B2094" t="s">
        <v>1</v>
      </c>
      <c r="C2094" t="s">
        <v>15</v>
      </c>
      <c r="D2094" s="1">
        <v>43800</v>
      </c>
      <c r="E2094" s="1">
        <v>43950</v>
      </c>
      <c r="F2094" s="1">
        <v>43952</v>
      </c>
      <c r="G2094" s="1">
        <v>43959</v>
      </c>
      <c r="H2094" s="13">
        <f>Orders[[#This Row],[DeliveryDate]]-Orders[[#This Row],[OrderDate]]</f>
        <v>9</v>
      </c>
      <c r="I2094" t="s">
        <v>3</v>
      </c>
      <c r="J2094" t="str">
        <f>_xlfn.XLOOKUP(Orders[[#This Row],[_SalesRepID]],'Sales team'!A:A,'Sales team'!B:B)</f>
        <v>Joshua Ryan</v>
      </c>
      <c r="K2094">
        <v>9</v>
      </c>
      <c r="L2094">
        <v>26</v>
      </c>
      <c r="M2094">
        <v>21</v>
      </c>
      <c r="N2094" t="str">
        <f>_xlfn.XLOOKUP(Orders[[#This Row],[_ProductID]],Products!A:A,Products!C:C)</f>
        <v>Home décor</v>
      </c>
      <c r="O2094">
        <v>11</v>
      </c>
      <c r="P2094">
        <v>0.2</v>
      </c>
      <c r="Q2094" s="2">
        <v>1862.6000000000001</v>
      </c>
      <c r="R2094" s="2">
        <v>1564.5840000000001</v>
      </c>
      <c r="S2094" s="2">
        <v>10430.560000000001</v>
      </c>
      <c r="T2094" s="2">
        <v>-521.52799999999843</v>
      </c>
    </row>
    <row r="2095" spans="1:20" x14ac:dyDescent="0.25">
      <c r="A2095" t="s">
        <v>5905</v>
      </c>
      <c r="B2095" t="s">
        <v>10</v>
      </c>
      <c r="C2095" t="s">
        <v>13</v>
      </c>
      <c r="D2095" s="1">
        <v>43800</v>
      </c>
      <c r="E2095" s="1">
        <v>43950</v>
      </c>
      <c r="F2095" s="1">
        <v>43971</v>
      </c>
      <c r="G2095" s="1">
        <v>43957</v>
      </c>
      <c r="H2095" s="13">
        <f>Orders[[#This Row],[DeliveryDate]]-Orders[[#This Row],[OrderDate]]</f>
        <v>7</v>
      </c>
      <c r="I2095" t="s">
        <v>3</v>
      </c>
      <c r="J2095" t="str">
        <f>_xlfn.XLOOKUP(Orders[[#This Row],[_SalesRepID]],'Sales team'!A:A,'Sales team'!B:B)</f>
        <v>Donald Reynolds</v>
      </c>
      <c r="K2095">
        <v>26</v>
      </c>
      <c r="L2095">
        <v>21</v>
      </c>
      <c r="M2095">
        <v>287</v>
      </c>
      <c r="N2095" t="str">
        <f>_xlfn.XLOOKUP(Orders[[#This Row],[_ProductID]],Products!A:A,Products!C:C)</f>
        <v>Furniture</v>
      </c>
      <c r="O2095">
        <v>19</v>
      </c>
      <c r="P2095">
        <v>0.1</v>
      </c>
      <c r="Q2095" s="2">
        <v>3872.6</v>
      </c>
      <c r="R2095" s="2">
        <v>3059.3540000000003</v>
      </c>
      <c r="S2095" s="2">
        <v>24397.38</v>
      </c>
      <c r="T2095" s="2">
        <v>2981.9019999999982</v>
      </c>
    </row>
    <row r="2096" spans="1:20" x14ac:dyDescent="0.25">
      <c r="A2096" t="s">
        <v>5906</v>
      </c>
      <c r="B2096" t="s">
        <v>5</v>
      </c>
      <c r="C2096" t="s">
        <v>2</v>
      </c>
      <c r="D2096" s="1">
        <v>43800</v>
      </c>
      <c r="E2096" s="1">
        <v>43950</v>
      </c>
      <c r="F2096" s="1">
        <v>43968</v>
      </c>
      <c r="G2096" s="1">
        <v>43959</v>
      </c>
      <c r="H2096" s="13">
        <f>Orders[[#This Row],[DeliveryDate]]-Orders[[#This Row],[OrderDate]]</f>
        <v>9</v>
      </c>
      <c r="I2096" t="s">
        <v>3</v>
      </c>
      <c r="J2096" t="str">
        <f>_xlfn.XLOOKUP(Orders[[#This Row],[_SalesRepID]],'Sales team'!A:A,'Sales team'!B:B)</f>
        <v>Roger Alexander</v>
      </c>
      <c r="K2096">
        <v>15</v>
      </c>
      <c r="L2096">
        <v>16</v>
      </c>
      <c r="M2096">
        <v>233</v>
      </c>
      <c r="N2096" t="str">
        <f>_xlfn.XLOOKUP(Orders[[#This Row],[_ProductID]],Products!A:A,Products!C:C)</f>
        <v>Kitchen &amp; Dining</v>
      </c>
      <c r="O2096">
        <v>16</v>
      </c>
      <c r="P2096">
        <v>7.4999999999999997E-2</v>
      </c>
      <c r="Q2096" s="2">
        <v>2479</v>
      </c>
      <c r="R2096" s="2">
        <v>1512.19</v>
      </c>
      <c r="S2096" s="2">
        <v>4586.1500000000005</v>
      </c>
      <c r="T2096" s="2">
        <v>1561.7700000000004</v>
      </c>
    </row>
    <row r="2097" spans="1:20" x14ac:dyDescent="0.25">
      <c r="A2097" t="s">
        <v>5907</v>
      </c>
      <c r="B2097" t="s">
        <v>8</v>
      </c>
      <c r="C2097" t="s">
        <v>2</v>
      </c>
      <c r="D2097" s="1">
        <v>43900</v>
      </c>
      <c r="E2097" s="1">
        <v>43950</v>
      </c>
      <c r="F2097" s="1">
        <v>43960</v>
      </c>
      <c r="G2097" s="1">
        <v>43962</v>
      </c>
      <c r="H2097" s="13">
        <f>Orders[[#This Row],[DeliveryDate]]-Orders[[#This Row],[OrderDate]]</f>
        <v>12</v>
      </c>
      <c r="I2097" t="s">
        <v>3</v>
      </c>
      <c r="J2097" t="str">
        <f>_xlfn.XLOOKUP(Orders[[#This Row],[_SalesRepID]],'Sales team'!A:A,'Sales team'!B:B)</f>
        <v>Patrick Graham</v>
      </c>
      <c r="K2097">
        <v>25</v>
      </c>
      <c r="L2097">
        <v>5</v>
      </c>
      <c r="M2097">
        <v>249</v>
      </c>
      <c r="N2097" t="str">
        <f>_xlfn.XLOOKUP(Orders[[#This Row],[_ProductID]],Products!A:A,Products!C:C)</f>
        <v>Outdoor</v>
      </c>
      <c r="O2097">
        <v>9</v>
      </c>
      <c r="P2097">
        <v>7.4999999999999997E-2</v>
      </c>
      <c r="Q2097" s="2">
        <v>1715.2</v>
      </c>
      <c r="R2097" s="2">
        <v>1200.6399999999999</v>
      </c>
      <c r="S2097" s="2">
        <v>7932.8</v>
      </c>
      <c r="T2097" s="2">
        <v>1929.6000000000013</v>
      </c>
    </row>
    <row r="2098" spans="1:20" x14ac:dyDescent="0.25">
      <c r="A2098" t="s">
        <v>5908</v>
      </c>
      <c r="B2098" t="s">
        <v>1</v>
      </c>
      <c r="C2098" t="s">
        <v>2</v>
      </c>
      <c r="D2098" s="1">
        <v>43800</v>
      </c>
      <c r="E2098" s="1">
        <v>43950</v>
      </c>
      <c r="F2098" s="1">
        <v>43963</v>
      </c>
      <c r="G2098" s="1">
        <v>43971</v>
      </c>
      <c r="H2098" s="13">
        <f>Orders[[#This Row],[DeliveryDate]]-Orders[[#This Row],[OrderDate]]</f>
        <v>21</v>
      </c>
      <c r="I2098" t="s">
        <v>3</v>
      </c>
      <c r="J2098" t="str">
        <f>_xlfn.XLOOKUP(Orders[[#This Row],[_SalesRepID]],'Sales team'!A:A,'Sales team'!B:B)</f>
        <v>Jerry Green</v>
      </c>
      <c r="K2098">
        <v>3</v>
      </c>
      <c r="L2098">
        <v>41</v>
      </c>
      <c r="M2098">
        <v>245</v>
      </c>
      <c r="N2098" t="str">
        <f>_xlfn.XLOOKUP(Orders[[#This Row],[_ProductID]],Products!A:A,Products!C:C)</f>
        <v>Furniture</v>
      </c>
      <c r="O2098">
        <v>38</v>
      </c>
      <c r="P2098">
        <v>0.05</v>
      </c>
      <c r="Q2098" s="2">
        <v>3845.8</v>
      </c>
      <c r="R2098" s="2">
        <v>1884.442</v>
      </c>
      <c r="S2098" s="2">
        <v>14614.04</v>
      </c>
      <c r="T2098" s="2">
        <v>7076.2720000000008</v>
      </c>
    </row>
    <row r="2099" spans="1:20" x14ac:dyDescent="0.25">
      <c r="A2099" t="s">
        <v>5909</v>
      </c>
      <c r="B2099" t="s">
        <v>5</v>
      </c>
      <c r="C2099" t="s">
        <v>6</v>
      </c>
      <c r="D2099" s="1">
        <v>43800</v>
      </c>
      <c r="E2099" s="1">
        <v>43950</v>
      </c>
      <c r="F2099" s="1">
        <v>43967</v>
      </c>
      <c r="G2099" s="1">
        <v>43966</v>
      </c>
      <c r="H2099" s="13">
        <f>Orders[[#This Row],[DeliveryDate]]-Orders[[#This Row],[OrderDate]]</f>
        <v>16</v>
      </c>
      <c r="I2099" t="s">
        <v>3</v>
      </c>
      <c r="J2099" t="str">
        <f>_xlfn.XLOOKUP(Orders[[#This Row],[_SalesRepID]],'Sales team'!A:A,'Sales team'!B:B)</f>
        <v>Frank Brown</v>
      </c>
      <c r="K2099">
        <v>17</v>
      </c>
      <c r="L2099">
        <v>9</v>
      </c>
      <c r="M2099">
        <v>196</v>
      </c>
      <c r="N2099" t="str">
        <f>_xlfn.XLOOKUP(Orders[[#This Row],[_ProductID]],Products!A:A,Products!C:C)</f>
        <v>Home décor</v>
      </c>
      <c r="O2099">
        <v>40</v>
      </c>
      <c r="P2099">
        <v>0.05</v>
      </c>
      <c r="Q2099" s="2">
        <v>3202.6</v>
      </c>
      <c r="R2099" s="2">
        <v>2049.6639999999998</v>
      </c>
      <c r="S2099" s="2">
        <v>24339.759999999998</v>
      </c>
      <c r="T2099" s="2">
        <v>7942.4480000000003</v>
      </c>
    </row>
    <row r="2100" spans="1:20" x14ac:dyDescent="0.25">
      <c r="A2100" t="s">
        <v>5910</v>
      </c>
      <c r="B2100" t="s">
        <v>8</v>
      </c>
      <c r="C2100" t="s">
        <v>13</v>
      </c>
      <c r="D2100" s="1">
        <v>43900</v>
      </c>
      <c r="E2100" s="1">
        <v>43950</v>
      </c>
      <c r="F2100" s="1">
        <v>43968</v>
      </c>
      <c r="G2100" s="1">
        <v>43971</v>
      </c>
      <c r="H2100" s="13">
        <f>Orders[[#This Row],[DeliveryDate]]-Orders[[#This Row],[OrderDate]]</f>
        <v>21</v>
      </c>
      <c r="I2100" t="s">
        <v>3</v>
      </c>
      <c r="J2100" t="str">
        <f>_xlfn.XLOOKUP(Orders[[#This Row],[_SalesRepID]],'Sales team'!A:A,'Sales team'!B:B)</f>
        <v>Roy Rice</v>
      </c>
      <c r="K2100">
        <v>24</v>
      </c>
      <c r="L2100">
        <v>22</v>
      </c>
      <c r="M2100">
        <v>322</v>
      </c>
      <c r="N2100" t="str">
        <f>_xlfn.XLOOKUP(Orders[[#This Row],[_ProductID]],Products!A:A,Products!C:C)</f>
        <v>Home décor</v>
      </c>
      <c r="O2100">
        <v>30</v>
      </c>
      <c r="P2100">
        <v>0.1</v>
      </c>
      <c r="Q2100" s="2">
        <v>730.30000000000007</v>
      </c>
      <c r="R2100" s="2">
        <v>438.18</v>
      </c>
      <c r="S2100" s="2">
        <v>657.2700000000001</v>
      </c>
      <c r="T2100" s="2">
        <v>219.09000000000009</v>
      </c>
    </row>
    <row r="2101" spans="1:20" x14ac:dyDescent="0.25">
      <c r="A2101" t="s">
        <v>5911</v>
      </c>
      <c r="B2101" t="s">
        <v>1</v>
      </c>
      <c r="C2101" t="s">
        <v>2</v>
      </c>
      <c r="D2101" s="1">
        <v>43900</v>
      </c>
      <c r="E2101" s="1">
        <v>43950</v>
      </c>
      <c r="F2101" s="1">
        <v>43954</v>
      </c>
      <c r="G2101" s="1">
        <v>43956</v>
      </c>
      <c r="H2101" s="13">
        <f>Orders[[#This Row],[DeliveryDate]]-Orders[[#This Row],[OrderDate]]</f>
        <v>6</v>
      </c>
      <c r="I2101" t="s">
        <v>3</v>
      </c>
      <c r="J2101" t="str">
        <f>_xlfn.XLOOKUP(Orders[[#This Row],[_SalesRepID]],'Sales team'!A:A,'Sales team'!B:B)</f>
        <v>Keith Griffin</v>
      </c>
      <c r="K2101">
        <v>2</v>
      </c>
      <c r="L2101">
        <v>38</v>
      </c>
      <c r="M2101">
        <v>261</v>
      </c>
      <c r="N2101" t="str">
        <f>_xlfn.XLOOKUP(Orders[[#This Row],[_ProductID]],Products!A:A,Products!C:C)</f>
        <v>Furniture</v>
      </c>
      <c r="O2101">
        <v>22</v>
      </c>
      <c r="P2101">
        <v>0.4</v>
      </c>
      <c r="Q2101" s="2">
        <v>1889.4</v>
      </c>
      <c r="R2101" s="2">
        <v>1549.308</v>
      </c>
      <c r="S2101" s="2">
        <v>4534.5600000000004</v>
      </c>
      <c r="T2101" s="2">
        <v>-1662.6719999999996</v>
      </c>
    </row>
    <row r="2102" spans="1:20" x14ac:dyDescent="0.25">
      <c r="A2102" t="s">
        <v>5889</v>
      </c>
      <c r="B2102" t="s">
        <v>1</v>
      </c>
      <c r="C2102" t="s">
        <v>6</v>
      </c>
      <c r="D2102" s="1">
        <v>43800</v>
      </c>
      <c r="E2102" s="1">
        <v>43949</v>
      </c>
      <c r="F2102" s="1">
        <v>43959</v>
      </c>
      <c r="G2102" s="1">
        <v>43984</v>
      </c>
      <c r="H2102" s="13">
        <f>Orders[[#This Row],[DeliveryDate]]-Orders[[#This Row],[OrderDate]]</f>
        <v>35</v>
      </c>
      <c r="I2102" t="s">
        <v>3</v>
      </c>
      <c r="J2102" t="str">
        <f>_xlfn.XLOOKUP(Orders[[#This Row],[_SalesRepID]],'Sales team'!A:A,'Sales team'!B:B)</f>
        <v>Jonathan Hawkins</v>
      </c>
      <c r="K2102">
        <v>10</v>
      </c>
      <c r="L2102">
        <v>40</v>
      </c>
      <c r="M2102">
        <v>178</v>
      </c>
      <c r="N2102" t="str">
        <f>_xlfn.XLOOKUP(Orders[[#This Row],[_ProductID]],Products!A:A,Products!C:C)</f>
        <v>Furniture</v>
      </c>
      <c r="O2102">
        <v>38</v>
      </c>
      <c r="P2102">
        <v>0.05</v>
      </c>
      <c r="Q2102" s="2">
        <v>1172.5</v>
      </c>
      <c r="R2102" s="2">
        <v>492.45</v>
      </c>
      <c r="S2102" s="2">
        <v>2227.75</v>
      </c>
      <c r="T2102" s="2">
        <v>1242.8499999999999</v>
      </c>
    </row>
    <row r="2103" spans="1:20" x14ac:dyDescent="0.25">
      <c r="A2103" t="s">
        <v>5890</v>
      </c>
      <c r="B2103" t="s">
        <v>8</v>
      </c>
      <c r="C2103" t="s">
        <v>15</v>
      </c>
      <c r="D2103" s="1">
        <v>43800</v>
      </c>
      <c r="E2103" s="1">
        <v>43949</v>
      </c>
      <c r="F2103" s="1">
        <v>43953</v>
      </c>
      <c r="G2103" s="1">
        <v>43957</v>
      </c>
      <c r="H2103" s="13">
        <f>Orders[[#This Row],[DeliveryDate]]-Orders[[#This Row],[OrderDate]]</f>
        <v>8</v>
      </c>
      <c r="I2103" t="s">
        <v>3</v>
      </c>
      <c r="J2103" t="str">
        <f>_xlfn.XLOOKUP(Orders[[#This Row],[_SalesRepID]],'Sales team'!A:A,'Sales team'!B:B)</f>
        <v>Samuel Fowler</v>
      </c>
      <c r="K2103">
        <v>21</v>
      </c>
      <c r="L2103">
        <v>24</v>
      </c>
      <c r="M2103">
        <v>52</v>
      </c>
      <c r="N2103" t="str">
        <f>_xlfn.XLOOKUP(Orders[[#This Row],[_ProductID]],Products!A:A,Products!C:C)</f>
        <v>Outdoor</v>
      </c>
      <c r="O2103">
        <v>9</v>
      </c>
      <c r="P2103">
        <v>0.1</v>
      </c>
      <c r="Q2103" s="2">
        <v>998.30000000000007</v>
      </c>
      <c r="R2103" s="2">
        <v>808.62300000000016</v>
      </c>
      <c r="S2103" s="2">
        <v>3593.88</v>
      </c>
      <c r="T2103" s="2">
        <v>359.38799999999947</v>
      </c>
    </row>
    <row r="2104" spans="1:20" x14ac:dyDescent="0.25">
      <c r="A2104" t="s">
        <v>5891</v>
      </c>
      <c r="B2104" t="s">
        <v>8</v>
      </c>
      <c r="C2104" t="s">
        <v>6</v>
      </c>
      <c r="D2104" s="1">
        <v>43800</v>
      </c>
      <c r="E2104" s="1">
        <v>43949</v>
      </c>
      <c r="F2104" s="1">
        <v>43952</v>
      </c>
      <c r="G2104" s="1">
        <v>43963</v>
      </c>
      <c r="H2104" s="13">
        <f>Orders[[#This Row],[DeliveryDate]]-Orders[[#This Row],[OrderDate]]</f>
        <v>14</v>
      </c>
      <c r="I2104" t="s">
        <v>3</v>
      </c>
      <c r="J2104" t="str">
        <f>_xlfn.XLOOKUP(Orders[[#This Row],[_SalesRepID]],'Sales team'!A:A,'Sales team'!B:B)</f>
        <v>Roy Rice</v>
      </c>
      <c r="K2104">
        <v>24</v>
      </c>
      <c r="L2104">
        <v>30</v>
      </c>
      <c r="M2104">
        <v>119</v>
      </c>
      <c r="N2104" t="str">
        <f>_xlfn.XLOOKUP(Orders[[#This Row],[_ProductID]],Products!A:A,Products!C:C)</f>
        <v>Furniture</v>
      </c>
      <c r="O2104">
        <v>19</v>
      </c>
      <c r="P2104">
        <v>0.1</v>
      </c>
      <c r="Q2104" s="2">
        <v>2311.5</v>
      </c>
      <c r="R2104" s="2">
        <v>1086.405</v>
      </c>
      <c r="S2104" s="2">
        <v>6241.05</v>
      </c>
      <c r="T2104" s="2">
        <v>2981.835</v>
      </c>
    </row>
    <row r="2105" spans="1:20" x14ac:dyDescent="0.25">
      <c r="A2105" t="s">
        <v>5892</v>
      </c>
      <c r="B2105" t="s">
        <v>1</v>
      </c>
      <c r="C2105" t="s">
        <v>6</v>
      </c>
      <c r="D2105" s="1">
        <v>43800</v>
      </c>
      <c r="E2105" s="1">
        <v>43949</v>
      </c>
      <c r="F2105" s="1">
        <v>43958</v>
      </c>
      <c r="G2105" s="1">
        <v>43958</v>
      </c>
      <c r="H2105" s="13">
        <f>Orders[[#This Row],[DeliveryDate]]-Orders[[#This Row],[OrderDate]]</f>
        <v>9</v>
      </c>
      <c r="I2105" t="s">
        <v>3</v>
      </c>
      <c r="J2105" t="str">
        <f>_xlfn.XLOOKUP(Orders[[#This Row],[_SalesRepID]],'Sales team'!A:A,'Sales team'!B:B)</f>
        <v>George Lewis</v>
      </c>
      <c r="K2105">
        <v>8</v>
      </c>
      <c r="L2105">
        <v>9</v>
      </c>
      <c r="M2105">
        <v>88</v>
      </c>
      <c r="N2105" t="str">
        <f>_xlfn.XLOOKUP(Orders[[#This Row],[_ProductID]],Products!A:A,Products!C:C)</f>
        <v>Home décor</v>
      </c>
      <c r="O2105">
        <v>43</v>
      </c>
      <c r="P2105">
        <v>0.3</v>
      </c>
      <c r="Q2105" s="2">
        <v>5554.3</v>
      </c>
      <c r="R2105" s="2">
        <v>2777.15</v>
      </c>
      <c r="S2105" s="2">
        <v>19440.05</v>
      </c>
      <c r="T2105" s="2">
        <v>5554.2999999999993</v>
      </c>
    </row>
    <row r="2106" spans="1:20" x14ac:dyDescent="0.25">
      <c r="A2106" t="s">
        <v>5893</v>
      </c>
      <c r="B2106" t="s">
        <v>8</v>
      </c>
      <c r="C2106" t="s">
        <v>6</v>
      </c>
      <c r="D2106" s="1">
        <v>43800</v>
      </c>
      <c r="E2106" s="1">
        <v>43949</v>
      </c>
      <c r="F2106" s="1">
        <v>43965</v>
      </c>
      <c r="G2106" s="1">
        <v>43959</v>
      </c>
      <c r="H2106" s="13">
        <f>Orders[[#This Row],[DeliveryDate]]-Orders[[#This Row],[OrderDate]]</f>
        <v>10</v>
      </c>
      <c r="I2106" t="s">
        <v>3</v>
      </c>
      <c r="J2106" t="str">
        <f>_xlfn.XLOOKUP(Orders[[#This Row],[_SalesRepID]],'Sales team'!A:A,'Sales team'!B:B)</f>
        <v>Douglas Tucker</v>
      </c>
      <c r="K2106">
        <v>23</v>
      </c>
      <c r="L2106">
        <v>18</v>
      </c>
      <c r="M2106">
        <v>106</v>
      </c>
      <c r="N2106" t="str">
        <f>_xlfn.XLOOKUP(Orders[[#This Row],[_ProductID]],Products!A:A,Products!C:C)</f>
        <v>Kitchen &amp; Dining</v>
      </c>
      <c r="O2106">
        <v>13</v>
      </c>
      <c r="P2106">
        <v>7.4999999999999997E-2</v>
      </c>
      <c r="Q2106" s="2">
        <v>167.5</v>
      </c>
      <c r="R2106" s="2">
        <v>70.349999999999994</v>
      </c>
      <c r="S2106" s="2">
        <v>1084.5625</v>
      </c>
      <c r="T2106" s="2">
        <v>592.11250000000007</v>
      </c>
    </row>
    <row r="2107" spans="1:20" x14ac:dyDescent="0.25">
      <c r="A2107" t="s">
        <v>5894</v>
      </c>
      <c r="B2107" t="s">
        <v>8</v>
      </c>
      <c r="C2107" t="s">
        <v>46</v>
      </c>
      <c r="D2107" s="1">
        <v>43800</v>
      </c>
      <c r="E2107" s="1">
        <v>43949</v>
      </c>
      <c r="F2107" s="1">
        <v>43966</v>
      </c>
      <c r="G2107" s="1">
        <v>43971</v>
      </c>
      <c r="H2107" s="13">
        <f>Orders[[#This Row],[DeliveryDate]]-Orders[[#This Row],[OrderDate]]</f>
        <v>22</v>
      </c>
      <c r="I2107" t="s">
        <v>3</v>
      </c>
      <c r="J2107" t="str">
        <f>_xlfn.XLOOKUP(Orders[[#This Row],[_SalesRepID]],'Sales team'!A:A,'Sales team'!B:B)</f>
        <v>Roy Rice</v>
      </c>
      <c r="K2107">
        <v>24</v>
      </c>
      <c r="L2107">
        <v>5</v>
      </c>
      <c r="M2107">
        <v>77</v>
      </c>
      <c r="N2107" t="str">
        <f>_xlfn.XLOOKUP(Orders[[#This Row],[_ProductID]],Products!A:A,Products!C:C)</f>
        <v>Furniture</v>
      </c>
      <c r="O2107">
        <v>12</v>
      </c>
      <c r="P2107">
        <v>0.15</v>
      </c>
      <c r="Q2107" s="2">
        <v>2505.8000000000002</v>
      </c>
      <c r="R2107" s="2">
        <v>1303.0160000000001</v>
      </c>
      <c r="S2107" s="2">
        <v>14909.510000000002</v>
      </c>
      <c r="T2107" s="2">
        <v>5788.398000000001</v>
      </c>
    </row>
    <row r="2108" spans="1:20" x14ac:dyDescent="0.25">
      <c r="A2108" t="s">
        <v>5895</v>
      </c>
      <c r="B2108" t="s">
        <v>1</v>
      </c>
      <c r="C2108" t="s">
        <v>25</v>
      </c>
      <c r="D2108" s="1">
        <v>43800</v>
      </c>
      <c r="E2108" s="1">
        <v>43949</v>
      </c>
      <c r="F2108" s="1">
        <v>43960</v>
      </c>
      <c r="G2108" s="1">
        <v>43957</v>
      </c>
      <c r="H2108" s="13">
        <f>Orders[[#This Row],[DeliveryDate]]-Orders[[#This Row],[OrderDate]]</f>
        <v>8</v>
      </c>
      <c r="I2108" t="s">
        <v>3</v>
      </c>
      <c r="J2108" t="str">
        <f>_xlfn.XLOOKUP(Orders[[#This Row],[_SalesRepID]],'Sales team'!A:A,'Sales team'!B:B)</f>
        <v>Shawn Cook</v>
      </c>
      <c r="K2108">
        <v>7</v>
      </c>
      <c r="L2108">
        <v>12</v>
      </c>
      <c r="M2108">
        <v>341</v>
      </c>
      <c r="N2108" t="str">
        <f>_xlfn.XLOOKUP(Orders[[#This Row],[_ProductID]],Products!A:A,Products!C:C)</f>
        <v>Kitchen &amp; Dining</v>
      </c>
      <c r="O2108">
        <v>1</v>
      </c>
      <c r="P2108">
        <v>0.1</v>
      </c>
      <c r="Q2108" s="2">
        <v>1139</v>
      </c>
      <c r="R2108" s="2">
        <v>683.4</v>
      </c>
      <c r="S2108" s="2">
        <v>1025.1000000000001</v>
      </c>
      <c r="T2108" s="2">
        <v>341.70000000000016</v>
      </c>
    </row>
    <row r="2109" spans="1:20" x14ac:dyDescent="0.25">
      <c r="A2109" t="s">
        <v>5896</v>
      </c>
      <c r="B2109" t="s">
        <v>1</v>
      </c>
      <c r="C2109" t="s">
        <v>6</v>
      </c>
      <c r="D2109" s="1">
        <v>43800</v>
      </c>
      <c r="E2109" s="1">
        <v>43949</v>
      </c>
      <c r="F2109" s="1">
        <v>43966</v>
      </c>
      <c r="G2109" s="1">
        <v>43962</v>
      </c>
      <c r="H2109" s="13">
        <f>Orders[[#This Row],[DeliveryDate]]-Orders[[#This Row],[OrderDate]]</f>
        <v>13</v>
      </c>
      <c r="I2109" t="s">
        <v>3</v>
      </c>
      <c r="J2109" t="str">
        <f>_xlfn.XLOOKUP(Orders[[#This Row],[_SalesRepID]],'Sales team'!A:A,'Sales team'!B:B)</f>
        <v>Jonathan Hawkins</v>
      </c>
      <c r="K2109">
        <v>10</v>
      </c>
      <c r="L2109">
        <v>6</v>
      </c>
      <c r="M2109">
        <v>98</v>
      </c>
      <c r="N2109" t="str">
        <f>_xlfn.XLOOKUP(Orders[[#This Row],[_ProductID]],Products!A:A,Products!C:C)</f>
        <v>Home décor</v>
      </c>
      <c r="O2109">
        <v>44</v>
      </c>
      <c r="P2109">
        <v>0.05</v>
      </c>
      <c r="Q2109" s="2">
        <v>3939.6</v>
      </c>
      <c r="R2109" s="2">
        <v>2560.7400000000002</v>
      </c>
      <c r="S2109" s="2">
        <v>14970.48</v>
      </c>
      <c r="T2109" s="2">
        <v>4727.5199999999986</v>
      </c>
    </row>
    <row r="2110" spans="1:20" x14ac:dyDescent="0.25">
      <c r="A2110" t="s">
        <v>5897</v>
      </c>
      <c r="B2110" t="s">
        <v>1</v>
      </c>
      <c r="C2110" t="s">
        <v>25</v>
      </c>
      <c r="D2110" s="1">
        <v>43800</v>
      </c>
      <c r="E2110" s="1">
        <v>43949</v>
      </c>
      <c r="F2110" s="1">
        <v>43961</v>
      </c>
      <c r="G2110" s="1">
        <v>43959</v>
      </c>
      <c r="H2110" s="13">
        <f>Orders[[#This Row],[DeliveryDate]]-Orders[[#This Row],[OrderDate]]</f>
        <v>10</v>
      </c>
      <c r="I2110" t="s">
        <v>3</v>
      </c>
      <c r="J2110" t="str">
        <f>_xlfn.XLOOKUP(Orders[[#This Row],[_SalesRepID]],'Sales team'!A:A,'Sales team'!B:B)</f>
        <v>Adam Hernandez</v>
      </c>
      <c r="K2110">
        <v>1</v>
      </c>
      <c r="L2110">
        <v>18</v>
      </c>
      <c r="M2110">
        <v>349</v>
      </c>
      <c r="N2110" t="str">
        <f>_xlfn.XLOOKUP(Orders[[#This Row],[_ProductID]],Products!A:A,Products!C:C)</f>
        <v>Home décor</v>
      </c>
      <c r="O2110">
        <v>46</v>
      </c>
      <c r="P2110">
        <v>0.2</v>
      </c>
      <c r="Q2110" s="2">
        <v>1969.8</v>
      </c>
      <c r="R2110" s="2">
        <v>1398.558</v>
      </c>
      <c r="S2110" s="2">
        <v>1575.8400000000001</v>
      </c>
      <c r="T2110" s="2">
        <v>177.28200000000015</v>
      </c>
    </row>
    <row r="2111" spans="1:20" x14ac:dyDescent="0.25">
      <c r="A2111" t="s">
        <v>5898</v>
      </c>
      <c r="B2111" t="s">
        <v>1</v>
      </c>
      <c r="C2111" t="s">
        <v>46</v>
      </c>
      <c r="D2111" s="1">
        <v>43800</v>
      </c>
      <c r="E2111" s="1">
        <v>43949</v>
      </c>
      <c r="F2111" s="1">
        <v>43967</v>
      </c>
      <c r="G2111" s="1">
        <v>43972</v>
      </c>
      <c r="H2111" s="13">
        <f>Orders[[#This Row],[DeliveryDate]]-Orders[[#This Row],[OrderDate]]</f>
        <v>23</v>
      </c>
      <c r="I2111" t="s">
        <v>3</v>
      </c>
      <c r="J2111" t="str">
        <f>_xlfn.XLOOKUP(Orders[[#This Row],[_SalesRepID]],'Sales team'!A:A,'Sales team'!B:B)</f>
        <v>Jerry Green</v>
      </c>
      <c r="K2111">
        <v>3</v>
      </c>
      <c r="L2111">
        <v>44</v>
      </c>
      <c r="M2111">
        <v>87</v>
      </c>
      <c r="N2111" t="str">
        <f>_xlfn.XLOOKUP(Orders[[#This Row],[_ProductID]],Products!A:A,Products!C:C)</f>
        <v>Kitchen &amp; Dining</v>
      </c>
      <c r="O2111">
        <v>7</v>
      </c>
      <c r="P2111">
        <v>0.05</v>
      </c>
      <c r="Q2111" s="2">
        <v>1005</v>
      </c>
      <c r="R2111" s="2">
        <v>743.7</v>
      </c>
      <c r="S2111" s="2">
        <v>7638</v>
      </c>
      <c r="T2111" s="2">
        <v>1688.3999999999996</v>
      </c>
    </row>
    <row r="2112" spans="1:20" x14ac:dyDescent="0.25">
      <c r="A2112" t="s">
        <v>5899</v>
      </c>
      <c r="B2112" t="s">
        <v>1</v>
      </c>
      <c r="C2112" t="s">
        <v>15</v>
      </c>
      <c r="D2112" s="1">
        <v>43800</v>
      </c>
      <c r="E2112" s="1">
        <v>43949</v>
      </c>
      <c r="F2112" s="1">
        <v>43957</v>
      </c>
      <c r="G2112" s="1">
        <v>43952</v>
      </c>
      <c r="H2112" s="13">
        <f>Orders[[#This Row],[DeliveryDate]]-Orders[[#This Row],[OrderDate]]</f>
        <v>3</v>
      </c>
      <c r="I2112" t="s">
        <v>3</v>
      </c>
      <c r="J2112" t="str">
        <f>_xlfn.XLOOKUP(Orders[[#This Row],[_SalesRepID]],'Sales team'!A:A,'Sales team'!B:B)</f>
        <v>Adam Hernandez</v>
      </c>
      <c r="K2112">
        <v>1</v>
      </c>
      <c r="L2112">
        <v>35</v>
      </c>
      <c r="M2112">
        <v>16</v>
      </c>
      <c r="N2112" t="str">
        <f>_xlfn.XLOOKUP(Orders[[#This Row],[_ProductID]],Products!A:A,Products!C:C)</f>
        <v>Kitchen &amp; Dining</v>
      </c>
      <c r="O2112">
        <v>37</v>
      </c>
      <c r="P2112">
        <v>0.15</v>
      </c>
      <c r="Q2112" s="2">
        <v>864.30000000000007</v>
      </c>
      <c r="R2112" s="2">
        <v>380.29200000000003</v>
      </c>
      <c r="S2112" s="2">
        <v>3673.2750000000001</v>
      </c>
      <c r="T2112" s="2">
        <v>1771.8150000000001</v>
      </c>
    </row>
    <row r="2113" spans="1:20" x14ac:dyDescent="0.25">
      <c r="A2113" t="s">
        <v>5900</v>
      </c>
      <c r="B2113" t="s">
        <v>5</v>
      </c>
      <c r="C2113" t="s">
        <v>2</v>
      </c>
      <c r="D2113" s="1">
        <v>43800</v>
      </c>
      <c r="E2113" s="1">
        <v>43949</v>
      </c>
      <c r="F2113" s="1">
        <v>43951</v>
      </c>
      <c r="G2113" s="1">
        <v>43962</v>
      </c>
      <c r="H2113" s="13">
        <f>Orders[[#This Row],[DeliveryDate]]-Orders[[#This Row],[OrderDate]]</f>
        <v>13</v>
      </c>
      <c r="I2113" t="s">
        <v>3</v>
      </c>
      <c r="J2113" t="str">
        <f>_xlfn.XLOOKUP(Orders[[#This Row],[_SalesRepID]],'Sales team'!A:A,'Sales team'!B:B)</f>
        <v>Roger Alexander</v>
      </c>
      <c r="K2113">
        <v>15</v>
      </c>
      <c r="L2113">
        <v>31</v>
      </c>
      <c r="M2113">
        <v>210</v>
      </c>
      <c r="N2113" t="str">
        <f>_xlfn.XLOOKUP(Orders[[#This Row],[_ProductID]],Products!A:A,Products!C:C)</f>
        <v>Electronics</v>
      </c>
      <c r="O2113">
        <v>28</v>
      </c>
      <c r="P2113">
        <v>0.15</v>
      </c>
      <c r="Q2113" s="2">
        <v>227.8</v>
      </c>
      <c r="R2113" s="2">
        <v>150.34800000000001</v>
      </c>
      <c r="S2113" s="2">
        <v>774.52</v>
      </c>
      <c r="T2113" s="2">
        <v>173.12799999999993</v>
      </c>
    </row>
    <row r="2114" spans="1:20" x14ac:dyDescent="0.25">
      <c r="A2114" t="s">
        <v>5901</v>
      </c>
      <c r="B2114" t="s">
        <v>1</v>
      </c>
      <c r="C2114" t="s">
        <v>6</v>
      </c>
      <c r="D2114" s="1">
        <v>43800</v>
      </c>
      <c r="E2114" s="1">
        <v>43949</v>
      </c>
      <c r="F2114" s="1">
        <v>43967</v>
      </c>
      <c r="G2114" s="1">
        <v>43966</v>
      </c>
      <c r="H2114" s="13">
        <f>Orders[[#This Row],[DeliveryDate]]-Orders[[#This Row],[OrderDate]]</f>
        <v>17</v>
      </c>
      <c r="I2114" t="s">
        <v>3</v>
      </c>
      <c r="J2114" t="str">
        <f>_xlfn.XLOOKUP(Orders[[#This Row],[_SalesRepID]],'Sales team'!A:A,'Sales team'!B:B)</f>
        <v>Joshua Bennett</v>
      </c>
      <c r="K2114">
        <v>6</v>
      </c>
      <c r="L2114">
        <v>18</v>
      </c>
      <c r="M2114">
        <v>120</v>
      </c>
      <c r="N2114" t="str">
        <f>_xlfn.XLOOKUP(Orders[[#This Row],[_ProductID]],Products!A:A,Products!C:C)</f>
        <v>Home décor</v>
      </c>
      <c r="O2114">
        <v>21</v>
      </c>
      <c r="P2114">
        <v>0.05</v>
      </c>
      <c r="Q2114" s="2">
        <v>1072</v>
      </c>
      <c r="R2114" s="2">
        <v>428.8</v>
      </c>
      <c r="S2114" s="2">
        <v>6110.4</v>
      </c>
      <c r="T2114" s="2">
        <v>3537.5999999999995</v>
      </c>
    </row>
    <row r="2115" spans="1:20" x14ac:dyDescent="0.25">
      <c r="A2115" t="s">
        <v>5880</v>
      </c>
      <c r="B2115" t="s">
        <v>5</v>
      </c>
      <c r="C2115" t="s">
        <v>2</v>
      </c>
      <c r="D2115" s="1">
        <v>43800</v>
      </c>
      <c r="E2115" s="1">
        <v>43948</v>
      </c>
      <c r="F2115" s="1">
        <v>43959</v>
      </c>
      <c r="G2115" s="1">
        <v>43963</v>
      </c>
      <c r="H2115" s="13">
        <f>Orders[[#This Row],[DeliveryDate]]-Orders[[#This Row],[OrderDate]]</f>
        <v>15</v>
      </c>
      <c r="I2115" t="s">
        <v>3</v>
      </c>
      <c r="J2115" t="str">
        <f>_xlfn.XLOOKUP(Orders[[#This Row],[_SalesRepID]],'Sales team'!A:A,'Sales team'!B:B)</f>
        <v>Todd Roberts</v>
      </c>
      <c r="K2115">
        <v>13</v>
      </c>
      <c r="L2115">
        <v>17</v>
      </c>
      <c r="M2115">
        <v>251</v>
      </c>
      <c r="N2115" t="str">
        <f>_xlfn.XLOOKUP(Orders[[#This Row],[_ProductID]],Products!A:A,Products!C:C)</f>
        <v>Electronics</v>
      </c>
      <c r="O2115">
        <v>28</v>
      </c>
      <c r="P2115">
        <v>0.1</v>
      </c>
      <c r="Q2115" s="2">
        <v>944.7</v>
      </c>
      <c r="R2115" s="2">
        <v>472.35</v>
      </c>
      <c r="S2115" s="2">
        <v>6801.84</v>
      </c>
      <c r="T2115" s="2">
        <v>3023.04</v>
      </c>
    </row>
    <row r="2116" spans="1:20" x14ac:dyDescent="0.25">
      <c r="A2116" t="s">
        <v>5881</v>
      </c>
      <c r="B2116" t="s">
        <v>10</v>
      </c>
      <c r="C2116" t="s">
        <v>6</v>
      </c>
      <c r="D2116" s="1">
        <v>43800</v>
      </c>
      <c r="E2116" s="1">
        <v>43948</v>
      </c>
      <c r="F2116" s="1">
        <v>43968</v>
      </c>
      <c r="G2116" s="1">
        <v>43973</v>
      </c>
      <c r="H2116" s="13">
        <f>Orders[[#This Row],[DeliveryDate]]-Orders[[#This Row],[OrderDate]]</f>
        <v>25</v>
      </c>
      <c r="I2116" t="s">
        <v>3</v>
      </c>
      <c r="J2116" t="str">
        <f>_xlfn.XLOOKUP(Orders[[#This Row],[_SalesRepID]],'Sales team'!A:A,'Sales team'!B:B)</f>
        <v>Shawn Torres</v>
      </c>
      <c r="K2116">
        <v>27</v>
      </c>
      <c r="L2116">
        <v>4</v>
      </c>
      <c r="M2116">
        <v>147</v>
      </c>
      <c r="N2116" t="str">
        <f>_xlfn.XLOOKUP(Orders[[#This Row],[_ProductID]],Products!A:A,Products!C:C)</f>
        <v>Kitchen &amp; Dining</v>
      </c>
      <c r="O2116">
        <v>37</v>
      </c>
      <c r="P2116">
        <v>0.1</v>
      </c>
      <c r="Q2116" s="2">
        <v>1112.2</v>
      </c>
      <c r="R2116" s="2">
        <v>800.78399999999999</v>
      </c>
      <c r="S2116" s="2">
        <v>4003.92</v>
      </c>
      <c r="T2116" s="2">
        <v>800.78400000000011</v>
      </c>
    </row>
    <row r="2117" spans="1:20" x14ac:dyDescent="0.25">
      <c r="A2117" t="s">
        <v>5882</v>
      </c>
      <c r="B2117" t="s">
        <v>5</v>
      </c>
      <c r="C2117" t="s">
        <v>13</v>
      </c>
      <c r="D2117" s="1">
        <v>43800</v>
      </c>
      <c r="E2117" s="1">
        <v>43948</v>
      </c>
      <c r="F2117" s="1">
        <v>43965</v>
      </c>
      <c r="G2117" s="1">
        <v>43962</v>
      </c>
      <c r="H2117" s="13">
        <f>Orders[[#This Row],[DeliveryDate]]-Orders[[#This Row],[OrderDate]]</f>
        <v>14</v>
      </c>
      <c r="I2117" t="s">
        <v>3</v>
      </c>
      <c r="J2117" t="str">
        <f>_xlfn.XLOOKUP(Orders[[#This Row],[_SalesRepID]],'Sales team'!A:A,'Sales team'!B:B)</f>
        <v>Shawn Wallace</v>
      </c>
      <c r="K2117">
        <v>18</v>
      </c>
      <c r="L2117">
        <v>31</v>
      </c>
      <c r="M2117">
        <v>288</v>
      </c>
      <c r="N2117" t="str">
        <f>_xlfn.XLOOKUP(Orders[[#This Row],[_ProductID]],Products!A:A,Products!C:C)</f>
        <v>Home décor</v>
      </c>
      <c r="O2117">
        <v>21</v>
      </c>
      <c r="P2117">
        <v>0.2</v>
      </c>
      <c r="Q2117" s="2">
        <v>3035.1</v>
      </c>
      <c r="R2117" s="2">
        <v>1699.6560000000002</v>
      </c>
      <c r="S2117" s="2">
        <v>2428.08</v>
      </c>
      <c r="T2117" s="2">
        <v>728.42399999999975</v>
      </c>
    </row>
    <row r="2118" spans="1:20" x14ac:dyDescent="0.25">
      <c r="A2118" t="s">
        <v>5883</v>
      </c>
      <c r="B2118" t="s">
        <v>1</v>
      </c>
      <c r="C2118" t="s">
        <v>13</v>
      </c>
      <c r="D2118" s="1">
        <v>43900</v>
      </c>
      <c r="E2118" s="1">
        <v>43948</v>
      </c>
      <c r="F2118" s="1">
        <v>43951</v>
      </c>
      <c r="G2118" s="1">
        <v>43962</v>
      </c>
      <c r="H2118" s="13">
        <f>Orders[[#This Row],[DeliveryDate]]-Orders[[#This Row],[OrderDate]]</f>
        <v>14</v>
      </c>
      <c r="I2118" t="s">
        <v>3</v>
      </c>
      <c r="J2118" t="str">
        <f>_xlfn.XLOOKUP(Orders[[#This Row],[_SalesRepID]],'Sales team'!A:A,'Sales team'!B:B)</f>
        <v>Jonathan Hawkins</v>
      </c>
      <c r="K2118">
        <v>10</v>
      </c>
      <c r="L2118">
        <v>46</v>
      </c>
      <c r="M2118">
        <v>262</v>
      </c>
      <c r="N2118" t="str">
        <f>_xlfn.XLOOKUP(Orders[[#This Row],[_ProductID]],Products!A:A,Products!C:C)</f>
        <v>Home décor</v>
      </c>
      <c r="O2118">
        <v>29</v>
      </c>
      <c r="P2118">
        <v>7.4999999999999997E-2</v>
      </c>
      <c r="Q2118" s="2">
        <v>3229.4</v>
      </c>
      <c r="R2118" s="2">
        <v>1453.23</v>
      </c>
      <c r="S2118" s="2">
        <v>11948.78</v>
      </c>
      <c r="T2118" s="2">
        <v>6135.8600000000006</v>
      </c>
    </row>
    <row r="2119" spans="1:20" x14ac:dyDescent="0.25">
      <c r="A2119" t="s">
        <v>5884</v>
      </c>
      <c r="B2119" t="s">
        <v>8</v>
      </c>
      <c r="C2119" t="s">
        <v>2</v>
      </c>
      <c r="D2119" s="1">
        <v>43900</v>
      </c>
      <c r="E2119" s="1">
        <v>43948</v>
      </c>
      <c r="F2119" s="1">
        <v>43973</v>
      </c>
      <c r="G2119" s="1">
        <v>43969</v>
      </c>
      <c r="H2119" s="13">
        <f>Orders[[#This Row],[DeliveryDate]]-Orders[[#This Row],[OrderDate]]</f>
        <v>21</v>
      </c>
      <c r="I2119" t="s">
        <v>3</v>
      </c>
      <c r="J2119" t="str">
        <f>_xlfn.XLOOKUP(Orders[[#This Row],[_SalesRepID]],'Sales team'!A:A,'Sales team'!B:B)</f>
        <v>Douglas Tucker</v>
      </c>
      <c r="K2119">
        <v>23</v>
      </c>
      <c r="L2119">
        <v>34</v>
      </c>
      <c r="M2119">
        <v>220</v>
      </c>
      <c r="N2119" t="str">
        <f>_xlfn.XLOOKUP(Orders[[#This Row],[_ProductID]],Products!A:A,Products!C:C)</f>
        <v>Furniture</v>
      </c>
      <c r="O2119">
        <v>34</v>
      </c>
      <c r="P2119">
        <v>0.15</v>
      </c>
      <c r="Q2119" s="2">
        <v>3865.9</v>
      </c>
      <c r="R2119" s="2">
        <v>3092.7200000000003</v>
      </c>
      <c r="S2119" s="2">
        <v>16430.075000000001</v>
      </c>
      <c r="T2119" s="2">
        <v>966.47499999999854</v>
      </c>
    </row>
    <row r="2120" spans="1:20" x14ac:dyDescent="0.25">
      <c r="A2120" t="s">
        <v>5885</v>
      </c>
      <c r="B2120" t="s">
        <v>5</v>
      </c>
      <c r="C2120" t="s">
        <v>15</v>
      </c>
      <c r="D2120" s="1">
        <v>43800</v>
      </c>
      <c r="E2120" s="1">
        <v>43948</v>
      </c>
      <c r="F2120" s="1">
        <v>43971</v>
      </c>
      <c r="G2120" s="1">
        <v>43964</v>
      </c>
      <c r="H2120" s="13">
        <f>Orders[[#This Row],[DeliveryDate]]-Orders[[#This Row],[OrderDate]]</f>
        <v>16</v>
      </c>
      <c r="I2120" t="s">
        <v>3</v>
      </c>
      <c r="J2120" t="str">
        <f>_xlfn.XLOOKUP(Orders[[#This Row],[_SalesRepID]],'Sales team'!A:A,'Sales team'!B:B)</f>
        <v>Frank Brown</v>
      </c>
      <c r="K2120">
        <v>17</v>
      </c>
      <c r="L2120">
        <v>5</v>
      </c>
      <c r="M2120">
        <v>45</v>
      </c>
      <c r="N2120" t="str">
        <f>_xlfn.XLOOKUP(Orders[[#This Row],[_ProductID]],Products!A:A,Products!C:C)</f>
        <v>Home décor</v>
      </c>
      <c r="O2120">
        <v>2</v>
      </c>
      <c r="P2120">
        <v>7.4999999999999997E-2</v>
      </c>
      <c r="Q2120" s="2">
        <v>931.30000000000007</v>
      </c>
      <c r="R2120" s="2">
        <v>754.35300000000007</v>
      </c>
      <c r="S2120" s="2">
        <v>6891.6200000000008</v>
      </c>
      <c r="T2120" s="2">
        <v>856.79600000000028</v>
      </c>
    </row>
    <row r="2121" spans="1:20" x14ac:dyDescent="0.25">
      <c r="A2121" t="s">
        <v>5886</v>
      </c>
      <c r="B2121" t="s">
        <v>8</v>
      </c>
      <c r="C2121" t="s">
        <v>6</v>
      </c>
      <c r="D2121" s="1">
        <v>43800</v>
      </c>
      <c r="E2121" s="1">
        <v>43948</v>
      </c>
      <c r="F2121" s="1">
        <v>43954</v>
      </c>
      <c r="G2121" s="1">
        <v>43958</v>
      </c>
      <c r="H2121" s="13">
        <f>Orders[[#This Row],[DeliveryDate]]-Orders[[#This Row],[OrderDate]]</f>
        <v>10</v>
      </c>
      <c r="I2121" t="s">
        <v>3</v>
      </c>
      <c r="J2121" t="str">
        <f>_xlfn.XLOOKUP(Orders[[#This Row],[_SalesRepID]],'Sales team'!A:A,'Sales team'!B:B)</f>
        <v>Samuel Fowler</v>
      </c>
      <c r="K2121">
        <v>21</v>
      </c>
      <c r="L2121">
        <v>29</v>
      </c>
      <c r="M2121">
        <v>171</v>
      </c>
      <c r="N2121" t="str">
        <f>_xlfn.XLOOKUP(Orders[[#This Row],[_ProductID]],Products!A:A,Products!C:C)</f>
        <v>Furniture</v>
      </c>
      <c r="O2121">
        <v>42</v>
      </c>
      <c r="P2121">
        <v>0.1</v>
      </c>
      <c r="Q2121" s="2">
        <v>1212.7</v>
      </c>
      <c r="R2121" s="2">
        <v>812.50900000000013</v>
      </c>
      <c r="S2121" s="2">
        <v>1091.43</v>
      </c>
      <c r="T2121" s="2">
        <v>278.92099999999994</v>
      </c>
    </row>
    <row r="2122" spans="1:20" x14ac:dyDescent="0.25">
      <c r="A2122" t="s">
        <v>5887</v>
      </c>
      <c r="B2122" t="s">
        <v>1</v>
      </c>
      <c r="C2122" t="s">
        <v>6</v>
      </c>
      <c r="D2122" s="1">
        <v>43900</v>
      </c>
      <c r="E2122" s="1">
        <v>43948</v>
      </c>
      <c r="F2122" s="1">
        <v>43976</v>
      </c>
      <c r="G2122" s="1">
        <v>43957</v>
      </c>
      <c r="H2122" s="13">
        <f>Orders[[#This Row],[DeliveryDate]]-Orders[[#This Row],[OrderDate]]</f>
        <v>9</v>
      </c>
      <c r="I2122" t="s">
        <v>3</v>
      </c>
      <c r="J2122" t="str">
        <f>_xlfn.XLOOKUP(Orders[[#This Row],[_SalesRepID]],'Sales team'!A:A,'Sales team'!B:B)</f>
        <v>Jonathan Hawkins</v>
      </c>
      <c r="K2122">
        <v>10</v>
      </c>
      <c r="L2122">
        <v>6</v>
      </c>
      <c r="M2122">
        <v>138</v>
      </c>
      <c r="N2122" t="str">
        <f>_xlfn.XLOOKUP(Orders[[#This Row],[_ProductID]],Products!A:A,Products!C:C)</f>
        <v>Home décor</v>
      </c>
      <c r="O2122">
        <v>36</v>
      </c>
      <c r="P2122">
        <v>0.15</v>
      </c>
      <c r="Q2122" s="2">
        <v>5695</v>
      </c>
      <c r="R2122" s="2">
        <v>2676.6499999999996</v>
      </c>
      <c r="S2122" s="2">
        <v>9681.5</v>
      </c>
      <c r="T2122" s="2">
        <v>4328.2000000000007</v>
      </c>
    </row>
    <row r="2123" spans="1:20" x14ac:dyDescent="0.25">
      <c r="A2123" t="s">
        <v>5888</v>
      </c>
      <c r="B2123" t="s">
        <v>1</v>
      </c>
      <c r="C2123" t="s">
        <v>13</v>
      </c>
      <c r="D2123" s="1">
        <v>43800</v>
      </c>
      <c r="E2123" s="1">
        <v>43948</v>
      </c>
      <c r="F2123" s="1">
        <v>43970</v>
      </c>
      <c r="G2123" s="1">
        <v>43969</v>
      </c>
      <c r="H2123" s="13">
        <f>Orders[[#This Row],[DeliveryDate]]-Orders[[#This Row],[OrderDate]]</f>
        <v>21</v>
      </c>
      <c r="I2123" t="s">
        <v>3</v>
      </c>
      <c r="J2123" t="str">
        <f>_xlfn.XLOOKUP(Orders[[#This Row],[_SalesRepID]],'Sales team'!A:A,'Sales team'!B:B)</f>
        <v>Shawn Cook</v>
      </c>
      <c r="K2123">
        <v>7</v>
      </c>
      <c r="L2123">
        <v>7</v>
      </c>
      <c r="M2123">
        <v>277</v>
      </c>
      <c r="N2123" t="str">
        <f>_xlfn.XLOOKUP(Orders[[#This Row],[_ProductID]],Products!A:A,Products!C:C)</f>
        <v>Kitchen &amp; Dining</v>
      </c>
      <c r="O2123">
        <v>4</v>
      </c>
      <c r="P2123">
        <v>0.1</v>
      </c>
      <c r="Q2123" s="2">
        <v>3926.2000000000003</v>
      </c>
      <c r="R2123" s="2">
        <v>2748.34</v>
      </c>
      <c r="S2123" s="2">
        <v>7067.1600000000008</v>
      </c>
      <c r="T2123" s="2">
        <v>1570.4800000000005</v>
      </c>
    </row>
    <row r="2124" spans="1:20" x14ac:dyDescent="0.25">
      <c r="A2124" t="s">
        <v>5872</v>
      </c>
      <c r="B2124" t="s">
        <v>5</v>
      </c>
      <c r="C2124" t="s">
        <v>6</v>
      </c>
      <c r="D2124" s="1">
        <v>43900</v>
      </c>
      <c r="E2124" s="1">
        <v>43947</v>
      </c>
      <c r="F2124" s="1">
        <v>43972</v>
      </c>
      <c r="G2124" s="1">
        <v>43951</v>
      </c>
      <c r="H2124" s="13">
        <f>Orders[[#This Row],[DeliveryDate]]-Orders[[#This Row],[OrderDate]]</f>
        <v>4</v>
      </c>
      <c r="I2124" t="s">
        <v>3</v>
      </c>
      <c r="J2124" t="str">
        <f>_xlfn.XLOOKUP(Orders[[#This Row],[_SalesRepID]],'Sales team'!A:A,'Sales team'!B:B)</f>
        <v>Anthony Berry</v>
      </c>
      <c r="K2124">
        <v>16</v>
      </c>
      <c r="L2124">
        <v>6</v>
      </c>
      <c r="M2124">
        <v>107</v>
      </c>
      <c r="N2124" t="str">
        <f>_xlfn.XLOOKUP(Orders[[#This Row],[_ProductID]],Products!A:A,Products!C:C)</f>
        <v>Furniture</v>
      </c>
      <c r="O2124">
        <v>15</v>
      </c>
      <c r="P2124">
        <v>7.4999999999999997E-2</v>
      </c>
      <c r="Q2124" s="2">
        <v>5594.5</v>
      </c>
      <c r="R2124" s="2">
        <v>4083.9850000000001</v>
      </c>
      <c r="S2124" s="2">
        <v>36224.387500000004</v>
      </c>
      <c r="T2124" s="2">
        <v>7636.4925000000039</v>
      </c>
    </row>
    <row r="2125" spans="1:20" x14ac:dyDescent="0.25">
      <c r="A2125" t="s">
        <v>5873</v>
      </c>
      <c r="B2125" t="s">
        <v>5</v>
      </c>
      <c r="C2125" t="s">
        <v>6</v>
      </c>
      <c r="D2125" s="1">
        <v>43900</v>
      </c>
      <c r="E2125" s="1">
        <v>43947</v>
      </c>
      <c r="F2125" s="1">
        <v>43968</v>
      </c>
      <c r="G2125" s="1">
        <v>43966</v>
      </c>
      <c r="H2125" s="13">
        <f>Orders[[#This Row],[DeliveryDate]]-Orders[[#This Row],[OrderDate]]</f>
        <v>19</v>
      </c>
      <c r="I2125" t="s">
        <v>3</v>
      </c>
      <c r="J2125" t="str">
        <f>_xlfn.XLOOKUP(Orders[[#This Row],[_SalesRepID]],'Sales team'!A:A,'Sales team'!B:B)</f>
        <v>Shawn Wallace</v>
      </c>
      <c r="K2125">
        <v>18</v>
      </c>
      <c r="L2125">
        <v>21</v>
      </c>
      <c r="M2125">
        <v>178</v>
      </c>
      <c r="N2125" t="str">
        <f>_xlfn.XLOOKUP(Orders[[#This Row],[_ProductID]],Products!A:A,Products!C:C)</f>
        <v>Home décor</v>
      </c>
      <c r="O2125">
        <v>30</v>
      </c>
      <c r="P2125">
        <v>0.1</v>
      </c>
      <c r="Q2125" s="2">
        <v>174.20000000000002</v>
      </c>
      <c r="R2125" s="2">
        <v>130.65</v>
      </c>
      <c r="S2125" s="2">
        <v>783.90000000000009</v>
      </c>
      <c r="T2125" s="2">
        <v>130.65000000000009</v>
      </c>
    </row>
    <row r="2126" spans="1:20" x14ac:dyDescent="0.25">
      <c r="A2126" t="s">
        <v>5874</v>
      </c>
      <c r="B2126" t="s">
        <v>1</v>
      </c>
      <c r="C2126" t="s">
        <v>6</v>
      </c>
      <c r="D2126" s="1">
        <v>43800</v>
      </c>
      <c r="E2126" s="1">
        <v>43947</v>
      </c>
      <c r="F2126" s="1">
        <v>43969</v>
      </c>
      <c r="G2126" s="1">
        <v>43977</v>
      </c>
      <c r="H2126" s="13">
        <f>Orders[[#This Row],[DeliveryDate]]-Orders[[#This Row],[OrderDate]]</f>
        <v>30</v>
      </c>
      <c r="I2126" t="s">
        <v>3</v>
      </c>
      <c r="J2126" t="str">
        <f>_xlfn.XLOOKUP(Orders[[#This Row],[_SalesRepID]],'Sales team'!A:A,'Sales team'!B:B)</f>
        <v>Joshua Bennett</v>
      </c>
      <c r="K2126">
        <v>6</v>
      </c>
      <c r="L2126">
        <v>3</v>
      </c>
      <c r="M2126">
        <v>114</v>
      </c>
      <c r="N2126" t="str">
        <f>_xlfn.XLOOKUP(Orders[[#This Row],[_ProductID]],Products!A:A,Products!C:C)</f>
        <v>Kitchen &amp; Dining</v>
      </c>
      <c r="O2126">
        <v>4</v>
      </c>
      <c r="P2126">
        <v>0.05</v>
      </c>
      <c r="Q2126" s="2">
        <v>5688.3</v>
      </c>
      <c r="R2126" s="2">
        <v>2673.5009999999997</v>
      </c>
      <c r="S2126" s="2">
        <v>10807.77</v>
      </c>
      <c r="T2126" s="2">
        <v>5460.7680000000009</v>
      </c>
    </row>
    <row r="2127" spans="1:20" x14ac:dyDescent="0.25">
      <c r="A2127" t="s">
        <v>5875</v>
      </c>
      <c r="B2127" t="s">
        <v>8</v>
      </c>
      <c r="C2127" t="s">
        <v>6</v>
      </c>
      <c r="D2127" s="1">
        <v>43800</v>
      </c>
      <c r="E2127" s="1">
        <v>43947</v>
      </c>
      <c r="F2127" s="1">
        <v>43954</v>
      </c>
      <c r="G2127" s="1">
        <v>43950</v>
      </c>
      <c r="H2127" s="13">
        <f>Orders[[#This Row],[DeliveryDate]]-Orders[[#This Row],[OrderDate]]</f>
        <v>3</v>
      </c>
      <c r="I2127" t="s">
        <v>3</v>
      </c>
      <c r="J2127" t="str">
        <f>_xlfn.XLOOKUP(Orders[[#This Row],[_SalesRepID]],'Sales team'!A:A,'Sales team'!B:B)</f>
        <v>Samuel Fowler</v>
      </c>
      <c r="K2127">
        <v>21</v>
      </c>
      <c r="L2127">
        <v>37</v>
      </c>
      <c r="M2127">
        <v>107</v>
      </c>
      <c r="N2127" t="str">
        <f>_xlfn.XLOOKUP(Orders[[#This Row],[_ProductID]],Products!A:A,Products!C:C)</f>
        <v>Home décor</v>
      </c>
      <c r="O2127">
        <v>24</v>
      </c>
      <c r="P2127">
        <v>0.05</v>
      </c>
      <c r="Q2127" s="2">
        <v>1748.7</v>
      </c>
      <c r="R2127" s="2">
        <v>944.29800000000012</v>
      </c>
      <c r="S2127" s="2">
        <v>13290.119999999999</v>
      </c>
      <c r="T2127" s="2">
        <v>5735.7359999999981</v>
      </c>
    </row>
    <row r="2128" spans="1:20" x14ac:dyDescent="0.25">
      <c r="A2128" t="s">
        <v>5876</v>
      </c>
      <c r="B2128" t="s">
        <v>10</v>
      </c>
      <c r="C2128" t="s">
        <v>25</v>
      </c>
      <c r="D2128" s="1">
        <v>43900</v>
      </c>
      <c r="E2128" s="1">
        <v>43947</v>
      </c>
      <c r="F2128" s="1">
        <v>43951</v>
      </c>
      <c r="G2128" s="1">
        <v>43956</v>
      </c>
      <c r="H2128" s="13">
        <f>Orders[[#This Row],[DeliveryDate]]-Orders[[#This Row],[OrderDate]]</f>
        <v>9</v>
      </c>
      <c r="I2128" t="s">
        <v>3</v>
      </c>
      <c r="J2128" t="str">
        <f>_xlfn.XLOOKUP(Orders[[#This Row],[_SalesRepID]],'Sales team'!A:A,'Sales team'!B:B)</f>
        <v>Carlos Miller</v>
      </c>
      <c r="K2128">
        <v>28</v>
      </c>
      <c r="L2128">
        <v>12</v>
      </c>
      <c r="M2128">
        <v>335</v>
      </c>
      <c r="N2128" t="str">
        <f>_xlfn.XLOOKUP(Orders[[#This Row],[_ProductID]],Products!A:A,Products!C:C)</f>
        <v>Home décor</v>
      </c>
      <c r="O2128">
        <v>11</v>
      </c>
      <c r="P2128">
        <v>0.2</v>
      </c>
      <c r="Q2128" s="2">
        <v>1795.6000000000001</v>
      </c>
      <c r="R2128" s="2">
        <v>772.10800000000006</v>
      </c>
      <c r="S2128" s="2">
        <v>7182.4000000000005</v>
      </c>
      <c r="T2128" s="2">
        <v>3321.86</v>
      </c>
    </row>
    <row r="2129" spans="1:20" x14ac:dyDescent="0.25">
      <c r="A2129" t="s">
        <v>5877</v>
      </c>
      <c r="B2129" t="s">
        <v>5</v>
      </c>
      <c r="C2129" t="s">
        <v>6</v>
      </c>
      <c r="D2129" s="1">
        <v>43800</v>
      </c>
      <c r="E2129" s="1">
        <v>43947</v>
      </c>
      <c r="F2129" s="1">
        <v>43951</v>
      </c>
      <c r="G2129" s="1">
        <v>43965</v>
      </c>
      <c r="H2129" s="13">
        <f>Orders[[#This Row],[DeliveryDate]]-Orders[[#This Row],[OrderDate]]</f>
        <v>18</v>
      </c>
      <c r="I2129" t="s">
        <v>3</v>
      </c>
      <c r="J2129" t="str">
        <f>_xlfn.XLOOKUP(Orders[[#This Row],[_SalesRepID]],'Sales team'!A:A,'Sales team'!B:B)</f>
        <v>Roger Alexander</v>
      </c>
      <c r="K2129">
        <v>15</v>
      </c>
      <c r="L2129">
        <v>37</v>
      </c>
      <c r="M2129">
        <v>199</v>
      </c>
      <c r="N2129" t="str">
        <f>_xlfn.XLOOKUP(Orders[[#This Row],[_ProductID]],Products!A:A,Products!C:C)</f>
        <v>Electronics</v>
      </c>
      <c r="O2129">
        <v>28</v>
      </c>
      <c r="P2129">
        <v>0.05</v>
      </c>
      <c r="Q2129" s="2">
        <v>1051.9000000000001</v>
      </c>
      <c r="R2129" s="2">
        <v>694.25400000000013</v>
      </c>
      <c r="S2129" s="2">
        <v>1998.6100000000001</v>
      </c>
      <c r="T2129" s="2">
        <v>610.10199999999986</v>
      </c>
    </row>
    <row r="2130" spans="1:20" x14ac:dyDescent="0.25">
      <c r="A2130" t="s">
        <v>5878</v>
      </c>
      <c r="B2130" t="s">
        <v>1</v>
      </c>
      <c r="C2130" t="s">
        <v>2</v>
      </c>
      <c r="D2130" s="1">
        <v>43900</v>
      </c>
      <c r="E2130" s="1">
        <v>43947</v>
      </c>
      <c r="F2130" s="1">
        <v>43966</v>
      </c>
      <c r="G2130" s="1">
        <v>43956</v>
      </c>
      <c r="H2130" s="13">
        <f>Orders[[#This Row],[DeliveryDate]]-Orders[[#This Row],[OrderDate]]</f>
        <v>9</v>
      </c>
      <c r="I2130" t="s">
        <v>3</v>
      </c>
      <c r="J2130" t="str">
        <f>_xlfn.XLOOKUP(Orders[[#This Row],[_SalesRepID]],'Sales team'!A:A,'Sales team'!B:B)</f>
        <v>Joshua Bennett</v>
      </c>
      <c r="K2130">
        <v>6</v>
      </c>
      <c r="L2130">
        <v>10</v>
      </c>
      <c r="M2130">
        <v>221</v>
      </c>
      <c r="N2130" t="str">
        <f>_xlfn.XLOOKUP(Orders[[#This Row],[_ProductID]],Products!A:A,Products!C:C)</f>
        <v>Home décor</v>
      </c>
      <c r="O2130">
        <v>23</v>
      </c>
      <c r="P2130">
        <v>0.4</v>
      </c>
      <c r="Q2130" s="2">
        <v>194.3</v>
      </c>
      <c r="R2130" s="2">
        <v>106.86500000000001</v>
      </c>
      <c r="S2130" s="2">
        <v>116.58</v>
      </c>
      <c r="T2130" s="2">
        <v>9.7149999999999892</v>
      </c>
    </row>
    <row r="2131" spans="1:20" x14ac:dyDescent="0.25">
      <c r="A2131" t="s">
        <v>5879</v>
      </c>
      <c r="B2131" t="s">
        <v>8</v>
      </c>
      <c r="C2131" t="s">
        <v>6</v>
      </c>
      <c r="D2131" s="1">
        <v>43800</v>
      </c>
      <c r="E2131" s="1">
        <v>43947</v>
      </c>
      <c r="F2131" s="1">
        <v>43957</v>
      </c>
      <c r="G2131" s="1">
        <v>43957</v>
      </c>
      <c r="H2131" s="13">
        <f>Orders[[#This Row],[DeliveryDate]]-Orders[[#This Row],[OrderDate]]</f>
        <v>10</v>
      </c>
      <c r="I2131" t="s">
        <v>3</v>
      </c>
      <c r="J2131" t="str">
        <f>_xlfn.XLOOKUP(Orders[[#This Row],[_SalesRepID]],'Sales team'!A:A,'Sales team'!B:B)</f>
        <v>Roy Rice</v>
      </c>
      <c r="K2131">
        <v>24</v>
      </c>
      <c r="L2131">
        <v>11</v>
      </c>
      <c r="M2131">
        <v>98</v>
      </c>
      <c r="N2131" t="str">
        <f>_xlfn.XLOOKUP(Orders[[#This Row],[_ProductID]],Products!A:A,Products!C:C)</f>
        <v>Furniture</v>
      </c>
      <c r="O2131">
        <v>34</v>
      </c>
      <c r="P2131">
        <v>7.4999999999999997E-2</v>
      </c>
      <c r="Q2131" s="2">
        <v>1721.9</v>
      </c>
      <c r="R2131" s="2">
        <v>843.73099999999999</v>
      </c>
      <c r="S2131" s="2">
        <v>1592.7575000000002</v>
      </c>
      <c r="T2131" s="2">
        <v>749.02650000000017</v>
      </c>
    </row>
    <row r="2132" spans="1:20" x14ac:dyDescent="0.25">
      <c r="A2132" t="s">
        <v>5861</v>
      </c>
      <c r="B2132" t="s">
        <v>5</v>
      </c>
      <c r="C2132" t="s">
        <v>15</v>
      </c>
      <c r="D2132" s="1">
        <v>43900</v>
      </c>
      <c r="E2132" s="1">
        <v>43946</v>
      </c>
      <c r="F2132" s="1">
        <v>43951</v>
      </c>
      <c r="G2132" s="1">
        <v>43950</v>
      </c>
      <c r="H2132" s="13">
        <f>Orders[[#This Row],[DeliveryDate]]-Orders[[#This Row],[OrderDate]]</f>
        <v>4</v>
      </c>
      <c r="I2132" t="s">
        <v>3</v>
      </c>
      <c r="J2132" t="str">
        <f>_xlfn.XLOOKUP(Orders[[#This Row],[_SalesRepID]],'Sales team'!A:A,'Sales team'!B:B)</f>
        <v>Anthony Torres</v>
      </c>
      <c r="K2132">
        <v>20</v>
      </c>
      <c r="L2132">
        <v>36</v>
      </c>
      <c r="M2132">
        <v>33</v>
      </c>
      <c r="N2132" t="str">
        <f>_xlfn.XLOOKUP(Orders[[#This Row],[_ProductID]],Products!A:A,Products!C:C)</f>
        <v>Home décor</v>
      </c>
      <c r="O2132">
        <v>29</v>
      </c>
      <c r="P2132">
        <v>7.4999999999999997E-2</v>
      </c>
      <c r="Q2132" s="2">
        <v>3819</v>
      </c>
      <c r="R2132" s="2">
        <v>2902.44</v>
      </c>
      <c r="S2132" s="2">
        <v>21195.45</v>
      </c>
      <c r="T2132" s="2">
        <v>3780.8100000000013</v>
      </c>
    </row>
    <row r="2133" spans="1:20" x14ac:dyDescent="0.25">
      <c r="A2133" t="s">
        <v>5862</v>
      </c>
      <c r="B2133" t="s">
        <v>8</v>
      </c>
      <c r="C2133" t="s">
        <v>2</v>
      </c>
      <c r="D2133" s="1">
        <v>43900</v>
      </c>
      <c r="E2133" s="1">
        <v>43946</v>
      </c>
      <c r="F2133" s="1">
        <v>43971</v>
      </c>
      <c r="G2133" s="1">
        <v>43962</v>
      </c>
      <c r="H2133" s="13">
        <f>Orders[[#This Row],[DeliveryDate]]-Orders[[#This Row],[OrderDate]]</f>
        <v>16</v>
      </c>
      <c r="I2133" t="s">
        <v>3</v>
      </c>
      <c r="J2133" t="str">
        <f>_xlfn.XLOOKUP(Orders[[#This Row],[_SalesRepID]],'Sales team'!A:A,'Sales team'!B:B)</f>
        <v>Roy Rice</v>
      </c>
      <c r="K2133">
        <v>24</v>
      </c>
      <c r="L2133">
        <v>28</v>
      </c>
      <c r="M2133">
        <v>251</v>
      </c>
      <c r="N2133" t="str">
        <f>_xlfn.XLOOKUP(Orders[[#This Row],[_ProductID]],Products!A:A,Products!C:C)</f>
        <v>Home décor</v>
      </c>
      <c r="O2133">
        <v>44</v>
      </c>
      <c r="P2133">
        <v>0.05</v>
      </c>
      <c r="Q2133" s="2">
        <v>1889.4</v>
      </c>
      <c r="R2133" s="2">
        <v>1322.58</v>
      </c>
      <c r="S2133" s="2">
        <v>7179.72</v>
      </c>
      <c r="T2133" s="2">
        <v>1889.4000000000005</v>
      </c>
    </row>
    <row r="2134" spans="1:20" x14ac:dyDescent="0.25">
      <c r="A2134" t="s">
        <v>5863</v>
      </c>
      <c r="B2134" t="s">
        <v>1</v>
      </c>
      <c r="C2134" t="s">
        <v>13</v>
      </c>
      <c r="D2134" s="1">
        <v>43900</v>
      </c>
      <c r="E2134" s="1">
        <v>43946</v>
      </c>
      <c r="F2134" s="1">
        <v>43962</v>
      </c>
      <c r="G2134" s="1">
        <v>43951</v>
      </c>
      <c r="H2134" s="13">
        <f>Orders[[#This Row],[DeliveryDate]]-Orders[[#This Row],[OrderDate]]</f>
        <v>5</v>
      </c>
      <c r="I2134" t="s">
        <v>3</v>
      </c>
      <c r="J2134" t="str">
        <f>_xlfn.XLOOKUP(Orders[[#This Row],[_SalesRepID]],'Sales team'!A:A,'Sales team'!B:B)</f>
        <v>Chris Armstrong</v>
      </c>
      <c r="K2134">
        <v>4</v>
      </c>
      <c r="L2134">
        <v>11</v>
      </c>
      <c r="M2134">
        <v>317</v>
      </c>
      <c r="N2134" t="str">
        <f>_xlfn.XLOOKUP(Orders[[#This Row],[_ProductID]],Products!A:A,Products!C:C)</f>
        <v>Home décor</v>
      </c>
      <c r="O2134">
        <v>40</v>
      </c>
      <c r="P2134">
        <v>0.1</v>
      </c>
      <c r="Q2134" s="2">
        <v>2211</v>
      </c>
      <c r="R2134" s="2">
        <v>1238.1600000000001</v>
      </c>
      <c r="S2134" s="2">
        <v>5969.7</v>
      </c>
      <c r="T2134" s="2">
        <v>2255.2199999999993</v>
      </c>
    </row>
    <row r="2135" spans="1:20" x14ac:dyDescent="0.25">
      <c r="A2135" t="s">
        <v>5864</v>
      </c>
      <c r="B2135" t="s">
        <v>8</v>
      </c>
      <c r="C2135" t="s">
        <v>6</v>
      </c>
      <c r="D2135" s="1">
        <v>43900</v>
      </c>
      <c r="E2135" s="1">
        <v>43946</v>
      </c>
      <c r="F2135" s="1">
        <v>43969</v>
      </c>
      <c r="G2135" s="1">
        <v>43970</v>
      </c>
      <c r="H2135" s="13">
        <f>Orders[[#This Row],[DeliveryDate]]-Orders[[#This Row],[OrderDate]]</f>
        <v>24</v>
      </c>
      <c r="I2135" t="s">
        <v>3</v>
      </c>
      <c r="J2135" t="str">
        <f>_xlfn.XLOOKUP(Orders[[#This Row],[_SalesRepID]],'Sales team'!A:A,'Sales team'!B:B)</f>
        <v>Roy Rice</v>
      </c>
      <c r="K2135">
        <v>24</v>
      </c>
      <c r="L2135">
        <v>6</v>
      </c>
      <c r="M2135">
        <v>143</v>
      </c>
      <c r="N2135" t="str">
        <f>_xlfn.XLOOKUP(Orders[[#This Row],[_ProductID]],Products!A:A,Products!C:C)</f>
        <v>Furniture</v>
      </c>
      <c r="O2135">
        <v>34</v>
      </c>
      <c r="P2135">
        <v>0.1</v>
      </c>
      <c r="Q2135" s="2">
        <v>1259.6000000000001</v>
      </c>
      <c r="R2135" s="2">
        <v>831.33600000000013</v>
      </c>
      <c r="S2135" s="2">
        <v>7935.4800000000005</v>
      </c>
      <c r="T2135" s="2">
        <v>2116.1279999999997</v>
      </c>
    </row>
    <row r="2136" spans="1:20" x14ac:dyDescent="0.25">
      <c r="A2136" t="s">
        <v>5865</v>
      </c>
      <c r="B2136" t="s">
        <v>1</v>
      </c>
      <c r="C2136" t="s">
        <v>13</v>
      </c>
      <c r="D2136" s="1">
        <v>43800</v>
      </c>
      <c r="E2136" s="1">
        <v>43946</v>
      </c>
      <c r="F2136" s="1">
        <v>43961</v>
      </c>
      <c r="G2136" s="1">
        <v>43958</v>
      </c>
      <c r="H2136" s="13">
        <f>Orders[[#This Row],[DeliveryDate]]-Orders[[#This Row],[OrderDate]]</f>
        <v>12</v>
      </c>
      <c r="I2136" t="s">
        <v>3</v>
      </c>
      <c r="J2136" t="str">
        <f>_xlfn.XLOOKUP(Orders[[#This Row],[_SalesRepID]],'Sales team'!A:A,'Sales team'!B:B)</f>
        <v>Adam Hernandez</v>
      </c>
      <c r="K2136">
        <v>1</v>
      </c>
      <c r="L2136">
        <v>22</v>
      </c>
      <c r="M2136">
        <v>291</v>
      </c>
      <c r="N2136" t="str">
        <f>_xlfn.XLOOKUP(Orders[[#This Row],[_ProductID]],Products!A:A,Products!C:C)</f>
        <v>Home décor</v>
      </c>
      <c r="O2136">
        <v>31</v>
      </c>
      <c r="P2136">
        <v>0.05</v>
      </c>
      <c r="Q2136" s="2">
        <v>268</v>
      </c>
      <c r="R2136" s="2">
        <v>147.4</v>
      </c>
      <c r="S2136" s="2">
        <v>1273</v>
      </c>
      <c r="T2136" s="2">
        <v>536</v>
      </c>
    </row>
    <row r="2137" spans="1:20" x14ac:dyDescent="0.25">
      <c r="A2137" t="s">
        <v>5866</v>
      </c>
      <c r="B2137" t="s">
        <v>5</v>
      </c>
      <c r="C2137" t="s">
        <v>15</v>
      </c>
      <c r="D2137" s="1">
        <v>43800</v>
      </c>
      <c r="E2137" s="1">
        <v>43946</v>
      </c>
      <c r="F2137" s="1">
        <v>43956</v>
      </c>
      <c r="G2137" s="1">
        <v>43955</v>
      </c>
      <c r="H2137" s="13">
        <f>Orders[[#This Row],[DeliveryDate]]-Orders[[#This Row],[OrderDate]]</f>
        <v>9</v>
      </c>
      <c r="I2137" t="s">
        <v>3</v>
      </c>
      <c r="J2137" t="str">
        <f>_xlfn.XLOOKUP(Orders[[#This Row],[_SalesRepID]],'Sales team'!A:A,'Sales team'!B:B)</f>
        <v>Frank Brown</v>
      </c>
      <c r="K2137">
        <v>17</v>
      </c>
      <c r="L2137">
        <v>21</v>
      </c>
      <c r="M2137">
        <v>22</v>
      </c>
      <c r="N2137" t="str">
        <f>_xlfn.XLOOKUP(Orders[[#This Row],[_ProductID]],Products!A:A,Products!C:C)</f>
        <v>Home décor</v>
      </c>
      <c r="O2137">
        <v>41</v>
      </c>
      <c r="P2137">
        <v>0.3</v>
      </c>
      <c r="Q2137" s="2">
        <v>3892.7000000000003</v>
      </c>
      <c r="R2137" s="2">
        <v>2452.4010000000003</v>
      </c>
      <c r="S2137" s="2">
        <v>16349.34</v>
      </c>
      <c r="T2137" s="2">
        <v>1634.9339999999975</v>
      </c>
    </row>
    <row r="2138" spans="1:20" x14ac:dyDescent="0.25">
      <c r="A2138" t="s">
        <v>5867</v>
      </c>
      <c r="B2138" t="s">
        <v>10</v>
      </c>
      <c r="C2138" t="s">
        <v>6</v>
      </c>
      <c r="D2138" s="1">
        <v>43800</v>
      </c>
      <c r="E2138" s="1">
        <v>43946</v>
      </c>
      <c r="F2138" s="1">
        <v>43951</v>
      </c>
      <c r="G2138" s="1">
        <v>43952</v>
      </c>
      <c r="H2138" s="13">
        <f>Orders[[#This Row],[DeliveryDate]]-Orders[[#This Row],[OrderDate]]</f>
        <v>6</v>
      </c>
      <c r="I2138" t="s">
        <v>3</v>
      </c>
      <c r="J2138" t="str">
        <f>_xlfn.XLOOKUP(Orders[[#This Row],[_SalesRepID]],'Sales team'!A:A,'Sales team'!B:B)</f>
        <v>Shawn Torres</v>
      </c>
      <c r="K2138">
        <v>27</v>
      </c>
      <c r="L2138">
        <v>37</v>
      </c>
      <c r="M2138">
        <v>193</v>
      </c>
      <c r="N2138" t="str">
        <f>_xlfn.XLOOKUP(Orders[[#This Row],[_ProductID]],Products!A:A,Products!C:C)</f>
        <v>Outdoor</v>
      </c>
      <c r="O2138">
        <v>10</v>
      </c>
      <c r="P2138">
        <v>0.05</v>
      </c>
      <c r="Q2138" s="2">
        <v>3986.5</v>
      </c>
      <c r="R2138" s="2">
        <v>2710.82</v>
      </c>
      <c r="S2138" s="2">
        <v>3787.1749999999997</v>
      </c>
      <c r="T2138" s="2">
        <v>1076.3549999999996</v>
      </c>
    </row>
    <row r="2139" spans="1:20" x14ac:dyDescent="0.25">
      <c r="A2139" t="s">
        <v>5868</v>
      </c>
      <c r="B2139" t="s">
        <v>5</v>
      </c>
      <c r="C2139" t="s">
        <v>6</v>
      </c>
      <c r="D2139" s="1">
        <v>43800</v>
      </c>
      <c r="E2139" s="1">
        <v>43946</v>
      </c>
      <c r="F2139" s="1">
        <v>43955</v>
      </c>
      <c r="G2139" s="1">
        <v>43969</v>
      </c>
      <c r="H2139" s="13">
        <f>Orders[[#This Row],[DeliveryDate]]-Orders[[#This Row],[OrderDate]]</f>
        <v>23</v>
      </c>
      <c r="I2139" t="s">
        <v>3</v>
      </c>
      <c r="J2139" t="str">
        <f>_xlfn.XLOOKUP(Orders[[#This Row],[_SalesRepID]],'Sales team'!A:A,'Sales team'!B:B)</f>
        <v>Roger Alexander</v>
      </c>
      <c r="K2139">
        <v>15</v>
      </c>
      <c r="L2139">
        <v>24</v>
      </c>
      <c r="M2139">
        <v>101</v>
      </c>
      <c r="N2139" t="str">
        <f>_xlfn.XLOOKUP(Orders[[#This Row],[_ProductID]],Products!A:A,Products!C:C)</f>
        <v>Furniture</v>
      </c>
      <c r="O2139">
        <v>19</v>
      </c>
      <c r="P2139">
        <v>7.4999999999999997E-2</v>
      </c>
      <c r="Q2139" s="2">
        <v>1681.7</v>
      </c>
      <c r="R2139" s="2">
        <v>1109.922</v>
      </c>
      <c r="S2139" s="2">
        <v>1555.5725000000002</v>
      </c>
      <c r="T2139" s="2">
        <v>445.65050000000019</v>
      </c>
    </row>
    <row r="2140" spans="1:20" x14ac:dyDescent="0.25">
      <c r="A2140" t="s">
        <v>5869</v>
      </c>
      <c r="B2140" t="s">
        <v>8</v>
      </c>
      <c r="C2140" t="s">
        <v>13</v>
      </c>
      <c r="D2140" s="1">
        <v>43800</v>
      </c>
      <c r="E2140" s="1">
        <v>43946</v>
      </c>
      <c r="F2140" s="1">
        <v>43960</v>
      </c>
      <c r="G2140" s="1">
        <v>43950</v>
      </c>
      <c r="H2140" s="13">
        <f>Orders[[#This Row],[DeliveryDate]]-Orders[[#This Row],[OrderDate]]</f>
        <v>4</v>
      </c>
      <c r="I2140" t="s">
        <v>3</v>
      </c>
      <c r="J2140" t="str">
        <f>_xlfn.XLOOKUP(Orders[[#This Row],[_SalesRepID]],'Sales team'!A:A,'Sales team'!B:B)</f>
        <v>Roy Rice</v>
      </c>
      <c r="K2140">
        <v>24</v>
      </c>
      <c r="L2140">
        <v>49</v>
      </c>
      <c r="M2140">
        <v>288</v>
      </c>
      <c r="N2140" t="str">
        <f>_xlfn.XLOOKUP(Orders[[#This Row],[_ProductID]],Products!A:A,Products!C:C)</f>
        <v>Electronics</v>
      </c>
      <c r="O2140">
        <v>25</v>
      </c>
      <c r="P2140">
        <v>0.05</v>
      </c>
      <c r="Q2140" s="2">
        <v>1112.2</v>
      </c>
      <c r="R2140" s="2">
        <v>567.22199999999998</v>
      </c>
      <c r="S2140" s="2">
        <v>3169.77</v>
      </c>
      <c r="T2140" s="2">
        <v>1468.104</v>
      </c>
    </row>
    <row r="2141" spans="1:20" x14ac:dyDescent="0.25">
      <c r="A2141" t="s">
        <v>5870</v>
      </c>
      <c r="B2141" t="s">
        <v>8</v>
      </c>
      <c r="C2141" t="s">
        <v>6</v>
      </c>
      <c r="D2141" s="1">
        <v>43800</v>
      </c>
      <c r="E2141" s="1">
        <v>43946</v>
      </c>
      <c r="F2141" s="1">
        <v>43974</v>
      </c>
      <c r="G2141" s="1">
        <v>43984</v>
      </c>
      <c r="H2141" s="13">
        <f>Orders[[#This Row],[DeliveryDate]]-Orders[[#This Row],[OrderDate]]</f>
        <v>38</v>
      </c>
      <c r="I2141" t="s">
        <v>3</v>
      </c>
      <c r="J2141" t="str">
        <f>_xlfn.XLOOKUP(Orders[[#This Row],[_SalesRepID]],'Sales team'!A:A,'Sales team'!B:B)</f>
        <v>Roy Rice</v>
      </c>
      <c r="K2141">
        <v>24</v>
      </c>
      <c r="L2141">
        <v>12</v>
      </c>
      <c r="M2141">
        <v>155</v>
      </c>
      <c r="N2141" t="str">
        <f>_xlfn.XLOOKUP(Orders[[#This Row],[_ProductID]],Products!A:A,Products!C:C)</f>
        <v>Kitchen &amp; Dining</v>
      </c>
      <c r="O2141">
        <v>37</v>
      </c>
      <c r="P2141">
        <v>0.1</v>
      </c>
      <c r="Q2141" s="2">
        <v>2539.3000000000002</v>
      </c>
      <c r="R2141" s="2">
        <v>1498.1870000000001</v>
      </c>
      <c r="S2141" s="2">
        <v>9141.4800000000014</v>
      </c>
      <c r="T2141" s="2">
        <v>3148.7320000000009</v>
      </c>
    </row>
    <row r="2142" spans="1:20" x14ac:dyDescent="0.25">
      <c r="A2142" t="s">
        <v>5871</v>
      </c>
      <c r="B2142" t="s">
        <v>5</v>
      </c>
      <c r="C2142" t="s">
        <v>2</v>
      </c>
      <c r="D2142" s="1">
        <v>43800</v>
      </c>
      <c r="E2142" s="1">
        <v>43946</v>
      </c>
      <c r="F2142" s="1">
        <v>43952</v>
      </c>
      <c r="G2142" s="1">
        <v>43956</v>
      </c>
      <c r="H2142" s="13">
        <f>Orders[[#This Row],[DeliveryDate]]-Orders[[#This Row],[OrderDate]]</f>
        <v>10</v>
      </c>
      <c r="I2142" t="s">
        <v>3</v>
      </c>
      <c r="J2142" t="str">
        <f>_xlfn.XLOOKUP(Orders[[#This Row],[_SalesRepID]],'Sales team'!A:A,'Sales team'!B:B)</f>
        <v>Carl Nguyen</v>
      </c>
      <c r="K2142">
        <v>12</v>
      </c>
      <c r="L2142">
        <v>14</v>
      </c>
      <c r="M2142">
        <v>252</v>
      </c>
      <c r="N2142" t="str">
        <f>_xlfn.XLOOKUP(Orders[[#This Row],[_ProductID]],Products!A:A,Products!C:C)</f>
        <v>Home décor</v>
      </c>
      <c r="O2142">
        <v>3</v>
      </c>
      <c r="P2142">
        <v>0.2</v>
      </c>
      <c r="Q2142" s="2">
        <v>1829.1000000000001</v>
      </c>
      <c r="R2142" s="2">
        <v>951.13200000000006</v>
      </c>
      <c r="S2142" s="2">
        <v>4389.84</v>
      </c>
      <c r="T2142" s="2">
        <v>1536.444</v>
      </c>
    </row>
    <row r="2143" spans="1:20" x14ac:dyDescent="0.25">
      <c r="A2143" t="s">
        <v>5854</v>
      </c>
      <c r="B2143" t="s">
        <v>1</v>
      </c>
      <c r="C2143" t="s">
        <v>2</v>
      </c>
      <c r="D2143" s="1">
        <v>43800</v>
      </c>
      <c r="E2143" s="1">
        <v>43945</v>
      </c>
      <c r="F2143" s="1">
        <v>43953</v>
      </c>
      <c r="G2143" s="1">
        <v>43969</v>
      </c>
      <c r="H2143" s="13">
        <f>Orders[[#This Row],[DeliveryDate]]-Orders[[#This Row],[OrderDate]]</f>
        <v>24</v>
      </c>
      <c r="I2143" t="s">
        <v>3</v>
      </c>
      <c r="J2143" t="str">
        <f>_xlfn.XLOOKUP(Orders[[#This Row],[_SalesRepID]],'Sales team'!A:A,'Sales team'!B:B)</f>
        <v>Jonathan Hawkins</v>
      </c>
      <c r="K2143">
        <v>10</v>
      </c>
      <c r="L2143">
        <v>3</v>
      </c>
      <c r="M2143">
        <v>218</v>
      </c>
      <c r="N2143" t="str">
        <f>_xlfn.XLOOKUP(Orders[[#This Row],[_ProductID]],Products!A:A,Products!C:C)</f>
        <v>Electronics</v>
      </c>
      <c r="O2143">
        <v>47</v>
      </c>
      <c r="P2143">
        <v>0.05</v>
      </c>
      <c r="Q2143" s="2">
        <v>3993.2000000000003</v>
      </c>
      <c r="R2143" s="2">
        <v>2076.4640000000004</v>
      </c>
      <c r="S2143" s="2">
        <v>26554.78</v>
      </c>
      <c r="T2143" s="2">
        <v>12019.531999999996</v>
      </c>
    </row>
    <row r="2144" spans="1:20" x14ac:dyDescent="0.25">
      <c r="A2144" t="s">
        <v>5855</v>
      </c>
      <c r="B2144" t="s">
        <v>1</v>
      </c>
      <c r="C2144" t="s">
        <v>2</v>
      </c>
      <c r="D2144" s="1">
        <v>43800</v>
      </c>
      <c r="E2144" s="1">
        <v>43945</v>
      </c>
      <c r="F2144" s="1">
        <v>43957</v>
      </c>
      <c r="G2144" s="1">
        <v>43957</v>
      </c>
      <c r="H2144" s="13">
        <f>Orders[[#This Row],[DeliveryDate]]-Orders[[#This Row],[OrderDate]]</f>
        <v>12</v>
      </c>
      <c r="I2144" t="s">
        <v>3</v>
      </c>
      <c r="J2144" t="str">
        <f>_xlfn.XLOOKUP(Orders[[#This Row],[_SalesRepID]],'Sales team'!A:A,'Sales team'!B:B)</f>
        <v>Adam Hernandez</v>
      </c>
      <c r="K2144">
        <v>1</v>
      </c>
      <c r="L2144">
        <v>40</v>
      </c>
      <c r="M2144">
        <v>244</v>
      </c>
      <c r="N2144" t="str">
        <f>_xlfn.XLOOKUP(Orders[[#This Row],[_ProductID]],Products!A:A,Products!C:C)</f>
        <v>Furniture</v>
      </c>
      <c r="O2144">
        <v>20</v>
      </c>
      <c r="P2144">
        <v>0.3</v>
      </c>
      <c r="Q2144" s="2">
        <v>5956.3</v>
      </c>
      <c r="R2144" s="2">
        <v>3216.4020000000005</v>
      </c>
      <c r="S2144" s="2">
        <v>33355.279999999999</v>
      </c>
      <c r="T2144" s="2">
        <v>7624.0639999999948</v>
      </c>
    </row>
    <row r="2145" spans="1:20" x14ac:dyDescent="0.25">
      <c r="A2145" t="s">
        <v>5856</v>
      </c>
      <c r="B2145" t="s">
        <v>5</v>
      </c>
      <c r="C2145" t="s">
        <v>13</v>
      </c>
      <c r="D2145" s="1">
        <v>43800</v>
      </c>
      <c r="E2145" s="1">
        <v>43945</v>
      </c>
      <c r="F2145" s="1">
        <v>43967</v>
      </c>
      <c r="G2145" s="1">
        <v>43951</v>
      </c>
      <c r="H2145" s="13">
        <f>Orders[[#This Row],[DeliveryDate]]-Orders[[#This Row],[OrderDate]]</f>
        <v>6</v>
      </c>
      <c r="I2145" t="s">
        <v>3</v>
      </c>
      <c r="J2145" t="str">
        <f>_xlfn.XLOOKUP(Orders[[#This Row],[_SalesRepID]],'Sales team'!A:A,'Sales team'!B:B)</f>
        <v>Nicholas Cunningham</v>
      </c>
      <c r="K2145">
        <v>19</v>
      </c>
      <c r="L2145">
        <v>32</v>
      </c>
      <c r="M2145">
        <v>323</v>
      </c>
      <c r="N2145" t="str">
        <f>_xlfn.XLOOKUP(Orders[[#This Row],[_ProductID]],Products!A:A,Products!C:C)</f>
        <v>Home décor</v>
      </c>
      <c r="O2145">
        <v>11</v>
      </c>
      <c r="P2145">
        <v>0.2</v>
      </c>
      <c r="Q2145" s="2">
        <v>2505.8000000000002</v>
      </c>
      <c r="R2145" s="2">
        <v>1904.4080000000001</v>
      </c>
      <c r="S2145" s="2">
        <v>4009.2800000000007</v>
      </c>
      <c r="T2145" s="2">
        <v>200.4640000000004</v>
      </c>
    </row>
    <row r="2146" spans="1:20" x14ac:dyDescent="0.25">
      <c r="A2146" t="s">
        <v>5857</v>
      </c>
      <c r="B2146" t="s">
        <v>5</v>
      </c>
      <c r="C2146" t="s">
        <v>15</v>
      </c>
      <c r="D2146" s="1">
        <v>43800</v>
      </c>
      <c r="E2146" s="1">
        <v>43945</v>
      </c>
      <c r="F2146" s="1">
        <v>43953</v>
      </c>
      <c r="G2146" s="1">
        <v>43970</v>
      </c>
      <c r="H2146" s="13">
        <f>Orders[[#This Row],[DeliveryDate]]-Orders[[#This Row],[OrderDate]]</f>
        <v>25</v>
      </c>
      <c r="I2146" t="s">
        <v>3</v>
      </c>
      <c r="J2146" t="str">
        <f>_xlfn.XLOOKUP(Orders[[#This Row],[_SalesRepID]],'Sales team'!A:A,'Sales team'!B:B)</f>
        <v>Frank Brown</v>
      </c>
      <c r="K2146">
        <v>17</v>
      </c>
      <c r="L2146">
        <v>34</v>
      </c>
      <c r="M2146">
        <v>52</v>
      </c>
      <c r="N2146" t="str">
        <f>_xlfn.XLOOKUP(Orders[[#This Row],[_ProductID]],Products!A:A,Products!C:C)</f>
        <v>Kitchen &amp; Dining</v>
      </c>
      <c r="O2146">
        <v>1</v>
      </c>
      <c r="P2146">
        <v>0.1</v>
      </c>
      <c r="Q2146" s="2">
        <v>3463.9</v>
      </c>
      <c r="R2146" s="2">
        <v>2909.6759999999999</v>
      </c>
      <c r="S2146" s="2">
        <v>12470.04</v>
      </c>
      <c r="T2146" s="2">
        <v>831.33600000000115</v>
      </c>
    </row>
    <row r="2147" spans="1:20" x14ac:dyDescent="0.25">
      <c r="A2147" t="s">
        <v>5858</v>
      </c>
      <c r="B2147" t="s">
        <v>1</v>
      </c>
      <c r="C2147" t="s">
        <v>15</v>
      </c>
      <c r="D2147" s="1">
        <v>43800</v>
      </c>
      <c r="E2147" s="1">
        <v>43945</v>
      </c>
      <c r="F2147" s="1">
        <v>43966</v>
      </c>
      <c r="G2147" s="1">
        <v>43955</v>
      </c>
      <c r="H2147" s="13">
        <f>Orders[[#This Row],[DeliveryDate]]-Orders[[#This Row],[OrderDate]]</f>
        <v>10</v>
      </c>
      <c r="I2147" t="s">
        <v>3</v>
      </c>
      <c r="J2147" t="str">
        <f>_xlfn.XLOOKUP(Orders[[#This Row],[_SalesRepID]],'Sales team'!A:A,'Sales team'!B:B)</f>
        <v>Joshua Ryan</v>
      </c>
      <c r="K2147">
        <v>9</v>
      </c>
      <c r="L2147">
        <v>34</v>
      </c>
      <c r="M2147">
        <v>29</v>
      </c>
      <c r="N2147" t="str">
        <f>_xlfn.XLOOKUP(Orders[[#This Row],[_ProductID]],Products!A:A,Products!C:C)</f>
        <v>Home décor</v>
      </c>
      <c r="O2147">
        <v>33</v>
      </c>
      <c r="P2147">
        <v>7.4999999999999997E-2</v>
      </c>
      <c r="Q2147" s="2">
        <v>5835.7</v>
      </c>
      <c r="R2147" s="2">
        <v>2917.85</v>
      </c>
      <c r="S2147" s="2">
        <v>10796.045</v>
      </c>
      <c r="T2147" s="2">
        <v>4960.3450000000003</v>
      </c>
    </row>
    <row r="2148" spans="1:20" x14ac:dyDescent="0.25">
      <c r="A2148" t="s">
        <v>5859</v>
      </c>
      <c r="B2148" t="s">
        <v>1</v>
      </c>
      <c r="C2148" t="s">
        <v>13</v>
      </c>
      <c r="D2148" s="1">
        <v>43800</v>
      </c>
      <c r="E2148" s="1">
        <v>43945</v>
      </c>
      <c r="F2148" s="1">
        <v>43967</v>
      </c>
      <c r="G2148" s="1">
        <v>43969</v>
      </c>
      <c r="H2148" s="13">
        <f>Orders[[#This Row],[DeliveryDate]]-Orders[[#This Row],[OrderDate]]</f>
        <v>24</v>
      </c>
      <c r="I2148" t="s">
        <v>3</v>
      </c>
      <c r="J2148" t="str">
        <f>_xlfn.XLOOKUP(Orders[[#This Row],[_SalesRepID]],'Sales team'!A:A,'Sales team'!B:B)</f>
        <v>Jerry Green</v>
      </c>
      <c r="K2148">
        <v>3</v>
      </c>
      <c r="L2148">
        <v>27</v>
      </c>
      <c r="M2148">
        <v>285</v>
      </c>
      <c r="N2148" t="str">
        <f>_xlfn.XLOOKUP(Orders[[#This Row],[_ProductID]],Products!A:A,Products!C:C)</f>
        <v>Electronics</v>
      </c>
      <c r="O2148">
        <v>25</v>
      </c>
      <c r="P2148">
        <v>0.05</v>
      </c>
      <c r="Q2148" s="2">
        <v>2211</v>
      </c>
      <c r="R2148" s="2">
        <v>950.73</v>
      </c>
      <c r="S2148" s="2">
        <v>16803.599999999999</v>
      </c>
      <c r="T2148" s="2">
        <v>9197.7599999999984</v>
      </c>
    </row>
    <row r="2149" spans="1:20" x14ac:dyDescent="0.25">
      <c r="A2149" t="s">
        <v>5860</v>
      </c>
      <c r="B2149" t="s">
        <v>5</v>
      </c>
      <c r="C2149" t="s">
        <v>15</v>
      </c>
      <c r="D2149" s="1">
        <v>43800</v>
      </c>
      <c r="E2149" s="1">
        <v>43945</v>
      </c>
      <c r="F2149" s="1">
        <v>43958</v>
      </c>
      <c r="G2149" s="1">
        <v>43956</v>
      </c>
      <c r="H2149" s="13">
        <f>Orders[[#This Row],[DeliveryDate]]-Orders[[#This Row],[OrderDate]]</f>
        <v>11</v>
      </c>
      <c r="I2149" t="s">
        <v>3</v>
      </c>
      <c r="J2149" t="str">
        <f>_xlfn.XLOOKUP(Orders[[#This Row],[_SalesRepID]],'Sales team'!A:A,'Sales team'!B:B)</f>
        <v>Anthony Berry</v>
      </c>
      <c r="K2149">
        <v>16</v>
      </c>
      <c r="L2149">
        <v>44</v>
      </c>
      <c r="M2149">
        <v>35</v>
      </c>
      <c r="N2149" t="str">
        <f>_xlfn.XLOOKUP(Orders[[#This Row],[_ProductID]],Products!A:A,Products!C:C)</f>
        <v>Home décor</v>
      </c>
      <c r="O2149">
        <v>23</v>
      </c>
      <c r="P2149">
        <v>0.2</v>
      </c>
      <c r="Q2149" s="2">
        <v>3691.7000000000003</v>
      </c>
      <c r="R2149" s="2">
        <v>2990.2770000000005</v>
      </c>
      <c r="S2149" s="2">
        <v>2953.3600000000006</v>
      </c>
      <c r="T2149" s="2">
        <v>-36.916999999999916</v>
      </c>
    </row>
    <row r="2150" spans="1:20" x14ac:dyDescent="0.25">
      <c r="A2150" t="s">
        <v>5840</v>
      </c>
      <c r="B2150" t="s">
        <v>1</v>
      </c>
      <c r="C2150" t="s">
        <v>25</v>
      </c>
      <c r="D2150" s="1">
        <v>43800</v>
      </c>
      <c r="E2150" s="1">
        <v>43944</v>
      </c>
      <c r="F2150" s="1">
        <v>43948</v>
      </c>
      <c r="G2150" s="1">
        <v>43952</v>
      </c>
      <c r="H2150" s="13">
        <f>Orders[[#This Row],[DeliveryDate]]-Orders[[#This Row],[OrderDate]]</f>
        <v>8</v>
      </c>
      <c r="I2150" t="s">
        <v>3</v>
      </c>
      <c r="J2150" t="str">
        <f>_xlfn.XLOOKUP(Orders[[#This Row],[_SalesRepID]],'Sales team'!A:A,'Sales team'!B:B)</f>
        <v>Joshua Bennett</v>
      </c>
      <c r="K2150">
        <v>6</v>
      </c>
      <c r="L2150">
        <v>7</v>
      </c>
      <c r="M2150">
        <v>361</v>
      </c>
      <c r="N2150" t="str">
        <f>_xlfn.XLOOKUP(Orders[[#This Row],[_ProductID]],Products!A:A,Products!C:C)</f>
        <v>Home décor</v>
      </c>
      <c r="O2150">
        <v>17</v>
      </c>
      <c r="P2150">
        <v>0.1</v>
      </c>
      <c r="Q2150" s="2">
        <v>1132.3</v>
      </c>
      <c r="R2150" s="2">
        <v>871.87099999999998</v>
      </c>
      <c r="S2150" s="2">
        <v>2038.1399999999999</v>
      </c>
      <c r="T2150" s="2">
        <v>294.39799999999991</v>
      </c>
    </row>
    <row r="2151" spans="1:20" x14ac:dyDescent="0.25">
      <c r="A2151" t="s">
        <v>5841</v>
      </c>
      <c r="B2151" t="s">
        <v>1</v>
      </c>
      <c r="C2151" t="s">
        <v>15</v>
      </c>
      <c r="D2151" s="1">
        <v>43900</v>
      </c>
      <c r="E2151" s="1">
        <v>43944</v>
      </c>
      <c r="F2151" s="1">
        <v>43946</v>
      </c>
      <c r="G2151" s="1">
        <v>43951</v>
      </c>
      <c r="H2151" s="13">
        <f>Orders[[#This Row],[DeliveryDate]]-Orders[[#This Row],[OrderDate]]</f>
        <v>7</v>
      </c>
      <c r="I2151" t="s">
        <v>3</v>
      </c>
      <c r="J2151" t="str">
        <f>_xlfn.XLOOKUP(Orders[[#This Row],[_SalesRepID]],'Sales team'!A:A,'Sales team'!B:B)</f>
        <v>Joshua Little</v>
      </c>
      <c r="K2151">
        <v>11</v>
      </c>
      <c r="L2151">
        <v>17</v>
      </c>
      <c r="M2151">
        <v>22</v>
      </c>
      <c r="N2151" t="str">
        <f>_xlfn.XLOOKUP(Orders[[#This Row],[_ProductID]],Products!A:A,Products!C:C)</f>
        <v>Home décor</v>
      </c>
      <c r="O2151">
        <v>14</v>
      </c>
      <c r="P2151">
        <v>0.2</v>
      </c>
      <c r="Q2151" s="2">
        <v>1139</v>
      </c>
      <c r="R2151" s="2">
        <v>933.9799999999999</v>
      </c>
      <c r="S2151" s="2">
        <v>3644.8</v>
      </c>
      <c r="T2151" s="2">
        <v>-91.119999999999436</v>
      </c>
    </row>
    <row r="2152" spans="1:20" x14ac:dyDescent="0.25">
      <c r="A2152" t="s">
        <v>5842</v>
      </c>
      <c r="B2152" t="s">
        <v>8</v>
      </c>
      <c r="C2152" t="s">
        <v>2</v>
      </c>
      <c r="D2152" s="1">
        <v>43800</v>
      </c>
      <c r="E2152" s="1">
        <v>43944</v>
      </c>
      <c r="F2152" s="1">
        <v>43967</v>
      </c>
      <c r="G2152" s="1">
        <v>43950</v>
      </c>
      <c r="H2152" s="13">
        <f>Orders[[#This Row],[DeliveryDate]]-Orders[[#This Row],[OrderDate]]</f>
        <v>6</v>
      </c>
      <c r="I2152" t="s">
        <v>3</v>
      </c>
      <c r="J2152" t="str">
        <f>_xlfn.XLOOKUP(Orders[[#This Row],[_SalesRepID]],'Sales team'!A:A,'Sales team'!B:B)</f>
        <v>Patrick Graham</v>
      </c>
      <c r="K2152">
        <v>25</v>
      </c>
      <c r="L2152">
        <v>12</v>
      </c>
      <c r="M2152">
        <v>231</v>
      </c>
      <c r="N2152" t="str">
        <f>_xlfn.XLOOKUP(Orders[[#This Row],[_ProductID]],Products!A:A,Products!C:C)</f>
        <v>Furniture</v>
      </c>
      <c r="O2152">
        <v>42</v>
      </c>
      <c r="P2152">
        <v>0.2</v>
      </c>
      <c r="Q2152" s="2">
        <v>6344.9000000000005</v>
      </c>
      <c r="R2152" s="2">
        <v>3616.5929999999998</v>
      </c>
      <c r="S2152" s="2">
        <v>20303.680000000004</v>
      </c>
      <c r="T2152" s="2">
        <v>5837.3080000000045</v>
      </c>
    </row>
    <row r="2153" spans="1:20" x14ac:dyDescent="0.25">
      <c r="A2153" t="s">
        <v>5843</v>
      </c>
      <c r="B2153" t="s">
        <v>8</v>
      </c>
      <c r="C2153" t="s">
        <v>46</v>
      </c>
      <c r="D2153" s="1">
        <v>43900</v>
      </c>
      <c r="E2153" s="1">
        <v>43944</v>
      </c>
      <c r="F2153" s="1">
        <v>43951</v>
      </c>
      <c r="G2153" s="1">
        <v>43957</v>
      </c>
      <c r="H2153" s="13">
        <f>Orders[[#This Row],[DeliveryDate]]-Orders[[#This Row],[OrderDate]]</f>
        <v>13</v>
      </c>
      <c r="I2153" t="s">
        <v>3</v>
      </c>
      <c r="J2153" t="str">
        <f>_xlfn.XLOOKUP(Orders[[#This Row],[_SalesRepID]],'Sales team'!A:A,'Sales team'!B:B)</f>
        <v>Joe Price</v>
      </c>
      <c r="K2153">
        <v>22</v>
      </c>
      <c r="L2153">
        <v>15</v>
      </c>
      <c r="M2153">
        <v>84</v>
      </c>
      <c r="N2153" t="str">
        <f>_xlfn.XLOOKUP(Orders[[#This Row],[_ProductID]],Products!A:A,Products!C:C)</f>
        <v>Home décor</v>
      </c>
      <c r="O2153">
        <v>41</v>
      </c>
      <c r="P2153">
        <v>0.05</v>
      </c>
      <c r="Q2153" s="2">
        <v>971.5</v>
      </c>
      <c r="R2153" s="2">
        <v>680.05</v>
      </c>
      <c r="S2153" s="2">
        <v>4614.625</v>
      </c>
      <c r="T2153" s="2">
        <v>1214.375</v>
      </c>
    </row>
    <row r="2154" spans="1:20" x14ac:dyDescent="0.25">
      <c r="A2154" t="s">
        <v>5844</v>
      </c>
      <c r="B2154" t="s">
        <v>5</v>
      </c>
      <c r="C2154" t="s">
        <v>6</v>
      </c>
      <c r="D2154" s="1">
        <v>43900</v>
      </c>
      <c r="E2154" s="1">
        <v>43944</v>
      </c>
      <c r="F2154" s="1">
        <v>43948</v>
      </c>
      <c r="G2154" s="1">
        <v>43957</v>
      </c>
      <c r="H2154" s="13">
        <f>Orders[[#This Row],[DeliveryDate]]-Orders[[#This Row],[OrderDate]]</f>
        <v>13</v>
      </c>
      <c r="I2154" t="s">
        <v>3</v>
      </c>
      <c r="J2154" t="str">
        <f>_xlfn.XLOOKUP(Orders[[#This Row],[_SalesRepID]],'Sales team'!A:A,'Sales team'!B:B)</f>
        <v>Anthony Berry</v>
      </c>
      <c r="K2154">
        <v>16</v>
      </c>
      <c r="L2154">
        <v>11</v>
      </c>
      <c r="M2154">
        <v>160</v>
      </c>
      <c r="N2154" t="str">
        <f>_xlfn.XLOOKUP(Orders[[#This Row],[_ProductID]],Products!A:A,Products!C:C)</f>
        <v>Home décor</v>
      </c>
      <c r="O2154">
        <v>33</v>
      </c>
      <c r="P2154">
        <v>0.1</v>
      </c>
      <c r="Q2154" s="2">
        <v>3865.9</v>
      </c>
      <c r="R2154" s="2">
        <v>1585.019</v>
      </c>
      <c r="S2154" s="2">
        <v>3479.31</v>
      </c>
      <c r="T2154" s="2">
        <v>1894.2909999999999</v>
      </c>
    </row>
    <row r="2155" spans="1:20" x14ac:dyDescent="0.25">
      <c r="A2155" t="s">
        <v>5845</v>
      </c>
      <c r="B2155" t="s">
        <v>5</v>
      </c>
      <c r="C2155" t="s">
        <v>25</v>
      </c>
      <c r="D2155" s="1">
        <v>43800</v>
      </c>
      <c r="E2155" s="1">
        <v>43944</v>
      </c>
      <c r="F2155" s="1">
        <v>43952</v>
      </c>
      <c r="G2155" s="1">
        <v>43963</v>
      </c>
      <c r="H2155" s="13">
        <f>Orders[[#This Row],[DeliveryDate]]-Orders[[#This Row],[OrderDate]]</f>
        <v>19</v>
      </c>
      <c r="I2155" t="s">
        <v>3</v>
      </c>
      <c r="J2155" t="str">
        <f>_xlfn.XLOOKUP(Orders[[#This Row],[_SalesRepID]],'Sales team'!A:A,'Sales team'!B:B)</f>
        <v>Anthony Torres</v>
      </c>
      <c r="K2155">
        <v>20</v>
      </c>
      <c r="L2155">
        <v>47</v>
      </c>
      <c r="M2155">
        <v>357</v>
      </c>
      <c r="N2155" t="str">
        <f>_xlfn.XLOOKUP(Orders[[#This Row],[_ProductID]],Products!A:A,Products!C:C)</f>
        <v>Furniture</v>
      </c>
      <c r="O2155">
        <v>19</v>
      </c>
      <c r="P2155">
        <v>7.4999999999999997E-2</v>
      </c>
      <c r="Q2155" s="2">
        <v>268</v>
      </c>
      <c r="R2155" s="2">
        <v>184.92</v>
      </c>
      <c r="S2155" s="2">
        <v>991.6</v>
      </c>
      <c r="T2155" s="2">
        <v>251.92000000000007</v>
      </c>
    </row>
    <row r="2156" spans="1:20" x14ac:dyDescent="0.25">
      <c r="A2156" t="s">
        <v>5846</v>
      </c>
      <c r="B2156" t="s">
        <v>10</v>
      </c>
      <c r="C2156" t="s">
        <v>6</v>
      </c>
      <c r="D2156" s="1">
        <v>43800</v>
      </c>
      <c r="E2156" s="1">
        <v>43944</v>
      </c>
      <c r="F2156" s="1">
        <v>43968</v>
      </c>
      <c r="G2156" s="1">
        <v>43956</v>
      </c>
      <c r="H2156" s="13">
        <f>Orders[[#This Row],[DeliveryDate]]-Orders[[#This Row],[OrderDate]]</f>
        <v>12</v>
      </c>
      <c r="I2156" t="s">
        <v>3</v>
      </c>
      <c r="J2156" t="str">
        <f>_xlfn.XLOOKUP(Orders[[#This Row],[_SalesRepID]],'Sales team'!A:A,'Sales team'!B:B)</f>
        <v>Carlos Miller</v>
      </c>
      <c r="K2156">
        <v>28</v>
      </c>
      <c r="L2156">
        <v>14</v>
      </c>
      <c r="M2156">
        <v>117</v>
      </c>
      <c r="N2156" t="str">
        <f>_xlfn.XLOOKUP(Orders[[#This Row],[_ProductID]],Products!A:A,Products!C:C)</f>
        <v>Furniture</v>
      </c>
      <c r="O2156">
        <v>20</v>
      </c>
      <c r="P2156">
        <v>0.15</v>
      </c>
      <c r="Q2156" s="2">
        <v>1051.9000000000001</v>
      </c>
      <c r="R2156" s="2">
        <v>599.58299999999997</v>
      </c>
      <c r="S2156" s="2">
        <v>4470.5749999999998</v>
      </c>
      <c r="T2156" s="2">
        <v>1472.6599999999999</v>
      </c>
    </row>
    <row r="2157" spans="1:20" x14ac:dyDescent="0.25">
      <c r="A2157" t="s">
        <v>5847</v>
      </c>
      <c r="B2157" t="s">
        <v>5</v>
      </c>
      <c r="C2157" t="s">
        <v>15</v>
      </c>
      <c r="D2157" s="1">
        <v>43800</v>
      </c>
      <c r="E2157" s="1">
        <v>43944</v>
      </c>
      <c r="F2157" s="1">
        <v>43954</v>
      </c>
      <c r="G2157" s="1">
        <v>43951</v>
      </c>
      <c r="H2157" s="13">
        <f>Orders[[#This Row],[DeliveryDate]]-Orders[[#This Row],[OrderDate]]</f>
        <v>7</v>
      </c>
      <c r="I2157" t="s">
        <v>3</v>
      </c>
      <c r="J2157" t="str">
        <f>_xlfn.XLOOKUP(Orders[[#This Row],[_SalesRepID]],'Sales team'!A:A,'Sales team'!B:B)</f>
        <v>Anthony Berry</v>
      </c>
      <c r="K2157">
        <v>16</v>
      </c>
      <c r="L2157">
        <v>48</v>
      </c>
      <c r="M2157">
        <v>38</v>
      </c>
      <c r="N2157" t="str">
        <f>_xlfn.XLOOKUP(Orders[[#This Row],[_ProductID]],Products!A:A,Products!C:C)</f>
        <v>Home décor</v>
      </c>
      <c r="O2157">
        <v>45</v>
      </c>
      <c r="P2157">
        <v>0.1</v>
      </c>
      <c r="Q2157" s="2">
        <v>1058.6000000000001</v>
      </c>
      <c r="R2157" s="2">
        <v>561.05800000000011</v>
      </c>
      <c r="S2157" s="2">
        <v>6669.1800000000012</v>
      </c>
      <c r="T2157" s="2">
        <v>2741.7740000000003</v>
      </c>
    </row>
    <row r="2158" spans="1:20" x14ac:dyDescent="0.25">
      <c r="A2158" t="s">
        <v>5848</v>
      </c>
      <c r="B2158" t="s">
        <v>1</v>
      </c>
      <c r="C2158" t="s">
        <v>46</v>
      </c>
      <c r="D2158" s="1">
        <v>43800</v>
      </c>
      <c r="E2158" s="1">
        <v>43944</v>
      </c>
      <c r="F2158" s="1">
        <v>43970</v>
      </c>
      <c r="G2158" s="1">
        <v>43951</v>
      </c>
      <c r="H2158" s="13">
        <f>Orders[[#This Row],[DeliveryDate]]-Orders[[#This Row],[OrderDate]]</f>
        <v>7</v>
      </c>
      <c r="I2158" t="s">
        <v>3</v>
      </c>
      <c r="J2158" t="str">
        <f>_xlfn.XLOOKUP(Orders[[#This Row],[_SalesRepID]],'Sales team'!A:A,'Sales team'!B:B)</f>
        <v>Keith Griffin</v>
      </c>
      <c r="K2158">
        <v>2</v>
      </c>
      <c r="L2158">
        <v>12</v>
      </c>
      <c r="M2158">
        <v>83</v>
      </c>
      <c r="N2158" t="str">
        <f>_xlfn.XLOOKUP(Orders[[#This Row],[_ProductID]],Products!A:A,Products!C:C)</f>
        <v>Kitchen &amp; Dining</v>
      </c>
      <c r="O2158">
        <v>37</v>
      </c>
      <c r="P2158">
        <v>0.05</v>
      </c>
      <c r="Q2158" s="2">
        <v>1025.1000000000001</v>
      </c>
      <c r="R2158" s="2">
        <v>584.30700000000002</v>
      </c>
      <c r="S2158" s="2">
        <v>1947.69</v>
      </c>
      <c r="T2158" s="2">
        <v>779.07600000000002</v>
      </c>
    </row>
    <row r="2159" spans="1:20" x14ac:dyDescent="0.25">
      <c r="A2159" t="s">
        <v>5849</v>
      </c>
      <c r="B2159" t="s">
        <v>5</v>
      </c>
      <c r="C2159" t="s">
        <v>2</v>
      </c>
      <c r="D2159" s="1">
        <v>43900</v>
      </c>
      <c r="E2159" s="1">
        <v>43944</v>
      </c>
      <c r="F2159" s="1">
        <v>43968</v>
      </c>
      <c r="G2159" s="1">
        <v>43955</v>
      </c>
      <c r="H2159" s="13">
        <f>Orders[[#This Row],[DeliveryDate]]-Orders[[#This Row],[OrderDate]]</f>
        <v>11</v>
      </c>
      <c r="I2159" t="s">
        <v>3</v>
      </c>
      <c r="J2159" t="str">
        <f>_xlfn.XLOOKUP(Orders[[#This Row],[_SalesRepID]],'Sales team'!A:A,'Sales team'!B:B)</f>
        <v>Anthony Torres</v>
      </c>
      <c r="K2159">
        <v>20</v>
      </c>
      <c r="L2159">
        <v>3</v>
      </c>
      <c r="M2159">
        <v>225</v>
      </c>
      <c r="N2159" t="str">
        <f>_xlfn.XLOOKUP(Orders[[#This Row],[_ProductID]],Products!A:A,Products!C:C)</f>
        <v>Home décor</v>
      </c>
      <c r="O2159">
        <v>17</v>
      </c>
      <c r="P2159">
        <v>7.4999999999999997E-2</v>
      </c>
      <c r="Q2159" s="2">
        <v>241.20000000000002</v>
      </c>
      <c r="R2159" s="2">
        <v>115.77600000000001</v>
      </c>
      <c r="S2159" s="2">
        <v>1561.7700000000002</v>
      </c>
      <c r="T2159" s="2">
        <v>751.33800000000019</v>
      </c>
    </row>
    <row r="2160" spans="1:20" x14ac:dyDescent="0.25">
      <c r="A2160" t="s">
        <v>5850</v>
      </c>
      <c r="B2160" t="s">
        <v>5</v>
      </c>
      <c r="C2160" t="s">
        <v>2</v>
      </c>
      <c r="D2160" s="1">
        <v>43800</v>
      </c>
      <c r="E2160" s="1">
        <v>43944</v>
      </c>
      <c r="F2160" s="1">
        <v>43967</v>
      </c>
      <c r="G2160" s="1">
        <v>43963</v>
      </c>
      <c r="H2160" s="13">
        <f>Orders[[#This Row],[DeliveryDate]]-Orders[[#This Row],[OrderDate]]</f>
        <v>19</v>
      </c>
      <c r="I2160" t="s">
        <v>3</v>
      </c>
      <c r="J2160" t="str">
        <f>_xlfn.XLOOKUP(Orders[[#This Row],[_SalesRepID]],'Sales team'!A:A,'Sales team'!B:B)</f>
        <v>Frank Brown</v>
      </c>
      <c r="K2160">
        <v>17</v>
      </c>
      <c r="L2160">
        <v>29</v>
      </c>
      <c r="M2160">
        <v>227</v>
      </c>
      <c r="N2160" t="str">
        <f>_xlfn.XLOOKUP(Orders[[#This Row],[_ProductID]],Products!A:A,Products!C:C)</f>
        <v>Kitchen &amp; Dining</v>
      </c>
      <c r="O2160">
        <v>7</v>
      </c>
      <c r="P2160">
        <v>7.4999999999999997E-2</v>
      </c>
      <c r="Q2160" s="2">
        <v>5212.6000000000004</v>
      </c>
      <c r="R2160" s="2">
        <v>2814.8040000000005</v>
      </c>
      <c r="S2160" s="2">
        <v>4821.6550000000007</v>
      </c>
      <c r="T2160" s="2">
        <v>2006.8510000000001</v>
      </c>
    </row>
    <row r="2161" spans="1:20" x14ac:dyDescent="0.25">
      <c r="A2161" t="s">
        <v>5851</v>
      </c>
      <c r="B2161" t="s">
        <v>1</v>
      </c>
      <c r="C2161" t="s">
        <v>13</v>
      </c>
      <c r="D2161" s="1">
        <v>43800</v>
      </c>
      <c r="E2161" s="1">
        <v>43944</v>
      </c>
      <c r="F2161" s="1">
        <v>43964</v>
      </c>
      <c r="G2161" s="1">
        <v>43958</v>
      </c>
      <c r="H2161" s="13">
        <f>Orders[[#This Row],[DeliveryDate]]-Orders[[#This Row],[OrderDate]]</f>
        <v>14</v>
      </c>
      <c r="I2161" t="s">
        <v>3</v>
      </c>
      <c r="J2161" t="str">
        <f>_xlfn.XLOOKUP(Orders[[#This Row],[_SalesRepID]],'Sales team'!A:A,'Sales team'!B:B)</f>
        <v>Adam Hernandez</v>
      </c>
      <c r="K2161">
        <v>1</v>
      </c>
      <c r="L2161">
        <v>17</v>
      </c>
      <c r="M2161">
        <v>292</v>
      </c>
      <c r="N2161" t="str">
        <f>_xlfn.XLOOKUP(Orders[[#This Row],[_ProductID]],Products!A:A,Products!C:C)</f>
        <v>Home décor</v>
      </c>
      <c r="O2161">
        <v>14</v>
      </c>
      <c r="P2161">
        <v>7.4999999999999997E-2</v>
      </c>
      <c r="Q2161" s="2">
        <v>1943</v>
      </c>
      <c r="R2161" s="2">
        <v>952.06999999999994</v>
      </c>
      <c r="S2161" s="2">
        <v>8986.375</v>
      </c>
      <c r="T2161" s="2">
        <v>4226.0250000000005</v>
      </c>
    </row>
    <row r="2162" spans="1:20" x14ac:dyDescent="0.25">
      <c r="A2162" t="s">
        <v>5852</v>
      </c>
      <c r="B2162" t="s">
        <v>1</v>
      </c>
      <c r="C2162" t="s">
        <v>2</v>
      </c>
      <c r="D2162" s="1">
        <v>43800</v>
      </c>
      <c r="E2162" s="1">
        <v>43944</v>
      </c>
      <c r="F2162" s="1">
        <v>43946</v>
      </c>
      <c r="G2162" s="1">
        <v>43959</v>
      </c>
      <c r="H2162" s="13">
        <f>Orders[[#This Row],[DeliveryDate]]-Orders[[#This Row],[OrderDate]]</f>
        <v>15</v>
      </c>
      <c r="I2162" t="s">
        <v>3</v>
      </c>
      <c r="J2162" t="str">
        <f>_xlfn.XLOOKUP(Orders[[#This Row],[_SalesRepID]],'Sales team'!A:A,'Sales team'!B:B)</f>
        <v>Jerry Green</v>
      </c>
      <c r="K2162">
        <v>3</v>
      </c>
      <c r="L2162">
        <v>24</v>
      </c>
      <c r="M2162">
        <v>230</v>
      </c>
      <c r="N2162" t="str">
        <f>_xlfn.XLOOKUP(Orders[[#This Row],[_ProductID]],Products!A:A,Products!C:C)</f>
        <v>Home décor</v>
      </c>
      <c r="O2162">
        <v>24</v>
      </c>
      <c r="P2162">
        <v>7.4999999999999997E-2</v>
      </c>
      <c r="Q2162" s="2">
        <v>5822.3</v>
      </c>
      <c r="R2162" s="2">
        <v>4599.6170000000002</v>
      </c>
      <c r="S2162" s="2">
        <v>26928.137500000001</v>
      </c>
      <c r="T2162" s="2">
        <v>3930.0525000000016</v>
      </c>
    </row>
    <row r="2163" spans="1:20" x14ac:dyDescent="0.25">
      <c r="A2163" t="s">
        <v>5853</v>
      </c>
      <c r="B2163" t="s">
        <v>5</v>
      </c>
      <c r="C2163" t="s">
        <v>46</v>
      </c>
      <c r="D2163" s="1">
        <v>43800</v>
      </c>
      <c r="E2163" s="1">
        <v>43944</v>
      </c>
      <c r="F2163" s="1">
        <v>43948</v>
      </c>
      <c r="G2163" s="1">
        <v>43949</v>
      </c>
      <c r="H2163" s="13">
        <f>Orders[[#This Row],[DeliveryDate]]-Orders[[#This Row],[OrderDate]]</f>
        <v>5</v>
      </c>
      <c r="I2163" t="s">
        <v>3</v>
      </c>
      <c r="J2163" t="str">
        <f>_xlfn.XLOOKUP(Orders[[#This Row],[_SalesRepID]],'Sales team'!A:A,'Sales team'!B:B)</f>
        <v>Anthony Berry</v>
      </c>
      <c r="K2163">
        <v>16</v>
      </c>
      <c r="L2163">
        <v>24</v>
      </c>
      <c r="M2163">
        <v>84</v>
      </c>
      <c r="N2163" t="str">
        <f>_xlfn.XLOOKUP(Orders[[#This Row],[_ProductID]],Products!A:A,Products!C:C)</f>
        <v>Home décor</v>
      </c>
      <c r="O2163">
        <v>17</v>
      </c>
      <c r="P2163">
        <v>7.4999999999999997E-2</v>
      </c>
      <c r="Q2163" s="2">
        <v>696.80000000000007</v>
      </c>
      <c r="R2163" s="2">
        <v>383.24000000000007</v>
      </c>
      <c r="S2163" s="2">
        <v>5156.3200000000006</v>
      </c>
      <c r="T2163" s="2">
        <v>2090.4</v>
      </c>
    </row>
    <row r="2164" spans="1:20" x14ac:dyDescent="0.25">
      <c r="A2164" t="s">
        <v>5832</v>
      </c>
      <c r="B2164" t="s">
        <v>8</v>
      </c>
      <c r="C2164" t="s">
        <v>6</v>
      </c>
      <c r="D2164" s="1">
        <v>43800</v>
      </c>
      <c r="E2164" s="1">
        <v>43943</v>
      </c>
      <c r="F2164" s="1">
        <v>43963</v>
      </c>
      <c r="G2164" s="1">
        <v>43951</v>
      </c>
      <c r="H2164" s="13">
        <f>Orders[[#This Row],[DeliveryDate]]-Orders[[#This Row],[OrderDate]]</f>
        <v>8</v>
      </c>
      <c r="I2164" t="s">
        <v>3</v>
      </c>
      <c r="J2164" t="str">
        <f>_xlfn.XLOOKUP(Orders[[#This Row],[_SalesRepID]],'Sales team'!A:A,'Sales team'!B:B)</f>
        <v>Patrick Graham</v>
      </c>
      <c r="K2164">
        <v>25</v>
      </c>
      <c r="L2164">
        <v>40</v>
      </c>
      <c r="M2164">
        <v>103</v>
      </c>
      <c r="N2164" t="str">
        <f>_xlfn.XLOOKUP(Orders[[#This Row],[_ProductID]],Products!A:A,Products!C:C)</f>
        <v>Home décor</v>
      </c>
      <c r="O2164">
        <v>21</v>
      </c>
      <c r="P2164">
        <v>0.15</v>
      </c>
      <c r="Q2164" s="2">
        <v>1011.7</v>
      </c>
      <c r="R2164" s="2">
        <v>708.18999999999994</v>
      </c>
      <c r="S2164" s="2">
        <v>4299.7249999999995</v>
      </c>
      <c r="T2164" s="2">
        <v>758.77499999999964</v>
      </c>
    </row>
    <row r="2165" spans="1:20" x14ac:dyDescent="0.25">
      <c r="A2165" t="s">
        <v>5833</v>
      </c>
      <c r="B2165" t="s">
        <v>5</v>
      </c>
      <c r="C2165" t="s">
        <v>2</v>
      </c>
      <c r="D2165" s="1">
        <v>43900</v>
      </c>
      <c r="E2165" s="1">
        <v>43943</v>
      </c>
      <c r="F2165" s="1">
        <v>43947</v>
      </c>
      <c r="G2165" s="1">
        <v>43972</v>
      </c>
      <c r="H2165" s="13">
        <f>Orders[[#This Row],[DeliveryDate]]-Orders[[#This Row],[OrderDate]]</f>
        <v>29</v>
      </c>
      <c r="I2165" t="s">
        <v>3</v>
      </c>
      <c r="J2165" t="str">
        <f>_xlfn.XLOOKUP(Orders[[#This Row],[_SalesRepID]],'Sales team'!A:A,'Sales team'!B:B)</f>
        <v>Nicholas Cunningham</v>
      </c>
      <c r="K2165">
        <v>19</v>
      </c>
      <c r="L2165">
        <v>36</v>
      </c>
      <c r="M2165">
        <v>217</v>
      </c>
      <c r="N2165" t="str">
        <f>_xlfn.XLOOKUP(Orders[[#This Row],[_ProductID]],Products!A:A,Products!C:C)</f>
        <v>Home décor</v>
      </c>
      <c r="O2165">
        <v>41</v>
      </c>
      <c r="P2165">
        <v>0.05</v>
      </c>
      <c r="Q2165" s="2">
        <v>971.5</v>
      </c>
      <c r="R2165" s="2">
        <v>437.17500000000001</v>
      </c>
      <c r="S2165" s="2">
        <v>1845.85</v>
      </c>
      <c r="T2165" s="2">
        <v>971.49999999999989</v>
      </c>
    </row>
    <row r="2166" spans="1:20" x14ac:dyDescent="0.25">
      <c r="A2166" t="s">
        <v>5834</v>
      </c>
      <c r="B2166" t="s">
        <v>5</v>
      </c>
      <c r="C2166" t="s">
        <v>6</v>
      </c>
      <c r="D2166" s="1">
        <v>43800</v>
      </c>
      <c r="E2166" s="1">
        <v>43943</v>
      </c>
      <c r="F2166" s="1">
        <v>43956</v>
      </c>
      <c r="G2166" s="1">
        <v>43951</v>
      </c>
      <c r="H2166" s="13">
        <f>Orders[[#This Row],[DeliveryDate]]-Orders[[#This Row],[OrderDate]]</f>
        <v>8</v>
      </c>
      <c r="I2166" t="s">
        <v>3</v>
      </c>
      <c r="J2166" t="str">
        <f>_xlfn.XLOOKUP(Orders[[#This Row],[_SalesRepID]],'Sales team'!A:A,'Sales team'!B:B)</f>
        <v>Todd Roberts</v>
      </c>
      <c r="K2166">
        <v>13</v>
      </c>
      <c r="L2166">
        <v>30</v>
      </c>
      <c r="M2166">
        <v>98</v>
      </c>
      <c r="N2166" t="str">
        <f>_xlfn.XLOOKUP(Orders[[#This Row],[_ProductID]],Products!A:A,Products!C:C)</f>
        <v>Home décor</v>
      </c>
      <c r="O2166">
        <v>14</v>
      </c>
      <c r="P2166">
        <v>7.4999999999999997E-2</v>
      </c>
      <c r="Q2166" s="2">
        <v>5179.1000000000004</v>
      </c>
      <c r="R2166" s="2">
        <v>2434.1770000000001</v>
      </c>
      <c r="S2166" s="2">
        <v>4790.6675000000005</v>
      </c>
      <c r="T2166" s="2">
        <v>2356.4905000000003</v>
      </c>
    </row>
    <row r="2167" spans="1:20" x14ac:dyDescent="0.25">
      <c r="A2167" t="s">
        <v>5835</v>
      </c>
      <c r="B2167" t="s">
        <v>1</v>
      </c>
      <c r="C2167" t="s">
        <v>15</v>
      </c>
      <c r="D2167" s="1">
        <v>43800</v>
      </c>
      <c r="E2167" s="1">
        <v>43943</v>
      </c>
      <c r="F2167" s="1">
        <v>43951</v>
      </c>
      <c r="G2167" s="1">
        <v>43949</v>
      </c>
      <c r="H2167" s="13">
        <f>Orders[[#This Row],[DeliveryDate]]-Orders[[#This Row],[OrderDate]]</f>
        <v>6</v>
      </c>
      <c r="I2167" t="s">
        <v>3</v>
      </c>
      <c r="J2167" t="str">
        <f>_xlfn.XLOOKUP(Orders[[#This Row],[_SalesRepID]],'Sales team'!A:A,'Sales team'!B:B)</f>
        <v>Keith Griffin</v>
      </c>
      <c r="K2167">
        <v>2</v>
      </c>
      <c r="L2167">
        <v>7</v>
      </c>
      <c r="M2167">
        <v>38</v>
      </c>
      <c r="N2167" t="str">
        <f>_xlfn.XLOOKUP(Orders[[#This Row],[_ProductID]],Products!A:A,Products!C:C)</f>
        <v>Kitchen &amp; Dining</v>
      </c>
      <c r="O2167">
        <v>37</v>
      </c>
      <c r="P2167">
        <v>7.4999999999999997E-2</v>
      </c>
      <c r="Q2167" s="2">
        <v>1045.2</v>
      </c>
      <c r="R2167" s="2">
        <v>742.09199999999998</v>
      </c>
      <c r="S2167" s="2">
        <v>6767.670000000001</v>
      </c>
      <c r="T2167" s="2">
        <v>1573.0260000000007</v>
      </c>
    </row>
    <row r="2168" spans="1:20" x14ac:dyDescent="0.25">
      <c r="A2168" t="s">
        <v>5836</v>
      </c>
      <c r="B2168" t="s">
        <v>1</v>
      </c>
      <c r="C2168" t="s">
        <v>25</v>
      </c>
      <c r="D2168" s="1">
        <v>43800</v>
      </c>
      <c r="E2168" s="1">
        <v>43943</v>
      </c>
      <c r="F2168" s="1">
        <v>43966</v>
      </c>
      <c r="G2168" s="1">
        <v>43958</v>
      </c>
      <c r="H2168" s="13">
        <f>Orders[[#This Row],[DeliveryDate]]-Orders[[#This Row],[OrderDate]]</f>
        <v>15</v>
      </c>
      <c r="I2168" t="s">
        <v>3</v>
      </c>
      <c r="J2168" t="str">
        <f>_xlfn.XLOOKUP(Orders[[#This Row],[_SalesRepID]],'Sales team'!A:A,'Sales team'!B:B)</f>
        <v>Shawn Cook</v>
      </c>
      <c r="K2168">
        <v>7</v>
      </c>
      <c r="L2168">
        <v>24</v>
      </c>
      <c r="M2168">
        <v>342</v>
      </c>
      <c r="N2168" t="str">
        <f>_xlfn.XLOOKUP(Orders[[#This Row],[_ProductID]],Products!A:A,Products!C:C)</f>
        <v>Electronics</v>
      </c>
      <c r="O2168">
        <v>6</v>
      </c>
      <c r="P2168">
        <v>0.05</v>
      </c>
      <c r="Q2168" s="2">
        <v>5494</v>
      </c>
      <c r="R2168" s="2">
        <v>2747</v>
      </c>
      <c r="S2168" s="2">
        <v>20877.2</v>
      </c>
      <c r="T2168" s="2">
        <v>9889.2000000000007</v>
      </c>
    </row>
    <row r="2169" spans="1:20" x14ac:dyDescent="0.25">
      <c r="A2169" t="s">
        <v>5837</v>
      </c>
      <c r="B2169" t="s">
        <v>5</v>
      </c>
      <c r="C2169" t="s">
        <v>2</v>
      </c>
      <c r="D2169" s="1">
        <v>43800</v>
      </c>
      <c r="E2169" s="1">
        <v>43943</v>
      </c>
      <c r="F2169" s="1">
        <v>43966</v>
      </c>
      <c r="G2169" s="1">
        <v>43956</v>
      </c>
      <c r="H2169" s="13">
        <f>Orders[[#This Row],[DeliveryDate]]-Orders[[#This Row],[OrderDate]]</f>
        <v>13</v>
      </c>
      <c r="I2169" t="s">
        <v>3</v>
      </c>
      <c r="J2169" t="str">
        <f>_xlfn.XLOOKUP(Orders[[#This Row],[_SalesRepID]],'Sales team'!A:A,'Sales team'!B:B)</f>
        <v>Nicholas Cunningham</v>
      </c>
      <c r="K2169">
        <v>19</v>
      </c>
      <c r="L2169">
        <v>19</v>
      </c>
      <c r="M2169">
        <v>228</v>
      </c>
      <c r="N2169" t="str">
        <f>_xlfn.XLOOKUP(Orders[[#This Row],[_ProductID]],Products!A:A,Products!C:C)</f>
        <v>Kitchen &amp; Dining</v>
      </c>
      <c r="O2169">
        <v>8</v>
      </c>
      <c r="P2169">
        <v>7.4999999999999997E-2</v>
      </c>
      <c r="Q2169" s="2">
        <v>221.1</v>
      </c>
      <c r="R2169" s="2">
        <v>161.40299999999999</v>
      </c>
      <c r="S2169" s="2">
        <v>1636.14</v>
      </c>
      <c r="T2169" s="2">
        <v>344.91600000000017</v>
      </c>
    </row>
    <row r="2170" spans="1:20" x14ac:dyDescent="0.25">
      <c r="A2170" t="s">
        <v>5838</v>
      </c>
      <c r="B2170" t="s">
        <v>5</v>
      </c>
      <c r="C2170" t="s">
        <v>6</v>
      </c>
      <c r="D2170" s="1">
        <v>43900</v>
      </c>
      <c r="E2170" s="1">
        <v>43943</v>
      </c>
      <c r="F2170" s="1">
        <v>43955</v>
      </c>
      <c r="G2170" s="1">
        <v>43956</v>
      </c>
      <c r="H2170" s="13">
        <f>Orders[[#This Row],[DeliveryDate]]-Orders[[#This Row],[OrderDate]]</f>
        <v>13</v>
      </c>
      <c r="I2170" t="s">
        <v>3</v>
      </c>
      <c r="J2170" t="str">
        <f>_xlfn.XLOOKUP(Orders[[#This Row],[_SalesRepID]],'Sales team'!A:A,'Sales team'!B:B)</f>
        <v>Todd Roberts</v>
      </c>
      <c r="K2170">
        <v>13</v>
      </c>
      <c r="L2170">
        <v>38</v>
      </c>
      <c r="M2170">
        <v>174</v>
      </c>
      <c r="N2170" t="str">
        <f>_xlfn.XLOOKUP(Orders[[#This Row],[_ProductID]],Products!A:A,Products!C:C)</f>
        <v>Home décor</v>
      </c>
      <c r="O2170">
        <v>24</v>
      </c>
      <c r="P2170">
        <v>0.4</v>
      </c>
      <c r="Q2170" s="2">
        <v>3906.1</v>
      </c>
      <c r="R2170" s="2">
        <v>2421.7820000000002</v>
      </c>
      <c r="S2170" s="2">
        <v>7030.98</v>
      </c>
      <c r="T2170" s="2">
        <v>-234.36600000000089</v>
      </c>
    </row>
    <row r="2171" spans="1:20" x14ac:dyDescent="0.25">
      <c r="A2171" t="s">
        <v>5839</v>
      </c>
      <c r="B2171" t="s">
        <v>1</v>
      </c>
      <c r="C2171" t="s">
        <v>13</v>
      </c>
      <c r="D2171" s="1">
        <v>43800</v>
      </c>
      <c r="E2171" s="1">
        <v>43943</v>
      </c>
      <c r="F2171" s="1">
        <v>43968</v>
      </c>
      <c r="G2171" s="1">
        <v>43966</v>
      </c>
      <c r="H2171" s="13">
        <f>Orders[[#This Row],[DeliveryDate]]-Orders[[#This Row],[OrderDate]]</f>
        <v>23</v>
      </c>
      <c r="I2171" t="s">
        <v>3</v>
      </c>
      <c r="J2171" t="str">
        <f>_xlfn.XLOOKUP(Orders[[#This Row],[_SalesRepID]],'Sales team'!A:A,'Sales team'!B:B)</f>
        <v>Shawn Cook</v>
      </c>
      <c r="K2171">
        <v>7</v>
      </c>
      <c r="L2171">
        <v>25</v>
      </c>
      <c r="M2171">
        <v>303</v>
      </c>
      <c r="N2171" t="str">
        <f>_xlfn.XLOOKUP(Orders[[#This Row],[_ProductID]],Products!A:A,Products!C:C)</f>
        <v>Home décor</v>
      </c>
      <c r="O2171">
        <v>46</v>
      </c>
      <c r="P2171">
        <v>7.4999999999999997E-2</v>
      </c>
      <c r="Q2171" s="2">
        <v>241.20000000000002</v>
      </c>
      <c r="R2171" s="2">
        <v>130.24800000000002</v>
      </c>
      <c r="S2171" s="2">
        <v>223.11</v>
      </c>
      <c r="T2171" s="2">
        <v>92.861999999999995</v>
      </c>
    </row>
    <row r="2172" spans="1:20" x14ac:dyDescent="0.25">
      <c r="A2172" t="s">
        <v>5827</v>
      </c>
      <c r="B2172" t="s">
        <v>8</v>
      </c>
      <c r="C2172" t="s">
        <v>6</v>
      </c>
      <c r="D2172" s="1">
        <v>43800</v>
      </c>
      <c r="E2172" s="1">
        <v>43942</v>
      </c>
      <c r="F2172" s="1">
        <v>43948</v>
      </c>
      <c r="G2172" s="1">
        <v>43950</v>
      </c>
      <c r="H2172" s="13">
        <f>Orders[[#This Row],[DeliveryDate]]-Orders[[#This Row],[OrderDate]]</f>
        <v>8</v>
      </c>
      <c r="I2172" t="s">
        <v>3</v>
      </c>
      <c r="J2172" t="str">
        <f>_xlfn.XLOOKUP(Orders[[#This Row],[_SalesRepID]],'Sales team'!A:A,'Sales team'!B:B)</f>
        <v>Douglas Tucker</v>
      </c>
      <c r="K2172">
        <v>23</v>
      </c>
      <c r="L2172">
        <v>28</v>
      </c>
      <c r="M2172">
        <v>128</v>
      </c>
      <c r="N2172" t="str">
        <f>_xlfn.XLOOKUP(Orders[[#This Row],[_ProductID]],Products!A:A,Products!C:C)</f>
        <v>Kitchen &amp; Dining</v>
      </c>
      <c r="O2172">
        <v>4</v>
      </c>
      <c r="P2172">
        <v>0.15</v>
      </c>
      <c r="Q2172" s="2">
        <v>194.3</v>
      </c>
      <c r="R2172" s="2">
        <v>126.29500000000002</v>
      </c>
      <c r="S2172" s="2">
        <v>1156.085</v>
      </c>
      <c r="T2172" s="2">
        <v>272.02</v>
      </c>
    </row>
    <row r="2173" spans="1:20" x14ac:dyDescent="0.25">
      <c r="A2173" t="s">
        <v>5828</v>
      </c>
      <c r="B2173" t="s">
        <v>8</v>
      </c>
      <c r="C2173" t="s">
        <v>13</v>
      </c>
      <c r="D2173" s="1">
        <v>43900</v>
      </c>
      <c r="E2173" s="1">
        <v>43942</v>
      </c>
      <c r="F2173" s="1">
        <v>43964</v>
      </c>
      <c r="G2173" s="1">
        <v>43948</v>
      </c>
      <c r="H2173" s="13">
        <f>Orders[[#This Row],[DeliveryDate]]-Orders[[#This Row],[OrderDate]]</f>
        <v>6</v>
      </c>
      <c r="I2173" t="s">
        <v>3</v>
      </c>
      <c r="J2173" t="str">
        <f>_xlfn.XLOOKUP(Orders[[#This Row],[_SalesRepID]],'Sales team'!A:A,'Sales team'!B:B)</f>
        <v>Douglas Tucker</v>
      </c>
      <c r="K2173">
        <v>23</v>
      </c>
      <c r="L2173">
        <v>31</v>
      </c>
      <c r="M2173">
        <v>308</v>
      </c>
      <c r="N2173" t="str">
        <f>_xlfn.XLOOKUP(Orders[[#This Row],[_ProductID]],Products!A:A,Products!C:C)</f>
        <v>Home décor</v>
      </c>
      <c r="O2173">
        <v>3</v>
      </c>
      <c r="P2173">
        <v>0.1</v>
      </c>
      <c r="Q2173" s="2">
        <v>1768.8</v>
      </c>
      <c r="R2173" s="2">
        <v>760.58399999999995</v>
      </c>
      <c r="S2173" s="2">
        <v>11143.44</v>
      </c>
      <c r="T2173" s="2">
        <v>5819.3520000000008</v>
      </c>
    </row>
    <row r="2174" spans="1:20" x14ac:dyDescent="0.25">
      <c r="A2174" t="s">
        <v>5829</v>
      </c>
      <c r="B2174" t="s">
        <v>10</v>
      </c>
      <c r="C2174" t="s">
        <v>6</v>
      </c>
      <c r="D2174" s="1">
        <v>43900</v>
      </c>
      <c r="E2174" s="1">
        <v>43942</v>
      </c>
      <c r="F2174" s="1">
        <v>43949</v>
      </c>
      <c r="G2174" s="1">
        <v>43976</v>
      </c>
      <c r="H2174" s="13">
        <f>Orders[[#This Row],[DeliveryDate]]-Orders[[#This Row],[OrderDate]]</f>
        <v>34</v>
      </c>
      <c r="I2174" t="s">
        <v>3</v>
      </c>
      <c r="J2174" t="str">
        <f>_xlfn.XLOOKUP(Orders[[#This Row],[_SalesRepID]],'Sales team'!A:A,'Sales team'!B:B)</f>
        <v>Carlos Miller</v>
      </c>
      <c r="K2174">
        <v>28</v>
      </c>
      <c r="L2174">
        <v>14</v>
      </c>
      <c r="M2174">
        <v>178</v>
      </c>
      <c r="N2174" t="str">
        <f>_xlfn.XLOOKUP(Orders[[#This Row],[_ProductID]],Products!A:A,Products!C:C)</f>
        <v>Furniture</v>
      </c>
      <c r="O2174">
        <v>12</v>
      </c>
      <c r="P2174">
        <v>0.1</v>
      </c>
      <c r="Q2174" s="2">
        <v>3999.9</v>
      </c>
      <c r="R2174" s="2">
        <v>2159.9460000000004</v>
      </c>
      <c r="S2174" s="2">
        <v>28799.280000000002</v>
      </c>
      <c r="T2174" s="2">
        <v>11519.712</v>
      </c>
    </row>
    <row r="2175" spans="1:20" x14ac:dyDescent="0.25">
      <c r="A2175" t="s">
        <v>5830</v>
      </c>
      <c r="B2175" t="s">
        <v>10</v>
      </c>
      <c r="C2175" t="s">
        <v>2</v>
      </c>
      <c r="D2175" s="1">
        <v>43900</v>
      </c>
      <c r="E2175" s="1">
        <v>43942</v>
      </c>
      <c r="F2175" s="1">
        <v>43955</v>
      </c>
      <c r="G2175" s="1">
        <v>43950</v>
      </c>
      <c r="H2175" s="13">
        <f>Orders[[#This Row],[DeliveryDate]]-Orders[[#This Row],[OrderDate]]</f>
        <v>8</v>
      </c>
      <c r="I2175" t="s">
        <v>3</v>
      </c>
      <c r="J2175" t="str">
        <f>_xlfn.XLOOKUP(Orders[[#This Row],[_SalesRepID]],'Sales team'!A:A,'Sales team'!B:B)</f>
        <v>Carlos Miller</v>
      </c>
      <c r="K2175">
        <v>28</v>
      </c>
      <c r="L2175">
        <v>35</v>
      </c>
      <c r="M2175">
        <v>232</v>
      </c>
      <c r="N2175" t="str">
        <f>_xlfn.XLOOKUP(Orders[[#This Row],[_ProductID]],Products!A:A,Products!C:C)</f>
        <v>Electronics</v>
      </c>
      <c r="O2175">
        <v>47</v>
      </c>
      <c r="P2175">
        <v>7.4999999999999997E-2</v>
      </c>
      <c r="Q2175" s="2">
        <v>3242.8</v>
      </c>
      <c r="R2175" s="2">
        <v>2756.38</v>
      </c>
      <c r="S2175" s="2">
        <v>8998.7700000000023</v>
      </c>
      <c r="T2175" s="2">
        <v>729.63000000000284</v>
      </c>
    </row>
    <row r="2176" spans="1:20" x14ac:dyDescent="0.25">
      <c r="A2176" t="s">
        <v>5831</v>
      </c>
      <c r="B2176" t="s">
        <v>10</v>
      </c>
      <c r="C2176" t="s">
        <v>2</v>
      </c>
      <c r="D2176" s="1">
        <v>43900</v>
      </c>
      <c r="E2176" s="1">
        <v>43942</v>
      </c>
      <c r="F2176" s="1">
        <v>43961</v>
      </c>
      <c r="G2176" s="1">
        <v>43948</v>
      </c>
      <c r="H2176" s="13">
        <f>Orders[[#This Row],[DeliveryDate]]-Orders[[#This Row],[OrderDate]]</f>
        <v>6</v>
      </c>
      <c r="I2176" t="s">
        <v>3</v>
      </c>
      <c r="J2176" t="str">
        <f>_xlfn.XLOOKUP(Orders[[#This Row],[_SalesRepID]],'Sales team'!A:A,'Sales team'!B:B)</f>
        <v>Donald Reynolds</v>
      </c>
      <c r="K2176">
        <v>26</v>
      </c>
      <c r="L2176">
        <v>20</v>
      </c>
      <c r="M2176">
        <v>229</v>
      </c>
      <c r="N2176" t="str">
        <f>_xlfn.XLOOKUP(Orders[[#This Row],[_ProductID]],Products!A:A,Products!C:C)</f>
        <v>Furniture</v>
      </c>
      <c r="O2176">
        <v>38</v>
      </c>
      <c r="P2176">
        <v>0.15</v>
      </c>
      <c r="Q2176" s="2">
        <v>2566.1</v>
      </c>
      <c r="R2176" s="2">
        <v>1796.2699999999998</v>
      </c>
      <c r="S2176" s="2">
        <v>13087.109999999999</v>
      </c>
      <c r="T2176" s="2">
        <v>2309.4899999999998</v>
      </c>
    </row>
    <row r="2177" spans="1:20" x14ac:dyDescent="0.25">
      <c r="A2177" t="s">
        <v>5818</v>
      </c>
      <c r="B2177" t="s">
        <v>1</v>
      </c>
      <c r="C2177" t="s">
        <v>15</v>
      </c>
      <c r="D2177" s="1">
        <v>43800</v>
      </c>
      <c r="E2177" s="1">
        <v>43941</v>
      </c>
      <c r="F2177" s="1">
        <v>43948</v>
      </c>
      <c r="G2177" s="1">
        <v>43949</v>
      </c>
      <c r="H2177" s="13">
        <f>Orders[[#This Row],[DeliveryDate]]-Orders[[#This Row],[OrderDate]]</f>
        <v>8</v>
      </c>
      <c r="I2177" t="s">
        <v>3</v>
      </c>
      <c r="J2177" t="str">
        <f>_xlfn.XLOOKUP(Orders[[#This Row],[_SalesRepID]],'Sales team'!A:A,'Sales team'!B:B)</f>
        <v>Joshua Ryan</v>
      </c>
      <c r="K2177">
        <v>9</v>
      </c>
      <c r="L2177">
        <v>14</v>
      </c>
      <c r="M2177">
        <v>25</v>
      </c>
      <c r="N2177" t="str">
        <f>_xlfn.XLOOKUP(Orders[[#This Row],[_ProductID]],Products!A:A,Products!C:C)</f>
        <v>Electronics</v>
      </c>
      <c r="O2177">
        <v>28</v>
      </c>
      <c r="P2177">
        <v>0.4</v>
      </c>
      <c r="Q2177" s="2">
        <v>1313.2</v>
      </c>
      <c r="R2177" s="2">
        <v>945.50400000000002</v>
      </c>
      <c r="S2177" s="2">
        <v>2363.7600000000002</v>
      </c>
      <c r="T2177" s="2">
        <v>-472.75199999999995</v>
      </c>
    </row>
    <row r="2178" spans="1:20" x14ac:dyDescent="0.25">
      <c r="A2178" t="s">
        <v>5819</v>
      </c>
      <c r="B2178" t="s">
        <v>5</v>
      </c>
      <c r="C2178" t="s">
        <v>6</v>
      </c>
      <c r="D2178" s="1">
        <v>43800</v>
      </c>
      <c r="E2178" s="1">
        <v>43941</v>
      </c>
      <c r="F2178" s="1">
        <v>43965</v>
      </c>
      <c r="G2178" s="1">
        <v>43957</v>
      </c>
      <c r="H2178" s="13">
        <f>Orders[[#This Row],[DeliveryDate]]-Orders[[#This Row],[OrderDate]]</f>
        <v>16</v>
      </c>
      <c r="I2178" t="s">
        <v>3</v>
      </c>
      <c r="J2178" t="str">
        <f>_xlfn.XLOOKUP(Orders[[#This Row],[_SalesRepID]],'Sales team'!A:A,'Sales team'!B:B)</f>
        <v>Nicholas Cunningham</v>
      </c>
      <c r="K2178">
        <v>19</v>
      </c>
      <c r="L2178">
        <v>40</v>
      </c>
      <c r="M2178">
        <v>100</v>
      </c>
      <c r="N2178" t="str">
        <f>_xlfn.XLOOKUP(Orders[[#This Row],[_ProductID]],Products!A:A,Products!C:C)</f>
        <v>Home décor</v>
      </c>
      <c r="O2178">
        <v>44</v>
      </c>
      <c r="P2178">
        <v>7.4999999999999997E-2</v>
      </c>
      <c r="Q2178" s="2">
        <v>3859.2000000000003</v>
      </c>
      <c r="R2178" s="2">
        <v>1813.8240000000001</v>
      </c>
      <c r="S2178" s="2">
        <v>10709.28</v>
      </c>
      <c r="T2178" s="2">
        <v>5267.8080000000009</v>
      </c>
    </row>
    <row r="2179" spans="1:20" x14ac:dyDescent="0.25">
      <c r="A2179" t="s">
        <v>5820</v>
      </c>
      <c r="B2179" t="s">
        <v>8</v>
      </c>
      <c r="C2179" t="s">
        <v>13</v>
      </c>
      <c r="D2179" s="1">
        <v>43900</v>
      </c>
      <c r="E2179" s="1">
        <v>43941</v>
      </c>
      <c r="F2179" s="1">
        <v>43963</v>
      </c>
      <c r="G2179" s="1">
        <v>43955</v>
      </c>
      <c r="H2179" s="13">
        <f>Orders[[#This Row],[DeliveryDate]]-Orders[[#This Row],[OrderDate]]</f>
        <v>14</v>
      </c>
      <c r="I2179" t="s">
        <v>3</v>
      </c>
      <c r="J2179" t="str">
        <f>_xlfn.XLOOKUP(Orders[[#This Row],[_SalesRepID]],'Sales team'!A:A,'Sales team'!B:B)</f>
        <v>Patrick Graham</v>
      </c>
      <c r="K2179">
        <v>25</v>
      </c>
      <c r="L2179">
        <v>22</v>
      </c>
      <c r="M2179">
        <v>263</v>
      </c>
      <c r="N2179" t="str">
        <f>_xlfn.XLOOKUP(Orders[[#This Row],[_ProductID]],Products!A:A,Products!C:C)</f>
        <v>Home décor</v>
      </c>
      <c r="O2179">
        <v>29</v>
      </c>
      <c r="P2179">
        <v>0.1</v>
      </c>
      <c r="Q2179" s="2">
        <v>6552.6</v>
      </c>
      <c r="R2179" s="2">
        <v>3866.0340000000001</v>
      </c>
      <c r="S2179" s="2">
        <v>35384.040000000008</v>
      </c>
      <c r="T2179" s="2">
        <v>12187.836000000007</v>
      </c>
    </row>
    <row r="2180" spans="1:20" x14ac:dyDescent="0.25">
      <c r="A2180" t="s">
        <v>5821</v>
      </c>
      <c r="B2180" t="s">
        <v>1</v>
      </c>
      <c r="C2180" t="s">
        <v>6</v>
      </c>
      <c r="D2180" s="1">
        <v>43800</v>
      </c>
      <c r="E2180" s="1">
        <v>43941</v>
      </c>
      <c r="F2180" s="1">
        <v>43944</v>
      </c>
      <c r="G2180" s="1">
        <v>43959</v>
      </c>
      <c r="H2180" s="13">
        <f>Orders[[#This Row],[DeliveryDate]]-Orders[[#This Row],[OrderDate]]</f>
        <v>18</v>
      </c>
      <c r="I2180" t="s">
        <v>3</v>
      </c>
      <c r="J2180" t="str">
        <f>_xlfn.XLOOKUP(Orders[[#This Row],[_SalesRepID]],'Sales team'!A:A,'Sales team'!B:B)</f>
        <v>Jonathan Hawkins</v>
      </c>
      <c r="K2180">
        <v>10</v>
      </c>
      <c r="L2180">
        <v>35</v>
      </c>
      <c r="M2180">
        <v>142</v>
      </c>
      <c r="N2180" t="str">
        <f>_xlfn.XLOOKUP(Orders[[#This Row],[_ProductID]],Products!A:A,Products!C:C)</f>
        <v>Home décor</v>
      </c>
      <c r="O2180">
        <v>44</v>
      </c>
      <c r="P2180">
        <v>0.05</v>
      </c>
      <c r="Q2180" s="2">
        <v>1855.9</v>
      </c>
      <c r="R2180" s="2">
        <v>965.0680000000001</v>
      </c>
      <c r="S2180" s="2">
        <v>14104.84</v>
      </c>
      <c r="T2180" s="2">
        <v>6384.2959999999994</v>
      </c>
    </row>
    <row r="2181" spans="1:20" x14ac:dyDescent="0.25">
      <c r="A2181" t="s">
        <v>5822</v>
      </c>
      <c r="B2181" t="s">
        <v>8</v>
      </c>
      <c r="C2181" t="s">
        <v>13</v>
      </c>
      <c r="D2181" s="1">
        <v>43800</v>
      </c>
      <c r="E2181" s="1">
        <v>43941</v>
      </c>
      <c r="F2181" s="1">
        <v>43968</v>
      </c>
      <c r="G2181" s="1">
        <v>43964</v>
      </c>
      <c r="H2181" s="13">
        <f>Orders[[#This Row],[DeliveryDate]]-Orders[[#This Row],[OrderDate]]</f>
        <v>23</v>
      </c>
      <c r="I2181" t="s">
        <v>3</v>
      </c>
      <c r="J2181" t="str">
        <f>_xlfn.XLOOKUP(Orders[[#This Row],[_SalesRepID]],'Sales team'!A:A,'Sales team'!B:B)</f>
        <v>Joe Price</v>
      </c>
      <c r="K2181">
        <v>22</v>
      </c>
      <c r="L2181">
        <v>15</v>
      </c>
      <c r="M2181">
        <v>298</v>
      </c>
      <c r="N2181" t="str">
        <f>_xlfn.XLOOKUP(Orders[[#This Row],[_ProductID]],Products!A:A,Products!C:C)</f>
        <v>Home décor</v>
      </c>
      <c r="O2181">
        <v>24</v>
      </c>
      <c r="P2181">
        <v>0.1</v>
      </c>
      <c r="Q2181" s="2">
        <v>214.4</v>
      </c>
      <c r="R2181" s="2">
        <v>150.07999999999998</v>
      </c>
      <c r="S2181" s="2">
        <v>1350.72</v>
      </c>
      <c r="T2181" s="2">
        <v>300.16000000000008</v>
      </c>
    </row>
    <row r="2182" spans="1:20" x14ac:dyDescent="0.25">
      <c r="A2182" t="s">
        <v>5823</v>
      </c>
      <c r="B2182" t="s">
        <v>5</v>
      </c>
      <c r="C2182" t="s">
        <v>25</v>
      </c>
      <c r="D2182" s="1">
        <v>43900</v>
      </c>
      <c r="E2182" s="1">
        <v>43941</v>
      </c>
      <c r="F2182" s="1">
        <v>43947</v>
      </c>
      <c r="G2182" s="1">
        <v>43951</v>
      </c>
      <c r="H2182" s="13">
        <f>Orders[[#This Row],[DeliveryDate]]-Orders[[#This Row],[OrderDate]]</f>
        <v>10</v>
      </c>
      <c r="I2182" t="s">
        <v>3</v>
      </c>
      <c r="J2182" t="str">
        <f>_xlfn.XLOOKUP(Orders[[#This Row],[_SalesRepID]],'Sales team'!A:A,'Sales team'!B:B)</f>
        <v>Todd Roberts</v>
      </c>
      <c r="K2182">
        <v>13</v>
      </c>
      <c r="L2182">
        <v>25</v>
      </c>
      <c r="M2182">
        <v>342</v>
      </c>
      <c r="N2182" t="str">
        <f>_xlfn.XLOOKUP(Orders[[#This Row],[_ProductID]],Products!A:A,Products!C:C)</f>
        <v>Electronics</v>
      </c>
      <c r="O2182">
        <v>6</v>
      </c>
      <c r="P2182">
        <v>0.2</v>
      </c>
      <c r="Q2182" s="2">
        <v>1051.9000000000001</v>
      </c>
      <c r="R2182" s="2">
        <v>673.21600000000012</v>
      </c>
      <c r="S2182" s="2">
        <v>841.5200000000001</v>
      </c>
      <c r="T2182" s="2">
        <v>168.30399999999997</v>
      </c>
    </row>
    <row r="2183" spans="1:20" x14ac:dyDescent="0.25">
      <c r="A2183" t="s">
        <v>5824</v>
      </c>
      <c r="B2183" t="s">
        <v>1</v>
      </c>
      <c r="C2183" t="s">
        <v>6</v>
      </c>
      <c r="D2183" s="1">
        <v>43900</v>
      </c>
      <c r="E2183" s="1">
        <v>43941</v>
      </c>
      <c r="F2183" s="1">
        <v>43964</v>
      </c>
      <c r="G2183" s="1">
        <v>43964</v>
      </c>
      <c r="H2183" s="13">
        <f>Orders[[#This Row],[DeliveryDate]]-Orders[[#This Row],[OrderDate]]</f>
        <v>23</v>
      </c>
      <c r="I2183" t="s">
        <v>3</v>
      </c>
      <c r="J2183" t="str">
        <f>_xlfn.XLOOKUP(Orders[[#This Row],[_SalesRepID]],'Sales team'!A:A,'Sales team'!B:B)</f>
        <v>Keith Griffin</v>
      </c>
      <c r="K2183">
        <v>2</v>
      </c>
      <c r="L2183">
        <v>16</v>
      </c>
      <c r="M2183">
        <v>118</v>
      </c>
      <c r="N2183" t="str">
        <f>_xlfn.XLOOKUP(Orders[[#This Row],[_ProductID]],Products!A:A,Products!C:C)</f>
        <v>Home décor</v>
      </c>
      <c r="O2183">
        <v>24</v>
      </c>
      <c r="P2183">
        <v>0.2</v>
      </c>
      <c r="Q2183" s="2">
        <v>1212.7</v>
      </c>
      <c r="R2183" s="2">
        <v>1006.5409999999999</v>
      </c>
      <c r="S2183" s="2">
        <v>5820.9600000000009</v>
      </c>
      <c r="T2183" s="2">
        <v>-218.28599999999824</v>
      </c>
    </row>
    <row r="2184" spans="1:20" x14ac:dyDescent="0.25">
      <c r="A2184" t="s">
        <v>5825</v>
      </c>
      <c r="B2184" t="s">
        <v>1</v>
      </c>
      <c r="C2184" t="s">
        <v>15</v>
      </c>
      <c r="D2184" s="1">
        <v>43800</v>
      </c>
      <c r="E2184" s="1">
        <v>43941</v>
      </c>
      <c r="F2184" s="1">
        <v>43969</v>
      </c>
      <c r="G2184" s="1">
        <v>43945</v>
      </c>
      <c r="H2184" s="13">
        <f>Orders[[#This Row],[DeliveryDate]]-Orders[[#This Row],[OrderDate]]</f>
        <v>4</v>
      </c>
      <c r="I2184" t="s">
        <v>3</v>
      </c>
      <c r="J2184" t="str">
        <f>_xlfn.XLOOKUP(Orders[[#This Row],[_SalesRepID]],'Sales team'!A:A,'Sales team'!B:B)</f>
        <v>George Lewis</v>
      </c>
      <c r="K2184">
        <v>8</v>
      </c>
      <c r="L2184">
        <v>15</v>
      </c>
      <c r="M2184">
        <v>33</v>
      </c>
      <c r="N2184" t="str">
        <f>_xlfn.XLOOKUP(Orders[[#This Row],[_ProductID]],Products!A:A,Products!C:C)</f>
        <v>Kitchen &amp; Dining</v>
      </c>
      <c r="O2184">
        <v>4</v>
      </c>
      <c r="P2184">
        <v>7.4999999999999997E-2</v>
      </c>
      <c r="Q2184" s="2">
        <v>3886</v>
      </c>
      <c r="R2184" s="2">
        <v>1748.7</v>
      </c>
      <c r="S2184" s="2">
        <v>14378.2</v>
      </c>
      <c r="T2184" s="2">
        <v>7383.4000000000005</v>
      </c>
    </row>
    <row r="2185" spans="1:20" x14ac:dyDescent="0.25">
      <c r="A2185" t="s">
        <v>5826</v>
      </c>
      <c r="B2185" t="s">
        <v>8</v>
      </c>
      <c r="C2185" t="s">
        <v>6</v>
      </c>
      <c r="D2185" s="1">
        <v>43900</v>
      </c>
      <c r="E2185" s="1">
        <v>43941</v>
      </c>
      <c r="F2185" s="1">
        <v>43956</v>
      </c>
      <c r="G2185" s="1">
        <v>43963</v>
      </c>
      <c r="H2185" s="13">
        <f>Orders[[#This Row],[DeliveryDate]]-Orders[[#This Row],[OrderDate]]</f>
        <v>22</v>
      </c>
      <c r="I2185" t="s">
        <v>3</v>
      </c>
      <c r="J2185" t="str">
        <f>_xlfn.XLOOKUP(Orders[[#This Row],[_SalesRepID]],'Sales team'!A:A,'Sales team'!B:B)</f>
        <v>Roy Rice</v>
      </c>
      <c r="K2185">
        <v>24</v>
      </c>
      <c r="L2185">
        <v>46</v>
      </c>
      <c r="M2185">
        <v>144</v>
      </c>
      <c r="N2185" t="str">
        <f>_xlfn.XLOOKUP(Orders[[#This Row],[_ProductID]],Products!A:A,Products!C:C)</f>
        <v>Home décor</v>
      </c>
      <c r="O2185">
        <v>39</v>
      </c>
      <c r="P2185">
        <v>0.15</v>
      </c>
      <c r="Q2185" s="2">
        <v>5808.9000000000005</v>
      </c>
      <c r="R2185" s="2">
        <v>2555.9160000000002</v>
      </c>
      <c r="S2185" s="2">
        <v>14812.695</v>
      </c>
      <c r="T2185" s="2">
        <v>7144.9469999999992</v>
      </c>
    </row>
    <row r="2186" spans="1:20" x14ac:dyDescent="0.25">
      <c r="A2186" t="s">
        <v>5813</v>
      </c>
      <c r="B2186" t="s">
        <v>1</v>
      </c>
      <c r="C2186" t="s">
        <v>46</v>
      </c>
      <c r="D2186" s="1">
        <v>43800</v>
      </c>
      <c r="E2186" s="1">
        <v>43940</v>
      </c>
      <c r="F2186" s="1">
        <v>43962</v>
      </c>
      <c r="G2186" s="1">
        <v>43944</v>
      </c>
      <c r="H2186" s="13">
        <f>Orders[[#This Row],[DeliveryDate]]-Orders[[#This Row],[OrderDate]]</f>
        <v>4</v>
      </c>
      <c r="I2186" t="s">
        <v>3</v>
      </c>
      <c r="J2186" t="str">
        <f>_xlfn.XLOOKUP(Orders[[#This Row],[_SalesRepID]],'Sales team'!A:A,'Sales team'!B:B)</f>
        <v>Jonathan Hawkins</v>
      </c>
      <c r="K2186">
        <v>10</v>
      </c>
      <c r="L2186">
        <v>44</v>
      </c>
      <c r="M2186">
        <v>62</v>
      </c>
      <c r="N2186" t="str">
        <f>_xlfn.XLOOKUP(Orders[[#This Row],[_ProductID]],Products!A:A,Products!C:C)</f>
        <v>Furniture</v>
      </c>
      <c r="O2186">
        <v>34</v>
      </c>
      <c r="P2186">
        <v>7.4999999999999997E-2</v>
      </c>
      <c r="Q2186" s="2">
        <v>2472.3000000000002</v>
      </c>
      <c r="R2186" s="2">
        <v>1236.1500000000001</v>
      </c>
      <c r="S2186" s="2">
        <v>11434.387500000001</v>
      </c>
      <c r="T2186" s="2">
        <v>5253.6375000000007</v>
      </c>
    </row>
    <row r="2187" spans="1:20" x14ac:dyDescent="0.25">
      <c r="A2187" t="s">
        <v>5814</v>
      </c>
      <c r="B2187" t="s">
        <v>5</v>
      </c>
      <c r="C2187" t="s">
        <v>25</v>
      </c>
      <c r="D2187" s="1">
        <v>43800</v>
      </c>
      <c r="E2187" s="1">
        <v>43940</v>
      </c>
      <c r="F2187" s="1">
        <v>43965</v>
      </c>
      <c r="G2187" s="1">
        <v>43956</v>
      </c>
      <c r="H2187" s="13">
        <f>Orders[[#This Row],[DeliveryDate]]-Orders[[#This Row],[OrderDate]]</f>
        <v>16</v>
      </c>
      <c r="I2187" t="s">
        <v>3</v>
      </c>
      <c r="J2187" t="str">
        <f>_xlfn.XLOOKUP(Orders[[#This Row],[_SalesRepID]],'Sales team'!A:A,'Sales team'!B:B)</f>
        <v>Anthony Berry</v>
      </c>
      <c r="K2187">
        <v>16</v>
      </c>
      <c r="L2187">
        <v>20</v>
      </c>
      <c r="M2187">
        <v>364</v>
      </c>
      <c r="N2187" t="str">
        <f>_xlfn.XLOOKUP(Orders[[#This Row],[_ProductID]],Products!A:A,Products!C:C)</f>
        <v>Kitchen &amp; Dining</v>
      </c>
      <c r="O2187">
        <v>1</v>
      </c>
      <c r="P2187">
        <v>7.4999999999999997E-2</v>
      </c>
      <c r="Q2187" s="2">
        <v>1031.8</v>
      </c>
      <c r="R2187" s="2">
        <v>495.26399999999995</v>
      </c>
      <c r="S2187" s="2">
        <v>6680.9049999999997</v>
      </c>
      <c r="T2187" s="2">
        <v>3214.0570000000002</v>
      </c>
    </row>
    <row r="2188" spans="1:20" x14ac:dyDescent="0.25">
      <c r="A2188" t="s">
        <v>5815</v>
      </c>
      <c r="B2188" t="s">
        <v>1</v>
      </c>
      <c r="C2188" t="s">
        <v>6</v>
      </c>
      <c r="D2188" s="1">
        <v>43800</v>
      </c>
      <c r="E2188" s="1">
        <v>43940</v>
      </c>
      <c r="F2188" s="1">
        <v>43953</v>
      </c>
      <c r="G2188" s="1">
        <v>43963</v>
      </c>
      <c r="H2188" s="13">
        <f>Orders[[#This Row],[DeliveryDate]]-Orders[[#This Row],[OrderDate]]</f>
        <v>23</v>
      </c>
      <c r="I2188" t="s">
        <v>3</v>
      </c>
      <c r="J2188" t="str">
        <f>_xlfn.XLOOKUP(Orders[[#This Row],[_SalesRepID]],'Sales team'!A:A,'Sales team'!B:B)</f>
        <v>Stephen Payne</v>
      </c>
      <c r="K2188">
        <v>5</v>
      </c>
      <c r="L2188">
        <v>40</v>
      </c>
      <c r="M2188">
        <v>116</v>
      </c>
      <c r="N2188" t="str">
        <f>_xlfn.XLOOKUP(Orders[[#This Row],[_ProductID]],Products!A:A,Products!C:C)</f>
        <v>Furniture</v>
      </c>
      <c r="O2188">
        <v>20</v>
      </c>
      <c r="P2188">
        <v>0.2</v>
      </c>
      <c r="Q2188" s="2">
        <v>1011.7</v>
      </c>
      <c r="R2188" s="2">
        <v>576.66899999999998</v>
      </c>
      <c r="S2188" s="2">
        <v>2428.0800000000004</v>
      </c>
      <c r="T2188" s="2">
        <v>698.07300000000032</v>
      </c>
    </row>
    <row r="2189" spans="1:20" x14ac:dyDescent="0.25">
      <c r="A2189" t="s">
        <v>5816</v>
      </c>
      <c r="B2189" t="s">
        <v>1</v>
      </c>
      <c r="C2189" t="s">
        <v>13</v>
      </c>
      <c r="D2189" s="1">
        <v>43800</v>
      </c>
      <c r="E2189" s="1">
        <v>43940</v>
      </c>
      <c r="F2189" s="1">
        <v>43964</v>
      </c>
      <c r="G2189" s="1">
        <v>43958</v>
      </c>
      <c r="H2189" s="13">
        <f>Orders[[#This Row],[DeliveryDate]]-Orders[[#This Row],[OrderDate]]</f>
        <v>18</v>
      </c>
      <c r="I2189" t="s">
        <v>3</v>
      </c>
      <c r="J2189" t="str">
        <f>_xlfn.XLOOKUP(Orders[[#This Row],[_SalesRepID]],'Sales team'!A:A,'Sales team'!B:B)</f>
        <v>George Lewis</v>
      </c>
      <c r="K2189">
        <v>8</v>
      </c>
      <c r="L2189">
        <v>3</v>
      </c>
      <c r="M2189">
        <v>328</v>
      </c>
      <c r="N2189" t="str">
        <f>_xlfn.XLOOKUP(Orders[[#This Row],[_ProductID]],Products!A:A,Products!C:C)</f>
        <v>Home décor</v>
      </c>
      <c r="O2189">
        <v>27</v>
      </c>
      <c r="P2189">
        <v>0.3</v>
      </c>
      <c r="Q2189" s="2">
        <v>2217.7000000000003</v>
      </c>
      <c r="R2189" s="2">
        <v>1618.921</v>
      </c>
      <c r="S2189" s="2">
        <v>6209.56</v>
      </c>
      <c r="T2189" s="2">
        <v>-266.1239999999998</v>
      </c>
    </row>
    <row r="2190" spans="1:20" x14ac:dyDescent="0.25">
      <c r="A2190" t="s">
        <v>5817</v>
      </c>
      <c r="B2190" t="s">
        <v>10</v>
      </c>
      <c r="C2190" t="s">
        <v>2</v>
      </c>
      <c r="D2190" s="1">
        <v>43900</v>
      </c>
      <c r="E2190" s="1">
        <v>43940</v>
      </c>
      <c r="F2190" s="1">
        <v>43966</v>
      </c>
      <c r="G2190" s="1">
        <v>43959</v>
      </c>
      <c r="H2190" s="13">
        <f>Orders[[#This Row],[DeliveryDate]]-Orders[[#This Row],[OrderDate]]</f>
        <v>19</v>
      </c>
      <c r="I2190" t="s">
        <v>3</v>
      </c>
      <c r="J2190" t="str">
        <f>_xlfn.XLOOKUP(Orders[[#This Row],[_SalesRepID]],'Sales team'!A:A,'Sales team'!B:B)</f>
        <v>Donald Reynolds</v>
      </c>
      <c r="K2190">
        <v>26</v>
      </c>
      <c r="L2190">
        <v>27</v>
      </c>
      <c r="M2190">
        <v>259</v>
      </c>
      <c r="N2190" t="str">
        <f>_xlfn.XLOOKUP(Orders[[#This Row],[_ProductID]],Products!A:A,Products!C:C)</f>
        <v>Furniture</v>
      </c>
      <c r="O2190">
        <v>20</v>
      </c>
      <c r="P2190">
        <v>7.4999999999999997E-2</v>
      </c>
      <c r="Q2190" s="2">
        <v>1045.2</v>
      </c>
      <c r="R2190" s="2">
        <v>533.05200000000002</v>
      </c>
      <c r="S2190" s="2">
        <v>4834.05</v>
      </c>
      <c r="T2190" s="2">
        <v>2168.79</v>
      </c>
    </row>
    <row r="2191" spans="1:20" x14ac:dyDescent="0.25">
      <c r="A2191" t="s">
        <v>5804</v>
      </c>
      <c r="B2191" t="s">
        <v>1</v>
      </c>
      <c r="C2191" t="s">
        <v>13</v>
      </c>
      <c r="D2191" s="1">
        <v>43800</v>
      </c>
      <c r="E2191" s="1">
        <v>43939</v>
      </c>
      <c r="F2191" s="1">
        <v>43952</v>
      </c>
      <c r="G2191" s="1">
        <v>43951</v>
      </c>
      <c r="H2191" s="13">
        <f>Orders[[#This Row],[DeliveryDate]]-Orders[[#This Row],[OrderDate]]</f>
        <v>12</v>
      </c>
      <c r="I2191" t="s">
        <v>3</v>
      </c>
      <c r="J2191" t="str">
        <f>_xlfn.XLOOKUP(Orders[[#This Row],[_SalesRepID]],'Sales team'!A:A,'Sales team'!B:B)</f>
        <v>Shawn Cook</v>
      </c>
      <c r="K2191">
        <v>7</v>
      </c>
      <c r="L2191">
        <v>30</v>
      </c>
      <c r="M2191">
        <v>280</v>
      </c>
      <c r="N2191" t="str">
        <f>_xlfn.XLOOKUP(Orders[[#This Row],[_ProductID]],Products!A:A,Products!C:C)</f>
        <v>Home décor</v>
      </c>
      <c r="O2191">
        <v>27</v>
      </c>
      <c r="P2191">
        <v>0.1</v>
      </c>
      <c r="Q2191" s="2">
        <v>3852.5</v>
      </c>
      <c r="R2191" s="2">
        <v>2234.4499999999998</v>
      </c>
      <c r="S2191" s="2">
        <v>10401.75</v>
      </c>
      <c r="T2191" s="2">
        <v>3698.4000000000005</v>
      </c>
    </row>
    <row r="2192" spans="1:20" x14ac:dyDescent="0.25">
      <c r="A2192" t="s">
        <v>5805</v>
      </c>
      <c r="B2192" t="s">
        <v>10</v>
      </c>
      <c r="C2192" t="s">
        <v>46</v>
      </c>
      <c r="D2192" s="1">
        <v>43800</v>
      </c>
      <c r="E2192" s="1">
        <v>43939</v>
      </c>
      <c r="F2192" s="1">
        <v>43963</v>
      </c>
      <c r="G2192" s="1">
        <v>43944</v>
      </c>
      <c r="H2192" s="13">
        <f>Orders[[#This Row],[DeliveryDate]]-Orders[[#This Row],[OrderDate]]</f>
        <v>5</v>
      </c>
      <c r="I2192" t="s">
        <v>3</v>
      </c>
      <c r="J2192" t="str">
        <f>_xlfn.XLOOKUP(Orders[[#This Row],[_SalesRepID]],'Sales team'!A:A,'Sales team'!B:B)</f>
        <v>Shawn Torres</v>
      </c>
      <c r="K2192">
        <v>27</v>
      </c>
      <c r="L2192">
        <v>34</v>
      </c>
      <c r="M2192">
        <v>68</v>
      </c>
      <c r="N2192" t="str">
        <f>_xlfn.XLOOKUP(Orders[[#This Row],[_ProductID]],Products!A:A,Products!C:C)</f>
        <v>Home décor</v>
      </c>
      <c r="O2192">
        <v>39</v>
      </c>
      <c r="P2192">
        <v>0.3</v>
      </c>
      <c r="Q2192" s="2">
        <v>5721.8</v>
      </c>
      <c r="R2192" s="2">
        <v>4863.53</v>
      </c>
      <c r="S2192" s="2">
        <v>20026.3</v>
      </c>
      <c r="T2192" s="2">
        <v>-4291.3499999999985</v>
      </c>
    </row>
    <row r="2193" spans="1:20" x14ac:dyDescent="0.25">
      <c r="A2193" t="s">
        <v>5806</v>
      </c>
      <c r="B2193" t="s">
        <v>1</v>
      </c>
      <c r="C2193" t="s">
        <v>2</v>
      </c>
      <c r="D2193" s="1">
        <v>43800</v>
      </c>
      <c r="E2193" s="1">
        <v>43939</v>
      </c>
      <c r="F2193" s="1">
        <v>43955</v>
      </c>
      <c r="G2193" s="1">
        <v>43951</v>
      </c>
      <c r="H2193" s="13">
        <f>Orders[[#This Row],[DeliveryDate]]-Orders[[#This Row],[OrderDate]]</f>
        <v>12</v>
      </c>
      <c r="I2193" t="s">
        <v>3</v>
      </c>
      <c r="J2193" t="str">
        <f>_xlfn.XLOOKUP(Orders[[#This Row],[_SalesRepID]],'Sales team'!A:A,'Sales team'!B:B)</f>
        <v>Keith Griffin</v>
      </c>
      <c r="K2193">
        <v>2</v>
      </c>
      <c r="L2193">
        <v>44</v>
      </c>
      <c r="M2193">
        <v>221</v>
      </c>
      <c r="N2193" t="str">
        <f>_xlfn.XLOOKUP(Orders[[#This Row],[_ProductID]],Products!A:A,Products!C:C)</f>
        <v>Home décor</v>
      </c>
      <c r="O2193">
        <v>21</v>
      </c>
      <c r="P2193">
        <v>0.05</v>
      </c>
      <c r="Q2193" s="2">
        <v>2452.2000000000003</v>
      </c>
      <c r="R2193" s="2">
        <v>1642.9740000000004</v>
      </c>
      <c r="S2193" s="2">
        <v>16307.130000000001</v>
      </c>
      <c r="T2193" s="2">
        <v>4806.3119999999981</v>
      </c>
    </row>
    <row r="2194" spans="1:20" x14ac:dyDescent="0.25">
      <c r="A2194" t="s">
        <v>5807</v>
      </c>
      <c r="B2194" t="s">
        <v>1</v>
      </c>
      <c r="C2194" t="s">
        <v>25</v>
      </c>
      <c r="D2194" s="1">
        <v>43800</v>
      </c>
      <c r="E2194" s="1">
        <v>43939</v>
      </c>
      <c r="F2194" s="1">
        <v>43956</v>
      </c>
      <c r="G2194" s="1">
        <v>43949</v>
      </c>
      <c r="H2194" s="13">
        <f>Orders[[#This Row],[DeliveryDate]]-Orders[[#This Row],[OrderDate]]</f>
        <v>10</v>
      </c>
      <c r="I2194" t="s">
        <v>3</v>
      </c>
      <c r="J2194" t="str">
        <f>_xlfn.XLOOKUP(Orders[[#This Row],[_SalesRepID]],'Sales team'!A:A,'Sales team'!B:B)</f>
        <v>Joshua Ryan</v>
      </c>
      <c r="K2194">
        <v>9</v>
      </c>
      <c r="L2194">
        <v>8</v>
      </c>
      <c r="M2194">
        <v>364</v>
      </c>
      <c r="N2194" t="str">
        <f>_xlfn.XLOOKUP(Orders[[#This Row],[_ProductID]],Products!A:A,Products!C:C)</f>
        <v>Electronics</v>
      </c>
      <c r="O2194">
        <v>25</v>
      </c>
      <c r="P2194">
        <v>7.4999999999999997E-2</v>
      </c>
      <c r="Q2194" s="2">
        <v>857.6</v>
      </c>
      <c r="R2194" s="2">
        <v>548.86400000000003</v>
      </c>
      <c r="S2194" s="2">
        <v>2379.84</v>
      </c>
      <c r="T2194" s="2">
        <v>733.24800000000005</v>
      </c>
    </row>
    <row r="2195" spans="1:20" x14ac:dyDescent="0.25">
      <c r="A2195" t="s">
        <v>5808</v>
      </c>
      <c r="B2195" t="s">
        <v>1</v>
      </c>
      <c r="C2195" t="s">
        <v>13</v>
      </c>
      <c r="D2195" s="1">
        <v>43800</v>
      </c>
      <c r="E2195" s="1">
        <v>43939</v>
      </c>
      <c r="F2195" s="1">
        <v>43966</v>
      </c>
      <c r="G2195" s="1">
        <v>43952</v>
      </c>
      <c r="H2195" s="13">
        <f>Orders[[#This Row],[DeliveryDate]]-Orders[[#This Row],[OrderDate]]</f>
        <v>13</v>
      </c>
      <c r="I2195" t="s">
        <v>3</v>
      </c>
      <c r="J2195" t="str">
        <f>_xlfn.XLOOKUP(Orders[[#This Row],[_SalesRepID]],'Sales team'!A:A,'Sales team'!B:B)</f>
        <v>Jonathan Hawkins</v>
      </c>
      <c r="K2195">
        <v>10</v>
      </c>
      <c r="L2195">
        <v>4</v>
      </c>
      <c r="M2195">
        <v>315</v>
      </c>
      <c r="N2195" t="str">
        <f>_xlfn.XLOOKUP(Orders[[#This Row],[_ProductID]],Products!A:A,Products!C:C)</f>
        <v>Home décor</v>
      </c>
      <c r="O2195">
        <v>33</v>
      </c>
      <c r="P2195">
        <v>0.1</v>
      </c>
      <c r="Q2195" s="2">
        <v>261.3</v>
      </c>
      <c r="R2195" s="2">
        <v>175.07100000000003</v>
      </c>
      <c r="S2195" s="2">
        <v>470.34000000000003</v>
      </c>
      <c r="T2195" s="2">
        <v>120.19799999999998</v>
      </c>
    </row>
    <row r="2196" spans="1:20" x14ac:dyDescent="0.25">
      <c r="A2196" t="s">
        <v>5809</v>
      </c>
      <c r="B2196" t="s">
        <v>10</v>
      </c>
      <c r="C2196" t="s">
        <v>6</v>
      </c>
      <c r="D2196" s="1">
        <v>43800</v>
      </c>
      <c r="E2196" s="1">
        <v>43939</v>
      </c>
      <c r="F2196" s="1">
        <v>43947</v>
      </c>
      <c r="G2196" s="1">
        <v>43955</v>
      </c>
      <c r="H2196" s="13">
        <f>Orders[[#This Row],[DeliveryDate]]-Orders[[#This Row],[OrderDate]]</f>
        <v>16</v>
      </c>
      <c r="I2196" t="s">
        <v>3</v>
      </c>
      <c r="J2196" t="str">
        <f>_xlfn.XLOOKUP(Orders[[#This Row],[_SalesRepID]],'Sales team'!A:A,'Sales team'!B:B)</f>
        <v>Donald Reynolds</v>
      </c>
      <c r="K2196">
        <v>26</v>
      </c>
      <c r="L2196">
        <v>39</v>
      </c>
      <c r="M2196">
        <v>127</v>
      </c>
      <c r="N2196" t="str">
        <f>_xlfn.XLOOKUP(Orders[[#This Row],[_ProductID]],Products!A:A,Products!C:C)</f>
        <v>Home décor</v>
      </c>
      <c r="O2196">
        <v>14</v>
      </c>
      <c r="P2196">
        <v>0.05</v>
      </c>
      <c r="Q2196" s="2">
        <v>5266.2</v>
      </c>
      <c r="R2196" s="2">
        <v>2791.0860000000002</v>
      </c>
      <c r="S2196" s="2">
        <v>25014.449999999997</v>
      </c>
      <c r="T2196" s="2">
        <v>11059.019999999997</v>
      </c>
    </row>
    <row r="2197" spans="1:20" x14ac:dyDescent="0.25">
      <c r="A2197" t="s">
        <v>5810</v>
      </c>
      <c r="B2197" t="s">
        <v>5</v>
      </c>
      <c r="C2197" t="s">
        <v>15</v>
      </c>
      <c r="D2197" s="1">
        <v>43800</v>
      </c>
      <c r="E2197" s="1">
        <v>43939</v>
      </c>
      <c r="F2197" s="1">
        <v>43946</v>
      </c>
      <c r="G2197" s="1">
        <v>43949</v>
      </c>
      <c r="H2197" s="13">
        <f>Orders[[#This Row],[DeliveryDate]]-Orders[[#This Row],[OrderDate]]</f>
        <v>10</v>
      </c>
      <c r="I2197" t="s">
        <v>3</v>
      </c>
      <c r="J2197" t="str">
        <f>_xlfn.XLOOKUP(Orders[[#This Row],[_SalesRepID]],'Sales team'!A:A,'Sales team'!B:B)</f>
        <v>Carl Nguyen</v>
      </c>
      <c r="K2197">
        <v>12</v>
      </c>
      <c r="L2197">
        <v>5</v>
      </c>
      <c r="M2197">
        <v>21</v>
      </c>
      <c r="N2197" t="str">
        <f>_xlfn.XLOOKUP(Orders[[#This Row],[_ProductID]],Products!A:A,Products!C:C)</f>
        <v>Home décor</v>
      </c>
      <c r="O2197">
        <v>41</v>
      </c>
      <c r="P2197">
        <v>0.05</v>
      </c>
      <c r="Q2197" s="2">
        <v>5936.2</v>
      </c>
      <c r="R2197" s="2">
        <v>2849.3759999999997</v>
      </c>
      <c r="S2197" s="2">
        <v>5639.3899999999994</v>
      </c>
      <c r="T2197" s="2">
        <v>2790.0139999999997</v>
      </c>
    </row>
    <row r="2198" spans="1:20" x14ac:dyDescent="0.25">
      <c r="A2198" t="s">
        <v>5811</v>
      </c>
      <c r="B2198" t="s">
        <v>5</v>
      </c>
      <c r="C2198" t="s">
        <v>15</v>
      </c>
      <c r="D2198" s="1">
        <v>43800</v>
      </c>
      <c r="E2198" s="1">
        <v>43939</v>
      </c>
      <c r="F2198" s="1">
        <v>43956</v>
      </c>
      <c r="G2198" s="1">
        <v>43965</v>
      </c>
      <c r="H2198" s="13">
        <f>Orders[[#This Row],[DeliveryDate]]-Orders[[#This Row],[OrderDate]]</f>
        <v>26</v>
      </c>
      <c r="I2198" t="s">
        <v>3</v>
      </c>
      <c r="J2198" t="str">
        <f>_xlfn.XLOOKUP(Orders[[#This Row],[_SalesRepID]],'Sales team'!A:A,'Sales team'!B:B)</f>
        <v>Paul Holmes</v>
      </c>
      <c r="K2198">
        <v>14</v>
      </c>
      <c r="L2198">
        <v>5</v>
      </c>
      <c r="M2198">
        <v>31</v>
      </c>
      <c r="N2198" t="str">
        <f>_xlfn.XLOOKUP(Orders[[#This Row],[_ProductID]],Products!A:A,Products!C:C)</f>
        <v>Kitchen &amp; Dining</v>
      </c>
      <c r="O2198">
        <v>1</v>
      </c>
      <c r="P2198">
        <v>0.1</v>
      </c>
      <c r="Q2198" s="2">
        <v>3021.7000000000003</v>
      </c>
      <c r="R2198" s="2">
        <v>1843.2370000000001</v>
      </c>
      <c r="S2198" s="2">
        <v>10878.12</v>
      </c>
      <c r="T2198" s="2">
        <v>3505.1720000000005</v>
      </c>
    </row>
    <row r="2199" spans="1:20" x14ac:dyDescent="0.25">
      <c r="A2199" t="s">
        <v>5812</v>
      </c>
      <c r="B2199" t="s">
        <v>1</v>
      </c>
      <c r="C2199" t="s">
        <v>6</v>
      </c>
      <c r="D2199" s="1">
        <v>43800</v>
      </c>
      <c r="E2199" s="1">
        <v>43939</v>
      </c>
      <c r="F2199" s="1">
        <v>43962</v>
      </c>
      <c r="G2199" s="1">
        <v>43958</v>
      </c>
      <c r="H2199" s="13">
        <f>Orders[[#This Row],[DeliveryDate]]-Orders[[#This Row],[OrderDate]]</f>
        <v>19</v>
      </c>
      <c r="I2199" t="s">
        <v>3</v>
      </c>
      <c r="J2199" t="str">
        <f>_xlfn.XLOOKUP(Orders[[#This Row],[_SalesRepID]],'Sales team'!A:A,'Sales team'!B:B)</f>
        <v>Joshua Little</v>
      </c>
      <c r="K2199">
        <v>11</v>
      </c>
      <c r="L2199">
        <v>35</v>
      </c>
      <c r="M2199">
        <v>167</v>
      </c>
      <c r="N2199" t="str">
        <f>_xlfn.XLOOKUP(Orders[[#This Row],[_ProductID]],Products!A:A,Products!C:C)</f>
        <v>Kitchen &amp; Dining</v>
      </c>
      <c r="O2199">
        <v>4</v>
      </c>
      <c r="P2199">
        <v>0.2</v>
      </c>
      <c r="Q2199" s="2">
        <v>1005</v>
      </c>
      <c r="R2199" s="2">
        <v>804</v>
      </c>
      <c r="S2199" s="2">
        <v>4824</v>
      </c>
      <c r="T2199" s="2">
        <v>0</v>
      </c>
    </row>
    <row r="2200" spans="1:20" x14ac:dyDescent="0.25">
      <c r="A2200" t="s">
        <v>5796</v>
      </c>
      <c r="B2200" t="s">
        <v>5</v>
      </c>
      <c r="C2200" t="s">
        <v>2</v>
      </c>
      <c r="D2200" s="1">
        <v>43800</v>
      </c>
      <c r="E2200" s="1">
        <v>43938</v>
      </c>
      <c r="F2200" s="1">
        <v>43954</v>
      </c>
      <c r="G2200" s="1">
        <v>43958</v>
      </c>
      <c r="H2200" s="13">
        <f>Orders[[#This Row],[DeliveryDate]]-Orders[[#This Row],[OrderDate]]</f>
        <v>20</v>
      </c>
      <c r="I2200" t="s">
        <v>3</v>
      </c>
      <c r="J2200" t="str">
        <f>_xlfn.XLOOKUP(Orders[[#This Row],[_SalesRepID]],'Sales team'!A:A,'Sales team'!B:B)</f>
        <v>Shawn Wallace</v>
      </c>
      <c r="K2200">
        <v>18</v>
      </c>
      <c r="L2200">
        <v>16</v>
      </c>
      <c r="M2200">
        <v>252</v>
      </c>
      <c r="N2200" t="str">
        <f>_xlfn.XLOOKUP(Orders[[#This Row],[_ProductID]],Products!A:A,Products!C:C)</f>
        <v>Furniture</v>
      </c>
      <c r="O2200">
        <v>22</v>
      </c>
      <c r="P2200">
        <v>7.4999999999999997E-2</v>
      </c>
      <c r="Q2200" s="2">
        <v>221.1</v>
      </c>
      <c r="R2200" s="2">
        <v>145.92600000000002</v>
      </c>
      <c r="S2200" s="2">
        <v>1022.5875000000001</v>
      </c>
      <c r="T2200" s="2">
        <v>292.95749999999998</v>
      </c>
    </row>
    <row r="2201" spans="1:20" x14ac:dyDescent="0.25">
      <c r="A2201" t="s">
        <v>5797</v>
      </c>
      <c r="B2201" t="s">
        <v>8</v>
      </c>
      <c r="C2201" t="s">
        <v>13</v>
      </c>
      <c r="D2201" s="1">
        <v>43800</v>
      </c>
      <c r="E2201" s="1">
        <v>43938</v>
      </c>
      <c r="F2201" s="1">
        <v>43953</v>
      </c>
      <c r="G2201" s="1">
        <v>43959</v>
      </c>
      <c r="H2201" s="13">
        <f>Orders[[#This Row],[DeliveryDate]]-Orders[[#This Row],[OrderDate]]</f>
        <v>21</v>
      </c>
      <c r="I2201" t="s">
        <v>3</v>
      </c>
      <c r="J2201" t="str">
        <f>_xlfn.XLOOKUP(Orders[[#This Row],[_SalesRepID]],'Sales team'!A:A,'Sales team'!B:B)</f>
        <v>Roy Rice</v>
      </c>
      <c r="K2201">
        <v>24</v>
      </c>
      <c r="L2201">
        <v>6</v>
      </c>
      <c r="M2201">
        <v>299</v>
      </c>
      <c r="N2201" t="str">
        <f>_xlfn.XLOOKUP(Orders[[#This Row],[_ProductID]],Products!A:A,Products!C:C)</f>
        <v>Home décor</v>
      </c>
      <c r="O2201">
        <v>30</v>
      </c>
      <c r="P2201">
        <v>7.4999999999999997E-2</v>
      </c>
      <c r="Q2201" s="2">
        <v>1226.1000000000001</v>
      </c>
      <c r="R2201" s="2">
        <v>514.96199999999999</v>
      </c>
      <c r="S2201" s="2">
        <v>3402.4275000000002</v>
      </c>
      <c r="T2201" s="2">
        <v>1857.5415000000003</v>
      </c>
    </row>
    <row r="2202" spans="1:20" x14ac:dyDescent="0.25">
      <c r="A2202" t="s">
        <v>5798</v>
      </c>
      <c r="B2202" t="s">
        <v>5</v>
      </c>
      <c r="C2202" t="s">
        <v>15</v>
      </c>
      <c r="D2202" s="1">
        <v>43800</v>
      </c>
      <c r="E2202" s="1">
        <v>43938</v>
      </c>
      <c r="F2202" s="1">
        <v>43966</v>
      </c>
      <c r="G2202" s="1">
        <v>43945</v>
      </c>
      <c r="H2202" s="13">
        <f>Orders[[#This Row],[DeliveryDate]]-Orders[[#This Row],[OrderDate]]</f>
        <v>7</v>
      </c>
      <c r="I2202" t="s">
        <v>3</v>
      </c>
      <c r="J2202" t="str">
        <f>_xlfn.XLOOKUP(Orders[[#This Row],[_SalesRepID]],'Sales team'!A:A,'Sales team'!B:B)</f>
        <v>Frank Brown</v>
      </c>
      <c r="K2202">
        <v>17</v>
      </c>
      <c r="L2202">
        <v>12</v>
      </c>
      <c r="M2202">
        <v>8</v>
      </c>
      <c r="N2202" t="str">
        <f>_xlfn.XLOOKUP(Orders[[#This Row],[_ProductID]],Products!A:A,Products!C:C)</f>
        <v>Home décor</v>
      </c>
      <c r="O2202">
        <v>2</v>
      </c>
      <c r="P2202">
        <v>0.05</v>
      </c>
      <c r="Q2202" s="2">
        <v>3926.2000000000003</v>
      </c>
      <c r="R2202" s="2">
        <v>3140.9600000000005</v>
      </c>
      <c r="S2202" s="2">
        <v>22379.34</v>
      </c>
      <c r="T2202" s="2">
        <v>3533.5799999999981</v>
      </c>
    </row>
    <row r="2203" spans="1:20" x14ac:dyDescent="0.25">
      <c r="A2203" t="s">
        <v>5799</v>
      </c>
      <c r="B2203" t="s">
        <v>5</v>
      </c>
      <c r="C2203" t="s">
        <v>6</v>
      </c>
      <c r="D2203" s="1">
        <v>43800</v>
      </c>
      <c r="E2203" s="1">
        <v>43938</v>
      </c>
      <c r="F2203" s="1">
        <v>43965</v>
      </c>
      <c r="G2203" s="1">
        <v>43950</v>
      </c>
      <c r="H2203" s="13">
        <f>Orders[[#This Row],[DeliveryDate]]-Orders[[#This Row],[OrderDate]]</f>
        <v>12</v>
      </c>
      <c r="I2203" t="s">
        <v>3</v>
      </c>
      <c r="J2203" t="str">
        <f>_xlfn.XLOOKUP(Orders[[#This Row],[_SalesRepID]],'Sales team'!A:A,'Sales team'!B:B)</f>
        <v>Frank Brown</v>
      </c>
      <c r="K2203">
        <v>17</v>
      </c>
      <c r="L2203">
        <v>31</v>
      </c>
      <c r="M2203">
        <v>114</v>
      </c>
      <c r="N2203" t="str">
        <f>_xlfn.XLOOKUP(Orders[[#This Row],[_ProductID]],Products!A:A,Products!C:C)</f>
        <v>Kitchen &amp; Dining</v>
      </c>
      <c r="O2203">
        <v>4</v>
      </c>
      <c r="P2203">
        <v>0.05</v>
      </c>
      <c r="Q2203" s="2">
        <v>2532.6</v>
      </c>
      <c r="R2203" s="2">
        <v>1696.8420000000001</v>
      </c>
      <c r="S2203" s="2">
        <v>12029.849999999999</v>
      </c>
      <c r="T2203" s="2">
        <v>3545.6399999999976</v>
      </c>
    </row>
    <row r="2204" spans="1:20" x14ac:dyDescent="0.25">
      <c r="A2204" t="s">
        <v>5800</v>
      </c>
      <c r="B2204" t="s">
        <v>5</v>
      </c>
      <c r="C2204" t="s">
        <v>2</v>
      </c>
      <c r="D2204" s="1">
        <v>43800</v>
      </c>
      <c r="E2204" s="1">
        <v>43938</v>
      </c>
      <c r="F2204" s="1">
        <v>43959</v>
      </c>
      <c r="G2204" s="1">
        <v>43956</v>
      </c>
      <c r="H2204" s="13">
        <f>Orders[[#This Row],[DeliveryDate]]-Orders[[#This Row],[OrderDate]]</f>
        <v>18</v>
      </c>
      <c r="I2204" t="s">
        <v>3</v>
      </c>
      <c r="J2204" t="str">
        <f>_xlfn.XLOOKUP(Orders[[#This Row],[_SalesRepID]],'Sales team'!A:A,'Sales team'!B:B)</f>
        <v>Anthony Berry</v>
      </c>
      <c r="K2204">
        <v>16</v>
      </c>
      <c r="L2204">
        <v>31</v>
      </c>
      <c r="M2204">
        <v>240</v>
      </c>
      <c r="N2204" t="str">
        <f>_xlfn.XLOOKUP(Orders[[#This Row],[_ProductID]],Products!A:A,Products!C:C)</f>
        <v>Furniture</v>
      </c>
      <c r="O2204">
        <v>19</v>
      </c>
      <c r="P2204">
        <v>7.4999999999999997E-2</v>
      </c>
      <c r="Q2204" s="2">
        <v>2003.3</v>
      </c>
      <c r="R2204" s="2">
        <v>901.48500000000001</v>
      </c>
      <c r="S2204" s="2">
        <v>12971.3675</v>
      </c>
      <c r="T2204" s="2">
        <v>6660.9724999999999</v>
      </c>
    </row>
    <row r="2205" spans="1:20" x14ac:dyDescent="0.25">
      <c r="A2205" t="s">
        <v>5801</v>
      </c>
      <c r="B2205" t="s">
        <v>5</v>
      </c>
      <c r="C2205" t="s">
        <v>46</v>
      </c>
      <c r="D2205" s="1">
        <v>43800</v>
      </c>
      <c r="E2205" s="1">
        <v>43938</v>
      </c>
      <c r="F2205" s="1">
        <v>43960</v>
      </c>
      <c r="G2205" s="1">
        <v>43948</v>
      </c>
      <c r="H2205" s="13">
        <f>Orders[[#This Row],[DeliveryDate]]-Orders[[#This Row],[OrderDate]]</f>
        <v>10</v>
      </c>
      <c r="I2205" t="s">
        <v>3</v>
      </c>
      <c r="J2205" t="str">
        <f>_xlfn.XLOOKUP(Orders[[#This Row],[_SalesRepID]],'Sales team'!A:A,'Sales team'!B:B)</f>
        <v>Nicholas Cunningham</v>
      </c>
      <c r="K2205">
        <v>19</v>
      </c>
      <c r="L2205">
        <v>40</v>
      </c>
      <c r="M2205">
        <v>69</v>
      </c>
      <c r="N2205" t="str">
        <f>_xlfn.XLOOKUP(Orders[[#This Row],[_ProductID]],Products!A:A,Products!C:C)</f>
        <v>Home décor</v>
      </c>
      <c r="O2205">
        <v>26</v>
      </c>
      <c r="P2205">
        <v>0.1</v>
      </c>
      <c r="Q2205" s="2">
        <v>1969.8</v>
      </c>
      <c r="R2205" s="2">
        <v>1654.6319999999998</v>
      </c>
      <c r="S2205" s="2">
        <v>7091.28</v>
      </c>
      <c r="T2205" s="2">
        <v>472.75200000000041</v>
      </c>
    </row>
    <row r="2206" spans="1:20" x14ac:dyDescent="0.25">
      <c r="A2206" t="s">
        <v>5802</v>
      </c>
      <c r="B2206" t="s">
        <v>5</v>
      </c>
      <c r="C2206" t="s">
        <v>6</v>
      </c>
      <c r="D2206" s="1">
        <v>43800</v>
      </c>
      <c r="E2206" s="1">
        <v>43938</v>
      </c>
      <c r="F2206" s="1">
        <v>43956</v>
      </c>
      <c r="G2206" s="1">
        <v>43955</v>
      </c>
      <c r="H2206" s="13">
        <f>Orders[[#This Row],[DeliveryDate]]-Orders[[#This Row],[OrderDate]]</f>
        <v>17</v>
      </c>
      <c r="I2206" t="s">
        <v>3</v>
      </c>
      <c r="J2206" t="str">
        <f>_xlfn.XLOOKUP(Orders[[#This Row],[_SalesRepID]],'Sales team'!A:A,'Sales team'!B:B)</f>
        <v>Paul Holmes</v>
      </c>
      <c r="K2206">
        <v>14</v>
      </c>
      <c r="L2206">
        <v>32</v>
      </c>
      <c r="M2206">
        <v>120</v>
      </c>
      <c r="N2206" t="str">
        <f>_xlfn.XLOOKUP(Orders[[#This Row],[_ProductID]],Products!A:A,Products!C:C)</f>
        <v>Electronics</v>
      </c>
      <c r="O2206">
        <v>25</v>
      </c>
      <c r="P2206">
        <v>0.1</v>
      </c>
      <c r="Q2206" s="2">
        <v>247.9</v>
      </c>
      <c r="R2206" s="2">
        <v>193.36200000000002</v>
      </c>
      <c r="S2206" s="2">
        <v>223.11</v>
      </c>
      <c r="T2206" s="2">
        <v>29.74799999999999</v>
      </c>
    </row>
    <row r="2207" spans="1:20" x14ac:dyDescent="0.25">
      <c r="A2207" t="s">
        <v>5803</v>
      </c>
      <c r="B2207" t="s">
        <v>8</v>
      </c>
      <c r="C2207" t="s">
        <v>6</v>
      </c>
      <c r="D2207" s="1">
        <v>43800</v>
      </c>
      <c r="E2207" s="1">
        <v>43938</v>
      </c>
      <c r="F2207" s="1">
        <v>43961</v>
      </c>
      <c r="G2207" s="1">
        <v>43950</v>
      </c>
      <c r="H2207" s="13">
        <f>Orders[[#This Row],[DeliveryDate]]-Orders[[#This Row],[OrderDate]]</f>
        <v>12</v>
      </c>
      <c r="I2207" t="s">
        <v>3</v>
      </c>
      <c r="J2207" t="str">
        <f>_xlfn.XLOOKUP(Orders[[#This Row],[_SalesRepID]],'Sales team'!A:A,'Sales team'!B:B)</f>
        <v>Douglas Tucker</v>
      </c>
      <c r="K2207">
        <v>23</v>
      </c>
      <c r="L2207">
        <v>12</v>
      </c>
      <c r="M2207">
        <v>138</v>
      </c>
      <c r="N2207" t="str">
        <f>_xlfn.XLOOKUP(Orders[[#This Row],[_ProductID]],Products!A:A,Products!C:C)</f>
        <v>Outdoor</v>
      </c>
      <c r="O2207">
        <v>9</v>
      </c>
      <c r="P2207">
        <v>0.1</v>
      </c>
      <c r="Q2207" s="2">
        <v>1782.2</v>
      </c>
      <c r="R2207" s="2">
        <v>1514.87</v>
      </c>
      <c r="S2207" s="2">
        <v>11227.86</v>
      </c>
      <c r="T2207" s="2">
        <v>623.77000000000044</v>
      </c>
    </row>
    <row r="2208" spans="1:20" x14ac:dyDescent="0.25">
      <c r="A2208" t="s">
        <v>5791</v>
      </c>
      <c r="B2208" t="s">
        <v>5</v>
      </c>
      <c r="C2208" t="s">
        <v>6</v>
      </c>
      <c r="D2208" s="1">
        <v>43800</v>
      </c>
      <c r="E2208" s="1">
        <v>43937</v>
      </c>
      <c r="F2208" s="1">
        <v>43943</v>
      </c>
      <c r="G2208" s="1">
        <v>43944</v>
      </c>
      <c r="H2208" s="13">
        <f>Orders[[#This Row],[DeliveryDate]]-Orders[[#This Row],[OrderDate]]</f>
        <v>7</v>
      </c>
      <c r="I2208" t="s">
        <v>3</v>
      </c>
      <c r="J2208" t="str">
        <f>_xlfn.XLOOKUP(Orders[[#This Row],[_SalesRepID]],'Sales team'!A:A,'Sales team'!B:B)</f>
        <v>Nicholas Cunningham</v>
      </c>
      <c r="K2208">
        <v>19</v>
      </c>
      <c r="L2208">
        <v>3</v>
      </c>
      <c r="M2208">
        <v>98</v>
      </c>
      <c r="N2208" t="str">
        <f>_xlfn.XLOOKUP(Orders[[#This Row],[_ProductID]],Products!A:A,Products!C:C)</f>
        <v>Kitchen &amp; Dining</v>
      </c>
      <c r="O2208">
        <v>4</v>
      </c>
      <c r="P2208">
        <v>0.05</v>
      </c>
      <c r="Q2208" s="2">
        <v>5118.8</v>
      </c>
      <c r="R2208" s="2">
        <v>2149.8960000000002</v>
      </c>
      <c r="S2208" s="2">
        <v>38902.879999999997</v>
      </c>
      <c r="T2208" s="2">
        <v>21703.711999999996</v>
      </c>
    </row>
    <row r="2209" spans="1:20" x14ac:dyDescent="0.25">
      <c r="A2209" t="s">
        <v>5792</v>
      </c>
      <c r="B2209" t="s">
        <v>5</v>
      </c>
      <c r="C2209" t="s">
        <v>13</v>
      </c>
      <c r="D2209" s="1">
        <v>43800</v>
      </c>
      <c r="E2209" s="1">
        <v>43937</v>
      </c>
      <c r="F2209" s="1">
        <v>43950</v>
      </c>
      <c r="G2209" s="1">
        <v>43949</v>
      </c>
      <c r="H2209" s="13">
        <f>Orders[[#This Row],[DeliveryDate]]-Orders[[#This Row],[OrderDate]]</f>
        <v>12</v>
      </c>
      <c r="I2209" t="s">
        <v>3</v>
      </c>
      <c r="J2209" t="str">
        <f>_xlfn.XLOOKUP(Orders[[#This Row],[_SalesRepID]],'Sales team'!A:A,'Sales team'!B:B)</f>
        <v>Todd Roberts</v>
      </c>
      <c r="K2209">
        <v>13</v>
      </c>
      <c r="L2209">
        <v>32</v>
      </c>
      <c r="M2209">
        <v>295</v>
      </c>
      <c r="N2209" t="str">
        <f>_xlfn.XLOOKUP(Orders[[#This Row],[_ProductID]],Products!A:A,Products!C:C)</f>
        <v>Home décor</v>
      </c>
      <c r="O2209">
        <v>11</v>
      </c>
      <c r="P2209">
        <v>7.4999999999999997E-2</v>
      </c>
      <c r="Q2209" s="2">
        <v>6344.9000000000005</v>
      </c>
      <c r="R2209" s="2">
        <v>3743.491</v>
      </c>
      <c r="S2209" s="2">
        <v>5869.0325000000012</v>
      </c>
      <c r="T2209" s="2">
        <v>2125.5415000000012</v>
      </c>
    </row>
    <row r="2210" spans="1:20" x14ac:dyDescent="0.25">
      <c r="A2210" t="s">
        <v>5793</v>
      </c>
      <c r="B2210" t="s">
        <v>1</v>
      </c>
      <c r="C2210" t="s">
        <v>46</v>
      </c>
      <c r="D2210" s="1">
        <v>43900</v>
      </c>
      <c r="E2210" s="1">
        <v>43937</v>
      </c>
      <c r="F2210" s="1">
        <v>43957</v>
      </c>
      <c r="G2210" s="1">
        <v>43957</v>
      </c>
      <c r="H2210" s="13">
        <f>Orders[[#This Row],[DeliveryDate]]-Orders[[#This Row],[OrderDate]]</f>
        <v>20</v>
      </c>
      <c r="I2210" t="s">
        <v>3</v>
      </c>
      <c r="J2210" t="str">
        <f>_xlfn.XLOOKUP(Orders[[#This Row],[_SalesRepID]],'Sales team'!A:A,'Sales team'!B:B)</f>
        <v>Chris Armstrong</v>
      </c>
      <c r="K2210">
        <v>4</v>
      </c>
      <c r="L2210">
        <v>12</v>
      </c>
      <c r="M2210">
        <v>64</v>
      </c>
      <c r="N2210" t="str">
        <f>_xlfn.XLOOKUP(Orders[[#This Row],[_ProductID]],Products!A:A,Products!C:C)</f>
        <v>Kitchen &amp; Dining</v>
      </c>
      <c r="O2210">
        <v>1</v>
      </c>
      <c r="P2210">
        <v>0.05</v>
      </c>
      <c r="Q2210" s="2">
        <v>2566.1</v>
      </c>
      <c r="R2210" s="2">
        <v>1539.6599999999999</v>
      </c>
      <c r="S2210" s="2">
        <v>7313.3849999999993</v>
      </c>
      <c r="T2210" s="2">
        <v>2694.4049999999997</v>
      </c>
    </row>
    <row r="2211" spans="1:20" x14ac:dyDescent="0.25">
      <c r="A2211" t="s">
        <v>5794</v>
      </c>
      <c r="B2211" t="s">
        <v>1</v>
      </c>
      <c r="C2211" t="s">
        <v>6</v>
      </c>
      <c r="D2211" s="1">
        <v>43800</v>
      </c>
      <c r="E2211" s="1">
        <v>43937</v>
      </c>
      <c r="F2211" s="1">
        <v>43962</v>
      </c>
      <c r="G2211" s="1">
        <v>43955</v>
      </c>
      <c r="H2211" s="13">
        <f>Orders[[#This Row],[DeliveryDate]]-Orders[[#This Row],[OrderDate]]</f>
        <v>18</v>
      </c>
      <c r="I2211" t="s">
        <v>3</v>
      </c>
      <c r="J2211" t="str">
        <f>_xlfn.XLOOKUP(Orders[[#This Row],[_SalesRepID]],'Sales team'!A:A,'Sales team'!B:B)</f>
        <v>Chris Armstrong</v>
      </c>
      <c r="K2211">
        <v>4</v>
      </c>
      <c r="L2211">
        <v>22</v>
      </c>
      <c r="M2211">
        <v>202</v>
      </c>
      <c r="N2211" t="str">
        <f>_xlfn.XLOOKUP(Orders[[#This Row],[_ProductID]],Products!A:A,Products!C:C)</f>
        <v>Home décor</v>
      </c>
      <c r="O2211">
        <v>31</v>
      </c>
      <c r="P2211">
        <v>0.15</v>
      </c>
      <c r="Q2211" s="2">
        <v>1735.3</v>
      </c>
      <c r="R2211" s="2">
        <v>1180.0040000000001</v>
      </c>
      <c r="S2211" s="2">
        <v>7375.0249999999996</v>
      </c>
      <c r="T2211" s="2">
        <v>1475.0049999999992</v>
      </c>
    </row>
    <row r="2212" spans="1:20" x14ac:dyDescent="0.25">
      <c r="A2212" t="s">
        <v>5795</v>
      </c>
      <c r="B2212" t="s">
        <v>1</v>
      </c>
      <c r="C2212" t="s">
        <v>2</v>
      </c>
      <c r="D2212" s="1">
        <v>43900</v>
      </c>
      <c r="E2212" s="1">
        <v>43937</v>
      </c>
      <c r="F2212" s="1">
        <v>43954</v>
      </c>
      <c r="G2212" s="1">
        <v>43970</v>
      </c>
      <c r="H2212" s="13">
        <f>Orders[[#This Row],[DeliveryDate]]-Orders[[#This Row],[OrderDate]]</f>
        <v>33</v>
      </c>
      <c r="I2212" t="s">
        <v>3</v>
      </c>
      <c r="J2212" t="str">
        <f>_xlfn.XLOOKUP(Orders[[#This Row],[_SalesRepID]],'Sales team'!A:A,'Sales team'!B:B)</f>
        <v>Joshua Little</v>
      </c>
      <c r="K2212">
        <v>11</v>
      </c>
      <c r="L2212">
        <v>49</v>
      </c>
      <c r="M2212">
        <v>233</v>
      </c>
      <c r="N2212" t="str">
        <f>_xlfn.XLOOKUP(Orders[[#This Row],[_ProductID]],Products!A:A,Products!C:C)</f>
        <v>Kitchen &amp; Dining</v>
      </c>
      <c r="O2212">
        <v>37</v>
      </c>
      <c r="P2212">
        <v>0.05</v>
      </c>
      <c r="Q2212" s="2">
        <v>1132.3</v>
      </c>
      <c r="R2212" s="2">
        <v>634.08800000000008</v>
      </c>
      <c r="S2212" s="2">
        <v>2151.37</v>
      </c>
      <c r="T2212" s="2">
        <v>883.19399999999973</v>
      </c>
    </row>
    <row r="2213" spans="1:20" x14ac:dyDescent="0.25">
      <c r="A2213" t="s">
        <v>5784</v>
      </c>
      <c r="B2213" t="s">
        <v>1</v>
      </c>
      <c r="C2213" t="s">
        <v>6</v>
      </c>
      <c r="D2213" s="1">
        <v>43800</v>
      </c>
      <c r="E2213" s="1">
        <v>43936</v>
      </c>
      <c r="F2213" s="1">
        <v>43958</v>
      </c>
      <c r="G2213" s="1">
        <v>43952</v>
      </c>
      <c r="H2213" s="13">
        <f>Orders[[#This Row],[DeliveryDate]]-Orders[[#This Row],[OrderDate]]</f>
        <v>16</v>
      </c>
      <c r="I2213" t="s">
        <v>3</v>
      </c>
      <c r="J2213" t="str">
        <f>_xlfn.XLOOKUP(Orders[[#This Row],[_SalesRepID]],'Sales team'!A:A,'Sales team'!B:B)</f>
        <v>Stephen Payne</v>
      </c>
      <c r="K2213">
        <v>5</v>
      </c>
      <c r="L2213">
        <v>14</v>
      </c>
      <c r="M2213">
        <v>148</v>
      </c>
      <c r="N2213" t="str">
        <f>_xlfn.XLOOKUP(Orders[[#This Row],[_ProductID]],Products!A:A,Products!C:C)</f>
        <v>Home décor</v>
      </c>
      <c r="O2213">
        <v>14</v>
      </c>
      <c r="P2213">
        <v>0.1</v>
      </c>
      <c r="Q2213" s="2">
        <v>1849.2</v>
      </c>
      <c r="R2213" s="2">
        <v>1275.9479999999999</v>
      </c>
      <c r="S2213" s="2">
        <v>13314.24</v>
      </c>
      <c r="T2213" s="2">
        <v>3106.6560000000009</v>
      </c>
    </row>
    <row r="2214" spans="1:20" x14ac:dyDescent="0.25">
      <c r="A2214" t="s">
        <v>5785</v>
      </c>
      <c r="B2214" t="s">
        <v>1</v>
      </c>
      <c r="C2214" t="s">
        <v>6</v>
      </c>
      <c r="D2214" s="1">
        <v>43900</v>
      </c>
      <c r="E2214" s="1">
        <v>43936</v>
      </c>
      <c r="F2214" s="1">
        <v>43940</v>
      </c>
      <c r="G2214" s="1">
        <v>43952</v>
      </c>
      <c r="H2214" s="13">
        <f>Orders[[#This Row],[DeliveryDate]]-Orders[[#This Row],[OrderDate]]</f>
        <v>16</v>
      </c>
      <c r="I2214" t="s">
        <v>3</v>
      </c>
      <c r="J2214" t="str">
        <f>_xlfn.XLOOKUP(Orders[[#This Row],[_SalesRepID]],'Sales team'!A:A,'Sales team'!B:B)</f>
        <v>Joshua Little</v>
      </c>
      <c r="K2214">
        <v>11</v>
      </c>
      <c r="L2214">
        <v>6</v>
      </c>
      <c r="M2214">
        <v>190</v>
      </c>
      <c r="N2214" t="str">
        <f>_xlfn.XLOOKUP(Orders[[#This Row],[_ProductID]],Products!A:A,Products!C:C)</f>
        <v>Home décor</v>
      </c>
      <c r="O2214">
        <v>46</v>
      </c>
      <c r="P2214">
        <v>7.4999999999999997E-2</v>
      </c>
      <c r="Q2214" s="2">
        <v>2378.5</v>
      </c>
      <c r="R2214" s="2">
        <v>1902.8000000000002</v>
      </c>
      <c r="S2214" s="2">
        <v>2200.1125000000002</v>
      </c>
      <c r="T2214" s="2">
        <v>297.3125</v>
      </c>
    </row>
    <row r="2215" spans="1:20" x14ac:dyDescent="0.25">
      <c r="A2215" t="s">
        <v>5786</v>
      </c>
      <c r="B2215" t="s">
        <v>5</v>
      </c>
      <c r="C2215" t="s">
        <v>2</v>
      </c>
      <c r="D2215" s="1">
        <v>43900</v>
      </c>
      <c r="E2215" s="1">
        <v>43936</v>
      </c>
      <c r="F2215" s="1">
        <v>43942</v>
      </c>
      <c r="G2215" s="1">
        <v>43950</v>
      </c>
      <c r="H2215" s="13">
        <f>Orders[[#This Row],[DeliveryDate]]-Orders[[#This Row],[OrderDate]]</f>
        <v>14</v>
      </c>
      <c r="I2215" t="s">
        <v>3</v>
      </c>
      <c r="J2215" t="str">
        <f>_xlfn.XLOOKUP(Orders[[#This Row],[_SalesRepID]],'Sales team'!A:A,'Sales team'!B:B)</f>
        <v>Nicholas Cunningham</v>
      </c>
      <c r="K2215">
        <v>19</v>
      </c>
      <c r="L2215">
        <v>47</v>
      </c>
      <c r="M2215">
        <v>222</v>
      </c>
      <c r="N2215" t="str">
        <f>_xlfn.XLOOKUP(Orders[[#This Row],[_ProductID]],Products!A:A,Products!C:C)</f>
        <v>Furniture</v>
      </c>
      <c r="O2215">
        <v>42</v>
      </c>
      <c r="P2215">
        <v>7.4999999999999997E-2</v>
      </c>
      <c r="Q2215" s="2">
        <v>3953</v>
      </c>
      <c r="R2215" s="2">
        <v>2767.1</v>
      </c>
      <c r="S2215" s="2">
        <v>21939.15</v>
      </c>
      <c r="T2215" s="2">
        <v>5336.5500000000029</v>
      </c>
    </row>
    <row r="2216" spans="1:20" x14ac:dyDescent="0.25">
      <c r="A2216" t="s">
        <v>5787</v>
      </c>
      <c r="B2216" t="s">
        <v>5</v>
      </c>
      <c r="C2216" t="s">
        <v>13</v>
      </c>
      <c r="D2216" s="1">
        <v>43800</v>
      </c>
      <c r="E2216" s="1">
        <v>43936</v>
      </c>
      <c r="F2216" s="1">
        <v>43948</v>
      </c>
      <c r="G2216" s="1">
        <v>43956</v>
      </c>
      <c r="H2216" s="13">
        <f>Orders[[#This Row],[DeliveryDate]]-Orders[[#This Row],[OrderDate]]</f>
        <v>20</v>
      </c>
      <c r="I2216" t="s">
        <v>3</v>
      </c>
      <c r="J2216" t="str">
        <f>_xlfn.XLOOKUP(Orders[[#This Row],[_SalesRepID]],'Sales team'!A:A,'Sales team'!B:B)</f>
        <v>Nicholas Cunningham</v>
      </c>
      <c r="K2216">
        <v>19</v>
      </c>
      <c r="L2216">
        <v>32</v>
      </c>
      <c r="M2216">
        <v>271</v>
      </c>
      <c r="N2216" t="str">
        <f>_xlfn.XLOOKUP(Orders[[#This Row],[_ProductID]],Products!A:A,Products!C:C)</f>
        <v>Furniture</v>
      </c>
      <c r="O2216">
        <v>12</v>
      </c>
      <c r="P2216">
        <v>0.3</v>
      </c>
      <c r="Q2216" s="2">
        <v>1072</v>
      </c>
      <c r="R2216" s="2">
        <v>793.28</v>
      </c>
      <c r="S2216" s="2">
        <v>6003.2</v>
      </c>
      <c r="T2216" s="2">
        <v>-343.03999999999996</v>
      </c>
    </row>
    <row r="2217" spans="1:20" x14ac:dyDescent="0.25">
      <c r="A2217" t="s">
        <v>5788</v>
      </c>
      <c r="B2217" t="s">
        <v>8</v>
      </c>
      <c r="C2217" t="s">
        <v>15</v>
      </c>
      <c r="D2217" s="1">
        <v>43800</v>
      </c>
      <c r="E2217" s="1">
        <v>43936</v>
      </c>
      <c r="F2217" s="1">
        <v>43963</v>
      </c>
      <c r="G2217" s="1">
        <v>43963</v>
      </c>
      <c r="H2217" s="13">
        <f>Orders[[#This Row],[DeliveryDate]]-Orders[[#This Row],[OrderDate]]</f>
        <v>27</v>
      </c>
      <c r="I2217" t="s">
        <v>3</v>
      </c>
      <c r="J2217" t="str">
        <f>_xlfn.XLOOKUP(Orders[[#This Row],[_SalesRepID]],'Sales team'!A:A,'Sales team'!B:B)</f>
        <v>Samuel Fowler</v>
      </c>
      <c r="K2217">
        <v>21</v>
      </c>
      <c r="L2217">
        <v>24</v>
      </c>
      <c r="M2217">
        <v>35</v>
      </c>
      <c r="N2217" t="str">
        <f>_xlfn.XLOOKUP(Orders[[#This Row],[_ProductID]],Products!A:A,Products!C:C)</f>
        <v>Furniture</v>
      </c>
      <c r="O2217">
        <v>42</v>
      </c>
      <c r="P2217">
        <v>0.2</v>
      </c>
      <c r="Q2217" s="2">
        <v>207.70000000000002</v>
      </c>
      <c r="R2217" s="2">
        <v>120.46600000000001</v>
      </c>
      <c r="S2217" s="2">
        <v>830.80000000000007</v>
      </c>
      <c r="T2217" s="2">
        <v>228.47000000000003</v>
      </c>
    </row>
    <row r="2218" spans="1:20" x14ac:dyDescent="0.25">
      <c r="A2218" t="s">
        <v>5789</v>
      </c>
      <c r="B2218" t="s">
        <v>1</v>
      </c>
      <c r="C2218" t="s">
        <v>25</v>
      </c>
      <c r="D2218" s="1">
        <v>43800</v>
      </c>
      <c r="E2218" s="1">
        <v>43936</v>
      </c>
      <c r="F2218" s="1">
        <v>43948</v>
      </c>
      <c r="G2218" s="1">
        <v>43963</v>
      </c>
      <c r="H2218" s="13">
        <f>Orders[[#This Row],[DeliveryDate]]-Orders[[#This Row],[OrderDate]]</f>
        <v>27</v>
      </c>
      <c r="I2218" t="s">
        <v>3</v>
      </c>
      <c r="J2218" t="str">
        <f>_xlfn.XLOOKUP(Orders[[#This Row],[_SalesRepID]],'Sales team'!A:A,'Sales team'!B:B)</f>
        <v>Chris Armstrong</v>
      </c>
      <c r="K2218">
        <v>4</v>
      </c>
      <c r="L2218">
        <v>42</v>
      </c>
      <c r="M2218">
        <v>345</v>
      </c>
      <c r="N2218" t="str">
        <f>_xlfn.XLOOKUP(Orders[[#This Row],[_ProductID]],Products!A:A,Products!C:C)</f>
        <v>Kitchen &amp; Dining</v>
      </c>
      <c r="O2218">
        <v>13</v>
      </c>
      <c r="P2218">
        <v>7.4999999999999997E-2</v>
      </c>
      <c r="Q2218" s="2">
        <v>227.8</v>
      </c>
      <c r="R2218" s="2">
        <v>109.34400000000001</v>
      </c>
      <c r="S2218" s="2">
        <v>1264.2900000000002</v>
      </c>
      <c r="T2218" s="2">
        <v>608.22600000000011</v>
      </c>
    </row>
    <row r="2219" spans="1:20" x14ac:dyDescent="0.25">
      <c r="A2219" t="s">
        <v>5790</v>
      </c>
      <c r="B2219" t="s">
        <v>1</v>
      </c>
      <c r="C2219" t="s">
        <v>15</v>
      </c>
      <c r="D2219" s="1">
        <v>43800</v>
      </c>
      <c r="E2219" s="1">
        <v>43936</v>
      </c>
      <c r="F2219" s="1">
        <v>43962</v>
      </c>
      <c r="G2219" s="1">
        <v>43942</v>
      </c>
      <c r="H2219" s="13">
        <f>Orders[[#This Row],[DeliveryDate]]-Orders[[#This Row],[OrderDate]]</f>
        <v>6</v>
      </c>
      <c r="I2219" t="s">
        <v>3</v>
      </c>
      <c r="J2219" t="str">
        <f>_xlfn.XLOOKUP(Orders[[#This Row],[_SalesRepID]],'Sales team'!A:A,'Sales team'!B:B)</f>
        <v>Joshua Little</v>
      </c>
      <c r="K2219">
        <v>11</v>
      </c>
      <c r="L2219">
        <v>50</v>
      </c>
      <c r="M2219">
        <v>33</v>
      </c>
      <c r="N2219" t="str">
        <f>_xlfn.XLOOKUP(Orders[[#This Row],[_ProductID]],Products!A:A,Products!C:C)</f>
        <v>Electronics</v>
      </c>
      <c r="O2219">
        <v>47</v>
      </c>
      <c r="P2219">
        <v>0.4</v>
      </c>
      <c r="Q2219" s="2">
        <v>2365.1</v>
      </c>
      <c r="R2219" s="2">
        <v>1348.1069999999997</v>
      </c>
      <c r="S2219" s="2">
        <v>7095.3</v>
      </c>
      <c r="T2219" s="2">
        <v>354.76500000000124</v>
      </c>
    </row>
    <row r="2220" spans="1:20" x14ac:dyDescent="0.25">
      <c r="A2220" t="s">
        <v>5773</v>
      </c>
      <c r="B2220" t="s">
        <v>8</v>
      </c>
      <c r="C2220" t="s">
        <v>13</v>
      </c>
      <c r="D2220" s="1">
        <v>43900</v>
      </c>
      <c r="E2220" s="1">
        <v>43935</v>
      </c>
      <c r="F2220" s="1">
        <v>43939</v>
      </c>
      <c r="G2220" s="1">
        <v>43951</v>
      </c>
      <c r="H2220" s="13">
        <f>Orders[[#This Row],[DeliveryDate]]-Orders[[#This Row],[OrderDate]]</f>
        <v>16</v>
      </c>
      <c r="I2220" t="s">
        <v>3</v>
      </c>
      <c r="J2220" t="str">
        <f>_xlfn.XLOOKUP(Orders[[#This Row],[_SalesRepID]],'Sales team'!A:A,'Sales team'!B:B)</f>
        <v>Roy Rice</v>
      </c>
      <c r="K2220">
        <v>24</v>
      </c>
      <c r="L2220">
        <v>47</v>
      </c>
      <c r="M2220">
        <v>300</v>
      </c>
      <c r="N2220" t="str">
        <f>_xlfn.XLOOKUP(Orders[[#This Row],[_ProductID]],Products!A:A,Products!C:C)</f>
        <v>Home décor</v>
      </c>
      <c r="O2220">
        <v>46</v>
      </c>
      <c r="P2220">
        <v>0.05</v>
      </c>
      <c r="Q2220" s="2">
        <v>1795.6000000000001</v>
      </c>
      <c r="R2220" s="2">
        <v>1059.404</v>
      </c>
      <c r="S2220" s="2">
        <v>11940.74</v>
      </c>
      <c r="T2220" s="2">
        <v>4524.9120000000003</v>
      </c>
    </row>
    <row r="2221" spans="1:20" x14ac:dyDescent="0.25">
      <c r="A2221" t="s">
        <v>5774</v>
      </c>
      <c r="B2221" t="s">
        <v>1</v>
      </c>
      <c r="C2221" t="s">
        <v>13</v>
      </c>
      <c r="D2221" s="1">
        <v>43800</v>
      </c>
      <c r="E2221" s="1">
        <v>43935</v>
      </c>
      <c r="F2221" s="1">
        <v>43937</v>
      </c>
      <c r="G2221" s="1">
        <v>43962</v>
      </c>
      <c r="H2221" s="13">
        <f>Orders[[#This Row],[DeliveryDate]]-Orders[[#This Row],[OrderDate]]</f>
        <v>27</v>
      </c>
      <c r="I2221" t="s">
        <v>3</v>
      </c>
      <c r="J2221" t="str">
        <f>_xlfn.XLOOKUP(Orders[[#This Row],[_SalesRepID]],'Sales team'!A:A,'Sales team'!B:B)</f>
        <v>Adam Hernandez</v>
      </c>
      <c r="K2221">
        <v>1</v>
      </c>
      <c r="L2221">
        <v>17</v>
      </c>
      <c r="M2221">
        <v>284</v>
      </c>
      <c r="N2221" t="str">
        <f>_xlfn.XLOOKUP(Orders[[#This Row],[_ProductID]],Products!A:A,Products!C:C)</f>
        <v>Kitchen &amp; Dining</v>
      </c>
      <c r="O2221">
        <v>7</v>
      </c>
      <c r="P2221">
        <v>0.1</v>
      </c>
      <c r="Q2221" s="2">
        <v>911.2</v>
      </c>
      <c r="R2221" s="2">
        <v>492.04800000000006</v>
      </c>
      <c r="S2221" s="2">
        <v>2460.2400000000002</v>
      </c>
      <c r="T2221" s="2">
        <v>984.096</v>
      </c>
    </row>
    <row r="2222" spans="1:20" x14ac:dyDescent="0.25">
      <c r="A2222" t="s">
        <v>5775</v>
      </c>
      <c r="B2222" t="s">
        <v>5</v>
      </c>
      <c r="C2222" t="s">
        <v>6</v>
      </c>
      <c r="D2222" s="1">
        <v>43800</v>
      </c>
      <c r="E2222" s="1">
        <v>43935</v>
      </c>
      <c r="F2222" s="1">
        <v>43946</v>
      </c>
      <c r="G2222" s="1">
        <v>43950</v>
      </c>
      <c r="H2222" s="13">
        <f>Orders[[#This Row],[DeliveryDate]]-Orders[[#This Row],[OrderDate]]</f>
        <v>15</v>
      </c>
      <c r="I2222" t="s">
        <v>3</v>
      </c>
      <c r="J2222" t="str">
        <f>_xlfn.XLOOKUP(Orders[[#This Row],[_SalesRepID]],'Sales team'!A:A,'Sales team'!B:B)</f>
        <v>Shawn Wallace</v>
      </c>
      <c r="K2222">
        <v>18</v>
      </c>
      <c r="L2222">
        <v>5</v>
      </c>
      <c r="M2222">
        <v>100</v>
      </c>
      <c r="N2222" t="str">
        <f>_xlfn.XLOOKUP(Orders[[#This Row],[_ProductID]],Products!A:A,Products!C:C)</f>
        <v>Home décor</v>
      </c>
      <c r="O2222">
        <v>45</v>
      </c>
      <c r="P2222">
        <v>0.05</v>
      </c>
      <c r="Q2222" s="2">
        <v>5601.2</v>
      </c>
      <c r="R2222" s="2">
        <v>2632.5639999999999</v>
      </c>
      <c r="S2222" s="2">
        <v>37247.980000000003</v>
      </c>
      <c r="T2222" s="2">
        <v>18820.032000000003</v>
      </c>
    </row>
    <row r="2223" spans="1:20" x14ac:dyDescent="0.25">
      <c r="A2223" t="s">
        <v>5776</v>
      </c>
      <c r="B2223" t="s">
        <v>1</v>
      </c>
      <c r="C2223" t="s">
        <v>2</v>
      </c>
      <c r="D2223" s="1">
        <v>43800</v>
      </c>
      <c r="E2223" s="1">
        <v>43935</v>
      </c>
      <c r="F2223" s="1">
        <v>43958</v>
      </c>
      <c r="G2223" s="1">
        <v>43941</v>
      </c>
      <c r="H2223" s="13">
        <f>Orders[[#This Row],[DeliveryDate]]-Orders[[#This Row],[OrderDate]]</f>
        <v>6</v>
      </c>
      <c r="I2223" t="s">
        <v>3</v>
      </c>
      <c r="J2223" t="str">
        <f>_xlfn.XLOOKUP(Orders[[#This Row],[_SalesRepID]],'Sales team'!A:A,'Sales team'!B:B)</f>
        <v>Adam Hernandez</v>
      </c>
      <c r="K2223">
        <v>1</v>
      </c>
      <c r="L2223">
        <v>20</v>
      </c>
      <c r="M2223">
        <v>230</v>
      </c>
      <c r="N2223" t="str">
        <f>_xlfn.XLOOKUP(Orders[[#This Row],[_ProductID]],Products!A:A,Products!C:C)</f>
        <v>Home décor</v>
      </c>
      <c r="O2223">
        <v>32</v>
      </c>
      <c r="P2223">
        <v>0.05</v>
      </c>
      <c r="Q2223" s="2">
        <v>5313.1</v>
      </c>
      <c r="R2223" s="2">
        <v>3028.4670000000001</v>
      </c>
      <c r="S2223" s="2">
        <v>10094.89</v>
      </c>
      <c r="T2223" s="2">
        <v>4037.9559999999992</v>
      </c>
    </row>
    <row r="2224" spans="1:20" x14ac:dyDescent="0.25">
      <c r="A2224" t="s">
        <v>5777</v>
      </c>
      <c r="B2224" t="s">
        <v>10</v>
      </c>
      <c r="C2224" t="s">
        <v>46</v>
      </c>
      <c r="D2224" s="1">
        <v>43800</v>
      </c>
      <c r="E2224" s="1">
        <v>43935</v>
      </c>
      <c r="F2224" s="1">
        <v>43959</v>
      </c>
      <c r="G2224" s="1">
        <v>43938</v>
      </c>
      <c r="H2224" s="13">
        <f>Orders[[#This Row],[DeliveryDate]]-Orders[[#This Row],[OrderDate]]</f>
        <v>3</v>
      </c>
      <c r="I2224" t="s">
        <v>3</v>
      </c>
      <c r="J2224" t="str">
        <f>_xlfn.XLOOKUP(Orders[[#This Row],[_SalesRepID]],'Sales team'!A:A,'Sales team'!B:B)</f>
        <v>Carlos Miller</v>
      </c>
      <c r="K2224">
        <v>28</v>
      </c>
      <c r="L2224">
        <v>18</v>
      </c>
      <c r="M2224">
        <v>69</v>
      </c>
      <c r="N2224" t="str">
        <f>_xlfn.XLOOKUP(Orders[[#This Row],[_ProductID]],Products!A:A,Products!C:C)</f>
        <v>Home décor</v>
      </c>
      <c r="O2224">
        <v>30</v>
      </c>
      <c r="P2224">
        <v>0.2</v>
      </c>
      <c r="Q2224" s="2">
        <v>991.6</v>
      </c>
      <c r="R2224" s="2">
        <v>773.44800000000009</v>
      </c>
      <c r="S2224" s="2">
        <v>3173.1200000000003</v>
      </c>
      <c r="T2224" s="2">
        <v>79.327999999999975</v>
      </c>
    </row>
    <row r="2225" spans="1:20" x14ac:dyDescent="0.25">
      <c r="A2225" t="s">
        <v>5778</v>
      </c>
      <c r="B2225" t="s">
        <v>5</v>
      </c>
      <c r="C2225" t="s">
        <v>15</v>
      </c>
      <c r="D2225" s="1">
        <v>43800</v>
      </c>
      <c r="E2225" s="1">
        <v>43935</v>
      </c>
      <c r="F2225" s="1">
        <v>43948</v>
      </c>
      <c r="G2225" s="1">
        <v>43948</v>
      </c>
      <c r="H2225" s="13">
        <f>Orders[[#This Row],[DeliveryDate]]-Orders[[#This Row],[OrderDate]]</f>
        <v>13</v>
      </c>
      <c r="I2225" t="s">
        <v>3</v>
      </c>
      <c r="J2225" t="str">
        <f>_xlfn.XLOOKUP(Orders[[#This Row],[_SalesRepID]],'Sales team'!A:A,'Sales team'!B:B)</f>
        <v>Nicholas Cunningham</v>
      </c>
      <c r="K2225">
        <v>19</v>
      </c>
      <c r="L2225">
        <v>42</v>
      </c>
      <c r="M2225">
        <v>23</v>
      </c>
      <c r="N2225" t="str">
        <f>_xlfn.XLOOKUP(Orders[[#This Row],[_ProductID]],Products!A:A,Products!C:C)</f>
        <v>Kitchen &amp; Dining</v>
      </c>
      <c r="O2225">
        <v>4</v>
      </c>
      <c r="P2225">
        <v>0.05</v>
      </c>
      <c r="Q2225" s="2">
        <v>2994.9</v>
      </c>
      <c r="R2225" s="2">
        <v>2126.3789999999999</v>
      </c>
      <c r="S2225" s="2">
        <v>22761.239999999998</v>
      </c>
      <c r="T2225" s="2">
        <v>5750.2079999999987</v>
      </c>
    </row>
    <row r="2226" spans="1:20" x14ac:dyDescent="0.25">
      <c r="A2226" t="s">
        <v>5779</v>
      </c>
      <c r="B2226" t="s">
        <v>1</v>
      </c>
      <c r="C2226" t="s">
        <v>6</v>
      </c>
      <c r="D2226" s="1">
        <v>43800</v>
      </c>
      <c r="E2226" s="1">
        <v>43935</v>
      </c>
      <c r="F2226" s="1">
        <v>43948</v>
      </c>
      <c r="G2226" s="1">
        <v>43949</v>
      </c>
      <c r="H2226" s="13">
        <f>Orders[[#This Row],[DeliveryDate]]-Orders[[#This Row],[OrderDate]]</f>
        <v>14</v>
      </c>
      <c r="I2226" t="s">
        <v>3</v>
      </c>
      <c r="J2226" t="str">
        <f>_xlfn.XLOOKUP(Orders[[#This Row],[_SalesRepID]],'Sales team'!A:A,'Sales team'!B:B)</f>
        <v>Joshua Ryan</v>
      </c>
      <c r="K2226">
        <v>9</v>
      </c>
      <c r="L2226">
        <v>25</v>
      </c>
      <c r="M2226">
        <v>166</v>
      </c>
      <c r="N2226" t="str">
        <f>_xlfn.XLOOKUP(Orders[[#This Row],[_ProductID]],Products!A:A,Products!C:C)</f>
        <v>Home décor</v>
      </c>
      <c r="O2226">
        <v>32</v>
      </c>
      <c r="P2226">
        <v>0.05</v>
      </c>
      <c r="Q2226" s="2">
        <v>2003.3</v>
      </c>
      <c r="R2226" s="2">
        <v>1201.98</v>
      </c>
      <c r="S2226" s="2">
        <v>15225.079999999998</v>
      </c>
      <c r="T2226" s="2">
        <v>5609.239999999998</v>
      </c>
    </row>
    <row r="2227" spans="1:20" x14ac:dyDescent="0.25">
      <c r="A2227" t="s">
        <v>5780</v>
      </c>
      <c r="B2227" t="s">
        <v>1</v>
      </c>
      <c r="C2227" t="s">
        <v>46</v>
      </c>
      <c r="D2227" s="1">
        <v>43800</v>
      </c>
      <c r="E2227" s="1">
        <v>43935</v>
      </c>
      <c r="F2227" s="1">
        <v>43959</v>
      </c>
      <c r="G2227" s="1">
        <v>43948</v>
      </c>
      <c r="H2227" s="13">
        <f>Orders[[#This Row],[DeliveryDate]]-Orders[[#This Row],[OrderDate]]</f>
        <v>13</v>
      </c>
      <c r="I2227" t="s">
        <v>3</v>
      </c>
      <c r="J2227" t="str">
        <f>_xlfn.XLOOKUP(Orders[[#This Row],[_SalesRepID]],'Sales team'!A:A,'Sales team'!B:B)</f>
        <v>Keith Griffin</v>
      </c>
      <c r="K2227">
        <v>2</v>
      </c>
      <c r="L2227">
        <v>32</v>
      </c>
      <c r="M2227">
        <v>69</v>
      </c>
      <c r="N2227" t="str">
        <f>_xlfn.XLOOKUP(Orders[[#This Row],[_ProductID]],Products!A:A,Products!C:C)</f>
        <v>Outdoor</v>
      </c>
      <c r="O2227">
        <v>10</v>
      </c>
      <c r="P2227">
        <v>0.05</v>
      </c>
      <c r="Q2227" s="2">
        <v>1132.3</v>
      </c>
      <c r="R2227" s="2">
        <v>713.34899999999993</v>
      </c>
      <c r="S2227" s="2">
        <v>3227.0549999999994</v>
      </c>
      <c r="T2227" s="2">
        <v>1087.0079999999998</v>
      </c>
    </row>
    <row r="2228" spans="1:20" x14ac:dyDescent="0.25">
      <c r="A2228" t="s">
        <v>5781</v>
      </c>
      <c r="B2228" t="s">
        <v>8</v>
      </c>
      <c r="C2228" t="s">
        <v>6</v>
      </c>
      <c r="D2228" s="1">
        <v>43800</v>
      </c>
      <c r="E2228" s="1">
        <v>43935</v>
      </c>
      <c r="F2228" s="1">
        <v>43952</v>
      </c>
      <c r="G2228" s="1">
        <v>43942</v>
      </c>
      <c r="H2228" s="13">
        <f>Orders[[#This Row],[DeliveryDate]]-Orders[[#This Row],[OrderDate]]</f>
        <v>7</v>
      </c>
      <c r="I2228" t="s">
        <v>3</v>
      </c>
      <c r="J2228" t="str">
        <f>_xlfn.XLOOKUP(Orders[[#This Row],[_SalesRepID]],'Sales team'!A:A,'Sales team'!B:B)</f>
        <v>Samuel Fowler</v>
      </c>
      <c r="K2228">
        <v>21</v>
      </c>
      <c r="L2228">
        <v>32</v>
      </c>
      <c r="M2228">
        <v>172</v>
      </c>
      <c r="N2228" t="str">
        <f>_xlfn.XLOOKUP(Orders[[#This Row],[_ProductID]],Products!A:A,Products!C:C)</f>
        <v>Home décor</v>
      </c>
      <c r="O2228">
        <v>2</v>
      </c>
      <c r="P2228">
        <v>0.2</v>
      </c>
      <c r="Q2228" s="2">
        <v>991.6</v>
      </c>
      <c r="R2228" s="2">
        <v>743.7</v>
      </c>
      <c r="S2228" s="2">
        <v>2379.84</v>
      </c>
      <c r="T2228" s="2">
        <v>148.73999999999978</v>
      </c>
    </row>
    <row r="2229" spans="1:20" x14ac:dyDescent="0.25">
      <c r="A2229" t="s">
        <v>5782</v>
      </c>
      <c r="B2229" t="s">
        <v>1</v>
      </c>
      <c r="C2229" t="s">
        <v>2</v>
      </c>
      <c r="D2229" s="1">
        <v>43800</v>
      </c>
      <c r="E2229" s="1">
        <v>43935</v>
      </c>
      <c r="F2229" s="1">
        <v>43942</v>
      </c>
      <c r="G2229" s="1">
        <v>43970</v>
      </c>
      <c r="H2229" s="13">
        <f>Orders[[#This Row],[DeliveryDate]]-Orders[[#This Row],[OrderDate]]</f>
        <v>35</v>
      </c>
      <c r="I2229" t="s">
        <v>3</v>
      </c>
      <c r="J2229" t="str">
        <f>_xlfn.XLOOKUP(Orders[[#This Row],[_SalesRepID]],'Sales team'!A:A,'Sales team'!B:B)</f>
        <v>Shawn Cook</v>
      </c>
      <c r="K2229">
        <v>7</v>
      </c>
      <c r="L2229">
        <v>14</v>
      </c>
      <c r="M2229">
        <v>218</v>
      </c>
      <c r="N2229" t="str">
        <f>_xlfn.XLOOKUP(Orders[[#This Row],[_ProductID]],Products!A:A,Products!C:C)</f>
        <v>Furniture</v>
      </c>
      <c r="O2229">
        <v>42</v>
      </c>
      <c r="P2229">
        <v>0.15</v>
      </c>
      <c r="Q2229" s="2">
        <v>1018.4</v>
      </c>
      <c r="R2229" s="2">
        <v>549.93600000000004</v>
      </c>
      <c r="S2229" s="2">
        <v>3462.56</v>
      </c>
      <c r="T2229" s="2">
        <v>1262.8159999999998</v>
      </c>
    </row>
    <row r="2230" spans="1:20" x14ac:dyDescent="0.25">
      <c r="A2230" t="s">
        <v>5783</v>
      </c>
      <c r="B2230" t="s">
        <v>5</v>
      </c>
      <c r="C2230" t="s">
        <v>25</v>
      </c>
      <c r="D2230" s="1">
        <v>43800</v>
      </c>
      <c r="E2230" s="1">
        <v>43935</v>
      </c>
      <c r="F2230" s="1">
        <v>43943</v>
      </c>
      <c r="G2230" s="1">
        <v>43944</v>
      </c>
      <c r="H2230" s="13">
        <f>Orders[[#This Row],[DeliveryDate]]-Orders[[#This Row],[OrderDate]]</f>
        <v>9</v>
      </c>
      <c r="I2230" t="s">
        <v>3</v>
      </c>
      <c r="J2230" t="str">
        <f>_xlfn.XLOOKUP(Orders[[#This Row],[_SalesRepID]],'Sales team'!A:A,'Sales team'!B:B)</f>
        <v>Nicholas Cunningham</v>
      </c>
      <c r="K2230">
        <v>19</v>
      </c>
      <c r="L2230">
        <v>30</v>
      </c>
      <c r="M2230">
        <v>366</v>
      </c>
      <c r="N2230" t="str">
        <f>_xlfn.XLOOKUP(Orders[[#This Row],[_ProductID]],Products!A:A,Products!C:C)</f>
        <v>Furniture</v>
      </c>
      <c r="O2230">
        <v>15</v>
      </c>
      <c r="P2230">
        <v>7.4999999999999997E-2</v>
      </c>
      <c r="Q2230" s="2">
        <v>690.1</v>
      </c>
      <c r="R2230" s="2">
        <v>496.87200000000001</v>
      </c>
      <c r="S2230" s="2">
        <v>1276.6850000000002</v>
      </c>
      <c r="T2230" s="2">
        <v>282.94100000000014</v>
      </c>
    </row>
    <row r="2231" spans="1:20" x14ac:dyDescent="0.25">
      <c r="A2231" t="s">
        <v>5768</v>
      </c>
      <c r="B2231" t="s">
        <v>10</v>
      </c>
      <c r="C2231" t="s">
        <v>46</v>
      </c>
      <c r="D2231" s="1">
        <v>43800</v>
      </c>
      <c r="E2231" s="1">
        <v>43934</v>
      </c>
      <c r="F2231" s="1">
        <v>43949</v>
      </c>
      <c r="G2231" s="1">
        <v>43941</v>
      </c>
      <c r="H2231" s="13">
        <f>Orders[[#This Row],[DeliveryDate]]-Orders[[#This Row],[OrderDate]]</f>
        <v>7</v>
      </c>
      <c r="I2231" t="s">
        <v>3</v>
      </c>
      <c r="J2231" t="str">
        <f>_xlfn.XLOOKUP(Orders[[#This Row],[_SalesRepID]],'Sales team'!A:A,'Sales team'!B:B)</f>
        <v>Shawn Torres</v>
      </c>
      <c r="K2231">
        <v>27</v>
      </c>
      <c r="L2231">
        <v>4</v>
      </c>
      <c r="M2231">
        <v>84</v>
      </c>
      <c r="N2231" t="str">
        <f>_xlfn.XLOOKUP(Orders[[#This Row],[_ProductID]],Products!A:A,Products!C:C)</f>
        <v>Home décor</v>
      </c>
      <c r="O2231">
        <v>45</v>
      </c>
      <c r="P2231">
        <v>0.1</v>
      </c>
      <c r="Q2231" s="2">
        <v>1768.8</v>
      </c>
      <c r="R2231" s="2">
        <v>955.15200000000004</v>
      </c>
      <c r="S2231" s="2">
        <v>12735.36</v>
      </c>
      <c r="T2231" s="2">
        <v>5094.1440000000002</v>
      </c>
    </row>
    <row r="2232" spans="1:20" x14ac:dyDescent="0.25">
      <c r="A2232" t="s">
        <v>5769</v>
      </c>
      <c r="B2232" t="s">
        <v>8</v>
      </c>
      <c r="C2232" t="s">
        <v>6</v>
      </c>
      <c r="D2232" s="1">
        <v>43800</v>
      </c>
      <c r="E2232" s="1">
        <v>43934</v>
      </c>
      <c r="F2232" s="1">
        <v>43957</v>
      </c>
      <c r="G2232" s="1">
        <v>43962</v>
      </c>
      <c r="H2232" s="13">
        <f>Orders[[#This Row],[DeliveryDate]]-Orders[[#This Row],[OrderDate]]</f>
        <v>28</v>
      </c>
      <c r="I2232" t="s">
        <v>3</v>
      </c>
      <c r="J2232" t="str">
        <f>_xlfn.XLOOKUP(Orders[[#This Row],[_SalesRepID]],'Sales team'!A:A,'Sales team'!B:B)</f>
        <v>Samuel Fowler</v>
      </c>
      <c r="K2232">
        <v>21</v>
      </c>
      <c r="L2232">
        <v>14</v>
      </c>
      <c r="M2232">
        <v>157</v>
      </c>
      <c r="N2232" t="str">
        <f>_xlfn.XLOOKUP(Orders[[#This Row],[_ProductID]],Products!A:A,Products!C:C)</f>
        <v>Home décor</v>
      </c>
      <c r="O2232">
        <v>32</v>
      </c>
      <c r="P2232">
        <v>0.15</v>
      </c>
      <c r="Q2232" s="2">
        <v>180.9</v>
      </c>
      <c r="R2232" s="2">
        <v>144.72</v>
      </c>
      <c r="S2232" s="2">
        <v>615.06000000000006</v>
      </c>
      <c r="T2232" s="2">
        <v>36.180000000000064</v>
      </c>
    </row>
    <row r="2233" spans="1:20" x14ac:dyDescent="0.25">
      <c r="A2233" t="s">
        <v>5770</v>
      </c>
      <c r="B2233" t="s">
        <v>5</v>
      </c>
      <c r="C2233" t="s">
        <v>2</v>
      </c>
      <c r="D2233" s="1">
        <v>43800</v>
      </c>
      <c r="E2233" s="1">
        <v>43934</v>
      </c>
      <c r="F2233" s="1">
        <v>43956</v>
      </c>
      <c r="G2233" s="1">
        <v>43948</v>
      </c>
      <c r="H2233" s="13">
        <f>Orders[[#This Row],[DeliveryDate]]-Orders[[#This Row],[OrderDate]]</f>
        <v>14</v>
      </c>
      <c r="I2233" t="s">
        <v>3</v>
      </c>
      <c r="J2233" t="str">
        <f>_xlfn.XLOOKUP(Orders[[#This Row],[_SalesRepID]],'Sales team'!A:A,'Sales team'!B:B)</f>
        <v>Frank Brown</v>
      </c>
      <c r="K2233">
        <v>17</v>
      </c>
      <c r="L2233">
        <v>36</v>
      </c>
      <c r="M2233">
        <v>260</v>
      </c>
      <c r="N2233" t="str">
        <f>_xlfn.XLOOKUP(Orders[[#This Row],[_ProductID]],Products!A:A,Products!C:C)</f>
        <v>Home décor</v>
      </c>
      <c r="O2233">
        <v>32</v>
      </c>
      <c r="P2233">
        <v>0.2</v>
      </c>
      <c r="Q2233" s="2">
        <v>241.20000000000002</v>
      </c>
      <c r="R2233" s="2">
        <v>161.60400000000001</v>
      </c>
      <c r="S2233" s="2">
        <v>1350.7200000000003</v>
      </c>
      <c r="T2233" s="2">
        <v>219.49200000000019</v>
      </c>
    </row>
    <row r="2234" spans="1:20" x14ac:dyDescent="0.25">
      <c r="A2234" t="s">
        <v>5771</v>
      </c>
      <c r="B2234" t="s">
        <v>5</v>
      </c>
      <c r="C2234" t="s">
        <v>25</v>
      </c>
      <c r="D2234" s="1">
        <v>43800</v>
      </c>
      <c r="E2234" s="1">
        <v>43934</v>
      </c>
      <c r="F2234" s="1">
        <v>43962</v>
      </c>
      <c r="G2234" s="1">
        <v>43952</v>
      </c>
      <c r="H2234" s="13">
        <f>Orders[[#This Row],[DeliveryDate]]-Orders[[#This Row],[OrderDate]]</f>
        <v>18</v>
      </c>
      <c r="I2234" t="s">
        <v>3</v>
      </c>
      <c r="J2234" t="str">
        <f>_xlfn.XLOOKUP(Orders[[#This Row],[_SalesRepID]],'Sales team'!A:A,'Sales team'!B:B)</f>
        <v>Anthony Torres</v>
      </c>
      <c r="K2234">
        <v>20</v>
      </c>
      <c r="L2234">
        <v>20</v>
      </c>
      <c r="M2234">
        <v>342</v>
      </c>
      <c r="N2234" t="str">
        <f>_xlfn.XLOOKUP(Orders[[#This Row],[_ProductID]],Products!A:A,Products!C:C)</f>
        <v>Electronics</v>
      </c>
      <c r="O2234">
        <v>6</v>
      </c>
      <c r="P2234">
        <v>7.4999999999999997E-2</v>
      </c>
      <c r="Q2234" s="2">
        <v>1869.3</v>
      </c>
      <c r="R2234" s="2">
        <v>972.03600000000006</v>
      </c>
      <c r="S2234" s="2">
        <v>1729.1025</v>
      </c>
      <c r="T2234" s="2">
        <v>757.06649999999991</v>
      </c>
    </row>
    <row r="2235" spans="1:20" x14ac:dyDescent="0.25">
      <c r="A2235" t="s">
        <v>5772</v>
      </c>
      <c r="B2235" t="s">
        <v>1</v>
      </c>
      <c r="C2235" t="s">
        <v>25</v>
      </c>
      <c r="D2235" s="1">
        <v>43800</v>
      </c>
      <c r="E2235" s="1">
        <v>43934</v>
      </c>
      <c r="F2235" s="1">
        <v>43951</v>
      </c>
      <c r="G2235" s="1">
        <v>43943</v>
      </c>
      <c r="H2235" s="13">
        <f>Orders[[#This Row],[DeliveryDate]]-Orders[[#This Row],[OrderDate]]</f>
        <v>9</v>
      </c>
      <c r="I2235" t="s">
        <v>3</v>
      </c>
      <c r="J2235" t="str">
        <f>_xlfn.XLOOKUP(Orders[[#This Row],[_SalesRepID]],'Sales team'!A:A,'Sales team'!B:B)</f>
        <v>Jerry Green</v>
      </c>
      <c r="K2235">
        <v>3</v>
      </c>
      <c r="L2235">
        <v>41</v>
      </c>
      <c r="M2235">
        <v>363</v>
      </c>
      <c r="N2235" t="str">
        <f>_xlfn.XLOOKUP(Orders[[#This Row],[_ProductID]],Products!A:A,Products!C:C)</f>
        <v>Home décor</v>
      </c>
      <c r="O2235">
        <v>30</v>
      </c>
      <c r="P2235">
        <v>7.4999999999999997E-2</v>
      </c>
      <c r="Q2235" s="2">
        <v>2921.2000000000003</v>
      </c>
      <c r="R2235" s="2">
        <v>2366.1720000000005</v>
      </c>
      <c r="S2235" s="2">
        <v>5404.2200000000012</v>
      </c>
      <c r="T2235" s="2">
        <v>671.8760000000002</v>
      </c>
    </row>
    <row r="2236" spans="1:20" x14ac:dyDescent="0.25">
      <c r="A2236" t="s">
        <v>5760</v>
      </c>
      <c r="B2236" t="s">
        <v>10</v>
      </c>
      <c r="C2236" t="s">
        <v>15</v>
      </c>
      <c r="D2236" s="1">
        <v>43800</v>
      </c>
      <c r="E2236" s="1">
        <v>43933</v>
      </c>
      <c r="F2236" s="1">
        <v>43942</v>
      </c>
      <c r="G2236" s="1">
        <v>43942</v>
      </c>
      <c r="H2236" s="13">
        <f>Orders[[#This Row],[DeliveryDate]]-Orders[[#This Row],[OrderDate]]</f>
        <v>9</v>
      </c>
      <c r="I2236" t="s">
        <v>3</v>
      </c>
      <c r="J2236" t="str">
        <f>_xlfn.XLOOKUP(Orders[[#This Row],[_SalesRepID]],'Sales team'!A:A,'Sales team'!B:B)</f>
        <v>Carlos Miller</v>
      </c>
      <c r="K2236">
        <v>28</v>
      </c>
      <c r="L2236">
        <v>3</v>
      </c>
      <c r="M2236">
        <v>16</v>
      </c>
      <c r="N2236" t="str">
        <f>_xlfn.XLOOKUP(Orders[[#This Row],[_ProductID]],Products!A:A,Products!C:C)</f>
        <v>Kitchen &amp; Dining</v>
      </c>
      <c r="O2236">
        <v>37</v>
      </c>
      <c r="P2236">
        <v>0.15</v>
      </c>
      <c r="Q2236" s="2">
        <v>3919.5</v>
      </c>
      <c r="R2236" s="2">
        <v>2665.26</v>
      </c>
      <c r="S2236" s="2">
        <v>13326.3</v>
      </c>
      <c r="T2236" s="2">
        <v>2665.2599999999984</v>
      </c>
    </row>
    <row r="2237" spans="1:20" x14ac:dyDescent="0.25">
      <c r="A2237" t="s">
        <v>5761</v>
      </c>
      <c r="B2237" t="s">
        <v>8</v>
      </c>
      <c r="C2237" t="s">
        <v>6</v>
      </c>
      <c r="D2237" s="1">
        <v>43800</v>
      </c>
      <c r="E2237" s="1">
        <v>43933</v>
      </c>
      <c r="F2237" s="1">
        <v>43960</v>
      </c>
      <c r="G2237" s="1">
        <v>43944</v>
      </c>
      <c r="H2237" s="13">
        <f>Orders[[#This Row],[DeliveryDate]]-Orders[[#This Row],[OrderDate]]</f>
        <v>11</v>
      </c>
      <c r="I2237" t="s">
        <v>3</v>
      </c>
      <c r="J2237" t="str">
        <f>_xlfn.XLOOKUP(Orders[[#This Row],[_SalesRepID]],'Sales team'!A:A,'Sales team'!B:B)</f>
        <v>Roy Rice</v>
      </c>
      <c r="K2237">
        <v>24</v>
      </c>
      <c r="L2237">
        <v>5</v>
      </c>
      <c r="M2237">
        <v>88</v>
      </c>
      <c r="N2237" t="str">
        <f>_xlfn.XLOOKUP(Orders[[#This Row],[_ProductID]],Products!A:A,Products!C:C)</f>
        <v>Home décor</v>
      </c>
      <c r="O2237">
        <v>36</v>
      </c>
      <c r="P2237">
        <v>7.4999999999999997E-2</v>
      </c>
      <c r="Q2237" s="2">
        <v>1092.1000000000001</v>
      </c>
      <c r="R2237" s="2">
        <v>917.36400000000003</v>
      </c>
      <c r="S2237" s="2">
        <v>6061.1550000000007</v>
      </c>
      <c r="T2237" s="2">
        <v>556.97100000000046</v>
      </c>
    </row>
    <row r="2238" spans="1:20" x14ac:dyDescent="0.25">
      <c r="A2238" t="s">
        <v>5762</v>
      </c>
      <c r="B2238" t="s">
        <v>1</v>
      </c>
      <c r="C2238" t="s">
        <v>15</v>
      </c>
      <c r="D2238" s="1">
        <v>43800</v>
      </c>
      <c r="E2238" s="1">
        <v>43933</v>
      </c>
      <c r="F2238" s="1">
        <v>43950</v>
      </c>
      <c r="G2238" s="1">
        <v>43952</v>
      </c>
      <c r="H2238" s="13">
        <f>Orders[[#This Row],[DeliveryDate]]-Orders[[#This Row],[OrderDate]]</f>
        <v>19</v>
      </c>
      <c r="I2238" t="s">
        <v>3</v>
      </c>
      <c r="J2238" t="str">
        <f>_xlfn.XLOOKUP(Orders[[#This Row],[_SalesRepID]],'Sales team'!A:A,'Sales team'!B:B)</f>
        <v>Keith Griffin</v>
      </c>
      <c r="K2238">
        <v>2</v>
      </c>
      <c r="L2238">
        <v>23</v>
      </c>
      <c r="M2238">
        <v>9</v>
      </c>
      <c r="N2238" t="str">
        <f>_xlfn.XLOOKUP(Orders[[#This Row],[_ProductID]],Products!A:A,Products!C:C)</f>
        <v>Kitchen &amp; Dining</v>
      </c>
      <c r="O2238">
        <v>13</v>
      </c>
      <c r="P2238">
        <v>0.05</v>
      </c>
      <c r="Q2238" s="2">
        <v>938</v>
      </c>
      <c r="R2238" s="2">
        <v>750.40000000000009</v>
      </c>
      <c r="S2238" s="2">
        <v>1782.1999999999998</v>
      </c>
      <c r="T2238" s="2">
        <v>281.39999999999964</v>
      </c>
    </row>
    <row r="2239" spans="1:20" x14ac:dyDescent="0.25">
      <c r="A2239" t="s">
        <v>5763</v>
      </c>
      <c r="B2239" t="s">
        <v>1</v>
      </c>
      <c r="C2239" t="s">
        <v>46</v>
      </c>
      <c r="D2239" s="1">
        <v>43800</v>
      </c>
      <c r="E2239" s="1">
        <v>43933</v>
      </c>
      <c r="F2239" s="1">
        <v>43953</v>
      </c>
      <c r="G2239" s="1">
        <v>43952</v>
      </c>
      <c r="H2239" s="13">
        <f>Orders[[#This Row],[DeliveryDate]]-Orders[[#This Row],[OrderDate]]</f>
        <v>19</v>
      </c>
      <c r="I2239" t="s">
        <v>3</v>
      </c>
      <c r="J2239" t="str">
        <f>_xlfn.XLOOKUP(Orders[[#This Row],[_SalesRepID]],'Sales team'!A:A,'Sales team'!B:B)</f>
        <v>Jonathan Hawkins</v>
      </c>
      <c r="K2239">
        <v>10</v>
      </c>
      <c r="L2239">
        <v>9</v>
      </c>
      <c r="M2239">
        <v>85</v>
      </c>
      <c r="N2239" t="str">
        <f>_xlfn.XLOOKUP(Orders[[#This Row],[_ProductID]],Products!A:A,Products!C:C)</f>
        <v>Furniture</v>
      </c>
      <c r="O2239">
        <v>15</v>
      </c>
      <c r="P2239">
        <v>0.15</v>
      </c>
      <c r="Q2239" s="2">
        <v>2244.5</v>
      </c>
      <c r="R2239" s="2">
        <v>1077.3599999999999</v>
      </c>
      <c r="S2239" s="2">
        <v>1907.825</v>
      </c>
      <c r="T2239" s="2">
        <v>830.46500000000015</v>
      </c>
    </row>
    <row r="2240" spans="1:20" x14ac:dyDescent="0.25">
      <c r="A2240" t="s">
        <v>5764</v>
      </c>
      <c r="B2240" t="s">
        <v>5</v>
      </c>
      <c r="C2240" t="s">
        <v>13</v>
      </c>
      <c r="D2240" s="1">
        <v>43800</v>
      </c>
      <c r="E2240" s="1">
        <v>43933</v>
      </c>
      <c r="F2240" s="1">
        <v>43955</v>
      </c>
      <c r="G2240" s="1">
        <v>43956</v>
      </c>
      <c r="H2240" s="13">
        <f>Orders[[#This Row],[DeliveryDate]]-Orders[[#This Row],[OrderDate]]</f>
        <v>23</v>
      </c>
      <c r="I2240" t="s">
        <v>3</v>
      </c>
      <c r="J2240" t="str">
        <f>_xlfn.XLOOKUP(Orders[[#This Row],[_SalesRepID]],'Sales team'!A:A,'Sales team'!B:B)</f>
        <v>Anthony Berry</v>
      </c>
      <c r="K2240">
        <v>16</v>
      </c>
      <c r="L2240">
        <v>50</v>
      </c>
      <c r="M2240">
        <v>315</v>
      </c>
      <c r="N2240" t="str">
        <f>_xlfn.XLOOKUP(Orders[[#This Row],[_ProductID]],Products!A:A,Products!C:C)</f>
        <v>Home décor</v>
      </c>
      <c r="O2240">
        <v>26</v>
      </c>
      <c r="P2240">
        <v>0.05</v>
      </c>
      <c r="Q2240" s="2">
        <v>2338.3000000000002</v>
      </c>
      <c r="R2240" s="2">
        <v>1215.9160000000002</v>
      </c>
      <c r="S2240" s="2">
        <v>2221.3850000000002</v>
      </c>
      <c r="T2240" s="2">
        <v>1005.4690000000001</v>
      </c>
    </row>
    <row r="2241" spans="1:20" x14ac:dyDescent="0.25">
      <c r="A2241" t="s">
        <v>5765</v>
      </c>
      <c r="B2241" t="s">
        <v>5</v>
      </c>
      <c r="C2241" t="s">
        <v>6</v>
      </c>
      <c r="D2241" s="1">
        <v>43800</v>
      </c>
      <c r="E2241" s="1">
        <v>43933</v>
      </c>
      <c r="F2241" s="1">
        <v>43946</v>
      </c>
      <c r="G2241" s="1">
        <v>43942</v>
      </c>
      <c r="H2241" s="13">
        <f>Orders[[#This Row],[DeliveryDate]]-Orders[[#This Row],[OrderDate]]</f>
        <v>9</v>
      </c>
      <c r="I2241" t="s">
        <v>3</v>
      </c>
      <c r="J2241" t="str">
        <f>_xlfn.XLOOKUP(Orders[[#This Row],[_SalesRepID]],'Sales team'!A:A,'Sales team'!B:B)</f>
        <v>Roger Alexander</v>
      </c>
      <c r="K2241">
        <v>15</v>
      </c>
      <c r="L2241">
        <v>16</v>
      </c>
      <c r="M2241">
        <v>156</v>
      </c>
      <c r="N2241" t="str">
        <f>_xlfn.XLOOKUP(Orders[[#This Row],[_ProductID]],Products!A:A,Products!C:C)</f>
        <v>Furniture</v>
      </c>
      <c r="O2241">
        <v>12</v>
      </c>
      <c r="P2241">
        <v>0.05</v>
      </c>
      <c r="Q2241" s="2">
        <v>3899.4</v>
      </c>
      <c r="R2241" s="2">
        <v>2456.6220000000003</v>
      </c>
      <c r="S2241" s="2">
        <v>25931.01</v>
      </c>
      <c r="T2241" s="2">
        <v>8734.6559999999954</v>
      </c>
    </row>
    <row r="2242" spans="1:20" x14ac:dyDescent="0.25">
      <c r="A2242" t="s">
        <v>5766</v>
      </c>
      <c r="B2242" t="s">
        <v>10</v>
      </c>
      <c r="C2242" t="s">
        <v>13</v>
      </c>
      <c r="D2242" s="1">
        <v>43800</v>
      </c>
      <c r="E2242" s="1">
        <v>43933</v>
      </c>
      <c r="F2242" s="1">
        <v>43948</v>
      </c>
      <c r="G2242" s="1">
        <v>43950</v>
      </c>
      <c r="H2242" s="13">
        <f>Orders[[#This Row],[DeliveryDate]]-Orders[[#This Row],[OrderDate]]</f>
        <v>17</v>
      </c>
      <c r="I2242" t="s">
        <v>3</v>
      </c>
      <c r="J2242" t="str">
        <f>_xlfn.XLOOKUP(Orders[[#This Row],[_SalesRepID]],'Sales team'!A:A,'Sales team'!B:B)</f>
        <v>Carlos Miller</v>
      </c>
      <c r="K2242">
        <v>28</v>
      </c>
      <c r="L2242">
        <v>45</v>
      </c>
      <c r="M2242">
        <v>303</v>
      </c>
      <c r="N2242" t="str">
        <f>_xlfn.XLOOKUP(Orders[[#This Row],[_ProductID]],Products!A:A,Products!C:C)</f>
        <v>Home décor</v>
      </c>
      <c r="O2242">
        <v>30</v>
      </c>
      <c r="P2242">
        <v>7.4999999999999997E-2</v>
      </c>
      <c r="Q2242" s="2">
        <v>1051.9000000000001</v>
      </c>
      <c r="R2242" s="2">
        <v>852.0390000000001</v>
      </c>
      <c r="S2242" s="2">
        <v>973.00750000000016</v>
      </c>
      <c r="T2242" s="2">
        <v>120.96850000000006</v>
      </c>
    </row>
    <row r="2243" spans="1:20" x14ac:dyDescent="0.25">
      <c r="A2243" t="s">
        <v>5767</v>
      </c>
      <c r="B2243" t="s">
        <v>1</v>
      </c>
      <c r="C2243" t="s">
        <v>15</v>
      </c>
      <c r="D2243" s="1">
        <v>43800</v>
      </c>
      <c r="E2243" s="1">
        <v>43933</v>
      </c>
      <c r="F2243" s="1">
        <v>43936</v>
      </c>
      <c r="G2243" s="1">
        <v>43945</v>
      </c>
      <c r="H2243" s="13">
        <f>Orders[[#This Row],[DeliveryDate]]-Orders[[#This Row],[OrderDate]]</f>
        <v>12</v>
      </c>
      <c r="I2243" t="s">
        <v>3</v>
      </c>
      <c r="J2243" t="str">
        <f>_xlfn.XLOOKUP(Orders[[#This Row],[_SalesRepID]],'Sales team'!A:A,'Sales team'!B:B)</f>
        <v>Jerry Green</v>
      </c>
      <c r="K2243">
        <v>3</v>
      </c>
      <c r="L2243">
        <v>36</v>
      </c>
      <c r="M2243">
        <v>4</v>
      </c>
      <c r="N2243" t="str">
        <f>_xlfn.XLOOKUP(Orders[[#This Row],[_ProductID]],Products!A:A,Products!C:C)</f>
        <v>Home décor</v>
      </c>
      <c r="O2243">
        <v>43</v>
      </c>
      <c r="P2243">
        <v>0.2</v>
      </c>
      <c r="Q2243" s="2">
        <v>1072</v>
      </c>
      <c r="R2243" s="2">
        <v>600.32000000000005</v>
      </c>
      <c r="S2243" s="2">
        <v>4288</v>
      </c>
      <c r="T2243" s="2">
        <v>1286.3999999999996</v>
      </c>
    </row>
    <row r="2244" spans="1:20" x14ac:dyDescent="0.25">
      <c r="A2244" t="s">
        <v>5751</v>
      </c>
      <c r="B2244" t="s">
        <v>10</v>
      </c>
      <c r="C2244" t="s">
        <v>6</v>
      </c>
      <c r="D2244" s="1">
        <v>43800</v>
      </c>
      <c r="E2244" s="1">
        <v>43932</v>
      </c>
      <c r="F2244" s="1">
        <v>43944</v>
      </c>
      <c r="G2244" s="1">
        <v>43957</v>
      </c>
      <c r="H2244" s="13">
        <f>Orders[[#This Row],[DeliveryDate]]-Orders[[#This Row],[OrderDate]]</f>
        <v>25</v>
      </c>
      <c r="I2244" t="s">
        <v>3</v>
      </c>
      <c r="J2244" t="str">
        <f>_xlfn.XLOOKUP(Orders[[#This Row],[_SalesRepID]],'Sales team'!A:A,'Sales team'!B:B)</f>
        <v>Shawn Torres</v>
      </c>
      <c r="K2244">
        <v>27</v>
      </c>
      <c r="L2244">
        <v>10</v>
      </c>
      <c r="M2244">
        <v>88</v>
      </c>
      <c r="N2244" t="str">
        <f>_xlfn.XLOOKUP(Orders[[#This Row],[_ProductID]],Products!A:A,Products!C:C)</f>
        <v>Furniture</v>
      </c>
      <c r="O2244">
        <v>42</v>
      </c>
      <c r="P2244">
        <v>0.3</v>
      </c>
      <c r="Q2244" s="2">
        <v>268</v>
      </c>
      <c r="R2244" s="2">
        <v>163.47999999999999</v>
      </c>
      <c r="S2244" s="2">
        <v>187.6</v>
      </c>
      <c r="T2244" s="2">
        <v>24.120000000000005</v>
      </c>
    </row>
    <row r="2245" spans="1:20" x14ac:dyDescent="0.25">
      <c r="A2245" t="s">
        <v>5752</v>
      </c>
      <c r="B2245" t="s">
        <v>8</v>
      </c>
      <c r="C2245" t="s">
        <v>6</v>
      </c>
      <c r="D2245" s="1">
        <v>43800</v>
      </c>
      <c r="E2245" s="1">
        <v>43932</v>
      </c>
      <c r="F2245" s="1">
        <v>43935</v>
      </c>
      <c r="G2245" s="1">
        <v>43944</v>
      </c>
      <c r="H2245" s="13">
        <f>Orders[[#This Row],[DeliveryDate]]-Orders[[#This Row],[OrderDate]]</f>
        <v>12</v>
      </c>
      <c r="I2245" t="s">
        <v>3</v>
      </c>
      <c r="J2245" t="str">
        <f>_xlfn.XLOOKUP(Orders[[#This Row],[_SalesRepID]],'Sales team'!A:A,'Sales team'!B:B)</f>
        <v>Roy Rice</v>
      </c>
      <c r="K2245">
        <v>24</v>
      </c>
      <c r="L2245">
        <v>17</v>
      </c>
      <c r="M2245">
        <v>174</v>
      </c>
      <c r="N2245" t="str">
        <f>_xlfn.XLOOKUP(Orders[[#This Row],[_ProductID]],Products!A:A,Products!C:C)</f>
        <v>Home décor</v>
      </c>
      <c r="O2245">
        <v>14</v>
      </c>
      <c r="P2245">
        <v>0.05</v>
      </c>
      <c r="Q2245" s="2">
        <v>254.6</v>
      </c>
      <c r="R2245" s="2">
        <v>155.30599999999998</v>
      </c>
      <c r="S2245" s="2">
        <v>1451.2199999999998</v>
      </c>
      <c r="T2245" s="2">
        <v>519.3839999999999</v>
      </c>
    </row>
    <row r="2246" spans="1:20" x14ac:dyDescent="0.25">
      <c r="A2246" t="s">
        <v>5753</v>
      </c>
      <c r="B2246" t="s">
        <v>8</v>
      </c>
      <c r="C2246" t="s">
        <v>13</v>
      </c>
      <c r="D2246" s="1">
        <v>43800</v>
      </c>
      <c r="E2246" s="1">
        <v>43932</v>
      </c>
      <c r="F2246" s="1">
        <v>43948</v>
      </c>
      <c r="G2246" s="1">
        <v>43950</v>
      </c>
      <c r="H2246" s="13">
        <f>Orders[[#This Row],[DeliveryDate]]-Orders[[#This Row],[OrderDate]]</f>
        <v>18</v>
      </c>
      <c r="I2246" t="s">
        <v>3</v>
      </c>
      <c r="J2246" t="str">
        <f>_xlfn.XLOOKUP(Orders[[#This Row],[_SalesRepID]],'Sales team'!A:A,'Sales team'!B:B)</f>
        <v>Samuel Fowler</v>
      </c>
      <c r="K2246">
        <v>21</v>
      </c>
      <c r="L2246">
        <v>19</v>
      </c>
      <c r="M2246">
        <v>329</v>
      </c>
      <c r="N2246" t="str">
        <f>_xlfn.XLOOKUP(Orders[[#This Row],[_ProductID]],Products!A:A,Products!C:C)</f>
        <v>Home décor</v>
      </c>
      <c r="O2246">
        <v>44</v>
      </c>
      <c r="P2246">
        <v>0.15</v>
      </c>
      <c r="Q2246" s="2">
        <v>2479</v>
      </c>
      <c r="R2246" s="2">
        <v>1041.18</v>
      </c>
      <c r="S2246" s="2">
        <v>10535.75</v>
      </c>
      <c r="T2246" s="2">
        <v>5329.8499999999995</v>
      </c>
    </row>
    <row r="2247" spans="1:20" x14ac:dyDescent="0.25">
      <c r="A2247" t="s">
        <v>5754</v>
      </c>
      <c r="B2247" t="s">
        <v>5</v>
      </c>
      <c r="C2247" t="s">
        <v>2</v>
      </c>
      <c r="D2247" s="1">
        <v>43800</v>
      </c>
      <c r="E2247" s="1">
        <v>43932</v>
      </c>
      <c r="F2247" s="1">
        <v>43936</v>
      </c>
      <c r="G2247" s="1">
        <v>43936</v>
      </c>
      <c r="H2247" s="13">
        <f>Orders[[#This Row],[DeliveryDate]]-Orders[[#This Row],[OrderDate]]</f>
        <v>4</v>
      </c>
      <c r="I2247" t="s">
        <v>3</v>
      </c>
      <c r="J2247" t="str">
        <f>_xlfn.XLOOKUP(Orders[[#This Row],[_SalesRepID]],'Sales team'!A:A,'Sales team'!B:B)</f>
        <v>Todd Roberts</v>
      </c>
      <c r="K2247">
        <v>13</v>
      </c>
      <c r="L2247">
        <v>39</v>
      </c>
      <c r="M2247">
        <v>256</v>
      </c>
      <c r="N2247" t="str">
        <f>_xlfn.XLOOKUP(Orders[[#This Row],[_ProductID]],Products!A:A,Products!C:C)</f>
        <v>Kitchen &amp; Dining</v>
      </c>
      <c r="O2247">
        <v>7</v>
      </c>
      <c r="P2247">
        <v>7.4999999999999997E-2</v>
      </c>
      <c r="Q2247" s="2">
        <v>2211</v>
      </c>
      <c r="R2247" s="2">
        <v>1127.6100000000001</v>
      </c>
      <c r="S2247" s="2">
        <v>4090.3500000000004</v>
      </c>
      <c r="T2247" s="2">
        <v>1835.13</v>
      </c>
    </row>
    <row r="2248" spans="1:20" x14ac:dyDescent="0.25">
      <c r="A2248" t="s">
        <v>5755</v>
      </c>
      <c r="B2248" t="s">
        <v>5</v>
      </c>
      <c r="C2248" t="s">
        <v>13</v>
      </c>
      <c r="D2248" s="1">
        <v>43800</v>
      </c>
      <c r="E2248" s="1">
        <v>43932</v>
      </c>
      <c r="F2248" s="1">
        <v>43955</v>
      </c>
      <c r="G2248" s="1">
        <v>43937</v>
      </c>
      <c r="H2248" s="13">
        <f>Orders[[#This Row],[DeliveryDate]]-Orders[[#This Row],[OrderDate]]</f>
        <v>5</v>
      </c>
      <c r="I2248" t="s">
        <v>3</v>
      </c>
      <c r="J2248" t="str">
        <f>_xlfn.XLOOKUP(Orders[[#This Row],[_SalesRepID]],'Sales team'!A:A,'Sales team'!B:B)</f>
        <v>Anthony Berry</v>
      </c>
      <c r="K2248">
        <v>16</v>
      </c>
      <c r="L2248">
        <v>10</v>
      </c>
      <c r="M2248">
        <v>288</v>
      </c>
      <c r="N2248" t="str">
        <f>_xlfn.XLOOKUP(Orders[[#This Row],[_ProductID]],Products!A:A,Products!C:C)</f>
        <v>Kitchen &amp; Dining</v>
      </c>
      <c r="O2248">
        <v>1</v>
      </c>
      <c r="P2248">
        <v>0.05</v>
      </c>
      <c r="Q2248" s="2">
        <v>2412</v>
      </c>
      <c r="R2248" s="2">
        <v>1688.3999999999999</v>
      </c>
      <c r="S2248" s="2">
        <v>9165.6</v>
      </c>
      <c r="T2248" s="2">
        <v>2412.0000000000009</v>
      </c>
    </row>
    <row r="2249" spans="1:20" x14ac:dyDescent="0.25">
      <c r="A2249" t="s">
        <v>5756</v>
      </c>
      <c r="B2249" t="s">
        <v>1</v>
      </c>
      <c r="C2249" t="s">
        <v>25</v>
      </c>
      <c r="D2249" s="1">
        <v>43800</v>
      </c>
      <c r="E2249" s="1">
        <v>43932</v>
      </c>
      <c r="F2249" s="1">
        <v>43941</v>
      </c>
      <c r="G2249" s="1">
        <v>43944</v>
      </c>
      <c r="H2249" s="13">
        <f>Orders[[#This Row],[DeliveryDate]]-Orders[[#This Row],[OrderDate]]</f>
        <v>12</v>
      </c>
      <c r="I2249" t="s">
        <v>3</v>
      </c>
      <c r="J2249" t="str">
        <f>_xlfn.XLOOKUP(Orders[[#This Row],[_SalesRepID]],'Sales team'!A:A,'Sales team'!B:B)</f>
        <v>Shawn Cook</v>
      </c>
      <c r="K2249">
        <v>7</v>
      </c>
      <c r="L2249">
        <v>31</v>
      </c>
      <c r="M2249">
        <v>358</v>
      </c>
      <c r="N2249" t="str">
        <f>_xlfn.XLOOKUP(Orders[[#This Row],[_ProductID]],Products!A:A,Products!C:C)</f>
        <v>Kitchen &amp; Dining</v>
      </c>
      <c r="O2249">
        <v>8</v>
      </c>
      <c r="P2249">
        <v>7.4999999999999997E-2</v>
      </c>
      <c r="Q2249" s="2">
        <v>1855.9</v>
      </c>
      <c r="R2249" s="2">
        <v>1280.5709999999999</v>
      </c>
      <c r="S2249" s="2">
        <v>1716.7075000000002</v>
      </c>
      <c r="T2249" s="2">
        <v>436.1365000000003</v>
      </c>
    </row>
    <row r="2250" spans="1:20" x14ac:dyDescent="0.25">
      <c r="A2250" t="s">
        <v>5757</v>
      </c>
      <c r="B2250" t="s">
        <v>1</v>
      </c>
      <c r="C2250" t="s">
        <v>46</v>
      </c>
      <c r="D2250" s="1">
        <v>43800</v>
      </c>
      <c r="E2250" s="1">
        <v>43932</v>
      </c>
      <c r="F2250" s="1">
        <v>43937</v>
      </c>
      <c r="G2250" s="1">
        <v>43936</v>
      </c>
      <c r="H2250" s="13">
        <f>Orders[[#This Row],[DeliveryDate]]-Orders[[#This Row],[OrderDate]]</f>
        <v>4</v>
      </c>
      <c r="I2250" t="s">
        <v>3</v>
      </c>
      <c r="J2250" t="str">
        <f>_xlfn.XLOOKUP(Orders[[#This Row],[_SalesRepID]],'Sales team'!A:A,'Sales team'!B:B)</f>
        <v>Stephen Payne</v>
      </c>
      <c r="K2250">
        <v>5</v>
      </c>
      <c r="L2250">
        <v>50</v>
      </c>
      <c r="M2250">
        <v>87</v>
      </c>
      <c r="N2250" t="str">
        <f>_xlfn.XLOOKUP(Orders[[#This Row],[_ProductID]],Products!A:A,Products!C:C)</f>
        <v>Home décor</v>
      </c>
      <c r="O2250">
        <v>39</v>
      </c>
      <c r="P2250">
        <v>7.4999999999999997E-2</v>
      </c>
      <c r="Q2250" s="2">
        <v>3819</v>
      </c>
      <c r="R2250" s="2">
        <v>2482.35</v>
      </c>
      <c r="S2250" s="2">
        <v>7065.1500000000005</v>
      </c>
      <c r="T2250" s="2">
        <v>2100.4500000000007</v>
      </c>
    </row>
    <row r="2251" spans="1:20" x14ac:dyDescent="0.25">
      <c r="A2251" t="s">
        <v>5758</v>
      </c>
      <c r="B2251" t="s">
        <v>5</v>
      </c>
      <c r="C2251" t="s">
        <v>6</v>
      </c>
      <c r="D2251" s="1">
        <v>43800</v>
      </c>
      <c r="E2251" s="1">
        <v>43932</v>
      </c>
      <c r="F2251" s="1">
        <v>43944</v>
      </c>
      <c r="G2251" s="1">
        <v>43955</v>
      </c>
      <c r="H2251" s="13">
        <f>Orders[[#This Row],[DeliveryDate]]-Orders[[#This Row],[OrderDate]]</f>
        <v>23</v>
      </c>
      <c r="I2251" t="s">
        <v>3</v>
      </c>
      <c r="J2251" t="str">
        <f>_xlfn.XLOOKUP(Orders[[#This Row],[_SalesRepID]],'Sales team'!A:A,'Sales team'!B:B)</f>
        <v>Paul Holmes</v>
      </c>
      <c r="K2251">
        <v>14</v>
      </c>
      <c r="L2251">
        <v>43</v>
      </c>
      <c r="M2251">
        <v>145</v>
      </c>
      <c r="N2251" t="str">
        <f>_xlfn.XLOOKUP(Orders[[#This Row],[_ProductID]],Products!A:A,Products!C:C)</f>
        <v>Kitchen &amp; Dining</v>
      </c>
      <c r="O2251">
        <v>4</v>
      </c>
      <c r="P2251">
        <v>0.1</v>
      </c>
      <c r="Q2251" s="2">
        <v>917.9</v>
      </c>
      <c r="R2251" s="2">
        <v>780.21499999999992</v>
      </c>
      <c r="S2251" s="2">
        <v>4956.66</v>
      </c>
      <c r="T2251" s="2">
        <v>275.3700000000008</v>
      </c>
    </row>
    <row r="2252" spans="1:20" x14ac:dyDescent="0.25">
      <c r="A2252" t="s">
        <v>5759</v>
      </c>
      <c r="B2252" t="s">
        <v>5</v>
      </c>
      <c r="C2252" t="s">
        <v>13</v>
      </c>
      <c r="D2252" s="1">
        <v>43800</v>
      </c>
      <c r="E2252" s="1">
        <v>43932</v>
      </c>
      <c r="F2252" s="1">
        <v>43955</v>
      </c>
      <c r="G2252" s="1">
        <v>43952</v>
      </c>
      <c r="H2252" s="13">
        <f>Orders[[#This Row],[DeliveryDate]]-Orders[[#This Row],[OrderDate]]</f>
        <v>20</v>
      </c>
      <c r="I2252" t="s">
        <v>3</v>
      </c>
      <c r="J2252" t="str">
        <f>_xlfn.XLOOKUP(Orders[[#This Row],[_SalesRepID]],'Sales team'!A:A,'Sales team'!B:B)</f>
        <v>Anthony Berry</v>
      </c>
      <c r="K2252">
        <v>16</v>
      </c>
      <c r="L2252">
        <v>18</v>
      </c>
      <c r="M2252">
        <v>282</v>
      </c>
      <c r="N2252" t="str">
        <f>_xlfn.XLOOKUP(Orders[[#This Row],[_ProductID]],Products!A:A,Products!C:C)</f>
        <v>Electronics</v>
      </c>
      <c r="O2252">
        <v>25</v>
      </c>
      <c r="P2252">
        <v>0.1</v>
      </c>
      <c r="Q2252" s="2">
        <v>3778.8</v>
      </c>
      <c r="R2252" s="2">
        <v>1662.672</v>
      </c>
      <c r="S2252" s="2">
        <v>6801.84</v>
      </c>
      <c r="T2252" s="2">
        <v>3476.4960000000001</v>
      </c>
    </row>
    <row r="2253" spans="1:20" x14ac:dyDescent="0.25">
      <c r="A2253" t="s">
        <v>5741</v>
      </c>
      <c r="B2253" t="s">
        <v>5</v>
      </c>
      <c r="C2253" t="s">
        <v>13</v>
      </c>
      <c r="D2253" s="1">
        <v>43800</v>
      </c>
      <c r="E2253" s="1">
        <v>43931</v>
      </c>
      <c r="F2253" s="1">
        <v>43957</v>
      </c>
      <c r="G2253" s="1">
        <v>43938</v>
      </c>
      <c r="H2253" s="13">
        <f>Orders[[#This Row],[DeliveryDate]]-Orders[[#This Row],[OrderDate]]</f>
        <v>7</v>
      </c>
      <c r="I2253" t="s">
        <v>3</v>
      </c>
      <c r="J2253" t="str">
        <f>_xlfn.XLOOKUP(Orders[[#This Row],[_SalesRepID]],'Sales team'!A:A,'Sales team'!B:B)</f>
        <v>Frank Brown</v>
      </c>
      <c r="K2253">
        <v>17</v>
      </c>
      <c r="L2253">
        <v>14</v>
      </c>
      <c r="M2253">
        <v>317</v>
      </c>
      <c r="N2253" t="str">
        <f>_xlfn.XLOOKUP(Orders[[#This Row],[_ProductID]],Products!A:A,Products!C:C)</f>
        <v>Home décor</v>
      </c>
      <c r="O2253">
        <v>3</v>
      </c>
      <c r="P2253">
        <v>0.1</v>
      </c>
      <c r="Q2253" s="2">
        <v>268</v>
      </c>
      <c r="R2253" s="2">
        <v>176.88</v>
      </c>
      <c r="S2253" s="2">
        <v>1447.2</v>
      </c>
      <c r="T2253" s="2">
        <v>385.92000000000007</v>
      </c>
    </row>
    <row r="2254" spans="1:20" x14ac:dyDescent="0.25">
      <c r="A2254" t="s">
        <v>5742</v>
      </c>
      <c r="B2254" t="s">
        <v>5</v>
      </c>
      <c r="C2254" t="s">
        <v>25</v>
      </c>
      <c r="D2254" s="1">
        <v>43800</v>
      </c>
      <c r="E2254" s="1">
        <v>43931</v>
      </c>
      <c r="F2254" s="1">
        <v>43952</v>
      </c>
      <c r="G2254" s="1">
        <v>43958</v>
      </c>
      <c r="H2254" s="13">
        <f>Orders[[#This Row],[DeliveryDate]]-Orders[[#This Row],[OrderDate]]</f>
        <v>27</v>
      </c>
      <c r="I2254" t="s">
        <v>3</v>
      </c>
      <c r="J2254" t="str">
        <f>_xlfn.XLOOKUP(Orders[[#This Row],[_SalesRepID]],'Sales team'!A:A,'Sales team'!B:B)</f>
        <v>Shawn Wallace</v>
      </c>
      <c r="K2254">
        <v>18</v>
      </c>
      <c r="L2254">
        <v>41</v>
      </c>
      <c r="M2254">
        <v>351</v>
      </c>
      <c r="N2254" t="str">
        <f>_xlfn.XLOOKUP(Orders[[#This Row],[_ProductID]],Products!A:A,Products!C:C)</f>
        <v>Furniture</v>
      </c>
      <c r="O2254">
        <v>12</v>
      </c>
      <c r="P2254">
        <v>0.05</v>
      </c>
      <c r="Q2254" s="2">
        <v>2244.5</v>
      </c>
      <c r="R2254" s="2">
        <v>1122.25</v>
      </c>
      <c r="S2254" s="2">
        <v>8529.1</v>
      </c>
      <c r="T2254" s="2">
        <v>4040.1000000000004</v>
      </c>
    </row>
    <row r="2255" spans="1:20" x14ac:dyDescent="0.25">
      <c r="A2255" t="s">
        <v>5743</v>
      </c>
      <c r="B2255" t="s">
        <v>1</v>
      </c>
      <c r="C2255" t="s">
        <v>13</v>
      </c>
      <c r="D2255" s="1">
        <v>43800</v>
      </c>
      <c r="E2255" s="1">
        <v>43931</v>
      </c>
      <c r="F2255" s="1">
        <v>43947</v>
      </c>
      <c r="G2255" s="1">
        <v>43951</v>
      </c>
      <c r="H2255" s="13">
        <f>Orders[[#This Row],[DeliveryDate]]-Orders[[#This Row],[OrderDate]]</f>
        <v>20</v>
      </c>
      <c r="I2255" t="s">
        <v>3</v>
      </c>
      <c r="J2255" t="str">
        <f>_xlfn.XLOOKUP(Orders[[#This Row],[_SalesRepID]],'Sales team'!A:A,'Sales team'!B:B)</f>
        <v>Chris Armstrong</v>
      </c>
      <c r="K2255">
        <v>4</v>
      </c>
      <c r="L2255">
        <v>9</v>
      </c>
      <c r="M2255">
        <v>281</v>
      </c>
      <c r="N2255" t="str">
        <f>_xlfn.XLOOKUP(Orders[[#This Row],[_ProductID]],Products!A:A,Products!C:C)</f>
        <v>Furniture</v>
      </c>
      <c r="O2255">
        <v>22</v>
      </c>
      <c r="P2255">
        <v>7.4999999999999997E-2</v>
      </c>
      <c r="Q2255" s="2">
        <v>2914.5</v>
      </c>
      <c r="R2255" s="2">
        <v>1690.4099999999999</v>
      </c>
      <c r="S2255" s="2">
        <v>21567.3</v>
      </c>
      <c r="T2255" s="2">
        <v>8044.02</v>
      </c>
    </row>
    <row r="2256" spans="1:20" x14ac:dyDescent="0.25">
      <c r="A2256" t="s">
        <v>5744</v>
      </c>
      <c r="B2256" t="s">
        <v>1</v>
      </c>
      <c r="C2256" t="s">
        <v>15</v>
      </c>
      <c r="D2256" s="1">
        <v>43800</v>
      </c>
      <c r="E2256" s="1">
        <v>43931</v>
      </c>
      <c r="F2256" s="1">
        <v>43951</v>
      </c>
      <c r="G2256" s="1">
        <v>43941</v>
      </c>
      <c r="H2256" s="13">
        <f>Orders[[#This Row],[DeliveryDate]]-Orders[[#This Row],[OrderDate]]</f>
        <v>10</v>
      </c>
      <c r="I2256" t="s">
        <v>3</v>
      </c>
      <c r="J2256" t="str">
        <f>_xlfn.XLOOKUP(Orders[[#This Row],[_SalesRepID]],'Sales team'!A:A,'Sales team'!B:B)</f>
        <v>Carl Nguyen</v>
      </c>
      <c r="K2256">
        <v>12</v>
      </c>
      <c r="L2256">
        <v>28</v>
      </c>
      <c r="M2256">
        <v>5</v>
      </c>
      <c r="N2256" t="str">
        <f>_xlfn.XLOOKUP(Orders[[#This Row],[_ProductID]],Products!A:A,Products!C:C)</f>
        <v>Home décor</v>
      </c>
      <c r="O2256">
        <v>30</v>
      </c>
      <c r="P2256">
        <v>7.4999999999999997E-2</v>
      </c>
      <c r="Q2256" s="2">
        <v>3906.1</v>
      </c>
      <c r="R2256" s="2">
        <v>2538.9650000000001</v>
      </c>
      <c r="S2256" s="2">
        <v>3613.1424999999999</v>
      </c>
      <c r="T2256" s="2">
        <v>1074.1774999999998</v>
      </c>
    </row>
    <row r="2257" spans="1:20" x14ac:dyDescent="0.25">
      <c r="A2257" t="s">
        <v>5745</v>
      </c>
      <c r="B2257" t="s">
        <v>1</v>
      </c>
      <c r="C2257" t="s">
        <v>6</v>
      </c>
      <c r="D2257" s="1">
        <v>43800</v>
      </c>
      <c r="E2257" s="1">
        <v>43931</v>
      </c>
      <c r="F2257" s="1">
        <v>43937</v>
      </c>
      <c r="G2257" s="1">
        <v>43944</v>
      </c>
      <c r="H2257" s="13">
        <f>Orders[[#This Row],[DeliveryDate]]-Orders[[#This Row],[OrderDate]]</f>
        <v>13</v>
      </c>
      <c r="I2257" t="s">
        <v>3</v>
      </c>
      <c r="J2257" t="str">
        <f>_xlfn.XLOOKUP(Orders[[#This Row],[_SalesRepID]],'Sales team'!A:A,'Sales team'!B:B)</f>
        <v>Joshua Ryan</v>
      </c>
      <c r="K2257">
        <v>9</v>
      </c>
      <c r="L2257">
        <v>32</v>
      </c>
      <c r="M2257">
        <v>159</v>
      </c>
      <c r="N2257" t="str">
        <f>_xlfn.XLOOKUP(Orders[[#This Row],[_ProductID]],Products!A:A,Products!C:C)</f>
        <v>Kitchen &amp; Dining</v>
      </c>
      <c r="O2257">
        <v>13</v>
      </c>
      <c r="P2257">
        <v>0.3</v>
      </c>
      <c r="Q2257" s="2">
        <v>1092.1000000000001</v>
      </c>
      <c r="R2257" s="2">
        <v>709.86500000000012</v>
      </c>
      <c r="S2257" s="2">
        <v>1528.94</v>
      </c>
      <c r="T2257" s="2">
        <v>109.20999999999981</v>
      </c>
    </row>
    <row r="2258" spans="1:20" x14ac:dyDescent="0.25">
      <c r="A2258" t="s">
        <v>5746</v>
      </c>
      <c r="B2258" t="s">
        <v>5</v>
      </c>
      <c r="C2258" t="s">
        <v>15</v>
      </c>
      <c r="D2258" s="1">
        <v>43800</v>
      </c>
      <c r="E2258" s="1">
        <v>43931</v>
      </c>
      <c r="F2258" s="1">
        <v>43949</v>
      </c>
      <c r="G2258" s="1">
        <v>43937</v>
      </c>
      <c r="H2258" s="13">
        <f>Orders[[#This Row],[DeliveryDate]]-Orders[[#This Row],[OrderDate]]</f>
        <v>6</v>
      </c>
      <c r="I2258" t="s">
        <v>3</v>
      </c>
      <c r="J2258" t="str">
        <f>_xlfn.XLOOKUP(Orders[[#This Row],[_SalesRepID]],'Sales team'!A:A,'Sales team'!B:B)</f>
        <v>Paul Holmes</v>
      </c>
      <c r="K2258">
        <v>14</v>
      </c>
      <c r="L2258">
        <v>35</v>
      </c>
      <c r="M2258">
        <v>43</v>
      </c>
      <c r="N2258" t="str">
        <f>_xlfn.XLOOKUP(Orders[[#This Row],[_ProductID]],Products!A:A,Products!C:C)</f>
        <v>Home décor</v>
      </c>
      <c r="O2258">
        <v>30</v>
      </c>
      <c r="P2258">
        <v>0.2</v>
      </c>
      <c r="Q2258" s="2">
        <v>670</v>
      </c>
      <c r="R2258" s="2">
        <v>569.5</v>
      </c>
      <c r="S2258" s="2">
        <v>536</v>
      </c>
      <c r="T2258" s="2">
        <v>-33.5</v>
      </c>
    </row>
    <row r="2259" spans="1:20" x14ac:dyDescent="0.25">
      <c r="A2259" t="s">
        <v>5747</v>
      </c>
      <c r="B2259" t="s">
        <v>8</v>
      </c>
      <c r="C2259" t="s">
        <v>25</v>
      </c>
      <c r="D2259" s="1">
        <v>43800</v>
      </c>
      <c r="E2259" s="1">
        <v>43931</v>
      </c>
      <c r="F2259" s="1">
        <v>43937</v>
      </c>
      <c r="G2259" s="1">
        <v>43945</v>
      </c>
      <c r="H2259" s="13">
        <f>Orders[[#This Row],[DeliveryDate]]-Orders[[#This Row],[OrderDate]]</f>
        <v>14</v>
      </c>
      <c r="I2259" t="s">
        <v>3</v>
      </c>
      <c r="J2259" t="str">
        <f>_xlfn.XLOOKUP(Orders[[#This Row],[_SalesRepID]],'Sales team'!A:A,'Sales team'!B:B)</f>
        <v>Joe Price</v>
      </c>
      <c r="K2259">
        <v>22</v>
      </c>
      <c r="L2259">
        <v>41</v>
      </c>
      <c r="M2259">
        <v>339</v>
      </c>
      <c r="N2259" t="str">
        <f>_xlfn.XLOOKUP(Orders[[#This Row],[_ProductID]],Products!A:A,Products!C:C)</f>
        <v>Home décor</v>
      </c>
      <c r="O2259">
        <v>26</v>
      </c>
      <c r="P2259">
        <v>7.4999999999999997E-2</v>
      </c>
      <c r="Q2259" s="2">
        <v>1246.2</v>
      </c>
      <c r="R2259" s="2">
        <v>660.4860000000001</v>
      </c>
      <c r="S2259" s="2">
        <v>9221.880000000001</v>
      </c>
      <c r="T2259" s="2">
        <v>3937.9920000000002</v>
      </c>
    </row>
    <row r="2260" spans="1:20" x14ac:dyDescent="0.25">
      <c r="A2260" t="s">
        <v>5748</v>
      </c>
      <c r="B2260" t="s">
        <v>1</v>
      </c>
      <c r="C2260" t="s">
        <v>13</v>
      </c>
      <c r="D2260" s="1">
        <v>43800</v>
      </c>
      <c r="E2260" s="1">
        <v>43931</v>
      </c>
      <c r="F2260" s="1">
        <v>43949</v>
      </c>
      <c r="G2260" s="1">
        <v>43950</v>
      </c>
      <c r="H2260" s="13">
        <f>Orders[[#This Row],[DeliveryDate]]-Orders[[#This Row],[OrderDate]]</f>
        <v>19</v>
      </c>
      <c r="I2260" t="s">
        <v>3</v>
      </c>
      <c r="J2260" t="str">
        <f>_xlfn.XLOOKUP(Orders[[#This Row],[_SalesRepID]],'Sales team'!A:A,'Sales team'!B:B)</f>
        <v>Joshua Bennett</v>
      </c>
      <c r="K2260">
        <v>6</v>
      </c>
      <c r="L2260">
        <v>2</v>
      </c>
      <c r="M2260">
        <v>313</v>
      </c>
      <c r="N2260" t="str">
        <f>_xlfn.XLOOKUP(Orders[[#This Row],[_ProductID]],Products!A:A,Products!C:C)</f>
        <v>Home décor</v>
      </c>
      <c r="O2260">
        <v>45</v>
      </c>
      <c r="P2260">
        <v>0.1</v>
      </c>
      <c r="Q2260" s="2">
        <v>3859.2000000000003</v>
      </c>
      <c r="R2260" s="2">
        <v>2817.2160000000003</v>
      </c>
      <c r="S2260" s="2">
        <v>13893.12</v>
      </c>
      <c r="T2260" s="2">
        <v>2624.2559999999994</v>
      </c>
    </row>
    <row r="2261" spans="1:20" x14ac:dyDescent="0.25">
      <c r="A2261" t="s">
        <v>5749</v>
      </c>
      <c r="B2261" t="s">
        <v>1</v>
      </c>
      <c r="C2261" t="s">
        <v>46</v>
      </c>
      <c r="D2261" s="1">
        <v>43800</v>
      </c>
      <c r="E2261" s="1">
        <v>43931</v>
      </c>
      <c r="F2261" s="1">
        <v>43933</v>
      </c>
      <c r="G2261" s="1">
        <v>43942</v>
      </c>
      <c r="H2261" s="13">
        <f>Orders[[#This Row],[DeliveryDate]]-Orders[[#This Row],[OrderDate]]</f>
        <v>11</v>
      </c>
      <c r="I2261" t="s">
        <v>3</v>
      </c>
      <c r="J2261" t="str">
        <f>_xlfn.XLOOKUP(Orders[[#This Row],[_SalesRepID]],'Sales team'!A:A,'Sales team'!B:B)</f>
        <v>Adam Hernandez</v>
      </c>
      <c r="K2261">
        <v>1</v>
      </c>
      <c r="L2261">
        <v>16</v>
      </c>
      <c r="M2261">
        <v>82</v>
      </c>
      <c r="N2261" t="str">
        <f>_xlfn.XLOOKUP(Orders[[#This Row],[_ProductID]],Products!A:A,Products!C:C)</f>
        <v>Home décor</v>
      </c>
      <c r="O2261">
        <v>39</v>
      </c>
      <c r="P2261">
        <v>7.4999999999999997E-2</v>
      </c>
      <c r="Q2261" s="2">
        <v>3872.6</v>
      </c>
      <c r="R2261" s="2">
        <v>2865.7239999999997</v>
      </c>
      <c r="S2261" s="2">
        <v>17910.775000000001</v>
      </c>
      <c r="T2261" s="2">
        <v>3582.1550000000025</v>
      </c>
    </row>
    <row r="2262" spans="1:20" x14ac:dyDescent="0.25">
      <c r="A2262" t="s">
        <v>5750</v>
      </c>
      <c r="B2262" t="s">
        <v>5</v>
      </c>
      <c r="C2262" t="s">
        <v>15</v>
      </c>
      <c r="D2262" s="1">
        <v>43800</v>
      </c>
      <c r="E2262" s="1">
        <v>43931</v>
      </c>
      <c r="F2262" s="1">
        <v>43955</v>
      </c>
      <c r="G2262" s="1">
        <v>43942</v>
      </c>
      <c r="H2262" s="13">
        <f>Orders[[#This Row],[DeliveryDate]]-Orders[[#This Row],[OrderDate]]</f>
        <v>11</v>
      </c>
      <c r="I2262" t="s">
        <v>3</v>
      </c>
      <c r="J2262" t="str">
        <f>_xlfn.XLOOKUP(Orders[[#This Row],[_SalesRepID]],'Sales team'!A:A,'Sales team'!B:B)</f>
        <v>Carl Nguyen</v>
      </c>
      <c r="K2262">
        <v>12</v>
      </c>
      <c r="L2262">
        <v>33</v>
      </c>
      <c r="M2262">
        <v>33</v>
      </c>
      <c r="N2262" t="str">
        <f>_xlfn.XLOOKUP(Orders[[#This Row],[_ProductID]],Products!A:A,Products!C:C)</f>
        <v>Home décor</v>
      </c>
      <c r="O2262">
        <v>29</v>
      </c>
      <c r="P2262">
        <v>7.4999999999999997E-2</v>
      </c>
      <c r="Q2262" s="2">
        <v>857.6</v>
      </c>
      <c r="R2262" s="2">
        <v>488.83199999999999</v>
      </c>
      <c r="S2262" s="2">
        <v>5552.96</v>
      </c>
      <c r="T2262" s="2">
        <v>2131.136</v>
      </c>
    </row>
    <row r="2263" spans="1:20" x14ac:dyDescent="0.25">
      <c r="A2263" t="s">
        <v>5735</v>
      </c>
      <c r="B2263" t="s">
        <v>5</v>
      </c>
      <c r="C2263" t="s">
        <v>13</v>
      </c>
      <c r="D2263" s="1">
        <v>43800</v>
      </c>
      <c r="E2263" s="1">
        <v>43930</v>
      </c>
      <c r="F2263" s="1">
        <v>43947</v>
      </c>
      <c r="G2263" s="1">
        <v>43945</v>
      </c>
      <c r="H2263" s="13">
        <f>Orders[[#This Row],[DeliveryDate]]-Orders[[#This Row],[OrderDate]]</f>
        <v>15</v>
      </c>
      <c r="I2263" t="s">
        <v>3</v>
      </c>
      <c r="J2263" t="str">
        <f>_xlfn.XLOOKUP(Orders[[#This Row],[_SalesRepID]],'Sales team'!A:A,'Sales team'!B:B)</f>
        <v>Carl Nguyen</v>
      </c>
      <c r="K2263">
        <v>12</v>
      </c>
      <c r="L2263">
        <v>26</v>
      </c>
      <c r="M2263">
        <v>301</v>
      </c>
      <c r="N2263" t="str">
        <f>_xlfn.XLOOKUP(Orders[[#This Row],[_ProductID]],Products!A:A,Products!C:C)</f>
        <v>Electronics</v>
      </c>
      <c r="O2263">
        <v>25</v>
      </c>
      <c r="P2263">
        <v>0.1</v>
      </c>
      <c r="Q2263" s="2">
        <v>1889.4</v>
      </c>
      <c r="R2263" s="2">
        <v>906.91200000000003</v>
      </c>
      <c r="S2263" s="2">
        <v>6801.84</v>
      </c>
      <c r="T2263" s="2">
        <v>3174.192</v>
      </c>
    </row>
    <row r="2264" spans="1:20" x14ac:dyDescent="0.25">
      <c r="A2264" t="s">
        <v>5736</v>
      </c>
      <c r="B2264" t="s">
        <v>1</v>
      </c>
      <c r="C2264" t="s">
        <v>13</v>
      </c>
      <c r="D2264" s="1">
        <v>43800</v>
      </c>
      <c r="E2264" s="1">
        <v>43930</v>
      </c>
      <c r="F2264" s="1">
        <v>43933</v>
      </c>
      <c r="G2264" s="1">
        <v>43941</v>
      </c>
      <c r="H2264" s="13">
        <f>Orders[[#This Row],[DeliveryDate]]-Orders[[#This Row],[OrderDate]]</f>
        <v>11</v>
      </c>
      <c r="I2264" t="s">
        <v>3</v>
      </c>
      <c r="J2264" t="str">
        <f>_xlfn.XLOOKUP(Orders[[#This Row],[_SalesRepID]],'Sales team'!A:A,'Sales team'!B:B)</f>
        <v>Stephen Payne</v>
      </c>
      <c r="K2264">
        <v>5</v>
      </c>
      <c r="L2264">
        <v>31</v>
      </c>
      <c r="M2264">
        <v>267</v>
      </c>
      <c r="N2264" t="str">
        <f>_xlfn.XLOOKUP(Orders[[#This Row],[_ProductID]],Products!A:A,Products!C:C)</f>
        <v>Furniture</v>
      </c>
      <c r="O2264">
        <v>22</v>
      </c>
      <c r="P2264">
        <v>7.4999999999999997E-2</v>
      </c>
      <c r="Q2264" s="2">
        <v>1112.2</v>
      </c>
      <c r="R2264" s="2">
        <v>745.17400000000009</v>
      </c>
      <c r="S2264" s="2">
        <v>1028.7850000000001</v>
      </c>
      <c r="T2264" s="2">
        <v>283.61099999999999</v>
      </c>
    </row>
    <row r="2265" spans="1:20" x14ac:dyDescent="0.25">
      <c r="A2265" t="s">
        <v>5737</v>
      </c>
      <c r="B2265" t="s">
        <v>5</v>
      </c>
      <c r="C2265" t="s">
        <v>15</v>
      </c>
      <c r="D2265" s="1">
        <v>43800</v>
      </c>
      <c r="E2265" s="1">
        <v>43930</v>
      </c>
      <c r="F2265" s="1">
        <v>43955</v>
      </c>
      <c r="G2265" s="1">
        <v>43938</v>
      </c>
      <c r="H2265" s="13">
        <f>Orders[[#This Row],[DeliveryDate]]-Orders[[#This Row],[OrderDate]]</f>
        <v>8</v>
      </c>
      <c r="I2265" t="s">
        <v>3</v>
      </c>
      <c r="J2265" t="str">
        <f>_xlfn.XLOOKUP(Orders[[#This Row],[_SalesRepID]],'Sales team'!A:A,'Sales team'!B:B)</f>
        <v>Frank Brown</v>
      </c>
      <c r="K2265">
        <v>17</v>
      </c>
      <c r="L2265">
        <v>37</v>
      </c>
      <c r="M2265">
        <v>56</v>
      </c>
      <c r="N2265" t="str">
        <f>_xlfn.XLOOKUP(Orders[[#This Row],[_ProductID]],Products!A:A,Products!C:C)</f>
        <v>Home décor</v>
      </c>
      <c r="O2265">
        <v>11</v>
      </c>
      <c r="P2265">
        <v>0.15</v>
      </c>
      <c r="Q2265" s="2">
        <v>268</v>
      </c>
      <c r="R2265" s="2">
        <v>203.68</v>
      </c>
      <c r="S2265" s="2">
        <v>1366.8</v>
      </c>
      <c r="T2265" s="2">
        <v>144.72000000000003</v>
      </c>
    </row>
    <row r="2266" spans="1:20" x14ac:dyDescent="0.25">
      <c r="A2266" t="s">
        <v>5738</v>
      </c>
      <c r="B2266" t="s">
        <v>5</v>
      </c>
      <c r="C2266" t="s">
        <v>13</v>
      </c>
      <c r="D2266" s="1">
        <v>43800</v>
      </c>
      <c r="E2266" s="1">
        <v>43930</v>
      </c>
      <c r="F2266" s="1">
        <v>43938</v>
      </c>
      <c r="G2266" s="1">
        <v>43938</v>
      </c>
      <c r="H2266" s="13">
        <f>Orders[[#This Row],[DeliveryDate]]-Orders[[#This Row],[OrderDate]]</f>
        <v>8</v>
      </c>
      <c r="I2266" t="s">
        <v>3</v>
      </c>
      <c r="J2266" t="str">
        <f>_xlfn.XLOOKUP(Orders[[#This Row],[_SalesRepID]],'Sales team'!A:A,'Sales team'!B:B)</f>
        <v>Anthony Berry</v>
      </c>
      <c r="K2266">
        <v>16</v>
      </c>
      <c r="L2266">
        <v>5</v>
      </c>
      <c r="M2266">
        <v>323</v>
      </c>
      <c r="N2266" t="str">
        <f>_xlfn.XLOOKUP(Orders[[#This Row],[_ProductID]],Products!A:A,Products!C:C)</f>
        <v>Furniture</v>
      </c>
      <c r="O2266">
        <v>38</v>
      </c>
      <c r="P2266">
        <v>0.4</v>
      </c>
      <c r="Q2266" s="2">
        <v>3437.1</v>
      </c>
      <c r="R2266" s="2">
        <v>2199.7440000000001</v>
      </c>
      <c r="S2266" s="2">
        <v>2062.2599999999998</v>
      </c>
      <c r="T2266" s="2">
        <v>-137.48400000000038</v>
      </c>
    </row>
    <row r="2267" spans="1:20" x14ac:dyDescent="0.25">
      <c r="A2267" t="s">
        <v>5739</v>
      </c>
      <c r="B2267" t="s">
        <v>1</v>
      </c>
      <c r="C2267" t="s">
        <v>6</v>
      </c>
      <c r="D2267" s="1">
        <v>43800</v>
      </c>
      <c r="E2267" s="1">
        <v>43930</v>
      </c>
      <c r="F2267" s="1">
        <v>43958</v>
      </c>
      <c r="G2267" s="1">
        <v>43955</v>
      </c>
      <c r="H2267" s="13">
        <f>Orders[[#This Row],[DeliveryDate]]-Orders[[#This Row],[OrderDate]]</f>
        <v>25</v>
      </c>
      <c r="I2267" t="s">
        <v>3</v>
      </c>
      <c r="J2267" t="str">
        <f>_xlfn.XLOOKUP(Orders[[#This Row],[_SalesRepID]],'Sales team'!A:A,'Sales team'!B:B)</f>
        <v>Stephen Payne</v>
      </c>
      <c r="K2267">
        <v>5</v>
      </c>
      <c r="L2267">
        <v>47</v>
      </c>
      <c r="M2267">
        <v>135</v>
      </c>
      <c r="N2267" t="str">
        <f>_xlfn.XLOOKUP(Orders[[#This Row],[_ProductID]],Products!A:A,Products!C:C)</f>
        <v>Home décor</v>
      </c>
      <c r="O2267">
        <v>17</v>
      </c>
      <c r="P2267">
        <v>0.15</v>
      </c>
      <c r="Q2267" s="2">
        <v>1125.6000000000001</v>
      </c>
      <c r="R2267" s="2">
        <v>574.05600000000004</v>
      </c>
      <c r="S2267" s="2">
        <v>6697.3200000000006</v>
      </c>
      <c r="T2267" s="2">
        <v>2678.9280000000003</v>
      </c>
    </row>
    <row r="2268" spans="1:20" x14ac:dyDescent="0.25">
      <c r="A2268" t="s">
        <v>5740</v>
      </c>
      <c r="B2268" t="s">
        <v>1</v>
      </c>
      <c r="C2268" t="s">
        <v>13</v>
      </c>
      <c r="D2268" s="1">
        <v>43800</v>
      </c>
      <c r="E2268" s="1">
        <v>43930</v>
      </c>
      <c r="F2268" s="1">
        <v>43948</v>
      </c>
      <c r="G2268" s="1">
        <v>43955</v>
      </c>
      <c r="H2268" s="13">
        <f>Orders[[#This Row],[DeliveryDate]]-Orders[[#This Row],[OrderDate]]</f>
        <v>25</v>
      </c>
      <c r="I2268" t="s">
        <v>3</v>
      </c>
      <c r="J2268" t="str">
        <f>_xlfn.XLOOKUP(Orders[[#This Row],[_SalesRepID]],'Sales team'!A:A,'Sales team'!B:B)</f>
        <v>Carl Nguyen</v>
      </c>
      <c r="K2268">
        <v>12</v>
      </c>
      <c r="L2268">
        <v>5</v>
      </c>
      <c r="M2268">
        <v>304</v>
      </c>
      <c r="N2268" t="str">
        <f>_xlfn.XLOOKUP(Orders[[#This Row],[_ProductID]],Products!A:A,Products!C:C)</f>
        <v>Furniture</v>
      </c>
      <c r="O2268">
        <v>5</v>
      </c>
      <c r="P2268">
        <v>0.15</v>
      </c>
      <c r="Q2268" s="2">
        <v>1078.7</v>
      </c>
      <c r="R2268" s="2">
        <v>722.72900000000004</v>
      </c>
      <c r="S2268" s="2">
        <v>916.89499999999998</v>
      </c>
      <c r="T2268" s="2">
        <v>194.16599999999994</v>
      </c>
    </row>
    <row r="2269" spans="1:20" x14ac:dyDescent="0.25">
      <c r="A2269" t="s">
        <v>5732</v>
      </c>
      <c r="B2269" t="s">
        <v>1</v>
      </c>
      <c r="C2269" t="s">
        <v>2</v>
      </c>
      <c r="D2269" s="1">
        <v>43800</v>
      </c>
      <c r="E2269" s="1">
        <v>43929</v>
      </c>
      <c r="F2269" s="1">
        <v>43953</v>
      </c>
      <c r="G2269" s="1">
        <v>43936</v>
      </c>
      <c r="H2269" s="13">
        <f>Orders[[#This Row],[DeliveryDate]]-Orders[[#This Row],[OrderDate]]</f>
        <v>7</v>
      </c>
      <c r="I2269" t="s">
        <v>3</v>
      </c>
      <c r="J2269" t="str">
        <f>_xlfn.XLOOKUP(Orders[[#This Row],[_SalesRepID]],'Sales team'!A:A,'Sales team'!B:B)</f>
        <v>Shawn Cook</v>
      </c>
      <c r="K2269">
        <v>7</v>
      </c>
      <c r="L2269">
        <v>30</v>
      </c>
      <c r="M2269">
        <v>210</v>
      </c>
      <c r="N2269" t="str">
        <f>_xlfn.XLOOKUP(Orders[[#This Row],[_ProductID]],Products!A:A,Products!C:C)</f>
        <v>Kitchen &amp; Dining</v>
      </c>
      <c r="O2269">
        <v>7</v>
      </c>
      <c r="P2269">
        <v>0.15</v>
      </c>
      <c r="Q2269" s="2">
        <v>1045.2</v>
      </c>
      <c r="R2269" s="2">
        <v>888.42</v>
      </c>
      <c r="S2269" s="2">
        <v>888.42</v>
      </c>
      <c r="T2269" s="2">
        <v>0</v>
      </c>
    </row>
    <row r="2270" spans="1:20" x14ac:dyDescent="0.25">
      <c r="A2270" t="s">
        <v>5733</v>
      </c>
      <c r="B2270" t="s">
        <v>1</v>
      </c>
      <c r="C2270" t="s">
        <v>2</v>
      </c>
      <c r="D2270" s="1">
        <v>43800</v>
      </c>
      <c r="E2270" s="1">
        <v>43929</v>
      </c>
      <c r="F2270" s="1">
        <v>43951</v>
      </c>
      <c r="G2270" s="1">
        <v>43935</v>
      </c>
      <c r="H2270" s="13">
        <f>Orders[[#This Row],[DeliveryDate]]-Orders[[#This Row],[OrderDate]]</f>
        <v>6</v>
      </c>
      <c r="I2270" t="s">
        <v>3</v>
      </c>
      <c r="J2270" t="str">
        <f>_xlfn.XLOOKUP(Orders[[#This Row],[_SalesRepID]],'Sales team'!A:A,'Sales team'!B:B)</f>
        <v>Shawn Cook</v>
      </c>
      <c r="K2270">
        <v>7</v>
      </c>
      <c r="L2270">
        <v>50</v>
      </c>
      <c r="M2270">
        <v>241</v>
      </c>
      <c r="N2270" t="str">
        <f>_xlfn.XLOOKUP(Orders[[#This Row],[_ProductID]],Products!A:A,Products!C:C)</f>
        <v>Home décor</v>
      </c>
      <c r="O2270">
        <v>27</v>
      </c>
      <c r="P2270">
        <v>0.4</v>
      </c>
      <c r="Q2270" s="2">
        <v>958.1</v>
      </c>
      <c r="R2270" s="2">
        <v>440.72600000000006</v>
      </c>
      <c r="S2270" s="2">
        <v>1149.72</v>
      </c>
      <c r="T2270" s="2">
        <v>268.26799999999992</v>
      </c>
    </row>
    <row r="2271" spans="1:20" x14ac:dyDescent="0.25">
      <c r="A2271" t="s">
        <v>5734</v>
      </c>
      <c r="B2271" t="s">
        <v>5</v>
      </c>
      <c r="C2271" t="s">
        <v>15</v>
      </c>
      <c r="D2271" s="1">
        <v>43800</v>
      </c>
      <c r="E2271" s="1">
        <v>43929</v>
      </c>
      <c r="F2271" s="1">
        <v>43946</v>
      </c>
      <c r="G2271" s="1">
        <v>43942</v>
      </c>
      <c r="H2271" s="13">
        <f>Orders[[#This Row],[DeliveryDate]]-Orders[[#This Row],[OrderDate]]</f>
        <v>13</v>
      </c>
      <c r="I2271" t="s">
        <v>3</v>
      </c>
      <c r="J2271" t="str">
        <f>_xlfn.XLOOKUP(Orders[[#This Row],[_SalesRepID]],'Sales team'!A:A,'Sales team'!B:B)</f>
        <v>Roger Alexander</v>
      </c>
      <c r="K2271">
        <v>15</v>
      </c>
      <c r="L2271">
        <v>21</v>
      </c>
      <c r="M2271">
        <v>3</v>
      </c>
      <c r="N2271" t="str">
        <f>_xlfn.XLOOKUP(Orders[[#This Row],[_ProductID]],Products!A:A,Products!C:C)</f>
        <v>Furniture</v>
      </c>
      <c r="O2271">
        <v>19</v>
      </c>
      <c r="P2271">
        <v>7.4999999999999997E-2</v>
      </c>
      <c r="Q2271" s="2">
        <v>1112.2</v>
      </c>
      <c r="R2271" s="2">
        <v>778.54</v>
      </c>
      <c r="S2271" s="2">
        <v>1028.7850000000001</v>
      </c>
      <c r="T2271" s="2">
        <v>250.24500000000012</v>
      </c>
    </row>
    <row r="2272" spans="1:20" x14ac:dyDescent="0.25">
      <c r="A2272" t="s">
        <v>5719</v>
      </c>
      <c r="B2272" t="s">
        <v>1</v>
      </c>
      <c r="C2272" t="s">
        <v>15</v>
      </c>
      <c r="D2272" s="1">
        <v>43800</v>
      </c>
      <c r="E2272" s="1">
        <v>43928</v>
      </c>
      <c r="F2272" s="1">
        <v>43951</v>
      </c>
      <c r="G2272" s="1">
        <v>43944</v>
      </c>
      <c r="H2272" s="13">
        <f>Orders[[#This Row],[DeliveryDate]]-Orders[[#This Row],[OrderDate]]</f>
        <v>16</v>
      </c>
      <c r="I2272" t="s">
        <v>3</v>
      </c>
      <c r="J2272" t="str">
        <f>_xlfn.XLOOKUP(Orders[[#This Row],[_SalesRepID]],'Sales team'!A:A,'Sales team'!B:B)</f>
        <v>Adam Hernandez</v>
      </c>
      <c r="K2272">
        <v>1</v>
      </c>
      <c r="L2272">
        <v>22</v>
      </c>
      <c r="M2272">
        <v>51</v>
      </c>
      <c r="N2272" t="str">
        <f>_xlfn.XLOOKUP(Orders[[#This Row],[_ProductID]],Products!A:A,Products!C:C)</f>
        <v>Kitchen &amp; Dining</v>
      </c>
      <c r="O2272">
        <v>16</v>
      </c>
      <c r="P2272">
        <v>7.4999999999999997E-2</v>
      </c>
      <c r="Q2272" s="2">
        <v>227.8</v>
      </c>
      <c r="R2272" s="2">
        <v>184.51800000000003</v>
      </c>
      <c r="S2272" s="2">
        <v>842.86000000000013</v>
      </c>
      <c r="T2272" s="2">
        <v>104.78800000000001</v>
      </c>
    </row>
    <row r="2273" spans="1:20" x14ac:dyDescent="0.25">
      <c r="A2273" t="s">
        <v>5720</v>
      </c>
      <c r="B2273" t="s">
        <v>1</v>
      </c>
      <c r="C2273" t="s">
        <v>13</v>
      </c>
      <c r="D2273" s="1">
        <v>43800</v>
      </c>
      <c r="E2273" s="1">
        <v>43928</v>
      </c>
      <c r="F2273" s="1">
        <v>43948</v>
      </c>
      <c r="G2273" s="1">
        <v>43948</v>
      </c>
      <c r="H2273" s="13">
        <f>Orders[[#This Row],[DeliveryDate]]-Orders[[#This Row],[OrderDate]]</f>
        <v>20</v>
      </c>
      <c r="I2273" t="s">
        <v>3</v>
      </c>
      <c r="J2273" t="str">
        <f>_xlfn.XLOOKUP(Orders[[#This Row],[_SalesRepID]],'Sales team'!A:A,'Sales team'!B:B)</f>
        <v>Joshua Little</v>
      </c>
      <c r="K2273">
        <v>11</v>
      </c>
      <c r="L2273">
        <v>36</v>
      </c>
      <c r="M2273">
        <v>303</v>
      </c>
      <c r="N2273" t="str">
        <f>_xlfn.XLOOKUP(Orders[[#This Row],[_ProductID]],Products!A:A,Products!C:C)</f>
        <v>Furniture</v>
      </c>
      <c r="O2273">
        <v>42</v>
      </c>
      <c r="P2273">
        <v>0.3</v>
      </c>
      <c r="Q2273" s="2">
        <v>1902.8</v>
      </c>
      <c r="R2273" s="2">
        <v>1217.7919999999999</v>
      </c>
      <c r="S2273" s="2">
        <v>2663.9199999999996</v>
      </c>
      <c r="T2273" s="2">
        <v>228.33599999999979</v>
      </c>
    </row>
    <row r="2274" spans="1:20" x14ac:dyDescent="0.25">
      <c r="A2274" t="s">
        <v>5721</v>
      </c>
      <c r="B2274" t="s">
        <v>8</v>
      </c>
      <c r="C2274" t="s">
        <v>2</v>
      </c>
      <c r="D2274" s="1">
        <v>43800</v>
      </c>
      <c r="E2274" s="1">
        <v>43928</v>
      </c>
      <c r="F2274" s="1">
        <v>43944</v>
      </c>
      <c r="G2274" s="1">
        <v>43935</v>
      </c>
      <c r="H2274" s="13">
        <f>Orders[[#This Row],[DeliveryDate]]-Orders[[#This Row],[OrderDate]]</f>
        <v>7</v>
      </c>
      <c r="I2274" t="s">
        <v>3</v>
      </c>
      <c r="J2274" t="str">
        <f>_xlfn.XLOOKUP(Orders[[#This Row],[_SalesRepID]],'Sales team'!A:A,'Sales team'!B:B)</f>
        <v>Samuel Fowler</v>
      </c>
      <c r="K2274">
        <v>21</v>
      </c>
      <c r="L2274">
        <v>47</v>
      </c>
      <c r="M2274">
        <v>250</v>
      </c>
      <c r="N2274" t="str">
        <f>_xlfn.XLOOKUP(Orders[[#This Row],[_ProductID]],Products!A:A,Products!C:C)</f>
        <v>Furniture</v>
      </c>
      <c r="O2274">
        <v>15</v>
      </c>
      <c r="P2274">
        <v>7.4999999999999997E-2</v>
      </c>
      <c r="Q2274" s="2">
        <v>3966.4</v>
      </c>
      <c r="R2274" s="2">
        <v>2895.4720000000002</v>
      </c>
      <c r="S2274" s="2">
        <v>14675.68</v>
      </c>
      <c r="T2274" s="2">
        <v>3093.7919999999995</v>
      </c>
    </row>
    <row r="2275" spans="1:20" x14ac:dyDescent="0.25">
      <c r="A2275" t="s">
        <v>5722</v>
      </c>
      <c r="B2275" t="s">
        <v>5</v>
      </c>
      <c r="C2275" t="s">
        <v>13</v>
      </c>
      <c r="D2275" s="1">
        <v>43800</v>
      </c>
      <c r="E2275" s="1">
        <v>43928</v>
      </c>
      <c r="F2275" s="1">
        <v>43930</v>
      </c>
      <c r="G2275" s="1">
        <v>43948</v>
      </c>
      <c r="H2275" s="13">
        <f>Orders[[#This Row],[DeliveryDate]]-Orders[[#This Row],[OrderDate]]</f>
        <v>20</v>
      </c>
      <c r="I2275" t="s">
        <v>3</v>
      </c>
      <c r="J2275" t="str">
        <f>_xlfn.XLOOKUP(Orders[[#This Row],[_SalesRepID]],'Sales team'!A:A,'Sales team'!B:B)</f>
        <v>Anthony Berry</v>
      </c>
      <c r="K2275">
        <v>16</v>
      </c>
      <c r="L2275">
        <v>50</v>
      </c>
      <c r="M2275">
        <v>299</v>
      </c>
      <c r="N2275" t="str">
        <f>_xlfn.XLOOKUP(Orders[[#This Row],[_ProductID]],Products!A:A,Products!C:C)</f>
        <v>Furniture</v>
      </c>
      <c r="O2275">
        <v>20</v>
      </c>
      <c r="P2275">
        <v>0.1</v>
      </c>
      <c r="Q2275" s="2">
        <v>1085.4000000000001</v>
      </c>
      <c r="R2275" s="2">
        <v>716.36400000000015</v>
      </c>
      <c r="S2275" s="2">
        <v>6838.0200000000013</v>
      </c>
      <c r="T2275" s="2">
        <v>1823.4720000000007</v>
      </c>
    </row>
    <row r="2276" spans="1:20" x14ac:dyDescent="0.25">
      <c r="A2276" t="s">
        <v>5723</v>
      </c>
      <c r="B2276" t="s">
        <v>8</v>
      </c>
      <c r="C2276" t="s">
        <v>15</v>
      </c>
      <c r="D2276" s="1">
        <v>43800</v>
      </c>
      <c r="E2276" s="1">
        <v>43928</v>
      </c>
      <c r="F2276" s="1">
        <v>43950</v>
      </c>
      <c r="G2276" s="1">
        <v>43956</v>
      </c>
      <c r="H2276" s="13">
        <f>Orders[[#This Row],[DeliveryDate]]-Orders[[#This Row],[OrderDate]]</f>
        <v>28</v>
      </c>
      <c r="I2276" t="s">
        <v>3</v>
      </c>
      <c r="J2276" t="str">
        <f>_xlfn.XLOOKUP(Orders[[#This Row],[_SalesRepID]],'Sales team'!A:A,'Sales team'!B:B)</f>
        <v>Samuel Fowler</v>
      </c>
      <c r="K2276">
        <v>21</v>
      </c>
      <c r="L2276">
        <v>41</v>
      </c>
      <c r="M2276">
        <v>3</v>
      </c>
      <c r="N2276" t="str">
        <f>_xlfn.XLOOKUP(Orders[[#This Row],[_ProductID]],Products!A:A,Products!C:C)</f>
        <v>Furniture</v>
      </c>
      <c r="O2276">
        <v>42</v>
      </c>
      <c r="P2276">
        <v>0.2</v>
      </c>
      <c r="Q2276" s="2">
        <v>1159.1000000000001</v>
      </c>
      <c r="R2276" s="2">
        <v>788.1880000000001</v>
      </c>
      <c r="S2276" s="2">
        <v>927.2800000000002</v>
      </c>
      <c r="T2276" s="2">
        <v>139.0920000000001</v>
      </c>
    </row>
    <row r="2277" spans="1:20" x14ac:dyDescent="0.25">
      <c r="A2277" t="s">
        <v>5724</v>
      </c>
      <c r="B2277" t="s">
        <v>1</v>
      </c>
      <c r="C2277" t="s">
        <v>2</v>
      </c>
      <c r="D2277" s="1">
        <v>43800</v>
      </c>
      <c r="E2277" s="1">
        <v>43928</v>
      </c>
      <c r="F2277" s="1">
        <v>43954</v>
      </c>
      <c r="G2277" s="1">
        <v>43934</v>
      </c>
      <c r="H2277" s="13">
        <f>Orders[[#This Row],[DeliveryDate]]-Orders[[#This Row],[OrderDate]]</f>
        <v>6</v>
      </c>
      <c r="I2277" t="s">
        <v>3</v>
      </c>
      <c r="J2277" t="str">
        <f>_xlfn.XLOOKUP(Orders[[#This Row],[_SalesRepID]],'Sales team'!A:A,'Sales team'!B:B)</f>
        <v>Adam Hernandez</v>
      </c>
      <c r="K2277">
        <v>1</v>
      </c>
      <c r="L2277">
        <v>39</v>
      </c>
      <c r="M2277">
        <v>212</v>
      </c>
      <c r="N2277" t="str">
        <f>_xlfn.XLOOKUP(Orders[[#This Row],[_ProductID]],Products!A:A,Products!C:C)</f>
        <v>Furniture</v>
      </c>
      <c r="O2277">
        <v>15</v>
      </c>
      <c r="P2277">
        <v>0.3</v>
      </c>
      <c r="Q2277" s="2">
        <v>5226</v>
      </c>
      <c r="R2277" s="2">
        <v>4442.0999999999995</v>
      </c>
      <c r="S2277" s="2">
        <v>25607.399999999998</v>
      </c>
      <c r="T2277" s="2">
        <v>-5487.2999999999993</v>
      </c>
    </row>
    <row r="2278" spans="1:20" x14ac:dyDescent="0.25">
      <c r="A2278" t="s">
        <v>5725</v>
      </c>
      <c r="B2278" t="s">
        <v>5</v>
      </c>
      <c r="C2278" t="s">
        <v>2</v>
      </c>
      <c r="D2278" s="1">
        <v>43800</v>
      </c>
      <c r="E2278" s="1">
        <v>43928</v>
      </c>
      <c r="F2278" s="1">
        <v>43935</v>
      </c>
      <c r="G2278" s="1">
        <v>43944</v>
      </c>
      <c r="H2278" s="13">
        <f>Orders[[#This Row],[DeliveryDate]]-Orders[[#This Row],[OrderDate]]</f>
        <v>16</v>
      </c>
      <c r="I2278" t="s">
        <v>3</v>
      </c>
      <c r="J2278" t="str">
        <f>_xlfn.XLOOKUP(Orders[[#This Row],[_SalesRepID]],'Sales team'!A:A,'Sales team'!B:B)</f>
        <v>Anthony Torres</v>
      </c>
      <c r="K2278">
        <v>20</v>
      </c>
      <c r="L2278">
        <v>14</v>
      </c>
      <c r="M2278">
        <v>226</v>
      </c>
      <c r="N2278" t="str">
        <f>_xlfn.XLOOKUP(Orders[[#This Row],[_ProductID]],Products!A:A,Products!C:C)</f>
        <v>Kitchen &amp; Dining</v>
      </c>
      <c r="O2278">
        <v>4</v>
      </c>
      <c r="P2278">
        <v>7.4999999999999997E-2</v>
      </c>
      <c r="Q2278" s="2">
        <v>1849.2</v>
      </c>
      <c r="R2278" s="2">
        <v>1423.884</v>
      </c>
      <c r="S2278" s="2">
        <v>3421.0200000000004</v>
      </c>
      <c r="T2278" s="2">
        <v>573.25200000000041</v>
      </c>
    </row>
    <row r="2279" spans="1:20" x14ac:dyDescent="0.25">
      <c r="A2279" t="s">
        <v>5726</v>
      </c>
      <c r="B2279" t="s">
        <v>5</v>
      </c>
      <c r="C2279" t="s">
        <v>2</v>
      </c>
      <c r="D2279" s="1">
        <v>43800</v>
      </c>
      <c r="E2279" s="1">
        <v>43928</v>
      </c>
      <c r="F2279" s="1">
        <v>43944</v>
      </c>
      <c r="G2279" s="1">
        <v>43931</v>
      </c>
      <c r="H2279" s="13">
        <f>Orders[[#This Row],[DeliveryDate]]-Orders[[#This Row],[OrderDate]]</f>
        <v>3</v>
      </c>
      <c r="I2279" t="s">
        <v>3</v>
      </c>
      <c r="J2279" t="str">
        <f>_xlfn.XLOOKUP(Orders[[#This Row],[_SalesRepID]],'Sales team'!A:A,'Sales team'!B:B)</f>
        <v>Paul Holmes</v>
      </c>
      <c r="K2279">
        <v>14</v>
      </c>
      <c r="L2279">
        <v>32</v>
      </c>
      <c r="M2279">
        <v>257</v>
      </c>
      <c r="N2279" t="str">
        <f>_xlfn.XLOOKUP(Orders[[#This Row],[_ProductID]],Products!A:A,Products!C:C)</f>
        <v>Home décor</v>
      </c>
      <c r="O2279">
        <v>17</v>
      </c>
      <c r="P2279">
        <v>0.1</v>
      </c>
      <c r="Q2279" s="2">
        <v>1989.9</v>
      </c>
      <c r="R2279" s="2">
        <v>895.45500000000004</v>
      </c>
      <c r="S2279" s="2">
        <v>8954.5500000000011</v>
      </c>
      <c r="T2279" s="2">
        <v>4477.2750000000005</v>
      </c>
    </row>
    <row r="2280" spans="1:20" x14ac:dyDescent="0.25">
      <c r="A2280" t="s">
        <v>5727</v>
      </c>
      <c r="B2280" t="s">
        <v>1</v>
      </c>
      <c r="C2280" t="s">
        <v>6</v>
      </c>
      <c r="D2280" s="1">
        <v>43800</v>
      </c>
      <c r="E2280" s="1">
        <v>43928</v>
      </c>
      <c r="F2280" s="1">
        <v>43956</v>
      </c>
      <c r="G2280" s="1">
        <v>43955</v>
      </c>
      <c r="H2280" s="13">
        <f>Orders[[#This Row],[DeliveryDate]]-Orders[[#This Row],[OrderDate]]</f>
        <v>27</v>
      </c>
      <c r="I2280" t="s">
        <v>3</v>
      </c>
      <c r="J2280" t="str">
        <f>_xlfn.XLOOKUP(Orders[[#This Row],[_SalesRepID]],'Sales team'!A:A,'Sales team'!B:B)</f>
        <v>Chris Armstrong</v>
      </c>
      <c r="K2280">
        <v>4</v>
      </c>
      <c r="L2280">
        <v>10</v>
      </c>
      <c r="M2280">
        <v>193</v>
      </c>
      <c r="N2280" t="str">
        <f>_xlfn.XLOOKUP(Orders[[#This Row],[_ProductID]],Products!A:A,Products!C:C)</f>
        <v>Home décor</v>
      </c>
      <c r="O2280">
        <v>31</v>
      </c>
      <c r="P2280">
        <v>0.05</v>
      </c>
      <c r="Q2280" s="2">
        <v>3959.7000000000003</v>
      </c>
      <c r="R2280" s="2">
        <v>3167.76</v>
      </c>
      <c r="S2280" s="2">
        <v>18808.575000000001</v>
      </c>
      <c r="T2280" s="2">
        <v>2969.7749999999996</v>
      </c>
    </row>
    <row r="2281" spans="1:20" x14ac:dyDescent="0.25">
      <c r="A2281" t="s">
        <v>5728</v>
      </c>
      <c r="B2281" t="s">
        <v>8</v>
      </c>
      <c r="C2281" t="s">
        <v>13</v>
      </c>
      <c r="D2281" s="1">
        <v>43800</v>
      </c>
      <c r="E2281" s="1">
        <v>43928</v>
      </c>
      <c r="F2281" s="1">
        <v>43945</v>
      </c>
      <c r="G2281" s="1">
        <v>43957</v>
      </c>
      <c r="H2281" s="13">
        <f>Orders[[#This Row],[DeliveryDate]]-Orders[[#This Row],[OrderDate]]</f>
        <v>29</v>
      </c>
      <c r="I2281" t="s">
        <v>3</v>
      </c>
      <c r="J2281" t="str">
        <f>_xlfn.XLOOKUP(Orders[[#This Row],[_SalesRepID]],'Sales team'!A:A,'Sales team'!B:B)</f>
        <v>Anthony Torres</v>
      </c>
      <c r="K2281">
        <v>20</v>
      </c>
      <c r="L2281">
        <v>4</v>
      </c>
      <c r="M2281">
        <v>278</v>
      </c>
      <c r="N2281" t="str">
        <f>_xlfn.XLOOKUP(Orders[[#This Row],[_ProductID]],Products!A:A,Products!C:C)</f>
        <v>Home décor</v>
      </c>
      <c r="O2281">
        <v>23</v>
      </c>
      <c r="P2281">
        <v>0.1</v>
      </c>
      <c r="Q2281" s="2">
        <v>221.1</v>
      </c>
      <c r="R2281" s="2">
        <v>172.458</v>
      </c>
      <c r="S2281" s="2">
        <v>1392.93</v>
      </c>
      <c r="T2281" s="2">
        <v>185.72400000000016</v>
      </c>
    </row>
    <row r="2282" spans="1:20" x14ac:dyDescent="0.25">
      <c r="A2282" t="s">
        <v>5729</v>
      </c>
      <c r="B2282" t="s">
        <v>1</v>
      </c>
      <c r="C2282" t="s">
        <v>15</v>
      </c>
      <c r="D2282" s="1">
        <v>43800</v>
      </c>
      <c r="E2282" s="1">
        <v>43928</v>
      </c>
      <c r="F2282" s="1">
        <v>43937</v>
      </c>
      <c r="G2282" s="1">
        <v>43931</v>
      </c>
      <c r="H2282" s="13">
        <f>Orders[[#This Row],[DeliveryDate]]-Orders[[#This Row],[OrderDate]]</f>
        <v>3</v>
      </c>
      <c r="I2282" t="s">
        <v>3</v>
      </c>
      <c r="J2282" t="str">
        <f>_xlfn.XLOOKUP(Orders[[#This Row],[_SalesRepID]],'Sales team'!A:A,'Sales team'!B:B)</f>
        <v>Stephen Payne</v>
      </c>
      <c r="K2282">
        <v>5</v>
      </c>
      <c r="L2282">
        <v>23</v>
      </c>
      <c r="M2282">
        <v>46</v>
      </c>
      <c r="N2282" t="str">
        <f>_xlfn.XLOOKUP(Orders[[#This Row],[_ProductID]],Products!A:A,Products!C:C)</f>
        <v>Home décor</v>
      </c>
      <c r="O2282">
        <v>14</v>
      </c>
      <c r="P2282">
        <v>0.05</v>
      </c>
      <c r="Q2282" s="2">
        <v>3711.8</v>
      </c>
      <c r="R2282" s="2">
        <v>2524.0240000000003</v>
      </c>
      <c r="S2282" s="2">
        <v>17631.05</v>
      </c>
      <c r="T2282" s="2">
        <v>5010.9299999999967</v>
      </c>
    </row>
    <row r="2283" spans="1:20" x14ac:dyDescent="0.25">
      <c r="A2283" t="s">
        <v>5730</v>
      </c>
      <c r="B2283" t="s">
        <v>5</v>
      </c>
      <c r="C2283" t="s">
        <v>6</v>
      </c>
      <c r="D2283" s="1">
        <v>43800</v>
      </c>
      <c r="E2283" s="1">
        <v>43928</v>
      </c>
      <c r="F2283" s="1">
        <v>43955</v>
      </c>
      <c r="G2283" s="1">
        <v>43948</v>
      </c>
      <c r="H2283" s="13">
        <f>Orders[[#This Row],[DeliveryDate]]-Orders[[#This Row],[OrderDate]]</f>
        <v>20</v>
      </c>
      <c r="I2283" t="s">
        <v>3</v>
      </c>
      <c r="J2283" t="str">
        <f>_xlfn.XLOOKUP(Orders[[#This Row],[_SalesRepID]],'Sales team'!A:A,'Sales team'!B:B)</f>
        <v>Todd Roberts</v>
      </c>
      <c r="K2283">
        <v>13</v>
      </c>
      <c r="L2283">
        <v>10</v>
      </c>
      <c r="M2283">
        <v>103</v>
      </c>
      <c r="N2283" t="str">
        <f>_xlfn.XLOOKUP(Orders[[#This Row],[_ProductID]],Products!A:A,Products!C:C)</f>
        <v>Furniture</v>
      </c>
      <c r="O2283">
        <v>38</v>
      </c>
      <c r="P2283">
        <v>0.05</v>
      </c>
      <c r="Q2283" s="2">
        <v>3939.6</v>
      </c>
      <c r="R2283" s="2">
        <v>3348.66</v>
      </c>
      <c r="S2283" s="2">
        <v>3742.62</v>
      </c>
      <c r="T2283" s="2">
        <v>393.96000000000004</v>
      </c>
    </row>
    <row r="2284" spans="1:20" x14ac:dyDescent="0.25">
      <c r="A2284" t="s">
        <v>5731</v>
      </c>
      <c r="B2284" t="s">
        <v>1</v>
      </c>
      <c r="C2284" t="s">
        <v>13</v>
      </c>
      <c r="D2284" s="1">
        <v>43800</v>
      </c>
      <c r="E2284" s="1">
        <v>43928</v>
      </c>
      <c r="F2284" s="1">
        <v>43942</v>
      </c>
      <c r="G2284" s="1">
        <v>43937</v>
      </c>
      <c r="H2284" s="13">
        <f>Orders[[#This Row],[DeliveryDate]]-Orders[[#This Row],[OrderDate]]</f>
        <v>9</v>
      </c>
      <c r="I2284" t="s">
        <v>3</v>
      </c>
      <c r="J2284" t="str">
        <f>_xlfn.XLOOKUP(Orders[[#This Row],[_SalesRepID]],'Sales team'!A:A,'Sales team'!B:B)</f>
        <v>Chris Armstrong</v>
      </c>
      <c r="K2284">
        <v>4</v>
      </c>
      <c r="L2284">
        <v>24</v>
      </c>
      <c r="M2284">
        <v>268</v>
      </c>
      <c r="N2284" t="str">
        <f>_xlfn.XLOOKUP(Orders[[#This Row],[_ProductID]],Products!A:A,Products!C:C)</f>
        <v>Home décor</v>
      </c>
      <c r="O2284">
        <v>21</v>
      </c>
      <c r="P2284">
        <v>0.2</v>
      </c>
      <c r="Q2284" s="2">
        <v>180.9</v>
      </c>
      <c r="R2284" s="2">
        <v>133.86600000000001</v>
      </c>
      <c r="S2284" s="2">
        <v>578.88</v>
      </c>
      <c r="T2284" s="2">
        <v>43.41599999999994</v>
      </c>
    </row>
    <row r="2285" spans="1:20" x14ac:dyDescent="0.25">
      <c r="A2285" t="s">
        <v>5709</v>
      </c>
      <c r="B2285" t="s">
        <v>1</v>
      </c>
      <c r="C2285" t="s">
        <v>2</v>
      </c>
      <c r="D2285" s="1">
        <v>43800</v>
      </c>
      <c r="E2285" s="1">
        <v>43927</v>
      </c>
      <c r="F2285" s="1">
        <v>43933</v>
      </c>
      <c r="G2285" s="1">
        <v>43936</v>
      </c>
      <c r="H2285" s="13">
        <f>Orders[[#This Row],[DeliveryDate]]-Orders[[#This Row],[OrderDate]]</f>
        <v>9</v>
      </c>
      <c r="I2285" t="s">
        <v>3</v>
      </c>
      <c r="J2285" t="str">
        <f>_xlfn.XLOOKUP(Orders[[#This Row],[_SalesRepID]],'Sales team'!A:A,'Sales team'!B:B)</f>
        <v>Carl Nguyen</v>
      </c>
      <c r="K2285">
        <v>12</v>
      </c>
      <c r="L2285">
        <v>39</v>
      </c>
      <c r="M2285">
        <v>244</v>
      </c>
      <c r="N2285" t="str">
        <f>_xlfn.XLOOKUP(Orders[[#This Row],[_ProductID]],Products!A:A,Products!C:C)</f>
        <v>Home décor</v>
      </c>
      <c r="O2285">
        <v>27</v>
      </c>
      <c r="P2285">
        <v>0.05</v>
      </c>
      <c r="Q2285" s="2">
        <v>167.5</v>
      </c>
      <c r="R2285" s="2">
        <v>132.32500000000002</v>
      </c>
      <c r="S2285" s="2">
        <v>1273</v>
      </c>
      <c r="T2285" s="2">
        <v>214.39999999999986</v>
      </c>
    </row>
    <row r="2286" spans="1:20" x14ac:dyDescent="0.25">
      <c r="A2286" t="s">
        <v>5710</v>
      </c>
      <c r="B2286" t="s">
        <v>1</v>
      </c>
      <c r="C2286" t="s">
        <v>15</v>
      </c>
      <c r="D2286" s="1">
        <v>43800</v>
      </c>
      <c r="E2286" s="1">
        <v>43927</v>
      </c>
      <c r="F2286" s="1">
        <v>43949</v>
      </c>
      <c r="G2286" s="1">
        <v>43930</v>
      </c>
      <c r="H2286" s="13">
        <f>Orders[[#This Row],[DeliveryDate]]-Orders[[#This Row],[OrderDate]]</f>
        <v>3</v>
      </c>
      <c r="I2286" t="s">
        <v>3</v>
      </c>
      <c r="J2286" t="str">
        <f>_xlfn.XLOOKUP(Orders[[#This Row],[_SalesRepID]],'Sales team'!A:A,'Sales team'!B:B)</f>
        <v>Joshua Ryan</v>
      </c>
      <c r="K2286">
        <v>9</v>
      </c>
      <c r="L2286">
        <v>3</v>
      </c>
      <c r="M2286">
        <v>45</v>
      </c>
      <c r="N2286" t="str">
        <f>_xlfn.XLOOKUP(Orders[[#This Row],[_ProductID]],Products!A:A,Products!C:C)</f>
        <v>Kitchen &amp; Dining</v>
      </c>
      <c r="O2286">
        <v>16</v>
      </c>
      <c r="P2286">
        <v>7.4999999999999997E-2</v>
      </c>
      <c r="Q2286" s="2">
        <v>4006.6</v>
      </c>
      <c r="R2286" s="2">
        <v>3325.4779999999996</v>
      </c>
      <c r="S2286" s="2">
        <v>14824.42</v>
      </c>
      <c r="T2286" s="2">
        <v>1522.5080000000016</v>
      </c>
    </row>
    <row r="2287" spans="1:20" x14ac:dyDescent="0.25">
      <c r="A2287" t="s">
        <v>5711</v>
      </c>
      <c r="B2287" t="s">
        <v>8</v>
      </c>
      <c r="C2287" t="s">
        <v>2</v>
      </c>
      <c r="D2287" s="1">
        <v>43800</v>
      </c>
      <c r="E2287" s="1">
        <v>43927</v>
      </c>
      <c r="F2287" s="1">
        <v>43931</v>
      </c>
      <c r="G2287" s="1">
        <v>43929</v>
      </c>
      <c r="H2287" s="13">
        <f>Orders[[#This Row],[DeliveryDate]]-Orders[[#This Row],[OrderDate]]</f>
        <v>2</v>
      </c>
      <c r="I2287" t="s">
        <v>3</v>
      </c>
      <c r="J2287" t="str">
        <f>_xlfn.XLOOKUP(Orders[[#This Row],[_SalesRepID]],'Sales team'!A:A,'Sales team'!B:B)</f>
        <v>Joe Price</v>
      </c>
      <c r="K2287">
        <v>22</v>
      </c>
      <c r="L2287">
        <v>12</v>
      </c>
      <c r="M2287">
        <v>207</v>
      </c>
      <c r="N2287" t="str">
        <f>_xlfn.XLOOKUP(Orders[[#This Row],[_ProductID]],Products!A:A,Products!C:C)</f>
        <v>Home décor</v>
      </c>
      <c r="O2287">
        <v>14</v>
      </c>
      <c r="P2287">
        <v>0.3</v>
      </c>
      <c r="Q2287" s="2">
        <v>3966.4</v>
      </c>
      <c r="R2287" s="2">
        <v>2498.8319999999999</v>
      </c>
      <c r="S2287" s="2">
        <v>8329.44</v>
      </c>
      <c r="T2287" s="2">
        <v>832.94400000000132</v>
      </c>
    </row>
    <row r="2288" spans="1:20" x14ac:dyDescent="0.25">
      <c r="A2288" t="s">
        <v>5712</v>
      </c>
      <c r="B2288" t="s">
        <v>5</v>
      </c>
      <c r="C2288" t="s">
        <v>13</v>
      </c>
      <c r="D2288" s="1">
        <v>43800</v>
      </c>
      <c r="E2288" s="1">
        <v>43927</v>
      </c>
      <c r="F2288" s="1">
        <v>43935</v>
      </c>
      <c r="G2288" s="1">
        <v>43941</v>
      </c>
      <c r="H2288" s="13">
        <f>Orders[[#This Row],[DeliveryDate]]-Orders[[#This Row],[OrderDate]]</f>
        <v>14</v>
      </c>
      <c r="I2288" t="s">
        <v>3</v>
      </c>
      <c r="J2288" t="str">
        <f>_xlfn.XLOOKUP(Orders[[#This Row],[_SalesRepID]],'Sales team'!A:A,'Sales team'!B:B)</f>
        <v>Anthony Berry</v>
      </c>
      <c r="K2288">
        <v>16</v>
      </c>
      <c r="L2288">
        <v>2</v>
      </c>
      <c r="M2288">
        <v>270</v>
      </c>
      <c r="N2288" t="str">
        <f>_xlfn.XLOOKUP(Orders[[#This Row],[_ProductID]],Products!A:A,Products!C:C)</f>
        <v>Home décor</v>
      </c>
      <c r="O2288">
        <v>43</v>
      </c>
      <c r="P2288">
        <v>0.05</v>
      </c>
      <c r="Q2288" s="2">
        <v>971.5</v>
      </c>
      <c r="R2288" s="2">
        <v>573.18499999999995</v>
      </c>
      <c r="S2288" s="2">
        <v>3691.7</v>
      </c>
      <c r="T2288" s="2">
        <v>1398.96</v>
      </c>
    </row>
    <row r="2289" spans="1:20" x14ac:dyDescent="0.25">
      <c r="A2289" t="s">
        <v>5713</v>
      </c>
      <c r="B2289" t="s">
        <v>5</v>
      </c>
      <c r="C2289" t="s">
        <v>25</v>
      </c>
      <c r="D2289" s="1">
        <v>43800</v>
      </c>
      <c r="E2289" s="1">
        <v>43927</v>
      </c>
      <c r="F2289" s="1">
        <v>43954</v>
      </c>
      <c r="G2289" s="1">
        <v>43938</v>
      </c>
      <c r="H2289" s="13">
        <f>Orders[[#This Row],[DeliveryDate]]-Orders[[#This Row],[OrderDate]]</f>
        <v>11</v>
      </c>
      <c r="I2289" t="s">
        <v>3</v>
      </c>
      <c r="J2289" t="str">
        <f>_xlfn.XLOOKUP(Orders[[#This Row],[_SalesRepID]],'Sales team'!A:A,'Sales team'!B:B)</f>
        <v>Anthony Berry</v>
      </c>
      <c r="K2289">
        <v>16</v>
      </c>
      <c r="L2289">
        <v>12</v>
      </c>
      <c r="M2289">
        <v>338</v>
      </c>
      <c r="N2289" t="str">
        <f>_xlfn.XLOOKUP(Orders[[#This Row],[_ProductID]],Products!A:A,Products!C:C)</f>
        <v>Outdoor</v>
      </c>
      <c r="O2289">
        <v>9</v>
      </c>
      <c r="P2289">
        <v>7.4999999999999997E-2</v>
      </c>
      <c r="Q2289" s="2">
        <v>991.6</v>
      </c>
      <c r="R2289" s="2">
        <v>565.21199999999999</v>
      </c>
      <c r="S2289" s="2">
        <v>3668.92</v>
      </c>
      <c r="T2289" s="2">
        <v>1408.0720000000001</v>
      </c>
    </row>
    <row r="2290" spans="1:20" x14ac:dyDescent="0.25">
      <c r="A2290" t="s">
        <v>5714</v>
      </c>
      <c r="B2290" t="s">
        <v>5</v>
      </c>
      <c r="C2290" t="s">
        <v>2</v>
      </c>
      <c r="D2290" s="1">
        <v>43800</v>
      </c>
      <c r="E2290" s="1">
        <v>43927</v>
      </c>
      <c r="F2290" s="1">
        <v>43941</v>
      </c>
      <c r="G2290" s="1">
        <v>43942</v>
      </c>
      <c r="H2290" s="13">
        <f>Orders[[#This Row],[DeliveryDate]]-Orders[[#This Row],[OrderDate]]</f>
        <v>15</v>
      </c>
      <c r="I2290" t="s">
        <v>3</v>
      </c>
      <c r="J2290" t="str">
        <f>_xlfn.XLOOKUP(Orders[[#This Row],[_SalesRepID]],'Sales team'!A:A,'Sales team'!B:B)</f>
        <v>Nicholas Cunningham</v>
      </c>
      <c r="K2290">
        <v>19</v>
      </c>
      <c r="L2290">
        <v>43</v>
      </c>
      <c r="M2290">
        <v>253</v>
      </c>
      <c r="N2290" t="str">
        <f>_xlfn.XLOOKUP(Orders[[#This Row],[_ProductID]],Products!A:A,Products!C:C)</f>
        <v>Home décor</v>
      </c>
      <c r="O2290">
        <v>30</v>
      </c>
      <c r="P2290">
        <v>0.1</v>
      </c>
      <c r="Q2290" s="2">
        <v>2646.5</v>
      </c>
      <c r="R2290" s="2">
        <v>1243.855</v>
      </c>
      <c r="S2290" s="2">
        <v>7145.55</v>
      </c>
      <c r="T2290" s="2">
        <v>3413.9850000000001</v>
      </c>
    </row>
    <row r="2291" spans="1:20" x14ac:dyDescent="0.25">
      <c r="A2291" t="s">
        <v>5715</v>
      </c>
      <c r="B2291" t="s">
        <v>1</v>
      </c>
      <c r="C2291" t="s">
        <v>15</v>
      </c>
      <c r="D2291" s="1">
        <v>43800</v>
      </c>
      <c r="E2291" s="1">
        <v>43927</v>
      </c>
      <c r="F2291" s="1">
        <v>43944</v>
      </c>
      <c r="G2291" s="1">
        <v>43930</v>
      </c>
      <c r="H2291" s="13">
        <f>Orders[[#This Row],[DeliveryDate]]-Orders[[#This Row],[OrderDate]]</f>
        <v>3</v>
      </c>
      <c r="I2291" t="s">
        <v>3</v>
      </c>
      <c r="J2291" t="str">
        <f>_xlfn.XLOOKUP(Orders[[#This Row],[_SalesRepID]],'Sales team'!A:A,'Sales team'!B:B)</f>
        <v>George Lewis</v>
      </c>
      <c r="K2291">
        <v>8</v>
      </c>
      <c r="L2291">
        <v>22</v>
      </c>
      <c r="M2291">
        <v>36</v>
      </c>
      <c r="N2291" t="str">
        <f>_xlfn.XLOOKUP(Orders[[#This Row],[_ProductID]],Products!A:A,Products!C:C)</f>
        <v>Home décor</v>
      </c>
      <c r="O2291">
        <v>17</v>
      </c>
      <c r="P2291">
        <v>0.15</v>
      </c>
      <c r="Q2291" s="2">
        <v>3718.5</v>
      </c>
      <c r="R2291" s="2">
        <v>2751.69</v>
      </c>
      <c r="S2291" s="2">
        <v>15803.625</v>
      </c>
      <c r="T2291" s="2">
        <v>2045.1749999999993</v>
      </c>
    </row>
    <row r="2292" spans="1:20" x14ac:dyDescent="0.25">
      <c r="A2292" t="s">
        <v>5716</v>
      </c>
      <c r="B2292" t="s">
        <v>1</v>
      </c>
      <c r="C2292" t="s">
        <v>2</v>
      </c>
      <c r="D2292" s="1">
        <v>43800</v>
      </c>
      <c r="E2292" s="1">
        <v>43927</v>
      </c>
      <c r="F2292" s="1">
        <v>43941</v>
      </c>
      <c r="G2292" s="1">
        <v>43930</v>
      </c>
      <c r="H2292" s="13">
        <f>Orders[[#This Row],[DeliveryDate]]-Orders[[#This Row],[OrderDate]]</f>
        <v>3</v>
      </c>
      <c r="I2292" t="s">
        <v>3</v>
      </c>
      <c r="J2292" t="str">
        <f>_xlfn.XLOOKUP(Orders[[#This Row],[_SalesRepID]],'Sales team'!A:A,'Sales team'!B:B)</f>
        <v>Jonathan Hawkins</v>
      </c>
      <c r="K2292">
        <v>10</v>
      </c>
      <c r="L2292">
        <v>42</v>
      </c>
      <c r="M2292">
        <v>245</v>
      </c>
      <c r="N2292" t="str">
        <f>_xlfn.XLOOKUP(Orders[[#This Row],[_ProductID]],Products!A:A,Products!C:C)</f>
        <v>Electronics</v>
      </c>
      <c r="O2292">
        <v>6</v>
      </c>
      <c r="P2292">
        <v>0.05</v>
      </c>
      <c r="Q2292" s="2">
        <v>2278</v>
      </c>
      <c r="R2292" s="2">
        <v>1321.24</v>
      </c>
      <c r="S2292" s="2">
        <v>17312.8</v>
      </c>
      <c r="T2292" s="2">
        <v>6742.8799999999992</v>
      </c>
    </row>
    <row r="2293" spans="1:20" x14ac:dyDescent="0.25">
      <c r="A2293" t="s">
        <v>5717</v>
      </c>
      <c r="B2293" t="s">
        <v>5</v>
      </c>
      <c r="C2293" t="s">
        <v>13</v>
      </c>
      <c r="D2293" s="1">
        <v>43800</v>
      </c>
      <c r="E2293" s="1">
        <v>43927</v>
      </c>
      <c r="F2293" s="1">
        <v>43930</v>
      </c>
      <c r="G2293" s="1">
        <v>43952</v>
      </c>
      <c r="H2293" s="13">
        <f>Orders[[#This Row],[DeliveryDate]]-Orders[[#This Row],[OrderDate]]</f>
        <v>25</v>
      </c>
      <c r="I2293" t="s">
        <v>3</v>
      </c>
      <c r="J2293" t="str">
        <f>_xlfn.XLOOKUP(Orders[[#This Row],[_SalesRepID]],'Sales team'!A:A,'Sales team'!B:B)</f>
        <v>Todd Roberts</v>
      </c>
      <c r="K2293">
        <v>13</v>
      </c>
      <c r="L2293">
        <v>1</v>
      </c>
      <c r="M2293">
        <v>283</v>
      </c>
      <c r="N2293" t="str">
        <f>_xlfn.XLOOKUP(Orders[[#This Row],[_ProductID]],Products!A:A,Products!C:C)</f>
        <v>Electronics</v>
      </c>
      <c r="O2293">
        <v>25</v>
      </c>
      <c r="P2293">
        <v>0.1</v>
      </c>
      <c r="Q2293" s="2">
        <v>1708.5</v>
      </c>
      <c r="R2293" s="2">
        <v>1178.865</v>
      </c>
      <c r="S2293" s="2">
        <v>1537.65</v>
      </c>
      <c r="T2293" s="2">
        <v>358.78500000000008</v>
      </c>
    </row>
    <row r="2294" spans="1:20" x14ac:dyDescent="0.25">
      <c r="A2294" t="s">
        <v>5718</v>
      </c>
      <c r="B2294" t="s">
        <v>5</v>
      </c>
      <c r="C2294" t="s">
        <v>6</v>
      </c>
      <c r="D2294" s="1">
        <v>43800</v>
      </c>
      <c r="E2294" s="1">
        <v>43927</v>
      </c>
      <c r="F2294" s="1">
        <v>43930</v>
      </c>
      <c r="G2294" s="1">
        <v>43942</v>
      </c>
      <c r="H2294" s="13">
        <f>Orders[[#This Row],[DeliveryDate]]-Orders[[#This Row],[OrderDate]]</f>
        <v>15</v>
      </c>
      <c r="I2294" t="s">
        <v>3</v>
      </c>
      <c r="J2294" t="str">
        <f>_xlfn.XLOOKUP(Orders[[#This Row],[_SalesRepID]],'Sales team'!A:A,'Sales team'!B:B)</f>
        <v>Carl Nguyen</v>
      </c>
      <c r="K2294">
        <v>12</v>
      </c>
      <c r="L2294">
        <v>12</v>
      </c>
      <c r="M2294">
        <v>165</v>
      </c>
      <c r="N2294" t="str">
        <f>_xlfn.XLOOKUP(Orders[[#This Row],[_ProductID]],Products!A:A,Products!C:C)</f>
        <v>Home décor</v>
      </c>
      <c r="O2294">
        <v>39</v>
      </c>
      <c r="P2294">
        <v>7.4999999999999997E-2</v>
      </c>
      <c r="Q2294" s="2">
        <v>5902.7</v>
      </c>
      <c r="R2294" s="2">
        <v>4958.268</v>
      </c>
      <c r="S2294" s="2">
        <v>21839.99</v>
      </c>
      <c r="T2294" s="2">
        <v>2006.9180000000015</v>
      </c>
    </row>
    <row r="2295" spans="1:20" x14ac:dyDescent="0.25">
      <c r="A2295" t="s">
        <v>5701</v>
      </c>
      <c r="B2295" t="s">
        <v>1</v>
      </c>
      <c r="C2295" t="s">
        <v>13</v>
      </c>
      <c r="D2295" s="1">
        <v>43800</v>
      </c>
      <c r="E2295" s="1">
        <v>43926</v>
      </c>
      <c r="F2295" s="1">
        <v>43945</v>
      </c>
      <c r="G2295" s="1">
        <v>43948</v>
      </c>
      <c r="H2295" s="13">
        <f>Orders[[#This Row],[DeliveryDate]]-Orders[[#This Row],[OrderDate]]</f>
        <v>22</v>
      </c>
      <c r="I2295" t="s">
        <v>3</v>
      </c>
      <c r="J2295" t="str">
        <f>_xlfn.XLOOKUP(Orders[[#This Row],[_SalesRepID]],'Sales team'!A:A,'Sales team'!B:B)</f>
        <v>Joshua Bennett</v>
      </c>
      <c r="K2295">
        <v>6</v>
      </c>
      <c r="L2295">
        <v>12</v>
      </c>
      <c r="M2295">
        <v>315</v>
      </c>
      <c r="N2295" t="str">
        <f>_xlfn.XLOOKUP(Orders[[#This Row],[_ProductID]],Products!A:A,Products!C:C)</f>
        <v>Home décor</v>
      </c>
      <c r="O2295">
        <v>2</v>
      </c>
      <c r="P2295">
        <v>0.05</v>
      </c>
      <c r="Q2295" s="2">
        <v>3162.4</v>
      </c>
      <c r="R2295" s="2">
        <v>1865.816</v>
      </c>
      <c r="S2295" s="2">
        <v>12017.119999999999</v>
      </c>
      <c r="T2295" s="2">
        <v>4553.8559999999989</v>
      </c>
    </row>
    <row r="2296" spans="1:20" x14ac:dyDescent="0.25">
      <c r="A2296" t="s">
        <v>5702</v>
      </c>
      <c r="B2296" t="s">
        <v>5</v>
      </c>
      <c r="C2296" t="s">
        <v>6</v>
      </c>
      <c r="D2296" s="1">
        <v>43800</v>
      </c>
      <c r="E2296" s="1">
        <v>43926</v>
      </c>
      <c r="F2296" s="1">
        <v>43932</v>
      </c>
      <c r="G2296" s="1">
        <v>43949</v>
      </c>
      <c r="H2296" s="13">
        <f>Orders[[#This Row],[DeliveryDate]]-Orders[[#This Row],[OrderDate]]</f>
        <v>23</v>
      </c>
      <c r="I2296" t="s">
        <v>3</v>
      </c>
      <c r="J2296" t="str">
        <f>_xlfn.XLOOKUP(Orders[[#This Row],[_SalesRepID]],'Sales team'!A:A,'Sales team'!B:B)</f>
        <v>Anthony Berry</v>
      </c>
      <c r="K2296">
        <v>16</v>
      </c>
      <c r="L2296">
        <v>24</v>
      </c>
      <c r="M2296">
        <v>198</v>
      </c>
      <c r="N2296" t="str">
        <f>_xlfn.XLOOKUP(Orders[[#This Row],[_ProductID]],Products!A:A,Products!C:C)</f>
        <v>Home décor</v>
      </c>
      <c r="O2296">
        <v>44</v>
      </c>
      <c r="P2296">
        <v>0.1</v>
      </c>
      <c r="Q2296" s="2">
        <v>221.1</v>
      </c>
      <c r="R2296" s="2">
        <v>161.40299999999999</v>
      </c>
      <c r="S2296" s="2">
        <v>1591.92</v>
      </c>
      <c r="T2296" s="2">
        <v>300.69600000000014</v>
      </c>
    </row>
    <row r="2297" spans="1:20" x14ac:dyDescent="0.25">
      <c r="A2297" t="s">
        <v>5703</v>
      </c>
      <c r="B2297" t="s">
        <v>5</v>
      </c>
      <c r="C2297" t="s">
        <v>13</v>
      </c>
      <c r="D2297" s="1">
        <v>43800</v>
      </c>
      <c r="E2297" s="1">
        <v>43926</v>
      </c>
      <c r="F2297" s="1">
        <v>43928</v>
      </c>
      <c r="G2297" s="1">
        <v>43950</v>
      </c>
      <c r="H2297" s="13">
        <f>Orders[[#This Row],[DeliveryDate]]-Orders[[#This Row],[OrderDate]]</f>
        <v>24</v>
      </c>
      <c r="I2297" t="s">
        <v>3</v>
      </c>
      <c r="J2297" t="str">
        <f>_xlfn.XLOOKUP(Orders[[#This Row],[_SalesRepID]],'Sales team'!A:A,'Sales team'!B:B)</f>
        <v>Roger Alexander</v>
      </c>
      <c r="K2297">
        <v>15</v>
      </c>
      <c r="L2297">
        <v>45</v>
      </c>
      <c r="M2297">
        <v>306</v>
      </c>
      <c r="N2297" t="str">
        <f>_xlfn.XLOOKUP(Orders[[#This Row],[_ProductID]],Products!A:A,Products!C:C)</f>
        <v>Furniture</v>
      </c>
      <c r="O2297">
        <v>5</v>
      </c>
      <c r="P2297">
        <v>0.15</v>
      </c>
      <c r="Q2297" s="2">
        <v>1118.9000000000001</v>
      </c>
      <c r="R2297" s="2">
        <v>593.01700000000005</v>
      </c>
      <c r="S2297" s="2">
        <v>4755.3249999999998</v>
      </c>
      <c r="T2297" s="2">
        <v>1790.2399999999998</v>
      </c>
    </row>
    <row r="2298" spans="1:20" x14ac:dyDescent="0.25">
      <c r="A2298" t="s">
        <v>5704</v>
      </c>
      <c r="B2298" t="s">
        <v>1</v>
      </c>
      <c r="C2298" t="s">
        <v>13</v>
      </c>
      <c r="D2298" s="1">
        <v>43800</v>
      </c>
      <c r="E2298" s="1">
        <v>43926</v>
      </c>
      <c r="F2298" s="1">
        <v>43936</v>
      </c>
      <c r="G2298" s="1">
        <v>43944</v>
      </c>
      <c r="H2298" s="13">
        <f>Orders[[#This Row],[DeliveryDate]]-Orders[[#This Row],[OrderDate]]</f>
        <v>18</v>
      </c>
      <c r="I2298" t="s">
        <v>3</v>
      </c>
      <c r="J2298" t="str">
        <f>_xlfn.XLOOKUP(Orders[[#This Row],[_SalesRepID]],'Sales team'!A:A,'Sales team'!B:B)</f>
        <v>George Lewis</v>
      </c>
      <c r="K2298">
        <v>8</v>
      </c>
      <c r="L2298">
        <v>35</v>
      </c>
      <c r="M2298">
        <v>317</v>
      </c>
      <c r="N2298" t="str">
        <f>_xlfn.XLOOKUP(Orders[[#This Row],[_ProductID]],Products!A:A,Products!C:C)</f>
        <v>Furniture</v>
      </c>
      <c r="O2298">
        <v>12</v>
      </c>
      <c r="P2298">
        <v>7.4999999999999997E-2</v>
      </c>
      <c r="Q2298" s="2">
        <v>2626.4</v>
      </c>
      <c r="R2298" s="2">
        <v>1391.9920000000002</v>
      </c>
      <c r="S2298" s="2">
        <v>9717.68</v>
      </c>
      <c r="T2298" s="2">
        <v>4149.7119999999995</v>
      </c>
    </row>
    <row r="2299" spans="1:20" x14ac:dyDescent="0.25">
      <c r="A2299" t="s">
        <v>5705</v>
      </c>
      <c r="B2299" t="s">
        <v>10</v>
      </c>
      <c r="C2299" t="s">
        <v>46</v>
      </c>
      <c r="D2299" s="1">
        <v>43800</v>
      </c>
      <c r="E2299" s="1">
        <v>43926</v>
      </c>
      <c r="F2299" s="1">
        <v>43950</v>
      </c>
      <c r="G2299" s="1">
        <v>43942</v>
      </c>
      <c r="H2299" s="13">
        <f>Orders[[#This Row],[DeliveryDate]]-Orders[[#This Row],[OrderDate]]</f>
        <v>16</v>
      </c>
      <c r="I2299" t="s">
        <v>3</v>
      </c>
      <c r="J2299" t="str">
        <f>_xlfn.XLOOKUP(Orders[[#This Row],[_SalesRepID]],'Sales team'!A:A,'Sales team'!B:B)</f>
        <v>Shawn Torres</v>
      </c>
      <c r="K2299">
        <v>27</v>
      </c>
      <c r="L2299">
        <v>40</v>
      </c>
      <c r="M2299">
        <v>77</v>
      </c>
      <c r="N2299" t="str">
        <f>_xlfn.XLOOKUP(Orders[[#This Row],[_ProductID]],Products!A:A,Products!C:C)</f>
        <v>Outdoor</v>
      </c>
      <c r="O2299">
        <v>9</v>
      </c>
      <c r="P2299">
        <v>0.1</v>
      </c>
      <c r="Q2299" s="2">
        <v>750.4</v>
      </c>
      <c r="R2299" s="2">
        <v>547.79199999999992</v>
      </c>
      <c r="S2299" s="2">
        <v>3376.8</v>
      </c>
      <c r="T2299" s="2">
        <v>637.8400000000006</v>
      </c>
    </row>
    <row r="2300" spans="1:20" x14ac:dyDescent="0.25">
      <c r="A2300" t="s">
        <v>5706</v>
      </c>
      <c r="B2300" t="s">
        <v>1</v>
      </c>
      <c r="C2300" t="s">
        <v>6</v>
      </c>
      <c r="D2300" s="1">
        <v>43800</v>
      </c>
      <c r="E2300" s="1">
        <v>43926</v>
      </c>
      <c r="F2300" s="1">
        <v>43931</v>
      </c>
      <c r="G2300" s="1">
        <v>43956</v>
      </c>
      <c r="H2300" s="13">
        <f>Orders[[#This Row],[DeliveryDate]]-Orders[[#This Row],[OrderDate]]</f>
        <v>30</v>
      </c>
      <c r="I2300" t="s">
        <v>3</v>
      </c>
      <c r="J2300" t="str">
        <f>_xlfn.XLOOKUP(Orders[[#This Row],[_SalesRepID]],'Sales team'!A:A,'Sales team'!B:B)</f>
        <v>George Lewis</v>
      </c>
      <c r="K2300">
        <v>8</v>
      </c>
      <c r="L2300">
        <v>49</v>
      </c>
      <c r="M2300">
        <v>114</v>
      </c>
      <c r="N2300" t="str">
        <f>_xlfn.XLOOKUP(Orders[[#This Row],[_ProductID]],Products!A:A,Products!C:C)</f>
        <v>Kitchen &amp; Dining</v>
      </c>
      <c r="O2300">
        <v>1</v>
      </c>
      <c r="P2300">
        <v>0.15</v>
      </c>
      <c r="Q2300" s="2">
        <v>1051.9000000000001</v>
      </c>
      <c r="R2300" s="2">
        <v>788.92500000000007</v>
      </c>
      <c r="S2300" s="2">
        <v>7152.92</v>
      </c>
      <c r="T2300" s="2">
        <v>841.51999999999953</v>
      </c>
    </row>
    <row r="2301" spans="1:20" x14ac:dyDescent="0.25">
      <c r="A2301" t="s">
        <v>5707</v>
      </c>
      <c r="B2301" t="s">
        <v>8</v>
      </c>
      <c r="C2301" t="s">
        <v>6</v>
      </c>
      <c r="D2301" s="1">
        <v>43800</v>
      </c>
      <c r="E2301" s="1">
        <v>43926</v>
      </c>
      <c r="F2301" s="1">
        <v>43949</v>
      </c>
      <c r="G2301" s="1">
        <v>43935</v>
      </c>
      <c r="H2301" s="13">
        <f>Orders[[#This Row],[DeliveryDate]]-Orders[[#This Row],[OrderDate]]</f>
        <v>9</v>
      </c>
      <c r="I2301" t="s">
        <v>3</v>
      </c>
      <c r="J2301" t="str">
        <f>_xlfn.XLOOKUP(Orders[[#This Row],[_SalesRepID]],'Sales team'!A:A,'Sales team'!B:B)</f>
        <v>Anthony Torres</v>
      </c>
      <c r="K2301">
        <v>20</v>
      </c>
      <c r="L2301">
        <v>12</v>
      </c>
      <c r="M2301">
        <v>102</v>
      </c>
      <c r="N2301" t="str">
        <f>_xlfn.XLOOKUP(Orders[[#This Row],[_ProductID]],Products!A:A,Products!C:C)</f>
        <v>Home décor</v>
      </c>
      <c r="O2301">
        <v>27</v>
      </c>
      <c r="P2301">
        <v>7.4999999999999997E-2</v>
      </c>
      <c r="Q2301" s="2">
        <v>3999.9</v>
      </c>
      <c r="R2301" s="2">
        <v>2719.9320000000002</v>
      </c>
      <c r="S2301" s="2">
        <v>7399.8150000000005</v>
      </c>
      <c r="T2301" s="2">
        <v>1959.951</v>
      </c>
    </row>
    <row r="2302" spans="1:20" x14ac:dyDescent="0.25">
      <c r="A2302" t="s">
        <v>5708</v>
      </c>
      <c r="B2302" t="s">
        <v>8</v>
      </c>
      <c r="C2302" t="s">
        <v>6</v>
      </c>
      <c r="D2302" s="1">
        <v>43800</v>
      </c>
      <c r="E2302" s="1">
        <v>43926</v>
      </c>
      <c r="F2302" s="1">
        <v>43950</v>
      </c>
      <c r="G2302" s="1">
        <v>43938</v>
      </c>
      <c r="H2302" s="13">
        <f>Orders[[#This Row],[DeliveryDate]]-Orders[[#This Row],[OrderDate]]</f>
        <v>12</v>
      </c>
      <c r="I2302" t="s">
        <v>3</v>
      </c>
      <c r="J2302" t="str">
        <f>_xlfn.XLOOKUP(Orders[[#This Row],[_SalesRepID]],'Sales team'!A:A,'Sales team'!B:B)</f>
        <v>Joe Price</v>
      </c>
      <c r="K2302">
        <v>22</v>
      </c>
      <c r="L2302">
        <v>20</v>
      </c>
      <c r="M2302">
        <v>183</v>
      </c>
      <c r="N2302" t="str">
        <f>_xlfn.XLOOKUP(Orders[[#This Row],[_ProductID]],Products!A:A,Products!C:C)</f>
        <v>Home décor</v>
      </c>
      <c r="O2302">
        <v>41</v>
      </c>
      <c r="P2302">
        <v>0.05</v>
      </c>
      <c r="Q2302" s="2">
        <v>6110.4000000000005</v>
      </c>
      <c r="R2302" s="2">
        <v>3299.6160000000004</v>
      </c>
      <c r="S2302" s="2">
        <v>29024.400000000001</v>
      </c>
      <c r="T2302" s="2">
        <v>12526.32</v>
      </c>
    </row>
    <row r="2303" spans="1:20" x14ac:dyDescent="0.25">
      <c r="A2303" t="s">
        <v>5689</v>
      </c>
      <c r="B2303" t="s">
        <v>1</v>
      </c>
      <c r="C2303" t="s">
        <v>13</v>
      </c>
      <c r="D2303" s="1">
        <v>43800</v>
      </c>
      <c r="E2303" s="1">
        <v>43925</v>
      </c>
      <c r="F2303" s="1">
        <v>43953</v>
      </c>
      <c r="G2303" s="1">
        <v>43928</v>
      </c>
      <c r="H2303" s="13">
        <f>Orders[[#This Row],[DeliveryDate]]-Orders[[#This Row],[OrderDate]]</f>
        <v>3</v>
      </c>
      <c r="I2303" t="s">
        <v>3</v>
      </c>
      <c r="J2303" t="str">
        <f>_xlfn.XLOOKUP(Orders[[#This Row],[_SalesRepID]],'Sales team'!A:A,'Sales team'!B:B)</f>
        <v>Chris Armstrong</v>
      </c>
      <c r="K2303">
        <v>4</v>
      </c>
      <c r="L2303">
        <v>19</v>
      </c>
      <c r="M2303">
        <v>264</v>
      </c>
      <c r="N2303" t="str">
        <f>_xlfn.XLOOKUP(Orders[[#This Row],[_ProductID]],Products!A:A,Products!C:C)</f>
        <v>Home décor</v>
      </c>
      <c r="O2303">
        <v>3</v>
      </c>
      <c r="P2303">
        <v>7.4999999999999997E-2</v>
      </c>
      <c r="Q2303" s="2">
        <v>1018.4</v>
      </c>
      <c r="R2303" s="2">
        <v>814.72</v>
      </c>
      <c r="S2303" s="2">
        <v>942.02</v>
      </c>
      <c r="T2303" s="2">
        <v>127.29999999999995</v>
      </c>
    </row>
    <row r="2304" spans="1:20" x14ac:dyDescent="0.25">
      <c r="A2304" t="s">
        <v>5690</v>
      </c>
      <c r="B2304" t="s">
        <v>8</v>
      </c>
      <c r="C2304" t="s">
        <v>6</v>
      </c>
      <c r="D2304" s="1">
        <v>43800</v>
      </c>
      <c r="E2304" s="1">
        <v>43925</v>
      </c>
      <c r="F2304" s="1">
        <v>43927</v>
      </c>
      <c r="G2304" s="1">
        <v>43937</v>
      </c>
      <c r="H2304" s="13">
        <f>Orders[[#This Row],[DeliveryDate]]-Orders[[#This Row],[OrderDate]]</f>
        <v>12</v>
      </c>
      <c r="I2304" t="s">
        <v>3</v>
      </c>
      <c r="J2304" t="str">
        <f>_xlfn.XLOOKUP(Orders[[#This Row],[_SalesRepID]],'Sales team'!A:A,'Sales team'!B:B)</f>
        <v>Douglas Tucker</v>
      </c>
      <c r="K2304">
        <v>23</v>
      </c>
      <c r="L2304">
        <v>42</v>
      </c>
      <c r="M2304">
        <v>156</v>
      </c>
      <c r="N2304" t="str">
        <f>_xlfn.XLOOKUP(Orders[[#This Row],[_ProductID]],Products!A:A,Products!C:C)</f>
        <v>Home décor</v>
      </c>
      <c r="O2304">
        <v>40</v>
      </c>
      <c r="P2304">
        <v>0.2</v>
      </c>
      <c r="Q2304" s="2">
        <v>1078.7</v>
      </c>
      <c r="R2304" s="2">
        <v>787.45100000000002</v>
      </c>
      <c r="S2304" s="2">
        <v>3451.84</v>
      </c>
      <c r="T2304" s="2">
        <v>302.03600000000006</v>
      </c>
    </row>
    <row r="2305" spans="1:20" x14ac:dyDescent="0.25">
      <c r="A2305" t="s">
        <v>5691</v>
      </c>
      <c r="B2305" t="s">
        <v>8</v>
      </c>
      <c r="C2305" t="s">
        <v>15</v>
      </c>
      <c r="D2305" s="1">
        <v>43800</v>
      </c>
      <c r="E2305" s="1">
        <v>43925</v>
      </c>
      <c r="F2305" s="1">
        <v>43933</v>
      </c>
      <c r="G2305" s="1">
        <v>43949</v>
      </c>
      <c r="H2305" s="13">
        <f>Orders[[#This Row],[DeliveryDate]]-Orders[[#This Row],[OrderDate]]</f>
        <v>24</v>
      </c>
      <c r="I2305" t="s">
        <v>3</v>
      </c>
      <c r="J2305" t="str">
        <f>_xlfn.XLOOKUP(Orders[[#This Row],[_SalesRepID]],'Sales team'!A:A,'Sales team'!B:B)</f>
        <v>Samuel Fowler</v>
      </c>
      <c r="K2305">
        <v>21</v>
      </c>
      <c r="L2305">
        <v>44</v>
      </c>
      <c r="M2305">
        <v>1</v>
      </c>
      <c r="N2305" t="str">
        <f>_xlfn.XLOOKUP(Orders[[#This Row],[_ProductID]],Products!A:A,Products!C:C)</f>
        <v>Home décor</v>
      </c>
      <c r="O2305">
        <v>29</v>
      </c>
      <c r="P2305">
        <v>0.2</v>
      </c>
      <c r="Q2305" s="2">
        <v>2291.4</v>
      </c>
      <c r="R2305" s="2">
        <v>1260.2700000000002</v>
      </c>
      <c r="S2305" s="2">
        <v>10998.720000000001</v>
      </c>
      <c r="T2305" s="2">
        <v>3437.1000000000004</v>
      </c>
    </row>
    <row r="2306" spans="1:20" x14ac:dyDescent="0.25">
      <c r="A2306" t="s">
        <v>5692</v>
      </c>
      <c r="B2306" t="s">
        <v>5</v>
      </c>
      <c r="C2306" t="s">
        <v>15</v>
      </c>
      <c r="D2306" s="1">
        <v>43800</v>
      </c>
      <c r="E2306" s="1">
        <v>43925</v>
      </c>
      <c r="F2306" s="1">
        <v>43935</v>
      </c>
      <c r="G2306" s="1">
        <v>43930</v>
      </c>
      <c r="H2306" s="13">
        <f>Orders[[#This Row],[DeliveryDate]]-Orders[[#This Row],[OrderDate]]</f>
        <v>5</v>
      </c>
      <c r="I2306" t="s">
        <v>3</v>
      </c>
      <c r="J2306" t="str">
        <f>_xlfn.XLOOKUP(Orders[[#This Row],[_SalesRepID]],'Sales team'!A:A,'Sales team'!B:B)</f>
        <v>Shawn Wallace</v>
      </c>
      <c r="K2306">
        <v>18</v>
      </c>
      <c r="L2306">
        <v>48</v>
      </c>
      <c r="M2306">
        <v>44</v>
      </c>
      <c r="N2306" t="str">
        <f>_xlfn.XLOOKUP(Orders[[#This Row],[_ProductID]],Products!A:A,Products!C:C)</f>
        <v>Kitchen &amp; Dining</v>
      </c>
      <c r="O2306">
        <v>7</v>
      </c>
      <c r="P2306">
        <v>0.15</v>
      </c>
      <c r="Q2306" s="2">
        <v>1132.3</v>
      </c>
      <c r="R2306" s="2">
        <v>611.44200000000001</v>
      </c>
      <c r="S2306" s="2">
        <v>3849.8199999999997</v>
      </c>
      <c r="T2306" s="2">
        <v>1404.0519999999997</v>
      </c>
    </row>
    <row r="2307" spans="1:20" x14ac:dyDescent="0.25">
      <c r="A2307" t="s">
        <v>5693</v>
      </c>
      <c r="B2307" t="s">
        <v>8</v>
      </c>
      <c r="C2307" t="s">
        <v>6</v>
      </c>
      <c r="D2307" s="1">
        <v>43800</v>
      </c>
      <c r="E2307" s="1">
        <v>43925</v>
      </c>
      <c r="F2307" s="1">
        <v>43951</v>
      </c>
      <c r="G2307" s="1">
        <v>43944</v>
      </c>
      <c r="H2307" s="13">
        <f>Orders[[#This Row],[DeliveryDate]]-Orders[[#This Row],[OrderDate]]</f>
        <v>19</v>
      </c>
      <c r="I2307" t="s">
        <v>3</v>
      </c>
      <c r="J2307" t="str">
        <f>_xlfn.XLOOKUP(Orders[[#This Row],[_SalesRepID]],'Sales team'!A:A,'Sales team'!B:B)</f>
        <v>Patrick Graham</v>
      </c>
      <c r="K2307">
        <v>25</v>
      </c>
      <c r="L2307">
        <v>39</v>
      </c>
      <c r="M2307">
        <v>156</v>
      </c>
      <c r="N2307" t="str">
        <f>_xlfn.XLOOKUP(Orders[[#This Row],[_ProductID]],Products!A:A,Products!C:C)</f>
        <v>Home décor</v>
      </c>
      <c r="O2307">
        <v>23</v>
      </c>
      <c r="P2307">
        <v>0.05</v>
      </c>
      <c r="Q2307" s="2">
        <v>1132.3</v>
      </c>
      <c r="R2307" s="2">
        <v>702.02599999999995</v>
      </c>
      <c r="S2307" s="2">
        <v>4302.74</v>
      </c>
      <c r="T2307" s="2">
        <v>1494.636</v>
      </c>
    </row>
    <row r="2308" spans="1:20" x14ac:dyDescent="0.25">
      <c r="A2308" t="s">
        <v>5694</v>
      </c>
      <c r="B2308" t="s">
        <v>5</v>
      </c>
      <c r="C2308" t="s">
        <v>25</v>
      </c>
      <c r="D2308" s="1">
        <v>43800</v>
      </c>
      <c r="E2308" s="1">
        <v>43925</v>
      </c>
      <c r="F2308" s="1">
        <v>43944</v>
      </c>
      <c r="G2308" s="1">
        <v>43931</v>
      </c>
      <c r="H2308" s="13">
        <f>Orders[[#This Row],[DeliveryDate]]-Orders[[#This Row],[OrderDate]]</f>
        <v>6</v>
      </c>
      <c r="I2308" t="s">
        <v>3</v>
      </c>
      <c r="J2308" t="str">
        <f>_xlfn.XLOOKUP(Orders[[#This Row],[_SalesRepID]],'Sales team'!A:A,'Sales team'!B:B)</f>
        <v>Nicholas Cunningham</v>
      </c>
      <c r="K2308">
        <v>19</v>
      </c>
      <c r="L2308">
        <v>1</v>
      </c>
      <c r="M2308">
        <v>356</v>
      </c>
      <c r="N2308" t="str">
        <f>_xlfn.XLOOKUP(Orders[[#This Row],[_ProductID]],Products!A:A,Products!C:C)</f>
        <v>Furniture</v>
      </c>
      <c r="O2308">
        <v>20</v>
      </c>
      <c r="P2308">
        <v>7.4999999999999997E-2</v>
      </c>
      <c r="Q2308" s="2">
        <v>1025.1000000000001</v>
      </c>
      <c r="R2308" s="2">
        <v>563.80500000000018</v>
      </c>
      <c r="S2308" s="2">
        <v>4741.0875000000015</v>
      </c>
      <c r="T2308" s="2">
        <v>1922.0625000000005</v>
      </c>
    </row>
    <row r="2309" spans="1:20" x14ac:dyDescent="0.25">
      <c r="A2309" t="s">
        <v>5695</v>
      </c>
      <c r="B2309" t="s">
        <v>1</v>
      </c>
      <c r="C2309" t="s">
        <v>2</v>
      </c>
      <c r="D2309" s="1">
        <v>43800</v>
      </c>
      <c r="E2309" s="1">
        <v>43925</v>
      </c>
      <c r="F2309" s="1">
        <v>43951</v>
      </c>
      <c r="G2309" s="1">
        <v>43944</v>
      </c>
      <c r="H2309" s="13">
        <f>Orders[[#This Row],[DeliveryDate]]-Orders[[#This Row],[OrderDate]]</f>
        <v>19</v>
      </c>
      <c r="I2309" t="s">
        <v>3</v>
      </c>
      <c r="J2309" t="str">
        <f>_xlfn.XLOOKUP(Orders[[#This Row],[_SalesRepID]],'Sales team'!A:A,'Sales team'!B:B)</f>
        <v>Joshua Little</v>
      </c>
      <c r="K2309">
        <v>11</v>
      </c>
      <c r="L2309">
        <v>22</v>
      </c>
      <c r="M2309">
        <v>234</v>
      </c>
      <c r="N2309" t="str">
        <f>_xlfn.XLOOKUP(Orders[[#This Row],[_ProductID]],Products!A:A,Products!C:C)</f>
        <v>Furniture</v>
      </c>
      <c r="O2309">
        <v>34</v>
      </c>
      <c r="P2309">
        <v>0.05</v>
      </c>
      <c r="Q2309" s="2">
        <v>2351.7000000000003</v>
      </c>
      <c r="R2309" s="2">
        <v>1599.1560000000004</v>
      </c>
      <c r="S2309" s="2">
        <v>11170.575000000001</v>
      </c>
      <c r="T2309" s="2">
        <v>3174.7949999999983</v>
      </c>
    </row>
    <row r="2310" spans="1:20" x14ac:dyDescent="0.25">
      <c r="A2310" t="s">
        <v>5696</v>
      </c>
      <c r="B2310" t="s">
        <v>8</v>
      </c>
      <c r="C2310" t="s">
        <v>2</v>
      </c>
      <c r="D2310" s="1">
        <v>43800</v>
      </c>
      <c r="E2310" s="1">
        <v>43925</v>
      </c>
      <c r="F2310" s="1">
        <v>43947</v>
      </c>
      <c r="G2310" s="1">
        <v>43931</v>
      </c>
      <c r="H2310" s="13">
        <f>Orders[[#This Row],[DeliveryDate]]-Orders[[#This Row],[OrderDate]]</f>
        <v>6</v>
      </c>
      <c r="I2310" t="s">
        <v>3</v>
      </c>
      <c r="J2310" t="str">
        <f>_xlfn.XLOOKUP(Orders[[#This Row],[_SalesRepID]],'Sales team'!A:A,'Sales team'!B:B)</f>
        <v>Joe Price</v>
      </c>
      <c r="K2310">
        <v>22</v>
      </c>
      <c r="L2310">
        <v>6</v>
      </c>
      <c r="M2310">
        <v>244</v>
      </c>
      <c r="N2310" t="str">
        <f>_xlfn.XLOOKUP(Orders[[#This Row],[_ProductID]],Products!A:A,Products!C:C)</f>
        <v>Home décor</v>
      </c>
      <c r="O2310">
        <v>32</v>
      </c>
      <c r="P2310">
        <v>0.05</v>
      </c>
      <c r="Q2310" s="2">
        <v>3450.5</v>
      </c>
      <c r="R2310" s="2">
        <v>2070.2999999999997</v>
      </c>
      <c r="S2310" s="2">
        <v>22945.825000000001</v>
      </c>
      <c r="T2310" s="2">
        <v>8453.7250000000022</v>
      </c>
    </row>
    <row r="2311" spans="1:20" x14ac:dyDescent="0.25">
      <c r="A2311" t="s">
        <v>5697</v>
      </c>
      <c r="B2311" t="s">
        <v>8</v>
      </c>
      <c r="C2311" t="s">
        <v>2</v>
      </c>
      <c r="D2311" s="1">
        <v>43800</v>
      </c>
      <c r="E2311" s="1">
        <v>43925</v>
      </c>
      <c r="F2311" s="1">
        <v>43944</v>
      </c>
      <c r="G2311" s="1">
        <v>43936</v>
      </c>
      <c r="H2311" s="13">
        <f>Orders[[#This Row],[DeliveryDate]]-Orders[[#This Row],[OrderDate]]</f>
        <v>11</v>
      </c>
      <c r="I2311" t="s">
        <v>3</v>
      </c>
      <c r="J2311" t="str">
        <f>_xlfn.XLOOKUP(Orders[[#This Row],[_SalesRepID]],'Sales team'!A:A,'Sales team'!B:B)</f>
        <v>Douglas Tucker</v>
      </c>
      <c r="K2311">
        <v>23</v>
      </c>
      <c r="L2311">
        <v>47</v>
      </c>
      <c r="M2311">
        <v>248</v>
      </c>
      <c r="N2311" t="str">
        <f>_xlfn.XLOOKUP(Orders[[#This Row],[_ProductID]],Products!A:A,Products!C:C)</f>
        <v>Home décor</v>
      </c>
      <c r="O2311">
        <v>27</v>
      </c>
      <c r="P2311">
        <v>0.05</v>
      </c>
      <c r="Q2311" s="2">
        <v>2003.3</v>
      </c>
      <c r="R2311" s="2">
        <v>1121.8480000000002</v>
      </c>
      <c r="S2311" s="2">
        <v>9515.6749999999993</v>
      </c>
      <c r="T2311" s="2">
        <v>3906.4349999999986</v>
      </c>
    </row>
    <row r="2312" spans="1:20" x14ac:dyDescent="0.25">
      <c r="A2312" t="s">
        <v>5698</v>
      </c>
      <c r="B2312" t="s">
        <v>1</v>
      </c>
      <c r="C2312" t="s">
        <v>13</v>
      </c>
      <c r="D2312" s="1">
        <v>43800</v>
      </c>
      <c r="E2312" s="1">
        <v>43925</v>
      </c>
      <c r="F2312" s="1">
        <v>43928</v>
      </c>
      <c r="G2312" s="1">
        <v>43938</v>
      </c>
      <c r="H2312" s="13">
        <f>Orders[[#This Row],[DeliveryDate]]-Orders[[#This Row],[OrderDate]]</f>
        <v>13</v>
      </c>
      <c r="I2312" t="s">
        <v>3</v>
      </c>
      <c r="J2312" t="str">
        <f>_xlfn.XLOOKUP(Orders[[#This Row],[_SalesRepID]],'Sales team'!A:A,'Sales team'!B:B)</f>
        <v>Stephen Payne</v>
      </c>
      <c r="K2312">
        <v>5</v>
      </c>
      <c r="L2312">
        <v>43</v>
      </c>
      <c r="M2312">
        <v>288</v>
      </c>
      <c r="N2312" t="str">
        <f>_xlfn.XLOOKUP(Orders[[#This Row],[_ProductID]],Products!A:A,Products!C:C)</f>
        <v>Home décor</v>
      </c>
      <c r="O2312">
        <v>14</v>
      </c>
      <c r="P2312">
        <v>0.05</v>
      </c>
      <c r="Q2312" s="2">
        <v>2606.3000000000002</v>
      </c>
      <c r="R2312" s="2">
        <v>1068.5830000000001</v>
      </c>
      <c r="S2312" s="2">
        <v>2475.9850000000001</v>
      </c>
      <c r="T2312" s="2">
        <v>1407.402</v>
      </c>
    </row>
    <row r="2313" spans="1:20" x14ac:dyDescent="0.25">
      <c r="A2313" t="s">
        <v>5699</v>
      </c>
      <c r="B2313" t="s">
        <v>1</v>
      </c>
      <c r="C2313" t="s">
        <v>13</v>
      </c>
      <c r="D2313" s="1">
        <v>43800</v>
      </c>
      <c r="E2313" s="1">
        <v>43925</v>
      </c>
      <c r="F2313" s="1">
        <v>43949</v>
      </c>
      <c r="G2313" s="1">
        <v>43938</v>
      </c>
      <c r="H2313" s="13">
        <f>Orders[[#This Row],[DeliveryDate]]-Orders[[#This Row],[OrderDate]]</f>
        <v>13</v>
      </c>
      <c r="I2313" t="s">
        <v>3</v>
      </c>
      <c r="J2313" t="str">
        <f>_xlfn.XLOOKUP(Orders[[#This Row],[_SalesRepID]],'Sales team'!A:A,'Sales team'!B:B)</f>
        <v>Shawn Cook</v>
      </c>
      <c r="K2313">
        <v>7</v>
      </c>
      <c r="L2313">
        <v>12</v>
      </c>
      <c r="M2313">
        <v>266</v>
      </c>
      <c r="N2313" t="str">
        <f>_xlfn.XLOOKUP(Orders[[#This Row],[_ProductID]],Products!A:A,Products!C:C)</f>
        <v>Home décor</v>
      </c>
      <c r="O2313">
        <v>41</v>
      </c>
      <c r="P2313">
        <v>0.05</v>
      </c>
      <c r="Q2313" s="2">
        <v>1902.8</v>
      </c>
      <c r="R2313" s="2">
        <v>1427.1</v>
      </c>
      <c r="S2313" s="2">
        <v>9038.2999999999993</v>
      </c>
      <c r="T2313" s="2">
        <v>1902.7999999999993</v>
      </c>
    </row>
    <row r="2314" spans="1:20" x14ac:dyDescent="0.25">
      <c r="A2314" t="s">
        <v>5700</v>
      </c>
      <c r="B2314" t="s">
        <v>1</v>
      </c>
      <c r="C2314" t="s">
        <v>15</v>
      </c>
      <c r="D2314" s="1">
        <v>43800</v>
      </c>
      <c r="E2314" s="1">
        <v>43925</v>
      </c>
      <c r="F2314" s="1">
        <v>43938</v>
      </c>
      <c r="G2314" s="1">
        <v>43948</v>
      </c>
      <c r="H2314" s="13">
        <f>Orders[[#This Row],[DeliveryDate]]-Orders[[#This Row],[OrderDate]]</f>
        <v>23</v>
      </c>
      <c r="I2314" t="s">
        <v>3</v>
      </c>
      <c r="J2314" t="str">
        <f>_xlfn.XLOOKUP(Orders[[#This Row],[_SalesRepID]],'Sales team'!A:A,'Sales team'!B:B)</f>
        <v>George Lewis</v>
      </c>
      <c r="K2314">
        <v>8</v>
      </c>
      <c r="L2314">
        <v>5</v>
      </c>
      <c r="M2314">
        <v>17</v>
      </c>
      <c r="N2314" t="str">
        <f>_xlfn.XLOOKUP(Orders[[#This Row],[_ProductID]],Products!A:A,Products!C:C)</f>
        <v>Furniture</v>
      </c>
      <c r="O2314">
        <v>5</v>
      </c>
      <c r="P2314">
        <v>0.05</v>
      </c>
      <c r="Q2314" s="2">
        <v>2371.8000000000002</v>
      </c>
      <c r="R2314" s="2">
        <v>1565.3880000000001</v>
      </c>
      <c r="S2314" s="2">
        <v>4506.42</v>
      </c>
      <c r="T2314" s="2">
        <v>1375.6439999999998</v>
      </c>
    </row>
    <row r="2315" spans="1:20" x14ac:dyDescent="0.25">
      <c r="A2315" t="s">
        <v>5677</v>
      </c>
      <c r="B2315" t="s">
        <v>5</v>
      </c>
      <c r="C2315" t="s">
        <v>2</v>
      </c>
      <c r="D2315" s="1">
        <v>43800</v>
      </c>
      <c r="E2315" s="1">
        <v>43924</v>
      </c>
      <c r="F2315" s="1">
        <v>43928</v>
      </c>
      <c r="G2315" s="1">
        <v>43929</v>
      </c>
      <c r="H2315" s="13">
        <f>Orders[[#This Row],[DeliveryDate]]-Orders[[#This Row],[OrderDate]]</f>
        <v>5</v>
      </c>
      <c r="I2315" t="s">
        <v>3</v>
      </c>
      <c r="J2315" t="str">
        <f>_xlfn.XLOOKUP(Orders[[#This Row],[_SalesRepID]],'Sales team'!A:A,'Sales team'!B:B)</f>
        <v>Roger Alexander</v>
      </c>
      <c r="K2315">
        <v>15</v>
      </c>
      <c r="L2315">
        <v>27</v>
      </c>
      <c r="M2315">
        <v>207</v>
      </c>
      <c r="N2315" t="str">
        <f>_xlfn.XLOOKUP(Orders[[#This Row],[_ProductID]],Products!A:A,Products!C:C)</f>
        <v>Home décor</v>
      </c>
      <c r="O2315">
        <v>46</v>
      </c>
      <c r="P2315">
        <v>0.05</v>
      </c>
      <c r="Q2315" s="2">
        <v>2901.1</v>
      </c>
      <c r="R2315" s="2">
        <v>2146.8139999999999</v>
      </c>
      <c r="S2315" s="2">
        <v>11024.179999999998</v>
      </c>
      <c r="T2315" s="2">
        <v>2436.9239999999991</v>
      </c>
    </row>
    <row r="2316" spans="1:20" x14ac:dyDescent="0.25">
      <c r="A2316" t="s">
        <v>5678</v>
      </c>
      <c r="B2316" t="s">
        <v>1</v>
      </c>
      <c r="C2316" t="s">
        <v>6</v>
      </c>
      <c r="D2316" s="1">
        <v>43800</v>
      </c>
      <c r="E2316" s="1">
        <v>43924</v>
      </c>
      <c r="F2316" s="1">
        <v>43941</v>
      </c>
      <c r="G2316" s="1">
        <v>43951</v>
      </c>
      <c r="H2316" s="13">
        <f>Orders[[#This Row],[DeliveryDate]]-Orders[[#This Row],[OrderDate]]</f>
        <v>27</v>
      </c>
      <c r="I2316" t="s">
        <v>3</v>
      </c>
      <c r="J2316" t="str">
        <f>_xlfn.XLOOKUP(Orders[[#This Row],[_SalesRepID]],'Sales team'!A:A,'Sales team'!B:B)</f>
        <v>Jonathan Hawkins</v>
      </c>
      <c r="K2316">
        <v>10</v>
      </c>
      <c r="L2316">
        <v>38</v>
      </c>
      <c r="M2316">
        <v>88</v>
      </c>
      <c r="N2316" t="str">
        <f>_xlfn.XLOOKUP(Orders[[#This Row],[_ProductID]],Products!A:A,Products!C:C)</f>
        <v>Kitchen &amp; Dining</v>
      </c>
      <c r="O2316">
        <v>1</v>
      </c>
      <c r="P2316">
        <v>0.1</v>
      </c>
      <c r="Q2316" s="2">
        <v>1145.7</v>
      </c>
      <c r="R2316" s="2">
        <v>492.65100000000001</v>
      </c>
      <c r="S2316" s="2">
        <v>7217.9100000000008</v>
      </c>
      <c r="T2316" s="2">
        <v>3769.3530000000005</v>
      </c>
    </row>
    <row r="2317" spans="1:20" x14ac:dyDescent="0.25">
      <c r="A2317" t="s">
        <v>5679</v>
      </c>
      <c r="B2317" t="s">
        <v>5</v>
      </c>
      <c r="C2317" t="s">
        <v>13</v>
      </c>
      <c r="D2317" s="1">
        <v>43800</v>
      </c>
      <c r="E2317" s="1">
        <v>43924</v>
      </c>
      <c r="F2317" s="1">
        <v>43951</v>
      </c>
      <c r="G2317" s="1">
        <v>43934</v>
      </c>
      <c r="H2317" s="13">
        <f>Orders[[#This Row],[DeliveryDate]]-Orders[[#This Row],[OrderDate]]</f>
        <v>10</v>
      </c>
      <c r="I2317" t="s">
        <v>3</v>
      </c>
      <c r="J2317" t="str">
        <f>_xlfn.XLOOKUP(Orders[[#This Row],[_SalesRepID]],'Sales team'!A:A,'Sales team'!B:B)</f>
        <v>Anthony Berry</v>
      </c>
      <c r="K2317">
        <v>16</v>
      </c>
      <c r="L2317">
        <v>7</v>
      </c>
      <c r="M2317">
        <v>279</v>
      </c>
      <c r="N2317" t="str">
        <f>_xlfn.XLOOKUP(Orders[[#This Row],[_ProductID]],Products!A:A,Products!C:C)</f>
        <v>Home décor</v>
      </c>
      <c r="O2317">
        <v>30</v>
      </c>
      <c r="P2317">
        <v>7.4999999999999997E-2</v>
      </c>
      <c r="Q2317" s="2">
        <v>924.6</v>
      </c>
      <c r="R2317" s="2">
        <v>656.46600000000001</v>
      </c>
      <c r="S2317" s="2">
        <v>5131.5300000000007</v>
      </c>
      <c r="T2317" s="2">
        <v>1192.7340000000004</v>
      </c>
    </row>
    <row r="2318" spans="1:20" x14ac:dyDescent="0.25">
      <c r="A2318" t="s">
        <v>5680</v>
      </c>
      <c r="B2318" t="s">
        <v>5</v>
      </c>
      <c r="C2318" t="s">
        <v>6</v>
      </c>
      <c r="D2318" s="1">
        <v>43800</v>
      </c>
      <c r="E2318" s="1">
        <v>43924</v>
      </c>
      <c r="F2318" s="1">
        <v>43946</v>
      </c>
      <c r="G2318" s="1">
        <v>43935</v>
      </c>
      <c r="H2318" s="13">
        <f>Orders[[#This Row],[DeliveryDate]]-Orders[[#This Row],[OrderDate]]</f>
        <v>11</v>
      </c>
      <c r="I2318" t="s">
        <v>3</v>
      </c>
      <c r="J2318" t="str">
        <f>_xlfn.XLOOKUP(Orders[[#This Row],[_SalesRepID]],'Sales team'!A:A,'Sales team'!B:B)</f>
        <v>Anthony Berry</v>
      </c>
      <c r="K2318">
        <v>16</v>
      </c>
      <c r="L2318">
        <v>14</v>
      </c>
      <c r="M2318">
        <v>188</v>
      </c>
      <c r="N2318" t="str">
        <f>_xlfn.XLOOKUP(Orders[[#This Row],[_ProductID]],Products!A:A,Products!C:C)</f>
        <v>Home décor</v>
      </c>
      <c r="O2318">
        <v>40</v>
      </c>
      <c r="P2318">
        <v>0.1</v>
      </c>
      <c r="Q2318" s="2">
        <v>6378.4000000000005</v>
      </c>
      <c r="R2318" s="2">
        <v>3508.1200000000008</v>
      </c>
      <c r="S2318" s="2">
        <v>11481.12</v>
      </c>
      <c r="T2318" s="2">
        <v>4464.8799999999992</v>
      </c>
    </row>
    <row r="2319" spans="1:20" x14ac:dyDescent="0.25">
      <c r="A2319" t="s">
        <v>5681</v>
      </c>
      <c r="B2319" t="s">
        <v>5</v>
      </c>
      <c r="C2319" t="s">
        <v>6</v>
      </c>
      <c r="D2319" s="1">
        <v>43800</v>
      </c>
      <c r="E2319" s="1">
        <v>43924</v>
      </c>
      <c r="F2319" s="1">
        <v>43940</v>
      </c>
      <c r="G2319" s="1">
        <v>43938</v>
      </c>
      <c r="H2319" s="13">
        <f>Orders[[#This Row],[DeliveryDate]]-Orders[[#This Row],[OrderDate]]</f>
        <v>14</v>
      </c>
      <c r="I2319" t="s">
        <v>3</v>
      </c>
      <c r="J2319" t="str">
        <f>_xlfn.XLOOKUP(Orders[[#This Row],[_SalesRepID]],'Sales team'!A:A,'Sales team'!B:B)</f>
        <v>Paul Holmes</v>
      </c>
      <c r="K2319">
        <v>14</v>
      </c>
      <c r="L2319">
        <v>37</v>
      </c>
      <c r="M2319">
        <v>182</v>
      </c>
      <c r="N2319" t="str">
        <f>_xlfn.XLOOKUP(Orders[[#This Row],[_ProductID]],Products!A:A,Products!C:C)</f>
        <v>Kitchen &amp; Dining</v>
      </c>
      <c r="O2319">
        <v>16</v>
      </c>
      <c r="P2319">
        <v>0.1</v>
      </c>
      <c r="Q2319" s="2">
        <v>1092.1000000000001</v>
      </c>
      <c r="R2319" s="2">
        <v>589.73400000000015</v>
      </c>
      <c r="S2319" s="2">
        <v>2948.67</v>
      </c>
      <c r="T2319" s="2">
        <v>1179.4679999999996</v>
      </c>
    </row>
    <row r="2320" spans="1:20" x14ac:dyDescent="0.25">
      <c r="A2320" t="s">
        <v>5682</v>
      </c>
      <c r="B2320" t="s">
        <v>1</v>
      </c>
      <c r="C2320" t="s">
        <v>6</v>
      </c>
      <c r="D2320" s="1">
        <v>43800</v>
      </c>
      <c r="E2320" s="1">
        <v>43924</v>
      </c>
      <c r="F2320" s="1">
        <v>43937</v>
      </c>
      <c r="G2320" s="1">
        <v>43931</v>
      </c>
      <c r="H2320" s="13">
        <f>Orders[[#This Row],[DeliveryDate]]-Orders[[#This Row],[OrderDate]]</f>
        <v>7</v>
      </c>
      <c r="I2320" t="s">
        <v>3</v>
      </c>
      <c r="J2320" t="str">
        <f>_xlfn.XLOOKUP(Orders[[#This Row],[_SalesRepID]],'Sales team'!A:A,'Sales team'!B:B)</f>
        <v>Jerry Green</v>
      </c>
      <c r="K2320">
        <v>3</v>
      </c>
      <c r="L2320">
        <v>29</v>
      </c>
      <c r="M2320">
        <v>91</v>
      </c>
      <c r="N2320" t="str">
        <f>_xlfn.XLOOKUP(Orders[[#This Row],[_ProductID]],Products!A:A,Products!C:C)</f>
        <v>Kitchen &amp; Dining</v>
      </c>
      <c r="O2320">
        <v>8</v>
      </c>
      <c r="P2320">
        <v>0.15</v>
      </c>
      <c r="Q2320" s="2">
        <v>3470.6</v>
      </c>
      <c r="R2320" s="2">
        <v>1874.124</v>
      </c>
      <c r="S2320" s="2">
        <v>20650.07</v>
      </c>
      <c r="T2320" s="2">
        <v>7531.2019999999993</v>
      </c>
    </row>
    <row r="2321" spans="1:20" x14ac:dyDescent="0.25">
      <c r="A2321" t="s">
        <v>5683</v>
      </c>
      <c r="B2321" t="s">
        <v>1</v>
      </c>
      <c r="C2321" t="s">
        <v>2</v>
      </c>
      <c r="D2321" s="1">
        <v>43800</v>
      </c>
      <c r="E2321" s="1">
        <v>43924</v>
      </c>
      <c r="F2321" s="1">
        <v>43932</v>
      </c>
      <c r="G2321" s="1">
        <v>43938</v>
      </c>
      <c r="H2321" s="13">
        <f>Orders[[#This Row],[DeliveryDate]]-Orders[[#This Row],[OrderDate]]</f>
        <v>14</v>
      </c>
      <c r="I2321" t="s">
        <v>3</v>
      </c>
      <c r="J2321" t="str">
        <f>_xlfn.XLOOKUP(Orders[[#This Row],[_SalesRepID]],'Sales team'!A:A,'Sales team'!B:B)</f>
        <v>Jonathan Hawkins</v>
      </c>
      <c r="K2321">
        <v>10</v>
      </c>
      <c r="L2321">
        <v>33</v>
      </c>
      <c r="M2321">
        <v>206</v>
      </c>
      <c r="N2321" t="str">
        <f>_xlfn.XLOOKUP(Orders[[#This Row],[_ProductID]],Products!A:A,Products!C:C)</f>
        <v>Furniture</v>
      </c>
      <c r="O2321">
        <v>38</v>
      </c>
      <c r="P2321">
        <v>0.1</v>
      </c>
      <c r="Q2321" s="2">
        <v>3939.6</v>
      </c>
      <c r="R2321" s="2">
        <v>2481.9479999999999</v>
      </c>
      <c r="S2321" s="2">
        <v>28365.119999999999</v>
      </c>
      <c r="T2321" s="2">
        <v>8509.5360000000001</v>
      </c>
    </row>
    <row r="2322" spans="1:20" x14ac:dyDescent="0.25">
      <c r="A2322" t="s">
        <v>5684</v>
      </c>
      <c r="B2322" t="s">
        <v>1</v>
      </c>
      <c r="C2322" t="s">
        <v>13</v>
      </c>
      <c r="D2322" s="1">
        <v>43800</v>
      </c>
      <c r="E2322" s="1">
        <v>43924</v>
      </c>
      <c r="F2322" s="1">
        <v>43926</v>
      </c>
      <c r="G2322" s="1">
        <v>43930</v>
      </c>
      <c r="H2322" s="13">
        <f>Orders[[#This Row],[DeliveryDate]]-Orders[[#This Row],[OrderDate]]</f>
        <v>6</v>
      </c>
      <c r="I2322" t="s">
        <v>3</v>
      </c>
      <c r="J2322" t="str">
        <f>_xlfn.XLOOKUP(Orders[[#This Row],[_SalesRepID]],'Sales team'!A:A,'Sales team'!B:B)</f>
        <v>Chris Armstrong</v>
      </c>
      <c r="K2322">
        <v>4</v>
      </c>
      <c r="L2322">
        <v>1</v>
      </c>
      <c r="M2322">
        <v>314</v>
      </c>
      <c r="N2322" t="str">
        <f>_xlfn.XLOOKUP(Orders[[#This Row],[_ProductID]],Products!A:A,Products!C:C)</f>
        <v>Home décor</v>
      </c>
      <c r="O2322">
        <v>27</v>
      </c>
      <c r="P2322">
        <v>0.2</v>
      </c>
      <c r="Q2322" s="2">
        <v>214.4</v>
      </c>
      <c r="R2322" s="2">
        <v>122.208</v>
      </c>
      <c r="S2322" s="2">
        <v>514.56000000000006</v>
      </c>
      <c r="T2322" s="2">
        <v>147.93600000000004</v>
      </c>
    </row>
    <row r="2323" spans="1:20" x14ac:dyDescent="0.25">
      <c r="A2323" t="s">
        <v>5685</v>
      </c>
      <c r="B2323" t="s">
        <v>1</v>
      </c>
      <c r="C2323" t="s">
        <v>6</v>
      </c>
      <c r="D2323" s="1">
        <v>43800</v>
      </c>
      <c r="E2323" s="1">
        <v>43924</v>
      </c>
      <c r="F2323" s="1">
        <v>43941</v>
      </c>
      <c r="G2323" s="1">
        <v>43937</v>
      </c>
      <c r="H2323" s="13">
        <f>Orders[[#This Row],[DeliveryDate]]-Orders[[#This Row],[OrderDate]]</f>
        <v>13</v>
      </c>
      <c r="I2323" t="s">
        <v>3</v>
      </c>
      <c r="J2323" t="str">
        <f>_xlfn.XLOOKUP(Orders[[#This Row],[_SalesRepID]],'Sales team'!A:A,'Sales team'!B:B)</f>
        <v>George Lewis</v>
      </c>
      <c r="K2323">
        <v>8</v>
      </c>
      <c r="L2323">
        <v>41</v>
      </c>
      <c r="M2323">
        <v>168</v>
      </c>
      <c r="N2323" t="str">
        <f>_xlfn.XLOOKUP(Orders[[#This Row],[_ProductID]],Products!A:A,Products!C:C)</f>
        <v>Home décor</v>
      </c>
      <c r="O2323">
        <v>31</v>
      </c>
      <c r="P2323">
        <v>0.3</v>
      </c>
      <c r="Q2323" s="2">
        <v>1956.4</v>
      </c>
      <c r="R2323" s="2">
        <v>1584.6840000000002</v>
      </c>
      <c r="S2323" s="2">
        <v>9586.36</v>
      </c>
      <c r="T2323" s="2">
        <v>-1506.4279999999999</v>
      </c>
    </row>
    <row r="2324" spans="1:20" x14ac:dyDescent="0.25">
      <c r="A2324" t="s">
        <v>5686</v>
      </c>
      <c r="B2324" t="s">
        <v>5</v>
      </c>
      <c r="C2324" t="s">
        <v>2</v>
      </c>
      <c r="D2324" s="1">
        <v>43800</v>
      </c>
      <c r="E2324" s="1">
        <v>43924</v>
      </c>
      <c r="F2324" s="1">
        <v>43950</v>
      </c>
      <c r="G2324" s="1">
        <v>43943</v>
      </c>
      <c r="H2324" s="13">
        <f>Orders[[#This Row],[DeliveryDate]]-Orders[[#This Row],[OrderDate]]</f>
        <v>19</v>
      </c>
      <c r="I2324" t="s">
        <v>3</v>
      </c>
      <c r="J2324" t="str">
        <f>_xlfn.XLOOKUP(Orders[[#This Row],[_SalesRepID]],'Sales team'!A:A,'Sales team'!B:B)</f>
        <v>Frank Brown</v>
      </c>
      <c r="K2324">
        <v>17</v>
      </c>
      <c r="L2324">
        <v>37</v>
      </c>
      <c r="M2324">
        <v>236</v>
      </c>
      <c r="N2324" t="str">
        <f>_xlfn.XLOOKUP(Orders[[#This Row],[_ProductID]],Products!A:A,Products!C:C)</f>
        <v>Home décor</v>
      </c>
      <c r="O2324">
        <v>3</v>
      </c>
      <c r="P2324">
        <v>0.05</v>
      </c>
      <c r="Q2324" s="2">
        <v>1105.5</v>
      </c>
      <c r="R2324" s="2">
        <v>784.90499999999997</v>
      </c>
      <c r="S2324" s="2">
        <v>6301.3499999999995</v>
      </c>
      <c r="T2324" s="2">
        <v>1591.9199999999992</v>
      </c>
    </row>
    <row r="2325" spans="1:20" x14ac:dyDescent="0.25">
      <c r="A2325" t="s">
        <v>5687</v>
      </c>
      <c r="B2325" t="s">
        <v>8</v>
      </c>
      <c r="C2325" t="s">
        <v>13</v>
      </c>
      <c r="D2325" s="1">
        <v>43800</v>
      </c>
      <c r="E2325" s="1">
        <v>43924</v>
      </c>
      <c r="F2325" s="1">
        <v>43930</v>
      </c>
      <c r="G2325" s="1">
        <v>43936</v>
      </c>
      <c r="H2325" s="13">
        <f>Orders[[#This Row],[DeliveryDate]]-Orders[[#This Row],[OrderDate]]</f>
        <v>12</v>
      </c>
      <c r="I2325" t="s">
        <v>3</v>
      </c>
      <c r="J2325" t="str">
        <f>_xlfn.XLOOKUP(Orders[[#This Row],[_SalesRepID]],'Sales team'!A:A,'Sales team'!B:B)</f>
        <v>Patrick Graham</v>
      </c>
      <c r="K2325">
        <v>25</v>
      </c>
      <c r="L2325">
        <v>8</v>
      </c>
      <c r="M2325">
        <v>290</v>
      </c>
      <c r="N2325" t="str">
        <f>_xlfn.XLOOKUP(Orders[[#This Row],[_ProductID]],Products!A:A,Products!C:C)</f>
        <v>Home décor</v>
      </c>
      <c r="O2325">
        <v>41</v>
      </c>
      <c r="P2325">
        <v>7.4999999999999997E-2</v>
      </c>
      <c r="Q2325" s="2">
        <v>1078.7</v>
      </c>
      <c r="R2325" s="2">
        <v>539.35</v>
      </c>
      <c r="S2325" s="2">
        <v>7982.380000000001</v>
      </c>
      <c r="T2325" s="2">
        <v>3667.5800000000008</v>
      </c>
    </row>
    <row r="2326" spans="1:20" x14ac:dyDescent="0.25">
      <c r="A2326" t="s">
        <v>5688</v>
      </c>
      <c r="B2326" t="s">
        <v>8</v>
      </c>
      <c r="C2326" t="s">
        <v>46</v>
      </c>
      <c r="D2326" s="1">
        <v>43800</v>
      </c>
      <c r="E2326" s="1">
        <v>43924</v>
      </c>
      <c r="F2326" s="1">
        <v>43947</v>
      </c>
      <c r="G2326" s="1">
        <v>43929</v>
      </c>
      <c r="H2326" s="13">
        <f>Orders[[#This Row],[DeliveryDate]]-Orders[[#This Row],[OrderDate]]</f>
        <v>5</v>
      </c>
      <c r="I2326" t="s">
        <v>3</v>
      </c>
      <c r="J2326" t="str">
        <f>_xlfn.XLOOKUP(Orders[[#This Row],[_SalesRepID]],'Sales team'!A:A,'Sales team'!B:B)</f>
        <v>Patrick Graham</v>
      </c>
      <c r="K2326">
        <v>25</v>
      </c>
      <c r="L2326">
        <v>44</v>
      </c>
      <c r="M2326">
        <v>65</v>
      </c>
      <c r="N2326" t="str">
        <f>_xlfn.XLOOKUP(Orders[[#This Row],[_ProductID]],Products!A:A,Products!C:C)</f>
        <v>Furniture</v>
      </c>
      <c r="O2326">
        <v>22</v>
      </c>
      <c r="P2326">
        <v>7.4999999999999997E-2</v>
      </c>
      <c r="Q2326" s="2">
        <v>3986.5</v>
      </c>
      <c r="R2326" s="2">
        <v>1913.52</v>
      </c>
      <c r="S2326" s="2">
        <v>14750.050000000001</v>
      </c>
      <c r="T2326" s="2">
        <v>7095.9700000000012</v>
      </c>
    </row>
    <row r="2327" spans="1:20" x14ac:dyDescent="0.25">
      <c r="A2327" t="s">
        <v>5667</v>
      </c>
      <c r="B2327" t="s">
        <v>1</v>
      </c>
      <c r="C2327" t="s">
        <v>13</v>
      </c>
      <c r="D2327" s="1">
        <v>43800</v>
      </c>
      <c r="E2327" s="1">
        <v>43923</v>
      </c>
      <c r="F2327" s="1">
        <v>43926</v>
      </c>
      <c r="G2327" s="1">
        <v>43930</v>
      </c>
      <c r="H2327" s="13">
        <f>Orders[[#This Row],[DeliveryDate]]-Orders[[#This Row],[OrderDate]]</f>
        <v>7</v>
      </c>
      <c r="I2327" t="s">
        <v>3</v>
      </c>
      <c r="J2327" t="str">
        <f>_xlfn.XLOOKUP(Orders[[#This Row],[_SalesRepID]],'Sales team'!A:A,'Sales team'!B:B)</f>
        <v>Chris Armstrong</v>
      </c>
      <c r="K2327">
        <v>4</v>
      </c>
      <c r="L2327">
        <v>39</v>
      </c>
      <c r="M2327">
        <v>297</v>
      </c>
      <c r="N2327" t="str">
        <f>_xlfn.XLOOKUP(Orders[[#This Row],[_ProductID]],Products!A:A,Products!C:C)</f>
        <v>Home décor</v>
      </c>
      <c r="O2327">
        <v>14</v>
      </c>
      <c r="P2327">
        <v>0.1</v>
      </c>
      <c r="Q2327" s="2">
        <v>971.5</v>
      </c>
      <c r="R2327" s="2">
        <v>816.06</v>
      </c>
      <c r="S2327" s="2">
        <v>3497.4</v>
      </c>
      <c r="T2327" s="2">
        <v>233.16000000000031</v>
      </c>
    </row>
    <row r="2328" spans="1:20" x14ac:dyDescent="0.25">
      <c r="A2328" t="s">
        <v>5668</v>
      </c>
      <c r="B2328" t="s">
        <v>1</v>
      </c>
      <c r="C2328" t="s">
        <v>6</v>
      </c>
      <c r="D2328" s="1">
        <v>43800</v>
      </c>
      <c r="E2328" s="1">
        <v>43923</v>
      </c>
      <c r="F2328" s="1">
        <v>43947</v>
      </c>
      <c r="G2328" s="1">
        <v>43938</v>
      </c>
      <c r="H2328" s="13">
        <f>Orders[[#This Row],[DeliveryDate]]-Orders[[#This Row],[OrderDate]]</f>
        <v>15</v>
      </c>
      <c r="I2328" t="s">
        <v>3</v>
      </c>
      <c r="J2328" t="str">
        <f>_xlfn.XLOOKUP(Orders[[#This Row],[_SalesRepID]],'Sales team'!A:A,'Sales team'!B:B)</f>
        <v>Joshua Bennett</v>
      </c>
      <c r="K2328">
        <v>6</v>
      </c>
      <c r="L2328">
        <v>23</v>
      </c>
      <c r="M2328">
        <v>183</v>
      </c>
      <c r="N2328" t="str">
        <f>_xlfn.XLOOKUP(Orders[[#This Row],[_ProductID]],Products!A:A,Products!C:C)</f>
        <v>Kitchen &amp; Dining</v>
      </c>
      <c r="O2328">
        <v>13</v>
      </c>
      <c r="P2328">
        <v>7.4999999999999997E-2</v>
      </c>
      <c r="Q2328" s="2">
        <v>5266.2</v>
      </c>
      <c r="R2328" s="2">
        <v>4212.96</v>
      </c>
      <c r="S2328" s="2">
        <v>9742.4699999999993</v>
      </c>
      <c r="T2328" s="2">
        <v>1316.5499999999993</v>
      </c>
    </row>
    <row r="2329" spans="1:20" x14ac:dyDescent="0.25">
      <c r="A2329" t="s">
        <v>5669</v>
      </c>
      <c r="B2329" t="s">
        <v>5</v>
      </c>
      <c r="C2329" t="s">
        <v>6</v>
      </c>
      <c r="D2329" s="1">
        <v>43800</v>
      </c>
      <c r="E2329" s="1">
        <v>43923</v>
      </c>
      <c r="F2329" s="1">
        <v>43937</v>
      </c>
      <c r="G2329" s="1">
        <v>43956</v>
      </c>
      <c r="H2329" s="13">
        <f>Orders[[#This Row],[DeliveryDate]]-Orders[[#This Row],[OrderDate]]</f>
        <v>33</v>
      </c>
      <c r="I2329" t="s">
        <v>3</v>
      </c>
      <c r="J2329" t="str">
        <f>_xlfn.XLOOKUP(Orders[[#This Row],[_SalesRepID]],'Sales team'!A:A,'Sales team'!B:B)</f>
        <v>Shawn Wallace</v>
      </c>
      <c r="K2329">
        <v>18</v>
      </c>
      <c r="L2329">
        <v>7</v>
      </c>
      <c r="M2329">
        <v>135</v>
      </c>
      <c r="N2329" t="str">
        <f>_xlfn.XLOOKUP(Orders[[#This Row],[_ProductID]],Products!A:A,Products!C:C)</f>
        <v>Kitchen &amp; Dining</v>
      </c>
      <c r="O2329">
        <v>7</v>
      </c>
      <c r="P2329">
        <v>7.4999999999999997E-2</v>
      </c>
      <c r="Q2329" s="2">
        <v>3919.5</v>
      </c>
      <c r="R2329" s="2">
        <v>2978.82</v>
      </c>
      <c r="S2329" s="2">
        <v>7251.0750000000007</v>
      </c>
      <c r="T2329" s="2">
        <v>1293.4350000000004</v>
      </c>
    </row>
    <row r="2330" spans="1:20" x14ac:dyDescent="0.25">
      <c r="A2330" t="s">
        <v>5670</v>
      </c>
      <c r="B2330" t="s">
        <v>1</v>
      </c>
      <c r="C2330" t="s">
        <v>6</v>
      </c>
      <c r="D2330" s="1">
        <v>43800</v>
      </c>
      <c r="E2330" s="1">
        <v>43923</v>
      </c>
      <c r="F2330" s="1">
        <v>43943</v>
      </c>
      <c r="G2330" s="1">
        <v>43943</v>
      </c>
      <c r="H2330" s="13">
        <f>Orders[[#This Row],[DeliveryDate]]-Orders[[#This Row],[OrderDate]]</f>
        <v>20</v>
      </c>
      <c r="I2330" t="s">
        <v>3</v>
      </c>
      <c r="J2330" t="str">
        <f>_xlfn.XLOOKUP(Orders[[#This Row],[_SalesRepID]],'Sales team'!A:A,'Sales team'!B:B)</f>
        <v>Carl Nguyen</v>
      </c>
      <c r="K2330">
        <v>12</v>
      </c>
      <c r="L2330">
        <v>42</v>
      </c>
      <c r="M2330">
        <v>142</v>
      </c>
      <c r="N2330" t="str">
        <f>_xlfn.XLOOKUP(Orders[[#This Row],[_ProductID]],Products!A:A,Products!C:C)</f>
        <v>Kitchen &amp; Dining</v>
      </c>
      <c r="O2330">
        <v>37</v>
      </c>
      <c r="P2330">
        <v>0.2</v>
      </c>
      <c r="Q2330" s="2">
        <v>2398.6</v>
      </c>
      <c r="R2330" s="2">
        <v>1750.9779999999998</v>
      </c>
      <c r="S2330" s="2">
        <v>3837.76</v>
      </c>
      <c r="T2330" s="2">
        <v>335.80400000000054</v>
      </c>
    </row>
    <row r="2331" spans="1:20" x14ac:dyDescent="0.25">
      <c r="A2331" t="s">
        <v>5671</v>
      </c>
      <c r="B2331" t="s">
        <v>1</v>
      </c>
      <c r="C2331" t="s">
        <v>15</v>
      </c>
      <c r="D2331" s="1">
        <v>43800</v>
      </c>
      <c r="E2331" s="1">
        <v>43923</v>
      </c>
      <c r="F2331" s="1">
        <v>43939</v>
      </c>
      <c r="G2331" s="1">
        <v>43937</v>
      </c>
      <c r="H2331" s="13">
        <f>Orders[[#This Row],[DeliveryDate]]-Orders[[#This Row],[OrderDate]]</f>
        <v>14</v>
      </c>
      <c r="I2331" t="s">
        <v>3</v>
      </c>
      <c r="J2331" t="str">
        <f>_xlfn.XLOOKUP(Orders[[#This Row],[_SalesRepID]],'Sales team'!A:A,'Sales team'!B:B)</f>
        <v>Jonathan Hawkins</v>
      </c>
      <c r="K2331">
        <v>10</v>
      </c>
      <c r="L2331">
        <v>34</v>
      </c>
      <c r="M2331">
        <v>53</v>
      </c>
      <c r="N2331" t="str">
        <f>_xlfn.XLOOKUP(Orders[[#This Row],[_ProductID]],Products!A:A,Products!C:C)</f>
        <v>Home décor</v>
      </c>
      <c r="O2331">
        <v>43</v>
      </c>
      <c r="P2331">
        <v>7.4999999999999997E-2</v>
      </c>
      <c r="Q2331" s="2">
        <v>1078.7</v>
      </c>
      <c r="R2331" s="2">
        <v>862.96</v>
      </c>
      <c r="S2331" s="2">
        <v>4988.9875000000002</v>
      </c>
      <c r="T2331" s="2">
        <v>674.1875</v>
      </c>
    </row>
    <row r="2332" spans="1:20" x14ac:dyDescent="0.25">
      <c r="A2332" t="s">
        <v>5672</v>
      </c>
      <c r="B2332" t="s">
        <v>1</v>
      </c>
      <c r="C2332" t="s">
        <v>6</v>
      </c>
      <c r="D2332" s="1">
        <v>43800</v>
      </c>
      <c r="E2332" s="1">
        <v>43923</v>
      </c>
      <c r="F2332" s="1">
        <v>43950</v>
      </c>
      <c r="G2332" s="1">
        <v>43942</v>
      </c>
      <c r="H2332" s="13">
        <f>Orders[[#This Row],[DeliveryDate]]-Orders[[#This Row],[OrderDate]]</f>
        <v>19</v>
      </c>
      <c r="I2332" t="s">
        <v>3</v>
      </c>
      <c r="J2332" t="str">
        <f>_xlfn.XLOOKUP(Orders[[#This Row],[_SalesRepID]],'Sales team'!A:A,'Sales team'!B:B)</f>
        <v>Carl Nguyen</v>
      </c>
      <c r="K2332">
        <v>12</v>
      </c>
      <c r="L2332">
        <v>41</v>
      </c>
      <c r="M2332">
        <v>132</v>
      </c>
      <c r="N2332" t="str">
        <f>_xlfn.XLOOKUP(Orders[[#This Row],[_ProductID]],Products!A:A,Products!C:C)</f>
        <v>Home décor</v>
      </c>
      <c r="O2332">
        <v>32</v>
      </c>
      <c r="P2332">
        <v>0.05</v>
      </c>
      <c r="Q2332" s="2">
        <v>3865.9</v>
      </c>
      <c r="R2332" s="2">
        <v>2860.7660000000001</v>
      </c>
      <c r="S2332" s="2">
        <v>7345.21</v>
      </c>
      <c r="T2332" s="2">
        <v>1623.6779999999999</v>
      </c>
    </row>
    <row r="2333" spans="1:20" x14ac:dyDescent="0.25">
      <c r="A2333" t="s">
        <v>5673</v>
      </c>
      <c r="B2333" t="s">
        <v>5</v>
      </c>
      <c r="C2333" t="s">
        <v>6</v>
      </c>
      <c r="D2333" s="1">
        <v>43800</v>
      </c>
      <c r="E2333" s="1">
        <v>43923</v>
      </c>
      <c r="F2333" s="1">
        <v>43944</v>
      </c>
      <c r="G2333" s="1">
        <v>43929</v>
      </c>
      <c r="H2333" s="13">
        <f>Orders[[#This Row],[DeliveryDate]]-Orders[[#This Row],[OrderDate]]</f>
        <v>6</v>
      </c>
      <c r="I2333" t="s">
        <v>3</v>
      </c>
      <c r="J2333" t="str">
        <f>_xlfn.XLOOKUP(Orders[[#This Row],[_SalesRepID]],'Sales team'!A:A,'Sales team'!B:B)</f>
        <v>Roger Alexander</v>
      </c>
      <c r="K2333">
        <v>15</v>
      </c>
      <c r="L2333">
        <v>1</v>
      </c>
      <c r="M2333">
        <v>161</v>
      </c>
      <c r="N2333" t="str">
        <f>_xlfn.XLOOKUP(Orders[[#This Row],[_ProductID]],Products!A:A,Products!C:C)</f>
        <v>Home décor</v>
      </c>
      <c r="O2333">
        <v>23</v>
      </c>
      <c r="P2333">
        <v>7.4999999999999997E-2</v>
      </c>
      <c r="Q2333" s="2">
        <v>3879.3</v>
      </c>
      <c r="R2333" s="2">
        <v>2599.1310000000003</v>
      </c>
      <c r="S2333" s="2">
        <v>10765.057500000003</v>
      </c>
      <c r="T2333" s="2">
        <v>2967.6645000000017</v>
      </c>
    </row>
    <row r="2334" spans="1:20" x14ac:dyDescent="0.25">
      <c r="A2334" t="s">
        <v>5674</v>
      </c>
      <c r="B2334" t="s">
        <v>5</v>
      </c>
      <c r="C2334" t="s">
        <v>6</v>
      </c>
      <c r="D2334" s="1">
        <v>43800</v>
      </c>
      <c r="E2334" s="1">
        <v>43923</v>
      </c>
      <c r="F2334" s="1">
        <v>43947</v>
      </c>
      <c r="G2334" s="1">
        <v>43957</v>
      </c>
      <c r="H2334" s="13">
        <f>Orders[[#This Row],[DeliveryDate]]-Orders[[#This Row],[OrderDate]]</f>
        <v>34</v>
      </c>
      <c r="I2334" t="s">
        <v>3</v>
      </c>
      <c r="J2334" t="str">
        <f>_xlfn.XLOOKUP(Orders[[#This Row],[_SalesRepID]],'Sales team'!A:A,'Sales team'!B:B)</f>
        <v>Anthony Berry</v>
      </c>
      <c r="K2334">
        <v>16</v>
      </c>
      <c r="L2334">
        <v>29</v>
      </c>
      <c r="M2334">
        <v>172</v>
      </c>
      <c r="N2334" t="str">
        <f>_xlfn.XLOOKUP(Orders[[#This Row],[_ProductID]],Products!A:A,Products!C:C)</f>
        <v>Furniture</v>
      </c>
      <c r="O2334">
        <v>20</v>
      </c>
      <c r="P2334">
        <v>0.2</v>
      </c>
      <c r="Q2334" s="2">
        <v>1011.7</v>
      </c>
      <c r="R2334" s="2">
        <v>566.55200000000013</v>
      </c>
      <c r="S2334" s="2">
        <v>2428.0800000000004</v>
      </c>
      <c r="T2334" s="2">
        <v>728.42399999999998</v>
      </c>
    </row>
    <row r="2335" spans="1:20" x14ac:dyDescent="0.25">
      <c r="A2335" t="s">
        <v>5675</v>
      </c>
      <c r="B2335" t="s">
        <v>8</v>
      </c>
      <c r="C2335" t="s">
        <v>6</v>
      </c>
      <c r="D2335" s="1">
        <v>43800</v>
      </c>
      <c r="E2335" s="1">
        <v>43923</v>
      </c>
      <c r="F2335" s="1">
        <v>43930</v>
      </c>
      <c r="G2335" s="1">
        <v>43936</v>
      </c>
      <c r="H2335" s="13">
        <f>Orders[[#This Row],[DeliveryDate]]-Orders[[#This Row],[OrderDate]]</f>
        <v>13</v>
      </c>
      <c r="I2335" t="s">
        <v>3</v>
      </c>
      <c r="J2335" t="str">
        <f>_xlfn.XLOOKUP(Orders[[#This Row],[_SalesRepID]],'Sales team'!A:A,'Sales team'!B:B)</f>
        <v>Douglas Tucker</v>
      </c>
      <c r="K2335">
        <v>23</v>
      </c>
      <c r="L2335">
        <v>31</v>
      </c>
      <c r="M2335">
        <v>93</v>
      </c>
      <c r="N2335" t="str">
        <f>_xlfn.XLOOKUP(Orders[[#This Row],[_ProductID]],Products!A:A,Products!C:C)</f>
        <v>Home décor</v>
      </c>
      <c r="O2335">
        <v>24</v>
      </c>
      <c r="P2335">
        <v>7.4999999999999997E-2</v>
      </c>
      <c r="Q2335" s="2">
        <v>5688.3</v>
      </c>
      <c r="R2335" s="2">
        <v>2502.8520000000003</v>
      </c>
      <c r="S2335" s="2">
        <v>5261.6775000000007</v>
      </c>
      <c r="T2335" s="2">
        <v>2758.8255000000004</v>
      </c>
    </row>
    <row r="2336" spans="1:20" x14ac:dyDescent="0.25">
      <c r="A2336" t="s">
        <v>5676</v>
      </c>
      <c r="B2336" t="s">
        <v>8</v>
      </c>
      <c r="C2336" t="s">
        <v>46</v>
      </c>
      <c r="D2336" s="1">
        <v>43800</v>
      </c>
      <c r="E2336" s="1">
        <v>43923</v>
      </c>
      <c r="F2336" s="1">
        <v>43928</v>
      </c>
      <c r="G2336" s="1">
        <v>43941</v>
      </c>
      <c r="H2336" s="13">
        <f>Orders[[#This Row],[DeliveryDate]]-Orders[[#This Row],[OrderDate]]</f>
        <v>18</v>
      </c>
      <c r="I2336" t="s">
        <v>3</v>
      </c>
      <c r="J2336" t="str">
        <f>_xlfn.XLOOKUP(Orders[[#This Row],[_SalesRepID]],'Sales team'!A:A,'Sales team'!B:B)</f>
        <v>Douglas Tucker</v>
      </c>
      <c r="K2336">
        <v>23</v>
      </c>
      <c r="L2336">
        <v>35</v>
      </c>
      <c r="M2336">
        <v>80</v>
      </c>
      <c r="N2336" t="str">
        <f>_xlfn.XLOOKUP(Orders[[#This Row],[_ProductID]],Products!A:A,Products!C:C)</f>
        <v>Home décor</v>
      </c>
      <c r="O2336">
        <v>35</v>
      </c>
      <c r="P2336">
        <v>0.05</v>
      </c>
      <c r="Q2336" s="2">
        <v>964.80000000000007</v>
      </c>
      <c r="R2336" s="2">
        <v>791.13599999999997</v>
      </c>
      <c r="S2336" s="2">
        <v>3666.2400000000002</v>
      </c>
      <c r="T2336" s="2">
        <v>501.69600000000037</v>
      </c>
    </row>
    <row r="2337" spans="1:20" x14ac:dyDescent="0.25">
      <c r="A2337" t="s">
        <v>5659</v>
      </c>
      <c r="B2337" t="s">
        <v>1</v>
      </c>
      <c r="C2337" t="s">
        <v>6</v>
      </c>
      <c r="D2337" s="1">
        <v>43800</v>
      </c>
      <c r="E2337" s="1">
        <v>43922</v>
      </c>
      <c r="F2337" s="1">
        <v>43950</v>
      </c>
      <c r="G2337" s="1">
        <v>43934</v>
      </c>
      <c r="H2337" s="13">
        <f>Orders[[#This Row],[DeliveryDate]]-Orders[[#This Row],[OrderDate]]</f>
        <v>12</v>
      </c>
      <c r="I2337" t="s">
        <v>3</v>
      </c>
      <c r="J2337" t="str">
        <f>_xlfn.XLOOKUP(Orders[[#This Row],[_SalesRepID]],'Sales team'!A:A,'Sales team'!B:B)</f>
        <v>Adam Hernandez</v>
      </c>
      <c r="K2337">
        <v>1</v>
      </c>
      <c r="L2337">
        <v>34</v>
      </c>
      <c r="M2337">
        <v>131</v>
      </c>
      <c r="N2337" t="str">
        <f>_xlfn.XLOOKUP(Orders[[#This Row],[_ProductID]],Products!A:A,Products!C:C)</f>
        <v>Home décor</v>
      </c>
      <c r="O2337">
        <v>43</v>
      </c>
      <c r="P2337">
        <v>0.05</v>
      </c>
      <c r="Q2337" s="2">
        <v>1005</v>
      </c>
      <c r="R2337" s="2">
        <v>643.20000000000005</v>
      </c>
      <c r="S2337" s="2">
        <v>3819</v>
      </c>
      <c r="T2337" s="2">
        <v>1246.1999999999998</v>
      </c>
    </row>
    <row r="2338" spans="1:20" x14ac:dyDescent="0.25">
      <c r="A2338" t="s">
        <v>5660</v>
      </c>
      <c r="B2338" t="s">
        <v>8</v>
      </c>
      <c r="C2338" t="s">
        <v>13</v>
      </c>
      <c r="D2338" s="1">
        <v>43800</v>
      </c>
      <c r="E2338" s="1">
        <v>43922</v>
      </c>
      <c r="F2338" s="1">
        <v>43944</v>
      </c>
      <c r="G2338" s="1">
        <v>43943</v>
      </c>
      <c r="H2338" s="13">
        <f>Orders[[#This Row],[DeliveryDate]]-Orders[[#This Row],[OrderDate]]</f>
        <v>21</v>
      </c>
      <c r="I2338" t="s">
        <v>3</v>
      </c>
      <c r="J2338" t="str">
        <f>_xlfn.XLOOKUP(Orders[[#This Row],[_SalesRepID]],'Sales team'!A:A,'Sales team'!B:B)</f>
        <v>Samuel Fowler</v>
      </c>
      <c r="K2338">
        <v>21</v>
      </c>
      <c r="L2338">
        <v>7</v>
      </c>
      <c r="M2338">
        <v>301</v>
      </c>
      <c r="N2338" t="str">
        <f>_xlfn.XLOOKUP(Orders[[#This Row],[_ProductID]],Products!A:A,Products!C:C)</f>
        <v>Electronics</v>
      </c>
      <c r="O2338">
        <v>25</v>
      </c>
      <c r="P2338">
        <v>7.4999999999999997E-2</v>
      </c>
      <c r="Q2338" s="2">
        <v>1058.6000000000001</v>
      </c>
      <c r="R2338" s="2">
        <v>624.57400000000007</v>
      </c>
      <c r="S2338" s="2">
        <v>6854.4350000000013</v>
      </c>
      <c r="T2338" s="2">
        <v>2482.4170000000013</v>
      </c>
    </row>
    <row r="2339" spans="1:20" x14ac:dyDescent="0.25">
      <c r="A2339" t="s">
        <v>5661</v>
      </c>
      <c r="B2339" t="s">
        <v>10</v>
      </c>
      <c r="C2339" t="s">
        <v>15</v>
      </c>
      <c r="D2339" s="1">
        <v>43800</v>
      </c>
      <c r="E2339" s="1">
        <v>43922</v>
      </c>
      <c r="F2339" s="1">
        <v>43939</v>
      </c>
      <c r="G2339" s="1">
        <v>43942</v>
      </c>
      <c r="H2339" s="13">
        <f>Orders[[#This Row],[DeliveryDate]]-Orders[[#This Row],[OrderDate]]</f>
        <v>20</v>
      </c>
      <c r="I2339" t="s">
        <v>3</v>
      </c>
      <c r="J2339" t="str">
        <f>_xlfn.XLOOKUP(Orders[[#This Row],[_SalesRepID]],'Sales team'!A:A,'Sales team'!B:B)</f>
        <v>Shawn Torres</v>
      </c>
      <c r="K2339">
        <v>27</v>
      </c>
      <c r="L2339">
        <v>29</v>
      </c>
      <c r="M2339">
        <v>2</v>
      </c>
      <c r="N2339" t="str">
        <f>_xlfn.XLOOKUP(Orders[[#This Row],[_ProductID]],Products!A:A,Products!C:C)</f>
        <v>Home décor</v>
      </c>
      <c r="O2339">
        <v>24</v>
      </c>
      <c r="P2339">
        <v>0.05</v>
      </c>
      <c r="Q2339" s="2">
        <v>1943</v>
      </c>
      <c r="R2339" s="2">
        <v>1651.55</v>
      </c>
      <c r="S2339" s="2">
        <v>14766.8</v>
      </c>
      <c r="T2339" s="2">
        <v>1554.3999999999996</v>
      </c>
    </row>
    <row r="2340" spans="1:20" x14ac:dyDescent="0.25">
      <c r="A2340" t="s">
        <v>5662</v>
      </c>
      <c r="B2340" t="s">
        <v>1</v>
      </c>
      <c r="C2340" t="s">
        <v>46</v>
      </c>
      <c r="D2340" s="1">
        <v>43800</v>
      </c>
      <c r="E2340" s="1">
        <v>43922</v>
      </c>
      <c r="F2340" s="1">
        <v>43925</v>
      </c>
      <c r="G2340" s="1">
        <v>43936</v>
      </c>
      <c r="H2340" s="13">
        <f>Orders[[#This Row],[DeliveryDate]]-Orders[[#This Row],[OrderDate]]</f>
        <v>14</v>
      </c>
      <c r="I2340" t="s">
        <v>3</v>
      </c>
      <c r="J2340" t="str">
        <f>_xlfn.XLOOKUP(Orders[[#This Row],[_SalesRepID]],'Sales team'!A:A,'Sales team'!B:B)</f>
        <v>Joshua Little</v>
      </c>
      <c r="K2340">
        <v>11</v>
      </c>
      <c r="L2340">
        <v>37</v>
      </c>
      <c r="M2340">
        <v>64</v>
      </c>
      <c r="N2340" t="str">
        <f>_xlfn.XLOOKUP(Orders[[#This Row],[_ProductID]],Products!A:A,Products!C:C)</f>
        <v>Home décor</v>
      </c>
      <c r="O2340">
        <v>39</v>
      </c>
      <c r="P2340">
        <v>0.05</v>
      </c>
      <c r="Q2340" s="2">
        <v>2525.9</v>
      </c>
      <c r="R2340" s="2">
        <v>1288.2090000000001</v>
      </c>
      <c r="S2340" s="2">
        <v>7198.8150000000005</v>
      </c>
      <c r="T2340" s="2">
        <v>3334.1880000000001</v>
      </c>
    </row>
    <row r="2341" spans="1:20" x14ac:dyDescent="0.25">
      <c r="A2341" t="s">
        <v>5663</v>
      </c>
      <c r="B2341" t="s">
        <v>1</v>
      </c>
      <c r="C2341" t="s">
        <v>46</v>
      </c>
      <c r="D2341" s="1">
        <v>43800</v>
      </c>
      <c r="E2341" s="1">
        <v>43922</v>
      </c>
      <c r="F2341" s="1">
        <v>43924</v>
      </c>
      <c r="G2341" s="1">
        <v>43934</v>
      </c>
      <c r="H2341" s="13">
        <f>Orders[[#This Row],[DeliveryDate]]-Orders[[#This Row],[OrderDate]]</f>
        <v>12</v>
      </c>
      <c r="I2341" t="s">
        <v>3</v>
      </c>
      <c r="J2341" t="str">
        <f>_xlfn.XLOOKUP(Orders[[#This Row],[_SalesRepID]],'Sales team'!A:A,'Sales team'!B:B)</f>
        <v>Joshua Bennett</v>
      </c>
      <c r="K2341">
        <v>6</v>
      </c>
      <c r="L2341">
        <v>46</v>
      </c>
      <c r="M2341">
        <v>71</v>
      </c>
      <c r="N2341" t="str">
        <f>_xlfn.XLOOKUP(Orders[[#This Row],[_ProductID]],Products!A:A,Products!C:C)</f>
        <v>Home décor</v>
      </c>
      <c r="O2341">
        <v>43</v>
      </c>
      <c r="P2341">
        <v>7.4999999999999997E-2</v>
      </c>
      <c r="Q2341" s="2">
        <v>5735.2</v>
      </c>
      <c r="R2341" s="2">
        <v>3670.5279999999998</v>
      </c>
      <c r="S2341" s="2">
        <v>31830.36</v>
      </c>
      <c r="T2341" s="2">
        <v>9807.1920000000027</v>
      </c>
    </row>
    <row r="2342" spans="1:20" x14ac:dyDescent="0.25">
      <c r="A2342" t="s">
        <v>5664</v>
      </c>
      <c r="B2342" t="s">
        <v>1</v>
      </c>
      <c r="C2342" t="s">
        <v>6</v>
      </c>
      <c r="D2342" s="1">
        <v>43800</v>
      </c>
      <c r="E2342" s="1">
        <v>43922</v>
      </c>
      <c r="F2342" s="1">
        <v>43924</v>
      </c>
      <c r="G2342" s="1">
        <v>43949</v>
      </c>
      <c r="H2342" s="13">
        <f>Orders[[#This Row],[DeliveryDate]]-Orders[[#This Row],[OrderDate]]</f>
        <v>27</v>
      </c>
      <c r="I2342" t="s">
        <v>3</v>
      </c>
      <c r="J2342" t="str">
        <f>_xlfn.XLOOKUP(Orders[[#This Row],[_SalesRepID]],'Sales team'!A:A,'Sales team'!B:B)</f>
        <v>Shawn Cook</v>
      </c>
      <c r="K2342">
        <v>7</v>
      </c>
      <c r="L2342">
        <v>35</v>
      </c>
      <c r="M2342">
        <v>179</v>
      </c>
      <c r="N2342" t="str">
        <f>_xlfn.XLOOKUP(Orders[[#This Row],[_ProductID]],Products!A:A,Products!C:C)</f>
        <v>Furniture</v>
      </c>
      <c r="O2342">
        <v>34</v>
      </c>
      <c r="P2342">
        <v>0.05</v>
      </c>
      <c r="Q2342" s="2">
        <v>1058.6000000000001</v>
      </c>
      <c r="R2342" s="2">
        <v>793.95</v>
      </c>
      <c r="S2342" s="2">
        <v>3017.01</v>
      </c>
      <c r="T2342" s="2">
        <v>635.15999999999985</v>
      </c>
    </row>
    <row r="2343" spans="1:20" x14ac:dyDescent="0.25">
      <c r="A2343" t="s">
        <v>5665</v>
      </c>
      <c r="B2343" t="s">
        <v>5</v>
      </c>
      <c r="C2343" t="s">
        <v>13</v>
      </c>
      <c r="D2343" s="1">
        <v>43800</v>
      </c>
      <c r="E2343" s="1">
        <v>43922</v>
      </c>
      <c r="F2343" s="1">
        <v>43927</v>
      </c>
      <c r="G2343" s="1">
        <v>43935</v>
      </c>
      <c r="H2343" s="13">
        <f>Orders[[#This Row],[DeliveryDate]]-Orders[[#This Row],[OrderDate]]</f>
        <v>13</v>
      </c>
      <c r="I2343" t="s">
        <v>3</v>
      </c>
      <c r="J2343" t="str">
        <f>_xlfn.XLOOKUP(Orders[[#This Row],[_SalesRepID]],'Sales team'!A:A,'Sales team'!B:B)</f>
        <v>Todd Roberts</v>
      </c>
      <c r="K2343">
        <v>13</v>
      </c>
      <c r="L2343">
        <v>5</v>
      </c>
      <c r="M2343">
        <v>271</v>
      </c>
      <c r="N2343" t="str">
        <f>_xlfn.XLOOKUP(Orders[[#This Row],[_ProductID]],Products!A:A,Products!C:C)</f>
        <v>Home décor</v>
      </c>
      <c r="O2343">
        <v>27</v>
      </c>
      <c r="P2343">
        <v>0.4</v>
      </c>
      <c r="Q2343" s="2">
        <v>1239.5</v>
      </c>
      <c r="R2343" s="2">
        <v>607.35500000000002</v>
      </c>
      <c r="S2343" s="2">
        <v>5949.5999999999995</v>
      </c>
      <c r="T2343" s="2">
        <v>1090.7599999999993</v>
      </c>
    </row>
    <row r="2344" spans="1:20" x14ac:dyDescent="0.25">
      <c r="A2344" t="s">
        <v>5666</v>
      </c>
      <c r="B2344" t="s">
        <v>1</v>
      </c>
      <c r="C2344" t="s">
        <v>15</v>
      </c>
      <c r="D2344" s="1">
        <v>43800</v>
      </c>
      <c r="E2344" s="1">
        <v>43922</v>
      </c>
      <c r="F2344" s="1">
        <v>43948</v>
      </c>
      <c r="G2344" s="1">
        <v>43945</v>
      </c>
      <c r="H2344" s="13">
        <f>Orders[[#This Row],[DeliveryDate]]-Orders[[#This Row],[OrderDate]]</f>
        <v>23</v>
      </c>
      <c r="I2344" t="s">
        <v>3</v>
      </c>
      <c r="J2344" t="str">
        <f>_xlfn.XLOOKUP(Orders[[#This Row],[_SalesRepID]],'Sales team'!A:A,'Sales team'!B:B)</f>
        <v>Adam Hernandez</v>
      </c>
      <c r="K2344">
        <v>1</v>
      </c>
      <c r="L2344">
        <v>34</v>
      </c>
      <c r="M2344">
        <v>4</v>
      </c>
      <c r="N2344" t="str">
        <f>_xlfn.XLOOKUP(Orders[[#This Row],[_ProductID]],Products!A:A,Products!C:C)</f>
        <v>Furniture</v>
      </c>
      <c r="O2344">
        <v>42</v>
      </c>
      <c r="P2344">
        <v>7.4999999999999997E-2</v>
      </c>
      <c r="Q2344" s="2">
        <v>3631.4</v>
      </c>
      <c r="R2344" s="2">
        <v>1561.502</v>
      </c>
      <c r="S2344" s="2">
        <v>6718.09</v>
      </c>
      <c r="T2344" s="2">
        <v>3595.0860000000002</v>
      </c>
    </row>
    <row r="2345" spans="1:20" x14ac:dyDescent="0.25">
      <c r="A2345" t="s">
        <v>5652</v>
      </c>
      <c r="B2345" t="s">
        <v>1</v>
      </c>
      <c r="C2345" t="s">
        <v>2</v>
      </c>
      <c r="D2345" s="1">
        <v>43800</v>
      </c>
      <c r="E2345" s="1">
        <v>43921</v>
      </c>
      <c r="F2345" s="1">
        <v>43931</v>
      </c>
      <c r="G2345" s="1">
        <v>43950</v>
      </c>
      <c r="H2345" s="13">
        <f>Orders[[#This Row],[DeliveryDate]]-Orders[[#This Row],[OrderDate]]</f>
        <v>29</v>
      </c>
      <c r="I2345" t="s">
        <v>3</v>
      </c>
      <c r="J2345" t="str">
        <f>_xlfn.XLOOKUP(Orders[[#This Row],[_SalesRepID]],'Sales team'!A:A,'Sales team'!B:B)</f>
        <v>Chris Armstrong</v>
      </c>
      <c r="K2345">
        <v>4</v>
      </c>
      <c r="L2345">
        <v>27</v>
      </c>
      <c r="M2345">
        <v>232</v>
      </c>
      <c r="N2345" t="str">
        <f>_xlfn.XLOOKUP(Orders[[#This Row],[_ProductID]],Products!A:A,Products!C:C)</f>
        <v>Kitchen &amp; Dining</v>
      </c>
      <c r="O2345">
        <v>8</v>
      </c>
      <c r="P2345">
        <v>7.4999999999999997E-2</v>
      </c>
      <c r="Q2345" s="2">
        <v>1996.6000000000001</v>
      </c>
      <c r="R2345" s="2">
        <v>1217.9260000000002</v>
      </c>
      <c r="S2345" s="2">
        <v>9234.2749999999996</v>
      </c>
      <c r="T2345" s="2">
        <v>3144.6449999999986</v>
      </c>
    </row>
    <row r="2346" spans="1:20" x14ac:dyDescent="0.25">
      <c r="A2346" t="s">
        <v>5653</v>
      </c>
      <c r="B2346" t="s">
        <v>5</v>
      </c>
      <c r="C2346" t="s">
        <v>2</v>
      </c>
      <c r="D2346" s="1">
        <v>43800</v>
      </c>
      <c r="E2346" s="1">
        <v>43921</v>
      </c>
      <c r="F2346" s="1">
        <v>43936</v>
      </c>
      <c r="G2346" s="1">
        <v>43930</v>
      </c>
      <c r="H2346" s="13">
        <f>Orders[[#This Row],[DeliveryDate]]-Orders[[#This Row],[OrderDate]]</f>
        <v>9</v>
      </c>
      <c r="I2346" t="s">
        <v>3</v>
      </c>
      <c r="J2346" t="str">
        <f>_xlfn.XLOOKUP(Orders[[#This Row],[_SalesRepID]],'Sales team'!A:A,'Sales team'!B:B)</f>
        <v>Shawn Wallace</v>
      </c>
      <c r="K2346">
        <v>18</v>
      </c>
      <c r="L2346">
        <v>42</v>
      </c>
      <c r="M2346">
        <v>231</v>
      </c>
      <c r="N2346" t="str">
        <f>_xlfn.XLOOKUP(Orders[[#This Row],[_ProductID]],Products!A:A,Products!C:C)</f>
        <v>Home décor</v>
      </c>
      <c r="O2346">
        <v>30</v>
      </c>
      <c r="P2346">
        <v>0.05</v>
      </c>
      <c r="Q2346" s="2">
        <v>1232.8</v>
      </c>
      <c r="R2346" s="2">
        <v>493.12</v>
      </c>
      <c r="S2346" s="2">
        <v>5855.7999999999993</v>
      </c>
      <c r="T2346" s="2">
        <v>3390.1999999999994</v>
      </c>
    </row>
    <row r="2347" spans="1:20" x14ac:dyDescent="0.25">
      <c r="A2347" t="s">
        <v>5654</v>
      </c>
      <c r="B2347" t="s">
        <v>1</v>
      </c>
      <c r="C2347" t="s">
        <v>2</v>
      </c>
      <c r="D2347" s="1">
        <v>43800</v>
      </c>
      <c r="E2347" s="1">
        <v>43921</v>
      </c>
      <c r="F2347" s="1">
        <v>43941</v>
      </c>
      <c r="G2347" s="1">
        <v>43935</v>
      </c>
      <c r="H2347" s="13">
        <f>Orders[[#This Row],[DeliveryDate]]-Orders[[#This Row],[OrderDate]]</f>
        <v>14</v>
      </c>
      <c r="I2347" t="s">
        <v>3</v>
      </c>
      <c r="J2347" t="str">
        <f>_xlfn.XLOOKUP(Orders[[#This Row],[_SalesRepID]],'Sales team'!A:A,'Sales team'!B:B)</f>
        <v>Shawn Cook</v>
      </c>
      <c r="K2347">
        <v>7</v>
      </c>
      <c r="L2347">
        <v>44</v>
      </c>
      <c r="M2347">
        <v>235</v>
      </c>
      <c r="N2347" t="str">
        <f>_xlfn.XLOOKUP(Orders[[#This Row],[_ProductID]],Products!A:A,Products!C:C)</f>
        <v>Home décor</v>
      </c>
      <c r="O2347">
        <v>45</v>
      </c>
      <c r="P2347">
        <v>0.1</v>
      </c>
      <c r="Q2347" s="2">
        <v>3155.7000000000003</v>
      </c>
      <c r="R2347" s="2">
        <v>1388.508</v>
      </c>
      <c r="S2347" s="2">
        <v>5680.26</v>
      </c>
      <c r="T2347" s="2">
        <v>2903.2440000000001</v>
      </c>
    </row>
    <row r="2348" spans="1:20" x14ac:dyDescent="0.25">
      <c r="A2348" t="s">
        <v>5655</v>
      </c>
      <c r="B2348" t="s">
        <v>5</v>
      </c>
      <c r="C2348" t="s">
        <v>6</v>
      </c>
      <c r="D2348" s="1">
        <v>43800</v>
      </c>
      <c r="E2348" s="1">
        <v>43921</v>
      </c>
      <c r="F2348" s="1">
        <v>43947</v>
      </c>
      <c r="G2348" s="1">
        <v>43936</v>
      </c>
      <c r="H2348" s="13">
        <f>Orders[[#This Row],[DeliveryDate]]-Orders[[#This Row],[OrderDate]]</f>
        <v>15</v>
      </c>
      <c r="I2348" t="s">
        <v>3</v>
      </c>
      <c r="J2348" t="str">
        <f>_xlfn.XLOOKUP(Orders[[#This Row],[_SalesRepID]],'Sales team'!A:A,'Sales team'!B:B)</f>
        <v>Todd Roberts</v>
      </c>
      <c r="K2348">
        <v>13</v>
      </c>
      <c r="L2348">
        <v>11</v>
      </c>
      <c r="M2348">
        <v>105</v>
      </c>
      <c r="N2348" t="str">
        <f>_xlfn.XLOOKUP(Orders[[#This Row],[_ProductID]],Products!A:A,Products!C:C)</f>
        <v>Furniture</v>
      </c>
      <c r="O2348">
        <v>34</v>
      </c>
      <c r="P2348">
        <v>0.05</v>
      </c>
      <c r="Q2348" s="2">
        <v>710.2</v>
      </c>
      <c r="R2348" s="2">
        <v>497.14</v>
      </c>
      <c r="S2348" s="2">
        <v>1349.38</v>
      </c>
      <c r="T2348" s="2">
        <v>355.10000000000014</v>
      </c>
    </row>
    <row r="2349" spans="1:20" x14ac:dyDescent="0.25">
      <c r="A2349" t="s">
        <v>5656</v>
      </c>
      <c r="B2349" t="s">
        <v>5</v>
      </c>
      <c r="C2349" t="s">
        <v>6</v>
      </c>
      <c r="D2349" s="1">
        <v>43800</v>
      </c>
      <c r="E2349" s="1">
        <v>43921</v>
      </c>
      <c r="F2349" s="1">
        <v>43926</v>
      </c>
      <c r="G2349" s="1">
        <v>43942</v>
      </c>
      <c r="H2349" s="13">
        <f>Orders[[#This Row],[DeliveryDate]]-Orders[[#This Row],[OrderDate]]</f>
        <v>21</v>
      </c>
      <c r="I2349" t="s">
        <v>3</v>
      </c>
      <c r="J2349" t="str">
        <f>_xlfn.XLOOKUP(Orders[[#This Row],[_SalesRepID]],'Sales team'!A:A,'Sales team'!B:B)</f>
        <v>Carl Nguyen</v>
      </c>
      <c r="K2349">
        <v>12</v>
      </c>
      <c r="L2349">
        <v>16</v>
      </c>
      <c r="M2349">
        <v>91</v>
      </c>
      <c r="N2349" t="str">
        <f>_xlfn.XLOOKUP(Orders[[#This Row],[_ProductID]],Products!A:A,Products!C:C)</f>
        <v>Furniture</v>
      </c>
      <c r="O2349">
        <v>15</v>
      </c>
      <c r="P2349">
        <v>0.05</v>
      </c>
      <c r="Q2349" s="2">
        <v>5058.5</v>
      </c>
      <c r="R2349" s="2">
        <v>3844.46</v>
      </c>
      <c r="S2349" s="2">
        <v>33639.025000000001</v>
      </c>
      <c r="T2349" s="2">
        <v>6727.8050000000003</v>
      </c>
    </row>
    <row r="2350" spans="1:20" x14ac:dyDescent="0.25">
      <c r="A2350" t="s">
        <v>5657</v>
      </c>
      <c r="B2350" t="s">
        <v>5</v>
      </c>
      <c r="C2350" t="s">
        <v>13</v>
      </c>
      <c r="D2350" s="1">
        <v>43800</v>
      </c>
      <c r="E2350" s="1">
        <v>43921</v>
      </c>
      <c r="F2350" s="1">
        <v>43938</v>
      </c>
      <c r="G2350" s="1">
        <v>43929</v>
      </c>
      <c r="H2350" s="13">
        <f>Orders[[#This Row],[DeliveryDate]]-Orders[[#This Row],[OrderDate]]</f>
        <v>8</v>
      </c>
      <c r="I2350" t="s">
        <v>3</v>
      </c>
      <c r="J2350" t="str">
        <f>_xlfn.XLOOKUP(Orders[[#This Row],[_SalesRepID]],'Sales team'!A:A,'Sales team'!B:B)</f>
        <v>Frank Brown</v>
      </c>
      <c r="K2350">
        <v>17</v>
      </c>
      <c r="L2350">
        <v>14</v>
      </c>
      <c r="M2350">
        <v>313</v>
      </c>
      <c r="N2350" t="str">
        <f>_xlfn.XLOOKUP(Orders[[#This Row],[_ProductID]],Products!A:A,Products!C:C)</f>
        <v>Kitchen &amp; Dining</v>
      </c>
      <c r="O2350">
        <v>8</v>
      </c>
      <c r="P2350">
        <v>0.05</v>
      </c>
      <c r="Q2350" s="2">
        <v>1206</v>
      </c>
      <c r="R2350" s="2">
        <v>747.72</v>
      </c>
      <c r="S2350" s="2">
        <v>8019.9</v>
      </c>
      <c r="T2350" s="2">
        <v>2785.8599999999997</v>
      </c>
    </row>
    <row r="2351" spans="1:20" x14ac:dyDescent="0.25">
      <c r="A2351" t="s">
        <v>5658</v>
      </c>
      <c r="B2351" t="s">
        <v>1</v>
      </c>
      <c r="C2351" t="s">
        <v>25</v>
      </c>
      <c r="D2351" s="1">
        <v>43800</v>
      </c>
      <c r="E2351" s="1">
        <v>43921</v>
      </c>
      <c r="F2351" s="1">
        <v>43946</v>
      </c>
      <c r="G2351" s="1">
        <v>43937</v>
      </c>
      <c r="H2351" s="13">
        <f>Orders[[#This Row],[DeliveryDate]]-Orders[[#This Row],[OrderDate]]</f>
        <v>16</v>
      </c>
      <c r="I2351" t="s">
        <v>3</v>
      </c>
      <c r="J2351" t="str">
        <f>_xlfn.XLOOKUP(Orders[[#This Row],[_SalesRepID]],'Sales team'!A:A,'Sales team'!B:B)</f>
        <v>Jerry Green</v>
      </c>
      <c r="K2351">
        <v>3</v>
      </c>
      <c r="L2351">
        <v>25</v>
      </c>
      <c r="M2351">
        <v>367</v>
      </c>
      <c r="N2351" t="str">
        <f>_xlfn.XLOOKUP(Orders[[#This Row],[_ProductID]],Products!A:A,Products!C:C)</f>
        <v>Home décor</v>
      </c>
      <c r="O2351">
        <v>23</v>
      </c>
      <c r="P2351">
        <v>0.2</v>
      </c>
      <c r="Q2351" s="2">
        <v>194.3</v>
      </c>
      <c r="R2351" s="2">
        <v>149.61100000000002</v>
      </c>
      <c r="S2351" s="2">
        <v>155.44000000000003</v>
      </c>
      <c r="T2351" s="2">
        <v>5.8290000000000077</v>
      </c>
    </row>
    <row r="2352" spans="1:20" x14ac:dyDescent="0.25">
      <c r="A2352" t="s">
        <v>5642</v>
      </c>
      <c r="B2352" t="s">
        <v>1</v>
      </c>
      <c r="C2352" t="s">
        <v>13</v>
      </c>
      <c r="D2352" s="1">
        <v>43800</v>
      </c>
      <c r="E2352" s="1">
        <v>43920</v>
      </c>
      <c r="F2352" s="1">
        <v>43922</v>
      </c>
      <c r="G2352" s="1">
        <v>43952</v>
      </c>
      <c r="H2352" s="13">
        <f>Orders[[#This Row],[DeliveryDate]]-Orders[[#This Row],[OrderDate]]</f>
        <v>32</v>
      </c>
      <c r="I2352" t="s">
        <v>3</v>
      </c>
      <c r="J2352" t="str">
        <f>_xlfn.XLOOKUP(Orders[[#This Row],[_SalesRepID]],'Sales team'!A:A,'Sales team'!B:B)</f>
        <v>Shawn Cook</v>
      </c>
      <c r="K2352">
        <v>7</v>
      </c>
      <c r="L2352">
        <v>6</v>
      </c>
      <c r="M2352">
        <v>303</v>
      </c>
      <c r="N2352" t="str">
        <f>_xlfn.XLOOKUP(Orders[[#This Row],[_ProductID]],Products!A:A,Products!C:C)</f>
        <v>Kitchen &amp; Dining</v>
      </c>
      <c r="O2352">
        <v>4</v>
      </c>
      <c r="P2352">
        <v>0.05</v>
      </c>
      <c r="Q2352" s="2">
        <v>1996.6000000000001</v>
      </c>
      <c r="R2352" s="2">
        <v>1197.96</v>
      </c>
      <c r="S2352" s="2">
        <v>3793.54</v>
      </c>
      <c r="T2352" s="2">
        <v>1397.62</v>
      </c>
    </row>
    <row r="2353" spans="1:20" x14ac:dyDescent="0.25">
      <c r="A2353" t="s">
        <v>5643</v>
      </c>
      <c r="B2353" t="s">
        <v>8</v>
      </c>
      <c r="C2353" t="s">
        <v>13</v>
      </c>
      <c r="D2353" s="1">
        <v>43800</v>
      </c>
      <c r="E2353" s="1">
        <v>43920</v>
      </c>
      <c r="F2353" s="1">
        <v>43927</v>
      </c>
      <c r="G2353" s="1">
        <v>43929</v>
      </c>
      <c r="H2353" s="13">
        <f>Orders[[#This Row],[DeliveryDate]]-Orders[[#This Row],[OrderDate]]</f>
        <v>9</v>
      </c>
      <c r="I2353" t="s">
        <v>3</v>
      </c>
      <c r="J2353" t="str">
        <f>_xlfn.XLOOKUP(Orders[[#This Row],[_SalesRepID]],'Sales team'!A:A,'Sales team'!B:B)</f>
        <v>Patrick Graham</v>
      </c>
      <c r="K2353">
        <v>25</v>
      </c>
      <c r="L2353">
        <v>22</v>
      </c>
      <c r="M2353">
        <v>326</v>
      </c>
      <c r="N2353" t="str">
        <f>_xlfn.XLOOKUP(Orders[[#This Row],[_ProductID]],Products!A:A,Products!C:C)</f>
        <v>Home décor</v>
      </c>
      <c r="O2353">
        <v>40</v>
      </c>
      <c r="P2353">
        <v>7.4999999999999997E-2</v>
      </c>
      <c r="Q2353" s="2">
        <v>2726.9</v>
      </c>
      <c r="R2353" s="2">
        <v>1636.14</v>
      </c>
      <c r="S2353" s="2">
        <v>17656.677500000002</v>
      </c>
      <c r="T2353" s="2">
        <v>6203.6975000000002</v>
      </c>
    </row>
    <row r="2354" spans="1:20" x14ac:dyDescent="0.25">
      <c r="A2354" t="s">
        <v>5644</v>
      </c>
      <c r="B2354" t="s">
        <v>1</v>
      </c>
      <c r="C2354" t="s">
        <v>46</v>
      </c>
      <c r="D2354" s="1">
        <v>43800</v>
      </c>
      <c r="E2354" s="1">
        <v>43920</v>
      </c>
      <c r="F2354" s="1">
        <v>43946</v>
      </c>
      <c r="G2354" s="1">
        <v>43928</v>
      </c>
      <c r="H2354" s="13">
        <f>Orders[[#This Row],[DeliveryDate]]-Orders[[#This Row],[OrderDate]]</f>
        <v>8</v>
      </c>
      <c r="I2354" t="s">
        <v>3</v>
      </c>
      <c r="J2354" t="str">
        <f>_xlfn.XLOOKUP(Orders[[#This Row],[_SalesRepID]],'Sales team'!A:A,'Sales team'!B:B)</f>
        <v>Jerry Green</v>
      </c>
      <c r="K2354">
        <v>3</v>
      </c>
      <c r="L2354">
        <v>49</v>
      </c>
      <c r="M2354">
        <v>76</v>
      </c>
      <c r="N2354" t="str">
        <f>_xlfn.XLOOKUP(Orders[[#This Row],[_ProductID]],Products!A:A,Products!C:C)</f>
        <v>Electronics</v>
      </c>
      <c r="O2354">
        <v>28</v>
      </c>
      <c r="P2354">
        <v>7.4999999999999997E-2</v>
      </c>
      <c r="Q2354" s="2">
        <v>917.9</v>
      </c>
      <c r="R2354" s="2">
        <v>468.12900000000002</v>
      </c>
      <c r="S2354" s="2">
        <v>2547.1725000000001</v>
      </c>
      <c r="T2354" s="2">
        <v>1142.7855</v>
      </c>
    </row>
    <row r="2355" spans="1:20" x14ac:dyDescent="0.25">
      <c r="A2355" t="s">
        <v>5645</v>
      </c>
      <c r="B2355" t="s">
        <v>1</v>
      </c>
      <c r="C2355" t="s">
        <v>25</v>
      </c>
      <c r="D2355" s="1">
        <v>43800</v>
      </c>
      <c r="E2355" s="1">
        <v>43920</v>
      </c>
      <c r="F2355" s="1">
        <v>43942</v>
      </c>
      <c r="G2355" s="1">
        <v>43931</v>
      </c>
      <c r="H2355" s="13">
        <f>Orders[[#This Row],[DeliveryDate]]-Orders[[#This Row],[OrderDate]]</f>
        <v>11</v>
      </c>
      <c r="I2355" t="s">
        <v>3</v>
      </c>
      <c r="J2355" t="str">
        <f>_xlfn.XLOOKUP(Orders[[#This Row],[_SalesRepID]],'Sales team'!A:A,'Sales team'!B:B)</f>
        <v>Chris Armstrong</v>
      </c>
      <c r="K2355">
        <v>4</v>
      </c>
      <c r="L2355">
        <v>32</v>
      </c>
      <c r="M2355">
        <v>334</v>
      </c>
      <c r="N2355" t="str">
        <f>_xlfn.XLOOKUP(Orders[[#This Row],[_ProductID]],Products!A:A,Products!C:C)</f>
        <v>Home décor</v>
      </c>
      <c r="O2355">
        <v>36</v>
      </c>
      <c r="P2355">
        <v>0.05</v>
      </c>
      <c r="Q2355" s="2">
        <v>1085.4000000000001</v>
      </c>
      <c r="R2355" s="2">
        <v>803.19600000000003</v>
      </c>
      <c r="S2355" s="2">
        <v>2062.2600000000002</v>
      </c>
      <c r="T2355" s="2">
        <v>455.86800000000017</v>
      </c>
    </row>
    <row r="2356" spans="1:20" x14ac:dyDescent="0.25">
      <c r="A2356" t="s">
        <v>5646</v>
      </c>
      <c r="B2356" t="s">
        <v>1</v>
      </c>
      <c r="C2356" t="s">
        <v>6</v>
      </c>
      <c r="D2356" s="1">
        <v>43800</v>
      </c>
      <c r="E2356" s="1">
        <v>43920</v>
      </c>
      <c r="F2356" s="1">
        <v>43929</v>
      </c>
      <c r="G2356" s="1">
        <v>43927</v>
      </c>
      <c r="H2356" s="13">
        <f>Orders[[#This Row],[DeliveryDate]]-Orders[[#This Row],[OrderDate]]</f>
        <v>7</v>
      </c>
      <c r="I2356" t="s">
        <v>3</v>
      </c>
      <c r="J2356" t="str">
        <f>_xlfn.XLOOKUP(Orders[[#This Row],[_SalesRepID]],'Sales team'!A:A,'Sales team'!B:B)</f>
        <v>Keith Griffin</v>
      </c>
      <c r="K2356">
        <v>2</v>
      </c>
      <c r="L2356">
        <v>34</v>
      </c>
      <c r="M2356">
        <v>101</v>
      </c>
      <c r="N2356" t="str">
        <f>_xlfn.XLOOKUP(Orders[[#This Row],[_ProductID]],Products!A:A,Products!C:C)</f>
        <v>Home décor</v>
      </c>
      <c r="O2356">
        <v>40</v>
      </c>
      <c r="P2356">
        <v>0.1</v>
      </c>
      <c r="Q2356" s="2">
        <v>180.9</v>
      </c>
      <c r="R2356" s="2">
        <v>86.831999999999994</v>
      </c>
      <c r="S2356" s="2">
        <v>325.62</v>
      </c>
      <c r="T2356" s="2">
        <v>151.95600000000002</v>
      </c>
    </row>
    <row r="2357" spans="1:20" x14ac:dyDescent="0.25">
      <c r="A2357" t="s">
        <v>5647</v>
      </c>
      <c r="B2357" t="s">
        <v>5</v>
      </c>
      <c r="C2357" t="s">
        <v>6</v>
      </c>
      <c r="D2357" s="1">
        <v>43800</v>
      </c>
      <c r="E2357" s="1">
        <v>43920</v>
      </c>
      <c r="F2357" s="1">
        <v>43939</v>
      </c>
      <c r="G2357" s="1">
        <v>43956</v>
      </c>
      <c r="H2357" s="13">
        <f>Orders[[#This Row],[DeliveryDate]]-Orders[[#This Row],[OrderDate]]</f>
        <v>36</v>
      </c>
      <c r="I2357" t="s">
        <v>3</v>
      </c>
      <c r="J2357" t="str">
        <f>_xlfn.XLOOKUP(Orders[[#This Row],[_SalesRepID]],'Sales team'!A:A,'Sales team'!B:B)</f>
        <v>Todd Roberts</v>
      </c>
      <c r="K2357">
        <v>13</v>
      </c>
      <c r="L2357">
        <v>34</v>
      </c>
      <c r="M2357">
        <v>164</v>
      </c>
      <c r="N2357" t="str">
        <f>_xlfn.XLOOKUP(Orders[[#This Row],[_ProductID]],Products!A:A,Products!C:C)</f>
        <v>Furniture</v>
      </c>
      <c r="O2357">
        <v>34</v>
      </c>
      <c r="P2357">
        <v>0.05</v>
      </c>
      <c r="Q2357" s="2">
        <v>3564.4</v>
      </c>
      <c r="R2357" s="2">
        <v>1639.624</v>
      </c>
      <c r="S2357" s="2">
        <v>16930.899999999998</v>
      </c>
      <c r="T2357" s="2">
        <v>8732.779999999997</v>
      </c>
    </row>
    <row r="2358" spans="1:20" x14ac:dyDescent="0.25">
      <c r="A2358" t="s">
        <v>5648</v>
      </c>
      <c r="B2358" t="s">
        <v>5</v>
      </c>
      <c r="C2358" t="s">
        <v>15</v>
      </c>
      <c r="D2358" s="1">
        <v>43800</v>
      </c>
      <c r="E2358" s="1">
        <v>43920</v>
      </c>
      <c r="F2358" s="1">
        <v>43941</v>
      </c>
      <c r="G2358" s="1">
        <v>43934</v>
      </c>
      <c r="H2358" s="13">
        <f>Orders[[#This Row],[DeliveryDate]]-Orders[[#This Row],[OrderDate]]</f>
        <v>14</v>
      </c>
      <c r="I2358" t="s">
        <v>3</v>
      </c>
      <c r="J2358" t="str">
        <f>_xlfn.XLOOKUP(Orders[[#This Row],[_SalesRepID]],'Sales team'!A:A,'Sales team'!B:B)</f>
        <v>Paul Holmes</v>
      </c>
      <c r="K2358">
        <v>14</v>
      </c>
      <c r="L2358">
        <v>40</v>
      </c>
      <c r="M2358">
        <v>22</v>
      </c>
      <c r="N2358" t="str">
        <f>_xlfn.XLOOKUP(Orders[[#This Row],[_ProductID]],Products!A:A,Products!C:C)</f>
        <v>Home décor</v>
      </c>
      <c r="O2358">
        <v>39</v>
      </c>
      <c r="P2358">
        <v>7.4999999999999997E-2</v>
      </c>
      <c r="Q2358" s="2">
        <v>2479</v>
      </c>
      <c r="R2358" s="2">
        <v>1735.3</v>
      </c>
      <c r="S2358" s="2">
        <v>16051.525000000001</v>
      </c>
      <c r="T2358" s="2">
        <v>3904.4250000000011</v>
      </c>
    </row>
    <row r="2359" spans="1:20" x14ac:dyDescent="0.25">
      <c r="A2359" t="s">
        <v>5649</v>
      </c>
      <c r="B2359" t="s">
        <v>8</v>
      </c>
      <c r="C2359" t="s">
        <v>15</v>
      </c>
      <c r="D2359" s="1">
        <v>43800</v>
      </c>
      <c r="E2359" s="1">
        <v>43920</v>
      </c>
      <c r="F2359" s="1">
        <v>43939</v>
      </c>
      <c r="G2359" s="1">
        <v>43943</v>
      </c>
      <c r="H2359" s="13">
        <f>Orders[[#This Row],[DeliveryDate]]-Orders[[#This Row],[OrderDate]]</f>
        <v>23</v>
      </c>
      <c r="I2359" t="s">
        <v>3</v>
      </c>
      <c r="J2359" t="str">
        <f>_xlfn.XLOOKUP(Orders[[#This Row],[_SalesRepID]],'Sales team'!A:A,'Sales team'!B:B)</f>
        <v>Douglas Tucker</v>
      </c>
      <c r="K2359">
        <v>23</v>
      </c>
      <c r="L2359">
        <v>37</v>
      </c>
      <c r="M2359">
        <v>2</v>
      </c>
      <c r="N2359" t="str">
        <f>_xlfn.XLOOKUP(Orders[[#This Row],[_ProductID]],Products!A:A,Products!C:C)</f>
        <v>Home décor</v>
      </c>
      <c r="O2359">
        <v>33</v>
      </c>
      <c r="P2359">
        <v>7.4999999999999997E-2</v>
      </c>
      <c r="Q2359" s="2">
        <v>1132.3</v>
      </c>
      <c r="R2359" s="2">
        <v>600.11900000000003</v>
      </c>
      <c r="S2359" s="2">
        <v>2094.7550000000001</v>
      </c>
      <c r="T2359" s="2">
        <v>894.51700000000005</v>
      </c>
    </row>
    <row r="2360" spans="1:20" x14ac:dyDescent="0.25">
      <c r="A2360" t="s">
        <v>5650</v>
      </c>
      <c r="B2360" t="s">
        <v>5</v>
      </c>
      <c r="C2360" t="s">
        <v>6</v>
      </c>
      <c r="D2360" s="1">
        <v>43800</v>
      </c>
      <c r="E2360" s="1">
        <v>43920</v>
      </c>
      <c r="F2360" s="1">
        <v>43943</v>
      </c>
      <c r="G2360" s="1">
        <v>43938</v>
      </c>
      <c r="H2360" s="13">
        <f>Orders[[#This Row],[DeliveryDate]]-Orders[[#This Row],[OrderDate]]</f>
        <v>18</v>
      </c>
      <c r="I2360" t="s">
        <v>3</v>
      </c>
      <c r="J2360" t="str">
        <f>_xlfn.XLOOKUP(Orders[[#This Row],[_SalesRepID]],'Sales team'!A:A,'Sales team'!B:B)</f>
        <v>Shawn Wallace</v>
      </c>
      <c r="K2360">
        <v>18</v>
      </c>
      <c r="L2360">
        <v>3</v>
      </c>
      <c r="M2360">
        <v>96</v>
      </c>
      <c r="N2360" t="str">
        <f>_xlfn.XLOOKUP(Orders[[#This Row],[_ProductID]],Products!A:A,Products!C:C)</f>
        <v>Furniture</v>
      </c>
      <c r="O2360">
        <v>15</v>
      </c>
      <c r="P2360">
        <v>7.4999999999999997E-2</v>
      </c>
      <c r="Q2360" s="2">
        <v>2311.5</v>
      </c>
      <c r="R2360" s="2">
        <v>1502.4750000000001</v>
      </c>
      <c r="S2360" s="2">
        <v>8552.5500000000011</v>
      </c>
      <c r="T2360" s="2">
        <v>2542.6500000000005</v>
      </c>
    </row>
    <row r="2361" spans="1:20" x14ac:dyDescent="0.25">
      <c r="A2361" t="s">
        <v>5651</v>
      </c>
      <c r="B2361" t="s">
        <v>1</v>
      </c>
      <c r="C2361" t="s">
        <v>25</v>
      </c>
      <c r="D2361" s="1">
        <v>43800</v>
      </c>
      <c r="E2361" s="1">
        <v>43920</v>
      </c>
      <c r="F2361" s="1">
        <v>43934</v>
      </c>
      <c r="G2361" s="1">
        <v>43938</v>
      </c>
      <c r="H2361" s="13">
        <f>Orders[[#This Row],[DeliveryDate]]-Orders[[#This Row],[OrderDate]]</f>
        <v>18</v>
      </c>
      <c r="I2361" t="s">
        <v>3</v>
      </c>
      <c r="J2361" t="str">
        <f>_xlfn.XLOOKUP(Orders[[#This Row],[_SalesRepID]],'Sales team'!A:A,'Sales team'!B:B)</f>
        <v>Carl Nguyen</v>
      </c>
      <c r="K2361">
        <v>12</v>
      </c>
      <c r="L2361">
        <v>43</v>
      </c>
      <c r="M2361">
        <v>336</v>
      </c>
      <c r="N2361" t="str">
        <f>_xlfn.XLOOKUP(Orders[[#This Row],[_ProductID]],Products!A:A,Products!C:C)</f>
        <v>Home décor</v>
      </c>
      <c r="O2361">
        <v>31</v>
      </c>
      <c r="P2361">
        <v>0.3</v>
      </c>
      <c r="Q2361" s="2">
        <v>4013.3</v>
      </c>
      <c r="R2361" s="2">
        <v>2207.3150000000001</v>
      </c>
      <c r="S2361" s="2">
        <v>5618.62</v>
      </c>
      <c r="T2361" s="2">
        <v>1203.9899999999998</v>
      </c>
    </row>
    <row r="2362" spans="1:20" x14ac:dyDescent="0.25">
      <c r="A2362" t="s">
        <v>5629</v>
      </c>
      <c r="B2362" t="s">
        <v>1</v>
      </c>
      <c r="C2362" t="s">
        <v>2</v>
      </c>
      <c r="D2362" s="1">
        <v>43800</v>
      </c>
      <c r="E2362" s="1">
        <v>43919</v>
      </c>
      <c r="F2362" s="1">
        <v>43935</v>
      </c>
      <c r="G2362" s="1">
        <v>43924</v>
      </c>
      <c r="H2362" s="13">
        <f>Orders[[#This Row],[DeliveryDate]]-Orders[[#This Row],[OrderDate]]</f>
        <v>5</v>
      </c>
      <c r="I2362" t="s">
        <v>3</v>
      </c>
      <c r="J2362" t="str">
        <f>_xlfn.XLOOKUP(Orders[[#This Row],[_SalesRepID]],'Sales team'!A:A,'Sales team'!B:B)</f>
        <v>Stephen Payne</v>
      </c>
      <c r="K2362">
        <v>5</v>
      </c>
      <c r="L2362">
        <v>38</v>
      </c>
      <c r="M2362">
        <v>257</v>
      </c>
      <c r="N2362" t="str">
        <f>_xlfn.XLOOKUP(Orders[[#This Row],[_ProductID]],Products!A:A,Products!C:C)</f>
        <v>Home décor</v>
      </c>
      <c r="O2362">
        <v>30</v>
      </c>
      <c r="P2362">
        <v>0.05</v>
      </c>
      <c r="Q2362" s="2">
        <v>2231.1</v>
      </c>
      <c r="R2362" s="2">
        <v>1740.258</v>
      </c>
      <c r="S2362" s="2">
        <v>10597.725</v>
      </c>
      <c r="T2362" s="2">
        <v>1896.4349999999995</v>
      </c>
    </row>
    <row r="2363" spans="1:20" x14ac:dyDescent="0.25">
      <c r="A2363" t="s">
        <v>5630</v>
      </c>
      <c r="B2363" t="s">
        <v>10</v>
      </c>
      <c r="C2363" t="s">
        <v>6</v>
      </c>
      <c r="D2363" s="1">
        <v>43800</v>
      </c>
      <c r="E2363" s="1">
        <v>43919</v>
      </c>
      <c r="F2363" s="1">
        <v>43934</v>
      </c>
      <c r="G2363" s="1">
        <v>43931</v>
      </c>
      <c r="H2363" s="13">
        <f>Orders[[#This Row],[DeliveryDate]]-Orders[[#This Row],[OrderDate]]</f>
        <v>12</v>
      </c>
      <c r="I2363" t="s">
        <v>3</v>
      </c>
      <c r="J2363" t="str">
        <f>_xlfn.XLOOKUP(Orders[[#This Row],[_SalesRepID]],'Sales team'!A:A,'Sales team'!B:B)</f>
        <v>Carlos Miller</v>
      </c>
      <c r="K2363">
        <v>28</v>
      </c>
      <c r="L2363">
        <v>26</v>
      </c>
      <c r="M2363">
        <v>104</v>
      </c>
      <c r="N2363" t="str">
        <f>_xlfn.XLOOKUP(Orders[[#This Row],[_ProductID]],Products!A:A,Products!C:C)</f>
        <v>Home décor</v>
      </c>
      <c r="O2363">
        <v>11</v>
      </c>
      <c r="P2363">
        <v>0.2</v>
      </c>
      <c r="Q2363" s="2">
        <v>2680</v>
      </c>
      <c r="R2363" s="2">
        <v>1608</v>
      </c>
      <c r="S2363" s="2">
        <v>4288</v>
      </c>
      <c r="T2363" s="2">
        <v>1072</v>
      </c>
    </row>
    <row r="2364" spans="1:20" x14ac:dyDescent="0.25">
      <c r="A2364" t="s">
        <v>5631</v>
      </c>
      <c r="B2364" t="s">
        <v>5</v>
      </c>
      <c r="C2364" t="s">
        <v>6</v>
      </c>
      <c r="D2364" s="1">
        <v>43800</v>
      </c>
      <c r="E2364" s="1">
        <v>43919</v>
      </c>
      <c r="F2364" s="1">
        <v>43923</v>
      </c>
      <c r="G2364" s="1">
        <v>43924</v>
      </c>
      <c r="H2364" s="13">
        <f>Orders[[#This Row],[DeliveryDate]]-Orders[[#This Row],[OrderDate]]</f>
        <v>5</v>
      </c>
      <c r="I2364" t="s">
        <v>3</v>
      </c>
      <c r="J2364" t="str">
        <f>_xlfn.XLOOKUP(Orders[[#This Row],[_SalesRepID]],'Sales team'!A:A,'Sales team'!B:B)</f>
        <v>Shawn Wallace</v>
      </c>
      <c r="K2364">
        <v>18</v>
      </c>
      <c r="L2364">
        <v>25</v>
      </c>
      <c r="M2364">
        <v>106</v>
      </c>
      <c r="N2364" t="str">
        <f>_xlfn.XLOOKUP(Orders[[#This Row],[_ProductID]],Products!A:A,Products!C:C)</f>
        <v>Furniture</v>
      </c>
      <c r="O2364">
        <v>22</v>
      </c>
      <c r="P2364">
        <v>0.1</v>
      </c>
      <c r="Q2364" s="2">
        <v>4006.6</v>
      </c>
      <c r="R2364" s="2">
        <v>3125.1480000000001</v>
      </c>
      <c r="S2364" s="2">
        <v>21635.64</v>
      </c>
      <c r="T2364" s="2">
        <v>2884.7520000000004</v>
      </c>
    </row>
    <row r="2365" spans="1:20" x14ac:dyDescent="0.25">
      <c r="A2365" t="s">
        <v>5632</v>
      </c>
      <c r="B2365" t="s">
        <v>1</v>
      </c>
      <c r="C2365" t="s">
        <v>25</v>
      </c>
      <c r="D2365" s="1">
        <v>43800</v>
      </c>
      <c r="E2365" s="1">
        <v>43919</v>
      </c>
      <c r="F2365" s="1">
        <v>43928</v>
      </c>
      <c r="G2365" s="1">
        <v>43922</v>
      </c>
      <c r="H2365" s="13">
        <f>Orders[[#This Row],[DeliveryDate]]-Orders[[#This Row],[OrderDate]]</f>
        <v>3</v>
      </c>
      <c r="I2365" t="s">
        <v>3</v>
      </c>
      <c r="J2365" t="str">
        <f>_xlfn.XLOOKUP(Orders[[#This Row],[_SalesRepID]],'Sales team'!A:A,'Sales team'!B:B)</f>
        <v>Joshua Bennett</v>
      </c>
      <c r="K2365">
        <v>6</v>
      </c>
      <c r="L2365">
        <v>13</v>
      </c>
      <c r="M2365">
        <v>346</v>
      </c>
      <c r="N2365" t="str">
        <f>_xlfn.XLOOKUP(Orders[[#This Row],[_ProductID]],Products!A:A,Products!C:C)</f>
        <v>Home décor</v>
      </c>
      <c r="O2365">
        <v>45</v>
      </c>
      <c r="P2365">
        <v>0.1</v>
      </c>
      <c r="Q2365" s="2">
        <v>1038.5</v>
      </c>
      <c r="R2365" s="2">
        <v>498.47999999999996</v>
      </c>
      <c r="S2365" s="2">
        <v>5607.9000000000005</v>
      </c>
      <c r="T2365" s="2">
        <v>2617.0200000000009</v>
      </c>
    </row>
    <row r="2366" spans="1:20" x14ac:dyDescent="0.25">
      <c r="A2366" t="s">
        <v>5633</v>
      </c>
      <c r="B2366" t="s">
        <v>8</v>
      </c>
      <c r="C2366" t="s">
        <v>15</v>
      </c>
      <c r="D2366" s="1">
        <v>43800</v>
      </c>
      <c r="E2366" s="1">
        <v>43919</v>
      </c>
      <c r="F2366" s="1">
        <v>43936</v>
      </c>
      <c r="G2366" s="1">
        <v>43924</v>
      </c>
      <c r="H2366" s="13">
        <f>Orders[[#This Row],[DeliveryDate]]-Orders[[#This Row],[OrderDate]]</f>
        <v>5</v>
      </c>
      <c r="I2366" t="s">
        <v>3</v>
      </c>
      <c r="J2366" t="str">
        <f>_xlfn.XLOOKUP(Orders[[#This Row],[_SalesRepID]],'Sales team'!A:A,'Sales team'!B:B)</f>
        <v>Patrick Graham</v>
      </c>
      <c r="K2366">
        <v>25</v>
      </c>
      <c r="L2366">
        <v>29</v>
      </c>
      <c r="M2366">
        <v>57</v>
      </c>
      <c r="N2366" t="str">
        <f>_xlfn.XLOOKUP(Orders[[#This Row],[_ProductID]],Products!A:A,Products!C:C)</f>
        <v>Kitchen &amp; Dining</v>
      </c>
      <c r="O2366">
        <v>13</v>
      </c>
      <c r="P2366">
        <v>7.4999999999999997E-2</v>
      </c>
      <c r="Q2366" s="2">
        <v>187.6</v>
      </c>
      <c r="R2366" s="2">
        <v>80.667999999999992</v>
      </c>
      <c r="S2366" s="2">
        <v>1388.24</v>
      </c>
      <c r="T2366" s="2">
        <v>742.89600000000007</v>
      </c>
    </row>
    <row r="2367" spans="1:20" x14ac:dyDescent="0.25">
      <c r="A2367" t="s">
        <v>5634</v>
      </c>
      <c r="B2367" t="s">
        <v>8</v>
      </c>
      <c r="C2367" t="s">
        <v>6</v>
      </c>
      <c r="D2367" s="1">
        <v>43800</v>
      </c>
      <c r="E2367" s="1">
        <v>43919</v>
      </c>
      <c r="F2367" s="1">
        <v>43941</v>
      </c>
      <c r="G2367" s="1">
        <v>43945</v>
      </c>
      <c r="H2367" s="13">
        <f>Orders[[#This Row],[DeliveryDate]]-Orders[[#This Row],[OrderDate]]</f>
        <v>26</v>
      </c>
      <c r="I2367" t="s">
        <v>3</v>
      </c>
      <c r="J2367" t="str">
        <f>_xlfn.XLOOKUP(Orders[[#This Row],[_SalesRepID]],'Sales team'!A:A,'Sales team'!B:B)</f>
        <v>Patrick Graham</v>
      </c>
      <c r="K2367">
        <v>25</v>
      </c>
      <c r="L2367">
        <v>43</v>
      </c>
      <c r="M2367">
        <v>157</v>
      </c>
      <c r="N2367" t="str">
        <f>_xlfn.XLOOKUP(Orders[[#This Row],[_ProductID]],Products!A:A,Products!C:C)</f>
        <v>Home décor</v>
      </c>
      <c r="O2367">
        <v>30</v>
      </c>
      <c r="P2367">
        <v>0.1</v>
      </c>
      <c r="Q2367" s="2">
        <v>757.1</v>
      </c>
      <c r="R2367" s="2">
        <v>386.12100000000004</v>
      </c>
      <c r="S2367" s="2">
        <v>3406.9500000000003</v>
      </c>
      <c r="T2367" s="2">
        <v>1476.345</v>
      </c>
    </row>
    <row r="2368" spans="1:20" x14ac:dyDescent="0.25">
      <c r="A2368" t="s">
        <v>5635</v>
      </c>
      <c r="B2368" t="s">
        <v>1</v>
      </c>
      <c r="C2368" t="s">
        <v>2</v>
      </c>
      <c r="D2368" s="1">
        <v>43800</v>
      </c>
      <c r="E2368" s="1">
        <v>43919</v>
      </c>
      <c r="F2368" s="1">
        <v>43934</v>
      </c>
      <c r="G2368" s="1">
        <v>43945</v>
      </c>
      <c r="H2368" s="13">
        <f>Orders[[#This Row],[DeliveryDate]]-Orders[[#This Row],[OrderDate]]</f>
        <v>26</v>
      </c>
      <c r="I2368" t="s">
        <v>3</v>
      </c>
      <c r="J2368" t="str">
        <f>_xlfn.XLOOKUP(Orders[[#This Row],[_SalesRepID]],'Sales team'!A:A,'Sales team'!B:B)</f>
        <v>Shawn Cook</v>
      </c>
      <c r="K2368">
        <v>7</v>
      </c>
      <c r="L2368">
        <v>23</v>
      </c>
      <c r="M2368">
        <v>212</v>
      </c>
      <c r="N2368" t="str">
        <f>_xlfn.XLOOKUP(Orders[[#This Row],[_ProductID]],Products!A:A,Products!C:C)</f>
        <v>Furniture</v>
      </c>
      <c r="O2368">
        <v>22</v>
      </c>
      <c r="P2368">
        <v>0.2</v>
      </c>
      <c r="Q2368" s="2">
        <v>857.6</v>
      </c>
      <c r="R2368" s="2">
        <v>360.19200000000001</v>
      </c>
      <c r="S2368" s="2">
        <v>2058.2400000000002</v>
      </c>
      <c r="T2368" s="2">
        <v>977.66400000000021</v>
      </c>
    </row>
    <row r="2369" spans="1:20" x14ac:dyDescent="0.25">
      <c r="A2369" t="s">
        <v>5636</v>
      </c>
      <c r="B2369" t="s">
        <v>5</v>
      </c>
      <c r="C2369" t="s">
        <v>15</v>
      </c>
      <c r="D2369" s="1">
        <v>43800</v>
      </c>
      <c r="E2369" s="1">
        <v>43919</v>
      </c>
      <c r="F2369" s="1">
        <v>43923</v>
      </c>
      <c r="G2369" s="1">
        <v>43931</v>
      </c>
      <c r="H2369" s="13">
        <f>Orders[[#This Row],[DeliveryDate]]-Orders[[#This Row],[OrderDate]]</f>
        <v>12</v>
      </c>
      <c r="I2369" t="s">
        <v>3</v>
      </c>
      <c r="J2369" t="str">
        <f>_xlfn.XLOOKUP(Orders[[#This Row],[_SalesRepID]],'Sales team'!A:A,'Sales team'!B:B)</f>
        <v>Nicholas Cunningham</v>
      </c>
      <c r="K2369">
        <v>19</v>
      </c>
      <c r="L2369">
        <v>33</v>
      </c>
      <c r="M2369">
        <v>56</v>
      </c>
      <c r="N2369" t="str">
        <f>_xlfn.XLOOKUP(Orders[[#This Row],[_ProductID]],Products!A:A,Products!C:C)</f>
        <v>Home décor</v>
      </c>
      <c r="O2369">
        <v>23</v>
      </c>
      <c r="P2369">
        <v>7.4999999999999997E-2</v>
      </c>
      <c r="Q2369" s="2">
        <v>5768.7</v>
      </c>
      <c r="R2369" s="2">
        <v>4268.8379999999997</v>
      </c>
      <c r="S2369" s="2">
        <v>37352.332500000004</v>
      </c>
      <c r="T2369" s="2">
        <v>7470.4665000000059</v>
      </c>
    </row>
    <row r="2370" spans="1:20" x14ac:dyDescent="0.25">
      <c r="A2370" t="s">
        <v>5637</v>
      </c>
      <c r="B2370" t="s">
        <v>8</v>
      </c>
      <c r="C2370" t="s">
        <v>6</v>
      </c>
      <c r="D2370" s="1">
        <v>43800</v>
      </c>
      <c r="E2370" s="1">
        <v>43919</v>
      </c>
      <c r="F2370" s="1">
        <v>43925</v>
      </c>
      <c r="G2370" s="1">
        <v>43943</v>
      </c>
      <c r="H2370" s="13">
        <f>Orders[[#This Row],[DeliveryDate]]-Orders[[#This Row],[OrderDate]]</f>
        <v>24</v>
      </c>
      <c r="I2370" t="s">
        <v>3</v>
      </c>
      <c r="J2370" t="str">
        <f>_xlfn.XLOOKUP(Orders[[#This Row],[_SalesRepID]],'Sales team'!A:A,'Sales team'!B:B)</f>
        <v>Joe Price</v>
      </c>
      <c r="K2370">
        <v>22</v>
      </c>
      <c r="L2370">
        <v>40</v>
      </c>
      <c r="M2370">
        <v>196</v>
      </c>
      <c r="N2370" t="str">
        <f>_xlfn.XLOOKUP(Orders[[#This Row],[_ProductID]],Products!A:A,Products!C:C)</f>
        <v>Outdoor</v>
      </c>
      <c r="O2370">
        <v>18</v>
      </c>
      <c r="P2370">
        <v>0.05</v>
      </c>
      <c r="Q2370" s="2">
        <v>2291.4</v>
      </c>
      <c r="R2370" s="2">
        <v>1695.636</v>
      </c>
      <c r="S2370" s="2">
        <v>8707.32</v>
      </c>
      <c r="T2370" s="2">
        <v>1924.7759999999998</v>
      </c>
    </row>
    <row r="2371" spans="1:20" x14ac:dyDescent="0.25">
      <c r="A2371" t="s">
        <v>5638</v>
      </c>
      <c r="B2371" t="s">
        <v>5</v>
      </c>
      <c r="C2371" t="s">
        <v>6</v>
      </c>
      <c r="D2371" s="1">
        <v>43800</v>
      </c>
      <c r="E2371" s="1">
        <v>43919</v>
      </c>
      <c r="F2371" s="1">
        <v>43945</v>
      </c>
      <c r="G2371" s="1">
        <v>43942</v>
      </c>
      <c r="H2371" s="13">
        <f>Orders[[#This Row],[DeliveryDate]]-Orders[[#This Row],[OrderDate]]</f>
        <v>23</v>
      </c>
      <c r="I2371" t="s">
        <v>3</v>
      </c>
      <c r="J2371" t="str">
        <f>_xlfn.XLOOKUP(Orders[[#This Row],[_SalesRepID]],'Sales team'!A:A,'Sales team'!B:B)</f>
        <v>Todd Roberts</v>
      </c>
      <c r="K2371">
        <v>13</v>
      </c>
      <c r="L2371">
        <v>9</v>
      </c>
      <c r="M2371">
        <v>192</v>
      </c>
      <c r="N2371" t="str">
        <f>_xlfn.XLOOKUP(Orders[[#This Row],[_ProductID]],Products!A:A,Products!C:C)</f>
        <v>Electronics</v>
      </c>
      <c r="O2371">
        <v>28</v>
      </c>
      <c r="P2371">
        <v>0.1</v>
      </c>
      <c r="Q2371" s="2">
        <v>871</v>
      </c>
      <c r="R2371" s="2">
        <v>444.21</v>
      </c>
      <c r="S2371" s="2">
        <v>3135.6</v>
      </c>
      <c r="T2371" s="2">
        <v>1358.76</v>
      </c>
    </row>
    <row r="2372" spans="1:20" x14ac:dyDescent="0.25">
      <c r="A2372" t="s">
        <v>5639</v>
      </c>
      <c r="B2372" t="s">
        <v>10</v>
      </c>
      <c r="C2372" t="s">
        <v>13</v>
      </c>
      <c r="D2372" s="1">
        <v>43800</v>
      </c>
      <c r="E2372" s="1">
        <v>43919</v>
      </c>
      <c r="F2372" s="1">
        <v>43929</v>
      </c>
      <c r="G2372" s="1">
        <v>43938</v>
      </c>
      <c r="H2372" s="13">
        <f>Orders[[#This Row],[DeliveryDate]]-Orders[[#This Row],[OrderDate]]</f>
        <v>19</v>
      </c>
      <c r="I2372" t="s">
        <v>3</v>
      </c>
      <c r="J2372" t="str">
        <f>_xlfn.XLOOKUP(Orders[[#This Row],[_SalesRepID]],'Sales team'!A:A,'Sales team'!B:B)</f>
        <v>Donald Reynolds</v>
      </c>
      <c r="K2372">
        <v>26</v>
      </c>
      <c r="L2372">
        <v>36</v>
      </c>
      <c r="M2372">
        <v>311</v>
      </c>
      <c r="N2372" t="str">
        <f>_xlfn.XLOOKUP(Orders[[#This Row],[_ProductID]],Products!A:A,Products!C:C)</f>
        <v>Electronics</v>
      </c>
      <c r="O2372">
        <v>6</v>
      </c>
      <c r="P2372">
        <v>0.4</v>
      </c>
      <c r="Q2372" s="2">
        <v>3825.7000000000003</v>
      </c>
      <c r="R2372" s="2">
        <v>1836.336</v>
      </c>
      <c r="S2372" s="2">
        <v>4590.84</v>
      </c>
      <c r="T2372" s="2">
        <v>918.16800000000012</v>
      </c>
    </row>
    <row r="2373" spans="1:20" x14ac:dyDescent="0.25">
      <c r="A2373" t="s">
        <v>5640</v>
      </c>
      <c r="B2373" t="s">
        <v>5</v>
      </c>
      <c r="C2373" t="s">
        <v>25</v>
      </c>
      <c r="D2373" s="1">
        <v>43800</v>
      </c>
      <c r="E2373" s="1">
        <v>43919</v>
      </c>
      <c r="F2373" s="1">
        <v>43947</v>
      </c>
      <c r="G2373" s="1">
        <v>43931</v>
      </c>
      <c r="H2373" s="13">
        <f>Orders[[#This Row],[DeliveryDate]]-Orders[[#This Row],[OrderDate]]</f>
        <v>12</v>
      </c>
      <c r="I2373" t="s">
        <v>3</v>
      </c>
      <c r="J2373" t="str">
        <f>_xlfn.XLOOKUP(Orders[[#This Row],[_SalesRepID]],'Sales team'!A:A,'Sales team'!B:B)</f>
        <v>Nicholas Cunningham</v>
      </c>
      <c r="K2373">
        <v>19</v>
      </c>
      <c r="L2373">
        <v>22</v>
      </c>
      <c r="M2373">
        <v>342</v>
      </c>
      <c r="N2373" t="str">
        <f>_xlfn.XLOOKUP(Orders[[#This Row],[_ProductID]],Products!A:A,Products!C:C)</f>
        <v>Kitchen &amp; Dining</v>
      </c>
      <c r="O2373">
        <v>4</v>
      </c>
      <c r="P2373">
        <v>0.4</v>
      </c>
      <c r="Q2373" s="2">
        <v>6184.1</v>
      </c>
      <c r="R2373" s="2">
        <v>3339.4140000000002</v>
      </c>
      <c r="S2373" s="2">
        <v>22262.760000000002</v>
      </c>
      <c r="T2373" s="2">
        <v>2226.2760000000017</v>
      </c>
    </row>
    <row r="2374" spans="1:20" x14ac:dyDescent="0.25">
      <c r="A2374" t="s">
        <v>5641</v>
      </c>
      <c r="B2374" t="s">
        <v>1</v>
      </c>
      <c r="C2374" t="s">
        <v>2</v>
      </c>
      <c r="D2374" s="1">
        <v>43800</v>
      </c>
      <c r="E2374" s="1">
        <v>43919</v>
      </c>
      <c r="F2374" s="1">
        <v>43921</v>
      </c>
      <c r="G2374" s="1">
        <v>43934</v>
      </c>
      <c r="H2374" s="13">
        <f>Orders[[#This Row],[DeliveryDate]]-Orders[[#This Row],[OrderDate]]</f>
        <v>15</v>
      </c>
      <c r="I2374" t="s">
        <v>3</v>
      </c>
      <c r="J2374" t="str">
        <f>_xlfn.XLOOKUP(Orders[[#This Row],[_SalesRepID]],'Sales team'!A:A,'Sales team'!B:B)</f>
        <v>Keith Griffin</v>
      </c>
      <c r="K2374">
        <v>2</v>
      </c>
      <c r="L2374">
        <v>1</v>
      </c>
      <c r="M2374">
        <v>252</v>
      </c>
      <c r="N2374" t="str">
        <f>_xlfn.XLOOKUP(Orders[[#This Row],[_ProductID]],Products!A:A,Products!C:C)</f>
        <v>Furniture</v>
      </c>
      <c r="O2374">
        <v>5</v>
      </c>
      <c r="P2374">
        <v>7.4999999999999997E-2</v>
      </c>
      <c r="Q2374" s="2">
        <v>2874.3</v>
      </c>
      <c r="R2374" s="2">
        <v>1667.0940000000001</v>
      </c>
      <c r="S2374" s="2">
        <v>7976.1825000000017</v>
      </c>
      <c r="T2374" s="2">
        <v>2974.9005000000016</v>
      </c>
    </row>
    <row r="2375" spans="1:20" x14ac:dyDescent="0.25">
      <c r="A2375" t="s">
        <v>5619</v>
      </c>
      <c r="B2375" t="s">
        <v>10</v>
      </c>
      <c r="C2375" t="s">
        <v>13</v>
      </c>
      <c r="D2375" s="1">
        <v>43800</v>
      </c>
      <c r="E2375" s="1">
        <v>43918</v>
      </c>
      <c r="F2375" s="1">
        <v>43928</v>
      </c>
      <c r="G2375" s="1">
        <v>43927</v>
      </c>
      <c r="H2375" s="13">
        <f>Orders[[#This Row],[DeliveryDate]]-Orders[[#This Row],[OrderDate]]</f>
        <v>9</v>
      </c>
      <c r="I2375" t="s">
        <v>3</v>
      </c>
      <c r="J2375" t="str">
        <f>_xlfn.XLOOKUP(Orders[[#This Row],[_SalesRepID]],'Sales team'!A:A,'Sales team'!B:B)</f>
        <v>Shawn Torres</v>
      </c>
      <c r="K2375">
        <v>27</v>
      </c>
      <c r="L2375">
        <v>19</v>
      </c>
      <c r="M2375">
        <v>275</v>
      </c>
      <c r="N2375" t="str">
        <f>_xlfn.XLOOKUP(Orders[[#This Row],[_ProductID]],Products!A:A,Products!C:C)</f>
        <v>Home décor</v>
      </c>
      <c r="O2375">
        <v>27</v>
      </c>
      <c r="P2375">
        <v>0.1</v>
      </c>
      <c r="Q2375" s="2">
        <v>1045.2</v>
      </c>
      <c r="R2375" s="2">
        <v>846.61200000000008</v>
      </c>
      <c r="S2375" s="2">
        <v>2822.0400000000004</v>
      </c>
      <c r="T2375" s="2">
        <v>282.20400000000018</v>
      </c>
    </row>
    <row r="2376" spans="1:20" x14ac:dyDescent="0.25">
      <c r="A2376" t="s">
        <v>5620</v>
      </c>
      <c r="B2376" t="s">
        <v>10</v>
      </c>
      <c r="C2376" t="s">
        <v>46</v>
      </c>
      <c r="D2376" s="1">
        <v>43800</v>
      </c>
      <c r="E2376" s="1">
        <v>43918</v>
      </c>
      <c r="F2376" s="1">
        <v>43930</v>
      </c>
      <c r="G2376" s="1">
        <v>43930</v>
      </c>
      <c r="H2376" s="13">
        <f>Orders[[#This Row],[DeliveryDate]]-Orders[[#This Row],[OrderDate]]</f>
        <v>12</v>
      </c>
      <c r="I2376" t="s">
        <v>3</v>
      </c>
      <c r="J2376" t="str">
        <f>_xlfn.XLOOKUP(Orders[[#This Row],[_SalesRepID]],'Sales team'!A:A,'Sales team'!B:B)</f>
        <v>Shawn Torres</v>
      </c>
      <c r="K2376">
        <v>27</v>
      </c>
      <c r="L2376">
        <v>20</v>
      </c>
      <c r="M2376">
        <v>79</v>
      </c>
      <c r="N2376" t="str">
        <f>_xlfn.XLOOKUP(Orders[[#This Row],[_ProductID]],Products!A:A,Products!C:C)</f>
        <v>Furniture</v>
      </c>
      <c r="O2376">
        <v>34</v>
      </c>
      <c r="P2376">
        <v>7.4999999999999997E-2</v>
      </c>
      <c r="Q2376" s="2">
        <v>2358.4</v>
      </c>
      <c r="R2376" s="2">
        <v>1532.96</v>
      </c>
      <c r="S2376" s="2">
        <v>4363.04</v>
      </c>
      <c r="T2376" s="2">
        <v>1297.1199999999999</v>
      </c>
    </row>
    <row r="2377" spans="1:20" x14ac:dyDescent="0.25">
      <c r="A2377" t="s">
        <v>5621</v>
      </c>
      <c r="B2377" t="s">
        <v>8</v>
      </c>
      <c r="C2377" t="s">
        <v>2</v>
      </c>
      <c r="D2377" s="1">
        <v>43800</v>
      </c>
      <c r="E2377" s="1">
        <v>43918</v>
      </c>
      <c r="F2377" s="1">
        <v>43939</v>
      </c>
      <c r="G2377" s="1">
        <v>43927</v>
      </c>
      <c r="H2377" s="13">
        <f>Orders[[#This Row],[DeliveryDate]]-Orders[[#This Row],[OrderDate]]</f>
        <v>9</v>
      </c>
      <c r="I2377" t="s">
        <v>3</v>
      </c>
      <c r="J2377" t="str">
        <f>_xlfn.XLOOKUP(Orders[[#This Row],[_SalesRepID]],'Sales team'!A:A,'Sales team'!B:B)</f>
        <v>Douglas Tucker</v>
      </c>
      <c r="K2377">
        <v>23</v>
      </c>
      <c r="L2377">
        <v>8</v>
      </c>
      <c r="M2377">
        <v>229</v>
      </c>
      <c r="N2377" t="str">
        <f>_xlfn.XLOOKUP(Orders[[#This Row],[_ProductID]],Products!A:A,Products!C:C)</f>
        <v>Home décor</v>
      </c>
      <c r="O2377">
        <v>44</v>
      </c>
      <c r="P2377">
        <v>0.1</v>
      </c>
      <c r="Q2377" s="2">
        <v>1252.9000000000001</v>
      </c>
      <c r="R2377" s="2">
        <v>751.74</v>
      </c>
      <c r="S2377" s="2">
        <v>2255.2200000000003</v>
      </c>
      <c r="T2377" s="2">
        <v>751.74000000000024</v>
      </c>
    </row>
    <row r="2378" spans="1:20" x14ac:dyDescent="0.25">
      <c r="A2378" t="s">
        <v>5622</v>
      </c>
      <c r="B2378" t="s">
        <v>8</v>
      </c>
      <c r="C2378" t="s">
        <v>6</v>
      </c>
      <c r="D2378" s="1">
        <v>43800</v>
      </c>
      <c r="E2378" s="1">
        <v>43918</v>
      </c>
      <c r="F2378" s="1">
        <v>43938</v>
      </c>
      <c r="G2378" s="1">
        <v>43944</v>
      </c>
      <c r="H2378" s="13">
        <f>Orders[[#This Row],[DeliveryDate]]-Orders[[#This Row],[OrderDate]]</f>
        <v>26</v>
      </c>
      <c r="I2378" t="s">
        <v>3</v>
      </c>
      <c r="J2378" t="str">
        <f>_xlfn.XLOOKUP(Orders[[#This Row],[_SalesRepID]],'Sales team'!A:A,'Sales team'!B:B)</f>
        <v>Samuel Fowler</v>
      </c>
      <c r="K2378">
        <v>21</v>
      </c>
      <c r="L2378">
        <v>18</v>
      </c>
      <c r="M2378">
        <v>149</v>
      </c>
      <c r="N2378" t="str">
        <f>_xlfn.XLOOKUP(Orders[[#This Row],[_ProductID]],Products!A:A,Products!C:C)</f>
        <v>Kitchen &amp; Dining</v>
      </c>
      <c r="O2378">
        <v>4</v>
      </c>
      <c r="P2378">
        <v>0.05</v>
      </c>
      <c r="Q2378" s="2">
        <v>1058.6000000000001</v>
      </c>
      <c r="R2378" s="2">
        <v>825.70800000000008</v>
      </c>
      <c r="S2378" s="2">
        <v>3017.01</v>
      </c>
      <c r="T2378" s="2">
        <v>539.88599999999997</v>
      </c>
    </row>
    <row r="2379" spans="1:20" x14ac:dyDescent="0.25">
      <c r="A2379" t="s">
        <v>5623</v>
      </c>
      <c r="B2379" t="s">
        <v>8</v>
      </c>
      <c r="C2379" t="s">
        <v>13</v>
      </c>
      <c r="D2379" s="1">
        <v>43800</v>
      </c>
      <c r="E2379" s="1">
        <v>43918</v>
      </c>
      <c r="F2379" s="1">
        <v>43941</v>
      </c>
      <c r="G2379" s="1">
        <v>43922</v>
      </c>
      <c r="H2379" s="13">
        <f>Orders[[#This Row],[DeliveryDate]]-Orders[[#This Row],[OrderDate]]</f>
        <v>4</v>
      </c>
      <c r="I2379" t="s">
        <v>3</v>
      </c>
      <c r="J2379" t="str">
        <f>_xlfn.XLOOKUP(Orders[[#This Row],[_SalesRepID]],'Sales team'!A:A,'Sales team'!B:B)</f>
        <v>Samuel Fowler</v>
      </c>
      <c r="K2379">
        <v>21</v>
      </c>
      <c r="L2379">
        <v>22</v>
      </c>
      <c r="M2379">
        <v>263</v>
      </c>
      <c r="N2379" t="str">
        <f>_xlfn.XLOOKUP(Orders[[#This Row],[_ProductID]],Products!A:A,Products!C:C)</f>
        <v>Electronics</v>
      </c>
      <c r="O2379">
        <v>6</v>
      </c>
      <c r="P2379">
        <v>0.2</v>
      </c>
      <c r="Q2379" s="2">
        <v>2391.9</v>
      </c>
      <c r="R2379" s="2">
        <v>1387.3019999999999</v>
      </c>
      <c r="S2379" s="2">
        <v>13394.64</v>
      </c>
      <c r="T2379" s="2">
        <v>3683.5259999999998</v>
      </c>
    </row>
    <row r="2380" spans="1:20" x14ac:dyDescent="0.25">
      <c r="A2380" t="s">
        <v>5624</v>
      </c>
      <c r="B2380" t="s">
        <v>1</v>
      </c>
      <c r="C2380" t="s">
        <v>13</v>
      </c>
      <c r="D2380" s="1">
        <v>43800</v>
      </c>
      <c r="E2380" s="1">
        <v>43918</v>
      </c>
      <c r="F2380" s="1">
        <v>43931</v>
      </c>
      <c r="G2380" s="1">
        <v>43923</v>
      </c>
      <c r="H2380" s="13">
        <f>Orders[[#This Row],[DeliveryDate]]-Orders[[#This Row],[OrderDate]]</f>
        <v>5</v>
      </c>
      <c r="I2380" t="s">
        <v>3</v>
      </c>
      <c r="J2380" t="str">
        <f>_xlfn.XLOOKUP(Orders[[#This Row],[_SalesRepID]],'Sales team'!A:A,'Sales team'!B:B)</f>
        <v>Chris Armstrong</v>
      </c>
      <c r="K2380">
        <v>4</v>
      </c>
      <c r="L2380">
        <v>24</v>
      </c>
      <c r="M2380">
        <v>276</v>
      </c>
      <c r="N2380" t="str">
        <f>_xlfn.XLOOKUP(Orders[[#This Row],[_ProductID]],Products!A:A,Products!C:C)</f>
        <v>Home décor</v>
      </c>
      <c r="O2380">
        <v>40</v>
      </c>
      <c r="P2380">
        <v>7.4999999999999997E-2</v>
      </c>
      <c r="Q2380" s="2">
        <v>167.5</v>
      </c>
      <c r="R2380" s="2">
        <v>117.24999999999999</v>
      </c>
      <c r="S2380" s="2">
        <v>619.75</v>
      </c>
      <c r="T2380" s="2">
        <v>150.75000000000006</v>
      </c>
    </row>
    <row r="2381" spans="1:20" x14ac:dyDescent="0.25">
      <c r="A2381" t="s">
        <v>5625</v>
      </c>
      <c r="B2381" t="s">
        <v>8</v>
      </c>
      <c r="C2381" t="s">
        <v>25</v>
      </c>
      <c r="D2381" s="1">
        <v>43800</v>
      </c>
      <c r="E2381" s="1">
        <v>43918</v>
      </c>
      <c r="F2381" s="1">
        <v>43925</v>
      </c>
      <c r="G2381" s="1">
        <v>43934</v>
      </c>
      <c r="H2381" s="13">
        <f>Orders[[#This Row],[DeliveryDate]]-Orders[[#This Row],[OrderDate]]</f>
        <v>16</v>
      </c>
      <c r="I2381" t="s">
        <v>3</v>
      </c>
      <c r="J2381" t="str">
        <f>_xlfn.XLOOKUP(Orders[[#This Row],[_SalesRepID]],'Sales team'!A:A,'Sales team'!B:B)</f>
        <v>Patrick Graham</v>
      </c>
      <c r="K2381">
        <v>25</v>
      </c>
      <c r="L2381">
        <v>13</v>
      </c>
      <c r="M2381">
        <v>340</v>
      </c>
      <c r="N2381" t="str">
        <f>_xlfn.XLOOKUP(Orders[[#This Row],[_ProductID]],Products!A:A,Products!C:C)</f>
        <v>Home décor</v>
      </c>
      <c r="O2381">
        <v>26</v>
      </c>
      <c r="P2381">
        <v>0.05</v>
      </c>
      <c r="Q2381" s="2">
        <v>187.6</v>
      </c>
      <c r="R2381" s="2">
        <v>116.312</v>
      </c>
      <c r="S2381" s="2">
        <v>1425.76</v>
      </c>
      <c r="T2381" s="2">
        <v>495.26400000000001</v>
      </c>
    </row>
    <row r="2382" spans="1:20" x14ac:dyDescent="0.25">
      <c r="A2382" t="s">
        <v>5626</v>
      </c>
      <c r="B2382" t="s">
        <v>1</v>
      </c>
      <c r="C2382" t="s">
        <v>15</v>
      </c>
      <c r="D2382" s="1">
        <v>43800</v>
      </c>
      <c r="E2382" s="1">
        <v>43918</v>
      </c>
      <c r="F2382" s="1">
        <v>43937</v>
      </c>
      <c r="G2382" s="1">
        <v>43945</v>
      </c>
      <c r="H2382" s="13">
        <f>Orders[[#This Row],[DeliveryDate]]-Orders[[#This Row],[OrderDate]]</f>
        <v>27</v>
      </c>
      <c r="I2382" t="s">
        <v>3</v>
      </c>
      <c r="J2382" t="str">
        <f>_xlfn.XLOOKUP(Orders[[#This Row],[_SalesRepID]],'Sales team'!A:A,'Sales team'!B:B)</f>
        <v>Stephen Payne</v>
      </c>
      <c r="K2382">
        <v>5</v>
      </c>
      <c r="L2382">
        <v>11</v>
      </c>
      <c r="M2382">
        <v>1</v>
      </c>
      <c r="N2382" t="str">
        <f>_xlfn.XLOOKUP(Orders[[#This Row],[_ProductID]],Products!A:A,Products!C:C)</f>
        <v>Furniture</v>
      </c>
      <c r="O2382">
        <v>22</v>
      </c>
      <c r="P2382">
        <v>0.05</v>
      </c>
      <c r="Q2382" s="2">
        <v>234.5</v>
      </c>
      <c r="R2382" s="2">
        <v>189.94500000000002</v>
      </c>
      <c r="S2382" s="2">
        <v>1336.6499999999999</v>
      </c>
      <c r="T2382" s="2">
        <v>196.97999999999979</v>
      </c>
    </row>
    <row r="2383" spans="1:20" x14ac:dyDescent="0.25">
      <c r="A2383" t="s">
        <v>5627</v>
      </c>
      <c r="B2383" t="s">
        <v>1</v>
      </c>
      <c r="C2383" t="s">
        <v>2</v>
      </c>
      <c r="D2383" s="1">
        <v>43800</v>
      </c>
      <c r="E2383" s="1">
        <v>43918</v>
      </c>
      <c r="F2383" s="1">
        <v>43933</v>
      </c>
      <c r="G2383" s="1">
        <v>43931</v>
      </c>
      <c r="H2383" s="13">
        <f>Orders[[#This Row],[DeliveryDate]]-Orders[[#This Row],[OrderDate]]</f>
        <v>13</v>
      </c>
      <c r="I2383" t="s">
        <v>3</v>
      </c>
      <c r="J2383" t="str">
        <f>_xlfn.XLOOKUP(Orders[[#This Row],[_SalesRepID]],'Sales team'!A:A,'Sales team'!B:B)</f>
        <v>Adam Hernandez</v>
      </c>
      <c r="K2383">
        <v>1</v>
      </c>
      <c r="L2383">
        <v>29</v>
      </c>
      <c r="M2383">
        <v>246</v>
      </c>
      <c r="N2383" t="str">
        <f>_xlfn.XLOOKUP(Orders[[#This Row],[_ProductID]],Products!A:A,Products!C:C)</f>
        <v>Home décor</v>
      </c>
      <c r="O2383">
        <v>24</v>
      </c>
      <c r="P2383">
        <v>0.05</v>
      </c>
      <c r="Q2383" s="2">
        <v>1829.1000000000001</v>
      </c>
      <c r="R2383" s="2">
        <v>1518.153</v>
      </c>
      <c r="S2383" s="2">
        <v>8688.2250000000004</v>
      </c>
      <c r="T2383" s="2">
        <v>1097.46</v>
      </c>
    </row>
    <row r="2384" spans="1:20" x14ac:dyDescent="0.25">
      <c r="A2384" t="s">
        <v>5628</v>
      </c>
      <c r="B2384" t="s">
        <v>8</v>
      </c>
      <c r="C2384" t="s">
        <v>25</v>
      </c>
      <c r="D2384" s="1">
        <v>43800</v>
      </c>
      <c r="E2384" s="1">
        <v>43918</v>
      </c>
      <c r="F2384" s="1">
        <v>43933</v>
      </c>
      <c r="G2384" s="1">
        <v>43931</v>
      </c>
      <c r="H2384" s="13">
        <f>Orders[[#This Row],[DeliveryDate]]-Orders[[#This Row],[OrderDate]]</f>
        <v>13</v>
      </c>
      <c r="I2384" t="s">
        <v>3</v>
      </c>
      <c r="J2384" t="str">
        <f>_xlfn.XLOOKUP(Orders[[#This Row],[_SalesRepID]],'Sales team'!A:A,'Sales team'!B:B)</f>
        <v>Roy Rice</v>
      </c>
      <c r="K2384">
        <v>24</v>
      </c>
      <c r="L2384">
        <v>12</v>
      </c>
      <c r="M2384">
        <v>331</v>
      </c>
      <c r="N2384" t="str">
        <f>_xlfn.XLOOKUP(Orders[[#This Row],[_ProductID]],Products!A:A,Products!C:C)</f>
        <v>Home décor</v>
      </c>
      <c r="O2384">
        <v>14</v>
      </c>
      <c r="P2384">
        <v>7.4999999999999997E-2</v>
      </c>
      <c r="Q2384" s="2">
        <v>737</v>
      </c>
      <c r="R2384" s="2">
        <v>353.76</v>
      </c>
      <c r="S2384" s="2">
        <v>3408.625</v>
      </c>
      <c r="T2384" s="2">
        <v>1639.825</v>
      </c>
    </row>
    <row r="2385" spans="1:20" x14ac:dyDescent="0.25">
      <c r="A2385" t="s">
        <v>5613</v>
      </c>
      <c r="B2385" t="s">
        <v>5</v>
      </c>
      <c r="C2385" t="s">
        <v>15</v>
      </c>
      <c r="D2385" s="1">
        <v>43800</v>
      </c>
      <c r="E2385" s="1">
        <v>43917</v>
      </c>
      <c r="F2385" s="1">
        <v>43932</v>
      </c>
      <c r="G2385" s="1">
        <v>43934</v>
      </c>
      <c r="H2385" s="13">
        <f>Orders[[#This Row],[DeliveryDate]]-Orders[[#This Row],[OrderDate]]</f>
        <v>17</v>
      </c>
      <c r="I2385" t="s">
        <v>3</v>
      </c>
      <c r="J2385" t="str">
        <f>_xlfn.XLOOKUP(Orders[[#This Row],[_SalesRepID]],'Sales team'!A:A,'Sales team'!B:B)</f>
        <v>Paul Holmes</v>
      </c>
      <c r="K2385">
        <v>14</v>
      </c>
      <c r="L2385">
        <v>10</v>
      </c>
      <c r="M2385">
        <v>15</v>
      </c>
      <c r="N2385" t="str">
        <f>_xlfn.XLOOKUP(Orders[[#This Row],[_ProductID]],Products!A:A,Products!C:C)</f>
        <v>Home décor</v>
      </c>
      <c r="O2385">
        <v>17</v>
      </c>
      <c r="P2385">
        <v>0.1</v>
      </c>
      <c r="Q2385" s="2">
        <v>1078.7</v>
      </c>
      <c r="R2385" s="2">
        <v>571.71100000000001</v>
      </c>
      <c r="S2385" s="2">
        <v>6795.81</v>
      </c>
      <c r="T2385" s="2">
        <v>2793.8330000000005</v>
      </c>
    </row>
    <row r="2386" spans="1:20" x14ac:dyDescent="0.25">
      <c r="A2386" t="s">
        <v>5614</v>
      </c>
      <c r="B2386" t="s">
        <v>8</v>
      </c>
      <c r="C2386" t="s">
        <v>46</v>
      </c>
      <c r="D2386" s="1">
        <v>43800</v>
      </c>
      <c r="E2386" s="1">
        <v>43917</v>
      </c>
      <c r="F2386" s="1">
        <v>43924</v>
      </c>
      <c r="G2386" s="1">
        <v>43930</v>
      </c>
      <c r="H2386" s="13">
        <f>Orders[[#This Row],[DeliveryDate]]-Orders[[#This Row],[OrderDate]]</f>
        <v>13</v>
      </c>
      <c r="I2386" t="s">
        <v>3</v>
      </c>
      <c r="J2386" t="str">
        <f>_xlfn.XLOOKUP(Orders[[#This Row],[_SalesRepID]],'Sales team'!A:A,'Sales team'!B:B)</f>
        <v>Patrick Graham</v>
      </c>
      <c r="K2386">
        <v>25</v>
      </c>
      <c r="L2386">
        <v>25</v>
      </c>
      <c r="M2386">
        <v>72</v>
      </c>
      <c r="N2386" t="str">
        <f>_xlfn.XLOOKUP(Orders[[#This Row],[_ProductID]],Products!A:A,Products!C:C)</f>
        <v>Furniture</v>
      </c>
      <c r="O2386">
        <v>20</v>
      </c>
      <c r="P2386">
        <v>0.2</v>
      </c>
      <c r="Q2386" s="2">
        <v>1165.8</v>
      </c>
      <c r="R2386" s="2">
        <v>920.98199999999997</v>
      </c>
      <c r="S2386" s="2">
        <v>7461.12</v>
      </c>
      <c r="T2386" s="2">
        <v>93.264000000000124</v>
      </c>
    </row>
    <row r="2387" spans="1:20" x14ac:dyDescent="0.25">
      <c r="A2387" t="s">
        <v>5615</v>
      </c>
      <c r="B2387" t="s">
        <v>1</v>
      </c>
      <c r="C2387" t="s">
        <v>13</v>
      </c>
      <c r="D2387" s="1">
        <v>43800</v>
      </c>
      <c r="E2387" s="1">
        <v>43917</v>
      </c>
      <c r="F2387" s="1">
        <v>43922</v>
      </c>
      <c r="G2387" s="1">
        <v>43921</v>
      </c>
      <c r="H2387" s="13">
        <f>Orders[[#This Row],[DeliveryDate]]-Orders[[#This Row],[OrderDate]]</f>
        <v>4</v>
      </c>
      <c r="I2387" t="s">
        <v>3</v>
      </c>
      <c r="J2387" t="str">
        <f>_xlfn.XLOOKUP(Orders[[#This Row],[_SalesRepID]],'Sales team'!A:A,'Sales team'!B:B)</f>
        <v>Joshua Little</v>
      </c>
      <c r="K2387">
        <v>11</v>
      </c>
      <c r="L2387">
        <v>37</v>
      </c>
      <c r="M2387">
        <v>265</v>
      </c>
      <c r="N2387" t="str">
        <f>_xlfn.XLOOKUP(Orders[[#This Row],[_ProductID]],Products!A:A,Products!C:C)</f>
        <v>Kitchen &amp; Dining</v>
      </c>
      <c r="O2387">
        <v>37</v>
      </c>
      <c r="P2387">
        <v>0.1</v>
      </c>
      <c r="Q2387" s="2">
        <v>1963.1000000000001</v>
      </c>
      <c r="R2387" s="2">
        <v>863.76400000000001</v>
      </c>
      <c r="S2387" s="2">
        <v>8833.9500000000007</v>
      </c>
      <c r="T2387" s="2">
        <v>4515.130000000001</v>
      </c>
    </row>
    <row r="2388" spans="1:20" x14ac:dyDescent="0.25">
      <c r="A2388" t="s">
        <v>5616</v>
      </c>
      <c r="B2388" t="s">
        <v>5</v>
      </c>
      <c r="C2388" t="s">
        <v>15</v>
      </c>
      <c r="D2388" s="1">
        <v>43800</v>
      </c>
      <c r="E2388" s="1">
        <v>43917</v>
      </c>
      <c r="F2388" s="1">
        <v>43922</v>
      </c>
      <c r="G2388" s="1">
        <v>43941</v>
      </c>
      <c r="H2388" s="13">
        <f>Orders[[#This Row],[DeliveryDate]]-Orders[[#This Row],[OrderDate]]</f>
        <v>24</v>
      </c>
      <c r="I2388" t="s">
        <v>3</v>
      </c>
      <c r="J2388" t="str">
        <f>_xlfn.XLOOKUP(Orders[[#This Row],[_SalesRepID]],'Sales team'!A:A,'Sales team'!B:B)</f>
        <v>Paul Holmes</v>
      </c>
      <c r="K2388">
        <v>14</v>
      </c>
      <c r="L2388">
        <v>1</v>
      </c>
      <c r="M2388">
        <v>37</v>
      </c>
      <c r="N2388" t="str">
        <f>_xlfn.XLOOKUP(Orders[[#This Row],[_ProductID]],Products!A:A,Products!C:C)</f>
        <v>Kitchen &amp; Dining</v>
      </c>
      <c r="O2388">
        <v>7</v>
      </c>
      <c r="P2388">
        <v>0.2</v>
      </c>
      <c r="Q2388" s="2">
        <v>844.2</v>
      </c>
      <c r="R2388" s="2">
        <v>616.26599999999996</v>
      </c>
      <c r="S2388" s="2">
        <v>2026.0800000000004</v>
      </c>
      <c r="T2388" s="2">
        <v>177.28200000000061</v>
      </c>
    </row>
    <row r="2389" spans="1:20" x14ac:dyDescent="0.25">
      <c r="A2389" t="s">
        <v>5617</v>
      </c>
      <c r="B2389" t="s">
        <v>1</v>
      </c>
      <c r="C2389" t="s">
        <v>6</v>
      </c>
      <c r="D2389" s="1">
        <v>43800</v>
      </c>
      <c r="E2389" s="1">
        <v>43917</v>
      </c>
      <c r="F2389" s="1">
        <v>43937</v>
      </c>
      <c r="G2389" s="1">
        <v>43928</v>
      </c>
      <c r="H2389" s="13">
        <f>Orders[[#This Row],[DeliveryDate]]-Orders[[#This Row],[OrderDate]]</f>
        <v>11</v>
      </c>
      <c r="I2389" t="s">
        <v>3</v>
      </c>
      <c r="J2389" t="str">
        <f>_xlfn.XLOOKUP(Orders[[#This Row],[_SalesRepID]],'Sales team'!A:A,'Sales team'!B:B)</f>
        <v>Shawn Cook</v>
      </c>
      <c r="K2389">
        <v>7</v>
      </c>
      <c r="L2389">
        <v>41</v>
      </c>
      <c r="M2389">
        <v>106</v>
      </c>
      <c r="N2389" t="str">
        <f>_xlfn.XLOOKUP(Orders[[#This Row],[_ProductID]],Products!A:A,Products!C:C)</f>
        <v>Home décor</v>
      </c>
      <c r="O2389">
        <v>11</v>
      </c>
      <c r="P2389">
        <v>0.15</v>
      </c>
      <c r="Q2389" s="2">
        <v>5165.7</v>
      </c>
      <c r="R2389" s="2">
        <v>2737.8209999999999</v>
      </c>
      <c r="S2389" s="2">
        <v>17563.379999999997</v>
      </c>
      <c r="T2389" s="2">
        <v>6612.0959999999977</v>
      </c>
    </row>
    <row r="2390" spans="1:20" x14ac:dyDescent="0.25">
      <c r="A2390" t="s">
        <v>5618</v>
      </c>
      <c r="B2390" t="s">
        <v>1</v>
      </c>
      <c r="C2390" t="s">
        <v>46</v>
      </c>
      <c r="D2390" s="1">
        <v>43800</v>
      </c>
      <c r="E2390" s="1">
        <v>43917</v>
      </c>
      <c r="F2390" s="1">
        <v>43921</v>
      </c>
      <c r="G2390" s="1">
        <v>43924</v>
      </c>
      <c r="H2390" s="13">
        <f>Orders[[#This Row],[DeliveryDate]]-Orders[[#This Row],[OrderDate]]</f>
        <v>7</v>
      </c>
      <c r="I2390" t="s">
        <v>3</v>
      </c>
      <c r="J2390" t="str">
        <f>_xlfn.XLOOKUP(Orders[[#This Row],[_SalesRepID]],'Sales team'!A:A,'Sales team'!B:B)</f>
        <v>Keith Griffin</v>
      </c>
      <c r="K2390">
        <v>2</v>
      </c>
      <c r="L2390">
        <v>25</v>
      </c>
      <c r="M2390">
        <v>72</v>
      </c>
      <c r="N2390" t="str">
        <f>_xlfn.XLOOKUP(Orders[[#This Row],[_ProductID]],Products!A:A,Products!C:C)</f>
        <v>Outdoor</v>
      </c>
      <c r="O2390">
        <v>10</v>
      </c>
      <c r="P2390">
        <v>0.15</v>
      </c>
      <c r="Q2390" s="2">
        <v>2485.7000000000003</v>
      </c>
      <c r="R2390" s="2">
        <v>2063.1310000000003</v>
      </c>
      <c r="S2390" s="2">
        <v>4225.6900000000005</v>
      </c>
      <c r="T2390" s="2">
        <v>99.427999999999884</v>
      </c>
    </row>
    <row r="2391" spans="1:20" x14ac:dyDescent="0.25">
      <c r="A2391" t="s">
        <v>5609</v>
      </c>
      <c r="B2391" t="s">
        <v>1</v>
      </c>
      <c r="C2391" t="s">
        <v>13</v>
      </c>
      <c r="D2391" s="1">
        <v>43800</v>
      </c>
      <c r="E2391" s="1">
        <v>43916</v>
      </c>
      <c r="F2391" s="1">
        <v>43938</v>
      </c>
      <c r="G2391" s="1">
        <v>43922</v>
      </c>
      <c r="H2391" s="13">
        <f>Orders[[#This Row],[DeliveryDate]]-Orders[[#This Row],[OrderDate]]</f>
        <v>6</v>
      </c>
      <c r="I2391" t="s">
        <v>3</v>
      </c>
      <c r="J2391" t="str">
        <f>_xlfn.XLOOKUP(Orders[[#This Row],[_SalesRepID]],'Sales team'!A:A,'Sales team'!B:B)</f>
        <v>Shawn Cook</v>
      </c>
      <c r="K2391">
        <v>7</v>
      </c>
      <c r="L2391">
        <v>18</v>
      </c>
      <c r="M2391">
        <v>293</v>
      </c>
      <c r="N2391" t="str">
        <f>_xlfn.XLOOKUP(Orders[[#This Row],[_ProductID]],Products!A:A,Products!C:C)</f>
        <v>Kitchen &amp; Dining</v>
      </c>
      <c r="O2391">
        <v>1</v>
      </c>
      <c r="P2391">
        <v>7.4999999999999997E-2</v>
      </c>
      <c r="Q2391" s="2">
        <v>6371.7</v>
      </c>
      <c r="R2391" s="2">
        <v>2803.5479999999998</v>
      </c>
      <c r="S2391" s="2">
        <v>47150.58</v>
      </c>
      <c r="T2391" s="2">
        <v>24722.196000000004</v>
      </c>
    </row>
    <row r="2392" spans="1:20" x14ac:dyDescent="0.25">
      <c r="A2392" t="s">
        <v>5610</v>
      </c>
      <c r="B2392" t="s">
        <v>1</v>
      </c>
      <c r="C2392" t="s">
        <v>13</v>
      </c>
      <c r="D2392" s="1">
        <v>43800</v>
      </c>
      <c r="E2392" s="1">
        <v>43916</v>
      </c>
      <c r="F2392" s="1">
        <v>43934</v>
      </c>
      <c r="G2392" s="1">
        <v>43931</v>
      </c>
      <c r="H2392" s="13">
        <f>Orders[[#This Row],[DeliveryDate]]-Orders[[#This Row],[OrderDate]]</f>
        <v>15</v>
      </c>
      <c r="I2392" t="s">
        <v>3</v>
      </c>
      <c r="J2392" t="str">
        <f>_xlfn.XLOOKUP(Orders[[#This Row],[_SalesRepID]],'Sales team'!A:A,'Sales team'!B:B)</f>
        <v>Joshua Bennett</v>
      </c>
      <c r="K2392">
        <v>6</v>
      </c>
      <c r="L2392">
        <v>41</v>
      </c>
      <c r="M2392">
        <v>310</v>
      </c>
      <c r="N2392" t="str">
        <f>_xlfn.XLOOKUP(Orders[[#This Row],[_ProductID]],Products!A:A,Products!C:C)</f>
        <v>Electronics</v>
      </c>
      <c r="O2392">
        <v>6</v>
      </c>
      <c r="P2392">
        <v>0.05</v>
      </c>
      <c r="Q2392" s="2">
        <v>1058.6000000000001</v>
      </c>
      <c r="R2392" s="2">
        <v>455.19800000000004</v>
      </c>
      <c r="S2392" s="2">
        <v>5028.3500000000004</v>
      </c>
      <c r="T2392" s="2">
        <v>2752.36</v>
      </c>
    </row>
    <row r="2393" spans="1:20" x14ac:dyDescent="0.25">
      <c r="A2393" t="s">
        <v>5611</v>
      </c>
      <c r="B2393" t="s">
        <v>5</v>
      </c>
      <c r="C2393" t="s">
        <v>13</v>
      </c>
      <c r="D2393" s="1">
        <v>43800</v>
      </c>
      <c r="E2393" s="1">
        <v>43916</v>
      </c>
      <c r="F2393" s="1">
        <v>43934</v>
      </c>
      <c r="G2393" s="1">
        <v>43934</v>
      </c>
      <c r="H2393" s="13">
        <f>Orders[[#This Row],[DeliveryDate]]-Orders[[#This Row],[OrderDate]]</f>
        <v>18</v>
      </c>
      <c r="I2393" t="s">
        <v>3</v>
      </c>
      <c r="J2393" t="str">
        <f>_xlfn.XLOOKUP(Orders[[#This Row],[_SalesRepID]],'Sales team'!A:A,'Sales team'!B:B)</f>
        <v>Carl Nguyen</v>
      </c>
      <c r="K2393">
        <v>12</v>
      </c>
      <c r="L2393">
        <v>1</v>
      </c>
      <c r="M2393">
        <v>286</v>
      </c>
      <c r="N2393" t="str">
        <f>_xlfn.XLOOKUP(Orders[[#This Row],[_ProductID]],Products!A:A,Products!C:C)</f>
        <v>Home décor</v>
      </c>
      <c r="O2393">
        <v>17</v>
      </c>
      <c r="P2393">
        <v>7.4999999999999997E-2</v>
      </c>
      <c r="Q2393" s="2">
        <v>5085.3</v>
      </c>
      <c r="R2393" s="2">
        <v>2796.9150000000004</v>
      </c>
      <c r="S2393" s="2">
        <v>14111.707500000002</v>
      </c>
      <c r="T2393" s="2">
        <v>5720.9625000000015</v>
      </c>
    </row>
    <row r="2394" spans="1:20" x14ac:dyDescent="0.25">
      <c r="A2394" t="s">
        <v>5612</v>
      </c>
      <c r="B2394" t="s">
        <v>1</v>
      </c>
      <c r="C2394" t="s">
        <v>2</v>
      </c>
      <c r="D2394" s="1">
        <v>43800</v>
      </c>
      <c r="E2394" s="1">
        <v>43916</v>
      </c>
      <c r="F2394" s="1">
        <v>43929</v>
      </c>
      <c r="G2394" s="1">
        <v>43928</v>
      </c>
      <c r="H2394" s="13">
        <f>Orders[[#This Row],[DeliveryDate]]-Orders[[#This Row],[OrderDate]]</f>
        <v>12</v>
      </c>
      <c r="I2394" t="s">
        <v>3</v>
      </c>
      <c r="J2394" t="str">
        <f>_xlfn.XLOOKUP(Orders[[#This Row],[_SalesRepID]],'Sales team'!A:A,'Sales team'!B:B)</f>
        <v>Joshua Bennett</v>
      </c>
      <c r="K2394">
        <v>6</v>
      </c>
      <c r="L2394">
        <v>9</v>
      </c>
      <c r="M2394">
        <v>251</v>
      </c>
      <c r="N2394" t="str">
        <f>_xlfn.XLOOKUP(Orders[[#This Row],[_ProductID]],Products!A:A,Products!C:C)</f>
        <v>Home décor</v>
      </c>
      <c r="O2394">
        <v>11</v>
      </c>
      <c r="P2394">
        <v>0.4</v>
      </c>
      <c r="Q2394" s="2">
        <v>3912.8</v>
      </c>
      <c r="R2394" s="2">
        <v>1839.0160000000001</v>
      </c>
      <c r="S2394" s="2">
        <v>16433.760000000002</v>
      </c>
      <c r="T2394" s="2">
        <v>3560.648000000001</v>
      </c>
    </row>
    <row r="2395" spans="1:20" x14ac:dyDescent="0.25">
      <c r="A2395" t="s">
        <v>5602</v>
      </c>
      <c r="B2395" t="s">
        <v>5</v>
      </c>
      <c r="C2395" t="s">
        <v>6</v>
      </c>
      <c r="D2395" s="1">
        <v>43800</v>
      </c>
      <c r="E2395" s="1">
        <v>43915</v>
      </c>
      <c r="F2395" s="1">
        <v>43918</v>
      </c>
      <c r="G2395" s="1">
        <v>43931</v>
      </c>
      <c r="H2395" s="13">
        <f>Orders[[#This Row],[DeliveryDate]]-Orders[[#This Row],[OrderDate]]</f>
        <v>16</v>
      </c>
      <c r="I2395" t="s">
        <v>3</v>
      </c>
      <c r="J2395" t="str">
        <f>_xlfn.XLOOKUP(Orders[[#This Row],[_SalesRepID]],'Sales team'!A:A,'Sales team'!B:B)</f>
        <v>Frank Brown</v>
      </c>
      <c r="K2395">
        <v>17</v>
      </c>
      <c r="L2395">
        <v>32</v>
      </c>
      <c r="M2395">
        <v>183</v>
      </c>
      <c r="N2395" t="str">
        <f>_xlfn.XLOOKUP(Orders[[#This Row],[_ProductID]],Products!A:A,Products!C:C)</f>
        <v>Home décor</v>
      </c>
      <c r="O2395">
        <v>31</v>
      </c>
      <c r="P2395">
        <v>0.2</v>
      </c>
      <c r="Q2395" s="2">
        <v>3504.1</v>
      </c>
      <c r="R2395" s="2">
        <v>2417.8289999999997</v>
      </c>
      <c r="S2395" s="2">
        <v>22426.240000000002</v>
      </c>
      <c r="T2395" s="2">
        <v>3083.6080000000038</v>
      </c>
    </row>
    <row r="2396" spans="1:20" x14ac:dyDescent="0.25">
      <c r="A2396" t="s">
        <v>5603</v>
      </c>
      <c r="B2396" t="s">
        <v>1</v>
      </c>
      <c r="C2396" t="s">
        <v>2</v>
      </c>
      <c r="D2396" s="1">
        <v>43800</v>
      </c>
      <c r="E2396" s="1">
        <v>43915</v>
      </c>
      <c r="F2396" s="1">
        <v>43940</v>
      </c>
      <c r="G2396" s="1">
        <v>43921</v>
      </c>
      <c r="H2396" s="13">
        <f>Orders[[#This Row],[DeliveryDate]]-Orders[[#This Row],[OrderDate]]</f>
        <v>6</v>
      </c>
      <c r="I2396" t="s">
        <v>3</v>
      </c>
      <c r="J2396" t="str">
        <f>_xlfn.XLOOKUP(Orders[[#This Row],[_SalesRepID]],'Sales team'!A:A,'Sales team'!B:B)</f>
        <v>Keith Griffin</v>
      </c>
      <c r="K2396">
        <v>2</v>
      </c>
      <c r="L2396">
        <v>32</v>
      </c>
      <c r="M2396">
        <v>229</v>
      </c>
      <c r="N2396" t="str">
        <f>_xlfn.XLOOKUP(Orders[[#This Row],[_ProductID]],Products!A:A,Products!C:C)</f>
        <v>Kitchen &amp; Dining</v>
      </c>
      <c r="O2396">
        <v>4</v>
      </c>
      <c r="P2396">
        <v>0.2</v>
      </c>
      <c r="Q2396" s="2">
        <v>3082</v>
      </c>
      <c r="R2396" s="2">
        <v>2311.5</v>
      </c>
      <c r="S2396" s="2">
        <v>2465.6000000000004</v>
      </c>
      <c r="T2396" s="2">
        <v>154.10000000000036</v>
      </c>
    </row>
    <row r="2397" spans="1:20" x14ac:dyDescent="0.25">
      <c r="A2397" t="s">
        <v>5604</v>
      </c>
      <c r="B2397" t="s">
        <v>1</v>
      </c>
      <c r="C2397" t="s">
        <v>46</v>
      </c>
      <c r="D2397" s="1">
        <v>43800</v>
      </c>
      <c r="E2397" s="1">
        <v>43915</v>
      </c>
      <c r="F2397" s="1">
        <v>43919</v>
      </c>
      <c r="G2397" s="1">
        <v>43929</v>
      </c>
      <c r="H2397" s="13">
        <f>Orders[[#This Row],[DeliveryDate]]-Orders[[#This Row],[OrderDate]]</f>
        <v>14</v>
      </c>
      <c r="I2397" t="s">
        <v>3</v>
      </c>
      <c r="J2397" t="str">
        <f>_xlfn.XLOOKUP(Orders[[#This Row],[_SalesRepID]],'Sales team'!A:A,'Sales team'!B:B)</f>
        <v>George Lewis</v>
      </c>
      <c r="K2397">
        <v>8</v>
      </c>
      <c r="L2397">
        <v>32</v>
      </c>
      <c r="M2397">
        <v>81</v>
      </c>
      <c r="N2397" t="str">
        <f>_xlfn.XLOOKUP(Orders[[#This Row],[_ProductID]],Products!A:A,Products!C:C)</f>
        <v>Electronics</v>
      </c>
      <c r="O2397">
        <v>28</v>
      </c>
      <c r="P2397">
        <v>7.4999999999999997E-2</v>
      </c>
      <c r="Q2397" s="2">
        <v>1695.1000000000001</v>
      </c>
      <c r="R2397" s="2">
        <v>678.04000000000008</v>
      </c>
      <c r="S2397" s="2">
        <v>9407.8050000000003</v>
      </c>
      <c r="T2397" s="2">
        <v>5339.5649999999996</v>
      </c>
    </row>
    <row r="2398" spans="1:20" x14ac:dyDescent="0.25">
      <c r="A2398" t="s">
        <v>5605</v>
      </c>
      <c r="B2398" t="s">
        <v>8</v>
      </c>
      <c r="C2398" t="s">
        <v>2</v>
      </c>
      <c r="D2398" s="1">
        <v>43800</v>
      </c>
      <c r="E2398" s="1">
        <v>43915</v>
      </c>
      <c r="F2398" s="1">
        <v>43927</v>
      </c>
      <c r="G2398" s="1">
        <v>43923</v>
      </c>
      <c r="H2398" s="13">
        <f>Orders[[#This Row],[DeliveryDate]]-Orders[[#This Row],[OrderDate]]</f>
        <v>8</v>
      </c>
      <c r="I2398" t="s">
        <v>3</v>
      </c>
      <c r="J2398" t="str">
        <f>_xlfn.XLOOKUP(Orders[[#This Row],[_SalesRepID]],'Sales team'!A:A,'Sales team'!B:B)</f>
        <v>Douglas Tucker</v>
      </c>
      <c r="K2398">
        <v>23</v>
      </c>
      <c r="L2398">
        <v>15</v>
      </c>
      <c r="M2398">
        <v>256</v>
      </c>
      <c r="N2398" t="str">
        <f>_xlfn.XLOOKUP(Orders[[#This Row],[_ProductID]],Products!A:A,Products!C:C)</f>
        <v>Kitchen &amp; Dining</v>
      </c>
      <c r="O2398">
        <v>7</v>
      </c>
      <c r="P2398">
        <v>0.05</v>
      </c>
      <c r="Q2398" s="2">
        <v>5406.9000000000005</v>
      </c>
      <c r="R2398" s="2">
        <v>4055.1750000000002</v>
      </c>
      <c r="S2398" s="2">
        <v>41092.44</v>
      </c>
      <c r="T2398" s="2">
        <v>8651.0400000000009</v>
      </c>
    </row>
    <row r="2399" spans="1:20" x14ac:dyDescent="0.25">
      <c r="A2399" t="s">
        <v>5606</v>
      </c>
      <c r="B2399" t="s">
        <v>1</v>
      </c>
      <c r="C2399" t="s">
        <v>25</v>
      </c>
      <c r="D2399" s="1">
        <v>43800</v>
      </c>
      <c r="E2399" s="1">
        <v>43915</v>
      </c>
      <c r="F2399" s="1">
        <v>43934</v>
      </c>
      <c r="G2399" s="1">
        <v>43921</v>
      </c>
      <c r="H2399" s="13">
        <f>Orders[[#This Row],[DeliveryDate]]-Orders[[#This Row],[OrderDate]]</f>
        <v>6</v>
      </c>
      <c r="I2399" t="s">
        <v>3</v>
      </c>
      <c r="J2399" t="str">
        <f>_xlfn.XLOOKUP(Orders[[#This Row],[_SalesRepID]],'Sales team'!A:A,'Sales team'!B:B)</f>
        <v>Adam Hernandez</v>
      </c>
      <c r="K2399">
        <v>1</v>
      </c>
      <c r="L2399">
        <v>13</v>
      </c>
      <c r="M2399">
        <v>335</v>
      </c>
      <c r="N2399" t="str">
        <f>_xlfn.XLOOKUP(Orders[[#This Row],[_ProductID]],Products!A:A,Products!C:C)</f>
        <v>Home décor</v>
      </c>
      <c r="O2399">
        <v>45</v>
      </c>
      <c r="P2399">
        <v>0.4</v>
      </c>
      <c r="Q2399" s="2">
        <v>1815.7</v>
      </c>
      <c r="R2399" s="2">
        <v>1434.403</v>
      </c>
      <c r="S2399" s="2">
        <v>1089.42</v>
      </c>
      <c r="T2399" s="2">
        <v>-344.98299999999995</v>
      </c>
    </row>
    <row r="2400" spans="1:20" x14ac:dyDescent="0.25">
      <c r="A2400" t="s">
        <v>5607</v>
      </c>
      <c r="B2400" t="s">
        <v>1</v>
      </c>
      <c r="C2400" t="s">
        <v>15</v>
      </c>
      <c r="D2400" s="1">
        <v>43800</v>
      </c>
      <c r="E2400" s="1">
        <v>43915</v>
      </c>
      <c r="F2400" s="1">
        <v>43934</v>
      </c>
      <c r="G2400" s="1">
        <v>43928</v>
      </c>
      <c r="H2400" s="13">
        <f>Orders[[#This Row],[DeliveryDate]]-Orders[[#This Row],[OrderDate]]</f>
        <v>13</v>
      </c>
      <c r="I2400" t="s">
        <v>3</v>
      </c>
      <c r="J2400" t="str">
        <f>_xlfn.XLOOKUP(Orders[[#This Row],[_SalesRepID]],'Sales team'!A:A,'Sales team'!B:B)</f>
        <v>Stephen Payne</v>
      </c>
      <c r="K2400">
        <v>5</v>
      </c>
      <c r="L2400">
        <v>43</v>
      </c>
      <c r="M2400">
        <v>12</v>
      </c>
      <c r="N2400" t="str">
        <f>_xlfn.XLOOKUP(Orders[[#This Row],[_ProductID]],Products!A:A,Products!C:C)</f>
        <v>Electronics</v>
      </c>
      <c r="O2400">
        <v>47</v>
      </c>
      <c r="P2400">
        <v>0.2</v>
      </c>
      <c r="Q2400" s="2">
        <v>1983.2</v>
      </c>
      <c r="R2400" s="2">
        <v>1189.92</v>
      </c>
      <c r="S2400" s="2">
        <v>11105.92</v>
      </c>
      <c r="T2400" s="2">
        <v>2776.4799999999996</v>
      </c>
    </row>
    <row r="2401" spans="1:20" x14ac:dyDescent="0.25">
      <c r="A2401" t="s">
        <v>5608</v>
      </c>
      <c r="B2401" t="s">
        <v>1</v>
      </c>
      <c r="C2401" t="s">
        <v>6</v>
      </c>
      <c r="D2401" s="1">
        <v>43800</v>
      </c>
      <c r="E2401" s="1">
        <v>43915</v>
      </c>
      <c r="F2401" s="1">
        <v>43940</v>
      </c>
      <c r="G2401" s="1">
        <v>43941</v>
      </c>
      <c r="H2401" s="13">
        <f>Orders[[#This Row],[DeliveryDate]]-Orders[[#This Row],[OrderDate]]</f>
        <v>26</v>
      </c>
      <c r="I2401" t="s">
        <v>3</v>
      </c>
      <c r="J2401" t="str">
        <f>_xlfn.XLOOKUP(Orders[[#This Row],[_SalesRepID]],'Sales team'!A:A,'Sales team'!B:B)</f>
        <v>Jerry Green</v>
      </c>
      <c r="K2401">
        <v>3</v>
      </c>
      <c r="L2401">
        <v>50</v>
      </c>
      <c r="M2401">
        <v>110</v>
      </c>
      <c r="N2401" t="str">
        <f>_xlfn.XLOOKUP(Orders[[#This Row],[_ProductID]],Products!A:A,Products!C:C)</f>
        <v>Kitchen &amp; Dining</v>
      </c>
      <c r="O2401">
        <v>37</v>
      </c>
      <c r="P2401">
        <v>0.05</v>
      </c>
      <c r="Q2401" s="2">
        <v>207.70000000000002</v>
      </c>
      <c r="R2401" s="2">
        <v>114.23500000000001</v>
      </c>
      <c r="S2401" s="2">
        <v>197.315</v>
      </c>
      <c r="T2401" s="2">
        <v>83.079999999999984</v>
      </c>
    </row>
    <row r="2402" spans="1:20" x14ac:dyDescent="0.25">
      <c r="A2402" t="s">
        <v>5590</v>
      </c>
      <c r="B2402" t="s">
        <v>5</v>
      </c>
      <c r="C2402" t="s">
        <v>25</v>
      </c>
      <c r="D2402" s="1">
        <v>43800</v>
      </c>
      <c r="E2402" s="1">
        <v>43914</v>
      </c>
      <c r="F2402" s="1">
        <v>43939</v>
      </c>
      <c r="G2402" s="1">
        <v>43934</v>
      </c>
      <c r="H2402" s="13">
        <f>Orders[[#This Row],[DeliveryDate]]-Orders[[#This Row],[OrderDate]]</f>
        <v>20</v>
      </c>
      <c r="I2402" t="s">
        <v>3</v>
      </c>
      <c r="J2402" t="str">
        <f>_xlfn.XLOOKUP(Orders[[#This Row],[_SalesRepID]],'Sales team'!A:A,'Sales team'!B:B)</f>
        <v>Todd Roberts</v>
      </c>
      <c r="K2402">
        <v>13</v>
      </c>
      <c r="L2402">
        <v>47</v>
      </c>
      <c r="M2402">
        <v>335</v>
      </c>
      <c r="N2402" t="str">
        <f>_xlfn.XLOOKUP(Orders[[#This Row],[_ProductID]],Products!A:A,Products!C:C)</f>
        <v>Home décor</v>
      </c>
      <c r="O2402">
        <v>2</v>
      </c>
      <c r="P2402">
        <v>0.3</v>
      </c>
      <c r="Q2402" s="2">
        <v>1768.8</v>
      </c>
      <c r="R2402" s="2">
        <v>1096.6559999999999</v>
      </c>
      <c r="S2402" s="2">
        <v>4952.6399999999994</v>
      </c>
      <c r="T2402" s="2">
        <v>566.01599999999962</v>
      </c>
    </row>
    <row r="2403" spans="1:20" x14ac:dyDescent="0.25">
      <c r="A2403" t="s">
        <v>5591</v>
      </c>
      <c r="B2403" t="s">
        <v>5</v>
      </c>
      <c r="C2403" t="s">
        <v>46</v>
      </c>
      <c r="D2403" s="1">
        <v>43800</v>
      </c>
      <c r="E2403" s="1">
        <v>43914</v>
      </c>
      <c r="F2403" s="1">
        <v>43938</v>
      </c>
      <c r="G2403" s="1">
        <v>43920</v>
      </c>
      <c r="H2403" s="13">
        <f>Orders[[#This Row],[DeliveryDate]]-Orders[[#This Row],[OrderDate]]</f>
        <v>6</v>
      </c>
      <c r="I2403" t="s">
        <v>3</v>
      </c>
      <c r="J2403" t="str">
        <f>_xlfn.XLOOKUP(Orders[[#This Row],[_SalesRepID]],'Sales team'!A:A,'Sales team'!B:B)</f>
        <v>Anthony Torres</v>
      </c>
      <c r="K2403">
        <v>20</v>
      </c>
      <c r="L2403">
        <v>35</v>
      </c>
      <c r="M2403">
        <v>66</v>
      </c>
      <c r="N2403" t="str">
        <f>_xlfn.XLOOKUP(Orders[[#This Row],[_ProductID]],Products!A:A,Products!C:C)</f>
        <v>Kitchen &amp; Dining</v>
      </c>
      <c r="O2403">
        <v>13</v>
      </c>
      <c r="P2403">
        <v>0.05</v>
      </c>
      <c r="Q2403" s="2">
        <v>984.9</v>
      </c>
      <c r="R2403" s="2">
        <v>699.279</v>
      </c>
      <c r="S2403" s="2">
        <v>2806.9649999999997</v>
      </c>
      <c r="T2403" s="2">
        <v>709.1279999999997</v>
      </c>
    </row>
    <row r="2404" spans="1:20" x14ac:dyDescent="0.25">
      <c r="A2404" t="s">
        <v>5592</v>
      </c>
      <c r="B2404" t="s">
        <v>1</v>
      </c>
      <c r="C2404" t="s">
        <v>6</v>
      </c>
      <c r="D2404" s="1">
        <v>43800</v>
      </c>
      <c r="E2404" s="1">
        <v>43914</v>
      </c>
      <c r="F2404" s="1">
        <v>43941</v>
      </c>
      <c r="G2404" s="1">
        <v>43937</v>
      </c>
      <c r="H2404" s="13">
        <f>Orders[[#This Row],[DeliveryDate]]-Orders[[#This Row],[OrderDate]]</f>
        <v>23</v>
      </c>
      <c r="I2404" t="s">
        <v>3</v>
      </c>
      <c r="J2404" t="str">
        <f>_xlfn.XLOOKUP(Orders[[#This Row],[_SalesRepID]],'Sales team'!A:A,'Sales team'!B:B)</f>
        <v>Keith Griffin</v>
      </c>
      <c r="K2404">
        <v>2</v>
      </c>
      <c r="L2404">
        <v>42</v>
      </c>
      <c r="M2404">
        <v>152</v>
      </c>
      <c r="N2404" t="str">
        <f>_xlfn.XLOOKUP(Orders[[#This Row],[_ProductID]],Products!A:A,Products!C:C)</f>
        <v>Kitchen &amp; Dining</v>
      </c>
      <c r="O2404">
        <v>16</v>
      </c>
      <c r="P2404">
        <v>0.1</v>
      </c>
      <c r="Q2404" s="2">
        <v>1045.2</v>
      </c>
      <c r="R2404" s="2">
        <v>491.24399999999997</v>
      </c>
      <c r="S2404" s="2">
        <v>4703.4000000000005</v>
      </c>
      <c r="T2404" s="2">
        <v>2247.1800000000007</v>
      </c>
    </row>
    <row r="2405" spans="1:20" x14ac:dyDescent="0.25">
      <c r="A2405" t="s">
        <v>5593</v>
      </c>
      <c r="B2405" t="s">
        <v>5</v>
      </c>
      <c r="C2405" t="s">
        <v>13</v>
      </c>
      <c r="D2405" s="1">
        <v>43800</v>
      </c>
      <c r="E2405" s="1">
        <v>43914</v>
      </c>
      <c r="F2405" s="1">
        <v>43921</v>
      </c>
      <c r="G2405" s="1">
        <v>43936</v>
      </c>
      <c r="H2405" s="13">
        <f>Orders[[#This Row],[DeliveryDate]]-Orders[[#This Row],[OrderDate]]</f>
        <v>22</v>
      </c>
      <c r="I2405" t="s">
        <v>3</v>
      </c>
      <c r="J2405" t="str">
        <f>_xlfn.XLOOKUP(Orders[[#This Row],[_SalesRepID]],'Sales team'!A:A,'Sales team'!B:B)</f>
        <v>Nicholas Cunningham</v>
      </c>
      <c r="K2405">
        <v>19</v>
      </c>
      <c r="L2405">
        <v>45</v>
      </c>
      <c r="M2405">
        <v>287</v>
      </c>
      <c r="N2405" t="str">
        <f>_xlfn.XLOOKUP(Orders[[#This Row],[_ProductID]],Products!A:A,Products!C:C)</f>
        <v>Home décor</v>
      </c>
      <c r="O2405">
        <v>11</v>
      </c>
      <c r="P2405">
        <v>0.05</v>
      </c>
      <c r="Q2405" s="2">
        <v>3939.6</v>
      </c>
      <c r="R2405" s="2">
        <v>3151.6800000000003</v>
      </c>
      <c r="S2405" s="2">
        <v>26198.34</v>
      </c>
      <c r="T2405" s="2">
        <v>4136.5799999999981</v>
      </c>
    </row>
    <row r="2406" spans="1:20" x14ac:dyDescent="0.25">
      <c r="A2406" t="s">
        <v>5594</v>
      </c>
      <c r="B2406" t="s">
        <v>10</v>
      </c>
      <c r="C2406" t="s">
        <v>25</v>
      </c>
      <c r="D2406" s="1">
        <v>43800</v>
      </c>
      <c r="E2406" s="1">
        <v>43914</v>
      </c>
      <c r="F2406" s="1">
        <v>43921</v>
      </c>
      <c r="G2406" s="1">
        <v>43934</v>
      </c>
      <c r="H2406" s="13">
        <f>Orders[[#This Row],[DeliveryDate]]-Orders[[#This Row],[OrderDate]]</f>
        <v>20</v>
      </c>
      <c r="I2406" t="s">
        <v>3</v>
      </c>
      <c r="J2406" t="str">
        <f>_xlfn.XLOOKUP(Orders[[#This Row],[_SalesRepID]],'Sales team'!A:A,'Sales team'!B:B)</f>
        <v>Shawn Torres</v>
      </c>
      <c r="K2406">
        <v>27</v>
      </c>
      <c r="L2406">
        <v>11</v>
      </c>
      <c r="M2406">
        <v>333</v>
      </c>
      <c r="N2406" t="str">
        <f>_xlfn.XLOOKUP(Orders[[#This Row],[_ProductID]],Products!A:A,Products!C:C)</f>
        <v>Home décor</v>
      </c>
      <c r="O2406">
        <v>40</v>
      </c>
      <c r="P2406">
        <v>0.1</v>
      </c>
      <c r="Q2406" s="2">
        <v>2934.6</v>
      </c>
      <c r="R2406" s="2">
        <v>1291.2239999999999</v>
      </c>
      <c r="S2406" s="2">
        <v>5282.28</v>
      </c>
      <c r="T2406" s="2">
        <v>2699.8319999999999</v>
      </c>
    </row>
    <row r="2407" spans="1:20" x14ac:dyDescent="0.25">
      <c r="A2407" t="s">
        <v>5595</v>
      </c>
      <c r="B2407" t="s">
        <v>1</v>
      </c>
      <c r="C2407" t="s">
        <v>6</v>
      </c>
      <c r="D2407" s="1">
        <v>43800</v>
      </c>
      <c r="E2407" s="1">
        <v>43914</v>
      </c>
      <c r="F2407" s="1">
        <v>43941</v>
      </c>
      <c r="G2407" s="1">
        <v>43935</v>
      </c>
      <c r="H2407" s="13">
        <f>Orders[[#This Row],[DeliveryDate]]-Orders[[#This Row],[OrderDate]]</f>
        <v>21</v>
      </c>
      <c r="I2407" t="s">
        <v>3</v>
      </c>
      <c r="J2407" t="str">
        <f>_xlfn.XLOOKUP(Orders[[#This Row],[_SalesRepID]],'Sales team'!A:A,'Sales team'!B:B)</f>
        <v>Shawn Cook</v>
      </c>
      <c r="K2407">
        <v>7</v>
      </c>
      <c r="L2407">
        <v>46</v>
      </c>
      <c r="M2407">
        <v>197</v>
      </c>
      <c r="N2407" t="str">
        <f>_xlfn.XLOOKUP(Orders[[#This Row],[_ProductID]],Products!A:A,Products!C:C)</f>
        <v>Furniture</v>
      </c>
      <c r="O2407">
        <v>5</v>
      </c>
      <c r="P2407">
        <v>0.05</v>
      </c>
      <c r="Q2407" s="2">
        <v>6271.2</v>
      </c>
      <c r="R2407" s="2">
        <v>3261.0239999999999</v>
      </c>
      <c r="S2407" s="2">
        <v>5957.6399999999994</v>
      </c>
      <c r="T2407" s="2">
        <v>2696.6159999999995</v>
      </c>
    </row>
    <row r="2408" spans="1:20" x14ac:dyDescent="0.25">
      <c r="A2408" t="s">
        <v>5596</v>
      </c>
      <c r="B2408" t="s">
        <v>5</v>
      </c>
      <c r="C2408" t="s">
        <v>2</v>
      </c>
      <c r="D2408" s="1">
        <v>43800</v>
      </c>
      <c r="E2408" s="1">
        <v>43914</v>
      </c>
      <c r="F2408" s="1">
        <v>43916</v>
      </c>
      <c r="G2408" s="1">
        <v>43921</v>
      </c>
      <c r="H2408" s="13">
        <f>Orders[[#This Row],[DeliveryDate]]-Orders[[#This Row],[OrderDate]]</f>
        <v>7</v>
      </c>
      <c r="I2408" t="s">
        <v>3</v>
      </c>
      <c r="J2408" t="str">
        <f>_xlfn.XLOOKUP(Orders[[#This Row],[_SalesRepID]],'Sales team'!A:A,'Sales team'!B:B)</f>
        <v>Frank Brown</v>
      </c>
      <c r="K2408">
        <v>17</v>
      </c>
      <c r="L2408">
        <v>14</v>
      </c>
      <c r="M2408">
        <v>212</v>
      </c>
      <c r="N2408" t="str">
        <f>_xlfn.XLOOKUP(Orders[[#This Row],[_ProductID]],Products!A:A,Products!C:C)</f>
        <v>Kitchen &amp; Dining</v>
      </c>
      <c r="O2408">
        <v>13</v>
      </c>
      <c r="P2408">
        <v>0.05</v>
      </c>
      <c r="Q2408" s="2">
        <v>3819</v>
      </c>
      <c r="R2408" s="2">
        <v>2253.21</v>
      </c>
      <c r="S2408" s="2">
        <v>14512.199999999999</v>
      </c>
      <c r="T2408" s="2">
        <v>5499.3599999999988</v>
      </c>
    </row>
    <row r="2409" spans="1:20" x14ac:dyDescent="0.25">
      <c r="A2409" t="s">
        <v>5597</v>
      </c>
      <c r="B2409" t="s">
        <v>8</v>
      </c>
      <c r="C2409" t="s">
        <v>13</v>
      </c>
      <c r="D2409" s="1">
        <v>43800</v>
      </c>
      <c r="E2409" s="1">
        <v>43914</v>
      </c>
      <c r="F2409" s="1">
        <v>43935</v>
      </c>
      <c r="G2409" s="1">
        <v>43934</v>
      </c>
      <c r="H2409" s="13">
        <f>Orders[[#This Row],[DeliveryDate]]-Orders[[#This Row],[OrderDate]]</f>
        <v>20</v>
      </c>
      <c r="I2409" t="s">
        <v>3</v>
      </c>
      <c r="J2409" t="str">
        <f>_xlfn.XLOOKUP(Orders[[#This Row],[_SalesRepID]],'Sales team'!A:A,'Sales team'!B:B)</f>
        <v>Samuel Fowler</v>
      </c>
      <c r="K2409">
        <v>21</v>
      </c>
      <c r="L2409">
        <v>23</v>
      </c>
      <c r="M2409">
        <v>313</v>
      </c>
      <c r="N2409" t="str">
        <f>_xlfn.XLOOKUP(Orders[[#This Row],[_ProductID]],Products!A:A,Products!C:C)</f>
        <v>Kitchen &amp; Dining</v>
      </c>
      <c r="O2409">
        <v>16</v>
      </c>
      <c r="P2409">
        <v>0.05</v>
      </c>
      <c r="Q2409" s="2">
        <v>2398.6</v>
      </c>
      <c r="R2409" s="2">
        <v>1439.1599999999999</v>
      </c>
      <c r="S2409" s="2">
        <v>18229.359999999997</v>
      </c>
      <c r="T2409" s="2">
        <v>6716.0799999999981</v>
      </c>
    </row>
    <row r="2410" spans="1:20" x14ac:dyDescent="0.25">
      <c r="A2410" t="s">
        <v>5598</v>
      </c>
      <c r="B2410" t="s">
        <v>8</v>
      </c>
      <c r="C2410" t="s">
        <v>6</v>
      </c>
      <c r="D2410" s="1">
        <v>43800</v>
      </c>
      <c r="E2410" s="1">
        <v>43914</v>
      </c>
      <c r="F2410" s="1">
        <v>43930</v>
      </c>
      <c r="G2410" s="1">
        <v>43938</v>
      </c>
      <c r="H2410" s="13">
        <f>Orders[[#This Row],[DeliveryDate]]-Orders[[#This Row],[OrderDate]]</f>
        <v>24</v>
      </c>
      <c r="I2410" t="s">
        <v>3</v>
      </c>
      <c r="J2410" t="str">
        <f>_xlfn.XLOOKUP(Orders[[#This Row],[_SalesRepID]],'Sales team'!A:A,'Sales team'!B:B)</f>
        <v>Roy Rice</v>
      </c>
      <c r="K2410">
        <v>24</v>
      </c>
      <c r="L2410">
        <v>3</v>
      </c>
      <c r="M2410">
        <v>97</v>
      </c>
      <c r="N2410" t="str">
        <f>_xlfn.XLOOKUP(Orders[[#This Row],[_ProductID]],Products!A:A,Products!C:C)</f>
        <v>Kitchen &amp; Dining</v>
      </c>
      <c r="O2410">
        <v>8</v>
      </c>
      <c r="P2410">
        <v>0.4</v>
      </c>
      <c r="Q2410" s="2">
        <v>3926.2000000000003</v>
      </c>
      <c r="R2410" s="2">
        <v>2473.5060000000003</v>
      </c>
      <c r="S2410" s="2">
        <v>14134.32</v>
      </c>
      <c r="T2410" s="2">
        <v>-706.71600000000217</v>
      </c>
    </row>
    <row r="2411" spans="1:20" x14ac:dyDescent="0.25">
      <c r="A2411" t="s">
        <v>5599</v>
      </c>
      <c r="B2411" t="s">
        <v>5</v>
      </c>
      <c r="C2411" t="s">
        <v>15</v>
      </c>
      <c r="D2411" s="1">
        <v>43800</v>
      </c>
      <c r="E2411" s="1">
        <v>43914</v>
      </c>
      <c r="F2411" s="1">
        <v>43921</v>
      </c>
      <c r="G2411" s="1">
        <v>43927</v>
      </c>
      <c r="H2411" s="13">
        <f>Orders[[#This Row],[DeliveryDate]]-Orders[[#This Row],[OrderDate]]</f>
        <v>13</v>
      </c>
      <c r="I2411" t="s">
        <v>3</v>
      </c>
      <c r="J2411" t="str">
        <f>_xlfn.XLOOKUP(Orders[[#This Row],[_SalesRepID]],'Sales team'!A:A,'Sales team'!B:B)</f>
        <v>Frank Brown</v>
      </c>
      <c r="K2411">
        <v>17</v>
      </c>
      <c r="L2411">
        <v>1</v>
      </c>
      <c r="M2411">
        <v>6</v>
      </c>
      <c r="N2411" t="str">
        <f>_xlfn.XLOOKUP(Orders[[#This Row],[_ProductID]],Products!A:A,Products!C:C)</f>
        <v>Electronics</v>
      </c>
      <c r="O2411">
        <v>28</v>
      </c>
      <c r="P2411">
        <v>0.05</v>
      </c>
      <c r="Q2411" s="2">
        <v>1058.6000000000001</v>
      </c>
      <c r="R2411" s="2">
        <v>783.36400000000015</v>
      </c>
      <c r="S2411" s="2">
        <v>1005.6700000000001</v>
      </c>
      <c r="T2411" s="2">
        <v>222.30599999999993</v>
      </c>
    </row>
    <row r="2412" spans="1:20" x14ac:dyDescent="0.25">
      <c r="A2412" t="s">
        <v>5600</v>
      </c>
      <c r="B2412" t="s">
        <v>8</v>
      </c>
      <c r="C2412" t="s">
        <v>13</v>
      </c>
      <c r="D2412" s="1">
        <v>43800</v>
      </c>
      <c r="E2412" s="1">
        <v>43914</v>
      </c>
      <c r="F2412" s="1">
        <v>43924</v>
      </c>
      <c r="G2412" s="1">
        <v>43916</v>
      </c>
      <c r="H2412" s="13">
        <f>Orders[[#This Row],[DeliveryDate]]-Orders[[#This Row],[OrderDate]]</f>
        <v>2</v>
      </c>
      <c r="I2412" t="s">
        <v>3</v>
      </c>
      <c r="J2412" t="str">
        <f>_xlfn.XLOOKUP(Orders[[#This Row],[_SalesRepID]],'Sales team'!A:A,'Sales team'!B:B)</f>
        <v>Joe Price</v>
      </c>
      <c r="K2412">
        <v>22</v>
      </c>
      <c r="L2412">
        <v>13</v>
      </c>
      <c r="M2412">
        <v>275</v>
      </c>
      <c r="N2412" t="str">
        <f>_xlfn.XLOOKUP(Orders[[#This Row],[_ProductID]],Products!A:A,Products!C:C)</f>
        <v>Home décor</v>
      </c>
      <c r="O2412">
        <v>33</v>
      </c>
      <c r="P2412">
        <v>0.1</v>
      </c>
      <c r="Q2412" s="2">
        <v>804</v>
      </c>
      <c r="R2412" s="2">
        <v>683.4</v>
      </c>
      <c r="S2412" s="2">
        <v>1447.2</v>
      </c>
      <c r="T2412" s="2">
        <v>80.400000000000091</v>
      </c>
    </row>
    <row r="2413" spans="1:20" x14ac:dyDescent="0.25">
      <c r="A2413" t="s">
        <v>5601</v>
      </c>
      <c r="B2413" t="s">
        <v>8</v>
      </c>
      <c r="C2413" t="s">
        <v>13</v>
      </c>
      <c r="D2413" s="1">
        <v>43800</v>
      </c>
      <c r="E2413" s="1">
        <v>43914</v>
      </c>
      <c r="F2413" s="1">
        <v>43916</v>
      </c>
      <c r="G2413" s="1">
        <v>43923</v>
      </c>
      <c r="H2413" s="13">
        <f>Orders[[#This Row],[DeliveryDate]]-Orders[[#This Row],[OrderDate]]</f>
        <v>9</v>
      </c>
      <c r="I2413" t="s">
        <v>3</v>
      </c>
      <c r="J2413" t="str">
        <f>_xlfn.XLOOKUP(Orders[[#This Row],[_SalesRepID]],'Sales team'!A:A,'Sales team'!B:B)</f>
        <v>Samuel Fowler</v>
      </c>
      <c r="K2413">
        <v>21</v>
      </c>
      <c r="L2413">
        <v>46</v>
      </c>
      <c r="M2413">
        <v>282</v>
      </c>
      <c r="N2413" t="str">
        <f>_xlfn.XLOOKUP(Orders[[#This Row],[_ProductID]],Products!A:A,Products!C:C)</f>
        <v>Home décor</v>
      </c>
      <c r="O2413">
        <v>30</v>
      </c>
      <c r="P2413">
        <v>0.15</v>
      </c>
      <c r="Q2413" s="2">
        <v>1125.6000000000001</v>
      </c>
      <c r="R2413" s="2">
        <v>945.50400000000013</v>
      </c>
      <c r="S2413" s="2">
        <v>956.7600000000001</v>
      </c>
      <c r="T2413" s="2">
        <v>11.255999999999972</v>
      </c>
    </row>
    <row r="2414" spans="1:20" x14ac:dyDescent="0.25">
      <c r="A2414" t="s">
        <v>5586</v>
      </c>
      <c r="B2414" t="s">
        <v>1</v>
      </c>
      <c r="C2414" t="s">
        <v>6</v>
      </c>
      <c r="D2414" s="1">
        <v>43800</v>
      </c>
      <c r="E2414" s="1">
        <v>43913</v>
      </c>
      <c r="F2414" s="1">
        <v>43915</v>
      </c>
      <c r="G2414" s="1">
        <v>43942</v>
      </c>
      <c r="H2414" s="13">
        <f>Orders[[#This Row],[DeliveryDate]]-Orders[[#This Row],[OrderDate]]</f>
        <v>29</v>
      </c>
      <c r="I2414" t="s">
        <v>3</v>
      </c>
      <c r="J2414" t="str">
        <f>_xlfn.XLOOKUP(Orders[[#This Row],[_SalesRepID]],'Sales team'!A:A,'Sales team'!B:B)</f>
        <v>Shawn Cook</v>
      </c>
      <c r="K2414">
        <v>7</v>
      </c>
      <c r="L2414">
        <v>8</v>
      </c>
      <c r="M2414">
        <v>192</v>
      </c>
      <c r="N2414" t="str">
        <f>_xlfn.XLOOKUP(Orders[[#This Row],[_ProductID]],Products!A:A,Products!C:C)</f>
        <v>Furniture</v>
      </c>
      <c r="O2414">
        <v>42</v>
      </c>
      <c r="P2414">
        <v>0.2</v>
      </c>
      <c r="Q2414" s="2">
        <v>1018.4</v>
      </c>
      <c r="R2414" s="2">
        <v>682.32799999999997</v>
      </c>
      <c r="S2414" s="2">
        <v>6517.76</v>
      </c>
      <c r="T2414" s="2">
        <v>1059.1360000000004</v>
      </c>
    </row>
    <row r="2415" spans="1:20" x14ac:dyDescent="0.25">
      <c r="A2415" t="s">
        <v>5587</v>
      </c>
      <c r="B2415" t="s">
        <v>5</v>
      </c>
      <c r="C2415" t="s">
        <v>2</v>
      </c>
      <c r="D2415" s="1">
        <v>43800</v>
      </c>
      <c r="E2415" s="1">
        <v>43913</v>
      </c>
      <c r="F2415" s="1">
        <v>43928</v>
      </c>
      <c r="G2415" s="1">
        <v>43923</v>
      </c>
      <c r="H2415" s="13">
        <f>Orders[[#This Row],[DeliveryDate]]-Orders[[#This Row],[OrderDate]]</f>
        <v>10</v>
      </c>
      <c r="I2415" t="s">
        <v>3</v>
      </c>
      <c r="J2415" t="str">
        <f>_xlfn.XLOOKUP(Orders[[#This Row],[_SalesRepID]],'Sales team'!A:A,'Sales team'!B:B)</f>
        <v>Todd Roberts</v>
      </c>
      <c r="K2415">
        <v>13</v>
      </c>
      <c r="L2415">
        <v>27</v>
      </c>
      <c r="M2415">
        <v>241</v>
      </c>
      <c r="N2415" t="str">
        <f>_xlfn.XLOOKUP(Orders[[#This Row],[_ProductID]],Products!A:A,Products!C:C)</f>
        <v>Furniture</v>
      </c>
      <c r="O2415">
        <v>15</v>
      </c>
      <c r="P2415">
        <v>7.4999999999999997E-2</v>
      </c>
      <c r="Q2415" s="2">
        <v>5587.8</v>
      </c>
      <c r="R2415" s="2">
        <v>4637.8739999999998</v>
      </c>
      <c r="S2415" s="2">
        <v>20674.86</v>
      </c>
      <c r="T2415" s="2">
        <v>2123.3640000000014</v>
      </c>
    </row>
    <row r="2416" spans="1:20" x14ac:dyDescent="0.25">
      <c r="A2416" t="s">
        <v>5588</v>
      </c>
      <c r="B2416" t="s">
        <v>1</v>
      </c>
      <c r="C2416" t="s">
        <v>13</v>
      </c>
      <c r="D2416" s="1">
        <v>43800</v>
      </c>
      <c r="E2416" s="1">
        <v>43913</v>
      </c>
      <c r="F2416" s="1">
        <v>43938</v>
      </c>
      <c r="G2416" s="1">
        <v>43935</v>
      </c>
      <c r="H2416" s="13">
        <f>Orders[[#This Row],[DeliveryDate]]-Orders[[#This Row],[OrderDate]]</f>
        <v>22</v>
      </c>
      <c r="I2416" t="s">
        <v>3</v>
      </c>
      <c r="J2416" t="str">
        <f>_xlfn.XLOOKUP(Orders[[#This Row],[_SalesRepID]],'Sales team'!A:A,'Sales team'!B:B)</f>
        <v>Stephen Payne</v>
      </c>
      <c r="K2416">
        <v>5</v>
      </c>
      <c r="L2416">
        <v>27</v>
      </c>
      <c r="M2416">
        <v>303</v>
      </c>
      <c r="N2416" t="str">
        <f>_xlfn.XLOOKUP(Orders[[#This Row],[_ProductID]],Products!A:A,Products!C:C)</f>
        <v>Kitchen &amp; Dining</v>
      </c>
      <c r="O2416">
        <v>4</v>
      </c>
      <c r="P2416">
        <v>0.05</v>
      </c>
      <c r="Q2416" s="2">
        <v>891.1</v>
      </c>
      <c r="R2416" s="2">
        <v>543.57100000000003</v>
      </c>
      <c r="S2416" s="2">
        <v>846.54499999999996</v>
      </c>
      <c r="T2416" s="2">
        <v>302.97399999999993</v>
      </c>
    </row>
    <row r="2417" spans="1:20" x14ac:dyDescent="0.25">
      <c r="A2417" t="s">
        <v>5589</v>
      </c>
      <c r="B2417" t="s">
        <v>1</v>
      </c>
      <c r="C2417" t="s">
        <v>13</v>
      </c>
      <c r="D2417" s="1">
        <v>43800</v>
      </c>
      <c r="E2417" s="1">
        <v>43913</v>
      </c>
      <c r="F2417" s="1">
        <v>43924</v>
      </c>
      <c r="G2417" s="1">
        <v>43921</v>
      </c>
      <c r="H2417" s="13">
        <f>Orders[[#This Row],[DeliveryDate]]-Orders[[#This Row],[OrderDate]]</f>
        <v>8</v>
      </c>
      <c r="I2417" t="s">
        <v>3</v>
      </c>
      <c r="J2417" t="str">
        <f>_xlfn.XLOOKUP(Orders[[#This Row],[_SalesRepID]],'Sales team'!A:A,'Sales team'!B:B)</f>
        <v>Adam Hernandez</v>
      </c>
      <c r="K2417">
        <v>1</v>
      </c>
      <c r="L2417">
        <v>43</v>
      </c>
      <c r="M2417">
        <v>290</v>
      </c>
      <c r="N2417" t="str">
        <f>_xlfn.XLOOKUP(Orders[[#This Row],[_ProductID]],Products!A:A,Products!C:C)</f>
        <v>Home décor</v>
      </c>
      <c r="O2417">
        <v>3</v>
      </c>
      <c r="P2417">
        <v>0.05</v>
      </c>
      <c r="Q2417" s="2">
        <v>1118.9000000000001</v>
      </c>
      <c r="R2417" s="2">
        <v>783.23</v>
      </c>
      <c r="S2417" s="2">
        <v>5314.7749999999996</v>
      </c>
      <c r="T2417" s="2">
        <v>1398.6249999999995</v>
      </c>
    </row>
    <row r="2418" spans="1:20" x14ac:dyDescent="0.25">
      <c r="A2418" t="s">
        <v>5577</v>
      </c>
      <c r="B2418" t="s">
        <v>8</v>
      </c>
      <c r="C2418" t="s">
        <v>2</v>
      </c>
      <c r="D2418" s="1">
        <v>43800</v>
      </c>
      <c r="E2418" s="1">
        <v>43912</v>
      </c>
      <c r="F2418" s="1">
        <v>43940</v>
      </c>
      <c r="G2418" s="1">
        <v>43937</v>
      </c>
      <c r="H2418" s="13">
        <f>Orders[[#This Row],[DeliveryDate]]-Orders[[#This Row],[OrderDate]]</f>
        <v>25</v>
      </c>
      <c r="I2418" t="s">
        <v>3</v>
      </c>
      <c r="J2418" t="str">
        <f>_xlfn.XLOOKUP(Orders[[#This Row],[_SalesRepID]],'Sales team'!A:A,'Sales team'!B:B)</f>
        <v>Douglas Tucker</v>
      </c>
      <c r="K2418">
        <v>23</v>
      </c>
      <c r="L2418">
        <v>34</v>
      </c>
      <c r="M2418">
        <v>225</v>
      </c>
      <c r="N2418" t="str">
        <f>_xlfn.XLOOKUP(Orders[[#This Row],[_ProductID]],Products!A:A,Products!C:C)</f>
        <v>Outdoor</v>
      </c>
      <c r="O2418">
        <v>10</v>
      </c>
      <c r="P2418">
        <v>0.1</v>
      </c>
      <c r="Q2418" s="2">
        <v>3966.4</v>
      </c>
      <c r="R2418" s="2">
        <v>2776.48</v>
      </c>
      <c r="S2418" s="2">
        <v>14279.04</v>
      </c>
      <c r="T2418" s="2">
        <v>3173.1200000000008</v>
      </c>
    </row>
    <row r="2419" spans="1:20" x14ac:dyDescent="0.25">
      <c r="A2419" t="s">
        <v>5578</v>
      </c>
      <c r="B2419" t="s">
        <v>1</v>
      </c>
      <c r="C2419" t="s">
        <v>25</v>
      </c>
      <c r="D2419" s="1">
        <v>43800</v>
      </c>
      <c r="E2419" s="1">
        <v>43912</v>
      </c>
      <c r="F2419" s="1">
        <v>43926</v>
      </c>
      <c r="G2419" s="1">
        <v>43917</v>
      </c>
      <c r="H2419" s="13">
        <f>Orders[[#This Row],[DeliveryDate]]-Orders[[#This Row],[OrderDate]]</f>
        <v>5</v>
      </c>
      <c r="I2419" t="s">
        <v>3</v>
      </c>
      <c r="J2419" t="str">
        <f>_xlfn.XLOOKUP(Orders[[#This Row],[_SalesRepID]],'Sales team'!A:A,'Sales team'!B:B)</f>
        <v>George Lewis</v>
      </c>
      <c r="K2419">
        <v>8</v>
      </c>
      <c r="L2419">
        <v>45</v>
      </c>
      <c r="M2419">
        <v>367</v>
      </c>
      <c r="N2419" t="str">
        <f>_xlfn.XLOOKUP(Orders[[#This Row],[_ProductID]],Products!A:A,Products!C:C)</f>
        <v>Home décor</v>
      </c>
      <c r="O2419">
        <v>30</v>
      </c>
      <c r="P2419">
        <v>7.4999999999999997E-2</v>
      </c>
      <c r="Q2419" s="2">
        <v>1031.8</v>
      </c>
      <c r="R2419" s="2">
        <v>577.80799999999999</v>
      </c>
      <c r="S2419" s="2">
        <v>2863.2449999999999</v>
      </c>
      <c r="T2419" s="2">
        <v>1129.8209999999999</v>
      </c>
    </row>
    <row r="2420" spans="1:20" x14ac:dyDescent="0.25">
      <c r="A2420" t="s">
        <v>5579</v>
      </c>
      <c r="B2420" t="s">
        <v>10</v>
      </c>
      <c r="C2420" t="s">
        <v>6</v>
      </c>
      <c r="D2420" s="1">
        <v>43800</v>
      </c>
      <c r="E2420" s="1">
        <v>43912</v>
      </c>
      <c r="F2420" s="1">
        <v>43935</v>
      </c>
      <c r="G2420" s="1">
        <v>43948</v>
      </c>
      <c r="H2420" s="13">
        <f>Orders[[#This Row],[DeliveryDate]]-Orders[[#This Row],[OrderDate]]</f>
        <v>36</v>
      </c>
      <c r="I2420" t="s">
        <v>3</v>
      </c>
      <c r="J2420" t="str">
        <f>_xlfn.XLOOKUP(Orders[[#This Row],[_SalesRepID]],'Sales team'!A:A,'Sales team'!B:B)</f>
        <v>Donald Reynolds</v>
      </c>
      <c r="K2420">
        <v>26</v>
      </c>
      <c r="L2420">
        <v>35</v>
      </c>
      <c r="M2420">
        <v>190</v>
      </c>
      <c r="N2420" t="str">
        <f>_xlfn.XLOOKUP(Orders[[#This Row],[_ProductID]],Products!A:A,Products!C:C)</f>
        <v>Furniture</v>
      </c>
      <c r="O2420">
        <v>34</v>
      </c>
      <c r="P2420">
        <v>0.05</v>
      </c>
      <c r="Q2420" s="2">
        <v>227.8</v>
      </c>
      <c r="R2420" s="2">
        <v>145.792</v>
      </c>
      <c r="S2420" s="2">
        <v>1514.8700000000001</v>
      </c>
      <c r="T2420" s="2">
        <v>494.32600000000014</v>
      </c>
    </row>
    <row r="2421" spans="1:20" x14ac:dyDescent="0.25">
      <c r="A2421" t="s">
        <v>5580</v>
      </c>
      <c r="B2421" t="s">
        <v>8</v>
      </c>
      <c r="C2421" t="s">
        <v>13</v>
      </c>
      <c r="D2421" s="1">
        <v>43800</v>
      </c>
      <c r="E2421" s="1">
        <v>43912</v>
      </c>
      <c r="F2421" s="1">
        <v>43926</v>
      </c>
      <c r="G2421" s="1">
        <v>43935</v>
      </c>
      <c r="H2421" s="13">
        <f>Orders[[#This Row],[DeliveryDate]]-Orders[[#This Row],[OrderDate]]</f>
        <v>23</v>
      </c>
      <c r="I2421" t="s">
        <v>3</v>
      </c>
      <c r="J2421" t="str">
        <f>_xlfn.XLOOKUP(Orders[[#This Row],[_SalesRepID]],'Sales team'!A:A,'Sales team'!B:B)</f>
        <v>Joe Price</v>
      </c>
      <c r="K2421">
        <v>22</v>
      </c>
      <c r="L2421">
        <v>15</v>
      </c>
      <c r="M2421">
        <v>318</v>
      </c>
      <c r="N2421" t="str">
        <f>_xlfn.XLOOKUP(Orders[[#This Row],[_ProductID]],Products!A:A,Products!C:C)</f>
        <v>Electronics</v>
      </c>
      <c r="O2421">
        <v>25</v>
      </c>
      <c r="P2421">
        <v>0.1</v>
      </c>
      <c r="Q2421" s="2">
        <v>3892.7000000000003</v>
      </c>
      <c r="R2421" s="2">
        <v>2335.62</v>
      </c>
      <c r="S2421" s="2">
        <v>28027.440000000002</v>
      </c>
      <c r="T2421" s="2">
        <v>9342.4800000000032</v>
      </c>
    </row>
    <row r="2422" spans="1:20" x14ac:dyDescent="0.25">
      <c r="A2422" t="s">
        <v>5581</v>
      </c>
      <c r="B2422" t="s">
        <v>8</v>
      </c>
      <c r="C2422" t="s">
        <v>6</v>
      </c>
      <c r="D2422" s="1">
        <v>43800</v>
      </c>
      <c r="E2422" s="1">
        <v>43912</v>
      </c>
      <c r="F2422" s="1">
        <v>43919</v>
      </c>
      <c r="G2422" s="1">
        <v>43929</v>
      </c>
      <c r="H2422" s="13">
        <f>Orders[[#This Row],[DeliveryDate]]-Orders[[#This Row],[OrderDate]]</f>
        <v>17</v>
      </c>
      <c r="I2422" t="s">
        <v>3</v>
      </c>
      <c r="J2422" t="str">
        <f>_xlfn.XLOOKUP(Orders[[#This Row],[_SalesRepID]],'Sales team'!A:A,'Sales team'!B:B)</f>
        <v>Douglas Tucker</v>
      </c>
      <c r="K2422">
        <v>23</v>
      </c>
      <c r="L2422">
        <v>15</v>
      </c>
      <c r="M2422">
        <v>112</v>
      </c>
      <c r="N2422" t="str">
        <f>_xlfn.XLOOKUP(Orders[[#This Row],[_ProductID]],Products!A:A,Products!C:C)</f>
        <v>Furniture</v>
      </c>
      <c r="O2422">
        <v>12</v>
      </c>
      <c r="P2422">
        <v>0.1</v>
      </c>
      <c r="Q2422" s="2">
        <v>1319.9</v>
      </c>
      <c r="R2422" s="2">
        <v>1042.7210000000002</v>
      </c>
      <c r="S2422" s="2">
        <v>2375.8200000000002</v>
      </c>
      <c r="T2422" s="2">
        <v>290.3779999999997</v>
      </c>
    </row>
    <row r="2423" spans="1:20" x14ac:dyDescent="0.25">
      <c r="A2423" t="s">
        <v>5582</v>
      </c>
      <c r="B2423" t="s">
        <v>1</v>
      </c>
      <c r="C2423" t="s">
        <v>25</v>
      </c>
      <c r="D2423" s="1">
        <v>43800</v>
      </c>
      <c r="E2423" s="1">
        <v>43912</v>
      </c>
      <c r="F2423" s="1">
        <v>43938</v>
      </c>
      <c r="G2423" s="1">
        <v>43924</v>
      </c>
      <c r="H2423" s="13">
        <f>Orders[[#This Row],[DeliveryDate]]-Orders[[#This Row],[OrderDate]]</f>
        <v>12</v>
      </c>
      <c r="I2423" t="s">
        <v>3</v>
      </c>
      <c r="J2423" t="str">
        <f>_xlfn.XLOOKUP(Orders[[#This Row],[_SalesRepID]],'Sales team'!A:A,'Sales team'!B:B)</f>
        <v>Jerry Green</v>
      </c>
      <c r="K2423">
        <v>3</v>
      </c>
      <c r="L2423">
        <v>48</v>
      </c>
      <c r="M2423">
        <v>359</v>
      </c>
      <c r="N2423" t="str">
        <f>_xlfn.XLOOKUP(Orders[[#This Row],[_ProductID]],Products!A:A,Products!C:C)</f>
        <v>Outdoor</v>
      </c>
      <c r="O2423">
        <v>18</v>
      </c>
      <c r="P2423">
        <v>0.1</v>
      </c>
      <c r="Q2423" s="2">
        <v>1313.2</v>
      </c>
      <c r="R2423" s="2">
        <v>958.63599999999997</v>
      </c>
      <c r="S2423" s="2">
        <v>5909.4000000000005</v>
      </c>
      <c r="T2423" s="2">
        <v>1116.2200000000003</v>
      </c>
    </row>
    <row r="2424" spans="1:20" x14ac:dyDescent="0.25">
      <c r="A2424" t="s">
        <v>5583</v>
      </c>
      <c r="B2424" t="s">
        <v>1</v>
      </c>
      <c r="C2424" t="s">
        <v>2</v>
      </c>
      <c r="D2424" s="1">
        <v>43800</v>
      </c>
      <c r="E2424" s="1">
        <v>43912</v>
      </c>
      <c r="F2424" s="1">
        <v>43934</v>
      </c>
      <c r="G2424" s="1">
        <v>43917</v>
      </c>
      <c r="H2424" s="13">
        <f>Orders[[#This Row],[DeliveryDate]]-Orders[[#This Row],[OrderDate]]</f>
        <v>5</v>
      </c>
      <c r="I2424" t="s">
        <v>3</v>
      </c>
      <c r="J2424" t="str">
        <f>_xlfn.XLOOKUP(Orders[[#This Row],[_SalesRepID]],'Sales team'!A:A,'Sales team'!B:B)</f>
        <v>Joshua Little</v>
      </c>
      <c r="K2424">
        <v>11</v>
      </c>
      <c r="L2424">
        <v>8</v>
      </c>
      <c r="M2424">
        <v>249</v>
      </c>
      <c r="N2424" t="str">
        <f>_xlfn.XLOOKUP(Orders[[#This Row],[_ProductID]],Products!A:A,Products!C:C)</f>
        <v>Kitchen &amp; Dining</v>
      </c>
      <c r="O2424">
        <v>1</v>
      </c>
      <c r="P2424">
        <v>0.2</v>
      </c>
      <c r="Q2424" s="2">
        <v>3001.6</v>
      </c>
      <c r="R2424" s="2">
        <v>2251.1999999999998</v>
      </c>
      <c r="S2424" s="2">
        <v>4802.5600000000004</v>
      </c>
      <c r="T2424" s="2">
        <v>300.16000000000076</v>
      </c>
    </row>
    <row r="2425" spans="1:20" x14ac:dyDescent="0.25">
      <c r="A2425" t="s">
        <v>5584</v>
      </c>
      <c r="B2425" t="s">
        <v>5</v>
      </c>
      <c r="C2425" t="s">
        <v>6</v>
      </c>
      <c r="D2425" s="1">
        <v>43800</v>
      </c>
      <c r="E2425" s="1">
        <v>43912</v>
      </c>
      <c r="F2425" s="1">
        <v>43935</v>
      </c>
      <c r="G2425" s="1">
        <v>43924</v>
      </c>
      <c r="H2425" s="13">
        <f>Orders[[#This Row],[DeliveryDate]]-Orders[[#This Row],[OrderDate]]</f>
        <v>12</v>
      </c>
      <c r="I2425" t="s">
        <v>3</v>
      </c>
      <c r="J2425" t="str">
        <f>_xlfn.XLOOKUP(Orders[[#This Row],[_SalesRepID]],'Sales team'!A:A,'Sales team'!B:B)</f>
        <v>Shawn Wallace</v>
      </c>
      <c r="K2425">
        <v>18</v>
      </c>
      <c r="L2425">
        <v>22</v>
      </c>
      <c r="M2425">
        <v>129</v>
      </c>
      <c r="N2425" t="str">
        <f>_xlfn.XLOOKUP(Orders[[#This Row],[_ProductID]],Products!A:A,Products!C:C)</f>
        <v>Kitchen &amp; Dining</v>
      </c>
      <c r="O2425">
        <v>8</v>
      </c>
      <c r="P2425">
        <v>0.1</v>
      </c>
      <c r="Q2425" s="2">
        <v>234.5</v>
      </c>
      <c r="R2425" s="2">
        <v>187.60000000000002</v>
      </c>
      <c r="S2425" s="2">
        <v>1688.4</v>
      </c>
      <c r="T2425" s="2">
        <v>187.59999999999991</v>
      </c>
    </row>
    <row r="2426" spans="1:20" x14ac:dyDescent="0.25">
      <c r="A2426" t="s">
        <v>5585</v>
      </c>
      <c r="B2426" t="s">
        <v>5</v>
      </c>
      <c r="C2426" t="s">
        <v>46</v>
      </c>
      <c r="D2426" s="1">
        <v>43800</v>
      </c>
      <c r="E2426" s="1">
        <v>43912</v>
      </c>
      <c r="F2426" s="1">
        <v>43923</v>
      </c>
      <c r="G2426" s="1">
        <v>43915</v>
      </c>
      <c r="H2426" s="13">
        <f>Orders[[#This Row],[DeliveryDate]]-Orders[[#This Row],[OrderDate]]</f>
        <v>3</v>
      </c>
      <c r="I2426" t="s">
        <v>3</v>
      </c>
      <c r="J2426" t="str">
        <f>_xlfn.XLOOKUP(Orders[[#This Row],[_SalesRepID]],'Sales team'!A:A,'Sales team'!B:B)</f>
        <v>Paul Holmes</v>
      </c>
      <c r="K2426">
        <v>14</v>
      </c>
      <c r="L2426">
        <v>29</v>
      </c>
      <c r="M2426">
        <v>71</v>
      </c>
      <c r="N2426" t="str">
        <f>_xlfn.XLOOKUP(Orders[[#This Row],[_ProductID]],Products!A:A,Products!C:C)</f>
        <v>Home décor</v>
      </c>
      <c r="O2426">
        <v>43</v>
      </c>
      <c r="P2426">
        <v>0.05</v>
      </c>
      <c r="Q2426" s="2">
        <v>1125.6000000000001</v>
      </c>
      <c r="R2426" s="2">
        <v>596.5680000000001</v>
      </c>
      <c r="S2426" s="2">
        <v>4277.2800000000007</v>
      </c>
      <c r="T2426" s="2">
        <v>1891.0080000000003</v>
      </c>
    </row>
    <row r="2427" spans="1:20" x14ac:dyDescent="0.25">
      <c r="A2427" t="s">
        <v>5563</v>
      </c>
      <c r="B2427" t="s">
        <v>1</v>
      </c>
      <c r="C2427" t="s">
        <v>6</v>
      </c>
      <c r="D2427" s="1">
        <v>43800</v>
      </c>
      <c r="E2427" s="1">
        <v>43911</v>
      </c>
      <c r="F2427" s="1">
        <v>43935</v>
      </c>
      <c r="G2427" s="1">
        <v>43929</v>
      </c>
      <c r="H2427" s="13">
        <f>Orders[[#This Row],[DeliveryDate]]-Orders[[#This Row],[OrderDate]]</f>
        <v>18</v>
      </c>
      <c r="I2427" t="s">
        <v>3</v>
      </c>
      <c r="J2427" t="str">
        <f>_xlfn.XLOOKUP(Orders[[#This Row],[_SalesRepID]],'Sales team'!A:A,'Sales team'!B:B)</f>
        <v>Chris Armstrong</v>
      </c>
      <c r="K2427">
        <v>4</v>
      </c>
      <c r="L2427">
        <v>2</v>
      </c>
      <c r="M2427">
        <v>200</v>
      </c>
      <c r="N2427" t="str">
        <f>_xlfn.XLOOKUP(Orders[[#This Row],[_ProductID]],Products!A:A,Products!C:C)</f>
        <v>Furniture</v>
      </c>
      <c r="O2427">
        <v>20</v>
      </c>
      <c r="P2427">
        <v>0.15</v>
      </c>
      <c r="Q2427" s="2">
        <v>1768.8</v>
      </c>
      <c r="R2427" s="2">
        <v>884.4</v>
      </c>
      <c r="S2427" s="2">
        <v>12027.84</v>
      </c>
      <c r="T2427" s="2">
        <v>4952.6400000000003</v>
      </c>
    </row>
    <row r="2428" spans="1:20" x14ac:dyDescent="0.25">
      <c r="A2428" t="s">
        <v>5564</v>
      </c>
      <c r="B2428" t="s">
        <v>5</v>
      </c>
      <c r="C2428" t="s">
        <v>15</v>
      </c>
      <c r="D2428" s="1">
        <v>43800</v>
      </c>
      <c r="E2428" s="1">
        <v>43911</v>
      </c>
      <c r="F2428" s="1">
        <v>43938</v>
      </c>
      <c r="G2428" s="1">
        <v>43931</v>
      </c>
      <c r="H2428" s="13">
        <f>Orders[[#This Row],[DeliveryDate]]-Orders[[#This Row],[OrderDate]]</f>
        <v>20</v>
      </c>
      <c r="I2428" t="s">
        <v>3</v>
      </c>
      <c r="J2428" t="str">
        <f>_xlfn.XLOOKUP(Orders[[#This Row],[_SalesRepID]],'Sales team'!A:A,'Sales team'!B:B)</f>
        <v>Frank Brown</v>
      </c>
      <c r="K2428">
        <v>17</v>
      </c>
      <c r="L2428">
        <v>10</v>
      </c>
      <c r="M2428">
        <v>26</v>
      </c>
      <c r="N2428" t="str">
        <f>_xlfn.XLOOKUP(Orders[[#This Row],[_ProductID]],Products!A:A,Products!C:C)</f>
        <v>Kitchen &amp; Dining</v>
      </c>
      <c r="O2428">
        <v>16</v>
      </c>
      <c r="P2428">
        <v>0.4</v>
      </c>
      <c r="Q2428" s="2">
        <v>743.7</v>
      </c>
      <c r="R2428" s="2">
        <v>632.14499999999998</v>
      </c>
      <c r="S2428" s="2">
        <v>892.44</v>
      </c>
      <c r="T2428" s="2">
        <v>-371.84999999999991</v>
      </c>
    </row>
    <row r="2429" spans="1:20" x14ac:dyDescent="0.25">
      <c r="A2429" t="s">
        <v>5565</v>
      </c>
      <c r="B2429" t="s">
        <v>8</v>
      </c>
      <c r="C2429" t="s">
        <v>13</v>
      </c>
      <c r="D2429" s="1">
        <v>43800</v>
      </c>
      <c r="E2429" s="1">
        <v>43911</v>
      </c>
      <c r="F2429" s="1">
        <v>43933</v>
      </c>
      <c r="G2429" s="1">
        <v>43928</v>
      </c>
      <c r="H2429" s="13">
        <f>Orders[[#This Row],[DeliveryDate]]-Orders[[#This Row],[OrderDate]]</f>
        <v>17</v>
      </c>
      <c r="I2429" t="s">
        <v>3</v>
      </c>
      <c r="J2429" t="str">
        <f>_xlfn.XLOOKUP(Orders[[#This Row],[_SalesRepID]],'Sales team'!A:A,'Sales team'!B:B)</f>
        <v>Roy Rice</v>
      </c>
      <c r="K2429">
        <v>24</v>
      </c>
      <c r="L2429">
        <v>37</v>
      </c>
      <c r="M2429">
        <v>298</v>
      </c>
      <c r="N2429" t="str">
        <f>_xlfn.XLOOKUP(Orders[[#This Row],[_ProductID]],Products!A:A,Products!C:C)</f>
        <v>Home décor</v>
      </c>
      <c r="O2429">
        <v>3</v>
      </c>
      <c r="P2429">
        <v>0.2</v>
      </c>
      <c r="Q2429" s="2">
        <v>1869.3</v>
      </c>
      <c r="R2429" s="2">
        <v>1028.115</v>
      </c>
      <c r="S2429" s="2">
        <v>1495.44</v>
      </c>
      <c r="T2429" s="2">
        <v>467.32500000000005</v>
      </c>
    </row>
    <row r="2430" spans="1:20" x14ac:dyDescent="0.25">
      <c r="A2430" t="s">
        <v>5566</v>
      </c>
      <c r="B2430" t="s">
        <v>1</v>
      </c>
      <c r="C2430" t="s">
        <v>15</v>
      </c>
      <c r="D2430" s="1">
        <v>43800</v>
      </c>
      <c r="E2430" s="1">
        <v>43911</v>
      </c>
      <c r="F2430" s="1">
        <v>43925</v>
      </c>
      <c r="G2430" s="1">
        <v>43927</v>
      </c>
      <c r="H2430" s="13">
        <f>Orders[[#This Row],[DeliveryDate]]-Orders[[#This Row],[OrderDate]]</f>
        <v>16</v>
      </c>
      <c r="I2430" t="s">
        <v>3</v>
      </c>
      <c r="J2430" t="str">
        <f>_xlfn.XLOOKUP(Orders[[#This Row],[_SalesRepID]],'Sales team'!A:A,'Sales team'!B:B)</f>
        <v>Shawn Cook</v>
      </c>
      <c r="K2430">
        <v>7</v>
      </c>
      <c r="L2430">
        <v>5</v>
      </c>
      <c r="M2430">
        <v>31</v>
      </c>
      <c r="N2430" t="str">
        <f>_xlfn.XLOOKUP(Orders[[#This Row],[_ProductID]],Products!A:A,Products!C:C)</f>
        <v>Kitchen &amp; Dining</v>
      </c>
      <c r="O2430">
        <v>13</v>
      </c>
      <c r="P2430">
        <v>0.1</v>
      </c>
      <c r="Q2430" s="2">
        <v>2385.2000000000003</v>
      </c>
      <c r="R2430" s="2">
        <v>1025.6360000000002</v>
      </c>
      <c r="S2430" s="2">
        <v>4293.3600000000006</v>
      </c>
      <c r="T2430" s="2">
        <v>2242.0880000000002</v>
      </c>
    </row>
    <row r="2431" spans="1:20" x14ac:dyDescent="0.25">
      <c r="A2431" t="s">
        <v>5567</v>
      </c>
      <c r="B2431" t="s">
        <v>1</v>
      </c>
      <c r="C2431" t="s">
        <v>6</v>
      </c>
      <c r="D2431" s="1">
        <v>43800</v>
      </c>
      <c r="E2431" s="1">
        <v>43911</v>
      </c>
      <c r="F2431" s="1">
        <v>43919</v>
      </c>
      <c r="G2431" s="1">
        <v>43935</v>
      </c>
      <c r="H2431" s="13">
        <f>Orders[[#This Row],[DeliveryDate]]-Orders[[#This Row],[OrderDate]]</f>
        <v>24</v>
      </c>
      <c r="I2431" t="s">
        <v>3</v>
      </c>
      <c r="J2431" t="str">
        <f>_xlfn.XLOOKUP(Orders[[#This Row],[_SalesRepID]],'Sales team'!A:A,'Sales team'!B:B)</f>
        <v>Jerry Green</v>
      </c>
      <c r="K2431">
        <v>3</v>
      </c>
      <c r="L2431">
        <v>15</v>
      </c>
      <c r="M2431">
        <v>173</v>
      </c>
      <c r="N2431" t="str">
        <f>_xlfn.XLOOKUP(Orders[[#This Row],[_ProductID]],Products!A:A,Products!C:C)</f>
        <v>Home décor</v>
      </c>
      <c r="O2431">
        <v>24</v>
      </c>
      <c r="P2431">
        <v>7.4999999999999997E-2</v>
      </c>
      <c r="Q2431" s="2">
        <v>3484</v>
      </c>
      <c r="R2431" s="2">
        <v>2160.08</v>
      </c>
      <c r="S2431" s="2">
        <v>12890.800000000001</v>
      </c>
      <c r="T2431" s="2">
        <v>4250.4800000000014</v>
      </c>
    </row>
    <row r="2432" spans="1:20" x14ac:dyDescent="0.25">
      <c r="A2432" t="s">
        <v>5568</v>
      </c>
      <c r="B2432" t="s">
        <v>1</v>
      </c>
      <c r="C2432" t="s">
        <v>2</v>
      </c>
      <c r="D2432" s="1">
        <v>43800</v>
      </c>
      <c r="E2432" s="1">
        <v>43911</v>
      </c>
      <c r="F2432" s="1">
        <v>43925</v>
      </c>
      <c r="G2432" s="1">
        <v>43934</v>
      </c>
      <c r="H2432" s="13">
        <f>Orders[[#This Row],[DeliveryDate]]-Orders[[#This Row],[OrderDate]]</f>
        <v>23</v>
      </c>
      <c r="I2432" t="s">
        <v>3</v>
      </c>
      <c r="J2432" t="str">
        <f>_xlfn.XLOOKUP(Orders[[#This Row],[_SalesRepID]],'Sales team'!A:A,'Sales team'!B:B)</f>
        <v>Adam Hernandez</v>
      </c>
      <c r="K2432">
        <v>1</v>
      </c>
      <c r="L2432">
        <v>10</v>
      </c>
      <c r="M2432">
        <v>229</v>
      </c>
      <c r="N2432" t="str">
        <f>_xlfn.XLOOKUP(Orders[[#This Row],[_ProductID]],Products!A:A,Products!C:C)</f>
        <v>Kitchen &amp; Dining</v>
      </c>
      <c r="O2432">
        <v>16</v>
      </c>
      <c r="P2432">
        <v>0.05</v>
      </c>
      <c r="Q2432" s="2">
        <v>3872.6</v>
      </c>
      <c r="R2432" s="2">
        <v>2517.19</v>
      </c>
      <c r="S2432" s="2">
        <v>25752.79</v>
      </c>
      <c r="T2432" s="2">
        <v>8132.4599999999991</v>
      </c>
    </row>
    <row r="2433" spans="1:20" x14ac:dyDescent="0.25">
      <c r="A2433" t="s">
        <v>5569</v>
      </c>
      <c r="B2433" t="s">
        <v>8</v>
      </c>
      <c r="C2433" t="s">
        <v>6</v>
      </c>
      <c r="D2433" s="1">
        <v>43800</v>
      </c>
      <c r="E2433" s="1">
        <v>43911</v>
      </c>
      <c r="F2433" s="1">
        <v>43927</v>
      </c>
      <c r="G2433" s="1">
        <v>43937</v>
      </c>
      <c r="H2433" s="13">
        <f>Orders[[#This Row],[DeliveryDate]]-Orders[[#This Row],[OrderDate]]</f>
        <v>26</v>
      </c>
      <c r="I2433" t="s">
        <v>3</v>
      </c>
      <c r="J2433" t="str">
        <f>_xlfn.XLOOKUP(Orders[[#This Row],[_SalesRepID]],'Sales team'!A:A,'Sales team'!B:B)</f>
        <v>Douglas Tucker</v>
      </c>
      <c r="K2433">
        <v>23</v>
      </c>
      <c r="L2433">
        <v>38</v>
      </c>
      <c r="M2433">
        <v>155</v>
      </c>
      <c r="N2433" t="str">
        <f>_xlfn.XLOOKUP(Orders[[#This Row],[_ProductID]],Products!A:A,Products!C:C)</f>
        <v>Home décor</v>
      </c>
      <c r="O2433">
        <v>30</v>
      </c>
      <c r="P2433">
        <v>0.4</v>
      </c>
      <c r="Q2433" s="2">
        <v>3142.3</v>
      </c>
      <c r="R2433" s="2">
        <v>2419.5710000000004</v>
      </c>
      <c r="S2433" s="2">
        <v>9426.9</v>
      </c>
      <c r="T2433" s="2">
        <v>-2670.9550000000017</v>
      </c>
    </row>
    <row r="2434" spans="1:20" x14ac:dyDescent="0.25">
      <c r="A2434" t="s">
        <v>5570</v>
      </c>
      <c r="B2434" t="s">
        <v>10</v>
      </c>
      <c r="C2434" t="s">
        <v>2</v>
      </c>
      <c r="D2434" s="1">
        <v>43800</v>
      </c>
      <c r="E2434" s="1">
        <v>43911</v>
      </c>
      <c r="F2434" s="1">
        <v>43922</v>
      </c>
      <c r="G2434" s="1">
        <v>43922</v>
      </c>
      <c r="H2434" s="13">
        <f>Orders[[#This Row],[DeliveryDate]]-Orders[[#This Row],[OrderDate]]</f>
        <v>11</v>
      </c>
      <c r="I2434" t="s">
        <v>3</v>
      </c>
      <c r="J2434" t="str">
        <f>_xlfn.XLOOKUP(Orders[[#This Row],[_SalesRepID]],'Sales team'!A:A,'Sales team'!B:B)</f>
        <v>Carlos Miller</v>
      </c>
      <c r="K2434">
        <v>28</v>
      </c>
      <c r="L2434">
        <v>11</v>
      </c>
      <c r="M2434">
        <v>256</v>
      </c>
      <c r="N2434" t="str">
        <f>_xlfn.XLOOKUP(Orders[[#This Row],[_ProductID]],Products!A:A,Products!C:C)</f>
        <v>Home décor</v>
      </c>
      <c r="O2434">
        <v>2</v>
      </c>
      <c r="P2434">
        <v>0.1</v>
      </c>
      <c r="Q2434" s="2">
        <v>3852.5</v>
      </c>
      <c r="R2434" s="2">
        <v>2080.3500000000004</v>
      </c>
      <c r="S2434" s="2">
        <v>10401.75</v>
      </c>
      <c r="T2434" s="2">
        <v>4160.6999999999989</v>
      </c>
    </row>
    <row r="2435" spans="1:20" x14ac:dyDescent="0.25">
      <c r="A2435" t="s">
        <v>5571</v>
      </c>
      <c r="B2435" t="s">
        <v>1</v>
      </c>
      <c r="C2435" t="s">
        <v>6</v>
      </c>
      <c r="D2435" s="1">
        <v>43800</v>
      </c>
      <c r="E2435" s="1">
        <v>43911</v>
      </c>
      <c r="F2435" s="1">
        <v>43918</v>
      </c>
      <c r="G2435" s="1">
        <v>43924</v>
      </c>
      <c r="H2435" s="13">
        <f>Orders[[#This Row],[DeliveryDate]]-Orders[[#This Row],[OrderDate]]</f>
        <v>13</v>
      </c>
      <c r="I2435" t="s">
        <v>3</v>
      </c>
      <c r="J2435" t="str">
        <f>_xlfn.XLOOKUP(Orders[[#This Row],[_SalesRepID]],'Sales team'!A:A,'Sales team'!B:B)</f>
        <v>Jerry Green</v>
      </c>
      <c r="K2435">
        <v>3</v>
      </c>
      <c r="L2435">
        <v>32</v>
      </c>
      <c r="M2435">
        <v>199</v>
      </c>
      <c r="N2435" t="str">
        <f>_xlfn.XLOOKUP(Orders[[#This Row],[_ProductID]],Products!A:A,Products!C:C)</f>
        <v>Home décor</v>
      </c>
      <c r="O2435">
        <v>41</v>
      </c>
      <c r="P2435">
        <v>7.4999999999999997E-2</v>
      </c>
      <c r="Q2435" s="2">
        <v>917.9</v>
      </c>
      <c r="R2435" s="2">
        <v>715.96199999999999</v>
      </c>
      <c r="S2435" s="2">
        <v>6792.46</v>
      </c>
      <c r="T2435" s="2">
        <v>1064.7640000000001</v>
      </c>
    </row>
    <row r="2436" spans="1:20" x14ac:dyDescent="0.25">
      <c r="A2436" t="s">
        <v>5572</v>
      </c>
      <c r="B2436" t="s">
        <v>5</v>
      </c>
      <c r="C2436" t="s">
        <v>25</v>
      </c>
      <c r="D2436" s="1">
        <v>43800</v>
      </c>
      <c r="E2436" s="1">
        <v>43911</v>
      </c>
      <c r="F2436" s="1">
        <v>43936</v>
      </c>
      <c r="G2436" s="1">
        <v>43930</v>
      </c>
      <c r="H2436" s="13">
        <f>Orders[[#This Row],[DeliveryDate]]-Orders[[#This Row],[OrderDate]]</f>
        <v>19</v>
      </c>
      <c r="I2436" t="s">
        <v>3</v>
      </c>
      <c r="J2436" t="str">
        <f>_xlfn.XLOOKUP(Orders[[#This Row],[_SalesRepID]],'Sales team'!A:A,'Sales team'!B:B)</f>
        <v>Roger Alexander</v>
      </c>
      <c r="K2436">
        <v>15</v>
      </c>
      <c r="L2436">
        <v>21</v>
      </c>
      <c r="M2436">
        <v>341</v>
      </c>
      <c r="N2436" t="str">
        <f>_xlfn.XLOOKUP(Orders[[#This Row],[_ProductID]],Products!A:A,Products!C:C)</f>
        <v>Furniture</v>
      </c>
      <c r="O2436">
        <v>20</v>
      </c>
      <c r="P2436">
        <v>0.2</v>
      </c>
      <c r="Q2436" s="2">
        <v>234.5</v>
      </c>
      <c r="R2436" s="2">
        <v>147.73500000000001</v>
      </c>
      <c r="S2436" s="2">
        <v>1125.6000000000001</v>
      </c>
      <c r="T2436" s="2">
        <v>239.19000000000005</v>
      </c>
    </row>
    <row r="2437" spans="1:20" x14ac:dyDescent="0.25">
      <c r="A2437" t="s">
        <v>5573</v>
      </c>
      <c r="B2437" t="s">
        <v>10</v>
      </c>
      <c r="C2437" t="s">
        <v>46</v>
      </c>
      <c r="D2437" s="1">
        <v>43800</v>
      </c>
      <c r="E2437" s="1">
        <v>43911</v>
      </c>
      <c r="F2437" s="1">
        <v>43935</v>
      </c>
      <c r="G2437" s="1">
        <v>43915</v>
      </c>
      <c r="H2437" s="13">
        <f>Orders[[#This Row],[DeliveryDate]]-Orders[[#This Row],[OrderDate]]</f>
        <v>4</v>
      </c>
      <c r="I2437" t="s">
        <v>3</v>
      </c>
      <c r="J2437" t="str">
        <f>_xlfn.XLOOKUP(Orders[[#This Row],[_SalesRepID]],'Sales team'!A:A,'Sales team'!B:B)</f>
        <v>Carlos Miller</v>
      </c>
      <c r="K2437">
        <v>28</v>
      </c>
      <c r="L2437">
        <v>36</v>
      </c>
      <c r="M2437">
        <v>74</v>
      </c>
      <c r="N2437" t="str">
        <f>_xlfn.XLOOKUP(Orders[[#This Row],[_ProductID]],Products!A:A,Products!C:C)</f>
        <v>Home décor</v>
      </c>
      <c r="O2437">
        <v>46</v>
      </c>
      <c r="P2437">
        <v>0.2</v>
      </c>
      <c r="Q2437" s="2">
        <v>1829.1000000000001</v>
      </c>
      <c r="R2437" s="2">
        <v>969.42300000000012</v>
      </c>
      <c r="S2437" s="2">
        <v>7316.4000000000005</v>
      </c>
      <c r="T2437" s="2">
        <v>2469.2849999999999</v>
      </c>
    </row>
    <row r="2438" spans="1:20" x14ac:dyDescent="0.25">
      <c r="A2438" t="s">
        <v>5574</v>
      </c>
      <c r="B2438" t="s">
        <v>5</v>
      </c>
      <c r="C2438" t="s">
        <v>6</v>
      </c>
      <c r="D2438" s="1">
        <v>43800</v>
      </c>
      <c r="E2438" s="1">
        <v>43911</v>
      </c>
      <c r="F2438" s="1">
        <v>43921</v>
      </c>
      <c r="G2438" s="1">
        <v>43949</v>
      </c>
      <c r="H2438" s="13">
        <f>Orders[[#This Row],[DeliveryDate]]-Orders[[#This Row],[OrderDate]]</f>
        <v>38</v>
      </c>
      <c r="I2438" t="s">
        <v>3</v>
      </c>
      <c r="J2438" t="str">
        <f>_xlfn.XLOOKUP(Orders[[#This Row],[_SalesRepID]],'Sales team'!A:A,'Sales team'!B:B)</f>
        <v>Todd Roberts</v>
      </c>
      <c r="K2438">
        <v>13</v>
      </c>
      <c r="L2438">
        <v>38</v>
      </c>
      <c r="M2438">
        <v>193</v>
      </c>
      <c r="N2438" t="str">
        <f>_xlfn.XLOOKUP(Orders[[#This Row],[_ProductID]],Products!A:A,Products!C:C)</f>
        <v>Furniture</v>
      </c>
      <c r="O2438">
        <v>20</v>
      </c>
      <c r="P2438">
        <v>0.05</v>
      </c>
      <c r="Q2438" s="2">
        <v>5125.5</v>
      </c>
      <c r="R2438" s="2">
        <v>2408.9849999999997</v>
      </c>
      <c r="S2438" s="2">
        <v>19476.899999999998</v>
      </c>
      <c r="T2438" s="2">
        <v>9840.9599999999991</v>
      </c>
    </row>
    <row r="2439" spans="1:20" x14ac:dyDescent="0.25">
      <c r="A2439" t="s">
        <v>5575</v>
      </c>
      <c r="B2439" t="s">
        <v>1</v>
      </c>
      <c r="C2439" t="s">
        <v>13</v>
      </c>
      <c r="D2439" s="1">
        <v>43800</v>
      </c>
      <c r="E2439" s="1">
        <v>43911</v>
      </c>
      <c r="F2439" s="1">
        <v>43913</v>
      </c>
      <c r="G2439" s="1">
        <v>43927</v>
      </c>
      <c r="H2439" s="13">
        <f>Orders[[#This Row],[DeliveryDate]]-Orders[[#This Row],[OrderDate]]</f>
        <v>16</v>
      </c>
      <c r="I2439" t="s">
        <v>3</v>
      </c>
      <c r="J2439" t="str">
        <f>_xlfn.XLOOKUP(Orders[[#This Row],[_SalesRepID]],'Sales team'!A:A,'Sales team'!B:B)</f>
        <v>Keith Griffin</v>
      </c>
      <c r="K2439">
        <v>2</v>
      </c>
      <c r="L2439">
        <v>47</v>
      </c>
      <c r="M2439">
        <v>293</v>
      </c>
      <c r="N2439" t="str">
        <f>_xlfn.XLOOKUP(Orders[[#This Row],[_ProductID]],Products!A:A,Products!C:C)</f>
        <v>Furniture</v>
      </c>
      <c r="O2439">
        <v>34</v>
      </c>
      <c r="P2439">
        <v>7.4999999999999997E-2</v>
      </c>
      <c r="Q2439" s="2">
        <v>1963.1000000000001</v>
      </c>
      <c r="R2439" s="2">
        <v>1531.2180000000001</v>
      </c>
      <c r="S2439" s="2">
        <v>5447.6025000000009</v>
      </c>
      <c r="T2439" s="2">
        <v>853.94850000000042</v>
      </c>
    </row>
    <row r="2440" spans="1:20" x14ac:dyDescent="0.25">
      <c r="A2440" t="s">
        <v>5576</v>
      </c>
      <c r="B2440" t="s">
        <v>8</v>
      </c>
      <c r="C2440" t="s">
        <v>46</v>
      </c>
      <c r="D2440" s="1">
        <v>43800</v>
      </c>
      <c r="E2440" s="1">
        <v>43911</v>
      </c>
      <c r="F2440" s="1">
        <v>43930</v>
      </c>
      <c r="G2440" s="1">
        <v>43924</v>
      </c>
      <c r="H2440" s="13">
        <f>Orders[[#This Row],[DeliveryDate]]-Orders[[#This Row],[OrderDate]]</f>
        <v>13</v>
      </c>
      <c r="I2440" t="s">
        <v>3</v>
      </c>
      <c r="J2440" t="str">
        <f>_xlfn.XLOOKUP(Orders[[#This Row],[_SalesRepID]],'Sales team'!A:A,'Sales team'!B:B)</f>
        <v>Douglas Tucker</v>
      </c>
      <c r="K2440">
        <v>23</v>
      </c>
      <c r="L2440">
        <v>1</v>
      </c>
      <c r="M2440">
        <v>68</v>
      </c>
      <c r="N2440" t="str">
        <f>_xlfn.XLOOKUP(Orders[[#This Row],[_ProductID]],Products!A:A,Products!C:C)</f>
        <v>Kitchen &amp; Dining</v>
      </c>
      <c r="O2440">
        <v>8</v>
      </c>
      <c r="P2440">
        <v>0.3</v>
      </c>
      <c r="Q2440" s="2">
        <v>167.5</v>
      </c>
      <c r="R2440" s="2">
        <v>78.724999999999994</v>
      </c>
      <c r="S2440" s="2">
        <v>468.99999999999994</v>
      </c>
      <c r="T2440" s="2">
        <v>154.09999999999997</v>
      </c>
    </row>
    <row r="2441" spans="1:20" x14ac:dyDescent="0.25">
      <c r="A2441" t="s">
        <v>5562</v>
      </c>
      <c r="B2441" t="s">
        <v>1</v>
      </c>
      <c r="C2441" t="s">
        <v>46</v>
      </c>
      <c r="D2441" s="1">
        <v>43800</v>
      </c>
      <c r="E2441" s="1">
        <v>43910</v>
      </c>
      <c r="F2441" s="1">
        <v>43935</v>
      </c>
      <c r="G2441" s="1">
        <v>43917</v>
      </c>
      <c r="H2441" s="13">
        <f>Orders[[#This Row],[DeliveryDate]]-Orders[[#This Row],[OrderDate]]</f>
        <v>7</v>
      </c>
      <c r="I2441" t="s">
        <v>3</v>
      </c>
      <c r="J2441" t="str">
        <f>_xlfn.XLOOKUP(Orders[[#This Row],[_SalesRepID]],'Sales team'!A:A,'Sales team'!B:B)</f>
        <v>Shawn Cook</v>
      </c>
      <c r="K2441">
        <v>7</v>
      </c>
      <c r="L2441">
        <v>35</v>
      </c>
      <c r="M2441">
        <v>66</v>
      </c>
      <c r="N2441" t="str">
        <f>_xlfn.XLOOKUP(Orders[[#This Row],[_ProductID]],Products!A:A,Products!C:C)</f>
        <v>Home décor</v>
      </c>
      <c r="O2441">
        <v>35</v>
      </c>
      <c r="P2441">
        <v>0.05</v>
      </c>
      <c r="Q2441" s="2">
        <v>3859.2000000000003</v>
      </c>
      <c r="R2441" s="2">
        <v>2431.2960000000003</v>
      </c>
      <c r="S2441" s="2">
        <v>21997.439999999999</v>
      </c>
      <c r="T2441" s="2">
        <v>7409.663999999997</v>
      </c>
    </row>
    <row r="2442" spans="1:20" x14ac:dyDescent="0.25">
      <c r="A2442" t="s">
        <v>5555</v>
      </c>
      <c r="B2442" t="s">
        <v>1</v>
      </c>
      <c r="C2442" t="s">
        <v>46</v>
      </c>
      <c r="D2442" s="1">
        <v>43800</v>
      </c>
      <c r="E2442" s="1">
        <v>43909</v>
      </c>
      <c r="F2442" s="1">
        <v>43919</v>
      </c>
      <c r="G2442" s="1">
        <v>43920</v>
      </c>
      <c r="H2442" s="13">
        <f>Orders[[#This Row],[DeliveryDate]]-Orders[[#This Row],[OrderDate]]</f>
        <v>11</v>
      </c>
      <c r="I2442" t="s">
        <v>3</v>
      </c>
      <c r="J2442" t="str">
        <f>_xlfn.XLOOKUP(Orders[[#This Row],[_SalesRepID]],'Sales team'!A:A,'Sales team'!B:B)</f>
        <v>Jonathan Hawkins</v>
      </c>
      <c r="K2442">
        <v>10</v>
      </c>
      <c r="L2442">
        <v>35</v>
      </c>
      <c r="M2442">
        <v>85</v>
      </c>
      <c r="N2442" t="str">
        <f>_xlfn.XLOOKUP(Orders[[#This Row],[_ProductID]],Products!A:A,Products!C:C)</f>
        <v>Electronics</v>
      </c>
      <c r="O2442">
        <v>28</v>
      </c>
      <c r="P2442">
        <v>7.4999999999999997E-2</v>
      </c>
      <c r="Q2442" s="2">
        <v>1132.3</v>
      </c>
      <c r="R2442" s="2">
        <v>532.18099999999993</v>
      </c>
      <c r="S2442" s="2">
        <v>7331.6424999999999</v>
      </c>
      <c r="T2442" s="2">
        <v>3606.3755000000006</v>
      </c>
    </row>
    <row r="2443" spans="1:20" x14ac:dyDescent="0.25">
      <c r="A2443" t="s">
        <v>5556</v>
      </c>
      <c r="B2443" t="s">
        <v>1</v>
      </c>
      <c r="C2443" t="s">
        <v>2</v>
      </c>
      <c r="D2443" s="1">
        <v>43800</v>
      </c>
      <c r="E2443" s="1">
        <v>43909</v>
      </c>
      <c r="F2443" s="1">
        <v>43933</v>
      </c>
      <c r="G2443" s="1">
        <v>43914</v>
      </c>
      <c r="H2443" s="13">
        <f>Orders[[#This Row],[DeliveryDate]]-Orders[[#This Row],[OrderDate]]</f>
        <v>5</v>
      </c>
      <c r="I2443" t="s">
        <v>3</v>
      </c>
      <c r="J2443" t="str">
        <f>_xlfn.XLOOKUP(Orders[[#This Row],[_SalesRepID]],'Sales team'!A:A,'Sales team'!B:B)</f>
        <v>Carl Nguyen</v>
      </c>
      <c r="K2443">
        <v>12</v>
      </c>
      <c r="L2443">
        <v>46</v>
      </c>
      <c r="M2443">
        <v>250</v>
      </c>
      <c r="N2443" t="str">
        <f>_xlfn.XLOOKUP(Orders[[#This Row],[_ProductID]],Products!A:A,Products!C:C)</f>
        <v>Furniture</v>
      </c>
      <c r="O2443">
        <v>5</v>
      </c>
      <c r="P2443">
        <v>0.2</v>
      </c>
      <c r="Q2443" s="2">
        <v>1085.4000000000001</v>
      </c>
      <c r="R2443" s="2">
        <v>445.01400000000001</v>
      </c>
      <c r="S2443" s="2">
        <v>6078.2400000000016</v>
      </c>
      <c r="T2443" s="2">
        <v>2963.1420000000016</v>
      </c>
    </row>
    <row r="2444" spans="1:20" x14ac:dyDescent="0.25">
      <c r="A2444" t="s">
        <v>5557</v>
      </c>
      <c r="B2444" t="s">
        <v>5</v>
      </c>
      <c r="C2444" t="s">
        <v>6</v>
      </c>
      <c r="D2444" s="1">
        <v>43800</v>
      </c>
      <c r="E2444" s="1">
        <v>43909</v>
      </c>
      <c r="F2444" s="1">
        <v>43921</v>
      </c>
      <c r="G2444" s="1">
        <v>43935</v>
      </c>
      <c r="H2444" s="13">
        <f>Orders[[#This Row],[DeliveryDate]]-Orders[[#This Row],[OrderDate]]</f>
        <v>26</v>
      </c>
      <c r="I2444" t="s">
        <v>3</v>
      </c>
      <c r="J2444" t="str">
        <f>_xlfn.XLOOKUP(Orders[[#This Row],[_SalesRepID]],'Sales team'!A:A,'Sales team'!B:B)</f>
        <v>Todd Roberts</v>
      </c>
      <c r="K2444">
        <v>13</v>
      </c>
      <c r="L2444">
        <v>2</v>
      </c>
      <c r="M2444">
        <v>173</v>
      </c>
      <c r="N2444" t="str">
        <f>_xlfn.XLOOKUP(Orders[[#This Row],[_ProductID]],Products!A:A,Products!C:C)</f>
        <v>Furniture</v>
      </c>
      <c r="O2444">
        <v>22</v>
      </c>
      <c r="P2444">
        <v>7.4999999999999997E-2</v>
      </c>
      <c r="Q2444" s="2">
        <v>2680</v>
      </c>
      <c r="R2444" s="2">
        <v>1206</v>
      </c>
      <c r="S2444" s="2">
        <v>12395</v>
      </c>
      <c r="T2444" s="2">
        <v>6365</v>
      </c>
    </row>
    <row r="2445" spans="1:20" x14ac:dyDescent="0.25">
      <c r="A2445" t="s">
        <v>5558</v>
      </c>
      <c r="B2445" t="s">
        <v>5</v>
      </c>
      <c r="C2445" t="s">
        <v>15</v>
      </c>
      <c r="D2445" s="1">
        <v>43800</v>
      </c>
      <c r="E2445" s="1">
        <v>43909</v>
      </c>
      <c r="F2445" s="1">
        <v>43930</v>
      </c>
      <c r="G2445" s="1">
        <v>43928</v>
      </c>
      <c r="H2445" s="13">
        <f>Orders[[#This Row],[DeliveryDate]]-Orders[[#This Row],[OrderDate]]</f>
        <v>19</v>
      </c>
      <c r="I2445" t="s">
        <v>3</v>
      </c>
      <c r="J2445" t="str">
        <f>_xlfn.XLOOKUP(Orders[[#This Row],[_SalesRepID]],'Sales team'!A:A,'Sales team'!B:B)</f>
        <v>Anthony Torres</v>
      </c>
      <c r="K2445">
        <v>20</v>
      </c>
      <c r="L2445">
        <v>15</v>
      </c>
      <c r="M2445">
        <v>47</v>
      </c>
      <c r="N2445" t="str">
        <f>_xlfn.XLOOKUP(Orders[[#This Row],[_ProductID]],Products!A:A,Products!C:C)</f>
        <v>Furniture</v>
      </c>
      <c r="O2445">
        <v>20</v>
      </c>
      <c r="P2445">
        <v>0.05</v>
      </c>
      <c r="Q2445" s="2">
        <v>2626.4</v>
      </c>
      <c r="R2445" s="2">
        <v>1785.9520000000002</v>
      </c>
      <c r="S2445" s="2">
        <v>7485.2400000000007</v>
      </c>
      <c r="T2445" s="2">
        <v>2127.384</v>
      </c>
    </row>
    <row r="2446" spans="1:20" x14ac:dyDescent="0.25">
      <c r="A2446" t="s">
        <v>5559</v>
      </c>
      <c r="B2446" t="s">
        <v>1</v>
      </c>
      <c r="C2446" t="s">
        <v>13</v>
      </c>
      <c r="D2446" s="1">
        <v>43800</v>
      </c>
      <c r="E2446" s="1">
        <v>43909</v>
      </c>
      <c r="F2446" s="1">
        <v>43936</v>
      </c>
      <c r="G2446" s="1">
        <v>43922</v>
      </c>
      <c r="H2446" s="13">
        <f>Orders[[#This Row],[DeliveryDate]]-Orders[[#This Row],[OrderDate]]</f>
        <v>13</v>
      </c>
      <c r="I2446" t="s">
        <v>3</v>
      </c>
      <c r="J2446" t="str">
        <f>_xlfn.XLOOKUP(Orders[[#This Row],[_SalesRepID]],'Sales team'!A:A,'Sales team'!B:B)</f>
        <v>George Lewis</v>
      </c>
      <c r="K2446">
        <v>8</v>
      </c>
      <c r="L2446">
        <v>40</v>
      </c>
      <c r="M2446">
        <v>283</v>
      </c>
      <c r="N2446" t="str">
        <f>_xlfn.XLOOKUP(Orders[[#This Row],[_ProductID]],Products!A:A,Products!C:C)</f>
        <v>Outdoor</v>
      </c>
      <c r="O2446">
        <v>18</v>
      </c>
      <c r="P2446">
        <v>0.05</v>
      </c>
      <c r="Q2446" s="2">
        <v>2003.3</v>
      </c>
      <c r="R2446" s="2">
        <v>1482.442</v>
      </c>
      <c r="S2446" s="2">
        <v>5709.4049999999997</v>
      </c>
      <c r="T2446" s="2">
        <v>1262.0789999999997</v>
      </c>
    </row>
    <row r="2447" spans="1:20" x14ac:dyDescent="0.25">
      <c r="A2447" t="s">
        <v>5560</v>
      </c>
      <c r="B2447" t="s">
        <v>1</v>
      </c>
      <c r="C2447" t="s">
        <v>25</v>
      </c>
      <c r="D2447" s="1">
        <v>43800</v>
      </c>
      <c r="E2447" s="1">
        <v>43909</v>
      </c>
      <c r="F2447" s="1">
        <v>43928</v>
      </c>
      <c r="G2447" s="1">
        <v>43922</v>
      </c>
      <c r="H2447" s="13">
        <f>Orders[[#This Row],[DeliveryDate]]-Orders[[#This Row],[OrderDate]]</f>
        <v>13</v>
      </c>
      <c r="I2447" t="s">
        <v>3</v>
      </c>
      <c r="J2447" t="str">
        <f>_xlfn.XLOOKUP(Orders[[#This Row],[_SalesRepID]],'Sales team'!A:A,'Sales team'!B:B)</f>
        <v>Jonathan Hawkins</v>
      </c>
      <c r="K2447">
        <v>10</v>
      </c>
      <c r="L2447">
        <v>43</v>
      </c>
      <c r="M2447">
        <v>349</v>
      </c>
      <c r="N2447" t="str">
        <f>_xlfn.XLOOKUP(Orders[[#This Row],[_ProductID]],Products!A:A,Products!C:C)</f>
        <v>Outdoor</v>
      </c>
      <c r="O2447">
        <v>9</v>
      </c>
      <c r="P2447">
        <v>0.15</v>
      </c>
      <c r="Q2447" s="2">
        <v>2398.6</v>
      </c>
      <c r="R2447" s="2">
        <v>1631.048</v>
      </c>
      <c r="S2447" s="2">
        <v>8155.24</v>
      </c>
      <c r="T2447" s="2">
        <v>1631.0479999999998</v>
      </c>
    </row>
    <row r="2448" spans="1:20" x14ac:dyDescent="0.25">
      <c r="A2448" t="s">
        <v>5561</v>
      </c>
      <c r="B2448" t="s">
        <v>5</v>
      </c>
      <c r="C2448" t="s">
        <v>6</v>
      </c>
      <c r="D2448" s="1">
        <v>43800</v>
      </c>
      <c r="E2448" s="1">
        <v>43909</v>
      </c>
      <c r="F2448" s="1">
        <v>43935</v>
      </c>
      <c r="G2448" s="1">
        <v>43935</v>
      </c>
      <c r="H2448" s="13">
        <f>Orders[[#This Row],[DeliveryDate]]-Orders[[#This Row],[OrderDate]]</f>
        <v>26</v>
      </c>
      <c r="I2448" t="s">
        <v>3</v>
      </c>
      <c r="J2448" t="str">
        <f>_xlfn.XLOOKUP(Orders[[#This Row],[_SalesRepID]],'Sales team'!A:A,'Sales team'!B:B)</f>
        <v>Anthony Torres</v>
      </c>
      <c r="K2448">
        <v>20</v>
      </c>
      <c r="L2448">
        <v>39</v>
      </c>
      <c r="M2448">
        <v>98</v>
      </c>
      <c r="N2448" t="str">
        <f>_xlfn.XLOOKUP(Orders[[#This Row],[_ProductID]],Products!A:A,Products!C:C)</f>
        <v>Kitchen &amp; Dining</v>
      </c>
      <c r="O2448">
        <v>8</v>
      </c>
      <c r="P2448">
        <v>0.2</v>
      </c>
      <c r="Q2448" s="2">
        <v>1051.9000000000001</v>
      </c>
      <c r="R2448" s="2">
        <v>704.77300000000014</v>
      </c>
      <c r="S2448" s="2">
        <v>5890.6400000000012</v>
      </c>
      <c r="T2448" s="2">
        <v>957.22900000000027</v>
      </c>
    </row>
    <row r="2449" spans="1:20" x14ac:dyDescent="0.25">
      <c r="A2449" t="s">
        <v>5546</v>
      </c>
      <c r="B2449" t="s">
        <v>1</v>
      </c>
      <c r="C2449" t="s">
        <v>13</v>
      </c>
      <c r="D2449" s="1">
        <v>43800</v>
      </c>
      <c r="E2449" s="1">
        <v>43908</v>
      </c>
      <c r="F2449" s="1">
        <v>43925</v>
      </c>
      <c r="G2449" s="1">
        <v>43937</v>
      </c>
      <c r="H2449" s="13">
        <f>Orders[[#This Row],[DeliveryDate]]-Orders[[#This Row],[OrderDate]]</f>
        <v>29</v>
      </c>
      <c r="I2449" t="s">
        <v>3</v>
      </c>
      <c r="J2449" t="str">
        <f>_xlfn.XLOOKUP(Orders[[#This Row],[_SalesRepID]],'Sales team'!A:A,'Sales team'!B:B)</f>
        <v>George Lewis</v>
      </c>
      <c r="K2449">
        <v>8</v>
      </c>
      <c r="L2449">
        <v>29</v>
      </c>
      <c r="M2449">
        <v>278</v>
      </c>
      <c r="N2449" t="str">
        <f>_xlfn.XLOOKUP(Orders[[#This Row],[_ProductID]],Products!A:A,Products!C:C)</f>
        <v>Home décor</v>
      </c>
      <c r="O2449">
        <v>32</v>
      </c>
      <c r="P2449">
        <v>0.05</v>
      </c>
      <c r="Q2449" s="2">
        <v>931.30000000000007</v>
      </c>
      <c r="R2449" s="2">
        <v>540.154</v>
      </c>
      <c r="S2449" s="2">
        <v>4423.6750000000002</v>
      </c>
      <c r="T2449" s="2">
        <v>1722.9050000000002</v>
      </c>
    </row>
    <row r="2450" spans="1:20" x14ac:dyDescent="0.25">
      <c r="A2450" t="s">
        <v>5547</v>
      </c>
      <c r="B2450" t="s">
        <v>8</v>
      </c>
      <c r="C2450" t="s">
        <v>2</v>
      </c>
      <c r="D2450" s="1">
        <v>43800</v>
      </c>
      <c r="E2450" s="1">
        <v>43908</v>
      </c>
      <c r="F2450" s="1">
        <v>43934</v>
      </c>
      <c r="G2450" s="1">
        <v>43914</v>
      </c>
      <c r="H2450" s="13">
        <f>Orders[[#This Row],[DeliveryDate]]-Orders[[#This Row],[OrderDate]]</f>
        <v>6</v>
      </c>
      <c r="I2450" t="s">
        <v>3</v>
      </c>
      <c r="J2450" t="str">
        <f>_xlfn.XLOOKUP(Orders[[#This Row],[_SalesRepID]],'Sales team'!A:A,'Sales team'!B:B)</f>
        <v>Douglas Tucker</v>
      </c>
      <c r="K2450">
        <v>23</v>
      </c>
      <c r="L2450">
        <v>43</v>
      </c>
      <c r="M2450">
        <v>256</v>
      </c>
      <c r="N2450" t="str">
        <f>_xlfn.XLOOKUP(Orders[[#This Row],[_ProductID]],Products!A:A,Products!C:C)</f>
        <v>Home décor</v>
      </c>
      <c r="O2450">
        <v>32</v>
      </c>
      <c r="P2450">
        <v>7.4999999999999997E-2</v>
      </c>
      <c r="Q2450" s="2">
        <v>1065.3</v>
      </c>
      <c r="R2450" s="2">
        <v>767.01599999999996</v>
      </c>
      <c r="S2450" s="2">
        <v>1970.8050000000001</v>
      </c>
      <c r="T2450" s="2">
        <v>436.77300000000014</v>
      </c>
    </row>
    <row r="2451" spans="1:20" x14ac:dyDescent="0.25">
      <c r="A2451" t="s">
        <v>5548</v>
      </c>
      <c r="B2451" t="s">
        <v>1</v>
      </c>
      <c r="C2451" t="s">
        <v>25</v>
      </c>
      <c r="D2451" s="1">
        <v>43800</v>
      </c>
      <c r="E2451" s="1">
        <v>43908</v>
      </c>
      <c r="F2451" s="1">
        <v>43936</v>
      </c>
      <c r="G2451" s="1">
        <v>43931</v>
      </c>
      <c r="H2451" s="13">
        <f>Orders[[#This Row],[DeliveryDate]]-Orders[[#This Row],[OrderDate]]</f>
        <v>23</v>
      </c>
      <c r="I2451" t="s">
        <v>3</v>
      </c>
      <c r="J2451" t="str">
        <f>_xlfn.XLOOKUP(Orders[[#This Row],[_SalesRepID]],'Sales team'!A:A,'Sales team'!B:B)</f>
        <v>Jonathan Hawkins</v>
      </c>
      <c r="K2451">
        <v>10</v>
      </c>
      <c r="L2451">
        <v>14</v>
      </c>
      <c r="M2451">
        <v>357</v>
      </c>
      <c r="N2451" t="str">
        <f>_xlfn.XLOOKUP(Orders[[#This Row],[_ProductID]],Products!A:A,Products!C:C)</f>
        <v>Furniture</v>
      </c>
      <c r="O2451">
        <v>15</v>
      </c>
      <c r="P2451">
        <v>0.15</v>
      </c>
      <c r="Q2451" s="2">
        <v>2613</v>
      </c>
      <c r="R2451" s="2">
        <v>1045.2</v>
      </c>
      <c r="S2451" s="2">
        <v>6663.15</v>
      </c>
      <c r="T2451" s="2">
        <v>3527.5499999999993</v>
      </c>
    </row>
    <row r="2452" spans="1:20" x14ac:dyDescent="0.25">
      <c r="A2452" t="s">
        <v>5549</v>
      </c>
      <c r="B2452" t="s">
        <v>1</v>
      </c>
      <c r="C2452" t="s">
        <v>15</v>
      </c>
      <c r="D2452" s="1">
        <v>43800</v>
      </c>
      <c r="E2452" s="1">
        <v>43908</v>
      </c>
      <c r="F2452" s="1">
        <v>43934</v>
      </c>
      <c r="G2452" s="1">
        <v>43924</v>
      </c>
      <c r="H2452" s="13">
        <f>Orders[[#This Row],[DeliveryDate]]-Orders[[#This Row],[OrderDate]]</f>
        <v>16</v>
      </c>
      <c r="I2452" t="s">
        <v>3</v>
      </c>
      <c r="J2452" t="str">
        <f>_xlfn.XLOOKUP(Orders[[#This Row],[_SalesRepID]],'Sales team'!A:A,'Sales team'!B:B)</f>
        <v>George Lewis</v>
      </c>
      <c r="K2452">
        <v>8</v>
      </c>
      <c r="L2452">
        <v>1</v>
      </c>
      <c r="M2452">
        <v>15</v>
      </c>
      <c r="N2452" t="str">
        <f>_xlfn.XLOOKUP(Orders[[#This Row],[_ProductID]],Products!A:A,Products!C:C)</f>
        <v>Home décor</v>
      </c>
      <c r="O2452">
        <v>43</v>
      </c>
      <c r="P2452">
        <v>7.4999999999999997E-2</v>
      </c>
      <c r="Q2452" s="2">
        <v>227.8</v>
      </c>
      <c r="R2452" s="2">
        <v>186.79599999999999</v>
      </c>
      <c r="S2452" s="2">
        <v>421.43000000000006</v>
      </c>
      <c r="T2452" s="2">
        <v>47.838000000000079</v>
      </c>
    </row>
    <row r="2453" spans="1:20" x14ac:dyDescent="0.25">
      <c r="A2453" t="s">
        <v>5550</v>
      </c>
      <c r="B2453" t="s">
        <v>1</v>
      </c>
      <c r="C2453" t="s">
        <v>2</v>
      </c>
      <c r="D2453" s="1">
        <v>43800</v>
      </c>
      <c r="E2453" s="1">
        <v>43908</v>
      </c>
      <c r="F2453" s="1">
        <v>43925</v>
      </c>
      <c r="G2453" s="1">
        <v>43927</v>
      </c>
      <c r="H2453" s="13">
        <f>Orders[[#This Row],[DeliveryDate]]-Orders[[#This Row],[OrderDate]]</f>
        <v>19</v>
      </c>
      <c r="I2453" t="s">
        <v>3</v>
      </c>
      <c r="J2453" t="str">
        <f>_xlfn.XLOOKUP(Orders[[#This Row],[_SalesRepID]],'Sales team'!A:A,'Sales team'!B:B)</f>
        <v>Keith Griffin</v>
      </c>
      <c r="K2453">
        <v>2</v>
      </c>
      <c r="L2453">
        <v>38</v>
      </c>
      <c r="M2453">
        <v>214</v>
      </c>
      <c r="N2453" t="str">
        <f>_xlfn.XLOOKUP(Orders[[#This Row],[_ProductID]],Products!A:A,Products!C:C)</f>
        <v>Kitchen &amp; Dining</v>
      </c>
      <c r="O2453">
        <v>13</v>
      </c>
      <c r="P2453">
        <v>0.4</v>
      </c>
      <c r="Q2453" s="2">
        <v>1125.6000000000001</v>
      </c>
      <c r="R2453" s="2">
        <v>630.33600000000013</v>
      </c>
      <c r="S2453" s="2">
        <v>2701.44</v>
      </c>
      <c r="T2453" s="2">
        <v>180.09599999999955</v>
      </c>
    </row>
    <row r="2454" spans="1:20" x14ac:dyDescent="0.25">
      <c r="A2454" t="s">
        <v>5551</v>
      </c>
      <c r="B2454" t="s">
        <v>1</v>
      </c>
      <c r="C2454" t="s">
        <v>6</v>
      </c>
      <c r="D2454" s="1">
        <v>43800</v>
      </c>
      <c r="E2454" s="1">
        <v>43908</v>
      </c>
      <c r="F2454" s="1">
        <v>43928</v>
      </c>
      <c r="G2454" s="1">
        <v>43917</v>
      </c>
      <c r="H2454" s="13">
        <f>Orders[[#This Row],[DeliveryDate]]-Orders[[#This Row],[OrderDate]]</f>
        <v>9</v>
      </c>
      <c r="I2454" t="s">
        <v>3</v>
      </c>
      <c r="J2454" t="str">
        <f>_xlfn.XLOOKUP(Orders[[#This Row],[_SalesRepID]],'Sales team'!A:A,'Sales team'!B:B)</f>
        <v>Joshua Little</v>
      </c>
      <c r="K2454">
        <v>11</v>
      </c>
      <c r="L2454">
        <v>39</v>
      </c>
      <c r="M2454">
        <v>149</v>
      </c>
      <c r="N2454" t="str">
        <f>_xlfn.XLOOKUP(Orders[[#This Row],[_ProductID]],Products!A:A,Products!C:C)</f>
        <v>Home décor</v>
      </c>
      <c r="O2454">
        <v>32</v>
      </c>
      <c r="P2454">
        <v>7.4999999999999997E-2</v>
      </c>
      <c r="Q2454" s="2">
        <v>2512.5</v>
      </c>
      <c r="R2454" s="2">
        <v>1457.25</v>
      </c>
      <c r="S2454" s="2">
        <v>4648.125</v>
      </c>
      <c r="T2454" s="2">
        <v>1733.625</v>
      </c>
    </row>
    <row r="2455" spans="1:20" x14ac:dyDescent="0.25">
      <c r="A2455" t="s">
        <v>5552</v>
      </c>
      <c r="B2455" t="s">
        <v>1</v>
      </c>
      <c r="C2455" t="s">
        <v>6</v>
      </c>
      <c r="D2455" s="1">
        <v>43800</v>
      </c>
      <c r="E2455" s="1">
        <v>43908</v>
      </c>
      <c r="F2455" s="1">
        <v>43933</v>
      </c>
      <c r="G2455" s="1">
        <v>43914</v>
      </c>
      <c r="H2455" s="13">
        <f>Orders[[#This Row],[DeliveryDate]]-Orders[[#This Row],[OrderDate]]</f>
        <v>6</v>
      </c>
      <c r="I2455" t="s">
        <v>3</v>
      </c>
      <c r="J2455" t="str">
        <f>_xlfn.XLOOKUP(Orders[[#This Row],[_SalesRepID]],'Sales team'!A:A,'Sales team'!B:B)</f>
        <v>Adam Hernandez</v>
      </c>
      <c r="K2455">
        <v>1</v>
      </c>
      <c r="L2455">
        <v>25</v>
      </c>
      <c r="M2455">
        <v>195</v>
      </c>
      <c r="N2455" t="str">
        <f>_xlfn.XLOOKUP(Orders[[#This Row],[_ProductID]],Products!A:A,Products!C:C)</f>
        <v>Home décor</v>
      </c>
      <c r="O2455">
        <v>11</v>
      </c>
      <c r="P2455">
        <v>0.4</v>
      </c>
      <c r="Q2455" s="2">
        <v>1085.4000000000001</v>
      </c>
      <c r="R2455" s="2">
        <v>651.24</v>
      </c>
      <c r="S2455" s="2">
        <v>651.24</v>
      </c>
      <c r="T2455" s="2">
        <v>0</v>
      </c>
    </row>
    <row r="2456" spans="1:20" x14ac:dyDescent="0.25">
      <c r="A2456" t="s">
        <v>5553</v>
      </c>
      <c r="B2456" t="s">
        <v>1</v>
      </c>
      <c r="C2456" t="s">
        <v>2</v>
      </c>
      <c r="D2456" s="1">
        <v>43800</v>
      </c>
      <c r="E2456" s="1">
        <v>43908</v>
      </c>
      <c r="F2456" s="1">
        <v>43933</v>
      </c>
      <c r="G2456" s="1">
        <v>43929</v>
      </c>
      <c r="H2456" s="13">
        <f>Orders[[#This Row],[DeliveryDate]]-Orders[[#This Row],[OrderDate]]</f>
        <v>21</v>
      </c>
      <c r="I2456" t="s">
        <v>3</v>
      </c>
      <c r="J2456" t="str">
        <f>_xlfn.XLOOKUP(Orders[[#This Row],[_SalesRepID]],'Sales team'!A:A,'Sales team'!B:B)</f>
        <v>Joshua Ryan</v>
      </c>
      <c r="K2456">
        <v>9</v>
      </c>
      <c r="L2456">
        <v>32</v>
      </c>
      <c r="M2456">
        <v>205</v>
      </c>
      <c r="N2456" t="str">
        <f>_xlfn.XLOOKUP(Orders[[#This Row],[_ProductID]],Products!A:A,Products!C:C)</f>
        <v>Home décor</v>
      </c>
      <c r="O2456">
        <v>33</v>
      </c>
      <c r="P2456">
        <v>7.4999999999999997E-2</v>
      </c>
      <c r="Q2456" s="2">
        <v>167.5</v>
      </c>
      <c r="R2456" s="2">
        <v>87.100000000000009</v>
      </c>
      <c r="S2456" s="2">
        <v>774.6875</v>
      </c>
      <c r="T2456" s="2">
        <v>339.18749999999994</v>
      </c>
    </row>
    <row r="2457" spans="1:20" x14ac:dyDescent="0.25">
      <c r="A2457" t="s">
        <v>5554</v>
      </c>
      <c r="B2457" t="s">
        <v>1</v>
      </c>
      <c r="C2457" t="s">
        <v>2</v>
      </c>
      <c r="D2457" s="1">
        <v>43800</v>
      </c>
      <c r="E2457" s="1">
        <v>43908</v>
      </c>
      <c r="F2457" s="1">
        <v>43933</v>
      </c>
      <c r="G2457" s="1">
        <v>43921</v>
      </c>
      <c r="H2457" s="13">
        <f>Orders[[#This Row],[DeliveryDate]]-Orders[[#This Row],[OrderDate]]</f>
        <v>13</v>
      </c>
      <c r="I2457" t="s">
        <v>3</v>
      </c>
      <c r="J2457" t="str">
        <f>_xlfn.XLOOKUP(Orders[[#This Row],[_SalesRepID]],'Sales team'!A:A,'Sales team'!B:B)</f>
        <v>Keith Griffin</v>
      </c>
      <c r="K2457">
        <v>2</v>
      </c>
      <c r="L2457">
        <v>12</v>
      </c>
      <c r="M2457">
        <v>261</v>
      </c>
      <c r="N2457" t="str">
        <f>_xlfn.XLOOKUP(Orders[[#This Row],[_ProductID]],Products!A:A,Products!C:C)</f>
        <v>Home décor</v>
      </c>
      <c r="O2457">
        <v>23</v>
      </c>
      <c r="P2457">
        <v>7.4999999999999997E-2</v>
      </c>
      <c r="Q2457" s="2">
        <v>1185.9000000000001</v>
      </c>
      <c r="R2457" s="2">
        <v>794.55300000000011</v>
      </c>
      <c r="S2457" s="2">
        <v>7678.7025000000012</v>
      </c>
      <c r="T2457" s="2">
        <v>2116.8315000000002</v>
      </c>
    </row>
    <row r="2458" spans="1:20" x14ac:dyDescent="0.25">
      <c r="A2458" t="s">
        <v>5536</v>
      </c>
      <c r="B2458" t="s">
        <v>1</v>
      </c>
      <c r="C2458" t="s">
        <v>6</v>
      </c>
      <c r="D2458" s="1">
        <v>43800</v>
      </c>
      <c r="E2458" s="1">
        <v>43907</v>
      </c>
      <c r="F2458" s="1">
        <v>43918</v>
      </c>
      <c r="G2458" s="1">
        <v>43913</v>
      </c>
      <c r="H2458" s="13">
        <f>Orders[[#This Row],[DeliveryDate]]-Orders[[#This Row],[OrderDate]]</f>
        <v>6</v>
      </c>
      <c r="I2458" t="s">
        <v>3</v>
      </c>
      <c r="J2458" t="str">
        <f>_xlfn.XLOOKUP(Orders[[#This Row],[_SalesRepID]],'Sales team'!A:A,'Sales team'!B:B)</f>
        <v>Adam Hernandez</v>
      </c>
      <c r="K2458">
        <v>1</v>
      </c>
      <c r="L2458">
        <v>27</v>
      </c>
      <c r="M2458">
        <v>105</v>
      </c>
      <c r="N2458" t="str">
        <f>_xlfn.XLOOKUP(Orders[[#This Row],[_ProductID]],Products!A:A,Products!C:C)</f>
        <v>Outdoor</v>
      </c>
      <c r="O2458">
        <v>9</v>
      </c>
      <c r="P2458">
        <v>0.3</v>
      </c>
      <c r="Q2458" s="2">
        <v>187.6</v>
      </c>
      <c r="R2458" s="2">
        <v>93.8</v>
      </c>
      <c r="S2458" s="2">
        <v>131.32</v>
      </c>
      <c r="T2458" s="2">
        <v>37.519999999999996</v>
      </c>
    </row>
    <row r="2459" spans="1:20" x14ac:dyDescent="0.25">
      <c r="A2459" t="s">
        <v>5537</v>
      </c>
      <c r="B2459" t="s">
        <v>8</v>
      </c>
      <c r="C2459" t="s">
        <v>25</v>
      </c>
      <c r="D2459" s="1">
        <v>43800</v>
      </c>
      <c r="E2459" s="1">
        <v>43907</v>
      </c>
      <c r="F2459" s="1">
        <v>43929</v>
      </c>
      <c r="G2459" s="1">
        <v>43923</v>
      </c>
      <c r="H2459" s="13">
        <f>Orders[[#This Row],[DeliveryDate]]-Orders[[#This Row],[OrderDate]]</f>
        <v>16</v>
      </c>
      <c r="I2459" t="s">
        <v>3</v>
      </c>
      <c r="J2459" t="str">
        <f>_xlfn.XLOOKUP(Orders[[#This Row],[_SalesRepID]],'Sales team'!A:A,'Sales team'!B:B)</f>
        <v>Joe Price</v>
      </c>
      <c r="K2459">
        <v>22</v>
      </c>
      <c r="L2459">
        <v>33</v>
      </c>
      <c r="M2459">
        <v>353</v>
      </c>
      <c r="N2459" t="str">
        <f>_xlfn.XLOOKUP(Orders[[#This Row],[_ProductID]],Products!A:A,Products!C:C)</f>
        <v>Home décor</v>
      </c>
      <c r="O2459">
        <v>11</v>
      </c>
      <c r="P2459">
        <v>0.05</v>
      </c>
      <c r="Q2459" s="2">
        <v>1232.8</v>
      </c>
      <c r="R2459" s="2">
        <v>850.63199999999995</v>
      </c>
      <c r="S2459" s="2">
        <v>8198.1200000000008</v>
      </c>
      <c r="T2459" s="2">
        <v>2243.6960000000008</v>
      </c>
    </row>
    <row r="2460" spans="1:20" x14ac:dyDescent="0.25">
      <c r="A2460" t="s">
        <v>5538</v>
      </c>
      <c r="B2460" t="s">
        <v>10</v>
      </c>
      <c r="C2460" t="s">
        <v>6</v>
      </c>
      <c r="D2460" s="1">
        <v>43800</v>
      </c>
      <c r="E2460" s="1">
        <v>43907</v>
      </c>
      <c r="F2460" s="1">
        <v>43909</v>
      </c>
      <c r="G2460" s="1">
        <v>43930</v>
      </c>
      <c r="H2460" s="13">
        <f>Orders[[#This Row],[DeliveryDate]]-Orders[[#This Row],[OrderDate]]</f>
        <v>23</v>
      </c>
      <c r="I2460" t="s">
        <v>3</v>
      </c>
      <c r="J2460" t="str">
        <f>_xlfn.XLOOKUP(Orders[[#This Row],[_SalesRepID]],'Sales team'!A:A,'Sales team'!B:B)</f>
        <v>Shawn Torres</v>
      </c>
      <c r="K2460">
        <v>27</v>
      </c>
      <c r="L2460">
        <v>42</v>
      </c>
      <c r="M2460">
        <v>180</v>
      </c>
      <c r="N2460" t="str">
        <f>_xlfn.XLOOKUP(Orders[[#This Row],[_ProductID]],Products!A:A,Products!C:C)</f>
        <v>Home décor</v>
      </c>
      <c r="O2460">
        <v>41</v>
      </c>
      <c r="P2460">
        <v>0.1</v>
      </c>
      <c r="Q2460" s="2">
        <v>3892.7000000000003</v>
      </c>
      <c r="R2460" s="2">
        <v>2257.7660000000001</v>
      </c>
      <c r="S2460" s="2">
        <v>24524.010000000002</v>
      </c>
      <c r="T2460" s="2">
        <v>8719.648000000001</v>
      </c>
    </row>
    <row r="2461" spans="1:20" x14ac:dyDescent="0.25">
      <c r="A2461" t="s">
        <v>5539</v>
      </c>
      <c r="B2461" t="s">
        <v>8</v>
      </c>
      <c r="C2461" t="s">
        <v>25</v>
      </c>
      <c r="D2461" s="1">
        <v>43800</v>
      </c>
      <c r="E2461" s="1">
        <v>43907</v>
      </c>
      <c r="F2461" s="1">
        <v>43926</v>
      </c>
      <c r="G2461" s="1">
        <v>43922</v>
      </c>
      <c r="H2461" s="13">
        <f>Orders[[#This Row],[DeliveryDate]]-Orders[[#This Row],[OrderDate]]</f>
        <v>15</v>
      </c>
      <c r="I2461" t="s">
        <v>3</v>
      </c>
      <c r="J2461" t="str">
        <f>_xlfn.XLOOKUP(Orders[[#This Row],[_SalesRepID]],'Sales team'!A:A,'Sales team'!B:B)</f>
        <v>Samuel Fowler</v>
      </c>
      <c r="K2461">
        <v>21</v>
      </c>
      <c r="L2461">
        <v>40</v>
      </c>
      <c r="M2461">
        <v>340</v>
      </c>
      <c r="N2461" t="str">
        <f>_xlfn.XLOOKUP(Orders[[#This Row],[_ProductID]],Products!A:A,Products!C:C)</f>
        <v>Home décor</v>
      </c>
      <c r="O2461">
        <v>27</v>
      </c>
      <c r="P2461">
        <v>7.4999999999999997E-2</v>
      </c>
      <c r="Q2461" s="2">
        <v>3872.6</v>
      </c>
      <c r="R2461" s="2">
        <v>3175.5319999999997</v>
      </c>
      <c r="S2461" s="2">
        <v>28657.24</v>
      </c>
      <c r="T2461" s="2">
        <v>3252.984000000004</v>
      </c>
    </row>
    <row r="2462" spans="1:20" x14ac:dyDescent="0.25">
      <c r="A2462" t="s">
        <v>5540</v>
      </c>
      <c r="B2462" t="s">
        <v>1</v>
      </c>
      <c r="C2462" t="s">
        <v>6</v>
      </c>
      <c r="D2462" s="1">
        <v>43800</v>
      </c>
      <c r="E2462" s="1">
        <v>43907</v>
      </c>
      <c r="F2462" s="1">
        <v>43923</v>
      </c>
      <c r="G2462" s="1">
        <v>43916</v>
      </c>
      <c r="H2462" s="13">
        <f>Orders[[#This Row],[DeliveryDate]]-Orders[[#This Row],[OrderDate]]</f>
        <v>9</v>
      </c>
      <c r="I2462" t="s">
        <v>3</v>
      </c>
      <c r="J2462" t="str">
        <f>_xlfn.XLOOKUP(Orders[[#This Row],[_SalesRepID]],'Sales team'!A:A,'Sales team'!B:B)</f>
        <v>Chris Armstrong</v>
      </c>
      <c r="K2462">
        <v>4</v>
      </c>
      <c r="L2462">
        <v>46</v>
      </c>
      <c r="M2462">
        <v>179</v>
      </c>
      <c r="N2462" t="str">
        <f>_xlfn.XLOOKUP(Orders[[#This Row],[_ProductID]],Products!A:A,Products!C:C)</f>
        <v>Home décor</v>
      </c>
      <c r="O2462">
        <v>40</v>
      </c>
      <c r="P2462">
        <v>0.05</v>
      </c>
      <c r="Q2462" s="2">
        <v>2237.8000000000002</v>
      </c>
      <c r="R2462" s="2">
        <v>984.63200000000006</v>
      </c>
      <c r="S2462" s="2">
        <v>6377.7300000000005</v>
      </c>
      <c r="T2462" s="2">
        <v>3423.8340000000003</v>
      </c>
    </row>
    <row r="2463" spans="1:20" x14ac:dyDescent="0.25">
      <c r="A2463" t="s">
        <v>5541</v>
      </c>
      <c r="B2463" t="s">
        <v>5</v>
      </c>
      <c r="C2463" t="s">
        <v>6</v>
      </c>
      <c r="D2463" s="1">
        <v>43800</v>
      </c>
      <c r="E2463" s="1">
        <v>43907</v>
      </c>
      <c r="F2463" s="1">
        <v>43925</v>
      </c>
      <c r="G2463" s="1">
        <v>43915</v>
      </c>
      <c r="H2463" s="13">
        <f>Orders[[#This Row],[DeliveryDate]]-Orders[[#This Row],[OrderDate]]</f>
        <v>8</v>
      </c>
      <c r="I2463" t="s">
        <v>3</v>
      </c>
      <c r="J2463" t="str">
        <f>_xlfn.XLOOKUP(Orders[[#This Row],[_SalesRepID]],'Sales team'!A:A,'Sales team'!B:B)</f>
        <v>Paul Holmes</v>
      </c>
      <c r="K2463">
        <v>14</v>
      </c>
      <c r="L2463">
        <v>9</v>
      </c>
      <c r="M2463">
        <v>144</v>
      </c>
      <c r="N2463" t="str">
        <f>_xlfn.XLOOKUP(Orders[[#This Row],[_ProductID]],Products!A:A,Products!C:C)</f>
        <v>Furniture</v>
      </c>
      <c r="O2463">
        <v>15</v>
      </c>
      <c r="P2463">
        <v>0.05</v>
      </c>
      <c r="Q2463" s="2">
        <v>2485.7000000000003</v>
      </c>
      <c r="R2463" s="2">
        <v>1889.1320000000003</v>
      </c>
      <c r="S2463" s="2">
        <v>4722.83</v>
      </c>
      <c r="T2463" s="2">
        <v>944.56599999999935</v>
      </c>
    </row>
    <row r="2464" spans="1:20" x14ac:dyDescent="0.25">
      <c r="A2464" t="s">
        <v>5542</v>
      </c>
      <c r="B2464" t="s">
        <v>1</v>
      </c>
      <c r="C2464" t="s">
        <v>6</v>
      </c>
      <c r="D2464" s="1">
        <v>43800</v>
      </c>
      <c r="E2464" s="1">
        <v>43907</v>
      </c>
      <c r="F2464" s="1">
        <v>43925</v>
      </c>
      <c r="G2464" s="1">
        <v>43915</v>
      </c>
      <c r="H2464" s="13">
        <f>Orders[[#This Row],[DeliveryDate]]-Orders[[#This Row],[OrderDate]]</f>
        <v>8</v>
      </c>
      <c r="I2464" t="s">
        <v>3</v>
      </c>
      <c r="J2464" t="str">
        <f>_xlfn.XLOOKUP(Orders[[#This Row],[_SalesRepID]],'Sales team'!A:A,'Sales team'!B:B)</f>
        <v>Jerry Green</v>
      </c>
      <c r="K2464">
        <v>3</v>
      </c>
      <c r="L2464">
        <v>21</v>
      </c>
      <c r="M2464">
        <v>123</v>
      </c>
      <c r="N2464" t="str">
        <f>_xlfn.XLOOKUP(Orders[[#This Row],[_ProductID]],Products!A:A,Products!C:C)</f>
        <v>Home décor</v>
      </c>
      <c r="O2464">
        <v>29</v>
      </c>
      <c r="P2464">
        <v>7.4999999999999997E-2</v>
      </c>
      <c r="Q2464" s="2">
        <v>3705.1</v>
      </c>
      <c r="R2464" s="2">
        <v>2778.8249999999998</v>
      </c>
      <c r="S2464" s="2">
        <v>6854.4350000000004</v>
      </c>
      <c r="T2464" s="2">
        <v>1296.7850000000008</v>
      </c>
    </row>
    <row r="2465" spans="1:20" x14ac:dyDescent="0.25">
      <c r="A2465" t="s">
        <v>5543</v>
      </c>
      <c r="B2465" t="s">
        <v>5</v>
      </c>
      <c r="C2465" t="s">
        <v>46</v>
      </c>
      <c r="D2465" s="1">
        <v>43800</v>
      </c>
      <c r="E2465" s="1">
        <v>43907</v>
      </c>
      <c r="F2465" s="1">
        <v>43911</v>
      </c>
      <c r="G2465" s="1">
        <v>43923</v>
      </c>
      <c r="H2465" s="13">
        <f>Orders[[#This Row],[DeliveryDate]]-Orders[[#This Row],[OrderDate]]</f>
        <v>16</v>
      </c>
      <c r="I2465" t="s">
        <v>3</v>
      </c>
      <c r="J2465" t="str">
        <f>_xlfn.XLOOKUP(Orders[[#This Row],[_SalesRepID]],'Sales team'!A:A,'Sales team'!B:B)</f>
        <v>Frank Brown</v>
      </c>
      <c r="K2465">
        <v>17</v>
      </c>
      <c r="L2465">
        <v>40</v>
      </c>
      <c r="M2465">
        <v>86</v>
      </c>
      <c r="N2465" t="str">
        <f>_xlfn.XLOOKUP(Orders[[#This Row],[_ProductID]],Products!A:A,Products!C:C)</f>
        <v>Electronics</v>
      </c>
      <c r="O2465">
        <v>25</v>
      </c>
      <c r="P2465">
        <v>0.2</v>
      </c>
      <c r="Q2465" s="2">
        <v>3443.8</v>
      </c>
      <c r="R2465" s="2">
        <v>2307.3460000000005</v>
      </c>
      <c r="S2465" s="2">
        <v>2755.0400000000004</v>
      </c>
      <c r="T2465" s="2">
        <v>447.69399999999996</v>
      </c>
    </row>
    <row r="2466" spans="1:20" x14ac:dyDescent="0.25">
      <c r="A2466" t="s">
        <v>5544</v>
      </c>
      <c r="B2466" t="s">
        <v>10</v>
      </c>
      <c r="C2466" t="s">
        <v>6</v>
      </c>
      <c r="D2466" s="1">
        <v>43800</v>
      </c>
      <c r="E2466" s="1">
        <v>43907</v>
      </c>
      <c r="F2466" s="1">
        <v>43924</v>
      </c>
      <c r="G2466" s="1">
        <v>43915</v>
      </c>
      <c r="H2466" s="13">
        <f>Orders[[#This Row],[DeliveryDate]]-Orders[[#This Row],[OrderDate]]</f>
        <v>8</v>
      </c>
      <c r="I2466" t="s">
        <v>3</v>
      </c>
      <c r="J2466" t="str">
        <f>_xlfn.XLOOKUP(Orders[[#This Row],[_SalesRepID]],'Sales team'!A:A,'Sales team'!B:B)</f>
        <v>Donald Reynolds</v>
      </c>
      <c r="K2466">
        <v>26</v>
      </c>
      <c r="L2466">
        <v>46</v>
      </c>
      <c r="M2466">
        <v>111</v>
      </c>
      <c r="N2466" t="str">
        <f>_xlfn.XLOOKUP(Orders[[#This Row],[_ProductID]],Products!A:A,Products!C:C)</f>
        <v>Home décor</v>
      </c>
      <c r="O2466">
        <v>26</v>
      </c>
      <c r="P2466">
        <v>0.2</v>
      </c>
      <c r="Q2466" s="2">
        <v>3872.6</v>
      </c>
      <c r="R2466" s="2">
        <v>1703.944</v>
      </c>
      <c r="S2466" s="2">
        <v>6196.16</v>
      </c>
      <c r="T2466" s="2">
        <v>2788.2719999999999</v>
      </c>
    </row>
    <row r="2467" spans="1:20" x14ac:dyDescent="0.25">
      <c r="A2467" t="s">
        <v>5545</v>
      </c>
      <c r="B2467" t="s">
        <v>5</v>
      </c>
      <c r="C2467" t="s">
        <v>25</v>
      </c>
      <c r="D2467" s="1">
        <v>43800</v>
      </c>
      <c r="E2467" s="1">
        <v>43907</v>
      </c>
      <c r="F2467" s="1">
        <v>43935</v>
      </c>
      <c r="G2467" s="1">
        <v>43920</v>
      </c>
      <c r="H2467" s="13">
        <f>Orders[[#This Row],[DeliveryDate]]-Orders[[#This Row],[OrderDate]]</f>
        <v>13</v>
      </c>
      <c r="I2467" t="s">
        <v>3</v>
      </c>
      <c r="J2467" t="str">
        <f>_xlfn.XLOOKUP(Orders[[#This Row],[_SalesRepID]],'Sales team'!A:A,'Sales team'!B:B)</f>
        <v>Paul Holmes</v>
      </c>
      <c r="K2467">
        <v>14</v>
      </c>
      <c r="L2467">
        <v>27</v>
      </c>
      <c r="M2467">
        <v>358</v>
      </c>
      <c r="N2467" t="str">
        <f>_xlfn.XLOOKUP(Orders[[#This Row],[_ProductID]],Products!A:A,Products!C:C)</f>
        <v>Home décor</v>
      </c>
      <c r="O2467">
        <v>29</v>
      </c>
      <c r="P2467">
        <v>0.05</v>
      </c>
      <c r="Q2467" s="2">
        <v>2519.2000000000003</v>
      </c>
      <c r="R2467" s="2">
        <v>1058.0640000000001</v>
      </c>
      <c r="S2467" s="2">
        <v>4786.4800000000005</v>
      </c>
      <c r="T2467" s="2">
        <v>2670.3520000000003</v>
      </c>
    </row>
    <row r="2468" spans="1:20" x14ac:dyDescent="0.25">
      <c r="A2468" t="s">
        <v>5530</v>
      </c>
      <c r="B2468" t="s">
        <v>10</v>
      </c>
      <c r="C2468" t="s">
        <v>6</v>
      </c>
      <c r="D2468" s="1">
        <v>43800</v>
      </c>
      <c r="E2468" s="1">
        <v>43906</v>
      </c>
      <c r="F2468" s="1">
        <v>43932</v>
      </c>
      <c r="G2468" s="1">
        <v>43920</v>
      </c>
      <c r="H2468" s="13">
        <f>Orders[[#This Row],[DeliveryDate]]-Orders[[#This Row],[OrderDate]]</f>
        <v>14</v>
      </c>
      <c r="I2468" t="s">
        <v>3</v>
      </c>
      <c r="J2468" t="str">
        <f>_xlfn.XLOOKUP(Orders[[#This Row],[_SalesRepID]],'Sales team'!A:A,'Sales team'!B:B)</f>
        <v>Donald Reynolds</v>
      </c>
      <c r="K2468">
        <v>26</v>
      </c>
      <c r="L2468">
        <v>44</v>
      </c>
      <c r="M2468">
        <v>106</v>
      </c>
      <c r="N2468" t="str">
        <f>_xlfn.XLOOKUP(Orders[[#This Row],[_ProductID]],Products!A:A,Products!C:C)</f>
        <v>Home décor</v>
      </c>
      <c r="O2468">
        <v>11</v>
      </c>
      <c r="P2468">
        <v>0.4</v>
      </c>
      <c r="Q2468" s="2">
        <v>1286.4000000000001</v>
      </c>
      <c r="R2468" s="2">
        <v>630.33600000000001</v>
      </c>
      <c r="S2468" s="2">
        <v>1543.68</v>
      </c>
      <c r="T2468" s="2">
        <v>283.00800000000004</v>
      </c>
    </row>
    <row r="2469" spans="1:20" x14ac:dyDescent="0.25">
      <c r="A2469" t="s">
        <v>5531</v>
      </c>
      <c r="B2469" t="s">
        <v>1</v>
      </c>
      <c r="C2469" t="s">
        <v>6</v>
      </c>
      <c r="D2469" s="1">
        <v>43800</v>
      </c>
      <c r="E2469" s="1">
        <v>43906</v>
      </c>
      <c r="F2469" s="1">
        <v>43919</v>
      </c>
      <c r="G2469" s="1">
        <v>43915</v>
      </c>
      <c r="H2469" s="13">
        <f>Orders[[#This Row],[DeliveryDate]]-Orders[[#This Row],[OrderDate]]</f>
        <v>9</v>
      </c>
      <c r="I2469" t="s">
        <v>3</v>
      </c>
      <c r="J2469" t="str">
        <f>_xlfn.XLOOKUP(Orders[[#This Row],[_SalesRepID]],'Sales team'!A:A,'Sales team'!B:B)</f>
        <v>Chris Armstrong</v>
      </c>
      <c r="K2469">
        <v>4</v>
      </c>
      <c r="L2469">
        <v>16</v>
      </c>
      <c r="M2469">
        <v>108</v>
      </c>
      <c r="N2469" t="str">
        <f>_xlfn.XLOOKUP(Orders[[#This Row],[_ProductID]],Products!A:A,Products!C:C)</f>
        <v>Outdoor</v>
      </c>
      <c r="O2469">
        <v>9</v>
      </c>
      <c r="P2469">
        <v>0.3</v>
      </c>
      <c r="Q2469" s="2">
        <v>6023.3</v>
      </c>
      <c r="R2469" s="2">
        <v>3915.1450000000004</v>
      </c>
      <c r="S2469" s="2">
        <v>16865.239999999998</v>
      </c>
      <c r="T2469" s="2">
        <v>1204.6599999999962</v>
      </c>
    </row>
    <row r="2470" spans="1:20" x14ac:dyDescent="0.25">
      <c r="A2470" t="s">
        <v>5532</v>
      </c>
      <c r="B2470" t="s">
        <v>5</v>
      </c>
      <c r="C2470" t="s">
        <v>2</v>
      </c>
      <c r="D2470" s="1">
        <v>43800</v>
      </c>
      <c r="E2470" s="1">
        <v>43906</v>
      </c>
      <c r="F2470" s="1">
        <v>43909</v>
      </c>
      <c r="G2470" s="1">
        <v>43930</v>
      </c>
      <c r="H2470" s="13">
        <f>Orders[[#This Row],[DeliveryDate]]-Orders[[#This Row],[OrderDate]]</f>
        <v>24</v>
      </c>
      <c r="I2470" t="s">
        <v>3</v>
      </c>
      <c r="J2470" t="str">
        <f>_xlfn.XLOOKUP(Orders[[#This Row],[_SalesRepID]],'Sales team'!A:A,'Sales team'!B:B)</f>
        <v>Carl Nguyen</v>
      </c>
      <c r="K2470">
        <v>12</v>
      </c>
      <c r="L2470">
        <v>49</v>
      </c>
      <c r="M2470">
        <v>220</v>
      </c>
      <c r="N2470" t="str">
        <f>_xlfn.XLOOKUP(Orders[[#This Row],[_ProductID]],Products!A:A,Products!C:C)</f>
        <v>Furniture</v>
      </c>
      <c r="O2470">
        <v>15</v>
      </c>
      <c r="P2470">
        <v>0.1</v>
      </c>
      <c r="Q2470" s="2">
        <v>2633.1</v>
      </c>
      <c r="R2470" s="2">
        <v>1922.1629999999998</v>
      </c>
      <c r="S2470" s="2">
        <v>11848.95</v>
      </c>
      <c r="T2470" s="2">
        <v>2238.135000000002</v>
      </c>
    </row>
    <row r="2471" spans="1:20" x14ac:dyDescent="0.25">
      <c r="A2471" t="s">
        <v>5533</v>
      </c>
      <c r="B2471" t="s">
        <v>8</v>
      </c>
      <c r="C2471" t="s">
        <v>25</v>
      </c>
      <c r="D2471" s="1">
        <v>43800</v>
      </c>
      <c r="E2471" s="1">
        <v>43906</v>
      </c>
      <c r="F2471" s="1">
        <v>43919</v>
      </c>
      <c r="G2471" s="1">
        <v>43928</v>
      </c>
      <c r="H2471" s="13">
        <f>Orders[[#This Row],[DeliveryDate]]-Orders[[#This Row],[OrderDate]]</f>
        <v>22</v>
      </c>
      <c r="I2471" t="s">
        <v>3</v>
      </c>
      <c r="J2471" t="str">
        <f>_xlfn.XLOOKUP(Orders[[#This Row],[_SalesRepID]],'Sales team'!A:A,'Sales team'!B:B)</f>
        <v>Samuel Fowler</v>
      </c>
      <c r="K2471">
        <v>21</v>
      </c>
      <c r="L2471">
        <v>34</v>
      </c>
      <c r="M2471">
        <v>336</v>
      </c>
      <c r="N2471" t="str">
        <f>_xlfn.XLOOKUP(Orders[[#This Row],[_ProductID]],Products!A:A,Products!C:C)</f>
        <v>Kitchen &amp; Dining</v>
      </c>
      <c r="O2471">
        <v>13</v>
      </c>
      <c r="P2471">
        <v>0.15</v>
      </c>
      <c r="Q2471" s="2">
        <v>201</v>
      </c>
      <c r="R2471" s="2">
        <v>166.82999999999998</v>
      </c>
      <c r="S2471" s="2">
        <v>1025.0999999999999</v>
      </c>
      <c r="T2471" s="2">
        <v>24.120000000000005</v>
      </c>
    </row>
    <row r="2472" spans="1:20" x14ac:dyDescent="0.25">
      <c r="A2472" t="s">
        <v>5534</v>
      </c>
      <c r="B2472" t="s">
        <v>5</v>
      </c>
      <c r="C2472" t="s">
        <v>13</v>
      </c>
      <c r="D2472" s="1">
        <v>43800</v>
      </c>
      <c r="E2472" s="1">
        <v>43906</v>
      </c>
      <c r="F2472" s="1">
        <v>43926</v>
      </c>
      <c r="G2472" s="1">
        <v>43927</v>
      </c>
      <c r="H2472" s="13">
        <f>Orders[[#This Row],[DeliveryDate]]-Orders[[#This Row],[OrderDate]]</f>
        <v>21</v>
      </c>
      <c r="I2472" t="s">
        <v>3</v>
      </c>
      <c r="J2472" t="str">
        <f>_xlfn.XLOOKUP(Orders[[#This Row],[_SalesRepID]],'Sales team'!A:A,'Sales team'!B:B)</f>
        <v>Frank Brown</v>
      </c>
      <c r="K2472">
        <v>17</v>
      </c>
      <c r="L2472">
        <v>18</v>
      </c>
      <c r="M2472">
        <v>263</v>
      </c>
      <c r="N2472" t="str">
        <f>_xlfn.XLOOKUP(Orders[[#This Row],[_ProductID]],Products!A:A,Products!C:C)</f>
        <v>Furniture</v>
      </c>
      <c r="O2472">
        <v>5</v>
      </c>
      <c r="P2472">
        <v>0.05</v>
      </c>
      <c r="Q2472" s="2">
        <v>1005</v>
      </c>
      <c r="R2472" s="2">
        <v>713.55</v>
      </c>
      <c r="S2472" s="2">
        <v>2864.25</v>
      </c>
      <c r="T2472" s="2">
        <v>723.60000000000036</v>
      </c>
    </row>
    <row r="2473" spans="1:20" x14ac:dyDescent="0.25">
      <c r="A2473" t="s">
        <v>5535</v>
      </c>
      <c r="B2473" t="s">
        <v>1</v>
      </c>
      <c r="C2473" t="s">
        <v>13</v>
      </c>
      <c r="D2473" s="1">
        <v>43800</v>
      </c>
      <c r="E2473" s="1">
        <v>43906</v>
      </c>
      <c r="F2473" s="1">
        <v>43924</v>
      </c>
      <c r="G2473" s="1">
        <v>43910</v>
      </c>
      <c r="H2473" s="13">
        <f>Orders[[#This Row],[DeliveryDate]]-Orders[[#This Row],[OrderDate]]</f>
        <v>4</v>
      </c>
      <c r="I2473" t="s">
        <v>3</v>
      </c>
      <c r="J2473" t="str">
        <f>_xlfn.XLOOKUP(Orders[[#This Row],[_SalesRepID]],'Sales team'!A:A,'Sales team'!B:B)</f>
        <v>Jerry Green</v>
      </c>
      <c r="K2473">
        <v>3</v>
      </c>
      <c r="L2473">
        <v>10</v>
      </c>
      <c r="M2473">
        <v>274</v>
      </c>
      <c r="N2473" t="str">
        <f>_xlfn.XLOOKUP(Orders[[#This Row],[_ProductID]],Products!A:A,Products!C:C)</f>
        <v>Furniture</v>
      </c>
      <c r="O2473">
        <v>20</v>
      </c>
      <c r="P2473">
        <v>7.4999999999999997E-2</v>
      </c>
      <c r="Q2473" s="2">
        <v>1005</v>
      </c>
      <c r="R2473" s="2">
        <v>532.65</v>
      </c>
      <c r="S2473" s="2">
        <v>2788.875</v>
      </c>
      <c r="T2473" s="2">
        <v>1190.9250000000002</v>
      </c>
    </row>
    <row r="2474" spans="1:20" x14ac:dyDescent="0.25">
      <c r="A2474" t="s">
        <v>5526</v>
      </c>
      <c r="B2474" t="s">
        <v>8</v>
      </c>
      <c r="C2474" t="s">
        <v>15</v>
      </c>
      <c r="D2474" s="1">
        <v>43800</v>
      </c>
      <c r="E2474" s="1">
        <v>43905</v>
      </c>
      <c r="F2474" s="1">
        <v>43924</v>
      </c>
      <c r="G2474" s="1">
        <v>43917</v>
      </c>
      <c r="H2474" s="13">
        <f>Orders[[#This Row],[DeliveryDate]]-Orders[[#This Row],[OrderDate]]</f>
        <v>12</v>
      </c>
      <c r="I2474" t="s">
        <v>3</v>
      </c>
      <c r="J2474" t="str">
        <f>_xlfn.XLOOKUP(Orders[[#This Row],[_SalesRepID]],'Sales team'!A:A,'Sales team'!B:B)</f>
        <v>Douglas Tucker</v>
      </c>
      <c r="K2474">
        <v>23</v>
      </c>
      <c r="L2474">
        <v>10</v>
      </c>
      <c r="M2474">
        <v>7</v>
      </c>
      <c r="N2474" t="str">
        <f>_xlfn.XLOOKUP(Orders[[#This Row],[_ProductID]],Products!A:A,Products!C:C)</f>
        <v>Home décor</v>
      </c>
      <c r="O2474">
        <v>39</v>
      </c>
      <c r="P2474">
        <v>0.05</v>
      </c>
      <c r="Q2474" s="2">
        <v>1996.6000000000001</v>
      </c>
      <c r="R2474" s="2">
        <v>1557.3480000000002</v>
      </c>
      <c r="S2474" s="2">
        <v>1896.77</v>
      </c>
      <c r="T2474" s="2">
        <v>339.4219999999998</v>
      </c>
    </row>
    <row r="2475" spans="1:20" x14ac:dyDescent="0.25">
      <c r="A2475" t="s">
        <v>5527</v>
      </c>
      <c r="B2475" t="s">
        <v>5</v>
      </c>
      <c r="C2475" t="s">
        <v>2</v>
      </c>
      <c r="D2475" s="1">
        <v>43800</v>
      </c>
      <c r="E2475" s="1">
        <v>43905</v>
      </c>
      <c r="F2475" s="1">
        <v>43920</v>
      </c>
      <c r="G2475" s="1">
        <v>43917</v>
      </c>
      <c r="H2475" s="13">
        <f>Orders[[#This Row],[DeliveryDate]]-Orders[[#This Row],[OrderDate]]</f>
        <v>12</v>
      </c>
      <c r="I2475" t="s">
        <v>3</v>
      </c>
      <c r="J2475" t="str">
        <f>_xlfn.XLOOKUP(Orders[[#This Row],[_SalesRepID]],'Sales team'!A:A,'Sales team'!B:B)</f>
        <v>Paul Holmes</v>
      </c>
      <c r="K2475">
        <v>14</v>
      </c>
      <c r="L2475">
        <v>31</v>
      </c>
      <c r="M2475">
        <v>212</v>
      </c>
      <c r="N2475" t="str">
        <f>_xlfn.XLOOKUP(Orders[[#This Row],[_ProductID]],Products!A:A,Products!C:C)</f>
        <v>Home décor</v>
      </c>
      <c r="O2475">
        <v>32</v>
      </c>
      <c r="P2475">
        <v>0.1</v>
      </c>
      <c r="Q2475" s="2">
        <v>6157.3</v>
      </c>
      <c r="R2475" s="2">
        <v>4617.9750000000004</v>
      </c>
      <c r="S2475" s="2">
        <v>22166.280000000002</v>
      </c>
      <c r="T2475" s="2">
        <v>3694.380000000001</v>
      </c>
    </row>
    <row r="2476" spans="1:20" x14ac:dyDescent="0.25">
      <c r="A2476" t="s">
        <v>5528</v>
      </c>
      <c r="B2476" t="s">
        <v>1</v>
      </c>
      <c r="C2476" t="s">
        <v>15</v>
      </c>
      <c r="D2476" s="1">
        <v>43800</v>
      </c>
      <c r="E2476" s="1">
        <v>43905</v>
      </c>
      <c r="F2476" s="1">
        <v>43912</v>
      </c>
      <c r="G2476" s="1">
        <v>43913</v>
      </c>
      <c r="H2476" s="13">
        <f>Orders[[#This Row],[DeliveryDate]]-Orders[[#This Row],[OrderDate]]</f>
        <v>8</v>
      </c>
      <c r="I2476" t="s">
        <v>3</v>
      </c>
      <c r="J2476" t="str">
        <f>_xlfn.XLOOKUP(Orders[[#This Row],[_SalesRepID]],'Sales team'!A:A,'Sales team'!B:B)</f>
        <v>Keith Griffin</v>
      </c>
      <c r="K2476">
        <v>2</v>
      </c>
      <c r="L2476">
        <v>50</v>
      </c>
      <c r="M2476">
        <v>29</v>
      </c>
      <c r="N2476" t="str">
        <f>_xlfn.XLOOKUP(Orders[[#This Row],[_ProductID]],Products!A:A,Products!C:C)</f>
        <v>Home décor</v>
      </c>
      <c r="O2476">
        <v>33</v>
      </c>
      <c r="P2476">
        <v>0.1</v>
      </c>
      <c r="Q2476" s="2">
        <v>2345</v>
      </c>
      <c r="R2476" s="2">
        <v>1360.1</v>
      </c>
      <c r="S2476" s="2">
        <v>4221</v>
      </c>
      <c r="T2476" s="2">
        <v>1500.8000000000002</v>
      </c>
    </row>
    <row r="2477" spans="1:20" x14ac:dyDescent="0.25">
      <c r="A2477" t="s">
        <v>5529</v>
      </c>
      <c r="B2477" t="s">
        <v>5</v>
      </c>
      <c r="C2477" t="s">
        <v>46</v>
      </c>
      <c r="D2477" s="1">
        <v>43800</v>
      </c>
      <c r="E2477" s="1">
        <v>43905</v>
      </c>
      <c r="F2477" s="1">
        <v>43919</v>
      </c>
      <c r="G2477" s="1">
        <v>43927</v>
      </c>
      <c r="H2477" s="13">
        <f>Orders[[#This Row],[DeliveryDate]]-Orders[[#This Row],[OrderDate]]</f>
        <v>22</v>
      </c>
      <c r="I2477" t="s">
        <v>3</v>
      </c>
      <c r="J2477" t="str">
        <f>_xlfn.XLOOKUP(Orders[[#This Row],[_SalesRepID]],'Sales team'!A:A,'Sales team'!B:B)</f>
        <v>Anthony Torres</v>
      </c>
      <c r="K2477">
        <v>20</v>
      </c>
      <c r="L2477">
        <v>26</v>
      </c>
      <c r="M2477">
        <v>81</v>
      </c>
      <c r="N2477" t="str">
        <f>_xlfn.XLOOKUP(Orders[[#This Row],[_ProductID]],Products!A:A,Products!C:C)</f>
        <v>Furniture</v>
      </c>
      <c r="O2477">
        <v>15</v>
      </c>
      <c r="P2477">
        <v>7.4999999999999997E-2</v>
      </c>
      <c r="Q2477" s="2">
        <v>174.20000000000002</v>
      </c>
      <c r="R2477" s="2">
        <v>121.94</v>
      </c>
      <c r="S2477" s="2">
        <v>483.40500000000003</v>
      </c>
      <c r="T2477" s="2">
        <v>117.58500000000004</v>
      </c>
    </row>
    <row r="2478" spans="1:20" x14ac:dyDescent="0.25">
      <c r="A2478" t="s">
        <v>5518</v>
      </c>
      <c r="B2478" t="s">
        <v>1</v>
      </c>
      <c r="C2478" t="s">
        <v>25</v>
      </c>
      <c r="D2478" s="1">
        <v>43800</v>
      </c>
      <c r="E2478" s="1">
        <v>43904</v>
      </c>
      <c r="F2478" s="1">
        <v>43913</v>
      </c>
      <c r="G2478" s="1">
        <v>43920</v>
      </c>
      <c r="H2478" s="13">
        <f>Orders[[#This Row],[DeliveryDate]]-Orders[[#This Row],[OrderDate]]</f>
        <v>16</v>
      </c>
      <c r="I2478" t="s">
        <v>3</v>
      </c>
      <c r="J2478" t="str">
        <f>_xlfn.XLOOKUP(Orders[[#This Row],[_SalesRepID]],'Sales team'!A:A,'Sales team'!B:B)</f>
        <v>Chris Armstrong</v>
      </c>
      <c r="K2478">
        <v>4</v>
      </c>
      <c r="L2478">
        <v>32</v>
      </c>
      <c r="M2478">
        <v>360</v>
      </c>
      <c r="N2478" t="str">
        <f>_xlfn.XLOOKUP(Orders[[#This Row],[_ProductID]],Products!A:A,Products!C:C)</f>
        <v>Furniture</v>
      </c>
      <c r="O2478">
        <v>34</v>
      </c>
      <c r="P2478">
        <v>0.05</v>
      </c>
      <c r="Q2478" s="2">
        <v>5654.8</v>
      </c>
      <c r="R2478" s="2">
        <v>3166.6880000000006</v>
      </c>
      <c r="S2478" s="2">
        <v>10744.119999999999</v>
      </c>
      <c r="T2478" s="2">
        <v>4410.7439999999979</v>
      </c>
    </row>
    <row r="2479" spans="1:20" x14ac:dyDescent="0.25">
      <c r="A2479" t="s">
        <v>5519</v>
      </c>
      <c r="B2479" t="s">
        <v>1</v>
      </c>
      <c r="C2479" t="s">
        <v>15</v>
      </c>
      <c r="D2479" s="1">
        <v>43800</v>
      </c>
      <c r="E2479" s="1">
        <v>43904</v>
      </c>
      <c r="F2479" s="1">
        <v>43932</v>
      </c>
      <c r="G2479" s="1">
        <v>43920</v>
      </c>
      <c r="H2479" s="13">
        <f>Orders[[#This Row],[DeliveryDate]]-Orders[[#This Row],[OrderDate]]</f>
        <v>16</v>
      </c>
      <c r="I2479" t="s">
        <v>3</v>
      </c>
      <c r="J2479" t="str">
        <f>_xlfn.XLOOKUP(Orders[[#This Row],[_SalesRepID]],'Sales team'!A:A,'Sales team'!B:B)</f>
        <v>Jonathan Hawkins</v>
      </c>
      <c r="K2479">
        <v>10</v>
      </c>
      <c r="L2479">
        <v>22</v>
      </c>
      <c r="M2479">
        <v>1</v>
      </c>
      <c r="N2479" t="str">
        <f>_xlfn.XLOOKUP(Orders[[#This Row],[_ProductID]],Products!A:A,Products!C:C)</f>
        <v>Home décor</v>
      </c>
      <c r="O2479">
        <v>44</v>
      </c>
      <c r="P2479">
        <v>0.1</v>
      </c>
      <c r="Q2479" s="2">
        <v>3966.4</v>
      </c>
      <c r="R2479" s="2">
        <v>1903.8720000000001</v>
      </c>
      <c r="S2479" s="2">
        <v>28558.080000000002</v>
      </c>
      <c r="T2479" s="2">
        <v>13327.104000000001</v>
      </c>
    </row>
    <row r="2480" spans="1:20" x14ac:dyDescent="0.25">
      <c r="A2480" t="s">
        <v>5520</v>
      </c>
      <c r="B2480" t="s">
        <v>8</v>
      </c>
      <c r="C2480" t="s">
        <v>6</v>
      </c>
      <c r="D2480" s="1">
        <v>43800</v>
      </c>
      <c r="E2480" s="1">
        <v>43904</v>
      </c>
      <c r="F2480" s="1">
        <v>43909</v>
      </c>
      <c r="G2480" s="1">
        <v>43917</v>
      </c>
      <c r="H2480" s="13">
        <f>Orders[[#This Row],[DeliveryDate]]-Orders[[#This Row],[OrderDate]]</f>
        <v>13</v>
      </c>
      <c r="I2480" t="s">
        <v>3</v>
      </c>
      <c r="J2480" t="str">
        <f>_xlfn.XLOOKUP(Orders[[#This Row],[_SalesRepID]],'Sales team'!A:A,'Sales team'!B:B)</f>
        <v>Anthony Torres</v>
      </c>
      <c r="K2480">
        <v>20</v>
      </c>
      <c r="L2480">
        <v>35</v>
      </c>
      <c r="M2480">
        <v>131</v>
      </c>
      <c r="N2480" t="str">
        <f>_xlfn.XLOOKUP(Orders[[#This Row],[_ProductID]],Products!A:A,Products!C:C)</f>
        <v>Home décor</v>
      </c>
      <c r="O2480">
        <v>33</v>
      </c>
      <c r="P2480">
        <v>0.1</v>
      </c>
      <c r="Q2480" s="2">
        <v>3564.4</v>
      </c>
      <c r="R2480" s="2">
        <v>2708.944</v>
      </c>
      <c r="S2480" s="2">
        <v>19247.760000000002</v>
      </c>
      <c r="T2480" s="2">
        <v>2994.0960000000014</v>
      </c>
    </row>
    <row r="2481" spans="1:20" x14ac:dyDescent="0.25">
      <c r="A2481" t="s">
        <v>5521</v>
      </c>
      <c r="B2481" t="s">
        <v>1</v>
      </c>
      <c r="C2481" t="s">
        <v>46</v>
      </c>
      <c r="D2481" s="1">
        <v>43800</v>
      </c>
      <c r="E2481" s="1">
        <v>43904</v>
      </c>
      <c r="F2481" s="1">
        <v>43931</v>
      </c>
      <c r="G2481" s="1">
        <v>43915</v>
      </c>
      <c r="H2481" s="13">
        <f>Orders[[#This Row],[DeliveryDate]]-Orders[[#This Row],[OrderDate]]</f>
        <v>11</v>
      </c>
      <c r="I2481" t="s">
        <v>3</v>
      </c>
      <c r="J2481" t="str">
        <f>_xlfn.XLOOKUP(Orders[[#This Row],[_SalesRepID]],'Sales team'!A:A,'Sales team'!B:B)</f>
        <v>Jonathan Hawkins</v>
      </c>
      <c r="K2481">
        <v>10</v>
      </c>
      <c r="L2481">
        <v>28</v>
      </c>
      <c r="M2481">
        <v>85</v>
      </c>
      <c r="N2481" t="str">
        <f>_xlfn.XLOOKUP(Orders[[#This Row],[_ProductID]],Products!A:A,Products!C:C)</f>
        <v>Electronics</v>
      </c>
      <c r="O2481">
        <v>28</v>
      </c>
      <c r="P2481">
        <v>0.15</v>
      </c>
      <c r="Q2481" s="2">
        <v>931.30000000000007</v>
      </c>
      <c r="R2481" s="2">
        <v>447.024</v>
      </c>
      <c r="S2481" s="2">
        <v>791.60500000000002</v>
      </c>
      <c r="T2481" s="2">
        <v>344.58100000000002</v>
      </c>
    </row>
    <row r="2482" spans="1:20" x14ac:dyDescent="0.25">
      <c r="A2482" t="s">
        <v>5522</v>
      </c>
      <c r="B2482" t="s">
        <v>1</v>
      </c>
      <c r="C2482" t="s">
        <v>46</v>
      </c>
      <c r="D2482" s="1">
        <v>43800</v>
      </c>
      <c r="E2482" s="1">
        <v>43904</v>
      </c>
      <c r="F2482" s="1">
        <v>43919</v>
      </c>
      <c r="G2482" s="1">
        <v>43929</v>
      </c>
      <c r="H2482" s="13">
        <f>Orders[[#This Row],[DeliveryDate]]-Orders[[#This Row],[OrderDate]]</f>
        <v>25</v>
      </c>
      <c r="I2482" t="s">
        <v>3</v>
      </c>
      <c r="J2482" t="str">
        <f>_xlfn.XLOOKUP(Orders[[#This Row],[_SalesRepID]],'Sales team'!A:A,'Sales team'!B:B)</f>
        <v>Jonathan Hawkins</v>
      </c>
      <c r="K2482">
        <v>10</v>
      </c>
      <c r="L2482">
        <v>47</v>
      </c>
      <c r="M2482">
        <v>83</v>
      </c>
      <c r="N2482" t="str">
        <f>_xlfn.XLOOKUP(Orders[[#This Row],[_ProductID]],Products!A:A,Products!C:C)</f>
        <v>Kitchen &amp; Dining</v>
      </c>
      <c r="O2482">
        <v>4</v>
      </c>
      <c r="P2482">
        <v>0.05</v>
      </c>
      <c r="Q2482" s="2">
        <v>2244.5</v>
      </c>
      <c r="R2482" s="2">
        <v>920.24499999999989</v>
      </c>
      <c r="S2482" s="2">
        <v>10661.375</v>
      </c>
      <c r="T2482" s="2">
        <v>6060.1500000000005</v>
      </c>
    </row>
    <row r="2483" spans="1:20" x14ac:dyDescent="0.25">
      <c r="A2483" t="s">
        <v>5523</v>
      </c>
      <c r="B2483" t="s">
        <v>1</v>
      </c>
      <c r="C2483" t="s">
        <v>15</v>
      </c>
      <c r="D2483" s="1">
        <v>43800</v>
      </c>
      <c r="E2483" s="1">
        <v>43904</v>
      </c>
      <c r="F2483" s="1">
        <v>43913</v>
      </c>
      <c r="G2483" s="1">
        <v>43916</v>
      </c>
      <c r="H2483" s="13">
        <f>Orders[[#This Row],[DeliveryDate]]-Orders[[#This Row],[OrderDate]]</f>
        <v>12</v>
      </c>
      <c r="I2483" t="s">
        <v>3</v>
      </c>
      <c r="J2483" t="str">
        <f>_xlfn.XLOOKUP(Orders[[#This Row],[_SalesRepID]],'Sales team'!A:A,'Sales team'!B:B)</f>
        <v>Chris Armstrong</v>
      </c>
      <c r="K2483">
        <v>4</v>
      </c>
      <c r="L2483">
        <v>11</v>
      </c>
      <c r="M2483">
        <v>26</v>
      </c>
      <c r="N2483" t="str">
        <f>_xlfn.XLOOKUP(Orders[[#This Row],[_ProductID]],Products!A:A,Products!C:C)</f>
        <v>Electronics</v>
      </c>
      <c r="O2483">
        <v>6</v>
      </c>
      <c r="P2483">
        <v>0.05</v>
      </c>
      <c r="Q2483" s="2">
        <v>2458.9</v>
      </c>
      <c r="R2483" s="2">
        <v>1327.806</v>
      </c>
      <c r="S2483" s="2">
        <v>7007.8650000000007</v>
      </c>
      <c r="T2483" s="2">
        <v>3024.4470000000006</v>
      </c>
    </row>
    <row r="2484" spans="1:20" x14ac:dyDescent="0.25">
      <c r="A2484" t="s">
        <v>5524</v>
      </c>
      <c r="B2484" t="s">
        <v>1</v>
      </c>
      <c r="C2484" t="s">
        <v>15</v>
      </c>
      <c r="D2484" s="1">
        <v>43800</v>
      </c>
      <c r="E2484" s="1">
        <v>43904</v>
      </c>
      <c r="F2484" s="1">
        <v>43928</v>
      </c>
      <c r="G2484" s="1">
        <v>43914</v>
      </c>
      <c r="H2484" s="13">
        <f>Orders[[#This Row],[DeliveryDate]]-Orders[[#This Row],[OrderDate]]</f>
        <v>10</v>
      </c>
      <c r="I2484" t="s">
        <v>3</v>
      </c>
      <c r="J2484" t="str">
        <f>_xlfn.XLOOKUP(Orders[[#This Row],[_SalesRepID]],'Sales team'!A:A,'Sales team'!B:B)</f>
        <v>Shawn Cook</v>
      </c>
      <c r="K2484">
        <v>7</v>
      </c>
      <c r="L2484">
        <v>27</v>
      </c>
      <c r="M2484">
        <v>1</v>
      </c>
      <c r="N2484" t="str">
        <f>_xlfn.XLOOKUP(Orders[[#This Row],[_ProductID]],Products!A:A,Products!C:C)</f>
        <v>Home décor</v>
      </c>
      <c r="O2484">
        <v>30</v>
      </c>
      <c r="P2484">
        <v>7.4999999999999997E-2</v>
      </c>
      <c r="Q2484" s="2">
        <v>2338.3000000000002</v>
      </c>
      <c r="R2484" s="2">
        <v>1028.8520000000001</v>
      </c>
      <c r="S2484" s="2">
        <v>4325.8550000000005</v>
      </c>
      <c r="T2484" s="2">
        <v>2268.1510000000003</v>
      </c>
    </row>
    <row r="2485" spans="1:20" x14ac:dyDescent="0.25">
      <c r="A2485" t="s">
        <v>5525</v>
      </c>
      <c r="B2485" t="s">
        <v>1</v>
      </c>
      <c r="C2485" t="s">
        <v>15</v>
      </c>
      <c r="D2485" s="1">
        <v>43800</v>
      </c>
      <c r="E2485" s="1">
        <v>43904</v>
      </c>
      <c r="F2485" s="1">
        <v>43923</v>
      </c>
      <c r="G2485" s="1">
        <v>43927</v>
      </c>
      <c r="H2485" s="13">
        <f>Orders[[#This Row],[DeliveryDate]]-Orders[[#This Row],[OrderDate]]</f>
        <v>23</v>
      </c>
      <c r="I2485" t="s">
        <v>3</v>
      </c>
      <c r="J2485" t="str">
        <f>_xlfn.XLOOKUP(Orders[[#This Row],[_SalesRepID]],'Sales team'!A:A,'Sales team'!B:B)</f>
        <v>Jonathan Hawkins</v>
      </c>
      <c r="K2485">
        <v>10</v>
      </c>
      <c r="L2485">
        <v>40</v>
      </c>
      <c r="M2485">
        <v>4</v>
      </c>
      <c r="N2485" t="str">
        <f>_xlfn.XLOOKUP(Orders[[#This Row],[_ProductID]],Products!A:A,Products!C:C)</f>
        <v>Electronics</v>
      </c>
      <c r="O2485">
        <v>28</v>
      </c>
      <c r="P2485">
        <v>0.1</v>
      </c>
      <c r="Q2485" s="2">
        <v>3939.6</v>
      </c>
      <c r="R2485" s="2">
        <v>2087.9880000000003</v>
      </c>
      <c r="S2485" s="2">
        <v>24819.48</v>
      </c>
      <c r="T2485" s="2">
        <v>10203.563999999998</v>
      </c>
    </row>
    <row r="2486" spans="1:20" x14ac:dyDescent="0.25">
      <c r="A2486" t="s">
        <v>5512</v>
      </c>
      <c r="B2486" t="s">
        <v>5</v>
      </c>
      <c r="C2486" t="s">
        <v>6</v>
      </c>
      <c r="D2486" s="1">
        <v>43800</v>
      </c>
      <c r="E2486" s="1">
        <v>43903</v>
      </c>
      <c r="F2486" s="1">
        <v>43928</v>
      </c>
      <c r="G2486" s="1">
        <v>43910</v>
      </c>
      <c r="H2486" s="13">
        <f>Orders[[#This Row],[DeliveryDate]]-Orders[[#This Row],[OrderDate]]</f>
        <v>7</v>
      </c>
      <c r="I2486" t="s">
        <v>3</v>
      </c>
      <c r="J2486" t="str">
        <f>_xlfn.XLOOKUP(Orders[[#This Row],[_SalesRepID]],'Sales team'!A:A,'Sales team'!B:B)</f>
        <v>Paul Holmes</v>
      </c>
      <c r="K2486">
        <v>14</v>
      </c>
      <c r="L2486">
        <v>9</v>
      </c>
      <c r="M2486">
        <v>137</v>
      </c>
      <c r="N2486" t="str">
        <f>_xlfn.XLOOKUP(Orders[[#This Row],[_ProductID]],Products!A:A,Products!C:C)</f>
        <v>Home décor</v>
      </c>
      <c r="O2486">
        <v>14</v>
      </c>
      <c r="P2486">
        <v>0.05</v>
      </c>
      <c r="Q2486" s="2">
        <v>268</v>
      </c>
      <c r="R2486" s="2">
        <v>174.20000000000002</v>
      </c>
      <c r="S2486" s="2">
        <v>1273</v>
      </c>
      <c r="T2486" s="2">
        <v>401.99999999999989</v>
      </c>
    </row>
    <row r="2487" spans="1:20" x14ac:dyDescent="0.25">
      <c r="A2487" t="s">
        <v>5513</v>
      </c>
      <c r="B2487" t="s">
        <v>10</v>
      </c>
      <c r="C2487" t="s">
        <v>13</v>
      </c>
      <c r="D2487" s="1">
        <v>43800</v>
      </c>
      <c r="E2487" s="1">
        <v>43903</v>
      </c>
      <c r="F2487" s="1">
        <v>43917</v>
      </c>
      <c r="G2487" s="1">
        <v>43915</v>
      </c>
      <c r="H2487" s="13">
        <f>Orders[[#This Row],[DeliveryDate]]-Orders[[#This Row],[OrderDate]]</f>
        <v>12</v>
      </c>
      <c r="I2487" t="s">
        <v>3</v>
      </c>
      <c r="J2487" t="str">
        <f>_xlfn.XLOOKUP(Orders[[#This Row],[_SalesRepID]],'Sales team'!A:A,'Sales team'!B:B)</f>
        <v>Carlos Miller</v>
      </c>
      <c r="K2487">
        <v>28</v>
      </c>
      <c r="L2487">
        <v>28</v>
      </c>
      <c r="M2487">
        <v>269</v>
      </c>
      <c r="N2487" t="str">
        <f>_xlfn.XLOOKUP(Orders[[#This Row],[_ProductID]],Products!A:A,Products!C:C)</f>
        <v>Home décor</v>
      </c>
      <c r="O2487">
        <v>11</v>
      </c>
      <c r="P2487">
        <v>7.4999999999999997E-2</v>
      </c>
      <c r="Q2487" s="2">
        <v>2974.8</v>
      </c>
      <c r="R2487" s="2">
        <v>1546.8960000000002</v>
      </c>
      <c r="S2487" s="2">
        <v>16510.140000000003</v>
      </c>
      <c r="T2487" s="2">
        <v>7228.7640000000029</v>
      </c>
    </row>
    <row r="2488" spans="1:20" x14ac:dyDescent="0.25">
      <c r="A2488" t="s">
        <v>5514</v>
      </c>
      <c r="B2488" t="s">
        <v>1</v>
      </c>
      <c r="C2488" t="s">
        <v>2</v>
      </c>
      <c r="D2488" s="1">
        <v>43800</v>
      </c>
      <c r="E2488" s="1">
        <v>43903</v>
      </c>
      <c r="F2488" s="1">
        <v>43907</v>
      </c>
      <c r="G2488" s="1">
        <v>43934</v>
      </c>
      <c r="H2488" s="13">
        <f>Orders[[#This Row],[DeliveryDate]]-Orders[[#This Row],[OrderDate]]</f>
        <v>31</v>
      </c>
      <c r="I2488" t="s">
        <v>3</v>
      </c>
      <c r="J2488" t="str">
        <f>_xlfn.XLOOKUP(Orders[[#This Row],[_SalesRepID]],'Sales team'!A:A,'Sales team'!B:B)</f>
        <v>Keith Griffin</v>
      </c>
      <c r="K2488">
        <v>2</v>
      </c>
      <c r="L2488">
        <v>4</v>
      </c>
      <c r="M2488">
        <v>215</v>
      </c>
      <c r="N2488" t="str">
        <f>_xlfn.XLOOKUP(Orders[[#This Row],[_ProductID]],Products!A:A,Products!C:C)</f>
        <v>Outdoor</v>
      </c>
      <c r="O2488">
        <v>18</v>
      </c>
      <c r="P2488">
        <v>0.15</v>
      </c>
      <c r="Q2488" s="2">
        <v>3859.2000000000003</v>
      </c>
      <c r="R2488" s="2">
        <v>2045.3760000000002</v>
      </c>
      <c r="S2488" s="2">
        <v>6560.64</v>
      </c>
      <c r="T2488" s="2">
        <v>2469.8879999999999</v>
      </c>
    </row>
    <row r="2489" spans="1:20" x14ac:dyDescent="0.25">
      <c r="A2489" t="s">
        <v>5515</v>
      </c>
      <c r="B2489" t="s">
        <v>5</v>
      </c>
      <c r="C2489" t="s">
        <v>25</v>
      </c>
      <c r="D2489" s="1">
        <v>43800</v>
      </c>
      <c r="E2489" s="1">
        <v>43903</v>
      </c>
      <c r="F2489" s="1">
        <v>43908</v>
      </c>
      <c r="G2489" s="1">
        <v>43920</v>
      </c>
      <c r="H2489" s="13">
        <f>Orders[[#This Row],[DeliveryDate]]-Orders[[#This Row],[OrderDate]]</f>
        <v>17</v>
      </c>
      <c r="I2489" t="s">
        <v>3</v>
      </c>
      <c r="J2489" t="str">
        <f>_xlfn.XLOOKUP(Orders[[#This Row],[_SalesRepID]],'Sales team'!A:A,'Sales team'!B:B)</f>
        <v>Anthony Berry</v>
      </c>
      <c r="K2489">
        <v>16</v>
      </c>
      <c r="L2489">
        <v>41</v>
      </c>
      <c r="M2489">
        <v>335</v>
      </c>
      <c r="N2489" t="str">
        <f>_xlfn.XLOOKUP(Orders[[#This Row],[_ProductID]],Products!A:A,Products!C:C)</f>
        <v>Home décor</v>
      </c>
      <c r="O2489">
        <v>44</v>
      </c>
      <c r="P2489">
        <v>0.05</v>
      </c>
      <c r="Q2489" s="2">
        <v>837.5</v>
      </c>
      <c r="R2489" s="2">
        <v>561.125</v>
      </c>
      <c r="S2489" s="2">
        <v>5569.375</v>
      </c>
      <c r="T2489" s="2">
        <v>1641.5</v>
      </c>
    </row>
    <row r="2490" spans="1:20" x14ac:dyDescent="0.25">
      <c r="A2490" t="s">
        <v>5516</v>
      </c>
      <c r="B2490" t="s">
        <v>5</v>
      </c>
      <c r="C2490" t="s">
        <v>46</v>
      </c>
      <c r="D2490" s="1">
        <v>43800</v>
      </c>
      <c r="E2490" s="1">
        <v>43903</v>
      </c>
      <c r="F2490" s="1">
        <v>43924</v>
      </c>
      <c r="G2490" s="1">
        <v>43917</v>
      </c>
      <c r="H2490" s="13">
        <f>Orders[[#This Row],[DeliveryDate]]-Orders[[#This Row],[OrderDate]]</f>
        <v>14</v>
      </c>
      <c r="I2490" t="s">
        <v>3</v>
      </c>
      <c r="J2490" t="str">
        <f>_xlfn.XLOOKUP(Orders[[#This Row],[_SalesRepID]],'Sales team'!A:A,'Sales team'!B:B)</f>
        <v>Roger Alexander</v>
      </c>
      <c r="K2490">
        <v>15</v>
      </c>
      <c r="L2490">
        <v>5</v>
      </c>
      <c r="M2490">
        <v>82</v>
      </c>
      <c r="N2490" t="str">
        <f>_xlfn.XLOOKUP(Orders[[#This Row],[_ProductID]],Products!A:A,Products!C:C)</f>
        <v>Home décor</v>
      </c>
      <c r="O2490">
        <v>21</v>
      </c>
      <c r="P2490">
        <v>0.15</v>
      </c>
      <c r="Q2490" s="2">
        <v>1098.8</v>
      </c>
      <c r="R2490" s="2">
        <v>769.16</v>
      </c>
      <c r="S2490" s="2">
        <v>3735.9199999999996</v>
      </c>
      <c r="T2490" s="2">
        <v>659.27999999999975</v>
      </c>
    </row>
    <row r="2491" spans="1:20" x14ac:dyDescent="0.25">
      <c r="A2491" t="s">
        <v>5517</v>
      </c>
      <c r="B2491" t="s">
        <v>1</v>
      </c>
      <c r="C2491" t="s">
        <v>2</v>
      </c>
      <c r="D2491" s="1">
        <v>43800</v>
      </c>
      <c r="E2491" s="1">
        <v>43903</v>
      </c>
      <c r="F2491" s="1">
        <v>43913</v>
      </c>
      <c r="G2491" s="1">
        <v>43927</v>
      </c>
      <c r="H2491" s="13">
        <f>Orders[[#This Row],[DeliveryDate]]-Orders[[#This Row],[OrderDate]]</f>
        <v>24</v>
      </c>
      <c r="I2491" t="s">
        <v>3</v>
      </c>
      <c r="J2491" t="str">
        <f>_xlfn.XLOOKUP(Orders[[#This Row],[_SalesRepID]],'Sales team'!A:A,'Sales team'!B:B)</f>
        <v>Chris Armstrong</v>
      </c>
      <c r="K2491">
        <v>4</v>
      </c>
      <c r="L2491">
        <v>24</v>
      </c>
      <c r="M2491">
        <v>219</v>
      </c>
      <c r="N2491" t="str">
        <f>_xlfn.XLOOKUP(Orders[[#This Row],[_ProductID]],Products!A:A,Products!C:C)</f>
        <v>Furniture</v>
      </c>
      <c r="O2491">
        <v>38</v>
      </c>
      <c r="P2491">
        <v>0.1</v>
      </c>
      <c r="Q2491" s="2">
        <v>904.5</v>
      </c>
      <c r="R2491" s="2">
        <v>750.73500000000001</v>
      </c>
      <c r="S2491" s="2">
        <v>5698.35</v>
      </c>
      <c r="T2491" s="2">
        <v>443.20499999999993</v>
      </c>
    </row>
    <row r="2492" spans="1:20" x14ac:dyDescent="0.25">
      <c r="A2492" t="s">
        <v>5505</v>
      </c>
      <c r="B2492" t="s">
        <v>1</v>
      </c>
      <c r="C2492" t="s">
        <v>46</v>
      </c>
      <c r="D2492" s="1">
        <v>43800</v>
      </c>
      <c r="E2492" s="1">
        <v>43902</v>
      </c>
      <c r="F2492" s="1">
        <v>43915</v>
      </c>
      <c r="G2492" s="1">
        <v>43909</v>
      </c>
      <c r="H2492" s="13">
        <f>Orders[[#This Row],[DeliveryDate]]-Orders[[#This Row],[OrderDate]]</f>
        <v>7</v>
      </c>
      <c r="I2492" t="s">
        <v>3</v>
      </c>
      <c r="J2492" t="str">
        <f>_xlfn.XLOOKUP(Orders[[#This Row],[_SalesRepID]],'Sales team'!A:A,'Sales team'!B:B)</f>
        <v>Joshua Little</v>
      </c>
      <c r="K2492">
        <v>11</v>
      </c>
      <c r="L2492">
        <v>12</v>
      </c>
      <c r="M2492">
        <v>84</v>
      </c>
      <c r="N2492" t="str">
        <f>_xlfn.XLOOKUP(Orders[[#This Row],[_ProductID]],Products!A:A,Products!C:C)</f>
        <v>Outdoor</v>
      </c>
      <c r="O2492">
        <v>18</v>
      </c>
      <c r="P2492">
        <v>7.4999999999999997E-2</v>
      </c>
      <c r="Q2492" s="2">
        <v>3504.1</v>
      </c>
      <c r="R2492" s="2">
        <v>1997.3369999999998</v>
      </c>
      <c r="S2492" s="2">
        <v>6482.585</v>
      </c>
      <c r="T2492" s="2">
        <v>2487.9110000000005</v>
      </c>
    </row>
    <row r="2493" spans="1:20" x14ac:dyDescent="0.25">
      <c r="A2493" t="s">
        <v>5506</v>
      </c>
      <c r="B2493" t="s">
        <v>1</v>
      </c>
      <c r="C2493" t="s">
        <v>6</v>
      </c>
      <c r="D2493" s="1">
        <v>43800</v>
      </c>
      <c r="E2493" s="1">
        <v>43902</v>
      </c>
      <c r="F2493" s="1">
        <v>43911</v>
      </c>
      <c r="G2493" s="1">
        <v>43916</v>
      </c>
      <c r="H2493" s="13">
        <f>Orders[[#This Row],[DeliveryDate]]-Orders[[#This Row],[OrderDate]]</f>
        <v>14</v>
      </c>
      <c r="I2493" t="s">
        <v>3</v>
      </c>
      <c r="J2493" t="str">
        <f>_xlfn.XLOOKUP(Orders[[#This Row],[_SalesRepID]],'Sales team'!A:A,'Sales team'!B:B)</f>
        <v>Shawn Cook</v>
      </c>
      <c r="K2493">
        <v>7</v>
      </c>
      <c r="L2493">
        <v>35</v>
      </c>
      <c r="M2493">
        <v>128</v>
      </c>
      <c r="N2493" t="str">
        <f>_xlfn.XLOOKUP(Orders[[#This Row],[_ProductID]],Products!A:A,Products!C:C)</f>
        <v>Furniture</v>
      </c>
      <c r="O2493">
        <v>12</v>
      </c>
      <c r="P2493">
        <v>0.15</v>
      </c>
      <c r="Q2493" s="2">
        <v>1172.5</v>
      </c>
      <c r="R2493" s="2">
        <v>996.625</v>
      </c>
      <c r="S2493" s="2">
        <v>2989.875</v>
      </c>
      <c r="T2493" s="2">
        <v>0</v>
      </c>
    </row>
    <row r="2494" spans="1:20" x14ac:dyDescent="0.25">
      <c r="A2494" t="s">
        <v>5507</v>
      </c>
      <c r="B2494" t="s">
        <v>5</v>
      </c>
      <c r="C2494" t="s">
        <v>6</v>
      </c>
      <c r="D2494" s="1">
        <v>43800</v>
      </c>
      <c r="E2494" s="1">
        <v>43902</v>
      </c>
      <c r="F2494" s="1">
        <v>43913</v>
      </c>
      <c r="G2494" s="1">
        <v>43920</v>
      </c>
      <c r="H2494" s="13">
        <f>Orders[[#This Row],[DeliveryDate]]-Orders[[#This Row],[OrderDate]]</f>
        <v>18</v>
      </c>
      <c r="I2494" t="s">
        <v>3</v>
      </c>
      <c r="J2494" t="str">
        <f>_xlfn.XLOOKUP(Orders[[#This Row],[_SalesRepID]],'Sales team'!A:A,'Sales team'!B:B)</f>
        <v>Roger Alexander</v>
      </c>
      <c r="K2494">
        <v>15</v>
      </c>
      <c r="L2494">
        <v>24</v>
      </c>
      <c r="M2494">
        <v>135</v>
      </c>
      <c r="N2494" t="str">
        <f>_xlfn.XLOOKUP(Orders[[#This Row],[_ProductID]],Products!A:A,Products!C:C)</f>
        <v>Home décor</v>
      </c>
      <c r="O2494">
        <v>40</v>
      </c>
      <c r="P2494">
        <v>0.2</v>
      </c>
      <c r="Q2494" s="2">
        <v>5353.3</v>
      </c>
      <c r="R2494" s="2">
        <v>4122.0410000000002</v>
      </c>
      <c r="S2494" s="2">
        <v>8565.2800000000007</v>
      </c>
      <c r="T2494" s="2">
        <v>321.19800000000032</v>
      </c>
    </row>
    <row r="2495" spans="1:20" x14ac:dyDescent="0.25">
      <c r="A2495" t="s">
        <v>5508</v>
      </c>
      <c r="B2495" t="s">
        <v>5</v>
      </c>
      <c r="C2495" t="s">
        <v>15</v>
      </c>
      <c r="D2495" s="1">
        <v>43800</v>
      </c>
      <c r="E2495" s="1">
        <v>43902</v>
      </c>
      <c r="F2495" s="1">
        <v>43919</v>
      </c>
      <c r="G2495" s="1">
        <v>43913</v>
      </c>
      <c r="H2495" s="13">
        <f>Orders[[#This Row],[DeliveryDate]]-Orders[[#This Row],[OrderDate]]</f>
        <v>11</v>
      </c>
      <c r="I2495" t="s">
        <v>3</v>
      </c>
      <c r="J2495" t="str">
        <f>_xlfn.XLOOKUP(Orders[[#This Row],[_SalesRepID]],'Sales team'!A:A,'Sales team'!B:B)</f>
        <v>Frank Brown</v>
      </c>
      <c r="K2495">
        <v>17</v>
      </c>
      <c r="L2495">
        <v>7</v>
      </c>
      <c r="M2495">
        <v>45</v>
      </c>
      <c r="N2495" t="str">
        <f>_xlfn.XLOOKUP(Orders[[#This Row],[_ProductID]],Products!A:A,Products!C:C)</f>
        <v>Home décor</v>
      </c>
      <c r="O2495">
        <v>33</v>
      </c>
      <c r="P2495">
        <v>0.05</v>
      </c>
      <c r="Q2495" s="2">
        <v>268</v>
      </c>
      <c r="R2495" s="2">
        <v>182.24</v>
      </c>
      <c r="S2495" s="2">
        <v>1273</v>
      </c>
      <c r="T2495" s="2">
        <v>361.79999999999995</v>
      </c>
    </row>
    <row r="2496" spans="1:20" x14ac:dyDescent="0.25">
      <c r="A2496" t="s">
        <v>5509</v>
      </c>
      <c r="B2496" t="s">
        <v>5</v>
      </c>
      <c r="C2496" t="s">
        <v>2</v>
      </c>
      <c r="D2496" s="1">
        <v>43800</v>
      </c>
      <c r="E2496" s="1">
        <v>43902</v>
      </c>
      <c r="F2496" s="1">
        <v>43917</v>
      </c>
      <c r="G2496" s="1">
        <v>43924</v>
      </c>
      <c r="H2496" s="13">
        <f>Orders[[#This Row],[DeliveryDate]]-Orders[[#This Row],[OrderDate]]</f>
        <v>22</v>
      </c>
      <c r="I2496" t="s">
        <v>3</v>
      </c>
      <c r="J2496" t="str">
        <f>_xlfn.XLOOKUP(Orders[[#This Row],[_SalesRepID]],'Sales team'!A:A,'Sales team'!B:B)</f>
        <v>Frank Brown</v>
      </c>
      <c r="K2496">
        <v>17</v>
      </c>
      <c r="L2496">
        <v>39</v>
      </c>
      <c r="M2496">
        <v>225</v>
      </c>
      <c r="N2496" t="str">
        <f>_xlfn.XLOOKUP(Orders[[#This Row],[_ProductID]],Products!A:A,Products!C:C)</f>
        <v>Home décor</v>
      </c>
      <c r="O2496">
        <v>30</v>
      </c>
      <c r="P2496">
        <v>0.05</v>
      </c>
      <c r="Q2496" s="2">
        <v>5567.7</v>
      </c>
      <c r="R2496" s="2">
        <v>4175.7749999999996</v>
      </c>
      <c r="S2496" s="2">
        <v>31735.889999999996</v>
      </c>
      <c r="T2496" s="2">
        <v>6681.239999999998</v>
      </c>
    </row>
    <row r="2497" spans="1:20" x14ac:dyDescent="0.25">
      <c r="A2497" t="s">
        <v>5510</v>
      </c>
      <c r="B2497" t="s">
        <v>1</v>
      </c>
      <c r="C2497" t="s">
        <v>6</v>
      </c>
      <c r="D2497" s="1">
        <v>43800</v>
      </c>
      <c r="E2497" s="1">
        <v>43902</v>
      </c>
      <c r="F2497" s="1">
        <v>43916</v>
      </c>
      <c r="G2497" s="1">
        <v>43913</v>
      </c>
      <c r="H2497" s="13">
        <f>Orders[[#This Row],[DeliveryDate]]-Orders[[#This Row],[OrderDate]]</f>
        <v>11</v>
      </c>
      <c r="I2497" t="s">
        <v>3</v>
      </c>
      <c r="J2497" t="str">
        <f>_xlfn.XLOOKUP(Orders[[#This Row],[_SalesRepID]],'Sales team'!A:A,'Sales team'!B:B)</f>
        <v>Joshua Ryan</v>
      </c>
      <c r="K2497">
        <v>9</v>
      </c>
      <c r="L2497">
        <v>48</v>
      </c>
      <c r="M2497">
        <v>111</v>
      </c>
      <c r="N2497" t="str">
        <f>_xlfn.XLOOKUP(Orders[[#This Row],[_ProductID]],Products!A:A,Products!C:C)</f>
        <v>Electronics</v>
      </c>
      <c r="O2497">
        <v>6</v>
      </c>
      <c r="P2497">
        <v>0.05</v>
      </c>
      <c r="Q2497" s="2">
        <v>971.5</v>
      </c>
      <c r="R2497" s="2">
        <v>505.18</v>
      </c>
      <c r="S2497" s="2">
        <v>6460.4749999999995</v>
      </c>
      <c r="T2497" s="2">
        <v>2924.2149999999992</v>
      </c>
    </row>
    <row r="2498" spans="1:20" x14ac:dyDescent="0.25">
      <c r="A2498" t="s">
        <v>5511</v>
      </c>
      <c r="B2498" t="s">
        <v>5</v>
      </c>
      <c r="C2498" t="s">
        <v>6</v>
      </c>
      <c r="D2498" s="1">
        <v>43800</v>
      </c>
      <c r="E2498" s="1">
        <v>43902</v>
      </c>
      <c r="F2498" s="1">
        <v>43912</v>
      </c>
      <c r="G2498" s="1">
        <v>43929</v>
      </c>
      <c r="H2498" s="13">
        <f>Orders[[#This Row],[DeliveryDate]]-Orders[[#This Row],[OrderDate]]</f>
        <v>27</v>
      </c>
      <c r="I2498" t="s">
        <v>3</v>
      </c>
      <c r="J2498" t="str">
        <f>_xlfn.XLOOKUP(Orders[[#This Row],[_SalesRepID]],'Sales team'!A:A,'Sales team'!B:B)</f>
        <v>Anthony Torres</v>
      </c>
      <c r="K2498">
        <v>20</v>
      </c>
      <c r="L2498">
        <v>14</v>
      </c>
      <c r="M2498">
        <v>160</v>
      </c>
      <c r="N2498" t="str">
        <f>_xlfn.XLOOKUP(Orders[[#This Row],[_ProductID]],Products!A:A,Products!C:C)</f>
        <v>Home décor</v>
      </c>
      <c r="O2498">
        <v>30</v>
      </c>
      <c r="P2498">
        <v>0.15</v>
      </c>
      <c r="Q2498" s="2">
        <v>1695.1000000000001</v>
      </c>
      <c r="R2498" s="2">
        <v>1406.933</v>
      </c>
      <c r="S2498" s="2">
        <v>8645.01</v>
      </c>
      <c r="T2498" s="2">
        <v>203.41200000000026</v>
      </c>
    </row>
    <row r="2499" spans="1:20" x14ac:dyDescent="0.25">
      <c r="A2499" t="s">
        <v>5497</v>
      </c>
      <c r="B2499" t="s">
        <v>1</v>
      </c>
      <c r="C2499" t="s">
        <v>6</v>
      </c>
      <c r="D2499" s="1">
        <v>43800</v>
      </c>
      <c r="E2499" s="1">
        <v>43901</v>
      </c>
      <c r="F2499" s="1">
        <v>43922</v>
      </c>
      <c r="G2499" s="1">
        <v>43910</v>
      </c>
      <c r="H2499" s="13">
        <f>Orders[[#This Row],[DeliveryDate]]-Orders[[#This Row],[OrderDate]]</f>
        <v>9</v>
      </c>
      <c r="I2499" t="s">
        <v>3</v>
      </c>
      <c r="J2499" t="str">
        <f>_xlfn.XLOOKUP(Orders[[#This Row],[_SalesRepID]],'Sales team'!A:A,'Sales team'!B:B)</f>
        <v>Joshua Little</v>
      </c>
      <c r="K2499">
        <v>11</v>
      </c>
      <c r="L2499">
        <v>35</v>
      </c>
      <c r="M2499">
        <v>181</v>
      </c>
      <c r="N2499" t="str">
        <f>_xlfn.XLOOKUP(Orders[[#This Row],[_ProductID]],Products!A:A,Products!C:C)</f>
        <v>Home décor</v>
      </c>
      <c r="O2499">
        <v>30</v>
      </c>
      <c r="P2499">
        <v>0.05</v>
      </c>
      <c r="Q2499" s="2">
        <v>2572.8000000000002</v>
      </c>
      <c r="R2499" s="2">
        <v>2186.88</v>
      </c>
      <c r="S2499" s="2">
        <v>12220.8</v>
      </c>
      <c r="T2499" s="2">
        <v>1286.3999999999978</v>
      </c>
    </row>
    <row r="2500" spans="1:20" x14ac:dyDescent="0.25">
      <c r="A2500" t="s">
        <v>5498</v>
      </c>
      <c r="B2500" t="s">
        <v>8</v>
      </c>
      <c r="C2500" t="s">
        <v>2</v>
      </c>
      <c r="D2500" s="1">
        <v>43800</v>
      </c>
      <c r="E2500" s="1">
        <v>43901</v>
      </c>
      <c r="F2500" s="1">
        <v>43924</v>
      </c>
      <c r="G2500" s="1">
        <v>43920</v>
      </c>
      <c r="H2500" s="13">
        <f>Orders[[#This Row],[DeliveryDate]]-Orders[[#This Row],[OrderDate]]</f>
        <v>19</v>
      </c>
      <c r="I2500" t="s">
        <v>3</v>
      </c>
      <c r="J2500" t="str">
        <f>_xlfn.XLOOKUP(Orders[[#This Row],[_SalesRepID]],'Sales team'!A:A,'Sales team'!B:B)</f>
        <v>Douglas Tucker</v>
      </c>
      <c r="K2500">
        <v>23</v>
      </c>
      <c r="L2500">
        <v>49</v>
      </c>
      <c r="M2500">
        <v>258</v>
      </c>
      <c r="N2500" t="str">
        <f>_xlfn.XLOOKUP(Orders[[#This Row],[_ProductID]],Products!A:A,Products!C:C)</f>
        <v>Furniture</v>
      </c>
      <c r="O2500">
        <v>19</v>
      </c>
      <c r="P2500">
        <v>0.05</v>
      </c>
      <c r="Q2500" s="2">
        <v>1762.1000000000001</v>
      </c>
      <c r="R2500" s="2">
        <v>933.91300000000012</v>
      </c>
      <c r="S2500" s="2">
        <v>6695.9800000000005</v>
      </c>
      <c r="T2500" s="2">
        <v>2960.328</v>
      </c>
    </row>
    <row r="2501" spans="1:20" x14ac:dyDescent="0.25">
      <c r="A2501" t="s">
        <v>5499</v>
      </c>
      <c r="B2501" t="s">
        <v>8</v>
      </c>
      <c r="C2501" t="s">
        <v>6</v>
      </c>
      <c r="D2501" s="1">
        <v>43800</v>
      </c>
      <c r="E2501" s="1">
        <v>43901</v>
      </c>
      <c r="F2501" s="1">
        <v>43919</v>
      </c>
      <c r="G2501" s="1">
        <v>43916</v>
      </c>
      <c r="H2501" s="13">
        <f>Orders[[#This Row],[DeliveryDate]]-Orders[[#This Row],[OrderDate]]</f>
        <v>15</v>
      </c>
      <c r="I2501" t="s">
        <v>3</v>
      </c>
      <c r="J2501" t="str">
        <f>_xlfn.XLOOKUP(Orders[[#This Row],[_SalesRepID]],'Sales team'!A:A,'Sales team'!B:B)</f>
        <v>Joe Price</v>
      </c>
      <c r="K2501">
        <v>22</v>
      </c>
      <c r="L2501">
        <v>3</v>
      </c>
      <c r="M2501">
        <v>137</v>
      </c>
      <c r="N2501" t="str">
        <f>_xlfn.XLOOKUP(Orders[[#This Row],[_ProductID]],Products!A:A,Products!C:C)</f>
        <v>Electronics</v>
      </c>
      <c r="O2501">
        <v>6</v>
      </c>
      <c r="P2501">
        <v>7.4999999999999997E-2</v>
      </c>
      <c r="Q2501" s="2">
        <v>234.5</v>
      </c>
      <c r="R2501" s="2">
        <v>194.63499999999999</v>
      </c>
      <c r="S2501" s="2">
        <v>1084.5625</v>
      </c>
      <c r="T2501" s="2">
        <v>111.38750000000005</v>
      </c>
    </row>
    <row r="2502" spans="1:20" x14ac:dyDescent="0.25">
      <c r="A2502" t="s">
        <v>5500</v>
      </c>
      <c r="B2502" t="s">
        <v>5</v>
      </c>
      <c r="C2502" t="s">
        <v>6</v>
      </c>
      <c r="D2502" s="1">
        <v>43800</v>
      </c>
      <c r="E2502" s="1">
        <v>43901</v>
      </c>
      <c r="F2502" s="1">
        <v>43927</v>
      </c>
      <c r="G2502" s="1">
        <v>43923</v>
      </c>
      <c r="H2502" s="13">
        <f>Orders[[#This Row],[DeliveryDate]]-Orders[[#This Row],[OrderDate]]</f>
        <v>22</v>
      </c>
      <c r="I2502" t="s">
        <v>3</v>
      </c>
      <c r="J2502" t="str">
        <f>_xlfn.XLOOKUP(Orders[[#This Row],[_SalesRepID]],'Sales team'!A:A,'Sales team'!B:B)</f>
        <v>Nicholas Cunningham</v>
      </c>
      <c r="K2502">
        <v>19</v>
      </c>
      <c r="L2502">
        <v>30</v>
      </c>
      <c r="M2502">
        <v>139</v>
      </c>
      <c r="N2502" t="str">
        <f>_xlfn.XLOOKUP(Orders[[#This Row],[_ProductID]],Products!A:A,Products!C:C)</f>
        <v>Home décor</v>
      </c>
      <c r="O2502">
        <v>3</v>
      </c>
      <c r="P2502">
        <v>7.4999999999999997E-2</v>
      </c>
      <c r="Q2502" s="2">
        <v>4013.3</v>
      </c>
      <c r="R2502" s="2">
        <v>2528.3789999999999</v>
      </c>
      <c r="S2502" s="2">
        <v>3712.3025000000002</v>
      </c>
      <c r="T2502" s="2">
        <v>1183.9235000000003</v>
      </c>
    </row>
    <row r="2503" spans="1:20" x14ac:dyDescent="0.25">
      <c r="A2503" t="s">
        <v>5501</v>
      </c>
      <c r="B2503" t="s">
        <v>5</v>
      </c>
      <c r="C2503" t="s">
        <v>6</v>
      </c>
      <c r="D2503" s="1">
        <v>43800</v>
      </c>
      <c r="E2503" s="1">
        <v>43901</v>
      </c>
      <c r="F2503" s="1">
        <v>43910</v>
      </c>
      <c r="G2503" s="1">
        <v>43924</v>
      </c>
      <c r="H2503" s="13">
        <f>Orders[[#This Row],[DeliveryDate]]-Orders[[#This Row],[OrderDate]]</f>
        <v>23</v>
      </c>
      <c r="I2503" t="s">
        <v>3</v>
      </c>
      <c r="J2503" t="str">
        <f>_xlfn.XLOOKUP(Orders[[#This Row],[_SalesRepID]],'Sales team'!A:A,'Sales team'!B:B)</f>
        <v>Frank Brown</v>
      </c>
      <c r="K2503">
        <v>17</v>
      </c>
      <c r="L2503">
        <v>21</v>
      </c>
      <c r="M2503">
        <v>187</v>
      </c>
      <c r="N2503" t="str">
        <f>_xlfn.XLOOKUP(Orders[[#This Row],[_ProductID]],Products!A:A,Products!C:C)</f>
        <v>Furniture</v>
      </c>
      <c r="O2503">
        <v>22</v>
      </c>
      <c r="P2503">
        <v>7.4999999999999997E-2</v>
      </c>
      <c r="Q2503" s="2">
        <v>1065.3</v>
      </c>
      <c r="R2503" s="2">
        <v>788.322</v>
      </c>
      <c r="S2503" s="2">
        <v>6897.8175000000001</v>
      </c>
      <c r="T2503" s="2">
        <v>1379.5635000000002</v>
      </c>
    </row>
    <row r="2504" spans="1:20" x14ac:dyDescent="0.25">
      <c r="A2504" t="s">
        <v>5502</v>
      </c>
      <c r="B2504" t="s">
        <v>1</v>
      </c>
      <c r="C2504" t="s">
        <v>15</v>
      </c>
      <c r="D2504" s="1">
        <v>43800</v>
      </c>
      <c r="E2504" s="1">
        <v>43901</v>
      </c>
      <c r="F2504" s="1">
        <v>43912</v>
      </c>
      <c r="G2504" s="1">
        <v>43908</v>
      </c>
      <c r="H2504" s="13">
        <f>Orders[[#This Row],[DeliveryDate]]-Orders[[#This Row],[OrderDate]]</f>
        <v>7</v>
      </c>
      <c r="I2504" t="s">
        <v>3</v>
      </c>
      <c r="J2504" t="str">
        <f>_xlfn.XLOOKUP(Orders[[#This Row],[_SalesRepID]],'Sales team'!A:A,'Sales team'!B:B)</f>
        <v>Joshua Bennett</v>
      </c>
      <c r="K2504">
        <v>6</v>
      </c>
      <c r="L2504">
        <v>27</v>
      </c>
      <c r="M2504">
        <v>46</v>
      </c>
      <c r="N2504" t="str">
        <f>_xlfn.XLOOKUP(Orders[[#This Row],[_ProductID]],Products!A:A,Products!C:C)</f>
        <v>Home décor</v>
      </c>
      <c r="O2504">
        <v>14</v>
      </c>
      <c r="P2504">
        <v>7.4999999999999997E-2</v>
      </c>
      <c r="Q2504" s="2">
        <v>1098.8</v>
      </c>
      <c r="R2504" s="2">
        <v>922.99199999999996</v>
      </c>
      <c r="S2504" s="2">
        <v>4065.56</v>
      </c>
      <c r="T2504" s="2">
        <v>373.5920000000001</v>
      </c>
    </row>
    <row r="2505" spans="1:20" x14ac:dyDescent="0.25">
      <c r="A2505" t="s">
        <v>5503</v>
      </c>
      <c r="B2505" t="s">
        <v>5</v>
      </c>
      <c r="C2505" t="s">
        <v>25</v>
      </c>
      <c r="D2505" s="1">
        <v>43800</v>
      </c>
      <c r="E2505" s="1">
        <v>43901</v>
      </c>
      <c r="F2505" s="1">
        <v>43909</v>
      </c>
      <c r="G2505" s="1">
        <v>43924</v>
      </c>
      <c r="H2505" s="13">
        <f>Orders[[#This Row],[DeliveryDate]]-Orders[[#This Row],[OrderDate]]</f>
        <v>23</v>
      </c>
      <c r="I2505" t="s">
        <v>3</v>
      </c>
      <c r="J2505" t="str">
        <f>_xlfn.XLOOKUP(Orders[[#This Row],[_SalesRepID]],'Sales team'!A:A,'Sales team'!B:B)</f>
        <v>Roger Alexander</v>
      </c>
      <c r="K2505">
        <v>15</v>
      </c>
      <c r="L2505">
        <v>28</v>
      </c>
      <c r="M2505">
        <v>344</v>
      </c>
      <c r="N2505" t="str">
        <f>_xlfn.XLOOKUP(Orders[[#This Row],[_ProductID]],Products!A:A,Products!C:C)</f>
        <v>Electronics</v>
      </c>
      <c r="O2505">
        <v>28</v>
      </c>
      <c r="P2505">
        <v>0.15</v>
      </c>
      <c r="Q2505" s="2">
        <v>1045.2</v>
      </c>
      <c r="R2505" s="2">
        <v>585.31200000000013</v>
      </c>
      <c r="S2505" s="2">
        <v>3553.68</v>
      </c>
      <c r="T2505" s="2">
        <v>1212.4319999999993</v>
      </c>
    </row>
    <row r="2506" spans="1:20" x14ac:dyDescent="0.25">
      <c r="A2506" t="s">
        <v>5504</v>
      </c>
      <c r="B2506" t="s">
        <v>10</v>
      </c>
      <c r="C2506" t="s">
        <v>6</v>
      </c>
      <c r="D2506" s="1">
        <v>43800</v>
      </c>
      <c r="E2506" s="1">
        <v>43901</v>
      </c>
      <c r="F2506" s="1">
        <v>43914</v>
      </c>
      <c r="G2506" s="1">
        <v>43929</v>
      </c>
      <c r="H2506" s="13">
        <f>Orders[[#This Row],[DeliveryDate]]-Orders[[#This Row],[OrderDate]]</f>
        <v>28</v>
      </c>
      <c r="I2506" t="s">
        <v>3</v>
      </c>
      <c r="J2506" t="str">
        <f>_xlfn.XLOOKUP(Orders[[#This Row],[_SalesRepID]],'Sales team'!A:A,'Sales team'!B:B)</f>
        <v>Shawn Torres</v>
      </c>
      <c r="K2506">
        <v>27</v>
      </c>
      <c r="L2506">
        <v>36</v>
      </c>
      <c r="M2506">
        <v>168</v>
      </c>
      <c r="N2506" t="str">
        <f>_xlfn.XLOOKUP(Orders[[#This Row],[_ProductID]],Products!A:A,Products!C:C)</f>
        <v>Electronics</v>
      </c>
      <c r="O2506">
        <v>28</v>
      </c>
      <c r="P2506">
        <v>0.05</v>
      </c>
      <c r="Q2506" s="2">
        <v>6177.4000000000005</v>
      </c>
      <c r="R2506" s="2">
        <v>3397.5700000000006</v>
      </c>
      <c r="S2506" s="2">
        <v>5868.5300000000007</v>
      </c>
      <c r="T2506" s="2">
        <v>2470.96</v>
      </c>
    </row>
    <row r="2507" spans="1:20" x14ac:dyDescent="0.25">
      <c r="A2507" t="s">
        <v>5490</v>
      </c>
      <c r="B2507" t="s">
        <v>10</v>
      </c>
      <c r="C2507" t="s">
        <v>6</v>
      </c>
      <c r="D2507" s="1">
        <v>43800</v>
      </c>
      <c r="E2507" s="1">
        <v>43900</v>
      </c>
      <c r="F2507" s="1">
        <v>43905</v>
      </c>
      <c r="G2507" s="1">
        <v>43917</v>
      </c>
      <c r="H2507" s="13">
        <f>Orders[[#This Row],[DeliveryDate]]-Orders[[#This Row],[OrderDate]]</f>
        <v>17</v>
      </c>
      <c r="I2507" t="s">
        <v>3</v>
      </c>
      <c r="J2507" t="str">
        <f>_xlfn.XLOOKUP(Orders[[#This Row],[_SalesRepID]],'Sales team'!A:A,'Sales team'!B:B)</f>
        <v>Donald Reynolds</v>
      </c>
      <c r="K2507">
        <v>26</v>
      </c>
      <c r="L2507">
        <v>25</v>
      </c>
      <c r="M2507">
        <v>199</v>
      </c>
      <c r="N2507" t="str">
        <f>_xlfn.XLOOKUP(Orders[[#This Row],[_ProductID]],Products!A:A,Products!C:C)</f>
        <v>Home décor</v>
      </c>
      <c r="O2507">
        <v>36</v>
      </c>
      <c r="P2507">
        <v>0.1</v>
      </c>
      <c r="Q2507" s="2">
        <v>187.6</v>
      </c>
      <c r="R2507" s="2">
        <v>76.915999999999997</v>
      </c>
      <c r="S2507" s="2">
        <v>675.36</v>
      </c>
      <c r="T2507" s="2">
        <v>367.69600000000003</v>
      </c>
    </row>
    <row r="2508" spans="1:20" x14ac:dyDescent="0.25">
      <c r="A2508" t="s">
        <v>5491</v>
      </c>
      <c r="B2508" t="s">
        <v>1</v>
      </c>
      <c r="C2508" t="s">
        <v>13</v>
      </c>
      <c r="D2508" s="1">
        <v>43800</v>
      </c>
      <c r="E2508" s="1">
        <v>43900</v>
      </c>
      <c r="F2508" s="1">
        <v>43927</v>
      </c>
      <c r="G2508" s="1">
        <v>43914</v>
      </c>
      <c r="H2508" s="13">
        <f>Orders[[#This Row],[DeliveryDate]]-Orders[[#This Row],[OrderDate]]</f>
        <v>14</v>
      </c>
      <c r="I2508" t="s">
        <v>3</v>
      </c>
      <c r="J2508" t="str">
        <f>_xlfn.XLOOKUP(Orders[[#This Row],[_SalesRepID]],'Sales team'!A:A,'Sales team'!B:B)</f>
        <v>George Lewis</v>
      </c>
      <c r="K2508">
        <v>8</v>
      </c>
      <c r="L2508">
        <v>20</v>
      </c>
      <c r="M2508">
        <v>280</v>
      </c>
      <c r="N2508" t="str">
        <f>_xlfn.XLOOKUP(Orders[[#This Row],[_ProductID]],Products!A:A,Products!C:C)</f>
        <v>Home décor</v>
      </c>
      <c r="O2508">
        <v>29</v>
      </c>
      <c r="P2508">
        <v>7.4999999999999997E-2</v>
      </c>
      <c r="Q2508" s="2">
        <v>1855.9</v>
      </c>
      <c r="R2508" s="2">
        <v>816.596</v>
      </c>
      <c r="S2508" s="2">
        <v>1716.7075000000002</v>
      </c>
      <c r="T2508" s="2">
        <v>900.11150000000021</v>
      </c>
    </row>
    <row r="2509" spans="1:20" x14ac:dyDescent="0.25">
      <c r="A2509" t="s">
        <v>5492</v>
      </c>
      <c r="B2509" t="s">
        <v>1</v>
      </c>
      <c r="C2509" t="s">
        <v>15</v>
      </c>
      <c r="D2509" s="1">
        <v>43800</v>
      </c>
      <c r="E2509" s="1">
        <v>43900</v>
      </c>
      <c r="F2509" s="1">
        <v>43926</v>
      </c>
      <c r="G2509" s="1">
        <v>43923</v>
      </c>
      <c r="H2509" s="13">
        <f>Orders[[#This Row],[DeliveryDate]]-Orders[[#This Row],[OrderDate]]</f>
        <v>23</v>
      </c>
      <c r="I2509" t="s">
        <v>3</v>
      </c>
      <c r="J2509" t="str">
        <f>_xlfn.XLOOKUP(Orders[[#This Row],[_SalesRepID]],'Sales team'!A:A,'Sales team'!B:B)</f>
        <v>George Lewis</v>
      </c>
      <c r="K2509">
        <v>8</v>
      </c>
      <c r="L2509">
        <v>17</v>
      </c>
      <c r="M2509">
        <v>2</v>
      </c>
      <c r="N2509" t="str">
        <f>_xlfn.XLOOKUP(Orders[[#This Row],[_ProductID]],Products!A:A,Products!C:C)</f>
        <v>Home décor</v>
      </c>
      <c r="O2509">
        <v>24</v>
      </c>
      <c r="P2509">
        <v>0.05</v>
      </c>
      <c r="Q2509" s="2">
        <v>2539.3000000000002</v>
      </c>
      <c r="R2509" s="2">
        <v>1625.152</v>
      </c>
      <c r="S2509" s="2">
        <v>19298.68</v>
      </c>
      <c r="T2509" s="2">
        <v>6297.4639999999999</v>
      </c>
    </row>
    <row r="2510" spans="1:20" x14ac:dyDescent="0.25">
      <c r="A2510" t="s">
        <v>5493</v>
      </c>
      <c r="B2510" t="s">
        <v>10</v>
      </c>
      <c r="C2510" t="s">
        <v>13</v>
      </c>
      <c r="D2510" s="1">
        <v>43800</v>
      </c>
      <c r="E2510" s="1">
        <v>43900</v>
      </c>
      <c r="F2510" s="1">
        <v>43902</v>
      </c>
      <c r="G2510" s="1">
        <v>43915</v>
      </c>
      <c r="H2510" s="13">
        <f>Orders[[#This Row],[DeliveryDate]]-Orders[[#This Row],[OrderDate]]</f>
        <v>15</v>
      </c>
      <c r="I2510" t="s">
        <v>3</v>
      </c>
      <c r="J2510" t="str">
        <f>_xlfn.XLOOKUP(Orders[[#This Row],[_SalesRepID]],'Sales team'!A:A,'Sales team'!B:B)</f>
        <v>Donald Reynolds</v>
      </c>
      <c r="K2510">
        <v>26</v>
      </c>
      <c r="L2510">
        <v>12</v>
      </c>
      <c r="M2510">
        <v>275</v>
      </c>
      <c r="N2510" t="str">
        <f>_xlfn.XLOOKUP(Orders[[#This Row],[_ProductID]],Products!A:A,Products!C:C)</f>
        <v>Home décor</v>
      </c>
      <c r="O2510">
        <v>45</v>
      </c>
      <c r="P2510">
        <v>0.15</v>
      </c>
      <c r="Q2510" s="2">
        <v>810.7</v>
      </c>
      <c r="R2510" s="2">
        <v>567.49</v>
      </c>
      <c r="S2510" s="2">
        <v>2756.38</v>
      </c>
      <c r="T2510" s="2">
        <v>486.42000000000007</v>
      </c>
    </row>
    <row r="2511" spans="1:20" x14ac:dyDescent="0.25">
      <c r="A2511" t="s">
        <v>5494</v>
      </c>
      <c r="B2511" t="s">
        <v>1</v>
      </c>
      <c r="C2511" t="s">
        <v>2</v>
      </c>
      <c r="D2511" s="1">
        <v>43800</v>
      </c>
      <c r="E2511" s="1">
        <v>43900</v>
      </c>
      <c r="F2511" s="1">
        <v>43924</v>
      </c>
      <c r="G2511" s="1">
        <v>43907</v>
      </c>
      <c r="H2511" s="13">
        <f>Orders[[#This Row],[DeliveryDate]]-Orders[[#This Row],[OrderDate]]</f>
        <v>7</v>
      </c>
      <c r="I2511" t="s">
        <v>3</v>
      </c>
      <c r="J2511" t="str">
        <f>_xlfn.XLOOKUP(Orders[[#This Row],[_SalesRepID]],'Sales team'!A:A,'Sales team'!B:B)</f>
        <v>Stephen Payne</v>
      </c>
      <c r="K2511">
        <v>5</v>
      </c>
      <c r="L2511">
        <v>16</v>
      </c>
      <c r="M2511">
        <v>204</v>
      </c>
      <c r="N2511" t="str">
        <f>_xlfn.XLOOKUP(Orders[[#This Row],[_ProductID]],Products!A:A,Products!C:C)</f>
        <v>Home décor</v>
      </c>
      <c r="O2511">
        <v>40</v>
      </c>
      <c r="P2511">
        <v>0.05</v>
      </c>
      <c r="Q2511" s="2">
        <v>187.6</v>
      </c>
      <c r="R2511" s="2">
        <v>138.82399999999998</v>
      </c>
      <c r="S2511" s="2">
        <v>712.88</v>
      </c>
      <c r="T2511" s="2">
        <v>157.58400000000006</v>
      </c>
    </row>
    <row r="2512" spans="1:20" x14ac:dyDescent="0.25">
      <c r="A2512" t="s">
        <v>5495</v>
      </c>
      <c r="B2512" t="s">
        <v>1</v>
      </c>
      <c r="C2512" t="s">
        <v>2</v>
      </c>
      <c r="D2512" s="1">
        <v>43800</v>
      </c>
      <c r="E2512" s="1">
        <v>43900</v>
      </c>
      <c r="F2512" s="1">
        <v>43905</v>
      </c>
      <c r="G2512" s="1">
        <v>43927</v>
      </c>
      <c r="H2512" s="13">
        <f>Orders[[#This Row],[DeliveryDate]]-Orders[[#This Row],[OrderDate]]</f>
        <v>27</v>
      </c>
      <c r="I2512" t="s">
        <v>3</v>
      </c>
      <c r="J2512" t="str">
        <f>_xlfn.XLOOKUP(Orders[[#This Row],[_SalesRepID]],'Sales team'!A:A,'Sales team'!B:B)</f>
        <v>Shawn Cook</v>
      </c>
      <c r="K2512">
        <v>7</v>
      </c>
      <c r="L2512">
        <v>49</v>
      </c>
      <c r="M2512">
        <v>256</v>
      </c>
      <c r="N2512" t="str">
        <f>_xlfn.XLOOKUP(Orders[[#This Row],[_ProductID]],Products!A:A,Products!C:C)</f>
        <v>Furniture</v>
      </c>
      <c r="O2512">
        <v>19</v>
      </c>
      <c r="P2512">
        <v>7.4999999999999997E-2</v>
      </c>
      <c r="Q2512" s="2">
        <v>3912.8</v>
      </c>
      <c r="R2512" s="2">
        <v>1565.1200000000001</v>
      </c>
      <c r="S2512" s="2">
        <v>7238.68</v>
      </c>
      <c r="T2512" s="2">
        <v>4108.4400000000005</v>
      </c>
    </row>
    <row r="2513" spans="1:20" x14ac:dyDescent="0.25">
      <c r="A2513" t="s">
        <v>5496</v>
      </c>
      <c r="B2513" t="s">
        <v>1</v>
      </c>
      <c r="C2513" t="s">
        <v>6</v>
      </c>
      <c r="D2513" s="1">
        <v>43800</v>
      </c>
      <c r="E2513" s="1">
        <v>43900</v>
      </c>
      <c r="F2513" s="1">
        <v>43919</v>
      </c>
      <c r="G2513" s="1">
        <v>43909</v>
      </c>
      <c r="H2513" s="13">
        <f>Orders[[#This Row],[DeliveryDate]]-Orders[[#This Row],[OrderDate]]</f>
        <v>9</v>
      </c>
      <c r="I2513" t="s">
        <v>3</v>
      </c>
      <c r="J2513" t="str">
        <f>_xlfn.XLOOKUP(Orders[[#This Row],[_SalesRepID]],'Sales team'!A:A,'Sales team'!B:B)</f>
        <v>George Lewis</v>
      </c>
      <c r="K2513">
        <v>8</v>
      </c>
      <c r="L2513">
        <v>38</v>
      </c>
      <c r="M2513">
        <v>191</v>
      </c>
      <c r="N2513" t="str">
        <f>_xlfn.XLOOKUP(Orders[[#This Row],[_ProductID]],Products!A:A,Products!C:C)</f>
        <v>Home décor</v>
      </c>
      <c r="O2513">
        <v>11</v>
      </c>
      <c r="P2513">
        <v>0.05</v>
      </c>
      <c r="Q2513" s="2">
        <v>268</v>
      </c>
      <c r="R2513" s="2">
        <v>209.04000000000002</v>
      </c>
      <c r="S2513" s="2">
        <v>254.6</v>
      </c>
      <c r="T2513" s="2">
        <v>45.559999999999974</v>
      </c>
    </row>
    <row r="2514" spans="1:20" x14ac:dyDescent="0.25">
      <c r="A2514" t="s">
        <v>5479</v>
      </c>
      <c r="B2514" t="s">
        <v>1</v>
      </c>
      <c r="C2514" t="s">
        <v>6</v>
      </c>
      <c r="D2514" s="1">
        <v>43800</v>
      </c>
      <c r="E2514" s="1">
        <v>43899</v>
      </c>
      <c r="F2514" s="1">
        <v>43925</v>
      </c>
      <c r="G2514" s="1">
        <v>43923</v>
      </c>
      <c r="H2514" s="13">
        <f>Orders[[#This Row],[DeliveryDate]]-Orders[[#This Row],[OrderDate]]</f>
        <v>24</v>
      </c>
      <c r="I2514" t="s">
        <v>3</v>
      </c>
      <c r="J2514" t="str">
        <f>_xlfn.XLOOKUP(Orders[[#This Row],[_SalesRepID]],'Sales team'!A:A,'Sales team'!B:B)</f>
        <v>Joshua Little</v>
      </c>
      <c r="K2514">
        <v>11</v>
      </c>
      <c r="L2514">
        <v>12</v>
      </c>
      <c r="M2514">
        <v>183</v>
      </c>
      <c r="N2514" t="str">
        <f>_xlfn.XLOOKUP(Orders[[#This Row],[_ProductID]],Products!A:A,Products!C:C)</f>
        <v>Kitchen &amp; Dining</v>
      </c>
      <c r="O2514">
        <v>13</v>
      </c>
      <c r="P2514">
        <v>0.05</v>
      </c>
      <c r="Q2514" s="2">
        <v>2592.9</v>
      </c>
      <c r="R2514" s="2">
        <v>1166.8050000000001</v>
      </c>
      <c r="S2514" s="2">
        <v>17242.785</v>
      </c>
      <c r="T2514" s="2">
        <v>9075.15</v>
      </c>
    </row>
    <row r="2515" spans="1:20" x14ac:dyDescent="0.25">
      <c r="A2515" t="s">
        <v>5480</v>
      </c>
      <c r="B2515" t="s">
        <v>5</v>
      </c>
      <c r="C2515" t="s">
        <v>15</v>
      </c>
      <c r="D2515" s="1">
        <v>43800</v>
      </c>
      <c r="E2515" s="1">
        <v>43899</v>
      </c>
      <c r="F2515" s="1">
        <v>43926</v>
      </c>
      <c r="G2515" s="1">
        <v>43910</v>
      </c>
      <c r="H2515" s="13">
        <f>Orders[[#This Row],[DeliveryDate]]-Orders[[#This Row],[OrderDate]]</f>
        <v>11</v>
      </c>
      <c r="I2515" t="s">
        <v>3</v>
      </c>
      <c r="J2515" t="str">
        <f>_xlfn.XLOOKUP(Orders[[#This Row],[_SalesRepID]],'Sales team'!A:A,'Sales team'!B:B)</f>
        <v>Shawn Wallace</v>
      </c>
      <c r="K2515">
        <v>18</v>
      </c>
      <c r="L2515">
        <v>15</v>
      </c>
      <c r="M2515">
        <v>42</v>
      </c>
      <c r="N2515" t="str">
        <f>_xlfn.XLOOKUP(Orders[[#This Row],[_ProductID]],Products!A:A,Products!C:C)</f>
        <v>Furniture</v>
      </c>
      <c r="O2515">
        <v>34</v>
      </c>
      <c r="P2515">
        <v>0.1</v>
      </c>
      <c r="Q2515" s="2">
        <v>1118.9000000000001</v>
      </c>
      <c r="R2515" s="2">
        <v>861.55300000000011</v>
      </c>
      <c r="S2515" s="2">
        <v>5035.05</v>
      </c>
      <c r="T2515" s="2">
        <v>727.28499999999985</v>
      </c>
    </row>
    <row r="2516" spans="1:20" x14ac:dyDescent="0.25">
      <c r="A2516" t="s">
        <v>5481</v>
      </c>
      <c r="B2516" t="s">
        <v>1</v>
      </c>
      <c r="C2516" t="s">
        <v>13</v>
      </c>
      <c r="D2516" s="1">
        <v>43800</v>
      </c>
      <c r="E2516" s="1">
        <v>43899</v>
      </c>
      <c r="F2516" s="1">
        <v>43922</v>
      </c>
      <c r="G2516" s="1">
        <v>43910</v>
      </c>
      <c r="H2516" s="13">
        <f>Orders[[#This Row],[DeliveryDate]]-Orders[[#This Row],[OrderDate]]</f>
        <v>11</v>
      </c>
      <c r="I2516" t="s">
        <v>3</v>
      </c>
      <c r="J2516" t="str">
        <f>_xlfn.XLOOKUP(Orders[[#This Row],[_SalesRepID]],'Sales team'!A:A,'Sales team'!B:B)</f>
        <v>Adam Hernandez</v>
      </c>
      <c r="K2516">
        <v>1</v>
      </c>
      <c r="L2516">
        <v>15</v>
      </c>
      <c r="M2516">
        <v>267</v>
      </c>
      <c r="N2516" t="str">
        <f>_xlfn.XLOOKUP(Orders[[#This Row],[_ProductID]],Products!A:A,Products!C:C)</f>
        <v>Kitchen &amp; Dining</v>
      </c>
      <c r="O2516">
        <v>1</v>
      </c>
      <c r="P2516">
        <v>0.2</v>
      </c>
      <c r="Q2516" s="2">
        <v>1112.2</v>
      </c>
      <c r="R2516" s="2">
        <v>556.1</v>
      </c>
      <c r="S2516" s="2">
        <v>889.7600000000001</v>
      </c>
      <c r="T2516" s="2">
        <v>333.66000000000008</v>
      </c>
    </row>
    <row r="2517" spans="1:20" x14ac:dyDescent="0.25">
      <c r="A2517" t="s">
        <v>5482</v>
      </c>
      <c r="B2517" t="s">
        <v>5</v>
      </c>
      <c r="C2517" t="s">
        <v>25</v>
      </c>
      <c r="D2517" s="1">
        <v>43800</v>
      </c>
      <c r="E2517" s="1">
        <v>43899</v>
      </c>
      <c r="F2517" s="1">
        <v>43918</v>
      </c>
      <c r="G2517" s="1">
        <v>43909</v>
      </c>
      <c r="H2517" s="13">
        <f>Orders[[#This Row],[DeliveryDate]]-Orders[[#This Row],[OrderDate]]</f>
        <v>10</v>
      </c>
      <c r="I2517" t="s">
        <v>3</v>
      </c>
      <c r="J2517" t="str">
        <f>_xlfn.XLOOKUP(Orders[[#This Row],[_SalesRepID]],'Sales team'!A:A,'Sales team'!B:B)</f>
        <v>Paul Holmes</v>
      </c>
      <c r="K2517">
        <v>14</v>
      </c>
      <c r="L2517">
        <v>30</v>
      </c>
      <c r="M2517">
        <v>350</v>
      </c>
      <c r="N2517" t="str">
        <f>_xlfn.XLOOKUP(Orders[[#This Row],[_ProductID]],Products!A:A,Products!C:C)</f>
        <v>Home décor</v>
      </c>
      <c r="O2517">
        <v>39</v>
      </c>
      <c r="P2517">
        <v>0.05</v>
      </c>
      <c r="Q2517" s="2">
        <v>3845.8</v>
      </c>
      <c r="R2517" s="2">
        <v>1730.6100000000001</v>
      </c>
      <c r="S2517" s="2">
        <v>3653.51</v>
      </c>
      <c r="T2517" s="2">
        <v>1922.9</v>
      </c>
    </row>
    <row r="2518" spans="1:20" x14ac:dyDescent="0.25">
      <c r="A2518" t="s">
        <v>5483</v>
      </c>
      <c r="B2518" t="s">
        <v>5</v>
      </c>
      <c r="C2518" t="s">
        <v>13</v>
      </c>
      <c r="D2518" s="1">
        <v>43800</v>
      </c>
      <c r="E2518" s="1">
        <v>43899</v>
      </c>
      <c r="F2518" s="1">
        <v>43911</v>
      </c>
      <c r="G2518" s="1">
        <v>43902</v>
      </c>
      <c r="H2518" s="13">
        <f>Orders[[#This Row],[DeliveryDate]]-Orders[[#This Row],[OrderDate]]</f>
        <v>3</v>
      </c>
      <c r="I2518" t="s">
        <v>3</v>
      </c>
      <c r="J2518" t="str">
        <f>_xlfn.XLOOKUP(Orders[[#This Row],[_SalesRepID]],'Sales team'!A:A,'Sales team'!B:B)</f>
        <v>Anthony Torres</v>
      </c>
      <c r="K2518">
        <v>20</v>
      </c>
      <c r="L2518">
        <v>46</v>
      </c>
      <c r="M2518">
        <v>277</v>
      </c>
      <c r="N2518" t="str">
        <f>_xlfn.XLOOKUP(Orders[[#This Row],[_ProductID]],Products!A:A,Products!C:C)</f>
        <v>Outdoor</v>
      </c>
      <c r="O2518">
        <v>10</v>
      </c>
      <c r="P2518">
        <v>0.05</v>
      </c>
      <c r="Q2518" s="2">
        <v>2378.5</v>
      </c>
      <c r="R2518" s="2">
        <v>1974.155</v>
      </c>
      <c r="S2518" s="2">
        <v>11297.875</v>
      </c>
      <c r="T2518" s="2">
        <v>1427.1000000000004</v>
      </c>
    </row>
    <row r="2519" spans="1:20" x14ac:dyDescent="0.25">
      <c r="A2519" t="s">
        <v>5484</v>
      </c>
      <c r="B2519" t="s">
        <v>10</v>
      </c>
      <c r="C2519" t="s">
        <v>13</v>
      </c>
      <c r="D2519" s="1">
        <v>43800</v>
      </c>
      <c r="E2519" s="1">
        <v>43899</v>
      </c>
      <c r="F2519" s="1">
        <v>43916</v>
      </c>
      <c r="G2519" s="1">
        <v>43914</v>
      </c>
      <c r="H2519" s="13">
        <f>Orders[[#This Row],[DeliveryDate]]-Orders[[#This Row],[OrderDate]]</f>
        <v>15</v>
      </c>
      <c r="I2519" t="s">
        <v>3</v>
      </c>
      <c r="J2519" t="str">
        <f>_xlfn.XLOOKUP(Orders[[#This Row],[_SalesRepID]],'Sales team'!A:A,'Sales team'!B:B)</f>
        <v>Shawn Torres</v>
      </c>
      <c r="K2519">
        <v>27</v>
      </c>
      <c r="L2519">
        <v>36</v>
      </c>
      <c r="M2519">
        <v>308</v>
      </c>
      <c r="N2519" t="str">
        <f>_xlfn.XLOOKUP(Orders[[#This Row],[_ProductID]],Products!A:A,Products!C:C)</f>
        <v>Home décor</v>
      </c>
      <c r="O2519">
        <v>36</v>
      </c>
      <c r="P2519">
        <v>0.05</v>
      </c>
      <c r="Q2519" s="2">
        <v>3289.7000000000003</v>
      </c>
      <c r="R2519" s="2">
        <v>1677.7470000000001</v>
      </c>
      <c r="S2519" s="2">
        <v>9375.6450000000004</v>
      </c>
      <c r="T2519" s="2">
        <v>4342.4040000000005</v>
      </c>
    </row>
    <row r="2520" spans="1:20" x14ac:dyDescent="0.25">
      <c r="A2520" t="s">
        <v>5485</v>
      </c>
      <c r="B2520" t="s">
        <v>5</v>
      </c>
      <c r="C2520" t="s">
        <v>6</v>
      </c>
      <c r="D2520" s="1">
        <v>43800</v>
      </c>
      <c r="E2520" s="1">
        <v>43899</v>
      </c>
      <c r="F2520" s="1">
        <v>43925</v>
      </c>
      <c r="G2520" s="1">
        <v>43930</v>
      </c>
      <c r="H2520" s="13">
        <f>Orders[[#This Row],[DeliveryDate]]-Orders[[#This Row],[OrderDate]]</f>
        <v>31</v>
      </c>
      <c r="I2520" t="s">
        <v>3</v>
      </c>
      <c r="J2520" t="str">
        <f>_xlfn.XLOOKUP(Orders[[#This Row],[_SalesRepID]],'Sales team'!A:A,'Sales team'!B:B)</f>
        <v>Frank Brown</v>
      </c>
      <c r="K2520">
        <v>17</v>
      </c>
      <c r="L2520">
        <v>38</v>
      </c>
      <c r="M2520">
        <v>116</v>
      </c>
      <c r="N2520" t="str">
        <f>_xlfn.XLOOKUP(Orders[[#This Row],[_ProductID]],Products!A:A,Products!C:C)</f>
        <v>Furniture</v>
      </c>
      <c r="O2520">
        <v>20</v>
      </c>
      <c r="P2520">
        <v>0.4</v>
      </c>
      <c r="Q2520" s="2">
        <v>1842.5</v>
      </c>
      <c r="R2520" s="2">
        <v>1068.6499999999999</v>
      </c>
      <c r="S2520" s="2">
        <v>6633</v>
      </c>
      <c r="T2520" s="2">
        <v>221.10000000000036</v>
      </c>
    </row>
    <row r="2521" spans="1:20" x14ac:dyDescent="0.25">
      <c r="A2521" t="s">
        <v>5486</v>
      </c>
      <c r="B2521" t="s">
        <v>5</v>
      </c>
      <c r="C2521" t="s">
        <v>15</v>
      </c>
      <c r="D2521" s="1">
        <v>43800</v>
      </c>
      <c r="E2521" s="1">
        <v>43899</v>
      </c>
      <c r="F2521" s="1">
        <v>43908</v>
      </c>
      <c r="G2521" s="1">
        <v>43906</v>
      </c>
      <c r="H2521" s="13">
        <f>Orders[[#This Row],[DeliveryDate]]-Orders[[#This Row],[OrderDate]]</f>
        <v>7</v>
      </c>
      <c r="I2521" t="s">
        <v>3</v>
      </c>
      <c r="J2521" t="str">
        <f>_xlfn.XLOOKUP(Orders[[#This Row],[_SalesRepID]],'Sales team'!A:A,'Sales team'!B:B)</f>
        <v>Frank Brown</v>
      </c>
      <c r="K2521">
        <v>17</v>
      </c>
      <c r="L2521">
        <v>15</v>
      </c>
      <c r="M2521">
        <v>53</v>
      </c>
      <c r="N2521" t="str">
        <f>_xlfn.XLOOKUP(Orders[[#This Row],[_ProductID]],Products!A:A,Products!C:C)</f>
        <v>Home décor</v>
      </c>
      <c r="O2521">
        <v>14</v>
      </c>
      <c r="P2521">
        <v>0.1</v>
      </c>
      <c r="Q2521" s="2">
        <v>3892.7000000000003</v>
      </c>
      <c r="R2521" s="2">
        <v>2102.0580000000004</v>
      </c>
      <c r="S2521" s="2">
        <v>7006.8600000000006</v>
      </c>
      <c r="T2521" s="2">
        <v>2802.7439999999997</v>
      </c>
    </row>
    <row r="2522" spans="1:20" x14ac:dyDescent="0.25">
      <c r="A2522" t="s">
        <v>5487</v>
      </c>
      <c r="B2522" t="s">
        <v>1</v>
      </c>
      <c r="C2522" t="s">
        <v>2</v>
      </c>
      <c r="D2522" s="1">
        <v>43800</v>
      </c>
      <c r="E2522" s="1">
        <v>43899</v>
      </c>
      <c r="F2522" s="1">
        <v>43916</v>
      </c>
      <c r="G2522" s="1">
        <v>43903</v>
      </c>
      <c r="H2522" s="13">
        <f>Orders[[#This Row],[DeliveryDate]]-Orders[[#This Row],[OrderDate]]</f>
        <v>4</v>
      </c>
      <c r="I2522" t="s">
        <v>3</v>
      </c>
      <c r="J2522" t="str">
        <f>_xlfn.XLOOKUP(Orders[[#This Row],[_SalesRepID]],'Sales team'!A:A,'Sales team'!B:B)</f>
        <v>George Lewis</v>
      </c>
      <c r="K2522">
        <v>8</v>
      </c>
      <c r="L2522">
        <v>48</v>
      </c>
      <c r="M2522">
        <v>206</v>
      </c>
      <c r="N2522" t="str">
        <f>_xlfn.XLOOKUP(Orders[[#This Row],[_ProductID]],Products!A:A,Products!C:C)</f>
        <v>Home décor</v>
      </c>
      <c r="O2522">
        <v>2</v>
      </c>
      <c r="P2522">
        <v>0.15</v>
      </c>
      <c r="Q2522" s="2">
        <v>2351.7000000000003</v>
      </c>
      <c r="R2522" s="2">
        <v>1293.4350000000002</v>
      </c>
      <c r="S2522" s="2">
        <v>3997.8900000000003</v>
      </c>
      <c r="T2522" s="2">
        <v>1411.02</v>
      </c>
    </row>
    <row r="2523" spans="1:20" x14ac:dyDescent="0.25">
      <c r="A2523" t="s">
        <v>5488</v>
      </c>
      <c r="B2523" t="s">
        <v>8</v>
      </c>
      <c r="C2523" t="s">
        <v>6</v>
      </c>
      <c r="D2523" s="1">
        <v>43800</v>
      </c>
      <c r="E2523" s="1">
        <v>43899</v>
      </c>
      <c r="F2523" s="1">
        <v>43914</v>
      </c>
      <c r="G2523" s="1">
        <v>43920</v>
      </c>
      <c r="H2523" s="13">
        <f>Orders[[#This Row],[DeliveryDate]]-Orders[[#This Row],[OrderDate]]</f>
        <v>21</v>
      </c>
      <c r="I2523" t="s">
        <v>3</v>
      </c>
      <c r="J2523" t="str">
        <f>_xlfn.XLOOKUP(Orders[[#This Row],[_SalesRepID]],'Sales team'!A:A,'Sales team'!B:B)</f>
        <v>Roy Rice</v>
      </c>
      <c r="K2523">
        <v>24</v>
      </c>
      <c r="L2523">
        <v>25</v>
      </c>
      <c r="M2523">
        <v>202</v>
      </c>
      <c r="N2523" t="str">
        <f>_xlfn.XLOOKUP(Orders[[#This Row],[_ProductID]],Products!A:A,Products!C:C)</f>
        <v>Furniture</v>
      </c>
      <c r="O2523">
        <v>42</v>
      </c>
      <c r="P2523">
        <v>0.15</v>
      </c>
      <c r="Q2523" s="2">
        <v>2613</v>
      </c>
      <c r="R2523" s="2">
        <v>1332.63</v>
      </c>
      <c r="S2523" s="2">
        <v>6663.15</v>
      </c>
      <c r="T2523" s="2">
        <v>2665.2599999999993</v>
      </c>
    </row>
    <row r="2524" spans="1:20" x14ac:dyDescent="0.25">
      <c r="A2524" t="s">
        <v>5489</v>
      </c>
      <c r="B2524" t="s">
        <v>1</v>
      </c>
      <c r="C2524" t="s">
        <v>15</v>
      </c>
      <c r="D2524" s="1">
        <v>43800</v>
      </c>
      <c r="E2524" s="1">
        <v>43899</v>
      </c>
      <c r="F2524" s="1">
        <v>43910</v>
      </c>
      <c r="G2524" s="1">
        <v>43910</v>
      </c>
      <c r="H2524" s="13">
        <f>Orders[[#This Row],[DeliveryDate]]-Orders[[#This Row],[OrderDate]]</f>
        <v>11</v>
      </c>
      <c r="I2524" t="s">
        <v>3</v>
      </c>
      <c r="J2524" t="str">
        <f>_xlfn.XLOOKUP(Orders[[#This Row],[_SalesRepID]],'Sales team'!A:A,'Sales team'!B:B)</f>
        <v>Carl Nguyen</v>
      </c>
      <c r="K2524">
        <v>12</v>
      </c>
      <c r="L2524">
        <v>47</v>
      </c>
      <c r="M2524">
        <v>21</v>
      </c>
      <c r="N2524" t="str">
        <f>_xlfn.XLOOKUP(Orders[[#This Row],[_ProductID]],Products!A:A,Products!C:C)</f>
        <v>Home décor</v>
      </c>
      <c r="O2524">
        <v>24</v>
      </c>
      <c r="P2524">
        <v>7.4999999999999997E-2</v>
      </c>
      <c r="Q2524" s="2">
        <v>1058.6000000000001</v>
      </c>
      <c r="R2524" s="2">
        <v>899.81000000000006</v>
      </c>
      <c r="S2524" s="2">
        <v>2937.6150000000002</v>
      </c>
      <c r="T2524" s="2">
        <v>238.18499999999995</v>
      </c>
    </row>
    <row r="2525" spans="1:20" x14ac:dyDescent="0.25">
      <c r="A2525" t="s">
        <v>5472</v>
      </c>
      <c r="B2525" t="s">
        <v>8</v>
      </c>
      <c r="C2525" t="s">
        <v>13</v>
      </c>
      <c r="D2525" s="1">
        <v>43800</v>
      </c>
      <c r="E2525" s="1">
        <v>43898</v>
      </c>
      <c r="F2525" s="1">
        <v>43913</v>
      </c>
      <c r="G2525" s="1">
        <v>43929</v>
      </c>
      <c r="H2525" s="13">
        <f>Orders[[#This Row],[DeliveryDate]]-Orders[[#This Row],[OrderDate]]</f>
        <v>31</v>
      </c>
      <c r="I2525" t="s">
        <v>3</v>
      </c>
      <c r="J2525" t="str">
        <f>_xlfn.XLOOKUP(Orders[[#This Row],[_SalesRepID]],'Sales team'!A:A,'Sales team'!B:B)</f>
        <v>Douglas Tucker</v>
      </c>
      <c r="K2525">
        <v>23</v>
      </c>
      <c r="L2525">
        <v>12</v>
      </c>
      <c r="M2525">
        <v>313</v>
      </c>
      <c r="N2525" t="str">
        <f>_xlfn.XLOOKUP(Orders[[#This Row],[_ProductID]],Products!A:A,Products!C:C)</f>
        <v>Furniture</v>
      </c>
      <c r="O2525">
        <v>42</v>
      </c>
      <c r="P2525">
        <v>0.15</v>
      </c>
      <c r="Q2525" s="2">
        <v>3953</v>
      </c>
      <c r="R2525" s="2">
        <v>1976.5</v>
      </c>
      <c r="S2525" s="2">
        <v>26880.399999999998</v>
      </c>
      <c r="T2525" s="2">
        <v>11068.399999999998</v>
      </c>
    </row>
    <row r="2526" spans="1:20" x14ac:dyDescent="0.25">
      <c r="A2526" t="s">
        <v>5473</v>
      </c>
      <c r="B2526" t="s">
        <v>1</v>
      </c>
      <c r="C2526" t="s">
        <v>15</v>
      </c>
      <c r="D2526" s="1">
        <v>43800</v>
      </c>
      <c r="E2526" s="1">
        <v>43898</v>
      </c>
      <c r="F2526" s="1">
        <v>43915</v>
      </c>
      <c r="G2526" s="1">
        <v>43906</v>
      </c>
      <c r="H2526" s="13">
        <f>Orders[[#This Row],[DeliveryDate]]-Orders[[#This Row],[OrderDate]]</f>
        <v>8</v>
      </c>
      <c r="I2526" t="s">
        <v>3</v>
      </c>
      <c r="J2526" t="str">
        <f>_xlfn.XLOOKUP(Orders[[#This Row],[_SalesRepID]],'Sales team'!A:A,'Sales team'!B:B)</f>
        <v>Joshua Ryan</v>
      </c>
      <c r="K2526">
        <v>9</v>
      </c>
      <c r="L2526">
        <v>4</v>
      </c>
      <c r="M2526">
        <v>26</v>
      </c>
      <c r="N2526" t="str">
        <f>_xlfn.XLOOKUP(Orders[[#This Row],[_ProductID]],Products!A:A,Products!C:C)</f>
        <v>Kitchen &amp; Dining</v>
      </c>
      <c r="O2526">
        <v>4</v>
      </c>
      <c r="P2526">
        <v>0.2</v>
      </c>
      <c r="Q2526" s="2">
        <v>3671.6</v>
      </c>
      <c r="R2526" s="2">
        <v>1468.64</v>
      </c>
      <c r="S2526" s="2">
        <v>23498.240000000002</v>
      </c>
      <c r="T2526" s="2">
        <v>11749.12</v>
      </c>
    </row>
    <row r="2527" spans="1:20" x14ac:dyDescent="0.25">
      <c r="A2527" t="s">
        <v>5474</v>
      </c>
      <c r="B2527" t="s">
        <v>8</v>
      </c>
      <c r="C2527" t="s">
        <v>13</v>
      </c>
      <c r="D2527" s="1">
        <v>43800</v>
      </c>
      <c r="E2527" s="1">
        <v>43898</v>
      </c>
      <c r="F2527" s="1">
        <v>43926</v>
      </c>
      <c r="G2527" s="1">
        <v>43907</v>
      </c>
      <c r="H2527" s="13">
        <f>Orders[[#This Row],[DeliveryDate]]-Orders[[#This Row],[OrderDate]]</f>
        <v>9</v>
      </c>
      <c r="I2527" t="s">
        <v>3</v>
      </c>
      <c r="J2527" t="str">
        <f>_xlfn.XLOOKUP(Orders[[#This Row],[_SalesRepID]],'Sales team'!A:A,'Sales team'!B:B)</f>
        <v>Joe Price</v>
      </c>
      <c r="K2527">
        <v>22</v>
      </c>
      <c r="L2527">
        <v>1</v>
      </c>
      <c r="M2527">
        <v>271</v>
      </c>
      <c r="N2527" t="str">
        <f>_xlfn.XLOOKUP(Orders[[#This Row],[_ProductID]],Products!A:A,Products!C:C)</f>
        <v>Kitchen &amp; Dining</v>
      </c>
      <c r="O2527">
        <v>13</v>
      </c>
      <c r="P2527">
        <v>7.4999999999999997E-2</v>
      </c>
      <c r="Q2527" s="2">
        <v>1943</v>
      </c>
      <c r="R2527" s="2">
        <v>913.20999999999992</v>
      </c>
      <c r="S2527" s="2">
        <v>10783.65</v>
      </c>
      <c r="T2527" s="2">
        <v>5304.39</v>
      </c>
    </row>
    <row r="2528" spans="1:20" x14ac:dyDescent="0.25">
      <c r="A2528" t="s">
        <v>5475</v>
      </c>
      <c r="B2528" t="s">
        <v>10</v>
      </c>
      <c r="C2528" t="s">
        <v>6</v>
      </c>
      <c r="D2528" s="1">
        <v>43800</v>
      </c>
      <c r="E2528" s="1">
        <v>43898</v>
      </c>
      <c r="F2528" s="1">
        <v>43902</v>
      </c>
      <c r="G2528" s="1">
        <v>43916</v>
      </c>
      <c r="H2528" s="13">
        <f>Orders[[#This Row],[DeliveryDate]]-Orders[[#This Row],[OrderDate]]</f>
        <v>18</v>
      </c>
      <c r="I2528" t="s">
        <v>3</v>
      </c>
      <c r="J2528" t="str">
        <f>_xlfn.XLOOKUP(Orders[[#This Row],[_SalesRepID]],'Sales team'!A:A,'Sales team'!B:B)</f>
        <v>Donald Reynolds</v>
      </c>
      <c r="K2528">
        <v>26</v>
      </c>
      <c r="L2528">
        <v>1</v>
      </c>
      <c r="M2528">
        <v>169</v>
      </c>
      <c r="N2528" t="str">
        <f>_xlfn.XLOOKUP(Orders[[#This Row],[_ProductID]],Products!A:A,Products!C:C)</f>
        <v>Furniture</v>
      </c>
      <c r="O2528">
        <v>22</v>
      </c>
      <c r="P2528">
        <v>0.05</v>
      </c>
      <c r="Q2528" s="2">
        <v>3993.2000000000003</v>
      </c>
      <c r="R2528" s="2">
        <v>1916.7360000000001</v>
      </c>
      <c r="S2528" s="2">
        <v>26554.78</v>
      </c>
      <c r="T2528" s="2">
        <v>13137.627999999999</v>
      </c>
    </row>
    <row r="2529" spans="1:20" x14ac:dyDescent="0.25">
      <c r="A2529" t="s">
        <v>5476</v>
      </c>
      <c r="B2529" t="s">
        <v>5</v>
      </c>
      <c r="C2529" t="s">
        <v>15</v>
      </c>
      <c r="D2529" s="1">
        <v>43800</v>
      </c>
      <c r="E2529" s="1">
        <v>43898</v>
      </c>
      <c r="F2529" s="1">
        <v>43915</v>
      </c>
      <c r="G2529" s="1">
        <v>43906</v>
      </c>
      <c r="H2529" s="13">
        <f>Orders[[#This Row],[DeliveryDate]]-Orders[[#This Row],[OrderDate]]</f>
        <v>8</v>
      </c>
      <c r="I2529" t="s">
        <v>3</v>
      </c>
      <c r="J2529" t="str">
        <f>_xlfn.XLOOKUP(Orders[[#This Row],[_SalesRepID]],'Sales team'!A:A,'Sales team'!B:B)</f>
        <v>Anthony Berry</v>
      </c>
      <c r="K2529">
        <v>16</v>
      </c>
      <c r="L2529">
        <v>1</v>
      </c>
      <c r="M2529">
        <v>18</v>
      </c>
      <c r="N2529" t="str">
        <f>_xlfn.XLOOKUP(Orders[[#This Row],[_ProductID]],Products!A:A,Products!C:C)</f>
        <v>Furniture</v>
      </c>
      <c r="O2529">
        <v>38</v>
      </c>
      <c r="P2529">
        <v>0.15</v>
      </c>
      <c r="Q2529" s="2">
        <v>174.20000000000002</v>
      </c>
      <c r="R2529" s="2">
        <v>142.84399999999999</v>
      </c>
      <c r="S2529" s="2">
        <v>1184.5600000000002</v>
      </c>
      <c r="T2529" s="2">
        <v>41.80800000000022</v>
      </c>
    </row>
    <row r="2530" spans="1:20" x14ac:dyDescent="0.25">
      <c r="A2530" t="s">
        <v>5477</v>
      </c>
      <c r="B2530" t="s">
        <v>5</v>
      </c>
      <c r="C2530" t="s">
        <v>46</v>
      </c>
      <c r="D2530" s="1">
        <v>43800</v>
      </c>
      <c r="E2530" s="1">
        <v>43898</v>
      </c>
      <c r="F2530" s="1">
        <v>43906</v>
      </c>
      <c r="G2530" s="1">
        <v>43910</v>
      </c>
      <c r="H2530" s="13">
        <f>Orders[[#This Row],[DeliveryDate]]-Orders[[#This Row],[OrderDate]]</f>
        <v>12</v>
      </c>
      <c r="I2530" t="s">
        <v>3</v>
      </c>
      <c r="J2530" t="str">
        <f>_xlfn.XLOOKUP(Orders[[#This Row],[_SalesRepID]],'Sales team'!A:A,'Sales team'!B:B)</f>
        <v>Todd Roberts</v>
      </c>
      <c r="K2530">
        <v>13</v>
      </c>
      <c r="L2530">
        <v>29</v>
      </c>
      <c r="M2530">
        <v>76</v>
      </c>
      <c r="N2530" t="str">
        <f>_xlfn.XLOOKUP(Orders[[#This Row],[_ProductID]],Products!A:A,Products!C:C)</f>
        <v>Outdoor</v>
      </c>
      <c r="O2530">
        <v>18</v>
      </c>
      <c r="P2530">
        <v>0.3</v>
      </c>
      <c r="Q2530" s="2">
        <v>1011.7</v>
      </c>
      <c r="R2530" s="2">
        <v>708.18999999999994</v>
      </c>
      <c r="S2530" s="2">
        <v>4957.33</v>
      </c>
      <c r="T2530" s="2">
        <v>0</v>
      </c>
    </row>
    <row r="2531" spans="1:20" x14ac:dyDescent="0.25">
      <c r="A2531" t="s">
        <v>5478</v>
      </c>
      <c r="B2531" t="s">
        <v>1</v>
      </c>
      <c r="C2531" t="s">
        <v>6</v>
      </c>
      <c r="D2531" s="1">
        <v>43800</v>
      </c>
      <c r="E2531" s="1">
        <v>43898</v>
      </c>
      <c r="F2531" s="1">
        <v>43919</v>
      </c>
      <c r="G2531" s="1">
        <v>43906</v>
      </c>
      <c r="H2531" s="13">
        <f>Orders[[#This Row],[DeliveryDate]]-Orders[[#This Row],[OrderDate]]</f>
        <v>8</v>
      </c>
      <c r="I2531" t="s">
        <v>3</v>
      </c>
      <c r="J2531" t="str">
        <f>_xlfn.XLOOKUP(Orders[[#This Row],[_SalesRepID]],'Sales team'!A:A,'Sales team'!B:B)</f>
        <v>Joshua Little</v>
      </c>
      <c r="K2531">
        <v>11</v>
      </c>
      <c r="L2531">
        <v>4</v>
      </c>
      <c r="M2531">
        <v>147</v>
      </c>
      <c r="N2531" t="str">
        <f>_xlfn.XLOOKUP(Orders[[#This Row],[_ProductID]],Products!A:A,Products!C:C)</f>
        <v>Home décor</v>
      </c>
      <c r="O2531">
        <v>26</v>
      </c>
      <c r="P2531">
        <v>7.4999999999999997E-2</v>
      </c>
      <c r="Q2531" s="2">
        <v>1058.6000000000001</v>
      </c>
      <c r="R2531" s="2">
        <v>539.88600000000008</v>
      </c>
      <c r="S2531" s="2">
        <v>4896.0250000000015</v>
      </c>
      <c r="T2531" s="2">
        <v>2196.5950000000012</v>
      </c>
    </row>
    <row r="2532" spans="1:20" x14ac:dyDescent="0.25">
      <c r="A2532" t="s">
        <v>5458</v>
      </c>
      <c r="B2532" t="s">
        <v>5</v>
      </c>
      <c r="C2532" t="s">
        <v>15</v>
      </c>
      <c r="D2532" s="1">
        <v>43800</v>
      </c>
      <c r="E2532" s="1">
        <v>43897</v>
      </c>
      <c r="F2532" s="1">
        <v>43923</v>
      </c>
      <c r="G2532" s="1">
        <v>43906</v>
      </c>
      <c r="H2532" s="13">
        <f>Orders[[#This Row],[DeliveryDate]]-Orders[[#This Row],[OrderDate]]</f>
        <v>9</v>
      </c>
      <c r="I2532" t="s">
        <v>3</v>
      </c>
      <c r="J2532" t="str">
        <f>_xlfn.XLOOKUP(Orders[[#This Row],[_SalesRepID]],'Sales team'!A:A,'Sales team'!B:B)</f>
        <v>Shawn Wallace</v>
      </c>
      <c r="K2532">
        <v>18</v>
      </c>
      <c r="L2532">
        <v>7</v>
      </c>
      <c r="M2532">
        <v>45</v>
      </c>
      <c r="N2532" t="str">
        <f>_xlfn.XLOOKUP(Orders[[#This Row],[_ProductID]],Products!A:A,Products!C:C)</f>
        <v>Home décor</v>
      </c>
      <c r="O2532">
        <v>30</v>
      </c>
      <c r="P2532">
        <v>0.15</v>
      </c>
      <c r="Q2532" s="2">
        <v>3819</v>
      </c>
      <c r="R2532" s="2">
        <v>2635.1099999999997</v>
      </c>
      <c r="S2532" s="2">
        <v>6492.3</v>
      </c>
      <c r="T2532" s="2">
        <v>1222.0800000000008</v>
      </c>
    </row>
    <row r="2533" spans="1:20" x14ac:dyDescent="0.25">
      <c r="A2533" t="s">
        <v>5459</v>
      </c>
      <c r="B2533" t="s">
        <v>1</v>
      </c>
      <c r="C2533" t="s">
        <v>25</v>
      </c>
      <c r="D2533" s="1">
        <v>43800</v>
      </c>
      <c r="E2533" s="1">
        <v>43897</v>
      </c>
      <c r="F2533" s="1">
        <v>43921</v>
      </c>
      <c r="G2533" s="1">
        <v>43914</v>
      </c>
      <c r="H2533" s="13">
        <f>Orders[[#This Row],[DeliveryDate]]-Orders[[#This Row],[OrderDate]]</f>
        <v>17</v>
      </c>
      <c r="I2533" t="s">
        <v>3</v>
      </c>
      <c r="J2533" t="str">
        <f>_xlfn.XLOOKUP(Orders[[#This Row],[_SalesRepID]],'Sales team'!A:A,'Sales team'!B:B)</f>
        <v>Shawn Cook</v>
      </c>
      <c r="K2533">
        <v>7</v>
      </c>
      <c r="L2533">
        <v>31</v>
      </c>
      <c r="M2533">
        <v>333</v>
      </c>
      <c r="N2533" t="str">
        <f>_xlfn.XLOOKUP(Orders[[#This Row],[_ProductID]],Products!A:A,Products!C:C)</f>
        <v>Kitchen &amp; Dining</v>
      </c>
      <c r="O2533">
        <v>37</v>
      </c>
      <c r="P2533">
        <v>7.4999999999999997E-2</v>
      </c>
      <c r="Q2533" s="2">
        <v>167.5</v>
      </c>
      <c r="R2533" s="2">
        <v>85.424999999999997</v>
      </c>
      <c r="S2533" s="2">
        <v>464.8125</v>
      </c>
      <c r="T2533" s="2">
        <v>208.53750000000002</v>
      </c>
    </row>
    <row r="2534" spans="1:20" x14ac:dyDescent="0.25">
      <c r="A2534" t="s">
        <v>5460</v>
      </c>
      <c r="B2534" t="s">
        <v>1</v>
      </c>
      <c r="C2534" t="s">
        <v>25</v>
      </c>
      <c r="D2534" s="1">
        <v>43800</v>
      </c>
      <c r="E2534" s="1">
        <v>43897</v>
      </c>
      <c r="F2534" s="1">
        <v>43916</v>
      </c>
      <c r="G2534" s="1">
        <v>43917</v>
      </c>
      <c r="H2534" s="13">
        <f>Orders[[#This Row],[DeliveryDate]]-Orders[[#This Row],[OrderDate]]</f>
        <v>20</v>
      </c>
      <c r="I2534" t="s">
        <v>3</v>
      </c>
      <c r="J2534" t="str">
        <f>_xlfn.XLOOKUP(Orders[[#This Row],[_SalesRepID]],'Sales team'!A:A,'Sales team'!B:B)</f>
        <v>Jerry Green</v>
      </c>
      <c r="K2534">
        <v>3</v>
      </c>
      <c r="L2534">
        <v>16</v>
      </c>
      <c r="M2534">
        <v>333</v>
      </c>
      <c r="N2534" t="str">
        <f>_xlfn.XLOOKUP(Orders[[#This Row],[_ProductID]],Products!A:A,Products!C:C)</f>
        <v>Home décor</v>
      </c>
      <c r="O2534">
        <v>27</v>
      </c>
      <c r="P2534">
        <v>7.4999999999999997E-2</v>
      </c>
      <c r="Q2534" s="2">
        <v>1098.8</v>
      </c>
      <c r="R2534" s="2">
        <v>516.43599999999992</v>
      </c>
      <c r="S2534" s="2">
        <v>6098.3399999999992</v>
      </c>
      <c r="T2534" s="2">
        <v>2999.7239999999997</v>
      </c>
    </row>
    <row r="2535" spans="1:20" x14ac:dyDescent="0.25">
      <c r="A2535" t="s">
        <v>5461</v>
      </c>
      <c r="B2535" t="s">
        <v>1</v>
      </c>
      <c r="C2535" t="s">
        <v>15</v>
      </c>
      <c r="D2535" s="1">
        <v>43800</v>
      </c>
      <c r="E2535" s="1">
        <v>43897</v>
      </c>
      <c r="F2535" s="1">
        <v>43915</v>
      </c>
      <c r="G2535" s="1">
        <v>43906</v>
      </c>
      <c r="H2535" s="13">
        <f>Orders[[#This Row],[DeliveryDate]]-Orders[[#This Row],[OrderDate]]</f>
        <v>9</v>
      </c>
      <c r="I2535" t="s">
        <v>3</v>
      </c>
      <c r="J2535" t="str">
        <f>_xlfn.XLOOKUP(Orders[[#This Row],[_SalesRepID]],'Sales team'!A:A,'Sales team'!B:B)</f>
        <v>Joshua Little</v>
      </c>
      <c r="K2535">
        <v>11</v>
      </c>
      <c r="L2535">
        <v>22</v>
      </c>
      <c r="M2535">
        <v>12</v>
      </c>
      <c r="N2535" t="str">
        <f>_xlfn.XLOOKUP(Orders[[#This Row],[_ProductID]],Products!A:A,Products!C:C)</f>
        <v>Electronics</v>
      </c>
      <c r="O2535">
        <v>47</v>
      </c>
      <c r="P2535">
        <v>7.4999999999999997E-2</v>
      </c>
      <c r="Q2535" s="2">
        <v>2499.1</v>
      </c>
      <c r="R2535" s="2">
        <v>1774.3609999999999</v>
      </c>
      <c r="S2535" s="2">
        <v>2311.6675</v>
      </c>
      <c r="T2535" s="2">
        <v>537.30650000000014</v>
      </c>
    </row>
    <row r="2536" spans="1:20" x14ac:dyDescent="0.25">
      <c r="A2536" t="s">
        <v>5462</v>
      </c>
      <c r="B2536" t="s">
        <v>1</v>
      </c>
      <c r="C2536" t="s">
        <v>2</v>
      </c>
      <c r="D2536" s="1">
        <v>43800</v>
      </c>
      <c r="E2536" s="1">
        <v>43897</v>
      </c>
      <c r="F2536" s="1">
        <v>43913</v>
      </c>
      <c r="G2536" s="1">
        <v>43900</v>
      </c>
      <c r="H2536" s="13">
        <f>Orders[[#This Row],[DeliveryDate]]-Orders[[#This Row],[OrderDate]]</f>
        <v>3</v>
      </c>
      <c r="I2536" t="s">
        <v>3</v>
      </c>
      <c r="J2536" t="str">
        <f>_xlfn.XLOOKUP(Orders[[#This Row],[_SalesRepID]],'Sales team'!A:A,'Sales team'!B:B)</f>
        <v>Jerry Green</v>
      </c>
      <c r="K2536">
        <v>3</v>
      </c>
      <c r="L2536">
        <v>19</v>
      </c>
      <c r="M2536">
        <v>260</v>
      </c>
      <c r="N2536" t="str">
        <f>_xlfn.XLOOKUP(Orders[[#This Row],[_ProductID]],Products!A:A,Products!C:C)</f>
        <v>Home décor</v>
      </c>
      <c r="O2536">
        <v>3</v>
      </c>
      <c r="P2536">
        <v>0.05</v>
      </c>
      <c r="Q2536" s="2">
        <v>3189.2000000000003</v>
      </c>
      <c r="R2536" s="2">
        <v>2647.0360000000001</v>
      </c>
      <c r="S2536" s="2">
        <v>21208.18</v>
      </c>
      <c r="T2536" s="2">
        <v>2678.9279999999999</v>
      </c>
    </row>
    <row r="2537" spans="1:20" x14ac:dyDescent="0.25">
      <c r="A2537" t="s">
        <v>5463</v>
      </c>
      <c r="B2537" t="s">
        <v>5</v>
      </c>
      <c r="C2537" t="s">
        <v>46</v>
      </c>
      <c r="D2537" s="1">
        <v>43800</v>
      </c>
      <c r="E2537" s="1">
        <v>43897</v>
      </c>
      <c r="F2537" s="1">
        <v>43901</v>
      </c>
      <c r="G2537" s="1">
        <v>43910</v>
      </c>
      <c r="H2537" s="13">
        <f>Orders[[#This Row],[DeliveryDate]]-Orders[[#This Row],[OrderDate]]</f>
        <v>13</v>
      </c>
      <c r="I2537" t="s">
        <v>3</v>
      </c>
      <c r="J2537" t="str">
        <f>_xlfn.XLOOKUP(Orders[[#This Row],[_SalesRepID]],'Sales team'!A:A,'Sales team'!B:B)</f>
        <v>Anthony Berry</v>
      </c>
      <c r="K2537">
        <v>16</v>
      </c>
      <c r="L2537">
        <v>37</v>
      </c>
      <c r="M2537">
        <v>83</v>
      </c>
      <c r="N2537" t="str">
        <f>_xlfn.XLOOKUP(Orders[[#This Row],[_ProductID]],Products!A:A,Products!C:C)</f>
        <v>Home décor</v>
      </c>
      <c r="O2537">
        <v>35</v>
      </c>
      <c r="P2537">
        <v>0.2</v>
      </c>
      <c r="Q2537" s="2">
        <v>261.3</v>
      </c>
      <c r="R2537" s="2">
        <v>182.91</v>
      </c>
      <c r="S2537" s="2">
        <v>627.12000000000012</v>
      </c>
      <c r="T2537" s="2">
        <v>78.3900000000001</v>
      </c>
    </row>
    <row r="2538" spans="1:20" x14ac:dyDescent="0.25">
      <c r="A2538" t="s">
        <v>5464</v>
      </c>
      <c r="B2538" t="s">
        <v>1</v>
      </c>
      <c r="C2538" t="s">
        <v>25</v>
      </c>
      <c r="D2538" s="1">
        <v>43800</v>
      </c>
      <c r="E2538" s="1">
        <v>43897</v>
      </c>
      <c r="F2538" s="1">
        <v>43903</v>
      </c>
      <c r="G2538" s="1">
        <v>43908</v>
      </c>
      <c r="H2538" s="13">
        <f>Orders[[#This Row],[DeliveryDate]]-Orders[[#This Row],[OrderDate]]</f>
        <v>11</v>
      </c>
      <c r="I2538" t="s">
        <v>3</v>
      </c>
      <c r="J2538" t="str">
        <f>_xlfn.XLOOKUP(Orders[[#This Row],[_SalesRepID]],'Sales team'!A:A,'Sales team'!B:B)</f>
        <v>Chris Armstrong</v>
      </c>
      <c r="K2538">
        <v>4</v>
      </c>
      <c r="L2538">
        <v>30</v>
      </c>
      <c r="M2538">
        <v>364</v>
      </c>
      <c r="N2538" t="str">
        <f>_xlfn.XLOOKUP(Orders[[#This Row],[_ProductID]],Products!A:A,Products!C:C)</f>
        <v>Kitchen &amp; Dining</v>
      </c>
      <c r="O2538">
        <v>7</v>
      </c>
      <c r="P2538">
        <v>7.4999999999999997E-2</v>
      </c>
      <c r="Q2538" s="2">
        <v>187.6</v>
      </c>
      <c r="R2538" s="2">
        <v>95.676000000000002</v>
      </c>
      <c r="S2538" s="2">
        <v>520.59</v>
      </c>
      <c r="T2538" s="2">
        <v>233.56200000000001</v>
      </c>
    </row>
    <row r="2539" spans="1:20" x14ac:dyDescent="0.25">
      <c r="A2539" t="s">
        <v>5465</v>
      </c>
      <c r="B2539" t="s">
        <v>5</v>
      </c>
      <c r="C2539" t="s">
        <v>25</v>
      </c>
      <c r="D2539" s="1">
        <v>43800</v>
      </c>
      <c r="E2539" s="1">
        <v>43897</v>
      </c>
      <c r="F2539" s="1">
        <v>43914</v>
      </c>
      <c r="G2539" s="1">
        <v>43917</v>
      </c>
      <c r="H2539" s="13">
        <f>Orders[[#This Row],[DeliveryDate]]-Orders[[#This Row],[OrderDate]]</f>
        <v>20</v>
      </c>
      <c r="I2539" t="s">
        <v>3</v>
      </c>
      <c r="J2539" t="str">
        <f>_xlfn.XLOOKUP(Orders[[#This Row],[_SalesRepID]],'Sales team'!A:A,'Sales team'!B:B)</f>
        <v>Todd Roberts</v>
      </c>
      <c r="K2539">
        <v>13</v>
      </c>
      <c r="L2539">
        <v>46</v>
      </c>
      <c r="M2539">
        <v>338</v>
      </c>
      <c r="N2539" t="str">
        <f>_xlfn.XLOOKUP(Orders[[#This Row],[_ProductID]],Products!A:A,Products!C:C)</f>
        <v>Electronics</v>
      </c>
      <c r="O2539">
        <v>6</v>
      </c>
      <c r="P2539">
        <v>0.1</v>
      </c>
      <c r="Q2539" s="2">
        <v>911.2</v>
      </c>
      <c r="R2539" s="2">
        <v>610.50400000000002</v>
      </c>
      <c r="S2539" s="2">
        <v>6560.64</v>
      </c>
      <c r="T2539" s="2">
        <v>1676.6080000000002</v>
      </c>
    </row>
    <row r="2540" spans="1:20" x14ac:dyDescent="0.25">
      <c r="A2540" t="s">
        <v>5466</v>
      </c>
      <c r="B2540" t="s">
        <v>8</v>
      </c>
      <c r="C2540" t="s">
        <v>13</v>
      </c>
      <c r="D2540" s="1">
        <v>43800</v>
      </c>
      <c r="E2540" s="1">
        <v>43897</v>
      </c>
      <c r="F2540" s="1">
        <v>43914</v>
      </c>
      <c r="G2540" s="1">
        <v>43910</v>
      </c>
      <c r="H2540" s="13">
        <f>Orders[[#This Row],[DeliveryDate]]-Orders[[#This Row],[OrderDate]]</f>
        <v>13</v>
      </c>
      <c r="I2540" t="s">
        <v>3</v>
      </c>
      <c r="J2540" t="str">
        <f>_xlfn.XLOOKUP(Orders[[#This Row],[_SalesRepID]],'Sales team'!A:A,'Sales team'!B:B)</f>
        <v>Samuel Fowler</v>
      </c>
      <c r="K2540">
        <v>21</v>
      </c>
      <c r="L2540">
        <v>12</v>
      </c>
      <c r="M2540">
        <v>328</v>
      </c>
      <c r="N2540" t="str">
        <f>_xlfn.XLOOKUP(Orders[[#This Row],[_ProductID]],Products!A:A,Products!C:C)</f>
        <v>Outdoor</v>
      </c>
      <c r="O2540">
        <v>18</v>
      </c>
      <c r="P2540">
        <v>7.4999999999999997E-2</v>
      </c>
      <c r="Q2540" s="2">
        <v>2680</v>
      </c>
      <c r="R2540" s="2">
        <v>2144</v>
      </c>
      <c r="S2540" s="2">
        <v>12395</v>
      </c>
      <c r="T2540" s="2">
        <v>1675</v>
      </c>
    </row>
    <row r="2541" spans="1:20" x14ac:dyDescent="0.25">
      <c r="A2541" t="s">
        <v>5467</v>
      </c>
      <c r="B2541" t="s">
        <v>5</v>
      </c>
      <c r="C2541" t="s">
        <v>6</v>
      </c>
      <c r="D2541" s="1">
        <v>43800</v>
      </c>
      <c r="E2541" s="1">
        <v>43897</v>
      </c>
      <c r="F2541" s="1">
        <v>43911</v>
      </c>
      <c r="G2541" s="1">
        <v>43914</v>
      </c>
      <c r="H2541" s="13">
        <f>Orders[[#This Row],[DeliveryDate]]-Orders[[#This Row],[OrderDate]]</f>
        <v>17</v>
      </c>
      <c r="I2541" t="s">
        <v>3</v>
      </c>
      <c r="J2541" t="str">
        <f>_xlfn.XLOOKUP(Orders[[#This Row],[_SalesRepID]],'Sales team'!A:A,'Sales team'!B:B)</f>
        <v>Paul Holmes</v>
      </c>
      <c r="K2541">
        <v>14</v>
      </c>
      <c r="L2541">
        <v>30</v>
      </c>
      <c r="M2541">
        <v>140</v>
      </c>
      <c r="N2541" t="str">
        <f>_xlfn.XLOOKUP(Orders[[#This Row],[_ProductID]],Products!A:A,Products!C:C)</f>
        <v>Home décor</v>
      </c>
      <c r="O2541">
        <v>44</v>
      </c>
      <c r="P2541">
        <v>0.05</v>
      </c>
      <c r="Q2541" s="2">
        <v>683.4</v>
      </c>
      <c r="R2541" s="2">
        <v>314.36399999999998</v>
      </c>
      <c r="S2541" s="2">
        <v>3246.1499999999996</v>
      </c>
      <c r="T2541" s="2">
        <v>1674.3299999999997</v>
      </c>
    </row>
    <row r="2542" spans="1:20" x14ac:dyDescent="0.25">
      <c r="A2542" t="s">
        <v>5468</v>
      </c>
      <c r="B2542" t="s">
        <v>10</v>
      </c>
      <c r="C2542" t="s">
        <v>2</v>
      </c>
      <c r="D2542" s="1">
        <v>43800</v>
      </c>
      <c r="E2542" s="1">
        <v>43897</v>
      </c>
      <c r="F2542" s="1">
        <v>43903</v>
      </c>
      <c r="G2542" s="1">
        <v>43907</v>
      </c>
      <c r="H2542" s="13">
        <f>Orders[[#This Row],[DeliveryDate]]-Orders[[#This Row],[OrderDate]]</f>
        <v>10</v>
      </c>
      <c r="I2542" t="s">
        <v>3</v>
      </c>
      <c r="J2542" t="str">
        <f>_xlfn.XLOOKUP(Orders[[#This Row],[_SalesRepID]],'Sales team'!A:A,'Sales team'!B:B)</f>
        <v>Donald Reynolds</v>
      </c>
      <c r="K2542">
        <v>26</v>
      </c>
      <c r="L2542">
        <v>50</v>
      </c>
      <c r="M2542">
        <v>232</v>
      </c>
      <c r="N2542" t="str">
        <f>_xlfn.XLOOKUP(Orders[[#This Row],[_ProductID]],Products!A:A,Products!C:C)</f>
        <v>Furniture</v>
      </c>
      <c r="O2542">
        <v>19</v>
      </c>
      <c r="P2542">
        <v>0.15</v>
      </c>
      <c r="Q2542" s="2">
        <v>1721.9</v>
      </c>
      <c r="R2542" s="2">
        <v>774.85500000000002</v>
      </c>
      <c r="S2542" s="2">
        <v>8781.69</v>
      </c>
      <c r="T2542" s="2">
        <v>4132.5600000000004</v>
      </c>
    </row>
    <row r="2543" spans="1:20" x14ac:dyDescent="0.25">
      <c r="A2543" t="s">
        <v>5469</v>
      </c>
      <c r="B2543" t="s">
        <v>5</v>
      </c>
      <c r="C2543" t="s">
        <v>25</v>
      </c>
      <c r="D2543" s="1">
        <v>43800</v>
      </c>
      <c r="E2543" s="1">
        <v>43897</v>
      </c>
      <c r="F2543" s="1">
        <v>43899</v>
      </c>
      <c r="G2543" s="1">
        <v>43930</v>
      </c>
      <c r="H2543" s="13">
        <f>Orders[[#This Row],[DeliveryDate]]-Orders[[#This Row],[OrderDate]]</f>
        <v>33</v>
      </c>
      <c r="I2543" t="s">
        <v>3</v>
      </c>
      <c r="J2543" t="str">
        <f>_xlfn.XLOOKUP(Orders[[#This Row],[_SalesRepID]],'Sales team'!A:A,'Sales team'!B:B)</f>
        <v>Anthony Torres</v>
      </c>
      <c r="K2543">
        <v>20</v>
      </c>
      <c r="L2543">
        <v>1</v>
      </c>
      <c r="M2543">
        <v>344</v>
      </c>
      <c r="N2543" t="str">
        <f>_xlfn.XLOOKUP(Orders[[#This Row],[_ProductID]],Products!A:A,Products!C:C)</f>
        <v>Furniture</v>
      </c>
      <c r="O2543">
        <v>5</v>
      </c>
      <c r="P2543">
        <v>0.05</v>
      </c>
      <c r="Q2543" s="2">
        <v>6050.1</v>
      </c>
      <c r="R2543" s="2">
        <v>3025.05</v>
      </c>
      <c r="S2543" s="2">
        <v>11495.19</v>
      </c>
      <c r="T2543" s="2">
        <v>5445.09</v>
      </c>
    </row>
    <row r="2544" spans="1:20" x14ac:dyDescent="0.25">
      <c r="A2544" t="s">
        <v>5470</v>
      </c>
      <c r="B2544" t="s">
        <v>1</v>
      </c>
      <c r="C2544" t="s">
        <v>6</v>
      </c>
      <c r="D2544" s="1">
        <v>43800</v>
      </c>
      <c r="E2544" s="1">
        <v>43897</v>
      </c>
      <c r="F2544" s="1">
        <v>43908</v>
      </c>
      <c r="G2544" s="1">
        <v>43906</v>
      </c>
      <c r="H2544" s="13">
        <f>Orders[[#This Row],[DeliveryDate]]-Orders[[#This Row],[OrderDate]]</f>
        <v>9</v>
      </c>
      <c r="I2544" t="s">
        <v>3</v>
      </c>
      <c r="J2544" t="str">
        <f>_xlfn.XLOOKUP(Orders[[#This Row],[_SalesRepID]],'Sales team'!A:A,'Sales team'!B:B)</f>
        <v>Carl Nguyen</v>
      </c>
      <c r="K2544">
        <v>12</v>
      </c>
      <c r="L2544">
        <v>18</v>
      </c>
      <c r="M2544">
        <v>104</v>
      </c>
      <c r="N2544" t="str">
        <f>_xlfn.XLOOKUP(Orders[[#This Row],[_ProductID]],Products!A:A,Products!C:C)</f>
        <v>Furniture</v>
      </c>
      <c r="O2544">
        <v>20</v>
      </c>
      <c r="P2544">
        <v>0.05</v>
      </c>
      <c r="Q2544" s="2">
        <v>1085.4000000000001</v>
      </c>
      <c r="R2544" s="2">
        <v>672.94800000000009</v>
      </c>
      <c r="S2544" s="2">
        <v>2062.2600000000002</v>
      </c>
      <c r="T2544" s="2">
        <v>716.36400000000003</v>
      </c>
    </row>
    <row r="2545" spans="1:20" x14ac:dyDescent="0.25">
      <c r="A2545" t="s">
        <v>5471</v>
      </c>
      <c r="B2545" t="s">
        <v>1</v>
      </c>
      <c r="C2545" t="s">
        <v>15</v>
      </c>
      <c r="D2545" s="1">
        <v>43800</v>
      </c>
      <c r="E2545" s="1">
        <v>43897</v>
      </c>
      <c r="F2545" s="1">
        <v>43923</v>
      </c>
      <c r="G2545" s="1">
        <v>43903</v>
      </c>
      <c r="H2545" s="13">
        <f>Orders[[#This Row],[DeliveryDate]]-Orders[[#This Row],[OrderDate]]</f>
        <v>6</v>
      </c>
      <c r="I2545" t="s">
        <v>3</v>
      </c>
      <c r="J2545" t="str">
        <f>_xlfn.XLOOKUP(Orders[[#This Row],[_SalesRepID]],'Sales team'!A:A,'Sales team'!B:B)</f>
        <v>Joshua Little</v>
      </c>
      <c r="K2545">
        <v>11</v>
      </c>
      <c r="L2545">
        <v>12</v>
      </c>
      <c r="M2545">
        <v>49</v>
      </c>
      <c r="N2545" t="str">
        <f>_xlfn.XLOOKUP(Orders[[#This Row],[_ProductID]],Products!A:A,Products!C:C)</f>
        <v>Outdoor</v>
      </c>
      <c r="O2545">
        <v>9</v>
      </c>
      <c r="P2545">
        <v>0.15</v>
      </c>
      <c r="Q2545" s="2">
        <v>3618</v>
      </c>
      <c r="R2545" s="2">
        <v>2930.5800000000004</v>
      </c>
      <c r="S2545" s="2">
        <v>9225.9</v>
      </c>
      <c r="T2545" s="2">
        <v>434.15999999999804</v>
      </c>
    </row>
    <row r="2546" spans="1:20" x14ac:dyDescent="0.25">
      <c r="A2546" t="s">
        <v>5455</v>
      </c>
      <c r="B2546" t="s">
        <v>1</v>
      </c>
      <c r="C2546" t="s">
        <v>46</v>
      </c>
      <c r="D2546" s="1">
        <v>43800</v>
      </c>
      <c r="E2546" s="1">
        <v>43896</v>
      </c>
      <c r="F2546" s="1">
        <v>43919</v>
      </c>
      <c r="G2546" s="1">
        <v>43909</v>
      </c>
      <c r="H2546" s="13">
        <f>Orders[[#This Row],[DeliveryDate]]-Orders[[#This Row],[OrderDate]]</f>
        <v>13</v>
      </c>
      <c r="I2546" t="s">
        <v>3</v>
      </c>
      <c r="J2546" t="str">
        <f>_xlfn.XLOOKUP(Orders[[#This Row],[_SalesRepID]],'Sales team'!A:A,'Sales team'!B:B)</f>
        <v>Jerry Green</v>
      </c>
      <c r="K2546">
        <v>3</v>
      </c>
      <c r="L2546">
        <v>12</v>
      </c>
      <c r="M2546">
        <v>63</v>
      </c>
      <c r="N2546" t="str">
        <f>_xlfn.XLOOKUP(Orders[[#This Row],[_ProductID]],Products!A:A,Products!C:C)</f>
        <v>Outdoor</v>
      </c>
      <c r="O2546">
        <v>9</v>
      </c>
      <c r="P2546">
        <v>0.05</v>
      </c>
      <c r="Q2546" s="2">
        <v>1098.8</v>
      </c>
      <c r="R2546" s="2">
        <v>483.47199999999998</v>
      </c>
      <c r="S2546" s="2">
        <v>5219.3</v>
      </c>
      <c r="T2546" s="2">
        <v>2801.9400000000005</v>
      </c>
    </row>
    <row r="2547" spans="1:20" x14ac:dyDescent="0.25">
      <c r="A2547" t="s">
        <v>5456</v>
      </c>
      <c r="B2547" t="s">
        <v>5</v>
      </c>
      <c r="C2547" t="s">
        <v>13</v>
      </c>
      <c r="D2547" s="1">
        <v>43800</v>
      </c>
      <c r="E2547" s="1">
        <v>43896</v>
      </c>
      <c r="F2547" s="1">
        <v>43906</v>
      </c>
      <c r="G2547" s="1">
        <v>43920</v>
      </c>
      <c r="H2547" s="13">
        <f>Orders[[#This Row],[DeliveryDate]]-Orders[[#This Row],[OrderDate]]</f>
        <v>24</v>
      </c>
      <c r="I2547" t="s">
        <v>3</v>
      </c>
      <c r="J2547" t="str">
        <f>_xlfn.XLOOKUP(Orders[[#This Row],[_SalesRepID]],'Sales team'!A:A,'Sales team'!B:B)</f>
        <v>Paul Holmes</v>
      </c>
      <c r="K2547">
        <v>14</v>
      </c>
      <c r="L2547">
        <v>18</v>
      </c>
      <c r="M2547">
        <v>304</v>
      </c>
      <c r="N2547" t="str">
        <f>_xlfn.XLOOKUP(Orders[[#This Row],[_ProductID]],Products!A:A,Products!C:C)</f>
        <v>Kitchen &amp; Dining</v>
      </c>
      <c r="O2547">
        <v>8</v>
      </c>
      <c r="P2547">
        <v>0.05</v>
      </c>
      <c r="Q2547" s="2">
        <v>1916.2</v>
      </c>
      <c r="R2547" s="2">
        <v>900.61399999999992</v>
      </c>
      <c r="S2547" s="2">
        <v>12742.73</v>
      </c>
      <c r="T2547" s="2">
        <v>6438.4319999999998</v>
      </c>
    </row>
    <row r="2548" spans="1:20" x14ac:dyDescent="0.25">
      <c r="A2548" t="s">
        <v>5457</v>
      </c>
      <c r="B2548" t="s">
        <v>1</v>
      </c>
      <c r="C2548" t="s">
        <v>13</v>
      </c>
      <c r="D2548" s="1">
        <v>43800</v>
      </c>
      <c r="E2548" s="1">
        <v>43896</v>
      </c>
      <c r="F2548" s="1">
        <v>43921</v>
      </c>
      <c r="G2548" s="1">
        <v>43920</v>
      </c>
      <c r="H2548" s="13">
        <f>Orders[[#This Row],[DeliveryDate]]-Orders[[#This Row],[OrderDate]]</f>
        <v>24</v>
      </c>
      <c r="I2548" t="s">
        <v>3</v>
      </c>
      <c r="J2548" t="str">
        <f>_xlfn.XLOOKUP(Orders[[#This Row],[_SalesRepID]],'Sales team'!A:A,'Sales team'!B:B)</f>
        <v>Stephen Payne</v>
      </c>
      <c r="K2548">
        <v>5</v>
      </c>
      <c r="L2548">
        <v>19</v>
      </c>
      <c r="M2548">
        <v>321</v>
      </c>
      <c r="N2548" t="str">
        <f>_xlfn.XLOOKUP(Orders[[#This Row],[_ProductID]],Products!A:A,Products!C:C)</f>
        <v>Furniture</v>
      </c>
      <c r="O2548">
        <v>22</v>
      </c>
      <c r="P2548">
        <v>0.05</v>
      </c>
      <c r="Q2548" s="2">
        <v>2619.7000000000003</v>
      </c>
      <c r="R2548" s="2">
        <v>1859.9870000000001</v>
      </c>
      <c r="S2548" s="2">
        <v>14932.29</v>
      </c>
      <c r="T2548" s="2">
        <v>3772.3680000000004</v>
      </c>
    </row>
    <row r="2549" spans="1:20" x14ac:dyDescent="0.25">
      <c r="A2549" t="s">
        <v>5449</v>
      </c>
      <c r="B2549" t="s">
        <v>1</v>
      </c>
      <c r="C2549" t="s">
        <v>13</v>
      </c>
      <c r="D2549" s="1">
        <v>43800</v>
      </c>
      <c r="E2549" s="1">
        <v>43895</v>
      </c>
      <c r="F2549" s="1">
        <v>43903</v>
      </c>
      <c r="G2549" s="1">
        <v>43902</v>
      </c>
      <c r="H2549" s="13">
        <f>Orders[[#This Row],[DeliveryDate]]-Orders[[#This Row],[OrderDate]]</f>
        <v>7</v>
      </c>
      <c r="I2549" t="s">
        <v>3</v>
      </c>
      <c r="J2549" t="str">
        <f>_xlfn.XLOOKUP(Orders[[#This Row],[_SalesRepID]],'Sales team'!A:A,'Sales team'!B:B)</f>
        <v>Joshua Ryan</v>
      </c>
      <c r="K2549">
        <v>9</v>
      </c>
      <c r="L2549">
        <v>19</v>
      </c>
      <c r="M2549">
        <v>294</v>
      </c>
      <c r="N2549" t="str">
        <f>_xlfn.XLOOKUP(Orders[[#This Row],[_ProductID]],Products!A:A,Products!C:C)</f>
        <v>Home décor</v>
      </c>
      <c r="O2549">
        <v>44</v>
      </c>
      <c r="P2549">
        <v>0.05</v>
      </c>
      <c r="Q2549" s="2">
        <v>830.80000000000007</v>
      </c>
      <c r="R2549" s="2">
        <v>689.56400000000008</v>
      </c>
      <c r="S2549" s="2">
        <v>5524.82</v>
      </c>
      <c r="T2549" s="2">
        <v>697.87199999999939</v>
      </c>
    </row>
    <row r="2550" spans="1:20" x14ac:dyDescent="0.25">
      <c r="A2550" t="s">
        <v>5450</v>
      </c>
      <c r="B2550" t="s">
        <v>1</v>
      </c>
      <c r="C2550" t="s">
        <v>6</v>
      </c>
      <c r="D2550" s="1">
        <v>43800</v>
      </c>
      <c r="E2550" s="1">
        <v>43895</v>
      </c>
      <c r="F2550" s="1">
        <v>43920</v>
      </c>
      <c r="G2550" s="1">
        <v>43908</v>
      </c>
      <c r="H2550" s="13">
        <f>Orders[[#This Row],[DeliveryDate]]-Orders[[#This Row],[OrderDate]]</f>
        <v>13</v>
      </c>
      <c r="I2550" t="s">
        <v>3</v>
      </c>
      <c r="J2550" t="str">
        <f>_xlfn.XLOOKUP(Orders[[#This Row],[_SalesRepID]],'Sales team'!A:A,'Sales team'!B:B)</f>
        <v>Carl Nguyen</v>
      </c>
      <c r="K2550">
        <v>12</v>
      </c>
      <c r="L2550">
        <v>19</v>
      </c>
      <c r="M2550">
        <v>122</v>
      </c>
      <c r="N2550" t="str">
        <f>_xlfn.XLOOKUP(Orders[[#This Row],[_ProductID]],Products!A:A,Products!C:C)</f>
        <v>Furniture</v>
      </c>
      <c r="O2550">
        <v>5</v>
      </c>
      <c r="P2550">
        <v>0.15</v>
      </c>
      <c r="Q2550" s="2">
        <v>3993.2000000000003</v>
      </c>
      <c r="R2550" s="2">
        <v>3354.288</v>
      </c>
      <c r="S2550" s="2">
        <v>10182.66</v>
      </c>
      <c r="T2550" s="2">
        <v>119.79600000000028</v>
      </c>
    </row>
    <row r="2551" spans="1:20" x14ac:dyDescent="0.25">
      <c r="A2551" t="s">
        <v>5451</v>
      </c>
      <c r="B2551" t="s">
        <v>5</v>
      </c>
      <c r="C2551" t="s">
        <v>13</v>
      </c>
      <c r="D2551" s="1">
        <v>43800</v>
      </c>
      <c r="E2551" s="1">
        <v>43895</v>
      </c>
      <c r="F2551" s="1">
        <v>43907</v>
      </c>
      <c r="G2551" s="1">
        <v>43906</v>
      </c>
      <c r="H2551" s="13">
        <f>Orders[[#This Row],[DeliveryDate]]-Orders[[#This Row],[OrderDate]]</f>
        <v>11</v>
      </c>
      <c r="I2551" t="s">
        <v>3</v>
      </c>
      <c r="J2551" t="str">
        <f>_xlfn.XLOOKUP(Orders[[#This Row],[_SalesRepID]],'Sales team'!A:A,'Sales team'!B:B)</f>
        <v>Shawn Wallace</v>
      </c>
      <c r="K2551">
        <v>18</v>
      </c>
      <c r="L2551">
        <v>26</v>
      </c>
      <c r="M2551">
        <v>302</v>
      </c>
      <c r="N2551" t="str">
        <f>_xlfn.XLOOKUP(Orders[[#This Row],[_ProductID]],Products!A:A,Products!C:C)</f>
        <v>Furniture</v>
      </c>
      <c r="O2551">
        <v>12</v>
      </c>
      <c r="P2551">
        <v>7.4999999999999997E-2</v>
      </c>
      <c r="Q2551" s="2">
        <v>5735.2</v>
      </c>
      <c r="R2551" s="2">
        <v>3383.7679999999996</v>
      </c>
      <c r="S2551" s="2">
        <v>31830.36</v>
      </c>
      <c r="T2551" s="2">
        <v>11527.752000000004</v>
      </c>
    </row>
    <row r="2552" spans="1:20" x14ac:dyDescent="0.25">
      <c r="A2552" t="s">
        <v>5452</v>
      </c>
      <c r="B2552" t="s">
        <v>1</v>
      </c>
      <c r="C2552" t="s">
        <v>15</v>
      </c>
      <c r="D2552" s="1">
        <v>43800</v>
      </c>
      <c r="E2552" s="1">
        <v>43895</v>
      </c>
      <c r="F2552" s="1">
        <v>43916</v>
      </c>
      <c r="G2552" s="1">
        <v>43915</v>
      </c>
      <c r="H2552" s="13">
        <f>Orders[[#This Row],[DeliveryDate]]-Orders[[#This Row],[OrderDate]]</f>
        <v>20</v>
      </c>
      <c r="I2552" t="s">
        <v>3</v>
      </c>
      <c r="J2552" t="str">
        <f>_xlfn.XLOOKUP(Orders[[#This Row],[_SalesRepID]],'Sales team'!A:A,'Sales team'!B:B)</f>
        <v>Stephen Payne</v>
      </c>
      <c r="K2552">
        <v>5</v>
      </c>
      <c r="L2552">
        <v>7</v>
      </c>
      <c r="M2552">
        <v>12</v>
      </c>
      <c r="N2552" t="str">
        <f>_xlfn.XLOOKUP(Orders[[#This Row],[_ProductID]],Products!A:A,Products!C:C)</f>
        <v>Furniture</v>
      </c>
      <c r="O2552">
        <v>5</v>
      </c>
      <c r="P2552">
        <v>7.4999999999999997E-2</v>
      </c>
      <c r="Q2552" s="2">
        <v>1045.2</v>
      </c>
      <c r="R2552" s="2">
        <v>710.7360000000001</v>
      </c>
      <c r="S2552" s="2">
        <v>4834.05</v>
      </c>
      <c r="T2552" s="2">
        <v>1280.3699999999999</v>
      </c>
    </row>
    <row r="2553" spans="1:20" x14ac:dyDescent="0.25">
      <c r="A2553" t="s">
        <v>5453</v>
      </c>
      <c r="B2553" t="s">
        <v>8</v>
      </c>
      <c r="C2553" t="s">
        <v>6</v>
      </c>
      <c r="D2553" s="1">
        <v>43800</v>
      </c>
      <c r="E2553" s="1">
        <v>43895</v>
      </c>
      <c r="F2553" s="1">
        <v>43922</v>
      </c>
      <c r="G2553" s="1">
        <v>43902</v>
      </c>
      <c r="H2553" s="13">
        <f>Orders[[#This Row],[DeliveryDate]]-Orders[[#This Row],[OrderDate]]</f>
        <v>7</v>
      </c>
      <c r="I2553" t="s">
        <v>3</v>
      </c>
      <c r="J2553" t="str">
        <f>_xlfn.XLOOKUP(Orders[[#This Row],[_SalesRepID]],'Sales team'!A:A,'Sales team'!B:B)</f>
        <v>Patrick Graham</v>
      </c>
      <c r="K2553">
        <v>25</v>
      </c>
      <c r="L2553">
        <v>47</v>
      </c>
      <c r="M2553">
        <v>199</v>
      </c>
      <c r="N2553" t="str">
        <f>_xlfn.XLOOKUP(Orders[[#This Row],[_ProductID]],Products!A:A,Products!C:C)</f>
        <v>Outdoor</v>
      </c>
      <c r="O2553">
        <v>9</v>
      </c>
      <c r="P2553">
        <v>0.3</v>
      </c>
      <c r="Q2553" s="2">
        <v>1038.5</v>
      </c>
      <c r="R2553" s="2">
        <v>778.875</v>
      </c>
      <c r="S2553" s="2">
        <v>4361.7</v>
      </c>
      <c r="T2553" s="2">
        <v>-311.55000000000018</v>
      </c>
    </row>
    <row r="2554" spans="1:20" x14ac:dyDescent="0.25">
      <c r="A2554" t="s">
        <v>5454</v>
      </c>
      <c r="B2554" t="s">
        <v>8</v>
      </c>
      <c r="C2554" t="s">
        <v>15</v>
      </c>
      <c r="D2554" s="1">
        <v>43800</v>
      </c>
      <c r="E2554" s="1">
        <v>43895</v>
      </c>
      <c r="F2554" s="1">
        <v>43918</v>
      </c>
      <c r="G2554" s="1">
        <v>43908</v>
      </c>
      <c r="H2554" s="13">
        <f>Orders[[#This Row],[DeliveryDate]]-Orders[[#This Row],[OrderDate]]</f>
        <v>13</v>
      </c>
      <c r="I2554" t="s">
        <v>3</v>
      </c>
      <c r="J2554" t="str">
        <f>_xlfn.XLOOKUP(Orders[[#This Row],[_SalesRepID]],'Sales team'!A:A,'Sales team'!B:B)</f>
        <v>Patrick Graham</v>
      </c>
      <c r="K2554">
        <v>25</v>
      </c>
      <c r="L2554">
        <v>23</v>
      </c>
      <c r="M2554">
        <v>14</v>
      </c>
      <c r="N2554" t="str">
        <f>_xlfn.XLOOKUP(Orders[[#This Row],[_ProductID]],Products!A:A,Products!C:C)</f>
        <v>Electronics</v>
      </c>
      <c r="O2554">
        <v>28</v>
      </c>
      <c r="P2554">
        <v>0.05</v>
      </c>
      <c r="Q2554" s="2">
        <v>5788.8</v>
      </c>
      <c r="R2554" s="2">
        <v>4457.3760000000002</v>
      </c>
      <c r="S2554" s="2">
        <v>38495.519999999997</v>
      </c>
      <c r="T2554" s="2">
        <v>7293.8879999999954</v>
      </c>
    </row>
    <row r="2555" spans="1:20" x14ac:dyDescent="0.25">
      <c r="A2555" t="s">
        <v>5441</v>
      </c>
      <c r="B2555" t="s">
        <v>1</v>
      </c>
      <c r="C2555" t="s">
        <v>6</v>
      </c>
      <c r="D2555" s="1">
        <v>43800</v>
      </c>
      <c r="E2555" s="1">
        <v>43894</v>
      </c>
      <c r="F2555" s="1">
        <v>43919</v>
      </c>
      <c r="G2555" s="1">
        <v>43901</v>
      </c>
      <c r="H2555" s="13">
        <f>Orders[[#This Row],[DeliveryDate]]-Orders[[#This Row],[OrderDate]]</f>
        <v>7</v>
      </c>
      <c r="I2555" t="s">
        <v>3</v>
      </c>
      <c r="J2555" t="str">
        <f>_xlfn.XLOOKUP(Orders[[#This Row],[_SalesRepID]],'Sales team'!A:A,'Sales team'!B:B)</f>
        <v>Joshua Ryan</v>
      </c>
      <c r="K2555">
        <v>9</v>
      </c>
      <c r="L2555">
        <v>39</v>
      </c>
      <c r="M2555">
        <v>120</v>
      </c>
      <c r="N2555" t="str">
        <f>_xlfn.XLOOKUP(Orders[[#This Row],[_ProductID]],Products!A:A,Products!C:C)</f>
        <v>Home décor</v>
      </c>
      <c r="O2555">
        <v>14</v>
      </c>
      <c r="P2555">
        <v>0.1</v>
      </c>
      <c r="Q2555" s="2">
        <v>1132.3</v>
      </c>
      <c r="R2555" s="2">
        <v>702.02599999999995</v>
      </c>
      <c r="S2555" s="2">
        <v>4076.2799999999997</v>
      </c>
      <c r="T2555" s="2">
        <v>1268.1759999999999</v>
      </c>
    </row>
    <row r="2556" spans="1:20" x14ac:dyDescent="0.25">
      <c r="A2556" t="s">
        <v>5442</v>
      </c>
      <c r="B2556" t="s">
        <v>1</v>
      </c>
      <c r="C2556" t="s">
        <v>15</v>
      </c>
      <c r="D2556" s="1">
        <v>43800</v>
      </c>
      <c r="E2556" s="1">
        <v>43894</v>
      </c>
      <c r="F2556" s="1">
        <v>43904</v>
      </c>
      <c r="G2556" s="1">
        <v>43908</v>
      </c>
      <c r="H2556" s="13">
        <f>Orders[[#This Row],[DeliveryDate]]-Orders[[#This Row],[OrderDate]]</f>
        <v>14</v>
      </c>
      <c r="I2556" t="s">
        <v>3</v>
      </c>
      <c r="J2556" t="str">
        <f>_xlfn.XLOOKUP(Orders[[#This Row],[_SalesRepID]],'Sales team'!A:A,'Sales team'!B:B)</f>
        <v>Joshua Little</v>
      </c>
      <c r="K2556">
        <v>11</v>
      </c>
      <c r="L2556">
        <v>1</v>
      </c>
      <c r="M2556">
        <v>48</v>
      </c>
      <c r="N2556" t="str">
        <f>_xlfn.XLOOKUP(Orders[[#This Row],[_ProductID]],Products!A:A,Products!C:C)</f>
        <v>Kitchen &amp; Dining</v>
      </c>
      <c r="O2556">
        <v>1</v>
      </c>
      <c r="P2556">
        <v>0.1</v>
      </c>
      <c r="Q2556" s="2">
        <v>3256.2000000000003</v>
      </c>
      <c r="R2556" s="2">
        <v>2767.77</v>
      </c>
      <c r="S2556" s="2">
        <v>2930.5800000000004</v>
      </c>
      <c r="T2556" s="2">
        <v>162.8100000000004</v>
      </c>
    </row>
    <row r="2557" spans="1:20" x14ac:dyDescent="0.25">
      <c r="A2557" t="s">
        <v>5443</v>
      </c>
      <c r="B2557" t="s">
        <v>1</v>
      </c>
      <c r="C2557" t="s">
        <v>13</v>
      </c>
      <c r="D2557" s="1">
        <v>43800</v>
      </c>
      <c r="E2557" s="1">
        <v>43894</v>
      </c>
      <c r="F2557" s="1">
        <v>43904</v>
      </c>
      <c r="G2557" s="1">
        <v>43908</v>
      </c>
      <c r="H2557" s="13">
        <f>Orders[[#This Row],[DeliveryDate]]-Orders[[#This Row],[OrderDate]]</f>
        <v>14</v>
      </c>
      <c r="I2557" t="s">
        <v>3</v>
      </c>
      <c r="J2557" t="str">
        <f>_xlfn.XLOOKUP(Orders[[#This Row],[_SalesRepID]],'Sales team'!A:A,'Sales team'!B:B)</f>
        <v>Jonathan Hawkins</v>
      </c>
      <c r="K2557">
        <v>10</v>
      </c>
      <c r="L2557">
        <v>38</v>
      </c>
      <c r="M2557">
        <v>294</v>
      </c>
      <c r="N2557" t="str">
        <f>_xlfn.XLOOKUP(Orders[[#This Row],[_ProductID]],Products!A:A,Products!C:C)</f>
        <v>Electronics</v>
      </c>
      <c r="O2557">
        <v>6</v>
      </c>
      <c r="P2557">
        <v>0.1</v>
      </c>
      <c r="Q2557" s="2">
        <v>3959.7000000000003</v>
      </c>
      <c r="R2557" s="2">
        <v>2930.1780000000003</v>
      </c>
      <c r="S2557" s="2">
        <v>24946.11</v>
      </c>
      <c r="T2557" s="2">
        <v>4434.8639999999978</v>
      </c>
    </row>
    <row r="2558" spans="1:20" x14ac:dyDescent="0.25">
      <c r="A2558" t="s">
        <v>5444</v>
      </c>
      <c r="B2558" t="s">
        <v>5</v>
      </c>
      <c r="C2558" t="s">
        <v>6</v>
      </c>
      <c r="D2558" s="1">
        <v>43800</v>
      </c>
      <c r="E2558" s="1">
        <v>43894</v>
      </c>
      <c r="F2558" s="1">
        <v>43914</v>
      </c>
      <c r="G2558" s="1">
        <v>43910</v>
      </c>
      <c r="H2558" s="13">
        <f>Orders[[#This Row],[DeliveryDate]]-Orders[[#This Row],[OrderDate]]</f>
        <v>16</v>
      </c>
      <c r="I2558" t="s">
        <v>3</v>
      </c>
      <c r="J2558" t="str">
        <f>_xlfn.XLOOKUP(Orders[[#This Row],[_SalesRepID]],'Sales team'!A:A,'Sales team'!B:B)</f>
        <v>Shawn Wallace</v>
      </c>
      <c r="K2558">
        <v>18</v>
      </c>
      <c r="L2558">
        <v>28</v>
      </c>
      <c r="M2558">
        <v>178</v>
      </c>
      <c r="N2558" t="str">
        <f>_xlfn.XLOOKUP(Orders[[#This Row],[_ProductID]],Products!A:A,Products!C:C)</f>
        <v>Home décor</v>
      </c>
      <c r="O2558">
        <v>2</v>
      </c>
      <c r="P2558">
        <v>0.2</v>
      </c>
      <c r="Q2558" s="2">
        <v>5460.5</v>
      </c>
      <c r="R2558" s="2">
        <v>4259.1900000000005</v>
      </c>
      <c r="S2558" s="2">
        <v>8736.8000000000011</v>
      </c>
      <c r="T2558" s="2">
        <v>218.42000000000007</v>
      </c>
    </row>
    <row r="2559" spans="1:20" x14ac:dyDescent="0.25">
      <c r="A2559" t="s">
        <v>5445</v>
      </c>
      <c r="B2559" t="s">
        <v>1</v>
      </c>
      <c r="C2559" t="s">
        <v>6</v>
      </c>
      <c r="D2559" s="1">
        <v>43800</v>
      </c>
      <c r="E2559" s="1">
        <v>43894</v>
      </c>
      <c r="F2559" s="1">
        <v>43906</v>
      </c>
      <c r="G2559" s="1">
        <v>43915</v>
      </c>
      <c r="H2559" s="13">
        <f>Orders[[#This Row],[DeliveryDate]]-Orders[[#This Row],[OrderDate]]</f>
        <v>21</v>
      </c>
      <c r="I2559" t="s">
        <v>3</v>
      </c>
      <c r="J2559" t="str">
        <f>_xlfn.XLOOKUP(Orders[[#This Row],[_SalesRepID]],'Sales team'!A:A,'Sales team'!B:B)</f>
        <v>Joshua Ryan</v>
      </c>
      <c r="K2559">
        <v>9</v>
      </c>
      <c r="L2559">
        <v>35</v>
      </c>
      <c r="M2559">
        <v>191</v>
      </c>
      <c r="N2559" t="str">
        <f>_xlfn.XLOOKUP(Orders[[#This Row],[_ProductID]],Products!A:A,Products!C:C)</f>
        <v>Home décor</v>
      </c>
      <c r="O2559">
        <v>3</v>
      </c>
      <c r="P2559">
        <v>0.15</v>
      </c>
      <c r="Q2559" s="2">
        <v>1118.9000000000001</v>
      </c>
      <c r="R2559" s="2">
        <v>928.68700000000001</v>
      </c>
      <c r="S2559" s="2">
        <v>3804.26</v>
      </c>
      <c r="T2559" s="2">
        <v>89.512000000000171</v>
      </c>
    </row>
    <row r="2560" spans="1:20" x14ac:dyDescent="0.25">
      <c r="A2560" t="s">
        <v>5446</v>
      </c>
      <c r="B2560" t="s">
        <v>8</v>
      </c>
      <c r="C2560" t="s">
        <v>2</v>
      </c>
      <c r="D2560" s="1">
        <v>43800</v>
      </c>
      <c r="E2560" s="1">
        <v>43894</v>
      </c>
      <c r="F2560" s="1">
        <v>43900</v>
      </c>
      <c r="G2560" s="1">
        <v>43909</v>
      </c>
      <c r="H2560" s="13">
        <f>Orders[[#This Row],[DeliveryDate]]-Orders[[#This Row],[OrderDate]]</f>
        <v>15</v>
      </c>
      <c r="I2560" t="s">
        <v>3</v>
      </c>
      <c r="J2560" t="str">
        <f>_xlfn.XLOOKUP(Orders[[#This Row],[_SalesRepID]],'Sales team'!A:A,'Sales team'!B:B)</f>
        <v>Anthony Torres</v>
      </c>
      <c r="K2560">
        <v>20</v>
      </c>
      <c r="L2560">
        <v>26</v>
      </c>
      <c r="M2560">
        <v>219</v>
      </c>
      <c r="N2560" t="str">
        <f>_xlfn.XLOOKUP(Orders[[#This Row],[_ProductID]],Products!A:A,Products!C:C)</f>
        <v>Home décor</v>
      </c>
      <c r="O2560">
        <v>23</v>
      </c>
      <c r="P2560">
        <v>0.05</v>
      </c>
      <c r="Q2560" s="2">
        <v>737</v>
      </c>
      <c r="R2560" s="2">
        <v>390.61</v>
      </c>
      <c r="S2560" s="2">
        <v>700.15</v>
      </c>
      <c r="T2560" s="2">
        <v>309.53999999999996</v>
      </c>
    </row>
    <row r="2561" spans="1:20" x14ac:dyDescent="0.25">
      <c r="A2561" t="s">
        <v>5447</v>
      </c>
      <c r="B2561" t="s">
        <v>5</v>
      </c>
      <c r="C2561" t="s">
        <v>6</v>
      </c>
      <c r="D2561" s="1">
        <v>43800</v>
      </c>
      <c r="E2561" s="1">
        <v>43894</v>
      </c>
      <c r="F2561" s="1">
        <v>43921</v>
      </c>
      <c r="G2561" s="1">
        <v>43908</v>
      </c>
      <c r="H2561" s="13">
        <f>Orders[[#This Row],[DeliveryDate]]-Orders[[#This Row],[OrderDate]]</f>
        <v>14</v>
      </c>
      <c r="I2561" t="s">
        <v>3</v>
      </c>
      <c r="J2561" t="str">
        <f>_xlfn.XLOOKUP(Orders[[#This Row],[_SalesRepID]],'Sales team'!A:A,'Sales team'!B:B)</f>
        <v>Anthony Berry</v>
      </c>
      <c r="K2561">
        <v>16</v>
      </c>
      <c r="L2561">
        <v>25</v>
      </c>
      <c r="M2561">
        <v>189</v>
      </c>
      <c r="N2561" t="str">
        <f>_xlfn.XLOOKUP(Orders[[#This Row],[_ProductID]],Products!A:A,Products!C:C)</f>
        <v>Home décor</v>
      </c>
      <c r="O2561">
        <v>30</v>
      </c>
      <c r="P2561">
        <v>0.15</v>
      </c>
      <c r="Q2561" s="2">
        <v>3953</v>
      </c>
      <c r="R2561" s="2">
        <v>2095.09</v>
      </c>
      <c r="S2561" s="2">
        <v>26880.399999999998</v>
      </c>
      <c r="T2561" s="2">
        <v>10119.679999999997</v>
      </c>
    </row>
    <row r="2562" spans="1:20" x14ac:dyDescent="0.25">
      <c r="A2562" t="s">
        <v>5448</v>
      </c>
      <c r="B2562" t="s">
        <v>5</v>
      </c>
      <c r="C2562" t="s">
        <v>6</v>
      </c>
      <c r="D2562" s="1">
        <v>43800</v>
      </c>
      <c r="E2562" s="1">
        <v>43894</v>
      </c>
      <c r="F2562" s="1">
        <v>43901</v>
      </c>
      <c r="G2562" s="1">
        <v>43899</v>
      </c>
      <c r="H2562" s="13">
        <f>Orders[[#This Row],[DeliveryDate]]-Orders[[#This Row],[OrderDate]]</f>
        <v>5</v>
      </c>
      <c r="I2562" t="s">
        <v>3</v>
      </c>
      <c r="J2562" t="str">
        <f>_xlfn.XLOOKUP(Orders[[#This Row],[_SalesRepID]],'Sales team'!A:A,'Sales team'!B:B)</f>
        <v>Todd Roberts</v>
      </c>
      <c r="K2562">
        <v>13</v>
      </c>
      <c r="L2562">
        <v>36</v>
      </c>
      <c r="M2562">
        <v>90</v>
      </c>
      <c r="N2562" t="str">
        <f>_xlfn.XLOOKUP(Orders[[#This Row],[_ProductID]],Products!A:A,Products!C:C)</f>
        <v>Outdoor</v>
      </c>
      <c r="O2562">
        <v>9</v>
      </c>
      <c r="P2562">
        <v>0.05</v>
      </c>
      <c r="Q2562" s="2">
        <v>1051.9000000000001</v>
      </c>
      <c r="R2562" s="2">
        <v>525.95000000000005</v>
      </c>
      <c r="S2562" s="2">
        <v>5995.83</v>
      </c>
      <c r="T2562" s="2">
        <v>2840.1299999999997</v>
      </c>
    </row>
    <row r="2563" spans="1:20" x14ac:dyDescent="0.25">
      <c r="A2563" t="s">
        <v>5434</v>
      </c>
      <c r="B2563" t="s">
        <v>5</v>
      </c>
      <c r="C2563" t="s">
        <v>6</v>
      </c>
      <c r="D2563" s="1">
        <v>43800</v>
      </c>
      <c r="E2563" s="1">
        <v>43893</v>
      </c>
      <c r="F2563" s="1">
        <v>43910</v>
      </c>
      <c r="G2563" s="1">
        <v>43910</v>
      </c>
      <c r="H2563" s="13">
        <f>Orders[[#This Row],[DeliveryDate]]-Orders[[#This Row],[OrderDate]]</f>
        <v>17</v>
      </c>
      <c r="I2563" t="s">
        <v>3</v>
      </c>
      <c r="J2563" t="str">
        <f>_xlfn.XLOOKUP(Orders[[#This Row],[_SalesRepID]],'Sales team'!A:A,'Sales team'!B:B)</f>
        <v>Frank Brown</v>
      </c>
      <c r="K2563">
        <v>17</v>
      </c>
      <c r="L2563">
        <v>42</v>
      </c>
      <c r="M2563">
        <v>120</v>
      </c>
      <c r="N2563" t="str">
        <f>_xlfn.XLOOKUP(Orders[[#This Row],[_ProductID]],Products!A:A,Products!C:C)</f>
        <v>Furniture</v>
      </c>
      <c r="O2563">
        <v>12</v>
      </c>
      <c r="P2563">
        <v>7.4999999999999997E-2</v>
      </c>
      <c r="Q2563" s="2">
        <v>3993.2000000000003</v>
      </c>
      <c r="R2563" s="2">
        <v>1637.212</v>
      </c>
      <c r="S2563" s="2">
        <v>14774.840000000002</v>
      </c>
      <c r="T2563" s="2">
        <v>8225.992000000002</v>
      </c>
    </row>
    <row r="2564" spans="1:20" x14ac:dyDescent="0.25">
      <c r="A2564" t="s">
        <v>5435</v>
      </c>
      <c r="B2564" t="s">
        <v>8</v>
      </c>
      <c r="C2564" t="s">
        <v>25</v>
      </c>
      <c r="D2564" s="1">
        <v>43800</v>
      </c>
      <c r="E2564" s="1">
        <v>43893</v>
      </c>
      <c r="F2564" s="1">
        <v>43910</v>
      </c>
      <c r="G2564" s="1">
        <v>43899</v>
      </c>
      <c r="H2564" s="13">
        <f>Orders[[#This Row],[DeliveryDate]]-Orders[[#This Row],[OrderDate]]</f>
        <v>6</v>
      </c>
      <c r="I2564" t="s">
        <v>3</v>
      </c>
      <c r="J2564" t="str">
        <f>_xlfn.XLOOKUP(Orders[[#This Row],[_SalesRepID]],'Sales team'!A:A,'Sales team'!B:B)</f>
        <v>Samuel Fowler</v>
      </c>
      <c r="K2564">
        <v>21</v>
      </c>
      <c r="L2564">
        <v>16</v>
      </c>
      <c r="M2564">
        <v>333</v>
      </c>
      <c r="N2564" t="str">
        <f>_xlfn.XLOOKUP(Orders[[#This Row],[_ProductID]],Products!A:A,Products!C:C)</f>
        <v>Home décor</v>
      </c>
      <c r="O2564">
        <v>17</v>
      </c>
      <c r="P2564">
        <v>0.4</v>
      </c>
      <c r="Q2564" s="2">
        <v>221.1</v>
      </c>
      <c r="R2564" s="2">
        <v>174.66900000000001</v>
      </c>
      <c r="S2564" s="2">
        <v>397.97999999999996</v>
      </c>
      <c r="T2564" s="2">
        <v>-126.0270000000001</v>
      </c>
    </row>
    <row r="2565" spans="1:20" x14ac:dyDescent="0.25">
      <c r="A2565" t="s">
        <v>5436</v>
      </c>
      <c r="B2565" t="s">
        <v>8</v>
      </c>
      <c r="C2565" t="s">
        <v>2</v>
      </c>
      <c r="D2565" s="1">
        <v>43800</v>
      </c>
      <c r="E2565" s="1">
        <v>43893</v>
      </c>
      <c r="F2565" s="1">
        <v>43919</v>
      </c>
      <c r="G2565" s="1">
        <v>43913</v>
      </c>
      <c r="H2565" s="13">
        <f>Orders[[#This Row],[DeliveryDate]]-Orders[[#This Row],[OrderDate]]</f>
        <v>20</v>
      </c>
      <c r="I2565" t="s">
        <v>3</v>
      </c>
      <c r="J2565" t="str">
        <f>_xlfn.XLOOKUP(Orders[[#This Row],[_SalesRepID]],'Sales team'!A:A,'Sales team'!B:B)</f>
        <v>Samuel Fowler</v>
      </c>
      <c r="K2565">
        <v>21</v>
      </c>
      <c r="L2565">
        <v>8</v>
      </c>
      <c r="M2565">
        <v>211</v>
      </c>
      <c r="N2565" t="str">
        <f>_xlfn.XLOOKUP(Orders[[#This Row],[_ProductID]],Products!A:A,Products!C:C)</f>
        <v>Outdoor</v>
      </c>
      <c r="O2565">
        <v>9</v>
      </c>
      <c r="P2565">
        <v>7.4999999999999997E-2</v>
      </c>
      <c r="Q2565" s="2">
        <v>1051.9000000000001</v>
      </c>
      <c r="R2565" s="2">
        <v>631.14</v>
      </c>
      <c r="S2565" s="2">
        <v>7784.0600000000013</v>
      </c>
      <c r="T2565" s="2">
        <v>2734.9400000000014</v>
      </c>
    </row>
    <row r="2566" spans="1:20" x14ac:dyDescent="0.25">
      <c r="A2566" t="s">
        <v>5437</v>
      </c>
      <c r="B2566" t="s">
        <v>1</v>
      </c>
      <c r="C2566" t="s">
        <v>6</v>
      </c>
      <c r="D2566" s="1">
        <v>43800</v>
      </c>
      <c r="E2566" s="1">
        <v>43893</v>
      </c>
      <c r="F2566" s="1">
        <v>43904</v>
      </c>
      <c r="G2566" s="1">
        <v>43907</v>
      </c>
      <c r="H2566" s="13">
        <f>Orders[[#This Row],[DeliveryDate]]-Orders[[#This Row],[OrderDate]]</f>
        <v>14</v>
      </c>
      <c r="I2566" t="s">
        <v>3</v>
      </c>
      <c r="J2566" t="str">
        <f>_xlfn.XLOOKUP(Orders[[#This Row],[_SalesRepID]],'Sales team'!A:A,'Sales team'!B:B)</f>
        <v>Shawn Cook</v>
      </c>
      <c r="K2566">
        <v>7</v>
      </c>
      <c r="L2566">
        <v>28</v>
      </c>
      <c r="M2566">
        <v>200</v>
      </c>
      <c r="N2566" t="str">
        <f>_xlfn.XLOOKUP(Orders[[#This Row],[_ProductID]],Products!A:A,Products!C:C)</f>
        <v>Home décor</v>
      </c>
      <c r="O2566">
        <v>30</v>
      </c>
      <c r="P2566">
        <v>0.05</v>
      </c>
      <c r="Q2566" s="2">
        <v>3517.5</v>
      </c>
      <c r="R2566" s="2">
        <v>2743.65</v>
      </c>
      <c r="S2566" s="2">
        <v>20049.75</v>
      </c>
      <c r="T2566" s="2">
        <v>3587.8499999999985</v>
      </c>
    </row>
    <row r="2567" spans="1:20" x14ac:dyDescent="0.25">
      <c r="A2567" t="s">
        <v>5438</v>
      </c>
      <c r="B2567" t="s">
        <v>5</v>
      </c>
      <c r="C2567" t="s">
        <v>15</v>
      </c>
      <c r="D2567" s="1">
        <v>43800</v>
      </c>
      <c r="E2567" s="1">
        <v>43893</v>
      </c>
      <c r="F2567" s="1">
        <v>43919</v>
      </c>
      <c r="G2567" s="1">
        <v>43908</v>
      </c>
      <c r="H2567" s="13">
        <f>Orders[[#This Row],[DeliveryDate]]-Orders[[#This Row],[OrderDate]]</f>
        <v>15</v>
      </c>
      <c r="I2567" t="s">
        <v>3</v>
      </c>
      <c r="J2567" t="str">
        <f>_xlfn.XLOOKUP(Orders[[#This Row],[_SalesRepID]],'Sales team'!A:A,'Sales team'!B:B)</f>
        <v>Anthony Berry</v>
      </c>
      <c r="K2567">
        <v>16</v>
      </c>
      <c r="L2567">
        <v>28</v>
      </c>
      <c r="M2567">
        <v>58</v>
      </c>
      <c r="N2567" t="str">
        <f>_xlfn.XLOOKUP(Orders[[#This Row],[_ProductID]],Products!A:A,Products!C:C)</f>
        <v>Home décor</v>
      </c>
      <c r="O2567">
        <v>3</v>
      </c>
      <c r="P2567">
        <v>0.05</v>
      </c>
      <c r="Q2567" s="2">
        <v>730.30000000000007</v>
      </c>
      <c r="R2567" s="2">
        <v>584.24000000000012</v>
      </c>
      <c r="S2567" s="2">
        <v>4856.4949999999999</v>
      </c>
      <c r="T2567" s="2">
        <v>766.81499999999915</v>
      </c>
    </row>
    <row r="2568" spans="1:20" x14ac:dyDescent="0.25">
      <c r="A2568" t="s">
        <v>5439</v>
      </c>
      <c r="B2568" t="s">
        <v>5</v>
      </c>
      <c r="C2568" t="s">
        <v>6</v>
      </c>
      <c r="D2568" s="1">
        <v>43800</v>
      </c>
      <c r="E2568" s="1">
        <v>43893</v>
      </c>
      <c r="F2568" s="1">
        <v>43901</v>
      </c>
      <c r="G2568" s="1">
        <v>43931</v>
      </c>
      <c r="H2568" s="13">
        <f>Orders[[#This Row],[DeliveryDate]]-Orders[[#This Row],[OrderDate]]</f>
        <v>38</v>
      </c>
      <c r="I2568" t="s">
        <v>3</v>
      </c>
      <c r="J2568" t="str">
        <f>_xlfn.XLOOKUP(Orders[[#This Row],[_SalesRepID]],'Sales team'!A:A,'Sales team'!B:B)</f>
        <v>Nicholas Cunningham</v>
      </c>
      <c r="K2568">
        <v>19</v>
      </c>
      <c r="L2568">
        <v>3</v>
      </c>
      <c r="M2568">
        <v>159</v>
      </c>
      <c r="N2568" t="str">
        <f>_xlfn.XLOOKUP(Orders[[#This Row],[_ProductID]],Products!A:A,Products!C:C)</f>
        <v>Furniture</v>
      </c>
      <c r="O2568">
        <v>22</v>
      </c>
      <c r="P2568">
        <v>0.1</v>
      </c>
      <c r="Q2568" s="2">
        <v>241.20000000000002</v>
      </c>
      <c r="R2568" s="2">
        <v>113.364</v>
      </c>
      <c r="S2568" s="2">
        <v>1085.4000000000001</v>
      </c>
      <c r="T2568" s="2">
        <v>518.58000000000004</v>
      </c>
    </row>
    <row r="2569" spans="1:20" x14ac:dyDescent="0.25">
      <c r="A2569" t="s">
        <v>5440</v>
      </c>
      <c r="B2569" t="s">
        <v>8</v>
      </c>
      <c r="C2569" t="s">
        <v>46</v>
      </c>
      <c r="D2569" s="1">
        <v>43800</v>
      </c>
      <c r="E2569" s="1">
        <v>43893</v>
      </c>
      <c r="F2569" s="1">
        <v>43906</v>
      </c>
      <c r="G2569" s="1">
        <v>43914</v>
      </c>
      <c r="H2569" s="13">
        <f>Orders[[#This Row],[DeliveryDate]]-Orders[[#This Row],[OrderDate]]</f>
        <v>21</v>
      </c>
      <c r="I2569" t="s">
        <v>3</v>
      </c>
      <c r="J2569" t="str">
        <f>_xlfn.XLOOKUP(Orders[[#This Row],[_SalesRepID]],'Sales team'!A:A,'Sales team'!B:B)</f>
        <v>Samuel Fowler</v>
      </c>
      <c r="K2569">
        <v>21</v>
      </c>
      <c r="L2569">
        <v>28</v>
      </c>
      <c r="M2569">
        <v>71</v>
      </c>
      <c r="N2569" t="str">
        <f>_xlfn.XLOOKUP(Orders[[#This Row],[_ProductID]],Products!A:A,Products!C:C)</f>
        <v>Furniture</v>
      </c>
      <c r="O2569">
        <v>22</v>
      </c>
      <c r="P2569">
        <v>0.15</v>
      </c>
      <c r="Q2569" s="2">
        <v>1092.1000000000001</v>
      </c>
      <c r="R2569" s="2">
        <v>556.97100000000012</v>
      </c>
      <c r="S2569" s="2">
        <v>7426.2800000000007</v>
      </c>
      <c r="T2569" s="2">
        <v>2970.5119999999997</v>
      </c>
    </row>
    <row r="2570" spans="1:20" x14ac:dyDescent="0.25">
      <c r="A2570" t="s">
        <v>5427</v>
      </c>
      <c r="B2570" t="s">
        <v>5</v>
      </c>
      <c r="C2570" t="s">
        <v>15</v>
      </c>
      <c r="D2570" s="1">
        <v>43800</v>
      </c>
      <c r="E2570" s="1">
        <v>43892</v>
      </c>
      <c r="F2570" s="1">
        <v>43905</v>
      </c>
      <c r="G2570" s="1">
        <v>43902</v>
      </c>
      <c r="H2570" s="13">
        <f>Orders[[#This Row],[DeliveryDate]]-Orders[[#This Row],[OrderDate]]</f>
        <v>10</v>
      </c>
      <c r="I2570" t="s">
        <v>3</v>
      </c>
      <c r="J2570" t="str">
        <f>_xlfn.XLOOKUP(Orders[[#This Row],[_SalesRepID]],'Sales team'!A:A,'Sales team'!B:B)</f>
        <v>Paul Holmes</v>
      </c>
      <c r="K2570">
        <v>14</v>
      </c>
      <c r="L2570">
        <v>11</v>
      </c>
      <c r="M2570">
        <v>34</v>
      </c>
      <c r="N2570" t="str">
        <f>_xlfn.XLOOKUP(Orders[[#This Row],[_ProductID]],Products!A:A,Products!C:C)</f>
        <v>Home décor</v>
      </c>
      <c r="O2570">
        <v>17</v>
      </c>
      <c r="P2570">
        <v>0.1</v>
      </c>
      <c r="Q2570" s="2">
        <v>1058.6000000000001</v>
      </c>
      <c r="R2570" s="2">
        <v>635.16000000000008</v>
      </c>
      <c r="S2570" s="2">
        <v>7621.920000000001</v>
      </c>
      <c r="T2570" s="2">
        <v>2540.6400000000003</v>
      </c>
    </row>
    <row r="2571" spans="1:20" x14ac:dyDescent="0.25">
      <c r="A2571" t="s">
        <v>5428</v>
      </c>
      <c r="B2571" t="s">
        <v>1</v>
      </c>
      <c r="C2571" t="s">
        <v>25</v>
      </c>
      <c r="D2571" s="1">
        <v>43800</v>
      </c>
      <c r="E2571" s="1">
        <v>43892</v>
      </c>
      <c r="F2571" s="1">
        <v>43895</v>
      </c>
      <c r="G2571" s="1">
        <v>43900</v>
      </c>
      <c r="H2571" s="13">
        <f>Orders[[#This Row],[DeliveryDate]]-Orders[[#This Row],[OrderDate]]</f>
        <v>8</v>
      </c>
      <c r="I2571" t="s">
        <v>3</v>
      </c>
      <c r="J2571" t="str">
        <f>_xlfn.XLOOKUP(Orders[[#This Row],[_SalesRepID]],'Sales team'!A:A,'Sales team'!B:B)</f>
        <v>George Lewis</v>
      </c>
      <c r="K2571">
        <v>8</v>
      </c>
      <c r="L2571">
        <v>20</v>
      </c>
      <c r="M2571">
        <v>343</v>
      </c>
      <c r="N2571" t="str">
        <f>_xlfn.XLOOKUP(Orders[[#This Row],[_ProductID]],Products!A:A,Products!C:C)</f>
        <v>Home décor</v>
      </c>
      <c r="O2571">
        <v>31</v>
      </c>
      <c r="P2571">
        <v>0.3</v>
      </c>
      <c r="Q2571" s="2">
        <v>2740.3</v>
      </c>
      <c r="R2571" s="2">
        <v>2137.4340000000002</v>
      </c>
      <c r="S2571" s="2">
        <v>3836.42</v>
      </c>
      <c r="T2571" s="2">
        <v>-438.44800000000032</v>
      </c>
    </row>
    <row r="2572" spans="1:20" x14ac:dyDescent="0.25">
      <c r="A2572" t="s">
        <v>5429</v>
      </c>
      <c r="B2572" t="s">
        <v>10</v>
      </c>
      <c r="C2572" t="s">
        <v>46</v>
      </c>
      <c r="D2572" s="1">
        <v>43800</v>
      </c>
      <c r="E2572" s="1">
        <v>43892</v>
      </c>
      <c r="F2572" s="1">
        <v>43914</v>
      </c>
      <c r="G2572" s="1">
        <v>43903</v>
      </c>
      <c r="H2572" s="13">
        <f>Orders[[#This Row],[DeliveryDate]]-Orders[[#This Row],[OrderDate]]</f>
        <v>11</v>
      </c>
      <c r="I2572" t="s">
        <v>3</v>
      </c>
      <c r="J2572" t="str">
        <f>_xlfn.XLOOKUP(Orders[[#This Row],[_SalesRepID]],'Sales team'!A:A,'Sales team'!B:B)</f>
        <v>Carlos Miller</v>
      </c>
      <c r="K2572">
        <v>28</v>
      </c>
      <c r="L2572">
        <v>25</v>
      </c>
      <c r="M2572">
        <v>76</v>
      </c>
      <c r="N2572" t="str">
        <f>_xlfn.XLOOKUP(Orders[[#This Row],[_ProductID]],Products!A:A,Products!C:C)</f>
        <v>Kitchen &amp; Dining</v>
      </c>
      <c r="O2572">
        <v>8</v>
      </c>
      <c r="P2572">
        <v>0.15</v>
      </c>
      <c r="Q2572" s="2">
        <v>1078.7</v>
      </c>
      <c r="R2572" s="2">
        <v>841.38600000000008</v>
      </c>
      <c r="S2572" s="2">
        <v>4584.4749999999995</v>
      </c>
      <c r="T2572" s="2">
        <v>377.54499999999916</v>
      </c>
    </row>
    <row r="2573" spans="1:20" x14ac:dyDescent="0.25">
      <c r="A2573" t="s">
        <v>5430</v>
      </c>
      <c r="B2573" t="s">
        <v>10</v>
      </c>
      <c r="C2573" t="s">
        <v>6</v>
      </c>
      <c r="D2573" s="1">
        <v>43800</v>
      </c>
      <c r="E2573" s="1">
        <v>43892</v>
      </c>
      <c r="F2573" s="1">
        <v>43896</v>
      </c>
      <c r="G2573" s="1">
        <v>43909</v>
      </c>
      <c r="H2573" s="13">
        <f>Orders[[#This Row],[DeliveryDate]]-Orders[[#This Row],[OrderDate]]</f>
        <v>17</v>
      </c>
      <c r="I2573" t="s">
        <v>3</v>
      </c>
      <c r="J2573" t="str">
        <f>_xlfn.XLOOKUP(Orders[[#This Row],[_SalesRepID]],'Sales team'!A:A,'Sales team'!B:B)</f>
        <v>Donald Reynolds</v>
      </c>
      <c r="K2573">
        <v>26</v>
      </c>
      <c r="L2573">
        <v>6</v>
      </c>
      <c r="M2573">
        <v>162</v>
      </c>
      <c r="N2573" t="str">
        <f>_xlfn.XLOOKUP(Orders[[#This Row],[_ProductID]],Products!A:A,Products!C:C)</f>
        <v>Furniture</v>
      </c>
      <c r="O2573">
        <v>5</v>
      </c>
      <c r="P2573">
        <v>7.4999999999999997E-2</v>
      </c>
      <c r="Q2573" s="2">
        <v>998.30000000000007</v>
      </c>
      <c r="R2573" s="2">
        <v>848.55500000000006</v>
      </c>
      <c r="S2573" s="2">
        <v>4617.1374999999998</v>
      </c>
      <c r="T2573" s="2">
        <v>374.36249999999927</v>
      </c>
    </row>
    <row r="2574" spans="1:20" x14ac:dyDescent="0.25">
      <c r="A2574" t="s">
        <v>5431</v>
      </c>
      <c r="B2574" t="s">
        <v>1</v>
      </c>
      <c r="C2574" t="s">
        <v>6</v>
      </c>
      <c r="D2574" s="1">
        <v>43800</v>
      </c>
      <c r="E2574" s="1">
        <v>43892</v>
      </c>
      <c r="F2574" s="1">
        <v>43911</v>
      </c>
      <c r="G2574" s="1">
        <v>43895</v>
      </c>
      <c r="H2574" s="13">
        <f>Orders[[#This Row],[DeliveryDate]]-Orders[[#This Row],[OrderDate]]</f>
        <v>3</v>
      </c>
      <c r="I2574" t="s">
        <v>3</v>
      </c>
      <c r="J2574" t="str">
        <f>_xlfn.XLOOKUP(Orders[[#This Row],[_SalesRepID]],'Sales team'!A:A,'Sales team'!B:B)</f>
        <v>Joshua Little</v>
      </c>
      <c r="K2574">
        <v>11</v>
      </c>
      <c r="L2574">
        <v>37</v>
      </c>
      <c r="M2574">
        <v>93</v>
      </c>
      <c r="N2574" t="str">
        <f>_xlfn.XLOOKUP(Orders[[#This Row],[_ProductID]],Products!A:A,Products!C:C)</f>
        <v>Home décor</v>
      </c>
      <c r="O2574">
        <v>44</v>
      </c>
      <c r="P2574">
        <v>0.1</v>
      </c>
      <c r="Q2574" s="2">
        <v>1125.6000000000001</v>
      </c>
      <c r="R2574" s="2">
        <v>934.24800000000005</v>
      </c>
      <c r="S2574" s="2">
        <v>3039.1200000000003</v>
      </c>
      <c r="T2574" s="2">
        <v>236.3760000000002</v>
      </c>
    </row>
    <row r="2575" spans="1:20" x14ac:dyDescent="0.25">
      <c r="A2575" t="s">
        <v>5432</v>
      </c>
      <c r="B2575" t="s">
        <v>5</v>
      </c>
      <c r="C2575" t="s">
        <v>46</v>
      </c>
      <c r="D2575" s="1">
        <v>43800</v>
      </c>
      <c r="E2575" s="1">
        <v>43892</v>
      </c>
      <c r="F2575" s="1">
        <v>43899</v>
      </c>
      <c r="G2575" s="1">
        <v>43896</v>
      </c>
      <c r="H2575" s="13">
        <f>Orders[[#This Row],[DeliveryDate]]-Orders[[#This Row],[OrderDate]]</f>
        <v>4</v>
      </c>
      <c r="I2575" t="s">
        <v>3</v>
      </c>
      <c r="J2575" t="str">
        <f>_xlfn.XLOOKUP(Orders[[#This Row],[_SalesRepID]],'Sales team'!A:A,'Sales team'!B:B)</f>
        <v>Nicholas Cunningham</v>
      </c>
      <c r="K2575">
        <v>19</v>
      </c>
      <c r="L2575">
        <v>48</v>
      </c>
      <c r="M2575">
        <v>78</v>
      </c>
      <c r="N2575" t="str">
        <f>_xlfn.XLOOKUP(Orders[[#This Row],[_ProductID]],Products!A:A,Products!C:C)</f>
        <v>Home décor</v>
      </c>
      <c r="O2575">
        <v>36</v>
      </c>
      <c r="P2575">
        <v>7.4999999999999997E-2</v>
      </c>
      <c r="Q2575" s="2">
        <v>1922.9</v>
      </c>
      <c r="R2575" s="2">
        <v>788.38900000000001</v>
      </c>
      <c r="S2575" s="2">
        <v>3557.3650000000002</v>
      </c>
      <c r="T2575" s="2">
        <v>1980.5870000000002</v>
      </c>
    </row>
    <row r="2576" spans="1:20" x14ac:dyDescent="0.25">
      <c r="A2576" t="s">
        <v>5433</v>
      </c>
      <c r="B2576" t="s">
        <v>5</v>
      </c>
      <c r="C2576" t="s">
        <v>6</v>
      </c>
      <c r="D2576" s="1">
        <v>43800</v>
      </c>
      <c r="E2576" s="1">
        <v>43892</v>
      </c>
      <c r="F2576" s="1">
        <v>43894</v>
      </c>
      <c r="G2576" s="1">
        <v>43902</v>
      </c>
      <c r="H2576" s="13">
        <f>Orders[[#This Row],[DeliveryDate]]-Orders[[#This Row],[OrderDate]]</f>
        <v>10</v>
      </c>
      <c r="I2576" t="s">
        <v>3</v>
      </c>
      <c r="J2576" t="str">
        <f>_xlfn.XLOOKUP(Orders[[#This Row],[_SalesRepID]],'Sales team'!A:A,'Sales team'!B:B)</f>
        <v>Shawn Wallace</v>
      </c>
      <c r="K2576">
        <v>18</v>
      </c>
      <c r="L2576">
        <v>38</v>
      </c>
      <c r="M2576">
        <v>129</v>
      </c>
      <c r="N2576" t="str">
        <f>_xlfn.XLOOKUP(Orders[[#This Row],[_ProductID]],Products!A:A,Products!C:C)</f>
        <v>Furniture</v>
      </c>
      <c r="O2576">
        <v>34</v>
      </c>
      <c r="P2576">
        <v>7.4999999999999997E-2</v>
      </c>
      <c r="Q2576" s="2">
        <v>1889.4</v>
      </c>
      <c r="R2576" s="2">
        <v>1095.8520000000001</v>
      </c>
      <c r="S2576" s="2">
        <v>12233.865000000002</v>
      </c>
      <c r="T2576" s="2">
        <v>4562.9010000000007</v>
      </c>
    </row>
    <row r="2577" spans="1:20" x14ac:dyDescent="0.25">
      <c r="A2577" t="s">
        <v>5423</v>
      </c>
      <c r="B2577" t="s">
        <v>8</v>
      </c>
      <c r="C2577" t="s">
        <v>25</v>
      </c>
      <c r="D2577" s="1">
        <v>43800</v>
      </c>
      <c r="E2577" s="1">
        <v>43891</v>
      </c>
      <c r="F2577" s="1">
        <v>43895</v>
      </c>
      <c r="G2577" s="1">
        <v>43900</v>
      </c>
      <c r="H2577" s="13">
        <f>Orders[[#This Row],[DeliveryDate]]-Orders[[#This Row],[OrderDate]]</f>
        <v>9</v>
      </c>
      <c r="I2577" t="s">
        <v>3</v>
      </c>
      <c r="J2577" t="str">
        <f>_xlfn.XLOOKUP(Orders[[#This Row],[_SalesRepID]],'Sales team'!A:A,'Sales team'!B:B)</f>
        <v>Joe Price</v>
      </c>
      <c r="K2577">
        <v>22</v>
      </c>
      <c r="L2577">
        <v>4</v>
      </c>
      <c r="M2577">
        <v>342</v>
      </c>
      <c r="N2577" t="str">
        <f>_xlfn.XLOOKUP(Orders[[#This Row],[_ProductID]],Products!A:A,Products!C:C)</f>
        <v>Home décor</v>
      </c>
      <c r="O2577">
        <v>30</v>
      </c>
      <c r="P2577">
        <v>0.05</v>
      </c>
      <c r="Q2577" s="2">
        <v>3303.1</v>
      </c>
      <c r="R2577" s="2">
        <v>2312.1699999999996</v>
      </c>
      <c r="S2577" s="2">
        <v>18827.669999999998</v>
      </c>
      <c r="T2577" s="2">
        <v>4954.6500000000015</v>
      </c>
    </row>
    <row r="2578" spans="1:20" x14ac:dyDescent="0.25">
      <c r="A2578" t="s">
        <v>5424</v>
      </c>
      <c r="B2578" t="s">
        <v>8</v>
      </c>
      <c r="C2578" t="s">
        <v>25</v>
      </c>
      <c r="D2578" s="1">
        <v>43800</v>
      </c>
      <c r="E2578" s="1">
        <v>43891</v>
      </c>
      <c r="F2578" s="1">
        <v>43905</v>
      </c>
      <c r="G2578" s="1">
        <v>43900</v>
      </c>
      <c r="H2578" s="13">
        <f>Orders[[#This Row],[DeliveryDate]]-Orders[[#This Row],[OrderDate]]</f>
        <v>9</v>
      </c>
      <c r="I2578" t="s">
        <v>3</v>
      </c>
      <c r="J2578" t="str">
        <f>_xlfn.XLOOKUP(Orders[[#This Row],[_SalesRepID]],'Sales team'!A:A,'Sales team'!B:B)</f>
        <v>Samuel Fowler</v>
      </c>
      <c r="K2578">
        <v>21</v>
      </c>
      <c r="L2578">
        <v>37</v>
      </c>
      <c r="M2578">
        <v>335</v>
      </c>
      <c r="N2578" t="str">
        <f>_xlfn.XLOOKUP(Orders[[#This Row],[_ProductID]],Products!A:A,Products!C:C)</f>
        <v>Home décor</v>
      </c>
      <c r="O2578">
        <v>40</v>
      </c>
      <c r="P2578">
        <v>0.2</v>
      </c>
      <c r="Q2578" s="2">
        <v>3832.4</v>
      </c>
      <c r="R2578" s="2">
        <v>3104.2440000000001</v>
      </c>
      <c r="S2578" s="2">
        <v>18395.52</v>
      </c>
      <c r="T2578" s="2">
        <v>-229.94399999999951</v>
      </c>
    </row>
    <row r="2579" spans="1:20" x14ac:dyDescent="0.25">
      <c r="A2579" t="s">
        <v>5425</v>
      </c>
      <c r="B2579" t="s">
        <v>1</v>
      </c>
      <c r="C2579" t="s">
        <v>6</v>
      </c>
      <c r="D2579" s="1">
        <v>43800</v>
      </c>
      <c r="E2579" s="1">
        <v>43891</v>
      </c>
      <c r="F2579" s="1">
        <v>43905</v>
      </c>
      <c r="G2579" s="1">
        <v>43902</v>
      </c>
      <c r="H2579" s="13">
        <f>Orders[[#This Row],[DeliveryDate]]-Orders[[#This Row],[OrderDate]]</f>
        <v>11</v>
      </c>
      <c r="I2579" t="s">
        <v>3</v>
      </c>
      <c r="J2579" t="str">
        <f>_xlfn.XLOOKUP(Orders[[#This Row],[_SalesRepID]],'Sales team'!A:A,'Sales team'!B:B)</f>
        <v>Jonathan Hawkins</v>
      </c>
      <c r="K2579">
        <v>10</v>
      </c>
      <c r="L2579">
        <v>23</v>
      </c>
      <c r="M2579">
        <v>195</v>
      </c>
      <c r="N2579" t="str">
        <f>_xlfn.XLOOKUP(Orders[[#This Row],[_ProductID]],Products!A:A,Products!C:C)</f>
        <v>Furniture</v>
      </c>
      <c r="O2579">
        <v>19</v>
      </c>
      <c r="P2579">
        <v>0.05</v>
      </c>
      <c r="Q2579" s="2">
        <v>3872.6</v>
      </c>
      <c r="R2579" s="2">
        <v>1897.5739999999998</v>
      </c>
      <c r="S2579" s="2">
        <v>14715.88</v>
      </c>
      <c r="T2579" s="2">
        <v>7125.5839999999998</v>
      </c>
    </row>
    <row r="2580" spans="1:20" x14ac:dyDescent="0.25">
      <c r="A2580" t="s">
        <v>5426</v>
      </c>
      <c r="B2580" t="s">
        <v>1</v>
      </c>
      <c r="C2580" t="s">
        <v>6</v>
      </c>
      <c r="D2580" s="1">
        <v>43800</v>
      </c>
      <c r="E2580" s="1">
        <v>43891</v>
      </c>
      <c r="F2580" s="1">
        <v>43897</v>
      </c>
      <c r="G2580" s="1">
        <v>43920</v>
      </c>
      <c r="H2580" s="13">
        <f>Orders[[#This Row],[DeliveryDate]]-Orders[[#This Row],[OrderDate]]</f>
        <v>29</v>
      </c>
      <c r="I2580" t="s">
        <v>3</v>
      </c>
      <c r="J2580" t="str">
        <f>_xlfn.XLOOKUP(Orders[[#This Row],[_SalesRepID]],'Sales team'!A:A,'Sales team'!B:B)</f>
        <v>Joshua Ryan</v>
      </c>
      <c r="K2580">
        <v>9</v>
      </c>
      <c r="L2580">
        <v>3</v>
      </c>
      <c r="M2580">
        <v>162</v>
      </c>
      <c r="N2580" t="str">
        <f>_xlfn.XLOOKUP(Orders[[#This Row],[_ProductID]],Products!A:A,Products!C:C)</f>
        <v>Furniture</v>
      </c>
      <c r="O2580">
        <v>38</v>
      </c>
      <c r="P2580">
        <v>0.05</v>
      </c>
      <c r="Q2580" s="2">
        <v>3999.9</v>
      </c>
      <c r="R2580" s="2">
        <v>3399.915</v>
      </c>
      <c r="S2580" s="2">
        <v>30399.239999999998</v>
      </c>
      <c r="T2580" s="2">
        <v>3199.9199999999983</v>
      </c>
    </row>
    <row r="2581" spans="1:20" x14ac:dyDescent="0.25">
      <c r="A2581" t="s">
        <v>5410</v>
      </c>
      <c r="B2581" t="s">
        <v>10</v>
      </c>
      <c r="C2581" t="s">
        <v>25</v>
      </c>
      <c r="D2581" s="1">
        <v>43800</v>
      </c>
      <c r="E2581" s="1">
        <v>43890</v>
      </c>
      <c r="F2581" s="1">
        <v>43892</v>
      </c>
      <c r="G2581" s="1">
        <v>43907</v>
      </c>
      <c r="H2581" s="13">
        <f>Orders[[#This Row],[DeliveryDate]]-Orders[[#This Row],[OrderDate]]</f>
        <v>17</v>
      </c>
      <c r="I2581" t="s">
        <v>3</v>
      </c>
      <c r="J2581" t="str">
        <f>_xlfn.XLOOKUP(Orders[[#This Row],[_SalesRepID]],'Sales team'!A:A,'Sales team'!B:B)</f>
        <v>Patrick Graham</v>
      </c>
      <c r="K2581">
        <v>25</v>
      </c>
      <c r="L2581">
        <v>46</v>
      </c>
      <c r="M2581">
        <v>364</v>
      </c>
      <c r="N2581" t="str">
        <f>_xlfn.XLOOKUP(Orders[[#This Row],[_ProductID]],Products!A:A,Products!C:C)</f>
        <v>Electronics</v>
      </c>
      <c r="O2581">
        <v>28</v>
      </c>
      <c r="P2581">
        <v>0.3</v>
      </c>
      <c r="Q2581" s="2">
        <v>1165.8</v>
      </c>
      <c r="R2581" s="2">
        <v>792.74400000000003</v>
      </c>
      <c r="S2581" s="2">
        <v>3264.24</v>
      </c>
      <c r="T2581" s="2">
        <v>93.263999999999669</v>
      </c>
    </row>
    <row r="2582" spans="1:20" x14ac:dyDescent="0.25">
      <c r="A2582" t="s">
        <v>5411</v>
      </c>
      <c r="B2582" t="s">
        <v>1</v>
      </c>
      <c r="C2582" t="s">
        <v>25</v>
      </c>
      <c r="D2582" s="1">
        <v>43800</v>
      </c>
      <c r="E2582" s="1">
        <v>43890</v>
      </c>
      <c r="F2582" s="1">
        <v>43906</v>
      </c>
      <c r="G2582" s="1">
        <v>43907</v>
      </c>
      <c r="H2582" s="13">
        <f>Orders[[#This Row],[DeliveryDate]]-Orders[[#This Row],[OrderDate]]</f>
        <v>17</v>
      </c>
      <c r="I2582" t="s">
        <v>3</v>
      </c>
      <c r="J2582" t="str">
        <f>_xlfn.XLOOKUP(Orders[[#This Row],[_SalesRepID]],'Sales team'!A:A,'Sales team'!B:B)</f>
        <v>George Lewis</v>
      </c>
      <c r="K2582">
        <v>8</v>
      </c>
      <c r="L2582">
        <v>2</v>
      </c>
      <c r="M2582">
        <v>361</v>
      </c>
      <c r="N2582" t="str">
        <f>_xlfn.XLOOKUP(Orders[[#This Row],[_ProductID]],Products!A:A,Products!C:C)</f>
        <v>Home décor</v>
      </c>
      <c r="O2582">
        <v>27</v>
      </c>
      <c r="P2582">
        <v>0.2</v>
      </c>
      <c r="Q2582" s="2">
        <v>194.3</v>
      </c>
      <c r="R2582" s="2">
        <v>101.03600000000002</v>
      </c>
      <c r="S2582" s="2">
        <v>621.7600000000001</v>
      </c>
      <c r="T2582" s="2">
        <v>217.61600000000004</v>
      </c>
    </row>
    <row r="2583" spans="1:20" x14ac:dyDescent="0.25">
      <c r="A2583" t="s">
        <v>5412</v>
      </c>
      <c r="B2583" t="s">
        <v>1</v>
      </c>
      <c r="C2583" t="s">
        <v>2</v>
      </c>
      <c r="D2583" s="1">
        <v>43800</v>
      </c>
      <c r="E2583" s="1">
        <v>43890</v>
      </c>
      <c r="F2583" s="1">
        <v>43895</v>
      </c>
      <c r="G2583" s="1">
        <v>43920</v>
      </c>
      <c r="H2583" s="13">
        <f>Orders[[#This Row],[DeliveryDate]]-Orders[[#This Row],[OrderDate]]</f>
        <v>30</v>
      </c>
      <c r="I2583" t="s">
        <v>3</v>
      </c>
      <c r="J2583" t="str">
        <f>_xlfn.XLOOKUP(Orders[[#This Row],[_SalesRepID]],'Sales team'!A:A,'Sales team'!B:B)</f>
        <v>Jonathan Hawkins</v>
      </c>
      <c r="K2583">
        <v>10</v>
      </c>
      <c r="L2583">
        <v>36</v>
      </c>
      <c r="M2583">
        <v>240</v>
      </c>
      <c r="N2583" t="str">
        <f>_xlfn.XLOOKUP(Orders[[#This Row],[_ProductID]],Products!A:A,Products!C:C)</f>
        <v>Outdoor</v>
      </c>
      <c r="O2583">
        <v>10</v>
      </c>
      <c r="P2583">
        <v>0.15</v>
      </c>
      <c r="Q2583" s="2">
        <v>911.2</v>
      </c>
      <c r="R2583" s="2">
        <v>455.6</v>
      </c>
      <c r="S2583" s="2">
        <v>1549.04</v>
      </c>
      <c r="T2583" s="2">
        <v>637.83999999999992</v>
      </c>
    </row>
    <row r="2584" spans="1:20" x14ac:dyDescent="0.25">
      <c r="A2584" t="s">
        <v>5413</v>
      </c>
      <c r="B2584" t="s">
        <v>1</v>
      </c>
      <c r="C2584" t="s">
        <v>13</v>
      </c>
      <c r="D2584" s="1">
        <v>43800</v>
      </c>
      <c r="E2584" s="1">
        <v>43890</v>
      </c>
      <c r="F2584" s="1">
        <v>43900</v>
      </c>
      <c r="G2584" s="1">
        <v>43903</v>
      </c>
      <c r="H2584" s="13">
        <f>Orders[[#This Row],[DeliveryDate]]-Orders[[#This Row],[OrderDate]]</f>
        <v>13</v>
      </c>
      <c r="I2584" t="s">
        <v>3</v>
      </c>
      <c r="J2584" t="str">
        <f>_xlfn.XLOOKUP(Orders[[#This Row],[_SalesRepID]],'Sales team'!A:A,'Sales team'!B:B)</f>
        <v>Carl Nguyen</v>
      </c>
      <c r="K2584">
        <v>12</v>
      </c>
      <c r="L2584">
        <v>12</v>
      </c>
      <c r="M2584">
        <v>327</v>
      </c>
      <c r="N2584" t="str">
        <f>_xlfn.XLOOKUP(Orders[[#This Row],[_ProductID]],Products!A:A,Products!C:C)</f>
        <v>Electronics</v>
      </c>
      <c r="O2584">
        <v>6</v>
      </c>
      <c r="P2584">
        <v>7.4999999999999997E-2</v>
      </c>
      <c r="Q2584" s="2">
        <v>1011.7</v>
      </c>
      <c r="R2584" s="2">
        <v>435.03100000000001</v>
      </c>
      <c r="S2584" s="2">
        <v>3743.2900000000004</v>
      </c>
      <c r="T2584" s="2">
        <v>2003.1660000000004</v>
      </c>
    </row>
    <row r="2585" spans="1:20" x14ac:dyDescent="0.25">
      <c r="A2585" t="s">
        <v>5414</v>
      </c>
      <c r="B2585" t="s">
        <v>5</v>
      </c>
      <c r="C2585" t="s">
        <v>13</v>
      </c>
      <c r="D2585" s="1">
        <v>43800</v>
      </c>
      <c r="E2585" s="1">
        <v>43890</v>
      </c>
      <c r="F2585" s="1">
        <v>43892</v>
      </c>
      <c r="G2585" s="1">
        <v>43899</v>
      </c>
      <c r="H2585" s="13">
        <f>Orders[[#This Row],[DeliveryDate]]-Orders[[#This Row],[OrderDate]]</f>
        <v>9</v>
      </c>
      <c r="I2585" t="s">
        <v>3</v>
      </c>
      <c r="J2585" t="str">
        <f>_xlfn.XLOOKUP(Orders[[#This Row],[_SalesRepID]],'Sales team'!A:A,'Sales team'!B:B)</f>
        <v>Shawn Wallace</v>
      </c>
      <c r="K2585">
        <v>18</v>
      </c>
      <c r="L2585">
        <v>50</v>
      </c>
      <c r="M2585">
        <v>317</v>
      </c>
      <c r="N2585" t="str">
        <f>_xlfn.XLOOKUP(Orders[[#This Row],[_ProductID]],Products!A:A,Products!C:C)</f>
        <v>Home décor</v>
      </c>
      <c r="O2585">
        <v>24</v>
      </c>
      <c r="P2585">
        <v>0.05</v>
      </c>
      <c r="Q2585" s="2">
        <v>3966.4</v>
      </c>
      <c r="R2585" s="2">
        <v>1586.5600000000002</v>
      </c>
      <c r="S2585" s="2">
        <v>26376.559999999998</v>
      </c>
      <c r="T2585" s="2">
        <v>15270.639999999996</v>
      </c>
    </row>
    <row r="2586" spans="1:20" x14ac:dyDescent="0.25">
      <c r="A2586" t="s">
        <v>5415</v>
      </c>
      <c r="B2586" t="s">
        <v>1</v>
      </c>
      <c r="C2586" t="s">
        <v>2</v>
      </c>
      <c r="D2586" s="1">
        <v>43800</v>
      </c>
      <c r="E2586" s="1">
        <v>43890</v>
      </c>
      <c r="F2586" s="1">
        <v>43899</v>
      </c>
      <c r="G2586" s="1">
        <v>43909</v>
      </c>
      <c r="H2586" s="13">
        <f>Orders[[#This Row],[DeliveryDate]]-Orders[[#This Row],[OrderDate]]</f>
        <v>19</v>
      </c>
      <c r="I2586" t="s">
        <v>3</v>
      </c>
      <c r="J2586" t="str">
        <f>_xlfn.XLOOKUP(Orders[[#This Row],[_SalesRepID]],'Sales team'!A:A,'Sales team'!B:B)</f>
        <v>George Lewis</v>
      </c>
      <c r="K2586">
        <v>8</v>
      </c>
      <c r="L2586">
        <v>46</v>
      </c>
      <c r="M2586">
        <v>212</v>
      </c>
      <c r="N2586" t="str">
        <f>_xlfn.XLOOKUP(Orders[[#This Row],[_ProductID]],Products!A:A,Products!C:C)</f>
        <v>Home décor</v>
      </c>
      <c r="O2586">
        <v>45</v>
      </c>
      <c r="P2586">
        <v>0.1</v>
      </c>
      <c r="Q2586" s="2">
        <v>1802.3</v>
      </c>
      <c r="R2586" s="2">
        <v>1315.6789999999999</v>
      </c>
      <c r="S2586" s="2">
        <v>12976.56</v>
      </c>
      <c r="T2586" s="2">
        <v>2451.1280000000006</v>
      </c>
    </row>
    <row r="2587" spans="1:20" x14ac:dyDescent="0.25">
      <c r="A2587" t="s">
        <v>5416</v>
      </c>
      <c r="B2587" t="s">
        <v>1</v>
      </c>
      <c r="C2587" t="s">
        <v>6</v>
      </c>
      <c r="D2587" s="1">
        <v>43800</v>
      </c>
      <c r="E2587" s="1">
        <v>43890</v>
      </c>
      <c r="F2587" s="1">
        <v>43916</v>
      </c>
      <c r="G2587" s="1">
        <v>43903</v>
      </c>
      <c r="H2587" s="13">
        <f>Orders[[#This Row],[DeliveryDate]]-Orders[[#This Row],[OrderDate]]</f>
        <v>13</v>
      </c>
      <c r="I2587" t="s">
        <v>3</v>
      </c>
      <c r="J2587" t="str">
        <f>_xlfn.XLOOKUP(Orders[[#This Row],[_SalesRepID]],'Sales team'!A:A,'Sales team'!B:B)</f>
        <v>Adam Hernandez</v>
      </c>
      <c r="K2587">
        <v>1</v>
      </c>
      <c r="L2587">
        <v>45</v>
      </c>
      <c r="M2587">
        <v>178</v>
      </c>
      <c r="N2587" t="str">
        <f>_xlfn.XLOOKUP(Orders[[#This Row],[_ProductID]],Products!A:A,Products!C:C)</f>
        <v>Home décor</v>
      </c>
      <c r="O2587">
        <v>2</v>
      </c>
      <c r="P2587">
        <v>0.05</v>
      </c>
      <c r="Q2587" s="2">
        <v>1701.8</v>
      </c>
      <c r="R2587" s="2">
        <v>816.86399999999992</v>
      </c>
      <c r="S2587" s="2">
        <v>12933.679999999998</v>
      </c>
      <c r="T2587" s="2">
        <v>6398.7679999999991</v>
      </c>
    </row>
    <row r="2588" spans="1:20" x14ac:dyDescent="0.25">
      <c r="A2588" t="s">
        <v>5417</v>
      </c>
      <c r="B2588" t="s">
        <v>5</v>
      </c>
      <c r="C2588" t="s">
        <v>13</v>
      </c>
      <c r="D2588" s="1">
        <v>43800</v>
      </c>
      <c r="E2588" s="1">
        <v>43890</v>
      </c>
      <c r="F2588" s="1">
        <v>43910</v>
      </c>
      <c r="G2588" s="1">
        <v>43906</v>
      </c>
      <c r="H2588" s="13">
        <f>Orders[[#This Row],[DeliveryDate]]-Orders[[#This Row],[OrderDate]]</f>
        <v>16</v>
      </c>
      <c r="I2588" t="s">
        <v>3</v>
      </c>
      <c r="J2588" t="str">
        <f>_xlfn.XLOOKUP(Orders[[#This Row],[_SalesRepID]],'Sales team'!A:A,'Sales team'!B:B)</f>
        <v>Frank Brown</v>
      </c>
      <c r="K2588">
        <v>17</v>
      </c>
      <c r="L2588">
        <v>19</v>
      </c>
      <c r="M2588">
        <v>293</v>
      </c>
      <c r="N2588" t="str">
        <f>_xlfn.XLOOKUP(Orders[[#This Row],[_ProductID]],Products!A:A,Products!C:C)</f>
        <v>Home décor</v>
      </c>
      <c r="O2588">
        <v>46</v>
      </c>
      <c r="P2588">
        <v>0.05</v>
      </c>
      <c r="Q2588" s="2">
        <v>1259.6000000000001</v>
      </c>
      <c r="R2588" s="2">
        <v>705.37600000000009</v>
      </c>
      <c r="S2588" s="2">
        <v>2393.2400000000002</v>
      </c>
      <c r="T2588" s="2">
        <v>982.48800000000006</v>
      </c>
    </row>
    <row r="2589" spans="1:20" x14ac:dyDescent="0.25">
      <c r="A2589" t="s">
        <v>5418</v>
      </c>
      <c r="B2589" t="s">
        <v>5</v>
      </c>
      <c r="C2589" t="s">
        <v>46</v>
      </c>
      <c r="D2589" s="1">
        <v>43800</v>
      </c>
      <c r="E2589" s="1">
        <v>43890</v>
      </c>
      <c r="F2589" s="1">
        <v>43895</v>
      </c>
      <c r="G2589" s="1">
        <v>43906</v>
      </c>
      <c r="H2589" s="13">
        <f>Orders[[#This Row],[DeliveryDate]]-Orders[[#This Row],[OrderDate]]</f>
        <v>16</v>
      </c>
      <c r="I2589" t="s">
        <v>3</v>
      </c>
      <c r="J2589" t="str">
        <f>_xlfn.XLOOKUP(Orders[[#This Row],[_SalesRepID]],'Sales team'!A:A,'Sales team'!B:B)</f>
        <v>Shawn Wallace</v>
      </c>
      <c r="K2589">
        <v>18</v>
      </c>
      <c r="L2589">
        <v>32</v>
      </c>
      <c r="M2589">
        <v>69</v>
      </c>
      <c r="N2589" t="str">
        <f>_xlfn.XLOOKUP(Orders[[#This Row],[_ProductID]],Products!A:A,Products!C:C)</f>
        <v>Furniture</v>
      </c>
      <c r="O2589">
        <v>15</v>
      </c>
      <c r="P2589">
        <v>7.4999999999999997E-2</v>
      </c>
      <c r="Q2589" s="2">
        <v>696.80000000000007</v>
      </c>
      <c r="R2589" s="2">
        <v>578.34400000000005</v>
      </c>
      <c r="S2589" s="2">
        <v>5156.3200000000006</v>
      </c>
      <c r="T2589" s="2">
        <v>529.56800000000021</v>
      </c>
    </row>
    <row r="2590" spans="1:20" x14ac:dyDescent="0.25">
      <c r="A2590" t="s">
        <v>5419</v>
      </c>
      <c r="B2590" t="s">
        <v>8</v>
      </c>
      <c r="C2590" t="s">
        <v>2</v>
      </c>
      <c r="D2590" s="1">
        <v>43800</v>
      </c>
      <c r="E2590" s="1">
        <v>43890</v>
      </c>
      <c r="F2590" s="1">
        <v>43905</v>
      </c>
      <c r="G2590" s="1">
        <v>43893</v>
      </c>
      <c r="H2590" s="13">
        <f>Orders[[#This Row],[DeliveryDate]]-Orders[[#This Row],[OrderDate]]</f>
        <v>3</v>
      </c>
      <c r="I2590" t="s">
        <v>3</v>
      </c>
      <c r="J2590" t="str">
        <f>_xlfn.XLOOKUP(Orders[[#This Row],[_SalesRepID]],'Sales team'!A:A,'Sales team'!B:B)</f>
        <v>Roy Rice</v>
      </c>
      <c r="K2590">
        <v>24</v>
      </c>
      <c r="L2590">
        <v>47</v>
      </c>
      <c r="M2590">
        <v>259</v>
      </c>
      <c r="N2590" t="str">
        <f>_xlfn.XLOOKUP(Orders[[#This Row],[_ProductID]],Products!A:A,Products!C:C)</f>
        <v>Furniture</v>
      </c>
      <c r="O2590">
        <v>34</v>
      </c>
      <c r="P2590">
        <v>7.4999999999999997E-2</v>
      </c>
      <c r="Q2590" s="2">
        <v>2244.5</v>
      </c>
      <c r="R2590" s="2">
        <v>1705.82</v>
      </c>
      <c r="S2590" s="2">
        <v>2076.1624999999999</v>
      </c>
      <c r="T2590" s="2">
        <v>370.34249999999997</v>
      </c>
    </row>
    <row r="2591" spans="1:20" x14ac:dyDescent="0.25">
      <c r="A2591" t="s">
        <v>5420</v>
      </c>
      <c r="B2591" t="s">
        <v>8</v>
      </c>
      <c r="C2591" t="s">
        <v>15</v>
      </c>
      <c r="D2591" s="1">
        <v>43800</v>
      </c>
      <c r="E2591" s="1">
        <v>43890</v>
      </c>
      <c r="F2591" s="1">
        <v>43898</v>
      </c>
      <c r="G2591" s="1">
        <v>43894</v>
      </c>
      <c r="H2591" s="13">
        <f>Orders[[#This Row],[DeliveryDate]]-Orders[[#This Row],[OrderDate]]</f>
        <v>4</v>
      </c>
      <c r="I2591" t="s">
        <v>3</v>
      </c>
      <c r="J2591" t="str">
        <f>_xlfn.XLOOKUP(Orders[[#This Row],[_SalesRepID]],'Sales team'!A:A,'Sales team'!B:B)</f>
        <v>Douglas Tucker</v>
      </c>
      <c r="K2591">
        <v>23</v>
      </c>
      <c r="L2591">
        <v>15</v>
      </c>
      <c r="M2591">
        <v>11</v>
      </c>
      <c r="N2591" t="str">
        <f>_xlfn.XLOOKUP(Orders[[#This Row],[_ProductID]],Products!A:A,Products!C:C)</f>
        <v>Home décor</v>
      </c>
      <c r="O2591">
        <v>14</v>
      </c>
      <c r="P2591">
        <v>0.05</v>
      </c>
      <c r="Q2591" s="2">
        <v>1876</v>
      </c>
      <c r="R2591" s="2">
        <v>1275.68</v>
      </c>
      <c r="S2591" s="2">
        <v>14257.599999999999</v>
      </c>
      <c r="T2591" s="2">
        <v>4052.159999999998</v>
      </c>
    </row>
    <row r="2592" spans="1:20" x14ac:dyDescent="0.25">
      <c r="A2592" t="s">
        <v>5421</v>
      </c>
      <c r="B2592" t="s">
        <v>1</v>
      </c>
      <c r="C2592" t="s">
        <v>2</v>
      </c>
      <c r="D2592" s="1">
        <v>43800</v>
      </c>
      <c r="E2592" s="1">
        <v>43890</v>
      </c>
      <c r="F2592" s="1">
        <v>43895</v>
      </c>
      <c r="G2592" s="1">
        <v>43920</v>
      </c>
      <c r="H2592" s="13">
        <f>Orders[[#This Row],[DeliveryDate]]-Orders[[#This Row],[OrderDate]]</f>
        <v>30</v>
      </c>
      <c r="I2592" t="s">
        <v>3</v>
      </c>
      <c r="J2592" t="str">
        <f>_xlfn.XLOOKUP(Orders[[#This Row],[_SalesRepID]],'Sales team'!A:A,'Sales team'!B:B)</f>
        <v>Joshua Bennett</v>
      </c>
      <c r="K2592">
        <v>6</v>
      </c>
      <c r="L2592">
        <v>7</v>
      </c>
      <c r="M2592">
        <v>226</v>
      </c>
      <c r="N2592" t="str">
        <f>_xlfn.XLOOKUP(Orders[[#This Row],[_ProductID]],Products!A:A,Products!C:C)</f>
        <v>Home décor</v>
      </c>
      <c r="O2592">
        <v>29</v>
      </c>
      <c r="P2592">
        <v>0.05</v>
      </c>
      <c r="Q2592" s="2">
        <v>2331.6</v>
      </c>
      <c r="R2592" s="2">
        <v>1445.5919999999999</v>
      </c>
      <c r="S2592" s="2">
        <v>15505.139999999998</v>
      </c>
      <c r="T2592" s="2">
        <v>5385.9959999999992</v>
      </c>
    </row>
    <row r="2593" spans="1:20" x14ac:dyDescent="0.25">
      <c r="A2593" t="s">
        <v>5422</v>
      </c>
      <c r="B2593" t="s">
        <v>1</v>
      </c>
      <c r="C2593" t="s">
        <v>2</v>
      </c>
      <c r="D2593" s="1">
        <v>43800</v>
      </c>
      <c r="E2593" s="1">
        <v>43890</v>
      </c>
      <c r="F2593" s="1">
        <v>43898</v>
      </c>
      <c r="G2593" s="1">
        <v>43900</v>
      </c>
      <c r="H2593" s="13">
        <f>Orders[[#This Row],[DeliveryDate]]-Orders[[#This Row],[OrderDate]]</f>
        <v>10</v>
      </c>
      <c r="I2593" t="s">
        <v>3</v>
      </c>
      <c r="J2593" t="str">
        <f>_xlfn.XLOOKUP(Orders[[#This Row],[_SalesRepID]],'Sales team'!A:A,'Sales team'!B:B)</f>
        <v>George Lewis</v>
      </c>
      <c r="K2593">
        <v>8</v>
      </c>
      <c r="L2593">
        <v>43</v>
      </c>
      <c r="M2593">
        <v>233</v>
      </c>
      <c r="N2593" t="str">
        <f>_xlfn.XLOOKUP(Orders[[#This Row],[_ProductID]],Products!A:A,Products!C:C)</f>
        <v>Home décor</v>
      </c>
      <c r="O2593">
        <v>11</v>
      </c>
      <c r="P2593">
        <v>7.4999999999999997E-2</v>
      </c>
      <c r="Q2593" s="2">
        <v>1849.2</v>
      </c>
      <c r="R2593" s="2">
        <v>1128.0119999999999</v>
      </c>
      <c r="S2593" s="2">
        <v>10263.060000000001</v>
      </c>
      <c r="T2593" s="2">
        <v>3494.9880000000012</v>
      </c>
    </row>
    <row r="2594" spans="1:20" x14ac:dyDescent="0.25">
      <c r="A2594" t="s">
        <v>5402</v>
      </c>
      <c r="B2594" t="s">
        <v>1</v>
      </c>
      <c r="C2594" t="s">
        <v>6</v>
      </c>
      <c r="D2594" s="1">
        <v>43800</v>
      </c>
      <c r="E2594" s="1">
        <v>43889</v>
      </c>
      <c r="F2594" s="1">
        <v>43907</v>
      </c>
      <c r="G2594" s="1">
        <v>43914</v>
      </c>
      <c r="H2594" s="13">
        <f>Orders[[#This Row],[DeliveryDate]]-Orders[[#This Row],[OrderDate]]</f>
        <v>25</v>
      </c>
      <c r="I2594" t="s">
        <v>3</v>
      </c>
      <c r="J2594" t="str">
        <f>_xlfn.XLOOKUP(Orders[[#This Row],[_SalesRepID]],'Sales team'!A:A,'Sales team'!B:B)</f>
        <v>Stephen Payne</v>
      </c>
      <c r="K2594">
        <v>5</v>
      </c>
      <c r="L2594">
        <v>2</v>
      </c>
      <c r="M2594">
        <v>174</v>
      </c>
      <c r="N2594" t="str">
        <f>_xlfn.XLOOKUP(Orders[[#This Row],[_ProductID]],Products!A:A,Products!C:C)</f>
        <v>Kitchen &amp; Dining</v>
      </c>
      <c r="O2594">
        <v>4</v>
      </c>
      <c r="P2594">
        <v>0.2</v>
      </c>
      <c r="Q2594" s="2">
        <v>1078.7</v>
      </c>
      <c r="R2594" s="2">
        <v>852.17300000000012</v>
      </c>
      <c r="S2594" s="2">
        <v>1725.92</v>
      </c>
      <c r="T2594" s="2">
        <v>21.573999999999842</v>
      </c>
    </row>
    <row r="2595" spans="1:20" x14ac:dyDescent="0.25">
      <c r="A2595" t="s">
        <v>5403</v>
      </c>
      <c r="B2595" t="s">
        <v>1</v>
      </c>
      <c r="C2595" t="s">
        <v>6</v>
      </c>
      <c r="D2595" s="1">
        <v>43800</v>
      </c>
      <c r="E2595" s="1">
        <v>43889</v>
      </c>
      <c r="F2595" s="1">
        <v>43911</v>
      </c>
      <c r="G2595" s="1">
        <v>43910</v>
      </c>
      <c r="H2595" s="13">
        <f>Orders[[#This Row],[DeliveryDate]]-Orders[[#This Row],[OrderDate]]</f>
        <v>21</v>
      </c>
      <c r="I2595" t="s">
        <v>3</v>
      </c>
      <c r="J2595" t="str">
        <f>_xlfn.XLOOKUP(Orders[[#This Row],[_SalesRepID]],'Sales team'!A:A,'Sales team'!B:B)</f>
        <v>Adam Hernandez</v>
      </c>
      <c r="K2595">
        <v>1</v>
      </c>
      <c r="L2595">
        <v>27</v>
      </c>
      <c r="M2595">
        <v>201</v>
      </c>
      <c r="N2595" t="str">
        <f>_xlfn.XLOOKUP(Orders[[#This Row],[_ProductID]],Products!A:A,Products!C:C)</f>
        <v>Kitchen &amp; Dining</v>
      </c>
      <c r="O2595">
        <v>4</v>
      </c>
      <c r="P2595">
        <v>0.1</v>
      </c>
      <c r="Q2595" s="2">
        <v>1293.1000000000001</v>
      </c>
      <c r="R2595" s="2">
        <v>995.68700000000013</v>
      </c>
      <c r="S2595" s="2">
        <v>9310.3200000000015</v>
      </c>
      <c r="T2595" s="2">
        <v>1344.8240000000005</v>
      </c>
    </row>
    <row r="2596" spans="1:20" x14ac:dyDescent="0.25">
      <c r="A2596" t="s">
        <v>5404</v>
      </c>
      <c r="B2596" t="s">
        <v>8</v>
      </c>
      <c r="C2596" t="s">
        <v>6</v>
      </c>
      <c r="D2596" s="1">
        <v>43800</v>
      </c>
      <c r="E2596" s="1">
        <v>43889</v>
      </c>
      <c r="F2596" s="1">
        <v>43911</v>
      </c>
      <c r="G2596" s="1">
        <v>43908</v>
      </c>
      <c r="H2596" s="13">
        <f>Orders[[#This Row],[DeliveryDate]]-Orders[[#This Row],[OrderDate]]</f>
        <v>19</v>
      </c>
      <c r="I2596" t="s">
        <v>3</v>
      </c>
      <c r="J2596" t="str">
        <f>_xlfn.XLOOKUP(Orders[[#This Row],[_SalesRepID]],'Sales team'!A:A,'Sales team'!B:B)</f>
        <v>Douglas Tucker</v>
      </c>
      <c r="K2596">
        <v>23</v>
      </c>
      <c r="L2596">
        <v>2</v>
      </c>
      <c r="M2596">
        <v>156</v>
      </c>
      <c r="N2596" t="str">
        <f>_xlfn.XLOOKUP(Orders[[#This Row],[_ProductID]],Products!A:A,Products!C:C)</f>
        <v>Kitchen &amp; Dining</v>
      </c>
      <c r="O2596">
        <v>13</v>
      </c>
      <c r="P2596">
        <v>7.4999999999999997E-2</v>
      </c>
      <c r="Q2596" s="2">
        <v>1306.5</v>
      </c>
      <c r="R2596" s="2">
        <v>718.57500000000005</v>
      </c>
      <c r="S2596" s="2">
        <v>7251.0750000000007</v>
      </c>
      <c r="T2596" s="2">
        <v>2939.625</v>
      </c>
    </row>
    <row r="2597" spans="1:20" x14ac:dyDescent="0.25">
      <c r="A2597" t="s">
        <v>5405</v>
      </c>
      <c r="B2597" t="s">
        <v>1</v>
      </c>
      <c r="C2597" t="s">
        <v>2</v>
      </c>
      <c r="D2597" s="1">
        <v>43800</v>
      </c>
      <c r="E2597" s="1">
        <v>43889</v>
      </c>
      <c r="F2597" s="1">
        <v>43908</v>
      </c>
      <c r="G2597" s="1">
        <v>43900</v>
      </c>
      <c r="H2597" s="13">
        <f>Orders[[#This Row],[DeliveryDate]]-Orders[[#This Row],[OrderDate]]</f>
        <v>11</v>
      </c>
      <c r="I2597" t="s">
        <v>3</v>
      </c>
      <c r="J2597" t="str">
        <f>_xlfn.XLOOKUP(Orders[[#This Row],[_SalesRepID]],'Sales team'!A:A,'Sales team'!B:B)</f>
        <v>Carl Nguyen</v>
      </c>
      <c r="K2597">
        <v>12</v>
      </c>
      <c r="L2597">
        <v>9</v>
      </c>
      <c r="M2597">
        <v>247</v>
      </c>
      <c r="N2597" t="str">
        <f>_xlfn.XLOOKUP(Orders[[#This Row],[_ProductID]],Products!A:A,Products!C:C)</f>
        <v>Home décor</v>
      </c>
      <c r="O2597">
        <v>26</v>
      </c>
      <c r="P2597">
        <v>7.4999999999999997E-2</v>
      </c>
      <c r="Q2597" s="2">
        <v>2358.4</v>
      </c>
      <c r="R2597" s="2">
        <v>990.52800000000002</v>
      </c>
      <c r="S2597" s="2">
        <v>2181.52</v>
      </c>
      <c r="T2597" s="2">
        <v>1190.992</v>
      </c>
    </row>
    <row r="2598" spans="1:20" x14ac:dyDescent="0.25">
      <c r="A2598" t="s">
        <v>5406</v>
      </c>
      <c r="B2598" t="s">
        <v>1</v>
      </c>
      <c r="C2598" t="s">
        <v>13</v>
      </c>
      <c r="D2598" s="1">
        <v>43800</v>
      </c>
      <c r="E2598" s="1">
        <v>43889</v>
      </c>
      <c r="F2598" s="1">
        <v>43907</v>
      </c>
      <c r="G2598" s="1">
        <v>43900</v>
      </c>
      <c r="H2598" s="13">
        <f>Orders[[#This Row],[DeliveryDate]]-Orders[[#This Row],[OrderDate]]</f>
        <v>11</v>
      </c>
      <c r="I2598" t="s">
        <v>3</v>
      </c>
      <c r="J2598" t="str">
        <f>_xlfn.XLOOKUP(Orders[[#This Row],[_SalesRepID]],'Sales team'!A:A,'Sales team'!B:B)</f>
        <v>Adam Hernandez</v>
      </c>
      <c r="K2598">
        <v>1</v>
      </c>
      <c r="L2598">
        <v>42</v>
      </c>
      <c r="M2598">
        <v>262</v>
      </c>
      <c r="N2598" t="str">
        <f>_xlfn.XLOOKUP(Orders[[#This Row],[_ProductID]],Products!A:A,Products!C:C)</f>
        <v>Home décor</v>
      </c>
      <c r="O2598">
        <v>39</v>
      </c>
      <c r="P2598">
        <v>0.15</v>
      </c>
      <c r="Q2598" s="2">
        <v>1963.1000000000001</v>
      </c>
      <c r="R2598" s="2">
        <v>1393.8009999999999</v>
      </c>
      <c r="S2598" s="2">
        <v>11680.445</v>
      </c>
      <c r="T2598" s="2">
        <v>1923.8379999999997</v>
      </c>
    </row>
    <row r="2599" spans="1:20" x14ac:dyDescent="0.25">
      <c r="A2599" t="s">
        <v>5407</v>
      </c>
      <c r="B2599" t="s">
        <v>1</v>
      </c>
      <c r="C2599" t="s">
        <v>25</v>
      </c>
      <c r="D2599" s="1">
        <v>43800</v>
      </c>
      <c r="E2599" s="1">
        <v>43889</v>
      </c>
      <c r="F2599" s="1">
        <v>43910</v>
      </c>
      <c r="G2599" s="1">
        <v>43913</v>
      </c>
      <c r="H2599" s="13">
        <f>Orders[[#This Row],[DeliveryDate]]-Orders[[#This Row],[OrderDate]]</f>
        <v>24</v>
      </c>
      <c r="I2599" t="s">
        <v>3</v>
      </c>
      <c r="J2599" t="str">
        <f>_xlfn.XLOOKUP(Orders[[#This Row],[_SalesRepID]],'Sales team'!A:A,'Sales team'!B:B)</f>
        <v>Joshua Ryan</v>
      </c>
      <c r="K2599">
        <v>9</v>
      </c>
      <c r="L2599">
        <v>44</v>
      </c>
      <c r="M2599">
        <v>341</v>
      </c>
      <c r="N2599" t="str">
        <f>_xlfn.XLOOKUP(Orders[[#This Row],[_ProductID]],Products!A:A,Products!C:C)</f>
        <v>Home décor</v>
      </c>
      <c r="O2599">
        <v>29</v>
      </c>
      <c r="P2599">
        <v>0.4</v>
      </c>
      <c r="Q2599" s="2">
        <v>2291.4</v>
      </c>
      <c r="R2599" s="2">
        <v>1283.1840000000002</v>
      </c>
      <c r="S2599" s="2">
        <v>8249.0400000000009</v>
      </c>
      <c r="T2599" s="2">
        <v>549.93599999999969</v>
      </c>
    </row>
    <row r="2600" spans="1:20" x14ac:dyDescent="0.25">
      <c r="A2600" t="s">
        <v>5408</v>
      </c>
      <c r="B2600" t="s">
        <v>8</v>
      </c>
      <c r="C2600" t="s">
        <v>46</v>
      </c>
      <c r="D2600" s="1">
        <v>43800</v>
      </c>
      <c r="E2600" s="1">
        <v>43889</v>
      </c>
      <c r="F2600" s="1">
        <v>43895</v>
      </c>
      <c r="G2600" s="1">
        <v>43903</v>
      </c>
      <c r="H2600" s="13">
        <f>Orders[[#This Row],[DeliveryDate]]-Orders[[#This Row],[OrderDate]]</f>
        <v>14</v>
      </c>
      <c r="I2600" t="s">
        <v>3</v>
      </c>
      <c r="J2600" t="str">
        <f>_xlfn.XLOOKUP(Orders[[#This Row],[_SalesRepID]],'Sales team'!A:A,'Sales team'!B:B)</f>
        <v>Roy Rice</v>
      </c>
      <c r="K2600">
        <v>24</v>
      </c>
      <c r="L2600">
        <v>7</v>
      </c>
      <c r="M2600">
        <v>73</v>
      </c>
      <c r="N2600" t="str">
        <f>_xlfn.XLOOKUP(Orders[[#This Row],[_ProductID]],Products!A:A,Products!C:C)</f>
        <v>Home décor</v>
      </c>
      <c r="O2600">
        <v>29</v>
      </c>
      <c r="P2600">
        <v>0.4</v>
      </c>
      <c r="Q2600" s="2">
        <v>3229.4</v>
      </c>
      <c r="R2600" s="2">
        <v>2389.7559999999999</v>
      </c>
      <c r="S2600" s="2">
        <v>7750.5599999999995</v>
      </c>
      <c r="T2600" s="2">
        <v>-1808.4639999999999</v>
      </c>
    </row>
    <row r="2601" spans="1:20" x14ac:dyDescent="0.25">
      <c r="A2601" t="s">
        <v>5409</v>
      </c>
      <c r="B2601" t="s">
        <v>1</v>
      </c>
      <c r="C2601" t="s">
        <v>13</v>
      </c>
      <c r="D2601" s="1">
        <v>43800</v>
      </c>
      <c r="E2601" s="1">
        <v>43889</v>
      </c>
      <c r="F2601" s="1">
        <v>43909</v>
      </c>
      <c r="G2601" s="1">
        <v>43914</v>
      </c>
      <c r="H2601" s="13">
        <f>Orders[[#This Row],[DeliveryDate]]-Orders[[#This Row],[OrderDate]]</f>
        <v>25</v>
      </c>
      <c r="I2601" t="s">
        <v>3</v>
      </c>
      <c r="J2601" t="str">
        <f>_xlfn.XLOOKUP(Orders[[#This Row],[_SalesRepID]],'Sales team'!A:A,'Sales team'!B:B)</f>
        <v>Jerry Green</v>
      </c>
      <c r="K2601">
        <v>3</v>
      </c>
      <c r="L2601">
        <v>46</v>
      </c>
      <c r="M2601">
        <v>310</v>
      </c>
      <c r="N2601" t="str">
        <f>_xlfn.XLOOKUP(Orders[[#This Row],[_ProductID]],Products!A:A,Products!C:C)</f>
        <v>Home décor</v>
      </c>
      <c r="O2601">
        <v>45</v>
      </c>
      <c r="P2601">
        <v>0.15</v>
      </c>
      <c r="Q2601" s="2">
        <v>2546</v>
      </c>
      <c r="R2601" s="2">
        <v>1934.96</v>
      </c>
      <c r="S2601" s="2">
        <v>2164.1</v>
      </c>
      <c r="T2601" s="2">
        <v>229.13999999999987</v>
      </c>
    </row>
    <row r="2602" spans="1:20" x14ac:dyDescent="0.25">
      <c r="A2602" t="s">
        <v>5394</v>
      </c>
      <c r="B2602" t="s">
        <v>8</v>
      </c>
      <c r="C2602" t="s">
        <v>25</v>
      </c>
      <c r="D2602" s="1">
        <v>43800</v>
      </c>
      <c r="E2602" s="1">
        <v>43888</v>
      </c>
      <c r="F2602" s="1">
        <v>43912</v>
      </c>
      <c r="G2602" s="1">
        <v>43906</v>
      </c>
      <c r="H2602" s="13">
        <f>Orders[[#This Row],[DeliveryDate]]-Orders[[#This Row],[OrderDate]]</f>
        <v>18</v>
      </c>
      <c r="I2602" t="s">
        <v>3</v>
      </c>
      <c r="J2602" t="str">
        <f>_xlfn.XLOOKUP(Orders[[#This Row],[_SalesRepID]],'Sales team'!A:A,'Sales team'!B:B)</f>
        <v>Roy Rice</v>
      </c>
      <c r="K2602">
        <v>24</v>
      </c>
      <c r="L2602">
        <v>25</v>
      </c>
      <c r="M2602">
        <v>353</v>
      </c>
      <c r="N2602" t="str">
        <f>_xlfn.XLOOKUP(Orders[[#This Row],[_ProductID]],Products!A:A,Products!C:C)</f>
        <v>Kitchen &amp; Dining</v>
      </c>
      <c r="O2602">
        <v>16</v>
      </c>
      <c r="P2602">
        <v>0.1</v>
      </c>
      <c r="Q2602" s="2">
        <v>3926.2000000000003</v>
      </c>
      <c r="R2602" s="2">
        <v>1845.3140000000001</v>
      </c>
      <c r="S2602" s="2">
        <v>14134.320000000002</v>
      </c>
      <c r="T2602" s="2">
        <v>6753.0640000000012</v>
      </c>
    </row>
    <row r="2603" spans="1:20" x14ac:dyDescent="0.25">
      <c r="A2603" t="s">
        <v>5395</v>
      </c>
      <c r="B2603" t="s">
        <v>5</v>
      </c>
      <c r="C2603" t="s">
        <v>25</v>
      </c>
      <c r="D2603" s="1">
        <v>43800</v>
      </c>
      <c r="E2603" s="1">
        <v>43888</v>
      </c>
      <c r="F2603" s="1">
        <v>43914</v>
      </c>
      <c r="G2603" s="1">
        <v>43894</v>
      </c>
      <c r="H2603" s="13">
        <f>Orders[[#This Row],[DeliveryDate]]-Orders[[#This Row],[OrderDate]]</f>
        <v>6</v>
      </c>
      <c r="I2603" t="s">
        <v>3</v>
      </c>
      <c r="J2603" t="str">
        <f>_xlfn.XLOOKUP(Orders[[#This Row],[_SalesRepID]],'Sales team'!A:A,'Sales team'!B:B)</f>
        <v>Paul Holmes</v>
      </c>
      <c r="K2603">
        <v>14</v>
      </c>
      <c r="L2603">
        <v>26</v>
      </c>
      <c r="M2603">
        <v>337</v>
      </c>
      <c r="N2603" t="str">
        <f>_xlfn.XLOOKUP(Orders[[#This Row],[_ProductID]],Products!A:A,Products!C:C)</f>
        <v>Home décor</v>
      </c>
      <c r="O2603">
        <v>3</v>
      </c>
      <c r="P2603">
        <v>0.05</v>
      </c>
      <c r="Q2603" s="2">
        <v>201</v>
      </c>
      <c r="R2603" s="2">
        <v>118.58999999999999</v>
      </c>
      <c r="S2603" s="2">
        <v>572.85</v>
      </c>
      <c r="T2603" s="2">
        <v>217.08000000000004</v>
      </c>
    </row>
    <row r="2604" spans="1:20" x14ac:dyDescent="0.25">
      <c r="A2604" t="s">
        <v>5396</v>
      </c>
      <c r="B2604" t="s">
        <v>5</v>
      </c>
      <c r="C2604" t="s">
        <v>6</v>
      </c>
      <c r="D2604" s="1">
        <v>43800</v>
      </c>
      <c r="E2604" s="1">
        <v>43888</v>
      </c>
      <c r="F2604" s="1">
        <v>43896</v>
      </c>
      <c r="G2604" s="1">
        <v>43892</v>
      </c>
      <c r="H2604" s="13">
        <f>Orders[[#This Row],[DeliveryDate]]-Orders[[#This Row],[OrderDate]]</f>
        <v>4</v>
      </c>
      <c r="I2604" t="s">
        <v>3</v>
      </c>
      <c r="J2604" t="str">
        <f>_xlfn.XLOOKUP(Orders[[#This Row],[_SalesRepID]],'Sales team'!A:A,'Sales team'!B:B)</f>
        <v>Todd Roberts</v>
      </c>
      <c r="K2604">
        <v>13</v>
      </c>
      <c r="L2604">
        <v>30</v>
      </c>
      <c r="M2604">
        <v>109</v>
      </c>
      <c r="N2604" t="str">
        <f>_xlfn.XLOOKUP(Orders[[#This Row],[_ProductID]],Products!A:A,Products!C:C)</f>
        <v>Home décor</v>
      </c>
      <c r="O2604">
        <v>30</v>
      </c>
      <c r="P2604">
        <v>0.4</v>
      </c>
      <c r="Q2604" s="2">
        <v>2606.3000000000002</v>
      </c>
      <c r="R2604" s="2">
        <v>1485.5909999999999</v>
      </c>
      <c r="S2604" s="2">
        <v>3127.56</v>
      </c>
      <c r="T2604" s="2">
        <v>156.37800000000016</v>
      </c>
    </row>
    <row r="2605" spans="1:20" x14ac:dyDescent="0.25">
      <c r="A2605" t="s">
        <v>5397</v>
      </c>
      <c r="B2605" t="s">
        <v>8</v>
      </c>
      <c r="C2605" t="s">
        <v>2</v>
      </c>
      <c r="D2605" s="1">
        <v>43800</v>
      </c>
      <c r="E2605" s="1">
        <v>43888</v>
      </c>
      <c r="F2605" s="1">
        <v>43901</v>
      </c>
      <c r="G2605" s="1">
        <v>43908</v>
      </c>
      <c r="H2605" s="13">
        <f>Orders[[#This Row],[DeliveryDate]]-Orders[[#This Row],[OrderDate]]</f>
        <v>20</v>
      </c>
      <c r="I2605" t="s">
        <v>3</v>
      </c>
      <c r="J2605" t="str">
        <f>_xlfn.XLOOKUP(Orders[[#This Row],[_SalesRepID]],'Sales team'!A:A,'Sales team'!B:B)</f>
        <v>Patrick Graham</v>
      </c>
      <c r="K2605">
        <v>25</v>
      </c>
      <c r="L2605">
        <v>26</v>
      </c>
      <c r="M2605">
        <v>225</v>
      </c>
      <c r="N2605" t="str">
        <f>_xlfn.XLOOKUP(Orders[[#This Row],[_ProductID]],Products!A:A,Products!C:C)</f>
        <v>Home décor</v>
      </c>
      <c r="O2605">
        <v>46</v>
      </c>
      <c r="P2605">
        <v>0.15</v>
      </c>
      <c r="Q2605" s="2">
        <v>1085.4000000000001</v>
      </c>
      <c r="R2605" s="2">
        <v>716.36400000000015</v>
      </c>
      <c r="S2605" s="2">
        <v>7380.72</v>
      </c>
      <c r="T2605" s="2">
        <v>1649.8079999999991</v>
      </c>
    </row>
    <row r="2606" spans="1:20" x14ac:dyDescent="0.25">
      <c r="A2606" t="s">
        <v>5398</v>
      </c>
      <c r="B2606" t="s">
        <v>1</v>
      </c>
      <c r="C2606" t="s">
        <v>13</v>
      </c>
      <c r="D2606" s="1">
        <v>43800</v>
      </c>
      <c r="E2606" s="1">
        <v>43888</v>
      </c>
      <c r="F2606" s="1">
        <v>43890</v>
      </c>
      <c r="G2606" s="1">
        <v>43903</v>
      </c>
      <c r="H2606" s="13">
        <f>Orders[[#This Row],[DeliveryDate]]-Orders[[#This Row],[OrderDate]]</f>
        <v>15</v>
      </c>
      <c r="I2606" t="s">
        <v>3</v>
      </c>
      <c r="J2606" t="str">
        <f>_xlfn.XLOOKUP(Orders[[#This Row],[_SalesRepID]],'Sales team'!A:A,'Sales team'!B:B)</f>
        <v>Adam Hernandez</v>
      </c>
      <c r="K2606">
        <v>1</v>
      </c>
      <c r="L2606">
        <v>13</v>
      </c>
      <c r="M2606">
        <v>268</v>
      </c>
      <c r="N2606" t="str">
        <f>_xlfn.XLOOKUP(Orders[[#This Row],[_ProductID]],Products!A:A,Products!C:C)</f>
        <v>Electronics</v>
      </c>
      <c r="O2606">
        <v>25</v>
      </c>
      <c r="P2606">
        <v>7.4999999999999997E-2</v>
      </c>
      <c r="Q2606" s="2">
        <v>6465.5</v>
      </c>
      <c r="R2606" s="2">
        <v>4073.2649999999999</v>
      </c>
      <c r="S2606" s="2">
        <v>17941.762500000001</v>
      </c>
      <c r="T2606" s="2">
        <v>5721.9675000000007</v>
      </c>
    </row>
    <row r="2607" spans="1:20" x14ac:dyDescent="0.25">
      <c r="A2607" t="s">
        <v>5399</v>
      </c>
      <c r="B2607" t="s">
        <v>5</v>
      </c>
      <c r="C2607" t="s">
        <v>13</v>
      </c>
      <c r="D2607" s="1">
        <v>43800</v>
      </c>
      <c r="E2607" s="1">
        <v>43888</v>
      </c>
      <c r="F2607" s="1">
        <v>43913</v>
      </c>
      <c r="G2607" s="1">
        <v>43908</v>
      </c>
      <c r="H2607" s="13">
        <f>Orders[[#This Row],[DeliveryDate]]-Orders[[#This Row],[OrderDate]]</f>
        <v>20</v>
      </c>
      <c r="I2607" t="s">
        <v>3</v>
      </c>
      <c r="J2607" t="str">
        <f>_xlfn.XLOOKUP(Orders[[#This Row],[_SalesRepID]],'Sales team'!A:A,'Sales team'!B:B)</f>
        <v>Anthony Torres</v>
      </c>
      <c r="K2607">
        <v>20</v>
      </c>
      <c r="L2607">
        <v>40</v>
      </c>
      <c r="M2607">
        <v>321</v>
      </c>
      <c r="N2607" t="str">
        <f>_xlfn.XLOOKUP(Orders[[#This Row],[_ProductID]],Products!A:A,Products!C:C)</f>
        <v>Outdoor</v>
      </c>
      <c r="O2607">
        <v>9</v>
      </c>
      <c r="P2607">
        <v>0.05</v>
      </c>
      <c r="Q2607" s="2">
        <v>5092</v>
      </c>
      <c r="R2607" s="2">
        <v>2189.56</v>
      </c>
      <c r="S2607" s="2">
        <v>29024.399999999998</v>
      </c>
      <c r="T2607" s="2">
        <v>15887.039999999997</v>
      </c>
    </row>
    <row r="2608" spans="1:20" x14ac:dyDescent="0.25">
      <c r="A2608" t="s">
        <v>5400</v>
      </c>
      <c r="B2608" t="s">
        <v>1</v>
      </c>
      <c r="C2608" t="s">
        <v>25</v>
      </c>
      <c r="D2608" s="1">
        <v>43800</v>
      </c>
      <c r="E2608" s="1">
        <v>43888</v>
      </c>
      <c r="F2608" s="1">
        <v>43901</v>
      </c>
      <c r="G2608" s="1">
        <v>43894</v>
      </c>
      <c r="H2608" s="13">
        <f>Orders[[#This Row],[DeliveryDate]]-Orders[[#This Row],[OrderDate]]</f>
        <v>6</v>
      </c>
      <c r="I2608" t="s">
        <v>3</v>
      </c>
      <c r="J2608" t="str">
        <f>_xlfn.XLOOKUP(Orders[[#This Row],[_SalesRepID]],'Sales team'!A:A,'Sales team'!B:B)</f>
        <v>Keith Griffin</v>
      </c>
      <c r="K2608">
        <v>2</v>
      </c>
      <c r="L2608">
        <v>17</v>
      </c>
      <c r="M2608">
        <v>331</v>
      </c>
      <c r="N2608" t="str">
        <f>_xlfn.XLOOKUP(Orders[[#This Row],[_ProductID]],Products!A:A,Products!C:C)</f>
        <v>Furniture</v>
      </c>
      <c r="O2608">
        <v>20</v>
      </c>
      <c r="P2608">
        <v>0.05</v>
      </c>
      <c r="Q2608" s="2">
        <v>3879.3</v>
      </c>
      <c r="R2608" s="2">
        <v>2405.1660000000002</v>
      </c>
      <c r="S2608" s="2">
        <v>29482.68</v>
      </c>
      <c r="T2608" s="2">
        <v>10241.351999999999</v>
      </c>
    </row>
    <row r="2609" spans="1:20" x14ac:dyDescent="0.25">
      <c r="A2609" t="s">
        <v>5401</v>
      </c>
      <c r="B2609" t="s">
        <v>5</v>
      </c>
      <c r="C2609" t="s">
        <v>2</v>
      </c>
      <c r="D2609" s="1">
        <v>43800</v>
      </c>
      <c r="E2609" s="1">
        <v>43888</v>
      </c>
      <c r="F2609" s="1">
        <v>43901</v>
      </c>
      <c r="G2609" s="1">
        <v>43908</v>
      </c>
      <c r="H2609" s="13">
        <f>Orders[[#This Row],[DeliveryDate]]-Orders[[#This Row],[OrderDate]]</f>
        <v>20</v>
      </c>
      <c r="I2609" t="s">
        <v>3</v>
      </c>
      <c r="J2609" t="str">
        <f>_xlfn.XLOOKUP(Orders[[#This Row],[_SalesRepID]],'Sales team'!A:A,'Sales team'!B:B)</f>
        <v>Shawn Wallace</v>
      </c>
      <c r="K2609">
        <v>18</v>
      </c>
      <c r="L2609">
        <v>42</v>
      </c>
      <c r="M2609">
        <v>230</v>
      </c>
      <c r="N2609" t="str">
        <f>_xlfn.XLOOKUP(Orders[[#This Row],[_ProductID]],Products!A:A,Products!C:C)</f>
        <v>Furniture</v>
      </c>
      <c r="O2609">
        <v>20</v>
      </c>
      <c r="P2609">
        <v>0.1</v>
      </c>
      <c r="Q2609" s="2">
        <v>1045.2</v>
      </c>
      <c r="R2609" s="2">
        <v>616.66800000000001</v>
      </c>
      <c r="S2609" s="2">
        <v>3762.7200000000003</v>
      </c>
      <c r="T2609" s="2">
        <v>1296.0480000000002</v>
      </c>
    </row>
    <row r="2610" spans="1:20" x14ac:dyDescent="0.25">
      <c r="A2610" t="s">
        <v>5386</v>
      </c>
      <c r="B2610" t="s">
        <v>1</v>
      </c>
      <c r="C2610" t="s">
        <v>25</v>
      </c>
      <c r="D2610" s="1">
        <v>43800</v>
      </c>
      <c r="E2610" s="1">
        <v>43887</v>
      </c>
      <c r="F2610" s="1">
        <v>43900</v>
      </c>
      <c r="G2610" s="1">
        <v>43903</v>
      </c>
      <c r="H2610" s="13">
        <f>Orders[[#This Row],[DeliveryDate]]-Orders[[#This Row],[OrderDate]]</f>
        <v>16</v>
      </c>
      <c r="I2610" t="s">
        <v>3</v>
      </c>
      <c r="J2610" t="str">
        <f>_xlfn.XLOOKUP(Orders[[#This Row],[_SalesRepID]],'Sales team'!A:A,'Sales team'!B:B)</f>
        <v>Keith Griffin</v>
      </c>
      <c r="K2610">
        <v>2</v>
      </c>
      <c r="L2610">
        <v>29</v>
      </c>
      <c r="M2610">
        <v>364</v>
      </c>
      <c r="N2610" t="str">
        <f>_xlfn.XLOOKUP(Orders[[#This Row],[_ProductID]],Products!A:A,Products!C:C)</f>
        <v>Home décor</v>
      </c>
      <c r="O2610">
        <v>26</v>
      </c>
      <c r="P2610">
        <v>0.05</v>
      </c>
      <c r="Q2610" s="2">
        <v>1072</v>
      </c>
      <c r="R2610" s="2">
        <v>493.12</v>
      </c>
      <c r="S2610" s="2">
        <v>6110.4</v>
      </c>
      <c r="T2610" s="2">
        <v>3151.6799999999994</v>
      </c>
    </row>
    <row r="2611" spans="1:20" x14ac:dyDescent="0.25">
      <c r="A2611" t="s">
        <v>5387</v>
      </c>
      <c r="B2611" t="s">
        <v>8</v>
      </c>
      <c r="C2611" t="s">
        <v>25</v>
      </c>
      <c r="D2611" s="1">
        <v>43800</v>
      </c>
      <c r="E2611" s="1">
        <v>43887</v>
      </c>
      <c r="F2611" s="1">
        <v>43913</v>
      </c>
      <c r="G2611" s="1">
        <v>43903</v>
      </c>
      <c r="H2611" s="13">
        <f>Orders[[#This Row],[DeliveryDate]]-Orders[[#This Row],[OrderDate]]</f>
        <v>16</v>
      </c>
      <c r="I2611" t="s">
        <v>3</v>
      </c>
      <c r="J2611" t="str">
        <f>_xlfn.XLOOKUP(Orders[[#This Row],[_SalesRepID]],'Sales team'!A:A,'Sales team'!B:B)</f>
        <v>Douglas Tucker</v>
      </c>
      <c r="K2611">
        <v>23</v>
      </c>
      <c r="L2611">
        <v>28</v>
      </c>
      <c r="M2611">
        <v>367</v>
      </c>
      <c r="N2611" t="str">
        <f>_xlfn.XLOOKUP(Orders[[#This Row],[_ProductID]],Products!A:A,Products!C:C)</f>
        <v>Outdoor</v>
      </c>
      <c r="O2611">
        <v>18</v>
      </c>
      <c r="P2611">
        <v>7.4999999999999997E-2</v>
      </c>
      <c r="Q2611" s="2">
        <v>1996.6000000000001</v>
      </c>
      <c r="R2611" s="2">
        <v>1477.4840000000002</v>
      </c>
      <c r="S2611" s="2">
        <v>1846.8550000000002</v>
      </c>
      <c r="T2611" s="2">
        <v>369.37100000000009</v>
      </c>
    </row>
    <row r="2612" spans="1:20" x14ac:dyDescent="0.25">
      <c r="A2612" t="s">
        <v>5388</v>
      </c>
      <c r="B2612" t="s">
        <v>5</v>
      </c>
      <c r="C2612" t="s">
        <v>15</v>
      </c>
      <c r="D2612" s="1">
        <v>43800</v>
      </c>
      <c r="E2612" s="1">
        <v>43887</v>
      </c>
      <c r="F2612" s="1">
        <v>43908</v>
      </c>
      <c r="G2612" s="1">
        <v>43896</v>
      </c>
      <c r="H2612" s="13">
        <f>Orders[[#This Row],[DeliveryDate]]-Orders[[#This Row],[OrderDate]]</f>
        <v>9</v>
      </c>
      <c r="I2612" t="s">
        <v>3</v>
      </c>
      <c r="J2612" t="str">
        <f>_xlfn.XLOOKUP(Orders[[#This Row],[_SalesRepID]],'Sales team'!A:A,'Sales team'!B:B)</f>
        <v>Carl Nguyen</v>
      </c>
      <c r="K2612">
        <v>12</v>
      </c>
      <c r="L2612">
        <v>8</v>
      </c>
      <c r="M2612">
        <v>16</v>
      </c>
      <c r="N2612" t="str">
        <f>_xlfn.XLOOKUP(Orders[[#This Row],[_ProductID]],Products!A:A,Products!C:C)</f>
        <v>Outdoor</v>
      </c>
      <c r="O2612">
        <v>10</v>
      </c>
      <c r="P2612">
        <v>7.4999999999999997E-2</v>
      </c>
      <c r="Q2612" s="2">
        <v>1031.8</v>
      </c>
      <c r="R2612" s="2">
        <v>453.99199999999996</v>
      </c>
      <c r="S2612" s="2">
        <v>7635.32</v>
      </c>
      <c r="T2612" s="2">
        <v>4003.384</v>
      </c>
    </row>
    <row r="2613" spans="1:20" x14ac:dyDescent="0.25">
      <c r="A2613" t="s">
        <v>5389</v>
      </c>
      <c r="B2613" t="s">
        <v>8</v>
      </c>
      <c r="C2613" t="s">
        <v>13</v>
      </c>
      <c r="D2613" s="1">
        <v>43800</v>
      </c>
      <c r="E2613" s="1">
        <v>43887</v>
      </c>
      <c r="F2613" s="1">
        <v>43898</v>
      </c>
      <c r="G2613" s="1">
        <v>43921</v>
      </c>
      <c r="H2613" s="13">
        <f>Orders[[#This Row],[DeliveryDate]]-Orders[[#This Row],[OrderDate]]</f>
        <v>34</v>
      </c>
      <c r="I2613" t="s">
        <v>3</v>
      </c>
      <c r="J2613" t="str">
        <f>_xlfn.XLOOKUP(Orders[[#This Row],[_SalesRepID]],'Sales team'!A:A,'Sales team'!B:B)</f>
        <v>Joe Price</v>
      </c>
      <c r="K2613">
        <v>22</v>
      </c>
      <c r="L2613">
        <v>22</v>
      </c>
      <c r="M2613">
        <v>324</v>
      </c>
      <c r="N2613" t="str">
        <f>_xlfn.XLOOKUP(Orders[[#This Row],[_ProductID]],Products!A:A,Products!C:C)</f>
        <v>Kitchen &amp; Dining</v>
      </c>
      <c r="O2613">
        <v>7</v>
      </c>
      <c r="P2613">
        <v>0.05</v>
      </c>
      <c r="Q2613" s="2">
        <v>3859.2000000000003</v>
      </c>
      <c r="R2613" s="2">
        <v>1620.864</v>
      </c>
      <c r="S2613" s="2">
        <v>21997.439999999999</v>
      </c>
      <c r="T2613" s="2">
        <v>12272.255999999998</v>
      </c>
    </row>
    <row r="2614" spans="1:20" x14ac:dyDescent="0.25">
      <c r="A2614" t="s">
        <v>5390</v>
      </c>
      <c r="B2614" t="s">
        <v>1</v>
      </c>
      <c r="C2614" t="s">
        <v>25</v>
      </c>
      <c r="D2614" s="1">
        <v>43800</v>
      </c>
      <c r="E2614" s="1">
        <v>43887</v>
      </c>
      <c r="F2614" s="1">
        <v>43912</v>
      </c>
      <c r="G2614" s="1">
        <v>43894</v>
      </c>
      <c r="H2614" s="13">
        <f>Orders[[#This Row],[DeliveryDate]]-Orders[[#This Row],[OrderDate]]</f>
        <v>7</v>
      </c>
      <c r="I2614" t="s">
        <v>3</v>
      </c>
      <c r="J2614" t="str">
        <f>_xlfn.XLOOKUP(Orders[[#This Row],[_SalesRepID]],'Sales team'!A:A,'Sales team'!B:B)</f>
        <v>Chris Armstrong</v>
      </c>
      <c r="K2614">
        <v>4</v>
      </c>
      <c r="L2614">
        <v>10</v>
      </c>
      <c r="M2614">
        <v>329</v>
      </c>
      <c r="N2614" t="str">
        <f>_xlfn.XLOOKUP(Orders[[#This Row],[_ProductID]],Products!A:A,Products!C:C)</f>
        <v>Kitchen &amp; Dining</v>
      </c>
      <c r="O2614">
        <v>37</v>
      </c>
      <c r="P2614">
        <v>7.4999999999999997E-2</v>
      </c>
      <c r="Q2614" s="2">
        <v>2686.7000000000003</v>
      </c>
      <c r="R2614" s="2">
        <v>2122.4930000000004</v>
      </c>
      <c r="S2614" s="2">
        <v>7455.5925000000007</v>
      </c>
      <c r="T2614" s="2">
        <v>1088.1134999999995</v>
      </c>
    </row>
    <row r="2615" spans="1:20" x14ac:dyDescent="0.25">
      <c r="A2615" t="s">
        <v>5391</v>
      </c>
      <c r="B2615" t="s">
        <v>1</v>
      </c>
      <c r="C2615" t="s">
        <v>25</v>
      </c>
      <c r="D2615" s="1">
        <v>43800</v>
      </c>
      <c r="E2615" s="1">
        <v>43887</v>
      </c>
      <c r="F2615" s="1">
        <v>43897</v>
      </c>
      <c r="G2615" s="1">
        <v>43896</v>
      </c>
      <c r="H2615" s="13">
        <f>Orders[[#This Row],[DeliveryDate]]-Orders[[#This Row],[OrderDate]]</f>
        <v>9</v>
      </c>
      <c r="I2615" t="s">
        <v>3</v>
      </c>
      <c r="J2615" t="str">
        <f>_xlfn.XLOOKUP(Orders[[#This Row],[_SalesRepID]],'Sales team'!A:A,'Sales team'!B:B)</f>
        <v>Jonathan Hawkins</v>
      </c>
      <c r="K2615">
        <v>10</v>
      </c>
      <c r="L2615">
        <v>17</v>
      </c>
      <c r="M2615">
        <v>344</v>
      </c>
      <c r="N2615" t="str">
        <f>_xlfn.XLOOKUP(Orders[[#This Row],[_ProductID]],Products!A:A,Products!C:C)</f>
        <v>Home décor</v>
      </c>
      <c r="O2615">
        <v>27</v>
      </c>
      <c r="P2615">
        <v>7.4999999999999997E-2</v>
      </c>
      <c r="Q2615" s="2">
        <v>2378.5</v>
      </c>
      <c r="R2615" s="2">
        <v>1236.82</v>
      </c>
      <c r="S2615" s="2">
        <v>17600.900000000001</v>
      </c>
      <c r="T2615" s="2">
        <v>7706.340000000002</v>
      </c>
    </row>
    <row r="2616" spans="1:20" x14ac:dyDescent="0.25">
      <c r="A2616" t="s">
        <v>5392</v>
      </c>
      <c r="B2616" t="s">
        <v>5</v>
      </c>
      <c r="C2616" t="s">
        <v>6</v>
      </c>
      <c r="D2616" s="1">
        <v>43800</v>
      </c>
      <c r="E2616" s="1">
        <v>43887</v>
      </c>
      <c r="F2616" s="1">
        <v>43890</v>
      </c>
      <c r="G2616" s="1">
        <v>43916</v>
      </c>
      <c r="H2616" s="13">
        <f>Orders[[#This Row],[DeliveryDate]]-Orders[[#This Row],[OrderDate]]</f>
        <v>29</v>
      </c>
      <c r="I2616" t="s">
        <v>3</v>
      </c>
      <c r="J2616" t="str">
        <f>_xlfn.XLOOKUP(Orders[[#This Row],[_SalesRepID]],'Sales team'!A:A,'Sales team'!B:B)</f>
        <v>Anthony Torres</v>
      </c>
      <c r="K2616">
        <v>20</v>
      </c>
      <c r="L2616">
        <v>7</v>
      </c>
      <c r="M2616">
        <v>190</v>
      </c>
      <c r="N2616" t="str">
        <f>_xlfn.XLOOKUP(Orders[[#This Row],[_ProductID]],Products!A:A,Products!C:C)</f>
        <v>Home décor</v>
      </c>
      <c r="O2616">
        <v>14</v>
      </c>
      <c r="P2616">
        <v>0.2</v>
      </c>
      <c r="Q2616" s="2">
        <v>6023.3</v>
      </c>
      <c r="R2616" s="2">
        <v>4517.4750000000004</v>
      </c>
      <c r="S2616" s="2">
        <v>4818.6400000000003</v>
      </c>
      <c r="T2616" s="2">
        <v>301.16499999999996</v>
      </c>
    </row>
    <row r="2617" spans="1:20" x14ac:dyDescent="0.25">
      <c r="A2617" t="s">
        <v>5393</v>
      </c>
      <c r="B2617" t="s">
        <v>5</v>
      </c>
      <c r="C2617" t="s">
        <v>13</v>
      </c>
      <c r="D2617" s="1">
        <v>43800</v>
      </c>
      <c r="E2617" s="1">
        <v>43887</v>
      </c>
      <c r="F2617" s="1">
        <v>43907</v>
      </c>
      <c r="G2617" s="1">
        <v>43907</v>
      </c>
      <c r="H2617" s="13">
        <f>Orders[[#This Row],[DeliveryDate]]-Orders[[#This Row],[OrderDate]]</f>
        <v>20</v>
      </c>
      <c r="I2617" t="s">
        <v>3</v>
      </c>
      <c r="J2617" t="str">
        <f>_xlfn.XLOOKUP(Orders[[#This Row],[_SalesRepID]],'Sales team'!A:A,'Sales team'!B:B)</f>
        <v>Shawn Wallace</v>
      </c>
      <c r="K2617">
        <v>18</v>
      </c>
      <c r="L2617">
        <v>41</v>
      </c>
      <c r="M2617">
        <v>319</v>
      </c>
      <c r="N2617" t="str">
        <f>_xlfn.XLOOKUP(Orders[[#This Row],[_ProductID]],Products!A:A,Products!C:C)</f>
        <v>Furniture</v>
      </c>
      <c r="O2617">
        <v>15</v>
      </c>
      <c r="P2617">
        <v>7.4999999999999997E-2</v>
      </c>
      <c r="Q2617" s="2">
        <v>5829</v>
      </c>
      <c r="R2617" s="2">
        <v>3730.56</v>
      </c>
      <c r="S2617" s="2">
        <v>5391.8249999999998</v>
      </c>
      <c r="T2617" s="2">
        <v>1661.2649999999999</v>
      </c>
    </row>
    <row r="2618" spans="1:20" x14ac:dyDescent="0.25">
      <c r="A2618" t="s">
        <v>5372</v>
      </c>
      <c r="B2618" t="s">
        <v>5</v>
      </c>
      <c r="C2618" t="s">
        <v>6</v>
      </c>
      <c r="D2618" s="1">
        <v>43800</v>
      </c>
      <c r="E2618" s="1">
        <v>43886</v>
      </c>
      <c r="F2618" s="1">
        <v>43888</v>
      </c>
      <c r="G2618" s="1">
        <v>43906</v>
      </c>
      <c r="H2618" s="13">
        <f>Orders[[#This Row],[DeliveryDate]]-Orders[[#This Row],[OrderDate]]</f>
        <v>20</v>
      </c>
      <c r="I2618" t="s">
        <v>3</v>
      </c>
      <c r="J2618" t="str">
        <f>_xlfn.XLOOKUP(Orders[[#This Row],[_SalesRepID]],'Sales team'!A:A,'Sales team'!B:B)</f>
        <v>Shawn Wallace</v>
      </c>
      <c r="K2618">
        <v>18</v>
      </c>
      <c r="L2618">
        <v>32</v>
      </c>
      <c r="M2618">
        <v>149</v>
      </c>
      <c r="N2618" t="str">
        <f>_xlfn.XLOOKUP(Orders[[#This Row],[_ProductID]],Products!A:A,Products!C:C)</f>
        <v>Home décor</v>
      </c>
      <c r="O2618">
        <v>23</v>
      </c>
      <c r="P2618">
        <v>0.1</v>
      </c>
      <c r="Q2618" s="2">
        <v>2391.9</v>
      </c>
      <c r="R2618" s="2">
        <v>1602.5730000000001</v>
      </c>
      <c r="S2618" s="2">
        <v>10763.550000000001</v>
      </c>
      <c r="T2618" s="2">
        <v>2750.6850000000004</v>
      </c>
    </row>
    <row r="2619" spans="1:20" x14ac:dyDescent="0.25">
      <c r="A2619" t="s">
        <v>5373</v>
      </c>
      <c r="B2619" t="s">
        <v>5</v>
      </c>
      <c r="C2619" t="s">
        <v>2</v>
      </c>
      <c r="D2619" s="1">
        <v>43800</v>
      </c>
      <c r="E2619" s="1">
        <v>43886</v>
      </c>
      <c r="F2619" s="1">
        <v>43894</v>
      </c>
      <c r="G2619" s="1">
        <v>43909</v>
      </c>
      <c r="H2619" s="13">
        <f>Orders[[#This Row],[DeliveryDate]]-Orders[[#This Row],[OrderDate]]</f>
        <v>23</v>
      </c>
      <c r="I2619" t="s">
        <v>3</v>
      </c>
      <c r="J2619" t="str">
        <f>_xlfn.XLOOKUP(Orders[[#This Row],[_SalesRepID]],'Sales team'!A:A,'Sales team'!B:B)</f>
        <v>Todd Roberts</v>
      </c>
      <c r="K2619">
        <v>13</v>
      </c>
      <c r="L2619">
        <v>47</v>
      </c>
      <c r="M2619">
        <v>245</v>
      </c>
      <c r="N2619" t="str">
        <f>_xlfn.XLOOKUP(Orders[[#This Row],[_ProductID]],Products!A:A,Products!C:C)</f>
        <v>Furniture</v>
      </c>
      <c r="O2619">
        <v>15</v>
      </c>
      <c r="P2619">
        <v>0.05</v>
      </c>
      <c r="Q2619" s="2">
        <v>1768.8</v>
      </c>
      <c r="R2619" s="2">
        <v>972.84</v>
      </c>
      <c r="S2619" s="2">
        <v>3360.72</v>
      </c>
      <c r="T2619" s="2">
        <v>1415.0399999999997</v>
      </c>
    </row>
    <row r="2620" spans="1:20" x14ac:dyDescent="0.25">
      <c r="A2620" t="s">
        <v>5374</v>
      </c>
      <c r="B2620" t="s">
        <v>1</v>
      </c>
      <c r="C2620" t="s">
        <v>25</v>
      </c>
      <c r="D2620" s="1">
        <v>43800</v>
      </c>
      <c r="E2620" s="1">
        <v>43886</v>
      </c>
      <c r="F2620" s="1">
        <v>43893</v>
      </c>
      <c r="G2620" s="1">
        <v>43913</v>
      </c>
      <c r="H2620" s="13">
        <f>Orders[[#This Row],[DeliveryDate]]-Orders[[#This Row],[OrderDate]]</f>
        <v>27</v>
      </c>
      <c r="I2620" t="s">
        <v>3</v>
      </c>
      <c r="J2620" t="str">
        <f>_xlfn.XLOOKUP(Orders[[#This Row],[_SalesRepID]],'Sales team'!A:A,'Sales team'!B:B)</f>
        <v>Chris Armstrong</v>
      </c>
      <c r="K2620">
        <v>4</v>
      </c>
      <c r="L2620">
        <v>46</v>
      </c>
      <c r="M2620">
        <v>340</v>
      </c>
      <c r="N2620" t="str">
        <f>_xlfn.XLOOKUP(Orders[[#This Row],[_ProductID]],Products!A:A,Products!C:C)</f>
        <v>Furniture</v>
      </c>
      <c r="O2620">
        <v>15</v>
      </c>
      <c r="P2620">
        <v>7.4999999999999997E-2</v>
      </c>
      <c r="Q2620" s="2">
        <v>6036.7</v>
      </c>
      <c r="R2620" s="2">
        <v>3923.855</v>
      </c>
      <c r="S2620" s="2">
        <v>33503.684999999998</v>
      </c>
      <c r="T2620" s="2">
        <v>9960.5549999999967</v>
      </c>
    </row>
    <row r="2621" spans="1:20" x14ac:dyDescent="0.25">
      <c r="A2621" t="s">
        <v>5375</v>
      </c>
      <c r="B2621" t="s">
        <v>1</v>
      </c>
      <c r="C2621" t="s">
        <v>13</v>
      </c>
      <c r="D2621" s="1">
        <v>43800</v>
      </c>
      <c r="E2621" s="1">
        <v>43886</v>
      </c>
      <c r="F2621" s="1">
        <v>43904</v>
      </c>
      <c r="G2621" s="1">
        <v>43899</v>
      </c>
      <c r="H2621" s="13">
        <f>Orders[[#This Row],[DeliveryDate]]-Orders[[#This Row],[OrderDate]]</f>
        <v>13</v>
      </c>
      <c r="I2621" t="s">
        <v>3</v>
      </c>
      <c r="J2621" t="str">
        <f>_xlfn.XLOOKUP(Orders[[#This Row],[_SalesRepID]],'Sales team'!A:A,'Sales team'!B:B)</f>
        <v>George Lewis</v>
      </c>
      <c r="K2621">
        <v>8</v>
      </c>
      <c r="L2621">
        <v>27</v>
      </c>
      <c r="M2621">
        <v>262</v>
      </c>
      <c r="N2621" t="str">
        <f>_xlfn.XLOOKUP(Orders[[#This Row],[_ProductID]],Products!A:A,Products!C:C)</f>
        <v>Home décor</v>
      </c>
      <c r="O2621">
        <v>41</v>
      </c>
      <c r="P2621">
        <v>0.2</v>
      </c>
      <c r="Q2621" s="2">
        <v>1159.1000000000001</v>
      </c>
      <c r="R2621" s="2">
        <v>822.96100000000001</v>
      </c>
      <c r="S2621" s="2">
        <v>3709.1200000000008</v>
      </c>
      <c r="T2621" s="2">
        <v>417.27600000000075</v>
      </c>
    </row>
    <row r="2622" spans="1:20" x14ac:dyDescent="0.25">
      <c r="A2622" t="s">
        <v>5376</v>
      </c>
      <c r="B2622" t="s">
        <v>1</v>
      </c>
      <c r="C2622" t="s">
        <v>2</v>
      </c>
      <c r="D2622" s="1">
        <v>43800</v>
      </c>
      <c r="E2622" s="1">
        <v>43886</v>
      </c>
      <c r="F2622" s="1">
        <v>43904</v>
      </c>
      <c r="G2622" s="1">
        <v>43915</v>
      </c>
      <c r="H2622" s="13">
        <f>Orders[[#This Row],[DeliveryDate]]-Orders[[#This Row],[OrderDate]]</f>
        <v>29</v>
      </c>
      <c r="I2622" t="s">
        <v>3</v>
      </c>
      <c r="J2622" t="str">
        <f>_xlfn.XLOOKUP(Orders[[#This Row],[_SalesRepID]],'Sales team'!A:A,'Sales team'!B:B)</f>
        <v>Stephen Payne</v>
      </c>
      <c r="K2622">
        <v>5</v>
      </c>
      <c r="L2622">
        <v>22</v>
      </c>
      <c r="M2622">
        <v>214</v>
      </c>
      <c r="N2622" t="str">
        <f>_xlfn.XLOOKUP(Orders[[#This Row],[_ProductID]],Products!A:A,Products!C:C)</f>
        <v>Home décor</v>
      </c>
      <c r="O2622">
        <v>33</v>
      </c>
      <c r="P2622">
        <v>7.4999999999999997E-2</v>
      </c>
      <c r="Q2622" s="2">
        <v>167.5</v>
      </c>
      <c r="R2622" s="2">
        <v>72.025000000000006</v>
      </c>
      <c r="S2622" s="2">
        <v>619.75</v>
      </c>
      <c r="T2622" s="2">
        <v>331.65</v>
      </c>
    </row>
    <row r="2623" spans="1:20" x14ac:dyDescent="0.25">
      <c r="A2623" t="s">
        <v>5377</v>
      </c>
      <c r="B2623" t="s">
        <v>1</v>
      </c>
      <c r="C2623" t="s">
        <v>6</v>
      </c>
      <c r="D2623" s="1">
        <v>43800</v>
      </c>
      <c r="E2623" s="1">
        <v>43886</v>
      </c>
      <c r="F2623" s="1">
        <v>43901</v>
      </c>
      <c r="G2623" s="1">
        <v>43910</v>
      </c>
      <c r="H2623" s="13">
        <f>Orders[[#This Row],[DeliveryDate]]-Orders[[#This Row],[OrderDate]]</f>
        <v>24</v>
      </c>
      <c r="I2623" t="s">
        <v>3</v>
      </c>
      <c r="J2623" t="str">
        <f>_xlfn.XLOOKUP(Orders[[#This Row],[_SalesRepID]],'Sales team'!A:A,'Sales team'!B:B)</f>
        <v>Jonathan Hawkins</v>
      </c>
      <c r="K2623">
        <v>10</v>
      </c>
      <c r="L2623">
        <v>5</v>
      </c>
      <c r="M2623">
        <v>171</v>
      </c>
      <c r="N2623" t="str">
        <f>_xlfn.XLOOKUP(Orders[[#This Row],[_ProductID]],Products!A:A,Products!C:C)</f>
        <v>Kitchen &amp; Dining</v>
      </c>
      <c r="O2623">
        <v>4</v>
      </c>
      <c r="P2623">
        <v>7.4999999999999997E-2</v>
      </c>
      <c r="Q2623" s="2">
        <v>696.80000000000007</v>
      </c>
      <c r="R2623" s="2">
        <v>564.40800000000013</v>
      </c>
      <c r="S2623" s="2">
        <v>1289.0800000000002</v>
      </c>
      <c r="T2623" s="2">
        <v>160.2639999999999</v>
      </c>
    </row>
    <row r="2624" spans="1:20" x14ac:dyDescent="0.25">
      <c r="A2624" t="s">
        <v>5378</v>
      </c>
      <c r="B2624" t="s">
        <v>1</v>
      </c>
      <c r="C2624" t="s">
        <v>13</v>
      </c>
      <c r="D2624" s="1">
        <v>43800</v>
      </c>
      <c r="E2624" s="1">
        <v>43886</v>
      </c>
      <c r="F2624" s="1">
        <v>43899</v>
      </c>
      <c r="G2624" s="1">
        <v>43907</v>
      </c>
      <c r="H2624" s="13">
        <f>Orders[[#This Row],[DeliveryDate]]-Orders[[#This Row],[OrderDate]]</f>
        <v>21</v>
      </c>
      <c r="I2624" t="s">
        <v>3</v>
      </c>
      <c r="J2624" t="str">
        <f>_xlfn.XLOOKUP(Orders[[#This Row],[_SalesRepID]],'Sales team'!A:A,'Sales team'!B:B)</f>
        <v>Stephen Payne</v>
      </c>
      <c r="K2624">
        <v>5</v>
      </c>
      <c r="L2624">
        <v>47</v>
      </c>
      <c r="M2624">
        <v>290</v>
      </c>
      <c r="N2624" t="str">
        <f>_xlfn.XLOOKUP(Orders[[#This Row],[_ProductID]],Products!A:A,Products!C:C)</f>
        <v>Furniture</v>
      </c>
      <c r="O2624">
        <v>5</v>
      </c>
      <c r="P2624">
        <v>0.05</v>
      </c>
      <c r="Q2624" s="2">
        <v>1125.6000000000001</v>
      </c>
      <c r="R2624" s="2">
        <v>495.26400000000007</v>
      </c>
      <c r="S2624" s="2">
        <v>5346.6</v>
      </c>
      <c r="T2624" s="2">
        <v>2870.28</v>
      </c>
    </row>
    <row r="2625" spans="1:20" x14ac:dyDescent="0.25">
      <c r="A2625" t="s">
        <v>5379</v>
      </c>
      <c r="B2625" t="s">
        <v>1</v>
      </c>
      <c r="C2625" t="s">
        <v>2</v>
      </c>
      <c r="D2625" s="1">
        <v>43800</v>
      </c>
      <c r="E2625" s="1">
        <v>43886</v>
      </c>
      <c r="F2625" s="1">
        <v>43906</v>
      </c>
      <c r="G2625" s="1">
        <v>43915</v>
      </c>
      <c r="H2625" s="13">
        <f>Orders[[#This Row],[DeliveryDate]]-Orders[[#This Row],[OrderDate]]</f>
        <v>29</v>
      </c>
      <c r="I2625" t="s">
        <v>3</v>
      </c>
      <c r="J2625" t="str">
        <f>_xlfn.XLOOKUP(Orders[[#This Row],[_SalesRepID]],'Sales team'!A:A,'Sales team'!B:B)</f>
        <v>Shawn Cook</v>
      </c>
      <c r="K2625">
        <v>7</v>
      </c>
      <c r="L2625">
        <v>11</v>
      </c>
      <c r="M2625">
        <v>219</v>
      </c>
      <c r="N2625" t="str">
        <f>_xlfn.XLOOKUP(Orders[[#This Row],[_ProductID]],Products!A:A,Products!C:C)</f>
        <v>Furniture</v>
      </c>
      <c r="O2625">
        <v>22</v>
      </c>
      <c r="P2625">
        <v>0.15</v>
      </c>
      <c r="Q2625" s="2">
        <v>1842.5</v>
      </c>
      <c r="R2625" s="2">
        <v>1087.075</v>
      </c>
      <c r="S2625" s="2">
        <v>9396.75</v>
      </c>
      <c r="T2625" s="2">
        <v>2874.2999999999993</v>
      </c>
    </row>
    <row r="2626" spans="1:20" x14ac:dyDescent="0.25">
      <c r="A2626" t="s">
        <v>5380</v>
      </c>
      <c r="B2626" t="s">
        <v>1</v>
      </c>
      <c r="C2626" t="s">
        <v>13</v>
      </c>
      <c r="D2626" s="1">
        <v>43800</v>
      </c>
      <c r="E2626" s="1">
        <v>43886</v>
      </c>
      <c r="F2626" s="1">
        <v>43893</v>
      </c>
      <c r="G2626" s="1">
        <v>43901</v>
      </c>
      <c r="H2626" s="13">
        <f>Orders[[#This Row],[DeliveryDate]]-Orders[[#This Row],[OrderDate]]</f>
        <v>15</v>
      </c>
      <c r="I2626" t="s">
        <v>3</v>
      </c>
      <c r="J2626" t="str">
        <f>_xlfn.XLOOKUP(Orders[[#This Row],[_SalesRepID]],'Sales team'!A:A,'Sales team'!B:B)</f>
        <v>Jonathan Hawkins</v>
      </c>
      <c r="K2626">
        <v>10</v>
      </c>
      <c r="L2626">
        <v>23</v>
      </c>
      <c r="M2626">
        <v>282</v>
      </c>
      <c r="N2626" t="str">
        <f>_xlfn.XLOOKUP(Orders[[#This Row],[_ProductID]],Products!A:A,Products!C:C)</f>
        <v>Outdoor</v>
      </c>
      <c r="O2626">
        <v>9</v>
      </c>
      <c r="P2626">
        <v>0.05</v>
      </c>
      <c r="Q2626" s="2">
        <v>234.5</v>
      </c>
      <c r="R2626" s="2">
        <v>192.29</v>
      </c>
      <c r="S2626" s="2">
        <v>891.09999999999991</v>
      </c>
      <c r="T2626" s="2">
        <v>121.93999999999994</v>
      </c>
    </row>
    <row r="2627" spans="1:20" x14ac:dyDescent="0.25">
      <c r="A2627" t="s">
        <v>5381</v>
      </c>
      <c r="B2627" t="s">
        <v>10</v>
      </c>
      <c r="C2627" t="s">
        <v>2</v>
      </c>
      <c r="D2627" s="1">
        <v>43800</v>
      </c>
      <c r="E2627" s="1">
        <v>43886</v>
      </c>
      <c r="F2627" s="1">
        <v>43906</v>
      </c>
      <c r="G2627" s="1">
        <v>43892</v>
      </c>
      <c r="H2627" s="13">
        <f>Orders[[#This Row],[DeliveryDate]]-Orders[[#This Row],[OrderDate]]</f>
        <v>6</v>
      </c>
      <c r="I2627" t="s">
        <v>3</v>
      </c>
      <c r="J2627" t="str">
        <f>_xlfn.XLOOKUP(Orders[[#This Row],[_SalesRepID]],'Sales team'!A:A,'Sales team'!B:B)</f>
        <v>Donald Reynolds</v>
      </c>
      <c r="K2627">
        <v>26</v>
      </c>
      <c r="L2627">
        <v>13</v>
      </c>
      <c r="M2627">
        <v>245</v>
      </c>
      <c r="N2627" t="str">
        <f>_xlfn.XLOOKUP(Orders[[#This Row],[_ProductID]],Products!A:A,Products!C:C)</f>
        <v>Home décor</v>
      </c>
      <c r="O2627">
        <v>2</v>
      </c>
      <c r="P2627">
        <v>7.4999999999999997E-2</v>
      </c>
      <c r="Q2627" s="2">
        <v>6438.7</v>
      </c>
      <c r="R2627" s="2">
        <v>4185.1549999999997</v>
      </c>
      <c r="S2627" s="2">
        <v>29778.987500000003</v>
      </c>
      <c r="T2627" s="2">
        <v>8853.2125000000051</v>
      </c>
    </row>
    <row r="2628" spans="1:20" x14ac:dyDescent="0.25">
      <c r="A2628" t="s">
        <v>5382</v>
      </c>
      <c r="B2628" t="s">
        <v>5</v>
      </c>
      <c r="C2628" t="s">
        <v>46</v>
      </c>
      <c r="D2628" s="1">
        <v>43800</v>
      </c>
      <c r="E2628" s="1">
        <v>43886</v>
      </c>
      <c r="F2628" s="1">
        <v>43903</v>
      </c>
      <c r="G2628" s="1">
        <v>43900</v>
      </c>
      <c r="H2628" s="13">
        <f>Orders[[#This Row],[DeliveryDate]]-Orders[[#This Row],[OrderDate]]</f>
        <v>14</v>
      </c>
      <c r="I2628" t="s">
        <v>3</v>
      </c>
      <c r="J2628" t="str">
        <f>_xlfn.XLOOKUP(Orders[[#This Row],[_SalesRepID]],'Sales team'!A:A,'Sales team'!B:B)</f>
        <v>Paul Holmes</v>
      </c>
      <c r="K2628">
        <v>14</v>
      </c>
      <c r="L2628">
        <v>11</v>
      </c>
      <c r="M2628">
        <v>60</v>
      </c>
      <c r="N2628" t="str">
        <f>_xlfn.XLOOKUP(Orders[[#This Row],[_ProductID]],Products!A:A,Products!C:C)</f>
        <v>Outdoor</v>
      </c>
      <c r="O2628">
        <v>10</v>
      </c>
      <c r="P2628">
        <v>0.05</v>
      </c>
      <c r="Q2628" s="2">
        <v>5319.8</v>
      </c>
      <c r="R2628" s="2">
        <v>4521.83</v>
      </c>
      <c r="S2628" s="2">
        <v>10107.619999999999</v>
      </c>
      <c r="T2628" s="2">
        <v>1063.9599999999991</v>
      </c>
    </row>
    <row r="2629" spans="1:20" x14ac:dyDescent="0.25">
      <c r="A2629" t="s">
        <v>5383</v>
      </c>
      <c r="B2629" t="s">
        <v>5</v>
      </c>
      <c r="C2629" t="s">
        <v>13</v>
      </c>
      <c r="D2629" s="1">
        <v>43800</v>
      </c>
      <c r="E2629" s="1">
        <v>43886</v>
      </c>
      <c r="F2629" s="1">
        <v>43906</v>
      </c>
      <c r="G2629" s="1">
        <v>43907</v>
      </c>
      <c r="H2629" s="13">
        <f>Orders[[#This Row],[DeliveryDate]]-Orders[[#This Row],[OrderDate]]</f>
        <v>21</v>
      </c>
      <c r="I2629" t="s">
        <v>3</v>
      </c>
      <c r="J2629" t="str">
        <f>_xlfn.XLOOKUP(Orders[[#This Row],[_SalesRepID]],'Sales team'!A:A,'Sales team'!B:B)</f>
        <v>Todd Roberts</v>
      </c>
      <c r="K2629">
        <v>13</v>
      </c>
      <c r="L2629">
        <v>18</v>
      </c>
      <c r="M2629">
        <v>287</v>
      </c>
      <c r="N2629" t="str">
        <f>_xlfn.XLOOKUP(Orders[[#This Row],[_ProductID]],Products!A:A,Products!C:C)</f>
        <v>Home décor</v>
      </c>
      <c r="O2629">
        <v>21</v>
      </c>
      <c r="P2629">
        <v>0.05</v>
      </c>
      <c r="Q2629" s="2">
        <v>241.20000000000002</v>
      </c>
      <c r="R2629" s="2">
        <v>166.428</v>
      </c>
      <c r="S2629" s="2">
        <v>229.14000000000001</v>
      </c>
      <c r="T2629" s="2">
        <v>62.712000000000018</v>
      </c>
    </row>
    <row r="2630" spans="1:20" x14ac:dyDescent="0.25">
      <c r="A2630" t="s">
        <v>5384</v>
      </c>
      <c r="B2630" t="s">
        <v>5</v>
      </c>
      <c r="C2630" t="s">
        <v>6</v>
      </c>
      <c r="D2630" s="1">
        <v>43800</v>
      </c>
      <c r="E2630" s="1">
        <v>43886</v>
      </c>
      <c r="F2630" s="1">
        <v>43903</v>
      </c>
      <c r="G2630" s="1">
        <v>43893</v>
      </c>
      <c r="H2630" s="13">
        <f>Orders[[#This Row],[DeliveryDate]]-Orders[[#This Row],[OrderDate]]</f>
        <v>7</v>
      </c>
      <c r="I2630" t="s">
        <v>3</v>
      </c>
      <c r="J2630" t="str">
        <f>_xlfn.XLOOKUP(Orders[[#This Row],[_SalesRepID]],'Sales team'!A:A,'Sales team'!B:B)</f>
        <v>Todd Roberts</v>
      </c>
      <c r="K2630">
        <v>13</v>
      </c>
      <c r="L2630">
        <v>17</v>
      </c>
      <c r="M2630">
        <v>202</v>
      </c>
      <c r="N2630" t="str">
        <f>_xlfn.XLOOKUP(Orders[[#This Row],[_ProductID]],Products!A:A,Products!C:C)</f>
        <v>Electronics</v>
      </c>
      <c r="O2630">
        <v>28</v>
      </c>
      <c r="P2630">
        <v>0.05</v>
      </c>
      <c r="Q2630" s="2">
        <v>4020</v>
      </c>
      <c r="R2630" s="2">
        <v>3417</v>
      </c>
      <c r="S2630" s="2">
        <v>19095</v>
      </c>
      <c r="T2630" s="2">
        <v>2010</v>
      </c>
    </row>
    <row r="2631" spans="1:20" x14ac:dyDescent="0.25">
      <c r="A2631" t="s">
        <v>5385</v>
      </c>
      <c r="B2631" t="s">
        <v>5</v>
      </c>
      <c r="C2631" t="s">
        <v>2</v>
      </c>
      <c r="D2631" s="1">
        <v>43800</v>
      </c>
      <c r="E2631" s="1">
        <v>43886</v>
      </c>
      <c r="F2631" s="1">
        <v>43899</v>
      </c>
      <c r="G2631" s="1">
        <v>43895</v>
      </c>
      <c r="H2631" s="13">
        <f>Orders[[#This Row],[DeliveryDate]]-Orders[[#This Row],[OrderDate]]</f>
        <v>9</v>
      </c>
      <c r="I2631" t="s">
        <v>3</v>
      </c>
      <c r="J2631" t="str">
        <f>_xlfn.XLOOKUP(Orders[[#This Row],[_SalesRepID]],'Sales team'!A:A,'Sales team'!B:B)</f>
        <v>Roger Alexander</v>
      </c>
      <c r="K2631">
        <v>15</v>
      </c>
      <c r="L2631">
        <v>46</v>
      </c>
      <c r="M2631">
        <v>207</v>
      </c>
      <c r="N2631" t="str">
        <f>_xlfn.XLOOKUP(Orders[[#This Row],[_ProductID]],Products!A:A,Products!C:C)</f>
        <v>Home décor</v>
      </c>
      <c r="O2631">
        <v>3</v>
      </c>
      <c r="P2631">
        <v>0.15</v>
      </c>
      <c r="Q2631" s="2">
        <v>2365.1</v>
      </c>
      <c r="R2631" s="2">
        <v>1419.06</v>
      </c>
      <c r="S2631" s="2">
        <v>8041.3399999999992</v>
      </c>
      <c r="T2631" s="2">
        <v>2365.0999999999995</v>
      </c>
    </row>
    <row r="2632" spans="1:20" x14ac:dyDescent="0.25">
      <c r="A2632" t="s">
        <v>5361</v>
      </c>
      <c r="B2632" t="s">
        <v>8</v>
      </c>
      <c r="C2632" t="s">
        <v>13</v>
      </c>
      <c r="D2632" s="1">
        <v>43800</v>
      </c>
      <c r="E2632" s="1">
        <v>43885</v>
      </c>
      <c r="F2632" s="1">
        <v>43894</v>
      </c>
      <c r="G2632" s="1">
        <v>43909</v>
      </c>
      <c r="H2632" s="13">
        <f>Orders[[#This Row],[DeliveryDate]]-Orders[[#This Row],[OrderDate]]</f>
        <v>24</v>
      </c>
      <c r="I2632" t="s">
        <v>3</v>
      </c>
      <c r="J2632" t="str">
        <f>_xlfn.XLOOKUP(Orders[[#This Row],[_SalesRepID]],'Sales team'!A:A,'Sales team'!B:B)</f>
        <v>Douglas Tucker</v>
      </c>
      <c r="K2632">
        <v>23</v>
      </c>
      <c r="L2632">
        <v>50</v>
      </c>
      <c r="M2632">
        <v>270</v>
      </c>
      <c r="N2632" t="str">
        <f>_xlfn.XLOOKUP(Orders[[#This Row],[_ProductID]],Products!A:A,Products!C:C)</f>
        <v>Kitchen &amp; Dining</v>
      </c>
      <c r="O2632">
        <v>7</v>
      </c>
      <c r="P2632">
        <v>7.4999999999999997E-2</v>
      </c>
      <c r="Q2632" s="2">
        <v>3390.2000000000003</v>
      </c>
      <c r="R2632" s="2">
        <v>2339.2379999999998</v>
      </c>
      <c r="S2632" s="2">
        <v>18815.61</v>
      </c>
      <c r="T2632" s="2">
        <v>4780.1820000000007</v>
      </c>
    </row>
    <row r="2633" spans="1:20" x14ac:dyDescent="0.25">
      <c r="A2633" t="s">
        <v>5362</v>
      </c>
      <c r="B2633" t="s">
        <v>1</v>
      </c>
      <c r="C2633" t="s">
        <v>15</v>
      </c>
      <c r="D2633" s="1">
        <v>43800</v>
      </c>
      <c r="E2633" s="1">
        <v>43885</v>
      </c>
      <c r="F2633" s="1">
        <v>43889</v>
      </c>
      <c r="G2633" s="1">
        <v>43892</v>
      </c>
      <c r="H2633" s="13">
        <f>Orders[[#This Row],[DeliveryDate]]-Orders[[#This Row],[OrderDate]]</f>
        <v>7</v>
      </c>
      <c r="I2633" t="s">
        <v>3</v>
      </c>
      <c r="J2633" t="str">
        <f>_xlfn.XLOOKUP(Orders[[#This Row],[_SalesRepID]],'Sales team'!A:A,'Sales team'!B:B)</f>
        <v>Keith Griffin</v>
      </c>
      <c r="K2633">
        <v>2</v>
      </c>
      <c r="L2633">
        <v>33</v>
      </c>
      <c r="M2633">
        <v>58</v>
      </c>
      <c r="N2633" t="str">
        <f>_xlfn.XLOOKUP(Orders[[#This Row],[_ProductID]],Products!A:A,Products!C:C)</f>
        <v>Kitchen &amp; Dining</v>
      </c>
      <c r="O2633">
        <v>16</v>
      </c>
      <c r="P2633">
        <v>0.15</v>
      </c>
      <c r="Q2633" s="2">
        <v>3986.5</v>
      </c>
      <c r="R2633" s="2">
        <v>1993.25</v>
      </c>
      <c r="S2633" s="2">
        <v>27108.2</v>
      </c>
      <c r="T2633" s="2">
        <v>11162.2</v>
      </c>
    </row>
    <row r="2634" spans="1:20" x14ac:dyDescent="0.25">
      <c r="A2634" t="s">
        <v>5363</v>
      </c>
      <c r="B2634" t="s">
        <v>8</v>
      </c>
      <c r="C2634" t="s">
        <v>25</v>
      </c>
      <c r="D2634" s="1">
        <v>43800</v>
      </c>
      <c r="E2634" s="1">
        <v>43885</v>
      </c>
      <c r="F2634" s="1">
        <v>43904</v>
      </c>
      <c r="G2634" s="1">
        <v>43899</v>
      </c>
      <c r="H2634" s="13">
        <f>Orders[[#This Row],[DeliveryDate]]-Orders[[#This Row],[OrderDate]]</f>
        <v>14</v>
      </c>
      <c r="I2634" t="s">
        <v>3</v>
      </c>
      <c r="J2634" t="str">
        <f>_xlfn.XLOOKUP(Orders[[#This Row],[_SalesRepID]],'Sales team'!A:A,'Sales team'!B:B)</f>
        <v>Samuel Fowler</v>
      </c>
      <c r="K2634">
        <v>21</v>
      </c>
      <c r="L2634">
        <v>45</v>
      </c>
      <c r="M2634">
        <v>356</v>
      </c>
      <c r="N2634" t="str">
        <f>_xlfn.XLOOKUP(Orders[[#This Row],[_ProductID]],Products!A:A,Products!C:C)</f>
        <v>Home décor</v>
      </c>
      <c r="O2634">
        <v>29</v>
      </c>
      <c r="P2634">
        <v>0.2</v>
      </c>
      <c r="Q2634" s="2">
        <v>227.8</v>
      </c>
      <c r="R2634" s="2">
        <v>186.79599999999999</v>
      </c>
      <c r="S2634" s="2">
        <v>364.48</v>
      </c>
      <c r="T2634" s="2">
        <v>-9.1119999999999663</v>
      </c>
    </row>
    <row r="2635" spans="1:20" x14ac:dyDescent="0.25">
      <c r="A2635" t="s">
        <v>5364</v>
      </c>
      <c r="B2635" t="s">
        <v>1</v>
      </c>
      <c r="C2635" t="s">
        <v>46</v>
      </c>
      <c r="D2635" s="1">
        <v>43800</v>
      </c>
      <c r="E2635" s="1">
        <v>43885</v>
      </c>
      <c r="F2635" s="1">
        <v>43892</v>
      </c>
      <c r="G2635" s="1">
        <v>43906</v>
      </c>
      <c r="H2635" s="13">
        <f>Orders[[#This Row],[DeliveryDate]]-Orders[[#This Row],[OrderDate]]</f>
        <v>21</v>
      </c>
      <c r="I2635" t="s">
        <v>3</v>
      </c>
      <c r="J2635" t="str">
        <f>_xlfn.XLOOKUP(Orders[[#This Row],[_SalesRepID]],'Sales team'!A:A,'Sales team'!B:B)</f>
        <v>Stephen Payne</v>
      </c>
      <c r="K2635">
        <v>5</v>
      </c>
      <c r="L2635">
        <v>44</v>
      </c>
      <c r="M2635">
        <v>80</v>
      </c>
      <c r="N2635" t="str">
        <f>_xlfn.XLOOKUP(Orders[[#This Row],[_ProductID]],Products!A:A,Products!C:C)</f>
        <v>Kitchen &amp; Dining</v>
      </c>
      <c r="O2635">
        <v>16</v>
      </c>
      <c r="P2635">
        <v>0.4</v>
      </c>
      <c r="Q2635" s="2">
        <v>1051.9000000000001</v>
      </c>
      <c r="R2635" s="2">
        <v>736.33</v>
      </c>
      <c r="S2635" s="2">
        <v>2524.56</v>
      </c>
      <c r="T2635" s="2">
        <v>-420.76000000000022</v>
      </c>
    </row>
    <row r="2636" spans="1:20" x14ac:dyDescent="0.25">
      <c r="A2636" t="s">
        <v>5365</v>
      </c>
      <c r="B2636" t="s">
        <v>1</v>
      </c>
      <c r="C2636" t="s">
        <v>2</v>
      </c>
      <c r="D2636" s="1">
        <v>43800</v>
      </c>
      <c r="E2636" s="1">
        <v>43885</v>
      </c>
      <c r="F2636" s="1">
        <v>43907</v>
      </c>
      <c r="G2636" s="1">
        <v>43899</v>
      </c>
      <c r="H2636" s="13">
        <f>Orders[[#This Row],[DeliveryDate]]-Orders[[#This Row],[OrderDate]]</f>
        <v>14</v>
      </c>
      <c r="I2636" t="s">
        <v>3</v>
      </c>
      <c r="J2636" t="str">
        <f>_xlfn.XLOOKUP(Orders[[#This Row],[_SalesRepID]],'Sales team'!A:A,'Sales team'!B:B)</f>
        <v>Jonathan Hawkins</v>
      </c>
      <c r="K2636">
        <v>10</v>
      </c>
      <c r="L2636">
        <v>29</v>
      </c>
      <c r="M2636">
        <v>219</v>
      </c>
      <c r="N2636" t="str">
        <f>_xlfn.XLOOKUP(Orders[[#This Row],[_ProductID]],Products!A:A,Products!C:C)</f>
        <v>Home décor</v>
      </c>
      <c r="O2636">
        <v>41</v>
      </c>
      <c r="P2636">
        <v>0.2</v>
      </c>
      <c r="Q2636" s="2">
        <v>4013.3</v>
      </c>
      <c r="R2636" s="2">
        <v>2327.7139999999999</v>
      </c>
      <c r="S2636" s="2">
        <v>25685.120000000003</v>
      </c>
      <c r="T2636" s="2">
        <v>7063.4080000000031</v>
      </c>
    </row>
    <row r="2637" spans="1:20" x14ac:dyDescent="0.25">
      <c r="A2637" t="s">
        <v>5366</v>
      </c>
      <c r="B2637" t="s">
        <v>5</v>
      </c>
      <c r="C2637" t="s">
        <v>6</v>
      </c>
      <c r="D2637" s="1">
        <v>43800</v>
      </c>
      <c r="E2637" s="1">
        <v>43885</v>
      </c>
      <c r="F2637" s="1">
        <v>43903</v>
      </c>
      <c r="G2637" s="1">
        <v>43913</v>
      </c>
      <c r="H2637" s="13">
        <f>Orders[[#This Row],[DeliveryDate]]-Orders[[#This Row],[OrderDate]]</f>
        <v>28</v>
      </c>
      <c r="I2637" t="s">
        <v>3</v>
      </c>
      <c r="J2637" t="str">
        <f>_xlfn.XLOOKUP(Orders[[#This Row],[_SalesRepID]],'Sales team'!A:A,'Sales team'!B:B)</f>
        <v>Anthony Torres</v>
      </c>
      <c r="K2637">
        <v>20</v>
      </c>
      <c r="L2637">
        <v>25</v>
      </c>
      <c r="M2637">
        <v>197</v>
      </c>
      <c r="N2637" t="str">
        <f>_xlfn.XLOOKUP(Orders[[#This Row],[_ProductID]],Products!A:A,Products!C:C)</f>
        <v>Home décor</v>
      </c>
      <c r="O2637">
        <v>44</v>
      </c>
      <c r="P2637">
        <v>0.05</v>
      </c>
      <c r="Q2637" s="2">
        <v>3939.6</v>
      </c>
      <c r="R2637" s="2">
        <v>1733.424</v>
      </c>
      <c r="S2637" s="2">
        <v>14970.48</v>
      </c>
      <c r="T2637" s="2">
        <v>8036.7839999999997</v>
      </c>
    </row>
    <row r="2638" spans="1:20" x14ac:dyDescent="0.25">
      <c r="A2638" t="s">
        <v>5367</v>
      </c>
      <c r="B2638" t="s">
        <v>5</v>
      </c>
      <c r="C2638" t="s">
        <v>46</v>
      </c>
      <c r="D2638" s="1">
        <v>43800</v>
      </c>
      <c r="E2638" s="1">
        <v>43885</v>
      </c>
      <c r="F2638" s="1">
        <v>43896</v>
      </c>
      <c r="G2638" s="1">
        <v>43889</v>
      </c>
      <c r="H2638" s="13">
        <f>Orders[[#This Row],[DeliveryDate]]-Orders[[#This Row],[OrderDate]]</f>
        <v>4</v>
      </c>
      <c r="I2638" t="s">
        <v>3</v>
      </c>
      <c r="J2638" t="str">
        <f>_xlfn.XLOOKUP(Orders[[#This Row],[_SalesRepID]],'Sales team'!A:A,'Sales team'!B:B)</f>
        <v>Todd Roberts</v>
      </c>
      <c r="K2638">
        <v>13</v>
      </c>
      <c r="L2638">
        <v>40</v>
      </c>
      <c r="M2638">
        <v>67</v>
      </c>
      <c r="N2638" t="str">
        <f>_xlfn.XLOOKUP(Orders[[#This Row],[_ProductID]],Products!A:A,Products!C:C)</f>
        <v>Home décor</v>
      </c>
      <c r="O2638">
        <v>35</v>
      </c>
      <c r="P2638">
        <v>0.05</v>
      </c>
      <c r="Q2638" s="2">
        <v>797.30000000000007</v>
      </c>
      <c r="R2638" s="2">
        <v>422.56900000000007</v>
      </c>
      <c r="S2638" s="2">
        <v>2272.3049999999998</v>
      </c>
      <c r="T2638" s="2">
        <v>1004.5979999999995</v>
      </c>
    </row>
    <row r="2639" spans="1:20" x14ac:dyDescent="0.25">
      <c r="A2639" t="s">
        <v>5368</v>
      </c>
      <c r="B2639" t="s">
        <v>1</v>
      </c>
      <c r="C2639" t="s">
        <v>13</v>
      </c>
      <c r="D2639" s="1">
        <v>43800</v>
      </c>
      <c r="E2639" s="1">
        <v>43885</v>
      </c>
      <c r="F2639" s="1">
        <v>43904</v>
      </c>
      <c r="G2639" s="1">
        <v>43889</v>
      </c>
      <c r="H2639" s="13">
        <f>Orders[[#This Row],[DeliveryDate]]-Orders[[#This Row],[OrderDate]]</f>
        <v>4</v>
      </c>
      <c r="I2639" t="s">
        <v>3</v>
      </c>
      <c r="J2639" t="str">
        <f>_xlfn.XLOOKUP(Orders[[#This Row],[_SalesRepID]],'Sales team'!A:A,'Sales team'!B:B)</f>
        <v>Joshua Ryan</v>
      </c>
      <c r="K2639">
        <v>9</v>
      </c>
      <c r="L2639">
        <v>10</v>
      </c>
      <c r="M2639">
        <v>285</v>
      </c>
      <c r="N2639" t="str">
        <f>_xlfn.XLOOKUP(Orders[[#This Row],[_ProductID]],Products!A:A,Products!C:C)</f>
        <v>Home décor</v>
      </c>
      <c r="O2639">
        <v>23</v>
      </c>
      <c r="P2639">
        <v>7.4999999999999997E-2</v>
      </c>
      <c r="Q2639" s="2">
        <v>3504.1</v>
      </c>
      <c r="R2639" s="2">
        <v>2943.444</v>
      </c>
      <c r="S2639" s="2">
        <v>19447.755000000001</v>
      </c>
      <c r="T2639" s="2">
        <v>1787.0910000000003</v>
      </c>
    </row>
    <row r="2640" spans="1:20" x14ac:dyDescent="0.25">
      <c r="A2640" t="s">
        <v>5369</v>
      </c>
      <c r="B2640" t="s">
        <v>1</v>
      </c>
      <c r="C2640" t="s">
        <v>2</v>
      </c>
      <c r="D2640" s="1">
        <v>43800</v>
      </c>
      <c r="E2640" s="1">
        <v>43885</v>
      </c>
      <c r="F2640" s="1">
        <v>43908</v>
      </c>
      <c r="G2640" s="1">
        <v>43899</v>
      </c>
      <c r="H2640" s="13">
        <f>Orders[[#This Row],[DeliveryDate]]-Orders[[#This Row],[OrderDate]]</f>
        <v>14</v>
      </c>
      <c r="I2640" t="s">
        <v>3</v>
      </c>
      <c r="J2640" t="str">
        <f>_xlfn.XLOOKUP(Orders[[#This Row],[_SalesRepID]],'Sales team'!A:A,'Sales team'!B:B)</f>
        <v>Shawn Cook</v>
      </c>
      <c r="K2640">
        <v>7</v>
      </c>
      <c r="L2640">
        <v>36</v>
      </c>
      <c r="M2640">
        <v>218</v>
      </c>
      <c r="N2640" t="str">
        <f>_xlfn.XLOOKUP(Orders[[#This Row],[_ProductID]],Products!A:A,Products!C:C)</f>
        <v>Kitchen &amp; Dining</v>
      </c>
      <c r="O2640">
        <v>8</v>
      </c>
      <c r="P2640">
        <v>0.4</v>
      </c>
      <c r="Q2640" s="2">
        <v>3859.2000000000003</v>
      </c>
      <c r="R2640" s="2">
        <v>2585.6640000000002</v>
      </c>
      <c r="S2640" s="2">
        <v>6946.56</v>
      </c>
      <c r="T2640" s="2">
        <v>-810.43199999999979</v>
      </c>
    </row>
    <row r="2641" spans="1:20" x14ac:dyDescent="0.25">
      <c r="A2641" t="s">
        <v>5370</v>
      </c>
      <c r="B2641" t="s">
        <v>1</v>
      </c>
      <c r="C2641" t="s">
        <v>13</v>
      </c>
      <c r="D2641" s="1">
        <v>43800</v>
      </c>
      <c r="E2641" s="1">
        <v>43885</v>
      </c>
      <c r="F2641" s="1">
        <v>43908</v>
      </c>
      <c r="G2641" s="1">
        <v>43889</v>
      </c>
      <c r="H2641" s="13">
        <f>Orders[[#This Row],[DeliveryDate]]-Orders[[#This Row],[OrderDate]]</f>
        <v>4</v>
      </c>
      <c r="I2641" t="s">
        <v>3</v>
      </c>
      <c r="J2641" t="str">
        <f>_xlfn.XLOOKUP(Orders[[#This Row],[_SalesRepID]],'Sales team'!A:A,'Sales team'!B:B)</f>
        <v>Jonathan Hawkins</v>
      </c>
      <c r="K2641">
        <v>10</v>
      </c>
      <c r="L2641">
        <v>2</v>
      </c>
      <c r="M2641">
        <v>293</v>
      </c>
      <c r="N2641" t="str">
        <f>_xlfn.XLOOKUP(Orders[[#This Row],[_ProductID]],Products!A:A,Products!C:C)</f>
        <v>Electronics</v>
      </c>
      <c r="O2641">
        <v>47</v>
      </c>
      <c r="P2641">
        <v>7.4999999999999997E-2</v>
      </c>
      <c r="Q2641" s="2">
        <v>1286.4000000000001</v>
      </c>
      <c r="R2641" s="2">
        <v>771.84</v>
      </c>
      <c r="S2641" s="2">
        <v>5949.6</v>
      </c>
      <c r="T2641" s="2">
        <v>2090.4</v>
      </c>
    </row>
    <row r="2642" spans="1:20" x14ac:dyDescent="0.25">
      <c r="A2642" t="s">
        <v>5371</v>
      </c>
      <c r="B2642" t="s">
        <v>8</v>
      </c>
      <c r="C2642" t="s">
        <v>13</v>
      </c>
      <c r="D2642" s="1">
        <v>43700</v>
      </c>
      <c r="E2642" s="1">
        <v>43885</v>
      </c>
      <c r="F2642" s="1">
        <v>43902</v>
      </c>
      <c r="G2642" s="1">
        <v>43900</v>
      </c>
      <c r="H2642" s="13">
        <f>Orders[[#This Row],[DeliveryDate]]-Orders[[#This Row],[OrderDate]]</f>
        <v>15</v>
      </c>
      <c r="I2642" t="s">
        <v>3</v>
      </c>
      <c r="J2642" t="str">
        <f>_xlfn.XLOOKUP(Orders[[#This Row],[_SalesRepID]],'Sales team'!A:A,'Sales team'!B:B)</f>
        <v>Douglas Tucker</v>
      </c>
      <c r="K2642">
        <v>23</v>
      </c>
      <c r="L2642">
        <v>31</v>
      </c>
      <c r="M2642">
        <v>328</v>
      </c>
      <c r="N2642" t="str">
        <f>_xlfn.XLOOKUP(Orders[[#This Row],[_ProductID]],Products!A:A,Products!C:C)</f>
        <v>Home décor</v>
      </c>
      <c r="O2642">
        <v>40</v>
      </c>
      <c r="P2642">
        <v>0.05</v>
      </c>
      <c r="Q2642" s="2">
        <v>1996.6000000000001</v>
      </c>
      <c r="R2642" s="2">
        <v>1437.5520000000001</v>
      </c>
      <c r="S2642" s="2">
        <v>11380.619999999999</v>
      </c>
      <c r="T2642" s="2">
        <v>2755.3079999999973</v>
      </c>
    </row>
    <row r="2643" spans="1:20" x14ac:dyDescent="0.25">
      <c r="A2643" t="s">
        <v>5350</v>
      </c>
      <c r="B2643" t="s">
        <v>5</v>
      </c>
      <c r="C2643" t="s">
        <v>6</v>
      </c>
      <c r="D2643" s="1">
        <v>43800</v>
      </c>
      <c r="E2643" s="1">
        <v>43884</v>
      </c>
      <c r="F2643" s="1">
        <v>43889</v>
      </c>
      <c r="G2643" s="1">
        <v>43888</v>
      </c>
      <c r="H2643" s="13">
        <f>Orders[[#This Row],[DeliveryDate]]-Orders[[#This Row],[OrderDate]]</f>
        <v>4</v>
      </c>
      <c r="I2643" t="s">
        <v>3</v>
      </c>
      <c r="J2643" t="str">
        <f>_xlfn.XLOOKUP(Orders[[#This Row],[_SalesRepID]],'Sales team'!A:A,'Sales team'!B:B)</f>
        <v>Frank Brown</v>
      </c>
      <c r="K2643">
        <v>17</v>
      </c>
      <c r="L2643">
        <v>45</v>
      </c>
      <c r="M2643">
        <v>173</v>
      </c>
      <c r="N2643" t="str">
        <f>_xlfn.XLOOKUP(Orders[[#This Row],[_ProductID]],Products!A:A,Products!C:C)</f>
        <v>Home décor</v>
      </c>
      <c r="O2643">
        <v>11</v>
      </c>
      <c r="P2643">
        <v>0.1</v>
      </c>
      <c r="Q2643" s="2">
        <v>917.9</v>
      </c>
      <c r="R2643" s="2">
        <v>706.78300000000002</v>
      </c>
      <c r="S2643" s="2">
        <v>4956.66</v>
      </c>
      <c r="T2643" s="2">
        <v>715.96199999999953</v>
      </c>
    </row>
    <row r="2644" spans="1:20" x14ac:dyDescent="0.25">
      <c r="A2644" t="s">
        <v>5351</v>
      </c>
      <c r="B2644" t="s">
        <v>1</v>
      </c>
      <c r="C2644" t="s">
        <v>46</v>
      </c>
      <c r="D2644" s="1">
        <v>43800</v>
      </c>
      <c r="E2644" s="1">
        <v>43884</v>
      </c>
      <c r="F2644" s="1">
        <v>43895</v>
      </c>
      <c r="G2644" s="1">
        <v>43907</v>
      </c>
      <c r="H2644" s="13">
        <f>Orders[[#This Row],[DeliveryDate]]-Orders[[#This Row],[OrderDate]]</f>
        <v>23</v>
      </c>
      <c r="I2644" t="s">
        <v>3</v>
      </c>
      <c r="J2644" t="str">
        <f>_xlfn.XLOOKUP(Orders[[#This Row],[_SalesRepID]],'Sales team'!A:A,'Sales team'!B:B)</f>
        <v>Adam Hernandez</v>
      </c>
      <c r="K2644">
        <v>1</v>
      </c>
      <c r="L2644">
        <v>32</v>
      </c>
      <c r="M2644">
        <v>80</v>
      </c>
      <c r="N2644" t="str">
        <f>_xlfn.XLOOKUP(Orders[[#This Row],[_ProductID]],Products!A:A,Products!C:C)</f>
        <v>Kitchen &amp; Dining</v>
      </c>
      <c r="O2644">
        <v>16</v>
      </c>
      <c r="P2644">
        <v>0.2</v>
      </c>
      <c r="Q2644" s="2">
        <v>958.1</v>
      </c>
      <c r="R2644" s="2">
        <v>469.46899999999999</v>
      </c>
      <c r="S2644" s="2">
        <v>766.48</v>
      </c>
      <c r="T2644" s="2">
        <v>297.01100000000002</v>
      </c>
    </row>
    <row r="2645" spans="1:20" x14ac:dyDescent="0.25">
      <c r="A2645" t="s">
        <v>5352</v>
      </c>
      <c r="B2645" t="s">
        <v>8</v>
      </c>
      <c r="C2645" t="s">
        <v>46</v>
      </c>
      <c r="D2645" s="1">
        <v>43800</v>
      </c>
      <c r="E2645" s="1">
        <v>43884</v>
      </c>
      <c r="F2645" s="1">
        <v>43902</v>
      </c>
      <c r="G2645" s="1">
        <v>43888</v>
      </c>
      <c r="H2645" s="13">
        <f>Orders[[#This Row],[DeliveryDate]]-Orders[[#This Row],[OrderDate]]</f>
        <v>4</v>
      </c>
      <c r="I2645" t="s">
        <v>3</v>
      </c>
      <c r="J2645" t="str">
        <f>_xlfn.XLOOKUP(Orders[[#This Row],[_SalesRepID]],'Sales team'!A:A,'Sales team'!B:B)</f>
        <v>Roy Rice</v>
      </c>
      <c r="K2645">
        <v>24</v>
      </c>
      <c r="L2645">
        <v>24</v>
      </c>
      <c r="M2645">
        <v>60</v>
      </c>
      <c r="N2645" t="str">
        <f>_xlfn.XLOOKUP(Orders[[#This Row],[_ProductID]],Products!A:A,Products!C:C)</f>
        <v>Furniture</v>
      </c>
      <c r="O2645">
        <v>12</v>
      </c>
      <c r="P2645">
        <v>0.05</v>
      </c>
      <c r="Q2645" s="2">
        <v>2405.3000000000002</v>
      </c>
      <c r="R2645" s="2">
        <v>2044.5050000000001</v>
      </c>
      <c r="S2645" s="2">
        <v>18280.28</v>
      </c>
      <c r="T2645" s="2">
        <v>1924.239999999998</v>
      </c>
    </row>
    <row r="2646" spans="1:20" x14ac:dyDescent="0.25">
      <c r="A2646" t="s">
        <v>5353</v>
      </c>
      <c r="B2646" t="s">
        <v>10</v>
      </c>
      <c r="C2646" t="s">
        <v>25</v>
      </c>
      <c r="D2646" s="1">
        <v>43800</v>
      </c>
      <c r="E2646" s="1">
        <v>43884</v>
      </c>
      <c r="F2646" s="1">
        <v>43888</v>
      </c>
      <c r="G2646" s="1">
        <v>43887</v>
      </c>
      <c r="H2646" s="13">
        <f>Orders[[#This Row],[DeliveryDate]]-Orders[[#This Row],[OrderDate]]</f>
        <v>3</v>
      </c>
      <c r="I2646" t="s">
        <v>3</v>
      </c>
      <c r="J2646" t="str">
        <f>_xlfn.XLOOKUP(Orders[[#This Row],[_SalesRepID]],'Sales team'!A:A,'Sales team'!B:B)</f>
        <v>Donald Reynolds</v>
      </c>
      <c r="K2646">
        <v>26</v>
      </c>
      <c r="L2646">
        <v>28</v>
      </c>
      <c r="M2646">
        <v>346</v>
      </c>
      <c r="N2646" t="str">
        <f>_xlfn.XLOOKUP(Orders[[#This Row],[_ProductID]],Products!A:A,Products!C:C)</f>
        <v>Outdoor</v>
      </c>
      <c r="O2646">
        <v>10</v>
      </c>
      <c r="P2646">
        <v>7.4999999999999997E-2</v>
      </c>
      <c r="Q2646" s="2">
        <v>891.1</v>
      </c>
      <c r="R2646" s="2">
        <v>427.72800000000001</v>
      </c>
      <c r="S2646" s="2">
        <v>1648.5350000000001</v>
      </c>
      <c r="T2646" s="2">
        <v>793.07900000000006</v>
      </c>
    </row>
    <row r="2647" spans="1:20" x14ac:dyDescent="0.25">
      <c r="A2647" t="s">
        <v>5354</v>
      </c>
      <c r="B2647" t="s">
        <v>5</v>
      </c>
      <c r="C2647" t="s">
        <v>46</v>
      </c>
      <c r="D2647" s="1">
        <v>43800</v>
      </c>
      <c r="E2647" s="1">
        <v>43884</v>
      </c>
      <c r="F2647" s="1">
        <v>43903</v>
      </c>
      <c r="G2647" s="1">
        <v>43896</v>
      </c>
      <c r="H2647" s="13">
        <f>Orders[[#This Row],[DeliveryDate]]-Orders[[#This Row],[OrderDate]]</f>
        <v>12</v>
      </c>
      <c r="I2647" t="s">
        <v>3</v>
      </c>
      <c r="J2647" t="str">
        <f>_xlfn.XLOOKUP(Orders[[#This Row],[_SalesRepID]],'Sales team'!A:A,'Sales team'!B:B)</f>
        <v>Todd Roberts</v>
      </c>
      <c r="K2647">
        <v>13</v>
      </c>
      <c r="L2647">
        <v>22</v>
      </c>
      <c r="M2647">
        <v>76</v>
      </c>
      <c r="N2647" t="str">
        <f>_xlfn.XLOOKUP(Orders[[#This Row],[_ProductID]],Products!A:A,Products!C:C)</f>
        <v>Home décor</v>
      </c>
      <c r="O2647">
        <v>43</v>
      </c>
      <c r="P2647">
        <v>0.05</v>
      </c>
      <c r="Q2647" s="2">
        <v>4013.3</v>
      </c>
      <c r="R2647" s="2">
        <v>2809.31</v>
      </c>
      <c r="S2647" s="2">
        <v>26688.445</v>
      </c>
      <c r="T2647" s="2">
        <v>7023.2750000000015</v>
      </c>
    </row>
    <row r="2648" spans="1:20" x14ac:dyDescent="0.25">
      <c r="A2648" t="s">
        <v>5355</v>
      </c>
      <c r="B2648" t="s">
        <v>10</v>
      </c>
      <c r="C2648" t="s">
        <v>6</v>
      </c>
      <c r="D2648" s="1">
        <v>43800</v>
      </c>
      <c r="E2648" s="1">
        <v>43884</v>
      </c>
      <c r="F2648" s="1">
        <v>43901</v>
      </c>
      <c r="G2648" s="1">
        <v>43887</v>
      </c>
      <c r="H2648" s="13">
        <f>Orders[[#This Row],[DeliveryDate]]-Orders[[#This Row],[OrderDate]]</f>
        <v>3</v>
      </c>
      <c r="I2648" t="s">
        <v>3</v>
      </c>
      <c r="J2648" t="str">
        <f>_xlfn.XLOOKUP(Orders[[#This Row],[_SalesRepID]],'Sales team'!A:A,'Sales team'!B:B)</f>
        <v>Carlos Miller</v>
      </c>
      <c r="K2648">
        <v>28</v>
      </c>
      <c r="L2648">
        <v>34</v>
      </c>
      <c r="M2648">
        <v>110</v>
      </c>
      <c r="N2648" t="str">
        <f>_xlfn.XLOOKUP(Orders[[#This Row],[_ProductID]],Products!A:A,Products!C:C)</f>
        <v>Home décor</v>
      </c>
      <c r="O2648">
        <v>45</v>
      </c>
      <c r="P2648">
        <v>0.05</v>
      </c>
      <c r="Q2648" s="2">
        <v>2599.6</v>
      </c>
      <c r="R2648" s="2">
        <v>1039.8399999999999</v>
      </c>
      <c r="S2648" s="2">
        <v>12348.099999999999</v>
      </c>
      <c r="T2648" s="2">
        <v>7148.8999999999987</v>
      </c>
    </row>
    <row r="2649" spans="1:20" x14ac:dyDescent="0.25">
      <c r="A2649" t="s">
        <v>5356</v>
      </c>
      <c r="B2649" t="s">
        <v>5</v>
      </c>
      <c r="C2649" t="s">
        <v>6</v>
      </c>
      <c r="D2649" s="1">
        <v>43800</v>
      </c>
      <c r="E2649" s="1">
        <v>43884</v>
      </c>
      <c r="F2649" s="1">
        <v>43909</v>
      </c>
      <c r="G2649" s="1">
        <v>43894</v>
      </c>
      <c r="H2649" s="13">
        <f>Orders[[#This Row],[DeliveryDate]]-Orders[[#This Row],[OrderDate]]</f>
        <v>10</v>
      </c>
      <c r="I2649" t="s">
        <v>3</v>
      </c>
      <c r="J2649" t="str">
        <f>_xlfn.XLOOKUP(Orders[[#This Row],[_SalesRepID]],'Sales team'!A:A,'Sales team'!B:B)</f>
        <v>Shawn Wallace</v>
      </c>
      <c r="K2649">
        <v>18</v>
      </c>
      <c r="L2649">
        <v>36</v>
      </c>
      <c r="M2649">
        <v>108</v>
      </c>
      <c r="N2649" t="str">
        <f>_xlfn.XLOOKUP(Orders[[#This Row],[_ProductID]],Products!A:A,Products!C:C)</f>
        <v>Home décor</v>
      </c>
      <c r="O2649">
        <v>33</v>
      </c>
      <c r="P2649">
        <v>0.05</v>
      </c>
      <c r="Q2649" s="2">
        <v>1132.3</v>
      </c>
      <c r="R2649" s="2">
        <v>905.84</v>
      </c>
      <c r="S2649" s="2">
        <v>5378.4250000000002</v>
      </c>
      <c r="T2649" s="2">
        <v>849.22500000000036</v>
      </c>
    </row>
    <row r="2650" spans="1:20" x14ac:dyDescent="0.25">
      <c r="A2650" t="s">
        <v>5357</v>
      </c>
      <c r="B2650" t="s">
        <v>8</v>
      </c>
      <c r="C2650" t="s">
        <v>2</v>
      </c>
      <c r="D2650" s="1">
        <v>43700</v>
      </c>
      <c r="E2650" s="1">
        <v>43884</v>
      </c>
      <c r="F2650" s="1">
        <v>43890</v>
      </c>
      <c r="G2650" s="1">
        <v>43909</v>
      </c>
      <c r="H2650" s="13">
        <f>Orders[[#This Row],[DeliveryDate]]-Orders[[#This Row],[OrderDate]]</f>
        <v>25</v>
      </c>
      <c r="I2650" t="s">
        <v>3</v>
      </c>
      <c r="J2650" t="str">
        <f>_xlfn.XLOOKUP(Orders[[#This Row],[_SalesRepID]],'Sales team'!A:A,'Sales team'!B:B)</f>
        <v>Roy Rice</v>
      </c>
      <c r="K2650">
        <v>24</v>
      </c>
      <c r="L2650">
        <v>47</v>
      </c>
      <c r="M2650">
        <v>253</v>
      </c>
      <c r="N2650" t="str">
        <f>_xlfn.XLOOKUP(Orders[[#This Row],[_ProductID]],Products!A:A,Products!C:C)</f>
        <v>Furniture</v>
      </c>
      <c r="O2650">
        <v>12</v>
      </c>
      <c r="P2650">
        <v>0.1</v>
      </c>
      <c r="Q2650" s="2">
        <v>1969.8</v>
      </c>
      <c r="R2650" s="2">
        <v>1615.2359999999999</v>
      </c>
      <c r="S2650" s="2">
        <v>5318.46</v>
      </c>
      <c r="T2650" s="2">
        <v>472.75200000000041</v>
      </c>
    </row>
    <row r="2651" spans="1:20" x14ac:dyDescent="0.25">
      <c r="A2651" t="s">
        <v>5358</v>
      </c>
      <c r="B2651" t="s">
        <v>8</v>
      </c>
      <c r="C2651" t="s">
        <v>13</v>
      </c>
      <c r="D2651" s="1">
        <v>43800</v>
      </c>
      <c r="E2651" s="1">
        <v>43884</v>
      </c>
      <c r="F2651" s="1">
        <v>43897</v>
      </c>
      <c r="G2651" s="1">
        <v>43894</v>
      </c>
      <c r="H2651" s="13">
        <f>Orders[[#This Row],[DeliveryDate]]-Orders[[#This Row],[OrderDate]]</f>
        <v>10</v>
      </c>
      <c r="I2651" t="s">
        <v>3</v>
      </c>
      <c r="J2651" t="str">
        <f>_xlfn.XLOOKUP(Orders[[#This Row],[_SalesRepID]],'Sales team'!A:A,'Sales team'!B:B)</f>
        <v>Douglas Tucker</v>
      </c>
      <c r="K2651">
        <v>23</v>
      </c>
      <c r="L2651">
        <v>10</v>
      </c>
      <c r="M2651">
        <v>293</v>
      </c>
      <c r="N2651" t="str">
        <f>_xlfn.XLOOKUP(Orders[[#This Row],[_ProductID]],Products!A:A,Products!C:C)</f>
        <v>Home décor</v>
      </c>
      <c r="O2651">
        <v>40</v>
      </c>
      <c r="P2651">
        <v>7.4999999999999997E-2</v>
      </c>
      <c r="Q2651" s="2">
        <v>2351.7000000000003</v>
      </c>
      <c r="R2651" s="2">
        <v>1552.1220000000003</v>
      </c>
      <c r="S2651" s="2">
        <v>17402.580000000002</v>
      </c>
      <c r="T2651" s="2">
        <v>4985.6039999999994</v>
      </c>
    </row>
    <row r="2652" spans="1:20" x14ac:dyDescent="0.25">
      <c r="A2652" t="s">
        <v>5359</v>
      </c>
      <c r="B2652" t="s">
        <v>5</v>
      </c>
      <c r="C2652" t="s">
        <v>6</v>
      </c>
      <c r="D2652" s="1">
        <v>43800</v>
      </c>
      <c r="E2652" s="1">
        <v>43884</v>
      </c>
      <c r="F2652" s="1">
        <v>43897</v>
      </c>
      <c r="G2652" s="1">
        <v>43892</v>
      </c>
      <c r="H2652" s="13">
        <f>Orders[[#This Row],[DeliveryDate]]-Orders[[#This Row],[OrderDate]]</f>
        <v>8</v>
      </c>
      <c r="I2652" t="s">
        <v>3</v>
      </c>
      <c r="J2652" t="str">
        <f>_xlfn.XLOOKUP(Orders[[#This Row],[_SalesRepID]],'Sales team'!A:A,'Sales team'!B:B)</f>
        <v>Anthony Torres</v>
      </c>
      <c r="K2652">
        <v>20</v>
      </c>
      <c r="L2652">
        <v>43</v>
      </c>
      <c r="M2652">
        <v>101</v>
      </c>
      <c r="N2652" t="str">
        <f>_xlfn.XLOOKUP(Orders[[#This Row],[_ProductID]],Products!A:A,Products!C:C)</f>
        <v>Outdoor</v>
      </c>
      <c r="O2652">
        <v>10</v>
      </c>
      <c r="P2652">
        <v>0.1</v>
      </c>
      <c r="Q2652" s="2">
        <v>3979.8</v>
      </c>
      <c r="R2652" s="2">
        <v>1790.91</v>
      </c>
      <c r="S2652" s="2">
        <v>3581.82</v>
      </c>
      <c r="T2652" s="2">
        <v>1790.91</v>
      </c>
    </row>
    <row r="2653" spans="1:20" x14ac:dyDescent="0.25">
      <c r="A2653" t="s">
        <v>5360</v>
      </c>
      <c r="B2653" t="s">
        <v>5</v>
      </c>
      <c r="C2653" t="s">
        <v>6</v>
      </c>
      <c r="D2653" s="1">
        <v>43800</v>
      </c>
      <c r="E2653" s="1">
        <v>43884</v>
      </c>
      <c r="F2653" s="1">
        <v>43896</v>
      </c>
      <c r="G2653" s="1">
        <v>43899</v>
      </c>
      <c r="H2653" s="13">
        <f>Orders[[#This Row],[DeliveryDate]]-Orders[[#This Row],[OrderDate]]</f>
        <v>15</v>
      </c>
      <c r="I2653" t="s">
        <v>3</v>
      </c>
      <c r="J2653" t="str">
        <f>_xlfn.XLOOKUP(Orders[[#This Row],[_SalesRepID]],'Sales team'!A:A,'Sales team'!B:B)</f>
        <v>Todd Roberts</v>
      </c>
      <c r="K2653">
        <v>13</v>
      </c>
      <c r="L2653">
        <v>50</v>
      </c>
      <c r="M2653">
        <v>134</v>
      </c>
      <c r="N2653" t="str">
        <f>_xlfn.XLOOKUP(Orders[[#This Row],[_ProductID]],Products!A:A,Products!C:C)</f>
        <v>Home décor</v>
      </c>
      <c r="O2653">
        <v>41</v>
      </c>
      <c r="P2653">
        <v>0.05</v>
      </c>
      <c r="Q2653" s="2">
        <v>2311.5</v>
      </c>
      <c r="R2653" s="2">
        <v>1040.175</v>
      </c>
      <c r="S2653" s="2">
        <v>2195.9249999999997</v>
      </c>
      <c r="T2653" s="2">
        <v>1155.7499999999998</v>
      </c>
    </row>
    <row r="2654" spans="1:20" x14ac:dyDescent="0.25">
      <c r="A2654" t="s">
        <v>5337</v>
      </c>
      <c r="B2654" t="s">
        <v>1</v>
      </c>
      <c r="C2654" t="s">
        <v>15</v>
      </c>
      <c r="D2654" s="1">
        <v>43800</v>
      </c>
      <c r="E2654" s="1">
        <v>43883</v>
      </c>
      <c r="F2654" s="1">
        <v>43896</v>
      </c>
      <c r="G2654" s="1">
        <v>43896</v>
      </c>
      <c r="H2654" s="13">
        <f>Orders[[#This Row],[DeliveryDate]]-Orders[[#This Row],[OrderDate]]</f>
        <v>13</v>
      </c>
      <c r="I2654" t="s">
        <v>3</v>
      </c>
      <c r="J2654" t="str">
        <f>_xlfn.XLOOKUP(Orders[[#This Row],[_SalesRepID]],'Sales team'!A:A,'Sales team'!B:B)</f>
        <v>Keith Griffin</v>
      </c>
      <c r="K2654">
        <v>2</v>
      </c>
      <c r="L2654">
        <v>50</v>
      </c>
      <c r="M2654">
        <v>34</v>
      </c>
      <c r="N2654" t="str">
        <f>_xlfn.XLOOKUP(Orders[[#This Row],[_ProductID]],Products!A:A,Products!C:C)</f>
        <v>Home décor</v>
      </c>
      <c r="O2654">
        <v>45</v>
      </c>
      <c r="P2654">
        <v>0.2</v>
      </c>
      <c r="Q2654" s="2">
        <v>1005</v>
      </c>
      <c r="R2654" s="2">
        <v>804</v>
      </c>
      <c r="S2654" s="2">
        <v>4824</v>
      </c>
      <c r="T2654" s="2">
        <v>0</v>
      </c>
    </row>
    <row r="2655" spans="1:20" x14ac:dyDescent="0.25">
      <c r="A2655" t="s">
        <v>5338</v>
      </c>
      <c r="B2655" t="s">
        <v>10</v>
      </c>
      <c r="C2655" t="s">
        <v>13</v>
      </c>
      <c r="D2655" s="1">
        <v>43800</v>
      </c>
      <c r="E2655" s="1">
        <v>43883</v>
      </c>
      <c r="F2655" s="1">
        <v>43897</v>
      </c>
      <c r="G2655" s="1">
        <v>43900</v>
      </c>
      <c r="H2655" s="13">
        <f>Orders[[#This Row],[DeliveryDate]]-Orders[[#This Row],[OrderDate]]</f>
        <v>17</v>
      </c>
      <c r="I2655" t="s">
        <v>3</v>
      </c>
      <c r="J2655" t="str">
        <f>_xlfn.XLOOKUP(Orders[[#This Row],[_SalesRepID]],'Sales team'!A:A,'Sales team'!B:B)</f>
        <v>Shawn Torres</v>
      </c>
      <c r="K2655">
        <v>27</v>
      </c>
      <c r="L2655">
        <v>3</v>
      </c>
      <c r="M2655">
        <v>285</v>
      </c>
      <c r="N2655" t="str">
        <f>_xlfn.XLOOKUP(Orders[[#This Row],[_ProductID]],Products!A:A,Products!C:C)</f>
        <v>Home décor</v>
      </c>
      <c r="O2655">
        <v>3</v>
      </c>
      <c r="P2655">
        <v>0.4</v>
      </c>
      <c r="Q2655" s="2">
        <v>234.5</v>
      </c>
      <c r="R2655" s="2">
        <v>189.94500000000002</v>
      </c>
      <c r="S2655" s="2">
        <v>844.19999999999993</v>
      </c>
      <c r="T2655" s="2">
        <v>-295.47000000000014</v>
      </c>
    </row>
    <row r="2656" spans="1:20" x14ac:dyDescent="0.25">
      <c r="A2656" t="s">
        <v>5339</v>
      </c>
      <c r="B2656" t="s">
        <v>5</v>
      </c>
      <c r="C2656" t="s">
        <v>6</v>
      </c>
      <c r="D2656" s="1">
        <v>43700</v>
      </c>
      <c r="E2656" s="1">
        <v>43883</v>
      </c>
      <c r="F2656" s="1">
        <v>43885</v>
      </c>
      <c r="G2656" s="1">
        <v>43903</v>
      </c>
      <c r="H2656" s="13">
        <f>Orders[[#This Row],[DeliveryDate]]-Orders[[#This Row],[OrderDate]]</f>
        <v>20</v>
      </c>
      <c r="I2656" t="s">
        <v>3</v>
      </c>
      <c r="J2656" t="str">
        <f>_xlfn.XLOOKUP(Orders[[#This Row],[_SalesRepID]],'Sales team'!A:A,'Sales team'!B:B)</f>
        <v>Roger Alexander</v>
      </c>
      <c r="K2656">
        <v>15</v>
      </c>
      <c r="L2656">
        <v>45</v>
      </c>
      <c r="M2656">
        <v>199</v>
      </c>
      <c r="N2656" t="str">
        <f>_xlfn.XLOOKUP(Orders[[#This Row],[_ProductID]],Products!A:A,Products!C:C)</f>
        <v>Outdoor</v>
      </c>
      <c r="O2656">
        <v>18</v>
      </c>
      <c r="P2656">
        <v>0.05</v>
      </c>
      <c r="Q2656" s="2">
        <v>5601.2</v>
      </c>
      <c r="R2656" s="2">
        <v>2912.6239999999998</v>
      </c>
      <c r="S2656" s="2">
        <v>26605.699999999997</v>
      </c>
      <c r="T2656" s="2">
        <v>12042.579999999998</v>
      </c>
    </row>
    <row r="2657" spans="1:20" x14ac:dyDescent="0.25">
      <c r="A2657" t="s">
        <v>5340</v>
      </c>
      <c r="B2657" t="s">
        <v>8</v>
      </c>
      <c r="C2657" t="s">
        <v>13</v>
      </c>
      <c r="D2657" s="1">
        <v>43800</v>
      </c>
      <c r="E2657" s="1">
        <v>43883</v>
      </c>
      <c r="F2657" s="1">
        <v>43889</v>
      </c>
      <c r="G2657" s="1">
        <v>43892</v>
      </c>
      <c r="H2657" s="13">
        <f>Orders[[#This Row],[DeliveryDate]]-Orders[[#This Row],[OrderDate]]</f>
        <v>9</v>
      </c>
      <c r="I2657" t="s">
        <v>3</v>
      </c>
      <c r="J2657" t="str">
        <f>_xlfn.XLOOKUP(Orders[[#This Row],[_SalesRepID]],'Sales team'!A:A,'Sales team'!B:B)</f>
        <v>Patrick Graham</v>
      </c>
      <c r="K2657">
        <v>25</v>
      </c>
      <c r="L2657">
        <v>45</v>
      </c>
      <c r="M2657">
        <v>270</v>
      </c>
      <c r="N2657" t="str">
        <f>_xlfn.XLOOKUP(Orders[[#This Row],[_ProductID]],Products!A:A,Products!C:C)</f>
        <v>Home décor</v>
      </c>
      <c r="O2657">
        <v>32</v>
      </c>
      <c r="P2657">
        <v>0.05</v>
      </c>
      <c r="Q2657" s="2">
        <v>3289.7000000000003</v>
      </c>
      <c r="R2657" s="2">
        <v>1480.3650000000002</v>
      </c>
      <c r="S2657" s="2">
        <v>9375.6450000000004</v>
      </c>
      <c r="T2657" s="2">
        <v>4934.5499999999993</v>
      </c>
    </row>
    <row r="2658" spans="1:20" x14ac:dyDescent="0.25">
      <c r="A2658" t="s">
        <v>5341</v>
      </c>
      <c r="B2658" t="s">
        <v>5</v>
      </c>
      <c r="C2658" t="s">
        <v>13</v>
      </c>
      <c r="D2658" s="1">
        <v>43800</v>
      </c>
      <c r="E2658" s="1">
        <v>43883</v>
      </c>
      <c r="F2658" s="1">
        <v>43892</v>
      </c>
      <c r="G2658" s="1">
        <v>43902</v>
      </c>
      <c r="H2658" s="13">
        <f>Orders[[#This Row],[DeliveryDate]]-Orders[[#This Row],[OrderDate]]</f>
        <v>19</v>
      </c>
      <c r="I2658" t="s">
        <v>3</v>
      </c>
      <c r="J2658" t="str">
        <f>_xlfn.XLOOKUP(Orders[[#This Row],[_SalesRepID]],'Sales team'!A:A,'Sales team'!B:B)</f>
        <v>Frank Brown</v>
      </c>
      <c r="K2658">
        <v>17</v>
      </c>
      <c r="L2658">
        <v>47</v>
      </c>
      <c r="M2658">
        <v>319</v>
      </c>
      <c r="N2658" t="str">
        <f>_xlfn.XLOOKUP(Orders[[#This Row],[_ProductID]],Products!A:A,Products!C:C)</f>
        <v>Outdoor</v>
      </c>
      <c r="O2658">
        <v>18</v>
      </c>
      <c r="P2658">
        <v>7.4999999999999997E-2</v>
      </c>
      <c r="Q2658" s="2">
        <v>5514.1</v>
      </c>
      <c r="R2658" s="2">
        <v>2536.4860000000003</v>
      </c>
      <c r="S2658" s="2">
        <v>5100.5425000000005</v>
      </c>
      <c r="T2658" s="2">
        <v>2564.0565000000001</v>
      </c>
    </row>
    <row r="2659" spans="1:20" x14ac:dyDescent="0.25">
      <c r="A2659" t="s">
        <v>5342</v>
      </c>
      <c r="B2659" t="s">
        <v>1</v>
      </c>
      <c r="C2659" t="s">
        <v>13</v>
      </c>
      <c r="D2659" s="1">
        <v>43800</v>
      </c>
      <c r="E2659" s="1">
        <v>43883</v>
      </c>
      <c r="F2659" s="1">
        <v>43889</v>
      </c>
      <c r="G2659" s="1">
        <v>43917</v>
      </c>
      <c r="H2659" s="13">
        <f>Orders[[#This Row],[DeliveryDate]]-Orders[[#This Row],[OrderDate]]</f>
        <v>34</v>
      </c>
      <c r="I2659" t="s">
        <v>3</v>
      </c>
      <c r="J2659" t="str">
        <f>_xlfn.XLOOKUP(Orders[[#This Row],[_SalesRepID]],'Sales team'!A:A,'Sales team'!B:B)</f>
        <v>Joshua Bennett</v>
      </c>
      <c r="K2659">
        <v>6</v>
      </c>
      <c r="L2659">
        <v>26</v>
      </c>
      <c r="M2659">
        <v>279</v>
      </c>
      <c r="N2659" t="str">
        <f>_xlfn.XLOOKUP(Orders[[#This Row],[_ProductID]],Products!A:A,Products!C:C)</f>
        <v>Furniture</v>
      </c>
      <c r="O2659">
        <v>5</v>
      </c>
      <c r="P2659">
        <v>0.3</v>
      </c>
      <c r="Q2659" s="2">
        <v>5380.1</v>
      </c>
      <c r="R2659" s="2">
        <v>2205.8409999999999</v>
      </c>
      <c r="S2659" s="2">
        <v>3766.07</v>
      </c>
      <c r="T2659" s="2">
        <v>1560.2290000000003</v>
      </c>
    </row>
    <row r="2660" spans="1:20" x14ac:dyDescent="0.25">
      <c r="A2660" t="s">
        <v>5343</v>
      </c>
      <c r="B2660" t="s">
        <v>5</v>
      </c>
      <c r="C2660" t="s">
        <v>13</v>
      </c>
      <c r="D2660" s="1">
        <v>43800</v>
      </c>
      <c r="E2660" s="1">
        <v>43883</v>
      </c>
      <c r="F2660" s="1">
        <v>43894</v>
      </c>
      <c r="G2660" s="1">
        <v>43889</v>
      </c>
      <c r="H2660" s="13">
        <f>Orders[[#This Row],[DeliveryDate]]-Orders[[#This Row],[OrderDate]]</f>
        <v>6</v>
      </c>
      <c r="I2660" t="s">
        <v>3</v>
      </c>
      <c r="J2660" t="str">
        <f>_xlfn.XLOOKUP(Orders[[#This Row],[_SalesRepID]],'Sales team'!A:A,'Sales team'!B:B)</f>
        <v>Roger Alexander</v>
      </c>
      <c r="K2660">
        <v>15</v>
      </c>
      <c r="L2660">
        <v>44</v>
      </c>
      <c r="M2660">
        <v>324</v>
      </c>
      <c r="N2660" t="str">
        <f>_xlfn.XLOOKUP(Orders[[#This Row],[_ProductID]],Products!A:A,Products!C:C)</f>
        <v>Furniture</v>
      </c>
      <c r="O2660">
        <v>22</v>
      </c>
      <c r="P2660">
        <v>0.2</v>
      </c>
      <c r="Q2660" s="2">
        <v>3611.3</v>
      </c>
      <c r="R2660" s="2">
        <v>2058.4409999999998</v>
      </c>
      <c r="S2660" s="2">
        <v>8667.1200000000008</v>
      </c>
      <c r="T2660" s="2">
        <v>2491.7970000000014</v>
      </c>
    </row>
    <row r="2661" spans="1:20" x14ac:dyDescent="0.25">
      <c r="A2661" t="s">
        <v>5344</v>
      </c>
      <c r="B2661" t="s">
        <v>8</v>
      </c>
      <c r="C2661" t="s">
        <v>15</v>
      </c>
      <c r="D2661" s="1">
        <v>43800</v>
      </c>
      <c r="E2661" s="1">
        <v>43883</v>
      </c>
      <c r="F2661" s="1">
        <v>43895</v>
      </c>
      <c r="G2661" s="1">
        <v>43892</v>
      </c>
      <c r="H2661" s="13">
        <f>Orders[[#This Row],[DeliveryDate]]-Orders[[#This Row],[OrderDate]]</f>
        <v>9</v>
      </c>
      <c r="I2661" t="s">
        <v>3</v>
      </c>
      <c r="J2661" t="str">
        <f>_xlfn.XLOOKUP(Orders[[#This Row],[_SalesRepID]],'Sales team'!A:A,'Sales team'!B:B)</f>
        <v>Patrick Graham</v>
      </c>
      <c r="K2661">
        <v>25</v>
      </c>
      <c r="L2661">
        <v>49</v>
      </c>
      <c r="M2661">
        <v>26</v>
      </c>
      <c r="N2661" t="str">
        <f>_xlfn.XLOOKUP(Orders[[#This Row],[_ProductID]],Products!A:A,Products!C:C)</f>
        <v>Home décor</v>
      </c>
      <c r="O2661">
        <v>3</v>
      </c>
      <c r="P2661">
        <v>0.05</v>
      </c>
      <c r="Q2661" s="2">
        <v>6344.9000000000005</v>
      </c>
      <c r="R2661" s="2">
        <v>4124.1850000000004</v>
      </c>
      <c r="S2661" s="2">
        <v>18082.965</v>
      </c>
      <c r="T2661" s="2">
        <v>5710.41</v>
      </c>
    </row>
    <row r="2662" spans="1:20" x14ac:dyDescent="0.25">
      <c r="A2662" t="s">
        <v>5345</v>
      </c>
      <c r="B2662" t="s">
        <v>8</v>
      </c>
      <c r="C2662" t="s">
        <v>15</v>
      </c>
      <c r="D2662" s="1">
        <v>43800</v>
      </c>
      <c r="E2662" s="1">
        <v>43883</v>
      </c>
      <c r="F2662" s="1">
        <v>43908</v>
      </c>
      <c r="G2662" s="1">
        <v>43892</v>
      </c>
      <c r="H2662" s="13">
        <f>Orders[[#This Row],[DeliveryDate]]-Orders[[#This Row],[OrderDate]]</f>
        <v>9</v>
      </c>
      <c r="I2662" t="s">
        <v>3</v>
      </c>
      <c r="J2662" t="str">
        <f>_xlfn.XLOOKUP(Orders[[#This Row],[_SalesRepID]],'Sales team'!A:A,'Sales team'!B:B)</f>
        <v>Roy Rice</v>
      </c>
      <c r="K2662">
        <v>24</v>
      </c>
      <c r="L2662">
        <v>46</v>
      </c>
      <c r="M2662">
        <v>12</v>
      </c>
      <c r="N2662" t="str">
        <f>_xlfn.XLOOKUP(Orders[[#This Row],[_ProductID]],Products!A:A,Products!C:C)</f>
        <v>Home décor</v>
      </c>
      <c r="O2662">
        <v>29</v>
      </c>
      <c r="P2662">
        <v>7.4999999999999997E-2</v>
      </c>
      <c r="Q2662" s="2">
        <v>3370.1</v>
      </c>
      <c r="R2662" s="2">
        <v>2527.5749999999998</v>
      </c>
      <c r="S2662" s="2">
        <v>3117.3425000000002</v>
      </c>
      <c r="T2662" s="2">
        <v>589.76750000000038</v>
      </c>
    </row>
    <row r="2663" spans="1:20" x14ac:dyDescent="0.25">
      <c r="A2663" t="s">
        <v>5346</v>
      </c>
      <c r="B2663" t="s">
        <v>1</v>
      </c>
      <c r="C2663" t="s">
        <v>25</v>
      </c>
      <c r="D2663" s="1">
        <v>43700</v>
      </c>
      <c r="E2663" s="1">
        <v>43883</v>
      </c>
      <c r="F2663" s="1">
        <v>43891</v>
      </c>
      <c r="G2663" s="1">
        <v>43896</v>
      </c>
      <c r="H2663" s="13">
        <f>Orders[[#This Row],[DeliveryDate]]-Orders[[#This Row],[OrderDate]]</f>
        <v>13</v>
      </c>
      <c r="I2663" t="s">
        <v>3</v>
      </c>
      <c r="J2663" t="str">
        <f>_xlfn.XLOOKUP(Orders[[#This Row],[_SalesRepID]],'Sales team'!A:A,'Sales team'!B:B)</f>
        <v>Adam Hernandez</v>
      </c>
      <c r="K2663">
        <v>1</v>
      </c>
      <c r="L2663">
        <v>15</v>
      </c>
      <c r="M2663">
        <v>366</v>
      </c>
      <c r="N2663" t="str">
        <f>_xlfn.XLOOKUP(Orders[[#This Row],[_ProductID]],Products!A:A,Products!C:C)</f>
        <v>Home décor</v>
      </c>
      <c r="O2663">
        <v>30</v>
      </c>
      <c r="P2663">
        <v>0.2</v>
      </c>
      <c r="Q2663" s="2">
        <v>261.3</v>
      </c>
      <c r="R2663" s="2">
        <v>169.84500000000003</v>
      </c>
      <c r="S2663" s="2">
        <v>1045.2</v>
      </c>
      <c r="T2663" s="2">
        <v>195.97499999999991</v>
      </c>
    </row>
    <row r="2664" spans="1:20" x14ac:dyDescent="0.25">
      <c r="A2664" t="s">
        <v>5347</v>
      </c>
      <c r="B2664" t="s">
        <v>5</v>
      </c>
      <c r="C2664" t="s">
        <v>6</v>
      </c>
      <c r="D2664" s="1">
        <v>43800</v>
      </c>
      <c r="E2664" s="1">
        <v>43883</v>
      </c>
      <c r="F2664" s="1">
        <v>43893</v>
      </c>
      <c r="G2664" s="1">
        <v>43895</v>
      </c>
      <c r="H2664" s="13">
        <f>Orders[[#This Row],[DeliveryDate]]-Orders[[#This Row],[OrderDate]]</f>
        <v>12</v>
      </c>
      <c r="I2664" t="s">
        <v>3</v>
      </c>
      <c r="J2664" t="str">
        <f>_xlfn.XLOOKUP(Orders[[#This Row],[_SalesRepID]],'Sales team'!A:A,'Sales team'!B:B)</f>
        <v>Shawn Wallace</v>
      </c>
      <c r="K2664">
        <v>18</v>
      </c>
      <c r="L2664">
        <v>31</v>
      </c>
      <c r="M2664">
        <v>88</v>
      </c>
      <c r="N2664" t="str">
        <f>_xlfn.XLOOKUP(Orders[[#This Row],[_ProductID]],Products!A:A,Products!C:C)</f>
        <v>Electronics</v>
      </c>
      <c r="O2664">
        <v>28</v>
      </c>
      <c r="P2664">
        <v>0.05</v>
      </c>
      <c r="Q2664" s="2">
        <v>3906.1</v>
      </c>
      <c r="R2664" s="2">
        <v>3242.0629999999996</v>
      </c>
      <c r="S2664" s="2">
        <v>22264.769999999997</v>
      </c>
      <c r="T2664" s="2">
        <v>2812.3919999999998</v>
      </c>
    </row>
    <row r="2665" spans="1:20" x14ac:dyDescent="0.25">
      <c r="A2665" t="s">
        <v>5348</v>
      </c>
      <c r="B2665" t="s">
        <v>1</v>
      </c>
      <c r="C2665" t="s">
        <v>15</v>
      </c>
      <c r="D2665" s="1">
        <v>43800</v>
      </c>
      <c r="E2665" s="1">
        <v>43883</v>
      </c>
      <c r="F2665" s="1">
        <v>43905</v>
      </c>
      <c r="G2665" s="1">
        <v>43893</v>
      </c>
      <c r="H2665" s="13">
        <f>Orders[[#This Row],[DeliveryDate]]-Orders[[#This Row],[OrderDate]]</f>
        <v>10</v>
      </c>
      <c r="I2665" t="s">
        <v>3</v>
      </c>
      <c r="J2665" t="str">
        <f>_xlfn.XLOOKUP(Orders[[#This Row],[_SalesRepID]],'Sales team'!A:A,'Sales team'!B:B)</f>
        <v>Joshua Bennett</v>
      </c>
      <c r="K2665">
        <v>6</v>
      </c>
      <c r="L2665">
        <v>37</v>
      </c>
      <c r="M2665">
        <v>19</v>
      </c>
      <c r="N2665" t="str">
        <f>_xlfn.XLOOKUP(Orders[[#This Row],[_ProductID]],Products!A:A,Products!C:C)</f>
        <v>Furniture</v>
      </c>
      <c r="O2665">
        <v>38</v>
      </c>
      <c r="P2665">
        <v>0.05</v>
      </c>
      <c r="Q2665" s="2">
        <v>944.7</v>
      </c>
      <c r="R2665" s="2">
        <v>699.07799999999997</v>
      </c>
      <c r="S2665" s="2">
        <v>6282.2550000000001</v>
      </c>
      <c r="T2665" s="2">
        <v>1388.7089999999998</v>
      </c>
    </row>
    <row r="2666" spans="1:20" x14ac:dyDescent="0.25">
      <c r="A2666" t="s">
        <v>5349</v>
      </c>
      <c r="B2666" t="s">
        <v>1</v>
      </c>
      <c r="C2666" t="s">
        <v>46</v>
      </c>
      <c r="D2666" s="1">
        <v>43800</v>
      </c>
      <c r="E2666" s="1">
        <v>43883</v>
      </c>
      <c r="F2666" s="1">
        <v>43900</v>
      </c>
      <c r="G2666" s="1">
        <v>43902</v>
      </c>
      <c r="H2666" s="13">
        <f>Orders[[#This Row],[DeliveryDate]]-Orders[[#This Row],[OrderDate]]</f>
        <v>19</v>
      </c>
      <c r="I2666" t="s">
        <v>3</v>
      </c>
      <c r="J2666" t="str">
        <f>_xlfn.XLOOKUP(Orders[[#This Row],[_SalesRepID]],'Sales team'!A:A,'Sales team'!B:B)</f>
        <v>Chris Armstrong</v>
      </c>
      <c r="K2666">
        <v>4</v>
      </c>
      <c r="L2666">
        <v>44</v>
      </c>
      <c r="M2666">
        <v>71</v>
      </c>
      <c r="N2666" t="str">
        <f>_xlfn.XLOOKUP(Orders[[#This Row],[_ProductID]],Products!A:A,Products!C:C)</f>
        <v>Kitchen &amp; Dining</v>
      </c>
      <c r="O2666">
        <v>13</v>
      </c>
      <c r="P2666">
        <v>7.4999999999999997E-2</v>
      </c>
      <c r="Q2666" s="2">
        <v>180.9</v>
      </c>
      <c r="R2666" s="2">
        <v>139.29300000000001</v>
      </c>
      <c r="S2666" s="2">
        <v>1171.3275000000001</v>
      </c>
      <c r="T2666" s="2">
        <v>196.27650000000006</v>
      </c>
    </row>
    <row r="2667" spans="1:20" x14ac:dyDescent="0.25">
      <c r="A2667" t="s">
        <v>5327</v>
      </c>
      <c r="B2667" t="s">
        <v>8</v>
      </c>
      <c r="C2667" t="s">
        <v>15</v>
      </c>
      <c r="D2667" s="1">
        <v>43800</v>
      </c>
      <c r="E2667" s="1">
        <v>43882</v>
      </c>
      <c r="F2667" s="1">
        <v>43889</v>
      </c>
      <c r="G2667" s="1">
        <v>43902</v>
      </c>
      <c r="H2667" s="13">
        <f>Orders[[#This Row],[DeliveryDate]]-Orders[[#This Row],[OrderDate]]</f>
        <v>20</v>
      </c>
      <c r="I2667" t="s">
        <v>3</v>
      </c>
      <c r="J2667" t="str">
        <f>_xlfn.XLOOKUP(Orders[[#This Row],[_SalesRepID]],'Sales team'!A:A,'Sales team'!B:B)</f>
        <v>Roy Rice</v>
      </c>
      <c r="K2667">
        <v>24</v>
      </c>
      <c r="L2667">
        <v>24</v>
      </c>
      <c r="M2667">
        <v>17</v>
      </c>
      <c r="N2667" t="str">
        <f>_xlfn.XLOOKUP(Orders[[#This Row],[_ProductID]],Products!A:A,Products!C:C)</f>
        <v>Kitchen &amp; Dining</v>
      </c>
      <c r="O2667">
        <v>37</v>
      </c>
      <c r="P2667">
        <v>0.15</v>
      </c>
      <c r="Q2667" s="2">
        <v>3953</v>
      </c>
      <c r="R2667" s="2">
        <v>2411.33</v>
      </c>
      <c r="S2667" s="2">
        <v>16800.25</v>
      </c>
      <c r="T2667" s="2">
        <v>4743.6000000000004</v>
      </c>
    </row>
    <row r="2668" spans="1:20" x14ac:dyDescent="0.25">
      <c r="A2668" t="s">
        <v>5328</v>
      </c>
      <c r="B2668" t="s">
        <v>1</v>
      </c>
      <c r="C2668" t="s">
        <v>46</v>
      </c>
      <c r="D2668" s="1">
        <v>43700</v>
      </c>
      <c r="E2668" s="1">
        <v>43882</v>
      </c>
      <c r="F2668" s="1">
        <v>43892</v>
      </c>
      <c r="G2668" s="1">
        <v>43896</v>
      </c>
      <c r="H2668" s="13">
        <f>Orders[[#This Row],[DeliveryDate]]-Orders[[#This Row],[OrderDate]]</f>
        <v>14</v>
      </c>
      <c r="I2668" t="s">
        <v>3</v>
      </c>
      <c r="J2668" t="str">
        <f>_xlfn.XLOOKUP(Orders[[#This Row],[_SalesRepID]],'Sales team'!A:A,'Sales team'!B:B)</f>
        <v>Jerry Green</v>
      </c>
      <c r="K2668">
        <v>3</v>
      </c>
      <c r="L2668">
        <v>40</v>
      </c>
      <c r="M2668">
        <v>63</v>
      </c>
      <c r="N2668" t="str">
        <f>_xlfn.XLOOKUP(Orders[[#This Row],[_ProductID]],Products!A:A,Products!C:C)</f>
        <v>Home décor</v>
      </c>
      <c r="O2668">
        <v>41</v>
      </c>
      <c r="P2668">
        <v>7.4999999999999997E-2</v>
      </c>
      <c r="Q2668" s="2">
        <v>2452.2000000000003</v>
      </c>
      <c r="R2668" s="2">
        <v>1324.1880000000003</v>
      </c>
      <c r="S2668" s="2">
        <v>18146.280000000002</v>
      </c>
      <c r="T2668" s="2">
        <v>7552.7759999999998</v>
      </c>
    </row>
    <row r="2669" spans="1:20" x14ac:dyDescent="0.25">
      <c r="A2669" t="s">
        <v>5329</v>
      </c>
      <c r="B2669" t="s">
        <v>5</v>
      </c>
      <c r="C2669" t="s">
        <v>25</v>
      </c>
      <c r="D2669" s="1">
        <v>43800</v>
      </c>
      <c r="E2669" s="1">
        <v>43882</v>
      </c>
      <c r="F2669" s="1">
        <v>43889</v>
      </c>
      <c r="G2669" s="1">
        <v>43907</v>
      </c>
      <c r="H2669" s="13">
        <f>Orders[[#This Row],[DeliveryDate]]-Orders[[#This Row],[OrderDate]]</f>
        <v>25</v>
      </c>
      <c r="I2669" t="s">
        <v>3</v>
      </c>
      <c r="J2669" t="str">
        <f>_xlfn.XLOOKUP(Orders[[#This Row],[_SalesRepID]],'Sales team'!A:A,'Sales team'!B:B)</f>
        <v>Anthony Berry</v>
      </c>
      <c r="K2669">
        <v>16</v>
      </c>
      <c r="L2669">
        <v>30</v>
      </c>
      <c r="M2669">
        <v>355</v>
      </c>
      <c r="N2669" t="str">
        <f>_xlfn.XLOOKUP(Orders[[#This Row],[_ProductID]],Products!A:A,Products!C:C)</f>
        <v>Home décor</v>
      </c>
      <c r="O2669">
        <v>41</v>
      </c>
      <c r="P2669">
        <v>0.05</v>
      </c>
      <c r="Q2669" s="2">
        <v>1788.9</v>
      </c>
      <c r="R2669" s="2">
        <v>1127.0070000000001</v>
      </c>
      <c r="S2669" s="2">
        <v>13595.64</v>
      </c>
      <c r="T2669" s="2">
        <v>4579.5839999999989</v>
      </c>
    </row>
    <row r="2670" spans="1:20" x14ac:dyDescent="0.25">
      <c r="A2670" t="s">
        <v>5330</v>
      </c>
      <c r="B2670" t="s">
        <v>8</v>
      </c>
      <c r="C2670" t="s">
        <v>6</v>
      </c>
      <c r="D2670" s="1">
        <v>43800</v>
      </c>
      <c r="E2670" s="1">
        <v>43882</v>
      </c>
      <c r="F2670" s="1">
        <v>43899</v>
      </c>
      <c r="G2670" s="1">
        <v>43906</v>
      </c>
      <c r="H2670" s="13">
        <f>Orders[[#This Row],[DeliveryDate]]-Orders[[#This Row],[OrderDate]]</f>
        <v>24</v>
      </c>
      <c r="I2670" t="s">
        <v>3</v>
      </c>
      <c r="J2670" t="str">
        <f>_xlfn.XLOOKUP(Orders[[#This Row],[_SalesRepID]],'Sales team'!A:A,'Sales team'!B:B)</f>
        <v>Joe Price</v>
      </c>
      <c r="K2670">
        <v>22</v>
      </c>
      <c r="L2670">
        <v>39</v>
      </c>
      <c r="M2670">
        <v>181</v>
      </c>
      <c r="N2670" t="str">
        <f>_xlfn.XLOOKUP(Orders[[#This Row],[_ProductID]],Products!A:A,Products!C:C)</f>
        <v>Furniture</v>
      </c>
      <c r="O2670">
        <v>42</v>
      </c>
      <c r="P2670">
        <v>7.4999999999999997E-2</v>
      </c>
      <c r="Q2670" s="2">
        <v>917.9</v>
      </c>
      <c r="R2670" s="2">
        <v>495.666</v>
      </c>
      <c r="S2670" s="2">
        <v>1698.115</v>
      </c>
      <c r="T2670" s="2">
        <v>706.78300000000002</v>
      </c>
    </row>
    <row r="2671" spans="1:20" x14ac:dyDescent="0.25">
      <c r="A2671" t="s">
        <v>5331</v>
      </c>
      <c r="B2671" t="s">
        <v>5</v>
      </c>
      <c r="C2671" t="s">
        <v>13</v>
      </c>
      <c r="D2671" s="1">
        <v>43800</v>
      </c>
      <c r="E2671" s="1">
        <v>43882</v>
      </c>
      <c r="F2671" s="1">
        <v>43884</v>
      </c>
      <c r="G2671" s="1">
        <v>43909</v>
      </c>
      <c r="H2671" s="13">
        <f>Orders[[#This Row],[DeliveryDate]]-Orders[[#This Row],[OrderDate]]</f>
        <v>27</v>
      </c>
      <c r="I2671" t="s">
        <v>3</v>
      </c>
      <c r="J2671" t="str">
        <f>_xlfn.XLOOKUP(Orders[[#This Row],[_SalesRepID]],'Sales team'!A:A,'Sales team'!B:B)</f>
        <v>Nicholas Cunningham</v>
      </c>
      <c r="K2671">
        <v>19</v>
      </c>
      <c r="L2671">
        <v>34</v>
      </c>
      <c r="M2671">
        <v>312</v>
      </c>
      <c r="N2671" t="str">
        <f>_xlfn.XLOOKUP(Orders[[#This Row],[_ProductID]],Products!A:A,Products!C:C)</f>
        <v>Furniture</v>
      </c>
      <c r="O2671">
        <v>34</v>
      </c>
      <c r="P2671">
        <v>7.4999999999999997E-2</v>
      </c>
      <c r="Q2671" s="2">
        <v>3999.9</v>
      </c>
      <c r="R2671" s="2">
        <v>2799.93</v>
      </c>
      <c r="S2671" s="2">
        <v>29599.260000000002</v>
      </c>
      <c r="T2671" s="2">
        <v>7199.8200000000033</v>
      </c>
    </row>
    <row r="2672" spans="1:20" x14ac:dyDescent="0.25">
      <c r="A2672" t="s">
        <v>5332</v>
      </c>
      <c r="B2672" t="s">
        <v>1</v>
      </c>
      <c r="C2672" t="s">
        <v>25</v>
      </c>
      <c r="D2672" s="1">
        <v>43800</v>
      </c>
      <c r="E2672" s="1">
        <v>43882</v>
      </c>
      <c r="F2672" s="1">
        <v>43888</v>
      </c>
      <c r="G2672" s="1">
        <v>43900</v>
      </c>
      <c r="H2672" s="13">
        <f>Orders[[#This Row],[DeliveryDate]]-Orders[[#This Row],[OrderDate]]</f>
        <v>18</v>
      </c>
      <c r="I2672" t="s">
        <v>3</v>
      </c>
      <c r="J2672" t="str">
        <f>_xlfn.XLOOKUP(Orders[[#This Row],[_SalesRepID]],'Sales team'!A:A,'Sales team'!B:B)</f>
        <v>Keith Griffin</v>
      </c>
      <c r="K2672">
        <v>2</v>
      </c>
      <c r="L2672">
        <v>9</v>
      </c>
      <c r="M2672">
        <v>337</v>
      </c>
      <c r="N2672" t="str">
        <f>_xlfn.XLOOKUP(Orders[[#This Row],[_ProductID]],Products!A:A,Products!C:C)</f>
        <v>Electronics</v>
      </c>
      <c r="O2672">
        <v>28</v>
      </c>
      <c r="P2672">
        <v>7.4999999999999997E-2</v>
      </c>
      <c r="Q2672" s="2">
        <v>991.6</v>
      </c>
      <c r="R2672" s="2">
        <v>634.62400000000002</v>
      </c>
      <c r="S2672" s="2">
        <v>4586.1500000000005</v>
      </c>
      <c r="T2672" s="2">
        <v>1413.0300000000007</v>
      </c>
    </row>
    <row r="2673" spans="1:20" x14ac:dyDescent="0.25">
      <c r="A2673" t="s">
        <v>5333</v>
      </c>
      <c r="B2673" t="s">
        <v>5</v>
      </c>
      <c r="C2673" t="s">
        <v>6</v>
      </c>
      <c r="D2673" s="1">
        <v>43800</v>
      </c>
      <c r="E2673" s="1">
        <v>43882</v>
      </c>
      <c r="F2673" s="1">
        <v>43886</v>
      </c>
      <c r="G2673" s="1">
        <v>43895</v>
      </c>
      <c r="H2673" s="13">
        <f>Orders[[#This Row],[DeliveryDate]]-Orders[[#This Row],[OrderDate]]</f>
        <v>13</v>
      </c>
      <c r="I2673" t="s">
        <v>3</v>
      </c>
      <c r="J2673" t="str">
        <f>_xlfn.XLOOKUP(Orders[[#This Row],[_SalesRepID]],'Sales team'!A:A,'Sales team'!B:B)</f>
        <v>Anthony Berry</v>
      </c>
      <c r="K2673">
        <v>16</v>
      </c>
      <c r="L2673">
        <v>39</v>
      </c>
      <c r="M2673">
        <v>183</v>
      </c>
      <c r="N2673" t="str">
        <f>_xlfn.XLOOKUP(Orders[[#This Row],[_ProductID]],Products!A:A,Products!C:C)</f>
        <v>Furniture</v>
      </c>
      <c r="O2673">
        <v>15</v>
      </c>
      <c r="P2673">
        <v>0.15</v>
      </c>
      <c r="Q2673" s="2">
        <v>268</v>
      </c>
      <c r="R2673" s="2">
        <v>195.64</v>
      </c>
      <c r="S2673" s="2">
        <v>911.19999999999993</v>
      </c>
      <c r="T2673" s="2">
        <v>128.63999999999999</v>
      </c>
    </row>
    <row r="2674" spans="1:20" x14ac:dyDescent="0.25">
      <c r="A2674" t="s">
        <v>5334</v>
      </c>
      <c r="B2674" t="s">
        <v>1</v>
      </c>
      <c r="C2674" t="s">
        <v>13</v>
      </c>
      <c r="D2674" s="1">
        <v>43800</v>
      </c>
      <c r="E2674" s="1">
        <v>43882</v>
      </c>
      <c r="F2674" s="1">
        <v>43903</v>
      </c>
      <c r="G2674" s="1">
        <v>43903</v>
      </c>
      <c r="H2674" s="13">
        <f>Orders[[#This Row],[DeliveryDate]]-Orders[[#This Row],[OrderDate]]</f>
        <v>21</v>
      </c>
      <c r="I2674" t="s">
        <v>3</v>
      </c>
      <c r="J2674" t="str">
        <f>_xlfn.XLOOKUP(Orders[[#This Row],[_SalesRepID]],'Sales team'!A:A,'Sales team'!B:B)</f>
        <v>Joshua Ryan</v>
      </c>
      <c r="K2674">
        <v>9</v>
      </c>
      <c r="L2674">
        <v>28</v>
      </c>
      <c r="M2674">
        <v>306</v>
      </c>
      <c r="N2674" t="str">
        <f>_xlfn.XLOOKUP(Orders[[#This Row],[_ProductID]],Products!A:A,Products!C:C)</f>
        <v>Home décor</v>
      </c>
      <c r="O2674">
        <v>43</v>
      </c>
      <c r="P2674">
        <v>0.15</v>
      </c>
      <c r="Q2674" s="2">
        <v>917.9</v>
      </c>
      <c r="R2674" s="2">
        <v>504.84500000000003</v>
      </c>
      <c r="S2674" s="2">
        <v>3120.8599999999997</v>
      </c>
      <c r="T2674" s="2">
        <v>1101.4799999999996</v>
      </c>
    </row>
    <row r="2675" spans="1:20" x14ac:dyDescent="0.25">
      <c r="A2675" t="s">
        <v>5335</v>
      </c>
      <c r="B2675" t="s">
        <v>5</v>
      </c>
      <c r="C2675" t="s">
        <v>6</v>
      </c>
      <c r="D2675" s="1">
        <v>43800</v>
      </c>
      <c r="E2675" s="1">
        <v>43882</v>
      </c>
      <c r="F2675" s="1">
        <v>43895</v>
      </c>
      <c r="G2675" s="1">
        <v>43889</v>
      </c>
      <c r="H2675" s="13">
        <f>Orders[[#This Row],[DeliveryDate]]-Orders[[#This Row],[OrderDate]]</f>
        <v>7</v>
      </c>
      <c r="I2675" t="s">
        <v>3</v>
      </c>
      <c r="J2675" t="str">
        <f>_xlfn.XLOOKUP(Orders[[#This Row],[_SalesRepID]],'Sales team'!A:A,'Sales team'!B:B)</f>
        <v>Shawn Wallace</v>
      </c>
      <c r="K2675">
        <v>18</v>
      </c>
      <c r="L2675">
        <v>29</v>
      </c>
      <c r="M2675">
        <v>101</v>
      </c>
      <c r="N2675" t="str">
        <f>_xlfn.XLOOKUP(Orders[[#This Row],[_ProductID]],Products!A:A,Products!C:C)</f>
        <v>Kitchen &amp; Dining</v>
      </c>
      <c r="O2675">
        <v>37</v>
      </c>
      <c r="P2675">
        <v>0.1</v>
      </c>
      <c r="Q2675" s="2">
        <v>5125.5</v>
      </c>
      <c r="R2675" s="2">
        <v>3895.38</v>
      </c>
      <c r="S2675" s="2">
        <v>18451.8</v>
      </c>
      <c r="T2675" s="2">
        <v>2870.2799999999988</v>
      </c>
    </row>
    <row r="2676" spans="1:20" x14ac:dyDescent="0.25">
      <c r="A2676" t="s">
        <v>5336</v>
      </c>
      <c r="B2676" t="s">
        <v>5</v>
      </c>
      <c r="C2676" t="s">
        <v>2</v>
      </c>
      <c r="D2676" s="1">
        <v>43800</v>
      </c>
      <c r="E2676" s="1">
        <v>43882</v>
      </c>
      <c r="F2676" s="1">
        <v>43885</v>
      </c>
      <c r="G2676" s="1">
        <v>43903</v>
      </c>
      <c r="H2676" s="13">
        <f>Orders[[#This Row],[DeliveryDate]]-Orders[[#This Row],[OrderDate]]</f>
        <v>21</v>
      </c>
      <c r="I2676" t="s">
        <v>3</v>
      </c>
      <c r="J2676" t="str">
        <f>_xlfn.XLOOKUP(Orders[[#This Row],[_SalesRepID]],'Sales team'!A:A,'Sales team'!B:B)</f>
        <v>Anthony Berry</v>
      </c>
      <c r="K2676">
        <v>16</v>
      </c>
      <c r="L2676">
        <v>50</v>
      </c>
      <c r="M2676">
        <v>204</v>
      </c>
      <c r="N2676" t="str">
        <f>_xlfn.XLOOKUP(Orders[[#This Row],[_ProductID]],Products!A:A,Products!C:C)</f>
        <v>Home décor</v>
      </c>
      <c r="O2676">
        <v>14</v>
      </c>
      <c r="P2676">
        <v>7.4999999999999997E-2</v>
      </c>
      <c r="Q2676" s="2">
        <v>2499.1</v>
      </c>
      <c r="R2676" s="2">
        <v>1949.298</v>
      </c>
      <c r="S2676" s="2">
        <v>11558.337500000001</v>
      </c>
      <c r="T2676" s="2">
        <v>1811.8475000000017</v>
      </c>
    </row>
    <row r="2677" spans="1:20" x14ac:dyDescent="0.25">
      <c r="A2677" t="s">
        <v>5316</v>
      </c>
      <c r="B2677" t="s">
        <v>5</v>
      </c>
      <c r="C2677" t="s">
        <v>13</v>
      </c>
      <c r="D2677" s="1">
        <v>43800</v>
      </c>
      <c r="E2677" s="1">
        <v>43881</v>
      </c>
      <c r="F2677" s="1">
        <v>43893</v>
      </c>
      <c r="G2677" s="1">
        <v>43886</v>
      </c>
      <c r="H2677" s="13">
        <f>Orders[[#This Row],[DeliveryDate]]-Orders[[#This Row],[OrderDate]]</f>
        <v>5</v>
      </c>
      <c r="I2677" t="s">
        <v>3</v>
      </c>
      <c r="J2677" t="str">
        <f>_xlfn.XLOOKUP(Orders[[#This Row],[_SalesRepID]],'Sales team'!A:A,'Sales team'!B:B)</f>
        <v>Roger Alexander</v>
      </c>
      <c r="K2677">
        <v>15</v>
      </c>
      <c r="L2677">
        <v>27</v>
      </c>
      <c r="M2677">
        <v>264</v>
      </c>
      <c r="N2677" t="str">
        <f>_xlfn.XLOOKUP(Orders[[#This Row],[_ProductID]],Products!A:A,Products!C:C)</f>
        <v>Home décor</v>
      </c>
      <c r="O2677">
        <v>43</v>
      </c>
      <c r="P2677">
        <v>0.05</v>
      </c>
      <c r="Q2677" s="2">
        <v>2278</v>
      </c>
      <c r="R2677" s="2">
        <v>1526.26</v>
      </c>
      <c r="S2677" s="2">
        <v>17312.8</v>
      </c>
      <c r="T2677" s="2">
        <v>5102.7199999999993</v>
      </c>
    </row>
    <row r="2678" spans="1:20" x14ac:dyDescent="0.25">
      <c r="A2678" t="s">
        <v>5317</v>
      </c>
      <c r="B2678" t="s">
        <v>1</v>
      </c>
      <c r="C2678" t="s">
        <v>13</v>
      </c>
      <c r="D2678" s="1">
        <v>43800</v>
      </c>
      <c r="E2678" s="1">
        <v>43881</v>
      </c>
      <c r="F2678" s="1">
        <v>43903</v>
      </c>
      <c r="G2678" s="1">
        <v>43900</v>
      </c>
      <c r="H2678" s="13">
        <f>Orders[[#This Row],[DeliveryDate]]-Orders[[#This Row],[OrderDate]]</f>
        <v>19</v>
      </c>
      <c r="I2678" t="s">
        <v>3</v>
      </c>
      <c r="J2678" t="str">
        <f>_xlfn.XLOOKUP(Orders[[#This Row],[_SalesRepID]],'Sales team'!A:A,'Sales team'!B:B)</f>
        <v>Joshua Bennett</v>
      </c>
      <c r="K2678">
        <v>6</v>
      </c>
      <c r="L2678">
        <v>10</v>
      </c>
      <c r="M2678">
        <v>297</v>
      </c>
      <c r="N2678" t="str">
        <f>_xlfn.XLOOKUP(Orders[[#This Row],[_ProductID]],Products!A:A,Products!C:C)</f>
        <v>Home décor</v>
      </c>
      <c r="O2678">
        <v>14</v>
      </c>
      <c r="P2678">
        <v>0.3</v>
      </c>
      <c r="Q2678" s="2">
        <v>3939.6</v>
      </c>
      <c r="R2678" s="2">
        <v>2206.1760000000004</v>
      </c>
      <c r="S2678" s="2">
        <v>22061.759999999998</v>
      </c>
      <c r="T2678" s="2">
        <v>4412.3519999999953</v>
      </c>
    </row>
    <row r="2679" spans="1:20" x14ac:dyDescent="0.25">
      <c r="A2679" t="s">
        <v>5318</v>
      </c>
      <c r="B2679" t="s">
        <v>1</v>
      </c>
      <c r="C2679" t="s">
        <v>13</v>
      </c>
      <c r="D2679" s="1">
        <v>43700</v>
      </c>
      <c r="E2679" s="1">
        <v>43881</v>
      </c>
      <c r="F2679" s="1">
        <v>43883</v>
      </c>
      <c r="G2679" s="1">
        <v>43892</v>
      </c>
      <c r="H2679" s="13">
        <f>Orders[[#This Row],[DeliveryDate]]-Orders[[#This Row],[OrderDate]]</f>
        <v>11</v>
      </c>
      <c r="I2679" t="s">
        <v>3</v>
      </c>
      <c r="J2679" t="str">
        <f>_xlfn.XLOOKUP(Orders[[#This Row],[_SalesRepID]],'Sales team'!A:A,'Sales team'!B:B)</f>
        <v>Joshua Ryan</v>
      </c>
      <c r="K2679">
        <v>9</v>
      </c>
      <c r="L2679">
        <v>39</v>
      </c>
      <c r="M2679">
        <v>276</v>
      </c>
      <c r="N2679" t="str">
        <f>_xlfn.XLOOKUP(Orders[[#This Row],[_ProductID]],Products!A:A,Products!C:C)</f>
        <v>Furniture</v>
      </c>
      <c r="O2679">
        <v>5</v>
      </c>
      <c r="P2679">
        <v>0.1</v>
      </c>
      <c r="Q2679" s="2">
        <v>3953</v>
      </c>
      <c r="R2679" s="2">
        <v>1739.32</v>
      </c>
      <c r="S2679" s="2">
        <v>21346.2</v>
      </c>
      <c r="T2679" s="2">
        <v>10910.28</v>
      </c>
    </row>
    <row r="2680" spans="1:20" x14ac:dyDescent="0.25">
      <c r="A2680" t="s">
        <v>5319</v>
      </c>
      <c r="B2680" t="s">
        <v>1</v>
      </c>
      <c r="C2680" t="s">
        <v>25</v>
      </c>
      <c r="D2680" s="1">
        <v>43800</v>
      </c>
      <c r="E2680" s="1">
        <v>43881</v>
      </c>
      <c r="F2680" s="1">
        <v>43891</v>
      </c>
      <c r="G2680" s="1">
        <v>43896</v>
      </c>
      <c r="H2680" s="13">
        <f>Orders[[#This Row],[DeliveryDate]]-Orders[[#This Row],[OrderDate]]</f>
        <v>15</v>
      </c>
      <c r="I2680" t="s">
        <v>3</v>
      </c>
      <c r="J2680" t="str">
        <f>_xlfn.XLOOKUP(Orders[[#This Row],[_SalesRepID]],'Sales team'!A:A,'Sales team'!B:B)</f>
        <v>Adam Hernandez</v>
      </c>
      <c r="K2680">
        <v>1</v>
      </c>
      <c r="L2680">
        <v>30</v>
      </c>
      <c r="M2680">
        <v>362</v>
      </c>
      <c r="N2680" t="str">
        <f>_xlfn.XLOOKUP(Orders[[#This Row],[_ProductID]],Products!A:A,Products!C:C)</f>
        <v>Home décor</v>
      </c>
      <c r="O2680">
        <v>40</v>
      </c>
      <c r="P2680">
        <v>0.3</v>
      </c>
      <c r="Q2680" s="2">
        <v>1018.4</v>
      </c>
      <c r="R2680" s="2">
        <v>723.06399999999996</v>
      </c>
      <c r="S2680" s="2">
        <v>3564.3999999999996</v>
      </c>
      <c r="T2680" s="2">
        <v>-50.920000000000073</v>
      </c>
    </row>
    <row r="2681" spans="1:20" x14ac:dyDescent="0.25">
      <c r="A2681" t="s">
        <v>5320</v>
      </c>
      <c r="B2681" t="s">
        <v>1</v>
      </c>
      <c r="C2681" t="s">
        <v>15</v>
      </c>
      <c r="D2681" s="1">
        <v>43800</v>
      </c>
      <c r="E2681" s="1">
        <v>43881</v>
      </c>
      <c r="F2681" s="1">
        <v>43897</v>
      </c>
      <c r="G2681" s="1">
        <v>43888</v>
      </c>
      <c r="H2681" s="13">
        <f>Orders[[#This Row],[DeliveryDate]]-Orders[[#This Row],[OrderDate]]</f>
        <v>7</v>
      </c>
      <c r="I2681" t="s">
        <v>3</v>
      </c>
      <c r="J2681" t="str">
        <f>_xlfn.XLOOKUP(Orders[[#This Row],[_SalesRepID]],'Sales team'!A:A,'Sales team'!B:B)</f>
        <v>Shawn Cook</v>
      </c>
      <c r="K2681">
        <v>7</v>
      </c>
      <c r="L2681">
        <v>40</v>
      </c>
      <c r="M2681">
        <v>16</v>
      </c>
      <c r="N2681" t="str">
        <f>_xlfn.XLOOKUP(Orders[[#This Row],[_ProductID]],Products!A:A,Products!C:C)</f>
        <v>Home décor</v>
      </c>
      <c r="O2681">
        <v>14</v>
      </c>
      <c r="P2681">
        <v>7.4999999999999997E-2</v>
      </c>
      <c r="Q2681" s="2">
        <v>5045.1000000000004</v>
      </c>
      <c r="R2681" s="2">
        <v>3279.3150000000005</v>
      </c>
      <c r="S2681" s="2">
        <v>4666.7175000000007</v>
      </c>
      <c r="T2681" s="2">
        <v>1387.4025000000001</v>
      </c>
    </row>
    <row r="2682" spans="1:20" x14ac:dyDescent="0.25">
      <c r="A2682" t="s">
        <v>5321</v>
      </c>
      <c r="B2682" t="s">
        <v>5</v>
      </c>
      <c r="C2682" t="s">
        <v>13</v>
      </c>
      <c r="D2682" s="1">
        <v>43800</v>
      </c>
      <c r="E2682" s="1">
        <v>43881</v>
      </c>
      <c r="F2682" s="1">
        <v>43908</v>
      </c>
      <c r="G2682" s="1">
        <v>43894</v>
      </c>
      <c r="H2682" s="13">
        <f>Orders[[#This Row],[DeliveryDate]]-Orders[[#This Row],[OrderDate]]</f>
        <v>13</v>
      </c>
      <c r="I2682" t="s">
        <v>3</v>
      </c>
      <c r="J2682" t="str">
        <f>_xlfn.XLOOKUP(Orders[[#This Row],[_SalesRepID]],'Sales team'!A:A,'Sales team'!B:B)</f>
        <v>Carl Nguyen</v>
      </c>
      <c r="K2682">
        <v>12</v>
      </c>
      <c r="L2682">
        <v>45</v>
      </c>
      <c r="M2682">
        <v>284</v>
      </c>
      <c r="N2682" t="str">
        <f>_xlfn.XLOOKUP(Orders[[#This Row],[_ProductID]],Products!A:A,Products!C:C)</f>
        <v>Outdoor</v>
      </c>
      <c r="O2682">
        <v>18</v>
      </c>
      <c r="P2682">
        <v>0.05</v>
      </c>
      <c r="Q2682" s="2">
        <v>6003.2</v>
      </c>
      <c r="R2682" s="2">
        <v>3902.08</v>
      </c>
      <c r="S2682" s="2">
        <v>28515.199999999997</v>
      </c>
      <c r="T2682" s="2">
        <v>9004.7999999999956</v>
      </c>
    </row>
    <row r="2683" spans="1:20" x14ac:dyDescent="0.25">
      <c r="A2683" t="s">
        <v>5322</v>
      </c>
      <c r="B2683" t="s">
        <v>8</v>
      </c>
      <c r="C2683" t="s">
        <v>6</v>
      </c>
      <c r="D2683" s="1">
        <v>43800</v>
      </c>
      <c r="E2683" s="1">
        <v>43881</v>
      </c>
      <c r="F2683" s="1">
        <v>43904</v>
      </c>
      <c r="G2683" s="1">
        <v>43908</v>
      </c>
      <c r="H2683" s="13">
        <f>Orders[[#This Row],[DeliveryDate]]-Orders[[#This Row],[OrderDate]]</f>
        <v>27</v>
      </c>
      <c r="I2683" t="s">
        <v>3</v>
      </c>
      <c r="J2683" t="str">
        <f>_xlfn.XLOOKUP(Orders[[#This Row],[_SalesRepID]],'Sales team'!A:A,'Sales team'!B:B)</f>
        <v>Anthony Torres</v>
      </c>
      <c r="K2683">
        <v>20</v>
      </c>
      <c r="L2683">
        <v>21</v>
      </c>
      <c r="M2683">
        <v>114</v>
      </c>
      <c r="N2683" t="str">
        <f>_xlfn.XLOOKUP(Orders[[#This Row],[_ProductID]],Products!A:A,Products!C:C)</f>
        <v>Furniture</v>
      </c>
      <c r="O2683">
        <v>22</v>
      </c>
      <c r="P2683">
        <v>7.4999999999999997E-2</v>
      </c>
      <c r="Q2683" s="2">
        <v>757.1</v>
      </c>
      <c r="R2683" s="2">
        <v>499.68600000000004</v>
      </c>
      <c r="S2683" s="2">
        <v>5602.5400000000009</v>
      </c>
      <c r="T2683" s="2">
        <v>1605.0520000000006</v>
      </c>
    </row>
    <row r="2684" spans="1:20" x14ac:dyDescent="0.25">
      <c r="A2684" t="s">
        <v>5323</v>
      </c>
      <c r="B2684" t="s">
        <v>8</v>
      </c>
      <c r="C2684" t="s">
        <v>46</v>
      </c>
      <c r="D2684" s="1">
        <v>43700</v>
      </c>
      <c r="E2684" s="1">
        <v>43881</v>
      </c>
      <c r="F2684" s="1">
        <v>43906</v>
      </c>
      <c r="G2684" s="1">
        <v>43889</v>
      </c>
      <c r="H2684" s="13">
        <f>Orders[[#This Row],[DeliveryDate]]-Orders[[#This Row],[OrderDate]]</f>
        <v>8</v>
      </c>
      <c r="I2684" t="s">
        <v>3</v>
      </c>
      <c r="J2684" t="str">
        <f>_xlfn.XLOOKUP(Orders[[#This Row],[_SalesRepID]],'Sales team'!A:A,'Sales team'!B:B)</f>
        <v>Roy Rice</v>
      </c>
      <c r="K2684">
        <v>24</v>
      </c>
      <c r="L2684">
        <v>34</v>
      </c>
      <c r="M2684">
        <v>72</v>
      </c>
      <c r="N2684" t="str">
        <f>_xlfn.XLOOKUP(Orders[[#This Row],[_ProductID]],Products!A:A,Products!C:C)</f>
        <v>Electronics</v>
      </c>
      <c r="O2684">
        <v>6</v>
      </c>
      <c r="P2684">
        <v>0.05</v>
      </c>
      <c r="Q2684" s="2">
        <v>3115.5</v>
      </c>
      <c r="R2684" s="2">
        <v>1682.3700000000001</v>
      </c>
      <c r="S2684" s="2">
        <v>20718.075000000001</v>
      </c>
      <c r="T2684" s="2">
        <v>8941.4850000000006</v>
      </c>
    </row>
    <row r="2685" spans="1:20" x14ac:dyDescent="0.25">
      <c r="A2685" t="s">
        <v>5324</v>
      </c>
      <c r="B2685" t="s">
        <v>1</v>
      </c>
      <c r="C2685" t="s">
        <v>15</v>
      </c>
      <c r="D2685" s="1">
        <v>43800</v>
      </c>
      <c r="E2685" s="1">
        <v>43881</v>
      </c>
      <c r="F2685" s="1">
        <v>43885</v>
      </c>
      <c r="G2685" s="1">
        <v>43901</v>
      </c>
      <c r="H2685" s="13">
        <f>Orders[[#This Row],[DeliveryDate]]-Orders[[#This Row],[OrderDate]]</f>
        <v>20</v>
      </c>
      <c r="I2685" t="s">
        <v>3</v>
      </c>
      <c r="J2685" t="str">
        <f>_xlfn.XLOOKUP(Orders[[#This Row],[_SalesRepID]],'Sales team'!A:A,'Sales team'!B:B)</f>
        <v>Keith Griffin</v>
      </c>
      <c r="K2685">
        <v>2</v>
      </c>
      <c r="L2685">
        <v>47</v>
      </c>
      <c r="M2685">
        <v>1</v>
      </c>
      <c r="N2685" t="str">
        <f>_xlfn.XLOOKUP(Orders[[#This Row],[_ProductID]],Products!A:A,Products!C:C)</f>
        <v>Home décor</v>
      </c>
      <c r="O2685">
        <v>27</v>
      </c>
      <c r="P2685">
        <v>0.1</v>
      </c>
      <c r="Q2685" s="2">
        <v>1835.8</v>
      </c>
      <c r="R2685" s="2">
        <v>1413.566</v>
      </c>
      <c r="S2685" s="2">
        <v>6608.88</v>
      </c>
      <c r="T2685" s="2">
        <v>954.61599999999999</v>
      </c>
    </row>
    <row r="2686" spans="1:20" x14ac:dyDescent="0.25">
      <c r="A2686" t="s">
        <v>5325</v>
      </c>
      <c r="B2686" t="s">
        <v>5</v>
      </c>
      <c r="C2686" t="s">
        <v>6</v>
      </c>
      <c r="D2686" s="1">
        <v>43800</v>
      </c>
      <c r="E2686" s="1">
        <v>43881</v>
      </c>
      <c r="F2686" s="1">
        <v>43901</v>
      </c>
      <c r="G2686" s="1">
        <v>43899</v>
      </c>
      <c r="H2686" s="13">
        <f>Orders[[#This Row],[DeliveryDate]]-Orders[[#This Row],[OrderDate]]</f>
        <v>18</v>
      </c>
      <c r="I2686" t="s">
        <v>3</v>
      </c>
      <c r="J2686" t="str">
        <f>_xlfn.XLOOKUP(Orders[[#This Row],[_SalesRepID]],'Sales team'!A:A,'Sales team'!B:B)</f>
        <v>Shawn Wallace</v>
      </c>
      <c r="K2686">
        <v>18</v>
      </c>
      <c r="L2686">
        <v>36</v>
      </c>
      <c r="M2686">
        <v>138</v>
      </c>
      <c r="N2686" t="str">
        <f>_xlfn.XLOOKUP(Orders[[#This Row],[_ProductID]],Products!A:A,Products!C:C)</f>
        <v>Furniture</v>
      </c>
      <c r="O2686">
        <v>19</v>
      </c>
      <c r="P2686">
        <v>0.05</v>
      </c>
      <c r="Q2686" s="2">
        <v>1333.3</v>
      </c>
      <c r="R2686" s="2">
        <v>879.97800000000007</v>
      </c>
      <c r="S2686" s="2">
        <v>6333.1749999999993</v>
      </c>
      <c r="T2686" s="2">
        <v>1933.2849999999989</v>
      </c>
    </row>
    <row r="2687" spans="1:20" x14ac:dyDescent="0.25">
      <c r="A2687" t="s">
        <v>5326</v>
      </c>
      <c r="B2687" t="s">
        <v>5</v>
      </c>
      <c r="C2687" t="s">
        <v>6</v>
      </c>
      <c r="D2687" s="1">
        <v>43800</v>
      </c>
      <c r="E2687" s="1">
        <v>43881</v>
      </c>
      <c r="F2687" s="1">
        <v>43900</v>
      </c>
      <c r="G2687" s="1">
        <v>43888</v>
      </c>
      <c r="H2687" s="13">
        <f>Orders[[#This Row],[DeliveryDate]]-Orders[[#This Row],[OrderDate]]</f>
        <v>7</v>
      </c>
      <c r="I2687" t="s">
        <v>3</v>
      </c>
      <c r="J2687" t="str">
        <f>_xlfn.XLOOKUP(Orders[[#This Row],[_SalesRepID]],'Sales team'!A:A,'Sales team'!B:B)</f>
        <v>Shawn Wallace</v>
      </c>
      <c r="K2687">
        <v>18</v>
      </c>
      <c r="L2687">
        <v>30</v>
      </c>
      <c r="M2687">
        <v>113</v>
      </c>
      <c r="N2687" t="str">
        <f>_xlfn.XLOOKUP(Orders[[#This Row],[_ProductID]],Products!A:A,Products!C:C)</f>
        <v>Kitchen &amp; Dining</v>
      </c>
      <c r="O2687">
        <v>1</v>
      </c>
      <c r="P2687">
        <v>7.4999999999999997E-2</v>
      </c>
      <c r="Q2687" s="2">
        <v>1038.5</v>
      </c>
      <c r="R2687" s="2">
        <v>519.25</v>
      </c>
      <c r="S2687" s="2">
        <v>2881.8375000000001</v>
      </c>
      <c r="T2687" s="2">
        <v>1324.0875000000001</v>
      </c>
    </row>
    <row r="2688" spans="1:20" x14ac:dyDescent="0.25">
      <c r="A2688" t="s">
        <v>5303</v>
      </c>
      <c r="B2688" t="s">
        <v>1</v>
      </c>
      <c r="C2688" t="s">
        <v>6</v>
      </c>
      <c r="D2688" s="1">
        <v>43800</v>
      </c>
      <c r="E2688" s="1">
        <v>43880</v>
      </c>
      <c r="F2688" s="1">
        <v>43895</v>
      </c>
      <c r="G2688" s="1">
        <v>43892</v>
      </c>
      <c r="H2688" s="13">
        <f>Orders[[#This Row],[DeliveryDate]]-Orders[[#This Row],[OrderDate]]</f>
        <v>12</v>
      </c>
      <c r="I2688" t="s">
        <v>3</v>
      </c>
      <c r="J2688" t="str">
        <f>_xlfn.XLOOKUP(Orders[[#This Row],[_SalesRepID]],'Sales team'!A:A,'Sales team'!B:B)</f>
        <v>Joshua Bennett</v>
      </c>
      <c r="K2688">
        <v>6</v>
      </c>
      <c r="L2688">
        <v>48</v>
      </c>
      <c r="M2688">
        <v>88</v>
      </c>
      <c r="N2688" t="str">
        <f>_xlfn.XLOOKUP(Orders[[#This Row],[_ProductID]],Products!A:A,Products!C:C)</f>
        <v>Home décor</v>
      </c>
      <c r="O2688">
        <v>26</v>
      </c>
      <c r="P2688">
        <v>0.1</v>
      </c>
      <c r="Q2688" s="2">
        <v>951.4</v>
      </c>
      <c r="R2688" s="2">
        <v>732.57799999999997</v>
      </c>
      <c r="S2688" s="2">
        <v>6850.08</v>
      </c>
      <c r="T2688" s="2">
        <v>989.45600000000013</v>
      </c>
    </row>
    <row r="2689" spans="1:20" x14ac:dyDescent="0.25">
      <c r="A2689" t="s">
        <v>5304</v>
      </c>
      <c r="B2689" t="s">
        <v>10</v>
      </c>
      <c r="C2689" t="s">
        <v>25</v>
      </c>
      <c r="D2689" s="1">
        <v>43800</v>
      </c>
      <c r="E2689" s="1">
        <v>43880</v>
      </c>
      <c r="F2689" s="1">
        <v>43900</v>
      </c>
      <c r="G2689" s="1">
        <v>43900</v>
      </c>
      <c r="H2689" s="13">
        <f>Orders[[#This Row],[DeliveryDate]]-Orders[[#This Row],[OrderDate]]</f>
        <v>20</v>
      </c>
      <c r="I2689" t="s">
        <v>3</v>
      </c>
      <c r="J2689" t="str">
        <f>_xlfn.XLOOKUP(Orders[[#This Row],[_SalesRepID]],'Sales team'!A:A,'Sales team'!B:B)</f>
        <v>Donald Reynolds</v>
      </c>
      <c r="K2689">
        <v>26</v>
      </c>
      <c r="L2689">
        <v>11</v>
      </c>
      <c r="M2689">
        <v>353</v>
      </c>
      <c r="N2689" t="str">
        <f>_xlfn.XLOOKUP(Orders[[#This Row],[_ProductID]],Products!A:A,Products!C:C)</f>
        <v>Kitchen &amp; Dining</v>
      </c>
      <c r="O2689">
        <v>8</v>
      </c>
      <c r="P2689">
        <v>0.2</v>
      </c>
      <c r="Q2689" s="2">
        <v>1232.8</v>
      </c>
      <c r="R2689" s="2">
        <v>715.02399999999989</v>
      </c>
      <c r="S2689" s="2">
        <v>986.24</v>
      </c>
      <c r="T2689" s="2">
        <v>271.21600000000012</v>
      </c>
    </row>
    <row r="2690" spans="1:20" x14ac:dyDescent="0.25">
      <c r="A2690" t="s">
        <v>5305</v>
      </c>
      <c r="B2690" t="s">
        <v>10</v>
      </c>
      <c r="C2690" t="s">
        <v>25</v>
      </c>
      <c r="D2690" s="1">
        <v>43700</v>
      </c>
      <c r="E2690" s="1">
        <v>43880</v>
      </c>
      <c r="F2690" s="1">
        <v>43891</v>
      </c>
      <c r="G2690" s="1">
        <v>43888</v>
      </c>
      <c r="H2690" s="13">
        <f>Orders[[#This Row],[DeliveryDate]]-Orders[[#This Row],[OrderDate]]</f>
        <v>8</v>
      </c>
      <c r="I2690" t="s">
        <v>3</v>
      </c>
      <c r="J2690" t="str">
        <f>_xlfn.XLOOKUP(Orders[[#This Row],[_SalesRepID]],'Sales team'!A:A,'Sales team'!B:B)</f>
        <v>Donald Reynolds</v>
      </c>
      <c r="K2690">
        <v>26</v>
      </c>
      <c r="L2690">
        <v>15</v>
      </c>
      <c r="M2690">
        <v>356</v>
      </c>
      <c r="N2690" t="str">
        <f>_xlfn.XLOOKUP(Orders[[#This Row],[_ProductID]],Products!A:A,Products!C:C)</f>
        <v>Home décor</v>
      </c>
      <c r="O2690">
        <v>35</v>
      </c>
      <c r="P2690">
        <v>7.4999999999999997E-2</v>
      </c>
      <c r="Q2690" s="2">
        <v>1011.7</v>
      </c>
      <c r="R2690" s="2">
        <v>536.20100000000002</v>
      </c>
      <c r="S2690" s="2">
        <v>7486.5800000000008</v>
      </c>
      <c r="T2690" s="2">
        <v>3196.9720000000007</v>
      </c>
    </row>
    <row r="2691" spans="1:20" x14ac:dyDescent="0.25">
      <c r="A2691" t="s">
        <v>5306</v>
      </c>
      <c r="B2691" t="s">
        <v>8</v>
      </c>
      <c r="C2691" t="s">
        <v>13</v>
      </c>
      <c r="D2691" s="1">
        <v>43800</v>
      </c>
      <c r="E2691" s="1">
        <v>43880</v>
      </c>
      <c r="F2691" s="1">
        <v>43906</v>
      </c>
      <c r="G2691" s="1">
        <v>43889</v>
      </c>
      <c r="H2691" s="13">
        <f>Orders[[#This Row],[DeliveryDate]]-Orders[[#This Row],[OrderDate]]</f>
        <v>9</v>
      </c>
      <c r="I2691" t="s">
        <v>3</v>
      </c>
      <c r="J2691" t="str">
        <f>_xlfn.XLOOKUP(Orders[[#This Row],[_SalesRepID]],'Sales team'!A:A,'Sales team'!B:B)</f>
        <v>Roy Rice</v>
      </c>
      <c r="K2691">
        <v>24</v>
      </c>
      <c r="L2691">
        <v>15</v>
      </c>
      <c r="M2691">
        <v>319</v>
      </c>
      <c r="N2691" t="str">
        <f>_xlfn.XLOOKUP(Orders[[#This Row],[_ProductID]],Products!A:A,Products!C:C)</f>
        <v>Outdoor</v>
      </c>
      <c r="O2691">
        <v>18</v>
      </c>
      <c r="P2691">
        <v>0.05</v>
      </c>
      <c r="Q2691" s="2">
        <v>1005</v>
      </c>
      <c r="R2691" s="2">
        <v>542.70000000000005</v>
      </c>
      <c r="S2691" s="2">
        <v>3819</v>
      </c>
      <c r="T2691" s="2">
        <v>1648.1999999999998</v>
      </c>
    </row>
    <row r="2692" spans="1:20" x14ac:dyDescent="0.25">
      <c r="A2692" t="s">
        <v>5307</v>
      </c>
      <c r="B2692" t="s">
        <v>5</v>
      </c>
      <c r="C2692" t="s">
        <v>15</v>
      </c>
      <c r="D2692" s="1">
        <v>43800</v>
      </c>
      <c r="E2692" s="1">
        <v>43880</v>
      </c>
      <c r="F2692" s="1">
        <v>43893</v>
      </c>
      <c r="G2692" s="1">
        <v>43893</v>
      </c>
      <c r="H2692" s="13">
        <f>Orders[[#This Row],[DeliveryDate]]-Orders[[#This Row],[OrderDate]]</f>
        <v>13</v>
      </c>
      <c r="I2692" t="s">
        <v>3</v>
      </c>
      <c r="J2692" t="str">
        <f>_xlfn.XLOOKUP(Orders[[#This Row],[_SalesRepID]],'Sales team'!A:A,'Sales team'!B:B)</f>
        <v>Nicholas Cunningham</v>
      </c>
      <c r="K2692">
        <v>19</v>
      </c>
      <c r="L2692">
        <v>35</v>
      </c>
      <c r="M2692">
        <v>31</v>
      </c>
      <c r="N2692" t="str">
        <f>_xlfn.XLOOKUP(Orders[[#This Row],[_ProductID]],Products!A:A,Products!C:C)</f>
        <v>Outdoor</v>
      </c>
      <c r="O2692">
        <v>18</v>
      </c>
      <c r="P2692">
        <v>7.4999999999999997E-2</v>
      </c>
      <c r="Q2692" s="2">
        <v>1989.9</v>
      </c>
      <c r="R2692" s="2">
        <v>994.95</v>
      </c>
      <c r="S2692" s="2">
        <v>9203.2875000000004</v>
      </c>
      <c r="T2692" s="2">
        <v>4228.5375000000004</v>
      </c>
    </row>
    <row r="2693" spans="1:20" x14ac:dyDescent="0.25">
      <c r="A2693" t="s">
        <v>5308</v>
      </c>
      <c r="B2693" t="s">
        <v>1</v>
      </c>
      <c r="C2693" t="s">
        <v>2</v>
      </c>
      <c r="D2693" s="1">
        <v>43800</v>
      </c>
      <c r="E2693" s="1">
        <v>43880</v>
      </c>
      <c r="F2693" s="1">
        <v>43882</v>
      </c>
      <c r="G2693" s="1">
        <v>43895</v>
      </c>
      <c r="H2693" s="13">
        <f>Orders[[#This Row],[DeliveryDate]]-Orders[[#This Row],[OrderDate]]</f>
        <v>15</v>
      </c>
      <c r="I2693" t="s">
        <v>3</v>
      </c>
      <c r="J2693" t="str">
        <f>_xlfn.XLOOKUP(Orders[[#This Row],[_SalesRepID]],'Sales team'!A:A,'Sales team'!B:B)</f>
        <v>Jerry Green</v>
      </c>
      <c r="K2693">
        <v>3</v>
      </c>
      <c r="L2693">
        <v>40</v>
      </c>
      <c r="M2693">
        <v>230</v>
      </c>
      <c r="N2693" t="str">
        <f>_xlfn.XLOOKUP(Orders[[#This Row],[_ProductID]],Products!A:A,Products!C:C)</f>
        <v>Home décor</v>
      </c>
      <c r="O2693">
        <v>33</v>
      </c>
      <c r="P2693">
        <v>0.2</v>
      </c>
      <c r="Q2693" s="2">
        <v>938</v>
      </c>
      <c r="R2693" s="2">
        <v>675.36</v>
      </c>
      <c r="S2693" s="2">
        <v>4502.4000000000005</v>
      </c>
      <c r="T2693" s="2">
        <v>450.24000000000069</v>
      </c>
    </row>
    <row r="2694" spans="1:20" x14ac:dyDescent="0.25">
      <c r="A2694" t="s">
        <v>5309</v>
      </c>
      <c r="B2694" t="s">
        <v>1</v>
      </c>
      <c r="C2694" t="s">
        <v>2</v>
      </c>
      <c r="D2694" s="1">
        <v>43700</v>
      </c>
      <c r="E2694" s="1">
        <v>43880</v>
      </c>
      <c r="F2694" s="1">
        <v>43885</v>
      </c>
      <c r="G2694" s="1">
        <v>43888</v>
      </c>
      <c r="H2694" s="13">
        <f>Orders[[#This Row],[DeliveryDate]]-Orders[[#This Row],[OrderDate]]</f>
        <v>8</v>
      </c>
      <c r="I2694" t="s">
        <v>3</v>
      </c>
      <c r="J2694" t="str">
        <f>_xlfn.XLOOKUP(Orders[[#This Row],[_SalesRepID]],'Sales team'!A:A,'Sales team'!B:B)</f>
        <v>Keith Griffin</v>
      </c>
      <c r="K2694">
        <v>2</v>
      </c>
      <c r="L2694">
        <v>14</v>
      </c>
      <c r="M2694">
        <v>230</v>
      </c>
      <c r="N2694" t="str">
        <f>_xlfn.XLOOKUP(Orders[[#This Row],[_ProductID]],Products!A:A,Products!C:C)</f>
        <v>Furniture</v>
      </c>
      <c r="O2694">
        <v>12</v>
      </c>
      <c r="P2694">
        <v>0.2</v>
      </c>
      <c r="Q2694" s="2">
        <v>2680</v>
      </c>
      <c r="R2694" s="2">
        <v>2278</v>
      </c>
      <c r="S2694" s="2">
        <v>6432</v>
      </c>
      <c r="T2694" s="2">
        <v>-402</v>
      </c>
    </row>
    <row r="2695" spans="1:20" x14ac:dyDescent="0.25">
      <c r="A2695" t="s">
        <v>5310</v>
      </c>
      <c r="B2695" t="s">
        <v>5</v>
      </c>
      <c r="C2695" t="s">
        <v>46</v>
      </c>
      <c r="D2695" s="1">
        <v>43800</v>
      </c>
      <c r="E2695" s="1">
        <v>43880</v>
      </c>
      <c r="F2695" s="1">
        <v>43893</v>
      </c>
      <c r="G2695" s="1">
        <v>43888</v>
      </c>
      <c r="H2695" s="13">
        <f>Orders[[#This Row],[DeliveryDate]]-Orders[[#This Row],[OrderDate]]</f>
        <v>8</v>
      </c>
      <c r="I2695" t="s">
        <v>3</v>
      </c>
      <c r="J2695" t="str">
        <f>_xlfn.XLOOKUP(Orders[[#This Row],[_SalesRepID]],'Sales team'!A:A,'Sales team'!B:B)</f>
        <v>Frank Brown</v>
      </c>
      <c r="K2695">
        <v>17</v>
      </c>
      <c r="L2695">
        <v>19</v>
      </c>
      <c r="M2695">
        <v>68</v>
      </c>
      <c r="N2695" t="str">
        <f>_xlfn.XLOOKUP(Orders[[#This Row],[_ProductID]],Products!A:A,Products!C:C)</f>
        <v>Kitchen &amp; Dining</v>
      </c>
      <c r="O2695">
        <v>37</v>
      </c>
      <c r="P2695">
        <v>0.2</v>
      </c>
      <c r="Q2695" s="2">
        <v>2914.5</v>
      </c>
      <c r="R2695" s="2">
        <v>2156.73</v>
      </c>
      <c r="S2695" s="2">
        <v>4663.2</v>
      </c>
      <c r="T2695" s="2">
        <v>349.73999999999978</v>
      </c>
    </row>
    <row r="2696" spans="1:20" x14ac:dyDescent="0.25">
      <c r="A2696" t="s">
        <v>5311</v>
      </c>
      <c r="B2696" t="s">
        <v>1</v>
      </c>
      <c r="C2696" t="s">
        <v>6</v>
      </c>
      <c r="D2696" s="1">
        <v>43700</v>
      </c>
      <c r="E2696" s="1">
        <v>43880</v>
      </c>
      <c r="F2696" s="1">
        <v>43888</v>
      </c>
      <c r="G2696" s="1">
        <v>43908</v>
      </c>
      <c r="H2696" s="13">
        <f>Orders[[#This Row],[DeliveryDate]]-Orders[[#This Row],[OrderDate]]</f>
        <v>28</v>
      </c>
      <c r="I2696" t="s">
        <v>3</v>
      </c>
      <c r="J2696" t="str">
        <f>_xlfn.XLOOKUP(Orders[[#This Row],[_SalesRepID]],'Sales team'!A:A,'Sales team'!B:B)</f>
        <v>Keith Griffin</v>
      </c>
      <c r="K2696">
        <v>2</v>
      </c>
      <c r="L2696">
        <v>37</v>
      </c>
      <c r="M2696">
        <v>193</v>
      </c>
      <c r="N2696" t="str">
        <f>_xlfn.XLOOKUP(Orders[[#This Row],[_ProductID]],Products!A:A,Products!C:C)</f>
        <v>Electronics</v>
      </c>
      <c r="O2696">
        <v>28</v>
      </c>
      <c r="P2696">
        <v>0.05</v>
      </c>
      <c r="Q2696" s="2">
        <v>904.5</v>
      </c>
      <c r="R2696" s="2">
        <v>633.15</v>
      </c>
      <c r="S2696" s="2">
        <v>6874.2</v>
      </c>
      <c r="T2696" s="2">
        <v>1809</v>
      </c>
    </row>
    <row r="2697" spans="1:20" x14ac:dyDescent="0.25">
      <c r="A2697" t="s">
        <v>5312</v>
      </c>
      <c r="B2697" t="s">
        <v>10</v>
      </c>
      <c r="C2697" t="s">
        <v>6</v>
      </c>
      <c r="D2697" s="1">
        <v>43800</v>
      </c>
      <c r="E2697" s="1">
        <v>43880</v>
      </c>
      <c r="F2697" s="1">
        <v>43900</v>
      </c>
      <c r="G2697" s="1">
        <v>43888</v>
      </c>
      <c r="H2697" s="13">
        <f>Orders[[#This Row],[DeliveryDate]]-Orders[[#This Row],[OrderDate]]</f>
        <v>8</v>
      </c>
      <c r="I2697" t="s">
        <v>3</v>
      </c>
      <c r="J2697" t="str">
        <f>_xlfn.XLOOKUP(Orders[[#This Row],[_SalesRepID]],'Sales team'!A:A,'Sales team'!B:B)</f>
        <v>Carlos Miller</v>
      </c>
      <c r="K2697">
        <v>28</v>
      </c>
      <c r="L2697">
        <v>8</v>
      </c>
      <c r="M2697">
        <v>139</v>
      </c>
      <c r="N2697" t="str">
        <f>_xlfn.XLOOKUP(Orders[[#This Row],[_ProductID]],Products!A:A,Products!C:C)</f>
        <v>Home décor</v>
      </c>
      <c r="O2697">
        <v>3</v>
      </c>
      <c r="P2697">
        <v>0.05</v>
      </c>
      <c r="Q2697" s="2">
        <v>2592.9</v>
      </c>
      <c r="R2697" s="2">
        <v>1685.3850000000002</v>
      </c>
      <c r="S2697" s="2">
        <v>4926.51</v>
      </c>
      <c r="T2697" s="2">
        <v>1555.7399999999998</v>
      </c>
    </row>
    <row r="2698" spans="1:20" x14ac:dyDescent="0.25">
      <c r="A2698" t="s">
        <v>5313</v>
      </c>
      <c r="B2698" t="s">
        <v>1</v>
      </c>
      <c r="C2698" t="s">
        <v>6</v>
      </c>
      <c r="D2698" s="1">
        <v>43800</v>
      </c>
      <c r="E2698" s="1">
        <v>43880</v>
      </c>
      <c r="F2698" s="1">
        <v>43894</v>
      </c>
      <c r="G2698" s="1">
        <v>43894</v>
      </c>
      <c r="H2698" s="13">
        <f>Orders[[#This Row],[DeliveryDate]]-Orders[[#This Row],[OrderDate]]</f>
        <v>14</v>
      </c>
      <c r="I2698" t="s">
        <v>3</v>
      </c>
      <c r="J2698" t="str">
        <f>_xlfn.XLOOKUP(Orders[[#This Row],[_SalesRepID]],'Sales team'!A:A,'Sales team'!B:B)</f>
        <v>George Lewis</v>
      </c>
      <c r="K2698">
        <v>8</v>
      </c>
      <c r="L2698">
        <v>49</v>
      </c>
      <c r="M2698">
        <v>144</v>
      </c>
      <c r="N2698" t="str">
        <f>_xlfn.XLOOKUP(Orders[[#This Row],[_ProductID]],Products!A:A,Products!C:C)</f>
        <v>Home décor</v>
      </c>
      <c r="O2698">
        <v>24</v>
      </c>
      <c r="P2698">
        <v>0.05</v>
      </c>
      <c r="Q2698" s="2">
        <v>180.9</v>
      </c>
      <c r="R2698" s="2">
        <v>101.30400000000002</v>
      </c>
      <c r="S2698" s="2">
        <v>171.85499999999999</v>
      </c>
      <c r="T2698" s="2">
        <v>70.550999999999974</v>
      </c>
    </row>
    <row r="2699" spans="1:20" x14ac:dyDescent="0.25">
      <c r="A2699" t="s">
        <v>5314</v>
      </c>
      <c r="B2699" t="s">
        <v>1</v>
      </c>
      <c r="C2699" t="s">
        <v>15</v>
      </c>
      <c r="D2699" s="1">
        <v>43700</v>
      </c>
      <c r="E2699" s="1">
        <v>43880</v>
      </c>
      <c r="F2699" s="1">
        <v>43889</v>
      </c>
      <c r="G2699" s="1">
        <v>43906</v>
      </c>
      <c r="H2699" s="13">
        <f>Orders[[#This Row],[DeliveryDate]]-Orders[[#This Row],[OrderDate]]</f>
        <v>26</v>
      </c>
      <c r="I2699" t="s">
        <v>3</v>
      </c>
      <c r="J2699" t="str">
        <f>_xlfn.XLOOKUP(Orders[[#This Row],[_SalesRepID]],'Sales team'!A:A,'Sales team'!B:B)</f>
        <v>Joshua Ryan</v>
      </c>
      <c r="K2699">
        <v>9</v>
      </c>
      <c r="L2699">
        <v>11</v>
      </c>
      <c r="M2699">
        <v>30</v>
      </c>
      <c r="N2699" t="str">
        <f>_xlfn.XLOOKUP(Orders[[#This Row],[_ProductID]],Products!A:A,Products!C:C)</f>
        <v>Furniture</v>
      </c>
      <c r="O2699">
        <v>12</v>
      </c>
      <c r="P2699">
        <v>0.4</v>
      </c>
      <c r="Q2699" s="2">
        <v>4006.6</v>
      </c>
      <c r="R2699" s="2">
        <v>1682.7719999999999</v>
      </c>
      <c r="S2699" s="2">
        <v>7211.8799999999992</v>
      </c>
      <c r="T2699" s="2">
        <v>2163.5639999999994</v>
      </c>
    </row>
    <row r="2700" spans="1:20" x14ac:dyDescent="0.25">
      <c r="A2700" t="s">
        <v>5315</v>
      </c>
      <c r="B2700" t="s">
        <v>10</v>
      </c>
      <c r="C2700" t="s">
        <v>6</v>
      </c>
      <c r="D2700" s="1">
        <v>43800</v>
      </c>
      <c r="E2700" s="1">
        <v>43880</v>
      </c>
      <c r="F2700" s="1">
        <v>43897</v>
      </c>
      <c r="G2700" s="1">
        <v>43909</v>
      </c>
      <c r="H2700" s="13">
        <f>Orders[[#This Row],[DeliveryDate]]-Orders[[#This Row],[OrderDate]]</f>
        <v>29</v>
      </c>
      <c r="I2700" t="s">
        <v>3</v>
      </c>
      <c r="J2700" t="str">
        <f>_xlfn.XLOOKUP(Orders[[#This Row],[_SalesRepID]],'Sales team'!A:A,'Sales team'!B:B)</f>
        <v>Shawn Torres</v>
      </c>
      <c r="K2700">
        <v>27</v>
      </c>
      <c r="L2700">
        <v>30</v>
      </c>
      <c r="M2700">
        <v>184</v>
      </c>
      <c r="N2700" t="str">
        <f>_xlfn.XLOOKUP(Orders[[#This Row],[_ProductID]],Products!A:A,Products!C:C)</f>
        <v>Home décor</v>
      </c>
      <c r="O2700">
        <v>30</v>
      </c>
      <c r="P2700">
        <v>0.15</v>
      </c>
      <c r="Q2700" s="2">
        <v>1949.7</v>
      </c>
      <c r="R2700" s="2">
        <v>1267.3050000000001</v>
      </c>
      <c r="S2700" s="2">
        <v>6628.98</v>
      </c>
      <c r="T2700" s="2">
        <v>1559.7599999999993</v>
      </c>
    </row>
    <row r="2701" spans="1:20" x14ac:dyDescent="0.25">
      <c r="A2701" t="s">
        <v>5291</v>
      </c>
      <c r="B2701" t="s">
        <v>8</v>
      </c>
      <c r="C2701" t="s">
        <v>6</v>
      </c>
      <c r="D2701" s="1">
        <v>43800</v>
      </c>
      <c r="E2701" s="1">
        <v>43879</v>
      </c>
      <c r="F2701" s="1">
        <v>43905</v>
      </c>
      <c r="G2701" s="1">
        <v>43893</v>
      </c>
      <c r="H2701" s="13">
        <f>Orders[[#This Row],[DeliveryDate]]-Orders[[#This Row],[OrderDate]]</f>
        <v>14</v>
      </c>
      <c r="I2701" t="s">
        <v>3</v>
      </c>
      <c r="J2701" t="str">
        <f>_xlfn.XLOOKUP(Orders[[#This Row],[_SalesRepID]],'Sales team'!A:A,'Sales team'!B:B)</f>
        <v>Patrick Graham</v>
      </c>
      <c r="K2701">
        <v>25</v>
      </c>
      <c r="L2701">
        <v>44</v>
      </c>
      <c r="M2701">
        <v>104</v>
      </c>
      <c r="N2701" t="str">
        <f>_xlfn.XLOOKUP(Orders[[#This Row],[_ProductID]],Products!A:A,Products!C:C)</f>
        <v>Home décor</v>
      </c>
      <c r="O2701">
        <v>30</v>
      </c>
      <c r="P2701">
        <v>7.4999999999999997E-2</v>
      </c>
      <c r="Q2701" s="2">
        <v>227.8</v>
      </c>
      <c r="R2701" s="2">
        <v>127.56800000000001</v>
      </c>
      <c r="S2701" s="2">
        <v>1264.2900000000002</v>
      </c>
      <c r="T2701" s="2">
        <v>498.88200000000006</v>
      </c>
    </row>
    <row r="2702" spans="1:20" x14ac:dyDescent="0.25">
      <c r="A2702" t="s">
        <v>5292</v>
      </c>
      <c r="B2702" t="s">
        <v>1</v>
      </c>
      <c r="C2702" t="s">
        <v>6</v>
      </c>
      <c r="D2702" s="1">
        <v>43800</v>
      </c>
      <c r="E2702" s="1">
        <v>43879</v>
      </c>
      <c r="F2702" s="1">
        <v>43906</v>
      </c>
      <c r="G2702" s="1">
        <v>43900</v>
      </c>
      <c r="H2702" s="13">
        <f>Orders[[#This Row],[DeliveryDate]]-Orders[[#This Row],[OrderDate]]</f>
        <v>21</v>
      </c>
      <c r="I2702" t="s">
        <v>3</v>
      </c>
      <c r="J2702" t="str">
        <f>_xlfn.XLOOKUP(Orders[[#This Row],[_SalesRepID]],'Sales team'!A:A,'Sales team'!B:B)</f>
        <v>Joshua Bennett</v>
      </c>
      <c r="K2702">
        <v>6</v>
      </c>
      <c r="L2702">
        <v>38</v>
      </c>
      <c r="M2702">
        <v>142</v>
      </c>
      <c r="N2702" t="str">
        <f>_xlfn.XLOOKUP(Orders[[#This Row],[_ProductID]],Products!A:A,Products!C:C)</f>
        <v>Home décor</v>
      </c>
      <c r="O2702">
        <v>33</v>
      </c>
      <c r="P2702">
        <v>7.4999999999999997E-2</v>
      </c>
      <c r="Q2702" s="2">
        <v>5956.3</v>
      </c>
      <c r="R2702" s="2">
        <v>4467.2250000000004</v>
      </c>
      <c r="S2702" s="2">
        <v>11019.155000000001</v>
      </c>
      <c r="T2702" s="2">
        <v>2084.7049999999999</v>
      </c>
    </row>
    <row r="2703" spans="1:20" x14ac:dyDescent="0.25">
      <c r="A2703" t="s">
        <v>5293</v>
      </c>
      <c r="B2703" t="s">
        <v>1</v>
      </c>
      <c r="C2703" t="s">
        <v>6</v>
      </c>
      <c r="D2703" s="1">
        <v>43800</v>
      </c>
      <c r="E2703" s="1">
        <v>43879</v>
      </c>
      <c r="F2703" s="1">
        <v>43890</v>
      </c>
      <c r="G2703" s="1">
        <v>43902</v>
      </c>
      <c r="H2703" s="13">
        <f>Orders[[#This Row],[DeliveryDate]]-Orders[[#This Row],[OrderDate]]</f>
        <v>23</v>
      </c>
      <c r="I2703" t="s">
        <v>3</v>
      </c>
      <c r="J2703" t="str">
        <f>_xlfn.XLOOKUP(Orders[[#This Row],[_SalesRepID]],'Sales team'!A:A,'Sales team'!B:B)</f>
        <v>Joshua Ryan</v>
      </c>
      <c r="K2703">
        <v>9</v>
      </c>
      <c r="L2703">
        <v>45</v>
      </c>
      <c r="M2703">
        <v>106</v>
      </c>
      <c r="N2703" t="str">
        <f>_xlfn.XLOOKUP(Orders[[#This Row],[_ProductID]],Products!A:A,Products!C:C)</f>
        <v>Kitchen &amp; Dining</v>
      </c>
      <c r="O2703">
        <v>4</v>
      </c>
      <c r="P2703">
        <v>0.05</v>
      </c>
      <c r="Q2703" s="2">
        <v>877.7</v>
      </c>
      <c r="R2703" s="2">
        <v>526.62</v>
      </c>
      <c r="S2703" s="2">
        <v>833.81500000000005</v>
      </c>
      <c r="T2703" s="2">
        <v>307.19500000000005</v>
      </c>
    </row>
    <row r="2704" spans="1:20" x14ac:dyDescent="0.25">
      <c r="A2704" t="s">
        <v>5294</v>
      </c>
      <c r="B2704" t="s">
        <v>10</v>
      </c>
      <c r="C2704" t="s">
        <v>6</v>
      </c>
      <c r="D2704" s="1">
        <v>43800</v>
      </c>
      <c r="E2704" s="1">
        <v>43879</v>
      </c>
      <c r="F2704" s="1">
        <v>43892</v>
      </c>
      <c r="G2704" s="1">
        <v>43894</v>
      </c>
      <c r="H2704" s="13">
        <f>Orders[[#This Row],[DeliveryDate]]-Orders[[#This Row],[OrderDate]]</f>
        <v>15</v>
      </c>
      <c r="I2704" t="s">
        <v>3</v>
      </c>
      <c r="J2704" t="str">
        <f>_xlfn.XLOOKUP(Orders[[#This Row],[_SalesRepID]],'Sales team'!A:A,'Sales team'!B:B)</f>
        <v>Shawn Torres</v>
      </c>
      <c r="K2704">
        <v>27</v>
      </c>
      <c r="L2704">
        <v>4</v>
      </c>
      <c r="M2704">
        <v>144</v>
      </c>
      <c r="N2704" t="str">
        <f>_xlfn.XLOOKUP(Orders[[#This Row],[_ProductID]],Products!A:A,Products!C:C)</f>
        <v>Furniture</v>
      </c>
      <c r="O2704">
        <v>42</v>
      </c>
      <c r="P2704">
        <v>0.05</v>
      </c>
      <c r="Q2704" s="2">
        <v>1072</v>
      </c>
      <c r="R2704" s="2">
        <v>621.76</v>
      </c>
      <c r="S2704" s="2">
        <v>6110.4</v>
      </c>
      <c r="T2704" s="2">
        <v>2379.8399999999997</v>
      </c>
    </row>
    <row r="2705" spans="1:20" x14ac:dyDescent="0.25">
      <c r="A2705" t="s">
        <v>5295</v>
      </c>
      <c r="B2705" t="s">
        <v>8</v>
      </c>
      <c r="C2705" t="s">
        <v>6</v>
      </c>
      <c r="D2705" s="1">
        <v>43800</v>
      </c>
      <c r="E2705" s="1">
        <v>43879</v>
      </c>
      <c r="F2705" s="1">
        <v>43885</v>
      </c>
      <c r="G2705" s="1">
        <v>43895</v>
      </c>
      <c r="H2705" s="13">
        <f>Orders[[#This Row],[DeliveryDate]]-Orders[[#This Row],[OrderDate]]</f>
        <v>16</v>
      </c>
      <c r="I2705" t="s">
        <v>3</v>
      </c>
      <c r="J2705" t="str">
        <f>_xlfn.XLOOKUP(Orders[[#This Row],[_SalesRepID]],'Sales team'!A:A,'Sales team'!B:B)</f>
        <v>Joe Price</v>
      </c>
      <c r="K2705">
        <v>22</v>
      </c>
      <c r="L2705">
        <v>2</v>
      </c>
      <c r="M2705">
        <v>124</v>
      </c>
      <c r="N2705" t="str">
        <f>_xlfn.XLOOKUP(Orders[[#This Row],[_ProductID]],Products!A:A,Products!C:C)</f>
        <v>Electronics</v>
      </c>
      <c r="O2705">
        <v>25</v>
      </c>
      <c r="P2705">
        <v>0.2</v>
      </c>
      <c r="Q2705" s="2">
        <v>1098.8</v>
      </c>
      <c r="R2705" s="2">
        <v>681.25599999999997</v>
      </c>
      <c r="S2705" s="2">
        <v>1758.08</v>
      </c>
      <c r="T2705" s="2">
        <v>395.56799999999998</v>
      </c>
    </row>
    <row r="2706" spans="1:20" x14ac:dyDescent="0.25">
      <c r="A2706" t="s">
        <v>5296</v>
      </c>
      <c r="B2706" t="s">
        <v>8</v>
      </c>
      <c r="C2706" t="s">
        <v>2</v>
      </c>
      <c r="D2706" s="1">
        <v>43800</v>
      </c>
      <c r="E2706" s="1">
        <v>43879</v>
      </c>
      <c r="F2706" s="1">
        <v>43904</v>
      </c>
      <c r="G2706" s="1">
        <v>43885</v>
      </c>
      <c r="H2706" s="13">
        <f>Orders[[#This Row],[DeliveryDate]]-Orders[[#This Row],[OrderDate]]</f>
        <v>6</v>
      </c>
      <c r="I2706" t="s">
        <v>3</v>
      </c>
      <c r="J2706" t="str">
        <f>_xlfn.XLOOKUP(Orders[[#This Row],[_SalesRepID]],'Sales team'!A:A,'Sales team'!B:B)</f>
        <v>Anthony Torres</v>
      </c>
      <c r="K2706">
        <v>20</v>
      </c>
      <c r="L2706">
        <v>50</v>
      </c>
      <c r="M2706">
        <v>241</v>
      </c>
      <c r="N2706" t="str">
        <f>_xlfn.XLOOKUP(Orders[[#This Row],[_ProductID]],Products!A:A,Products!C:C)</f>
        <v>Home décor</v>
      </c>
      <c r="O2706">
        <v>32</v>
      </c>
      <c r="P2706">
        <v>0.05</v>
      </c>
      <c r="Q2706" s="2">
        <v>3879.3</v>
      </c>
      <c r="R2706" s="2">
        <v>2754.3029999999999</v>
      </c>
      <c r="S2706" s="2">
        <v>3685.335</v>
      </c>
      <c r="T2706" s="2">
        <v>931.03200000000015</v>
      </c>
    </row>
    <row r="2707" spans="1:20" x14ac:dyDescent="0.25">
      <c r="A2707" t="s">
        <v>5297</v>
      </c>
      <c r="B2707" t="s">
        <v>5</v>
      </c>
      <c r="C2707" t="s">
        <v>6</v>
      </c>
      <c r="D2707" s="1">
        <v>43700</v>
      </c>
      <c r="E2707" s="1">
        <v>43879</v>
      </c>
      <c r="F2707" s="1">
        <v>43890</v>
      </c>
      <c r="G2707" s="1">
        <v>43900</v>
      </c>
      <c r="H2707" s="13">
        <f>Orders[[#This Row],[DeliveryDate]]-Orders[[#This Row],[OrderDate]]</f>
        <v>21</v>
      </c>
      <c r="I2707" t="s">
        <v>3</v>
      </c>
      <c r="J2707" t="str">
        <f>_xlfn.XLOOKUP(Orders[[#This Row],[_SalesRepID]],'Sales team'!A:A,'Sales team'!B:B)</f>
        <v>Frank Brown</v>
      </c>
      <c r="K2707">
        <v>17</v>
      </c>
      <c r="L2707">
        <v>12</v>
      </c>
      <c r="M2707">
        <v>152</v>
      </c>
      <c r="N2707" t="str">
        <f>_xlfn.XLOOKUP(Orders[[#This Row],[_ProductID]],Products!A:A,Products!C:C)</f>
        <v>Home décor</v>
      </c>
      <c r="O2707">
        <v>21</v>
      </c>
      <c r="P2707">
        <v>0.05</v>
      </c>
      <c r="Q2707" s="2">
        <v>3082</v>
      </c>
      <c r="R2707" s="2">
        <v>1356.08</v>
      </c>
      <c r="S2707" s="2">
        <v>23423.199999999997</v>
      </c>
      <c r="T2707" s="2">
        <v>12574.559999999998</v>
      </c>
    </row>
    <row r="2708" spans="1:20" x14ac:dyDescent="0.25">
      <c r="A2708" t="s">
        <v>5298</v>
      </c>
      <c r="B2708" t="s">
        <v>8</v>
      </c>
      <c r="C2708" t="s">
        <v>6</v>
      </c>
      <c r="D2708" s="1">
        <v>43800</v>
      </c>
      <c r="E2708" s="1">
        <v>43879</v>
      </c>
      <c r="F2708" s="1">
        <v>43883</v>
      </c>
      <c r="G2708" s="1">
        <v>43899</v>
      </c>
      <c r="H2708" s="13">
        <f>Orders[[#This Row],[DeliveryDate]]-Orders[[#This Row],[OrderDate]]</f>
        <v>20</v>
      </c>
      <c r="I2708" t="s">
        <v>3</v>
      </c>
      <c r="J2708" t="str">
        <f>_xlfn.XLOOKUP(Orders[[#This Row],[_SalesRepID]],'Sales team'!A:A,'Sales team'!B:B)</f>
        <v>Roy Rice</v>
      </c>
      <c r="K2708">
        <v>24</v>
      </c>
      <c r="L2708">
        <v>3</v>
      </c>
      <c r="M2708">
        <v>162</v>
      </c>
      <c r="N2708" t="str">
        <f>_xlfn.XLOOKUP(Orders[[#This Row],[_ProductID]],Products!A:A,Products!C:C)</f>
        <v>Furniture</v>
      </c>
      <c r="O2708">
        <v>5</v>
      </c>
      <c r="P2708">
        <v>0.05</v>
      </c>
      <c r="Q2708" s="2">
        <v>167.5</v>
      </c>
      <c r="R2708" s="2">
        <v>105.52500000000001</v>
      </c>
      <c r="S2708" s="2">
        <v>477.375</v>
      </c>
      <c r="T2708" s="2">
        <v>160.79999999999995</v>
      </c>
    </row>
    <row r="2709" spans="1:20" x14ac:dyDescent="0.25">
      <c r="A2709" t="s">
        <v>5299</v>
      </c>
      <c r="B2709" t="s">
        <v>8</v>
      </c>
      <c r="C2709" t="s">
        <v>15</v>
      </c>
      <c r="D2709" s="1">
        <v>43800</v>
      </c>
      <c r="E2709" s="1">
        <v>43879</v>
      </c>
      <c r="F2709" s="1">
        <v>43883</v>
      </c>
      <c r="G2709" s="1">
        <v>43882</v>
      </c>
      <c r="H2709" s="13">
        <f>Orders[[#This Row],[DeliveryDate]]-Orders[[#This Row],[OrderDate]]</f>
        <v>3</v>
      </c>
      <c r="I2709" t="s">
        <v>3</v>
      </c>
      <c r="J2709" t="str">
        <f>_xlfn.XLOOKUP(Orders[[#This Row],[_SalesRepID]],'Sales team'!A:A,'Sales team'!B:B)</f>
        <v>Joe Price</v>
      </c>
      <c r="K2709">
        <v>22</v>
      </c>
      <c r="L2709">
        <v>10</v>
      </c>
      <c r="M2709">
        <v>54</v>
      </c>
      <c r="N2709" t="str">
        <f>_xlfn.XLOOKUP(Orders[[#This Row],[_ProductID]],Products!A:A,Products!C:C)</f>
        <v>Electronics</v>
      </c>
      <c r="O2709">
        <v>6</v>
      </c>
      <c r="P2709">
        <v>0.1</v>
      </c>
      <c r="Q2709" s="2">
        <v>5065.2</v>
      </c>
      <c r="R2709" s="2">
        <v>2785.86</v>
      </c>
      <c r="S2709" s="2">
        <v>22793.4</v>
      </c>
      <c r="T2709" s="2">
        <v>8864.1</v>
      </c>
    </row>
    <row r="2710" spans="1:20" x14ac:dyDescent="0.25">
      <c r="A2710" t="s">
        <v>5300</v>
      </c>
      <c r="B2710" t="s">
        <v>5</v>
      </c>
      <c r="C2710" t="s">
        <v>2</v>
      </c>
      <c r="D2710" s="1">
        <v>43800</v>
      </c>
      <c r="E2710" s="1">
        <v>43879</v>
      </c>
      <c r="F2710" s="1">
        <v>43889</v>
      </c>
      <c r="G2710" s="1">
        <v>43899</v>
      </c>
      <c r="H2710" s="13">
        <f>Orders[[#This Row],[DeliveryDate]]-Orders[[#This Row],[OrderDate]]</f>
        <v>20</v>
      </c>
      <c r="I2710" t="s">
        <v>3</v>
      </c>
      <c r="J2710" t="str">
        <f>_xlfn.XLOOKUP(Orders[[#This Row],[_SalesRepID]],'Sales team'!A:A,'Sales team'!B:B)</f>
        <v>Anthony Torres</v>
      </c>
      <c r="K2710">
        <v>20</v>
      </c>
      <c r="L2710">
        <v>24</v>
      </c>
      <c r="M2710">
        <v>224</v>
      </c>
      <c r="N2710" t="str">
        <f>_xlfn.XLOOKUP(Orders[[#This Row],[_ProductID]],Products!A:A,Products!C:C)</f>
        <v>Kitchen &amp; Dining</v>
      </c>
      <c r="O2710">
        <v>13</v>
      </c>
      <c r="P2710">
        <v>0.05</v>
      </c>
      <c r="Q2710" s="2">
        <v>676.7</v>
      </c>
      <c r="R2710" s="2">
        <v>514.29200000000003</v>
      </c>
      <c r="S2710" s="2">
        <v>1928.595</v>
      </c>
      <c r="T2710" s="2">
        <v>385.71899999999982</v>
      </c>
    </row>
    <row r="2711" spans="1:20" x14ac:dyDescent="0.25">
      <c r="A2711" t="s">
        <v>5301</v>
      </c>
      <c r="B2711" t="s">
        <v>8</v>
      </c>
      <c r="C2711" t="s">
        <v>2</v>
      </c>
      <c r="D2711" s="1">
        <v>43800</v>
      </c>
      <c r="E2711" s="1">
        <v>43879</v>
      </c>
      <c r="F2711" s="1">
        <v>43894</v>
      </c>
      <c r="G2711" s="1">
        <v>43888</v>
      </c>
      <c r="H2711" s="13">
        <f>Orders[[#This Row],[DeliveryDate]]-Orders[[#This Row],[OrderDate]]</f>
        <v>9</v>
      </c>
      <c r="I2711" t="s">
        <v>3</v>
      </c>
      <c r="J2711" t="str">
        <f>_xlfn.XLOOKUP(Orders[[#This Row],[_SalesRepID]],'Sales team'!A:A,'Sales team'!B:B)</f>
        <v>Joe Price</v>
      </c>
      <c r="K2711">
        <v>22</v>
      </c>
      <c r="L2711">
        <v>11</v>
      </c>
      <c r="M2711">
        <v>245</v>
      </c>
      <c r="N2711" t="str">
        <f>_xlfn.XLOOKUP(Orders[[#This Row],[_ProductID]],Products!A:A,Products!C:C)</f>
        <v>Kitchen &amp; Dining</v>
      </c>
      <c r="O2711">
        <v>37</v>
      </c>
      <c r="P2711">
        <v>0.05</v>
      </c>
      <c r="Q2711" s="2">
        <v>1829.1000000000001</v>
      </c>
      <c r="R2711" s="2">
        <v>786.51300000000003</v>
      </c>
      <c r="S2711" s="2">
        <v>1737.645</v>
      </c>
      <c r="T2711" s="2">
        <v>951.13199999999995</v>
      </c>
    </row>
    <row r="2712" spans="1:20" x14ac:dyDescent="0.25">
      <c r="A2712" t="s">
        <v>5302</v>
      </c>
      <c r="B2712" t="s">
        <v>1</v>
      </c>
      <c r="C2712" t="s">
        <v>2</v>
      </c>
      <c r="D2712" s="1">
        <v>43800</v>
      </c>
      <c r="E2712" s="1">
        <v>43879</v>
      </c>
      <c r="F2712" s="1">
        <v>43892</v>
      </c>
      <c r="G2712" s="1">
        <v>43917</v>
      </c>
      <c r="H2712" s="13">
        <f>Orders[[#This Row],[DeliveryDate]]-Orders[[#This Row],[OrderDate]]</f>
        <v>38</v>
      </c>
      <c r="I2712" t="s">
        <v>3</v>
      </c>
      <c r="J2712" t="str">
        <f>_xlfn.XLOOKUP(Orders[[#This Row],[_SalesRepID]],'Sales team'!A:A,'Sales team'!B:B)</f>
        <v>Shawn Cook</v>
      </c>
      <c r="K2712">
        <v>7</v>
      </c>
      <c r="L2712">
        <v>9</v>
      </c>
      <c r="M2712">
        <v>217</v>
      </c>
      <c r="N2712" t="str">
        <f>_xlfn.XLOOKUP(Orders[[#This Row],[_ProductID]],Products!A:A,Products!C:C)</f>
        <v>Kitchen &amp; Dining</v>
      </c>
      <c r="O2712">
        <v>4</v>
      </c>
      <c r="P2712">
        <v>0.15</v>
      </c>
      <c r="Q2712" s="2">
        <v>1085.4000000000001</v>
      </c>
      <c r="R2712" s="2">
        <v>835.75800000000004</v>
      </c>
      <c r="S2712" s="2">
        <v>5535.54</v>
      </c>
      <c r="T2712" s="2">
        <v>520.99199999999928</v>
      </c>
    </row>
    <row r="2713" spans="1:20" x14ac:dyDescent="0.25">
      <c r="A2713" t="s">
        <v>5283</v>
      </c>
      <c r="B2713" t="s">
        <v>5</v>
      </c>
      <c r="C2713" t="s">
        <v>25</v>
      </c>
      <c r="D2713" s="1">
        <v>43800</v>
      </c>
      <c r="E2713" s="1">
        <v>43878</v>
      </c>
      <c r="F2713" s="1">
        <v>43902</v>
      </c>
      <c r="G2713" s="1">
        <v>43886</v>
      </c>
      <c r="H2713" s="13">
        <f>Orders[[#This Row],[DeliveryDate]]-Orders[[#This Row],[OrderDate]]</f>
        <v>8</v>
      </c>
      <c r="I2713" t="s">
        <v>3</v>
      </c>
      <c r="J2713" t="str">
        <f>_xlfn.XLOOKUP(Orders[[#This Row],[_SalesRepID]],'Sales team'!A:A,'Sales team'!B:B)</f>
        <v>Anthony Torres</v>
      </c>
      <c r="K2713">
        <v>20</v>
      </c>
      <c r="L2713">
        <v>25</v>
      </c>
      <c r="M2713">
        <v>360</v>
      </c>
      <c r="N2713" t="str">
        <f>_xlfn.XLOOKUP(Orders[[#This Row],[_ProductID]],Products!A:A,Products!C:C)</f>
        <v>Home décor</v>
      </c>
      <c r="O2713">
        <v>14</v>
      </c>
      <c r="P2713">
        <v>0.1</v>
      </c>
      <c r="Q2713" s="2">
        <v>1058.6000000000001</v>
      </c>
      <c r="R2713" s="2">
        <v>889.22400000000005</v>
      </c>
      <c r="S2713" s="2">
        <v>952.74000000000012</v>
      </c>
      <c r="T2713" s="2">
        <v>63.516000000000076</v>
      </c>
    </row>
    <row r="2714" spans="1:20" x14ac:dyDescent="0.25">
      <c r="A2714" t="s">
        <v>5284</v>
      </c>
      <c r="B2714" t="s">
        <v>10</v>
      </c>
      <c r="C2714" t="s">
        <v>25</v>
      </c>
      <c r="D2714" s="1">
        <v>43800</v>
      </c>
      <c r="E2714" s="1">
        <v>43878</v>
      </c>
      <c r="F2714" s="1">
        <v>43887</v>
      </c>
      <c r="G2714" s="1">
        <v>43902</v>
      </c>
      <c r="H2714" s="13">
        <f>Orders[[#This Row],[DeliveryDate]]-Orders[[#This Row],[OrderDate]]</f>
        <v>24</v>
      </c>
      <c r="I2714" t="s">
        <v>3</v>
      </c>
      <c r="J2714" t="str">
        <f>_xlfn.XLOOKUP(Orders[[#This Row],[_SalesRepID]],'Sales team'!A:A,'Sales team'!B:B)</f>
        <v>Patrick Graham</v>
      </c>
      <c r="K2714">
        <v>25</v>
      </c>
      <c r="L2714">
        <v>42</v>
      </c>
      <c r="M2714">
        <v>365</v>
      </c>
      <c r="N2714" t="str">
        <f>_xlfn.XLOOKUP(Orders[[#This Row],[_ProductID]],Products!A:A,Products!C:C)</f>
        <v>Home décor</v>
      </c>
      <c r="O2714">
        <v>17</v>
      </c>
      <c r="P2714">
        <v>0.05</v>
      </c>
      <c r="Q2714" s="2">
        <v>1112.2</v>
      </c>
      <c r="R2714" s="2">
        <v>578.34400000000005</v>
      </c>
      <c r="S2714" s="2">
        <v>5282.95</v>
      </c>
      <c r="T2714" s="2">
        <v>2391.2299999999996</v>
      </c>
    </row>
    <row r="2715" spans="1:20" x14ac:dyDescent="0.25">
      <c r="A2715" t="s">
        <v>5285</v>
      </c>
      <c r="B2715" t="s">
        <v>1</v>
      </c>
      <c r="C2715" t="s">
        <v>13</v>
      </c>
      <c r="D2715" s="1">
        <v>43800</v>
      </c>
      <c r="E2715" s="1">
        <v>43878</v>
      </c>
      <c r="F2715" s="1">
        <v>43890</v>
      </c>
      <c r="G2715" s="1">
        <v>43889</v>
      </c>
      <c r="H2715" s="13">
        <f>Orders[[#This Row],[DeliveryDate]]-Orders[[#This Row],[OrderDate]]</f>
        <v>11</v>
      </c>
      <c r="I2715" t="s">
        <v>3</v>
      </c>
      <c r="J2715" t="str">
        <f>_xlfn.XLOOKUP(Orders[[#This Row],[_SalesRepID]],'Sales team'!A:A,'Sales team'!B:B)</f>
        <v>Jonathan Hawkins</v>
      </c>
      <c r="K2715">
        <v>10</v>
      </c>
      <c r="L2715">
        <v>14</v>
      </c>
      <c r="M2715">
        <v>316</v>
      </c>
      <c r="N2715" t="str">
        <f>_xlfn.XLOOKUP(Orders[[#This Row],[_ProductID]],Products!A:A,Products!C:C)</f>
        <v>Home décor</v>
      </c>
      <c r="O2715">
        <v>27</v>
      </c>
      <c r="P2715">
        <v>0.1</v>
      </c>
      <c r="Q2715" s="2">
        <v>4006.6</v>
      </c>
      <c r="R2715" s="2">
        <v>2724.4880000000003</v>
      </c>
      <c r="S2715" s="2">
        <v>25241.58</v>
      </c>
      <c r="T2715" s="2">
        <v>6170.1640000000007</v>
      </c>
    </row>
    <row r="2716" spans="1:20" x14ac:dyDescent="0.25">
      <c r="A2716" t="s">
        <v>5286</v>
      </c>
      <c r="B2716" t="s">
        <v>1</v>
      </c>
      <c r="C2716" t="s">
        <v>25</v>
      </c>
      <c r="D2716" s="1">
        <v>43800</v>
      </c>
      <c r="E2716" s="1">
        <v>43878</v>
      </c>
      <c r="F2716" s="1">
        <v>43894</v>
      </c>
      <c r="G2716" s="1">
        <v>43889</v>
      </c>
      <c r="H2716" s="13">
        <f>Orders[[#This Row],[DeliveryDate]]-Orders[[#This Row],[OrderDate]]</f>
        <v>11</v>
      </c>
      <c r="I2716" t="s">
        <v>3</v>
      </c>
      <c r="J2716" t="str">
        <f>_xlfn.XLOOKUP(Orders[[#This Row],[_SalesRepID]],'Sales team'!A:A,'Sales team'!B:B)</f>
        <v>Adam Hernandez</v>
      </c>
      <c r="K2716">
        <v>1</v>
      </c>
      <c r="L2716">
        <v>28</v>
      </c>
      <c r="M2716">
        <v>357</v>
      </c>
      <c r="N2716" t="str">
        <f>_xlfn.XLOOKUP(Orders[[#This Row],[_ProductID]],Products!A:A,Products!C:C)</f>
        <v>Furniture</v>
      </c>
      <c r="O2716">
        <v>22</v>
      </c>
      <c r="P2716">
        <v>0.1</v>
      </c>
      <c r="Q2716" s="2">
        <v>3845.8</v>
      </c>
      <c r="R2716" s="2">
        <v>2269.0219999999999</v>
      </c>
      <c r="S2716" s="2">
        <v>27689.760000000002</v>
      </c>
      <c r="T2716" s="2">
        <v>9537.5840000000026</v>
      </c>
    </row>
    <row r="2717" spans="1:20" x14ac:dyDescent="0.25">
      <c r="A2717" t="s">
        <v>5287</v>
      </c>
      <c r="B2717" t="s">
        <v>1</v>
      </c>
      <c r="C2717" t="s">
        <v>46</v>
      </c>
      <c r="D2717" s="1">
        <v>43700</v>
      </c>
      <c r="E2717" s="1">
        <v>43878</v>
      </c>
      <c r="F2717" s="1">
        <v>43902</v>
      </c>
      <c r="G2717" s="1">
        <v>43894</v>
      </c>
      <c r="H2717" s="13">
        <f>Orders[[#This Row],[DeliveryDate]]-Orders[[#This Row],[OrderDate]]</f>
        <v>16</v>
      </c>
      <c r="I2717" t="s">
        <v>3</v>
      </c>
      <c r="J2717" t="str">
        <f>_xlfn.XLOOKUP(Orders[[#This Row],[_SalesRepID]],'Sales team'!A:A,'Sales team'!B:B)</f>
        <v>Carl Nguyen</v>
      </c>
      <c r="K2717">
        <v>12</v>
      </c>
      <c r="L2717">
        <v>5</v>
      </c>
      <c r="M2717">
        <v>64</v>
      </c>
      <c r="N2717" t="str">
        <f>_xlfn.XLOOKUP(Orders[[#This Row],[_ProductID]],Products!A:A,Products!C:C)</f>
        <v>Kitchen &amp; Dining</v>
      </c>
      <c r="O2717">
        <v>8</v>
      </c>
      <c r="P2717">
        <v>0.1</v>
      </c>
      <c r="Q2717" s="2">
        <v>247.9</v>
      </c>
      <c r="R2717" s="2">
        <v>131.387</v>
      </c>
      <c r="S2717" s="2">
        <v>446.22</v>
      </c>
      <c r="T2717" s="2">
        <v>183.44600000000003</v>
      </c>
    </row>
    <row r="2718" spans="1:20" x14ac:dyDescent="0.25">
      <c r="A2718" t="s">
        <v>5288</v>
      </c>
      <c r="B2718" t="s">
        <v>8</v>
      </c>
      <c r="C2718" t="s">
        <v>25</v>
      </c>
      <c r="D2718" s="1">
        <v>43800</v>
      </c>
      <c r="E2718" s="1">
        <v>43878</v>
      </c>
      <c r="F2718" s="1">
        <v>43898</v>
      </c>
      <c r="G2718" s="1">
        <v>43908</v>
      </c>
      <c r="H2718" s="13">
        <f>Orders[[#This Row],[DeliveryDate]]-Orders[[#This Row],[OrderDate]]</f>
        <v>30</v>
      </c>
      <c r="I2718" t="s">
        <v>3</v>
      </c>
      <c r="J2718" t="str">
        <f>_xlfn.XLOOKUP(Orders[[#This Row],[_SalesRepID]],'Sales team'!A:A,'Sales team'!B:B)</f>
        <v>Douglas Tucker</v>
      </c>
      <c r="K2718">
        <v>23</v>
      </c>
      <c r="L2718">
        <v>39</v>
      </c>
      <c r="M2718">
        <v>332</v>
      </c>
      <c r="N2718" t="str">
        <f>_xlfn.XLOOKUP(Orders[[#This Row],[_ProductID]],Products!A:A,Products!C:C)</f>
        <v>Furniture</v>
      </c>
      <c r="O2718">
        <v>5</v>
      </c>
      <c r="P2718">
        <v>0.1</v>
      </c>
      <c r="Q2718" s="2">
        <v>6056.8</v>
      </c>
      <c r="R2718" s="2">
        <v>5148.28</v>
      </c>
      <c r="S2718" s="2">
        <v>16353.360000000002</v>
      </c>
      <c r="T2718" s="2">
        <v>908.52000000000226</v>
      </c>
    </row>
    <row r="2719" spans="1:20" x14ac:dyDescent="0.25">
      <c r="A2719" t="s">
        <v>5289</v>
      </c>
      <c r="B2719" t="s">
        <v>8</v>
      </c>
      <c r="C2719" t="s">
        <v>25</v>
      </c>
      <c r="D2719" s="1">
        <v>43800</v>
      </c>
      <c r="E2719" s="1">
        <v>43878</v>
      </c>
      <c r="F2719" s="1">
        <v>43906</v>
      </c>
      <c r="G2719" s="1">
        <v>43882</v>
      </c>
      <c r="H2719" s="13">
        <f>Orders[[#This Row],[DeliveryDate]]-Orders[[#This Row],[OrderDate]]</f>
        <v>4</v>
      </c>
      <c r="I2719" t="s">
        <v>3</v>
      </c>
      <c r="J2719" t="str">
        <f>_xlfn.XLOOKUP(Orders[[#This Row],[_SalesRepID]],'Sales team'!A:A,'Sales team'!B:B)</f>
        <v>Joe Price</v>
      </c>
      <c r="K2719">
        <v>22</v>
      </c>
      <c r="L2719">
        <v>28</v>
      </c>
      <c r="M2719">
        <v>333</v>
      </c>
      <c r="N2719" t="str">
        <f>_xlfn.XLOOKUP(Orders[[#This Row],[_ProductID]],Products!A:A,Products!C:C)</f>
        <v>Electronics</v>
      </c>
      <c r="O2719">
        <v>25</v>
      </c>
      <c r="P2719">
        <v>0.2</v>
      </c>
      <c r="Q2719" s="2">
        <v>1340</v>
      </c>
      <c r="R2719" s="2">
        <v>830.8</v>
      </c>
      <c r="S2719" s="2">
        <v>8576</v>
      </c>
      <c r="T2719" s="2">
        <v>1929.6000000000004</v>
      </c>
    </row>
    <row r="2720" spans="1:20" x14ac:dyDescent="0.25">
      <c r="A2720" t="s">
        <v>5290</v>
      </c>
      <c r="B2720" t="s">
        <v>5</v>
      </c>
      <c r="C2720" t="s">
        <v>13</v>
      </c>
      <c r="D2720" s="1">
        <v>43800</v>
      </c>
      <c r="E2720" s="1">
        <v>43878</v>
      </c>
      <c r="F2720" s="1">
        <v>43885</v>
      </c>
      <c r="G2720" s="1">
        <v>43910</v>
      </c>
      <c r="H2720" s="13">
        <f>Orders[[#This Row],[DeliveryDate]]-Orders[[#This Row],[OrderDate]]</f>
        <v>32</v>
      </c>
      <c r="I2720" t="s">
        <v>3</v>
      </c>
      <c r="J2720" t="str">
        <f>_xlfn.XLOOKUP(Orders[[#This Row],[_SalesRepID]],'Sales team'!A:A,'Sales team'!B:B)</f>
        <v>Nicholas Cunningham</v>
      </c>
      <c r="K2720">
        <v>19</v>
      </c>
      <c r="L2720">
        <v>37</v>
      </c>
      <c r="M2720">
        <v>281</v>
      </c>
      <c r="N2720" t="str">
        <f>_xlfn.XLOOKUP(Orders[[#This Row],[_ProductID]],Products!A:A,Products!C:C)</f>
        <v>Kitchen &amp; Dining</v>
      </c>
      <c r="O2720">
        <v>16</v>
      </c>
      <c r="P2720">
        <v>0.15</v>
      </c>
      <c r="Q2720" s="2">
        <v>1118.9000000000001</v>
      </c>
      <c r="R2720" s="2">
        <v>951.06500000000005</v>
      </c>
      <c r="S2720" s="2">
        <v>2853.1950000000002</v>
      </c>
      <c r="T2720" s="2">
        <v>0</v>
      </c>
    </row>
    <row r="2721" spans="1:20" x14ac:dyDescent="0.25">
      <c r="A2721" t="s">
        <v>5274</v>
      </c>
      <c r="B2721" t="s">
        <v>8</v>
      </c>
      <c r="C2721" t="s">
        <v>6</v>
      </c>
      <c r="D2721" s="1">
        <v>43800</v>
      </c>
      <c r="E2721" s="1">
        <v>43877</v>
      </c>
      <c r="F2721" s="1">
        <v>43894</v>
      </c>
      <c r="G2721" s="1">
        <v>43888</v>
      </c>
      <c r="H2721" s="13">
        <f>Orders[[#This Row],[DeliveryDate]]-Orders[[#This Row],[OrderDate]]</f>
        <v>11</v>
      </c>
      <c r="I2721" t="s">
        <v>3</v>
      </c>
      <c r="J2721" t="str">
        <f>_xlfn.XLOOKUP(Orders[[#This Row],[_SalesRepID]],'Sales team'!A:A,'Sales team'!B:B)</f>
        <v>Roy Rice</v>
      </c>
      <c r="K2721">
        <v>24</v>
      </c>
      <c r="L2721">
        <v>1</v>
      </c>
      <c r="M2721">
        <v>202</v>
      </c>
      <c r="N2721" t="str">
        <f>_xlfn.XLOOKUP(Orders[[#This Row],[_ProductID]],Products!A:A,Products!C:C)</f>
        <v>Home décor</v>
      </c>
      <c r="O2721">
        <v>3</v>
      </c>
      <c r="P2721">
        <v>7.4999999999999997E-2</v>
      </c>
      <c r="Q2721" s="2">
        <v>2726.9</v>
      </c>
      <c r="R2721" s="2">
        <v>2045.1750000000002</v>
      </c>
      <c r="S2721" s="2">
        <v>20179.060000000001</v>
      </c>
      <c r="T2721" s="2">
        <v>3817.66</v>
      </c>
    </row>
    <row r="2722" spans="1:20" x14ac:dyDescent="0.25">
      <c r="A2722" t="s">
        <v>5275</v>
      </c>
      <c r="B2722" t="s">
        <v>5</v>
      </c>
      <c r="C2722" t="s">
        <v>15</v>
      </c>
      <c r="D2722" s="1">
        <v>43800</v>
      </c>
      <c r="E2722" s="1">
        <v>43877</v>
      </c>
      <c r="F2722" s="1">
        <v>43885</v>
      </c>
      <c r="G2722" s="1">
        <v>43881</v>
      </c>
      <c r="H2722" s="13">
        <f>Orders[[#This Row],[DeliveryDate]]-Orders[[#This Row],[OrderDate]]</f>
        <v>4</v>
      </c>
      <c r="I2722" t="s">
        <v>3</v>
      </c>
      <c r="J2722" t="str">
        <f>_xlfn.XLOOKUP(Orders[[#This Row],[_SalesRepID]],'Sales team'!A:A,'Sales team'!B:B)</f>
        <v>Anthony Torres</v>
      </c>
      <c r="K2722">
        <v>20</v>
      </c>
      <c r="L2722">
        <v>19</v>
      </c>
      <c r="M2722">
        <v>43</v>
      </c>
      <c r="N2722" t="str">
        <f>_xlfn.XLOOKUP(Orders[[#This Row],[_ProductID]],Products!A:A,Products!C:C)</f>
        <v>Home décor</v>
      </c>
      <c r="O2722">
        <v>27</v>
      </c>
      <c r="P2722">
        <v>0.05</v>
      </c>
      <c r="Q2722" s="2">
        <v>1051.9000000000001</v>
      </c>
      <c r="R2722" s="2">
        <v>557.50700000000006</v>
      </c>
      <c r="S2722" s="2">
        <v>7994.4400000000005</v>
      </c>
      <c r="T2722" s="2">
        <v>3534.384</v>
      </c>
    </row>
    <row r="2723" spans="1:20" x14ac:dyDescent="0.25">
      <c r="A2723" t="s">
        <v>5276</v>
      </c>
      <c r="B2723" t="s">
        <v>8</v>
      </c>
      <c r="C2723" t="s">
        <v>6</v>
      </c>
      <c r="D2723" s="1">
        <v>43800</v>
      </c>
      <c r="E2723" s="1">
        <v>43877</v>
      </c>
      <c r="F2723" s="1">
        <v>43887</v>
      </c>
      <c r="G2723" s="1">
        <v>43900</v>
      </c>
      <c r="H2723" s="13">
        <f>Orders[[#This Row],[DeliveryDate]]-Orders[[#This Row],[OrderDate]]</f>
        <v>23</v>
      </c>
      <c r="I2723" t="s">
        <v>3</v>
      </c>
      <c r="J2723" t="str">
        <f>_xlfn.XLOOKUP(Orders[[#This Row],[_SalesRepID]],'Sales team'!A:A,'Sales team'!B:B)</f>
        <v>Patrick Graham</v>
      </c>
      <c r="K2723">
        <v>25</v>
      </c>
      <c r="L2723">
        <v>16</v>
      </c>
      <c r="M2723">
        <v>112</v>
      </c>
      <c r="N2723" t="str">
        <f>_xlfn.XLOOKUP(Orders[[#This Row],[_ProductID]],Products!A:A,Products!C:C)</f>
        <v>Furniture</v>
      </c>
      <c r="O2723">
        <v>19</v>
      </c>
      <c r="P2723">
        <v>0.3</v>
      </c>
      <c r="Q2723" s="2">
        <v>6559.3</v>
      </c>
      <c r="R2723" s="2">
        <v>3279.65</v>
      </c>
      <c r="S2723" s="2">
        <v>13774.53</v>
      </c>
      <c r="T2723" s="2">
        <v>3935.58</v>
      </c>
    </row>
    <row r="2724" spans="1:20" x14ac:dyDescent="0.25">
      <c r="A2724" t="s">
        <v>5277</v>
      </c>
      <c r="B2724" t="s">
        <v>1</v>
      </c>
      <c r="C2724" t="s">
        <v>6</v>
      </c>
      <c r="D2724" s="1">
        <v>43800</v>
      </c>
      <c r="E2724" s="1">
        <v>43877</v>
      </c>
      <c r="F2724" s="1">
        <v>43892</v>
      </c>
      <c r="G2724" s="1">
        <v>43881</v>
      </c>
      <c r="H2724" s="13">
        <f>Orders[[#This Row],[DeliveryDate]]-Orders[[#This Row],[OrderDate]]</f>
        <v>4</v>
      </c>
      <c r="I2724" t="s">
        <v>3</v>
      </c>
      <c r="J2724" t="str">
        <f>_xlfn.XLOOKUP(Orders[[#This Row],[_SalesRepID]],'Sales team'!A:A,'Sales team'!B:B)</f>
        <v>Adam Hernandez</v>
      </c>
      <c r="K2724">
        <v>1</v>
      </c>
      <c r="L2724">
        <v>3</v>
      </c>
      <c r="M2724">
        <v>102</v>
      </c>
      <c r="N2724" t="str">
        <f>_xlfn.XLOOKUP(Orders[[#This Row],[_ProductID]],Products!A:A,Products!C:C)</f>
        <v>Home décor</v>
      </c>
      <c r="O2724">
        <v>17</v>
      </c>
      <c r="P2724">
        <v>7.4999999999999997E-2</v>
      </c>
      <c r="Q2724" s="2">
        <v>2525.9</v>
      </c>
      <c r="R2724" s="2">
        <v>1338.7270000000001</v>
      </c>
      <c r="S2724" s="2">
        <v>18691.66</v>
      </c>
      <c r="T2724" s="2">
        <v>7981.8439999999991</v>
      </c>
    </row>
    <row r="2725" spans="1:20" x14ac:dyDescent="0.25">
      <c r="A2725" t="s">
        <v>5278</v>
      </c>
      <c r="B2725" t="s">
        <v>5</v>
      </c>
      <c r="C2725" t="s">
        <v>46</v>
      </c>
      <c r="D2725" s="1">
        <v>43800</v>
      </c>
      <c r="E2725" s="1">
        <v>43877</v>
      </c>
      <c r="F2725" s="1">
        <v>43900</v>
      </c>
      <c r="G2725" s="1">
        <v>43887</v>
      </c>
      <c r="H2725" s="13">
        <f>Orders[[#This Row],[DeliveryDate]]-Orders[[#This Row],[OrderDate]]</f>
        <v>10</v>
      </c>
      <c r="I2725" t="s">
        <v>3</v>
      </c>
      <c r="J2725" t="str">
        <f>_xlfn.XLOOKUP(Orders[[#This Row],[_SalesRepID]],'Sales team'!A:A,'Sales team'!B:B)</f>
        <v>Anthony Torres</v>
      </c>
      <c r="K2725">
        <v>20</v>
      </c>
      <c r="L2725">
        <v>9</v>
      </c>
      <c r="M2725">
        <v>63</v>
      </c>
      <c r="N2725" t="str">
        <f>_xlfn.XLOOKUP(Orders[[#This Row],[_ProductID]],Products!A:A,Products!C:C)</f>
        <v>Home décor</v>
      </c>
      <c r="O2725">
        <v>46</v>
      </c>
      <c r="P2725">
        <v>0.05</v>
      </c>
      <c r="Q2725" s="2">
        <v>2559.4</v>
      </c>
      <c r="R2725" s="2">
        <v>1330.8880000000001</v>
      </c>
      <c r="S2725" s="2">
        <v>14588.58</v>
      </c>
      <c r="T2725" s="2">
        <v>6603.2519999999986</v>
      </c>
    </row>
    <row r="2726" spans="1:20" x14ac:dyDescent="0.25">
      <c r="A2726" t="s">
        <v>5279</v>
      </c>
      <c r="B2726" t="s">
        <v>8</v>
      </c>
      <c r="C2726" t="s">
        <v>13</v>
      </c>
      <c r="D2726" s="1">
        <v>43800</v>
      </c>
      <c r="E2726" s="1">
        <v>43877</v>
      </c>
      <c r="F2726" s="1">
        <v>43895</v>
      </c>
      <c r="G2726" s="1">
        <v>43882</v>
      </c>
      <c r="H2726" s="13">
        <f>Orders[[#This Row],[DeliveryDate]]-Orders[[#This Row],[OrderDate]]</f>
        <v>5</v>
      </c>
      <c r="I2726" t="s">
        <v>3</v>
      </c>
      <c r="J2726" t="str">
        <f>_xlfn.XLOOKUP(Orders[[#This Row],[_SalesRepID]],'Sales team'!A:A,'Sales team'!B:B)</f>
        <v>Roy Rice</v>
      </c>
      <c r="K2726">
        <v>24</v>
      </c>
      <c r="L2726">
        <v>49</v>
      </c>
      <c r="M2726">
        <v>272</v>
      </c>
      <c r="N2726" t="str">
        <f>_xlfn.XLOOKUP(Orders[[#This Row],[_ProductID]],Products!A:A,Products!C:C)</f>
        <v>Home décor</v>
      </c>
      <c r="O2726">
        <v>23</v>
      </c>
      <c r="P2726">
        <v>0.05</v>
      </c>
      <c r="Q2726" s="2">
        <v>3175.8</v>
      </c>
      <c r="R2726" s="2">
        <v>2318.3340000000003</v>
      </c>
      <c r="S2726" s="2">
        <v>24136.080000000002</v>
      </c>
      <c r="T2726" s="2">
        <v>5589.4079999999994</v>
      </c>
    </row>
    <row r="2727" spans="1:20" x14ac:dyDescent="0.25">
      <c r="A2727" t="s">
        <v>5280</v>
      </c>
      <c r="B2727" t="s">
        <v>5</v>
      </c>
      <c r="C2727" t="s">
        <v>46</v>
      </c>
      <c r="D2727" s="1">
        <v>43700</v>
      </c>
      <c r="E2727" s="1">
        <v>43877</v>
      </c>
      <c r="F2727" s="1">
        <v>43883</v>
      </c>
      <c r="G2727" s="1">
        <v>43880</v>
      </c>
      <c r="H2727" s="13">
        <f>Orders[[#This Row],[DeliveryDate]]-Orders[[#This Row],[OrderDate]]</f>
        <v>3</v>
      </c>
      <c r="I2727" t="s">
        <v>3</v>
      </c>
      <c r="J2727" t="str">
        <f>_xlfn.XLOOKUP(Orders[[#This Row],[_SalesRepID]],'Sales team'!A:A,'Sales team'!B:B)</f>
        <v>Shawn Wallace</v>
      </c>
      <c r="K2727">
        <v>18</v>
      </c>
      <c r="L2727">
        <v>25</v>
      </c>
      <c r="M2727">
        <v>82</v>
      </c>
      <c r="N2727" t="str">
        <f>_xlfn.XLOOKUP(Orders[[#This Row],[_ProductID]],Products!A:A,Products!C:C)</f>
        <v>Kitchen &amp; Dining</v>
      </c>
      <c r="O2727">
        <v>1</v>
      </c>
      <c r="P2727">
        <v>0.05</v>
      </c>
      <c r="Q2727" s="2">
        <v>1085.4000000000001</v>
      </c>
      <c r="R2727" s="2">
        <v>629.53200000000004</v>
      </c>
      <c r="S2727" s="2">
        <v>3093.3900000000003</v>
      </c>
      <c r="T2727" s="2">
        <v>1204.7940000000003</v>
      </c>
    </row>
    <row r="2728" spans="1:20" x14ac:dyDescent="0.25">
      <c r="A2728" t="s">
        <v>5281</v>
      </c>
      <c r="B2728" t="s">
        <v>1</v>
      </c>
      <c r="C2728" t="s">
        <v>6</v>
      </c>
      <c r="D2728" s="1">
        <v>43800</v>
      </c>
      <c r="E2728" s="1">
        <v>43877</v>
      </c>
      <c r="F2728" s="1">
        <v>43903</v>
      </c>
      <c r="G2728" s="1">
        <v>43889</v>
      </c>
      <c r="H2728" s="13">
        <f>Orders[[#This Row],[DeliveryDate]]-Orders[[#This Row],[OrderDate]]</f>
        <v>12</v>
      </c>
      <c r="I2728" t="s">
        <v>3</v>
      </c>
      <c r="J2728" t="str">
        <f>_xlfn.XLOOKUP(Orders[[#This Row],[_SalesRepID]],'Sales team'!A:A,'Sales team'!B:B)</f>
        <v>Joshua Little</v>
      </c>
      <c r="K2728">
        <v>11</v>
      </c>
      <c r="L2728">
        <v>43</v>
      </c>
      <c r="M2728">
        <v>142</v>
      </c>
      <c r="N2728" t="str">
        <f>_xlfn.XLOOKUP(Orders[[#This Row],[_ProductID]],Products!A:A,Products!C:C)</f>
        <v>Home décor</v>
      </c>
      <c r="O2728">
        <v>36</v>
      </c>
      <c r="P2728">
        <v>0.1</v>
      </c>
      <c r="Q2728" s="2">
        <v>3155.7000000000003</v>
      </c>
      <c r="R2728" s="2">
        <v>2208.9900000000002</v>
      </c>
      <c r="S2728" s="2">
        <v>17040.780000000002</v>
      </c>
      <c r="T2728" s="2">
        <v>3786.84</v>
      </c>
    </row>
    <row r="2729" spans="1:20" x14ac:dyDescent="0.25">
      <c r="A2729" t="s">
        <v>5282</v>
      </c>
      <c r="B2729" t="s">
        <v>10</v>
      </c>
      <c r="C2729" t="s">
        <v>6</v>
      </c>
      <c r="D2729" s="1">
        <v>43800</v>
      </c>
      <c r="E2729" s="1">
        <v>43877</v>
      </c>
      <c r="F2729" s="1">
        <v>43888</v>
      </c>
      <c r="G2729" s="1">
        <v>43914</v>
      </c>
      <c r="H2729" s="13">
        <f>Orders[[#This Row],[DeliveryDate]]-Orders[[#This Row],[OrderDate]]</f>
        <v>37</v>
      </c>
      <c r="I2729" t="s">
        <v>3</v>
      </c>
      <c r="J2729" t="str">
        <f>_xlfn.XLOOKUP(Orders[[#This Row],[_SalesRepID]],'Sales team'!A:A,'Sales team'!B:B)</f>
        <v>Patrick Graham</v>
      </c>
      <c r="K2729">
        <v>25</v>
      </c>
      <c r="L2729">
        <v>46</v>
      </c>
      <c r="M2729">
        <v>187</v>
      </c>
      <c r="N2729" t="str">
        <f>_xlfn.XLOOKUP(Orders[[#This Row],[_ProductID]],Products!A:A,Products!C:C)</f>
        <v>Furniture</v>
      </c>
      <c r="O2729">
        <v>5</v>
      </c>
      <c r="P2729">
        <v>0.05</v>
      </c>
      <c r="Q2729" s="2">
        <v>1882.7</v>
      </c>
      <c r="R2729" s="2">
        <v>1355.5439999999999</v>
      </c>
      <c r="S2729" s="2">
        <v>14308.52</v>
      </c>
      <c r="T2729" s="2">
        <v>3464.1680000000015</v>
      </c>
    </row>
    <row r="2730" spans="1:20" x14ac:dyDescent="0.25">
      <c r="A2730" t="s">
        <v>5265</v>
      </c>
      <c r="B2730" t="s">
        <v>5</v>
      </c>
      <c r="C2730" t="s">
        <v>25</v>
      </c>
      <c r="D2730" s="1">
        <v>43800</v>
      </c>
      <c r="E2730" s="1">
        <v>43876</v>
      </c>
      <c r="F2730" s="1">
        <v>43884</v>
      </c>
      <c r="G2730" s="1">
        <v>43882</v>
      </c>
      <c r="H2730" s="13">
        <f>Orders[[#This Row],[DeliveryDate]]-Orders[[#This Row],[OrderDate]]</f>
        <v>6</v>
      </c>
      <c r="I2730" t="s">
        <v>3</v>
      </c>
      <c r="J2730" t="str">
        <f>_xlfn.XLOOKUP(Orders[[#This Row],[_SalesRepID]],'Sales team'!A:A,'Sales team'!B:B)</f>
        <v>Nicholas Cunningham</v>
      </c>
      <c r="K2730">
        <v>19</v>
      </c>
      <c r="L2730">
        <v>26</v>
      </c>
      <c r="M2730">
        <v>337</v>
      </c>
      <c r="N2730" t="str">
        <f>_xlfn.XLOOKUP(Orders[[#This Row],[_ProductID]],Products!A:A,Products!C:C)</f>
        <v>Home décor</v>
      </c>
      <c r="O2730">
        <v>41</v>
      </c>
      <c r="P2730">
        <v>0.05</v>
      </c>
      <c r="Q2730" s="2">
        <v>3953</v>
      </c>
      <c r="R2730" s="2">
        <v>2213.6800000000003</v>
      </c>
      <c r="S2730" s="2">
        <v>3755.35</v>
      </c>
      <c r="T2730" s="2">
        <v>1541.6699999999996</v>
      </c>
    </row>
    <row r="2731" spans="1:20" x14ac:dyDescent="0.25">
      <c r="A2731" t="s">
        <v>5266</v>
      </c>
      <c r="B2731" t="s">
        <v>1</v>
      </c>
      <c r="C2731" t="s">
        <v>6</v>
      </c>
      <c r="D2731" s="1">
        <v>43800</v>
      </c>
      <c r="E2731" s="1">
        <v>43876</v>
      </c>
      <c r="F2731" s="1">
        <v>43891</v>
      </c>
      <c r="G2731" s="1">
        <v>43910</v>
      </c>
      <c r="H2731" s="13">
        <f>Orders[[#This Row],[DeliveryDate]]-Orders[[#This Row],[OrderDate]]</f>
        <v>34</v>
      </c>
      <c r="I2731" t="s">
        <v>3</v>
      </c>
      <c r="J2731" t="str">
        <f>_xlfn.XLOOKUP(Orders[[#This Row],[_SalesRepID]],'Sales team'!A:A,'Sales team'!B:B)</f>
        <v>Chris Armstrong</v>
      </c>
      <c r="K2731">
        <v>4</v>
      </c>
      <c r="L2731">
        <v>36</v>
      </c>
      <c r="M2731">
        <v>172</v>
      </c>
      <c r="N2731" t="str">
        <f>_xlfn.XLOOKUP(Orders[[#This Row],[_ProductID]],Products!A:A,Products!C:C)</f>
        <v>Kitchen &amp; Dining</v>
      </c>
      <c r="O2731">
        <v>4</v>
      </c>
      <c r="P2731">
        <v>0.1</v>
      </c>
      <c r="Q2731" s="2">
        <v>2599.6</v>
      </c>
      <c r="R2731" s="2">
        <v>2105.6759999999999</v>
      </c>
      <c r="S2731" s="2">
        <v>2339.64</v>
      </c>
      <c r="T2731" s="2">
        <v>233.96399999999994</v>
      </c>
    </row>
    <row r="2732" spans="1:20" x14ac:dyDescent="0.25">
      <c r="A2732" t="s">
        <v>5267</v>
      </c>
      <c r="B2732" t="s">
        <v>5</v>
      </c>
      <c r="C2732" t="s">
        <v>6</v>
      </c>
      <c r="D2732" s="1">
        <v>43800</v>
      </c>
      <c r="E2732" s="1">
        <v>43876</v>
      </c>
      <c r="F2732" s="1">
        <v>43882</v>
      </c>
      <c r="G2732" s="1">
        <v>43900</v>
      </c>
      <c r="H2732" s="13">
        <f>Orders[[#This Row],[DeliveryDate]]-Orders[[#This Row],[OrderDate]]</f>
        <v>24</v>
      </c>
      <c r="I2732" t="s">
        <v>3</v>
      </c>
      <c r="J2732" t="str">
        <f>_xlfn.XLOOKUP(Orders[[#This Row],[_SalesRepID]],'Sales team'!A:A,'Sales team'!B:B)</f>
        <v>Roger Alexander</v>
      </c>
      <c r="K2732">
        <v>15</v>
      </c>
      <c r="L2732">
        <v>41</v>
      </c>
      <c r="M2732">
        <v>167</v>
      </c>
      <c r="N2732" t="str">
        <f>_xlfn.XLOOKUP(Orders[[#This Row],[_ProductID]],Products!A:A,Products!C:C)</f>
        <v>Home décor</v>
      </c>
      <c r="O2732">
        <v>24</v>
      </c>
      <c r="P2732">
        <v>0.1</v>
      </c>
      <c r="Q2732" s="2">
        <v>1085.4000000000001</v>
      </c>
      <c r="R2732" s="2">
        <v>759.78</v>
      </c>
      <c r="S2732" s="2">
        <v>976.86000000000013</v>
      </c>
      <c r="T2732" s="2">
        <v>217.08000000000015</v>
      </c>
    </row>
    <row r="2733" spans="1:20" x14ac:dyDescent="0.25">
      <c r="A2733" t="s">
        <v>5268</v>
      </c>
      <c r="B2733" t="s">
        <v>5</v>
      </c>
      <c r="C2733" t="s">
        <v>6</v>
      </c>
      <c r="D2733" s="1">
        <v>43800</v>
      </c>
      <c r="E2733" s="1">
        <v>43876</v>
      </c>
      <c r="F2733" s="1">
        <v>43903</v>
      </c>
      <c r="G2733" s="1">
        <v>43899</v>
      </c>
      <c r="H2733" s="13">
        <f>Orders[[#This Row],[DeliveryDate]]-Orders[[#This Row],[OrderDate]]</f>
        <v>23</v>
      </c>
      <c r="I2733" t="s">
        <v>3</v>
      </c>
      <c r="J2733" t="str">
        <f>_xlfn.XLOOKUP(Orders[[#This Row],[_SalesRepID]],'Sales team'!A:A,'Sales team'!B:B)</f>
        <v>Anthony Torres</v>
      </c>
      <c r="K2733">
        <v>20</v>
      </c>
      <c r="L2733">
        <v>38</v>
      </c>
      <c r="M2733">
        <v>191</v>
      </c>
      <c r="N2733" t="str">
        <f>_xlfn.XLOOKUP(Orders[[#This Row],[_ProductID]],Products!A:A,Products!C:C)</f>
        <v>Outdoor</v>
      </c>
      <c r="O2733">
        <v>9</v>
      </c>
      <c r="P2733">
        <v>0.4</v>
      </c>
      <c r="Q2733" s="2">
        <v>1902.8</v>
      </c>
      <c r="R2733" s="2">
        <v>1046.54</v>
      </c>
      <c r="S2733" s="2">
        <v>5708.4</v>
      </c>
      <c r="T2733" s="2">
        <v>475.69999999999982</v>
      </c>
    </row>
    <row r="2734" spans="1:20" x14ac:dyDescent="0.25">
      <c r="A2734" t="s">
        <v>5269</v>
      </c>
      <c r="B2734" t="s">
        <v>1</v>
      </c>
      <c r="C2734" t="s">
        <v>6</v>
      </c>
      <c r="D2734" s="1">
        <v>43800</v>
      </c>
      <c r="E2734" s="1">
        <v>43876</v>
      </c>
      <c r="F2734" s="1">
        <v>43892</v>
      </c>
      <c r="G2734" s="1">
        <v>43885</v>
      </c>
      <c r="H2734" s="13">
        <f>Orders[[#This Row],[DeliveryDate]]-Orders[[#This Row],[OrderDate]]</f>
        <v>9</v>
      </c>
      <c r="I2734" t="s">
        <v>3</v>
      </c>
      <c r="J2734" t="str">
        <f>_xlfn.XLOOKUP(Orders[[#This Row],[_SalesRepID]],'Sales team'!A:A,'Sales team'!B:B)</f>
        <v>Joshua Bennett</v>
      </c>
      <c r="K2734">
        <v>6</v>
      </c>
      <c r="L2734">
        <v>50</v>
      </c>
      <c r="M2734">
        <v>162</v>
      </c>
      <c r="N2734" t="str">
        <f>_xlfn.XLOOKUP(Orders[[#This Row],[_ProductID]],Products!A:A,Products!C:C)</f>
        <v>Home décor</v>
      </c>
      <c r="O2734">
        <v>35</v>
      </c>
      <c r="P2734">
        <v>0.05</v>
      </c>
      <c r="Q2734" s="2">
        <v>1762.1000000000001</v>
      </c>
      <c r="R2734" s="2">
        <v>1427.3010000000002</v>
      </c>
      <c r="S2734" s="2">
        <v>1673.9950000000001</v>
      </c>
      <c r="T2734" s="2">
        <v>246.69399999999996</v>
      </c>
    </row>
    <row r="2735" spans="1:20" x14ac:dyDescent="0.25">
      <c r="A2735" t="s">
        <v>5270</v>
      </c>
      <c r="B2735" t="s">
        <v>8</v>
      </c>
      <c r="C2735" t="s">
        <v>13</v>
      </c>
      <c r="D2735" s="1">
        <v>43700</v>
      </c>
      <c r="E2735" s="1">
        <v>43876</v>
      </c>
      <c r="F2735" s="1">
        <v>43887</v>
      </c>
      <c r="G2735" s="1">
        <v>43899</v>
      </c>
      <c r="H2735" s="13">
        <f>Orders[[#This Row],[DeliveryDate]]-Orders[[#This Row],[OrderDate]]</f>
        <v>23</v>
      </c>
      <c r="I2735" t="s">
        <v>3</v>
      </c>
      <c r="J2735" t="str">
        <f>_xlfn.XLOOKUP(Orders[[#This Row],[_SalesRepID]],'Sales team'!A:A,'Sales team'!B:B)</f>
        <v>Joe Price</v>
      </c>
      <c r="K2735">
        <v>22</v>
      </c>
      <c r="L2735">
        <v>3</v>
      </c>
      <c r="M2735">
        <v>284</v>
      </c>
      <c r="N2735" t="str">
        <f>_xlfn.XLOOKUP(Orders[[#This Row],[_ProductID]],Products!A:A,Products!C:C)</f>
        <v>Kitchen &amp; Dining</v>
      </c>
      <c r="O2735">
        <v>1</v>
      </c>
      <c r="P2735">
        <v>0.05</v>
      </c>
      <c r="Q2735" s="2">
        <v>1065.3</v>
      </c>
      <c r="R2735" s="2">
        <v>490.03800000000001</v>
      </c>
      <c r="S2735" s="2">
        <v>7084.244999999999</v>
      </c>
      <c r="T2735" s="2">
        <v>3653.9789999999989</v>
      </c>
    </row>
    <row r="2736" spans="1:20" x14ac:dyDescent="0.25">
      <c r="A2736" t="s">
        <v>5271</v>
      </c>
      <c r="B2736" t="s">
        <v>1</v>
      </c>
      <c r="C2736" t="s">
        <v>46</v>
      </c>
      <c r="D2736" s="1">
        <v>43700</v>
      </c>
      <c r="E2736" s="1">
        <v>43876</v>
      </c>
      <c r="F2736" s="1">
        <v>43880</v>
      </c>
      <c r="G2736" s="1">
        <v>43885</v>
      </c>
      <c r="H2736" s="13">
        <f>Orders[[#This Row],[DeliveryDate]]-Orders[[#This Row],[OrderDate]]</f>
        <v>9</v>
      </c>
      <c r="I2736" t="s">
        <v>3</v>
      </c>
      <c r="J2736" t="str">
        <f>_xlfn.XLOOKUP(Orders[[#This Row],[_SalesRepID]],'Sales team'!A:A,'Sales team'!B:B)</f>
        <v>Chris Armstrong</v>
      </c>
      <c r="K2736">
        <v>4</v>
      </c>
      <c r="L2736">
        <v>39</v>
      </c>
      <c r="M2736">
        <v>64</v>
      </c>
      <c r="N2736" t="str">
        <f>_xlfn.XLOOKUP(Orders[[#This Row],[_ProductID]],Products!A:A,Products!C:C)</f>
        <v>Furniture</v>
      </c>
      <c r="O2736">
        <v>12</v>
      </c>
      <c r="P2736">
        <v>7.4999999999999997E-2</v>
      </c>
      <c r="Q2736" s="2">
        <v>670</v>
      </c>
      <c r="R2736" s="2">
        <v>435.5</v>
      </c>
      <c r="S2736" s="2">
        <v>1859.25</v>
      </c>
      <c r="T2736" s="2">
        <v>552.75</v>
      </c>
    </row>
    <row r="2737" spans="1:20" x14ac:dyDescent="0.25">
      <c r="A2737" t="s">
        <v>5272</v>
      </c>
      <c r="B2737" t="s">
        <v>5</v>
      </c>
      <c r="C2737" t="s">
        <v>2</v>
      </c>
      <c r="D2737" s="1">
        <v>43700</v>
      </c>
      <c r="E2737" s="1">
        <v>43876</v>
      </c>
      <c r="F2737" s="1">
        <v>43887</v>
      </c>
      <c r="G2737" s="1">
        <v>43887</v>
      </c>
      <c r="H2737" s="13">
        <f>Orders[[#This Row],[DeliveryDate]]-Orders[[#This Row],[OrderDate]]</f>
        <v>11</v>
      </c>
      <c r="I2737" t="s">
        <v>3</v>
      </c>
      <c r="J2737" t="str">
        <f>_xlfn.XLOOKUP(Orders[[#This Row],[_SalesRepID]],'Sales team'!A:A,'Sales team'!B:B)</f>
        <v>Carl Nguyen</v>
      </c>
      <c r="K2737">
        <v>12</v>
      </c>
      <c r="L2737">
        <v>16</v>
      </c>
      <c r="M2737">
        <v>260</v>
      </c>
      <c r="N2737" t="str">
        <f>_xlfn.XLOOKUP(Orders[[#This Row],[_ProductID]],Products!A:A,Products!C:C)</f>
        <v>Home décor</v>
      </c>
      <c r="O2737">
        <v>23</v>
      </c>
      <c r="P2737">
        <v>0.2</v>
      </c>
      <c r="Q2737" s="2">
        <v>871</v>
      </c>
      <c r="R2737" s="2">
        <v>365.82</v>
      </c>
      <c r="S2737" s="2">
        <v>696.80000000000007</v>
      </c>
      <c r="T2737" s="2">
        <v>330.98000000000008</v>
      </c>
    </row>
    <row r="2738" spans="1:20" x14ac:dyDescent="0.25">
      <c r="A2738" t="s">
        <v>5273</v>
      </c>
      <c r="B2738" t="s">
        <v>5</v>
      </c>
      <c r="C2738" t="s">
        <v>15</v>
      </c>
      <c r="D2738" s="1">
        <v>43800</v>
      </c>
      <c r="E2738" s="1">
        <v>43876</v>
      </c>
      <c r="F2738" s="1">
        <v>43886</v>
      </c>
      <c r="G2738" s="1">
        <v>43880</v>
      </c>
      <c r="H2738" s="13">
        <f>Orders[[#This Row],[DeliveryDate]]-Orders[[#This Row],[OrderDate]]</f>
        <v>4</v>
      </c>
      <c r="I2738" t="s">
        <v>3</v>
      </c>
      <c r="J2738" t="str">
        <f>_xlfn.XLOOKUP(Orders[[#This Row],[_SalesRepID]],'Sales team'!A:A,'Sales team'!B:B)</f>
        <v>Todd Roberts</v>
      </c>
      <c r="K2738">
        <v>13</v>
      </c>
      <c r="L2738">
        <v>10</v>
      </c>
      <c r="M2738">
        <v>25</v>
      </c>
      <c r="N2738" t="str">
        <f>_xlfn.XLOOKUP(Orders[[#This Row],[_ProductID]],Products!A:A,Products!C:C)</f>
        <v>Home décor</v>
      </c>
      <c r="O2738">
        <v>23</v>
      </c>
      <c r="P2738">
        <v>7.4999999999999997E-2</v>
      </c>
      <c r="Q2738" s="2">
        <v>2412</v>
      </c>
      <c r="R2738" s="2">
        <v>1784.8799999999999</v>
      </c>
      <c r="S2738" s="2">
        <v>6693.3</v>
      </c>
      <c r="T2738" s="2">
        <v>1338.6600000000008</v>
      </c>
    </row>
    <row r="2739" spans="1:20" x14ac:dyDescent="0.25">
      <c r="A2739" t="s">
        <v>5258</v>
      </c>
      <c r="B2739" t="s">
        <v>1</v>
      </c>
      <c r="C2739" t="s">
        <v>15</v>
      </c>
      <c r="D2739" s="1">
        <v>43700</v>
      </c>
      <c r="E2739" s="1">
        <v>43875</v>
      </c>
      <c r="F2739" s="1">
        <v>43898</v>
      </c>
      <c r="G2739" s="1">
        <v>43885</v>
      </c>
      <c r="H2739" s="13">
        <f>Orders[[#This Row],[DeliveryDate]]-Orders[[#This Row],[OrderDate]]</f>
        <v>10</v>
      </c>
      <c r="I2739" t="s">
        <v>3</v>
      </c>
      <c r="J2739" t="str">
        <f>_xlfn.XLOOKUP(Orders[[#This Row],[_SalesRepID]],'Sales team'!A:A,'Sales team'!B:B)</f>
        <v>Stephen Payne</v>
      </c>
      <c r="K2739">
        <v>5</v>
      </c>
      <c r="L2739">
        <v>32</v>
      </c>
      <c r="M2739">
        <v>15</v>
      </c>
      <c r="N2739" t="str">
        <f>_xlfn.XLOOKUP(Orders[[#This Row],[_ProductID]],Products!A:A,Products!C:C)</f>
        <v>Electronics</v>
      </c>
      <c r="O2739">
        <v>28</v>
      </c>
      <c r="P2739">
        <v>0.15</v>
      </c>
      <c r="Q2739" s="2">
        <v>1192.6000000000001</v>
      </c>
      <c r="R2739" s="2">
        <v>477.04000000000008</v>
      </c>
      <c r="S2739" s="2">
        <v>7095.97</v>
      </c>
      <c r="T2739" s="2">
        <v>3756.6899999999996</v>
      </c>
    </row>
    <row r="2740" spans="1:20" x14ac:dyDescent="0.25">
      <c r="A2740" t="s">
        <v>5259</v>
      </c>
      <c r="B2740" t="s">
        <v>5</v>
      </c>
      <c r="C2740" t="s">
        <v>15</v>
      </c>
      <c r="D2740" s="1">
        <v>43700</v>
      </c>
      <c r="E2740" s="1">
        <v>43875</v>
      </c>
      <c r="F2740" s="1">
        <v>43899</v>
      </c>
      <c r="G2740" s="1">
        <v>43881</v>
      </c>
      <c r="H2740" s="13">
        <f>Orders[[#This Row],[DeliveryDate]]-Orders[[#This Row],[OrderDate]]</f>
        <v>6</v>
      </c>
      <c r="I2740" t="s">
        <v>3</v>
      </c>
      <c r="J2740" t="str">
        <f>_xlfn.XLOOKUP(Orders[[#This Row],[_SalesRepID]],'Sales team'!A:A,'Sales team'!B:B)</f>
        <v>Roger Alexander</v>
      </c>
      <c r="K2740">
        <v>15</v>
      </c>
      <c r="L2740">
        <v>32</v>
      </c>
      <c r="M2740">
        <v>57</v>
      </c>
      <c r="N2740" t="str">
        <f>_xlfn.XLOOKUP(Orders[[#This Row],[_ProductID]],Products!A:A,Products!C:C)</f>
        <v>Outdoor</v>
      </c>
      <c r="O2740">
        <v>9</v>
      </c>
      <c r="P2740">
        <v>0.05</v>
      </c>
      <c r="Q2740" s="2">
        <v>167.5</v>
      </c>
      <c r="R2740" s="2">
        <v>134</v>
      </c>
      <c r="S2740" s="2">
        <v>795.625</v>
      </c>
      <c r="T2740" s="2">
        <v>125.625</v>
      </c>
    </row>
    <row r="2741" spans="1:20" x14ac:dyDescent="0.25">
      <c r="A2741" t="s">
        <v>5260</v>
      </c>
      <c r="B2741" t="s">
        <v>8</v>
      </c>
      <c r="C2741" t="s">
        <v>2</v>
      </c>
      <c r="D2741" s="1">
        <v>43800</v>
      </c>
      <c r="E2741" s="1">
        <v>43875</v>
      </c>
      <c r="F2741" s="1">
        <v>43889</v>
      </c>
      <c r="G2741" s="1">
        <v>43887</v>
      </c>
      <c r="H2741" s="13">
        <f>Orders[[#This Row],[DeliveryDate]]-Orders[[#This Row],[OrderDate]]</f>
        <v>12</v>
      </c>
      <c r="I2741" t="s">
        <v>3</v>
      </c>
      <c r="J2741" t="str">
        <f>_xlfn.XLOOKUP(Orders[[#This Row],[_SalesRepID]],'Sales team'!A:A,'Sales team'!B:B)</f>
        <v>Joe Price</v>
      </c>
      <c r="K2741">
        <v>22</v>
      </c>
      <c r="L2741">
        <v>10</v>
      </c>
      <c r="M2741">
        <v>243</v>
      </c>
      <c r="N2741" t="str">
        <f>_xlfn.XLOOKUP(Orders[[#This Row],[_ProductID]],Products!A:A,Products!C:C)</f>
        <v>Home décor</v>
      </c>
      <c r="O2741">
        <v>43</v>
      </c>
      <c r="P2741">
        <v>0.1</v>
      </c>
      <c r="Q2741" s="2">
        <v>703.5</v>
      </c>
      <c r="R2741" s="2">
        <v>457.27500000000003</v>
      </c>
      <c r="S2741" s="2">
        <v>3798.9</v>
      </c>
      <c r="T2741" s="2">
        <v>1055.25</v>
      </c>
    </row>
    <row r="2742" spans="1:20" x14ac:dyDescent="0.25">
      <c r="A2742" t="s">
        <v>5261</v>
      </c>
      <c r="B2742" t="s">
        <v>1</v>
      </c>
      <c r="C2742" t="s">
        <v>13</v>
      </c>
      <c r="D2742" s="1">
        <v>43800</v>
      </c>
      <c r="E2742" s="1">
        <v>43875</v>
      </c>
      <c r="F2742" s="1">
        <v>43890</v>
      </c>
      <c r="G2742" s="1">
        <v>43886</v>
      </c>
      <c r="H2742" s="13">
        <f>Orders[[#This Row],[DeliveryDate]]-Orders[[#This Row],[OrderDate]]</f>
        <v>11</v>
      </c>
      <c r="I2742" t="s">
        <v>3</v>
      </c>
      <c r="J2742" t="str">
        <f>_xlfn.XLOOKUP(Orders[[#This Row],[_SalesRepID]],'Sales team'!A:A,'Sales team'!B:B)</f>
        <v>Chris Armstrong</v>
      </c>
      <c r="K2742">
        <v>4</v>
      </c>
      <c r="L2742">
        <v>27</v>
      </c>
      <c r="M2742">
        <v>282</v>
      </c>
      <c r="N2742" t="str">
        <f>_xlfn.XLOOKUP(Orders[[#This Row],[_ProductID]],Products!A:A,Products!C:C)</f>
        <v>Home décor</v>
      </c>
      <c r="O2742">
        <v>35</v>
      </c>
      <c r="P2742">
        <v>7.4999999999999997E-2</v>
      </c>
      <c r="Q2742" s="2">
        <v>227.8</v>
      </c>
      <c r="R2742" s="2">
        <v>95.676000000000002</v>
      </c>
      <c r="S2742" s="2">
        <v>1685.7200000000003</v>
      </c>
      <c r="T2742" s="2">
        <v>920.31200000000024</v>
      </c>
    </row>
    <row r="2743" spans="1:20" x14ac:dyDescent="0.25">
      <c r="A2743" t="s">
        <v>5262</v>
      </c>
      <c r="B2743" t="s">
        <v>1</v>
      </c>
      <c r="C2743" t="s">
        <v>15</v>
      </c>
      <c r="D2743" s="1">
        <v>43700</v>
      </c>
      <c r="E2743" s="1">
        <v>43875</v>
      </c>
      <c r="F2743" s="1">
        <v>43897</v>
      </c>
      <c r="G2743" s="1">
        <v>43892</v>
      </c>
      <c r="H2743" s="13">
        <f>Orders[[#This Row],[DeliveryDate]]-Orders[[#This Row],[OrderDate]]</f>
        <v>17</v>
      </c>
      <c r="I2743" t="s">
        <v>3</v>
      </c>
      <c r="J2743" t="str">
        <f>_xlfn.XLOOKUP(Orders[[#This Row],[_SalesRepID]],'Sales team'!A:A,'Sales team'!B:B)</f>
        <v>Chris Armstrong</v>
      </c>
      <c r="K2743">
        <v>4</v>
      </c>
      <c r="L2743">
        <v>19</v>
      </c>
      <c r="M2743">
        <v>7</v>
      </c>
      <c r="N2743" t="str">
        <f>_xlfn.XLOOKUP(Orders[[#This Row],[_ProductID]],Products!A:A,Products!C:C)</f>
        <v>Home décor</v>
      </c>
      <c r="O2743">
        <v>2</v>
      </c>
      <c r="P2743">
        <v>0.05</v>
      </c>
      <c r="Q2743" s="2">
        <v>1072</v>
      </c>
      <c r="R2743" s="2">
        <v>761.12</v>
      </c>
      <c r="S2743" s="2">
        <v>5092</v>
      </c>
      <c r="T2743" s="2">
        <v>1286.4000000000001</v>
      </c>
    </row>
    <row r="2744" spans="1:20" x14ac:dyDescent="0.25">
      <c r="A2744" t="s">
        <v>5263</v>
      </c>
      <c r="B2744" t="s">
        <v>1</v>
      </c>
      <c r="C2744" t="s">
        <v>6</v>
      </c>
      <c r="D2744" s="1">
        <v>43800</v>
      </c>
      <c r="E2744" s="1">
        <v>43875</v>
      </c>
      <c r="F2744" s="1">
        <v>43881</v>
      </c>
      <c r="G2744" s="1">
        <v>43888</v>
      </c>
      <c r="H2744" s="13">
        <f>Orders[[#This Row],[DeliveryDate]]-Orders[[#This Row],[OrderDate]]</f>
        <v>13</v>
      </c>
      <c r="I2744" t="s">
        <v>3</v>
      </c>
      <c r="J2744" t="str">
        <f>_xlfn.XLOOKUP(Orders[[#This Row],[_SalesRepID]],'Sales team'!A:A,'Sales team'!B:B)</f>
        <v>Joshua Little</v>
      </c>
      <c r="K2744">
        <v>11</v>
      </c>
      <c r="L2744">
        <v>20</v>
      </c>
      <c r="M2744">
        <v>91</v>
      </c>
      <c r="N2744" t="str">
        <f>_xlfn.XLOOKUP(Orders[[#This Row],[_ProductID]],Products!A:A,Products!C:C)</f>
        <v>Home décor</v>
      </c>
      <c r="O2744">
        <v>29</v>
      </c>
      <c r="P2744">
        <v>7.4999999999999997E-2</v>
      </c>
      <c r="Q2744" s="2">
        <v>2505.8000000000002</v>
      </c>
      <c r="R2744" s="2">
        <v>1453.364</v>
      </c>
      <c r="S2744" s="2">
        <v>9271.4600000000009</v>
      </c>
      <c r="T2744" s="2">
        <v>3458.0040000000008</v>
      </c>
    </row>
    <row r="2745" spans="1:20" x14ac:dyDescent="0.25">
      <c r="A2745" t="s">
        <v>5264</v>
      </c>
      <c r="B2745" t="s">
        <v>5</v>
      </c>
      <c r="C2745" t="s">
        <v>6</v>
      </c>
      <c r="D2745" s="1">
        <v>43700</v>
      </c>
      <c r="E2745" s="1">
        <v>43875</v>
      </c>
      <c r="F2745" s="1">
        <v>43889</v>
      </c>
      <c r="G2745" s="1">
        <v>43896</v>
      </c>
      <c r="H2745" s="13">
        <f>Orders[[#This Row],[DeliveryDate]]-Orders[[#This Row],[OrderDate]]</f>
        <v>21</v>
      </c>
      <c r="I2745" t="s">
        <v>3</v>
      </c>
      <c r="J2745" t="str">
        <f>_xlfn.XLOOKUP(Orders[[#This Row],[_SalesRepID]],'Sales team'!A:A,'Sales team'!B:B)</f>
        <v>Carl Nguyen</v>
      </c>
      <c r="K2745">
        <v>12</v>
      </c>
      <c r="L2745">
        <v>4</v>
      </c>
      <c r="M2745">
        <v>198</v>
      </c>
      <c r="N2745" t="str">
        <f>_xlfn.XLOOKUP(Orders[[#This Row],[_ProductID]],Products!A:A,Products!C:C)</f>
        <v>Home décor</v>
      </c>
      <c r="O2745">
        <v>29</v>
      </c>
      <c r="P2745">
        <v>0.4</v>
      </c>
      <c r="Q2745" s="2">
        <v>891.1</v>
      </c>
      <c r="R2745" s="2">
        <v>588.12600000000009</v>
      </c>
      <c r="S2745" s="2">
        <v>2673.2999999999997</v>
      </c>
      <c r="T2745" s="2">
        <v>-267.33000000000084</v>
      </c>
    </row>
    <row r="2746" spans="1:20" x14ac:dyDescent="0.25">
      <c r="A2746" t="s">
        <v>5251</v>
      </c>
      <c r="B2746" t="s">
        <v>1</v>
      </c>
      <c r="C2746" t="s">
        <v>6</v>
      </c>
      <c r="D2746" s="1">
        <v>43700</v>
      </c>
      <c r="E2746" s="1">
        <v>43874</v>
      </c>
      <c r="F2746" s="1">
        <v>43894</v>
      </c>
      <c r="G2746" s="1">
        <v>43887</v>
      </c>
      <c r="H2746" s="13">
        <f>Orders[[#This Row],[DeliveryDate]]-Orders[[#This Row],[OrderDate]]</f>
        <v>13</v>
      </c>
      <c r="I2746" t="s">
        <v>3</v>
      </c>
      <c r="J2746" t="str">
        <f>_xlfn.XLOOKUP(Orders[[#This Row],[_SalesRepID]],'Sales team'!A:A,'Sales team'!B:B)</f>
        <v>Joshua Ryan</v>
      </c>
      <c r="K2746">
        <v>9</v>
      </c>
      <c r="L2746">
        <v>34</v>
      </c>
      <c r="M2746">
        <v>98</v>
      </c>
      <c r="N2746" t="str">
        <f>_xlfn.XLOOKUP(Orders[[#This Row],[_ProductID]],Products!A:A,Products!C:C)</f>
        <v>Kitchen &amp; Dining</v>
      </c>
      <c r="O2746">
        <v>16</v>
      </c>
      <c r="P2746">
        <v>0.1</v>
      </c>
      <c r="Q2746" s="2">
        <v>3879.3</v>
      </c>
      <c r="R2746" s="2">
        <v>3142.2330000000002</v>
      </c>
      <c r="S2746" s="2">
        <v>24439.590000000004</v>
      </c>
      <c r="T2746" s="2">
        <v>2443.9590000000026</v>
      </c>
    </row>
    <row r="2747" spans="1:20" x14ac:dyDescent="0.25">
      <c r="A2747" t="s">
        <v>5252</v>
      </c>
      <c r="B2747" t="s">
        <v>10</v>
      </c>
      <c r="C2747" t="s">
        <v>15</v>
      </c>
      <c r="D2747" s="1">
        <v>43800</v>
      </c>
      <c r="E2747" s="1">
        <v>43874</v>
      </c>
      <c r="F2747" s="1">
        <v>43902</v>
      </c>
      <c r="G2747" s="1">
        <v>43879</v>
      </c>
      <c r="H2747" s="13">
        <f>Orders[[#This Row],[DeliveryDate]]-Orders[[#This Row],[OrderDate]]</f>
        <v>5</v>
      </c>
      <c r="I2747" t="s">
        <v>3</v>
      </c>
      <c r="J2747" t="str">
        <f>_xlfn.XLOOKUP(Orders[[#This Row],[_SalesRepID]],'Sales team'!A:A,'Sales team'!B:B)</f>
        <v>Donald Reynolds</v>
      </c>
      <c r="K2747">
        <v>26</v>
      </c>
      <c r="L2747">
        <v>30</v>
      </c>
      <c r="M2747">
        <v>33</v>
      </c>
      <c r="N2747" t="str">
        <f>_xlfn.XLOOKUP(Orders[[#This Row],[_ProductID]],Products!A:A,Products!C:C)</f>
        <v>Home décor</v>
      </c>
      <c r="O2747">
        <v>46</v>
      </c>
      <c r="P2747">
        <v>0.05</v>
      </c>
      <c r="Q2747" s="2">
        <v>1098.8</v>
      </c>
      <c r="R2747" s="2">
        <v>747.18399999999997</v>
      </c>
      <c r="S2747" s="2">
        <v>4175.4399999999996</v>
      </c>
      <c r="T2747" s="2">
        <v>1186.7039999999997</v>
      </c>
    </row>
    <row r="2748" spans="1:20" x14ac:dyDescent="0.25">
      <c r="A2748" t="s">
        <v>5253</v>
      </c>
      <c r="B2748" t="s">
        <v>8</v>
      </c>
      <c r="C2748" t="s">
        <v>2</v>
      </c>
      <c r="D2748" s="1">
        <v>43800</v>
      </c>
      <c r="E2748" s="1">
        <v>43874</v>
      </c>
      <c r="F2748" s="1">
        <v>43888</v>
      </c>
      <c r="G2748" s="1">
        <v>43879</v>
      </c>
      <c r="H2748" s="13">
        <f>Orders[[#This Row],[DeliveryDate]]-Orders[[#This Row],[OrderDate]]</f>
        <v>5</v>
      </c>
      <c r="I2748" t="s">
        <v>3</v>
      </c>
      <c r="J2748" t="str">
        <f>_xlfn.XLOOKUP(Orders[[#This Row],[_SalesRepID]],'Sales team'!A:A,'Sales team'!B:B)</f>
        <v>Roy Rice</v>
      </c>
      <c r="K2748">
        <v>24</v>
      </c>
      <c r="L2748">
        <v>12</v>
      </c>
      <c r="M2748">
        <v>255</v>
      </c>
      <c r="N2748" t="str">
        <f>_xlfn.XLOOKUP(Orders[[#This Row],[_ProductID]],Products!A:A,Products!C:C)</f>
        <v>Electronics</v>
      </c>
      <c r="O2748">
        <v>28</v>
      </c>
      <c r="P2748">
        <v>0.4</v>
      </c>
      <c r="Q2748" s="2">
        <v>2619.7000000000003</v>
      </c>
      <c r="R2748" s="2">
        <v>1152.6680000000001</v>
      </c>
      <c r="S2748" s="2">
        <v>3143.6400000000003</v>
      </c>
      <c r="T2748" s="2">
        <v>838.30400000000009</v>
      </c>
    </row>
    <row r="2749" spans="1:20" x14ac:dyDescent="0.25">
      <c r="A2749" t="s">
        <v>5254</v>
      </c>
      <c r="B2749" t="s">
        <v>10</v>
      </c>
      <c r="C2749" t="s">
        <v>15</v>
      </c>
      <c r="D2749" s="1">
        <v>43800</v>
      </c>
      <c r="E2749" s="1">
        <v>43874</v>
      </c>
      <c r="F2749" s="1">
        <v>43900</v>
      </c>
      <c r="G2749" s="1">
        <v>43886</v>
      </c>
      <c r="H2749" s="13">
        <f>Orders[[#This Row],[DeliveryDate]]-Orders[[#This Row],[OrderDate]]</f>
        <v>12</v>
      </c>
      <c r="I2749" t="s">
        <v>3</v>
      </c>
      <c r="J2749" t="str">
        <f>_xlfn.XLOOKUP(Orders[[#This Row],[_SalesRepID]],'Sales team'!A:A,'Sales team'!B:B)</f>
        <v>Carlos Miller</v>
      </c>
      <c r="K2749">
        <v>28</v>
      </c>
      <c r="L2749">
        <v>49</v>
      </c>
      <c r="M2749">
        <v>40</v>
      </c>
      <c r="N2749" t="str">
        <f>_xlfn.XLOOKUP(Orders[[#This Row],[_ProductID]],Products!A:A,Products!C:C)</f>
        <v>Home décor</v>
      </c>
      <c r="O2749">
        <v>41</v>
      </c>
      <c r="P2749">
        <v>0.1</v>
      </c>
      <c r="Q2749" s="2">
        <v>3919.5</v>
      </c>
      <c r="R2749" s="2">
        <v>2273.31</v>
      </c>
      <c r="S2749" s="2">
        <v>17637.75</v>
      </c>
      <c r="T2749" s="2">
        <v>6271.2000000000007</v>
      </c>
    </row>
    <row r="2750" spans="1:20" x14ac:dyDescent="0.25">
      <c r="A2750" t="s">
        <v>5255</v>
      </c>
      <c r="B2750" t="s">
        <v>1</v>
      </c>
      <c r="C2750" t="s">
        <v>13</v>
      </c>
      <c r="D2750" s="1">
        <v>43800</v>
      </c>
      <c r="E2750" s="1">
        <v>43874</v>
      </c>
      <c r="F2750" s="1">
        <v>43896</v>
      </c>
      <c r="G2750" s="1">
        <v>43892</v>
      </c>
      <c r="H2750" s="13">
        <f>Orders[[#This Row],[DeliveryDate]]-Orders[[#This Row],[OrderDate]]</f>
        <v>18</v>
      </c>
      <c r="I2750" t="s">
        <v>3</v>
      </c>
      <c r="J2750" t="str">
        <f>_xlfn.XLOOKUP(Orders[[#This Row],[_SalesRepID]],'Sales team'!A:A,'Sales team'!B:B)</f>
        <v>Chris Armstrong</v>
      </c>
      <c r="K2750">
        <v>4</v>
      </c>
      <c r="L2750">
        <v>49</v>
      </c>
      <c r="M2750">
        <v>323</v>
      </c>
      <c r="N2750" t="str">
        <f>_xlfn.XLOOKUP(Orders[[#This Row],[_ProductID]],Products!A:A,Products!C:C)</f>
        <v>Home décor</v>
      </c>
      <c r="O2750">
        <v>26</v>
      </c>
      <c r="P2750">
        <v>7.4999999999999997E-2</v>
      </c>
      <c r="Q2750" s="2">
        <v>268</v>
      </c>
      <c r="R2750" s="2">
        <v>136.68</v>
      </c>
      <c r="S2750" s="2">
        <v>991.6</v>
      </c>
      <c r="T2750" s="2">
        <v>444.88</v>
      </c>
    </row>
    <row r="2751" spans="1:20" x14ac:dyDescent="0.25">
      <c r="A2751" t="s">
        <v>5256</v>
      </c>
      <c r="B2751" t="s">
        <v>5</v>
      </c>
      <c r="C2751" t="s">
        <v>6</v>
      </c>
      <c r="D2751" s="1">
        <v>43800</v>
      </c>
      <c r="E2751" s="1">
        <v>43874</v>
      </c>
      <c r="F2751" s="1">
        <v>43898</v>
      </c>
      <c r="G2751" s="1">
        <v>43886</v>
      </c>
      <c r="H2751" s="13">
        <f>Orders[[#This Row],[DeliveryDate]]-Orders[[#This Row],[OrderDate]]</f>
        <v>12</v>
      </c>
      <c r="I2751" t="s">
        <v>3</v>
      </c>
      <c r="J2751" t="str">
        <f>_xlfn.XLOOKUP(Orders[[#This Row],[_SalesRepID]],'Sales team'!A:A,'Sales team'!B:B)</f>
        <v>Anthony Berry</v>
      </c>
      <c r="K2751">
        <v>16</v>
      </c>
      <c r="L2751">
        <v>44</v>
      </c>
      <c r="M2751">
        <v>172</v>
      </c>
      <c r="N2751" t="str">
        <f>_xlfn.XLOOKUP(Orders[[#This Row],[_ProductID]],Products!A:A,Products!C:C)</f>
        <v>Kitchen &amp; Dining</v>
      </c>
      <c r="O2751">
        <v>1</v>
      </c>
      <c r="P2751">
        <v>0.2</v>
      </c>
      <c r="Q2751" s="2">
        <v>1085.4000000000001</v>
      </c>
      <c r="R2751" s="2">
        <v>759.78</v>
      </c>
      <c r="S2751" s="2">
        <v>6078.2400000000016</v>
      </c>
      <c r="T2751" s="2">
        <v>759.78000000000156</v>
      </c>
    </row>
    <row r="2752" spans="1:20" x14ac:dyDescent="0.25">
      <c r="A2752" t="s">
        <v>5257</v>
      </c>
      <c r="B2752" t="s">
        <v>5</v>
      </c>
      <c r="C2752" t="s">
        <v>46</v>
      </c>
      <c r="D2752" s="1">
        <v>43800</v>
      </c>
      <c r="E2752" s="1">
        <v>43874</v>
      </c>
      <c r="F2752" s="1">
        <v>43896</v>
      </c>
      <c r="G2752" s="1">
        <v>43889</v>
      </c>
      <c r="H2752" s="13">
        <f>Orders[[#This Row],[DeliveryDate]]-Orders[[#This Row],[OrderDate]]</f>
        <v>15</v>
      </c>
      <c r="I2752" t="s">
        <v>3</v>
      </c>
      <c r="J2752" t="str">
        <f>_xlfn.XLOOKUP(Orders[[#This Row],[_SalesRepID]],'Sales team'!A:A,'Sales team'!B:B)</f>
        <v>Anthony Torres</v>
      </c>
      <c r="K2752">
        <v>20</v>
      </c>
      <c r="L2752">
        <v>5</v>
      </c>
      <c r="M2752">
        <v>66</v>
      </c>
      <c r="N2752" t="str">
        <f>_xlfn.XLOOKUP(Orders[[#This Row],[_ProductID]],Products!A:A,Products!C:C)</f>
        <v>Home décor</v>
      </c>
      <c r="O2752">
        <v>29</v>
      </c>
      <c r="P2752">
        <v>0.15</v>
      </c>
      <c r="Q2752" s="2">
        <v>3852.5</v>
      </c>
      <c r="R2752" s="2">
        <v>3236.1</v>
      </c>
      <c r="S2752" s="2">
        <v>22922.375</v>
      </c>
      <c r="T2752" s="2">
        <v>269.67499999999927</v>
      </c>
    </row>
    <row r="2753" spans="1:20" x14ac:dyDescent="0.25">
      <c r="A2753" t="s">
        <v>5242</v>
      </c>
      <c r="B2753" t="s">
        <v>8</v>
      </c>
      <c r="C2753" t="s">
        <v>6</v>
      </c>
      <c r="D2753" s="1">
        <v>43800</v>
      </c>
      <c r="E2753" s="1">
        <v>43873</v>
      </c>
      <c r="F2753" s="1">
        <v>43877</v>
      </c>
      <c r="G2753" s="1">
        <v>43878</v>
      </c>
      <c r="H2753" s="13">
        <f>Orders[[#This Row],[DeliveryDate]]-Orders[[#This Row],[OrderDate]]</f>
        <v>5</v>
      </c>
      <c r="I2753" t="s">
        <v>3</v>
      </c>
      <c r="J2753" t="str">
        <f>_xlfn.XLOOKUP(Orders[[#This Row],[_SalesRepID]],'Sales team'!A:A,'Sales team'!B:B)</f>
        <v>Douglas Tucker</v>
      </c>
      <c r="K2753">
        <v>23</v>
      </c>
      <c r="L2753">
        <v>20</v>
      </c>
      <c r="M2753">
        <v>106</v>
      </c>
      <c r="N2753" t="str">
        <f>_xlfn.XLOOKUP(Orders[[#This Row],[_ProductID]],Products!A:A,Products!C:C)</f>
        <v>Outdoor</v>
      </c>
      <c r="O2753">
        <v>9</v>
      </c>
      <c r="P2753">
        <v>0.4</v>
      </c>
      <c r="Q2753" s="2">
        <v>3323.2000000000003</v>
      </c>
      <c r="R2753" s="2">
        <v>1860.9920000000004</v>
      </c>
      <c r="S2753" s="2">
        <v>1993.92</v>
      </c>
      <c r="T2753" s="2">
        <v>132.92799999999966</v>
      </c>
    </row>
    <row r="2754" spans="1:20" x14ac:dyDescent="0.25">
      <c r="A2754" t="s">
        <v>5243</v>
      </c>
      <c r="B2754" t="s">
        <v>1</v>
      </c>
      <c r="C2754" t="s">
        <v>46</v>
      </c>
      <c r="D2754" s="1">
        <v>43800</v>
      </c>
      <c r="E2754" s="1">
        <v>43873</v>
      </c>
      <c r="F2754" s="1">
        <v>43899</v>
      </c>
      <c r="G2754" s="1">
        <v>43881</v>
      </c>
      <c r="H2754" s="13">
        <f>Orders[[#This Row],[DeliveryDate]]-Orders[[#This Row],[OrderDate]]</f>
        <v>8</v>
      </c>
      <c r="I2754" t="s">
        <v>3</v>
      </c>
      <c r="J2754" t="str">
        <f>_xlfn.XLOOKUP(Orders[[#This Row],[_SalesRepID]],'Sales team'!A:A,'Sales team'!B:B)</f>
        <v>Jerry Green</v>
      </c>
      <c r="K2754">
        <v>3</v>
      </c>
      <c r="L2754">
        <v>15</v>
      </c>
      <c r="M2754">
        <v>84</v>
      </c>
      <c r="N2754" t="str">
        <f>_xlfn.XLOOKUP(Orders[[#This Row],[_ProductID]],Products!A:A,Products!C:C)</f>
        <v>Home décor</v>
      </c>
      <c r="O2754">
        <v>33</v>
      </c>
      <c r="P2754">
        <v>0.2</v>
      </c>
      <c r="Q2754" s="2">
        <v>2405.3000000000002</v>
      </c>
      <c r="R2754" s="2">
        <v>1154.5440000000001</v>
      </c>
      <c r="S2754" s="2">
        <v>13469.680000000002</v>
      </c>
      <c r="T2754" s="2">
        <v>5387.8720000000012</v>
      </c>
    </row>
    <row r="2755" spans="1:20" x14ac:dyDescent="0.25">
      <c r="A2755" t="s">
        <v>5244</v>
      </c>
      <c r="B2755" t="s">
        <v>8</v>
      </c>
      <c r="C2755" t="s">
        <v>25</v>
      </c>
      <c r="D2755" s="1">
        <v>43700</v>
      </c>
      <c r="E2755" s="1">
        <v>43873</v>
      </c>
      <c r="F2755" s="1">
        <v>43896</v>
      </c>
      <c r="G2755" s="1">
        <v>43882</v>
      </c>
      <c r="H2755" s="13">
        <f>Orders[[#This Row],[DeliveryDate]]-Orders[[#This Row],[OrderDate]]</f>
        <v>9</v>
      </c>
      <c r="I2755" t="s">
        <v>3</v>
      </c>
      <c r="J2755" t="str">
        <f>_xlfn.XLOOKUP(Orders[[#This Row],[_SalesRepID]],'Sales team'!A:A,'Sales team'!B:B)</f>
        <v>Roy Rice</v>
      </c>
      <c r="K2755">
        <v>24</v>
      </c>
      <c r="L2755">
        <v>20</v>
      </c>
      <c r="M2755">
        <v>362</v>
      </c>
      <c r="N2755" t="str">
        <f>_xlfn.XLOOKUP(Orders[[#This Row],[_ProductID]],Products!A:A,Products!C:C)</f>
        <v>Electronics</v>
      </c>
      <c r="O2755">
        <v>28</v>
      </c>
      <c r="P2755">
        <v>0.3</v>
      </c>
      <c r="Q2755" s="2">
        <v>5621.3</v>
      </c>
      <c r="R2755" s="2">
        <v>3541.4190000000003</v>
      </c>
      <c r="S2755" s="2">
        <v>3934.91</v>
      </c>
      <c r="T2755" s="2">
        <v>393.49099999999953</v>
      </c>
    </row>
    <row r="2756" spans="1:20" x14ac:dyDescent="0.25">
      <c r="A2756" t="s">
        <v>5245</v>
      </c>
      <c r="B2756" t="s">
        <v>8</v>
      </c>
      <c r="C2756" t="s">
        <v>46</v>
      </c>
      <c r="D2756" s="1">
        <v>43800</v>
      </c>
      <c r="E2756" s="1">
        <v>43873</v>
      </c>
      <c r="F2756" s="1">
        <v>43875</v>
      </c>
      <c r="G2756" s="1">
        <v>43889</v>
      </c>
      <c r="H2756" s="13">
        <f>Orders[[#This Row],[DeliveryDate]]-Orders[[#This Row],[OrderDate]]</f>
        <v>16</v>
      </c>
      <c r="I2756" t="s">
        <v>3</v>
      </c>
      <c r="J2756" t="str">
        <f>_xlfn.XLOOKUP(Orders[[#This Row],[_SalesRepID]],'Sales team'!A:A,'Sales team'!B:B)</f>
        <v>Samuel Fowler</v>
      </c>
      <c r="K2756">
        <v>21</v>
      </c>
      <c r="L2756">
        <v>17</v>
      </c>
      <c r="M2756">
        <v>63</v>
      </c>
      <c r="N2756" t="str">
        <f>_xlfn.XLOOKUP(Orders[[#This Row],[_ProductID]],Products!A:A,Products!C:C)</f>
        <v>Outdoor</v>
      </c>
      <c r="O2756">
        <v>9</v>
      </c>
      <c r="P2756">
        <v>7.4999999999999997E-2</v>
      </c>
      <c r="Q2756" s="2">
        <v>1065.3</v>
      </c>
      <c r="R2756" s="2">
        <v>692.44500000000005</v>
      </c>
      <c r="S2756" s="2">
        <v>5912.415</v>
      </c>
      <c r="T2756" s="2">
        <v>1757.7449999999999</v>
      </c>
    </row>
    <row r="2757" spans="1:20" x14ac:dyDescent="0.25">
      <c r="A2757" t="s">
        <v>5246</v>
      </c>
      <c r="B2757" t="s">
        <v>8</v>
      </c>
      <c r="C2757" t="s">
        <v>2</v>
      </c>
      <c r="D2757" s="1">
        <v>43800</v>
      </c>
      <c r="E2757" s="1">
        <v>43873</v>
      </c>
      <c r="F2757" s="1">
        <v>43879</v>
      </c>
      <c r="G2757" s="1">
        <v>43886</v>
      </c>
      <c r="H2757" s="13">
        <f>Orders[[#This Row],[DeliveryDate]]-Orders[[#This Row],[OrderDate]]</f>
        <v>13</v>
      </c>
      <c r="I2757" t="s">
        <v>3</v>
      </c>
      <c r="J2757" t="str">
        <f>_xlfn.XLOOKUP(Orders[[#This Row],[_SalesRepID]],'Sales team'!A:A,'Sales team'!B:B)</f>
        <v>Joe Price</v>
      </c>
      <c r="K2757">
        <v>22</v>
      </c>
      <c r="L2757">
        <v>33</v>
      </c>
      <c r="M2757">
        <v>251</v>
      </c>
      <c r="N2757" t="str">
        <f>_xlfn.XLOOKUP(Orders[[#This Row],[_ProductID]],Products!A:A,Products!C:C)</f>
        <v>Kitchen &amp; Dining</v>
      </c>
      <c r="O2757">
        <v>13</v>
      </c>
      <c r="P2757">
        <v>7.4999999999999997E-2</v>
      </c>
      <c r="Q2757" s="2">
        <v>5266.2</v>
      </c>
      <c r="R2757" s="2">
        <v>2580.4379999999996</v>
      </c>
      <c r="S2757" s="2">
        <v>38969.879999999997</v>
      </c>
      <c r="T2757" s="2">
        <v>18326.376</v>
      </c>
    </row>
    <row r="2758" spans="1:20" x14ac:dyDescent="0.25">
      <c r="A2758" t="s">
        <v>5247</v>
      </c>
      <c r="B2758" t="s">
        <v>8</v>
      </c>
      <c r="C2758" t="s">
        <v>2</v>
      </c>
      <c r="D2758" s="1">
        <v>43800</v>
      </c>
      <c r="E2758" s="1">
        <v>43873</v>
      </c>
      <c r="F2758" s="1">
        <v>43877</v>
      </c>
      <c r="G2758" s="1">
        <v>43889</v>
      </c>
      <c r="H2758" s="13">
        <f>Orders[[#This Row],[DeliveryDate]]-Orders[[#This Row],[OrderDate]]</f>
        <v>16</v>
      </c>
      <c r="I2758" t="s">
        <v>3</v>
      </c>
      <c r="J2758" t="str">
        <f>_xlfn.XLOOKUP(Orders[[#This Row],[_SalesRepID]],'Sales team'!A:A,'Sales team'!B:B)</f>
        <v>Douglas Tucker</v>
      </c>
      <c r="K2758">
        <v>23</v>
      </c>
      <c r="L2758">
        <v>21</v>
      </c>
      <c r="M2758">
        <v>228</v>
      </c>
      <c r="N2758" t="str">
        <f>_xlfn.XLOOKUP(Orders[[#This Row],[_ProductID]],Products!A:A,Products!C:C)</f>
        <v>Home décor</v>
      </c>
      <c r="O2758">
        <v>17</v>
      </c>
      <c r="P2758">
        <v>0.05</v>
      </c>
      <c r="Q2758" s="2">
        <v>3899.4</v>
      </c>
      <c r="R2758" s="2">
        <v>3002.538</v>
      </c>
      <c r="S2758" s="2">
        <v>25931.01</v>
      </c>
      <c r="T2758" s="2">
        <v>4913.2439999999988</v>
      </c>
    </row>
    <row r="2759" spans="1:20" x14ac:dyDescent="0.25">
      <c r="A2759" t="s">
        <v>5248</v>
      </c>
      <c r="B2759" t="s">
        <v>10</v>
      </c>
      <c r="C2759" t="s">
        <v>6</v>
      </c>
      <c r="D2759" s="1">
        <v>43700</v>
      </c>
      <c r="E2759" s="1">
        <v>43873</v>
      </c>
      <c r="F2759" s="1">
        <v>43899</v>
      </c>
      <c r="G2759" s="1">
        <v>43879</v>
      </c>
      <c r="H2759" s="13">
        <f>Orders[[#This Row],[DeliveryDate]]-Orders[[#This Row],[OrderDate]]</f>
        <v>6</v>
      </c>
      <c r="I2759" t="s">
        <v>3</v>
      </c>
      <c r="J2759" t="str">
        <f>_xlfn.XLOOKUP(Orders[[#This Row],[_SalesRepID]],'Sales team'!A:A,'Sales team'!B:B)</f>
        <v>Donald Reynolds</v>
      </c>
      <c r="K2759">
        <v>26</v>
      </c>
      <c r="L2759">
        <v>23</v>
      </c>
      <c r="M2759">
        <v>119</v>
      </c>
      <c r="N2759" t="str">
        <f>_xlfn.XLOOKUP(Orders[[#This Row],[_ProductID]],Products!A:A,Products!C:C)</f>
        <v>Home décor</v>
      </c>
      <c r="O2759">
        <v>14</v>
      </c>
      <c r="P2759">
        <v>7.4999999999999997E-2</v>
      </c>
      <c r="Q2759" s="2">
        <v>3825.7000000000003</v>
      </c>
      <c r="R2759" s="2">
        <v>2257.163</v>
      </c>
      <c r="S2759" s="2">
        <v>28310.180000000004</v>
      </c>
      <c r="T2759" s="2">
        <v>10252.876000000004</v>
      </c>
    </row>
    <row r="2760" spans="1:20" x14ac:dyDescent="0.25">
      <c r="A2760" t="s">
        <v>5249</v>
      </c>
      <c r="B2760" t="s">
        <v>8</v>
      </c>
      <c r="C2760" t="s">
        <v>13</v>
      </c>
      <c r="D2760" s="1">
        <v>43800</v>
      </c>
      <c r="E2760" s="1">
        <v>43873</v>
      </c>
      <c r="F2760" s="1">
        <v>43890</v>
      </c>
      <c r="G2760" s="1">
        <v>43888</v>
      </c>
      <c r="H2760" s="13">
        <f>Orders[[#This Row],[DeliveryDate]]-Orders[[#This Row],[OrderDate]]</f>
        <v>15</v>
      </c>
      <c r="I2760" t="s">
        <v>3</v>
      </c>
      <c r="J2760" t="str">
        <f>_xlfn.XLOOKUP(Orders[[#This Row],[_SalesRepID]],'Sales team'!A:A,'Sales team'!B:B)</f>
        <v>Roy Rice</v>
      </c>
      <c r="K2760">
        <v>24</v>
      </c>
      <c r="L2760">
        <v>8</v>
      </c>
      <c r="M2760">
        <v>316</v>
      </c>
      <c r="N2760" t="str">
        <f>_xlfn.XLOOKUP(Orders[[#This Row],[_ProductID]],Products!A:A,Products!C:C)</f>
        <v>Home décor</v>
      </c>
      <c r="O2760">
        <v>17</v>
      </c>
      <c r="P2760">
        <v>0.05</v>
      </c>
      <c r="Q2760" s="2">
        <v>5460.5</v>
      </c>
      <c r="R2760" s="2">
        <v>3767.7449999999999</v>
      </c>
      <c r="S2760" s="2">
        <v>5187.4749999999995</v>
      </c>
      <c r="T2760" s="2">
        <v>1419.7299999999996</v>
      </c>
    </row>
    <row r="2761" spans="1:20" x14ac:dyDescent="0.25">
      <c r="A2761" t="s">
        <v>5250</v>
      </c>
      <c r="B2761" t="s">
        <v>5</v>
      </c>
      <c r="C2761" t="s">
        <v>13</v>
      </c>
      <c r="D2761" s="1">
        <v>43800</v>
      </c>
      <c r="E2761" s="1">
        <v>43873</v>
      </c>
      <c r="F2761" s="1">
        <v>43899</v>
      </c>
      <c r="G2761" s="1">
        <v>43875</v>
      </c>
      <c r="H2761" s="13">
        <f>Orders[[#This Row],[DeliveryDate]]-Orders[[#This Row],[OrderDate]]</f>
        <v>2</v>
      </c>
      <c r="I2761" t="s">
        <v>3</v>
      </c>
      <c r="J2761" t="str">
        <f>_xlfn.XLOOKUP(Orders[[#This Row],[_SalesRepID]],'Sales team'!A:A,'Sales team'!B:B)</f>
        <v>Frank Brown</v>
      </c>
      <c r="K2761">
        <v>17</v>
      </c>
      <c r="L2761">
        <v>31</v>
      </c>
      <c r="M2761">
        <v>276</v>
      </c>
      <c r="N2761" t="str">
        <f>_xlfn.XLOOKUP(Orders[[#This Row],[_ProductID]],Products!A:A,Products!C:C)</f>
        <v>Home décor</v>
      </c>
      <c r="O2761">
        <v>11</v>
      </c>
      <c r="P2761">
        <v>0.2</v>
      </c>
      <c r="Q2761" s="2">
        <v>1165.8</v>
      </c>
      <c r="R2761" s="2">
        <v>781.08600000000001</v>
      </c>
      <c r="S2761" s="2">
        <v>1865.28</v>
      </c>
      <c r="T2761" s="2">
        <v>303.10799999999995</v>
      </c>
    </row>
    <row r="2762" spans="1:20" x14ac:dyDescent="0.25">
      <c r="A2762" t="s">
        <v>5234</v>
      </c>
      <c r="B2762" t="s">
        <v>5</v>
      </c>
      <c r="C2762" t="s">
        <v>15</v>
      </c>
      <c r="D2762" s="1">
        <v>43800</v>
      </c>
      <c r="E2762" s="1">
        <v>43872</v>
      </c>
      <c r="F2762" s="1">
        <v>43885</v>
      </c>
      <c r="G2762" s="1">
        <v>43894</v>
      </c>
      <c r="H2762" s="13">
        <f>Orders[[#This Row],[DeliveryDate]]-Orders[[#This Row],[OrderDate]]</f>
        <v>22</v>
      </c>
      <c r="I2762" t="s">
        <v>3</v>
      </c>
      <c r="J2762" t="str">
        <f>_xlfn.XLOOKUP(Orders[[#This Row],[_SalesRepID]],'Sales team'!A:A,'Sales team'!B:B)</f>
        <v>Paul Holmes</v>
      </c>
      <c r="K2762">
        <v>14</v>
      </c>
      <c r="L2762">
        <v>50</v>
      </c>
      <c r="M2762">
        <v>16</v>
      </c>
      <c r="N2762" t="str">
        <f>_xlfn.XLOOKUP(Orders[[#This Row],[_ProductID]],Products!A:A,Products!C:C)</f>
        <v>Furniture</v>
      </c>
      <c r="O2762">
        <v>42</v>
      </c>
      <c r="P2762">
        <v>0.3</v>
      </c>
      <c r="Q2762" s="2">
        <v>971.5</v>
      </c>
      <c r="R2762" s="2">
        <v>641.19000000000005</v>
      </c>
      <c r="S2762" s="2">
        <v>4080.2999999999997</v>
      </c>
      <c r="T2762" s="2">
        <v>233.1599999999994</v>
      </c>
    </row>
    <row r="2763" spans="1:20" x14ac:dyDescent="0.25">
      <c r="A2763" t="s">
        <v>5235</v>
      </c>
      <c r="B2763" t="s">
        <v>1</v>
      </c>
      <c r="C2763" t="s">
        <v>6</v>
      </c>
      <c r="D2763" s="1">
        <v>43800</v>
      </c>
      <c r="E2763" s="1">
        <v>43872</v>
      </c>
      <c r="F2763" s="1">
        <v>43874</v>
      </c>
      <c r="G2763" s="1">
        <v>43887</v>
      </c>
      <c r="H2763" s="13">
        <f>Orders[[#This Row],[DeliveryDate]]-Orders[[#This Row],[OrderDate]]</f>
        <v>15</v>
      </c>
      <c r="I2763" t="s">
        <v>3</v>
      </c>
      <c r="J2763" t="str">
        <f>_xlfn.XLOOKUP(Orders[[#This Row],[_SalesRepID]],'Sales team'!A:A,'Sales team'!B:B)</f>
        <v>Jonathan Hawkins</v>
      </c>
      <c r="K2763">
        <v>10</v>
      </c>
      <c r="L2763">
        <v>44</v>
      </c>
      <c r="M2763">
        <v>136</v>
      </c>
      <c r="N2763" t="str">
        <f>_xlfn.XLOOKUP(Orders[[#This Row],[_ProductID]],Products!A:A,Products!C:C)</f>
        <v>Home décor</v>
      </c>
      <c r="O2763">
        <v>29</v>
      </c>
      <c r="P2763">
        <v>0.3</v>
      </c>
      <c r="Q2763" s="2">
        <v>1112.2</v>
      </c>
      <c r="R2763" s="2">
        <v>633.95399999999995</v>
      </c>
      <c r="S2763" s="2">
        <v>4671.24</v>
      </c>
      <c r="T2763" s="2">
        <v>867.51600000000008</v>
      </c>
    </row>
    <row r="2764" spans="1:20" x14ac:dyDescent="0.25">
      <c r="A2764" t="s">
        <v>5236</v>
      </c>
      <c r="B2764" t="s">
        <v>5</v>
      </c>
      <c r="C2764" t="s">
        <v>13</v>
      </c>
      <c r="D2764" s="1">
        <v>43700</v>
      </c>
      <c r="E2764" s="1">
        <v>43872</v>
      </c>
      <c r="F2764" s="1">
        <v>43883</v>
      </c>
      <c r="G2764" s="1">
        <v>43895</v>
      </c>
      <c r="H2764" s="13">
        <f>Orders[[#This Row],[DeliveryDate]]-Orders[[#This Row],[OrderDate]]</f>
        <v>23</v>
      </c>
      <c r="I2764" t="s">
        <v>3</v>
      </c>
      <c r="J2764" t="str">
        <f>_xlfn.XLOOKUP(Orders[[#This Row],[_SalesRepID]],'Sales team'!A:A,'Sales team'!B:B)</f>
        <v>Shawn Wallace</v>
      </c>
      <c r="K2764">
        <v>18</v>
      </c>
      <c r="L2764">
        <v>49</v>
      </c>
      <c r="M2764">
        <v>316</v>
      </c>
      <c r="N2764" t="str">
        <f>_xlfn.XLOOKUP(Orders[[#This Row],[_ProductID]],Products!A:A,Products!C:C)</f>
        <v>Outdoor</v>
      </c>
      <c r="O2764">
        <v>10</v>
      </c>
      <c r="P2764">
        <v>0.15</v>
      </c>
      <c r="Q2764" s="2">
        <v>917.9</v>
      </c>
      <c r="R2764" s="2">
        <v>771.03599999999994</v>
      </c>
      <c r="S2764" s="2">
        <v>5461.5050000000001</v>
      </c>
      <c r="T2764" s="2">
        <v>64.253000000000611</v>
      </c>
    </row>
    <row r="2765" spans="1:20" x14ac:dyDescent="0.25">
      <c r="A2765" t="s">
        <v>5237</v>
      </c>
      <c r="B2765" t="s">
        <v>1</v>
      </c>
      <c r="C2765" t="s">
        <v>46</v>
      </c>
      <c r="D2765" s="1">
        <v>43800</v>
      </c>
      <c r="E2765" s="1">
        <v>43872</v>
      </c>
      <c r="F2765" s="1">
        <v>43876</v>
      </c>
      <c r="G2765" s="1">
        <v>43888</v>
      </c>
      <c r="H2765" s="13">
        <f>Orders[[#This Row],[DeliveryDate]]-Orders[[#This Row],[OrderDate]]</f>
        <v>16</v>
      </c>
      <c r="I2765" t="s">
        <v>3</v>
      </c>
      <c r="J2765" t="str">
        <f>_xlfn.XLOOKUP(Orders[[#This Row],[_SalesRepID]],'Sales team'!A:A,'Sales team'!B:B)</f>
        <v>Keith Griffin</v>
      </c>
      <c r="K2765">
        <v>2</v>
      </c>
      <c r="L2765">
        <v>9</v>
      </c>
      <c r="M2765">
        <v>61</v>
      </c>
      <c r="N2765" t="str">
        <f>_xlfn.XLOOKUP(Orders[[#This Row],[_ProductID]],Products!A:A,Products!C:C)</f>
        <v>Home décor</v>
      </c>
      <c r="O2765">
        <v>31</v>
      </c>
      <c r="P2765">
        <v>0.3</v>
      </c>
      <c r="Q2765" s="2">
        <v>864.30000000000007</v>
      </c>
      <c r="R2765" s="2">
        <v>596.36699999999996</v>
      </c>
      <c r="S2765" s="2">
        <v>4840.08</v>
      </c>
      <c r="T2765" s="2">
        <v>69.144000000000233</v>
      </c>
    </row>
    <row r="2766" spans="1:20" x14ac:dyDescent="0.25">
      <c r="A2766" t="s">
        <v>5238</v>
      </c>
      <c r="B2766" t="s">
        <v>1</v>
      </c>
      <c r="C2766" t="s">
        <v>6</v>
      </c>
      <c r="D2766" s="1">
        <v>43800</v>
      </c>
      <c r="E2766" s="1">
        <v>43872</v>
      </c>
      <c r="F2766" s="1">
        <v>43897</v>
      </c>
      <c r="G2766" s="1">
        <v>43886</v>
      </c>
      <c r="H2766" s="13">
        <f>Orders[[#This Row],[DeliveryDate]]-Orders[[#This Row],[OrderDate]]</f>
        <v>14</v>
      </c>
      <c r="I2766" t="s">
        <v>3</v>
      </c>
      <c r="J2766" t="str">
        <f>_xlfn.XLOOKUP(Orders[[#This Row],[_SalesRepID]],'Sales team'!A:A,'Sales team'!B:B)</f>
        <v>Joshua Ryan</v>
      </c>
      <c r="K2766">
        <v>9</v>
      </c>
      <c r="L2766">
        <v>46</v>
      </c>
      <c r="M2766">
        <v>129</v>
      </c>
      <c r="N2766" t="str">
        <f>_xlfn.XLOOKUP(Orders[[#This Row],[_ProductID]],Products!A:A,Products!C:C)</f>
        <v>Kitchen &amp; Dining</v>
      </c>
      <c r="O2766">
        <v>16</v>
      </c>
      <c r="P2766">
        <v>0.05</v>
      </c>
      <c r="Q2766" s="2">
        <v>1072</v>
      </c>
      <c r="R2766" s="2">
        <v>868.32</v>
      </c>
      <c r="S2766" s="2">
        <v>2036.8</v>
      </c>
      <c r="T2766" s="2">
        <v>300.15999999999985</v>
      </c>
    </row>
    <row r="2767" spans="1:20" x14ac:dyDescent="0.25">
      <c r="A2767" t="s">
        <v>5239</v>
      </c>
      <c r="B2767" t="s">
        <v>1</v>
      </c>
      <c r="C2767" t="s">
        <v>46</v>
      </c>
      <c r="D2767" s="1">
        <v>43800</v>
      </c>
      <c r="E2767" s="1">
        <v>43872</v>
      </c>
      <c r="F2767" s="1">
        <v>43889</v>
      </c>
      <c r="G2767" s="1">
        <v>43878</v>
      </c>
      <c r="H2767" s="13">
        <f>Orders[[#This Row],[DeliveryDate]]-Orders[[#This Row],[OrderDate]]</f>
        <v>6</v>
      </c>
      <c r="I2767" t="s">
        <v>3</v>
      </c>
      <c r="J2767" t="str">
        <f>_xlfn.XLOOKUP(Orders[[#This Row],[_SalesRepID]],'Sales team'!A:A,'Sales team'!B:B)</f>
        <v>Joshua Little</v>
      </c>
      <c r="K2767">
        <v>11</v>
      </c>
      <c r="L2767">
        <v>46</v>
      </c>
      <c r="M2767">
        <v>63</v>
      </c>
      <c r="N2767" t="str">
        <f>_xlfn.XLOOKUP(Orders[[#This Row],[_ProductID]],Products!A:A,Products!C:C)</f>
        <v>Electronics</v>
      </c>
      <c r="O2767">
        <v>6</v>
      </c>
      <c r="P2767">
        <v>0.1</v>
      </c>
      <c r="Q2767" s="2">
        <v>1862.6000000000001</v>
      </c>
      <c r="R2767" s="2">
        <v>949.92600000000004</v>
      </c>
      <c r="S2767" s="2">
        <v>1676.3400000000001</v>
      </c>
      <c r="T2767" s="2">
        <v>726.4140000000001</v>
      </c>
    </row>
    <row r="2768" spans="1:20" x14ac:dyDescent="0.25">
      <c r="A2768" t="s">
        <v>5240</v>
      </c>
      <c r="B2768" t="s">
        <v>1</v>
      </c>
      <c r="C2768" t="s">
        <v>6</v>
      </c>
      <c r="D2768" s="1">
        <v>43700</v>
      </c>
      <c r="E2768" s="1">
        <v>43872</v>
      </c>
      <c r="F2768" s="1">
        <v>43898</v>
      </c>
      <c r="G2768" s="1">
        <v>43899</v>
      </c>
      <c r="H2768" s="13">
        <f>Orders[[#This Row],[DeliveryDate]]-Orders[[#This Row],[OrderDate]]</f>
        <v>27</v>
      </c>
      <c r="I2768" t="s">
        <v>3</v>
      </c>
      <c r="J2768" t="str">
        <f>_xlfn.XLOOKUP(Orders[[#This Row],[_SalesRepID]],'Sales team'!A:A,'Sales team'!B:B)</f>
        <v>Shawn Cook</v>
      </c>
      <c r="K2768">
        <v>7</v>
      </c>
      <c r="L2768">
        <v>39</v>
      </c>
      <c r="M2768">
        <v>191</v>
      </c>
      <c r="N2768" t="str">
        <f>_xlfn.XLOOKUP(Orders[[#This Row],[_ProductID]],Products!A:A,Products!C:C)</f>
        <v>Home décor</v>
      </c>
      <c r="O2768">
        <v>27</v>
      </c>
      <c r="P2768">
        <v>7.4999999999999997E-2</v>
      </c>
      <c r="Q2768" s="2">
        <v>3852.5</v>
      </c>
      <c r="R2768" s="2">
        <v>1695.1</v>
      </c>
      <c r="S2768" s="2">
        <v>3563.5625</v>
      </c>
      <c r="T2768" s="2">
        <v>1868.4625000000001</v>
      </c>
    </row>
    <row r="2769" spans="1:20" x14ac:dyDescent="0.25">
      <c r="A2769" t="s">
        <v>5241</v>
      </c>
      <c r="B2769" t="s">
        <v>5</v>
      </c>
      <c r="C2769" t="s">
        <v>46</v>
      </c>
      <c r="D2769" s="1">
        <v>43800</v>
      </c>
      <c r="E2769" s="1">
        <v>43872</v>
      </c>
      <c r="F2769" s="1">
        <v>43879</v>
      </c>
      <c r="G2769" s="1">
        <v>43899</v>
      </c>
      <c r="H2769" s="13">
        <f>Orders[[#This Row],[DeliveryDate]]-Orders[[#This Row],[OrderDate]]</f>
        <v>27</v>
      </c>
      <c r="I2769" t="s">
        <v>3</v>
      </c>
      <c r="J2769" t="str">
        <f>_xlfn.XLOOKUP(Orders[[#This Row],[_SalesRepID]],'Sales team'!A:A,'Sales team'!B:B)</f>
        <v>Todd Roberts</v>
      </c>
      <c r="K2769">
        <v>13</v>
      </c>
      <c r="L2769">
        <v>15</v>
      </c>
      <c r="M2769">
        <v>84</v>
      </c>
      <c r="N2769" t="str">
        <f>_xlfn.XLOOKUP(Orders[[#This Row],[_ProductID]],Products!A:A,Products!C:C)</f>
        <v>Kitchen &amp; Dining</v>
      </c>
      <c r="O2769">
        <v>8</v>
      </c>
      <c r="P2769">
        <v>0.05</v>
      </c>
      <c r="Q2769" s="2">
        <v>1078.7</v>
      </c>
      <c r="R2769" s="2">
        <v>560.92400000000009</v>
      </c>
      <c r="S2769" s="2">
        <v>3074.2950000000001</v>
      </c>
      <c r="T2769" s="2">
        <v>1391.5229999999997</v>
      </c>
    </row>
    <row r="2770" spans="1:20" x14ac:dyDescent="0.25">
      <c r="A2770" t="s">
        <v>5221</v>
      </c>
      <c r="B2770" t="s">
        <v>8</v>
      </c>
      <c r="C2770" t="s">
        <v>2</v>
      </c>
      <c r="D2770" s="1">
        <v>43800</v>
      </c>
      <c r="E2770" s="1">
        <v>43871</v>
      </c>
      <c r="F2770" s="1">
        <v>43889</v>
      </c>
      <c r="G2770" s="1">
        <v>43906</v>
      </c>
      <c r="H2770" s="13">
        <f>Orders[[#This Row],[DeliveryDate]]-Orders[[#This Row],[OrderDate]]</f>
        <v>35</v>
      </c>
      <c r="I2770" t="s">
        <v>3</v>
      </c>
      <c r="J2770" t="str">
        <f>_xlfn.XLOOKUP(Orders[[#This Row],[_SalesRepID]],'Sales team'!A:A,'Sales team'!B:B)</f>
        <v>Roy Rice</v>
      </c>
      <c r="K2770">
        <v>24</v>
      </c>
      <c r="L2770">
        <v>9</v>
      </c>
      <c r="M2770">
        <v>239</v>
      </c>
      <c r="N2770" t="str">
        <f>_xlfn.XLOOKUP(Orders[[#This Row],[_ProductID]],Products!A:A,Products!C:C)</f>
        <v>Kitchen &amp; Dining</v>
      </c>
      <c r="O2770">
        <v>37</v>
      </c>
      <c r="P2770">
        <v>0.1</v>
      </c>
      <c r="Q2770" s="2">
        <v>1031.8</v>
      </c>
      <c r="R2770" s="2">
        <v>526.21799999999996</v>
      </c>
      <c r="S2770" s="2">
        <v>928.62</v>
      </c>
      <c r="T2770" s="2">
        <v>402.40200000000004</v>
      </c>
    </row>
    <row r="2771" spans="1:20" x14ac:dyDescent="0.25">
      <c r="A2771" t="s">
        <v>5222</v>
      </c>
      <c r="B2771" t="s">
        <v>5</v>
      </c>
      <c r="C2771" t="s">
        <v>15</v>
      </c>
      <c r="D2771" s="1">
        <v>43800</v>
      </c>
      <c r="E2771" s="1">
        <v>43871</v>
      </c>
      <c r="F2771" s="1">
        <v>43888</v>
      </c>
      <c r="G2771" s="1">
        <v>43885</v>
      </c>
      <c r="H2771" s="13">
        <f>Orders[[#This Row],[DeliveryDate]]-Orders[[#This Row],[OrderDate]]</f>
        <v>14</v>
      </c>
      <c r="I2771" t="s">
        <v>3</v>
      </c>
      <c r="J2771" t="str">
        <f>_xlfn.XLOOKUP(Orders[[#This Row],[_SalesRepID]],'Sales team'!A:A,'Sales team'!B:B)</f>
        <v>Shawn Wallace</v>
      </c>
      <c r="K2771">
        <v>18</v>
      </c>
      <c r="L2771">
        <v>36</v>
      </c>
      <c r="M2771">
        <v>45</v>
      </c>
      <c r="N2771" t="str">
        <f>_xlfn.XLOOKUP(Orders[[#This Row],[_ProductID]],Products!A:A,Products!C:C)</f>
        <v>Home décor</v>
      </c>
      <c r="O2771">
        <v>45</v>
      </c>
      <c r="P2771">
        <v>0.15</v>
      </c>
      <c r="Q2771" s="2">
        <v>971.5</v>
      </c>
      <c r="R2771" s="2">
        <v>650.90500000000009</v>
      </c>
      <c r="S2771" s="2">
        <v>1651.55</v>
      </c>
      <c r="T2771" s="2">
        <v>349.73999999999978</v>
      </c>
    </row>
    <row r="2772" spans="1:20" x14ac:dyDescent="0.25">
      <c r="A2772" t="s">
        <v>5223</v>
      </c>
      <c r="B2772" t="s">
        <v>1</v>
      </c>
      <c r="C2772" t="s">
        <v>46</v>
      </c>
      <c r="D2772" s="1">
        <v>43800</v>
      </c>
      <c r="E2772" s="1">
        <v>43871</v>
      </c>
      <c r="F2772" s="1">
        <v>43897</v>
      </c>
      <c r="G2772" s="1">
        <v>43879</v>
      </c>
      <c r="H2772" s="13">
        <f>Orders[[#This Row],[DeliveryDate]]-Orders[[#This Row],[OrderDate]]</f>
        <v>8</v>
      </c>
      <c r="I2772" t="s">
        <v>3</v>
      </c>
      <c r="J2772" t="str">
        <f>_xlfn.XLOOKUP(Orders[[#This Row],[_SalesRepID]],'Sales team'!A:A,'Sales team'!B:B)</f>
        <v>Stephen Payne</v>
      </c>
      <c r="K2772">
        <v>5</v>
      </c>
      <c r="L2772">
        <v>4</v>
      </c>
      <c r="M2772">
        <v>71</v>
      </c>
      <c r="N2772" t="str">
        <f>_xlfn.XLOOKUP(Orders[[#This Row],[_ProductID]],Products!A:A,Products!C:C)</f>
        <v>Outdoor</v>
      </c>
      <c r="O2772">
        <v>10</v>
      </c>
      <c r="P2772">
        <v>0.15</v>
      </c>
      <c r="Q2772" s="2">
        <v>1045.2</v>
      </c>
      <c r="R2772" s="2">
        <v>773.44799999999998</v>
      </c>
      <c r="S2772" s="2">
        <v>7107.36</v>
      </c>
      <c r="T2772" s="2">
        <v>919.77599999999984</v>
      </c>
    </row>
    <row r="2773" spans="1:20" x14ac:dyDescent="0.25">
      <c r="A2773" t="s">
        <v>5224</v>
      </c>
      <c r="B2773" t="s">
        <v>5</v>
      </c>
      <c r="C2773" t="s">
        <v>6</v>
      </c>
      <c r="D2773" s="1">
        <v>43800</v>
      </c>
      <c r="E2773" s="1">
        <v>43871</v>
      </c>
      <c r="F2773" s="1">
        <v>43888</v>
      </c>
      <c r="G2773" s="1">
        <v>43889</v>
      </c>
      <c r="H2773" s="13">
        <f>Orders[[#This Row],[DeliveryDate]]-Orders[[#This Row],[OrderDate]]</f>
        <v>18</v>
      </c>
      <c r="I2773" t="s">
        <v>3</v>
      </c>
      <c r="J2773" t="str">
        <f>_xlfn.XLOOKUP(Orders[[#This Row],[_SalesRepID]],'Sales team'!A:A,'Sales team'!B:B)</f>
        <v>Nicholas Cunningham</v>
      </c>
      <c r="K2773">
        <v>19</v>
      </c>
      <c r="L2773">
        <v>28</v>
      </c>
      <c r="M2773">
        <v>166</v>
      </c>
      <c r="N2773" t="str">
        <f>_xlfn.XLOOKUP(Orders[[#This Row],[_ProductID]],Products!A:A,Products!C:C)</f>
        <v>Home décor</v>
      </c>
      <c r="O2773">
        <v>17</v>
      </c>
      <c r="P2773">
        <v>0.05</v>
      </c>
      <c r="Q2773" s="2">
        <v>2680</v>
      </c>
      <c r="R2773" s="2">
        <v>2170.8000000000002</v>
      </c>
      <c r="S2773" s="2">
        <v>17822</v>
      </c>
      <c r="T2773" s="2">
        <v>2626.3999999999978</v>
      </c>
    </row>
    <row r="2774" spans="1:20" x14ac:dyDescent="0.25">
      <c r="A2774" t="s">
        <v>5225</v>
      </c>
      <c r="B2774" t="s">
        <v>10</v>
      </c>
      <c r="C2774" t="s">
        <v>6</v>
      </c>
      <c r="D2774" s="1">
        <v>43800</v>
      </c>
      <c r="E2774" s="1">
        <v>43871</v>
      </c>
      <c r="F2774" s="1">
        <v>43885</v>
      </c>
      <c r="G2774" s="1">
        <v>43888</v>
      </c>
      <c r="H2774" s="13">
        <f>Orders[[#This Row],[DeliveryDate]]-Orders[[#This Row],[OrderDate]]</f>
        <v>17</v>
      </c>
      <c r="I2774" t="s">
        <v>3</v>
      </c>
      <c r="J2774" t="str">
        <f>_xlfn.XLOOKUP(Orders[[#This Row],[_SalesRepID]],'Sales team'!A:A,'Sales team'!B:B)</f>
        <v>Donald Reynolds</v>
      </c>
      <c r="K2774">
        <v>26</v>
      </c>
      <c r="L2774">
        <v>6</v>
      </c>
      <c r="M2774">
        <v>162</v>
      </c>
      <c r="N2774" t="str">
        <f>_xlfn.XLOOKUP(Orders[[#This Row],[_ProductID]],Products!A:A,Products!C:C)</f>
        <v>Home décor</v>
      </c>
      <c r="O2774">
        <v>29</v>
      </c>
      <c r="P2774">
        <v>0.05</v>
      </c>
      <c r="Q2774" s="2">
        <v>261.3</v>
      </c>
      <c r="R2774" s="2">
        <v>222.10499999999999</v>
      </c>
      <c r="S2774" s="2">
        <v>744.70500000000004</v>
      </c>
      <c r="T2774" s="2">
        <v>78.3900000000001</v>
      </c>
    </row>
    <row r="2775" spans="1:20" x14ac:dyDescent="0.25">
      <c r="A2775" t="s">
        <v>5226</v>
      </c>
      <c r="B2775" t="s">
        <v>1</v>
      </c>
      <c r="C2775" t="s">
        <v>2</v>
      </c>
      <c r="D2775" s="1">
        <v>43800</v>
      </c>
      <c r="E2775" s="1">
        <v>43871</v>
      </c>
      <c r="F2775" s="1">
        <v>43878</v>
      </c>
      <c r="G2775" s="1">
        <v>43885</v>
      </c>
      <c r="H2775" s="13">
        <f>Orders[[#This Row],[DeliveryDate]]-Orders[[#This Row],[OrderDate]]</f>
        <v>14</v>
      </c>
      <c r="I2775" t="s">
        <v>3</v>
      </c>
      <c r="J2775" t="str">
        <f>_xlfn.XLOOKUP(Orders[[#This Row],[_SalesRepID]],'Sales team'!A:A,'Sales team'!B:B)</f>
        <v>Keith Griffin</v>
      </c>
      <c r="K2775">
        <v>2</v>
      </c>
      <c r="L2775">
        <v>16</v>
      </c>
      <c r="M2775">
        <v>223</v>
      </c>
      <c r="N2775" t="str">
        <f>_xlfn.XLOOKUP(Orders[[#This Row],[_ProductID]],Products!A:A,Products!C:C)</f>
        <v>Home décor</v>
      </c>
      <c r="O2775">
        <v>17</v>
      </c>
      <c r="P2775">
        <v>0.05</v>
      </c>
      <c r="Q2775" s="2">
        <v>6150.6</v>
      </c>
      <c r="R2775" s="2">
        <v>4428.4319999999998</v>
      </c>
      <c r="S2775" s="2">
        <v>23372.28</v>
      </c>
      <c r="T2775" s="2">
        <v>5658.5519999999997</v>
      </c>
    </row>
    <row r="2776" spans="1:20" x14ac:dyDescent="0.25">
      <c r="A2776" t="s">
        <v>5227</v>
      </c>
      <c r="B2776" t="s">
        <v>1</v>
      </c>
      <c r="C2776" t="s">
        <v>6</v>
      </c>
      <c r="D2776" s="1">
        <v>43700</v>
      </c>
      <c r="E2776" s="1">
        <v>43871</v>
      </c>
      <c r="F2776" s="1">
        <v>43890</v>
      </c>
      <c r="G2776" s="1">
        <v>43885</v>
      </c>
      <c r="H2776" s="13">
        <f>Orders[[#This Row],[DeliveryDate]]-Orders[[#This Row],[OrderDate]]</f>
        <v>14</v>
      </c>
      <c r="I2776" t="s">
        <v>3</v>
      </c>
      <c r="J2776" t="str">
        <f>_xlfn.XLOOKUP(Orders[[#This Row],[_SalesRepID]],'Sales team'!A:A,'Sales team'!B:B)</f>
        <v>George Lewis</v>
      </c>
      <c r="K2776">
        <v>8</v>
      </c>
      <c r="L2776">
        <v>14</v>
      </c>
      <c r="M2776">
        <v>150</v>
      </c>
      <c r="N2776" t="str">
        <f>_xlfn.XLOOKUP(Orders[[#This Row],[_ProductID]],Products!A:A,Products!C:C)</f>
        <v>Electronics</v>
      </c>
      <c r="O2776">
        <v>25</v>
      </c>
      <c r="P2776">
        <v>0.15</v>
      </c>
      <c r="Q2776" s="2">
        <v>207.70000000000002</v>
      </c>
      <c r="R2776" s="2">
        <v>137.08200000000002</v>
      </c>
      <c r="S2776" s="2">
        <v>529.63499999999999</v>
      </c>
      <c r="T2776" s="2">
        <v>118.3889999999999</v>
      </c>
    </row>
    <row r="2777" spans="1:20" x14ac:dyDescent="0.25">
      <c r="A2777" t="s">
        <v>5228</v>
      </c>
      <c r="B2777" t="s">
        <v>1</v>
      </c>
      <c r="C2777" t="s">
        <v>15</v>
      </c>
      <c r="D2777" s="1">
        <v>43700</v>
      </c>
      <c r="E2777" s="1">
        <v>43871</v>
      </c>
      <c r="F2777" s="1">
        <v>43879</v>
      </c>
      <c r="G2777" s="1">
        <v>43878</v>
      </c>
      <c r="H2777" s="13">
        <f>Orders[[#This Row],[DeliveryDate]]-Orders[[#This Row],[OrderDate]]</f>
        <v>7</v>
      </c>
      <c r="I2777" t="s">
        <v>3</v>
      </c>
      <c r="J2777" t="str">
        <f>_xlfn.XLOOKUP(Orders[[#This Row],[_SalesRepID]],'Sales team'!A:A,'Sales team'!B:B)</f>
        <v>George Lewis</v>
      </c>
      <c r="K2777">
        <v>8</v>
      </c>
      <c r="L2777">
        <v>9</v>
      </c>
      <c r="M2777">
        <v>19</v>
      </c>
      <c r="N2777" t="str">
        <f>_xlfn.XLOOKUP(Orders[[#This Row],[_ProductID]],Products!A:A,Products!C:C)</f>
        <v>Home décor</v>
      </c>
      <c r="O2777">
        <v>2</v>
      </c>
      <c r="P2777">
        <v>0.05</v>
      </c>
      <c r="Q2777" s="2">
        <v>1085.4000000000001</v>
      </c>
      <c r="R2777" s="2">
        <v>445.01400000000001</v>
      </c>
      <c r="S2777" s="2">
        <v>5155.6499999999996</v>
      </c>
      <c r="T2777" s="2">
        <v>2930.5799999999995</v>
      </c>
    </row>
    <row r="2778" spans="1:20" x14ac:dyDescent="0.25">
      <c r="A2778" t="s">
        <v>5229</v>
      </c>
      <c r="B2778" t="s">
        <v>1</v>
      </c>
      <c r="C2778" t="s">
        <v>46</v>
      </c>
      <c r="D2778" s="1">
        <v>43700</v>
      </c>
      <c r="E2778" s="1">
        <v>43871</v>
      </c>
      <c r="F2778" s="1">
        <v>43884</v>
      </c>
      <c r="G2778" s="1">
        <v>43874</v>
      </c>
      <c r="H2778" s="13">
        <f>Orders[[#This Row],[DeliveryDate]]-Orders[[#This Row],[OrderDate]]</f>
        <v>3</v>
      </c>
      <c r="I2778" t="s">
        <v>3</v>
      </c>
      <c r="J2778" t="str">
        <f>_xlfn.XLOOKUP(Orders[[#This Row],[_SalesRepID]],'Sales team'!A:A,'Sales team'!B:B)</f>
        <v>Joshua Ryan</v>
      </c>
      <c r="K2778">
        <v>9</v>
      </c>
      <c r="L2778">
        <v>38</v>
      </c>
      <c r="M2778">
        <v>59</v>
      </c>
      <c r="N2778" t="str">
        <f>_xlfn.XLOOKUP(Orders[[#This Row],[_ProductID]],Products!A:A,Products!C:C)</f>
        <v>Home décor</v>
      </c>
      <c r="O2778">
        <v>40</v>
      </c>
      <c r="P2778">
        <v>7.4999999999999997E-2</v>
      </c>
      <c r="Q2778" s="2">
        <v>5969.7</v>
      </c>
      <c r="R2778" s="2">
        <v>4656.366</v>
      </c>
      <c r="S2778" s="2">
        <v>38653.807500000003</v>
      </c>
      <c r="T2778" s="2">
        <v>6059.2455000000045</v>
      </c>
    </row>
    <row r="2779" spans="1:20" x14ac:dyDescent="0.25">
      <c r="A2779" t="s">
        <v>5230</v>
      </c>
      <c r="B2779" t="s">
        <v>5</v>
      </c>
      <c r="C2779" t="s">
        <v>46</v>
      </c>
      <c r="D2779" s="1">
        <v>43800</v>
      </c>
      <c r="E2779" s="1">
        <v>43871</v>
      </c>
      <c r="F2779" s="1">
        <v>43899</v>
      </c>
      <c r="G2779" s="1">
        <v>43893</v>
      </c>
      <c r="H2779" s="13">
        <f>Orders[[#This Row],[DeliveryDate]]-Orders[[#This Row],[OrderDate]]</f>
        <v>22</v>
      </c>
      <c r="I2779" t="s">
        <v>3</v>
      </c>
      <c r="J2779" t="str">
        <f>_xlfn.XLOOKUP(Orders[[#This Row],[_SalesRepID]],'Sales team'!A:A,'Sales team'!B:B)</f>
        <v>Todd Roberts</v>
      </c>
      <c r="K2779">
        <v>13</v>
      </c>
      <c r="L2779">
        <v>12</v>
      </c>
      <c r="M2779">
        <v>59</v>
      </c>
      <c r="N2779" t="str">
        <f>_xlfn.XLOOKUP(Orders[[#This Row],[_ProductID]],Products!A:A,Products!C:C)</f>
        <v>Kitchen &amp; Dining</v>
      </c>
      <c r="O2779">
        <v>4</v>
      </c>
      <c r="P2779">
        <v>0.05</v>
      </c>
      <c r="Q2779" s="2">
        <v>3584.5</v>
      </c>
      <c r="R2779" s="2">
        <v>2509.1499999999996</v>
      </c>
      <c r="S2779" s="2">
        <v>13621.099999999999</v>
      </c>
      <c r="T2779" s="2">
        <v>3584.5</v>
      </c>
    </row>
    <row r="2780" spans="1:20" x14ac:dyDescent="0.25">
      <c r="A2780" t="s">
        <v>5231</v>
      </c>
      <c r="B2780" t="s">
        <v>8</v>
      </c>
      <c r="C2780" t="s">
        <v>13</v>
      </c>
      <c r="D2780" s="1">
        <v>43700</v>
      </c>
      <c r="E2780" s="1">
        <v>43871</v>
      </c>
      <c r="F2780" s="1">
        <v>43879</v>
      </c>
      <c r="G2780" s="1">
        <v>43894</v>
      </c>
      <c r="H2780" s="13">
        <f>Orders[[#This Row],[DeliveryDate]]-Orders[[#This Row],[OrderDate]]</f>
        <v>23</v>
      </c>
      <c r="I2780" t="s">
        <v>3</v>
      </c>
      <c r="J2780" t="str">
        <f>_xlfn.XLOOKUP(Orders[[#This Row],[_SalesRepID]],'Sales team'!A:A,'Sales team'!B:B)</f>
        <v>Samuel Fowler</v>
      </c>
      <c r="K2780">
        <v>21</v>
      </c>
      <c r="L2780">
        <v>20</v>
      </c>
      <c r="M2780">
        <v>320</v>
      </c>
      <c r="N2780" t="str">
        <f>_xlfn.XLOOKUP(Orders[[#This Row],[_ProductID]],Products!A:A,Products!C:C)</f>
        <v>Furniture</v>
      </c>
      <c r="O2780">
        <v>15</v>
      </c>
      <c r="P2780">
        <v>7.4999999999999997E-2</v>
      </c>
      <c r="Q2780" s="2">
        <v>2318.2000000000003</v>
      </c>
      <c r="R2780" s="2">
        <v>1414.1020000000001</v>
      </c>
      <c r="S2780" s="2">
        <v>15010.345000000001</v>
      </c>
      <c r="T2780" s="2">
        <v>5111.6310000000012</v>
      </c>
    </row>
    <row r="2781" spans="1:20" x14ac:dyDescent="0.25">
      <c r="A2781" t="s">
        <v>5232</v>
      </c>
      <c r="B2781" t="s">
        <v>1</v>
      </c>
      <c r="C2781" t="s">
        <v>6</v>
      </c>
      <c r="D2781" s="1">
        <v>43800</v>
      </c>
      <c r="E2781" s="1">
        <v>43871</v>
      </c>
      <c r="F2781" s="1">
        <v>43884</v>
      </c>
      <c r="G2781" s="1">
        <v>43888</v>
      </c>
      <c r="H2781" s="13">
        <f>Orders[[#This Row],[DeliveryDate]]-Orders[[#This Row],[OrderDate]]</f>
        <v>17</v>
      </c>
      <c r="I2781" t="s">
        <v>3</v>
      </c>
      <c r="J2781" t="str">
        <f>_xlfn.XLOOKUP(Orders[[#This Row],[_SalesRepID]],'Sales team'!A:A,'Sales team'!B:B)</f>
        <v>Joshua Ryan</v>
      </c>
      <c r="K2781">
        <v>9</v>
      </c>
      <c r="L2781">
        <v>26</v>
      </c>
      <c r="M2781">
        <v>198</v>
      </c>
      <c r="N2781" t="str">
        <f>_xlfn.XLOOKUP(Orders[[#This Row],[_ProductID]],Products!A:A,Products!C:C)</f>
        <v>Home décor</v>
      </c>
      <c r="O2781">
        <v>2</v>
      </c>
      <c r="P2781">
        <v>0.2</v>
      </c>
      <c r="Q2781" s="2">
        <v>2371.8000000000002</v>
      </c>
      <c r="R2781" s="2">
        <v>1304.4900000000002</v>
      </c>
      <c r="S2781" s="2">
        <v>9487.2000000000007</v>
      </c>
      <c r="T2781" s="2">
        <v>2964.75</v>
      </c>
    </row>
    <row r="2782" spans="1:20" x14ac:dyDescent="0.25">
      <c r="A2782" t="s">
        <v>5233</v>
      </c>
      <c r="B2782" t="s">
        <v>5</v>
      </c>
      <c r="C2782" t="s">
        <v>6</v>
      </c>
      <c r="D2782" s="1">
        <v>43800</v>
      </c>
      <c r="E2782" s="1">
        <v>43871</v>
      </c>
      <c r="F2782" s="1">
        <v>43884</v>
      </c>
      <c r="G2782" s="1">
        <v>43901</v>
      </c>
      <c r="H2782" s="13">
        <f>Orders[[#This Row],[DeliveryDate]]-Orders[[#This Row],[OrderDate]]</f>
        <v>30</v>
      </c>
      <c r="I2782" t="s">
        <v>3</v>
      </c>
      <c r="J2782" t="str">
        <f>_xlfn.XLOOKUP(Orders[[#This Row],[_SalesRepID]],'Sales team'!A:A,'Sales team'!B:B)</f>
        <v>Todd Roberts</v>
      </c>
      <c r="K2782">
        <v>13</v>
      </c>
      <c r="L2782">
        <v>49</v>
      </c>
      <c r="M2782">
        <v>118</v>
      </c>
      <c r="N2782" t="str">
        <f>_xlfn.XLOOKUP(Orders[[#This Row],[_ProductID]],Products!A:A,Products!C:C)</f>
        <v>Kitchen &amp; Dining</v>
      </c>
      <c r="O2782">
        <v>4</v>
      </c>
      <c r="P2782">
        <v>0.05</v>
      </c>
      <c r="Q2782" s="2">
        <v>1922.9</v>
      </c>
      <c r="R2782" s="2">
        <v>999.90800000000013</v>
      </c>
      <c r="S2782" s="2">
        <v>10960.53</v>
      </c>
      <c r="T2782" s="2">
        <v>4961.0820000000003</v>
      </c>
    </row>
    <row r="2783" spans="1:20" x14ac:dyDescent="0.25">
      <c r="A2783" t="s">
        <v>5211</v>
      </c>
      <c r="B2783" t="s">
        <v>1</v>
      </c>
      <c r="C2783" t="s">
        <v>15</v>
      </c>
      <c r="D2783" s="1">
        <v>43800</v>
      </c>
      <c r="E2783" s="1">
        <v>43870</v>
      </c>
      <c r="F2783" s="1">
        <v>43881</v>
      </c>
      <c r="G2783" s="1">
        <v>43881</v>
      </c>
      <c r="H2783" s="13">
        <f>Orders[[#This Row],[DeliveryDate]]-Orders[[#This Row],[OrderDate]]</f>
        <v>11</v>
      </c>
      <c r="I2783" t="s">
        <v>3</v>
      </c>
      <c r="J2783" t="str">
        <f>_xlfn.XLOOKUP(Orders[[#This Row],[_SalesRepID]],'Sales team'!A:A,'Sales team'!B:B)</f>
        <v>Joshua Ryan</v>
      </c>
      <c r="K2783">
        <v>9</v>
      </c>
      <c r="L2783">
        <v>39</v>
      </c>
      <c r="M2783">
        <v>7</v>
      </c>
      <c r="N2783" t="str">
        <f>_xlfn.XLOOKUP(Orders[[#This Row],[_ProductID]],Products!A:A,Products!C:C)</f>
        <v>Home décor</v>
      </c>
      <c r="O2783">
        <v>21</v>
      </c>
      <c r="P2783">
        <v>0.1</v>
      </c>
      <c r="Q2783" s="2">
        <v>254.6</v>
      </c>
      <c r="R2783" s="2">
        <v>175.67399999999998</v>
      </c>
      <c r="S2783" s="2">
        <v>229.14</v>
      </c>
      <c r="T2783" s="2">
        <v>53.466000000000008</v>
      </c>
    </row>
    <row r="2784" spans="1:20" x14ac:dyDescent="0.25">
      <c r="A2784" t="s">
        <v>5212</v>
      </c>
      <c r="B2784" t="s">
        <v>5</v>
      </c>
      <c r="C2784" t="s">
        <v>13</v>
      </c>
      <c r="D2784" s="1">
        <v>43800</v>
      </c>
      <c r="E2784" s="1">
        <v>43870</v>
      </c>
      <c r="F2784" s="1">
        <v>43874</v>
      </c>
      <c r="G2784" s="1">
        <v>43889</v>
      </c>
      <c r="H2784" s="13">
        <f>Orders[[#This Row],[DeliveryDate]]-Orders[[#This Row],[OrderDate]]</f>
        <v>19</v>
      </c>
      <c r="I2784" t="s">
        <v>3</v>
      </c>
      <c r="J2784" t="str">
        <f>_xlfn.XLOOKUP(Orders[[#This Row],[_SalesRepID]],'Sales team'!A:A,'Sales team'!B:B)</f>
        <v>Anthony Berry</v>
      </c>
      <c r="K2784">
        <v>16</v>
      </c>
      <c r="L2784">
        <v>1</v>
      </c>
      <c r="M2784">
        <v>326</v>
      </c>
      <c r="N2784" t="str">
        <f>_xlfn.XLOOKUP(Orders[[#This Row],[_ProductID]],Products!A:A,Products!C:C)</f>
        <v>Electronics</v>
      </c>
      <c r="O2784">
        <v>6</v>
      </c>
      <c r="P2784">
        <v>7.4999999999999997E-2</v>
      </c>
      <c r="Q2784" s="2">
        <v>1755.4</v>
      </c>
      <c r="R2784" s="2">
        <v>1018.1319999999999</v>
      </c>
      <c r="S2784" s="2">
        <v>8118.7250000000004</v>
      </c>
      <c r="T2784" s="2">
        <v>3028.0650000000005</v>
      </c>
    </row>
    <row r="2785" spans="1:20" x14ac:dyDescent="0.25">
      <c r="A2785" t="s">
        <v>5213</v>
      </c>
      <c r="B2785" t="s">
        <v>5</v>
      </c>
      <c r="C2785" t="s">
        <v>2</v>
      </c>
      <c r="D2785" s="1">
        <v>43700</v>
      </c>
      <c r="E2785" s="1">
        <v>43870</v>
      </c>
      <c r="F2785" s="1">
        <v>43874</v>
      </c>
      <c r="G2785" s="1">
        <v>43888</v>
      </c>
      <c r="H2785" s="13">
        <f>Orders[[#This Row],[DeliveryDate]]-Orders[[#This Row],[OrderDate]]</f>
        <v>18</v>
      </c>
      <c r="I2785" t="s">
        <v>3</v>
      </c>
      <c r="J2785" t="str">
        <f>_xlfn.XLOOKUP(Orders[[#This Row],[_SalesRepID]],'Sales team'!A:A,'Sales team'!B:B)</f>
        <v>Carl Nguyen</v>
      </c>
      <c r="K2785">
        <v>12</v>
      </c>
      <c r="L2785">
        <v>13</v>
      </c>
      <c r="M2785">
        <v>238</v>
      </c>
      <c r="N2785" t="str">
        <f>_xlfn.XLOOKUP(Orders[[#This Row],[_ProductID]],Products!A:A,Products!C:C)</f>
        <v>Outdoor</v>
      </c>
      <c r="O2785">
        <v>9</v>
      </c>
      <c r="P2785">
        <v>7.4999999999999997E-2</v>
      </c>
      <c r="Q2785" s="2">
        <v>958.1</v>
      </c>
      <c r="R2785" s="2">
        <v>479.05</v>
      </c>
      <c r="S2785" s="2">
        <v>3544.9700000000003</v>
      </c>
      <c r="T2785" s="2">
        <v>1628.7700000000002</v>
      </c>
    </row>
    <row r="2786" spans="1:20" x14ac:dyDescent="0.25">
      <c r="A2786" t="s">
        <v>5214</v>
      </c>
      <c r="B2786" t="s">
        <v>1</v>
      </c>
      <c r="C2786" t="s">
        <v>2</v>
      </c>
      <c r="D2786" s="1">
        <v>43800</v>
      </c>
      <c r="E2786" s="1">
        <v>43870</v>
      </c>
      <c r="F2786" s="1">
        <v>43893</v>
      </c>
      <c r="G2786" s="1">
        <v>43875</v>
      </c>
      <c r="H2786" s="13">
        <f>Orders[[#This Row],[DeliveryDate]]-Orders[[#This Row],[OrderDate]]</f>
        <v>5</v>
      </c>
      <c r="I2786" t="s">
        <v>3</v>
      </c>
      <c r="J2786" t="str">
        <f>_xlfn.XLOOKUP(Orders[[#This Row],[_SalesRepID]],'Sales team'!A:A,'Sales team'!B:B)</f>
        <v>Shawn Cook</v>
      </c>
      <c r="K2786">
        <v>7</v>
      </c>
      <c r="L2786">
        <v>27</v>
      </c>
      <c r="M2786">
        <v>255</v>
      </c>
      <c r="N2786" t="str">
        <f>_xlfn.XLOOKUP(Orders[[#This Row],[_ProductID]],Products!A:A,Products!C:C)</f>
        <v>Home décor</v>
      </c>
      <c r="O2786">
        <v>11</v>
      </c>
      <c r="P2786">
        <v>0.1</v>
      </c>
      <c r="Q2786" s="2">
        <v>911.2</v>
      </c>
      <c r="R2786" s="2">
        <v>419.15200000000004</v>
      </c>
      <c r="S2786" s="2">
        <v>2460.2400000000002</v>
      </c>
      <c r="T2786" s="2">
        <v>1202.7840000000001</v>
      </c>
    </row>
    <row r="2787" spans="1:20" x14ac:dyDescent="0.25">
      <c r="A2787" t="s">
        <v>5215</v>
      </c>
      <c r="B2787" t="s">
        <v>10</v>
      </c>
      <c r="C2787" t="s">
        <v>6</v>
      </c>
      <c r="D2787" s="1">
        <v>43800</v>
      </c>
      <c r="E2787" s="1">
        <v>43870</v>
      </c>
      <c r="F2787" s="1">
        <v>43880</v>
      </c>
      <c r="G2787" s="1">
        <v>43881</v>
      </c>
      <c r="H2787" s="13">
        <f>Orders[[#This Row],[DeliveryDate]]-Orders[[#This Row],[OrderDate]]</f>
        <v>11</v>
      </c>
      <c r="I2787" t="s">
        <v>3</v>
      </c>
      <c r="J2787" t="str">
        <f>_xlfn.XLOOKUP(Orders[[#This Row],[_SalesRepID]],'Sales team'!A:A,'Sales team'!B:B)</f>
        <v>Carlos Miller</v>
      </c>
      <c r="K2787">
        <v>28</v>
      </c>
      <c r="L2787">
        <v>46</v>
      </c>
      <c r="M2787">
        <v>95</v>
      </c>
      <c r="N2787" t="str">
        <f>_xlfn.XLOOKUP(Orders[[#This Row],[_ProductID]],Products!A:A,Products!C:C)</f>
        <v>Furniture</v>
      </c>
      <c r="O2787">
        <v>20</v>
      </c>
      <c r="P2787">
        <v>0.1</v>
      </c>
      <c r="Q2787" s="2">
        <v>971.5</v>
      </c>
      <c r="R2787" s="2">
        <v>446.89000000000004</v>
      </c>
      <c r="S2787" s="2">
        <v>2623.05</v>
      </c>
      <c r="T2787" s="2">
        <v>1282.3800000000001</v>
      </c>
    </row>
    <row r="2788" spans="1:20" x14ac:dyDescent="0.25">
      <c r="A2788" t="s">
        <v>5216</v>
      </c>
      <c r="B2788" t="s">
        <v>10</v>
      </c>
      <c r="C2788" t="s">
        <v>6</v>
      </c>
      <c r="D2788" s="1">
        <v>43700</v>
      </c>
      <c r="E2788" s="1">
        <v>43870</v>
      </c>
      <c r="F2788" s="1">
        <v>43895</v>
      </c>
      <c r="G2788" s="1">
        <v>43880</v>
      </c>
      <c r="H2788" s="13">
        <f>Orders[[#This Row],[DeliveryDate]]-Orders[[#This Row],[OrderDate]]</f>
        <v>10</v>
      </c>
      <c r="I2788" t="s">
        <v>3</v>
      </c>
      <c r="J2788" t="str">
        <f>_xlfn.XLOOKUP(Orders[[#This Row],[_SalesRepID]],'Sales team'!A:A,'Sales team'!B:B)</f>
        <v>Donald Reynolds</v>
      </c>
      <c r="K2788">
        <v>26</v>
      </c>
      <c r="L2788">
        <v>24</v>
      </c>
      <c r="M2788">
        <v>148</v>
      </c>
      <c r="N2788" t="str">
        <f>_xlfn.XLOOKUP(Orders[[#This Row],[_ProductID]],Products!A:A,Products!C:C)</f>
        <v>Outdoor</v>
      </c>
      <c r="O2788">
        <v>10</v>
      </c>
      <c r="P2788">
        <v>0.15</v>
      </c>
      <c r="Q2788" s="2">
        <v>254.6</v>
      </c>
      <c r="R2788" s="2">
        <v>216.41</v>
      </c>
      <c r="S2788" s="2">
        <v>432.82</v>
      </c>
      <c r="T2788" s="2">
        <v>0</v>
      </c>
    </row>
    <row r="2789" spans="1:20" x14ac:dyDescent="0.25">
      <c r="A2789" t="s">
        <v>5217</v>
      </c>
      <c r="B2789" t="s">
        <v>1</v>
      </c>
      <c r="C2789" t="s">
        <v>2</v>
      </c>
      <c r="D2789" s="1">
        <v>43700</v>
      </c>
      <c r="E2789" s="1">
        <v>43870</v>
      </c>
      <c r="F2789" s="1">
        <v>43885</v>
      </c>
      <c r="G2789" s="1">
        <v>43875</v>
      </c>
      <c r="H2789" s="13">
        <f>Orders[[#This Row],[DeliveryDate]]-Orders[[#This Row],[OrderDate]]</f>
        <v>5</v>
      </c>
      <c r="I2789" t="s">
        <v>3</v>
      </c>
      <c r="J2789" t="str">
        <f>_xlfn.XLOOKUP(Orders[[#This Row],[_SalesRepID]],'Sales team'!A:A,'Sales team'!B:B)</f>
        <v>Joshua Little</v>
      </c>
      <c r="K2789">
        <v>11</v>
      </c>
      <c r="L2789">
        <v>23</v>
      </c>
      <c r="M2789">
        <v>241</v>
      </c>
      <c r="N2789" t="str">
        <f>_xlfn.XLOOKUP(Orders[[#This Row],[_ProductID]],Products!A:A,Products!C:C)</f>
        <v>Outdoor</v>
      </c>
      <c r="O2789">
        <v>10</v>
      </c>
      <c r="P2789">
        <v>7.4999999999999997E-2</v>
      </c>
      <c r="Q2789" s="2">
        <v>201</v>
      </c>
      <c r="R2789" s="2">
        <v>100.5</v>
      </c>
      <c r="S2789" s="2">
        <v>929.625</v>
      </c>
      <c r="T2789" s="2">
        <v>427.125</v>
      </c>
    </row>
    <row r="2790" spans="1:20" x14ac:dyDescent="0.25">
      <c r="A2790" t="s">
        <v>5218</v>
      </c>
      <c r="B2790" t="s">
        <v>1</v>
      </c>
      <c r="C2790" t="s">
        <v>6</v>
      </c>
      <c r="D2790" s="1">
        <v>43800</v>
      </c>
      <c r="E2790" s="1">
        <v>43870</v>
      </c>
      <c r="F2790" s="1">
        <v>43878</v>
      </c>
      <c r="G2790" s="1">
        <v>43885</v>
      </c>
      <c r="H2790" s="13">
        <f>Orders[[#This Row],[DeliveryDate]]-Orders[[#This Row],[OrderDate]]</f>
        <v>15</v>
      </c>
      <c r="I2790" t="s">
        <v>3</v>
      </c>
      <c r="J2790" t="str">
        <f>_xlfn.XLOOKUP(Orders[[#This Row],[_SalesRepID]],'Sales team'!A:A,'Sales team'!B:B)</f>
        <v>George Lewis</v>
      </c>
      <c r="K2790">
        <v>8</v>
      </c>
      <c r="L2790">
        <v>26</v>
      </c>
      <c r="M2790">
        <v>101</v>
      </c>
      <c r="N2790" t="str">
        <f>_xlfn.XLOOKUP(Orders[[#This Row],[_ProductID]],Products!A:A,Products!C:C)</f>
        <v>Home décor</v>
      </c>
      <c r="O2790">
        <v>35</v>
      </c>
      <c r="P2790">
        <v>0.05</v>
      </c>
      <c r="Q2790" s="2">
        <v>167.5</v>
      </c>
      <c r="R2790" s="2">
        <v>130.65</v>
      </c>
      <c r="S2790" s="2">
        <v>318.25</v>
      </c>
      <c r="T2790" s="2">
        <v>56.949999999999989</v>
      </c>
    </row>
    <row r="2791" spans="1:20" x14ac:dyDescent="0.25">
      <c r="A2791" t="s">
        <v>5219</v>
      </c>
      <c r="B2791" t="s">
        <v>1</v>
      </c>
      <c r="C2791" t="s">
        <v>25</v>
      </c>
      <c r="D2791" s="1">
        <v>43800</v>
      </c>
      <c r="E2791" s="1">
        <v>43870</v>
      </c>
      <c r="F2791" s="1">
        <v>43897</v>
      </c>
      <c r="G2791" s="1">
        <v>43888</v>
      </c>
      <c r="H2791" s="13">
        <f>Orders[[#This Row],[DeliveryDate]]-Orders[[#This Row],[OrderDate]]</f>
        <v>18</v>
      </c>
      <c r="I2791" t="s">
        <v>3</v>
      </c>
      <c r="J2791" t="str">
        <f>_xlfn.XLOOKUP(Orders[[#This Row],[_SalesRepID]],'Sales team'!A:A,'Sales team'!B:B)</f>
        <v>Shawn Cook</v>
      </c>
      <c r="K2791">
        <v>7</v>
      </c>
      <c r="L2791">
        <v>22</v>
      </c>
      <c r="M2791">
        <v>352</v>
      </c>
      <c r="N2791" t="str">
        <f>_xlfn.XLOOKUP(Orders[[#This Row],[_ProductID]],Products!A:A,Products!C:C)</f>
        <v>Home décor</v>
      </c>
      <c r="O2791">
        <v>21</v>
      </c>
      <c r="P2791">
        <v>7.4999999999999997E-2</v>
      </c>
      <c r="Q2791" s="2">
        <v>3845.8</v>
      </c>
      <c r="R2791" s="2">
        <v>1653.694</v>
      </c>
      <c r="S2791" s="2">
        <v>21344.190000000002</v>
      </c>
      <c r="T2791" s="2">
        <v>11422.026000000002</v>
      </c>
    </row>
    <row r="2792" spans="1:20" x14ac:dyDescent="0.25">
      <c r="A2792" t="s">
        <v>5220</v>
      </c>
      <c r="B2792" t="s">
        <v>1</v>
      </c>
      <c r="C2792" t="s">
        <v>46</v>
      </c>
      <c r="D2792" s="1">
        <v>43700</v>
      </c>
      <c r="E2792" s="1">
        <v>43870</v>
      </c>
      <c r="F2792" s="1">
        <v>43876</v>
      </c>
      <c r="G2792" s="1">
        <v>43875</v>
      </c>
      <c r="H2792" s="13">
        <f>Orders[[#This Row],[DeliveryDate]]-Orders[[#This Row],[OrderDate]]</f>
        <v>5</v>
      </c>
      <c r="I2792" t="s">
        <v>3</v>
      </c>
      <c r="J2792" t="str">
        <f>_xlfn.XLOOKUP(Orders[[#This Row],[_SalesRepID]],'Sales team'!A:A,'Sales team'!B:B)</f>
        <v>Stephen Payne</v>
      </c>
      <c r="K2792">
        <v>5</v>
      </c>
      <c r="L2792">
        <v>39</v>
      </c>
      <c r="M2792">
        <v>84</v>
      </c>
      <c r="N2792" t="str">
        <f>_xlfn.XLOOKUP(Orders[[#This Row],[_ProductID]],Products!A:A,Products!C:C)</f>
        <v>Home décor</v>
      </c>
      <c r="O2792">
        <v>29</v>
      </c>
      <c r="P2792">
        <v>0.4</v>
      </c>
      <c r="Q2792" s="2">
        <v>1165.8</v>
      </c>
      <c r="R2792" s="2">
        <v>722.79599999999994</v>
      </c>
      <c r="S2792" s="2">
        <v>2098.4399999999996</v>
      </c>
      <c r="T2792" s="2">
        <v>-69.94800000000032</v>
      </c>
    </row>
    <row r="2793" spans="1:20" x14ac:dyDescent="0.25">
      <c r="A2793" t="s">
        <v>5205</v>
      </c>
      <c r="B2793" t="s">
        <v>5</v>
      </c>
      <c r="C2793" t="s">
        <v>46</v>
      </c>
      <c r="D2793" s="1">
        <v>43700</v>
      </c>
      <c r="E2793" s="1">
        <v>43869</v>
      </c>
      <c r="F2793" s="1">
        <v>43886</v>
      </c>
      <c r="G2793" s="1">
        <v>43895</v>
      </c>
      <c r="H2793" s="13">
        <f>Orders[[#This Row],[DeliveryDate]]-Orders[[#This Row],[OrderDate]]</f>
        <v>26</v>
      </c>
      <c r="I2793" t="s">
        <v>3</v>
      </c>
      <c r="J2793" t="str">
        <f>_xlfn.XLOOKUP(Orders[[#This Row],[_SalesRepID]],'Sales team'!A:A,'Sales team'!B:B)</f>
        <v>Roger Alexander</v>
      </c>
      <c r="K2793">
        <v>15</v>
      </c>
      <c r="L2793">
        <v>44</v>
      </c>
      <c r="M2793">
        <v>69</v>
      </c>
      <c r="N2793" t="str">
        <f>_xlfn.XLOOKUP(Orders[[#This Row],[_ProductID]],Products!A:A,Products!C:C)</f>
        <v>Kitchen &amp; Dining</v>
      </c>
      <c r="O2793">
        <v>1</v>
      </c>
      <c r="P2793">
        <v>0.15</v>
      </c>
      <c r="Q2793" s="2">
        <v>3477.3</v>
      </c>
      <c r="R2793" s="2">
        <v>2677.5210000000002</v>
      </c>
      <c r="S2793" s="2">
        <v>17734.230000000003</v>
      </c>
      <c r="T2793" s="2">
        <v>1669.104000000003</v>
      </c>
    </row>
    <row r="2794" spans="1:20" x14ac:dyDescent="0.25">
      <c r="A2794" t="s">
        <v>5206</v>
      </c>
      <c r="B2794" t="s">
        <v>1</v>
      </c>
      <c r="C2794" t="s">
        <v>6</v>
      </c>
      <c r="D2794" s="1">
        <v>43800</v>
      </c>
      <c r="E2794" s="1">
        <v>43869</v>
      </c>
      <c r="F2794" s="1">
        <v>43877</v>
      </c>
      <c r="G2794" s="1">
        <v>43872</v>
      </c>
      <c r="H2794" s="13">
        <f>Orders[[#This Row],[DeliveryDate]]-Orders[[#This Row],[OrderDate]]</f>
        <v>3</v>
      </c>
      <c r="I2794" t="s">
        <v>3</v>
      </c>
      <c r="J2794" t="str">
        <f>_xlfn.XLOOKUP(Orders[[#This Row],[_SalesRepID]],'Sales team'!A:A,'Sales team'!B:B)</f>
        <v>Stephen Payne</v>
      </c>
      <c r="K2794">
        <v>5</v>
      </c>
      <c r="L2794">
        <v>24</v>
      </c>
      <c r="M2794">
        <v>108</v>
      </c>
      <c r="N2794" t="str">
        <f>_xlfn.XLOOKUP(Orders[[#This Row],[_ProductID]],Products!A:A,Products!C:C)</f>
        <v>Electronics</v>
      </c>
      <c r="O2794">
        <v>28</v>
      </c>
      <c r="P2794">
        <v>0.05</v>
      </c>
      <c r="Q2794" s="2">
        <v>1005</v>
      </c>
      <c r="R2794" s="2">
        <v>713.55</v>
      </c>
      <c r="S2794" s="2">
        <v>2864.25</v>
      </c>
      <c r="T2794" s="2">
        <v>723.60000000000036</v>
      </c>
    </row>
    <row r="2795" spans="1:20" x14ac:dyDescent="0.25">
      <c r="A2795" t="s">
        <v>5207</v>
      </c>
      <c r="B2795" t="s">
        <v>10</v>
      </c>
      <c r="C2795" t="s">
        <v>6</v>
      </c>
      <c r="D2795" s="1">
        <v>43800</v>
      </c>
      <c r="E2795" s="1">
        <v>43869</v>
      </c>
      <c r="F2795" s="1">
        <v>43893</v>
      </c>
      <c r="G2795" s="1">
        <v>43885</v>
      </c>
      <c r="H2795" s="13">
        <f>Orders[[#This Row],[DeliveryDate]]-Orders[[#This Row],[OrderDate]]</f>
        <v>16</v>
      </c>
      <c r="I2795" t="s">
        <v>3</v>
      </c>
      <c r="J2795" t="str">
        <f>_xlfn.XLOOKUP(Orders[[#This Row],[_SalesRepID]],'Sales team'!A:A,'Sales team'!B:B)</f>
        <v>Donald Reynolds</v>
      </c>
      <c r="K2795">
        <v>26</v>
      </c>
      <c r="L2795">
        <v>9</v>
      </c>
      <c r="M2795">
        <v>120</v>
      </c>
      <c r="N2795" t="str">
        <f>_xlfn.XLOOKUP(Orders[[#This Row],[_ProductID]],Products!A:A,Products!C:C)</f>
        <v>Home décor</v>
      </c>
      <c r="O2795">
        <v>17</v>
      </c>
      <c r="P2795">
        <v>7.4999999999999997E-2</v>
      </c>
      <c r="Q2795" s="2">
        <v>2606.3000000000002</v>
      </c>
      <c r="R2795" s="2">
        <v>1172.835</v>
      </c>
      <c r="S2795" s="2">
        <v>19286.620000000003</v>
      </c>
      <c r="T2795" s="2">
        <v>9903.9400000000023</v>
      </c>
    </row>
    <row r="2796" spans="1:20" x14ac:dyDescent="0.25">
      <c r="A2796" t="s">
        <v>5208</v>
      </c>
      <c r="B2796" t="s">
        <v>1</v>
      </c>
      <c r="C2796" t="s">
        <v>15</v>
      </c>
      <c r="D2796" s="1">
        <v>43800</v>
      </c>
      <c r="E2796" s="1">
        <v>43869</v>
      </c>
      <c r="F2796" s="1">
        <v>43895</v>
      </c>
      <c r="G2796" s="1">
        <v>43873</v>
      </c>
      <c r="H2796" s="13">
        <f>Orders[[#This Row],[DeliveryDate]]-Orders[[#This Row],[OrderDate]]</f>
        <v>4</v>
      </c>
      <c r="I2796" t="s">
        <v>3</v>
      </c>
      <c r="J2796" t="str">
        <f>_xlfn.XLOOKUP(Orders[[#This Row],[_SalesRepID]],'Sales team'!A:A,'Sales team'!B:B)</f>
        <v>Joshua Little</v>
      </c>
      <c r="K2796">
        <v>11</v>
      </c>
      <c r="L2796">
        <v>2</v>
      </c>
      <c r="M2796">
        <v>40</v>
      </c>
      <c r="N2796" t="str">
        <f>_xlfn.XLOOKUP(Orders[[#This Row],[_ProductID]],Products!A:A,Products!C:C)</f>
        <v>Kitchen &amp; Dining</v>
      </c>
      <c r="O2796">
        <v>37</v>
      </c>
      <c r="P2796">
        <v>7.4999999999999997E-2</v>
      </c>
      <c r="Q2796" s="2">
        <v>2586.2000000000003</v>
      </c>
      <c r="R2796" s="2">
        <v>2068.9600000000005</v>
      </c>
      <c r="S2796" s="2">
        <v>4784.4700000000012</v>
      </c>
      <c r="T2796" s="2">
        <v>646.55000000000018</v>
      </c>
    </row>
    <row r="2797" spans="1:20" x14ac:dyDescent="0.25">
      <c r="A2797" t="s">
        <v>5209</v>
      </c>
      <c r="B2797" t="s">
        <v>5</v>
      </c>
      <c r="C2797" t="s">
        <v>6</v>
      </c>
      <c r="D2797" s="1">
        <v>43800</v>
      </c>
      <c r="E2797" s="1">
        <v>43869</v>
      </c>
      <c r="F2797" s="1">
        <v>43887</v>
      </c>
      <c r="G2797" s="1">
        <v>43873</v>
      </c>
      <c r="H2797" s="13">
        <f>Orders[[#This Row],[DeliveryDate]]-Orders[[#This Row],[OrderDate]]</f>
        <v>4</v>
      </c>
      <c r="I2797" t="s">
        <v>3</v>
      </c>
      <c r="J2797" t="str">
        <f>_xlfn.XLOOKUP(Orders[[#This Row],[_SalesRepID]],'Sales team'!A:A,'Sales team'!B:B)</f>
        <v>Anthony Berry</v>
      </c>
      <c r="K2797">
        <v>16</v>
      </c>
      <c r="L2797">
        <v>8</v>
      </c>
      <c r="M2797">
        <v>110</v>
      </c>
      <c r="N2797" t="str">
        <f>_xlfn.XLOOKUP(Orders[[#This Row],[_ProductID]],Products!A:A,Products!C:C)</f>
        <v>Home décor</v>
      </c>
      <c r="O2797">
        <v>35</v>
      </c>
      <c r="P2797">
        <v>0.2</v>
      </c>
      <c r="Q2797" s="2">
        <v>5909.4000000000005</v>
      </c>
      <c r="R2797" s="2">
        <v>4432.05</v>
      </c>
      <c r="S2797" s="2">
        <v>9455.0400000000009</v>
      </c>
      <c r="T2797" s="2">
        <v>590.94000000000051</v>
      </c>
    </row>
    <row r="2798" spans="1:20" x14ac:dyDescent="0.25">
      <c r="A2798" t="s">
        <v>5210</v>
      </c>
      <c r="B2798" t="s">
        <v>5</v>
      </c>
      <c r="C2798" t="s">
        <v>6</v>
      </c>
      <c r="D2798" s="1">
        <v>43800</v>
      </c>
      <c r="E2798" s="1">
        <v>43869</v>
      </c>
      <c r="F2798" s="1">
        <v>43889</v>
      </c>
      <c r="G2798" s="1">
        <v>43878</v>
      </c>
      <c r="H2798" s="13">
        <f>Orders[[#This Row],[DeliveryDate]]-Orders[[#This Row],[OrderDate]]</f>
        <v>9</v>
      </c>
      <c r="I2798" t="s">
        <v>3</v>
      </c>
      <c r="J2798" t="str">
        <f>_xlfn.XLOOKUP(Orders[[#This Row],[_SalesRepID]],'Sales team'!A:A,'Sales team'!B:B)</f>
        <v>Anthony Berry</v>
      </c>
      <c r="K2798">
        <v>16</v>
      </c>
      <c r="L2798">
        <v>34</v>
      </c>
      <c r="M2798">
        <v>202</v>
      </c>
      <c r="N2798" t="str">
        <f>_xlfn.XLOOKUP(Orders[[#This Row],[_ProductID]],Products!A:A,Products!C:C)</f>
        <v>Home décor</v>
      </c>
      <c r="O2798">
        <v>41</v>
      </c>
      <c r="P2798">
        <v>0.05</v>
      </c>
      <c r="Q2798" s="2">
        <v>3879.3</v>
      </c>
      <c r="R2798" s="2">
        <v>1862.0640000000001</v>
      </c>
      <c r="S2798" s="2">
        <v>22112.010000000002</v>
      </c>
      <c r="T2798" s="2">
        <v>10939.626000000002</v>
      </c>
    </row>
    <row r="2799" spans="1:20" x14ac:dyDescent="0.25">
      <c r="A2799" t="s">
        <v>5199</v>
      </c>
      <c r="B2799" t="s">
        <v>5</v>
      </c>
      <c r="C2799" t="s">
        <v>6</v>
      </c>
      <c r="D2799" s="1">
        <v>43700</v>
      </c>
      <c r="E2799" s="1">
        <v>43868</v>
      </c>
      <c r="F2799" s="1">
        <v>43884</v>
      </c>
      <c r="G2799" s="1">
        <v>43886</v>
      </c>
      <c r="H2799" s="13">
        <f>Orders[[#This Row],[DeliveryDate]]-Orders[[#This Row],[OrderDate]]</f>
        <v>18</v>
      </c>
      <c r="I2799" t="s">
        <v>3</v>
      </c>
      <c r="J2799" t="str">
        <f>_xlfn.XLOOKUP(Orders[[#This Row],[_SalesRepID]],'Sales team'!A:A,'Sales team'!B:B)</f>
        <v>Anthony Torres</v>
      </c>
      <c r="K2799">
        <v>20</v>
      </c>
      <c r="L2799">
        <v>43</v>
      </c>
      <c r="M2799">
        <v>109</v>
      </c>
      <c r="N2799" t="str">
        <f>_xlfn.XLOOKUP(Orders[[#This Row],[_ProductID]],Products!A:A,Products!C:C)</f>
        <v>Furniture</v>
      </c>
      <c r="O2799">
        <v>38</v>
      </c>
      <c r="P2799">
        <v>0.15</v>
      </c>
      <c r="Q2799" s="2">
        <v>1038.5</v>
      </c>
      <c r="R2799" s="2">
        <v>830.80000000000007</v>
      </c>
      <c r="S2799" s="2">
        <v>882.72500000000002</v>
      </c>
      <c r="T2799" s="2">
        <v>51.924999999999955</v>
      </c>
    </row>
    <row r="2800" spans="1:20" x14ac:dyDescent="0.25">
      <c r="A2800" t="s">
        <v>5200</v>
      </c>
      <c r="B2800" t="s">
        <v>5</v>
      </c>
      <c r="C2800" t="s">
        <v>6</v>
      </c>
      <c r="D2800" s="1">
        <v>43800</v>
      </c>
      <c r="E2800" s="1">
        <v>43868</v>
      </c>
      <c r="F2800" s="1">
        <v>43885</v>
      </c>
      <c r="G2800" s="1">
        <v>43875</v>
      </c>
      <c r="H2800" s="13">
        <f>Orders[[#This Row],[DeliveryDate]]-Orders[[#This Row],[OrderDate]]</f>
        <v>7</v>
      </c>
      <c r="I2800" t="s">
        <v>3</v>
      </c>
      <c r="J2800" t="str">
        <f>_xlfn.XLOOKUP(Orders[[#This Row],[_SalesRepID]],'Sales team'!A:A,'Sales team'!B:B)</f>
        <v>Todd Roberts</v>
      </c>
      <c r="K2800">
        <v>13</v>
      </c>
      <c r="L2800">
        <v>38</v>
      </c>
      <c r="M2800">
        <v>138</v>
      </c>
      <c r="N2800" t="str">
        <f>_xlfn.XLOOKUP(Orders[[#This Row],[_ProductID]],Products!A:A,Products!C:C)</f>
        <v>Home décor</v>
      </c>
      <c r="O2800">
        <v>14</v>
      </c>
      <c r="P2800">
        <v>0.2</v>
      </c>
      <c r="Q2800" s="2">
        <v>3832.4</v>
      </c>
      <c r="R2800" s="2">
        <v>2069.4960000000001</v>
      </c>
      <c r="S2800" s="2">
        <v>12263.68</v>
      </c>
      <c r="T2800" s="2">
        <v>3985.6959999999999</v>
      </c>
    </row>
    <row r="2801" spans="1:20" x14ac:dyDescent="0.25">
      <c r="A2801" t="s">
        <v>5201</v>
      </c>
      <c r="B2801" t="s">
        <v>5</v>
      </c>
      <c r="C2801" t="s">
        <v>6</v>
      </c>
      <c r="D2801" s="1">
        <v>43700</v>
      </c>
      <c r="E2801" s="1">
        <v>43868</v>
      </c>
      <c r="F2801" s="1">
        <v>43893</v>
      </c>
      <c r="G2801" s="1">
        <v>43887</v>
      </c>
      <c r="H2801" s="13">
        <f>Orders[[#This Row],[DeliveryDate]]-Orders[[#This Row],[OrderDate]]</f>
        <v>19</v>
      </c>
      <c r="I2801" t="s">
        <v>3</v>
      </c>
      <c r="J2801" t="str">
        <f>_xlfn.XLOOKUP(Orders[[#This Row],[_SalesRepID]],'Sales team'!A:A,'Sales team'!B:B)</f>
        <v>Anthony Torres</v>
      </c>
      <c r="K2801">
        <v>20</v>
      </c>
      <c r="L2801">
        <v>14</v>
      </c>
      <c r="M2801">
        <v>173</v>
      </c>
      <c r="N2801" t="str">
        <f>_xlfn.XLOOKUP(Orders[[#This Row],[_ProductID]],Products!A:A,Products!C:C)</f>
        <v>Kitchen &amp; Dining</v>
      </c>
      <c r="O2801">
        <v>4</v>
      </c>
      <c r="P2801">
        <v>0.05</v>
      </c>
      <c r="Q2801" s="2">
        <v>1815.7</v>
      </c>
      <c r="R2801" s="2">
        <v>1379.932</v>
      </c>
      <c r="S2801" s="2">
        <v>3449.83</v>
      </c>
      <c r="T2801" s="2">
        <v>689.96599999999989</v>
      </c>
    </row>
    <row r="2802" spans="1:20" x14ac:dyDescent="0.25">
      <c r="A2802" t="s">
        <v>5202</v>
      </c>
      <c r="B2802" t="s">
        <v>5</v>
      </c>
      <c r="C2802" t="s">
        <v>2</v>
      </c>
      <c r="D2802" s="1">
        <v>43800</v>
      </c>
      <c r="E2802" s="1">
        <v>43868</v>
      </c>
      <c r="F2802" s="1">
        <v>43883</v>
      </c>
      <c r="G2802" s="1">
        <v>43874</v>
      </c>
      <c r="H2802" s="13">
        <f>Orders[[#This Row],[DeliveryDate]]-Orders[[#This Row],[OrderDate]]</f>
        <v>6</v>
      </c>
      <c r="I2802" t="s">
        <v>3</v>
      </c>
      <c r="J2802" t="str">
        <f>_xlfn.XLOOKUP(Orders[[#This Row],[_SalesRepID]],'Sales team'!A:A,'Sales team'!B:B)</f>
        <v>Anthony Torres</v>
      </c>
      <c r="K2802">
        <v>20</v>
      </c>
      <c r="L2802">
        <v>5</v>
      </c>
      <c r="M2802">
        <v>233</v>
      </c>
      <c r="N2802" t="str">
        <f>_xlfn.XLOOKUP(Orders[[#This Row],[_ProductID]],Products!A:A,Products!C:C)</f>
        <v>Home décor</v>
      </c>
      <c r="O2802">
        <v>31</v>
      </c>
      <c r="P2802">
        <v>7.4999999999999997E-2</v>
      </c>
      <c r="Q2802" s="2">
        <v>1092.1000000000001</v>
      </c>
      <c r="R2802" s="2">
        <v>753.54900000000009</v>
      </c>
      <c r="S2802" s="2">
        <v>8081.5400000000018</v>
      </c>
      <c r="T2802" s="2">
        <v>2053.148000000001</v>
      </c>
    </row>
    <row r="2803" spans="1:20" x14ac:dyDescent="0.25">
      <c r="A2803" t="s">
        <v>5203</v>
      </c>
      <c r="B2803" t="s">
        <v>8</v>
      </c>
      <c r="C2803" t="s">
        <v>6</v>
      </c>
      <c r="D2803" s="1">
        <v>43800</v>
      </c>
      <c r="E2803" s="1">
        <v>43868</v>
      </c>
      <c r="F2803" s="1">
        <v>43876</v>
      </c>
      <c r="G2803" s="1">
        <v>43874</v>
      </c>
      <c r="H2803" s="13">
        <f>Orders[[#This Row],[DeliveryDate]]-Orders[[#This Row],[OrderDate]]</f>
        <v>6</v>
      </c>
      <c r="I2803" t="s">
        <v>3</v>
      </c>
      <c r="J2803" t="str">
        <f>_xlfn.XLOOKUP(Orders[[#This Row],[_SalesRepID]],'Sales team'!A:A,'Sales team'!B:B)</f>
        <v>Joe Price</v>
      </c>
      <c r="K2803">
        <v>22</v>
      </c>
      <c r="L2803">
        <v>35</v>
      </c>
      <c r="M2803">
        <v>177</v>
      </c>
      <c r="N2803" t="str">
        <f>_xlfn.XLOOKUP(Orders[[#This Row],[_ProductID]],Products!A:A,Products!C:C)</f>
        <v>Kitchen &amp; Dining</v>
      </c>
      <c r="O2803">
        <v>8</v>
      </c>
      <c r="P2803">
        <v>0.1</v>
      </c>
      <c r="Q2803" s="2">
        <v>1125.6000000000001</v>
      </c>
      <c r="R2803" s="2">
        <v>540.28800000000001</v>
      </c>
      <c r="S2803" s="2">
        <v>5065.2000000000007</v>
      </c>
      <c r="T2803" s="2">
        <v>2363.7600000000007</v>
      </c>
    </row>
    <row r="2804" spans="1:20" x14ac:dyDescent="0.25">
      <c r="A2804" t="s">
        <v>5204</v>
      </c>
      <c r="B2804" t="s">
        <v>1</v>
      </c>
      <c r="C2804" t="s">
        <v>13</v>
      </c>
      <c r="D2804" s="1">
        <v>43700</v>
      </c>
      <c r="E2804" s="1">
        <v>43868</v>
      </c>
      <c r="F2804" s="1">
        <v>43872</v>
      </c>
      <c r="G2804" s="1">
        <v>43899</v>
      </c>
      <c r="H2804" s="13">
        <f>Orders[[#This Row],[DeliveryDate]]-Orders[[#This Row],[OrderDate]]</f>
        <v>31</v>
      </c>
      <c r="I2804" t="s">
        <v>3</v>
      </c>
      <c r="J2804" t="str">
        <f>_xlfn.XLOOKUP(Orders[[#This Row],[_SalesRepID]],'Sales team'!A:A,'Sales team'!B:B)</f>
        <v>Jerry Green</v>
      </c>
      <c r="K2804">
        <v>3</v>
      </c>
      <c r="L2804">
        <v>6</v>
      </c>
      <c r="M2804">
        <v>313</v>
      </c>
      <c r="N2804" t="str">
        <f>_xlfn.XLOOKUP(Orders[[#This Row],[_ProductID]],Products!A:A,Products!C:C)</f>
        <v>Kitchen &amp; Dining</v>
      </c>
      <c r="O2804">
        <v>8</v>
      </c>
      <c r="P2804">
        <v>0.05</v>
      </c>
      <c r="Q2804" s="2">
        <v>214.4</v>
      </c>
      <c r="R2804" s="2">
        <v>139.36000000000001</v>
      </c>
      <c r="S2804" s="2">
        <v>1425.76</v>
      </c>
      <c r="T2804" s="2">
        <v>450.2399999999999</v>
      </c>
    </row>
    <row r="2805" spans="1:20" x14ac:dyDescent="0.25">
      <c r="A2805" t="s">
        <v>5190</v>
      </c>
      <c r="B2805" t="s">
        <v>1</v>
      </c>
      <c r="C2805" t="s">
        <v>25</v>
      </c>
      <c r="D2805" s="1">
        <v>43700</v>
      </c>
      <c r="E2805" s="1">
        <v>43867</v>
      </c>
      <c r="F2805" s="1">
        <v>43890</v>
      </c>
      <c r="G2805" s="1">
        <v>43875</v>
      </c>
      <c r="H2805" s="13">
        <f>Orders[[#This Row],[DeliveryDate]]-Orders[[#This Row],[OrderDate]]</f>
        <v>8</v>
      </c>
      <c r="I2805" t="s">
        <v>3</v>
      </c>
      <c r="J2805" t="str">
        <f>_xlfn.XLOOKUP(Orders[[#This Row],[_SalesRepID]],'Sales team'!A:A,'Sales team'!B:B)</f>
        <v>George Lewis</v>
      </c>
      <c r="K2805">
        <v>8</v>
      </c>
      <c r="L2805">
        <v>26</v>
      </c>
      <c r="M2805">
        <v>362</v>
      </c>
      <c r="N2805" t="str">
        <f>_xlfn.XLOOKUP(Orders[[#This Row],[_ProductID]],Products!A:A,Products!C:C)</f>
        <v>Home décor</v>
      </c>
      <c r="O2805">
        <v>14</v>
      </c>
      <c r="P2805">
        <v>0.1</v>
      </c>
      <c r="Q2805" s="2">
        <v>1922.9</v>
      </c>
      <c r="R2805" s="2">
        <v>1288.3430000000001</v>
      </c>
      <c r="S2805" s="2">
        <v>6922.4400000000005</v>
      </c>
      <c r="T2805" s="2">
        <v>1769.0680000000002</v>
      </c>
    </row>
    <row r="2806" spans="1:20" x14ac:dyDescent="0.25">
      <c r="A2806" t="s">
        <v>5191</v>
      </c>
      <c r="B2806" t="s">
        <v>5</v>
      </c>
      <c r="C2806" t="s">
        <v>46</v>
      </c>
      <c r="D2806" s="1">
        <v>43800</v>
      </c>
      <c r="E2806" s="1">
        <v>43867</v>
      </c>
      <c r="F2806" s="1">
        <v>43873</v>
      </c>
      <c r="G2806" s="1">
        <v>43880</v>
      </c>
      <c r="H2806" s="13">
        <f>Orders[[#This Row],[DeliveryDate]]-Orders[[#This Row],[OrderDate]]</f>
        <v>13</v>
      </c>
      <c r="I2806" t="s">
        <v>3</v>
      </c>
      <c r="J2806" t="str">
        <f>_xlfn.XLOOKUP(Orders[[#This Row],[_SalesRepID]],'Sales team'!A:A,'Sales team'!B:B)</f>
        <v>Todd Roberts</v>
      </c>
      <c r="K2806">
        <v>13</v>
      </c>
      <c r="L2806">
        <v>12</v>
      </c>
      <c r="M2806">
        <v>77</v>
      </c>
      <c r="N2806" t="str">
        <f>_xlfn.XLOOKUP(Orders[[#This Row],[_ProductID]],Products!A:A,Products!C:C)</f>
        <v>Home décor</v>
      </c>
      <c r="O2806">
        <v>17</v>
      </c>
      <c r="P2806">
        <v>0.15</v>
      </c>
      <c r="Q2806" s="2">
        <v>2747</v>
      </c>
      <c r="R2806" s="2">
        <v>1098.8</v>
      </c>
      <c r="S2806" s="2">
        <v>4669.8999999999996</v>
      </c>
      <c r="T2806" s="2">
        <v>2472.2999999999997</v>
      </c>
    </row>
    <row r="2807" spans="1:20" x14ac:dyDescent="0.25">
      <c r="A2807" t="s">
        <v>5192</v>
      </c>
      <c r="B2807" t="s">
        <v>1</v>
      </c>
      <c r="C2807" t="s">
        <v>2</v>
      </c>
      <c r="D2807" s="1">
        <v>43800</v>
      </c>
      <c r="E2807" s="1">
        <v>43867</v>
      </c>
      <c r="F2807" s="1">
        <v>43877</v>
      </c>
      <c r="G2807" s="1">
        <v>43885</v>
      </c>
      <c r="H2807" s="13">
        <f>Orders[[#This Row],[DeliveryDate]]-Orders[[#This Row],[OrderDate]]</f>
        <v>18</v>
      </c>
      <c r="I2807" t="s">
        <v>3</v>
      </c>
      <c r="J2807" t="str">
        <f>_xlfn.XLOOKUP(Orders[[#This Row],[_SalesRepID]],'Sales team'!A:A,'Sales team'!B:B)</f>
        <v>Stephen Payne</v>
      </c>
      <c r="K2807">
        <v>5</v>
      </c>
      <c r="L2807">
        <v>15</v>
      </c>
      <c r="M2807">
        <v>212</v>
      </c>
      <c r="N2807" t="str">
        <f>_xlfn.XLOOKUP(Orders[[#This Row],[_ProductID]],Products!A:A,Products!C:C)</f>
        <v>Home décor</v>
      </c>
      <c r="O2807">
        <v>24</v>
      </c>
      <c r="P2807">
        <v>7.4999999999999997E-2</v>
      </c>
      <c r="Q2807" s="2">
        <v>5272.9000000000005</v>
      </c>
      <c r="R2807" s="2">
        <v>2267.3470000000002</v>
      </c>
      <c r="S2807" s="2">
        <v>29264.595000000001</v>
      </c>
      <c r="T2807" s="2">
        <v>15660.512999999999</v>
      </c>
    </row>
    <row r="2808" spans="1:20" x14ac:dyDescent="0.25">
      <c r="A2808" t="s">
        <v>5193</v>
      </c>
      <c r="B2808" t="s">
        <v>1</v>
      </c>
      <c r="C2808" t="s">
        <v>6</v>
      </c>
      <c r="D2808" s="1">
        <v>43800</v>
      </c>
      <c r="E2808" s="1">
        <v>43867</v>
      </c>
      <c r="F2808" s="1">
        <v>43873</v>
      </c>
      <c r="G2808" s="1">
        <v>43885</v>
      </c>
      <c r="H2808" s="13">
        <f>Orders[[#This Row],[DeliveryDate]]-Orders[[#This Row],[OrderDate]]</f>
        <v>18</v>
      </c>
      <c r="I2808" t="s">
        <v>3</v>
      </c>
      <c r="J2808" t="str">
        <f>_xlfn.XLOOKUP(Orders[[#This Row],[_SalesRepID]],'Sales team'!A:A,'Sales team'!B:B)</f>
        <v>Chris Armstrong</v>
      </c>
      <c r="K2808">
        <v>4</v>
      </c>
      <c r="L2808">
        <v>12</v>
      </c>
      <c r="M2808">
        <v>196</v>
      </c>
      <c r="N2808" t="str">
        <f>_xlfn.XLOOKUP(Orders[[#This Row],[_ProductID]],Products!A:A,Products!C:C)</f>
        <v>Electronics</v>
      </c>
      <c r="O2808">
        <v>25</v>
      </c>
      <c r="P2808">
        <v>0.1</v>
      </c>
      <c r="Q2808" s="2">
        <v>2646.5</v>
      </c>
      <c r="R2808" s="2">
        <v>1640.83</v>
      </c>
      <c r="S2808" s="2">
        <v>16672.95</v>
      </c>
      <c r="T2808" s="2">
        <v>5187.1400000000012</v>
      </c>
    </row>
    <row r="2809" spans="1:20" x14ac:dyDescent="0.25">
      <c r="A2809" t="s">
        <v>5194</v>
      </c>
      <c r="B2809" t="s">
        <v>1</v>
      </c>
      <c r="C2809" t="s">
        <v>25</v>
      </c>
      <c r="D2809" s="1">
        <v>43700</v>
      </c>
      <c r="E2809" s="1">
        <v>43867</v>
      </c>
      <c r="F2809" s="1">
        <v>43879</v>
      </c>
      <c r="G2809" s="1">
        <v>43888</v>
      </c>
      <c r="H2809" s="13">
        <f>Orders[[#This Row],[DeliveryDate]]-Orders[[#This Row],[OrderDate]]</f>
        <v>21</v>
      </c>
      <c r="I2809" t="s">
        <v>3</v>
      </c>
      <c r="J2809" t="str">
        <f>_xlfn.XLOOKUP(Orders[[#This Row],[_SalesRepID]],'Sales team'!A:A,'Sales team'!B:B)</f>
        <v>Stephen Payne</v>
      </c>
      <c r="K2809">
        <v>5</v>
      </c>
      <c r="L2809">
        <v>50</v>
      </c>
      <c r="M2809">
        <v>342</v>
      </c>
      <c r="N2809" t="str">
        <f>_xlfn.XLOOKUP(Orders[[#This Row],[_ProductID]],Products!A:A,Products!C:C)</f>
        <v>Home décor</v>
      </c>
      <c r="O2809">
        <v>33</v>
      </c>
      <c r="P2809">
        <v>0.1</v>
      </c>
      <c r="Q2809" s="2">
        <v>3906.1</v>
      </c>
      <c r="R2809" s="2">
        <v>1874.9279999999999</v>
      </c>
      <c r="S2809" s="2">
        <v>7030.98</v>
      </c>
      <c r="T2809" s="2">
        <v>3281.1239999999998</v>
      </c>
    </row>
    <row r="2810" spans="1:20" x14ac:dyDescent="0.25">
      <c r="A2810" t="s">
        <v>5195</v>
      </c>
      <c r="B2810" t="s">
        <v>5</v>
      </c>
      <c r="C2810" t="s">
        <v>2</v>
      </c>
      <c r="D2810" s="1">
        <v>43700</v>
      </c>
      <c r="E2810" s="1">
        <v>43867</v>
      </c>
      <c r="F2810" s="1">
        <v>43888</v>
      </c>
      <c r="G2810" s="1">
        <v>43887</v>
      </c>
      <c r="H2810" s="13">
        <f>Orders[[#This Row],[DeliveryDate]]-Orders[[#This Row],[OrderDate]]</f>
        <v>20</v>
      </c>
      <c r="I2810" t="s">
        <v>3</v>
      </c>
      <c r="J2810" t="str">
        <f>_xlfn.XLOOKUP(Orders[[#This Row],[_SalesRepID]],'Sales team'!A:A,'Sales team'!B:B)</f>
        <v>Frank Brown</v>
      </c>
      <c r="K2810">
        <v>17</v>
      </c>
      <c r="L2810">
        <v>9</v>
      </c>
      <c r="M2810">
        <v>233</v>
      </c>
      <c r="N2810" t="str">
        <f>_xlfn.XLOOKUP(Orders[[#This Row],[_ProductID]],Products!A:A,Products!C:C)</f>
        <v>Home décor</v>
      </c>
      <c r="O2810">
        <v>17</v>
      </c>
      <c r="P2810">
        <v>7.4999999999999997E-2</v>
      </c>
      <c r="Q2810" s="2">
        <v>1038.5</v>
      </c>
      <c r="R2810" s="2">
        <v>498.47999999999996</v>
      </c>
      <c r="S2810" s="2">
        <v>1921.2250000000001</v>
      </c>
      <c r="T2810" s="2">
        <v>924.26500000000021</v>
      </c>
    </row>
    <row r="2811" spans="1:20" x14ac:dyDescent="0.25">
      <c r="A2811" t="s">
        <v>5196</v>
      </c>
      <c r="B2811" t="s">
        <v>1</v>
      </c>
      <c r="C2811" t="s">
        <v>13</v>
      </c>
      <c r="D2811" s="1">
        <v>43800</v>
      </c>
      <c r="E2811" s="1">
        <v>43867</v>
      </c>
      <c r="F2811" s="1">
        <v>43875</v>
      </c>
      <c r="G2811" s="1">
        <v>43885</v>
      </c>
      <c r="H2811" s="13">
        <f>Orders[[#This Row],[DeliveryDate]]-Orders[[#This Row],[OrderDate]]</f>
        <v>18</v>
      </c>
      <c r="I2811" t="s">
        <v>3</v>
      </c>
      <c r="J2811" t="str">
        <f>_xlfn.XLOOKUP(Orders[[#This Row],[_SalesRepID]],'Sales team'!A:A,'Sales team'!B:B)</f>
        <v>Jonathan Hawkins</v>
      </c>
      <c r="K2811">
        <v>10</v>
      </c>
      <c r="L2811">
        <v>35</v>
      </c>
      <c r="M2811">
        <v>284</v>
      </c>
      <c r="N2811" t="str">
        <f>_xlfn.XLOOKUP(Orders[[#This Row],[_ProductID]],Products!A:A,Products!C:C)</f>
        <v>Home décor</v>
      </c>
      <c r="O2811">
        <v>45</v>
      </c>
      <c r="P2811">
        <v>7.4999999999999997E-2</v>
      </c>
      <c r="Q2811" s="2">
        <v>1159.1000000000001</v>
      </c>
      <c r="R2811" s="2">
        <v>486.82200000000006</v>
      </c>
      <c r="S2811" s="2">
        <v>5360.8375000000015</v>
      </c>
      <c r="T2811" s="2">
        <v>2926.7275000000013</v>
      </c>
    </row>
    <row r="2812" spans="1:20" x14ac:dyDescent="0.25">
      <c r="A2812" t="s">
        <v>5197</v>
      </c>
      <c r="B2812" t="s">
        <v>1</v>
      </c>
      <c r="C2812" t="s">
        <v>13</v>
      </c>
      <c r="D2812" s="1">
        <v>43800</v>
      </c>
      <c r="E2812" s="1">
        <v>43867</v>
      </c>
      <c r="F2812" s="1">
        <v>43880</v>
      </c>
      <c r="G2812" s="1">
        <v>43885</v>
      </c>
      <c r="H2812" s="13">
        <f>Orders[[#This Row],[DeliveryDate]]-Orders[[#This Row],[OrderDate]]</f>
        <v>18</v>
      </c>
      <c r="I2812" t="s">
        <v>3</v>
      </c>
      <c r="J2812" t="str">
        <f>_xlfn.XLOOKUP(Orders[[#This Row],[_SalesRepID]],'Sales team'!A:A,'Sales team'!B:B)</f>
        <v>Adam Hernandez</v>
      </c>
      <c r="K2812">
        <v>1</v>
      </c>
      <c r="L2812">
        <v>32</v>
      </c>
      <c r="M2812">
        <v>297</v>
      </c>
      <c r="N2812" t="str">
        <f>_xlfn.XLOOKUP(Orders[[#This Row],[_ProductID]],Products!A:A,Products!C:C)</f>
        <v>Furniture</v>
      </c>
      <c r="O2812">
        <v>42</v>
      </c>
      <c r="P2812">
        <v>0.4</v>
      </c>
      <c r="Q2812" s="2">
        <v>2244.5</v>
      </c>
      <c r="R2812" s="2">
        <v>1167.1400000000001</v>
      </c>
      <c r="S2812" s="2">
        <v>8080.2</v>
      </c>
      <c r="T2812" s="2">
        <v>1077.3599999999997</v>
      </c>
    </row>
    <row r="2813" spans="1:20" x14ac:dyDescent="0.25">
      <c r="A2813" t="s">
        <v>5198</v>
      </c>
      <c r="B2813" t="s">
        <v>1</v>
      </c>
      <c r="C2813" t="s">
        <v>13</v>
      </c>
      <c r="D2813" s="1">
        <v>43800</v>
      </c>
      <c r="E2813" s="1">
        <v>43867</v>
      </c>
      <c r="F2813" s="1">
        <v>43889</v>
      </c>
      <c r="G2813" s="1">
        <v>43881</v>
      </c>
      <c r="H2813" s="13">
        <f>Orders[[#This Row],[DeliveryDate]]-Orders[[#This Row],[OrderDate]]</f>
        <v>14</v>
      </c>
      <c r="I2813" t="s">
        <v>3</v>
      </c>
      <c r="J2813" t="str">
        <f>_xlfn.XLOOKUP(Orders[[#This Row],[_SalesRepID]],'Sales team'!A:A,'Sales team'!B:B)</f>
        <v>Jonathan Hawkins</v>
      </c>
      <c r="K2813">
        <v>10</v>
      </c>
      <c r="L2813">
        <v>17</v>
      </c>
      <c r="M2813">
        <v>288</v>
      </c>
      <c r="N2813" t="str">
        <f>_xlfn.XLOOKUP(Orders[[#This Row],[_ProductID]],Products!A:A,Products!C:C)</f>
        <v>Home décor</v>
      </c>
      <c r="O2813">
        <v>29</v>
      </c>
      <c r="P2813">
        <v>0.05</v>
      </c>
      <c r="Q2813" s="2">
        <v>1708.5</v>
      </c>
      <c r="R2813" s="2">
        <v>1418.0549999999998</v>
      </c>
      <c r="S2813" s="2">
        <v>11361.525</v>
      </c>
      <c r="T2813" s="2">
        <v>1435.1400000000012</v>
      </c>
    </row>
    <row r="2814" spans="1:20" x14ac:dyDescent="0.25">
      <c r="A2814" t="s">
        <v>5185</v>
      </c>
      <c r="B2814" t="s">
        <v>8</v>
      </c>
      <c r="C2814" t="s">
        <v>2</v>
      </c>
      <c r="D2814" s="1">
        <v>43700</v>
      </c>
      <c r="E2814" s="1">
        <v>43866</v>
      </c>
      <c r="F2814" s="1">
        <v>43893</v>
      </c>
      <c r="G2814" s="1">
        <v>43880</v>
      </c>
      <c r="H2814" s="13">
        <f>Orders[[#This Row],[DeliveryDate]]-Orders[[#This Row],[OrderDate]]</f>
        <v>14</v>
      </c>
      <c r="I2814" t="s">
        <v>3</v>
      </c>
      <c r="J2814" t="str">
        <f>_xlfn.XLOOKUP(Orders[[#This Row],[_SalesRepID]],'Sales team'!A:A,'Sales team'!B:B)</f>
        <v>Joe Price</v>
      </c>
      <c r="K2814">
        <v>22</v>
      </c>
      <c r="L2814">
        <v>19</v>
      </c>
      <c r="M2814">
        <v>227</v>
      </c>
      <c r="N2814" t="str">
        <f>_xlfn.XLOOKUP(Orders[[#This Row],[_ProductID]],Products!A:A,Products!C:C)</f>
        <v>Kitchen &amp; Dining</v>
      </c>
      <c r="O2814">
        <v>16</v>
      </c>
      <c r="P2814">
        <v>0.1</v>
      </c>
      <c r="Q2814" s="2">
        <v>201</v>
      </c>
      <c r="R2814" s="2">
        <v>120.6</v>
      </c>
      <c r="S2814" s="2">
        <v>1085.4000000000001</v>
      </c>
      <c r="T2814" s="2">
        <v>361.80000000000018</v>
      </c>
    </row>
    <row r="2815" spans="1:20" x14ac:dyDescent="0.25">
      <c r="A2815" t="s">
        <v>5186</v>
      </c>
      <c r="B2815" t="s">
        <v>8</v>
      </c>
      <c r="C2815" t="s">
        <v>6</v>
      </c>
      <c r="D2815" s="1">
        <v>43800</v>
      </c>
      <c r="E2815" s="1">
        <v>43866</v>
      </c>
      <c r="F2815" s="1">
        <v>43890</v>
      </c>
      <c r="G2815" s="1">
        <v>43880</v>
      </c>
      <c r="H2815" s="13">
        <f>Orders[[#This Row],[DeliveryDate]]-Orders[[#This Row],[OrderDate]]</f>
        <v>14</v>
      </c>
      <c r="I2815" t="s">
        <v>3</v>
      </c>
      <c r="J2815" t="str">
        <f>_xlfn.XLOOKUP(Orders[[#This Row],[_SalesRepID]],'Sales team'!A:A,'Sales team'!B:B)</f>
        <v>Joe Price</v>
      </c>
      <c r="K2815">
        <v>22</v>
      </c>
      <c r="L2815">
        <v>43</v>
      </c>
      <c r="M2815">
        <v>203</v>
      </c>
      <c r="N2815" t="str">
        <f>_xlfn.XLOOKUP(Orders[[#This Row],[_ProductID]],Products!A:A,Products!C:C)</f>
        <v>Home décor</v>
      </c>
      <c r="O2815">
        <v>36</v>
      </c>
      <c r="P2815">
        <v>0.1</v>
      </c>
      <c r="Q2815" s="2">
        <v>2358.4</v>
      </c>
      <c r="R2815" s="2">
        <v>1462.2080000000001</v>
      </c>
      <c r="S2815" s="2">
        <v>16980.48</v>
      </c>
      <c r="T2815" s="2">
        <v>5282.8159999999989</v>
      </c>
    </row>
    <row r="2816" spans="1:20" x14ac:dyDescent="0.25">
      <c r="A2816" t="s">
        <v>5187</v>
      </c>
      <c r="B2816" t="s">
        <v>10</v>
      </c>
      <c r="C2816" t="s">
        <v>2</v>
      </c>
      <c r="D2816" s="1">
        <v>43800</v>
      </c>
      <c r="E2816" s="1">
        <v>43866</v>
      </c>
      <c r="F2816" s="1">
        <v>43890</v>
      </c>
      <c r="G2816" s="1">
        <v>43882</v>
      </c>
      <c r="H2816" s="13">
        <f>Orders[[#This Row],[DeliveryDate]]-Orders[[#This Row],[OrderDate]]</f>
        <v>16</v>
      </c>
      <c r="I2816" t="s">
        <v>3</v>
      </c>
      <c r="J2816" t="str">
        <f>_xlfn.XLOOKUP(Orders[[#This Row],[_SalesRepID]],'Sales team'!A:A,'Sales team'!B:B)</f>
        <v>Carlos Miller</v>
      </c>
      <c r="K2816">
        <v>28</v>
      </c>
      <c r="L2816">
        <v>9</v>
      </c>
      <c r="M2816">
        <v>237</v>
      </c>
      <c r="N2816" t="str">
        <f>_xlfn.XLOOKUP(Orders[[#This Row],[_ProductID]],Products!A:A,Products!C:C)</f>
        <v>Home décor</v>
      </c>
      <c r="O2816">
        <v>17</v>
      </c>
      <c r="P2816">
        <v>0.15</v>
      </c>
      <c r="Q2816" s="2">
        <v>6257.8</v>
      </c>
      <c r="R2816" s="2">
        <v>3066.3220000000001</v>
      </c>
      <c r="S2816" s="2">
        <v>31914.780000000002</v>
      </c>
      <c r="T2816" s="2">
        <v>13516.848000000002</v>
      </c>
    </row>
    <row r="2817" spans="1:20" x14ac:dyDescent="0.25">
      <c r="A2817" t="s">
        <v>5188</v>
      </c>
      <c r="B2817" t="s">
        <v>1</v>
      </c>
      <c r="C2817" t="s">
        <v>2</v>
      </c>
      <c r="D2817" s="1">
        <v>43800</v>
      </c>
      <c r="E2817" s="1">
        <v>43866</v>
      </c>
      <c r="F2817" s="1">
        <v>43888</v>
      </c>
      <c r="G2817" s="1">
        <v>43875</v>
      </c>
      <c r="H2817" s="13">
        <f>Orders[[#This Row],[DeliveryDate]]-Orders[[#This Row],[OrderDate]]</f>
        <v>9</v>
      </c>
      <c r="I2817" t="s">
        <v>3</v>
      </c>
      <c r="J2817" t="str">
        <f>_xlfn.XLOOKUP(Orders[[#This Row],[_SalesRepID]],'Sales team'!A:A,'Sales team'!B:B)</f>
        <v>Shawn Cook</v>
      </c>
      <c r="K2817">
        <v>7</v>
      </c>
      <c r="L2817">
        <v>18</v>
      </c>
      <c r="M2817">
        <v>231</v>
      </c>
      <c r="N2817" t="str">
        <f>_xlfn.XLOOKUP(Orders[[#This Row],[_ProductID]],Products!A:A,Products!C:C)</f>
        <v>Furniture</v>
      </c>
      <c r="O2817">
        <v>5</v>
      </c>
      <c r="P2817">
        <v>0.15</v>
      </c>
      <c r="Q2817" s="2">
        <v>931.30000000000007</v>
      </c>
      <c r="R2817" s="2">
        <v>689.16200000000003</v>
      </c>
      <c r="S2817" s="2">
        <v>5541.2350000000006</v>
      </c>
      <c r="T2817" s="2">
        <v>717.10100000000057</v>
      </c>
    </row>
    <row r="2818" spans="1:20" x14ac:dyDescent="0.25">
      <c r="A2818" t="s">
        <v>5189</v>
      </c>
      <c r="B2818" t="s">
        <v>5</v>
      </c>
      <c r="C2818" t="s">
        <v>15</v>
      </c>
      <c r="D2818" s="1">
        <v>43700</v>
      </c>
      <c r="E2818" s="1">
        <v>43866</v>
      </c>
      <c r="F2818" s="1">
        <v>43870</v>
      </c>
      <c r="G2818" s="1">
        <v>43871</v>
      </c>
      <c r="H2818" s="13">
        <f>Orders[[#This Row],[DeliveryDate]]-Orders[[#This Row],[OrderDate]]</f>
        <v>5</v>
      </c>
      <c r="I2818" t="s">
        <v>3</v>
      </c>
      <c r="J2818" t="str">
        <f>_xlfn.XLOOKUP(Orders[[#This Row],[_SalesRepID]],'Sales team'!A:A,'Sales team'!B:B)</f>
        <v>Shawn Wallace</v>
      </c>
      <c r="K2818">
        <v>18</v>
      </c>
      <c r="L2818">
        <v>9</v>
      </c>
      <c r="M2818">
        <v>27</v>
      </c>
      <c r="N2818" t="str">
        <f>_xlfn.XLOOKUP(Orders[[#This Row],[_ProductID]],Products!A:A,Products!C:C)</f>
        <v>Home décor</v>
      </c>
      <c r="O2818">
        <v>31</v>
      </c>
      <c r="P2818">
        <v>0.05</v>
      </c>
      <c r="Q2818" s="2">
        <v>1172.5</v>
      </c>
      <c r="R2818" s="2">
        <v>750.4</v>
      </c>
      <c r="S2818" s="2">
        <v>1113.875</v>
      </c>
      <c r="T2818" s="2">
        <v>363.47500000000002</v>
      </c>
    </row>
    <row r="2819" spans="1:20" x14ac:dyDescent="0.25">
      <c r="A2819" t="s">
        <v>5179</v>
      </c>
      <c r="B2819" t="s">
        <v>8</v>
      </c>
      <c r="C2819" t="s">
        <v>15</v>
      </c>
      <c r="D2819" s="1">
        <v>43800</v>
      </c>
      <c r="E2819" s="1">
        <v>43865</v>
      </c>
      <c r="F2819" s="1">
        <v>43882</v>
      </c>
      <c r="G2819" s="1">
        <v>43879</v>
      </c>
      <c r="H2819" s="13">
        <f>Orders[[#This Row],[DeliveryDate]]-Orders[[#This Row],[OrderDate]]</f>
        <v>14</v>
      </c>
      <c r="I2819" t="s">
        <v>3</v>
      </c>
      <c r="J2819" t="str">
        <f>_xlfn.XLOOKUP(Orders[[#This Row],[_SalesRepID]],'Sales team'!A:A,'Sales team'!B:B)</f>
        <v>Roy Rice</v>
      </c>
      <c r="K2819">
        <v>24</v>
      </c>
      <c r="L2819">
        <v>8</v>
      </c>
      <c r="M2819">
        <v>29</v>
      </c>
      <c r="N2819" t="str">
        <f>_xlfn.XLOOKUP(Orders[[#This Row],[_ProductID]],Products!A:A,Products!C:C)</f>
        <v>Electronics</v>
      </c>
      <c r="O2819">
        <v>25</v>
      </c>
      <c r="P2819">
        <v>0.05</v>
      </c>
      <c r="Q2819" s="2">
        <v>991.6</v>
      </c>
      <c r="R2819" s="2">
        <v>545.38000000000011</v>
      </c>
      <c r="S2819" s="2">
        <v>7536.16</v>
      </c>
      <c r="T2819" s="2">
        <v>3173.119999999999</v>
      </c>
    </row>
    <row r="2820" spans="1:20" x14ac:dyDescent="0.25">
      <c r="A2820" t="s">
        <v>5180</v>
      </c>
      <c r="B2820" t="s">
        <v>5</v>
      </c>
      <c r="C2820" t="s">
        <v>46</v>
      </c>
      <c r="D2820" s="1">
        <v>43800</v>
      </c>
      <c r="E2820" s="1">
        <v>43865</v>
      </c>
      <c r="F2820" s="1">
        <v>43877</v>
      </c>
      <c r="G2820" s="1">
        <v>43886</v>
      </c>
      <c r="H2820" s="13">
        <f>Orders[[#This Row],[DeliveryDate]]-Orders[[#This Row],[OrderDate]]</f>
        <v>21</v>
      </c>
      <c r="I2820" t="s">
        <v>3</v>
      </c>
      <c r="J2820" t="str">
        <f>_xlfn.XLOOKUP(Orders[[#This Row],[_SalesRepID]],'Sales team'!A:A,'Sales team'!B:B)</f>
        <v>Shawn Wallace</v>
      </c>
      <c r="K2820">
        <v>18</v>
      </c>
      <c r="L2820">
        <v>8</v>
      </c>
      <c r="M2820">
        <v>85</v>
      </c>
      <c r="N2820" t="str">
        <f>_xlfn.XLOOKUP(Orders[[#This Row],[_ProductID]],Products!A:A,Products!C:C)</f>
        <v>Furniture</v>
      </c>
      <c r="O2820">
        <v>42</v>
      </c>
      <c r="P2820">
        <v>7.4999999999999997E-2</v>
      </c>
      <c r="Q2820" s="2">
        <v>2345</v>
      </c>
      <c r="R2820" s="2">
        <v>1735.3</v>
      </c>
      <c r="S2820" s="2">
        <v>8676.5</v>
      </c>
      <c r="T2820" s="2">
        <v>1735.3000000000002</v>
      </c>
    </row>
    <row r="2821" spans="1:20" x14ac:dyDescent="0.25">
      <c r="A2821" t="s">
        <v>5181</v>
      </c>
      <c r="B2821" t="s">
        <v>1</v>
      </c>
      <c r="C2821" t="s">
        <v>15</v>
      </c>
      <c r="D2821" s="1">
        <v>43800</v>
      </c>
      <c r="E2821" s="1">
        <v>43865</v>
      </c>
      <c r="F2821" s="1">
        <v>43880</v>
      </c>
      <c r="G2821" s="1">
        <v>43880</v>
      </c>
      <c r="H2821" s="13">
        <f>Orders[[#This Row],[DeliveryDate]]-Orders[[#This Row],[OrderDate]]</f>
        <v>15</v>
      </c>
      <c r="I2821" t="s">
        <v>3</v>
      </c>
      <c r="J2821" t="str">
        <f>_xlfn.XLOOKUP(Orders[[#This Row],[_SalesRepID]],'Sales team'!A:A,'Sales team'!B:B)</f>
        <v>George Lewis</v>
      </c>
      <c r="K2821">
        <v>8</v>
      </c>
      <c r="L2821">
        <v>44</v>
      </c>
      <c r="M2821">
        <v>20</v>
      </c>
      <c r="N2821" t="str">
        <f>_xlfn.XLOOKUP(Orders[[#This Row],[_ProductID]],Products!A:A,Products!C:C)</f>
        <v>Home décor</v>
      </c>
      <c r="O2821">
        <v>41</v>
      </c>
      <c r="P2821">
        <v>0.05</v>
      </c>
      <c r="Q2821" s="2">
        <v>1701.8</v>
      </c>
      <c r="R2821" s="2">
        <v>1276.3499999999999</v>
      </c>
      <c r="S2821" s="2">
        <v>12933.679999999998</v>
      </c>
      <c r="T2821" s="2">
        <v>2722.8799999999992</v>
      </c>
    </row>
    <row r="2822" spans="1:20" x14ac:dyDescent="0.25">
      <c r="A2822" t="s">
        <v>5182</v>
      </c>
      <c r="B2822" t="s">
        <v>1</v>
      </c>
      <c r="C2822" t="s">
        <v>46</v>
      </c>
      <c r="D2822" s="1">
        <v>43800</v>
      </c>
      <c r="E2822" s="1">
        <v>43865</v>
      </c>
      <c r="F2822" s="1">
        <v>43893</v>
      </c>
      <c r="G2822" s="1">
        <v>43879</v>
      </c>
      <c r="H2822" s="13">
        <f>Orders[[#This Row],[DeliveryDate]]-Orders[[#This Row],[OrderDate]]</f>
        <v>14</v>
      </c>
      <c r="I2822" t="s">
        <v>3</v>
      </c>
      <c r="J2822" t="str">
        <f>_xlfn.XLOOKUP(Orders[[#This Row],[_SalesRepID]],'Sales team'!A:A,'Sales team'!B:B)</f>
        <v>Joshua Little</v>
      </c>
      <c r="K2822">
        <v>11</v>
      </c>
      <c r="L2822">
        <v>27</v>
      </c>
      <c r="M2822">
        <v>63</v>
      </c>
      <c r="N2822" t="str">
        <f>_xlfn.XLOOKUP(Orders[[#This Row],[_ProductID]],Products!A:A,Products!C:C)</f>
        <v>Furniture</v>
      </c>
      <c r="O2822">
        <v>22</v>
      </c>
      <c r="P2822">
        <v>0.2</v>
      </c>
      <c r="Q2822" s="2">
        <v>174.20000000000002</v>
      </c>
      <c r="R2822" s="2">
        <v>123.682</v>
      </c>
      <c r="S2822" s="2">
        <v>696.80000000000018</v>
      </c>
      <c r="T2822" s="2">
        <v>78.390000000000214</v>
      </c>
    </row>
    <row r="2823" spans="1:20" x14ac:dyDescent="0.25">
      <c r="A2823" t="s">
        <v>5183</v>
      </c>
      <c r="B2823" t="s">
        <v>1</v>
      </c>
      <c r="C2823" t="s">
        <v>13</v>
      </c>
      <c r="D2823" s="1">
        <v>43700</v>
      </c>
      <c r="E2823" s="1">
        <v>43865</v>
      </c>
      <c r="F2823" s="1">
        <v>43876</v>
      </c>
      <c r="G2823" s="1">
        <v>43886</v>
      </c>
      <c r="H2823" s="13">
        <f>Orders[[#This Row],[DeliveryDate]]-Orders[[#This Row],[OrderDate]]</f>
        <v>21</v>
      </c>
      <c r="I2823" t="s">
        <v>3</v>
      </c>
      <c r="J2823" t="str">
        <f>_xlfn.XLOOKUP(Orders[[#This Row],[_SalesRepID]],'Sales team'!A:A,'Sales team'!B:B)</f>
        <v>George Lewis</v>
      </c>
      <c r="K2823">
        <v>8</v>
      </c>
      <c r="L2823">
        <v>17</v>
      </c>
      <c r="M2823">
        <v>275</v>
      </c>
      <c r="N2823" t="str">
        <f>_xlfn.XLOOKUP(Orders[[#This Row],[_ProductID]],Products!A:A,Products!C:C)</f>
        <v>Furniture</v>
      </c>
      <c r="O2823">
        <v>42</v>
      </c>
      <c r="P2823">
        <v>0.15</v>
      </c>
      <c r="Q2823" s="2">
        <v>1058.6000000000001</v>
      </c>
      <c r="R2823" s="2">
        <v>868.05200000000002</v>
      </c>
      <c r="S2823" s="2">
        <v>6298.67</v>
      </c>
      <c r="T2823" s="2">
        <v>222.30599999999959</v>
      </c>
    </row>
    <row r="2824" spans="1:20" x14ac:dyDescent="0.25">
      <c r="A2824" t="s">
        <v>5184</v>
      </c>
      <c r="B2824" t="s">
        <v>8</v>
      </c>
      <c r="C2824" t="s">
        <v>46</v>
      </c>
      <c r="D2824" s="1">
        <v>43800</v>
      </c>
      <c r="E2824" s="1">
        <v>43865</v>
      </c>
      <c r="F2824" s="1">
        <v>43870</v>
      </c>
      <c r="G2824" s="1">
        <v>43874</v>
      </c>
      <c r="H2824" s="13">
        <f>Orders[[#This Row],[DeliveryDate]]-Orders[[#This Row],[OrderDate]]</f>
        <v>9</v>
      </c>
      <c r="I2824" t="s">
        <v>3</v>
      </c>
      <c r="J2824" t="str">
        <f>_xlfn.XLOOKUP(Orders[[#This Row],[_SalesRepID]],'Sales team'!A:A,'Sales team'!B:B)</f>
        <v>Samuel Fowler</v>
      </c>
      <c r="K2824">
        <v>21</v>
      </c>
      <c r="L2824">
        <v>3</v>
      </c>
      <c r="M2824">
        <v>64</v>
      </c>
      <c r="N2824" t="str">
        <f>_xlfn.XLOOKUP(Orders[[#This Row],[_ProductID]],Products!A:A,Products!C:C)</f>
        <v>Electronics</v>
      </c>
      <c r="O2824">
        <v>6</v>
      </c>
      <c r="P2824">
        <v>0.05</v>
      </c>
      <c r="Q2824" s="2">
        <v>3966.4</v>
      </c>
      <c r="R2824" s="2">
        <v>2379.84</v>
      </c>
      <c r="S2824" s="2">
        <v>15072.32</v>
      </c>
      <c r="T2824" s="2">
        <v>5552.9599999999991</v>
      </c>
    </row>
    <row r="2825" spans="1:20" x14ac:dyDescent="0.25">
      <c r="A2825" t="s">
        <v>5170</v>
      </c>
      <c r="B2825" t="s">
        <v>5</v>
      </c>
      <c r="C2825" t="s">
        <v>2</v>
      </c>
      <c r="D2825" s="1">
        <v>43700</v>
      </c>
      <c r="E2825" s="1">
        <v>43864</v>
      </c>
      <c r="F2825" s="1">
        <v>43881</v>
      </c>
      <c r="G2825" s="1">
        <v>43872</v>
      </c>
      <c r="H2825" s="13">
        <f>Orders[[#This Row],[DeliveryDate]]-Orders[[#This Row],[OrderDate]]</f>
        <v>8</v>
      </c>
      <c r="I2825" t="s">
        <v>3</v>
      </c>
      <c r="J2825" t="str">
        <f>_xlfn.XLOOKUP(Orders[[#This Row],[_SalesRepID]],'Sales team'!A:A,'Sales team'!B:B)</f>
        <v>Nicholas Cunningham</v>
      </c>
      <c r="K2825">
        <v>19</v>
      </c>
      <c r="L2825">
        <v>12</v>
      </c>
      <c r="M2825">
        <v>261</v>
      </c>
      <c r="N2825" t="str">
        <f>_xlfn.XLOOKUP(Orders[[#This Row],[_ProductID]],Products!A:A,Products!C:C)</f>
        <v>Home décor</v>
      </c>
      <c r="O2825">
        <v>21</v>
      </c>
      <c r="P2825">
        <v>0.05</v>
      </c>
      <c r="Q2825" s="2">
        <v>2278</v>
      </c>
      <c r="R2825" s="2">
        <v>1070.6599999999999</v>
      </c>
      <c r="S2825" s="2">
        <v>15148.699999999999</v>
      </c>
      <c r="T2825" s="2">
        <v>7654.08</v>
      </c>
    </row>
    <row r="2826" spans="1:20" x14ac:dyDescent="0.25">
      <c r="A2826" t="s">
        <v>5171</v>
      </c>
      <c r="B2826" t="s">
        <v>1</v>
      </c>
      <c r="C2826" t="s">
        <v>6</v>
      </c>
      <c r="D2826" s="1">
        <v>43800</v>
      </c>
      <c r="E2826" s="1">
        <v>43864</v>
      </c>
      <c r="F2826" s="1">
        <v>43891</v>
      </c>
      <c r="G2826" s="1">
        <v>43880</v>
      </c>
      <c r="H2826" s="13">
        <f>Orders[[#This Row],[DeliveryDate]]-Orders[[#This Row],[OrderDate]]</f>
        <v>16</v>
      </c>
      <c r="I2826" t="s">
        <v>3</v>
      </c>
      <c r="J2826" t="str">
        <f>_xlfn.XLOOKUP(Orders[[#This Row],[_SalesRepID]],'Sales team'!A:A,'Sales team'!B:B)</f>
        <v>Shawn Cook</v>
      </c>
      <c r="K2826">
        <v>7</v>
      </c>
      <c r="L2826">
        <v>33</v>
      </c>
      <c r="M2826">
        <v>143</v>
      </c>
      <c r="N2826" t="str">
        <f>_xlfn.XLOOKUP(Orders[[#This Row],[_ProductID]],Products!A:A,Products!C:C)</f>
        <v>Home décor</v>
      </c>
      <c r="O2826">
        <v>41</v>
      </c>
      <c r="P2826">
        <v>7.4999999999999997E-2</v>
      </c>
      <c r="Q2826" s="2">
        <v>6237.7</v>
      </c>
      <c r="R2826" s="2">
        <v>4803.0289999999995</v>
      </c>
      <c r="S2826" s="2">
        <v>28849.362500000003</v>
      </c>
      <c r="T2826" s="2">
        <v>4834.2175000000061</v>
      </c>
    </row>
    <row r="2827" spans="1:20" x14ac:dyDescent="0.25">
      <c r="A2827" t="s">
        <v>5172</v>
      </c>
      <c r="B2827" t="s">
        <v>5</v>
      </c>
      <c r="C2827" t="s">
        <v>13</v>
      </c>
      <c r="D2827" s="1">
        <v>43800</v>
      </c>
      <c r="E2827" s="1">
        <v>43864</v>
      </c>
      <c r="F2827" s="1">
        <v>43868</v>
      </c>
      <c r="G2827" s="1">
        <v>43888</v>
      </c>
      <c r="H2827" s="13">
        <f>Orders[[#This Row],[DeliveryDate]]-Orders[[#This Row],[OrderDate]]</f>
        <v>24</v>
      </c>
      <c r="I2827" t="s">
        <v>3</v>
      </c>
      <c r="J2827" t="str">
        <f>_xlfn.XLOOKUP(Orders[[#This Row],[_SalesRepID]],'Sales team'!A:A,'Sales team'!B:B)</f>
        <v>Anthony Torres</v>
      </c>
      <c r="K2827">
        <v>20</v>
      </c>
      <c r="L2827">
        <v>7</v>
      </c>
      <c r="M2827">
        <v>262</v>
      </c>
      <c r="N2827" t="str">
        <f>_xlfn.XLOOKUP(Orders[[#This Row],[_ProductID]],Products!A:A,Products!C:C)</f>
        <v>Furniture</v>
      </c>
      <c r="O2827">
        <v>42</v>
      </c>
      <c r="P2827">
        <v>0.05</v>
      </c>
      <c r="Q2827" s="2">
        <v>5098.7</v>
      </c>
      <c r="R2827" s="2">
        <v>4180.9339999999993</v>
      </c>
      <c r="S2827" s="2">
        <v>19375.059999999998</v>
      </c>
      <c r="T2827" s="2">
        <v>2651.3240000000005</v>
      </c>
    </row>
    <row r="2828" spans="1:20" x14ac:dyDescent="0.25">
      <c r="A2828" t="s">
        <v>5173</v>
      </c>
      <c r="B2828" t="s">
        <v>8</v>
      </c>
      <c r="C2828" t="s">
        <v>13</v>
      </c>
      <c r="D2828" s="1">
        <v>43800</v>
      </c>
      <c r="E2828" s="1">
        <v>43864</v>
      </c>
      <c r="F2828" s="1">
        <v>43883</v>
      </c>
      <c r="G2828" s="1">
        <v>43894</v>
      </c>
      <c r="H2828" s="13">
        <f>Orders[[#This Row],[DeliveryDate]]-Orders[[#This Row],[OrderDate]]</f>
        <v>30</v>
      </c>
      <c r="I2828" t="s">
        <v>3</v>
      </c>
      <c r="J2828" t="str">
        <f>_xlfn.XLOOKUP(Orders[[#This Row],[_SalesRepID]],'Sales team'!A:A,'Sales team'!B:B)</f>
        <v>Patrick Graham</v>
      </c>
      <c r="K2828">
        <v>25</v>
      </c>
      <c r="L2828">
        <v>10</v>
      </c>
      <c r="M2828">
        <v>311</v>
      </c>
      <c r="N2828" t="str">
        <f>_xlfn.XLOOKUP(Orders[[#This Row],[_ProductID]],Products!A:A,Products!C:C)</f>
        <v>Kitchen &amp; Dining</v>
      </c>
      <c r="O2828">
        <v>13</v>
      </c>
      <c r="P2828">
        <v>7.4999999999999997E-2</v>
      </c>
      <c r="Q2828" s="2">
        <v>1943</v>
      </c>
      <c r="R2828" s="2">
        <v>1515.54</v>
      </c>
      <c r="S2828" s="2">
        <v>1797.2750000000001</v>
      </c>
      <c r="T2828" s="2">
        <v>281.73500000000013</v>
      </c>
    </row>
    <row r="2829" spans="1:20" x14ac:dyDescent="0.25">
      <c r="A2829" t="s">
        <v>5174</v>
      </c>
      <c r="B2829" t="s">
        <v>5</v>
      </c>
      <c r="C2829" t="s">
        <v>2</v>
      </c>
      <c r="D2829" s="1">
        <v>43700</v>
      </c>
      <c r="E2829" s="1">
        <v>43864</v>
      </c>
      <c r="F2829" s="1">
        <v>43892</v>
      </c>
      <c r="G2829" s="1">
        <v>43882</v>
      </c>
      <c r="H2829" s="13">
        <f>Orders[[#This Row],[DeliveryDate]]-Orders[[#This Row],[OrderDate]]</f>
        <v>18</v>
      </c>
      <c r="I2829" t="s">
        <v>3</v>
      </c>
      <c r="J2829" t="str">
        <f>_xlfn.XLOOKUP(Orders[[#This Row],[_SalesRepID]],'Sales team'!A:A,'Sales team'!B:B)</f>
        <v>Nicholas Cunningham</v>
      </c>
      <c r="K2829">
        <v>19</v>
      </c>
      <c r="L2829">
        <v>23</v>
      </c>
      <c r="M2829">
        <v>209</v>
      </c>
      <c r="N2829" t="str">
        <f>_xlfn.XLOOKUP(Orders[[#This Row],[_ProductID]],Products!A:A,Products!C:C)</f>
        <v>Furniture</v>
      </c>
      <c r="O2829">
        <v>19</v>
      </c>
      <c r="P2829">
        <v>0.05</v>
      </c>
      <c r="Q2829" s="2">
        <v>824.1</v>
      </c>
      <c r="R2829" s="2">
        <v>354.363</v>
      </c>
      <c r="S2829" s="2">
        <v>4697.37</v>
      </c>
      <c r="T2829" s="2">
        <v>2571.192</v>
      </c>
    </row>
    <row r="2830" spans="1:20" x14ac:dyDescent="0.25">
      <c r="A2830" t="s">
        <v>5175</v>
      </c>
      <c r="B2830" t="s">
        <v>8</v>
      </c>
      <c r="C2830" t="s">
        <v>13</v>
      </c>
      <c r="D2830" s="1">
        <v>43700</v>
      </c>
      <c r="E2830" s="1">
        <v>43864</v>
      </c>
      <c r="F2830" s="1">
        <v>43869</v>
      </c>
      <c r="G2830" s="1">
        <v>43866</v>
      </c>
      <c r="H2830" s="13">
        <f>Orders[[#This Row],[DeliveryDate]]-Orders[[#This Row],[OrderDate]]</f>
        <v>2</v>
      </c>
      <c r="I2830" t="s">
        <v>3</v>
      </c>
      <c r="J2830" t="str">
        <f>_xlfn.XLOOKUP(Orders[[#This Row],[_SalesRepID]],'Sales team'!A:A,'Sales team'!B:B)</f>
        <v>Samuel Fowler</v>
      </c>
      <c r="K2830">
        <v>21</v>
      </c>
      <c r="L2830">
        <v>23</v>
      </c>
      <c r="M2830">
        <v>268</v>
      </c>
      <c r="N2830" t="str">
        <f>_xlfn.XLOOKUP(Orders[[#This Row],[_ProductID]],Products!A:A,Products!C:C)</f>
        <v>Outdoor</v>
      </c>
      <c r="O2830">
        <v>10</v>
      </c>
      <c r="P2830">
        <v>0.3</v>
      </c>
      <c r="Q2830" s="2">
        <v>1072</v>
      </c>
      <c r="R2830" s="2">
        <v>600.32000000000005</v>
      </c>
      <c r="S2830" s="2">
        <v>2251.1999999999998</v>
      </c>
      <c r="T2830" s="2">
        <v>450.23999999999978</v>
      </c>
    </row>
    <row r="2831" spans="1:20" x14ac:dyDescent="0.25">
      <c r="A2831" t="s">
        <v>5176</v>
      </c>
      <c r="B2831" t="s">
        <v>1</v>
      </c>
      <c r="C2831" t="s">
        <v>46</v>
      </c>
      <c r="D2831" s="1">
        <v>43800</v>
      </c>
      <c r="E2831" s="1">
        <v>43864</v>
      </c>
      <c r="F2831" s="1">
        <v>43885</v>
      </c>
      <c r="G2831" s="1">
        <v>43880</v>
      </c>
      <c r="H2831" s="13">
        <f>Orders[[#This Row],[DeliveryDate]]-Orders[[#This Row],[OrderDate]]</f>
        <v>16</v>
      </c>
      <c r="I2831" t="s">
        <v>3</v>
      </c>
      <c r="J2831" t="str">
        <f>_xlfn.XLOOKUP(Orders[[#This Row],[_SalesRepID]],'Sales team'!A:A,'Sales team'!B:B)</f>
        <v>Adam Hernandez</v>
      </c>
      <c r="K2831">
        <v>1</v>
      </c>
      <c r="L2831">
        <v>31</v>
      </c>
      <c r="M2831">
        <v>73</v>
      </c>
      <c r="N2831" t="str">
        <f>_xlfn.XLOOKUP(Orders[[#This Row],[_ProductID]],Products!A:A,Products!C:C)</f>
        <v>Home décor</v>
      </c>
      <c r="O2831">
        <v>21</v>
      </c>
      <c r="P2831">
        <v>0.15</v>
      </c>
      <c r="Q2831" s="2">
        <v>2539.3000000000002</v>
      </c>
      <c r="R2831" s="2">
        <v>1904.4750000000001</v>
      </c>
      <c r="S2831" s="2">
        <v>12950.43</v>
      </c>
      <c r="T2831" s="2">
        <v>1523.58</v>
      </c>
    </row>
    <row r="2832" spans="1:20" x14ac:dyDescent="0.25">
      <c r="A2832" t="s">
        <v>5177</v>
      </c>
      <c r="B2832" t="s">
        <v>5</v>
      </c>
      <c r="C2832" t="s">
        <v>15</v>
      </c>
      <c r="D2832" s="1">
        <v>43700</v>
      </c>
      <c r="E2832" s="1">
        <v>43864</v>
      </c>
      <c r="F2832" s="1">
        <v>43891</v>
      </c>
      <c r="G2832" s="1">
        <v>43875</v>
      </c>
      <c r="H2832" s="13">
        <f>Orders[[#This Row],[DeliveryDate]]-Orders[[#This Row],[OrderDate]]</f>
        <v>11</v>
      </c>
      <c r="I2832" t="s">
        <v>3</v>
      </c>
      <c r="J2832" t="str">
        <f>_xlfn.XLOOKUP(Orders[[#This Row],[_SalesRepID]],'Sales team'!A:A,'Sales team'!B:B)</f>
        <v>Anthony Berry</v>
      </c>
      <c r="K2832">
        <v>16</v>
      </c>
      <c r="L2832">
        <v>21</v>
      </c>
      <c r="M2832">
        <v>45</v>
      </c>
      <c r="N2832" t="str">
        <f>_xlfn.XLOOKUP(Orders[[#This Row],[_ProductID]],Products!A:A,Products!C:C)</f>
        <v>Outdoor</v>
      </c>
      <c r="O2832">
        <v>10</v>
      </c>
      <c r="P2832">
        <v>7.4999999999999997E-2</v>
      </c>
      <c r="Q2832" s="2">
        <v>2345</v>
      </c>
      <c r="R2832" s="2">
        <v>1195.95</v>
      </c>
      <c r="S2832" s="2">
        <v>6507.375</v>
      </c>
      <c r="T2832" s="2">
        <v>2919.5249999999996</v>
      </c>
    </row>
    <row r="2833" spans="1:20" x14ac:dyDescent="0.25">
      <c r="A2833" t="s">
        <v>5178</v>
      </c>
      <c r="B2833" t="s">
        <v>10</v>
      </c>
      <c r="C2833" t="s">
        <v>13</v>
      </c>
      <c r="D2833" s="1">
        <v>43800</v>
      </c>
      <c r="E2833" s="1">
        <v>43864</v>
      </c>
      <c r="F2833" s="1">
        <v>43866</v>
      </c>
      <c r="G2833" s="1">
        <v>43882</v>
      </c>
      <c r="H2833" s="13">
        <f>Orders[[#This Row],[DeliveryDate]]-Orders[[#This Row],[OrderDate]]</f>
        <v>18</v>
      </c>
      <c r="I2833" t="s">
        <v>3</v>
      </c>
      <c r="J2833" t="str">
        <f>_xlfn.XLOOKUP(Orders[[#This Row],[_SalesRepID]],'Sales team'!A:A,'Sales team'!B:B)</f>
        <v>Carlos Miller</v>
      </c>
      <c r="K2833">
        <v>28</v>
      </c>
      <c r="L2833">
        <v>3</v>
      </c>
      <c r="M2833">
        <v>296</v>
      </c>
      <c r="N2833" t="str">
        <f>_xlfn.XLOOKUP(Orders[[#This Row],[_ProductID]],Products!A:A,Products!C:C)</f>
        <v>Kitchen &amp; Dining</v>
      </c>
      <c r="O2833">
        <v>8</v>
      </c>
      <c r="P2833">
        <v>0.4</v>
      </c>
      <c r="Q2833" s="2">
        <v>1025.1000000000001</v>
      </c>
      <c r="R2833" s="2">
        <v>563.80500000000018</v>
      </c>
      <c r="S2833" s="2">
        <v>4305.42</v>
      </c>
      <c r="T2833" s="2">
        <v>358.78499999999894</v>
      </c>
    </row>
    <row r="2834" spans="1:20" x14ac:dyDescent="0.25">
      <c r="A2834" t="s">
        <v>5159</v>
      </c>
      <c r="B2834" t="s">
        <v>1</v>
      </c>
      <c r="C2834" t="s">
        <v>15</v>
      </c>
      <c r="D2834" s="1">
        <v>43700</v>
      </c>
      <c r="E2834" s="1">
        <v>43863</v>
      </c>
      <c r="F2834" s="1">
        <v>43865</v>
      </c>
      <c r="G2834" s="1">
        <v>43868</v>
      </c>
      <c r="H2834" s="13">
        <f>Orders[[#This Row],[DeliveryDate]]-Orders[[#This Row],[OrderDate]]</f>
        <v>5</v>
      </c>
      <c r="I2834" t="s">
        <v>3</v>
      </c>
      <c r="J2834" t="str">
        <f>_xlfn.XLOOKUP(Orders[[#This Row],[_SalesRepID]],'Sales team'!A:A,'Sales team'!B:B)</f>
        <v>Adam Hernandez</v>
      </c>
      <c r="K2834">
        <v>1</v>
      </c>
      <c r="L2834">
        <v>15</v>
      </c>
      <c r="M2834">
        <v>9</v>
      </c>
      <c r="N2834" t="str">
        <f>_xlfn.XLOOKUP(Orders[[#This Row],[_ProductID]],Products!A:A,Products!C:C)</f>
        <v>Outdoor</v>
      </c>
      <c r="O2834">
        <v>9</v>
      </c>
      <c r="P2834">
        <v>0.2</v>
      </c>
      <c r="Q2834" s="2">
        <v>1192.6000000000001</v>
      </c>
      <c r="R2834" s="2">
        <v>632.07800000000009</v>
      </c>
      <c r="S2834" s="2">
        <v>7632.6400000000012</v>
      </c>
      <c r="T2834" s="2">
        <v>2576.0160000000005</v>
      </c>
    </row>
    <row r="2835" spans="1:20" x14ac:dyDescent="0.25">
      <c r="A2835" t="s">
        <v>5160</v>
      </c>
      <c r="B2835" t="s">
        <v>1</v>
      </c>
      <c r="C2835" t="s">
        <v>2</v>
      </c>
      <c r="D2835" s="1">
        <v>43800</v>
      </c>
      <c r="E2835" s="1">
        <v>43863</v>
      </c>
      <c r="F2835" s="1">
        <v>43875</v>
      </c>
      <c r="G2835" s="1">
        <v>43887</v>
      </c>
      <c r="H2835" s="13">
        <f>Orders[[#This Row],[DeliveryDate]]-Orders[[#This Row],[OrderDate]]</f>
        <v>24</v>
      </c>
      <c r="I2835" t="s">
        <v>3</v>
      </c>
      <c r="J2835" t="str">
        <f>_xlfn.XLOOKUP(Orders[[#This Row],[_SalesRepID]],'Sales team'!A:A,'Sales team'!B:B)</f>
        <v>Stephen Payne</v>
      </c>
      <c r="K2835">
        <v>5</v>
      </c>
      <c r="L2835">
        <v>28</v>
      </c>
      <c r="M2835">
        <v>206</v>
      </c>
      <c r="N2835" t="str">
        <f>_xlfn.XLOOKUP(Orders[[#This Row],[_ProductID]],Products!A:A,Products!C:C)</f>
        <v>Kitchen &amp; Dining</v>
      </c>
      <c r="O2835">
        <v>37</v>
      </c>
      <c r="P2835">
        <v>7.4999999999999997E-2</v>
      </c>
      <c r="Q2835" s="2">
        <v>2211</v>
      </c>
      <c r="R2835" s="2">
        <v>1392.93</v>
      </c>
      <c r="S2835" s="2">
        <v>6135.5250000000005</v>
      </c>
      <c r="T2835" s="2">
        <v>1956.7350000000006</v>
      </c>
    </row>
    <row r="2836" spans="1:20" x14ac:dyDescent="0.25">
      <c r="A2836" t="s">
        <v>5161</v>
      </c>
      <c r="B2836" t="s">
        <v>1</v>
      </c>
      <c r="C2836" t="s">
        <v>6</v>
      </c>
      <c r="D2836" s="1">
        <v>43800</v>
      </c>
      <c r="E2836" s="1">
        <v>43863</v>
      </c>
      <c r="F2836" s="1">
        <v>43866</v>
      </c>
      <c r="G2836" s="1">
        <v>43866</v>
      </c>
      <c r="H2836" s="13">
        <f>Orders[[#This Row],[DeliveryDate]]-Orders[[#This Row],[OrderDate]]</f>
        <v>3</v>
      </c>
      <c r="I2836" t="s">
        <v>3</v>
      </c>
      <c r="J2836" t="str">
        <f>_xlfn.XLOOKUP(Orders[[#This Row],[_SalesRepID]],'Sales team'!A:A,'Sales team'!B:B)</f>
        <v>Jerry Green</v>
      </c>
      <c r="K2836">
        <v>3</v>
      </c>
      <c r="L2836">
        <v>1</v>
      </c>
      <c r="M2836">
        <v>110</v>
      </c>
      <c r="N2836" t="str">
        <f>_xlfn.XLOOKUP(Orders[[#This Row],[_ProductID]],Products!A:A,Products!C:C)</f>
        <v>Kitchen &amp; Dining</v>
      </c>
      <c r="O2836">
        <v>13</v>
      </c>
      <c r="P2836">
        <v>0.1</v>
      </c>
      <c r="Q2836" s="2">
        <v>837.5</v>
      </c>
      <c r="R2836" s="2">
        <v>502.5</v>
      </c>
      <c r="S2836" s="2">
        <v>5276.25</v>
      </c>
      <c r="T2836" s="2">
        <v>1758.75</v>
      </c>
    </row>
    <row r="2837" spans="1:20" x14ac:dyDescent="0.25">
      <c r="A2837" t="s">
        <v>5162</v>
      </c>
      <c r="B2837" t="s">
        <v>1</v>
      </c>
      <c r="C2837" t="s">
        <v>6</v>
      </c>
      <c r="D2837" s="1">
        <v>43800</v>
      </c>
      <c r="E2837" s="1">
        <v>43863</v>
      </c>
      <c r="F2837" s="1">
        <v>43868</v>
      </c>
      <c r="G2837" s="1">
        <v>43873</v>
      </c>
      <c r="H2837" s="13">
        <f>Orders[[#This Row],[DeliveryDate]]-Orders[[#This Row],[OrderDate]]</f>
        <v>10</v>
      </c>
      <c r="I2837" t="s">
        <v>3</v>
      </c>
      <c r="J2837" t="str">
        <f>_xlfn.XLOOKUP(Orders[[#This Row],[_SalesRepID]],'Sales team'!A:A,'Sales team'!B:B)</f>
        <v>Joshua Little</v>
      </c>
      <c r="K2837">
        <v>11</v>
      </c>
      <c r="L2837">
        <v>45</v>
      </c>
      <c r="M2837">
        <v>178</v>
      </c>
      <c r="N2837" t="str">
        <f>_xlfn.XLOOKUP(Orders[[#This Row],[_ProductID]],Products!A:A,Products!C:C)</f>
        <v>Home décor</v>
      </c>
      <c r="O2837">
        <v>35</v>
      </c>
      <c r="P2837">
        <v>0.05</v>
      </c>
      <c r="Q2837" s="2">
        <v>2505.8000000000002</v>
      </c>
      <c r="R2837" s="2">
        <v>1603.7120000000002</v>
      </c>
      <c r="S2837" s="2">
        <v>16663.57</v>
      </c>
      <c r="T2837" s="2">
        <v>5437.5859999999975</v>
      </c>
    </row>
    <row r="2838" spans="1:20" x14ac:dyDescent="0.25">
      <c r="A2838" t="s">
        <v>5163</v>
      </c>
      <c r="B2838" t="s">
        <v>10</v>
      </c>
      <c r="C2838" t="s">
        <v>6</v>
      </c>
      <c r="D2838" s="1">
        <v>43800</v>
      </c>
      <c r="E2838" s="1">
        <v>43863</v>
      </c>
      <c r="F2838" s="1">
        <v>43880</v>
      </c>
      <c r="G2838" s="1">
        <v>43895</v>
      </c>
      <c r="H2838" s="13">
        <f>Orders[[#This Row],[DeliveryDate]]-Orders[[#This Row],[OrderDate]]</f>
        <v>32</v>
      </c>
      <c r="I2838" t="s">
        <v>3</v>
      </c>
      <c r="J2838" t="str">
        <f>_xlfn.XLOOKUP(Orders[[#This Row],[_SalesRepID]],'Sales team'!A:A,'Sales team'!B:B)</f>
        <v>Shawn Torres</v>
      </c>
      <c r="K2838">
        <v>27</v>
      </c>
      <c r="L2838">
        <v>33</v>
      </c>
      <c r="M2838">
        <v>156</v>
      </c>
      <c r="N2838" t="str">
        <f>_xlfn.XLOOKUP(Orders[[#This Row],[_ProductID]],Products!A:A,Products!C:C)</f>
        <v>Furniture</v>
      </c>
      <c r="O2838">
        <v>19</v>
      </c>
      <c r="P2838">
        <v>0.1</v>
      </c>
      <c r="Q2838" s="2">
        <v>194.3</v>
      </c>
      <c r="R2838" s="2">
        <v>114.637</v>
      </c>
      <c r="S2838" s="2">
        <v>174.87</v>
      </c>
      <c r="T2838" s="2">
        <v>60.233000000000004</v>
      </c>
    </row>
    <row r="2839" spans="1:20" x14ac:dyDescent="0.25">
      <c r="A2839" t="s">
        <v>5164</v>
      </c>
      <c r="B2839" t="s">
        <v>5</v>
      </c>
      <c r="C2839" t="s">
        <v>15</v>
      </c>
      <c r="D2839" s="1">
        <v>43700</v>
      </c>
      <c r="E2839" s="1">
        <v>43863</v>
      </c>
      <c r="F2839" s="1">
        <v>43872</v>
      </c>
      <c r="G2839" s="1">
        <v>43874</v>
      </c>
      <c r="H2839" s="13">
        <f>Orders[[#This Row],[DeliveryDate]]-Orders[[#This Row],[OrderDate]]</f>
        <v>11</v>
      </c>
      <c r="I2839" t="s">
        <v>3</v>
      </c>
      <c r="J2839" t="str">
        <f>_xlfn.XLOOKUP(Orders[[#This Row],[_SalesRepID]],'Sales team'!A:A,'Sales team'!B:B)</f>
        <v>Anthony Berry</v>
      </c>
      <c r="K2839">
        <v>16</v>
      </c>
      <c r="L2839">
        <v>35</v>
      </c>
      <c r="M2839">
        <v>16</v>
      </c>
      <c r="N2839" t="str">
        <f>_xlfn.XLOOKUP(Orders[[#This Row],[_ProductID]],Products!A:A,Products!C:C)</f>
        <v>Home décor</v>
      </c>
      <c r="O2839">
        <v>24</v>
      </c>
      <c r="P2839">
        <v>7.4999999999999997E-2</v>
      </c>
      <c r="Q2839" s="2">
        <v>1969.8</v>
      </c>
      <c r="R2839" s="2">
        <v>1181.8799999999999</v>
      </c>
      <c r="S2839" s="2">
        <v>5466.1949999999997</v>
      </c>
      <c r="T2839" s="2">
        <v>1920.5550000000003</v>
      </c>
    </row>
    <row r="2840" spans="1:20" x14ac:dyDescent="0.25">
      <c r="A2840" t="s">
        <v>5165</v>
      </c>
      <c r="B2840" t="s">
        <v>5</v>
      </c>
      <c r="C2840" t="s">
        <v>15</v>
      </c>
      <c r="D2840" s="1">
        <v>43700</v>
      </c>
      <c r="E2840" s="1">
        <v>43863</v>
      </c>
      <c r="F2840" s="1">
        <v>43888</v>
      </c>
      <c r="G2840" s="1">
        <v>43887</v>
      </c>
      <c r="H2840" s="13">
        <f>Orders[[#This Row],[DeliveryDate]]-Orders[[#This Row],[OrderDate]]</f>
        <v>24</v>
      </c>
      <c r="I2840" t="s">
        <v>3</v>
      </c>
      <c r="J2840" t="str">
        <f>_xlfn.XLOOKUP(Orders[[#This Row],[_SalesRepID]],'Sales team'!A:A,'Sales team'!B:B)</f>
        <v>Frank Brown</v>
      </c>
      <c r="K2840">
        <v>17</v>
      </c>
      <c r="L2840">
        <v>13</v>
      </c>
      <c r="M2840">
        <v>21</v>
      </c>
      <c r="N2840" t="str">
        <f>_xlfn.XLOOKUP(Orders[[#This Row],[_ProductID]],Products!A:A,Products!C:C)</f>
        <v>Furniture</v>
      </c>
      <c r="O2840">
        <v>15</v>
      </c>
      <c r="P2840">
        <v>7.4999999999999997E-2</v>
      </c>
      <c r="Q2840" s="2">
        <v>1929.6000000000001</v>
      </c>
      <c r="R2840" s="2">
        <v>1485.7920000000001</v>
      </c>
      <c r="S2840" s="2">
        <v>3569.76</v>
      </c>
      <c r="T2840" s="2">
        <v>598.17599999999993</v>
      </c>
    </row>
    <row r="2841" spans="1:20" x14ac:dyDescent="0.25">
      <c r="A2841" t="s">
        <v>5166</v>
      </c>
      <c r="B2841" t="s">
        <v>1</v>
      </c>
      <c r="C2841" t="s">
        <v>13</v>
      </c>
      <c r="D2841" s="1">
        <v>43800</v>
      </c>
      <c r="E2841" s="1">
        <v>43863</v>
      </c>
      <c r="F2841" s="1">
        <v>43870</v>
      </c>
      <c r="G2841" s="1">
        <v>43882</v>
      </c>
      <c r="H2841" s="13">
        <f>Orders[[#This Row],[DeliveryDate]]-Orders[[#This Row],[OrderDate]]</f>
        <v>19</v>
      </c>
      <c r="I2841" t="s">
        <v>3</v>
      </c>
      <c r="J2841" t="str">
        <f>_xlfn.XLOOKUP(Orders[[#This Row],[_SalesRepID]],'Sales team'!A:A,'Sales team'!B:B)</f>
        <v>Jerry Green</v>
      </c>
      <c r="K2841">
        <v>3</v>
      </c>
      <c r="L2841">
        <v>21</v>
      </c>
      <c r="M2841">
        <v>315</v>
      </c>
      <c r="N2841" t="str">
        <f>_xlfn.XLOOKUP(Orders[[#This Row],[_ProductID]],Products!A:A,Products!C:C)</f>
        <v>Home décor</v>
      </c>
      <c r="O2841">
        <v>11</v>
      </c>
      <c r="P2841">
        <v>0.1</v>
      </c>
      <c r="Q2841" s="2">
        <v>207.70000000000002</v>
      </c>
      <c r="R2841" s="2">
        <v>95.542000000000016</v>
      </c>
      <c r="S2841" s="2">
        <v>373.86</v>
      </c>
      <c r="T2841" s="2">
        <v>182.77599999999998</v>
      </c>
    </row>
    <row r="2842" spans="1:20" x14ac:dyDescent="0.25">
      <c r="A2842" t="s">
        <v>5167</v>
      </c>
      <c r="B2842" t="s">
        <v>1</v>
      </c>
      <c r="C2842" t="s">
        <v>2</v>
      </c>
      <c r="D2842" s="1">
        <v>43800</v>
      </c>
      <c r="E2842" s="1">
        <v>43863</v>
      </c>
      <c r="F2842" s="1">
        <v>43872</v>
      </c>
      <c r="G2842" s="1">
        <v>43886</v>
      </c>
      <c r="H2842" s="13">
        <f>Orders[[#This Row],[DeliveryDate]]-Orders[[#This Row],[OrderDate]]</f>
        <v>23</v>
      </c>
      <c r="I2842" t="s">
        <v>3</v>
      </c>
      <c r="J2842" t="str">
        <f>_xlfn.XLOOKUP(Orders[[#This Row],[_SalesRepID]],'Sales team'!A:A,'Sales team'!B:B)</f>
        <v>Jonathan Hawkins</v>
      </c>
      <c r="K2842">
        <v>10</v>
      </c>
      <c r="L2842">
        <v>33</v>
      </c>
      <c r="M2842">
        <v>229</v>
      </c>
      <c r="N2842" t="str">
        <f>_xlfn.XLOOKUP(Orders[[#This Row],[_ProductID]],Products!A:A,Products!C:C)</f>
        <v>Kitchen &amp; Dining</v>
      </c>
      <c r="O2842">
        <v>16</v>
      </c>
      <c r="P2842">
        <v>7.4999999999999997E-2</v>
      </c>
      <c r="Q2842" s="2">
        <v>3906.1</v>
      </c>
      <c r="R2842" s="2">
        <v>3046.7579999999998</v>
      </c>
      <c r="S2842" s="2">
        <v>25291.997500000001</v>
      </c>
      <c r="T2842" s="2">
        <v>3964.6915000000045</v>
      </c>
    </row>
    <row r="2843" spans="1:20" x14ac:dyDescent="0.25">
      <c r="A2843" t="s">
        <v>5168</v>
      </c>
      <c r="B2843" t="s">
        <v>10</v>
      </c>
      <c r="C2843" t="s">
        <v>13</v>
      </c>
      <c r="D2843" s="1">
        <v>43800</v>
      </c>
      <c r="E2843" s="1">
        <v>43863</v>
      </c>
      <c r="F2843" s="1">
        <v>43872</v>
      </c>
      <c r="G2843" s="1">
        <v>43872</v>
      </c>
      <c r="H2843" s="13">
        <f>Orders[[#This Row],[DeliveryDate]]-Orders[[#This Row],[OrderDate]]</f>
        <v>9</v>
      </c>
      <c r="I2843" t="s">
        <v>3</v>
      </c>
      <c r="J2843" t="str">
        <f>_xlfn.XLOOKUP(Orders[[#This Row],[_SalesRepID]],'Sales team'!A:A,'Sales team'!B:B)</f>
        <v>Shawn Torres</v>
      </c>
      <c r="K2843">
        <v>27</v>
      </c>
      <c r="L2843">
        <v>14</v>
      </c>
      <c r="M2843">
        <v>281</v>
      </c>
      <c r="N2843" t="str">
        <f>_xlfn.XLOOKUP(Orders[[#This Row],[_ProductID]],Products!A:A,Products!C:C)</f>
        <v>Furniture</v>
      </c>
      <c r="O2843">
        <v>34</v>
      </c>
      <c r="P2843">
        <v>0.4</v>
      </c>
      <c r="Q2843" s="2">
        <v>3879.3</v>
      </c>
      <c r="R2843" s="2">
        <v>3025.8540000000003</v>
      </c>
      <c r="S2843" s="2">
        <v>6982.7400000000007</v>
      </c>
      <c r="T2843" s="2">
        <v>-2094.822000000001</v>
      </c>
    </row>
    <row r="2844" spans="1:20" x14ac:dyDescent="0.25">
      <c r="A2844" t="s">
        <v>5169</v>
      </c>
      <c r="B2844" t="s">
        <v>1</v>
      </c>
      <c r="C2844" t="s">
        <v>46</v>
      </c>
      <c r="D2844" s="1">
        <v>43700</v>
      </c>
      <c r="E2844" s="1">
        <v>43863</v>
      </c>
      <c r="F2844" s="1">
        <v>43865</v>
      </c>
      <c r="G2844" s="1">
        <v>43875</v>
      </c>
      <c r="H2844" s="13">
        <f>Orders[[#This Row],[DeliveryDate]]-Orders[[#This Row],[OrderDate]]</f>
        <v>12</v>
      </c>
      <c r="I2844" t="s">
        <v>3</v>
      </c>
      <c r="J2844" t="str">
        <f>_xlfn.XLOOKUP(Orders[[#This Row],[_SalesRepID]],'Sales team'!A:A,'Sales team'!B:B)</f>
        <v>Chris Armstrong</v>
      </c>
      <c r="K2844">
        <v>4</v>
      </c>
      <c r="L2844">
        <v>48</v>
      </c>
      <c r="M2844">
        <v>76</v>
      </c>
      <c r="N2844" t="str">
        <f>_xlfn.XLOOKUP(Orders[[#This Row],[_ProductID]],Products!A:A,Products!C:C)</f>
        <v>Furniture</v>
      </c>
      <c r="O2844">
        <v>38</v>
      </c>
      <c r="P2844">
        <v>0.05</v>
      </c>
      <c r="Q2844" s="2">
        <v>2438.8000000000002</v>
      </c>
      <c r="R2844" s="2">
        <v>1999.816</v>
      </c>
      <c r="S2844" s="2">
        <v>18534.88</v>
      </c>
      <c r="T2844" s="2">
        <v>2536.3520000000008</v>
      </c>
    </row>
    <row r="2845" spans="1:20" x14ac:dyDescent="0.25">
      <c r="A2845" t="s">
        <v>5153</v>
      </c>
      <c r="B2845" t="s">
        <v>5</v>
      </c>
      <c r="C2845" t="s">
        <v>2</v>
      </c>
      <c r="D2845" s="1">
        <v>43800</v>
      </c>
      <c r="E2845" s="1">
        <v>43862</v>
      </c>
      <c r="F2845" s="1">
        <v>43880</v>
      </c>
      <c r="G2845" s="1">
        <v>43885</v>
      </c>
      <c r="H2845" s="13">
        <f>Orders[[#This Row],[DeliveryDate]]-Orders[[#This Row],[OrderDate]]</f>
        <v>23</v>
      </c>
      <c r="I2845" t="s">
        <v>3</v>
      </c>
      <c r="J2845" t="str">
        <f>_xlfn.XLOOKUP(Orders[[#This Row],[_SalesRepID]],'Sales team'!A:A,'Sales team'!B:B)</f>
        <v>Nicholas Cunningham</v>
      </c>
      <c r="K2845">
        <v>19</v>
      </c>
      <c r="L2845">
        <v>25</v>
      </c>
      <c r="M2845">
        <v>217</v>
      </c>
      <c r="N2845" t="str">
        <f>_xlfn.XLOOKUP(Orders[[#This Row],[_ProductID]],Products!A:A,Products!C:C)</f>
        <v>Home décor</v>
      </c>
      <c r="O2845">
        <v>32</v>
      </c>
      <c r="P2845">
        <v>0.05</v>
      </c>
      <c r="Q2845" s="2">
        <v>3845.8</v>
      </c>
      <c r="R2845" s="2">
        <v>1922.9</v>
      </c>
      <c r="S2845" s="2">
        <v>18267.55</v>
      </c>
      <c r="T2845" s="2">
        <v>8653.0499999999993</v>
      </c>
    </row>
    <row r="2846" spans="1:20" x14ac:dyDescent="0.25">
      <c r="A2846" t="s">
        <v>5154</v>
      </c>
      <c r="B2846" t="s">
        <v>10</v>
      </c>
      <c r="C2846" t="s">
        <v>15</v>
      </c>
      <c r="D2846" s="1">
        <v>43800</v>
      </c>
      <c r="E2846" s="1">
        <v>43862</v>
      </c>
      <c r="F2846" s="1">
        <v>43870</v>
      </c>
      <c r="G2846" s="1">
        <v>43873</v>
      </c>
      <c r="H2846" s="13">
        <f>Orders[[#This Row],[DeliveryDate]]-Orders[[#This Row],[OrderDate]]</f>
        <v>11</v>
      </c>
      <c r="I2846" t="s">
        <v>3</v>
      </c>
      <c r="J2846" t="str">
        <f>_xlfn.XLOOKUP(Orders[[#This Row],[_SalesRepID]],'Sales team'!A:A,'Sales team'!B:B)</f>
        <v>Donald Reynolds</v>
      </c>
      <c r="K2846">
        <v>26</v>
      </c>
      <c r="L2846">
        <v>43</v>
      </c>
      <c r="M2846">
        <v>18</v>
      </c>
      <c r="N2846" t="str">
        <f>_xlfn.XLOOKUP(Orders[[#This Row],[_ProductID]],Products!A:A,Products!C:C)</f>
        <v>Kitchen &amp; Dining</v>
      </c>
      <c r="O2846">
        <v>16</v>
      </c>
      <c r="P2846">
        <v>0.05</v>
      </c>
      <c r="Q2846" s="2">
        <v>1038.5</v>
      </c>
      <c r="R2846" s="2">
        <v>737.33499999999992</v>
      </c>
      <c r="S2846" s="2">
        <v>2959.7249999999999</v>
      </c>
      <c r="T2846" s="2">
        <v>747.72000000000025</v>
      </c>
    </row>
    <row r="2847" spans="1:20" x14ac:dyDescent="0.25">
      <c r="A2847" t="s">
        <v>5155</v>
      </c>
      <c r="B2847" t="s">
        <v>1</v>
      </c>
      <c r="C2847" t="s">
        <v>25</v>
      </c>
      <c r="D2847" s="1">
        <v>43700</v>
      </c>
      <c r="E2847" s="1">
        <v>43862</v>
      </c>
      <c r="F2847" s="1">
        <v>43874</v>
      </c>
      <c r="G2847" s="1">
        <v>43888</v>
      </c>
      <c r="H2847" s="13">
        <f>Orders[[#This Row],[DeliveryDate]]-Orders[[#This Row],[OrderDate]]</f>
        <v>26</v>
      </c>
      <c r="I2847" t="s">
        <v>3</v>
      </c>
      <c r="J2847" t="str">
        <f>_xlfn.XLOOKUP(Orders[[#This Row],[_SalesRepID]],'Sales team'!A:A,'Sales team'!B:B)</f>
        <v>Adam Hernandez</v>
      </c>
      <c r="K2847">
        <v>1</v>
      </c>
      <c r="L2847">
        <v>10</v>
      </c>
      <c r="M2847">
        <v>338</v>
      </c>
      <c r="N2847" t="str">
        <f>_xlfn.XLOOKUP(Orders[[#This Row],[_ProductID]],Products!A:A,Products!C:C)</f>
        <v>Kitchen &amp; Dining</v>
      </c>
      <c r="O2847">
        <v>37</v>
      </c>
      <c r="P2847">
        <v>0.2</v>
      </c>
      <c r="Q2847" s="2">
        <v>234.5</v>
      </c>
      <c r="R2847" s="2">
        <v>93.800000000000011</v>
      </c>
      <c r="S2847" s="2">
        <v>1500.8000000000002</v>
      </c>
      <c r="T2847" s="2">
        <v>750.40000000000009</v>
      </c>
    </row>
    <row r="2848" spans="1:20" x14ac:dyDescent="0.25">
      <c r="A2848" t="s">
        <v>5156</v>
      </c>
      <c r="B2848" t="s">
        <v>8</v>
      </c>
      <c r="C2848" t="s">
        <v>6</v>
      </c>
      <c r="D2848" s="1">
        <v>43800</v>
      </c>
      <c r="E2848" s="1">
        <v>43862</v>
      </c>
      <c r="F2848" s="1">
        <v>43870</v>
      </c>
      <c r="G2848" s="1">
        <v>43872</v>
      </c>
      <c r="H2848" s="13">
        <f>Orders[[#This Row],[DeliveryDate]]-Orders[[#This Row],[OrderDate]]</f>
        <v>10</v>
      </c>
      <c r="I2848" t="s">
        <v>3</v>
      </c>
      <c r="J2848" t="str">
        <f>_xlfn.XLOOKUP(Orders[[#This Row],[_SalesRepID]],'Sales team'!A:A,'Sales team'!B:B)</f>
        <v>Joe Price</v>
      </c>
      <c r="K2848">
        <v>22</v>
      </c>
      <c r="L2848">
        <v>15</v>
      </c>
      <c r="M2848">
        <v>187</v>
      </c>
      <c r="N2848" t="str">
        <f>_xlfn.XLOOKUP(Orders[[#This Row],[_ProductID]],Products!A:A,Products!C:C)</f>
        <v>Home décor</v>
      </c>
      <c r="O2848">
        <v>14</v>
      </c>
      <c r="P2848">
        <v>0.05</v>
      </c>
      <c r="Q2848" s="2">
        <v>904.5</v>
      </c>
      <c r="R2848" s="2">
        <v>443.20499999999998</v>
      </c>
      <c r="S2848" s="2">
        <v>4296.375</v>
      </c>
      <c r="T2848" s="2">
        <v>2080.35</v>
      </c>
    </row>
    <row r="2849" spans="1:20" x14ac:dyDescent="0.25">
      <c r="A2849" t="s">
        <v>5157</v>
      </c>
      <c r="B2849" t="s">
        <v>1</v>
      </c>
      <c r="C2849" t="s">
        <v>6</v>
      </c>
      <c r="D2849" s="1">
        <v>43800</v>
      </c>
      <c r="E2849" s="1">
        <v>43862</v>
      </c>
      <c r="F2849" s="1">
        <v>43882</v>
      </c>
      <c r="G2849" s="1">
        <v>43871</v>
      </c>
      <c r="H2849" s="13">
        <f>Orders[[#This Row],[DeliveryDate]]-Orders[[#This Row],[OrderDate]]</f>
        <v>9</v>
      </c>
      <c r="I2849" t="s">
        <v>3</v>
      </c>
      <c r="J2849" t="str">
        <f>_xlfn.XLOOKUP(Orders[[#This Row],[_SalesRepID]],'Sales team'!A:A,'Sales team'!B:B)</f>
        <v>Jonathan Hawkins</v>
      </c>
      <c r="K2849">
        <v>10</v>
      </c>
      <c r="L2849">
        <v>17</v>
      </c>
      <c r="M2849">
        <v>112</v>
      </c>
      <c r="N2849" t="str">
        <f>_xlfn.XLOOKUP(Orders[[#This Row],[_ProductID]],Products!A:A,Products!C:C)</f>
        <v>Home décor</v>
      </c>
      <c r="O2849">
        <v>31</v>
      </c>
      <c r="P2849">
        <v>7.4999999999999997E-2</v>
      </c>
      <c r="Q2849" s="2">
        <v>1728.6000000000001</v>
      </c>
      <c r="R2849" s="2">
        <v>1019.874</v>
      </c>
      <c r="S2849" s="2">
        <v>4796.8650000000007</v>
      </c>
      <c r="T2849" s="2">
        <v>1737.2430000000004</v>
      </c>
    </row>
    <row r="2850" spans="1:20" x14ac:dyDescent="0.25">
      <c r="A2850" t="s">
        <v>5158</v>
      </c>
      <c r="B2850" t="s">
        <v>1</v>
      </c>
      <c r="C2850" t="s">
        <v>2</v>
      </c>
      <c r="D2850" s="1">
        <v>43800</v>
      </c>
      <c r="E2850" s="1">
        <v>43862</v>
      </c>
      <c r="F2850" s="1">
        <v>43882</v>
      </c>
      <c r="G2850" s="1">
        <v>43865</v>
      </c>
      <c r="H2850" s="13">
        <f>Orders[[#This Row],[DeliveryDate]]-Orders[[#This Row],[OrderDate]]</f>
        <v>3</v>
      </c>
      <c r="I2850" t="s">
        <v>3</v>
      </c>
      <c r="J2850" t="str">
        <f>_xlfn.XLOOKUP(Orders[[#This Row],[_SalesRepID]],'Sales team'!A:A,'Sales team'!B:B)</f>
        <v>Shawn Cook</v>
      </c>
      <c r="K2850">
        <v>7</v>
      </c>
      <c r="L2850">
        <v>6</v>
      </c>
      <c r="M2850">
        <v>245</v>
      </c>
      <c r="N2850" t="str">
        <f>_xlfn.XLOOKUP(Orders[[#This Row],[_ProductID]],Products!A:A,Products!C:C)</f>
        <v>Home décor</v>
      </c>
      <c r="O2850">
        <v>23</v>
      </c>
      <c r="P2850">
        <v>0.05</v>
      </c>
      <c r="Q2850" s="2">
        <v>743.7</v>
      </c>
      <c r="R2850" s="2">
        <v>312.35399999999998</v>
      </c>
      <c r="S2850" s="2">
        <v>2826.06</v>
      </c>
      <c r="T2850" s="2">
        <v>1576.644</v>
      </c>
    </row>
    <row r="2851" spans="1:20" x14ac:dyDescent="0.25">
      <c r="A2851" t="s">
        <v>5146</v>
      </c>
      <c r="B2851" t="s">
        <v>10</v>
      </c>
      <c r="C2851" t="s">
        <v>6</v>
      </c>
      <c r="D2851" s="1">
        <v>43800</v>
      </c>
      <c r="E2851" s="1">
        <v>43861</v>
      </c>
      <c r="F2851" s="1">
        <v>43880</v>
      </c>
      <c r="G2851" s="1">
        <v>43868</v>
      </c>
      <c r="H2851" s="13">
        <f>Orders[[#This Row],[DeliveryDate]]-Orders[[#This Row],[OrderDate]]</f>
        <v>7</v>
      </c>
      <c r="I2851" t="s">
        <v>3</v>
      </c>
      <c r="J2851" t="str">
        <f>_xlfn.XLOOKUP(Orders[[#This Row],[_SalesRepID]],'Sales team'!A:A,'Sales team'!B:B)</f>
        <v>Donald Reynolds</v>
      </c>
      <c r="K2851">
        <v>26</v>
      </c>
      <c r="L2851">
        <v>39</v>
      </c>
      <c r="M2851">
        <v>193</v>
      </c>
      <c r="N2851" t="str">
        <f>_xlfn.XLOOKUP(Orders[[#This Row],[_ProductID]],Products!A:A,Products!C:C)</f>
        <v>Outdoor</v>
      </c>
      <c r="O2851">
        <v>9</v>
      </c>
      <c r="P2851">
        <v>0.2</v>
      </c>
      <c r="Q2851" s="2">
        <v>4006.6</v>
      </c>
      <c r="R2851" s="2">
        <v>3285.4119999999998</v>
      </c>
      <c r="S2851" s="2">
        <v>16026.400000000001</v>
      </c>
      <c r="T2851" s="2">
        <v>-400.65999999999622</v>
      </c>
    </row>
    <row r="2852" spans="1:20" x14ac:dyDescent="0.25">
      <c r="A2852" t="s">
        <v>5147</v>
      </c>
      <c r="B2852" t="s">
        <v>1</v>
      </c>
      <c r="C2852" t="s">
        <v>25</v>
      </c>
      <c r="D2852" s="1">
        <v>43700</v>
      </c>
      <c r="E2852" s="1">
        <v>43861</v>
      </c>
      <c r="F2852" s="1">
        <v>43880</v>
      </c>
      <c r="G2852" s="1">
        <v>43885</v>
      </c>
      <c r="H2852" s="13">
        <f>Orders[[#This Row],[DeliveryDate]]-Orders[[#This Row],[OrderDate]]</f>
        <v>24</v>
      </c>
      <c r="I2852" t="s">
        <v>3</v>
      </c>
      <c r="J2852" t="str">
        <f>_xlfn.XLOOKUP(Orders[[#This Row],[_SalesRepID]],'Sales team'!A:A,'Sales team'!B:B)</f>
        <v>Chris Armstrong</v>
      </c>
      <c r="K2852">
        <v>4</v>
      </c>
      <c r="L2852">
        <v>41</v>
      </c>
      <c r="M2852">
        <v>367</v>
      </c>
      <c r="N2852" t="str">
        <f>_xlfn.XLOOKUP(Orders[[#This Row],[_ProductID]],Products!A:A,Products!C:C)</f>
        <v>Home décor</v>
      </c>
      <c r="O2852">
        <v>33</v>
      </c>
      <c r="P2852">
        <v>7.4999999999999997E-2</v>
      </c>
      <c r="Q2852" s="2">
        <v>261.3</v>
      </c>
      <c r="R2852" s="2">
        <v>107.133</v>
      </c>
      <c r="S2852" s="2">
        <v>966.81000000000006</v>
      </c>
      <c r="T2852" s="2">
        <v>538.27800000000002</v>
      </c>
    </row>
    <row r="2853" spans="1:20" x14ac:dyDescent="0.25">
      <c r="A2853" t="s">
        <v>5148</v>
      </c>
      <c r="B2853" t="s">
        <v>5</v>
      </c>
      <c r="C2853" t="s">
        <v>46</v>
      </c>
      <c r="D2853" s="1">
        <v>43800</v>
      </c>
      <c r="E2853" s="1">
        <v>43861</v>
      </c>
      <c r="F2853" s="1">
        <v>43883</v>
      </c>
      <c r="G2853" s="1">
        <v>43878</v>
      </c>
      <c r="H2853" s="13">
        <f>Orders[[#This Row],[DeliveryDate]]-Orders[[#This Row],[OrderDate]]</f>
        <v>17</v>
      </c>
      <c r="I2853" t="s">
        <v>3</v>
      </c>
      <c r="J2853" t="str">
        <f>_xlfn.XLOOKUP(Orders[[#This Row],[_SalesRepID]],'Sales team'!A:A,'Sales team'!B:B)</f>
        <v>Shawn Wallace</v>
      </c>
      <c r="K2853">
        <v>18</v>
      </c>
      <c r="L2853">
        <v>40</v>
      </c>
      <c r="M2853">
        <v>86</v>
      </c>
      <c r="N2853" t="str">
        <f>_xlfn.XLOOKUP(Orders[[#This Row],[_ProductID]],Products!A:A,Products!C:C)</f>
        <v>Home décor</v>
      </c>
      <c r="O2853">
        <v>32</v>
      </c>
      <c r="P2853">
        <v>0.05</v>
      </c>
      <c r="Q2853" s="2">
        <v>938</v>
      </c>
      <c r="R2853" s="2">
        <v>534.66</v>
      </c>
      <c r="S2853" s="2">
        <v>4455.5</v>
      </c>
      <c r="T2853" s="2">
        <v>1782.2000000000003</v>
      </c>
    </row>
    <row r="2854" spans="1:20" x14ac:dyDescent="0.25">
      <c r="A2854" t="s">
        <v>5149</v>
      </c>
      <c r="B2854" t="s">
        <v>5</v>
      </c>
      <c r="C2854" t="s">
        <v>13</v>
      </c>
      <c r="D2854" s="1">
        <v>43700</v>
      </c>
      <c r="E2854" s="1">
        <v>43861</v>
      </c>
      <c r="F2854" s="1">
        <v>43879</v>
      </c>
      <c r="G2854" s="1">
        <v>43874</v>
      </c>
      <c r="H2854" s="13">
        <f>Orders[[#This Row],[DeliveryDate]]-Orders[[#This Row],[OrderDate]]</f>
        <v>13</v>
      </c>
      <c r="I2854" t="s">
        <v>3</v>
      </c>
      <c r="J2854" t="str">
        <f>_xlfn.XLOOKUP(Orders[[#This Row],[_SalesRepID]],'Sales team'!A:A,'Sales team'!B:B)</f>
        <v>Anthony Berry</v>
      </c>
      <c r="K2854">
        <v>16</v>
      </c>
      <c r="L2854">
        <v>15</v>
      </c>
      <c r="M2854">
        <v>269</v>
      </c>
      <c r="N2854" t="str">
        <f>_xlfn.XLOOKUP(Orders[[#This Row],[_ProductID]],Products!A:A,Products!C:C)</f>
        <v>Home décor</v>
      </c>
      <c r="O2854">
        <v>32</v>
      </c>
      <c r="P2854">
        <v>0.05</v>
      </c>
      <c r="Q2854" s="2">
        <v>3028.4</v>
      </c>
      <c r="R2854" s="2">
        <v>2150.1639999999998</v>
      </c>
      <c r="S2854" s="2">
        <v>8630.94</v>
      </c>
      <c r="T2854" s="2">
        <v>2180.4480000000012</v>
      </c>
    </row>
    <row r="2855" spans="1:20" x14ac:dyDescent="0.25">
      <c r="A2855" t="s">
        <v>5150</v>
      </c>
      <c r="B2855" t="s">
        <v>5</v>
      </c>
      <c r="C2855" t="s">
        <v>15</v>
      </c>
      <c r="D2855" s="1">
        <v>43800</v>
      </c>
      <c r="E2855" s="1">
        <v>43861</v>
      </c>
      <c r="F2855" s="1">
        <v>43881</v>
      </c>
      <c r="G2855" s="1">
        <v>43866</v>
      </c>
      <c r="H2855" s="13">
        <f>Orders[[#This Row],[DeliveryDate]]-Orders[[#This Row],[OrderDate]]</f>
        <v>5</v>
      </c>
      <c r="I2855" t="s">
        <v>3</v>
      </c>
      <c r="J2855" t="str">
        <f>_xlfn.XLOOKUP(Orders[[#This Row],[_SalesRepID]],'Sales team'!A:A,'Sales team'!B:B)</f>
        <v>Anthony Berry</v>
      </c>
      <c r="K2855">
        <v>16</v>
      </c>
      <c r="L2855">
        <v>19</v>
      </c>
      <c r="M2855">
        <v>31</v>
      </c>
      <c r="N2855" t="str">
        <f>_xlfn.XLOOKUP(Orders[[#This Row],[_ProductID]],Products!A:A,Products!C:C)</f>
        <v>Electronics</v>
      </c>
      <c r="O2855">
        <v>28</v>
      </c>
      <c r="P2855">
        <v>0.1</v>
      </c>
      <c r="Q2855" s="2">
        <v>2546</v>
      </c>
      <c r="R2855" s="2">
        <v>1476.6799999999998</v>
      </c>
      <c r="S2855" s="2">
        <v>18331.2</v>
      </c>
      <c r="T2855" s="2">
        <v>6517.760000000002</v>
      </c>
    </row>
    <row r="2856" spans="1:20" x14ac:dyDescent="0.25">
      <c r="A2856" t="s">
        <v>5151</v>
      </c>
      <c r="B2856" t="s">
        <v>5</v>
      </c>
      <c r="C2856" t="s">
        <v>46</v>
      </c>
      <c r="D2856" s="1">
        <v>43800</v>
      </c>
      <c r="E2856" s="1">
        <v>43861</v>
      </c>
      <c r="F2856" s="1">
        <v>43874</v>
      </c>
      <c r="G2856" s="1">
        <v>43879</v>
      </c>
      <c r="H2856" s="13">
        <f>Orders[[#This Row],[DeliveryDate]]-Orders[[#This Row],[OrderDate]]</f>
        <v>18</v>
      </c>
      <c r="I2856" t="s">
        <v>3</v>
      </c>
      <c r="J2856" t="str">
        <f>_xlfn.XLOOKUP(Orders[[#This Row],[_SalesRepID]],'Sales team'!A:A,'Sales team'!B:B)</f>
        <v>Anthony Torres</v>
      </c>
      <c r="K2856">
        <v>20</v>
      </c>
      <c r="L2856">
        <v>24</v>
      </c>
      <c r="M2856">
        <v>67</v>
      </c>
      <c r="N2856" t="str">
        <f>_xlfn.XLOOKUP(Orders[[#This Row],[_ProductID]],Products!A:A,Products!C:C)</f>
        <v>Kitchen &amp; Dining</v>
      </c>
      <c r="O2856">
        <v>1</v>
      </c>
      <c r="P2856">
        <v>0.2</v>
      </c>
      <c r="Q2856" s="2">
        <v>214.4</v>
      </c>
      <c r="R2856" s="2">
        <v>124.35199999999999</v>
      </c>
      <c r="S2856" s="2">
        <v>171.52</v>
      </c>
      <c r="T2856" s="2">
        <v>47.168000000000021</v>
      </c>
    </row>
    <row r="2857" spans="1:20" x14ac:dyDescent="0.25">
      <c r="A2857" t="s">
        <v>5152</v>
      </c>
      <c r="B2857" t="s">
        <v>5</v>
      </c>
      <c r="C2857" t="s">
        <v>6</v>
      </c>
      <c r="D2857" s="1">
        <v>43700</v>
      </c>
      <c r="E2857" s="1">
        <v>43861</v>
      </c>
      <c r="F2857" s="1">
        <v>43884</v>
      </c>
      <c r="G2857" s="1">
        <v>43873</v>
      </c>
      <c r="H2857" s="13">
        <f>Orders[[#This Row],[DeliveryDate]]-Orders[[#This Row],[OrderDate]]</f>
        <v>12</v>
      </c>
      <c r="I2857" t="s">
        <v>3</v>
      </c>
      <c r="J2857" t="str">
        <f>_xlfn.XLOOKUP(Orders[[#This Row],[_SalesRepID]],'Sales team'!A:A,'Sales team'!B:B)</f>
        <v>Todd Roberts</v>
      </c>
      <c r="K2857">
        <v>13</v>
      </c>
      <c r="L2857">
        <v>32</v>
      </c>
      <c r="M2857">
        <v>132</v>
      </c>
      <c r="N2857" t="str">
        <f>_xlfn.XLOOKUP(Orders[[#This Row],[_ProductID]],Products!A:A,Products!C:C)</f>
        <v>Furniture</v>
      </c>
      <c r="O2857">
        <v>19</v>
      </c>
      <c r="P2857">
        <v>0.1</v>
      </c>
      <c r="Q2857" s="2">
        <v>214.4</v>
      </c>
      <c r="R2857" s="2">
        <v>96.48</v>
      </c>
      <c r="S2857" s="2">
        <v>1157.7600000000002</v>
      </c>
      <c r="T2857" s="2">
        <v>578.88000000000022</v>
      </c>
    </row>
    <row r="2858" spans="1:20" x14ac:dyDescent="0.25">
      <c r="A2858" t="s">
        <v>5138</v>
      </c>
      <c r="B2858" t="s">
        <v>1</v>
      </c>
      <c r="C2858" t="s">
        <v>13</v>
      </c>
      <c r="D2858" s="1">
        <v>43700</v>
      </c>
      <c r="E2858" s="1">
        <v>43860</v>
      </c>
      <c r="F2858" s="1">
        <v>43868</v>
      </c>
      <c r="G2858" s="1">
        <v>43882</v>
      </c>
      <c r="H2858" s="13">
        <f>Orders[[#This Row],[DeliveryDate]]-Orders[[#This Row],[OrderDate]]</f>
        <v>22</v>
      </c>
      <c r="I2858" t="s">
        <v>3</v>
      </c>
      <c r="J2858" t="str">
        <f>_xlfn.XLOOKUP(Orders[[#This Row],[_SalesRepID]],'Sales team'!A:A,'Sales team'!B:B)</f>
        <v>Shawn Cook</v>
      </c>
      <c r="K2858">
        <v>7</v>
      </c>
      <c r="L2858">
        <v>32</v>
      </c>
      <c r="M2858">
        <v>273</v>
      </c>
      <c r="N2858" t="str">
        <f>_xlfn.XLOOKUP(Orders[[#This Row],[_ProductID]],Products!A:A,Products!C:C)</f>
        <v>Kitchen &amp; Dining</v>
      </c>
      <c r="O2858">
        <v>16</v>
      </c>
      <c r="P2858">
        <v>7.4999999999999997E-2</v>
      </c>
      <c r="Q2858" s="2">
        <v>2552.7000000000003</v>
      </c>
      <c r="R2858" s="2">
        <v>1327.4040000000002</v>
      </c>
      <c r="S2858" s="2">
        <v>9444.9900000000016</v>
      </c>
      <c r="T2858" s="2">
        <v>4135.3740000000007</v>
      </c>
    </row>
    <row r="2859" spans="1:20" x14ac:dyDescent="0.25">
      <c r="A2859" t="s">
        <v>5139</v>
      </c>
      <c r="B2859" t="s">
        <v>1</v>
      </c>
      <c r="C2859" t="s">
        <v>2</v>
      </c>
      <c r="D2859" s="1">
        <v>43800</v>
      </c>
      <c r="E2859" s="1">
        <v>43860</v>
      </c>
      <c r="F2859" s="1">
        <v>43866</v>
      </c>
      <c r="G2859" s="1">
        <v>43868</v>
      </c>
      <c r="H2859" s="13">
        <f>Orders[[#This Row],[DeliveryDate]]-Orders[[#This Row],[OrderDate]]</f>
        <v>8</v>
      </c>
      <c r="I2859" t="s">
        <v>3</v>
      </c>
      <c r="J2859" t="str">
        <f>_xlfn.XLOOKUP(Orders[[#This Row],[_SalesRepID]],'Sales team'!A:A,'Sales team'!B:B)</f>
        <v>Stephen Payne</v>
      </c>
      <c r="K2859">
        <v>5</v>
      </c>
      <c r="L2859">
        <v>4</v>
      </c>
      <c r="M2859">
        <v>251</v>
      </c>
      <c r="N2859" t="str">
        <f>_xlfn.XLOOKUP(Orders[[#This Row],[_ProductID]],Products!A:A,Products!C:C)</f>
        <v>Home décor</v>
      </c>
      <c r="O2859">
        <v>21</v>
      </c>
      <c r="P2859">
        <v>0.05</v>
      </c>
      <c r="Q2859" s="2">
        <v>1038.5</v>
      </c>
      <c r="R2859" s="2">
        <v>882.72500000000002</v>
      </c>
      <c r="S2859" s="2">
        <v>6906.0249999999996</v>
      </c>
      <c r="T2859" s="2">
        <v>726.94999999999982</v>
      </c>
    </row>
    <row r="2860" spans="1:20" x14ac:dyDescent="0.25">
      <c r="A2860" t="s">
        <v>5140</v>
      </c>
      <c r="B2860" t="s">
        <v>1</v>
      </c>
      <c r="C2860" t="s">
        <v>2</v>
      </c>
      <c r="D2860" s="1">
        <v>43700</v>
      </c>
      <c r="E2860" s="1">
        <v>43860</v>
      </c>
      <c r="F2860" s="1">
        <v>43876</v>
      </c>
      <c r="G2860" s="1">
        <v>43885</v>
      </c>
      <c r="H2860" s="13">
        <f>Orders[[#This Row],[DeliveryDate]]-Orders[[#This Row],[OrderDate]]</f>
        <v>25</v>
      </c>
      <c r="I2860" t="s">
        <v>3</v>
      </c>
      <c r="J2860" t="str">
        <f>_xlfn.XLOOKUP(Orders[[#This Row],[_SalesRepID]],'Sales team'!A:A,'Sales team'!B:B)</f>
        <v>Adam Hernandez</v>
      </c>
      <c r="K2860">
        <v>1</v>
      </c>
      <c r="L2860">
        <v>50</v>
      </c>
      <c r="M2860">
        <v>245</v>
      </c>
      <c r="N2860" t="str">
        <f>_xlfn.XLOOKUP(Orders[[#This Row],[_ProductID]],Products!A:A,Products!C:C)</f>
        <v>Kitchen &amp; Dining</v>
      </c>
      <c r="O2860">
        <v>13</v>
      </c>
      <c r="P2860">
        <v>7.4999999999999997E-2</v>
      </c>
      <c r="Q2860" s="2">
        <v>6244.4000000000005</v>
      </c>
      <c r="R2860" s="2">
        <v>5182.8519999999999</v>
      </c>
      <c r="S2860" s="2">
        <v>17328.210000000003</v>
      </c>
      <c r="T2860" s="2">
        <v>1779.6540000000023</v>
      </c>
    </row>
    <row r="2861" spans="1:20" x14ac:dyDescent="0.25">
      <c r="A2861" t="s">
        <v>5141</v>
      </c>
      <c r="B2861" t="s">
        <v>1</v>
      </c>
      <c r="C2861" t="s">
        <v>6</v>
      </c>
      <c r="D2861" s="1">
        <v>43800</v>
      </c>
      <c r="E2861" s="1">
        <v>43860</v>
      </c>
      <c r="F2861" s="1">
        <v>43886</v>
      </c>
      <c r="G2861" s="1">
        <v>43895</v>
      </c>
      <c r="H2861" s="13">
        <f>Orders[[#This Row],[DeliveryDate]]-Orders[[#This Row],[OrderDate]]</f>
        <v>35</v>
      </c>
      <c r="I2861" t="s">
        <v>3</v>
      </c>
      <c r="J2861" t="str">
        <f>_xlfn.XLOOKUP(Orders[[#This Row],[_SalesRepID]],'Sales team'!A:A,'Sales team'!B:B)</f>
        <v>Joshua Ryan</v>
      </c>
      <c r="K2861">
        <v>9</v>
      </c>
      <c r="L2861">
        <v>11</v>
      </c>
      <c r="M2861">
        <v>180</v>
      </c>
      <c r="N2861" t="str">
        <f>_xlfn.XLOOKUP(Orders[[#This Row],[_ProductID]],Products!A:A,Products!C:C)</f>
        <v>Furniture</v>
      </c>
      <c r="O2861">
        <v>42</v>
      </c>
      <c r="P2861">
        <v>0.05</v>
      </c>
      <c r="Q2861" s="2">
        <v>3852.5</v>
      </c>
      <c r="R2861" s="2">
        <v>1926.25</v>
      </c>
      <c r="S2861" s="2">
        <v>29279</v>
      </c>
      <c r="T2861" s="2">
        <v>13869</v>
      </c>
    </row>
    <row r="2862" spans="1:20" x14ac:dyDescent="0.25">
      <c r="A2862" t="s">
        <v>5142</v>
      </c>
      <c r="B2862" t="s">
        <v>1</v>
      </c>
      <c r="C2862" t="s">
        <v>15</v>
      </c>
      <c r="D2862" s="1">
        <v>43800</v>
      </c>
      <c r="E2862" s="1">
        <v>43860</v>
      </c>
      <c r="F2862" s="1">
        <v>43881</v>
      </c>
      <c r="G2862" s="1">
        <v>43866</v>
      </c>
      <c r="H2862" s="13">
        <f>Orders[[#This Row],[DeliveryDate]]-Orders[[#This Row],[OrderDate]]</f>
        <v>6</v>
      </c>
      <c r="I2862" t="s">
        <v>3</v>
      </c>
      <c r="J2862" t="str">
        <f>_xlfn.XLOOKUP(Orders[[#This Row],[_SalesRepID]],'Sales team'!A:A,'Sales team'!B:B)</f>
        <v>Stephen Payne</v>
      </c>
      <c r="K2862">
        <v>5</v>
      </c>
      <c r="L2862">
        <v>29</v>
      </c>
      <c r="M2862">
        <v>54</v>
      </c>
      <c r="N2862" t="str">
        <f>_xlfn.XLOOKUP(Orders[[#This Row],[_ProductID]],Products!A:A,Products!C:C)</f>
        <v>Home décor</v>
      </c>
      <c r="O2862">
        <v>17</v>
      </c>
      <c r="P2862">
        <v>0.1</v>
      </c>
      <c r="Q2862" s="2">
        <v>3906.1</v>
      </c>
      <c r="R2862" s="2">
        <v>2812.3919999999998</v>
      </c>
      <c r="S2862" s="2">
        <v>17577.45</v>
      </c>
      <c r="T2862" s="2">
        <v>3515.4900000000016</v>
      </c>
    </row>
    <row r="2863" spans="1:20" x14ac:dyDescent="0.25">
      <c r="A2863" t="s">
        <v>5143</v>
      </c>
      <c r="B2863" t="s">
        <v>8</v>
      </c>
      <c r="C2863" t="s">
        <v>6</v>
      </c>
      <c r="D2863" s="1">
        <v>43800</v>
      </c>
      <c r="E2863" s="1">
        <v>43860</v>
      </c>
      <c r="F2863" s="1">
        <v>43888</v>
      </c>
      <c r="G2863" s="1">
        <v>43888</v>
      </c>
      <c r="H2863" s="13">
        <f>Orders[[#This Row],[DeliveryDate]]-Orders[[#This Row],[OrderDate]]</f>
        <v>28</v>
      </c>
      <c r="I2863" t="s">
        <v>3</v>
      </c>
      <c r="J2863" t="str">
        <f>_xlfn.XLOOKUP(Orders[[#This Row],[_SalesRepID]],'Sales team'!A:A,'Sales team'!B:B)</f>
        <v>Joe Price</v>
      </c>
      <c r="K2863">
        <v>22</v>
      </c>
      <c r="L2863">
        <v>27</v>
      </c>
      <c r="M2863">
        <v>176</v>
      </c>
      <c r="N2863" t="str">
        <f>_xlfn.XLOOKUP(Orders[[#This Row],[_ProductID]],Products!A:A,Products!C:C)</f>
        <v>Home décor</v>
      </c>
      <c r="O2863">
        <v>41</v>
      </c>
      <c r="P2863">
        <v>0.2</v>
      </c>
      <c r="Q2863" s="2">
        <v>227.8</v>
      </c>
      <c r="R2863" s="2">
        <v>111.622</v>
      </c>
      <c r="S2863" s="2">
        <v>182.24</v>
      </c>
      <c r="T2863" s="2">
        <v>70.618000000000009</v>
      </c>
    </row>
    <row r="2864" spans="1:20" x14ac:dyDescent="0.25">
      <c r="A2864" t="s">
        <v>5144</v>
      </c>
      <c r="B2864" t="s">
        <v>1</v>
      </c>
      <c r="C2864" t="s">
        <v>6</v>
      </c>
      <c r="D2864" s="1">
        <v>43800</v>
      </c>
      <c r="E2864" s="1">
        <v>43860</v>
      </c>
      <c r="F2864" s="1">
        <v>43875</v>
      </c>
      <c r="G2864" s="1">
        <v>43878</v>
      </c>
      <c r="H2864" s="13">
        <f>Orders[[#This Row],[DeliveryDate]]-Orders[[#This Row],[OrderDate]]</f>
        <v>18</v>
      </c>
      <c r="I2864" t="s">
        <v>3</v>
      </c>
      <c r="J2864" t="str">
        <f>_xlfn.XLOOKUP(Orders[[#This Row],[_SalesRepID]],'Sales team'!A:A,'Sales team'!B:B)</f>
        <v>Joshua Bennett</v>
      </c>
      <c r="K2864">
        <v>6</v>
      </c>
      <c r="L2864">
        <v>47</v>
      </c>
      <c r="M2864">
        <v>186</v>
      </c>
      <c r="N2864" t="str">
        <f>_xlfn.XLOOKUP(Orders[[#This Row],[_ProductID]],Products!A:A,Products!C:C)</f>
        <v>Home décor</v>
      </c>
      <c r="O2864">
        <v>43</v>
      </c>
      <c r="P2864">
        <v>0.1</v>
      </c>
      <c r="Q2864" s="2">
        <v>3457.2000000000003</v>
      </c>
      <c r="R2864" s="2">
        <v>1486.596</v>
      </c>
      <c r="S2864" s="2">
        <v>18668.88</v>
      </c>
      <c r="T2864" s="2">
        <v>9749.3040000000001</v>
      </c>
    </row>
    <row r="2865" spans="1:20" x14ac:dyDescent="0.25">
      <c r="A2865" t="s">
        <v>5145</v>
      </c>
      <c r="B2865" t="s">
        <v>1</v>
      </c>
      <c r="C2865" t="s">
        <v>6</v>
      </c>
      <c r="D2865" s="1">
        <v>43800</v>
      </c>
      <c r="E2865" s="1">
        <v>43860</v>
      </c>
      <c r="F2865" s="1">
        <v>43884</v>
      </c>
      <c r="G2865" s="1">
        <v>43879</v>
      </c>
      <c r="H2865" s="13">
        <f>Orders[[#This Row],[DeliveryDate]]-Orders[[#This Row],[OrderDate]]</f>
        <v>19</v>
      </c>
      <c r="I2865" t="s">
        <v>3</v>
      </c>
      <c r="J2865" t="str">
        <f>_xlfn.XLOOKUP(Orders[[#This Row],[_SalesRepID]],'Sales team'!A:A,'Sales team'!B:B)</f>
        <v>Chris Armstrong</v>
      </c>
      <c r="K2865">
        <v>4</v>
      </c>
      <c r="L2865">
        <v>32</v>
      </c>
      <c r="M2865">
        <v>199</v>
      </c>
      <c r="N2865" t="str">
        <f>_xlfn.XLOOKUP(Orders[[#This Row],[_ProductID]],Products!A:A,Products!C:C)</f>
        <v>Home décor</v>
      </c>
      <c r="O2865">
        <v>24</v>
      </c>
      <c r="P2865">
        <v>0.05</v>
      </c>
      <c r="Q2865" s="2">
        <v>2412</v>
      </c>
      <c r="R2865" s="2">
        <v>1712.52</v>
      </c>
      <c r="S2865" s="2">
        <v>18331.2</v>
      </c>
      <c r="T2865" s="2">
        <v>4631.0400000000009</v>
      </c>
    </row>
    <row r="2866" spans="1:20" x14ac:dyDescent="0.25">
      <c r="A2866" t="s">
        <v>5130</v>
      </c>
      <c r="B2866" t="s">
        <v>5</v>
      </c>
      <c r="C2866" t="s">
        <v>13</v>
      </c>
      <c r="D2866" s="1">
        <v>43700</v>
      </c>
      <c r="E2866" s="1">
        <v>43859</v>
      </c>
      <c r="F2866" s="1">
        <v>43878</v>
      </c>
      <c r="G2866" s="1">
        <v>43873</v>
      </c>
      <c r="H2866" s="13">
        <f>Orders[[#This Row],[DeliveryDate]]-Orders[[#This Row],[OrderDate]]</f>
        <v>14</v>
      </c>
      <c r="I2866" t="s">
        <v>3</v>
      </c>
      <c r="J2866" t="str">
        <f>_xlfn.XLOOKUP(Orders[[#This Row],[_SalesRepID]],'Sales team'!A:A,'Sales team'!B:B)</f>
        <v>Paul Holmes</v>
      </c>
      <c r="K2866">
        <v>14</v>
      </c>
      <c r="L2866">
        <v>12</v>
      </c>
      <c r="M2866">
        <v>270</v>
      </c>
      <c r="N2866" t="str">
        <f>_xlfn.XLOOKUP(Orders[[#This Row],[_ProductID]],Products!A:A,Products!C:C)</f>
        <v>Electronics</v>
      </c>
      <c r="O2866">
        <v>25</v>
      </c>
      <c r="P2866">
        <v>0.3</v>
      </c>
      <c r="Q2866" s="2">
        <v>2244.5</v>
      </c>
      <c r="R2866" s="2">
        <v>1773.155</v>
      </c>
      <c r="S2866" s="2">
        <v>7855.7499999999991</v>
      </c>
      <c r="T2866" s="2">
        <v>-1010.0250000000005</v>
      </c>
    </row>
    <row r="2867" spans="1:20" x14ac:dyDescent="0.25">
      <c r="A2867" t="s">
        <v>5131</v>
      </c>
      <c r="B2867" t="s">
        <v>8</v>
      </c>
      <c r="C2867" t="s">
        <v>6</v>
      </c>
      <c r="D2867" s="1">
        <v>43700</v>
      </c>
      <c r="E2867" s="1">
        <v>43859</v>
      </c>
      <c r="F2867" s="1">
        <v>43861</v>
      </c>
      <c r="G2867" s="1">
        <v>43881</v>
      </c>
      <c r="H2867" s="13">
        <f>Orders[[#This Row],[DeliveryDate]]-Orders[[#This Row],[OrderDate]]</f>
        <v>22</v>
      </c>
      <c r="I2867" t="s">
        <v>3</v>
      </c>
      <c r="J2867" t="str">
        <f>_xlfn.XLOOKUP(Orders[[#This Row],[_SalesRepID]],'Sales team'!A:A,'Sales team'!B:B)</f>
        <v>Douglas Tucker</v>
      </c>
      <c r="K2867">
        <v>23</v>
      </c>
      <c r="L2867">
        <v>3</v>
      </c>
      <c r="M2867">
        <v>139</v>
      </c>
      <c r="N2867" t="str">
        <f>_xlfn.XLOOKUP(Orders[[#This Row],[_ProductID]],Products!A:A,Products!C:C)</f>
        <v>Outdoor</v>
      </c>
      <c r="O2867">
        <v>18</v>
      </c>
      <c r="P2867">
        <v>7.4999999999999997E-2</v>
      </c>
      <c r="Q2867" s="2">
        <v>1748.7</v>
      </c>
      <c r="R2867" s="2">
        <v>699.48</v>
      </c>
      <c r="S2867" s="2">
        <v>4852.6425000000008</v>
      </c>
      <c r="T2867" s="2">
        <v>2754.2025000000008</v>
      </c>
    </row>
    <row r="2868" spans="1:20" x14ac:dyDescent="0.25">
      <c r="A2868" t="s">
        <v>5132</v>
      </c>
      <c r="B2868" t="s">
        <v>5</v>
      </c>
      <c r="C2868" t="s">
        <v>15</v>
      </c>
      <c r="D2868" s="1">
        <v>43700</v>
      </c>
      <c r="E2868" s="1">
        <v>43859</v>
      </c>
      <c r="F2868" s="1">
        <v>43870</v>
      </c>
      <c r="G2868" s="1">
        <v>43875</v>
      </c>
      <c r="H2868" s="13">
        <f>Orders[[#This Row],[DeliveryDate]]-Orders[[#This Row],[OrderDate]]</f>
        <v>16</v>
      </c>
      <c r="I2868" t="s">
        <v>3</v>
      </c>
      <c r="J2868" t="str">
        <f>_xlfn.XLOOKUP(Orders[[#This Row],[_SalesRepID]],'Sales team'!A:A,'Sales team'!B:B)</f>
        <v>Roger Alexander</v>
      </c>
      <c r="K2868">
        <v>15</v>
      </c>
      <c r="L2868">
        <v>9</v>
      </c>
      <c r="M2868">
        <v>30</v>
      </c>
      <c r="N2868" t="str">
        <f>_xlfn.XLOOKUP(Orders[[#This Row],[_ProductID]],Products!A:A,Products!C:C)</f>
        <v>Home décor</v>
      </c>
      <c r="O2868">
        <v>24</v>
      </c>
      <c r="P2868">
        <v>0.05</v>
      </c>
      <c r="Q2868" s="2">
        <v>3845.8</v>
      </c>
      <c r="R2868" s="2">
        <v>1615.2360000000001</v>
      </c>
      <c r="S2868" s="2">
        <v>21921.06</v>
      </c>
      <c r="T2868" s="2">
        <v>12229.644</v>
      </c>
    </row>
    <row r="2869" spans="1:20" x14ac:dyDescent="0.25">
      <c r="A2869" t="s">
        <v>5133</v>
      </c>
      <c r="B2869" t="s">
        <v>1</v>
      </c>
      <c r="C2869" t="s">
        <v>6</v>
      </c>
      <c r="D2869" s="1">
        <v>43700</v>
      </c>
      <c r="E2869" s="1">
        <v>43859</v>
      </c>
      <c r="F2869" s="1">
        <v>43871</v>
      </c>
      <c r="G2869" s="1">
        <v>43868</v>
      </c>
      <c r="H2869" s="13">
        <f>Orders[[#This Row],[DeliveryDate]]-Orders[[#This Row],[OrderDate]]</f>
        <v>9</v>
      </c>
      <c r="I2869" t="s">
        <v>3</v>
      </c>
      <c r="J2869" t="str">
        <f>_xlfn.XLOOKUP(Orders[[#This Row],[_SalesRepID]],'Sales team'!A:A,'Sales team'!B:B)</f>
        <v>Chris Armstrong</v>
      </c>
      <c r="K2869">
        <v>4</v>
      </c>
      <c r="L2869">
        <v>38</v>
      </c>
      <c r="M2869">
        <v>91</v>
      </c>
      <c r="N2869" t="str">
        <f>_xlfn.XLOOKUP(Orders[[#This Row],[_ProductID]],Products!A:A,Products!C:C)</f>
        <v>Home décor</v>
      </c>
      <c r="O2869">
        <v>29</v>
      </c>
      <c r="P2869">
        <v>7.4999999999999997E-2</v>
      </c>
      <c r="Q2869" s="2">
        <v>2398.6</v>
      </c>
      <c r="R2869" s="2">
        <v>1990.8379999999997</v>
      </c>
      <c r="S2869" s="2">
        <v>8874.82</v>
      </c>
      <c r="T2869" s="2">
        <v>911.46800000000076</v>
      </c>
    </row>
    <row r="2870" spans="1:20" x14ac:dyDescent="0.25">
      <c r="A2870" t="s">
        <v>5134</v>
      </c>
      <c r="B2870" t="s">
        <v>1</v>
      </c>
      <c r="C2870" t="s">
        <v>6</v>
      </c>
      <c r="D2870" s="1">
        <v>43800</v>
      </c>
      <c r="E2870" s="1">
        <v>43859</v>
      </c>
      <c r="F2870" s="1">
        <v>43867</v>
      </c>
      <c r="G2870" s="1">
        <v>43881</v>
      </c>
      <c r="H2870" s="13">
        <f>Orders[[#This Row],[DeliveryDate]]-Orders[[#This Row],[OrderDate]]</f>
        <v>22</v>
      </c>
      <c r="I2870" t="s">
        <v>3</v>
      </c>
      <c r="J2870" t="str">
        <f>_xlfn.XLOOKUP(Orders[[#This Row],[_SalesRepID]],'Sales team'!A:A,'Sales team'!B:B)</f>
        <v>Keith Griffin</v>
      </c>
      <c r="K2870">
        <v>2</v>
      </c>
      <c r="L2870">
        <v>9</v>
      </c>
      <c r="M2870">
        <v>128</v>
      </c>
      <c r="N2870" t="str">
        <f>_xlfn.XLOOKUP(Orders[[#This Row],[_ProductID]],Products!A:A,Products!C:C)</f>
        <v>Home décor</v>
      </c>
      <c r="O2870">
        <v>23</v>
      </c>
      <c r="P2870">
        <v>7.4999999999999997E-2</v>
      </c>
      <c r="Q2870" s="2">
        <v>5554.3</v>
      </c>
      <c r="R2870" s="2">
        <v>4276.8110000000006</v>
      </c>
      <c r="S2870" s="2">
        <v>41101.82</v>
      </c>
      <c r="T2870" s="2">
        <v>6887.3319999999949</v>
      </c>
    </row>
    <row r="2871" spans="1:20" x14ac:dyDescent="0.25">
      <c r="A2871" t="s">
        <v>5135</v>
      </c>
      <c r="B2871" t="s">
        <v>5</v>
      </c>
      <c r="C2871" t="s">
        <v>25</v>
      </c>
      <c r="D2871" s="1">
        <v>43700</v>
      </c>
      <c r="E2871" s="1">
        <v>43859</v>
      </c>
      <c r="F2871" s="1">
        <v>43872</v>
      </c>
      <c r="G2871" s="1">
        <v>43878</v>
      </c>
      <c r="H2871" s="13">
        <f>Orders[[#This Row],[DeliveryDate]]-Orders[[#This Row],[OrderDate]]</f>
        <v>19</v>
      </c>
      <c r="I2871" t="s">
        <v>3</v>
      </c>
      <c r="J2871" t="str">
        <f>_xlfn.XLOOKUP(Orders[[#This Row],[_SalesRepID]],'Sales team'!A:A,'Sales team'!B:B)</f>
        <v>Anthony Berry</v>
      </c>
      <c r="K2871">
        <v>16</v>
      </c>
      <c r="L2871">
        <v>31</v>
      </c>
      <c r="M2871">
        <v>345</v>
      </c>
      <c r="N2871" t="str">
        <f>_xlfn.XLOOKUP(Orders[[#This Row],[_ProductID]],Products!A:A,Products!C:C)</f>
        <v>Furniture</v>
      </c>
      <c r="O2871">
        <v>5</v>
      </c>
      <c r="P2871">
        <v>0.15</v>
      </c>
      <c r="Q2871" s="2">
        <v>3926.2000000000003</v>
      </c>
      <c r="R2871" s="2">
        <v>2630.5540000000005</v>
      </c>
      <c r="S2871" s="2">
        <v>13349.08</v>
      </c>
      <c r="T2871" s="2">
        <v>2826.8639999999978</v>
      </c>
    </row>
    <row r="2872" spans="1:20" x14ac:dyDescent="0.25">
      <c r="A2872" t="s">
        <v>5136</v>
      </c>
      <c r="B2872" t="s">
        <v>10</v>
      </c>
      <c r="C2872" t="s">
        <v>6</v>
      </c>
      <c r="D2872" s="1">
        <v>43800</v>
      </c>
      <c r="E2872" s="1">
        <v>43859</v>
      </c>
      <c r="F2872" s="1">
        <v>43880</v>
      </c>
      <c r="G2872" s="1">
        <v>43887</v>
      </c>
      <c r="H2872" s="13">
        <f>Orders[[#This Row],[DeliveryDate]]-Orders[[#This Row],[OrderDate]]</f>
        <v>28</v>
      </c>
      <c r="I2872" t="s">
        <v>3</v>
      </c>
      <c r="J2872" t="str">
        <f>_xlfn.XLOOKUP(Orders[[#This Row],[_SalesRepID]],'Sales team'!A:A,'Sales team'!B:B)</f>
        <v>Donald Reynolds</v>
      </c>
      <c r="K2872">
        <v>26</v>
      </c>
      <c r="L2872">
        <v>28</v>
      </c>
      <c r="M2872">
        <v>157</v>
      </c>
      <c r="N2872" t="str">
        <f>_xlfn.XLOOKUP(Orders[[#This Row],[_ProductID]],Products!A:A,Products!C:C)</f>
        <v>Home décor</v>
      </c>
      <c r="O2872">
        <v>31</v>
      </c>
      <c r="P2872">
        <v>0.05</v>
      </c>
      <c r="Q2872" s="2">
        <v>6231</v>
      </c>
      <c r="R2872" s="2">
        <v>3177.81</v>
      </c>
      <c r="S2872" s="2">
        <v>23677.8</v>
      </c>
      <c r="T2872" s="2">
        <v>10966.56</v>
      </c>
    </row>
    <row r="2873" spans="1:20" x14ac:dyDescent="0.25">
      <c r="A2873" t="s">
        <v>5137</v>
      </c>
      <c r="B2873" t="s">
        <v>5</v>
      </c>
      <c r="C2873" t="s">
        <v>6</v>
      </c>
      <c r="D2873" s="1">
        <v>43800</v>
      </c>
      <c r="E2873" s="1">
        <v>43859</v>
      </c>
      <c r="F2873" s="1">
        <v>43867</v>
      </c>
      <c r="G2873" s="1">
        <v>43865</v>
      </c>
      <c r="H2873" s="13">
        <f>Orders[[#This Row],[DeliveryDate]]-Orders[[#This Row],[OrderDate]]</f>
        <v>6</v>
      </c>
      <c r="I2873" t="s">
        <v>3</v>
      </c>
      <c r="J2873" t="str">
        <f>_xlfn.XLOOKUP(Orders[[#This Row],[_SalesRepID]],'Sales team'!A:A,'Sales team'!B:B)</f>
        <v>Carl Nguyen</v>
      </c>
      <c r="K2873">
        <v>12</v>
      </c>
      <c r="L2873">
        <v>33</v>
      </c>
      <c r="M2873">
        <v>138</v>
      </c>
      <c r="N2873" t="str">
        <f>_xlfn.XLOOKUP(Orders[[#This Row],[_ProductID]],Products!A:A,Products!C:C)</f>
        <v>Furniture</v>
      </c>
      <c r="O2873">
        <v>12</v>
      </c>
      <c r="P2873">
        <v>0.05</v>
      </c>
      <c r="Q2873" s="2">
        <v>6056.8</v>
      </c>
      <c r="R2873" s="2">
        <v>4118.6240000000007</v>
      </c>
      <c r="S2873" s="2">
        <v>11507.92</v>
      </c>
      <c r="T2873" s="2">
        <v>3270.6719999999987</v>
      </c>
    </row>
    <row r="2874" spans="1:20" x14ac:dyDescent="0.25">
      <c r="A2874" t="s">
        <v>5123</v>
      </c>
      <c r="B2874" t="s">
        <v>8</v>
      </c>
      <c r="C2874" t="s">
        <v>6</v>
      </c>
      <c r="D2874" s="1">
        <v>43800</v>
      </c>
      <c r="E2874" s="1">
        <v>43858</v>
      </c>
      <c r="F2874" s="1">
        <v>43876</v>
      </c>
      <c r="G2874" s="1">
        <v>43881</v>
      </c>
      <c r="H2874" s="13">
        <f>Orders[[#This Row],[DeliveryDate]]-Orders[[#This Row],[OrderDate]]</f>
        <v>23</v>
      </c>
      <c r="I2874" t="s">
        <v>3</v>
      </c>
      <c r="J2874" t="str">
        <f>_xlfn.XLOOKUP(Orders[[#This Row],[_SalesRepID]],'Sales team'!A:A,'Sales team'!B:B)</f>
        <v>Joe Price</v>
      </c>
      <c r="K2874">
        <v>22</v>
      </c>
      <c r="L2874">
        <v>43</v>
      </c>
      <c r="M2874">
        <v>140</v>
      </c>
      <c r="N2874" t="str">
        <f>_xlfn.XLOOKUP(Orders[[#This Row],[_ProductID]],Products!A:A,Products!C:C)</f>
        <v>Home décor</v>
      </c>
      <c r="O2874">
        <v>21</v>
      </c>
      <c r="P2874">
        <v>7.4999999999999997E-2</v>
      </c>
      <c r="Q2874" s="2">
        <v>214.4</v>
      </c>
      <c r="R2874" s="2">
        <v>107.2</v>
      </c>
      <c r="S2874" s="2">
        <v>991.6</v>
      </c>
      <c r="T2874" s="2">
        <v>455.6</v>
      </c>
    </row>
    <row r="2875" spans="1:20" x14ac:dyDescent="0.25">
      <c r="A2875" t="s">
        <v>5124</v>
      </c>
      <c r="B2875" t="s">
        <v>1</v>
      </c>
      <c r="C2875" t="s">
        <v>15</v>
      </c>
      <c r="D2875" s="1">
        <v>43800</v>
      </c>
      <c r="E2875" s="1">
        <v>43858</v>
      </c>
      <c r="F2875" s="1">
        <v>43877</v>
      </c>
      <c r="G2875" s="1">
        <v>43874</v>
      </c>
      <c r="H2875" s="13">
        <f>Orders[[#This Row],[DeliveryDate]]-Orders[[#This Row],[OrderDate]]</f>
        <v>16</v>
      </c>
      <c r="I2875" t="s">
        <v>3</v>
      </c>
      <c r="J2875" t="str">
        <f>_xlfn.XLOOKUP(Orders[[#This Row],[_SalesRepID]],'Sales team'!A:A,'Sales team'!B:B)</f>
        <v>George Lewis</v>
      </c>
      <c r="K2875">
        <v>8</v>
      </c>
      <c r="L2875">
        <v>29</v>
      </c>
      <c r="M2875">
        <v>32</v>
      </c>
      <c r="N2875" t="str">
        <f>_xlfn.XLOOKUP(Orders[[#This Row],[_ProductID]],Products!A:A,Products!C:C)</f>
        <v>Home décor</v>
      </c>
      <c r="O2875">
        <v>2</v>
      </c>
      <c r="P2875">
        <v>0.1</v>
      </c>
      <c r="Q2875" s="2">
        <v>6485.6</v>
      </c>
      <c r="R2875" s="2">
        <v>4734.4880000000003</v>
      </c>
      <c r="S2875" s="2">
        <v>29185.200000000001</v>
      </c>
      <c r="T2875" s="2">
        <v>5512.7599999999984</v>
      </c>
    </row>
    <row r="2876" spans="1:20" x14ac:dyDescent="0.25">
      <c r="A2876" t="s">
        <v>5125</v>
      </c>
      <c r="B2876" t="s">
        <v>1</v>
      </c>
      <c r="C2876" t="s">
        <v>2</v>
      </c>
      <c r="D2876" s="1">
        <v>43800</v>
      </c>
      <c r="E2876" s="1">
        <v>43858</v>
      </c>
      <c r="F2876" s="1">
        <v>43877</v>
      </c>
      <c r="G2876" s="1">
        <v>43875</v>
      </c>
      <c r="H2876" s="13">
        <f>Orders[[#This Row],[DeliveryDate]]-Orders[[#This Row],[OrderDate]]</f>
        <v>17</v>
      </c>
      <c r="I2876" t="s">
        <v>3</v>
      </c>
      <c r="J2876" t="str">
        <f>_xlfn.XLOOKUP(Orders[[#This Row],[_SalesRepID]],'Sales team'!A:A,'Sales team'!B:B)</f>
        <v>Joshua Ryan</v>
      </c>
      <c r="K2876">
        <v>9</v>
      </c>
      <c r="L2876">
        <v>37</v>
      </c>
      <c r="M2876">
        <v>255</v>
      </c>
      <c r="N2876" t="str">
        <f>_xlfn.XLOOKUP(Orders[[#This Row],[_ProductID]],Products!A:A,Products!C:C)</f>
        <v>Kitchen &amp; Dining</v>
      </c>
      <c r="O2876">
        <v>13</v>
      </c>
      <c r="P2876">
        <v>0.1</v>
      </c>
      <c r="Q2876" s="2">
        <v>2706.8</v>
      </c>
      <c r="R2876" s="2">
        <v>1569.944</v>
      </c>
      <c r="S2876" s="2">
        <v>9744.4800000000014</v>
      </c>
      <c r="T2876" s="2">
        <v>3464.7040000000015</v>
      </c>
    </row>
    <row r="2877" spans="1:20" x14ac:dyDescent="0.25">
      <c r="A2877" t="s">
        <v>5126</v>
      </c>
      <c r="B2877" t="s">
        <v>8</v>
      </c>
      <c r="C2877" t="s">
        <v>15</v>
      </c>
      <c r="D2877" s="1">
        <v>43800</v>
      </c>
      <c r="E2877" s="1">
        <v>43858</v>
      </c>
      <c r="F2877" s="1">
        <v>43875</v>
      </c>
      <c r="G2877" s="1">
        <v>43880</v>
      </c>
      <c r="H2877" s="13">
        <f>Orders[[#This Row],[DeliveryDate]]-Orders[[#This Row],[OrderDate]]</f>
        <v>22</v>
      </c>
      <c r="I2877" t="s">
        <v>3</v>
      </c>
      <c r="J2877" t="str">
        <f>_xlfn.XLOOKUP(Orders[[#This Row],[_SalesRepID]],'Sales team'!A:A,'Sales team'!B:B)</f>
        <v>Patrick Graham</v>
      </c>
      <c r="K2877">
        <v>25</v>
      </c>
      <c r="L2877">
        <v>10</v>
      </c>
      <c r="M2877">
        <v>49</v>
      </c>
      <c r="N2877" t="str">
        <f>_xlfn.XLOOKUP(Orders[[#This Row],[_ProductID]],Products!A:A,Products!C:C)</f>
        <v>Furniture</v>
      </c>
      <c r="O2877">
        <v>5</v>
      </c>
      <c r="P2877">
        <v>7.4999999999999997E-2</v>
      </c>
      <c r="Q2877" s="2">
        <v>951.4</v>
      </c>
      <c r="R2877" s="2">
        <v>589.86799999999994</v>
      </c>
      <c r="S2877" s="2">
        <v>7040.3600000000006</v>
      </c>
      <c r="T2877" s="2">
        <v>2321.4160000000011</v>
      </c>
    </row>
    <row r="2878" spans="1:20" x14ac:dyDescent="0.25">
      <c r="A2878" t="s">
        <v>5127</v>
      </c>
      <c r="B2878" t="s">
        <v>8</v>
      </c>
      <c r="C2878" t="s">
        <v>13</v>
      </c>
      <c r="D2878" s="1">
        <v>43700</v>
      </c>
      <c r="E2878" s="1">
        <v>43858</v>
      </c>
      <c r="F2878" s="1">
        <v>43886</v>
      </c>
      <c r="G2878" s="1">
        <v>43865</v>
      </c>
      <c r="H2878" s="13">
        <f>Orders[[#This Row],[DeliveryDate]]-Orders[[#This Row],[OrderDate]]</f>
        <v>7</v>
      </c>
      <c r="I2878" t="s">
        <v>3</v>
      </c>
      <c r="J2878" t="str">
        <f>_xlfn.XLOOKUP(Orders[[#This Row],[_SalesRepID]],'Sales team'!A:A,'Sales team'!B:B)</f>
        <v>Joe Price</v>
      </c>
      <c r="K2878">
        <v>22</v>
      </c>
      <c r="L2878">
        <v>7</v>
      </c>
      <c r="M2878">
        <v>268</v>
      </c>
      <c r="N2878" t="str">
        <f>_xlfn.XLOOKUP(Orders[[#This Row],[_ProductID]],Products!A:A,Products!C:C)</f>
        <v>Home décor</v>
      </c>
      <c r="O2878">
        <v>46</v>
      </c>
      <c r="P2878">
        <v>7.4999999999999997E-2</v>
      </c>
      <c r="Q2878" s="2">
        <v>1983.2</v>
      </c>
      <c r="R2878" s="2">
        <v>1487.4</v>
      </c>
      <c r="S2878" s="2">
        <v>11006.760000000002</v>
      </c>
      <c r="T2878" s="2">
        <v>2082.3600000000006</v>
      </c>
    </row>
    <row r="2879" spans="1:20" x14ac:dyDescent="0.25">
      <c r="A2879" t="s">
        <v>5128</v>
      </c>
      <c r="B2879" t="s">
        <v>8</v>
      </c>
      <c r="C2879" t="s">
        <v>15</v>
      </c>
      <c r="D2879" s="1">
        <v>43700</v>
      </c>
      <c r="E2879" s="1">
        <v>43858</v>
      </c>
      <c r="F2879" s="1">
        <v>43877</v>
      </c>
      <c r="G2879" s="1">
        <v>43872</v>
      </c>
      <c r="H2879" s="13">
        <f>Orders[[#This Row],[DeliveryDate]]-Orders[[#This Row],[OrderDate]]</f>
        <v>14</v>
      </c>
      <c r="I2879" t="s">
        <v>3</v>
      </c>
      <c r="J2879" t="str">
        <f>_xlfn.XLOOKUP(Orders[[#This Row],[_SalesRepID]],'Sales team'!A:A,'Sales team'!B:B)</f>
        <v>Douglas Tucker</v>
      </c>
      <c r="K2879">
        <v>23</v>
      </c>
      <c r="L2879">
        <v>41</v>
      </c>
      <c r="M2879">
        <v>45</v>
      </c>
      <c r="N2879" t="str">
        <f>_xlfn.XLOOKUP(Orders[[#This Row],[_ProductID]],Products!A:A,Products!C:C)</f>
        <v>Electronics</v>
      </c>
      <c r="O2879">
        <v>25</v>
      </c>
      <c r="P2879">
        <v>0.1</v>
      </c>
      <c r="Q2879" s="2">
        <v>3872.6</v>
      </c>
      <c r="R2879" s="2">
        <v>2517.19</v>
      </c>
      <c r="S2879" s="2">
        <v>6970.68</v>
      </c>
      <c r="T2879" s="2">
        <v>1936.3000000000002</v>
      </c>
    </row>
    <row r="2880" spans="1:20" x14ac:dyDescent="0.25">
      <c r="A2880" t="s">
        <v>5129</v>
      </c>
      <c r="B2880" t="s">
        <v>5</v>
      </c>
      <c r="C2880" t="s">
        <v>2</v>
      </c>
      <c r="D2880" s="1">
        <v>43800</v>
      </c>
      <c r="E2880" s="1">
        <v>43858</v>
      </c>
      <c r="F2880" s="1">
        <v>43885</v>
      </c>
      <c r="G2880" s="1">
        <v>43874</v>
      </c>
      <c r="H2880" s="13">
        <f>Orders[[#This Row],[DeliveryDate]]-Orders[[#This Row],[OrderDate]]</f>
        <v>16</v>
      </c>
      <c r="I2880" t="s">
        <v>3</v>
      </c>
      <c r="J2880" t="str">
        <f>_xlfn.XLOOKUP(Orders[[#This Row],[_SalesRepID]],'Sales team'!A:A,'Sales team'!B:B)</f>
        <v>Paul Holmes</v>
      </c>
      <c r="K2880">
        <v>14</v>
      </c>
      <c r="L2880">
        <v>4</v>
      </c>
      <c r="M2880">
        <v>214</v>
      </c>
      <c r="N2880" t="str">
        <f>_xlfn.XLOOKUP(Orders[[#This Row],[_ProductID]],Products!A:A,Products!C:C)</f>
        <v>Home décor</v>
      </c>
      <c r="O2880">
        <v>41</v>
      </c>
      <c r="P2880">
        <v>7.4999999999999997E-2</v>
      </c>
      <c r="Q2880" s="2">
        <v>3999.9</v>
      </c>
      <c r="R2880" s="2">
        <v>3119.922</v>
      </c>
      <c r="S2880" s="2">
        <v>18499.537500000002</v>
      </c>
      <c r="T2880" s="2">
        <v>2899.9275000000016</v>
      </c>
    </row>
    <row r="2881" spans="1:20" x14ac:dyDescent="0.25">
      <c r="A2881" t="s">
        <v>5115</v>
      </c>
      <c r="B2881" t="s">
        <v>5</v>
      </c>
      <c r="C2881" t="s">
        <v>6</v>
      </c>
      <c r="D2881" s="1">
        <v>43700</v>
      </c>
      <c r="E2881" s="1">
        <v>43857</v>
      </c>
      <c r="F2881" s="1">
        <v>43885</v>
      </c>
      <c r="G2881" s="1">
        <v>43871</v>
      </c>
      <c r="H2881" s="13">
        <f>Orders[[#This Row],[DeliveryDate]]-Orders[[#This Row],[OrderDate]]</f>
        <v>14</v>
      </c>
      <c r="I2881" t="s">
        <v>3</v>
      </c>
      <c r="J2881" t="str">
        <f>_xlfn.XLOOKUP(Orders[[#This Row],[_SalesRepID]],'Sales team'!A:A,'Sales team'!B:B)</f>
        <v>Shawn Wallace</v>
      </c>
      <c r="K2881">
        <v>18</v>
      </c>
      <c r="L2881">
        <v>3</v>
      </c>
      <c r="M2881">
        <v>140</v>
      </c>
      <c r="N2881" t="str">
        <f>_xlfn.XLOOKUP(Orders[[#This Row],[_ProductID]],Products!A:A,Products!C:C)</f>
        <v>Home décor</v>
      </c>
      <c r="O2881">
        <v>31</v>
      </c>
      <c r="P2881">
        <v>0.05</v>
      </c>
      <c r="Q2881" s="2">
        <v>2378.5</v>
      </c>
      <c r="R2881" s="2">
        <v>1403.3149999999998</v>
      </c>
      <c r="S2881" s="2">
        <v>15817.025</v>
      </c>
      <c r="T2881" s="2">
        <v>5993.8200000000015</v>
      </c>
    </row>
    <row r="2882" spans="1:20" x14ac:dyDescent="0.25">
      <c r="A2882" t="s">
        <v>5116</v>
      </c>
      <c r="B2882" t="s">
        <v>1</v>
      </c>
      <c r="C2882" t="s">
        <v>15</v>
      </c>
      <c r="D2882" s="1">
        <v>43800</v>
      </c>
      <c r="E2882" s="1">
        <v>43857</v>
      </c>
      <c r="F2882" s="1">
        <v>43878</v>
      </c>
      <c r="G2882" s="1">
        <v>43860</v>
      </c>
      <c r="H2882" s="13">
        <f>Orders[[#This Row],[DeliveryDate]]-Orders[[#This Row],[OrderDate]]</f>
        <v>3</v>
      </c>
      <c r="I2882" t="s">
        <v>3</v>
      </c>
      <c r="J2882" t="str">
        <f>_xlfn.XLOOKUP(Orders[[#This Row],[_SalesRepID]],'Sales team'!A:A,'Sales team'!B:B)</f>
        <v>Joshua Bennett</v>
      </c>
      <c r="K2882">
        <v>6</v>
      </c>
      <c r="L2882">
        <v>43</v>
      </c>
      <c r="M2882">
        <v>42</v>
      </c>
      <c r="N2882" t="str">
        <f>_xlfn.XLOOKUP(Orders[[#This Row],[_ProductID]],Products!A:A,Products!C:C)</f>
        <v>Kitchen &amp; Dining</v>
      </c>
      <c r="O2882">
        <v>16</v>
      </c>
      <c r="P2882">
        <v>7.4999999999999997E-2</v>
      </c>
      <c r="Q2882" s="2">
        <v>5038.4000000000005</v>
      </c>
      <c r="R2882" s="2">
        <v>2418.4320000000002</v>
      </c>
      <c r="S2882" s="2">
        <v>23302.600000000006</v>
      </c>
      <c r="T2882" s="2">
        <v>11210.440000000004</v>
      </c>
    </row>
    <row r="2883" spans="1:20" x14ac:dyDescent="0.25">
      <c r="A2883" t="s">
        <v>5117</v>
      </c>
      <c r="B2883" t="s">
        <v>5</v>
      </c>
      <c r="C2883" t="s">
        <v>15</v>
      </c>
      <c r="D2883" s="1">
        <v>43800</v>
      </c>
      <c r="E2883" s="1">
        <v>43857</v>
      </c>
      <c r="F2883" s="1">
        <v>43865</v>
      </c>
      <c r="G2883" s="1">
        <v>43865</v>
      </c>
      <c r="H2883" s="13">
        <f>Orders[[#This Row],[DeliveryDate]]-Orders[[#This Row],[OrderDate]]</f>
        <v>8</v>
      </c>
      <c r="I2883" t="s">
        <v>3</v>
      </c>
      <c r="J2883" t="str">
        <f>_xlfn.XLOOKUP(Orders[[#This Row],[_SalesRepID]],'Sales team'!A:A,'Sales team'!B:B)</f>
        <v>Todd Roberts</v>
      </c>
      <c r="K2883">
        <v>13</v>
      </c>
      <c r="L2883">
        <v>32</v>
      </c>
      <c r="M2883">
        <v>9</v>
      </c>
      <c r="N2883" t="str">
        <f>_xlfn.XLOOKUP(Orders[[#This Row],[_ProductID]],Products!A:A,Products!C:C)</f>
        <v>Home décor</v>
      </c>
      <c r="O2883">
        <v>3</v>
      </c>
      <c r="P2883">
        <v>0.05</v>
      </c>
      <c r="Q2883" s="2">
        <v>857.6</v>
      </c>
      <c r="R2883" s="2">
        <v>497.40799999999996</v>
      </c>
      <c r="S2883" s="2">
        <v>814.72</v>
      </c>
      <c r="T2883" s="2">
        <v>317.31200000000007</v>
      </c>
    </row>
    <row r="2884" spans="1:20" x14ac:dyDescent="0.25">
      <c r="A2884" t="s">
        <v>5118</v>
      </c>
      <c r="B2884" t="s">
        <v>1</v>
      </c>
      <c r="C2884" t="s">
        <v>6</v>
      </c>
      <c r="D2884" s="1">
        <v>43800</v>
      </c>
      <c r="E2884" s="1">
        <v>43857</v>
      </c>
      <c r="F2884" s="1">
        <v>43869</v>
      </c>
      <c r="G2884" s="1">
        <v>43894</v>
      </c>
      <c r="H2884" s="13">
        <f>Orders[[#This Row],[DeliveryDate]]-Orders[[#This Row],[OrderDate]]</f>
        <v>37</v>
      </c>
      <c r="I2884" t="s">
        <v>3</v>
      </c>
      <c r="J2884" t="str">
        <f>_xlfn.XLOOKUP(Orders[[#This Row],[_SalesRepID]],'Sales team'!A:A,'Sales team'!B:B)</f>
        <v>Stephen Payne</v>
      </c>
      <c r="K2884">
        <v>5</v>
      </c>
      <c r="L2884">
        <v>39</v>
      </c>
      <c r="M2884">
        <v>147</v>
      </c>
      <c r="N2884" t="str">
        <f>_xlfn.XLOOKUP(Orders[[#This Row],[_ProductID]],Products!A:A,Products!C:C)</f>
        <v>Kitchen &amp; Dining</v>
      </c>
      <c r="O2884">
        <v>8</v>
      </c>
      <c r="P2884">
        <v>0.2</v>
      </c>
      <c r="Q2884" s="2">
        <v>1728.6000000000001</v>
      </c>
      <c r="R2884" s="2">
        <v>1417.452</v>
      </c>
      <c r="S2884" s="2">
        <v>11063.04</v>
      </c>
      <c r="T2884" s="2">
        <v>-276.57599999999911</v>
      </c>
    </row>
    <row r="2885" spans="1:20" x14ac:dyDescent="0.25">
      <c r="A2885" t="s">
        <v>5119</v>
      </c>
      <c r="B2885" t="s">
        <v>1</v>
      </c>
      <c r="C2885" t="s">
        <v>2</v>
      </c>
      <c r="D2885" s="1">
        <v>43700</v>
      </c>
      <c r="E2885" s="1">
        <v>43857</v>
      </c>
      <c r="F2885" s="1">
        <v>43867</v>
      </c>
      <c r="G2885" s="1">
        <v>43866</v>
      </c>
      <c r="H2885" s="13">
        <f>Orders[[#This Row],[DeliveryDate]]-Orders[[#This Row],[OrderDate]]</f>
        <v>9</v>
      </c>
      <c r="I2885" t="s">
        <v>3</v>
      </c>
      <c r="J2885" t="str">
        <f>_xlfn.XLOOKUP(Orders[[#This Row],[_SalesRepID]],'Sales team'!A:A,'Sales team'!B:B)</f>
        <v>Joshua Bennett</v>
      </c>
      <c r="K2885">
        <v>6</v>
      </c>
      <c r="L2885">
        <v>11</v>
      </c>
      <c r="M2885">
        <v>241</v>
      </c>
      <c r="N2885" t="str">
        <f>_xlfn.XLOOKUP(Orders[[#This Row],[_ProductID]],Products!A:A,Products!C:C)</f>
        <v>Electronics</v>
      </c>
      <c r="O2885">
        <v>47</v>
      </c>
      <c r="P2885">
        <v>7.4999999999999997E-2</v>
      </c>
      <c r="Q2885" s="2">
        <v>221.1</v>
      </c>
      <c r="R2885" s="2">
        <v>163.614</v>
      </c>
      <c r="S2885" s="2">
        <v>1022.5875000000001</v>
      </c>
      <c r="T2885" s="2">
        <v>204.51750000000004</v>
      </c>
    </row>
    <row r="2886" spans="1:20" x14ac:dyDescent="0.25">
      <c r="A2886" t="s">
        <v>5120</v>
      </c>
      <c r="B2886" t="s">
        <v>1</v>
      </c>
      <c r="C2886" t="s">
        <v>2</v>
      </c>
      <c r="D2886" s="1">
        <v>43800</v>
      </c>
      <c r="E2886" s="1">
        <v>43857</v>
      </c>
      <c r="F2886" s="1">
        <v>43884</v>
      </c>
      <c r="G2886" s="1">
        <v>43872</v>
      </c>
      <c r="H2886" s="13">
        <f>Orders[[#This Row],[DeliveryDate]]-Orders[[#This Row],[OrderDate]]</f>
        <v>15</v>
      </c>
      <c r="I2886" t="s">
        <v>3</v>
      </c>
      <c r="J2886" t="str">
        <f>_xlfn.XLOOKUP(Orders[[#This Row],[_SalesRepID]],'Sales team'!A:A,'Sales team'!B:B)</f>
        <v>Stephen Payne</v>
      </c>
      <c r="K2886">
        <v>5</v>
      </c>
      <c r="L2886">
        <v>36</v>
      </c>
      <c r="M2886">
        <v>249</v>
      </c>
      <c r="N2886" t="str">
        <f>_xlfn.XLOOKUP(Orders[[#This Row],[_ProductID]],Products!A:A,Products!C:C)</f>
        <v>Kitchen &amp; Dining</v>
      </c>
      <c r="O2886">
        <v>16</v>
      </c>
      <c r="P2886">
        <v>0.05</v>
      </c>
      <c r="Q2886" s="2">
        <v>1118.9000000000001</v>
      </c>
      <c r="R2886" s="2">
        <v>637.77300000000002</v>
      </c>
      <c r="S2886" s="2">
        <v>4251.82</v>
      </c>
      <c r="T2886" s="2">
        <v>1700.7279999999996</v>
      </c>
    </row>
    <row r="2887" spans="1:20" x14ac:dyDescent="0.25">
      <c r="A2887" t="s">
        <v>5121</v>
      </c>
      <c r="B2887" t="s">
        <v>8</v>
      </c>
      <c r="C2887" t="s">
        <v>6</v>
      </c>
      <c r="D2887" s="1">
        <v>43800</v>
      </c>
      <c r="E2887" s="1">
        <v>43857</v>
      </c>
      <c r="F2887" s="1">
        <v>43880</v>
      </c>
      <c r="G2887" s="1">
        <v>43880</v>
      </c>
      <c r="H2887" s="13">
        <f>Orders[[#This Row],[DeliveryDate]]-Orders[[#This Row],[OrderDate]]</f>
        <v>23</v>
      </c>
      <c r="I2887" t="s">
        <v>3</v>
      </c>
      <c r="J2887" t="str">
        <f>_xlfn.XLOOKUP(Orders[[#This Row],[_SalesRepID]],'Sales team'!A:A,'Sales team'!B:B)</f>
        <v>Douglas Tucker</v>
      </c>
      <c r="K2887">
        <v>23</v>
      </c>
      <c r="L2887">
        <v>20</v>
      </c>
      <c r="M2887">
        <v>153</v>
      </c>
      <c r="N2887" t="str">
        <f>_xlfn.XLOOKUP(Orders[[#This Row],[_ProductID]],Products!A:A,Products!C:C)</f>
        <v>Outdoor</v>
      </c>
      <c r="O2887">
        <v>10</v>
      </c>
      <c r="P2887">
        <v>0.1</v>
      </c>
      <c r="Q2887" s="2">
        <v>207.70000000000002</v>
      </c>
      <c r="R2887" s="2">
        <v>137.08200000000002</v>
      </c>
      <c r="S2887" s="2">
        <v>1121.5800000000002</v>
      </c>
      <c r="T2887" s="2">
        <v>299.08799999999997</v>
      </c>
    </row>
    <row r="2888" spans="1:20" x14ac:dyDescent="0.25">
      <c r="A2888" t="s">
        <v>5122</v>
      </c>
      <c r="B2888" t="s">
        <v>5</v>
      </c>
      <c r="C2888" t="s">
        <v>46</v>
      </c>
      <c r="D2888" s="1">
        <v>43700</v>
      </c>
      <c r="E2888" s="1">
        <v>43857</v>
      </c>
      <c r="F2888" s="1">
        <v>43884</v>
      </c>
      <c r="G2888" s="1">
        <v>43866</v>
      </c>
      <c r="H2888" s="13">
        <f>Orders[[#This Row],[DeliveryDate]]-Orders[[#This Row],[OrderDate]]</f>
        <v>9</v>
      </c>
      <c r="I2888" t="s">
        <v>3</v>
      </c>
      <c r="J2888" t="str">
        <f>_xlfn.XLOOKUP(Orders[[#This Row],[_SalesRepID]],'Sales team'!A:A,'Sales team'!B:B)</f>
        <v>Anthony Berry</v>
      </c>
      <c r="K2888">
        <v>16</v>
      </c>
      <c r="L2888">
        <v>36</v>
      </c>
      <c r="M2888">
        <v>85</v>
      </c>
      <c r="N2888" t="str">
        <f>_xlfn.XLOOKUP(Orders[[#This Row],[_ProductID]],Products!A:A,Products!C:C)</f>
        <v>Electronics</v>
      </c>
      <c r="O2888">
        <v>28</v>
      </c>
      <c r="P2888">
        <v>0.05</v>
      </c>
      <c r="Q2888" s="2">
        <v>1051.9000000000001</v>
      </c>
      <c r="R2888" s="2">
        <v>641.65899999999999</v>
      </c>
      <c r="S2888" s="2">
        <v>2997.915</v>
      </c>
      <c r="T2888" s="2">
        <v>1072.9380000000001</v>
      </c>
    </row>
    <row r="2889" spans="1:20" x14ac:dyDescent="0.25">
      <c r="A2889" t="s">
        <v>5108</v>
      </c>
      <c r="B2889" t="s">
        <v>5</v>
      </c>
      <c r="C2889" t="s">
        <v>25</v>
      </c>
      <c r="D2889" s="1">
        <v>43700</v>
      </c>
      <c r="E2889" s="1">
        <v>43856</v>
      </c>
      <c r="F2889" s="1">
        <v>43873</v>
      </c>
      <c r="G2889" s="1">
        <v>43878</v>
      </c>
      <c r="H2889" s="13">
        <f>Orders[[#This Row],[DeliveryDate]]-Orders[[#This Row],[OrderDate]]</f>
        <v>22</v>
      </c>
      <c r="I2889" t="s">
        <v>3</v>
      </c>
      <c r="J2889" t="str">
        <f>_xlfn.XLOOKUP(Orders[[#This Row],[_SalesRepID]],'Sales team'!A:A,'Sales team'!B:B)</f>
        <v>Nicholas Cunningham</v>
      </c>
      <c r="K2889">
        <v>19</v>
      </c>
      <c r="L2889">
        <v>34</v>
      </c>
      <c r="M2889">
        <v>340</v>
      </c>
      <c r="N2889" t="str">
        <f>_xlfn.XLOOKUP(Orders[[#This Row],[_ProductID]],Products!A:A,Products!C:C)</f>
        <v>Furniture</v>
      </c>
      <c r="O2889">
        <v>5</v>
      </c>
      <c r="P2889">
        <v>0.1</v>
      </c>
      <c r="Q2889" s="2">
        <v>5668.2</v>
      </c>
      <c r="R2889" s="2">
        <v>3344.2379999999998</v>
      </c>
      <c r="S2889" s="2">
        <v>5101.38</v>
      </c>
      <c r="T2889" s="2">
        <v>1757.1420000000003</v>
      </c>
    </row>
    <row r="2890" spans="1:20" x14ac:dyDescent="0.25">
      <c r="A2890" t="s">
        <v>5109</v>
      </c>
      <c r="B2890" t="s">
        <v>1</v>
      </c>
      <c r="C2890" t="s">
        <v>6</v>
      </c>
      <c r="D2890" s="1">
        <v>43700</v>
      </c>
      <c r="E2890" s="1">
        <v>43856</v>
      </c>
      <c r="F2890" s="1">
        <v>43873</v>
      </c>
      <c r="G2890" s="1">
        <v>43878</v>
      </c>
      <c r="H2890" s="13">
        <f>Orders[[#This Row],[DeliveryDate]]-Orders[[#This Row],[OrderDate]]</f>
        <v>22</v>
      </c>
      <c r="I2890" t="s">
        <v>3</v>
      </c>
      <c r="J2890" t="str">
        <f>_xlfn.XLOOKUP(Orders[[#This Row],[_SalesRepID]],'Sales team'!A:A,'Sales team'!B:B)</f>
        <v>Keith Griffin</v>
      </c>
      <c r="K2890">
        <v>2</v>
      </c>
      <c r="L2890">
        <v>2</v>
      </c>
      <c r="M2890">
        <v>169</v>
      </c>
      <c r="N2890" t="str">
        <f>_xlfn.XLOOKUP(Orders[[#This Row],[_ProductID]],Products!A:A,Products!C:C)</f>
        <v>Home décor</v>
      </c>
      <c r="O2890">
        <v>17</v>
      </c>
      <c r="P2890">
        <v>0.3</v>
      </c>
      <c r="Q2890" s="2">
        <v>1876</v>
      </c>
      <c r="R2890" s="2">
        <v>1106.8399999999999</v>
      </c>
      <c r="S2890" s="2">
        <v>3939.6</v>
      </c>
      <c r="T2890" s="2">
        <v>619.08000000000038</v>
      </c>
    </row>
    <row r="2891" spans="1:20" x14ac:dyDescent="0.25">
      <c r="A2891" t="s">
        <v>5110</v>
      </c>
      <c r="B2891" t="s">
        <v>1</v>
      </c>
      <c r="C2891" t="s">
        <v>25</v>
      </c>
      <c r="D2891" s="1">
        <v>43800</v>
      </c>
      <c r="E2891" s="1">
        <v>43856</v>
      </c>
      <c r="F2891" s="1">
        <v>43864</v>
      </c>
      <c r="G2891" s="1">
        <v>43881</v>
      </c>
      <c r="H2891" s="13">
        <f>Orders[[#This Row],[DeliveryDate]]-Orders[[#This Row],[OrderDate]]</f>
        <v>25</v>
      </c>
      <c r="I2891" t="s">
        <v>3</v>
      </c>
      <c r="J2891" t="str">
        <f>_xlfn.XLOOKUP(Orders[[#This Row],[_SalesRepID]],'Sales team'!A:A,'Sales team'!B:B)</f>
        <v>Adam Hernandez</v>
      </c>
      <c r="K2891">
        <v>1</v>
      </c>
      <c r="L2891">
        <v>29</v>
      </c>
      <c r="M2891">
        <v>366</v>
      </c>
      <c r="N2891" t="str">
        <f>_xlfn.XLOOKUP(Orders[[#This Row],[_ProductID]],Products!A:A,Products!C:C)</f>
        <v>Home décor</v>
      </c>
      <c r="O2891">
        <v>2</v>
      </c>
      <c r="P2891">
        <v>0.1</v>
      </c>
      <c r="Q2891" s="2">
        <v>1969.8</v>
      </c>
      <c r="R2891" s="2">
        <v>886.41</v>
      </c>
      <c r="S2891" s="2">
        <v>10636.92</v>
      </c>
      <c r="T2891" s="2">
        <v>5318.46</v>
      </c>
    </row>
    <row r="2892" spans="1:20" x14ac:dyDescent="0.25">
      <c r="A2892" t="s">
        <v>5111</v>
      </c>
      <c r="B2892" t="s">
        <v>1</v>
      </c>
      <c r="C2892" t="s">
        <v>2</v>
      </c>
      <c r="D2892" s="1">
        <v>43700</v>
      </c>
      <c r="E2892" s="1">
        <v>43856</v>
      </c>
      <c r="F2892" s="1">
        <v>43877</v>
      </c>
      <c r="G2892" s="1">
        <v>43871</v>
      </c>
      <c r="H2892" s="13">
        <f>Orders[[#This Row],[DeliveryDate]]-Orders[[#This Row],[OrderDate]]</f>
        <v>15</v>
      </c>
      <c r="I2892" t="s">
        <v>3</v>
      </c>
      <c r="J2892" t="str">
        <f>_xlfn.XLOOKUP(Orders[[#This Row],[_SalesRepID]],'Sales team'!A:A,'Sales team'!B:B)</f>
        <v>Adam Hernandez</v>
      </c>
      <c r="K2892">
        <v>1</v>
      </c>
      <c r="L2892">
        <v>15</v>
      </c>
      <c r="M2892">
        <v>244</v>
      </c>
      <c r="N2892" t="str">
        <f>_xlfn.XLOOKUP(Orders[[#This Row],[_ProductID]],Products!A:A,Products!C:C)</f>
        <v>Home décor</v>
      </c>
      <c r="O2892">
        <v>26</v>
      </c>
      <c r="P2892">
        <v>7.4999999999999997E-2</v>
      </c>
      <c r="Q2892" s="2">
        <v>1045.2</v>
      </c>
      <c r="R2892" s="2">
        <v>836.16000000000008</v>
      </c>
      <c r="S2892" s="2">
        <v>4834.05</v>
      </c>
      <c r="T2892" s="2">
        <v>653.25</v>
      </c>
    </row>
    <row r="2893" spans="1:20" x14ac:dyDescent="0.25">
      <c r="A2893" t="s">
        <v>5112</v>
      </c>
      <c r="B2893" t="s">
        <v>1</v>
      </c>
      <c r="C2893" t="s">
        <v>13</v>
      </c>
      <c r="D2893" s="1">
        <v>43700</v>
      </c>
      <c r="E2893" s="1">
        <v>43856</v>
      </c>
      <c r="F2893" s="1">
        <v>43876</v>
      </c>
      <c r="G2893" s="1">
        <v>43868</v>
      </c>
      <c r="H2893" s="13">
        <f>Orders[[#This Row],[DeliveryDate]]-Orders[[#This Row],[OrderDate]]</f>
        <v>12</v>
      </c>
      <c r="I2893" t="s">
        <v>3</v>
      </c>
      <c r="J2893" t="str">
        <f>_xlfn.XLOOKUP(Orders[[#This Row],[_SalesRepID]],'Sales team'!A:A,'Sales team'!B:B)</f>
        <v>Adam Hernandez</v>
      </c>
      <c r="K2893">
        <v>1</v>
      </c>
      <c r="L2893">
        <v>25</v>
      </c>
      <c r="M2893">
        <v>276</v>
      </c>
      <c r="N2893" t="str">
        <f>_xlfn.XLOOKUP(Orders[[#This Row],[_ProductID]],Products!A:A,Products!C:C)</f>
        <v>Electronics</v>
      </c>
      <c r="O2893">
        <v>25</v>
      </c>
      <c r="P2893">
        <v>0.2</v>
      </c>
      <c r="Q2893" s="2">
        <v>5681.6</v>
      </c>
      <c r="R2893" s="2">
        <v>2727.1680000000001</v>
      </c>
      <c r="S2893" s="2">
        <v>22726.400000000001</v>
      </c>
      <c r="T2893" s="2">
        <v>9090.5600000000013</v>
      </c>
    </row>
    <row r="2894" spans="1:20" x14ac:dyDescent="0.25">
      <c r="A2894" t="s">
        <v>5113</v>
      </c>
      <c r="B2894" t="s">
        <v>1</v>
      </c>
      <c r="C2894" t="s">
        <v>6</v>
      </c>
      <c r="D2894" s="1">
        <v>43800</v>
      </c>
      <c r="E2894" s="1">
        <v>43856</v>
      </c>
      <c r="F2894" s="1">
        <v>43864</v>
      </c>
      <c r="G2894" s="1">
        <v>43867</v>
      </c>
      <c r="H2894" s="13">
        <f>Orders[[#This Row],[DeliveryDate]]-Orders[[#This Row],[OrderDate]]</f>
        <v>11</v>
      </c>
      <c r="I2894" t="s">
        <v>3</v>
      </c>
      <c r="J2894" t="str">
        <f>_xlfn.XLOOKUP(Orders[[#This Row],[_SalesRepID]],'Sales team'!A:A,'Sales team'!B:B)</f>
        <v>Adam Hernandez</v>
      </c>
      <c r="K2894">
        <v>1</v>
      </c>
      <c r="L2894">
        <v>22</v>
      </c>
      <c r="M2894">
        <v>147</v>
      </c>
      <c r="N2894" t="str">
        <f>_xlfn.XLOOKUP(Orders[[#This Row],[_ProductID]],Products!A:A,Products!C:C)</f>
        <v>Home décor</v>
      </c>
      <c r="O2894">
        <v>29</v>
      </c>
      <c r="P2894">
        <v>0.15</v>
      </c>
      <c r="Q2894" s="2">
        <v>1105.5</v>
      </c>
      <c r="R2894" s="2">
        <v>442.20000000000005</v>
      </c>
      <c r="S2894" s="2">
        <v>4698.375</v>
      </c>
      <c r="T2894" s="2">
        <v>2487.375</v>
      </c>
    </row>
    <row r="2895" spans="1:20" x14ac:dyDescent="0.25">
      <c r="A2895" t="s">
        <v>5114</v>
      </c>
      <c r="B2895" t="s">
        <v>1</v>
      </c>
      <c r="C2895" t="s">
        <v>46</v>
      </c>
      <c r="D2895" s="1">
        <v>43800</v>
      </c>
      <c r="E2895" s="1">
        <v>43856</v>
      </c>
      <c r="F2895" s="1">
        <v>43863</v>
      </c>
      <c r="G2895" s="1">
        <v>43872</v>
      </c>
      <c r="H2895" s="13">
        <f>Orders[[#This Row],[DeliveryDate]]-Orders[[#This Row],[OrderDate]]</f>
        <v>16</v>
      </c>
      <c r="I2895" t="s">
        <v>3</v>
      </c>
      <c r="J2895" t="str">
        <f>_xlfn.XLOOKUP(Orders[[#This Row],[_SalesRepID]],'Sales team'!A:A,'Sales team'!B:B)</f>
        <v>Stephen Payne</v>
      </c>
      <c r="K2895">
        <v>5</v>
      </c>
      <c r="L2895">
        <v>3</v>
      </c>
      <c r="M2895">
        <v>64</v>
      </c>
      <c r="N2895" t="str">
        <f>_xlfn.XLOOKUP(Orders[[#This Row],[_ProductID]],Products!A:A,Products!C:C)</f>
        <v>Home décor</v>
      </c>
      <c r="O2895">
        <v>2</v>
      </c>
      <c r="P2895">
        <v>0.15</v>
      </c>
      <c r="Q2895" s="2">
        <v>5427</v>
      </c>
      <c r="R2895" s="2">
        <v>2170.8000000000002</v>
      </c>
      <c r="S2895" s="2">
        <v>32290.649999999998</v>
      </c>
      <c r="T2895" s="2">
        <v>17095.049999999996</v>
      </c>
    </row>
    <row r="2896" spans="1:20" x14ac:dyDescent="0.25">
      <c r="A2896" t="s">
        <v>5102</v>
      </c>
      <c r="B2896" t="s">
        <v>5</v>
      </c>
      <c r="C2896" t="s">
        <v>46</v>
      </c>
      <c r="D2896" s="1">
        <v>43700</v>
      </c>
      <c r="E2896" s="1">
        <v>43855</v>
      </c>
      <c r="F2896" s="1">
        <v>43865</v>
      </c>
      <c r="G2896" s="1">
        <v>43859</v>
      </c>
      <c r="H2896" s="13">
        <f>Orders[[#This Row],[DeliveryDate]]-Orders[[#This Row],[OrderDate]]</f>
        <v>4</v>
      </c>
      <c r="I2896" t="s">
        <v>3</v>
      </c>
      <c r="J2896" t="str">
        <f>_xlfn.XLOOKUP(Orders[[#This Row],[_SalesRepID]],'Sales team'!A:A,'Sales team'!B:B)</f>
        <v>Frank Brown</v>
      </c>
      <c r="K2896">
        <v>17</v>
      </c>
      <c r="L2896">
        <v>18</v>
      </c>
      <c r="M2896">
        <v>84</v>
      </c>
      <c r="N2896" t="str">
        <f>_xlfn.XLOOKUP(Orders[[#This Row],[_ProductID]],Products!A:A,Products!C:C)</f>
        <v>Home décor</v>
      </c>
      <c r="O2896">
        <v>2</v>
      </c>
      <c r="P2896">
        <v>0.05</v>
      </c>
      <c r="Q2896" s="2">
        <v>3959.7000000000003</v>
      </c>
      <c r="R2896" s="2">
        <v>2573.8050000000003</v>
      </c>
      <c r="S2896" s="2">
        <v>18808.575000000001</v>
      </c>
      <c r="T2896" s="2">
        <v>5939.5499999999993</v>
      </c>
    </row>
    <row r="2897" spans="1:20" x14ac:dyDescent="0.25">
      <c r="A2897" t="s">
        <v>5103</v>
      </c>
      <c r="B2897" t="s">
        <v>1</v>
      </c>
      <c r="C2897" t="s">
        <v>6</v>
      </c>
      <c r="D2897" s="1">
        <v>43800</v>
      </c>
      <c r="E2897" s="1">
        <v>43855</v>
      </c>
      <c r="F2897" s="1">
        <v>43867</v>
      </c>
      <c r="G2897" s="1">
        <v>43860</v>
      </c>
      <c r="H2897" s="13">
        <f>Orders[[#This Row],[DeliveryDate]]-Orders[[#This Row],[OrderDate]]</f>
        <v>5</v>
      </c>
      <c r="I2897" t="s">
        <v>3</v>
      </c>
      <c r="J2897" t="str">
        <f>_xlfn.XLOOKUP(Orders[[#This Row],[_SalesRepID]],'Sales team'!A:A,'Sales team'!B:B)</f>
        <v>Jonathan Hawkins</v>
      </c>
      <c r="K2897">
        <v>10</v>
      </c>
      <c r="L2897">
        <v>30</v>
      </c>
      <c r="M2897">
        <v>126</v>
      </c>
      <c r="N2897" t="str">
        <f>_xlfn.XLOOKUP(Orders[[#This Row],[_ProductID]],Products!A:A,Products!C:C)</f>
        <v>Kitchen &amp; Dining</v>
      </c>
      <c r="O2897">
        <v>16</v>
      </c>
      <c r="P2897">
        <v>0.05</v>
      </c>
      <c r="Q2897" s="2">
        <v>194.3</v>
      </c>
      <c r="R2897" s="2">
        <v>108.80800000000002</v>
      </c>
      <c r="S2897" s="2">
        <v>1292.095</v>
      </c>
      <c r="T2897" s="2">
        <v>530.43899999999985</v>
      </c>
    </row>
    <row r="2898" spans="1:20" x14ac:dyDescent="0.25">
      <c r="A2898" t="s">
        <v>5104</v>
      </c>
      <c r="B2898" t="s">
        <v>1</v>
      </c>
      <c r="C2898" t="s">
        <v>15</v>
      </c>
      <c r="D2898" s="1">
        <v>43800</v>
      </c>
      <c r="E2898" s="1">
        <v>43855</v>
      </c>
      <c r="F2898" s="1">
        <v>43863</v>
      </c>
      <c r="G2898" s="1">
        <v>43880</v>
      </c>
      <c r="H2898" s="13">
        <f>Orders[[#This Row],[DeliveryDate]]-Orders[[#This Row],[OrderDate]]</f>
        <v>25</v>
      </c>
      <c r="I2898" t="s">
        <v>3</v>
      </c>
      <c r="J2898" t="str">
        <f>_xlfn.XLOOKUP(Orders[[#This Row],[_SalesRepID]],'Sales team'!A:A,'Sales team'!B:B)</f>
        <v>Carl Nguyen</v>
      </c>
      <c r="K2898">
        <v>12</v>
      </c>
      <c r="L2898">
        <v>3</v>
      </c>
      <c r="M2898">
        <v>29</v>
      </c>
      <c r="N2898" t="str">
        <f>_xlfn.XLOOKUP(Orders[[#This Row],[_ProductID]],Products!A:A,Products!C:C)</f>
        <v>Furniture</v>
      </c>
      <c r="O2898">
        <v>22</v>
      </c>
      <c r="P2898">
        <v>0.05</v>
      </c>
      <c r="Q2898" s="2">
        <v>2318.2000000000003</v>
      </c>
      <c r="R2898" s="2">
        <v>1877.7420000000004</v>
      </c>
      <c r="S2898" s="2">
        <v>17618.32</v>
      </c>
      <c r="T2898" s="2">
        <v>2596.3839999999964</v>
      </c>
    </row>
    <row r="2899" spans="1:20" x14ac:dyDescent="0.25">
      <c r="A2899" t="s">
        <v>5105</v>
      </c>
      <c r="B2899" t="s">
        <v>1</v>
      </c>
      <c r="C2899" t="s">
        <v>13</v>
      </c>
      <c r="D2899" s="1">
        <v>43700</v>
      </c>
      <c r="E2899" s="1">
        <v>43855</v>
      </c>
      <c r="F2899" s="1">
        <v>43866</v>
      </c>
      <c r="G2899" s="1">
        <v>43867</v>
      </c>
      <c r="H2899" s="13">
        <f>Orders[[#This Row],[DeliveryDate]]-Orders[[#This Row],[OrderDate]]</f>
        <v>12</v>
      </c>
      <c r="I2899" t="s">
        <v>3</v>
      </c>
      <c r="J2899" t="str">
        <f>_xlfn.XLOOKUP(Orders[[#This Row],[_SalesRepID]],'Sales team'!A:A,'Sales team'!B:B)</f>
        <v>Jonathan Hawkins</v>
      </c>
      <c r="K2899">
        <v>10</v>
      </c>
      <c r="L2899">
        <v>46</v>
      </c>
      <c r="M2899">
        <v>301</v>
      </c>
      <c r="N2899" t="str">
        <f>_xlfn.XLOOKUP(Orders[[#This Row],[_ProductID]],Products!A:A,Products!C:C)</f>
        <v>Outdoor</v>
      </c>
      <c r="O2899">
        <v>18</v>
      </c>
      <c r="P2899">
        <v>0.1</v>
      </c>
      <c r="Q2899" s="2">
        <v>1916.2</v>
      </c>
      <c r="R2899" s="2">
        <v>1494.6360000000002</v>
      </c>
      <c r="S2899" s="2">
        <v>5173.7400000000007</v>
      </c>
      <c r="T2899" s="2">
        <v>689.83200000000033</v>
      </c>
    </row>
    <row r="2900" spans="1:20" x14ac:dyDescent="0.25">
      <c r="A2900" t="s">
        <v>5106</v>
      </c>
      <c r="B2900" t="s">
        <v>1</v>
      </c>
      <c r="C2900" t="s">
        <v>46</v>
      </c>
      <c r="D2900" s="1">
        <v>43800</v>
      </c>
      <c r="E2900" s="1">
        <v>43855</v>
      </c>
      <c r="F2900" s="1">
        <v>43866</v>
      </c>
      <c r="G2900" s="1">
        <v>43866</v>
      </c>
      <c r="H2900" s="13">
        <f>Orders[[#This Row],[DeliveryDate]]-Orders[[#This Row],[OrderDate]]</f>
        <v>11</v>
      </c>
      <c r="I2900" t="s">
        <v>3</v>
      </c>
      <c r="J2900" t="str">
        <f>_xlfn.XLOOKUP(Orders[[#This Row],[_SalesRepID]],'Sales team'!A:A,'Sales team'!B:B)</f>
        <v>Joshua Bennett</v>
      </c>
      <c r="K2900">
        <v>6</v>
      </c>
      <c r="L2900">
        <v>26</v>
      </c>
      <c r="M2900">
        <v>73</v>
      </c>
      <c r="N2900" t="str">
        <f>_xlfn.XLOOKUP(Orders[[#This Row],[_ProductID]],Products!A:A,Products!C:C)</f>
        <v>Furniture</v>
      </c>
      <c r="O2900">
        <v>22</v>
      </c>
      <c r="P2900">
        <v>0.05</v>
      </c>
      <c r="Q2900" s="2">
        <v>2512.5</v>
      </c>
      <c r="R2900" s="2">
        <v>1055.25</v>
      </c>
      <c r="S2900" s="2">
        <v>11934.375</v>
      </c>
      <c r="T2900" s="2">
        <v>6658.125</v>
      </c>
    </row>
    <row r="2901" spans="1:20" x14ac:dyDescent="0.25">
      <c r="A2901" t="s">
        <v>5107</v>
      </c>
      <c r="B2901" t="s">
        <v>1</v>
      </c>
      <c r="C2901" t="s">
        <v>25</v>
      </c>
      <c r="D2901" s="1">
        <v>43800</v>
      </c>
      <c r="E2901" s="1">
        <v>43855</v>
      </c>
      <c r="F2901" s="1">
        <v>43857</v>
      </c>
      <c r="G2901" s="1">
        <v>43860</v>
      </c>
      <c r="H2901" s="13">
        <f>Orders[[#This Row],[DeliveryDate]]-Orders[[#This Row],[OrderDate]]</f>
        <v>5</v>
      </c>
      <c r="I2901" t="s">
        <v>3</v>
      </c>
      <c r="J2901" t="str">
        <f>_xlfn.XLOOKUP(Orders[[#This Row],[_SalesRepID]],'Sales team'!A:A,'Sales team'!B:B)</f>
        <v>Chris Armstrong</v>
      </c>
      <c r="K2901">
        <v>4</v>
      </c>
      <c r="L2901">
        <v>16</v>
      </c>
      <c r="M2901">
        <v>352</v>
      </c>
      <c r="N2901" t="str">
        <f>_xlfn.XLOOKUP(Orders[[#This Row],[_ProductID]],Products!A:A,Products!C:C)</f>
        <v>Home décor</v>
      </c>
      <c r="O2901">
        <v>29</v>
      </c>
      <c r="P2901">
        <v>0.15</v>
      </c>
      <c r="Q2901" s="2">
        <v>174.20000000000002</v>
      </c>
      <c r="R2901" s="2">
        <v>102.77800000000001</v>
      </c>
      <c r="S2901" s="2">
        <v>888.42</v>
      </c>
      <c r="T2901" s="2">
        <v>271.75199999999995</v>
      </c>
    </row>
    <row r="2902" spans="1:20" x14ac:dyDescent="0.25">
      <c r="A2902" t="s">
        <v>5094</v>
      </c>
      <c r="B2902" t="s">
        <v>5</v>
      </c>
      <c r="C2902" t="s">
        <v>6</v>
      </c>
      <c r="D2902" s="1">
        <v>43800</v>
      </c>
      <c r="E2902" s="1">
        <v>43854</v>
      </c>
      <c r="F2902" s="1">
        <v>43868</v>
      </c>
      <c r="G2902" s="1">
        <v>43871</v>
      </c>
      <c r="H2902" s="13">
        <f>Orders[[#This Row],[DeliveryDate]]-Orders[[#This Row],[OrderDate]]</f>
        <v>17</v>
      </c>
      <c r="I2902" t="s">
        <v>3</v>
      </c>
      <c r="J2902" t="str">
        <f>_xlfn.XLOOKUP(Orders[[#This Row],[_SalesRepID]],'Sales team'!A:A,'Sales team'!B:B)</f>
        <v>Roger Alexander</v>
      </c>
      <c r="K2902">
        <v>15</v>
      </c>
      <c r="L2902">
        <v>26</v>
      </c>
      <c r="M2902">
        <v>131</v>
      </c>
      <c r="N2902" t="str">
        <f>_xlfn.XLOOKUP(Orders[[#This Row],[_ProductID]],Products!A:A,Products!C:C)</f>
        <v>Home décor</v>
      </c>
      <c r="O2902">
        <v>36</v>
      </c>
      <c r="P2902">
        <v>0.3</v>
      </c>
      <c r="Q2902" s="2">
        <v>3845.8</v>
      </c>
      <c r="R2902" s="2">
        <v>2499.77</v>
      </c>
      <c r="S2902" s="2">
        <v>8076.18</v>
      </c>
      <c r="T2902" s="2">
        <v>576.8700000000008</v>
      </c>
    </row>
    <row r="2903" spans="1:20" x14ac:dyDescent="0.25">
      <c r="A2903" t="s">
        <v>5095</v>
      </c>
      <c r="B2903" t="s">
        <v>8</v>
      </c>
      <c r="C2903" t="s">
        <v>6</v>
      </c>
      <c r="D2903" s="1">
        <v>43700</v>
      </c>
      <c r="E2903" s="1">
        <v>43854</v>
      </c>
      <c r="F2903" s="1">
        <v>43868</v>
      </c>
      <c r="G2903" s="1">
        <v>43874</v>
      </c>
      <c r="H2903" s="13">
        <f>Orders[[#This Row],[DeliveryDate]]-Orders[[#This Row],[OrderDate]]</f>
        <v>20</v>
      </c>
      <c r="I2903" t="s">
        <v>3</v>
      </c>
      <c r="J2903" t="str">
        <f>_xlfn.XLOOKUP(Orders[[#This Row],[_SalesRepID]],'Sales team'!A:A,'Sales team'!B:B)</f>
        <v>Samuel Fowler</v>
      </c>
      <c r="K2903">
        <v>21</v>
      </c>
      <c r="L2903">
        <v>28</v>
      </c>
      <c r="M2903">
        <v>155</v>
      </c>
      <c r="N2903" t="str">
        <f>_xlfn.XLOOKUP(Orders[[#This Row],[_ProductID]],Products!A:A,Products!C:C)</f>
        <v>Furniture</v>
      </c>
      <c r="O2903">
        <v>42</v>
      </c>
      <c r="P2903">
        <v>0.2</v>
      </c>
      <c r="Q2903" s="2">
        <v>2398.6</v>
      </c>
      <c r="R2903" s="2">
        <v>1703.0059999999999</v>
      </c>
      <c r="S2903" s="2">
        <v>3837.76</v>
      </c>
      <c r="T2903" s="2">
        <v>431.7480000000005</v>
      </c>
    </row>
    <row r="2904" spans="1:20" x14ac:dyDescent="0.25">
      <c r="A2904" t="s">
        <v>5096</v>
      </c>
      <c r="B2904" t="s">
        <v>1</v>
      </c>
      <c r="C2904" t="s">
        <v>25</v>
      </c>
      <c r="D2904" s="1">
        <v>43800</v>
      </c>
      <c r="E2904" s="1">
        <v>43854</v>
      </c>
      <c r="F2904" s="1">
        <v>43878</v>
      </c>
      <c r="G2904" s="1">
        <v>43872</v>
      </c>
      <c r="H2904" s="13">
        <f>Orders[[#This Row],[DeliveryDate]]-Orders[[#This Row],[OrderDate]]</f>
        <v>18</v>
      </c>
      <c r="I2904" t="s">
        <v>3</v>
      </c>
      <c r="J2904" t="str">
        <f>_xlfn.XLOOKUP(Orders[[#This Row],[_SalesRepID]],'Sales team'!A:A,'Sales team'!B:B)</f>
        <v>Jerry Green</v>
      </c>
      <c r="K2904">
        <v>3</v>
      </c>
      <c r="L2904">
        <v>27</v>
      </c>
      <c r="M2904">
        <v>360</v>
      </c>
      <c r="N2904" t="str">
        <f>_xlfn.XLOOKUP(Orders[[#This Row],[_ProductID]],Products!A:A,Products!C:C)</f>
        <v>Kitchen &amp; Dining</v>
      </c>
      <c r="O2904">
        <v>4</v>
      </c>
      <c r="P2904">
        <v>7.4999999999999997E-2</v>
      </c>
      <c r="Q2904" s="2">
        <v>6123.8</v>
      </c>
      <c r="R2904" s="2">
        <v>3919.232</v>
      </c>
      <c r="S2904" s="2">
        <v>28322.575000000001</v>
      </c>
      <c r="T2904" s="2">
        <v>8726.4150000000009</v>
      </c>
    </row>
    <row r="2905" spans="1:20" x14ac:dyDescent="0.25">
      <c r="A2905" t="s">
        <v>5097</v>
      </c>
      <c r="B2905" t="s">
        <v>1</v>
      </c>
      <c r="C2905" t="s">
        <v>46</v>
      </c>
      <c r="D2905" s="1">
        <v>43800</v>
      </c>
      <c r="E2905" s="1">
        <v>43854</v>
      </c>
      <c r="F2905" s="1">
        <v>43868</v>
      </c>
      <c r="G2905" s="1">
        <v>43871</v>
      </c>
      <c r="H2905" s="13">
        <f>Orders[[#This Row],[DeliveryDate]]-Orders[[#This Row],[OrderDate]]</f>
        <v>17</v>
      </c>
      <c r="I2905" t="s">
        <v>3</v>
      </c>
      <c r="J2905" t="str">
        <f>_xlfn.XLOOKUP(Orders[[#This Row],[_SalesRepID]],'Sales team'!A:A,'Sales team'!B:B)</f>
        <v>Adam Hernandez</v>
      </c>
      <c r="K2905">
        <v>1</v>
      </c>
      <c r="L2905">
        <v>50</v>
      </c>
      <c r="M2905">
        <v>83</v>
      </c>
      <c r="N2905" t="str">
        <f>_xlfn.XLOOKUP(Orders[[#This Row],[_ProductID]],Products!A:A,Products!C:C)</f>
        <v>Home décor</v>
      </c>
      <c r="O2905">
        <v>11</v>
      </c>
      <c r="P2905">
        <v>0.1</v>
      </c>
      <c r="Q2905" s="2">
        <v>1788.9</v>
      </c>
      <c r="R2905" s="2">
        <v>1216.4520000000002</v>
      </c>
      <c r="S2905" s="2">
        <v>4830.0300000000007</v>
      </c>
      <c r="T2905" s="2">
        <v>1180.674</v>
      </c>
    </row>
    <row r="2906" spans="1:20" x14ac:dyDescent="0.25">
      <c r="A2906" t="s">
        <v>5098</v>
      </c>
      <c r="B2906" t="s">
        <v>1</v>
      </c>
      <c r="C2906" t="s">
        <v>15</v>
      </c>
      <c r="D2906" s="1">
        <v>43700</v>
      </c>
      <c r="E2906" s="1">
        <v>43854</v>
      </c>
      <c r="F2906" s="1">
        <v>43859</v>
      </c>
      <c r="G2906" s="1">
        <v>43867</v>
      </c>
      <c r="H2906" s="13">
        <f>Orders[[#This Row],[DeliveryDate]]-Orders[[#This Row],[OrderDate]]</f>
        <v>13</v>
      </c>
      <c r="I2906" t="s">
        <v>3</v>
      </c>
      <c r="J2906" t="str">
        <f>_xlfn.XLOOKUP(Orders[[#This Row],[_SalesRepID]],'Sales team'!A:A,'Sales team'!B:B)</f>
        <v>Jonathan Hawkins</v>
      </c>
      <c r="K2906">
        <v>10</v>
      </c>
      <c r="L2906">
        <v>12</v>
      </c>
      <c r="M2906">
        <v>55</v>
      </c>
      <c r="N2906" t="str">
        <f>_xlfn.XLOOKUP(Orders[[#This Row],[_ProductID]],Products!A:A,Products!C:C)</f>
        <v>Outdoor</v>
      </c>
      <c r="O2906">
        <v>9</v>
      </c>
      <c r="P2906">
        <v>0.05</v>
      </c>
      <c r="Q2906" s="2">
        <v>3926.2000000000003</v>
      </c>
      <c r="R2906" s="2">
        <v>2002.3620000000001</v>
      </c>
      <c r="S2906" s="2">
        <v>11189.67</v>
      </c>
      <c r="T2906" s="2">
        <v>5182.5839999999998</v>
      </c>
    </row>
    <row r="2907" spans="1:20" x14ac:dyDescent="0.25">
      <c r="A2907" t="s">
        <v>5099</v>
      </c>
      <c r="B2907" t="s">
        <v>5</v>
      </c>
      <c r="C2907" t="s">
        <v>15</v>
      </c>
      <c r="D2907" s="1">
        <v>43800</v>
      </c>
      <c r="E2907" s="1">
        <v>43854</v>
      </c>
      <c r="F2907" s="1">
        <v>43860</v>
      </c>
      <c r="G2907" s="1">
        <v>43868</v>
      </c>
      <c r="H2907" s="13">
        <f>Orders[[#This Row],[DeliveryDate]]-Orders[[#This Row],[OrderDate]]</f>
        <v>14</v>
      </c>
      <c r="I2907" t="s">
        <v>3</v>
      </c>
      <c r="J2907" t="str">
        <f>_xlfn.XLOOKUP(Orders[[#This Row],[_SalesRepID]],'Sales team'!A:A,'Sales team'!B:B)</f>
        <v>Shawn Wallace</v>
      </c>
      <c r="K2907">
        <v>18</v>
      </c>
      <c r="L2907">
        <v>37</v>
      </c>
      <c r="M2907">
        <v>31</v>
      </c>
      <c r="N2907" t="str">
        <f>_xlfn.XLOOKUP(Orders[[#This Row],[_ProductID]],Products!A:A,Products!C:C)</f>
        <v>Electronics</v>
      </c>
      <c r="O2907">
        <v>47</v>
      </c>
      <c r="P2907">
        <v>0.1</v>
      </c>
      <c r="Q2907" s="2">
        <v>180.9</v>
      </c>
      <c r="R2907" s="2">
        <v>124.821</v>
      </c>
      <c r="S2907" s="2">
        <v>1139.67</v>
      </c>
      <c r="T2907" s="2">
        <v>265.92300000000012</v>
      </c>
    </row>
    <row r="2908" spans="1:20" x14ac:dyDescent="0.25">
      <c r="A2908" t="s">
        <v>5100</v>
      </c>
      <c r="B2908" t="s">
        <v>8</v>
      </c>
      <c r="C2908" t="s">
        <v>15</v>
      </c>
      <c r="D2908" s="1">
        <v>43700</v>
      </c>
      <c r="E2908" s="1">
        <v>43854</v>
      </c>
      <c r="F2908" s="1">
        <v>43861</v>
      </c>
      <c r="G2908" s="1">
        <v>43881</v>
      </c>
      <c r="H2908" s="13">
        <f>Orders[[#This Row],[DeliveryDate]]-Orders[[#This Row],[OrderDate]]</f>
        <v>27</v>
      </c>
      <c r="I2908" t="s">
        <v>3</v>
      </c>
      <c r="J2908" t="str">
        <f>_xlfn.XLOOKUP(Orders[[#This Row],[_SalesRepID]],'Sales team'!A:A,'Sales team'!B:B)</f>
        <v>Roy Rice</v>
      </c>
      <c r="K2908">
        <v>24</v>
      </c>
      <c r="L2908">
        <v>5</v>
      </c>
      <c r="M2908">
        <v>40</v>
      </c>
      <c r="N2908" t="str">
        <f>_xlfn.XLOOKUP(Orders[[#This Row],[_ProductID]],Products!A:A,Products!C:C)</f>
        <v>Furniture</v>
      </c>
      <c r="O2908">
        <v>38</v>
      </c>
      <c r="P2908">
        <v>0.05</v>
      </c>
      <c r="Q2908" s="2">
        <v>3169.1</v>
      </c>
      <c r="R2908" s="2">
        <v>2313.4429999999998</v>
      </c>
      <c r="S2908" s="2">
        <v>9031.9349999999995</v>
      </c>
      <c r="T2908" s="2">
        <v>2091.6059999999998</v>
      </c>
    </row>
    <row r="2909" spans="1:20" x14ac:dyDescent="0.25">
      <c r="A2909" t="s">
        <v>5101</v>
      </c>
      <c r="B2909" t="s">
        <v>10</v>
      </c>
      <c r="C2909" t="s">
        <v>13</v>
      </c>
      <c r="D2909" s="1">
        <v>43700</v>
      </c>
      <c r="E2909" s="1">
        <v>43854</v>
      </c>
      <c r="F2909" s="1">
        <v>43868</v>
      </c>
      <c r="G2909" s="1">
        <v>43860</v>
      </c>
      <c r="H2909" s="13">
        <f>Orders[[#This Row],[DeliveryDate]]-Orders[[#This Row],[OrderDate]]</f>
        <v>6</v>
      </c>
      <c r="I2909" t="s">
        <v>3</v>
      </c>
      <c r="J2909" t="str">
        <f>_xlfn.XLOOKUP(Orders[[#This Row],[_SalesRepID]],'Sales team'!A:A,'Sales team'!B:B)</f>
        <v>Donald Reynolds</v>
      </c>
      <c r="K2909">
        <v>26</v>
      </c>
      <c r="L2909">
        <v>10</v>
      </c>
      <c r="M2909">
        <v>267</v>
      </c>
      <c r="N2909" t="str">
        <f>_xlfn.XLOOKUP(Orders[[#This Row],[_ProductID]],Products!A:A,Products!C:C)</f>
        <v>Home décor</v>
      </c>
      <c r="O2909">
        <v>11</v>
      </c>
      <c r="P2909">
        <v>0.15</v>
      </c>
      <c r="Q2909" s="2">
        <v>1172.5</v>
      </c>
      <c r="R2909" s="2">
        <v>539.35</v>
      </c>
      <c r="S2909" s="2">
        <v>996.625</v>
      </c>
      <c r="T2909" s="2">
        <v>457.27499999999998</v>
      </c>
    </row>
    <row r="2910" spans="1:20" x14ac:dyDescent="0.25">
      <c r="A2910" t="s">
        <v>5085</v>
      </c>
      <c r="B2910" t="s">
        <v>1</v>
      </c>
      <c r="C2910" t="s">
        <v>6</v>
      </c>
      <c r="D2910" s="1">
        <v>43800</v>
      </c>
      <c r="E2910" s="1">
        <v>43853</v>
      </c>
      <c r="F2910" s="1">
        <v>43871</v>
      </c>
      <c r="G2910" s="1">
        <v>43871</v>
      </c>
      <c r="H2910" s="13">
        <f>Orders[[#This Row],[DeliveryDate]]-Orders[[#This Row],[OrderDate]]</f>
        <v>18</v>
      </c>
      <c r="I2910" t="s">
        <v>3</v>
      </c>
      <c r="J2910" t="str">
        <f>_xlfn.XLOOKUP(Orders[[#This Row],[_SalesRepID]],'Sales team'!A:A,'Sales team'!B:B)</f>
        <v>Stephen Payne</v>
      </c>
      <c r="K2910">
        <v>5</v>
      </c>
      <c r="L2910">
        <v>47</v>
      </c>
      <c r="M2910">
        <v>102</v>
      </c>
      <c r="N2910" t="str">
        <f>_xlfn.XLOOKUP(Orders[[#This Row],[_ProductID]],Products!A:A,Products!C:C)</f>
        <v>Electronics</v>
      </c>
      <c r="O2910">
        <v>25</v>
      </c>
      <c r="P2910">
        <v>0.1</v>
      </c>
      <c r="Q2910" s="2">
        <v>1212.7</v>
      </c>
      <c r="R2910" s="2">
        <v>715.49299999999994</v>
      </c>
      <c r="S2910" s="2">
        <v>3274.2900000000004</v>
      </c>
      <c r="T2910" s="2">
        <v>1127.8110000000006</v>
      </c>
    </row>
    <row r="2911" spans="1:20" x14ac:dyDescent="0.25">
      <c r="A2911" t="s">
        <v>5086</v>
      </c>
      <c r="B2911" t="s">
        <v>5</v>
      </c>
      <c r="C2911" t="s">
        <v>15</v>
      </c>
      <c r="D2911" s="1">
        <v>43700</v>
      </c>
      <c r="E2911" s="1">
        <v>43853</v>
      </c>
      <c r="F2911" s="1">
        <v>43874</v>
      </c>
      <c r="G2911" s="1">
        <v>43858</v>
      </c>
      <c r="H2911" s="13">
        <f>Orders[[#This Row],[DeliveryDate]]-Orders[[#This Row],[OrderDate]]</f>
        <v>5</v>
      </c>
      <c r="I2911" t="s">
        <v>3</v>
      </c>
      <c r="J2911" t="str">
        <f>_xlfn.XLOOKUP(Orders[[#This Row],[_SalesRepID]],'Sales team'!A:A,'Sales team'!B:B)</f>
        <v>Paul Holmes</v>
      </c>
      <c r="K2911">
        <v>14</v>
      </c>
      <c r="L2911">
        <v>22</v>
      </c>
      <c r="M2911">
        <v>32</v>
      </c>
      <c r="N2911" t="str">
        <f>_xlfn.XLOOKUP(Orders[[#This Row],[_ProductID]],Products!A:A,Products!C:C)</f>
        <v>Furniture</v>
      </c>
      <c r="O2911">
        <v>38</v>
      </c>
      <c r="P2911">
        <v>0.05</v>
      </c>
      <c r="Q2911" s="2">
        <v>3819</v>
      </c>
      <c r="R2911" s="2">
        <v>2940.63</v>
      </c>
      <c r="S2911" s="2">
        <v>3628.0499999999997</v>
      </c>
      <c r="T2911" s="2">
        <v>687.41999999999962</v>
      </c>
    </row>
    <row r="2912" spans="1:20" x14ac:dyDescent="0.25">
      <c r="A2912" t="s">
        <v>5087</v>
      </c>
      <c r="B2912" t="s">
        <v>8</v>
      </c>
      <c r="C2912" t="s">
        <v>6</v>
      </c>
      <c r="D2912" s="1">
        <v>43700</v>
      </c>
      <c r="E2912" s="1">
        <v>43853</v>
      </c>
      <c r="F2912" s="1">
        <v>43857</v>
      </c>
      <c r="G2912" s="1">
        <v>43864</v>
      </c>
      <c r="H2912" s="13">
        <f>Orders[[#This Row],[DeliveryDate]]-Orders[[#This Row],[OrderDate]]</f>
        <v>11</v>
      </c>
      <c r="I2912" t="s">
        <v>3</v>
      </c>
      <c r="J2912" t="str">
        <f>_xlfn.XLOOKUP(Orders[[#This Row],[_SalesRepID]],'Sales team'!A:A,'Sales team'!B:B)</f>
        <v>Joe Price</v>
      </c>
      <c r="K2912">
        <v>22</v>
      </c>
      <c r="L2912">
        <v>19</v>
      </c>
      <c r="M2912">
        <v>97</v>
      </c>
      <c r="N2912" t="str">
        <f>_xlfn.XLOOKUP(Orders[[#This Row],[_ProductID]],Products!A:A,Products!C:C)</f>
        <v>Home décor</v>
      </c>
      <c r="O2912">
        <v>2</v>
      </c>
      <c r="P2912">
        <v>0.2</v>
      </c>
      <c r="Q2912" s="2">
        <v>1065.3</v>
      </c>
      <c r="R2912" s="2">
        <v>532.65</v>
      </c>
      <c r="S2912" s="2">
        <v>6817.92</v>
      </c>
      <c r="T2912" s="2">
        <v>2556.7200000000003</v>
      </c>
    </row>
    <row r="2913" spans="1:20" x14ac:dyDescent="0.25">
      <c r="A2913" t="s">
        <v>5088</v>
      </c>
      <c r="B2913" t="s">
        <v>10</v>
      </c>
      <c r="C2913" t="s">
        <v>13</v>
      </c>
      <c r="D2913" s="1">
        <v>43800</v>
      </c>
      <c r="E2913" s="1">
        <v>43853</v>
      </c>
      <c r="F2913" s="1">
        <v>43863</v>
      </c>
      <c r="G2913" s="1">
        <v>43878</v>
      </c>
      <c r="H2913" s="13">
        <f>Orders[[#This Row],[DeliveryDate]]-Orders[[#This Row],[OrderDate]]</f>
        <v>25</v>
      </c>
      <c r="I2913" t="s">
        <v>3</v>
      </c>
      <c r="J2913" t="str">
        <f>_xlfn.XLOOKUP(Orders[[#This Row],[_SalesRepID]],'Sales team'!A:A,'Sales team'!B:B)</f>
        <v>Carlos Miller</v>
      </c>
      <c r="K2913">
        <v>28</v>
      </c>
      <c r="L2913">
        <v>38</v>
      </c>
      <c r="M2913">
        <v>311</v>
      </c>
      <c r="N2913" t="str">
        <f>_xlfn.XLOOKUP(Orders[[#This Row],[_ProductID]],Products!A:A,Products!C:C)</f>
        <v>Furniture</v>
      </c>
      <c r="O2913">
        <v>15</v>
      </c>
      <c r="P2913">
        <v>0.1</v>
      </c>
      <c r="Q2913" s="2">
        <v>1862.6000000000001</v>
      </c>
      <c r="R2913" s="2">
        <v>1192.0640000000001</v>
      </c>
      <c r="S2913" s="2">
        <v>10058.040000000001</v>
      </c>
      <c r="T2913" s="2">
        <v>2905.6560000000009</v>
      </c>
    </row>
    <row r="2914" spans="1:20" x14ac:dyDescent="0.25">
      <c r="A2914" t="s">
        <v>5089</v>
      </c>
      <c r="B2914" t="s">
        <v>10</v>
      </c>
      <c r="C2914" t="s">
        <v>25</v>
      </c>
      <c r="D2914" s="1">
        <v>43800</v>
      </c>
      <c r="E2914" s="1">
        <v>43853</v>
      </c>
      <c r="F2914" s="1">
        <v>43858</v>
      </c>
      <c r="G2914" s="1">
        <v>43875</v>
      </c>
      <c r="H2914" s="13">
        <f>Orders[[#This Row],[DeliveryDate]]-Orders[[#This Row],[OrderDate]]</f>
        <v>22</v>
      </c>
      <c r="I2914" t="s">
        <v>3</v>
      </c>
      <c r="J2914" t="str">
        <f>_xlfn.XLOOKUP(Orders[[#This Row],[_SalesRepID]],'Sales team'!A:A,'Sales team'!B:B)</f>
        <v>Donald Reynolds</v>
      </c>
      <c r="K2914">
        <v>26</v>
      </c>
      <c r="L2914">
        <v>35</v>
      </c>
      <c r="M2914">
        <v>345</v>
      </c>
      <c r="N2914" t="str">
        <f>_xlfn.XLOOKUP(Orders[[#This Row],[_ProductID]],Products!A:A,Products!C:C)</f>
        <v>Furniture</v>
      </c>
      <c r="O2914">
        <v>42</v>
      </c>
      <c r="P2914">
        <v>0.1</v>
      </c>
      <c r="Q2914" s="2">
        <v>1989.9</v>
      </c>
      <c r="R2914" s="2">
        <v>1154.1420000000001</v>
      </c>
      <c r="S2914" s="2">
        <v>7163.64</v>
      </c>
      <c r="T2914" s="2">
        <v>2547.0720000000001</v>
      </c>
    </row>
    <row r="2915" spans="1:20" x14ac:dyDescent="0.25">
      <c r="A2915" t="s">
        <v>5090</v>
      </c>
      <c r="B2915" t="s">
        <v>5</v>
      </c>
      <c r="C2915" t="s">
        <v>2</v>
      </c>
      <c r="D2915" s="1">
        <v>43800</v>
      </c>
      <c r="E2915" s="1">
        <v>43853</v>
      </c>
      <c r="F2915" s="1">
        <v>43878</v>
      </c>
      <c r="G2915" s="1">
        <v>43872</v>
      </c>
      <c r="H2915" s="13">
        <f>Orders[[#This Row],[DeliveryDate]]-Orders[[#This Row],[OrderDate]]</f>
        <v>19</v>
      </c>
      <c r="I2915" t="s">
        <v>3</v>
      </c>
      <c r="J2915" t="str">
        <f>_xlfn.XLOOKUP(Orders[[#This Row],[_SalesRepID]],'Sales team'!A:A,'Sales team'!B:B)</f>
        <v>Anthony Berry</v>
      </c>
      <c r="K2915">
        <v>16</v>
      </c>
      <c r="L2915">
        <v>34</v>
      </c>
      <c r="M2915">
        <v>211</v>
      </c>
      <c r="N2915" t="str">
        <f>_xlfn.XLOOKUP(Orders[[#This Row],[_ProductID]],Products!A:A,Products!C:C)</f>
        <v>Home décor</v>
      </c>
      <c r="O2915">
        <v>29</v>
      </c>
      <c r="P2915">
        <v>7.4999999999999997E-2</v>
      </c>
      <c r="Q2915" s="2">
        <v>2693.4</v>
      </c>
      <c r="R2915" s="2">
        <v>2289.39</v>
      </c>
      <c r="S2915" s="2">
        <v>19931.16</v>
      </c>
      <c r="T2915" s="2">
        <v>1616.0400000000009</v>
      </c>
    </row>
    <row r="2916" spans="1:20" x14ac:dyDescent="0.25">
      <c r="A2916" t="s">
        <v>5091</v>
      </c>
      <c r="B2916" t="s">
        <v>8</v>
      </c>
      <c r="C2916" t="s">
        <v>2</v>
      </c>
      <c r="D2916" s="1">
        <v>43700</v>
      </c>
      <c r="E2916" s="1">
        <v>43853</v>
      </c>
      <c r="F2916" s="1">
        <v>43874</v>
      </c>
      <c r="G2916" s="1">
        <v>43861</v>
      </c>
      <c r="H2916" s="13">
        <f>Orders[[#This Row],[DeliveryDate]]-Orders[[#This Row],[OrderDate]]</f>
        <v>8</v>
      </c>
      <c r="I2916" t="s">
        <v>3</v>
      </c>
      <c r="J2916" t="str">
        <f>_xlfn.XLOOKUP(Orders[[#This Row],[_SalesRepID]],'Sales team'!A:A,'Sales team'!B:B)</f>
        <v>Joe Price</v>
      </c>
      <c r="K2916">
        <v>22</v>
      </c>
      <c r="L2916">
        <v>25</v>
      </c>
      <c r="M2916">
        <v>227</v>
      </c>
      <c r="N2916" t="str">
        <f>_xlfn.XLOOKUP(Orders[[#This Row],[_ProductID]],Products!A:A,Products!C:C)</f>
        <v>Home décor</v>
      </c>
      <c r="O2916">
        <v>2</v>
      </c>
      <c r="P2916">
        <v>0.4</v>
      </c>
      <c r="Q2916" s="2">
        <v>4020</v>
      </c>
      <c r="R2916" s="2">
        <v>2613</v>
      </c>
      <c r="S2916" s="2">
        <v>16884</v>
      </c>
      <c r="T2916" s="2">
        <v>-1407</v>
      </c>
    </row>
    <row r="2917" spans="1:20" x14ac:dyDescent="0.25">
      <c r="A2917" t="s">
        <v>5092</v>
      </c>
      <c r="B2917" t="s">
        <v>5</v>
      </c>
      <c r="C2917" t="s">
        <v>2</v>
      </c>
      <c r="D2917" s="1">
        <v>43700</v>
      </c>
      <c r="E2917" s="1">
        <v>43853</v>
      </c>
      <c r="F2917" s="1">
        <v>43878</v>
      </c>
      <c r="G2917" s="1">
        <v>43871</v>
      </c>
      <c r="H2917" s="13">
        <f>Orders[[#This Row],[DeliveryDate]]-Orders[[#This Row],[OrderDate]]</f>
        <v>18</v>
      </c>
      <c r="I2917" t="s">
        <v>3</v>
      </c>
      <c r="J2917" t="str">
        <f>_xlfn.XLOOKUP(Orders[[#This Row],[_SalesRepID]],'Sales team'!A:A,'Sales team'!B:B)</f>
        <v>Carl Nguyen</v>
      </c>
      <c r="K2917">
        <v>12</v>
      </c>
      <c r="L2917">
        <v>8</v>
      </c>
      <c r="M2917">
        <v>214</v>
      </c>
      <c r="N2917" t="str">
        <f>_xlfn.XLOOKUP(Orders[[#This Row],[_ProductID]],Products!A:A,Products!C:C)</f>
        <v>Outdoor</v>
      </c>
      <c r="O2917">
        <v>9</v>
      </c>
      <c r="P2917">
        <v>0.1</v>
      </c>
      <c r="Q2917" s="2">
        <v>1212.7</v>
      </c>
      <c r="R2917" s="2">
        <v>557.8420000000001</v>
      </c>
      <c r="S2917" s="2">
        <v>3274.2900000000004</v>
      </c>
      <c r="T2917" s="2">
        <v>1600.7640000000001</v>
      </c>
    </row>
    <row r="2918" spans="1:20" x14ac:dyDescent="0.25">
      <c r="A2918" t="s">
        <v>5093</v>
      </c>
      <c r="B2918" t="s">
        <v>5</v>
      </c>
      <c r="C2918" t="s">
        <v>2</v>
      </c>
      <c r="D2918" s="1">
        <v>43700</v>
      </c>
      <c r="E2918" s="1">
        <v>43853</v>
      </c>
      <c r="F2918" s="1">
        <v>43873</v>
      </c>
      <c r="G2918" s="1">
        <v>43861</v>
      </c>
      <c r="H2918" s="13">
        <f>Orders[[#This Row],[DeliveryDate]]-Orders[[#This Row],[OrderDate]]</f>
        <v>8</v>
      </c>
      <c r="I2918" t="s">
        <v>3</v>
      </c>
      <c r="J2918" t="str">
        <f>_xlfn.XLOOKUP(Orders[[#This Row],[_SalesRepID]],'Sales team'!A:A,'Sales team'!B:B)</f>
        <v>Shawn Wallace</v>
      </c>
      <c r="K2918">
        <v>18</v>
      </c>
      <c r="L2918">
        <v>24</v>
      </c>
      <c r="M2918">
        <v>213</v>
      </c>
      <c r="N2918" t="str">
        <f>_xlfn.XLOOKUP(Orders[[#This Row],[_ProductID]],Products!A:A,Products!C:C)</f>
        <v>Home décor</v>
      </c>
      <c r="O2918">
        <v>45</v>
      </c>
      <c r="P2918">
        <v>0.1</v>
      </c>
      <c r="Q2918" s="2">
        <v>3484</v>
      </c>
      <c r="R2918" s="2">
        <v>2891.72</v>
      </c>
      <c r="S2918" s="2">
        <v>9406.8000000000011</v>
      </c>
      <c r="T2918" s="2">
        <v>731.64000000000124</v>
      </c>
    </row>
    <row r="2919" spans="1:20" x14ac:dyDescent="0.25">
      <c r="A2919" t="s">
        <v>5076</v>
      </c>
      <c r="B2919" t="s">
        <v>1</v>
      </c>
      <c r="C2919" t="s">
        <v>13</v>
      </c>
      <c r="D2919" s="1">
        <v>43700</v>
      </c>
      <c r="E2919" s="1">
        <v>43852</v>
      </c>
      <c r="F2919" s="1">
        <v>43858</v>
      </c>
      <c r="G2919" s="1">
        <v>43873</v>
      </c>
      <c r="H2919" s="13">
        <f>Orders[[#This Row],[DeliveryDate]]-Orders[[#This Row],[OrderDate]]</f>
        <v>21</v>
      </c>
      <c r="I2919" t="s">
        <v>3</v>
      </c>
      <c r="J2919" t="str">
        <f>_xlfn.XLOOKUP(Orders[[#This Row],[_SalesRepID]],'Sales team'!A:A,'Sales team'!B:B)</f>
        <v>Joshua Bennett</v>
      </c>
      <c r="K2919">
        <v>6</v>
      </c>
      <c r="L2919">
        <v>7</v>
      </c>
      <c r="M2919">
        <v>262</v>
      </c>
      <c r="N2919" t="str">
        <f>_xlfn.XLOOKUP(Orders[[#This Row],[_ProductID]],Products!A:A,Products!C:C)</f>
        <v>Furniture</v>
      </c>
      <c r="O2919">
        <v>12</v>
      </c>
      <c r="P2919">
        <v>0.05</v>
      </c>
      <c r="Q2919" s="2">
        <v>1909.5</v>
      </c>
      <c r="R2919" s="2">
        <v>954.75</v>
      </c>
      <c r="S2919" s="2">
        <v>9070.125</v>
      </c>
      <c r="T2919" s="2">
        <v>4296.375</v>
      </c>
    </row>
    <row r="2920" spans="1:20" x14ac:dyDescent="0.25">
      <c r="A2920" t="s">
        <v>5077</v>
      </c>
      <c r="B2920" t="s">
        <v>1</v>
      </c>
      <c r="C2920" t="s">
        <v>15</v>
      </c>
      <c r="D2920" s="1">
        <v>43800</v>
      </c>
      <c r="E2920" s="1">
        <v>43852</v>
      </c>
      <c r="F2920" s="1">
        <v>43869</v>
      </c>
      <c r="G2920" s="1">
        <v>43865</v>
      </c>
      <c r="H2920" s="13">
        <f>Orders[[#This Row],[DeliveryDate]]-Orders[[#This Row],[OrderDate]]</f>
        <v>13</v>
      </c>
      <c r="I2920" t="s">
        <v>3</v>
      </c>
      <c r="J2920" t="str">
        <f>_xlfn.XLOOKUP(Orders[[#This Row],[_SalesRepID]],'Sales team'!A:A,'Sales team'!B:B)</f>
        <v>Joshua Ryan</v>
      </c>
      <c r="K2920">
        <v>9</v>
      </c>
      <c r="L2920">
        <v>37</v>
      </c>
      <c r="M2920">
        <v>36</v>
      </c>
      <c r="N2920" t="str">
        <f>_xlfn.XLOOKUP(Orders[[#This Row],[_ProductID]],Products!A:A,Products!C:C)</f>
        <v>Electronics</v>
      </c>
      <c r="O2920">
        <v>6</v>
      </c>
      <c r="P2920">
        <v>0.05</v>
      </c>
      <c r="Q2920" s="2">
        <v>6244.4000000000005</v>
      </c>
      <c r="R2920" s="2">
        <v>5057.9640000000009</v>
      </c>
      <c r="S2920" s="2">
        <v>41525.26</v>
      </c>
      <c r="T2920" s="2">
        <v>6119.5119999999952</v>
      </c>
    </row>
    <row r="2921" spans="1:20" x14ac:dyDescent="0.25">
      <c r="A2921" t="s">
        <v>5078</v>
      </c>
      <c r="B2921" t="s">
        <v>5</v>
      </c>
      <c r="C2921" t="s">
        <v>15</v>
      </c>
      <c r="D2921" s="1">
        <v>43700</v>
      </c>
      <c r="E2921" s="1">
        <v>43852</v>
      </c>
      <c r="F2921" s="1">
        <v>43864</v>
      </c>
      <c r="G2921" s="1">
        <v>43866</v>
      </c>
      <c r="H2921" s="13">
        <f>Orders[[#This Row],[DeliveryDate]]-Orders[[#This Row],[OrderDate]]</f>
        <v>14</v>
      </c>
      <c r="I2921" t="s">
        <v>3</v>
      </c>
      <c r="J2921" t="str">
        <f>_xlfn.XLOOKUP(Orders[[#This Row],[_SalesRepID]],'Sales team'!A:A,'Sales team'!B:B)</f>
        <v>Frank Brown</v>
      </c>
      <c r="K2921">
        <v>17</v>
      </c>
      <c r="L2921">
        <v>7</v>
      </c>
      <c r="M2921">
        <v>31</v>
      </c>
      <c r="N2921" t="str">
        <f>_xlfn.XLOOKUP(Orders[[#This Row],[_ProductID]],Products!A:A,Products!C:C)</f>
        <v>Kitchen &amp; Dining</v>
      </c>
      <c r="O2921">
        <v>4</v>
      </c>
      <c r="P2921">
        <v>7.4999999999999997E-2</v>
      </c>
      <c r="Q2921" s="2">
        <v>3872.6</v>
      </c>
      <c r="R2921" s="2">
        <v>3252.9839999999999</v>
      </c>
      <c r="S2921" s="2">
        <v>14328.62</v>
      </c>
      <c r="T2921" s="2">
        <v>1316.6840000000011</v>
      </c>
    </row>
    <row r="2922" spans="1:20" x14ac:dyDescent="0.25">
      <c r="A2922" t="s">
        <v>5079</v>
      </c>
      <c r="B2922" t="s">
        <v>5</v>
      </c>
      <c r="C2922" t="s">
        <v>6</v>
      </c>
      <c r="D2922" s="1">
        <v>43700</v>
      </c>
      <c r="E2922" s="1">
        <v>43852</v>
      </c>
      <c r="F2922" s="1">
        <v>43861</v>
      </c>
      <c r="G2922" s="1">
        <v>43861</v>
      </c>
      <c r="H2922" s="13">
        <f>Orders[[#This Row],[DeliveryDate]]-Orders[[#This Row],[OrderDate]]</f>
        <v>9</v>
      </c>
      <c r="I2922" t="s">
        <v>3</v>
      </c>
      <c r="J2922" t="str">
        <f>_xlfn.XLOOKUP(Orders[[#This Row],[_SalesRepID]],'Sales team'!A:A,'Sales team'!B:B)</f>
        <v>Carl Nguyen</v>
      </c>
      <c r="K2922">
        <v>12</v>
      </c>
      <c r="L2922">
        <v>30</v>
      </c>
      <c r="M2922">
        <v>141</v>
      </c>
      <c r="N2922" t="str">
        <f>_xlfn.XLOOKUP(Orders[[#This Row],[_ProductID]],Products!A:A,Products!C:C)</f>
        <v>Home décor</v>
      </c>
      <c r="O2922">
        <v>23</v>
      </c>
      <c r="P2922">
        <v>0.3</v>
      </c>
      <c r="Q2922" s="2">
        <v>1762.1000000000001</v>
      </c>
      <c r="R2922" s="2">
        <v>1180.6070000000002</v>
      </c>
      <c r="S2922" s="2">
        <v>4933.88</v>
      </c>
      <c r="T2922" s="2">
        <v>211.45199999999932</v>
      </c>
    </row>
    <row r="2923" spans="1:20" x14ac:dyDescent="0.25">
      <c r="A2923" t="s">
        <v>5080</v>
      </c>
      <c r="B2923" t="s">
        <v>5</v>
      </c>
      <c r="C2923" t="s">
        <v>2</v>
      </c>
      <c r="D2923" s="1">
        <v>43700</v>
      </c>
      <c r="E2923" s="1">
        <v>43852</v>
      </c>
      <c r="F2923" s="1">
        <v>43856</v>
      </c>
      <c r="G2923" s="1">
        <v>43872</v>
      </c>
      <c r="H2923" s="13">
        <f>Orders[[#This Row],[DeliveryDate]]-Orders[[#This Row],[OrderDate]]</f>
        <v>20</v>
      </c>
      <c r="I2923" t="s">
        <v>3</v>
      </c>
      <c r="J2923" t="str">
        <f>_xlfn.XLOOKUP(Orders[[#This Row],[_SalesRepID]],'Sales team'!A:A,'Sales team'!B:B)</f>
        <v>Frank Brown</v>
      </c>
      <c r="K2923">
        <v>17</v>
      </c>
      <c r="L2923">
        <v>37</v>
      </c>
      <c r="M2923">
        <v>239</v>
      </c>
      <c r="N2923" t="str">
        <f>_xlfn.XLOOKUP(Orders[[#This Row],[_ProductID]],Products!A:A,Products!C:C)</f>
        <v>Home décor</v>
      </c>
      <c r="O2923">
        <v>29</v>
      </c>
      <c r="P2923">
        <v>7.4999999999999997E-2</v>
      </c>
      <c r="Q2923" s="2">
        <v>2552.7000000000003</v>
      </c>
      <c r="R2923" s="2">
        <v>1480.566</v>
      </c>
      <c r="S2923" s="2">
        <v>7083.7425000000003</v>
      </c>
      <c r="T2923" s="2">
        <v>2642.0445</v>
      </c>
    </row>
    <row r="2924" spans="1:20" x14ac:dyDescent="0.25">
      <c r="A2924" t="s">
        <v>5081</v>
      </c>
      <c r="B2924" t="s">
        <v>10</v>
      </c>
      <c r="C2924" t="s">
        <v>6</v>
      </c>
      <c r="D2924" s="1">
        <v>43700</v>
      </c>
      <c r="E2924" s="1">
        <v>43852</v>
      </c>
      <c r="F2924" s="1">
        <v>43874</v>
      </c>
      <c r="G2924" s="1">
        <v>43868</v>
      </c>
      <c r="H2924" s="13">
        <f>Orders[[#This Row],[DeliveryDate]]-Orders[[#This Row],[OrderDate]]</f>
        <v>16</v>
      </c>
      <c r="I2924" t="s">
        <v>3</v>
      </c>
      <c r="J2924" t="str">
        <f>_xlfn.XLOOKUP(Orders[[#This Row],[_SalesRepID]],'Sales team'!A:A,'Sales team'!B:B)</f>
        <v>Shawn Torres</v>
      </c>
      <c r="K2924">
        <v>27</v>
      </c>
      <c r="L2924">
        <v>19</v>
      </c>
      <c r="M2924">
        <v>199</v>
      </c>
      <c r="N2924" t="str">
        <f>_xlfn.XLOOKUP(Orders[[#This Row],[_ProductID]],Products!A:A,Products!C:C)</f>
        <v>Home décor</v>
      </c>
      <c r="O2924">
        <v>23</v>
      </c>
      <c r="P2924">
        <v>0.1</v>
      </c>
      <c r="Q2924" s="2">
        <v>1005</v>
      </c>
      <c r="R2924" s="2">
        <v>502.5</v>
      </c>
      <c r="S2924" s="2">
        <v>3618</v>
      </c>
      <c r="T2924" s="2">
        <v>1608</v>
      </c>
    </row>
    <row r="2925" spans="1:20" x14ac:dyDescent="0.25">
      <c r="A2925" t="s">
        <v>5082</v>
      </c>
      <c r="B2925" t="s">
        <v>5</v>
      </c>
      <c r="C2925" t="s">
        <v>46</v>
      </c>
      <c r="D2925" s="1">
        <v>43700</v>
      </c>
      <c r="E2925" s="1">
        <v>43852</v>
      </c>
      <c r="F2925" s="1">
        <v>43863</v>
      </c>
      <c r="G2925" s="1">
        <v>43861</v>
      </c>
      <c r="H2925" s="13">
        <f>Orders[[#This Row],[DeliveryDate]]-Orders[[#This Row],[OrderDate]]</f>
        <v>9</v>
      </c>
      <c r="I2925" t="s">
        <v>3</v>
      </c>
      <c r="J2925" t="str">
        <f>_xlfn.XLOOKUP(Orders[[#This Row],[_SalesRepID]],'Sales team'!A:A,'Sales team'!B:B)</f>
        <v>Frank Brown</v>
      </c>
      <c r="K2925">
        <v>17</v>
      </c>
      <c r="L2925">
        <v>5</v>
      </c>
      <c r="M2925">
        <v>81</v>
      </c>
      <c r="N2925" t="str">
        <f>_xlfn.XLOOKUP(Orders[[#This Row],[_ProductID]],Products!A:A,Products!C:C)</f>
        <v>Kitchen &amp; Dining</v>
      </c>
      <c r="O2925">
        <v>37</v>
      </c>
      <c r="P2925">
        <v>0.05</v>
      </c>
      <c r="Q2925" s="2">
        <v>1340</v>
      </c>
      <c r="R2925" s="2">
        <v>978.19999999999993</v>
      </c>
      <c r="S2925" s="2">
        <v>5092</v>
      </c>
      <c r="T2925" s="2">
        <v>1179.2000000000003</v>
      </c>
    </row>
    <row r="2926" spans="1:20" x14ac:dyDescent="0.25">
      <c r="A2926" t="s">
        <v>5083</v>
      </c>
      <c r="B2926" t="s">
        <v>8</v>
      </c>
      <c r="C2926" t="s">
        <v>13</v>
      </c>
      <c r="D2926" s="1">
        <v>43700</v>
      </c>
      <c r="E2926" s="1">
        <v>43852</v>
      </c>
      <c r="F2926" s="1">
        <v>43861</v>
      </c>
      <c r="G2926" s="1">
        <v>43886</v>
      </c>
      <c r="H2926" s="13">
        <f>Orders[[#This Row],[DeliveryDate]]-Orders[[#This Row],[OrderDate]]</f>
        <v>34</v>
      </c>
      <c r="I2926" t="s">
        <v>3</v>
      </c>
      <c r="J2926" t="str">
        <f>_xlfn.XLOOKUP(Orders[[#This Row],[_SalesRepID]],'Sales team'!A:A,'Sales team'!B:B)</f>
        <v>Patrick Graham</v>
      </c>
      <c r="K2926">
        <v>25</v>
      </c>
      <c r="L2926">
        <v>13</v>
      </c>
      <c r="M2926">
        <v>298</v>
      </c>
      <c r="N2926" t="str">
        <f>_xlfn.XLOOKUP(Orders[[#This Row],[_ProductID]],Products!A:A,Products!C:C)</f>
        <v>Furniture</v>
      </c>
      <c r="O2926">
        <v>5</v>
      </c>
      <c r="P2926">
        <v>0.05</v>
      </c>
      <c r="Q2926" s="2">
        <v>1842.5</v>
      </c>
      <c r="R2926" s="2">
        <v>921.25</v>
      </c>
      <c r="S2926" s="2">
        <v>1750.375</v>
      </c>
      <c r="T2926" s="2">
        <v>829.125</v>
      </c>
    </row>
    <row r="2927" spans="1:20" x14ac:dyDescent="0.25">
      <c r="A2927" t="s">
        <v>5084</v>
      </c>
      <c r="B2927" t="s">
        <v>10</v>
      </c>
      <c r="C2927" t="s">
        <v>15</v>
      </c>
      <c r="D2927" s="1">
        <v>43800</v>
      </c>
      <c r="E2927" s="1">
        <v>43852</v>
      </c>
      <c r="F2927" s="1">
        <v>43878</v>
      </c>
      <c r="G2927" s="1">
        <v>43857</v>
      </c>
      <c r="H2927" s="13">
        <f>Orders[[#This Row],[DeliveryDate]]-Orders[[#This Row],[OrderDate]]</f>
        <v>5</v>
      </c>
      <c r="I2927" t="s">
        <v>3</v>
      </c>
      <c r="J2927" t="str">
        <f>_xlfn.XLOOKUP(Orders[[#This Row],[_SalesRepID]],'Sales team'!A:A,'Sales team'!B:B)</f>
        <v>Donald Reynolds</v>
      </c>
      <c r="K2927">
        <v>26</v>
      </c>
      <c r="L2927">
        <v>18</v>
      </c>
      <c r="M2927">
        <v>34</v>
      </c>
      <c r="N2927" t="str">
        <f>_xlfn.XLOOKUP(Orders[[#This Row],[_ProductID]],Products!A:A,Products!C:C)</f>
        <v>Home décor</v>
      </c>
      <c r="O2927">
        <v>35</v>
      </c>
      <c r="P2927">
        <v>0.4</v>
      </c>
      <c r="Q2927" s="2">
        <v>3852.5</v>
      </c>
      <c r="R2927" s="2">
        <v>3236.1</v>
      </c>
      <c r="S2927" s="2">
        <v>4623</v>
      </c>
      <c r="T2927" s="2">
        <v>-1849.1999999999998</v>
      </c>
    </row>
    <row r="2928" spans="1:20" x14ac:dyDescent="0.25">
      <c r="A2928" t="s">
        <v>5064</v>
      </c>
      <c r="B2928" t="s">
        <v>1</v>
      </c>
      <c r="C2928" t="s">
        <v>13</v>
      </c>
      <c r="D2928" s="1">
        <v>43700</v>
      </c>
      <c r="E2928" s="1">
        <v>43851</v>
      </c>
      <c r="F2928" s="1">
        <v>43863</v>
      </c>
      <c r="G2928" s="1">
        <v>43885</v>
      </c>
      <c r="H2928" s="13">
        <f>Orders[[#This Row],[DeliveryDate]]-Orders[[#This Row],[OrderDate]]</f>
        <v>34</v>
      </c>
      <c r="I2928" t="s">
        <v>3</v>
      </c>
      <c r="J2928" t="str">
        <f>_xlfn.XLOOKUP(Orders[[#This Row],[_SalesRepID]],'Sales team'!A:A,'Sales team'!B:B)</f>
        <v>Joshua Bennett</v>
      </c>
      <c r="K2928">
        <v>6</v>
      </c>
      <c r="L2928">
        <v>9</v>
      </c>
      <c r="M2928">
        <v>313</v>
      </c>
      <c r="N2928" t="str">
        <f>_xlfn.XLOOKUP(Orders[[#This Row],[_ProductID]],Products!A:A,Products!C:C)</f>
        <v>Furniture</v>
      </c>
      <c r="O2928">
        <v>38</v>
      </c>
      <c r="P2928">
        <v>0.05</v>
      </c>
      <c r="Q2928" s="2">
        <v>857.6</v>
      </c>
      <c r="R2928" s="2">
        <v>660.35200000000009</v>
      </c>
      <c r="S2928" s="2">
        <v>3258.88</v>
      </c>
      <c r="T2928" s="2">
        <v>617.47199999999975</v>
      </c>
    </row>
    <row r="2929" spans="1:20" x14ac:dyDescent="0.25">
      <c r="A2929" t="s">
        <v>5065</v>
      </c>
      <c r="B2929" t="s">
        <v>5</v>
      </c>
      <c r="C2929" t="s">
        <v>15</v>
      </c>
      <c r="D2929" s="1">
        <v>43800</v>
      </c>
      <c r="E2929" s="1">
        <v>43851</v>
      </c>
      <c r="F2929" s="1">
        <v>43864</v>
      </c>
      <c r="G2929" s="1">
        <v>43857</v>
      </c>
      <c r="H2929" s="13">
        <f>Orders[[#This Row],[DeliveryDate]]-Orders[[#This Row],[OrderDate]]</f>
        <v>6</v>
      </c>
      <c r="I2929" t="s">
        <v>3</v>
      </c>
      <c r="J2929" t="str">
        <f>_xlfn.XLOOKUP(Orders[[#This Row],[_SalesRepID]],'Sales team'!A:A,'Sales team'!B:B)</f>
        <v>Todd Roberts</v>
      </c>
      <c r="K2929">
        <v>13</v>
      </c>
      <c r="L2929">
        <v>20</v>
      </c>
      <c r="M2929">
        <v>28</v>
      </c>
      <c r="N2929" t="str">
        <f>_xlfn.XLOOKUP(Orders[[#This Row],[_ProductID]],Products!A:A,Products!C:C)</f>
        <v>Outdoor</v>
      </c>
      <c r="O2929">
        <v>18</v>
      </c>
      <c r="P2929">
        <v>0.1</v>
      </c>
      <c r="Q2929" s="2">
        <v>871</v>
      </c>
      <c r="R2929" s="2">
        <v>644.54</v>
      </c>
      <c r="S2929" s="2">
        <v>3919.5</v>
      </c>
      <c r="T2929" s="2">
        <v>696.80000000000018</v>
      </c>
    </row>
    <row r="2930" spans="1:20" x14ac:dyDescent="0.25">
      <c r="A2930" t="s">
        <v>5066</v>
      </c>
      <c r="B2930" t="s">
        <v>8</v>
      </c>
      <c r="C2930" t="s">
        <v>46</v>
      </c>
      <c r="D2930" s="1">
        <v>43700</v>
      </c>
      <c r="E2930" s="1">
        <v>43851</v>
      </c>
      <c r="F2930" s="1">
        <v>43855</v>
      </c>
      <c r="G2930" s="1">
        <v>43864</v>
      </c>
      <c r="H2930" s="13">
        <f>Orders[[#This Row],[DeliveryDate]]-Orders[[#This Row],[OrderDate]]</f>
        <v>13</v>
      </c>
      <c r="I2930" t="s">
        <v>3</v>
      </c>
      <c r="J2930" t="str">
        <f>_xlfn.XLOOKUP(Orders[[#This Row],[_SalesRepID]],'Sales team'!A:A,'Sales team'!B:B)</f>
        <v>Douglas Tucker</v>
      </c>
      <c r="K2930">
        <v>23</v>
      </c>
      <c r="L2930">
        <v>6</v>
      </c>
      <c r="M2930">
        <v>73</v>
      </c>
      <c r="N2930" t="str">
        <f>_xlfn.XLOOKUP(Orders[[#This Row],[_ProductID]],Products!A:A,Products!C:C)</f>
        <v>Home décor</v>
      </c>
      <c r="O2930">
        <v>39</v>
      </c>
      <c r="P2930">
        <v>7.4999999999999997E-2</v>
      </c>
      <c r="Q2930" s="2">
        <v>2559.4</v>
      </c>
      <c r="R2930" s="2">
        <v>1945.144</v>
      </c>
      <c r="S2930" s="2">
        <v>18939.560000000001</v>
      </c>
      <c r="T2930" s="2">
        <v>3378.4080000000013</v>
      </c>
    </row>
    <row r="2931" spans="1:20" x14ac:dyDescent="0.25">
      <c r="A2931" t="s">
        <v>5067</v>
      </c>
      <c r="B2931" t="s">
        <v>8</v>
      </c>
      <c r="C2931" t="s">
        <v>15</v>
      </c>
      <c r="D2931" s="1">
        <v>43700</v>
      </c>
      <c r="E2931" s="1">
        <v>43851</v>
      </c>
      <c r="F2931" s="1">
        <v>43863</v>
      </c>
      <c r="G2931" s="1">
        <v>43861</v>
      </c>
      <c r="H2931" s="13">
        <f>Orders[[#This Row],[DeliveryDate]]-Orders[[#This Row],[OrderDate]]</f>
        <v>10</v>
      </c>
      <c r="I2931" t="s">
        <v>3</v>
      </c>
      <c r="J2931" t="str">
        <f>_xlfn.XLOOKUP(Orders[[#This Row],[_SalesRepID]],'Sales team'!A:A,'Sales team'!B:B)</f>
        <v>Patrick Graham</v>
      </c>
      <c r="K2931">
        <v>25</v>
      </c>
      <c r="L2931">
        <v>2</v>
      </c>
      <c r="M2931">
        <v>51</v>
      </c>
      <c r="N2931" t="str">
        <f>_xlfn.XLOOKUP(Orders[[#This Row],[_ProductID]],Products!A:A,Products!C:C)</f>
        <v>Home décor</v>
      </c>
      <c r="O2931">
        <v>46</v>
      </c>
      <c r="P2931">
        <v>0.05</v>
      </c>
      <c r="Q2931" s="2">
        <v>3812.3</v>
      </c>
      <c r="R2931" s="2">
        <v>1601.1659999999999</v>
      </c>
      <c r="S2931" s="2">
        <v>25351.795000000002</v>
      </c>
      <c r="T2931" s="2">
        <v>14143.633000000002</v>
      </c>
    </row>
    <row r="2932" spans="1:20" x14ac:dyDescent="0.25">
      <c r="A2932" t="s">
        <v>5068</v>
      </c>
      <c r="B2932" t="s">
        <v>1</v>
      </c>
      <c r="C2932" t="s">
        <v>6</v>
      </c>
      <c r="D2932" s="1">
        <v>43700</v>
      </c>
      <c r="E2932" s="1">
        <v>43851</v>
      </c>
      <c r="F2932" s="1">
        <v>43873</v>
      </c>
      <c r="G2932" s="1">
        <v>43880</v>
      </c>
      <c r="H2932" s="13">
        <f>Orders[[#This Row],[DeliveryDate]]-Orders[[#This Row],[OrderDate]]</f>
        <v>29</v>
      </c>
      <c r="I2932" t="s">
        <v>3</v>
      </c>
      <c r="J2932" t="str">
        <f>_xlfn.XLOOKUP(Orders[[#This Row],[_SalesRepID]],'Sales team'!A:A,'Sales team'!B:B)</f>
        <v>Jerry Green</v>
      </c>
      <c r="K2932">
        <v>3</v>
      </c>
      <c r="L2932">
        <v>20</v>
      </c>
      <c r="M2932">
        <v>126</v>
      </c>
      <c r="N2932" t="str">
        <f>_xlfn.XLOOKUP(Orders[[#This Row],[_ProductID]],Products!A:A,Products!C:C)</f>
        <v>Furniture</v>
      </c>
      <c r="O2932">
        <v>12</v>
      </c>
      <c r="P2932">
        <v>7.4999999999999997E-2</v>
      </c>
      <c r="Q2932" s="2">
        <v>1058.6000000000001</v>
      </c>
      <c r="R2932" s="2">
        <v>571.64400000000012</v>
      </c>
      <c r="S2932" s="2">
        <v>6854.4350000000013</v>
      </c>
      <c r="T2932" s="2">
        <v>2852.9270000000006</v>
      </c>
    </row>
    <row r="2933" spans="1:20" x14ac:dyDescent="0.25">
      <c r="A2933" t="s">
        <v>5069</v>
      </c>
      <c r="B2933" t="s">
        <v>1</v>
      </c>
      <c r="C2933" t="s">
        <v>13</v>
      </c>
      <c r="D2933" s="1">
        <v>43700</v>
      </c>
      <c r="E2933" s="1">
        <v>43851</v>
      </c>
      <c r="F2933" s="1">
        <v>43855</v>
      </c>
      <c r="G2933" s="1">
        <v>43864</v>
      </c>
      <c r="H2933" s="13">
        <f>Orders[[#This Row],[DeliveryDate]]-Orders[[#This Row],[OrderDate]]</f>
        <v>13</v>
      </c>
      <c r="I2933" t="s">
        <v>3</v>
      </c>
      <c r="J2933" t="str">
        <f>_xlfn.XLOOKUP(Orders[[#This Row],[_SalesRepID]],'Sales team'!A:A,'Sales team'!B:B)</f>
        <v>Chris Armstrong</v>
      </c>
      <c r="K2933">
        <v>4</v>
      </c>
      <c r="L2933">
        <v>33</v>
      </c>
      <c r="M2933">
        <v>308</v>
      </c>
      <c r="N2933" t="str">
        <f>_xlfn.XLOOKUP(Orders[[#This Row],[_ProductID]],Products!A:A,Products!C:C)</f>
        <v>Home décor</v>
      </c>
      <c r="O2933">
        <v>30</v>
      </c>
      <c r="P2933">
        <v>0.15</v>
      </c>
      <c r="Q2933" s="2">
        <v>2479</v>
      </c>
      <c r="R2933" s="2">
        <v>1958.41</v>
      </c>
      <c r="S2933" s="2">
        <v>2107.15</v>
      </c>
      <c r="T2933" s="2">
        <v>148.74</v>
      </c>
    </row>
    <row r="2934" spans="1:20" x14ac:dyDescent="0.25">
      <c r="A2934" t="s">
        <v>5070</v>
      </c>
      <c r="B2934" t="s">
        <v>1</v>
      </c>
      <c r="C2934" t="s">
        <v>6</v>
      </c>
      <c r="D2934" s="1">
        <v>43700</v>
      </c>
      <c r="E2934" s="1">
        <v>43851</v>
      </c>
      <c r="F2934" s="1">
        <v>43854</v>
      </c>
      <c r="G2934" s="1">
        <v>43875</v>
      </c>
      <c r="H2934" s="13">
        <f>Orders[[#This Row],[DeliveryDate]]-Orders[[#This Row],[OrderDate]]</f>
        <v>24</v>
      </c>
      <c r="I2934" t="s">
        <v>3</v>
      </c>
      <c r="J2934" t="str">
        <f>_xlfn.XLOOKUP(Orders[[#This Row],[_SalesRepID]],'Sales team'!A:A,'Sales team'!B:B)</f>
        <v>Keith Griffin</v>
      </c>
      <c r="K2934">
        <v>2</v>
      </c>
      <c r="L2934">
        <v>34</v>
      </c>
      <c r="M2934">
        <v>171</v>
      </c>
      <c r="N2934" t="str">
        <f>_xlfn.XLOOKUP(Orders[[#This Row],[_ProductID]],Products!A:A,Products!C:C)</f>
        <v>Furniture</v>
      </c>
      <c r="O2934">
        <v>20</v>
      </c>
      <c r="P2934">
        <v>0.1</v>
      </c>
      <c r="Q2934" s="2">
        <v>1742</v>
      </c>
      <c r="R2934" s="2">
        <v>1480.7</v>
      </c>
      <c r="S2934" s="2">
        <v>7839</v>
      </c>
      <c r="T2934" s="2">
        <v>435.5</v>
      </c>
    </row>
    <row r="2935" spans="1:20" x14ac:dyDescent="0.25">
      <c r="A2935" t="s">
        <v>5071</v>
      </c>
      <c r="B2935" t="s">
        <v>5</v>
      </c>
      <c r="C2935" t="s">
        <v>25</v>
      </c>
      <c r="D2935" s="1">
        <v>43700</v>
      </c>
      <c r="E2935" s="1">
        <v>43851</v>
      </c>
      <c r="F2935" s="1">
        <v>43860</v>
      </c>
      <c r="G2935" s="1">
        <v>43858</v>
      </c>
      <c r="H2935" s="13">
        <f>Orders[[#This Row],[DeliveryDate]]-Orders[[#This Row],[OrderDate]]</f>
        <v>7</v>
      </c>
      <c r="I2935" t="s">
        <v>3</v>
      </c>
      <c r="J2935" t="str">
        <f>_xlfn.XLOOKUP(Orders[[#This Row],[_SalesRepID]],'Sales team'!A:A,'Sales team'!B:B)</f>
        <v>Nicholas Cunningham</v>
      </c>
      <c r="K2935">
        <v>19</v>
      </c>
      <c r="L2935">
        <v>21</v>
      </c>
      <c r="M2935">
        <v>341</v>
      </c>
      <c r="N2935" t="str">
        <f>_xlfn.XLOOKUP(Orders[[#This Row],[_ProductID]],Products!A:A,Products!C:C)</f>
        <v>Furniture</v>
      </c>
      <c r="O2935">
        <v>12</v>
      </c>
      <c r="P2935">
        <v>0.05</v>
      </c>
      <c r="Q2935" s="2">
        <v>3162.4</v>
      </c>
      <c r="R2935" s="2">
        <v>1739.3200000000002</v>
      </c>
      <c r="S2935" s="2">
        <v>6008.5599999999995</v>
      </c>
      <c r="T2935" s="2">
        <v>2529.9199999999992</v>
      </c>
    </row>
    <row r="2936" spans="1:20" x14ac:dyDescent="0.25">
      <c r="A2936" t="s">
        <v>5072</v>
      </c>
      <c r="B2936" t="s">
        <v>5</v>
      </c>
      <c r="C2936" t="s">
        <v>6</v>
      </c>
      <c r="D2936" s="1">
        <v>43800</v>
      </c>
      <c r="E2936" s="1">
        <v>43851</v>
      </c>
      <c r="F2936" s="1">
        <v>43864</v>
      </c>
      <c r="G2936" s="1">
        <v>43872</v>
      </c>
      <c r="H2936" s="13">
        <f>Orders[[#This Row],[DeliveryDate]]-Orders[[#This Row],[OrderDate]]</f>
        <v>21</v>
      </c>
      <c r="I2936" t="s">
        <v>3</v>
      </c>
      <c r="J2936" t="str">
        <f>_xlfn.XLOOKUP(Orders[[#This Row],[_SalesRepID]],'Sales team'!A:A,'Sales team'!B:B)</f>
        <v>Anthony Berry</v>
      </c>
      <c r="K2936">
        <v>16</v>
      </c>
      <c r="L2936">
        <v>12</v>
      </c>
      <c r="M2936">
        <v>163</v>
      </c>
      <c r="N2936" t="str">
        <f>_xlfn.XLOOKUP(Orders[[#This Row],[_ProductID]],Products!A:A,Products!C:C)</f>
        <v>Furniture</v>
      </c>
      <c r="O2936">
        <v>22</v>
      </c>
      <c r="P2936">
        <v>0.05</v>
      </c>
      <c r="Q2936" s="2">
        <v>207.70000000000002</v>
      </c>
      <c r="R2936" s="2">
        <v>97.619</v>
      </c>
      <c r="S2936" s="2">
        <v>394.63</v>
      </c>
      <c r="T2936" s="2">
        <v>199.392</v>
      </c>
    </row>
    <row r="2937" spans="1:20" x14ac:dyDescent="0.25">
      <c r="A2937" t="s">
        <v>5073</v>
      </c>
      <c r="B2937" t="s">
        <v>5</v>
      </c>
      <c r="C2937" t="s">
        <v>6</v>
      </c>
      <c r="D2937" s="1">
        <v>43700</v>
      </c>
      <c r="E2937" s="1">
        <v>43851</v>
      </c>
      <c r="F2937" s="1">
        <v>43874</v>
      </c>
      <c r="G2937" s="1">
        <v>43885</v>
      </c>
      <c r="H2937" s="13">
        <f>Orders[[#This Row],[DeliveryDate]]-Orders[[#This Row],[OrderDate]]</f>
        <v>34</v>
      </c>
      <c r="I2937" t="s">
        <v>3</v>
      </c>
      <c r="J2937" t="str">
        <f>_xlfn.XLOOKUP(Orders[[#This Row],[_SalesRepID]],'Sales team'!A:A,'Sales team'!B:B)</f>
        <v>Frank Brown</v>
      </c>
      <c r="K2937">
        <v>17</v>
      </c>
      <c r="L2937">
        <v>19</v>
      </c>
      <c r="M2937">
        <v>141</v>
      </c>
      <c r="N2937" t="str">
        <f>_xlfn.XLOOKUP(Orders[[#This Row],[_ProductID]],Products!A:A,Products!C:C)</f>
        <v>Kitchen &amp; Dining</v>
      </c>
      <c r="O2937">
        <v>7</v>
      </c>
      <c r="P2937">
        <v>7.4999999999999997E-2</v>
      </c>
      <c r="Q2937" s="2">
        <v>931.30000000000007</v>
      </c>
      <c r="R2937" s="2">
        <v>605.34500000000003</v>
      </c>
      <c r="S2937" s="2">
        <v>5168.7150000000001</v>
      </c>
      <c r="T2937" s="2">
        <v>1536.645</v>
      </c>
    </row>
    <row r="2938" spans="1:20" x14ac:dyDescent="0.25">
      <c r="A2938" t="s">
        <v>5074</v>
      </c>
      <c r="B2938" t="s">
        <v>5</v>
      </c>
      <c r="C2938" t="s">
        <v>6</v>
      </c>
      <c r="D2938" s="1">
        <v>43700</v>
      </c>
      <c r="E2938" s="1">
        <v>43851</v>
      </c>
      <c r="F2938" s="1">
        <v>43872</v>
      </c>
      <c r="G2938" s="1">
        <v>43868</v>
      </c>
      <c r="H2938" s="13">
        <f>Orders[[#This Row],[DeliveryDate]]-Orders[[#This Row],[OrderDate]]</f>
        <v>17</v>
      </c>
      <c r="I2938" t="s">
        <v>3</v>
      </c>
      <c r="J2938" t="str">
        <f>_xlfn.XLOOKUP(Orders[[#This Row],[_SalesRepID]],'Sales team'!A:A,'Sales team'!B:B)</f>
        <v>Carl Nguyen</v>
      </c>
      <c r="K2938">
        <v>12</v>
      </c>
      <c r="L2938">
        <v>5</v>
      </c>
      <c r="M2938">
        <v>200</v>
      </c>
      <c r="N2938" t="str">
        <f>_xlfn.XLOOKUP(Orders[[#This Row],[_ProductID]],Products!A:A,Products!C:C)</f>
        <v>Home décor</v>
      </c>
      <c r="O2938">
        <v>43</v>
      </c>
      <c r="P2938">
        <v>0.05</v>
      </c>
      <c r="Q2938" s="2">
        <v>5098.7</v>
      </c>
      <c r="R2938" s="2">
        <v>3365.1419999999998</v>
      </c>
      <c r="S2938" s="2">
        <v>14531.294999999998</v>
      </c>
      <c r="T2938" s="2">
        <v>4435.8689999999988</v>
      </c>
    </row>
    <row r="2939" spans="1:20" x14ac:dyDescent="0.25">
      <c r="A2939" t="s">
        <v>5075</v>
      </c>
      <c r="B2939" t="s">
        <v>5</v>
      </c>
      <c r="C2939" t="s">
        <v>13</v>
      </c>
      <c r="D2939" s="1">
        <v>43700</v>
      </c>
      <c r="E2939" s="1">
        <v>43851</v>
      </c>
      <c r="F2939" s="1">
        <v>43873</v>
      </c>
      <c r="G2939" s="1">
        <v>43872</v>
      </c>
      <c r="H2939" s="13">
        <f>Orders[[#This Row],[DeliveryDate]]-Orders[[#This Row],[OrderDate]]</f>
        <v>21</v>
      </c>
      <c r="I2939" t="s">
        <v>3</v>
      </c>
      <c r="J2939" t="str">
        <f>_xlfn.XLOOKUP(Orders[[#This Row],[_SalesRepID]],'Sales team'!A:A,'Sales team'!B:B)</f>
        <v>Paul Holmes</v>
      </c>
      <c r="K2939">
        <v>14</v>
      </c>
      <c r="L2939">
        <v>35</v>
      </c>
      <c r="M2939">
        <v>297</v>
      </c>
      <c r="N2939" t="str">
        <f>_xlfn.XLOOKUP(Orders[[#This Row],[_ProductID]],Products!A:A,Products!C:C)</f>
        <v>Kitchen &amp; Dining</v>
      </c>
      <c r="O2939">
        <v>4</v>
      </c>
      <c r="P2939">
        <v>0.4</v>
      </c>
      <c r="Q2939" s="2">
        <v>1165.8</v>
      </c>
      <c r="R2939" s="2">
        <v>909.32399999999996</v>
      </c>
      <c r="S2939" s="2">
        <v>5595.8399999999992</v>
      </c>
      <c r="T2939" s="2">
        <v>-1678.7520000000004</v>
      </c>
    </row>
    <row r="2940" spans="1:20" x14ac:dyDescent="0.25">
      <c r="A2940" t="s">
        <v>5059</v>
      </c>
      <c r="B2940" t="s">
        <v>1</v>
      </c>
      <c r="C2940" t="s">
        <v>46</v>
      </c>
      <c r="D2940" s="1">
        <v>43700</v>
      </c>
      <c r="E2940" s="1">
        <v>43850</v>
      </c>
      <c r="F2940" s="1">
        <v>43861</v>
      </c>
      <c r="G2940" s="1">
        <v>43858</v>
      </c>
      <c r="H2940" s="13">
        <f>Orders[[#This Row],[DeliveryDate]]-Orders[[#This Row],[OrderDate]]</f>
        <v>8</v>
      </c>
      <c r="I2940" t="s">
        <v>3</v>
      </c>
      <c r="J2940" t="str">
        <f>_xlfn.XLOOKUP(Orders[[#This Row],[_SalesRepID]],'Sales team'!A:A,'Sales team'!B:B)</f>
        <v>Carl Nguyen</v>
      </c>
      <c r="K2940">
        <v>12</v>
      </c>
      <c r="L2940">
        <v>23</v>
      </c>
      <c r="M2940">
        <v>84</v>
      </c>
      <c r="N2940" t="str">
        <f>_xlfn.XLOOKUP(Orders[[#This Row],[_ProductID]],Products!A:A,Products!C:C)</f>
        <v>Furniture</v>
      </c>
      <c r="O2940">
        <v>15</v>
      </c>
      <c r="P2940">
        <v>0.15</v>
      </c>
      <c r="Q2940" s="2">
        <v>2653.2000000000003</v>
      </c>
      <c r="R2940" s="2">
        <v>1936.8360000000002</v>
      </c>
      <c r="S2940" s="2">
        <v>9020.880000000001</v>
      </c>
      <c r="T2940" s="2">
        <v>1273.5360000000001</v>
      </c>
    </row>
    <row r="2941" spans="1:20" x14ac:dyDescent="0.25">
      <c r="A2941" t="s">
        <v>5060</v>
      </c>
      <c r="B2941" t="s">
        <v>8</v>
      </c>
      <c r="C2941" t="s">
        <v>46</v>
      </c>
      <c r="D2941" s="1">
        <v>43800</v>
      </c>
      <c r="E2941" s="1">
        <v>43850</v>
      </c>
      <c r="F2941" s="1">
        <v>43853</v>
      </c>
      <c r="G2941" s="1">
        <v>43853</v>
      </c>
      <c r="H2941" s="13">
        <f>Orders[[#This Row],[DeliveryDate]]-Orders[[#This Row],[OrderDate]]</f>
        <v>3</v>
      </c>
      <c r="I2941" t="s">
        <v>3</v>
      </c>
      <c r="J2941" t="str">
        <f>_xlfn.XLOOKUP(Orders[[#This Row],[_SalesRepID]],'Sales team'!A:A,'Sales team'!B:B)</f>
        <v>Joe Price</v>
      </c>
      <c r="K2941">
        <v>22</v>
      </c>
      <c r="L2941">
        <v>50</v>
      </c>
      <c r="M2941">
        <v>79</v>
      </c>
      <c r="N2941" t="str">
        <f>_xlfn.XLOOKUP(Orders[[#This Row],[_ProductID]],Products!A:A,Products!C:C)</f>
        <v>Home décor</v>
      </c>
      <c r="O2941">
        <v>26</v>
      </c>
      <c r="P2941">
        <v>0.1</v>
      </c>
      <c r="Q2941" s="2">
        <v>1125.6000000000001</v>
      </c>
      <c r="R2941" s="2">
        <v>607.82400000000007</v>
      </c>
      <c r="S2941" s="2">
        <v>6078.2400000000007</v>
      </c>
      <c r="T2941" s="2">
        <v>2431.2960000000003</v>
      </c>
    </row>
    <row r="2942" spans="1:20" x14ac:dyDescent="0.25">
      <c r="A2942" t="s">
        <v>5061</v>
      </c>
      <c r="B2942" t="s">
        <v>5</v>
      </c>
      <c r="C2942" t="s">
        <v>6</v>
      </c>
      <c r="D2942" s="1">
        <v>43700</v>
      </c>
      <c r="E2942" s="1">
        <v>43850</v>
      </c>
      <c r="F2942" s="1">
        <v>43864</v>
      </c>
      <c r="G2942" s="1">
        <v>43873</v>
      </c>
      <c r="H2942" s="13">
        <f>Orders[[#This Row],[DeliveryDate]]-Orders[[#This Row],[OrderDate]]</f>
        <v>23</v>
      </c>
      <c r="I2942" t="s">
        <v>3</v>
      </c>
      <c r="J2942" t="str">
        <f>_xlfn.XLOOKUP(Orders[[#This Row],[_SalesRepID]],'Sales team'!A:A,'Sales team'!B:B)</f>
        <v>Frank Brown</v>
      </c>
      <c r="K2942">
        <v>17</v>
      </c>
      <c r="L2942">
        <v>34</v>
      </c>
      <c r="M2942">
        <v>113</v>
      </c>
      <c r="N2942" t="str">
        <f>_xlfn.XLOOKUP(Orders[[#This Row],[_ProductID]],Products!A:A,Products!C:C)</f>
        <v>Kitchen &amp; Dining</v>
      </c>
      <c r="O2942">
        <v>8</v>
      </c>
      <c r="P2942">
        <v>0.15</v>
      </c>
      <c r="Q2942" s="2">
        <v>857.6</v>
      </c>
      <c r="R2942" s="2">
        <v>531.71199999999999</v>
      </c>
      <c r="S2942" s="2">
        <v>5831.68</v>
      </c>
      <c r="T2942" s="2">
        <v>1577.9840000000004</v>
      </c>
    </row>
    <row r="2943" spans="1:20" x14ac:dyDescent="0.25">
      <c r="A2943" t="s">
        <v>5062</v>
      </c>
      <c r="B2943" t="s">
        <v>5</v>
      </c>
      <c r="C2943" t="s">
        <v>6</v>
      </c>
      <c r="D2943" s="1">
        <v>43700</v>
      </c>
      <c r="E2943" s="1">
        <v>43850</v>
      </c>
      <c r="F2943" s="1">
        <v>43866</v>
      </c>
      <c r="G2943" s="1">
        <v>43858</v>
      </c>
      <c r="H2943" s="13">
        <f>Orders[[#This Row],[DeliveryDate]]-Orders[[#This Row],[OrderDate]]</f>
        <v>8</v>
      </c>
      <c r="I2943" t="s">
        <v>3</v>
      </c>
      <c r="J2943" t="str">
        <f>_xlfn.XLOOKUP(Orders[[#This Row],[_SalesRepID]],'Sales team'!A:A,'Sales team'!B:B)</f>
        <v>Anthony Berry</v>
      </c>
      <c r="K2943">
        <v>16</v>
      </c>
      <c r="L2943">
        <v>38</v>
      </c>
      <c r="M2943">
        <v>111</v>
      </c>
      <c r="N2943" t="str">
        <f>_xlfn.XLOOKUP(Orders[[#This Row],[_ProductID]],Products!A:A,Products!C:C)</f>
        <v>Home décor</v>
      </c>
      <c r="O2943">
        <v>3</v>
      </c>
      <c r="P2943">
        <v>0.2</v>
      </c>
      <c r="Q2943" s="2">
        <v>1782.2</v>
      </c>
      <c r="R2943" s="2">
        <v>1354.472</v>
      </c>
      <c r="S2943" s="2">
        <v>1425.7600000000002</v>
      </c>
      <c r="T2943" s="2">
        <v>71.288000000000238</v>
      </c>
    </row>
    <row r="2944" spans="1:20" x14ac:dyDescent="0.25">
      <c r="A2944" t="s">
        <v>5063</v>
      </c>
      <c r="B2944" t="s">
        <v>8</v>
      </c>
      <c r="C2944" t="s">
        <v>46</v>
      </c>
      <c r="D2944" s="1">
        <v>43700</v>
      </c>
      <c r="E2944" s="1">
        <v>43850</v>
      </c>
      <c r="F2944" s="1">
        <v>43867</v>
      </c>
      <c r="G2944" s="1">
        <v>43860</v>
      </c>
      <c r="H2944" s="13">
        <f>Orders[[#This Row],[DeliveryDate]]-Orders[[#This Row],[OrderDate]]</f>
        <v>10</v>
      </c>
      <c r="I2944" t="s">
        <v>3</v>
      </c>
      <c r="J2944" t="str">
        <f>_xlfn.XLOOKUP(Orders[[#This Row],[_SalesRepID]],'Sales team'!A:A,'Sales team'!B:B)</f>
        <v>Roy Rice</v>
      </c>
      <c r="K2944">
        <v>24</v>
      </c>
      <c r="L2944">
        <v>20</v>
      </c>
      <c r="M2944">
        <v>70</v>
      </c>
      <c r="N2944" t="str">
        <f>_xlfn.XLOOKUP(Orders[[#This Row],[_ProductID]],Products!A:A,Products!C:C)</f>
        <v>Kitchen &amp; Dining</v>
      </c>
      <c r="O2944">
        <v>8</v>
      </c>
      <c r="P2944">
        <v>7.4999999999999997E-2</v>
      </c>
      <c r="Q2944" s="2">
        <v>2010</v>
      </c>
      <c r="R2944" s="2">
        <v>1045.2</v>
      </c>
      <c r="S2944" s="2">
        <v>11155.5</v>
      </c>
      <c r="T2944" s="2">
        <v>4884.2999999999993</v>
      </c>
    </row>
    <row r="2945" spans="1:20" x14ac:dyDescent="0.25">
      <c r="A2945" t="s">
        <v>5048</v>
      </c>
      <c r="B2945" t="s">
        <v>10</v>
      </c>
      <c r="C2945" t="s">
        <v>25</v>
      </c>
      <c r="D2945" s="1">
        <v>43700</v>
      </c>
      <c r="E2945" s="1">
        <v>43849</v>
      </c>
      <c r="F2945" s="1">
        <v>43863</v>
      </c>
      <c r="G2945" s="1">
        <v>43859</v>
      </c>
      <c r="H2945" s="13">
        <f>Orders[[#This Row],[DeliveryDate]]-Orders[[#This Row],[OrderDate]]</f>
        <v>10</v>
      </c>
      <c r="I2945" t="s">
        <v>3</v>
      </c>
      <c r="J2945" t="str">
        <f>_xlfn.XLOOKUP(Orders[[#This Row],[_SalesRepID]],'Sales team'!A:A,'Sales team'!B:B)</f>
        <v>Carlos Miller</v>
      </c>
      <c r="K2945">
        <v>28</v>
      </c>
      <c r="L2945">
        <v>8</v>
      </c>
      <c r="M2945">
        <v>340</v>
      </c>
      <c r="N2945" t="str">
        <f>_xlfn.XLOOKUP(Orders[[#This Row],[_ProductID]],Products!A:A,Products!C:C)</f>
        <v>Home décor</v>
      </c>
      <c r="O2945">
        <v>26</v>
      </c>
      <c r="P2945">
        <v>7.4999999999999997E-2</v>
      </c>
      <c r="Q2945" s="2">
        <v>5540.9000000000005</v>
      </c>
      <c r="R2945" s="2">
        <v>2437.9960000000001</v>
      </c>
      <c r="S2945" s="2">
        <v>15375.997500000001</v>
      </c>
      <c r="T2945" s="2">
        <v>8062.009500000001</v>
      </c>
    </row>
    <row r="2946" spans="1:20" x14ac:dyDescent="0.25">
      <c r="A2946" t="s">
        <v>5049</v>
      </c>
      <c r="B2946" t="s">
        <v>5</v>
      </c>
      <c r="C2946" t="s">
        <v>13</v>
      </c>
      <c r="D2946" s="1">
        <v>43700</v>
      </c>
      <c r="E2946" s="1">
        <v>43849</v>
      </c>
      <c r="F2946" s="1">
        <v>43852</v>
      </c>
      <c r="G2946" s="1">
        <v>43857</v>
      </c>
      <c r="H2946" s="13">
        <f>Orders[[#This Row],[DeliveryDate]]-Orders[[#This Row],[OrderDate]]</f>
        <v>8</v>
      </c>
      <c r="I2946" t="s">
        <v>3</v>
      </c>
      <c r="J2946" t="str">
        <f>_xlfn.XLOOKUP(Orders[[#This Row],[_SalesRepID]],'Sales team'!A:A,'Sales team'!B:B)</f>
        <v>Frank Brown</v>
      </c>
      <c r="K2946">
        <v>17</v>
      </c>
      <c r="L2946">
        <v>5</v>
      </c>
      <c r="M2946">
        <v>298</v>
      </c>
      <c r="N2946" t="str">
        <f>_xlfn.XLOOKUP(Orders[[#This Row],[_ProductID]],Products!A:A,Products!C:C)</f>
        <v>Electronics</v>
      </c>
      <c r="O2946">
        <v>6</v>
      </c>
      <c r="P2946">
        <v>0.15</v>
      </c>
      <c r="Q2946" s="2">
        <v>1132.3</v>
      </c>
      <c r="R2946" s="2">
        <v>600.11900000000003</v>
      </c>
      <c r="S2946" s="2">
        <v>7699.6399999999994</v>
      </c>
      <c r="T2946" s="2">
        <v>2898.6879999999992</v>
      </c>
    </row>
    <row r="2947" spans="1:20" x14ac:dyDescent="0.25">
      <c r="A2947" t="s">
        <v>5050</v>
      </c>
      <c r="B2947" t="s">
        <v>1</v>
      </c>
      <c r="C2947" t="s">
        <v>15</v>
      </c>
      <c r="D2947" s="1">
        <v>43700</v>
      </c>
      <c r="E2947" s="1">
        <v>43849</v>
      </c>
      <c r="F2947" s="1">
        <v>43866</v>
      </c>
      <c r="G2947" s="1">
        <v>43861</v>
      </c>
      <c r="H2947" s="13">
        <f>Orders[[#This Row],[DeliveryDate]]-Orders[[#This Row],[OrderDate]]</f>
        <v>12</v>
      </c>
      <c r="I2947" t="s">
        <v>3</v>
      </c>
      <c r="J2947" t="str">
        <f>_xlfn.XLOOKUP(Orders[[#This Row],[_SalesRepID]],'Sales team'!A:A,'Sales team'!B:B)</f>
        <v>Keith Griffin</v>
      </c>
      <c r="K2947">
        <v>2</v>
      </c>
      <c r="L2947">
        <v>6</v>
      </c>
      <c r="M2947">
        <v>51</v>
      </c>
      <c r="N2947" t="str">
        <f>_xlfn.XLOOKUP(Orders[[#This Row],[_ProductID]],Products!A:A,Products!C:C)</f>
        <v>Home décor</v>
      </c>
      <c r="O2947">
        <v>26</v>
      </c>
      <c r="P2947">
        <v>0.05</v>
      </c>
      <c r="Q2947" s="2">
        <v>1125.6000000000001</v>
      </c>
      <c r="R2947" s="2">
        <v>506.5200000000001</v>
      </c>
      <c r="S2947" s="2">
        <v>5346.6</v>
      </c>
      <c r="T2947" s="2">
        <v>2814</v>
      </c>
    </row>
    <row r="2948" spans="1:20" x14ac:dyDescent="0.25">
      <c r="A2948" t="s">
        <v>5051</v>
      </c>
      <c r="B2948" t="s">
        <v>1</v>
      </c>
      <c r="C2948" t="s">
        <v>13</v>
      </c>
      <c r="D2948" s="1">
        <v>43700</v>
      </c>
      <c r="E2948" s="1">
        <v>43849</v>
      </c>
      <c r="F2948" s="1">
        <v>43865</v>
      </c>
      <c r="G2948" s="1">
        <v>43853</v>
      </c>
      <c r="H2948" s="13">
        <f>Orders[[#This Row],[DeliveryDate]]-Orders[[#This Row],[OrderDate]]</f>
        <v>4</v>
      </c>
      <c r="I2948" t="s">
        <v>3</v>
      </c>
      <c r="J2948" t="str">
        <f>_xlfn.XLOOKUP(Orders[[#This Row],[_SalesRepID]],'Sales team'!A:A,'Sales team'!B:B)</f>
        <v>George Lewis</v>
      </c>
      <c r="K2948">
        <v>8</v>
      </c>
      <c r="L2948">
        <v>37</v>
      </c>
      <c r="M2948">
        <v>326</v>
      </c>
      <c r="N2948" t="str">
        <f>_xlfn.XLOOKUP(Orders[[#This Row],[_ProductID]],Products!A:A,Products!C:C)</f>
        <v>Kitchen &amp; Dining</v>
      </c>
      <c r="O2948">
        <v>37</v>
      </c>
      <c r="P2948">
        <v>0.05</v>
      </c>
      <c r="Q2948" s="2">
        <v>2552.7000000000003</v>
      </c>
      <c r="R2948" s="2">
        <v>1225.296</v>
      </c>
      <c r="S2948" s="2">
        <v>7275.1949999999997</v>
      </c>
      <c r="T2948" s="2">
        <v>3599.3069999999998</v>
      </c>
    </row>
    <row r="2949" spans="1:20" x14ac:dyDescent="0.25">
      <c r="A2949" t="s">
        <v>5052</v>
      </c>
      <c r="B2949" t="s">
        <v>1</v>
      </c>
      <c r="C2949" t="s">
        <v>6</v>
      </c>
      <c r="D2949" s="1">
        <v>43700</v>
      </c>
      <c r="E2949" s="1">
        <v>43849</v>
      </c>
      <c r="F2949" s="1">
        <v>43864</v>
      </c>
      <c r="G2949" s="1">
        <v>43874</v>
      </c>
      <c r="H2949" s="13">
        <f>Orders[[#This Row],[DeliveryDate]]-Orders[[#This Row],[OrderDate]]</f>
        <v>25</v>
      </c>
      <c r="I2949" t="s">
        <v>3</v>
      </c>
      <c r="J2949" t="str">
        <f>_xlfn.XLOOKUP(Orders[[#This Row],[_SalesRepID]],'Sales team'!A:A,'Sales team'!B:B)</f>
        <v>Jonathan Hawkins</v>
      </c>
      <c r="K2949">
        <v>10</v>
      </c>
      <c r="L2949">
        <v>12</v>
      </c>
      <c r="M2949">
        <v>142</v>
      </c>
      <c r="N2949" t="str">
        <f>_xlfn.XLOOKUP(Orders[[#This Row],[_ProductID]],Products!A:A,Products!C:C)</f>
        <v>Furniture</v>
      </c>
      <c r="O2949">
        <v>34</v>
      </c>
      <c r="P2949">
        <v>7.4999999999999997E-2</v>
      </c>
      <c r="Q2949" s="2">
        <v>1018.4</v>
      </c>
      <c r="R2949" s="2">
        <v>661.96</v>
      </c>
      <c r="S2949" s="2">
        <v>1884.04</v>
      </c>
      <c r="T2949" s="2">
        <v>560.11999999999989</v>
      </c>
    </row>
    <row r="2950" spans="1:20" x14ac:dyDescent="0.25">
      <c r="A2950" t="s">
        <v>5053</v>
      </c>
      <c r="B2950" t="s">
        <v>10</v>
      </c>
      <c r="C2950" t="s">
        <v>13</v>
      </c>
      <c r="D2950" s="1">
        <v>43700</v>
      </c>
      <c r="E2950" s="1">
        <v>43849</v>
      </c>
      <c r="F2950" s="1">
        <v>43873</v>
      </c>
      <c r="G2950" s="1">
        <v>43861</v>
      </c>
      <c r="H2950" s="13">
        <f>Orders[[#This Row],[DeliveryDate]]-Orders[[#This Row],[OrderDate]]</f>
        <v>12</v>
      </c>
      <c r="I2950" t="s">
        <v>3</v>
      </c>
      <c r="J2950" t="str">
        <f>_xlfn.XLOOKUP(Orders[[#This Row],[_SalesRepID]],'Sales team'!A:A,'Sales team'!B:B)</f>
        <v>Shawn Torres</v>
      </c>
      <c r="K2950">
        <v>27</v>
      </c>
      <c r="L2950">
        <v>18</v>
      </c>
      <c r="M2950">
        <v>305</v>
      </c>
      <c r="N2950" t="str">
        <f>_xlfn.XLOOKUP(Orders[[#This Row],[_ProductID]],Products!A:A,Products!C:C)</f>
        <v>Home décor</v>
      </c>
      <c r="O2950">
        <v>24</v>
      </c>
      <c r="P2950">
        <v>0.05</v>
      </c>
      <c r="Q2950" s="2">
        <v>964.80000000000007</v>
      </c>
      <c r="R2950" s="2">
        <v>472.75200000000001</v>
      </c>
      <c r="S2950" s="2">
        <v>5499.36</v>
      </c>
      <c r="T2950" s="2">
        <v>2662.8479999999995</v>
      </c>
    </row>
    <row r="2951" spans="1:20" x14ac:dyDescent="0.25">
      <c r="A2951" t="s">
        <v>5054</v>
      </c>
      <c r="B2951" t="s">
        <v>8</v>
      </c>
      <c r="C2951" t="s">
        <v>15</v>
      </c>
      <c r="D2951" s="1">
        <v>43700</v>
      </c>
      <c r="E2951" s="1">
        <v>43849</v>
      </c>
      <c r="F2951" s="1">
        <v>43870</v>
      </c>
      <c r="G2951" s="1">
        <v>43859</v>
      </c>
      <c r="H2951" s="13">
        <f>Orders[[#This Row],[DeliveryDate]]-Orders[[#This Row],[OrderDate]]</f>
        <v>10</v>
      </c>
      <c r="I2951" t="s">
        <v>3</v>
      </c>
      <c r="J2951" t="str">
        <f>_xlfn.XLOOKUP(Orders[[#This Row],[_SalesRepID]],'Sales team'!A:A,'Sales team'!B:B)</f>
        <v>Patrick Graham</v>
      </c>
      <c r="K2951">
        <v>25</v>
      </c>
      <c r="L2951">
        <v>4</v>
      </c>
      <c r="M2951">
        <v>42</v>
      </c>
      <c r="N2951" t="str">
        <f>_xlfn.XLOOKUP(Orders[[#This Row],[_ProductID]],Products!A:A,Products!C:C)</f>
        <v>Kitchen &amp; Dining</v>
      </c>
      <c r="O2951">
        <v>4</v>
      </c>
      <c r="P2951">
        <v>0.05</v>
      </c>
      <c r="Q2951" s="2">
        <v>964.80000000000007</v>
      </c>
      <c r="R2951" s="2">
        <v>685.00800000000004</v>
      </c>
      <c r="S2951" s="2">
        <v>6415.92</v>
      </c>
      <c r="T2951" s="2">
        <v>1620.8639999999996</v>
      </c>
    </row>
    <row r="2952" spans="1:20" x14ac:dyDescent="0.25">
      <c r="A2952" t="s">
        <v>5055</v>
      </c>
      <c r="B2952" t="s">
        <v>1</v>
      </c>
      <c r="C2952" t="s">
        <v>15</v>
      </c>
      <c r="D2952" s="1">
        <v>43700</v>
      </c>
      <c r="E2952" s="1">
        <v>43849</v>
      </c>
      <c r="F2952" s="1">
        <v>43852</v>
      </c>
      <c r="G2952" s="1">
        <v>43854</v>
      </c>
      <c r="H2952" s="13">
        <f>Orders[[#This Row],[DeliveryDate]]-Orders[[#This Row],[OrderDate]]</f>
        <v>5</v>
      </c>
      <c r="I2952" t="s">
        <v>3</v>
      </c>
      <c r="J2952" t="str">
        <f>_xlfn.XLOOKUP(Orders[[#This Row],[_SalesRepID]],'Sales team'!A:A,'Sales team'!B:B)</f>
        <v>Jonathan Hawkins</v>
      </c>
      <c r="K2952">
        <v>10</v>
      </c>
      <c r="L2952">
        <v>41</v>
      </c>
      <c r="M2952">
        <v>36</v>
      </c>
      <c r="N2952" t="str">
        <f>_xlfn.XLOOKUP(Orders[[#This Row],[_ProductID]],Products!A:A,Products!C:C)</f>
        <v>Outdoor</v>
      </c>
      <c r="O2952">
        <v>18</v>
      </c>
      <c r="P2952">
        <v>7.4999999999999997E-2</v>
      </c>
      <c r="Q2952" s="2">
        <v>2492.4</v>
      </c>
      <c r="R2952" s="2">
        <v>996.96</v>
      </c>
      <c r="S2952" s="2">
        <v>18443.760000000002</v>
      </c>
      <c r="T2952" s="2">
        <v>10468.080000000002</v>
      </c>
    </row>
    <row r="2953" spans="1:20" x14ac:dyDescent="0.25">
      <c r="A2953" t="s">
        <v>5056</v>
      </c>
      <c r="B2953" t="s">
        <v>10</v>
      </c>
      <c r="C2953" t="s">
        <v>2</v>
      </c>
      <c r="D2953" s="1">
        <v>43700</v>
      </c>
      <c r="E2953" s="1">
        <v>43849</v>
      </c>
      <c r="F2953" s="1">
        <v>43867</v>
      </c>
      <c r="G2953" s="1">
        <v>43864</v>
      </c>
      <c r="H2953" s="13">
        <f>Orders[[#This Row],[DeliveryDate]]-Orders[[#This Row],[OrderDate]]</f>
        <v>15</v>
      </c>
      <c r="I2953" t="s">
        <v>3</v>
      </c>
      <c r="J2953" t="str">
        <f>_xlfn.XLOOKUP(Orders[[#This Row],[_SalesRepID]],'Sales team'!A:A,'Sales team'!B:B)</f>
        <v>Carlos Miller</v>
      </c>
      <c r="K2953">
        <v>28</v>
      </c>
      <c r="L2953">
        <v>10</v>
      </c>
      <c r="M2953">
        <v>215</v>
      </c>
      <c r="N2953" t="str">
        <f>_xlfn.XLOOKUP(Orders[[#This Row],[_ProductID]],Products!A:A,Products!C:C)</f>
        <v>Home décor</v>
      </c>
      <c r="O2953">
        <v>32</v>
      </c>
      <c r="P2953">
        <v>0.4</v>
      </c>
      <c r="Q2953" s="2">
        <v>971.5</v>
      </c>
      <c r="R2953" s="2">
        <v>806.34499999999991</v>
      </c>
      <c r="S2953" s="2">
        <v>3497.4</v>
      </c>
      <c r="T2953" s="2">
        <v>-1340.6699999999996</v>
      </c>
    </row>
    <row r="2954" spans="1:20" x14ac:dyDescent="0.25">
      <c r="A2954" t="s">
        <v>5057</v>
      </c>
      <c r="B2954" t="s">
        <v>8</v>
      </c>
      <c r="C2954" t="s">
        <v>15</v>
      </c>
      <c r="D2954" s="1">
        <v>43800</v>
      </c>
      <c r="E2954" s="1">
        <v>43849</v>
      </c>
      <c r="F2954" s="1">
        <v>43863</v>
      </c>
      <c r="G2954" s="1">
        <v>43868</v>
      </c>
      <c r="H2954" s="13">
        <f>Orders[[#This Row],[DeliveryDate]]-Orders[[#This Row],[OrderDate]]</f>
        <v>19</v>
      </c>
      <c r="I2954" t="s">
        <v>3</v>
      </c>
      <c r="J2954" t="str">
        <f>_xlfn.XLOOKUP(Orders[[#This Row],[_SalesRepID]],'Sales team'!A:A,'Sales team'!B:B)</f>
        <v>Anthony Torres</v>
      </c>
      <c r="K2954">
        <v>20</v>
      </c>
      <c r="L2954">
        <v>48</v>
      </c>
      <c r="M2954">
        <v>2</v>
      </c>
      <c r="N2954" t="str">
        <f>_xlfn.XLOOKUP(Orders[[#This Row],[_ProductID]],Products!A:A,Products!C:C)</f>
        <v>Furniture</v>
      </c>
      <c r="O2954">
        <v>34</v>
      </c>
      <c r="P2954">
        <v>0.2</v>
      </c>
      <c r="Q2954" s="2">
        <v>1065.3</v>
      </c>
      <c r="R2954" s="2">
        <v>777.66899999999998</v>
      </c>
      <c r="S2954" s="2">
        <v>852.24</v>
      </c>
      <c r="T2954" s="2">
        <v>74.571000000000026</v>
      </c>
    </row>
    <row r="2955" spans="1:20" x14ac:dyDescent="0.25">
      <c r="A2955" t="s">
        <v>5058</v>
      </c>
      <c r="B2955" t="s">
        <v>8</v>
      </c>
      <c r="C2955" t="s">
        <v>6</v>
      </c>
      <c r="D2955" s="1">
        <v>43700</v>
      </c>
      <c r="E2955" s="1">
        <v>43849</v>
      </c>
      <c r="F2955" s="1">
        <v>43860</v>
      </c>
      <c r="G2955" s="1">
        <v>43871</v>
      </c>
      <c r="H2955" s="13">
        <f>Orders[[#This Row],[DeliveryDate]]-Orders[[#This Row],[OrderDate]]</f>
        <v>22</v>
      </c>
      <c r="I2955" t="s">
        <v>3</v>
      </c>
      <c r="J2955" t="str">
        <f>_xlfn.XLOOKUP(Orders[[#This Row],[_SalesRepID]],'Sales team'!A:A,'Sales team'!B:B)</f>
        <v>Joe Price</v>
      </c>
      <c r="K2955">
        <v>22</v>
      </c>
      <c r="L2955">
        <v>47</v>
      </c>
      <c r="M2955">
        <v>199</v>
      </c>
      <c r="N2955" t="str">
        <f>_xlfn.XLOOKUP(Orders[[#This Row],[_ProductID]],Products!A:A,Products!C:C)</f>
        <v>Home décor</v>
      </c>
      <c r="O2955">
        <v>24</v>
      </c>
      <c r="P2955">
        <v>0.15</v>
      </c>
      <c r="Q2955" s="2">
        <v>6130.5</v>
      </c>
      <c r="R2955" s="2">
        <v>3310.4700000000003</v>
      </c>
      <c r="S2955" s="2">
        <v>5210.9250000000002</v>
      </c>
      <c r="T2955" s="2">
        <v>1900.4549999999999</v>
      </c>
    </row>
    <row r="2956" spans="1:20" x14ac:dyDescent="0.25">
      <c r="A2956" t="s">
        <v>5043</v>
      </c>
      <c r="B2956" t="s">
        <v>8</v>
      </c>
      <c r="C2956" t="s">
        <v>13</v>
      </c>
      <c r="D2956" s="1">
        <v>43700</v>
      </c>
      <c r="E2956" s="1">
        <v>43848</v>
      </c>
      <c r="F2956" s="1">
        <v>43868</v>
      </c>
      <c r="G2956" s="1">
        <v>43871</v>
      </c>
      <c r="H2956" s="13">
        <f>Orders[[#This Row],[DeliveryDate]]-Orders[[#This Row],[OrderDate]]</f>
        <v>23</v>
      </c>
      <c r="I2956" t="s">
        <v>3</v>
      </c>
      <c r="J2956" t="str">
        <f>_xlfn.XLOOKUP(Orders[[#This Row],[_SalesRepID]],'Sales team'!A:A,'Sales team'!B:B)</f>
        <v>Douglas Tucker</v>
      </c>
      <c r="K2956">
        <v>23</v>
      </c>
      <c r="L2956">
        <v>29</v>
      </c>
      <c r="M2956">
        <v>303</v>
      </c>
      <c r="N2956" t="str">
        <f>_xlfn.XLOOKUP(Orders[[#This Row],[_ProductID]],Products!A:A,Products!C:C)</f>
        <v>Electronics</v>
      </c>
      <c r="O2956">
        <v>28</v>
      </c>
      <c r="P2956">
        <v>0.15</v>
      </c>
      <c r="Q2956" s="2">
        <v>1098.8</v>
      </c>
      <c r="R2956" s="2">
        <v>901.01599999999996</v>
      </c>
      <c r="S2956" s="2">
        <v>6537.86</v>
      </c>
      <c r="T2956" s="2">
        <v>230.74799999999959</v>
      </c>
    </row>
    <row r="2957" spans="1:20" x14ac:dyDescent="0.25">
      <c r="A2957" t="s">
        <v>5044</v>
      </c>
      <c r="B2957" t="s">
        <v>1</v>
      </c>
      <c r="C2957" t="s">
        <v>6</v>
      </c>
      <c r="D2957" s="1">
        <v>43800</v>
      </c>
      <c r="E2957" s="1">
        <v>43848</v>
      </c>
      <c r="F2957" s="1">
        <v>43853</v>
      </c>
      <c r="G2957" s="1">
        <v>43861</v>
      </c>
      <c r="H2957" s="13">
        <f>Orders[[#This Row],[DeliveryDate]]-Orders[[#This Row],[OrderDate]]</f>
        <v>13</v>
      </c>
      <c r="I2957" t="s">
        <v>3</v>
      </c>
      <c r="J2957" t="str">
        <f>_xlfn.XLOOKUP(Orders[[#This Row],[_SalesRepID]],'Sales team'!A:A,'Sales team'!B:B)</f>
        <v>Shawn Cook</v>
      </c>
      <c r="K2957">
        <v>7</v>
      </c>
      <c r="L2957">
        <v>18</v>
      </c>
      <c r="M2957">
        <v>90</v>
      </c>
      <c r="N2957" t="str">
        <f>_xlfn.XLOOKUP(Orders[[#This Row],[_ProductID]],Products!A:A,Products!C:C)</f>
        <v>Home décor</v>
      </c>
      <c r="O2957">
        <v>27</v>
      </c>
      <c r="P2957">
        <v>0.05</v>
      </c>
      <c r="Q2957" s="2">
        <v>958.1</v>
      </c>
      <c r="R2957" s="2">
        <v>469.46899999999999</v>
      </c>
      <c r="S2957" s="2">
        <v>2730.585</v>
      </c>
      <c r="T2957" s="2">
        <v>1322.1780000000001</v>
      </c>
    </row>
    <row r="2958" spans="1:20" x14ac:dyDescent="0.25">
      <c r="A2958" t="s">
        <v>5045</v>
      </c>
      <c r="B2958" t="s">
        <v>1</v>
      </c>
      <c r="C2958" t="s">
        <v>13</v>
      </c>
      <c r="D2958" s="1">
        <v>43700</v>
      </c>
      <c r="E2958" s="1">
        <v>43848</v>
      </c>
      <c r="F2958" s="1">
        <v>43853</v>
      </c>
      <c r="G2958" s="1">
        <v>43857</v>
      </c>
      <c r="H2958" s="13">
        <f>Orders[[#This Row],[DeliveryDate]]-Orders[[#This Row],[OrderDate]]</f>
        <v>9</v>
      </c>
      <c r="I2958" t="s">
        <v>3</v>
      </c>
      <c r="J2958" t="str">
        <f>_xlfn.XLOOKUP(Orders[[#This Row],[_SalesRepID]],'Sales team'!A:A,'Sales team'!B:B)</f>
        <v>Joshua Ryan</v>
      </c>
      <c r="K2958">
        <v>9</v>
      </c>
      <c r="L2958">
        <v>21</v>
      </c>
      <c r="M2958">
        <v>276</v>
      </c>
      <c r="N2958" t="str">
        <f>_xlfn.XLOOKUP(Orders[[#This Row],[_ProductID]],Products!A:A,Products!C:C)</f>
        <v>Home décor</v>
      </c>
      <c r="O2958">
        <v>31</v>
      </c>
      <c r="P2958">
        <v>7.4999999999999997E-2</v>
      </c>
      <c r="Q2958" s="2">
        <v>1005</v>
      </c>
      <c r="R2958" s="2">
        <v>452.25</v>
      </c>
      <c r="S2958" s="2">
        <v>2788.875</v>
      </c>
      <c r="T2958" s="2">
        <v>1432.125</v>
      </c>
    </row>
    <row r="2959" spans="1:20" x14ac:dyDescent="0.25">
      <c r="A2959" t="s">
        <v>5046</v>
      </c>
      <c r="B2959" t="s">
        <v>1</v>
      </c>
      <c r="C2959" t="s">
        <v>6</v>
      </c>
      <c r="D2959" s="1">
        <v>43700</v>
      </c>
      <c r="E2959" s="1">
        <v>43848</v>
      </c>
      <c r="F2959" s="1">
        <v>43861</v>
      </c>
      <c r="G2959" s="1">
        <v>43879</v>
      </c>
      <c r="H2959" s="13">
        <f>Orders[[#This Row],[DeliveryDate]]-Orders[[#This Row],[OrderDate]]</f>
        <v>31</v>
      </c>
      <c r="I2959" t="s">
        <v>3</v>
      </c>
      <c r="J2959" t="str">
        <f>_xlfn.XLOOKUP(Orders[[#This Row],[_SalesRepID]],'Sales team'!A:A,'Sales team'!B:B)</f>
        <v>Stephen Payne</v>
      </c>
      <c r="K2959">
        <v>5</v>
      </c>
      <c r="L2959">
        <v>49</v>
      </c>
      <c r="M2959">
        <v>140</v>
      </c>
      <c r="N2959" t="str">
        <f>_xlfn.XLOOKUP(Orders[[#This Row],[_ProductID]],Products!A:A,Products!C:C)</f>
        <v>Kitchen &amp; Dining</v>
      </c>
      <c r="O2959">
        <v>1</v>
      </c>
      <c r="P2959">
        <v>0.05</v>
      </c>
      <c r="Q2959" s="2">
        <v>1058.6000000000001</v>
      </c>
      <c r="R2959" s="2">
        <v>804.53600000000006</v>
      </c>
      <c r="S2959" s="2">
        <v>3017.01</v>
      </c>
      <c r="T2959" s="2">
        <v>603.40200000000004</v>
      </c>
    </row>
    <row r="2960" spans="1:20" x14ac:dyDescent="0.25">
      <c r="A2960" t="s">
        <v>5047</v>
      </c>
      <c r="B2960" t="s">
        <v>10</v>
      </c>
      <c r="C2960" t="s">
        <v>13</v>
      </c>
      <c r="D2960" s="1">
        <v>43700</v>
      </c>
      <c r="E2960" s="1">
        <v>43848</v>
      </c>
      <c r="F2960" s="1">
        <v>43866</v>
      </c>
      <c r="G2960" s="1">
        <v>43859</v>
      </c>
      <c r="H2960" s="13">
        <f>Orders[[#This Row],[DeliveryDate]]-Orders[[#This Row],[OrderDate]]</f>
        <v>11</v>
      </c>
      <c r="I2960" t="s">
        <v>3</v>
      </c>
      <c r="J2960" t="str">
        <f>_xlfn.XLOOKUP(Orders[[#This Row],[_SalesRepID]],'Sales team'!A:A,'Sales team'!B:B)</f>
        <v>Carlos Miller</v>
      </c>
      <c r="K2960">
        <v>28</v>
      </c>
      <c r="L2960">
        <v>12</v>
      </c>
      <c r="M2960">
        <v>267</v>
      </c>
      <c r="N2960" t="str">
        <f>_xlfn.XLOOKUP(Orders[[#This Row],[_ProductID]],Products!A:A,Products!C:C)</f>
        <v>Home décor</v>
      </c>
      <c r="O2960">
        <v>43</v>
      </c>
      <c r="P2960">
        <v>0.15</v>
      </c>
      <c r="Q2960" s="2">
        <v>1058.6000000000001</v>
      </c>
      <c r="R2960" s="2">
        <v>698.67600000000016</v>
      </c>
      <c r="S2960" s="2">
        <v>3599.2400000000002</v>
      </c>
      <c r="T2960" s="2">
        <v>804.5359999999996</v>
      </c>
    </row>
    <row r="2961" spans="1:20" x14ac:dyDescent="0.25">
      <c r="A2961" t="s">
        <v>5034</v>
      </c>
      <c r="B2961" t="s">
        <v>8</v>
      </c>
      <c r="C2961" t="s">
        <v>6</v>
      </c>
      <c r="D2961" s="1">
        <v>43800</v>
      </c>
      <c r="E2961" s="1">
        <v>43847</v>
      </c>
      <c r="F2961" s="1">
        <v>43852</v>
      </c>
      <c r="G2961" s="1">
        <v>43854</v>
      </c>
      <c r="H2961" s="13">
        <f>Orders[[#This Row],[DeliveryDate]]-Orders[[#This Row],[OrderDate]]</f>
        <v>7</v>
      </c>
      <c r="I2961" t="s">
        <v>3</v>
      </c>
      <c r="J2961" t="str">
        <f>_xlfn.XLOOKUP(Orders[[#This Row],[_SalesRepID]],'Sales team'!A:A,'Sales team'!B:B)</f>
        <v>Samuel Fowler</v>
      </c>
      <c r="K2961">
        <v>21</v>
      </c>
      <c r="L2961">
        <v>5</v>
      </c>
      <c r="M2961">
        <v>128</v>
      </c>
      <c r="N2961" t="str">
        <f>_xlfn.XLOOKUP(Orders[[#This Row],[_ProductID]],Products!A:A,Products!C:C)</f>
        <v>Home décor</v>
      </c>
      <c r="O2961">
        <v>24</v>
      </c>
      <c r="P2961">
        <v>0.05</v>
      </c>
      <c r="Q2961" s="2">
        <v>3095.4</v>
      </c>
      <c r="R2961" s="2">
        <v>2073.9180000000001</v>
      </c>
      <c r="S2961" s="2">
        <v>11762.52</v>
      </c>
      <c r="T2961" s="2">
        <v>3466.848</v>
      </c>
    </row>
    <row r="2962" spans="1:20" x14ac:dyDescent="0.25">
      <c r="A2962" t="s">
        <v>5035</v>
      </c>
      <c r="B2962" t="s">
        <v>1</v>
      </c>
      <c r="C2962" t="s">
        <v>15</v>
      </c>
      <c r="D2962" s="1">
        <v>43700</v>
      </c>
      <c r="E2962" s="1">
        <v>43847</v>
      </c>
      <c r="F2962" s="1">
        <v>43859</v>
      </c>
      <c r="G2962" s="1">
        <v>43852</v>
      </c>
      <c r="H2962" s="13">
        <f>Orders[[#This Row],[DeliveryDate]]-Orders[[#This Row],[OrderDate]]</f>
        <v>5</v>
      </c>
      <c r="I2962" t="s">
        <v>3</v>
      </c>
      <c r="J2962" t="str">
        <f>_xlfn.XLOOKUP(Orders[[#This Row],[_SalesRepID]],'Sales team'!A:A,'Sales team'!B:B)</f>
        <v>Adam Hernandez</v>
      </c>
      <c r="K2962">
        <v>1</v>
      </c>
      <c r="L2962">
        <v>14</v>
      </c>
      <c r="M2962">
        <v>50</v>
      </c>
      <c r="N2962" t="str">
        <f>_xlfn.XLOOKUP(Orders[[#This Row],[_ProductID]],Products!A:A,Products!C:C)</f>
        <v>Home décor</v>
      </c>
      <c r="O2962">
        <v>2</v>
      </c>
      <c r="P2962">
        <v>0.15</v>
      </c>
      <c r="Q2962" s="2">
        <v>174.20000000000002</v>
      </c>
      <c r="R2962" s="2">
        <v>146.328</v>
      </c>
      <c r="S2962" s="2">
        <v>296.14000000000004</v>
      </c>
      <c r="T2962" s="2">
        <v>3.4840000000000373</v>
      </c>
    </row>
    <row r="2963" spans="1:20" x14ac:dyDescent="0.25">
      <c r="A2963" t="s">
        <v>5036</v>
      </c>
      <c r="B2963" t="s">
        <v>8</v>
      </c>
      <c r="C2963" t="s">
        <v>15</v>
      </c>
      <c r="D2963" s="1">
        <v>43700</v>
      </c>
      <c r="E2963" s="1">
        <v>43847</v>
      </c>
      <c r="F2963" s="1">
        <v>43869</v>
      </c>
      <c r="G2963" s="1">
        <v>43873</v>
      </c>
      <c r="H2963" s="13">
        <f>Orders[[#This Row],[DeliveryDate]]-Orders[[#This Row],[OrderDate]]</f>
        <v>26</v>
      </c>
      <c r="I2963" t="s">
        <v>3</v>
      </c>
      <c r="J2963" t="str">
        <f>_xlfn.XLOOKUP(Orders[[#This Row],[_SalesRepID]],'Sales team'!A:A,'Sales team'!B:B)</f>
        <v>Patrick Graham</v>
      </c>
      <c r="K2963">
        <v>25</v>
      </c>
      <c r="L2963">
        <v>5</v>
      </c>
      <c r="M2963">
        <v>1</v>
      </c>
      <c r="N2963" t="str">
        <f>_xlfn.XLOOKUP(Orders[[#This Row],[_ProductID]],Products!A:A,Products!C:C)</f>
        <v>Furniture</v>
      </c>
      <c r="O2963">
        <v>34</v>
      </c>
      <c r="P2963">
        <v>0.1</v>
      </c>
      <c r="Q2963" s="2">
        <v>978.2</v>
      </c>
      <c r="R2963" s="2">
        <v>684.74</v>
      </c>
      <c r="S2963" s="2">
        <v>1760.7600000000002</v>
      </c>
      <c r="T2963" s="2">
        <v>391.2800000000002</v>
      </c>
    </row>
    <row r="2964" spans="1:20" x14ac:dyDescent="0.25">
      <c r="A2964" t="s">
        <v>5037</v>
      </c>
      <c r="B2964" t="s">
        <v>1</v>
      </c>
      <c r="C2964" t="s">
        <v>25</v>
      </c>
      <c r="D2964" s="1">
        <v>43700</v>
      </c>
      <c r="E2964" s="1">
        <v>43847</v>
      </c>
      <c r="F2964" s="1">
        <v>43863</v>
      </c>
      <c r="G2964" s="1">
        <v>43859</v>
      </c>
      <c r="H2964" s="13">
        <f>Orders[[#This Row],[DeliveryDate]]-Orders[[#This Row],[OrderDate]]</f>
        <v>12</v>
      </c>
      <c r="I2964" t="s">
        <v>3</v>
      </c>
      <c r="J2964" t="str">
        <f>_xlfn.XLOOKUP(Orders[[#This Row],[_SalesRepID]],'Sales team'!A:A,'Sales team'!B:B)</f>
        <v>Adam Hernandez</v>
      </c>
      <c r="K2964">
        <v>1</v>
      </c>
      <c r="L2964">
        <v>14</v>
      </c>
      <c r="M2964">
        <v>339</v>
      </c>
      <c r="N2964" t="str">
        <f>_xlfn.XLOOKUP(Orders[[#This Row],[_ProductID]],Products!A:A,Products!C:C)</f>
        <v>Kitchen &amp; Dining</v>
      </c>
      <c r="O2964">
        <v>16</v>
      </c>
      <c r="P2964">
        <v>0.05</v>
      </c>
      <c r="Q2964" s="2">
        <v>227.8</v>
      </c>
      <c r="R2964" s="2">
        <v>148.07000000000002</v>
      </c>
      <c r="S2964" s="2">
        <v>216.41</v>
      </c>
      <c r="T2964" s="2">
        <v>68.339999999999975</v>
      </c>
    </row>
    <row r="2965" spans="1:20" x14ac:dyDescent="0.25">
      <c r="A2965" t="s">
        <v>5038</v>
      </c>
      <c r="B2965" t="s">
        <v>8</v>
      </c>
      <c r="C2965" t="s">
        <v>15</v>
      </c>
      <c r="D2965" s="1">
        <v>43700</v>
      </c>
      <c r="E2965" s="1">
        <v>43847</v>
      </c>
      <c r="F2965" s="1">
        <v>43868</v>
      </c>
      <c r="G2965" s="1">
        <v>43865</v>
      </c>
      <c r="H2965" s="13">
        <f>Orders[[#This Row],[DeliveryDate]]-Orders[[#This Row],[OrderDate]]</f>
        <v>18</v>
      </c>
      <c r="I2965" t="s">
        <v>3</v>
      </c>
      <c r="J2965" t="str">
        <f>_xlfn.XLOOKUP(Orders[[#This Row],[_SalesRepID]],'Sales team'!A:A,'Sales team'!B:B)</f>
        <v>Samuel Fowler</v>
      </c>
      <c r="K2965">
        <v>21</v>
      </c>
      <c r="L2965">
        <v>43</v>
      </c>
      <c r="M2965">
        <v>11</v>
      </c>
      <c r="N2965" t="str">
        <f>_xlfn.XLOOKUP(Orders[[#This Row],[_ProductID]],Products!A:A,Products!C:C)</f>
        <v>Furniture</v>
      </c>
      <c r="O2965">
        <v>12</v>
      </c>
      <c r="P2965">
        <v>0.05</v>
      </c>
      <c r="Q2965" s="2">
        <v>227.8</v>
      </c>
      <c r="R2965" s="2">
        <v>161.738</v>
      </c>
      <c r="S2965" s="2">
        <v>865.64</v>
      </c>
      <c r="T2965" s="2">
        <v>218.68799999999999</v>
      </c>
    </row>
    <row r="2966" spans="1:20" x14ac:dyDescent="0.25">
      <c r="A2966" t="s">
        <v>5039</v>
      </c>
      <c r="B2966" t="s">
        <v>5</v>
      </c>
      <c r="C2966" t="s">
        <v>13</v>
      </c>
      <c r="D2966" s="1">
        <v>43700</v>
      </c>
      <c r="E2966" s="1">
        <v>43847</v>
      </c>
      <c r="F2966" s="1">
        <v>43871</v>
      </c>
      <c r="G2966" s="1">
        <v>43867</v>
      </c>
      <c r="H2966" s="13">
        <f>Orders[[#This Row],[DeliveryDate]]-Orders[[#This Row],[OrderDate]]</f>
        <v>20</v>
      </c>
      <c r="I2966" t="s">
        <v>3</v>
      </c>
      <c r="J2966" t="str">
        <f>_xlfn.XLOOKUP(Orders[[#This Row],[_SalesRepID]],'Sales team'!A:A,'Sales team'!B:B)</f>
        <v>Paul Holmes</v>
      </c>
      <c r="K2966">
        <v>14</v>
      </c>
      <c r="L2966">
        <v>47</v>
      </c>
      <c r="M2966">
        <v>288</v>
      </c>
      <c r="N2966" t="str">
        <f>_xlfn.XLOOKUP(Orders[[#This Row],[_ProductID]],Products!A:A,Products!C:C)</f>
        <v>Kitchen &amp; Dining</v>
      </c>
      <c r="O2966">
        <v>4</v>
      </c>
      <c r="P2966">
        <v>0.15</v>
      </c>
      <c r="Q2966" s="2">
        <v>6318.1</v>
      </c>
      <c r="R2966" s="2">
        <v>4738.5750000000007</v>
      </c>
      <c r="S2966" s="2">
        <v>21481.54</v>
      </c>
      <c r="T2966" s="2">
        <v>2527.239999999998</v>
      </c>
    </row>
    <row r="2967" spans="1:20" x14ac:dyDescent="0.25">
      <c r="A2967" t="s">
        <v>5040</v>
      </c>
      <c r="B2967" t="s">
        <v>5</v>
      </c>
      <c r="C2967" t="s">
        <v>46</v>
      </c>
      <c r="D2967" s="1">
        <v>43700</v>
      </c>
      <c r="E2967" s="1">
        <v>43847</v>
      </c>
      <c r="F2967" s="1">
        <v>43871</v>
      </c>
      <c r="G2967" s="1">
        <v>43865</v>
      </c>
      <c r="H2967" s="13">
        <f>Orders[[#This Row],[DeliveryDate]]-Orders[[#This Row],[OrderDate]]</f>
        <v>18</v>
      </c>
      <c r="I2967" t="s">
        <v>3</v>
      </c>
      <c r="J2967" t="str">
        <f>_xlfn.XLOOKUP(Orders[[#This Row],[_SalesRepID]],'Sales team'!A:A,'Sales team'!B:B)</f>
        <v>Todd Roberts</v>
      </c>
      <c r="K2967">
        <v>13</v>
      </c>
      <c r="L2967">
        <v>29</v>
      </c>
      <c r="M2967">
        <v>87</v>
      </c>
      <c r="N2967" t="str">
        <f>_xlfn.XLOOKUP(Orders[[#This Row],[_ProductID]],Products!A:A,Products!C:C)</f>
        <v>Electronics</v>
      </c>
      <c r="O2967">
        <v>47</v>
      </c>
      <c r="P2967">
        <v>0.05</v>
      </c>
      <c r="Q2967" s="2">
        <v>1701.8</v>
      </c>
      <c r="R2967" s="2">
        <v>935.99</v>
      </c>
      <c r="S2967" s="2">
        <v>4850.1299999999992</v>
      </c>
      <c r="T2967" s="2">
        <v>2042.1599999999989</v>
      </c>
    </row>
    <row r="2968" spans="1:20" x14ac:dyDescent="0.25">
      <c r="A2968" t="s">
        <v>5041</v>
      </c>
      <c r="B2968" t="s">
        <v>8</v>
      </c>
      <c r="C2968" t="s">
        <v>25</v>
      </c>
      <c r="D2968" s="1">
        <v>43800</v>
      </c>
      <c r="E2968" s="1">
        <v>43847</v>
      </c>
      <c r="F2968" s="1">
        <v>43871</v>
      </c>
      <c r="G2968" s="1">
        <v>43868</v>
      </c>
      <c r="H2968" s="13">
        <f>Orders[[#This Row],[DeliveryDate]]-Orders[[#This Row],[OrderDate]]</f>
        <v>21</v>
      </c>
      <c r="I2968" t="s">
        <v>3</v>
      </c>
      <c r="J2968" t="str">
        <f>_xlfn.XLOOKUP(Orders[[#This Row],[_SalesRepID]],'Sales team'!A:A,'Sales team'!B:B)</f>
        <v>Patrick Graham</v>
      </c>
      <c r="K2968">
        <v>25</v>
      </c>
      <c r="L2968">
        <v>31</v>
      </c>
      <c r="M2968">
        <v>334</v>
      </c>
      <c r="N2968" t="str">
        <f>_xlfn.XLOOKUP(Orders[[#This Row],[_ProductID]],Products!A:A,Products!C:C)</f>
        <v>Home décor</v>
      </c>
      <c r="O2968">
        <v>24</v>
      </c>
      <c r="P2968">
        <v>7.4999999999999997E-2</v>
      </c>
      <c r="Q2968" s="2">
        <v>3055.2000000000003</v>
      </c>
      <c r="R2968" s="2">
        <v>2230.2960000000003</v>
      </c>
      <c r="S2968" s="2">
        <v>16956.36</v>
      </c>
      <c r="T2968" s="2">
        <v>3574.5839999999989</v>
      </c>
    </row>
    <row r="2969" spans="1:20" x14ac:dyDescent="0.25">
      <c r="A2969" t="s">
        <v>5042</v>
      </c>
      <c r="B2969" t="s">
        <v>8</v>
      </c>
      <c r="C2969" t="s">
        <v>6</v>
      </c>
      <c r="D2969" s="1">
        <v>43800</v>
      </c>
      <c r="E2969" s="1">
        <v>43847</v>
      </c>
      <c r="F2969" s="1">
        <v>43858</v>
      </c>
      <c r="G2969" s="1">
        <v>43853</v>
      </c>
      <c r="H2969" s="13">
        <f>Orders[[#This Row],[DeliveryDate]]-Orders[[#This Row],[OrderDate]]</f>
        <v>6</v>
      </c>
      <c r="I2969" t="s">
        <v>3</v>
      </c>
      <c r="J2969" t="str">
        <f>_xlfn.XLOOKUP(Orders[[#This Row],[_SalesRepID]],'Sales team'!A:A,'Sales team'!B:B)</f>
        <v>Joe Price</v>
      </c>
      <c r="K2969">
        <v>22</v>
      </c>
      <c r="L2969">
        <v>30</v>
      </c>
      <c r="M2969">
        <v>92</v>
      </c>
      <c r="N2969" t="str">
        <f>_xlfn.XLOOKUP(Orders[[#This Row],[_ProductID]],Products!A:A,Products!C:C)</f>
        <v>Home décor</v>
      </c>
      <c r="O2969">
        <v>36</v>
      </c>
      <c r="P2969">
        <v>0.05</v>
      </c>
      <c r="Q2969" s="2">
        <v>877.7</v>
      </c>
      <c r="R2969" s="2">
        <v>728.49099999999999</v>
      </c>
      <c r="S2969" s="2">
        <v>4169.0749999999998</v>
      </c>
      <c r="T2969" s="2">
        <v>526.61999999999989</v>
      </c>
    </row>
    <row r="2970" spans="1:20" x14ac:dyDescent="0.25">
      <c r="A2970" t="s">
        <v>5023</v>
      </c>
      <c r="B2970" t="s">
        <v>10</v>
      </c>
      <c r="C2970" t="s">
        <v>6</v>
      </c>
      <c r="D2970" s="1">
        <v>43700</v>
      </c>
      <c r="E2970" s="1">
        <v>43846</v>
      </c>
      <c r="F2970" s="1">
        <v>43867</v>
      </c>
      <c r="G2970" s="1">
        <v>43852</v>
      </c>
      <c r="H2970" s="13">
        <f>Orders[[#This Row],[DeliveryDate]]-Orders[[#This Row],[OrderDate]]</f>
        <v>6</v>
      </c>
      <c r="I2970" t="s">
        <v>3</v>
      </c>
      <c r="J2970" t="str">
        <f>_xlfn.XLOOKUP(Orders[[#This Row],[_SalesRepID]],'Sales team'!A:A,'Sales team'!B:B)</f>
        <v>Donald Reynolds</v>
      </c>
      <c r="K2970">
        <v>26</v>
      </c>
      <c r="L2970">
        <v>20</v>
      </c>
      <c r="M2970">
        <v>93</v>
      </c>
      <c r="N2970" t="str">
        <f>_xlfn.XLOOKUP(Orders[[#This Row],[_ProductID]],Products!A:A,Products!C:C)</f>
        <v>Home décor</v>
      </c>
      <c r="O2970">
        <v>11</v>
      </c>
      <c r="P2970">
        <v>0.05</v>
      </c>
      <c r="Q2970" s="2">
        <v>2432.1</v>
      </c>
      <c r="R2970" s="2">
        <v>1361.9760000000001</v>
      </c>
      <c r="S2970" s="2">
        <v>18483.96</v>
      </c>
      <c r="T2970" s="2">
        <v>7588.1519999999982</v>
      </c>
    </row>
    <row r="2971" spans="1:20" x14ac:dyDescent="0.25">
      <c r="A2971" t="s">
        <v>5024</v>
      </c>
      <c r="B2971" t="s">
        <v>1</v>
      </c>
      <c r="C2971" t="s">
        <v>2</v>
      </c>
      <c r="D2971" s="1">
        <v>43700</v>
      </c>
      <c r="E2971" s="1">
        <v>43846</v>
      </c>
      <c r="F2971" s="1">
        <v>43849</v>
      </c>
      <c r="G2971" s="1">
        <v>43871</v>
      </c>
      <c r="H2971" s="13">
        <f>Orders[[#This Row],[DeliveryDate]]-Orders[[#This Row],[OrderDate]]</f>
        <v>25</v>
      </c>
      <c r="I2971" t="s">
        <v>3</v>
      </c>
      <c r="J2971" t="str">
        <f>_xlfn.XLOOKUP(Orders[[#This Row],[_SalesRepID]],'Sales team'!A:A,'Sales team'!B:B)</f>
        <v>George Lewis</v>
      </c>
      <c r="K2971">
        <v>8</v>
      </c>
      <c r="L2971">
        <v>28</v>
      </c>
      <c r="M2971">
        <v>225</v>
      </c>
      <c r="N2971" t="str">
        <f>_xlfn.XLOOKUP(Orders[[#This Row],[_ProductID]],Products!A:A,Products!C:C)</f>
        <v>Home décor</v>
      </c>
      <c r="O2971">
        <v>35</v>
      </c>
      <c r="P2971">
        <v>7.4999999999999997E-2</v>
      </c>
      <c r="Q2971" s="2">
        <v>1701.8</v>
      </c>
      <c r="R2971" s="2">
        <v>1429.5119999999999</v>
      </c>
      <c r="S2971" s="2">
        <v>9444.99</v>
      </c>
      <c r="T2971" s="2">
        <v>867.91799999999967</v>
      </c>
    </row>
    <row r="2972" spans="1:20" x14ac:dyDescent="0.25">
      <c r="A2972" t="s">
        <v>5025</v>
      </c>
      <c r="B2972" t="s">
        <v>10</v>
      </c>
      <c r="C2972" t="s">
        <v>6</v>
      </c>
      <c r="D2972" s="1">
        <v>43800</v>
      </c>
      <c r="E2972" s="1">
        <v>43846</v>
      </c>
      <c r="F2972" s="1">
        <v>43859</v>
      </c>
      <c r="G2972" s="1">
        <v>43864</v>
      </c>
      <c r="H2972" s="13">
        <f>Orders[[#This Row],[DeliveryDate]]-Orders[[#This Row],[OrderDate]]</f>
        <v>18</v>
      </c>
      <c r="I2972" t="s">
        <v>3</v>
      </c>
      <c r="J2972" t="str">
        <f>_xlfn.XLOOKUP(Orders[[#This Row],[_SalesRepID]],'Sales team'!A:A,'Sales team'!B:B)</f>
        <v>Donald Reynolds</v>
      </c>
      <c r="K2972">
        <v>26</v>
      </c>
      <c r="L2972">
        <v>41</v>
      </c>
      <c r="M2972">
        <v>167</v>
      </c>
      <c r="N2972" t="str">
        <f>_xlfn.XLOOKUP(Orders[[#This Row],[_ProductID]],Products!A:A,Products!C:C)</f>
        <v>Home décor</v>
      </c>
      <c r="O2972">
        <v>30</v>
      </c>
      <c r="P2972">
        <v>0.15</v>
      </c>
      <c r="Q2972" s="2">
        <v>3504.1</v>
      </c>
      <c r="R2972" s="2">
        <v>2207.5830000000001</v>
      </c>
      <c r="S2972" s="2">
        <v>23827.879999999997</v>
      </c>
      <c r="T2972" s="2">
        <v>6167.2159999999967</v>
      </c>
    </row>
    <row r="2973" spans="1:20" x14ac:dyDescent="0.25">
      <c r="A2973" t="s">
        <v>5026</v>
      </c>
      <c r="B2973" t="s">
        <v>10</v>
      </c>
      <c r="C2973" t="s">
        <v>2</v>
      </c>
      <c r="D2973" s="1">
        <v>43800</v>
      </c>
      <c r="E2973" s="1">
        <v>43846</v>
      </c>
      <c r="F2973" s="1">
        <v>43851</v>
      </c>
      <c r="G2973" s="1">
        <v>43860</v>
      </c>
      <c r="H2973" s="13">
        <f>Orders[[#This Row],[DeliveryDate]]-Orders[[#This Row],[OrderDate]]</f>
        <v>14</v>
      </c>
      <c r="I2973" t="s">
        <v>3</v>
      </c>
      <c r="J2973" t="str">
        <f>_xlfn.XLOOKUP(Orders[[#This Row],[_SalesRepID]],'Sales team'!A:A,'Sales team'!B:B)</f>
        <v>Carlos Miller</v>
      </c>
      <c r="K2973">
        <v>28</v>
      </c>
      <c r="L2973">
        <v>36</v>
      </c>
      <c r="M2973">
        <v>222</v>
      </c>
      <c r="N2973" t="str">
        <f>_xlfn.XLOOKUP(Orders[[#This Row],[_ProductID]],Products!A:A,Products!C:C)</f>
        <v>Kitchen &amp; Dining</v>
      </c>
      <c r="O2973">
        <v>16</v>
      </c>
      <c r="P2973">
        <v>0.2</v>
      </c>
      <c r="Q2973" s="2">
        <v>2639.8</v>
      </c>
      <c r="R2973" s="2">
        <v>1689.4720000000002</v>
      </c>
      <c r="S2973" s="2">
        <v>12671.04</v>
      </c>
      <c r="T2973" s="2">
        <v>2534.2079999999987</v>
      </c>
    </row>
    <row r="2974" spans="1:20" x14ac:dyDescent="0.25">
      <c r="A2974" t="s">
        <v>5027</v>
      </c>
      <c r="B2974" t="s">
        <v>1</v>
      </c>
      <c r="C2974" t="s">
        <v>13</v>
      </c>
      <c r="D2974" s="1">
        <v>43700</v>
      </c>
      <c r="E2974" s="1">
        <v>43846</v>
      </c>
      <c r="F2974" s="1">
        <v>43862</v>
      </c>
      <c r="G2974" s="1">
        <v>43851</v>
      </c>
      <c r="H2974" s="13">
        <f>Orders[[#This Row],[DeliveryDate]]-Orders[[#This Row],[OrderDate]]</f>
        <v>5</v>
      </c>
      <c r="I2974" t="s">
        <v>3</v>
      </c>
      <c r="J2974" t="str">
        <f>_xlfn.XLOOKUP(Orders[[#This Row],[_SalesRepID]],'Sales team'!A:A,'Sales team'!B:B)</f>
        <v>Shawn Cook</v>
      </c>
      <c r="K2974">
        <v>7</v>
      </c>
      <c r="L2974">
        <v>5</v>
      </c>
      <c r="M2974">
        <v>294</v>
      </c>
      <c r="N2974" t="str">
        <f>_xlfn.XLOOKUP(Orders[[#This Row],[_ProductID]],Products!A:A,Products!C:C)</f>
        <v>Electronics</v>
      </c>
      <c r="O2974">
        <v>47</v>
      </c>
      <c r="P2974">
        <v>7.4999999999999997E-2</v>
      </c>
      <c r="Q2974" s="2">
        <v>1701.8</v>
      </c>
      <c r="R2974" s="2">
        <v>1021.0799999999999</v>
      </c>
      <c r="S2974" s="2">
        <v>11019.155000000001</v>
      </c>
      <c r="T2974" s="2">
        <v>3871.5950000000012</v>
      </c>
    </row>
    <row r="2975" spans="1:20" x14ac:dyDescent="0.25">
      <c r="A2975" t="s">
        <v>5028</v>
      </c>
      <c r="B2975" t="s">
        <v>10</v>
      </c>
      <c r="C2975" t="s">
        <v>46</v>
      </c>
      <c r="D2975" s="1">
        <v>43700</v>
      </c>
      <c r="E2975" s="1">
        <v>43846</v>
      </c>
      <c r="F2975" s="1">
        <v>43851</v>
      </c>
      <c r="G2975" s="1">
        <v>43865</v>
      </c>
      <c r="H2975" s="13">
        <f>Orders[[#This Row],[DeliveryDate]]-Orders[[#This Row],[OrderDate]]</f>
        <v>19</v>
      </c>
      <c r="I2975" t="s">
        <v>3</v>
      </c>
      <c r="J2975" t="str">
        <f>_xlfn.XLOOKUP(Orders[[#This Row],[_SalesRepID]],'Sales team'!A:A,'Sales team'!B:B)</f>
        <v>Donald Reynolds</v>
      </c>
      <c r="K2975">
        <v>26</v>
      </c>
      <c r="L2975">
        <v>5</v>
      </c>
      <c r="M2975">
        <v>74</v>
      </c>
      <c r="N2975" t="str">
        <f>_xlfn.XLOOKUP(Orders[[#This Row],[_ProductID]],Products!A:A,Products!C:C)</f>
        <v>Kitchen &amp; Dining</v>
      </c>
      <c r="O2975">
        <v>1</v>
      </c>
      <c r="P2975">
        <v>0.05</v>
      </c>
      <c r="Q2975" s="2">
        <v>5514.1</v>
      </c>
      <c r="R2975" s="2">
        <v>2315.922</v>
      </c>
      <c r="S2975" s="2">
        <v>15715.185000000001</v>
      </c>
      <c r="T2975" s="2">
        <v>8767.4190000000017</v>
      </c>
    </row>
    <row r="2976" spans="1:20" x14ac:dyDescent="0.25">
      <c r="A2976" t="s">
        <v>5029</v>
      </c>
      <c r="B2976" t="s">
        <v>5</v>
      </c>
      <c r="C2976" t="s">
        <v>46</v>
      </c>
      <c r="D2976" s="1">
        <v>43700</v>
      </c>
      <c r="E2976" s="1">
        <v>43846</v>
      </c>
      <c r="F2976" s="1">
        <v>43857</v>
      </c>
      <c r="G2976" s="1">
        <v>43872</v>
      </c>
      <c r="H2976" s="13">
        <f>Orders[[#This Row],[DeliveryDate]]-Orders[[#This Row],[OrderDate]]</f>
        <v>26</v>
      </c>
      <c r="I2976" t="s">
        <v>3</v>
      </c>
      <c r="J2976" t="str">
        <f>_xlfn.XLOOKUP(Orders[[#This Row],[_SalesRepID]],'Sales team'!A:A,'Sales team'!B:B)</f>
        <v>Carl Nguyen</v>
      </c>
      <c r="K2976">
        <v>12</v>
      </c>
      <c r="L2976">
        <v>20</v>
      </c>
      <c r="M2976">
        <v>81</v>
      </c>
      <c r="N2976" t="str">
        <f>_xlfn.XLOOKUP(Orders[[#This Row],[_ProductID]],Products!A:A,Products!C:C)</f>
        <v>Furniture</v>
      </c>
      <c r="O2976">
        <v>19</v>
      </c>
      <c r="P2976">
        <v>0.2</v>
      </c>
      <c r="Q2976" s="2">
        <v>1105.5</v>
      </c>
      <c r="R2976" s="2">
        <v>696.46500000000003</v>
      </c>
      <c r="S2976" s="2">
        <v>7075.2000000000007</v>
      </c>
      <c r="T2976" s="2">
        <v>1503.4800000000005</v>
      </c>
    </row>
    <row r="2977" spans="1:20" x14ac:dyDescent="0.25">
      <c r="A2977" t="s">
        <v>5030</v>
      </c>
      <c r="B2977" t="s">
        <v>1</v>
      </c>
      <c r="C2977" t="s">
        <v>25</v>
      </c>
      <c r="D2977" s="1">
        <v>43800</v>
      </c>
      <c r="E2977" s="1">
        <v>43846</v>
      </c>
      <c r="F2977" s="1">
        <v>43852</v>
      </c>
      <c r="G2977" s="1">
        <v>43861</v>
      </c>
      <c r="H2977" s="13">
        <f>Orders[[#This Row],[DeliveryDate]]-Orders[[#This Row],[OrderDate]]</f>
        <v>15</v>
      </c>
      <c r="I2977" t="s">
        <v>3</v>
      </c>
      <c r="J2977" t="str">
        <f>_xlfn.XLOOKUP(Orders[[#This Row],[_SalesRepID]],'Sales team'!A:A,'Sales team'!B:B)</f>
        <v>Joshua Ryan</v>
      </c>
      <c r="K2977">
        <v>9</v>
      </c>
      <c r="L2977">
        <v>33</v>
      </c>
      <c r="M2977">
        <v>346</v>
      </c>
      <c r="N2977" t="str">
        <f>_xlfn.XLOOKUP(Orders[[#This Row],[_ProductID]],Products!A:A,Products!C:C)</f>
        <v>Home décor</v>
      </c>
      <c r="O2977">
        <v>27</v>
      </c>
      <c r="P2977">
        <v>7.4999999999999997E-2</v>
      </c>
      <c r="Q2977" s="2">
        <v>1031.8</v>
      </c>
      <c r="R2977" s="2">
        <v>815.12199999999996</v>
      </c>
      <c r="S2977" s="2">
        <v>4772.0749999999998</v>
      </c>
      <c r="T2977" s="2">
        <v>696.46500000000015</v>
      </c>
    </row>
    <row r="2978" spans="1:20" x14ac:dyDescent="0.25">
      <c r="A2978" t="s">
        <v>5031</v>
      </c>
      <c r="B2978" t="s">
        <v>1</v>
      </c>
      <c r="C2978" t="s">
        <v>15</v>
      </c>
      <c r="D2978" s="1">
        <v>43800</v>
      </c>
      <c r="E2978" s="1">
        <v>43846</v>
      </c>
      <c r="F2978" s="1">
        <v>43851</v>
      </c>
      <c r="G2978" s="1">
        <v>43854</v>
      </c>
      <c r="H2978" s="13">
        <f>Orders[[#This Row],[DeliveryDate]]-Orders[[#This Row],[OrderDate]]</f>
        <v>8</v>
      </c>
      <c r="I2978" t="s">
        <v>3</v>
      </c>
      <c r="J2978" t="str">
        <f>_xlfn.XLOOKUP(Orders[[#This Row],[_SalesRepID]],'Sales team'!A:A,'Sales team'!B:B)</f>
        <v>Keith Griffin</v>
      </c>
      <c r="K2978">
        <v>2</v>
      </c>
      <c r="L2978">
        <v>28</v>
      </c>
      <c r="M2978">
        <v>48</v>
      </c>
      <c r="N2978" t="str">
        <f>_xlfn.XLOOKUP(Orders[[#This Row],[_ProductID]],Products!A:A,Products!C:C)</f>
        <v>Kitchen &amp; Dining</v>
      </c>
      <c r="O2978">
        <v>1</v>
      </c>
      <c r="P2978">
        <v>7.4999999999999997E-2</v>
      </c>
      <c r="Q2978" s="2">
        <v>5681.6</v>
      </c>
      <c r="R2978" s="2">
        <v>4090.752</v>
      </c>
      <c r="S2978" s="2">
        <v>10510.960000000001</v>
      </c>
      <c r="T2978" s="2">
        <v>2329.456000000001</v>
      </c>
    </row>
    <row r="2979" spans="1:20" x14ac:dyDescent="0.25">
      <c r="A2979" t="s">
        <v>5032</v>
      </c>
      <c r="B2979" t="s">
        <v>1</v>
      </c>
      <c r="C2979" t="s">
        <v>6</v>
      </c>
      <c r="D2979" s="1">
        <v>43800</v>
      </c>
      <c r="E2979" s="1">
        <v>43846</v>
      </c>
      <c r="F2979" s="1">
        <v>43851</v>
      </c>
      <c r="G2979" s="1">
        <v>43861</v>
      </c>
      <c r="H2979" s="13">
        <f>Orders[[#This Row],[DeliveryDate]]-Orders[[#This Row],[OrderDate]]</f>
        <v>15</v>
      </c>
      <c r="I2979" t="s">
        <v>3</v>
      </c>
      <c r="J2979" t="str">
        <f>_xlfn.XLOOKUP(Orders[[#This Row],[_SalesRepID]],'Sales team'!A:A,'Sales team'!B:B)</f>
        <v>Joshua Bennett</v>
      </c>
      <c r="K2979">
        <v>6</v>
      </c>
      <c r="L2979">
        <v>12</v>
      </c>
      <c r="M2979">
        <v>168</v>
      </c>
      <c r="N2979" t="str">
        <f>_xlfn.XLOOKUP(Orders[[#This Row],[_ProductID]],Products!A:A,Products!C:C)</f>
        <v>Home décor</v>
      </c>
      <c r="O2979">
        <v>2</v>
      </c>
      <c r="P2979">
        <v>0.15</v>
      </c>
      <c r="Q2979" s="2">
        <v>2525.9</v>
      </c>
      <c r="R2979" s="2">
        <v>1869.1659999999999</v>
      </c>
      <c r="S2979" s="2">
        <v>2147.0149999999999</v>
      </c>
      <c r="T2979" s="2">
        <v>277.84899999999993</v>
      </c>
    </row>
    <row r="2980" spans="1:20" x14ac:dyDescent="0.25">
      <c r="A2980" t="s">
        <v>5033</v>
      </c>
      <c r="B2980" t="s">
        <v>5</v>
      </c>
      <c r="C2980" t="s">
        <v>25</v>
      </c>
      <c r="D2980" s="1">
        <v>43700</v>
      </c>
      <c r="E2980" s="1">
        <v>43846</v>
      </c>
      <c r="F2980" s="1">
        <v>43867</v>
      </c>
      <c r="G2980" s="1">
        <v>43873</v>
      </c>
      <c r="H2980" s="13">
        <f>Orders[[#This Row],[DeliveryDate]]-Orders[[#This Row],[OrderDate]]</f>
        <v>27</v>
      </c>
      <c r="I2980" t="s">
        <v>3</v>
      </c>
      <c r="J2980" t="str">
        <f>_xlfn.XLOOKUP(Orders[[#This Row],[_SalesRepID]],'Sales team'!A:A,'Sales team'!B:B)</f>
        <v>Paul Holmes</v>
      </c>
      <c r="K2980">
        <v>14</v>
      </c>
      <c r="L2980">
        <v>41</v>
      </c>
      <c r="M2980">
        <v>358</v>
      </c>
      <c r="N2980" t="str">
        <f>_xlfn.XLOOKUP(Orders[[#This Row],[_ProductID]],Products!A:A,Products!C:C)</f>
        <v>Furniture</v>
      </c>
      <c r="O2980">
        <v>12</v>
      </c>
      <c r="P2980">
        <v>7.4999999999999997E-2</v>
      </c>
      <c r="Q2980" s="2">
        <v>1279.7</v>
      </c>
      <c r="R2980" s="2">
        <v>639.85</v>
      </c>
      <c r="S2980" s="2">
        <v>7102.3350000000009</v>
      </c>
      <c r="T2980" s="2">
        <v>3263.2350000000006</v>
      </c>
    </row>
    <row r="2981" spans="1:20" x14ac:dyDescent="0.25">
      <c r="A2981" t="s">
        <v>5015</v>
      </c>
      <c r="B2981" t="s">
        <v>5</v>
      </c>
      <c r="C2981" t="s">
        <v>13</v>
      </c>
      <c r="D2981" s="1">
        <v>43700</v>
      </c>
      <c r="E2981" s="1">
        <v>43845</v>
      </c>
      <c r="F2981" s="1">
        <v>43848</v>
      </c>
      <c r="G2981" s="1">
        <v>43859</v>
      </c>
      <c r="H2981" s="13">
        <f>Orders[[#This Row],[DeliveryDate]]-Orders[[#This Row],[OrderDate]]</f>
        <v>14</v>
      </c>
      <c r="I2981" t="s">
        <v>3</v>
      </c>
      <c r="J2981" t="str">
        <f>_xlfn.XLOOKUP(Orders[[#This Row],[_SalesRepID]],'Sales team'!A:A,'Sales team'!B:B)</f>
        <v>Shawn Wallace</v>
      </c>
      <c r="K2981">
        <v>18</v>
      </c>
      <c r="L2981">
        <v>4</v>
      </c>
      <c r="M2981">
        <v>289</v>
      </c>
      <c r="N2981" t="str">
        <f>_xlfn.XLOOKUP(Orders[[#This Row],[_ProductID]],Products!A:A,Products!C:C)</f>
        <v>Kitchen &amp; Dining</v>
      </c>
      <c r="O2981">
        <v>1</v>
      </c>
      <c r="P2981">
        <v>0.05</v>
      </c>
      <c r="Q2981" s="2">
        <v>3986.5</v>
      </c>
      <c r="R2981" s="2">
        <v>1634.4649999999999</v>
      </c>
      <c r="S2981" s="2">
        <v>30297.399999999998</v>
      </c>
      <c r="T2981" s="2">
        <v>17221.68</v>
      </c>
    </row>
    <row r="2982" spans="1:20" x14ac:dyDescent="0.25">
      <c r="A2982" t="s">
        <v>5016</v>
      </c>
      <c r="B2982" t="s">
        <v>1</v>
      </c>
      <c r="C2982" t="s">
        <v>6</v>
      </c>
      <c r="D2982" s="1">
        <v>43700</v>
      </c>
      <c r="E2982" s="1">
        <v>43845</v>
      </c>
      <c r="F2982" s="1">
        <v>43873</v>
      </c>
      <c r="G2982" s="1">
        <v>43847</v>
      </c>
      <c r="H2982" s="13">
        <f>Orders[[#This Row],[DeliveryDate]]-Orders[[#This Row],[OrderDate]]</f>
        <v>2</v>
      </c>
      <c r="I2982" t="s">
        <v>3</v>
      </c>
      <c r="J2982" t="str">
        <f>_xlfn.XLOOKUP(Orders[[#This Row],[_SalesRepID]],'Sales team'!A:A,'Sales team'!B:B)</f>
        <v>Joshua Ryan</v>
      </c>
      <c r="K2982">
        <v>9</v>
      </c>
      <c r="L2982">
        <v>10</v>
      </c>
      <c r="M2982">
        <v>107</v>
      </c>
      <c r="N2982" t="str">
        <f>_xlfn.XLOOKUP(Orders[[#This Row],[_ProductID]],Products!A:A,Products!C:C)</f>
        <v>Home décor</v>
      </c>
      <c r="O2982">
        <v>32</v>
      </c>
      <c r="P2982">
        <v>7.4999999999999997E-2</v>
      </c>
      <c r="Q2982" s="2">
        <v>2680</v>
      </c>
      <c r="R2982" s="2">
        <v>1795.6000000000001</v>
      </c>
      <c r="S2982" s="2">
        <v>17353</v>
      </c>
      <c r="T2982" s="2">
        <v>4783.7999999999993</v>
      </c>
    </row>
    <row r="2983" spans="1:20" x14ac:dyDescent="0.25">
      <c r="A2983" t="s">
        <v>5017</v>
      </c>
      <c r="B2983" t="s">
        <v>5</v>
      </c>
      <c r="C2983" t="s">
        <v>15</v>
      </c>
      <c r="D2983" s="1">
        <v>43800</v>
      </c>
      <c r="E2983" s="1">
        <v>43845</v>
      </c>
      <c r="F2983" s="1">
        <v>43849</v>
      </c>
      <c r="G2983" s="1">
        <v>43853</v>
      </c>
      <c r="H2983" s="13">
        <f>Orders[[#This Row],[DeliveryDate]]-Orders[[#This Row],[OrderDate]]</f>
        <v>8</v>
      </c>
      <c r="I2983" t="s">
        <v>3</v>
      </c>
      <c r="J2983" t="str">
        <f>_xlfn.XLOOKUP(Orders[[#This Row],[_SalesRepID]],'Sales team'!A:A,'Sales team'!B:B)</f>
        <v>Anthony Torres</v>
      </c>
      <c r="K2983">
        <v>20</v>
      </c>
      <c r="L2983">
        <v>7</v>
      </c>
      <c r="M2983">
        <v>19</v>
      </c>
      <c r="N2983" t="str">
        <f>_xlfn.XLOOKUP(Orders[[#This Row],[_ProductID]],Products!A:A,Products!C:C)</f>
        <v>Home décor</v>
      </c>
      <c r="O2983">
        <v>23</v>
      </c>
      <c r="P2983">
        <v>7.4999999999999997E-2</v>
      </c>
      <c r="Q2983" s="2">
        <v>1045.2</v>
      </c>
      <c r="R2983" s="2">
        <v>501.69600000000003</v>
      </c>
      <c r="S2983" s="2">
        <v>2900.4300000000003</v>
      </c>
      <c r="T2983" s="2">
        <v>1395.3420000000001</v>
      </c>
    </row>
    <row r="2984" spans="1:20" x14ac:dyDescent="0.25">
      <c r="A2984" t="s">
        <v>5018</v>
      </c>
      <c r="B2984" t="s">
        <v>1</v>
      </c>
      <c r="C2984" t="s">
        <v>6</v>
      </c>
      <c r="D2984" s="1">
        <v>43800</v>
      </c>
      <c r="E2984" s="1">
        <v>43845</v>
      </c>
      <c r="F2984" s="1">
        <v>43861</v>
      </c>
      <c r="G2984" s="1">
        <v>43864</v>
      </c>
      <c r="H2984" s="13">
        <f>Orders[[#This Row],[DeliveryDate]]-Orders[[#This Row],[OrderDate]]</f>
        <v>19</v>
      </c>
      <c r="I2984" t="s">
        <v>3</v>
      </c>
      <c r="J2984" t="str">
        <f>_xlfn.XLOOKUP(Orders[[#This Row],[_SalesRepID]],'Sales team'!A:A,'Sales team'!B:B)</f>
        <v>Joshua Little</v>
      </c>
      <c r="K2984">
        <v>11</v>
      </c>
      <c r="L2984">
        <v>18</v>
      </c>
      <c r="M2984">
        <v>144</v>
      </c>
      <c r="N2984" t="str">
        <f>_xlfn.XLOOKUP(Orders[[#This Row],[_ProductID]],Products!A:A,Products!C:C)</f>
        <v>Furniture</v>
      </c>
      <c r="O2984">
        <v>20</v>
      </c>
      <c r="P2984">
        <v>0.05</v>
      </c>
      <c r="Q2984" s="2">
        <v>5949.6</v>
      </c>
      <c r="R2984" s="2">
        <v>3272.2800000000007</v>
      </c>
      <c r="S2984" s="2">
        <v>5652.12</v>
      </c>
      <c r="T2984" s="2">
        <v>2379.8399999999992</v>
      </c>
    </row>
    <row r="2985" spans="1:20" x14ac:dyDescent="0.25">
      <c r="A2985" t="s">
        <v>5019</v>
      </c>
      <c r="B2985" t="s">
        <v>1</v>
      </c>
      <c r="C2985" t="s">
        <v>46</v>
      </c>
      <c r="D2985" s="1">
        <v>43700</v>
      </c>
      <c r="E2985" s="1">
        <v>43845</v>
      </c>
      <c r="F2985" s="1">
        <v>43847</v>
      </c>
      <c r="G2985" s="1">
        <v>43871</v>
      </c>
      <c r="H2985" s="13">
        <f>Orders[[#This Row],[DeliveryDate]]-Orders[[#This Row],[OrderDate]]</f>
        <v>26</v>
      </c>
      <c r="I2985" t="s">
        <v>3</v>
      </c>
      <c r="J2985" t="str">
        <f>_xlfn.XLOOKUP(Orders[[#This Row],[_SalesRepID]],'Sales team'!A:A,'Sales team'!B:B)</f>
        <v>Joshua Ryan</v>
      </c>
      <c r="K2985">
        <v>9</v>
      </c>
      <c r="L2985">
        <v>42</v>
      </c>
      <c r="M2985">
        <v>75</v>
      </c>
      <c r="N2985" t="str">
        <f>_xlfn.XLOOKUP(Orders[[#This Row],[_ProductID]],Products!A:A,Products!C:C)</f>
        <v>Furniture</v>
      </c>
      <c r="O2985">
        <v>20</v>
      </c>
      <c r="P2985">
        <v>7.4999999999999997E-2</v>
      </c>
      <c r="Q2985" s="2">
        <v>3946.3</v>
      </c>
      <c r="R2985" s="2">
        <v>1578.5200000000002</v>
      </c>
      <c r="S2985" s="2">
        <v>18251.637500000001</v>
      </c>
      <c r="T2985" s="2">
        <v>10359.037499999999</v>
      </c>
    </row>
    <row r="2986" spans="1:20" x14ac:dyDescent="0.25">
      <c r="A2986" t="s">
        <v>5020</v>
      </c>
      <c r="B2986" t="s">
        <v>1</v>
      </c>
      <c r="C2986" t="s">
        <v>46</v>
      </c>
      <c r="D2986" s="1">
        <v>43700</v>
      </c>
      <c r="E2986" s="1">
        <v>43845</v>
      </c>
      <c r="F2986" s="1">
        <v>43848</v>
      </c>
      <c r="G2986" s="1">
        <v>43866</v>
      </c>
      <c r="H2986" s="13">
        <f>Orders[[#This Row],[DeliveryDate]]-Orders[[#This Row],[OrderDate]]</f>
        <v>21</v>
      </c>
      <c r="I2986" t="s">
        <v>3</v>
      </c>
      <c r="J2986" t="str">
        <f>_xlfn.XLOOKUP(Orders[[#This Row],[_SalesRepID]],'Sales team'!A:A,'Sales team'!B:B)</f>
        <v>Jerry Green</v>
      </c>
      <c r="K2986">
        <v>3</v>
      </c>
      <c r="L2986">
        <v>24</v>
      </c>
      <c r="M2986">
        <v>79</v>
      </c>
      <c r="N2986" t="str">
        <f>_xlfn.XLOOKUP(Orders[[#This Row],[_ProductID]],Products!A:A,Products!C:C)</f>
        <v>Furniture</v>
      </c>
      <c r="O2986">
        <v>5</v>
      </c>
      <c r="P2986">
        <v>0.2</v>
      </c>
      <c r="Q2986" s="2">
        <v>1969.8</v>
      </c>
      <c r="R2986" s="2">
        <v>1536.444</v>
      </c>
      <c r="S2986" s="2">
        <v>3151.6800000000003</v>
      </c>
      <c r="T2986" s="2">
        <v>78.792000000000371</v>
      </c>
    </row>
    <row r="2987" spans="1:20" x14ac:dyDescent="0.25">
      <c r="A2987" t="s">
        <v>5021</v>
      </c>
      <c r="B2987" t="s">
        <v>1</v>
      </c>
      <c r="C2987" t="s">
        <v>15</v>
      </c>
      <c r="D2987" s="1">
        <v>43700</v>
      </c>
      <c r="E2987" s="1">
        <v>43845</v>
      </c>
      <c r="F2987" s="1">
        <v>43868</v>
      </c>
      <c r="G2987" s="1">
        <v>43852</v>
      </c>
      <c r="H2987" s="13">
        <f>Orders[[#This Row],[DeliveryDate]]-Orders[[#This Row],[OrderDate]]</f>
        <v>7</v>
      </c>
      <c r="I2987" t="s">
        <v>3</v>
      </c>
      <c r="J2987" t="str">
        <f>_xlfn.XLOOKUP(Orders[[#This Row],[_SalesRepID]],'Sales team'!A:A,'Sales team'!B:B)</f>
        <v>Adam Hernandez</v>
      </c>
      <c r="K2987">
        <v>1</v>
      </c>
      <c r="L2987">
        <v>47</v>
      </c>
      <c r="M2987">
        <v>12</v>
      </c>
      <c r="N2987" t="str">
        <f>_xlfn.XLOOKUP(Orders[[#This Row],[_ProductID]],Products!A:A,Products!C:C)</f>
        <v>Home décor</v>
      </c>
      <c r="O2987">
        <v>24</v>
      </c>
      <c r="P2987">
        <v>0.05</v>
      </c>
      <c r="Q2987" s="2">
        <v>5862.5</v>
      </c>
      <c r="R2987" s="2">
        <v>2872.625</v>
      </c>
      <c r="S2987" s="2">
        <v>11138.75</v>
      </c>
      <c r="T2987" s="2">
        <v>5393.5</v>
      </c>
    </row>
    <row r="2988" spans="1:20" x14ac:dyDescent="0.25">
      <c r="A2988" t="s">
        <v>5022</v>
      </c>
      <c r="B2988" t="s">
        <v>5</v>
      </c>
      <c r="C2988" t="s">
        <v>6</v>
      </c>
      <c r="D2988" s="1">
        <v>43800</v>
      </c>
      <c r="E2988" s="1">
        <v>43845</v>
      </c>
      <c r="F2988" s="1">
        <v>43853</v>
      </c>
      <c r="G2988" s="1">
        <v>43861</v>
      </c>
      <c r="H2988" s="13">
        <f>Orders[[#This Row],[DeliveryDate]]-Orders[[#This Row],[OrderDate]]</f>
        <v>16</v>
      </c>
      <c r="I2988" t="s">
        <v>3</v>
      </c>
      <c r="J2988" t="str">
        <f>_xlfn.XLOOKUP(Orders[[#This Row],[_SalesRepID]],'Sales team'!A:A,'Sales team'!B:B)</f>
        <v>Nicholas Cunningham</v>
      </c>
      <c r="K2988">
        <v>19</v>
      </c>
      <c r="L2988">
        <v>23</v>
      </c>
      <c r="M2988">
        <v>167</v>
      </c>
      <c r="N2988" t="str">
        <f>_xlfn.XLOOKUP(Orders[[#This Row],[_ProductID]],Products!A:A,Products!C:C)</f>
        <v>Home décor</v>
      </c>
      <c r="O2988">
        <v>29</v>
      </c>
      <c r="P2988">
        <v>0.15</v>
      </c>
      <c r="Q2988" s="2">
        <v>1681.7</v>
      </c>
      <c r="R2988" s="2">
        <v>739.94799999999998</v>
      </c>
      <c r="S2988" s="2">
        <v>7147.2249999999995</v>
      </c>
      <c r="T2988" s="2">
        <v>3447.4849999999997</v>
      </c>
    </row>
    <row r="2989" spans="1:20" x14ac:dyDescent="0.25">
      <c r="A2989" t="s">
        <v>5005</v>
      </c>
      <c r="B2989" t="s">
        <v>8</v>
      </c>
      <c r="C2989" t="s">
        <v>6</v>
      </c>
      <c r="D2989" s="1">
        <v>43800</v>
      </c>
      <c r="E2989" s="1">
        <v>43844</v>
      </c>
      <c r="F2989" s="1">
        <v>43852</v>
      </c>
      <c r="G2989" s="1">
        <v>43857</v>
      </c>
      <c r="H2989" s="13">
        <f>Orders[[#This Row],[DeliveryDate]]-Orders[[#This Row],[OrderDate]]</f>
        <v>13</v>
      </c>
      <c r="I2989" t="s">
        <v>3</v>
      </c>
      <c r="J2989" t="str">
        <f>_xlfn.XLOOKUP(Orders[[#This Row],[_SalesRepID]],'Sales team'!A:A,'Sales team'!B:B)</f>
        <v>Douglas Tucker</v>
      </c>
      <c r="K2989">
        <v>23</v>
      </c>
      <c r="L2989">
        <v>5</v>
      </c>
      <c r="M2989">
        <v>120</v>
      </c>
      <c r="N2989" t="str">
        <f>_xlfn.XLOOKUP(Orders[[#This Row],[_ProductID]],Products!A:A,Products!C:C)</f>
        <v>Home décor</v>
      </c>
      <c r="O2989">
        <v>35</v>
      </c>
      <c r="P2989">
        <v>7.4999999999999997E-2</v>
      </c>
      <c r="Q2989" s="2">
        <v>227.8</v>
      </c>
      <c r="R2989" s="2">
        <v>166.29400000000001</v>
      </c>
      <c r="S2989" s="2">
        <v>421.43000000000006</v>
      </c>
      <c r="T2989" s="2">
        <v>88.842000000000041</v>
      </c>
    </row>
    <row r="2990" spans="1:20" x14ac:dyDescent="0.25">
      <c r="A2990" t="s">
        <v>5006</v>
      </c>
      <c r="B2990" t="s">
        <v>10</v>
      </c>
      <c r="C2990" t="s">
        <v>13</v>
      </c>
      <c r="D2990" s="1">
        <v>43800</v>
      </c>
      <c r="E2990" s="1">
        <v>43844</v>
      </c>
      <c r="F2990" s="1">
        <v>43853</v>
      </c>
      <c r="G2990" s="1">
        <v>43864</v>
      </c>
      <c r="H2990" s="13">
        <f>Orders[[#This Row],[DeliveryDate]]-Orders[[#This Row],[OrderDate]]</f>
        <v>20</v>
      </c>
      <c r="I2990" t="s">
        <v>3</v>
      </c>
      <c r="J2990" t="str">
        <f>_xlfn.XLOOKUP(Orders[[#This Row],[_SalesRepID]],'Sales team'!A:A,'Sales team'!B:B)</f>
        <v>Carlos Miller</v>
      </c>
      <c r="K2990">
        <v>28</v>
      </c>
      <c r="L2990">
        <v>30</v>
      </c>
      <c r="M2990">
        <v>325</v>
      </c>
      <c r="N2990" t="str">
        <f>_xlfn.XLOOKUP(Orders[[#This Row],[_ProductID]],Products!A:A,Products!C:C)</f>
        <v>Kitchen &amp; Dining</v>
      </c>
      <c r="O2990">
        <v>7</v>
      </c>
      <c r="P2990">
        <v>0.05</v>
      </c>
      <c r="Q2990" s="2">
        <v>1072</v>
      </c>
      <c r="R2990" s="2">
        <v>546.72</v>
      </c>
      <c r="S2990" s="2">
        <v>5092</v>
      </c>
      <c r="T2990" s="2">
        <v>2358.3999999999996</v>
      </c>
    </row>
    <row r="2991" spans="1:20" x14ac:dyDescent="0.25">
      <c r="A2991" t="s">
        <v>5007</v>
      </c>
      <c r="B2991" t="s">
        <v>8</v>
      </c>
      <c r="C2991" t="s">
        <v>15</v>
      </c>
      <c r="D2991" s="1">
        <v>43700</v>
      </c>
      <c r="E2991" s="1">
        <v>43844</v>
      </c>
      <c r="F2991" s="1">
        <v>43855</v>
      </c>
      <c r="G2991" s="1">
        <v>43860</v>
      </c>
      <c r="H2991" s="13">
        <f>Orders[[#This Row],[DeliveryDate]]-Orders[[#This Row],[OrderDate]]</f>
        <v>16</v>
      </c>
      <c r="I2991" t="s">
        <v>3</v>
      </c>
      <c r="J2991" t="str">
        <f>_xlfn.XLOOKUP(Orders[[#This Row],[_SalesRepID]],'Sales team'!A:A,'Sales team'!B:B)</f>
        <v>Joe Price</v>
      </c>
      <c r="K2991">
        <v>22</v>
      </c>
      <c r="L2991">
        <v>1</v>
      </c>
      <c r="M2991">
        <v>4</v>
      </c>
      <c r="N2991" t="str">
        <f>_xlfn.XLOOKUP(Orders[[#This Row],[_ProductID]],Products!A:A,Products!C:C)</f>
        <v>Kitchen &amp; Dining</v>
      </c>
      <c r="O2991">
        <v>1</v>
      </c>
      <c r="P2991">
        <v>7.4999999999999997E-2</v>
      </c>
      <c r="Q2991" s="2">
        <v>2505.8000000000002</v>
      </c>
      <c r="R2991" s="2">
        <v>1954.5240000000001</v>
      </c>
      <c r="S2991" s="2">
        <v>2317.8650000000002</v>
      </c>
      <c r="T2991" s="2">
        <v>363.34100000000012</v>
      </c>
    </row>
    <row r="2992" spans="1:20" x14ac:dyDescent="0.25">
      <c r="A2992" t="s">
        <v>5008</v>
      </c>
      <c r="B2992" t="s">
        <v>1</v>
      </c>
      <c r="C2992" t="s">
        <v>46</v>
      </c>
      <c r="D2992" s="1">
        <v>43700</v>
      </c>
      <c r="E2992" s="1">
        <v>43844</v>
      </c>
      <c r="F2992" s="1">
        <v>43864</v>
      </c>
      <c r="G2992" s="1">
        <v>43859</v>
      </c>
      <c r="H2992" s="13">
        <f>Orders[[#This Row],[DeliveryDate]]-Orders[[#This Row],[OrderDate]]</f>
        <v>15</v>
      </c>
      <c r="I2992" t="s">
        <v>3</v>
      </c>
      <c r="J2992" t="str">
        <f>_xlfn.XLOOKUP(Orders[[#This Row],[_SalesRepID]],'Sales team'!A:A,'Sales team'!B:B)</f>
        <v>Chris Armstrong</v>
      </c>
      <c r="K2992">
        <v>4</v>
      </c>
      <c r="L2992">
        <v>28</v>
      </c>
      <c r="M2992">
        <v>65</v>
      </c>
      <c r="N2992" t="str">
        <f>_xlfn.XLOOKUP(Orders[[#This Row],[_ProductID]],Products!A:A,Products!C:C)</f>
        <v>Home décor</v>
      </c>
      <c r="O2992">
        <v>21</v>
      </c>
      <c r="P2992">
        <v>0.05</v>
      </c>
      <c r="Q2992" s="2">
        <v>4020</v>
      </c>
      <c r="R2992" s="2">
        <v>3015</v>
      </c>
      <c r="S2992" s="2">
        <v>19095</v>
      </c>
      <c r="T2992" s="2">
        <v>4020</v>
      </c>
    </row>
    <row r="2993" spans="1:20" x14ac:dyDescent="0.25">
      <c r="A2993" t="s">
        <v>5009</v>
      </c>
      <c r="B2993" t="s">
        <v>10</v>
      </c>
      <c r="C2993" t="s">
        <v>6</v>
      </c>
      <c r="D2993" s="1">
        <v>43700</v>
      </c>
      <c r="E2993" s="1">
        <v>43844</v>
      </c>
      <c r="F2993" s="1">
        <v>43870</v>
      </c>
      <c r="G2993" s="1">
        <v>43852</v>
      </c>
      <c r="H2993" s="13">
        <f>Orders[[#This Row],[DeliveryDate]]-Orders[[#This Row],[OrderDate]]</f>
        <v>8</v>
      </c>
      <c r="I2993" t="s">
        <v>3</v>
      </c>
      <c r="J2993" t="str">
        <f>_xlfn.XLOOKUP(Orders[[#This Row],[_SalesRepID]],'Sales team'!A:A,'Sales team'!B:B)</f>
        <v>Donald Reynolds</v>
      </c>
      <c r="K2993">
        <v>26</v>
      </c>
      <c r="L2993">
        <v>12</v>
      </c>
      <c r="M2993">
        <v>89</v>
      </c>
      <c r="N2993" t="str">
        <f>_xlfn.XLOOKUP(Orders[[#This Row],[_ProductID]],Products!A:A,Products!C:C)</f>
        <v>Home décor</v>
      </c>
      <c r="O2993">
        <v>23</v>
      </c>
      <c r="P2993">
        <v>0.05</v>
      </c>
      <c r="Q2993" s="2">
        <v>5916.1</v>
      </c>
      <c r="R2993" s="2">
        <v>3253.8550000000005</v>
      </c>
      <c r="S2993" s="2">
        <v>22481.18</v>
      </c>
      <c r="T2993" s="2">
        <v>9465.7599999999984</v>
      </c>
    </row>
    <row r="2994" spans="1:20" x14ac:dyDescent="0.25">
      <c r="A2994" t="s">
        <v>5010</v>
      </c>
      <c r="B2994" t="s">
        <v>1</v>
      </c>
      <c r="C2994" t="s">
        <v>13</v>
      </c>
      <c r="D2994" s="1">
        <v>43800</v>
      </c>
      <c r="E2994" s="1">
        <v>43844</v>
      </c>
      <c r="F2994" s="1">
        <v>43872</v>
      </c>
      <c r="G2994" s="1">
        <v>43854</v>
      </c>
      <c r="H2994" s="13">
        <f>Orders[[#This Row],[DeliveryDate]]-Orders[[#This Row],[OrderDate]]</f>
        <v>10</v>
      </c>
      <c r="I2994" t="s">
        <v>3</v>
      </c>
      <c r="J2994" t="str">
        <f>_xlfn.XLOOKUP(Orders[[#This Row],[_SalesRepID]],'Sales team'!A:A,'Sales team'!B:B)</f>
        <v>Jerry Green</v>
      </c>
      <c r="K2994">
        <v>3</v>
      </c>
      <c r="L2994">
        <v>11</v>
      </c>
      <c r="M2994">
        <v>289</v>
      </c>
      <c r="N2994" t="str">
        <f>_xlfn.XLOOKUP(Orders[[#This Row],[_ProductID]],Products!A:A,Products!C:C)</f>
        <v>Furniture</v>
      </c>
      <c r="O2994">
        <v>5</v>
      </c>
      <c r="P2994">
        <v>0.1</v>
      </c>
      <c r="Q2994" s="2">
        <v>1092.1000000000001</v>
      </c>
      <c r="R2994" s="2">
        <v>567.89200000000005</v>
      </c>
      <c r="S2994" s="2">
        <v>3931.5600000000004</v>
      </c>
      <c r="T2994" s="2">
        <v>1659.9920000000002</v>
      </c>
    </row>
    <row r="2995" spans="1:20" x14ac:dyDescent="0.25">
      <c r="A2995" t="s">
        <v>5011</v>
      </c>
      <c r="B2995" t="s">
        <v>5</v>
      </c>
      <c r="C2995" t="s">
        <v>2</v>
      </c>
      <c r="D2995" s="1">
        <v>43800</v>
      </c>
      <c r="E2995" s="1">
        <v>43844</v>
      </c>
      <c r="F2995" s="1">
        <v>43870</v>
      </c>
      <c r="G2995" s="1">
        <v>43873</v>
      </c>
      <c r="H2995" s="13">
        <f>Orders[[#This Row],[DeliveryDate]]-Orders[[#This Row],[OrderDate]]</f>
        <v>29</v>
      </c>
      <c r="I2995" t="s">
        <v>3</v>
      </c>
      <c r="J2995" t="str">
        <f>_xlfn.XLOOKUP(Orders[[#This Row],[_SalesRepID]],'Sales team'!A:A,'Sales team'!B:B)</f>
        <v>Paul Holmes</v>
      </c>
      <c r="K2995">
        <v>14</v>
      </c>
      <c r="L2995">
        <v>16</v>
      </c>
      <c r="M2995">
        <v>222</v>
      </c>
      <c r="N2995" t="str">
        <f>_xlfn.XLOOKUP(Orders[[#This Row],[_ProductID]],Products!A:A,Products!C:C)</f>
        <v>Home décor</v>
      </c>
      <c r="O2995">
        <v>40</v>
      </c>
      <c r="P2995">
        <v>0.15</v>
      </c>
      <c r="Q2995" s="2">
        <v>3959.7000000000003</v>
      </c>
      <c r="R2995" s="2">
        <v>2375.8200000000002</v>
      </c>
      <c r="S2995" s="2">
        <v>13462.980000000001</v>
      </c>
      <c r="T2995" s="2">
        <v>3959.7000000000007</v>
      </c>
    </row>
    <row r="2996" spans="1:20" x14ac:dyDescent="0.25">
      <c r="A2996" t="s">
        <v>5012</v>
      </c>
      <c r="B2996" t="s">
        <v>1</v>
      </c>
      <c r="C2996" t="s">
        <v>13</v>
      </c>
      <c r="D2996" s="1">
        <v>43700</v>
      </c>
      <c r="E2996" s="1">
        <v>43844</v>
      </c>
      <c r="F2996" s="1">
        <v>43858</v>
      </c>
      <c r="G2996" s="1">
        <v>43853</v>
      </c>
      <c r="H2996" s="13">
        <f>Orders[[#This Row],[DeliveryDate]]-Orders[[#This Row],[OrderDate]]</f>
        <v>9</v>
      </c>
      <c r="I2996" t="s">
        <v>3</v>
      </c>
      <c r="J2996" t="str">
        <f>_xlfn.XLOOKUP(Orders[[#This Row],[_SalesRepID]],'Sales team'!A:A,'Sales team'!B:B)</f>
        <v>Carl Nguyen</v>
      </c>
      <c r="K2996">
        <v>12</v>
      </c>
      <c r="L2996">
        <v>16</v>
      </c>
      <c r="M2996">
        <v>272</v>
      </c>
      <c r="N2996" t="str">
        <f>_xlfn.XLOOKUP(Orders[[#This Row],[_ProductID]],Products!A:A,Products!C:C)</f>
        <v>Home décor</v>
      </c>
      <c r="O2996">
        <v>41</v>
      </c>
      <c r="P2996">
        <v>0.1</v>
      </c>
      <c r="Q2996" s="2">
        <v>3845.8</v>
      </c>
      <c r="R2996" s="2">
        <v>1884.442</v>
      </c>
      <c r="S2996" s="2">
        <v>10383.660000000002</v>
      </c>
      <c r="T2996" s="2">
        <v>4730.3340000000017</v>
      </c>
    </row>
    <row r="2997" spans="1:20" x14ac:dyDescent="0.25">
      <c r="A2997" t="s">
        <v>5013</v>
      </c>
      <c r="B2997" t="s">
        <v>1</v>
      </c>
      <c r="C2997" t="s">
        <v>13</v>
      </c>
      <c r="D2997" s="1">
        <v>43800</v>
      </c>
      <c r="E2997" s="1">
        <v>43844</v>
      </c>
      <c r="F2997" s="1">
        <v>43870</v>
      </c>
      <c r="G2997" s="1">
        <v>43873</v>
      </c>
      <c r="H2997" s="13">
        <f>Orders[[#This Row],[DeliveryDate]]-Orders[[#This Row],[OrderDate]]</f>
        <v>29</v>
      </c>
      <c r="I2997" t="s">
        <v>3</v>
      </c>
      <c r="J2997" t="str">
        <f>_xlfn.XLOOKUP(Orders[[#This Row],[_SalesRepID]],'Sales team'!A:A,'Sales team'!B:B)</f>
        <v>Shawn Cook</v>
      </c>
      <c r="K2997">
        <v>7</v>
      </c>
      <c r="L2997">
        <v>10</v>
      </c>
      <c r="M2997">
        <v>280</v>
      </c>
      <c r="N2997" t="str">
        <f>_xlfn.XLOOKUP(Orders[[#This Row],[_ProductID]],Products!A:A,Products!C:C)</f>
        <v>Home décor</v>
      </c>
      <c r="O2997">
        <v>21</v>
      </c>
      <c r="P2997">
        <v>0.1</v>
      </c>
      <c r="Q2997" s="2">
        <v>3919.5</v>
      </c>
      <c r="R2997" s="2">
        <v>2586.8700000000003</v>
      </c>
      <c r="S2997" s="2">
        <v>24692.850000000002</v>
      </c>
      <c r="T2997" s="2">
        <v>6584.7599999999984</v>
      </c>
    </row>
    <row r="2998" spans="1:20" x14ac:dyDescent="0.25">
      <c r="A2998" t="s">
        <v>5014</v>
      </c>
      <c r="B2998" t="s">
        <v>1</v>
      </c>
      <c r="C2998" t="s">
        <v>13</v>
      </c>
      <c r="D2998" s="1">
        <v>43700</v>
      </c>
      <c r="E2998" s="1">
        <v>43844</v>
      </c>
      <c r="F2998" s="1">
        <v>43852</v>
      </c>
      <c r="G2998" s="1">
        <v>43854</v>
      </c>
      <c r="H2998" s="13">
        <f>Orders[[#This Row],[DeliveryDate]]-Orders[[#This Row],[OrderDate]]</f>
        <v>10</v>
      </c>
      <c r="I2998" t="s">
        <v>3</v>
      </c>
      <c r="J2998" t="str">
        <f>_xlfn.XLOOKUP(Orders[[#This Row],[_SalesRepID]],'Sales team'!A:A,'Sales team'!B:B)</f>
        <v>Chris Armstrong</v>
      </c>
      <c r="K2998">
        <v>4</v>
      </c>
      <c r="L2998">
        <v>43</v>
      </c>
      <c r="M2998">
        <v>314</v>
      </c>
      <c r="N2998" t="str">
        <f>_xlfn.XLOOKUP(Orders[[#This Row],[_ProductID]],Products!A:A,Products!C:C)</f>
        <v>Home décor</v>
      </c>
      <c r="O2998">
        <v>23</v>
      </c>
      <c r="P2998">
        <v>0.2</v>
      </c>
      <c r="Q2998" s="2">
        <v>268</v>
      </c>
      <c r="R2998" s="2">
        <v>131.32</v>
      </c>
      <c r="S2998" s="2">
        <v>1286.4000000000001</v>
      </c>
      <c r="T2998" s="2">
        <v>498.48000000000013</v>
      </c>
    </row>
    <row r="2999" spans="1:20" x14ac:dyDescent="0.25">
      <c r="A2999" t="s">
        <v>4996</v>
      </c>
      <c r="B2999" t="s">
        <v>5</v>
      </c>
      <c r="C2999" t="s">
        <v>13</v>
      </c>
      <c r="D2999" s="1">
        <v>43700</v>
      </c>
      <c r="E2999" s="1">
        <v>43843</v>
      </c>
      <c r="F2999" s="1">
        <v>43859</v>
      </c>
      <c r="G2999" s="1">
        <v>43860</v>
      </c>
      <c r="H2999" s="13">
        <f>Orders[[#This Row],[DeliveryDate]]-Orders[[#This Row],[OrderDate]]</f>
        <v>17</v>
      </c>
      <c r="I2999" t="s">
        <v>3</v>
      </c>
      <c r="J2999" t="str">
        <f>_xlfn.XLOOKUP(Orders[[#This Row],[_SalesRepID]],'Sales team'!A:A,'Sales team'!B:B)</f>
        <v>Paul Holmes</v>
      </c>
      <c r="K2999">
        <v>14</v>
      </c>
      <c r="L2999">
        <v>19</v>
      </c>
      <c r="M2999">
        <v>280</v>
      </c>
      <c r="N2999" t="str">
        <f>_xlfn.XLOOKUP(Orders[[#This Row],[_ProductID]],Products!A:A,Products!C:C)</f>
        <v>Furniture</v>
      </c>
      <c r="O2999">
        <v>19</v>
      </c>
      <c r="P2999">
        <v>7.4999999999999997E-2</v>
      </c>
      <c r="Q2999" s="2">
        <v>3912.8</v>
      </c>
      <c r="R2999" s="2">
        <v>1995.528</v>
      </c>
      <c r="S2999" s="2">
        <v>25335.380000000005</v>
      </c>
      <c r="T2999" s="2">
        <v>11366.684000000005</v>
      </c>
    </row>
    <row r="3000" spans="1:20" x14ac:dyDescent="0.25">
      <c r="A3000" t="s">
        <v>4997</v>
      </c>
      <c r="B3000" t="s">
        <v>1</v>
      </c>
      <c r="C3000" t="s">
        <v>2</v>
      </c>
      <c r="D3000" s="1">
        <v>43700</v>
      </c>
      <c r="E3000" s="1">
        <v>43843</v>
      </c>
      <c r="F3000" s="1">
        <v>43851</v>
      </c>
      <c r="G3000" s="1">
        <v>43851</v>
      </c>
      <c r="H3000" s="13">
        <f>Orders[[#This Row],[DeliveryDate]]-Orders[[#This Row],[OrderDate]]</f>
        <v>8</v>
      </c>
      <c r="I3000" t="s">
        <v>3</v>
      </c>
      <c r="J3000" t="str">
        <f>_xlfn.XLOOKUP(Orders[[#This Row],[_SalesRepID]],'Sales team'!A:A,'Sales team'!B:B)</f>
        <v>Joshua Ryan</v>
      </c>
      <c r="K3000">
        <v>9</v>
      </c>
      <c r="L3000">
        <v>37</v>
      </c>
      <c r="M3000">
        <v>244</v>
      </c>
      <c r="N3000" t="str">
        <f>_xlfn.XLOOKUP(Orders[[#This Row],[_ProductID]],Products!A:A,Products!C:C)</f>
        <v>Furniture</v>
      </c>
      <c r="O3000">
        <v>5</v>
      </c>
      <c r="P3000">
        <v>7.4999999999999997E-2</v>
      </c>
      <c r="Q3000" s="2">
        <v>1159.1000000000001</v>
      </c>
      <c r="R3000" s="2">
        <v>718.64200000000005</v>
      </c>
      <c r="S3000" s="2">
        <v>3216.5025000000005</v>
      </c>
      <c r="T3000" s="2">
        <v>1060.5765000000001</v>
      </c>
    </row>
    <row r="3001" spans="1:20" x14ac:dyDescent="0.25">
      <c r="A3001" t="s">
        <v>4998</v>
      </c>
      <c r="B3001" t="s">
        <v>1</v>
      </c>
      <c r="C3001" t="s">
        <v>6</v>
      </c>
      <c r="D3001" s="1">
        <v>43700</v>
      </c>
      <c r="E3001" s="1">
        <v>43843</v>
      </c>
      <c r="F3001" s="1">
        <v>43850</v>
      </c>
      <c r="G3001" s="1">
        <v>43859</v>
      </c>
      <c r="H3001" s="13">
        <f>Orders[[#This Row],[DeliveryDate]]-Orders[[#This Row],[OrderDate]]</f>
        <v>16</v>
      </c>
      <c r="I3001" t="s">
        <v>3</v>
      </c>
      <c r="J3001" t="str">
        <f>_xlfn.XLOOKUP(Orders[[#This Row],[_SalesRepID]],'Sales team'!A:A,'Sales team'!B:B)</f>
        <v>Jerry Green</v>
      </c>
      <c r="K3001">
        <v>3</v>
      </c>
      <c r="L3001">
        <v>47</v>
      </c>
      <c r="M3001">
        <v>89</v>
      </c>
      <c r="N3001" t="str">
        <f>_xlfn.XLOOKUP(Orders[[#This Row],[_ProductID]],Products!A:A,Products!C:C)</f>
        <v>Furniture</v>
      </c>
      <c r="O3001">
        <v>42</v>
      </c>
      <c r="P3001">
        <v>0.1</v>
      </c>
      <c r="Q3001" s="2">
        <v>1125.6000000000001</v>
      </c>
      <c r="R3001" s="2">
        <v>596.5680000000001</v>
      </c>
      <c r="S3001" s="2">
        <v>4052.1600000000008</v>
      </c>
      <c r="T3001" s="2">
        <v>1665.8880000000004</v>
      </c>
    </row>
    <row r="3002" spans="1:20" x14ac:dyDescent="0.25">
      <c r="A3002" t="s">
        <v>4999</v>
      </c>
      <c r="B3002" t="s">
        <v>1</v>
      </c>
      <c r="C3002" t="s">
        <v>6</v>
      </c>
      <c r="D3002" s="1">
        <v>43700</v>
      </c>
      <c r="E3002" s="1">
        <v>43843</v>
      </c>
      <c r="F3002" s="1">
        <v>43853</v>
      </c>
      <c r="G3002" s="1">
        <v>43858</v>
      </c>
      <c r="H3002" s="13">
        <f>Orders[[#This Row],[DeliveryDate]]-Orders[[#This Row],[OrderDate]]</f>
        <v>15</v>
      </c>
      <c r="I3002" t="s">
        <v>3</v>
      </c>
      <c r="J3002" t="str">
        <f>_xlfn.XLOOKUP(Orders[[#This Row],[_SalesRepID]],'Sales team'!A:A,'Sales team'!B:B)</f>
        <v>Joshua Little</v>
      </c>
      <c r="K3002">
        <v>11</v>
      </c>
      <c r="L3002">
        <v>41</v>
      </c>
      <c r="M3002">
        <v>124</v>
      </c>
      <c r="N3002" t="str">
        <f>_xlfn.XLOOKUP(Orders[[#This Row],[_ProductID]],Products!A:A,Products!C:C)</f>
        <v>Home décor</v>
      </c>
      <c r="O3002">
        <v>32</v>
      </c>
      <c r="P3002">
        <v>0.05</v>
      </c>
      <c r="Q3002" s="2">
        <v>3912.8</v>
      </c>
      <c r="R3002" s="2">
        <v>1956.4</v>
      </c>
      <c r="S3002" s="2">
        <v>29737.279999999999</v>
      </c>
      <c r="T3002" s="2">
        <v>14086.079999999998</v>
      </c>
    </row>
    <row r="3003" spans="1:20" x14ac:dyDescent="0.25">
      <c r="A3003" t="s">
        <v>5000</v>
      </c>
      <c r="B3003" t="s">
        <v>1</v>
      </c>
      <c r="C3003" t="s">
        <v>6</v>
      </c>
      <c r="D3003" s="1">
        <v>43800</v>
      </c>
      <c r="E3003" s="1">
        <v>43843</v>
      </c>
      <c r="F3003" s="1">
        <v>43863</v>
      </c>
      <c r="G3003" s="1">
        <v>43861</v>
      </c>
      <c r="H3003" s="13">
        <f>Orders[[#This Row],[DeliveryDate]]-Orders[[#This Row],[OrderDate]]</f>
        <v>18</v>
      </c>
      <c r="I3003" t="s">
        <v>3</v>
      </c>
      <c r="J3003" t="str">
        <f>_xlfn.XLOOKUP(Orders[[#This Row],[_SalesRepID]],'Sales team'!A:A,'Sales team'!B:B)</f>
        <v>Stephen Payne</v>
      </c>
      <c r="K3003">
        <v>5</v>
      </c>
      <c r="L3003">
        <v>7</v>
      </c>
      <c r="M3003">
        <v>190</v>
      </c>
      <c r="N3003" t="str">
        <f>_xlfn.XLOOKUP(Orders[[#This Row],[_ProductID]],Products!A:A,Products!C:C)</f>
        <v>Electronics</v>
      </c>
      <c r="O3003">
        <v>6</v>
      </c>
      <c r="P3003">
        <v>0.05</v>
      </c>
      <c r="Q3003" s="2">
        <v>227.8</v>
      </c>
      <c r="R3003" s="2">
        <v>159.46</v>
      </c>
      <c r="S3003" s="2">
        <v>1514.8700000000001</v>
      </c>
      <c r="T3003" s="2">
        <v>398.65000000000009</v>
      </c>
    </row>
    <row r="3004" spans="1:20" x14ac:dyDescent="0.25">
      <c r="A3004" t="s">
        <v>5001</v>
      </c>
      <c r="B3004" t="s">
        <v>8</v>
      </c>
      <c r="C3004" t="s">
        <v>13</v>
      </c>
      <c r="D3004" s="1">
        <v>43800</v>
      </c>
      <c r="E3004" s="1">
        <v>43843</v>
      </c>
      <c r="F3004" s="1">
        <v>43868</v>
      </c>
      <c r="G3004" s="1">
        <v>43872</v>
      </c>
      <c r="H3004" s="13">
        <f>Orders[[#This Row],[DeliveryDate]]-Orders[[#This Row],[OrderDate]]</f>
        <v>29</v>
      </c>
      <c r="I3004" t="s">
        <v>3</v>
      </c>
      <c r="J3004" t="str">
        <f>_xlfn.XLOOKUP(Orders[[#This Row],[_SalesRepID]],'Sales team'!A:A,'Sales team'!B:B)</f>
        <v>Roy Rice</v>
      </c>
      <c r="K3004">
        <v>24</v>
      </c>
      <c r="L3004">
        <v>45</v>
      </c>
      <c r="M3004">
        <v>282</v>
      </c>
      <c r="N3004" t="str">
        <f>_xlfn.XLOOKUP(Orders[[#This Row],[_ProductID]],Products!A:A,Products!C:C)</f>
        <v>Home décor</v>
      </c>
      <c r="O3004">
        <v>39</v>
      </c>
      <c r="P3004">
        <v>7.4999999999999997E-2</v>
      </c>
      <c r="Q3004" s="2">
        <v>1018.4</v>
      </c>
      <c r="R3004" s="2">
        <v>407.36</v>
      </c>
      <c r="S3004" s="2">
        <v>6594.14</v>
      </c>
      <c r="T3004" s="2">
        <v>3742.6200000000003</v>
      </c>
    </row>
    <row r="3005" spans="1:20" x14ac:dyDescent="0.25">
      <c r="A3005" t="s">
        <v>5002</v>
      </c>
      <c r="B3005" t="s">
        <v>10</v>
      </c>
      <c r="C3005" t="s">
        <v>15</v>
      </c>
      <c r="D3005" s="1">
        <v>43700</v>
      </c>
      <c r="E3005" s="1">
        <v>43843</v>
      </c>
      <c r="F3005" s="1">
        <v>43845</v>
      </c>
      <c r="G3005" s="1">
        <v>43861</v>
      </c>
      <c r="H3005" s="13">
        <f>Orders[[#This Row],[DeliveryDate]]-Orders[[#This Row],[OrderDate]]</f>
        <v>18</v>
      </c>
      <c r="I3005" t="s">
        <v>3</v>
      </c>
      <c r="J3005" t="str">
        <f>_xlfn.XLOOKUP(Orders[[#This Row],[_SalesRepID]],'Sales team'!A:A,'Sales team'!B:B)</f>
        <v>Donald Reynolds</v>
      </c>
      <c r="K3005">
        <v>26</v>
      </c>
      <c r="L3005">
        <v>20</v>
      </c>
      <c r="M3005">
        <v>27</v>
      </c>
      <c r="N3005" t="str">
        <f>_xlfn.XLOOKUP(Orders[[#This Row],[_ProductID]],Products!A:A,Products!C:C)</f>
        <v>Kitchen &amp; Dining</v>
      </c>
      <c r="O3005">
        <v>16</v>
      </c>
      <c r="P3005">
        <v>0.1</v>
      </c>
      <c r="Q3005" s="2">
        <v>938</v>
      </c>
      <c r="R3005" s="2">
        <v>684.74</v>
      </c>
      <c r="S3005" s="2">
        <v>6753.6</v>
      </c>
      <c r="T3005" s="2">
        <v>1275.6800000000003</v>
      </c>
    </row>
    <row r="3006" spans="1:20" x14ac:dyDescent="0.25">
      <c r="A3006" t="s">
        <v>5003</v>
      </c>
      <c r="B3006" t="s">
        <v>5</v>
      </c>
      <c r="C3006" t="s">
        <v>2</v>
      </c>
      <c r="D3006" s="1">
        <v>43800</v>
      </c>
      <c r="E3006" s="1">
        <v>43843</v>
      </c>
      <c r="F3006" s="1">
        <v>43850</v>
      </c>
      <c r="G3006" s="1">
        <v>43857</v>
      </c>
      <c r="H3006" s="13">
        <f>Orders[[#This Row],[DeliveryDate]]-Orders[[#This Row],[OrderDate]]</f>
        <v>14</v>
      </c>
      <c r="I3006" t="s">
        <v>3</v>
      </c>
      <c r="J3006" t="str">
        <f>_xlfn.XLOOKUP(Orders[[#This Row],[_SalesRepID]],'Sales team'!A:A,'Sales team'!B:B)</f>
        <v>Anthony Berry</v>
      </c>
      <c r="K3006">
        <v>16</v>
      </c>
      <c r="L3006">
        <v>42</v>
      </c>
      <c r="M3006">
        <v>245</v>
      </c>
      <c r="N3006" t="str">
        <f>_xlfn.XLOOKUP(Orders[[#This Row],[_ProductID]],Products!A:A,Products!C:C)</f>
        <v>Home décor</v>
      </c>
      <c r="O3006">
        <v>43</v>
      </c>
      <c r="P3006">
        <v>0.05</v>
      </c>
      <c r="Q3006" s="2">
        <v>227.8</v>
      </c>
      <c r="R3006" s="2">
        <v>102.51</v>
      </c>
      <c r="S3006" s="2">
        <v>649.23</v>
      </c>
      <c r="T3006" s="2">
        <v>341.7</v>
      </c>
    </row>
    <row r="3007" spans="1:20" x14ac:dyDescent="0.25">
      <c r="A3007" t="s">
        <v>5004</v>
      </c>
      <c r="B3007" t="s">
        <v>8</v>
      </c>
      <c r="C3007" t="s">
        <v>6</v>
      </c>
      <c r="D3007" s="1">
        <v>43800</v>
      </c>
      <c r="E3007" s="1">
        <v>43843</v>
      </c>
      <c r="F3007" s="1">
        <v>43871</v>
      </c>
      <c r="G3007" s="1">
        <v>43847</v>
      </c>
      <c r="H3007" s="13">
        <f>Orders[[#This Row],[DeliveryDate]]-Orders[[#This Row],[OrderDate]]</f>
        <v>4</v>
      </c>
      <c r="I3007" t="s">
        <v>3</v>
      </c>
      <c r="J3007" t="str">
        <f>_xlfn.XLOOKUP(Orders[[#This Row],[_SalesRepID]],'Sales team'!A:A,'Sales team'!B:B)</f>
        <v>Joe Price</v>
      </c>
      <c r="K3007">
        <v>22</v>
      </c>
      <c r="L3007">
        <v>6</v>
      </c>
      <c r="M3007">
        <v>112</v>
      </c>
      <c r="N3007" t="str">
        <f>_xlfn.XLOOKUP(Orders[[#This Row],[_ProductID]],Products!A:A,Products!C:C)</f>
        <v>Electronics</v>
      </c>
      <c r="O3007">
        <v>47</v>
      </c>
      <c r="P3007">
        <v>0.05</v>
      </c>
      <c r="Q3007" s="2">
        <v>1005</v>
      </c>
      <c r="R3007" s="2">
        <v>673.35</v>
      </c>
      <c r="S3007" s="2">
        <v>6683.25</v>
      </c>
      <c r="T3007" s="2">
        <v>1969.8000000000002</v>
      </c>
    </row>
    <row r="3008" spans="1:20" x14ac:dyDescent="0.25">
      <c r="A3008" t="s">
        <v>4983</v>
      </c>
      <c r="B3008" t="s">
        <v>1</v>
      </c>
      <c r="C3008" t="s">
        <v>2</v>
      </c>
      <c r="D3008" s="1">
        <v>43700</v>
      </c>
      <c r="E3008" s="1">
        <v>43842</v>
      </c>
      <c r="F3008" s="1">
        <v>43848</v>
      </c>
      <c r="G3008" s="1">
        <v>43850</v>
      </c>
      <c r="H3008" s="13">
        <f>Orders[[#This Row],[DeliveryDate]]-Orders[[#This Row],[OrderDate]]</f>
        <v>8</v>
      </c>
      <c r="I3008" t="s">
        <v>3</v>
      </c>
      <c r="J3008" t="str">
        <f>_xlfn.XLOOKUP(Orders[[#This Row],[_SalesRepID]],'Sales team'!A:A,'Sales team'!B:B)</f>
        <v>Jonathan Hawkins</v>
      </c>
      <c r="K3008">
        <v>10</v>
      </c>
      <c r="L3008">
        <v>49</v>
      </c>
      <c r="M3008">
        <v>243</v>
      </c>
      <c r="N3008" t="str">
        <f>_xlfn.XLOOKUP(Orders[[#This Row],[_ProductID]],Products!A:A,Products!C:C)</f>
        <v>Home décor</v>
      </c>
      <c r="O3008">
        <v>2</v>
      </c>
      <c r="P3008">
        <v>0.15</v>
      </c>
      <c r="Q3008" s="2">
        <v>3859.2000000000003</v>
      </c>
      <c r="R3008" s="2">
        <v>1852.4160000000002</v>
      </c>
      <c r="S3008" s="2">
        <v>19681.920000000002</v>
      </c>
      <c r="T3008" s="2">
        <v>8567.4240000000009</v>
      </c>
    </row>
    <row r="3009" spans="1:20" x14ac:dyDescent="0.25">
      <c r="A3009" t="s">
        <v>4984</v>
      </c>
      <c r="B3009" t="s">
        <v>5</v>
      </c>
      <c r="C3009" t="s">
        <v>6</v>
      </c>
      <c r="D3009" s="1">
        <v>43700</v>
      </c>
      <c r="E3009" s="1">
        <v>43842</v>
      </c>
      <c r="F3009" s="1">
        <v>43853</v>
      </c>
      <c r="G3009" s="1">
        <v>43852</v>
      </c>
      <c r="H3009" s="13">
        <f>Orders[[#This Row],[DeliveryDate]]-Orders[[#This Row],[OrderDate]]</f>
        <v>10</v>
      </c>
      <c r="I3009" t="s">
        <v>3</v>
      </c>
      <c r="J3009" t="str">
        <f>_xlfn.XLOOKUP(Orders[[#This Row],[_SalesRepID]],'Sales team'!A:A,'Sales team'!B:B)</f>
        <v>Anthony Torres</v>
      </c>
      <c r="K3009">
        <v>20</v>
      </c>
      <c r="L3009">
        <v>18</v>
      </c>
      <c r="M3009">
        <v>173</v>
      </c>
      <c r="N3009" t="str">
        <f>_xlfn.XLOOKUP(Orders[[#This Row],[_ProductID]],Products!A:A,Products!C:C)</f>
        <v>Furniture</v>
      </c>
      <c r="O3009">
        <v>15</v>
      </c>
      <c r="P3009">
        <v>0.3</v>
      </c>
      <c r="Q3009" s="2">
        <v>214.4</v>
      </c>
      <c r="R3009" s="2">
        <v>109.34400000000001</v>
      </c>
      <c r="S3009" s="2">
        <v>1200.6399999999999</v>
      </c>
      <c r="T3009" s="2">
        <v>325.88799999999981</v>
      </c>
    </row>
    <row r="3010" spans="1:20" x14ac:dyDescent="0.25">
      <c r="A3010" t="s">
        <v>4985</v>
      </c>
      <c r="B3010" t="s">
        <v>10</v>
      </c>
      <c r="C3010" t="s">
        <v>15</v>
      </c>
      <c r="D3010" s="1">
        <v>43700</v>
      </c>
      <c r="E3010" s="1">
        <v>43842</v>
      </c>
      <c r="F3010" s="1">
        <v>43860</v>
      </c>
      <c r="G3010" s="1">
        <v>43851</v>
      </c>
      <c r="H3010" s="13">
        <f>Orders[[#This Row],[DeliveryDate]]-Orders[[#This Row],[OrderDate]]</f>
        <v>9</v>
      </c>
      <c r="I3010" t="s">
        <v>3</v>
      </c>
      <c r="J3010" t="str">
        <f>_xlfn.XLOOKUP(Orders[[#This Row],[_SalesRepID]],'Sales team'!A:A,'Sales team'!B:B)</f>
        <v>Carlos Miller</v>
      </c>
      <c r="K3010">
        <v>28</v>
      </c>
      <c r="L3010">
        <v>7</v>
      </c>
      <c r="M3010">
        <v>39</v>
      </c>
      <c r="N3010" t="str">
        <f>_xlfn.XLOOKUP(Orders[[#This Row],[_ProductID]],Products!A:A,Products!C:C)</f>
        <v>Home décor</v>
      </c>
      <c r="O3010">
        <v>24</v>
      </c>
      <c r="P3010">
        <v>7.4999999999999997E-2</v>
      </c>
      <c r="Q3010" s="2">
        <v>1252.9000000000001</v>
      </c>
      <c r="R3010" s="2">
        <v>989.79100000000017</v>
      </c>
      <c r="S3010" s="2">
        <v>1158.9325000000001</v>
      </c>
      <c r="T3010" s="2">
        <v>169.14149999999995</v>
      </c>
    </row>
    <row r="3011" spans="1:20" x14ac:dyDescent="0.25">
      <c r="A3011" t="s">
        <v>4986</v>
      </c>
      <c r="B3011" t="s">
        <v>5</v>
      </c>
      <c r="C3011" t="s">
        <v>6</v>
      </c>
      <c r="D3011" s="1">
        <v>43700</v>
      </c>
      <c r="E3011" s="1">
        <v>43842</v>
      </c>
      <c r="F3011" s="1">
        <v>43852</v>
      </c>
      <c r="G3011" s="1">
        <v>43871</v>
      </c>
      <c r="H3011" s="13">
        <f>Orders[[#This Row],[DeliveryDate]]-Orders[[#This Row],[OrderDate]]</f>
        <v>29</v>
      </c>
      <c r="I3011" t="s">
        <v>3</v>
      </c>
      <c r="J3011" t="str">
        <f>_xlfn.XLOOKUP(Orders[[#This Row],[_SalesRepID]],'Sales team'!A:A,'Sales team'!B:B)</f>
        <v>Todd Roberts</v>
      </c>
      <c r="K3011">
        <v>13</v>
      </c>
      <c r="L3011">
        <v>1</v>
      </c>
      <c r="M3011">
        <v>166</v>
      </c>
      <c r="N3011" t="str">
        <f>_xlfn.XLOOKUP(Orders[[#This Row],[_ProductID]],Products!A:A,Products!C:C)</f>
        <v>Home décor</v>
      </c>
      <c r="O3011">
        <v>23</v>
      </c>
      <c r="P3011">
        <v>0.15</v>
      </c>
      <c r="Q3011" s="2">
        <v>4013.3</v>
      </c>
      <c r="R3011" s="2">
        <v>2367.8470000000002</v>
      </c>
      <c r="S3011" s="2">
        <v>27290.440000000002</v>
      </c>
      <c r="T3011" s="2">
        <v>8347.6640000000007</v>
      </c>
    </row>
    <row r="3012" spans="1:20" x14ac:dyDescent="0.25">
      <c r="A3012" t="s">
        <v>4987</v>
      </c>
      <c r="B3012" t="s">
        <v>5</v>
      </c>
      <c r="C3012" t="s">
        <v>6</v>
      </c>
      <c r="D3012" s="1">
        <v>43700</v>
      </c>
      <c r="E3012" s="1">
        <v>43842</v>
      </c>
      <c r="F3012" s="1">
        <v>43860</v>
      </c>
      <c r="G3012" s="1">
        <v>43874</v>
      </c>
      <c r="H3012" s="13">
        <f>Orders[[#This Row],[DeliveryDate]]-Orders[[#This Row],[OrderDate]]</f>
        <v>32</v>
      </c>
      <c r="I3012" t="s">
        <v>3</v>
      </c>
      <c r="J3012" t="str">
        <f>_xlfn.XLOOKUP(Orders[[#This Row],[_SalesRepID]],'Sales team'!A:A,'Sales team'!B:B)</f>
        <v>Paul Holmes</v>
      </c>
      <c r="K3012">
        <v>14</v>
      </c>
      <c r="L3012">
        <v>47</v>
      </c>
      <c r="M3012">
        <v>128</v>
      </c>
      <c r="N3012" t="str">
        <f>_xlfn.XLOOKUP(Orders[[#This Row],[_ProductID]],Products!A:A,Products!C:C)</f>
        <v>Furniture</v>
      </c>
      <c r="O3012">
        <v>34</v>
      </c>
      <c r="P3012">
        <v>7.4999999999999997E-2</v>
      </c>
      <c r="Q3012" s="2">
        <v>1112.2</v>
      </c>
      <c r="R3012" s="2">
        <v>645.07600000000002</v>
      </c>
      <c r="S3012" s="2">
        <v>8230.2800000000007</v>
      </c>
      <c r="T3012" s="2">
        <v>3069.6720000000005</v>
      </c>
    </row>
    <row r="3013" spans="1:20" x14ac:dyDescent="0.25">
      <c r="A3013" t="s">
        <v>4988</v>
      </c>
      <c r="B3013" t="s">
        <v>8</v>
      </c>
      <c r="C3013" t="s">
        <v>13</v>
      </c>
      <c r="D3013" s="1">
        <v>43700</v>
      </c>
      <c r="E3013" s="1">
        <v>43842</v>
      </c>
      <c r="F3013" s="1">
        <v>43870</v>
      </c>
      <c r="G3013" s="1">
        <v>43852</v>
      </c>
      <c r="H3013" s="13">
        <f>Orders[[#This Row],[DeliveryDate]]-Orders[[#This Row],[OrderDate]]</f>
        <v>10</v>
      </c>
      <c r="I3013" t="s">
        <v>3</v>
      </c>
      <c r="J3013" t="str">
        <f>_xlfn.XLOOKUP(Orders[[#This Row],[_SalesRepID]],'Sales team'!A:A,'Sales team'!B:B)</f>
        <v>Joe Price</v>
      </c>
      <c r="K3013">
        <v>22</v>
      </c>
      <c r="L3013">
        <v>2</v>
      </c>
      <c r="M3013">
        <v>292</v>
      </c>
      <c r="N3013" t="str">
        <f>_xlfn.XLOOKUP(Orders[[#This Row],[_ProductID]],Products!A:A,Products!C:C)</f>
        <v>Home décor</v>
      </c>
      <c r="O3013">
        <v>36</v>
      </c>
      <c r="P3013">
        <v>0.05</v>
      </c>
      <c r="Q3013" s="2">
        <v>3859.2000000000003</v>
      </c>
      <c r="R3013" s="2">
        <v>2662.848</v>
      </c>
      <c r="S3013" s="2">
        <v>29329.920000000002</v>
      </c>
      <c r="T3013" s="2">
        <v>8027.1360000000022</v>
      </c>
    </row>
    <row r="3014" spans="1:20" x14ac:dyDescent="0.25">
      <c r="A3014" t="s">
        <v>4989</v>
      </c>
      <c r="B3014" t="s">
        <v>5</v>
      </c>
      <c r="C3014" t="s">
        <v>46</v>
      </c>
      <c r="D3014" s="1">
        <v>43700</v>
      </c>
      <c r="E3014" s="1">
        <v>43842</v>
      </c>
      <c r="F3014" s="1">
        <v>43850</v>
      </c>
      <c r="G3014" s="1">
        <v>43858</v>
      </c>
      <c r="H3014" s="13">
        <f>Orders[[#This Row],[DeliveryDate]]-Orders[[#This Row],[OrderDate]]</f>
        <v>16</v>
      </c>
      <c r="I3014" t="s">
        <v>3</v>
      </c>
      <c r="J3014" t="str">
        <f>_xlfn.XLOOKUP(Orders[[#This Row],[_SalesRepID]],'Sales team'!A:A,'Sales team'!B:B)</f>
        <v>Frank Brown</v>
      </c>
      <c r="K3014">
        <v>17</v>
      </c>
      <c r="L3014">
        <v>40</v>
      </c>
      <c r="M3014">
        <v>83</v>
      </c>
      <c r="N3014" t="str">
        <f>_xlfn.XLOOKUP(Orders[[#This Row],[_ProductID]],Products!A:A,Products!C:C)</f>
        <v>Home décor</v>
      </c>
      <c r="O3014">
        <v>46</v>
      </c>
      <c r="P3014">
        <v>0.1</v>
      </c>
      <c r="Q3014" s="2">
        <v>3825.7000000000003</v>
      </c>
      <c r="R3014" s="2">
        <v>3137.0740000000001</v>
      </c>
      <c r="S3014" s="2">
        <v>17215.650000000001</v>
      </c>
      <c r="T3014" s="2">
        <v>1530.2800000000007</v>
      </c>
    </row>
    <row r="3015" spans="1:20" x14ac:dyDescent="0.25">
      <c r="A3015" t="s">
        <v>4990</v>
      </c>
      <c r="B3015" t="s">
        <v>1</v>
      </c>
      <c r="C3015" t="s">
        <v>15</v>
      </c>
      <c r="D3015" s="1">
        <v>43800</v>
      </c>
      <c r="E3015" s="1">
        <v>43842</v>
      </c>
      <c r="F3015" s="1">
        <v>43851</v>
      </c>
      <c r="G3015" s="1">
        <v>43854</v>
      </c>
      <c r="H3015" s="13">
        <f>Orders[[#This Row],[DeliveryDate]]-Orders[[#This Row],[OrderDate]]</f>
        <v>12</v>
      </c>
      <c r="I3015" t="s">
        <v>3</v>
      </c>
      <c r="J3015" t="str">
        <f>_xlfn.XLOOKUP(Orders[[#This Row],[_SalesRepID]],'Sales team'!A:A,'Sales team'!B:B)</f>
        <v>Shawn Cook</v>
      </c>
      <c r="K3015">
        <v>7</v>
      </c>
      <c r="L3015">
        <v>12</v>
      </c>
      <c r="M3015">
        <v>26</v>
      </c>
      <c r="N3015" t="str">
        <f>_xlfn.XLOOKUP(Orders[[#This Row],[_ProductID]],Products!A:A,Products!C:C)</f>
        <v>Electronics</v>
      </c>
      <c r="O3015">
        <v>47</v>
      </c>
      <c r="P3015">
        <v>0.1</v>
      </c>
      <c r="Q3015" s="2">
        <v>241.20000000000002</v>
      </c>
      <c r="R3015" s="2">
        <v>173.66400000000002</v>
      </c>
      <c r="S3015" s="2">
        <v>1519.5600000000002</v>
      </c>
      <c r="T3015" s="2">
        <v>303.91200000000003</v>
      </c>
    </row>
    <row r="3016" spans="1:20" x14ac:dyDescent="0.25">
      <c r="A3016" t="s">
        <v>4991</v>
      </c>
      <c r="B3016" t="s">
        <v>5</v>
      </c>
      <c r="C3016" t="s">
        <v>13</v>
      </c>
      <c r="D3016" s="1">
        <v>43700</v>
      </c>
      <c r="E3016" s="1">
        <v>43842</v>
      </c>
      <c r="F3016" s="1">
        <v>43856</v>
      </c>
      <c r="G3016" s="1">
        <v>43847</v>
      </c>
      <c r="H3016" s="13">
        <f>Orders[[#This Row],[DeliveryDate]]-Orders[[#This Row],[OrderDate]]</f>
        <v>5</v>
      </c>
      <c r="I3016" t="s">
        <v>3</v>
      </c>
      <c r="J3016" t="str">
        <f>_xlfn.XLOOKUP(Orders[[#This Row],[_SalesRepID]],'Sales team'!A:A,'Sales team'!B:B)</f>
        <v>Todd Roberts</v>
      </c>
      <c r="K3016">
        <v>13</v>
      </c>
      <c r="L3016">
        <v>46</v>
      </c>
      <c r="M3016">
        <v>302</v>
      </c>
      <c r="N3016" t="str">
        <f>_xlfn.XLOOKUP(Orders[[#This Row],[_ProductID]],Products!A:A,Products!C:C)</f>
        <v>Furniture</v>
      </c>
      <c r="O3016">
        <v>38</v>
      </c>
      <c r="P3016">
        <v>0.4</v>
      </c>
      <c r="Q3016" s="2">
        <v>3979.8</v>
      </c>
      <c r="R3016" s="2">
        <v>2467.4760000000001</v>
      </c>
      <c r="S3016" s="2">
        <v>11939.4</v>
      </c>
      <c r="T3016" s="2">
        <v>-397.98000000000138</v>
      </c>
    </row>
    <row r="3017" spans="1:20" x14ac:dyDescent="0.25">
      <c r="A3017" t="s">
        <v>4992</v>
      </c>
      <c r="B3017" t="s">
        <v>10</v>
      </c>
      <c r="C3017" t="s">
        <v>2</v>
      </c>
      <c r="D3017" s="1">
        <v>43700</v>
      </c>
      <c r="E3017" s="1">
        <v>43842</v>
      </c>
      <c r="F3017" s="1">
        <v>43858</v>
      </c>
      <c r="G3017" s="1">
        <v>43858</v>
      </c>
      <c r="H3017" s="13">
        <f>Orders[[#This Row],[DeliveryDate]]-Orders[[#This Row],[OrderDate]]</f>
        <v>16</v>
      </c>
      <c r="I3017" t="s">
        <v>3</v>
      </c>
      <c r="J3017" t="str">
        <f>_xlfn.XLOOKUP(Orders[[#This Row],[_SalesRepID]],'Sales team'!A:A,'Sales team'!B:B)</f>
        <v>Donald Reynolds</v>
      </c>
      <c r="K3017">
        <v>26</v>
      </c>
      <c r="L3017">
        <v>13</v>
      </c>
      <c r="M3017">
        <v>237</v>
      </c>
      <c r="N3017" t="str">
        <f>_xlfn.XLOOKUP(Orders[[#This Row],[_ProductID]],Products!A:A,Products!C:C)</f>
        <v>Home décor</v>
      </c>
      <c r="O3017">
        <v>41</v>
      </c>
      <c r="P3017">
        <v>7.4999999999999997E-2</v>
      </c>
      <c r="Q3017" s="2">
        <v>3899.4</v>
      </c>
      <c r="R3017" s="2">
        <v>3197.5079999999998</v>
      </c>
      <c r="S3017" s="2">
        <v>28855.56</v>
      </c>
      <c r="T3017" s="2">
        <v>3275.4960000000028</v>
      </c>
    </row>
    <row r="3018" spans="1:20" x14ac:dyDescent="0.25">
      <c r="A3018" t="s">
        <v>4993</v>
      </c>
      <c r="B3018" t="s">
        <v>1</v>
      </c>
      <c r="C3018" t="s">
        <v>15</v>
      </c>
      <c r="D3018" s="1">
        <v>43700</v>
      </c>
      <c r="E3018" s="1">
        <v>43842</v>
      </c>
      <c r="F3018" s="1">
        <v>43861</v>
      </c>
      <c r="G3018" s="1">
        <v>43857</v>
      </c>
      <c r="H3018" s="13">
        <f>Orders[[#This Row],[DeliveryDate]]-Orders[[#This Row],[OrderDate]]</f>
        <v>15</v>
      </c>
      <c r="I3018" t="s">
        <v>3</v>
      </c>
      <c r="J3018" t="str">
        <f>_xlfn.XLOOKUP(Orders[[#This Row],[_SalesRepID]],'Sales team'!A:A,'Sales team'!B:B)</f>
        <v>Shawn Cook</v>
      </c>
      <c r="K3018">
        <v>7</v>
      </c>
      <c r="L3018">
        <v>42</v>
      </c>
      <c r="M3018">
        <v>49</v>
      </c>
      <c r="N3018" t="str">
        <f>_xlfn.XLOOKUP(Orders[[#This Row],[_ProductID]],Products!A:A,Products!C:C)</f>
        <v>Home décor</v>
      </c>
      <c r="O3018">
        <v>30</v>
      </c>
      <c r="P3018">
        <v>0.05</v>
      </c>
      <c r="Q3018" s="2">
        <v>2412</v>
      </c>
      <c r="R3018" s="2">
        <v>1736.6399999999999</v>
      </c>
      <c r="S3018" s="2">
        <v>6874.2</v>
      </c>
      <c r="T3018" s="2">
        <v>1664.2799999999997</v>
      </c>
    </row>
    <row r="3019" spans="1:20" x14ac:dyDescent="0.25">
      <c r="A3019" t="s">
        <v>4994</v>
      </c>
      <c r="B3019" t="s">
        <v>1</v>
      </c>
      <c r="C3019" t="s">
        <v>46</v>
      </c>
      <c r="D3019" s="1">
        <v>43700</v>
      </c>
      <c r="E3019" s="1">
        <v>43842</v>
      </c>
      <c r="F3019" s="1">
        <v>43864</v>
      </c>
      <c r="G3019" s="1">
        <v>43852</v>
      </c>
      <c r="H3019" s="13">
        <f>Orders[[#This Row],[DeliveryDate]]-Orders[[#This Row],[OrderDate]]</f>
        <v>10</v>
      </c>
      <c r="I3019" t="s">
        <v>3</v>
      </c>
      <c r="J3019" t="str">
        <f>_xlfn.XLOOKUP(Orders[[#This Row],[_SalesRepID]],'Sales team'!A:A,'Sales team'!B:B)</f>
        <v>Jerry Green</v>
      </c>
      <c r="K3019">
        <v>3</v>
      </c>
      <c r="L3019">
        <v>13</v>
      </c>
      <c r="M3019">
        <v>85</v>
      </c>
      <c r="N3019" t="str">
        <f>_xlfn.XLOOKUP(Orders[[#This Row],[_ProductID]],Products!A:A,Products!C:C)</f>
        <v>Outdoor</v>
      </c>
      <c r="O3019">
        <v>10</v>
      </c>
      <c r="P3019">
        <v>7.4999999999999997E-2</v>
      </c>
      <c r="Q3019" s="2">
        <v>5875.9000000000005</v>
      </c>
      <c r="R3019" s="2">
        <v>4289.4070000000002</v>
      </c>
      <c r="S3019" s="2">
        <v>43481.66</v>
      </c>
      <c r="T3019" s="2">
        <v>9166.4040000000023</v>
      </c>
    </row>
    <row r="3020" spans="1:20" x14ac:dyDescent="0.25">
      <c r="A3020" t="s">
        <v>4995</v>
      </c>
      <c r="B3020" t="s">
        <v>5</v>
      </c>
      <c r="C3020" t="s">
        <v>25</v>
      </c>
      <c r="D3020" s="1">
        <v>43700</v>
      </c>
      <c r="E3020" s="1">
        <v>43842</v>
      </c>
      <c r="F3020" s="1">
        <v>43849</v>
      </c>
      <c r="G3020" s="1">
        <v>43865</v>
      </c>
      <c r="H3020" s="13">
        <f>Orders[[#This Row],[DeliveryDate]]-Orders[[#This Row],[OrderDate]]</f>
        <v>23</v>
      </c>
      <c r="I3020" t="s">
        <v>3</v>
      </c>
      <c r="J3020" t="str">
        <f>_xlfn.XLOOKUP(Orders[[#This Row],[_SalesRepID]],'Sales team'!A:A,'Sales team'!B:B)</f>
        <v>Nicholas Cunningham</v>
      </c>
      <c r="K3020">
        <v>19</v>
      </c>
      <c r="L3020">
        <v>38</v>
      </c>
      <c r="M3020">
        <v>343</v>
      </c>
      <c r="N3020" t="str">
        <f>_xlfn.XLOOKUP(Orders[[#This Row],[_ProductID]],Products!A:A,Products!C:C)</f>
        <v>Home décor</v>
      </c>
      <c r="O3020">
        <v>36</v>
      </c>
      <c r="P3020">
        <v>0.3</v>
      </c>
      <c r="Q3020" s="2">
        <v>5293</v>
      </c>
      <c r="R3020" s="2">
        <v>3122.87</v>
      </c>
      <c r="S3020" s="2">
        <v>3705.1</v>
      </c>
      <c r="T3020" s="2">
        <v>582.23</v>
      </c>
    </row>
    <row r="3021" spans="1:20" x14ac:dyDescent="0.25">
      <c r="A3021" t="s">
        <v>4970</v>
      </c>
      <c r="B3021" t="s">
        <v>1</v>
      </c>
      <c r="C3021" t="s">
        <v>13</v>
      </c>
      <c r="D3021" s="1">
        <v>43700</v>
      </c>
      <c r="E3021" s="1">
        <v>43841</v>
      </c>
      <c r="F3021" s="1">
        <v>43858</v>
      </c>
      <c r="G3021" s="1">
        <v>43854</v>
      </c>
      <c r="H3021" s="13">
        <f>Orders[[#This Row],[DeliveryDate]]-Orders[[#This Row],[OrderDate]]</f>
        <v>13</v>
      </c>
      <c r="I3021" t="s">
        <v>3</v>
      </c>
      <c r="J3021" t="str">
        <f>_xlfn.XLOOKUP(Orders[[#This Row],[_SalesRepID]],'Sales team'!A:A,'Sales team'!B:B)</f>
        <v>George Lewis</v>
      </c>
      <c r="K3021">
        <v>8</v>
      </c>
      <c r="L3021">
        <v>11</v>
      </c>
      <c r="M3021">
        <v>307</v>
      </c>
      <c r="N3021" t="str">
        <f>_xlfn.XLOOKUP(Orders[[#This Row],[_ProductID]],Products!A:A,Products!C:C)</f>
        <v>Furniture</v>
      </c>
      <c r="O3021">
        <v>19</v>
      </c>
      <c r="P3021">
        <v>0.05</v>
      </c>
      <c r="Q3021" s="2">
        <v>3892.7000000000003</v>
      </c>
      <c r="R3021" s="2">
        <v>2102.0580000000004</v>
      </c>
      <c r="S3021" s="2">
        <v>7396.13</v>
      </c>
      <c r="T3021" s="2">
        <v>3192.0139999999992</v>
      </c>
    </row>
    <row r="3022" spans="1:20" x14ac:dyDescent="0.25">
      <c r="A3022" t="s">
        <v>4971</v>
      </c>
      <c r="B3022" t="s">
        <v>10</v>
      </c>
      <c r="C3022" t="s">
        <v>6</v>
      </c>
      <c r="D3022" s="1">
        <v>43700</v>
      </c>
      <c r="E3022" s="1">
        <v>43841</v>
      </c>
      <c r="F3022" s="1">
        <v>43861</v>
      </c>
      <c r="G3022" s="1">
        <v>43853</v>
      </c>
      <c r="H3022" s="13">
        <f>Orders[[#This Row],[DeliveryDate]]-Orders[[#This Row],[OrderDate]]</f>
        <v>12</v>
      </c>
      <c r="I3022" t="s">
        <v>3</v>
      </c>
      <c r="J3022" t="str">
        <f>_xlfn.XLOOKUP(Orders[[#This Row],[_SalesRepID]],'Sales team'!A:A,'Sales team'!B:B)</f>
        <v>Shawn Torres</v>
      </c>
      <c r="K3022">
        <v>27</v>
      </c>
      <c r="L3022">
        <v>2</v>
      </c>
      <c r="M3022">
        <v>120</v>
      </c>
      <c r="N3022" t="str">
        <f>_xlfn.XLOOKUP(Orders[[#This Row],[_ProductID]],Products!A:A,Products!C:C)</f>
        <v>Home décor</v>
      </c>
      <c r="O3022">
        <v>14</v>
      </c>
      <c r="P3022">
        <v>0.1</v>
      </c>
      <c r="Q3022" s="2">
        <v>2231.1</v>
      </c>
      <c r="R3022" s="2">
        <v>1070.9279999999999</v>
      </c>
      <c r="S3022" s="2">
        <v>2007.99</v>
      </c>
      <c r="T3022" s="2">
        <v>937.06200000000013</v>
      </c>
    </row>
    <row r="3023" spans="1:20" x14ac:dyDescent="0.25">
      <c r="A3023" t="s">
        <v>4972</v>
      </c>
      <c r="B3023" t="s">
        <v>1</v>
      </c>
      <c r="C3023" t="s">
        <v>6</v>
      </c>
      <c r="D3023" s="1">
        <v>43700</v>
      </c>
      <c r="E3023" s="1">
        <v>43841</v>
      </c>
      <c r="F3023" s="1">
        <v>43852</v>
      </c>
      <c r="G3023" s="1">
        <v>43868</v>
      </c>
      <c r="H3023" s="13">
        <f>Orders[[#This Row],[DeliveryDate]]-Orders[[#This Row],[OrderDate]]</f>
        <v>27</v>
      </c>
      <c r="I3023" t="s">
        <v>3</v>
      </c>
      <c r="J3023" t="str">
        <f>_xlfn.XLOOKUP(Orders[[#This Row],[_SalesRepID]],'Sales team'!A:A,'Sales team'!B:B)</f>
        <v>Joshua Little</v>
      </c>
      <c r="K3023">
        <v>11</v>
      </c>
      <c r="L3023">
        <v>23</v>
      </c>
      <c r="M3023">
        <v>172</v>
      </c>
      <c r="N3023" t="str">
        <f>_xlfn.XLOOKUP(Orders[[#This Row],[_ProductID]],Products!A:A,Products!C:C)</f>
        <v>Home décor</v>
      </c>
      <c r="O3023">
        <v>46</v>
      </c>
      <c r="P3023">
        <v>0.15</v>
      </c>
      <c r="Q3023" s="2">
        <v>3953</v>
      </c>
      <c r="R3023" s="2">
        <v>3320.52</v>
      </c>
      <c r="S3023" s="2">
        <v>20160.3</v>
      </c>
      <c r="T3023" s="2">
        <v>237.18000000000029</v>
      </c>
    </row>
    <row r="3024" spans="1:20" x14ac:dyDescent="0.25">
      <c r="A3024" t="s">
        <v>4973</v>
      </c>
      <c r="B3024" t="s">
        <v>5</v>
      </c>
      <c r="C3024" t="s">
        <v>6</v>
      </c>
      <c r="D3024" s="1">
        <v>43700</v>
      </c>
      <c r="E3024" s="1">
        <v>43841</v>
      </c>
      <c r="F3024" s="1">
        <v>43851</v>
      </c>
      <c r="G3024" s="1">
        <v>43851</v>
      </c>
      <c r="H3024" s="13">
        <f>Orders[[#This Row],[DeliveryDate]]-Orders[[#This Row],[OrderDate]]</f>
        <v>10</v>
      </c>
      <c r="I3024" t="s">
        <v>3</v>
      </c>
      <c r="J3024" t="str">
        <f>_xlfn.XLOOKUP(Orders[[#This Row],[_SalesRepID]],'Sales team'!A:A,'Sales team'!B:B)</f>
        <v>Anthony Torres</v>
      </c>
      <c r="K3024">
        <v>20</v>
      </c>
      <c r="L3024">
        <v>13</v>
      </c>
      <c r="M3024">
        <v>145</v>
      </c>
      <c r="N3024" t="str">
        <f>_xlfn.XLOOKUP(Orders[[#This Row],[_ProductID]],Products!A:A,Products!C:C)</f>
        <v>Outdoor</v>
      </c>
      <c r="O3024">
        <v>18</v>
      </c>
      <c r="P3024">
        <v>7.4999999999999997E-2</v>
      </c>
      <c r="Q3024" s="2">
        <v>931.30000000000007</v>
      </c>
      <c r="R3024" s="2">
        <v>726.4140000000001</v>
      </c>
      <c r="S3024" s="2">
        <v>861.4525000000001</v>
      </c>
      <c r="T3024" s="2">
        <v>135.0385</v>
      </c>
    </row>
    <row r="3025" spans="1:20" x14ac:dyDescent="0.25">
      <c r="A3025" t="s">
        <v>4974</v>
      </c>
      <c r="B3025" t="s">
        <v>1</v>
      </c>
      <c r="C3025" t="s">
        <v>15</v>
      </c>
      <c r="D3025" s="1">
        <v>43700</v>
      </c>
      <c r="E3025" s="1">
        <v>43841</v>
      </c>
      <c r="F3025" s="1">
        <v>43850</v>
      </c>
      <c r="G3025" s="1">
        <v>43847</v>
      </c>
      <c r="H3025" s="13">
        <f>Orders[[#This Row],[DeliveryDate]]-Orders[[#This Row],[OrderDate]]</f>
        <v>6</v>
      </c>
      <c r="I3025" t="s">
        <v>3</v>
      </c>
      <c r="J3025" t="str">
        <f>_xlfn.XLOOKUP(Orders[[#This Row],[_SalesRepID]],'Sales team'!A:A,'Sales team'!B:B)</f>
        <v>Joshua Bennett</v>
      </c>
      <c r="K3025">
        <v>6</v>
      </c>
      <c r="L3025">
        <v>31</v>
      </c>
      <c r="M3025">
        <v>2</v>
      </c>
      <c r="N3025" t="str">
        <f>_xlfn.XLOOKUP(Orders[[#This Row],[_ProductID]],Products!A:A,Products!C:C)</f>
        <v>Home décor</v>
      </c>
      <c r="O3025">
        <v>31</v>
      </c>
      <c r="P3025">
        <v>0.3</v>
      </c>
      <c r="Q3025" s="2">
        <v>2626.4</v>
      </c>
      <c r="R3025" s="2">
        <v>1365.7280000000001</v>
      </c>
      <c r="S3025" s="2">
        <v>7353.92</v>
      </c>
      <c r="T3025" s="2">
        <v>1891.0079999999998</v>
      </c>
    </row>
    <row r="3026" spans="1:20" x14ac:dyDescent="0.25">
      <c r="A3026" t="s">
        <v>4975</v>
      </c>
      <c r="B3026" t="s">
        <v>5</v>
      </c>
      <c r="C3026" t="s">
        <v>2</v>
      </c>
      <c r="D3026" s="1">
        <v>43700</v>
      </c>
      <c r="E3026" s="1">
        <v>43841</v>
      </c>
      <c r="F3026" s="1">
        <v>43868</v>
      </c>
      <c r="G3026" s="1">
        <v>43845</v>
      </c>
      <c r="H3026" s="13">
        <f>Orders[[#This Row],[DeliveryDate]]-Orders[[#This Row],[OrderDate]]</f>
        <v>4</v>
      </c>
      <c r="I3026" t="s">
        <v>3</v>
      </c>
      <c r="J3026" t="str">
        <f>_xlfn.XLOOKUP(Orders[[#This Row],[_SalesRepID]],'Sales team'!A:A,'Sales team'!B:B)</f>
        <v>Roger Alexander</v>
      </c>
      <c r="K3026">
        <v>15</v>
      </c>
      <c r="L3026">
        <v>23</v>
      </c>
      <c r="M3026">
        <v>256</v>
      </c>
      <c r="N3026" t="str">
        <f>_xlfn.XLOOKUP(Orders[[#This Row],[_ProductID]],Products!A:A,Products!C:C)</f>
        <v>Home décor</v>
      </c>
      <c r="O3026">
        <v>14</v>
      </c>
      <c r="P3026">
        <v>0.15</v>
      </c>
      <c r="Q3026" s="2">
        <v>1681.7</v>
      </c>
      <c r="R3026" s="2">
        <v>1294.9090000000001</v>
      </c>
      <c r="S3026" s="2">
        <v>8576.67</v>
      </c>
      <c r="T3026" s="2">
        <v>807.21599999999944</v>
      </c>
    </row>
    <row r="3027" spans="1:20" x14ac:dyDescent="0.25">
      <c r="A3027" t="s">
        <v>4976</v>
      </c>
      <c r="B3027" t="s">
        <v>8</v>
      </c>
      <c r="C3027" t="s">
        <v>25</v>
      </c>
      <c r="D3027" s="1">
        <v>43800</v>
      </c>
      <c r="E3027" s="1">
        <v>43841</v>
      </c>
      <c r="F3027" s="1">
        <v>43850</v>
      </c>
      <c r="G3027" s="1">
        <v>43852</v>
      </c>
      <c r="H3027" s="13">
        <f>Orders[[#This Row],[DeliveryDate]]-Orders[[#This Row],[OrderDate]]</f>
        <v>11</v>
      </c>
      <c r="I3027" t="s">
        <v>3</v>
      </c>
      <c r="J3027" t="str">
        <f>_xlfn.XLOOKUP(Orders[[#This Row],[_SalesRepID]],'Sales team'!A:A,'Sales team'!B:B)</f>
        <v>Joe Price</v>
      </c>
      <c r="K3027">
        <v>22</v>
      </c>
      <c r="L3027">
        <v>31</v>
      </c>
      <c r="M3027">
        <v>361</v>
      </c>
      <c r="N3027" t="str">
        <f>_xlfn.XLOOKUP(Orders[[#This Row],[_ProductID]],Products!A:A,Products!C:C)</f>
        <v>Furniture</v>
      </c>
      <c r="O3027">
        <v>5</v>
      </c>
      <c r="P3027">
        <v>0.2</v>
      </c>
      <c r="Q3027" s="2">
        <v>1266.3</v>
      </c>
      <c r="R3027" s="2">
        <v>987.71399999999994</v>
      </c>
      <c r="S3027" s="2">
        <v>2026.08</v>
      </c>
      <c r="T3027" s="2">
        <v>50.652000000000044</v>
      </c>
    </row>
    <row r="3028" spans="1:20" x14ac:dyDescent="0.25">
      <c r="A3028" t="s">
        <v>4977</v>
      </c>
      <c r="B3028" t="s">
        <v>5</v>
      </c>
      <c r="C3028" t="s">
        <v>46</v>
      </c>
      <c r="D3028" s="1">
        <v>43700</v>
      </c>
      <c r="E3028" s="1">
        <v>43841</v>
      </c>
      <c r="F3028" s="1">
        <v>43868</v>
      </c>
      <c r="G3028" s="1">
        <v>43846</v>
      </c>
      <c r="H3028" s="13">
        <f>Orders[[#This Row],[DeliveryDate]]-Orders[[#This Row],[OrderDate]]</f>
        <v>5</v>
      </c>
      <c r="I3028" t="s">
        <v>3</v>
      </c>
      <c r="J3028" t="str">
        <f>_xlfn.XLOOKUP(Orders[[#This Row],[_SalesRepID]],'Sales team'!A:A,'Sales team'!B:B)</f>
        <v>Paul Holmes</v>
      </c>
      <c r="K3028">
        <v>14</v>
      </c>
      <c r="L3028">
        <v>41</v>
      </c>
      <c r="M3028">
        <v>84</v>
      </c>
      <c r="N3028" t="str">
        <f>_xlfn.XLOOKUP(Orders[[#This Row],[_ProductID]],Products!A:A,Products!C:C)</f>
        <v>Electronics</v>
      </c>
      <c r="O3028">
        <v>47</v>
      </c>
      <c r="P3028">
        <v>0.1</v>
      </c>
      <c r="Q3028" s="2">
        <v>3356.7000000000003</v>
      </c>
      <c r="R3028" s="2">
        <v>1879.7520000000004</v>
      </c>
      <c r="S3028" s="2">
        <v>15105.15</v>
      </c>
      <c r="T3028" s="2">
        <v>5706.3899999999976</v>
      </c>
    </row>
    <row r="3029" spans="1:20" x14ac:dyDescent="0.25">
      <c r="A3029" t="s">
        <v>4978</v>
      </c>
      <c r="B3029" t="s">
        <v>1</v>
      </c>
      <c r="C3029" t="s">
        <v>2</v>
      </c>
      <c r="D3029" s="1">
        <v>43700</v>
      </c>
      <c r="E3029" s="1">
        <v>43841</v>
      </c>
      <c r="F3029" s="1">
        <v>43868</v>
      </c>
      <c r="G3029" s="1">
        <v>43850</v>
      </c>
      <c r="H3029" s="13">
        <f>Orders[[#This Row],[DeliveryDate]]-Orders[[#This Row],[OrderDate]]</f>
        <v>9</v>
      </c>
      <c r="I3029" t="s">
        <v>3</v>
      </c>
      <c r="J3029" t="str">
        <f>_xlfn.XLOOKUP(Orders[[#This Row],[_SalesRepID]],'Sales team'!A:A,'Sales team'!B:B)</f>
        <v>Joshua Bennett</v>
      </c>
      <c r="K3029">
        <v>6</v>
      </c>
      <c r="L3029">
        <v>11</v>
      </c>
      <c r="M3029">
        <v>228</v>
      </c>
      <c r="N3029" t="str">
        <f>_xlfn.XLOOKUP(Orders[[#This Row],[_ProductID]],Products!A:A,Products!C:C)</f>
        <v>Home décor</v>
      </c>
      <c r="O3029">
        <v>3</v>
      </c>
      <c r="P3029">
        <v>0.1</v>
      </c>
      <c r="Q3029" s="2">
        <v>1112.2</v>
      </c>
      <c r="R3029" s="2">
        <v>767.41800000000001</v>
      </c>
      <c r="S3029" s="2">
        <v>6005.880000000001</v>
      </c>
      <c r="T3029" s="2">
        <v>1401.3720000000012</v>
      </c>
    </row>
    <row r="3030" spans="1:20" x14ac:dyDescent="0.25">
      <c r="A3030" t="s">
        <v>4979</v>
      </c>
      <c r="B3030" t="s">
        <v>1</v>
      </c>
      <c r="C3030" t="s">
        <v>13</v>
      </c>
      <c r="D3030" s="1">
        <v>43700</v>
      </c>
      <c r="E3030" s="1">
        <v>43841</v>
      </c>
      <c r="F3030" s="1">
        <v>43862</v>
      </c>
      <c r="G3030" s="1">
        <v>43845</v>
      </c>
      <c r="H3030" s="13">
        <f>Orders[[#This Row],[DeliveryDate]]-Orders[[#This Row],[OrderDate]]</f>
        <v>4</v>
      </c>
      <c r="I3030" t="s">
        <v>3</v>
      </c>
      <c r="J3030" t="str">
        <f>_xlfn.XLOOKUP(Orders[[#This Row],[_SalesRepID]],'Sales team'!A:A,'Sales team'!B:B)</f>
        <v>Adam Hernandez</v>
      </c>
      <c r="K3030">
        <v>1</v>
      </c>
      <c r="L3030">
        <v>12</v>
      </c>
      <c r="M3030">
        <v>272</v>
      </c>
      <c r="N3030" t="str">
        <f>_xlfn.XLOOKUP(Orders[[#This Row],[_ProductID]],Products!A:A,Products!C:C)</f>
        <v>Electronics</v>
      </c>
      <c r="O3030">
        <v>28</v>
      </c>
      <c r="P3030">
        <v>0.05</v>
      </c>
      <c r="Q3030" s="2">
        <v>1862.6000000000001</v>
      </c>
      <c r="R3030" s="2">
        <v>819.5440000000001</v>
      </c>
      <c r="S3030" s="2">
        <v>14155.76</v>
      </c>
      <c r="T3030" s="2">
        <v>7599.4079999999994</v>
      </c>
    </row>
    <row r="3031" spans="1:20" x14ac:dyDescent="0.25">
      <c r="A3031" t="s">
        <v>4980</v>
      </c>
      <c r="B3031" t="s">
        <v>1</v>
      </c>
      <c r="C3031" t="s">
        <v>6</v>
      </c>
      <c r="D3031" s="1">
        <v>43700</v>
      </c>
      <c r="E3031" s="1">
        <v>43841</v>
      </c>
      <c r="F3031" s="1">
        <v>43868</v>
      </c>
      <c r="G3031" s="1">
        <v>43852</v>
      </c>
      <c r="H3031" s="13">
        <f>Orders[[#This Row],[DeliveryDate]]-Orders[[#This Row],[OrderDate]]</f>
        <v>11</v>
      </c>
      <c r="I3031" t="s">
        <v>3</v>
      </c>
      <c r="J3031" t="str">
        <f>_xlfn.XLOOKUP(Orders[[#This Row],[_SalesRepID]],'Sales team'!A:A,'Sales team'!B:B)</f>
        <v>Shawn Cook</v>
      </c>
      <c r="K3031">
        <v>7</v>
      </c>
      <c r="L3031">
        <v>48</v>
      </c>
      <c r="M3031">
        <v>154</v>
      </c>
      <c r="N3031" t="str">
        <f>_xlfn.XLOOKUP(Orders[[#This Row],[_ProductID]],Products!A:A,Products!C:C)</f>
        <v>Home décor</v>
      </c>
      <c r="O3031">
        <v>2</v>
      </c>
      <c r="P3031">
        <v>0.1</v>
      </c>
      <c r="Q3031" s="2">
        <v>254.6</v>
      </c>
      <c r="R3031" s="2">
        <v>106.93199999999999</v>
      </c>
      <c r="S3031" s="2">
        <v>458.28</v>
      </c>
      <c r="T3031" s="2">
        <v>244.416</v>
      </c>
    </row>
    <row r="3032" spans="1:20" x14ac:dyDescent="0.25">
      <c r="A3032" t="s">
        <v>4981</v>
      </c>
      <c r="B3032" t="s">
        <v>1</v>
      </c>
      <c r="C3032" t="s">
        <v>6</v>
      </c>
      <c r="D3032" s="1">
        <v>43700</v>
      </c>
      <c r="E3032" s="1">
        <v>43841</v>
      </c>
      <c r="F3032" s="1">
        <v>43848</v>
      </c>
      <c r="G3032" s="1">
        <v>43866</v>
      </c>
      <c r="H3032" s="13">
        <f>Orders[[#This Row],[DeliveryDate]]-Orders[[#This Row],[OrderDate]]</f>
        <v>25</v>
      </c>
      <c r="I3032" t="s">
        <v>3</v>
      </c>
      <c r="J3032" t="str">
        <f>_xlfn.XLOOKUP(Orders[[#This Row],[_SalesRepID]],'Sales team'!A:A,'Sales team'!B:B)</f>
        <v>Joshua Little</v>
      </c>
      <c r="K3032">
        <v>11</v>
      </c>
      <c r="L3032">
        <v>7</v>
      </c>
      <c r="M3032">
        <v>174</v>
      </c>
      <c r="N3032" t="str">
        <f>_xlfn.XLOOKUP(Orders[[#This Row],[_ProductID]],Products!A:A,Products!C:C)</f>
        <v>Home décor</v>
      </c>
      <c r="O3032">
        <v>45</v>
      </c>
      <c r="P3032">
        <v>0.2</v>
      </c>
      <c r="Q3032" s="2">
        <v>3919.5</v>
      </c>
      <c r="R3032" s="2">
        <v>2822.04</v>
      </c>
      <c r="S3032" s="2">
        <v>3135.6000000000004</v>
      </c>
      <c r="T3032" s="2">
        <v>313.5600000000004</v>
      </c>
    </row>
    <row r="3033" spans="1:20" x14ac:dyDescent="0.25">
      <c r="A3033" t="s">
        <v>4982</v>
      </c>
      <c r="B3033" t="s">
        <v>8</v>
      </c>
      <c r="C3033" t="s">
        <v>6</v>
      </c>
      <c r="D3033" s="1">
        <v>43700</v>
      </c>
      <c r="E3033" s="1">
        <v>43841</v>
      </c>
      <c r="F3033" s="1">
        <v>43864</v>
      </c>
      <c r="G3033" s="1">
        <v>43875</v>
      </c>
      <c r="H3033" s="13">
        <f>Orders[[#This Row],[DeliveryDate]]-Orders[[#This Row],[OrderDate]]</f>
        <v>34</v>
      </c>
      <c r="I3033" t="s">
        <v>3</v>
      </c>
      <c r="J3033" t="str">
        <f>_xlfn.XLOOKUP(Orders[[#This Row],[_SalesRepID]],'Sales team'!A:A,'Sales team'!B:B)</f>
        <v>Roy Rice</v>
      </c>
      <c r="K3033">
        <v>24</v>
      </c>
      <c r="L3033">
        <v>23</v>
      </c>
      <c r="M3033">
        <v>174</v>
      </c>
      <c r="N3033" t="str">
        <f>_xlfn.XLOOKUP(Orders[[#This Row],[_ProductID]],Products!A:A,Products!C:C)</f>
        <v>Kitchen &amp; Dining</v>
      </c>
      <c r="O3033">
        <v>4</v>
      </c>
      <c r="P3033">
        <v>0.05</v>
      </c>
      <c r="Q3033" s="2">
        <v>3979.8</v>
      </c>
      <c r="R3033" s="2">
        <v>3024.6480000000001</v>
      </c>
      <c r="S3033" s="2">
        <v>3780.81</v>
      </c>
      <c r="T3033" s="2">
        <v>756.16199999999981</v>
      </c>
    </row>
    <row r="3034" spans="1:20" x14ac:dyDescent="0.25">
      <c r="A3034" t="s">
        <v>4958</v>
      </c>
      <c r="B3034" t="s">
        <v>10</v>
      </c>
      <c r="C3034" t="s">
        <v>25</v>
      </c>
      <c r="D3034" s="1">
        <v>43800</v>
      </c>
      <c r="E3034" s="1">
        <v>43840</v>
      </c>
      <c r="F3034" s="1">
        <v>43855</v>
      </c>
      <c r="G3034" s="1">
        <v>43851</v>
      </c>
      <c r="H3034" s="13">
        <f>Orders[[#This Row],[DeliveryDate]]-Orders[[#This Row],[OrderDate]]</f>
        <v>11</v>
      </c>
      <c r="I3034" t="s">
        <v>3</v>
      </c>
      <c r="J3034" t="str">
        <f>_xlfn.XLOOKUP(Orders[[#This Row],[_SalesRepID]],'Sales team'!A:A,'Sales team'!B:B)</f>
        <v>Shawn Torres</v>
      </c>
      <c r="K3034">
        <v>27</v>
      </c>
      <c r="L3034">
        <v>9</v>
      </c>
      <c r="M3034">
        <v>343</v>
      </c>
      <c r="N3034" t="str">
        <f>_xlfn.XLOOKUP(Orders[[#This Row],[_ProductID]],Products!A:A,Products!C:C)</f>
        <v>Furniture</v>
      </c>
      <c r="O3034">
        <v>38</v>
      </c>
      <c r="P3034">
        <v>7.4999999999999997E-2</v>
      </c>
      <c r="Q3034" s="2">
        <v>1728.6000000000001</v>
      </c>
      <c r="R3034" s="2">
        <v>726.01200000000006</v>
      </c>
      <c r="S3034" s="2">
        <v>3197.9100000000003</v>
      </c>
      <c r="T3034" s="2">
        <v>1745.8860000000002</v>
      </c>
    </row>
    <row r="3035" spans="1:20" x14ac:dyDescent="0.25">
      <c r="A3035" t="s">
        <v>4959</v>
      </c>
      <c r="B3035" t="s">
        <v>10</v>
      </c>
      <c r="C3035" t="s">
        <v>25</v>
      </c>
      <c r="D3035" s="1">
        <v>43800</v>
      </c>
      <c r="E3035" s="1">
        <v>43840</v>
      </c>
      <c r="F3035" s="1">
        <v>43853</v>
      </c>
      <c r="G3035" s="1">
        <v>43867</v>
      </c>
      <c r="H3035" s="13">
        <f>Orders[[#This Row],[DeliveryDate]]-Orders[[#This Row],[OrderDate]]</f>
        <v>27</v>
      </c>
      <c r="I3035" t="s">
        <v>3</v>
      </c>
      <c r="J3035" t="str">
        <f>_xlfn.XLOOKUP(Orders[[#This Row],[_SalesRepID]],'Sales team'!A:A,'Sales team'!B:B)</f>
        <v>Patrick Graham</v>
      </c>
      <c r="K3035">
        <v>25</v>
      </c>
      <c r="L3035">
        <v>13</v>
      </c>
      <c r="M3035">
        <v>330</v>
      </c>
      <c r="N3035" t="str">
        <f>_xlfn.XLOOKUP(Orders[[#This Row],[_ProductID]],Products!A:A,Products!C:C)</f>
        <v>Kitchen &amp; Dining</v>
      </c>
      <c r="O3035">
        <v>16</v>
      </c>
      <c r="P3035">
        <v>0.15</v>
      </c>
      <c r="Q3035" s="2">
        <v>3343.3</v>
      </c>
      <c r="R3035" s="2">
        <v>2240.0110000000004</v>
      </c>
      <c r="S3035" s="2">
        <v>11367.220000000001</v>
      </c>
      <c r="T3035" s="2">
        <v>2407.1759999999995</v>
      </c>
    </row>
    <row r="3036" spans="1:20" x14ac:dyDescent="0.25">
      <c r="A3036" t="s">
        <v>4960</v>
      </c>
      <c r="B3036" t="s">
        <v>1</v>
      </c>
      <c r="C3036" t="s">
        <v>6</v>
      </c>
      <c r="D3036" s="1">
        <v>43700</v>
      </c>
      <c r="E3036" s="1">
        <v>43840</v>
      </c>
      <c r="F3036" s="1">
        <v>43851</v>
      </c>
      <c r="G3036" s="1">
        <v>43878</v>
      </c>
      <c r="H3036" s="13">
        <f>Orders[[#This Row],[DeliveryDate]]-Orders[[#This Row],[OrderDate]]</f>
        <v>38</v>
      </c>
      <c r="I3036" t="s">
        <v>3</v>
      </c>
      <c r="J3036" t="str">
        <f>_xlfn.XLOOKUP(Orders[[#This Row],[_SalesRepID]],'Sales team'!A:A,'Sales team'!B:B)</f>
        <v>Keith Griffin</v>
      </c>
      <c r="K3036">
        <v>2</v>
      </c>
      <c r="L3036">
        <v>40</v>
      </c>
      <c r="M3036">
        <v>149</v>
      </c>
      <c r="N3036" t="str">
        <f>_xlfn.XLOOKUP(Orders[[#This Row],[_ProductID]],Products!A:A,Products!C:C)</f>
        <v>Furniture</v>
      </c>
      <c r="O3036">
        <v>19</v>
      </c>
      <c r="P3036">
        <v>0.1</v>
      </c>
      <c r="Q3036" s="2">
        <v>174.20000000000002</v>
      </c>
      <c r="R3036" s="2">
        <v>81.874000000000009</v>
      </c>
      <c r="S3036" s="2">
        <v>940.68000000000006</v>
      </c>
      <c r="T3036" s="2">
        <v>449.43600000000004</v>
      </c>
    </row>
    <row r="3037" spans="1:20" x14ac:dyDescent="0.25">
      <c r="A3037" t="s">
        <v>4961</v>
      </c>
      <c r="B3037" t="s">
        <v>5</v>
      </c>
      <c r="C3037" t="s">
        <v>13</v>
      </c>
      <c r="D3037" s="1">
        <v>43800</v>
      </c>
      <c r="E3037" s="1">
        <v>43840</v>
      </c>
      <c r="F3037" s="1">
        <v>43843</v>
      </c>
      <c r="G3037" s="1">
        <v>43852</v>
      </c>
      <c r="H3037" s="13">
        <f>Orders[[#This Row],[DeliveryDate]]-Orders[[#This Row],[OrderDate]]</f>
        <v>12</v>
      </c>
      <c r="I3037" t="s">
        <v>3</v>
      </c>
      <c r="J3037" t="str">
        <f>_xlfn.XLOOKUP(Orders[[#This Row],[_SalesRepID]],'Sales team'!A:A,'Sales team'!B:B)</f>
        <v>Carl Nguyen</v>
      </c>
      <c r="K3037">
        <v>12</v>
      </c>
      <c r="L3037">
        <v>31</v>
      </c>
      <c r="M3037">
        <v>324</v>
      </c>
      <c r="N3037" t="str">
        <f>_xlfn.XLOOKUP(Orders[[#This Row],[_ProductID]],Products!A:A,Products!C:C)</f>
        <v>Home décor</v>
      </c>
      <c r="O3037">
        <v>31</v>
      </c>
      <c r="P3037">
        <v>0.05</v>
      </c>
      <c r="Q3037" s="2">
        <v>1058.6000000000001</v>
      </c>
      <c r="R3037" s="2">
        <v>561.05800000000011</v>
      </c>
      <c r="S3037" s="2">
        <v>6034.02</v>
      </c>
      <c r="T3037" s="2">
        <v>2667.6719999999996</v>
      </c>
    </row>
    <row r="3038" spans="1:20" x14ac:dyDescent="0.25">
      <c r="A3038" t="s">
        <v>4962</v>
      </c>
      <c r="B3038" t="s">
        <v>10</v>
      </c>
      <c r="C3038" t="s">
        <v>13</v>
      </c>
      <c r="D3038" s="1">
        <v>43700</v>
      </c>
      <c r="E3038" s="1">
        <v>43840</v>
      </c>
      <c r="F3038" s="1">
        <v>43844</v>
      </c>
      <c r="G3038" s="1">
        <v>43851</v>
      </c>
      <c r="H3038" s="13">
        <f>Orders[[#This Row],[DeliveryDate]]-Orders[[#This Row],[OrderDate]]</f>
        <v>11</v>
      </c>
      <c r="I3038" t="s">
        <v>3</v>
      </c>
      <c r="J3038" t="str">
        <f>_xlfn.XLOOKUP(Orders[[#This Row],[_SalesRepID]],'Sales team'!A:A,'Sales team'!B:B)</f>
        <v>Donald Reynolds</v>
      </c>
      <c r="K3038">
        <v>26</v>
      </c>
      <c r="L3038">
        <v>37</v>
      </c>
      <c r="M3038">
        <v>327</v>
      </c>
      <c r="N3038" t="str">
        <f>_xlfn.XLOOKUP(Orders[[#This Row],[_ProductID]],Products!A:A,Products!C:C)</f>
        <v>Furniture</v>
      </c>
      <c r="O3038">
        <v>12</v>
      </c>
      <c r="P3038">
        <v>7.4999999999999997E-2</v>
      </c>
      <c r="Q3038" s="2">
        <v>964.80000000000007</v>
      </c>
      <c r="R3038" s="2">
        <v>395.56799999999998</v>
      </c>
      <c r="S3038" s="2">
        <v>4462.2</v>
      </c>
      <c r="T3038" s="2">
        <v>2484.3599999999997</v>
      </c>
    </row>
    <row r="3039" spans="1:20" x14ac:dyDescent="0.25">
      <c r="A3039" t="s">
        <v>4963</v>
      </c>
      <c r="B3039" t="s">
        <v>1</v>
      </c>
      <c r="C3039" t="s">
        <v>46</v>
      </c>
      <c r="D3039" s="1">
        <v>43700</v>
      </c>
      <c r="E3039" s="1">
        <v>43840</v>
      </c>
      <c r="F3039" s="1">
        <v>43851</v>
      </c>
      <c r="G3039" s="1">
        <v>43846</v>
      </c>
      <c r="H3039" s="13">
        <f>Orders[[#This Row],[DeliveryDate]]-Orders[[#This Row],[OrderDate]]</f>
        <v>6</v>
      </c>
      <c r="I3039" t="s">
        <v>3</v>
      </c>
      <c r="J3039" t="str">
        <f>_xlfn.XLOOKUP(Orders[[#This Row],[_SalesRepID]],'Sales team'!A:A,'Sales team'!B:B)</f>
        <v>Stephen Payne</v>
      </c>
      <c r="K3039">
        <v>5</v>
      </c>
      <c r="L3039">
        <v>39</v>
      </c>
      <c r="M3039">
        <v>81</v>
      </c>
      <c r="N3039" t="str">
        <f>_xlfn.XLOOKUP(Orders[[#This Row],[_ProductID]],Products!A:A,Products!C:C)</f>
        <v>Outdoor</v>
      </c>
      <c r="O3039">
        <v>18</v>
      </c>
      <c r="P3039">
        <v>0.05</v>
      </c>
      <c r="Q3039" s="2">
        <v>3966.4</v>
      </c>
      <c r="R3039" s="2">
        <v>2300.5119999999997</v>
      </c>
      <c r="S3039" s="2">
        <v>3768.08</v>
      </c>
      <c r="T3039" s="2">
        <v>1467.5680000000002</v>
      </c>
    </row>
    <row r="3040" spans="1:20" x14ac:dyDescent="0.25">
      <c r="A3040" t="s">
        <v>4964</v>
      </c>
      <c r="B3040" t="s">
        <v>1</v>
      </c>
      <c r="C3040" t="s">
        <v>15</v>
      </c>
      <c r="D3040" s="1">
        <v>43800</v>
      </c>
      <c r="E3040" s="1">
        <v>43840</v>
      </c>
      <c r="F3040" s="1">
        <v>43854</v>
      </c>
      <c r="G3040" s="1">
        <v>43852</v>
      </c>
      <c r="H3040" s="13">
        <f>Orders[[#This Row],[DeliveryDate]]-Orders[[#This Row],[OrderDate]]</f>
        <v>12</v>
      </c>
      <c r="I3040" t="s">
        <v>3</v>
      </c>
      <c r="J3040" t="str">
        <f>_xlfn.XLOOKUP(Orders[[#This Row],[_SalesRepID]],'Sales team'!A:A,'Sales team'!B:B)</f>
        <v>Adam Hernandez</v>
      </c>
      <c r="K3040">
        <v>1</v>
      </c>
      <c r="L3040">
        <v>43</v>
      </c>
      <c r="M3040">
        <v>42</v>
      </c>
      <c r="N3040" t="str">
        <f>_xlfn.XLOOKUP(Orders[[#This Row],[_ProductID]],Products!A:A,Products!C:C)</f>
        <v>Home décor</v>
      </c>
      <c r="O3040">
        <v>26</v>
      </c>
      <c r="P3040">
        <v>0.05</v>
      </c>
      <c r="Q3040" s="2">
        <v>2633.1</v>
      </c>
      <c r="R3040" s="2">
        <v>1895.8319999999999</v>
      </c>
      <c r="S3040" s="2">
        <v>2501.4449999999997</v>
      </c>
      <c r="T3040" s="2">
        <v>605.61299999999983</v>
      </c>
    </row>
    <row r="3041" spans="1:20" x14ac:dyDescent="0.25">
      <c r="A3041" t="s">
        <v>4965</v>
      </c>
      <c r="B3041" t="s">
        <v>5</v>
      </c>
      <c r="C3041" t="s">
        <v>25</v>
      </c>
      <c r="D3041" s="1">
        <v>43700</v>
      </c>
      <c r="E3041" s="1">
        <v>43840</v>
      </c>
      <c r="F3041" s="1">
        <v>43849</v>
      </c>
      <c r="G3041" s="1">
        <v>43851</v>
      </c>
      <c r="H3041" s="13">
        <f>Orders[[#This Row],[DeliveryDate]]-Orders[[#This Row],[OrderDate]]</f>
        <v>11</v>
      </c>
      <c r="I3041" t="s">
        <v>3</v>
      </c>
      <c r="J3041" t="str">
        <f>_xlfn.XLOOKUP(Orders[[#This Row],[_SalesRepID]],'Sales team'!A:A,'Sales team'!B:B)</f>
        <v>Todd Roberts</v>
      </c>
      <c r="K3041">
        <v>13</v>
      </c>
      <c r="L3041">
        <v>40</v>
      </c>
      <c r="M3041">
        <v>360</v>
      </c>
      <c r="N3041" t="str">
        <f>_xlfn.XLOOKUP(Orders[[#This Row],[_ProductID]],Products!A:A,Products!C:C)</f>
        <v>Home décor</v>
      </c>
      <c r="O3041">
        <v>36</v>
      </c>
      <c r="P3041">
        <v>0.05</v>
      </c>
      <c r="Q3041" s="2">
        <v>1011.7</v>
      </c>
      <c r="R3041" s="2">
        <v>819.47700000000009</v>
      </c>
      <c r="S3041" s="2">
        <v>6727.8050000000003</v>
      </c>
      <c r="T3041" s="2">
        <v>991.46599999999944</v>
      </c>
    </row>
    <row r="3042" spans="1:20" x14ac:dyDescent="0.25">
      <c r="A3042" t="s">
        <v>4966</v>
      </c>
      <c r="B3042" t="s">
        <v>1</v>
      </c>
      <c r="C3042" t="s">
        <v>46</v>
      </c>
      <c r="D3042" s="1">
        <v>43700</v>
      </c>
      <c r="E3042" s="1">
        <v>43840</v>
      </c>
      <c r="F3042" s="1">
        <v>43855</v>
      </c>
      <c r="G3042" s="1">
        <v>43846</v>
      </c>
      <c r="H3042" s="13">
        <f>Orders[[#This Row],[DeliveryDate]]-Orders[[#This Row],[OrderDate]]</f>
        <v>6</v>
      </c>
      <c r="I3042" t="s">
        <v>3</v>
      </c>
      <c r="J3042" t="str">
        <f>_xlfn.XLOOKUP(Orders[[#This Row],[_SalesRepID]],'Sales team'!A:A,'Sales team'!B:B)</f>
        <v>George Lewis</v>
      </c>
      <c r="K3042">
        <v>8</v>
      </c>
      <c r="L3042">
        <v>15</v>
      </c>
      <c r="M3042">
        <v>63</v>
      </c>
      <c r="N3042" t="str">
        <f>_xlfn.XLOOKUP(Orders[[#This Row],[_ProductID]],Products!A:A,Products!C:C)</f>
        <v>Home décor</v>
      </c>
      <c r="O3042">
        <v>30</v>
      </c>
      <c r="P3042">
        <v>0.05</v>
      </c>
      <c r="Q3042" s="2">
        <v>3892.7000000000003</v>
      </c>
      <c r="R3042" s="2">
        <v>2802.7440000000001</v>
      </c>
      <c r="S3042" s="2">
        <v>29584.52</v>
      </c>
      <c r="T3042" s="2">
        <v>7162.5679999999993</v>
      </c>
    </row>
    <row r="3043" spans="1:20" x14ac:dyDescent="0.25">
      <c r="A3043" t="s">
        <v>4967</v>
      </c>
      <c r="B3043" t="s">
        <v>8</v>
      </c>
      <c r="C3043" t="s">
        <v>25</v>
      </c>
      <c r="D3043" s="1">
        <v>43700</v>
      </c>
      <c r="E3043" s="1">
        <v>43840</v>
      </c>
      <c r="F3043" s="1">
        <v>43850</v>
      </c>
      <c r="G3043" s="1">
        <v>43847</v>
      </c>
      <c r="H3043" s="13">
        <f>Orders[[#This Row],[DeliveryDate]]-Orders[[#This Row],[OrderDate]]</f>
        <v>7</v>
      </c>
      <c r="I3043" t="s">
        <v>3</v>
      </c>
      <c r="J3043" t="str">
        <f>_xlfn.XLOOKUP(Orders[[#This Row],[_SalesRepID]],'Sales team'!A:A,'Sales team'!B:B)</f>
        <v>Joe Price</v>
      </c>
      <c r="K3043">
        <v>22</v>
      </c>
      <c r="L3043">
        <v>3</v>
      </c>
      <c r="M3043">
        <v>331</v>
      </c>
      <c r="N3043" t="str">
        <f>_xlfn.XLOOKUP(Orders[[#This Row],[_ProductID]],Products!A:A,Products!C:C)</f>
        <v>Home décor</v>
      </c>
      <c r="O3043">
        <v>17</v>
      </c>
      <c r="P3043">
        <v>0.05</v>
      </c>
      <c r="Q3043" s="2">
        <v>3805.6</v>
      </c>
      <c r="R3043" s="2">
        <v>1636.4079999999999</v>
      </c>
      <c r="S3043" s="2">
        <v>25307.239999999998</v>
      </c>
      <c r="T3043" s="2">
        <v>13852.383999999998</v>
      </c>
    </row>
    <row r="3044" spans="1:20" x14ac:dyDescent="0.25">
      <c r="A3044" t="s">
        <v>4968</v>
      </c>
      <c r="B3044" t="s">
        <v>1</v>
      </c>
      <c r="C3044" t="s">
        <v>13</v>
      </c>
      <c r="D3044" s="1">
        <v>43700</v>
      </c>
      <c r="E3044" s="1">
        <v>43840</v>
      </c>
      <c r="F3044" s="1">
        <v>43845</v>
      </c>
      <c r="G3044" s="1">
        <v>43851</v>
      </c>
      <c r="H3044" s="13">
        <f>Orders[[#This Row],[DeliveryDate]]-Orders[[#This Row],[OrderDate]]</f>
        <v>11</v>
      </c>
      <c r="I3044" t="s">
        <v>3</v>
      </c>
      <c r="J3044" t="str">
        <f>_xlfn.XLOOKUP(Orders[[#This Row],[_SalesRepID]],'Sales team'!A:A,'Sales team'!B:B)</f>
        <v>Joshua Bennett</v>
      </c>
      <c r="K3044">
        <v>6</v>
      </c>
      <c r="L3044">
        <v>20</v>
      </c>
      <c r="M3044">
        <v>274</v>
      </c>
      <c r="N3044" t="str">
        <f>_xlfn.XLOOKUP(Orders[[#This Row],[_ProductID]],Products!A:A,Products!C:C)</f>
        <v>Furniture</v>
      </c>
      <c r="O3044">
        <v>19</v>
      </c>
      <c r="P3044">
        <v>0.05</v>
      </c>
      <c r="Q3044" s="2">
        <v>1031.8</v>
      </c>
      <c r="R3044" s="2">
        <v>825.44</v>
      </c>
      <c r="S3044" s="2">
        <v>6861.4699999999993</v>
      </c>
      <c r="T3044" s="2">
        <v>1083.3899999999994</v>
      </c>
    </row>
    <row r="3045" spans="1:20" x14ac:dyDescent="0.25">
      <c r="A3045" t="s">
        <v>4969</v>
      </c>
      <c r="B3045" t="s">
        <v>1</v>
      </c>
      <c r="C3045" t="s">
        <v>6</v>
      </c>
      <c r="D3045" s="1">
        <v>43800</v>
      </c>
      <c r="E3045" s="1">
        <v>43840</v>
      </c>
      <c r="F3045" s="1">
        <v>43858</v>
      </c>
      <c r="G3045" s="1">
        <v>43844</v>
      </c>
      <c r="H3045" s="13">
        <f>Orders[[#This Row],[DeliveryDate]]-Orders[[#This Row],[OrderDate]]</f>
        <v>4</v>
      </c>
      <c r="I3045" t="s">
        <v>3</v>
      </c>
      <c r="J3045" t="str">
        <f>_xlfn.XLOOKUP(Orders[[#This Row],[_SalesRepID]],'Sales team'!A:A,'Sales team'!B:B)</f>
        <v>George Lewis</v>
      </c>
      <c r="K3045">
        <v>8</v>
      </c>
      <c r="L3045">
        <v>11</v>
      </c>
      <c r="M3045">
        <v>109</v>
      </c>
      <c r="N3045" t="str">
        <f>_xlfn.XLOOKUP(Orders[[#This Row],[_ProductID]],Products!A:A,Products!C:C)</f>
        <v>Home décor</v>
      </c>
      <c r="O3045">
        <v>3</v>
      </c>
      <c r="P3045">
        <v>0.05</v>
      </c>
      <c r="Q3045" s="2">
        <v>6090.3</v>
      </c>
      <c r="R3045" s="2">
        <v>2618.8290000000002</v>
      </c>
      <c r="S3045" s="2">
        <v>23143.14</v>
      </c>
      <c r="T3045" s="2">
        <v>12667.823999999999</v>
      </c>
    </row>
    <row r="3046" spans="1:20" x14ac:dyDescent="0.25">
      <c r="A3046" t="s">
        <v>4948</v>
      </c>
      <c r="B3046" t="s">
        <v>1</v>
      </c>
      <c r="C3046" t="s">
        <v>6</v>
      </c>
      <c r="D3046" s="1">
        <v>43800</v>
      </c>
      <c r="E3046" s="1">
        <v>43839</v>
      </c>
      <c r="F3046" s="1">
        <v>43860</v>
      </c>
      <c r="G3046" s="1">
        <v>43878</v>
      </c>
      <c r="H3046" s="13">
        <f>Orders[[#This Row],[DeliveryDate]]-Orders[[#This Row],[OrderDate]]</f>
        <v>39</v>
      </c>
      <c r="I3046" t="s">
        <v>3</v>
      </c>
      <c r="J3046" t="str">
        <f>_xlfn.XLOOKUP(Orders[[#This Row],[_SalesRepID]],'Sales team'!A:A,'Sales team'!B:B)</f>
        <v>Joshua Little</v>
      </c>
      <c r="K3046">
        <v>11</v>
      </c>
      <c r="L3046">
        <v>13</v>
      </c>
      <c r="M3046">
        <v>183</v>
      </c>
      <c r="N3046" t="str">
        <f>_xlfn.XLOOKUP(Orders[[#This Row],[_ProductID]],Products!A:A,Products!C:C)</f>
        <v>Furniture</v>
      </c>
      <c r="O3046">
        <v>42</v>
      </c>
      <c r="P3046">
        <v>0.1</v>
      </c>
      <c r="Q3046" s="2">
        <v>1735.3</v>
      </c>
      <c r="R3046" s="2">
        <v>1145.298</v>
      </c>
      <c r="S3046" s="2">
        <v>7808.85</v>
      </c>
      <c r="T3046" s="2">
        <v>2082.3600000000006</v>
      </c>
    </row>
    <row r="3047" spans="1:20" x14ac:dyDescent="0.25">
      <c r="A3047" t="s">
        <v>4949</v>
      </c>
      <c r="B3047" t="s">
        <v>8</v>
      </c>
      <c r="C3047" t="s">
        <v>46</v>
      </c>
      <c r="D3047" s="1">
        <v>43700</v>
      </c>
      <c r="E3047" s="1">
        <v>43839</v>
      </c>
      <c r="F3047" s="1">
        <v>43844</v>
      </c>
      <c r="G3047" s="1">
        <v>43845</v>
      </c>
      <c r="H3047" s="13">
        <f>Orders[[#This Row],[DeliveryDate]]-Orders[[#This Row],[OrderDate]]</f>
        <v>6</v>
      </c>
      <c r="I3047" t="s">
        <v>3</v>
      </c>
      <c r="J3047" t="str">
        <f>_xlfn.XLOOKUP(Orders[[#This Row],[_SalesRepID]],'Sales team'!A:A,'Sales team'!B:B)</f>
        <v>Patrick Graham</v>
      </c>
      <c r="K3047">
        <v>25</v>
      </c>
      <c r="L3047">
        <v>17</v>
      </c>
      <c r="M3047">
        <v>85</v>
      </c>
      <c r="N3047" t="str">
        <f>_xlfn.XLOOKUP(Orders[[#This Row],[_ProductID]],Products!A:A,Products!C:C)</f>
        <v>Home décor</v>
      </c>
      <c r="O3047">
        <v>30</v>
      </c>
      <c r="P3047">
        <v>0.05</v>
      </c>
      <c r="Q3047" s="2">
        <v>3879.3</v>
      </c>
      <c r="R3047" s="2">
        <v>1551.7200000000003</v>
      </c>
      <c r="S3047" s="2">
        <v>25797.345000000001</v>
      </c>
      <c r="T3047" s="2">
        <v>14935.305</v>
      </c>
    </row>
    <row r="3048" spans="1:20" x14ac:dyDescent="0.25">
      <c r="A3048" t="s">
        <v>4950</v>
      </c>
      <c r="B3048" t="s">
        <v>5</v>
      </c>
      <c r="C3048" t="s">
        <v>46</v>
      </c>
      <c r="D3048" s="1">
        <v>43700</v>
      </c>
      <c r="E3048" s="1">
        <v>43839</v>
      </c>
      <c r="F3048" s="1">
        <v>43853</v>
      </c>
      <c r="G3048" s="1">
        <v>43857</v>
      </c>
      <c r="H3048" s="13">
        <f>Orders[[#This Row],[DeliveryDate]]-Orders[[#This Row],[OrderDate]]</f>
        <v>18</v>
      </c>
      <c r="I3048" t="s">
        <v>3</v>
      </c>
      <c r="J3048" t="str">
        <f>_xlfn.XLOOKUP(Orders[[#This Row],[_SalesRepID]],'Sales team'!A:A,'Sales team'!B:B)</f>
        <v>Frank Brown</v>
      </c>
      <c r="K3048">
        <v>17</v>
      </c>
      <c r="L3048">
        <v>26</v>
      </c>
      <c r="M3048">
        <v>76</v>
      </c>
      <c r="N3048" t="str">
        <f>_xlfn.XLOOKUP(Orders[[#This Row],[_ProductID]],Products!A:A,Products!C:C)</f>
        <v>Outdoor</v>
      </c>
      <c r="O3048">
        <v>18</v>
      </c>
      <c r="P3048">
        <v>0.05</v>
      </c>
      <c r="Q3048" s="2">
        <v>3932.9</v>
      </c>
      <c r="R3048" s="2">
        <v>1887.7919999999999</v>
      </c>
      <c r="S3048" s="2">
        <v>29890.04</v>
      </c>
      <c r="T3048" s="2">
        <v>14787.704000000002</v>
      </c>
    </row>
    <row r="3049" spans="1:20" x14ac:dyDescent="0.25">
      <c r="A3049" t="s">
        <v>4951</v>
      </c>
      <c r="B3049" t="s">
        <v>1</v>
      </c>
      <c r="C3049" t="s">
        <v>6</v>
      </c>
      <c r="D3049" s="1">
        <v>43700</v>
      </c>
      <c r="E3049" s="1">
        <v>43839</v>
      </c>
      <c r="F3049" s="1">
        <v>43855</v>
      </c>
      <c r="G3049" s="1">
        <v>43850</v>
      </c>
      <c r="H3049" s="13">
        <f>Orders[[#This Row],[DeliveryDate]]-Orders[[#This Row],[OrderDate]]</f>
        <v>11</v>
      </c>
      <c r="I3049" t="s">
        <v>3</v>
      </c>
      <c r="J3049" t="str">
        <f>_xlfn.XLOOKUP(Orders[[#This Row],[_SalesRepID]],'Sales team'!A:A,'Sales team'!B:B)</f>
        <v>Chris Armstrong</v>
      </c>
      <c r="K3049">
        <v>4</v>
      </c>
      <c r="L3049">
        <v>39</v>
      </c>
      <c r="M3049">
        <v>163</v>
      </c>
      <c r="N3049" t="str">
        <f>_xlfn.XLOOKUP(Orders[[#This Row],[_ProductID]],Products!A:A,Products!C:C)</f>
        <v>Outdoor</v>
      </c>
      <c r="O3049">
        <v>9</v>
      </c>
      <c r="P3049">
        <v>0.1</v>
      </c>
      <c r="Q3049" s="2">
        <v>1045.2</v>
      </c>
      <c r="R3049" s="2">
        <v>543.50400000000002</v>
      </c>
      <c r="S3049" s="2">
        <v>1881.3600000000001</v>
      </c>
      <c r="T3049" s="2">
        <v>794.35200000000009</v>
      </c>
    </row>
    <row r="3050" spans="1:20" x14ac:dyDescent="0.25">
      <c r="A3050" t="s">
        <v>4952</v>
      </c>
      <c r="B3050" t="s">
        <v>1</v>
      </c>
      <c r="C3050" t="s">
        <v>46</v>
      </c>
      <c r="D3050" s="1">
        <v>43700</v>
      </c>
      <c r="E3050" s="1">
        <v>43839</v>
      </c>
      <c r="F3050" s="1">
        <v>43846</v>
      </c>
      <c r="G3050" s="1">
        <v>43854</v>
      </c>
      <c r="H3050" s="13">
        <f>Orders[[#This Row],[DeliveryDate]]-Orders[[#This Row],[OrderDate]]</f>
        <v>15</v>
      </c>
      <c r="I3050" t="s">
        <v>3</v>
      </c>
      <c r="J3050" t="str">
        <f>_xlfn.XLOOKUP(Orders[[#This Row],[_SalesRepID]],'Sales team'!A:A,'Sales team'!B:B)</f>
        <v>Stephen Payne</v>
      </c>
      <c r="K3050">
        <v>5</v>
      </c>
      <c r="L3050">
        <v>4</v>
      </c>
      <c r="M3050">
        <v>66</v>
      </c>
      <c r="N3050" t="str">
        <f>_xlfn.XLOOKUP(Orders[[#This Row],[_ProductID]],Products!A:A,Products!C:C)</f>
        <v>Furniture</v>
      </c>
      <c r="O3050">
        <v>38</v>
      </c>
      <c r="P3050">
        <v>0.1</v>
      </c>
      <c r="Q3050" s="2">
        <v>214.4</v>
      </c>
      <c r="R3050" s="2">
        <v>124.35199999999999</v>
      </c>
      <c r="S3050" s="2">
        <v>1350.72</v>
      </c>
      <c r="T3050" s="2">
        <v>480.25600000000009</v>
      </c>
    </row>
    <row r="3051" spans="1:20" x14ac:dyDescent="0.25">
      <c r="A3051" t="s">
        <v>4953</v>
      </c>
      <c r="B3051" t="s">
        <v>1</v>
      </c>
      <c r="C3051" t="s">
        <v>13</v>
      </c>
      <c r="D3051" s="1">
        <v>43700</v>
      </c>
      <c r="E3051" s="1">
        <v>43839</v>
      </c>
      <c r="F3051" s="1">
        <v>43863</v>
      </c>
      <c r="G3051" s="1">
        <v>43851</v>
      </c>
      <c r="H3051" s="13">
        <f>Orders[[#This Row],[DeliveryDate]]-Orders[[#This Row],[OrderDate]]</f>
        <v>12</v>
      </c>
      <c r="I3051" t="s">
        <v>3</v>
      </c>
      <c r="J3051" t="str">
        <f>_xlfn.XLOOKUP(Orders[[#This Row],[_SalesRepID]],'Sales team'!A:A,'Sales team'!B:B)</f>
        <v>Stephen Payne</v>
      </c>
      <c r="K3051">
        <v>5</v>
      </c>
      <c r="L3051">
        <v>34</v>
      </c>
      <c r="M3051">
        <v>301</v>
      </c>
      <c r="N3051" t="str">
        <f>_xlfn.XLOOKUP(Orders[[#This Row],[_ProductID]],Products!A:A,Products!C:C)</f>
        <v>Outdoor</v>
      </c>
      <c r="O3051">
        <v>10</v>
      </c>
      <c r="P3051">
        <v>0.05</v>
      </c>
      <c r="Q3051" s="2">
        <v>897.80000000000007</v>
      </c>
      <c r="R3051" s="2">
        <v>466.85600000000005</v>
      </c>
      <c r="S3051" s="2">
        <v>3411.64</v>
      </c>
      <c r="T3051" s="2">
        <v>1544.2159999999997</v>
      </c>
    </row>
    <row r="3052" spans="1:20" x14ac:dyDescent="0.25">
      <c r="A3052" t="s">
        <v>4954</v>
      </c>
      <c r="B3052" t="s">
        <v>1</v>
      </c>
      <c r="C3052" t="s">
        <v>13</v>
      </c>
      <c r="D3052" s="1">
        <v>43700</v>
      </c>
      <c r="E3052" s="1">
        <v>43839</v>
      </c>
      <c r="F3052" s="1">
        <v>43846</v>
      </c>
      <c r="G3052" s="1">
        <v>43844</v>
      </c>
      <c r="H3052" s="13">
        <f>Orders[[#This Row],[DeliveryDate]]-Orders[[#This Row],[OrderDate]]</f>
        <v>5</v>
      </c>
      <c r="I3052" t="s">
        <v>3</v>
      </c>
      <c r="J3052" t="str">
        <f>_xlfn.XLOOKUP(Orders[[#This Row],[_SalesRepID]],'Sales team'!A:A,'Sales team'!B:B)</f>
        <v>Adam Hernandez</v>
      </c>
      <c r="K3052">
        <v>1</v>
      </c>
      <c r="L3052">
        <v>16</v>
      </c>
      <c r="M3052">
        <v>289</v>
      </c>
      <c r="N3052" t="str">
        <f>_xlfn.XLOOKUP(Orders[[#This Row],[_ProductID]],Products!A:A,Products!C:C)</f>
        <v>Home décor</v>
      </c>
      <c r="O3052">
        <v>40</v>
      </c>
      <c r="P3052">
        <v>0.3</v>
      </c>
      <c r="Q3052" s="2">
        <v>1139</v>
      </c>
      <c r="R3052" s="2">
        <v>717.57</v>
      </c>
      <c r="S3052" s="2">
        <v>797.3</v>
      </c>
      <c r="T3052" s="2">
        <v>79.729999999999905</v>
      </c>
    </row>
    <row r="3053" spans="1:20" x14ac:dyDescent="0.25">
      <c r="A3053" t="s">
        <v>4955</v>
      </c>
      <c r="B3053" t="s">
        <v>1</v>
      </c>
      <c r="C3053" t="s">
        <v>25</v>
      </c>
      <c r="D3053" s="1">
        <v>43700</v>
      </c>
      <c r="E3053" s="1">
        <v>43839</v>
      </c>
      <c r="F3053" s="1">
        <v>43844</v>
      </c>
      <c r="G3053" s="1">
        <v>43852</v>
      </c>
      <c r="H3053" s="13">
        <f>Orders[[#This Row],[DeliveryDate]]-Orders[[#This Row],[OrderDate]]</f>
        <v>13</v>
      </c>
      <c r="I3053" t="s">
        <v>3</v>
      </c>
      <c r="J3053" t="str">
        <f>_xlfn.XLOOKUP(Orders[[#This Row],[_SalesRepID]],'Sales team'!A:A,'Sales team'!B:B)</f>
        <v>Joshua Bennett</v>
      </c>
      <c r="K3053">
        <v>6</v>
      </c>
      <c r="L3053">
        <v>17</v>
      </c>
      <c r="M3053">
        <v>339</v>
      </c>
      <c r="N3053" t="str">
        <f>_xlfn.XLOOKUP(Orders[[#This Row],[_ProductID]],Products!A:A,Products!C:C)</f>
        <v>Furniture</v>
      </c>
      <c r="O3053">
        <v>19</v>
      </c>
      <c r="P3053">
        <v>0.05</v>
      </c>
      <c r="Q3053" s="2">
        <v>5460.5</v>
      </c>
      <c r="R3053" s="2">
        <v>2348.0149999999999</v>
      </c>
      <c r="S3053" s="2">
        <v>25937.375</v>
      </c>
      <c r="T3053" s="2">
        <v>14197.300000000001</v>
      </c>
    </row>
    <row r="3054" spans="1:20" x14ac:dyDescent="0.25">
      <c r="A3054" t="s">
        <v>4956</v>
      </c>
      <c r="B3054" t="s">
        <v>10</v>
      </c>
      <c r="C3054" t="s">
        <v>6</v>
      </c>
      <c r="D3054" s="1">
        <v>43700</v>
      </c>
      <c r="E3054" s="1">
        <v>43839</v>
      </c>
      <c r="F3054" s="1">
        <v>43856</v>
      </c>
      <c r="G3054" s="1">
        <v>43845</v>
      </c>
      <c r="H3054" s="13">
        <f>Orders[[#This Row],[DeliveryDate]]-Orders[[#This Row],[OrderDate]]</f>
        <v>6</v>
      </c>
      <c r="I3054" t="s">
        <v>3</v>
      </c>
      <c r="J3054" t="str">
        <f>_xlfn.XLOOKUP(Orders[[#This Row],[_SalesRepID]],'Sales team'!A:A,'Sales team'!B:B)</f>
        <v>Shawn Torres</v>
      </c>
      <c r="K3054">
        <v>27</v>
      </c>
      <c r="L3054">
        <v>45</v>
      </c>
      <c r="M3054">
        <v>128</v>
      </c>
      <c r="N3054" t="str">
        <f>_xlfn.XLOOKUP(Orders[[#This Row],[_ProductID]],Products!A:A,Products!C:C)</f>
        <v>Home décor</v>
      </c>
      <c r="O3054">
        <v>24</v>
      </c>
      <c r="P3054">
        <v>7.4999999999999997E-2</v>
      </c>
      <c r="Q3054" s="2">
        <v>2391.9</v>
      </c>
      <c r="R3054" s="2">
        <v>1841.7630000000001</v>
      </c>
      <c r="S3054" s="2">
        <v>6637.5225000000009</v>
      </c>
      <c r="T3054" s="2">
        <v>1112.2335000000003</v>
      </c>
    </row>
    <row r="3055" spans="1:20" x14ac:dyDescent="0.25">
      <c r="A3055" t="s">
        <v>4957</v>
      </c>
      <c r="B3055" t="s">
        <v>8</v>
      </c>
      <c r="C3055" t="s">
        <v>13</v>
      </c>
      <c r="D3055" s="1">
        <v>43700</v>
      </c>
      <c r="E3055" s="1">
        <v>43839</v>
      </c>
      <c r="F3055" s="1">
        <v>43863</v>
      </c>
      <c r="G3055" s="1">
        <v>43852</v>
      </c>
      <c r="H3055" s="13">
        <f>Orders[[#This Row],[DeliveryDate]]-Orders[[#This Row],[OrderDate]]</f>
        <v>13</v>
      </c>
      <c r="I3055" t="s">
        <v>3</v>
      </c>
      <c r="J3055" t="str">
        <f>_xlfn.XLOOKUP(Orders[[#This Row],[_SalesRepID]],'Sales team'!A:A,'Sales team'!B:B)</f>
        <v>Roy Rice</v>
      </c>
      <c r="K3055">
        <v>24</v>
      </c>
      <c r="L3055">
        <v>1</v>
      </c>
      <c r="M3055">
        <v>276</v>
      </c>
      <c r="N3055" t="str">
        <f>_xlfn.XLOOKUP(Orders[[#This Row],[_ProductID]],Products!A:A,Products!C:C)</f>
        <v>Outdoor</v>
      </c>
      <c r="O3055">
        <v>18</v>
      </c>
      <c r="P3055">
        <v>0.3</v>
      </c>
      <c r="Q3055" s="2">
        <v>5996.5</v>
      </c>
      <c r="R3055" s="2">
        <v>4557.34</v>
      </c>
      <c r="S3055" s="2">
        <v>25185.3</v>
      </c>
      <c r="T3055" s="2">
        <v>-2158.7400000000016</v>
      </c>
    </row>
    <row r="3056" spans="1:20" x14ac:dyDescent="0.25">
      <c r="A3056" t="s">
        <v>4938</v>
      </c>
      <c r="B3056" t="s">
        <v>5</v>
      </c>
      <c r="C3056" t="s">
        <v>15</v>
      </c>
      <c r="D3056" s="1">
        <v>43700</v>
      </c>
      <c r="E3056" s="1">
        <v>43838</v>
      </c>
      <c r="F3056" s="1">
        <v>43842</v>
      </c>
      <c r="G3056" s="1">
        <v>43853</v>
      </c>
      <c r="H3056" s="13">
        <f>Orders[[#This Row],[DeliveryDate]]-Orders[[#This Row],[OrderDate]]</f>
        <v>15</v>
      </c>
      <c r="I3056" t="s">
        <v>3</v>
      </c>
      <c r="J3056" t="str">
        <f>_xlfn.XLOOKUP(Orders[[#This Row],[_SalesRepID]],'Sales team'!A:A,'Sales team'!B:B)</f>
        <v>Frank Brown</v>
      </c>
      <c r="K3056">
        <v>17</v>
      </c>
      <c r="L3056">
        <v>40</v>
      </c>
      <c r="M3056">
        <v>40</v>
      </c>
      <c r="N3056" t="str">
        <f>_xlfn.XLOOKUP(Orders[[#This Row],[_ProductID]],Products!A:A,Products!C:C)</f>
        <v>Home décor</v>
      </c>
      <c r="O3056">
        <v>39</v>
      </c>
      <c r="P3056">
        <v>7.4999999999999997E-2</v>
      </c>
      <c r="Q3056" s="2">
        <v>5132.2</v>
      </c>
      <c r="R3056" s="2">
        <v>3027.9979999999996</v>
      </c>
      <c r="S3056" s="2">
        <v>14241.855</v>
      </c>
      <c r="T3056" s="2">
        <v>5157.8610000000008</v>
      </c>
    </row>
    <row r="3057" spans="1:20" x14ac:dyDescent="0.25">
      <c r="A3057" t="s">
        <v>4939</v>
      </c>
      <c r="B3057" t="s">
        <v>5</v>
      </c>
      <c r="C3057" t="s">
        <v>2</v>
      </c>
      <c r="D3057" s="1">
        <v>43700</v>
      </c>
      <c r="E3057" s="1">
        <v>43838</v>
      </c>
      <c r="F3057" s="1">
        <v>43851</v>
      </c>
      <c r="G3057" s="1">
        <v>43847</v>
      </c>
      <c r="H3057" s="13">
        <f>Orders[[#This Row],[DeliveryDate]]-Orders[[#This Row],[OrderDate]]</f>
        <v>9</v>
      </c>
      <c r="I3057" t="s">
        <v>3</v>
      </c>
      <c r="J3057" t="str">
        <f>_xlfn.XLOOKUP(Orders[[#This Row],[_SalesRepID]],'Sales team'!A:A,'Sales team'!B:B)</f>
        <v>Nicholas Cunningham</v>
      </c>
      <c r="K3057">
        <v>19</v>
      </c>
      <c r="L3057">
        <v>12</v>
      </c>
      <c r="M3057">
        <v>261</v>
      </c>
      <c r="N3057" t="str">
        <f>_xlfn.XLOOKUP(Orders[[#This Row],[_ProductID]],Products!A:A,Products!C:C)</f>
        <v>Home décor</v>
      </c>
      <c r="O3057">
        <v>44</v>
      </c>
      <c r="P3057">
        <v>7.4999999999999997E-2</v>
      </c>
      <c r="Q3057" s="2">
        <v>5480.6</v>
      </c>
      <c r="R3057" s="2">
        <v>4439.286000000001</v>
      </c>
      <c r="S3057" s="2">
        <v>30417.330000000005</v>
      </c>
      <c r="T3057" s="2">
        <v>3781.6139999999978</v>
      </c>
    </row>
    <row r="3058" spans="1:20" x14ac:dyDescent="0.25">
      <c r="A3058" t="s">
        <v>4940</v>
      </c>
      <c r="B3058" t="s">
        <v>1</v>
      </c>
      <c r="C3058" t="s">
        <v>13</v>
      </c>
      <c r="D3058" s="1">
        <v>43700</v>
      </c>
      <c r="E3058" s="1">
        <v>43838</v>
      </c>
      <c r="F3058" s="1">
        <v>43844</v>
      </c>
      <c r="G3058" s="1">
        <v>43864</v>
      </c>
      <c r="H3058" s="13">
        <f>Orders[[#This Row],[DeliveryDate]]-Orders[[#This Row],[OrderDate]]</f>
        <v>26</v>
      </c>
      <c r="I3058" t="s">
        <v>3</v>
      </c>
      <c r="J3058" t="str">
        <f>_xlfn.XLOOKUP(Orders[[#This Row],[_SalesRepID]],'Sales team'!A:A,'Sales team'!B:B)</f>
        <v>George Lewis</v>
      </c>
      <c r="K3058">
        <v>8</v>
      </c>
      <c r="L3058">
        <v>4</v>
      </c>
      <c r="M3058">
        <v>262</v>
      </c>
      <c r="N3058" t="str">
        <f>_xlfn.XLOOKUP(Orders[[#This Row],[_ProductID]],Products!A:A,Products!C:C)</f>
        <v>Furniture</v>
      </c>
      <c r="O3058">
        <v>22</v>
      </c>
      <c r="P3058">
        <v>0.15</v>
      </c>
      <c r="Q3058" s="2">
        <v>3953</v>
      </c>
      <c r="R3058" s="2">
        <v>2688.0400000000004</v>
      </c>
      <c r="S3058" s="2">
        <v>13440.199999999999</v>
      </c>
      <c r="T3058" s="2">
        <v>2688.0399999999972</v>
      </c>
    </row>
    <row r="3059" spans="1:20" x14ac:dyDescent="0.25">
      <c r="A3059" t="s">
        <v>4941</v>
      </c>
      <c r="B3059" t="s">
        <v>10</v>
      </c>
      <c r="C3059" t="s">
        <v>6</v>
      </c>
      <c r="D3059" s="1">
        <v>43700</v>
      </c>
      <c r="E3059" s="1">
        <v>43838</v>
      </c>
      <c r="F3059" s="1">
        <v>43850</v>
      </c>
      <c r="G3059" s="1">
        <v>43853</v>
      </c>
      <c r="H3059" s="13">
        <f>Orders[[#This Row],[DeliveryDate]]-Orders[[#This Row],[OrderDate]]</f>
        <v>15</v>
      </c>
      <c r="I3059" t="s">
        <v>3</v>
      </c>
      <c r="J3059" t="str">
        <f>_xlfn.XLOOKUP(Orders[[#This Row],[_SalesRepID]],'Sales team'!A:A,'Sales team'!B:B)</f>
        <v>Donald Reynolds</v>
      </c>
      <c r="K3059">
        <v>26</v>
      </c>
      <c r="L3059">
        <v>42</v>
      </c>
      <c r="M3059">
        <v>171</v>
      </c>
      <c r="N3059" t="str">
        <f>_xlfn.XLOOKUP(Orders[[#This Row],[_ProductID]],Products!A:A,Products!C:C)</f>
        <v>Home décor</v>
      </c>
      <c r="O3059">
        <v>31</v>
      </c>
      <c r="P3059">
        <v>7.4999999999999997E-2</v>
      </c>
      <c r="Q3059" s="2">
        <v>964.80000000000007</v>
      </c>
      <c r="R3059" s="2">
        <v>530.6400000000001</v>
      </c>
      <c r="S3059" s="2">
        <v>5354.64</v>
      </c>
      <c r="T3059" s="2">
        <v>2170.7999999999997</v>
      </c>
    </row>
    <row r="3060" spans="1:20" x14ac:dyDescent="0.25">
      <c r="A3060" t="s">
        <v>4942</v>
      </c>
      <c r="B3060" t="s">
        <v>5</v>
      </c>
      <c r="C3060" t="s">
        <v>6</v>
      </c>
      <c r="D3060" s="1">
        <v>43800</v>
      </c>
      <c r="E3060" s="1">
        <v>43838</v>
      </c>
      <c r="F3060" s="1">
        <v>43842</v>
      </c>
      <c r="G3060" s="1">
        <v>43872</v>
      </c>
      <c r="H3060" s="13">
        <f>Orders[[#This Row],[DeliveryDate]]-Orders[[#This Row],[OrderDate]]</f>
        <v>34</v>
      </c>
      <c r="I3060" t="s">
        <v>3</v>
      </c>
      <c r="J3060" t="str">
        <f>_xlfn.XLOOKUP(Orders[[#This Row],[_SalesRepID]],'Sales team'!A:A,'Sales team'!B:B)</f>
        <v>Anthony Torres</v>
      </c>
      <c r="K3060">
        <v>20</v>
      </c>
      <c r="L3060">
        <v>33</v>
      </c>
      <c r="M3060">
        <v>131</v>
      </c>
      <c r="N3060" t="str">
        <f>_xlfn.XLOOKUP(Orders[[#This Row],[_ProductID]],Products!A:A,Products!C:C)</f>
        <v>Furniture</v>
      </c>
      <c r="O3060">
        <v>19</v>
      </c>
      <c r="P3060">
        <v>7.4999999999999997E-2</v>
      </c>
      <c r="Q3060" s="2">
        <v>1943</v>
      </c>
      <c r="R3060" s="2">
        <v>1068.6500000000001</v>
      </c>
      <c r="S3060" s="2">
        <v>7189.1</v>
      </c>
      <c r="T3060" s="2">
        <v>2914.5</v>
      </c>
    </row>
    <row r="3061" spans="1:20" x14ac:dyDescent="0.25">
      <c r="A3061" t="s">
        <v>4943</v>
      </c>
      <c r="B3061" t="s">
        <v>5</v>
      </c>
      <c r="C3061" t="s">
        <v>25</v>
      </c>
      <c r="D3061" s="1">
        <v>43700</v>
      </c>
      <c r="E3061" s="1">
        <v>43838</v>
      </c>
      <c r="F3061" s="1">
        <v>43856</v>
      </c>
      <c r="G3061" s="1">
        <v>43844</v>
      </c>
      <c r="H3061" s="13">
        <f>Orders[[#This Row],[DeliveryDate]]-Orders[[#This Row],[OrderDate]]</f>
        <v>6</v>
      </c>
      <c r="I3061" t="s">
        <v>3</v>
      </c>
      <c r="J3061" t="str">
        <f>_xlfn.XLOOKUP(Orders[[#This Row],[_SalesRepID]],'Sales team'!A:A,'Sales team'!B:B)</f>
        <v>Nicholas Cunningham</v>
      </c>
      <c r="K3061">
        <v>19</v>
      </c>
      <c r="L3061">
        <v>7</v>
      </c>
      <c r="M3061">
        <v>344</v>
      </c>
      <c r="N3061" t="str">
        <f>_xlfn.XLOOKUP(Orders[[#This Row],[_ProductID]],Products!A:A,Products!C:C)</f>
        <v>Electronics</v>
      </c>
      <c r="O3061">
        <v>6</v>
      </c>
      <c r="P3061">
        <v>0.15</v>
      </c>
      <c r="Q3061" s="2">
        <v>3892.7000000000003</v>
      </c>
      <c r="R3061" s="2">
        <v>3075.2330000000002</v>
      </c>
      <c r="S3061" s="2">
        <v>26470.36</v>
      </c>
      <c r="T3061" s="2">
        <v>1868.4959999999992</v>
      </c>
    </row>
    <row r="3062" spans="1:20" x14ac:dyDescent="0.25">
      <c r="A3062" t="s">
        <v>4944</v>
      </c>
      <c r="B3062" t="s">
        <v>5</v>
      </c>
      <c r="C3062" t="s">
        <v>6</v>
      </c>
      <c r="D3062" s="1">
        <v>43700</v>
      </c>
      <c r="E3062" s="1">
        <v>43838</v>
      </c>
      <c r="F3062" s="1">
        <v>43850</v>
      </c>
      <c r="G3062" s="1">
        <v>43844</v>
      </c>
      <c r="H3062" s="13">
        <f>Orders[[#This Row],[DeliveryDate]]-Orders[[#This Row],[OrderDate]]</f>
        <v>6</v>
      </c>
      <c r="I3062" t="s">
        <v>3</v>
      </c>
      <c r="J3062" t="str">
        <f>_xlfn.XLOOKUP(Orders[[#This Row],[_SalesRepID]],'Sales team'!A:A,'Sales team'!B:B)</f>
        <v>Carl Nguyen</v>
      </c>
      <c r="K3062">
        <v>12</v>
      </c>
      <c r="L3062">
        <v>12</v>
      </c>
      <c r="M3062">
        <v>138</v>
      </c>
      <c r="N3062" t="str">
        <f>_xlfn.XLOOKUP(Orders[[#This Row],[_ProductID]],Products!A:A,Products!C:C)</f>
        <v>Kitchen &amp; Dining</v>
      </c>
      <c r="O3062">
        <v>16</v>
      </c>
      <c r="P3062">
        <v>7.4999999999999997E-2</v>
      </c>
      <c r="Q3062" s="2">
        <v>5822.3</v>
      </c>
      <c r="R3062" s="2">
        <v>4541.3940000000002</v>
      </c>
      <c r="S3062" s="2">
        <v>16156.882500000002</v>
      </c>
      <c r="T3062" s="2">
        <v>2532.7005000000008</v>
      </c>
    </row>
    <row r="3063" spans="1:20" x14ac:dyDescent="0.25">
      <c r="A3063" t="s">
        <v>4945</v>
      </c>
      <c r="B3063" t="s">
        <v>1</v>
      </c>
      <c r="C3063" t="s">
        <v>2</v>
      </c>
      <c r="D3063" s="1">
        <v>43700</v>
      </c>
      <c r="E3063" s="1">
        <v>43838</v>
      </c>
      <c r="F3063" s="1">
        <v>43845</v>
      </c>
      <c r="G3063" s="1">
        <v>43843</v>
      </c>
      <c r="H3063" s="13">
        <f>Orders[[#This Row],[DeliveryDate]]-Orders[[#This Row],[OrderDate]]</f>
        <v>5</v>
      </c>
      <c r="I3063" t="s">
        <v>3</v>
      </c>
      <c r="J3063" t="str">
        <f>_xlfn.XLOOKUP(Orders[[#This Row],[_SalesRepID]],'Sales team'!A:A,'Sales team'!B:B)</f>
        <v>Joshua Bennett</v>
      </c>
      <c r="K3063">
        <v>6</v>
      </c>
      <c r="L3063">
        <v>47</v>
      </c>
      <c r="M3063">
        <v>259</v>
      </c>
      <c r="N3063" t="str">
        <f>_xlfn.XLOOKUP(Orders[[#This Row],[_ProductID]],Products!A:A,Products!C:C)</f>
        <v>Kitchen &amp; Dining</v>
      </c>
      <c r="O3063">
        <v>1</v>
      </c>
      <c r="P3063">
        <v>0.15</v>
      </c>
      <c r="Q3063" s="2">
        <v>1755.4</v>
      </c>
      <c r="R3063" s="2">
        <v>1298.9960000000001</v>
      </c>
      <c r="S3063" s="2">
        <v>4476.2700000000004</v>
      </c>
      <c r="T3063" s="2">
        <v>579.28200000000015</v>
      </c>
    </row>
    <row r="3064" spans="1:20" x14ac:dyDescent="0.25">
      <c r="A3064" t="s">
        <v>4946</v>
      </c>
      <c r="B3064" t="s">
        <v>10</v>
      </c>
      <c r="C3064" t="s">
        <v>46</v>
      </c>
      <c r="D3064" s="1">
        <v>43700</v>
      </c>
      <c r="E3064" s="1">
        <v>43838</v>
      </c>
      <c r="F3064" s="1">
        <v>43845</v>
      </c>
      <c r="G3064" s="1">
        <v>43847</v>
      </c>
      <c r="H3064" s="13">
        <f>Orders[[#This Row],[DeliveryDate]]-Orders[[#This Row],[OrderDate]]</f>
        <v>9</v>
      </c>
      <c r="I3064" t="s">
        <v>3</v>
      </c>
      <c r="J3064" t="str">
        <f>_xlfn.XLOOKUP(Orders[[#This Row],[_SalesRepID]],'Sales team'!A:A,'Sales team'!B:B)</f>
        <v>Shawn Torres</v>
      </c>
      <c r="K3064">
        <v>27</v>
      </c>
      <c r="L3064">
        <v>39</v>
      </c>
      <c r="M3064">
        <v>82</v>
      </c>
      <c r="N3064" t="str">
        <f>_xlfn.XLOOKUP(Orders[[#This Row],[_ProductID]],Products!A:A,Products!C:C)</f>
        <v>Home décor</v>
      </c>
      <c r="O3064">
        <v>32</v>
      </c>
      <c r="P3064">
        <v>0.1</v>
      </c>
      <c r="Q3064" s="2">
        <v>3128.9</v>
      </c>
      <c r="R3064" s="2">
        <v>1439.2940000000001</v>
      </c>
      <c r="S3064" s="2">
        <v>11264.04</v>
      </c>
      <c r="T3064" s="2">
        <v>5506.8640000000005</v>
      </c>
    </row>
    <row r="3065" spans="1:20" x14ac:dyDescent="0.25">
      <c r="A3065" t="s">
        <v>4947</v>
      </c>
      <c r="B3065" t="s">
        <v>8</v>
      </c>
      <c r="C3065" t="s">
        <v>13</v>
      </c>
      <c r="D3065" s="1">
        <v>43700</v>
      </c>
      <c r="E3065" s="1">
        <v>43838</v>
      </c>
      <c r="F3065" s="1">
        <v>43865</v>
      </c>
      <c r="G3065" s="1">
        <v>43850</v>
      </c>
      <c r="H3065" s="13">
        <f>Orders[[#This Row],[DeliveryDate]]-Orders[[#This Row],[OrderDate]]</f>
        <v>12</v>
      </c>
      <c r="I3065" t="s">
        <v>3</v>
      </c>
      <c r="J3065" t="str">
        <f>_xlfn.XLOOKUP(Orders[[#This Row],[_SalesRepID]],'Sales team'!A:A,'Sales team'!B:B)</f>
        <v>Patrick Graham</v>
      </c>
      <c r="K3065">
        <v>25</v>
      </c>
      <c r="L3065">
        <v>34</v>
      </c>
      <c r="M3065">
        <v>303</v>
      </c>
      <c r="N3065" t="str">
        <f>_xlfn.XLOOKUP(Orders[[#This Row],[_ProductID]],Products!A:A,Products!C:C)</f>
        <v>Home décor</v>
      </c>
      <c r="O3065">
        <v>24</v>
      </c>
      <c r="P3065">
        <v>7.4999999999999997E-2</v>
      </c>
      <c r="Q3065" s="2">
        <v>2318.2000000000003</v>
      </c>
      <c r="R3065" s="2">
        <v>1553.1940000000002</v>
      </c>
      <c r="S3065" s="2">
        <v>6433.005000000001</v>
      </c>
      <c r="T3065" s="2">
        <v>1773.4230000000007</v>
      </c>
    </row>
    <row r="3066" spans="1:20" x14ac:dyDescent="0.25">
      <c r="A3066" t="s">
        <v>4925</v>
      </c>
      <c r="B3066" t="s">
        <v>1</v>
      </c>
      <c r="C3066" t="s">
        <v>25</v>
      </c>
      <c r="D3066" s="1">
        <v>43700</v>
      </c>
      <c r="E3066" s="1">
        <v>43837</v>
      </c>
      <c r="F3066" s="1">
        <v>43849</v>
      </c>
      <c r="G3066" s="1">
        <v>43845</v>
      </c>
      <c r="H3066" s="13">
        <f>Orders[[#This Row],[DeliveryDate]]-Orders[[#This Row],[OrderDate]]</f>
        <v>8</v>
      </c>
      <c r="I3066" t="s">
        <v>3</v>
      </c>
      <c r="J3066" t="str">
        <f>_xlfn.XLOOKUP(Orders[[#This Row],[_SalesRepID]],'Sales team'!A:A,'Sales team'!B:B)</f>
        <v>Keith Griffin</v>
      </c>
      <c r="K3066">
        <v>2</v>
      </c>
      <c r="L3066">
        <v>35</v>
      </c>
      <c r="M3066">
        <v>351</v>
      </c>
      <c r="N3066" t="str">
        <f>_xlfn.XLOOKUP(Orders[[#This Row],[_ProductID]],Products!A:A,Products!C:C)</f>
        <v>Outdoor</v>
      </c>
      <c r="O3066">
        <v>9</v>
      </c>
      <c r="P3066">
        <v>0.1</v>
      </c>
      <c r="Q3066" s="2">
        <v>1688.4</v>
      </c>
      <c r="R3066" s="2">
        <v>894.85200000000009</v>
      </c>
      <c r="S3066" s="2">
        <v>6078.2400000000007</v>
      </c>
      <c r="T3066" s="2">
        <v>2498.8320000000003</v>
      </c>
    </row>
    <row r="3067" spans="1:20" x14ac:dyDescent="0.25">
      <c r="A3067" t="s">
        <v>4926</v>
      </c>
      <c r="B3067" t="s">
        <v>1</v>
      </c>
      <c r="C3067" t="s">
        <v>15</v>
      </c>
      <c r="D3067" s="1">
        <v>43700</v>
      </c>
      <c r="E3067" s="1">
        <v>43837</v>
      </c>
      <c r="F3067" s="1">
        <v>43843</v>
      </c>
      <c r="G3067" s="1">
        <v>43853</v>
      </c>
      <c r="H3067" s="13">
        <f>Orders[[#This Row],[DeliveryDate]]-Orders[[#This Row],[OrderDate]]</f>
        <v>16</v>
      </c>
      <c r="I3067" t="s">
        <v>3</v>
      </c>
      <c r="J3067" t="str">
        <f>_xlfn.XLOOKUP(Orders[[#This Row],[_SalesRepID]],'Sales team'!A:A,'Sales team'!B:B)</f>
        <v>Keith Griffin</v>
      </c>
      <c r="K3067">
        <v>2</v>
      </c>
      <c r="L3067">
        <v>50</v>
      </c>
      <c r="M3067">
        <v>6</v>
      </c>
      <c r="N3067" t="str">
        <f>_xlfn.XLOOKUP(Orders[[#This Row],[_ProductID]],Products!A:A,Products!C:C)</f>
        <v>Home décor</v>
      </c>
      <c r="O3067">
        <v>31</v>
      </c>
      <c r="P3067">
        <v>0.3</v>
      </c>
      <c r="Q3067" s="2">
        <v>2619.7000000000003</v>
      </c>
      <c r="R3067" s="2">
        <v>1938.5780000000002</v>
      </c>
      <c r="S3067" s="2">
        <v>14670.32</v>
      </c>
      <c r="T3067" s="2">
        <v>-838.30400000000191</v>
      </c>
    </row>
    <row r="3068" spans="1:20" x14ac:dyDescent="0.25">
      <c r="A3068" t="s">
        <v>4927</v>
      </c>
      <c r="B3068" t="s">
        <v>1</v>
      </c>
      <c r="C3068" t="s">
        <v>2</v>
      </c>
      <c r="D3068" s="1">
        <v>43700</v>
      </c>
      <c r="E3068" s="1">
        <v>43837</v>
      </c>
      <c r="F3068" s="1">
        <v>43855</v>
      </c>
      <c r="G3068" s="1">
        <v>43859</v>
      </c>
      <c r="H3068" s="13">
        <f>Orders[[#This Row],[DeliveryDate]]-Orders[[#This Row],[OrderDate]]</f>
        <v>22</v>
      </c>
      <c r="I3068" t="s">
        <v>3</v>
      </c>
      <c r="J3068" t="str">
        <f>_xlfn.XLOOKUP(Orders[[#This Row],[_SalesRepID]],'Sales team'!A:A,'Sales team'!B:B)</f>
        <v>Shawn Cook</v>
      </c>
      <c r="K3068">
        <v>7</v>
      </c>
      <c r="L3068">
        <v>12</v>
      </c>
      <c r="M3068">
        <v>212</v>
      </c>
      <c r="N3068" t="str">
        <f>_xlfn.XLOOKUP(Orders[[#This Row],[_ProductID]],Products!A:A,Products!C:C)</f>
        <v>Home décor</v>
      </c>
      <c r="O3068">
        <v>2</v>
      </c>
      <c r="P3068">
        <v>0.05</v>
      </c>
      <c r="Q3068" s="2">
        <v>1728.6000000000001</v>
      </c>
      <c r="R3068" s="2">
        <v>1400.1660000000002</v>
      </c>
      <c r="S3068" s="2">
        <v>4926.51</v>
      </c>
      <c r="T3068" s="2">
        <v>726.01199999999972</v>
      </c>
    </row>
    <row r="3069" spans="1:20" x14ac:dyDescent="0.25">
      <c r="A3069" t="s">
        <v>4928</v>
      </c>
      <c r="B3069" t="s">
        <v>8</v>
      </c>
      <c r="C3069" t="s">
        <v>2</v>
      </c>
      <c r="D3069" s="1">
        <v>43800</v>
      </c>
      <c r="E3069" s="1">
        <v>43837</v>
      </c>
      <c r="F3069" s="1">
        <v>43839</v>
      </c>
      <c r="G3069" s="1">
        <v>43844</v>
      </c>
      <c r="H3069" s="13">
        <f>Orders[[#This Row],[DeliveryDate]]-Orders[[#This Row],[OrderDate]]</f>
        <v>7</v>
      </c>
      <c r="I3069" t="s">
        <v>3</v>
      </c>
      <c r="J3069" t="str">
        <f>_xlfn.XLOOKUP(Orders[[#This Row],[_SalesRepID]],'Sales team'!A:A,'Sales team'!B:B)</f>
        <v>Samuel Fowler</v>
      </c>
      <c r="K3069">
        <v>21</v>
      </c>
      <c r="L3069">
        <v>32</v>
      </c>
      <c r="M3069">
        <v>223</v>
      </c>
      <c r="N3069" t="str">
        <f>_xlfn.XLOOKUP(Orders[[#This Row],[_ProductID]],Products!A:A,Products!C:C)</f>
        <v>Home décor</v>
      </c>
      <c r="O3069">
        <v>32</v>
      </c>
      <c r="P3069">
        <v>7.4999999999999997E-2</v>
      </c>
      <c r="Q3069" s="2">
        <v>3993.2000000000003</v>
      </c>
      <c r="R3069" s="2">
        <v>1637.212</v>
      </c>
      <c r="S3069" s="2">
        <v>3693.7100000000005</v>
      </c>
      <c r="T3069" s="2">
        <v>2056.4980000000005</v>
      </c>
    </row>
    <row r="3070" spans="1:20" x14ac:dyDescent="0.25">
      <c r="A3070" t="s">
        <v>4929</v>
      </c>
      <c r="B3070" t="s">
        <v>1</v>
      </c>
      <c r="C3070" t="s">
        <v>6</v>
      </c>
      <c r="D3070" s="1">
        <v>43700</v>
      </c>
      <c r="E3070" s="1">
        <v>43837</v>
      </c>
      <c r="F3070" s="1">
        <v>43864</v>
      </c>
      <c r="G3070" s="1">
        <v>43843</v>
      </c>
      <c r="H3070" s="13">
        <f>Orders[[#This Row],[DeliveryDate]]-Orders[[#This Row],[OrderDate]]</f>
        <v>6</v>
      </c>
      <c r="I3070" t="s">
        <v>3</v>
      </c>
      <c r="J3070" t="str">
        <f>_xlfn.XLOOKUP(Orders[[#This Row],[_SalesRepID]],'Sales team'!A:A,'Sales team'!B:B)</f>
        <v>Stephen Payne</v>
      </c>
      <c r="K3070">
        <v>5</v>
      </c>
      <c r="L3070">
        <v>37</v>
      </c>
      <c r="M3070">
        <v>202</v>
      </c>
      <c r="N3070" t="str">
        <f>_xlfn.XLOOKUP(Orders[[#This Row],[_ProductID]],Products!A:A,Products!C:C)</f>
        <v>Home décor</v>
      </c>
      <c r="O3070">
        <v>33</v>
      </c>
      <c r="P3070">
        <v>0.05</v>
      </c>
      <c r="Q3070" s="2">
        <v>2398.6</v>
      </c>
      <c r="R3070" s="2">
        <v>1199.3</v>
      </c>
      <c r="S3070" s="2">
        <v>6836.0099999999993</v>
      </c>
      <c r="T3070" s="2">
        <v>3238.1099999999997</v>
      </c>
    </row>
    <row r="3071" spans="1:20" x14ac:dyDescent="0.25">
      <c r="A3071" t="s">
        <v>4930</v>
      </c>
      <c r="B3071" t="s">
        <v>1</v>
      </c>
      <c r="C3071" t="s">
        <v>15</v>
      </c>
      <c r="D3071" s="1">
        <v>43700</v>
      </c>
      <c r="E3071" s="1">
        <v>43837</v>
      </c>
      <c r="F3071" s="1">
        <v>43840</v>
      </c>
      <c r="G3071" s="1">
        <v>43851</v>
      </c>
      <c r="H3071" s="13">
        <f>Orders[[#This Row],[DeliveryDate]]-Orders[[#This Row],[OrderDate]]</f>
        <v>14</v>
      </c>
      <c r="I3071" t="s">
        <v>3</v>
      </c>
      <c r="J3071" t="str">
        <f>_xlfn.XLOOKUP(Orders[[#This Row],[_SalesRepID]],'Sales team'!A:A,'Sales team'!B:B)</f>
        <v>George Lewis</v>
      </c>
      <c r="K3071">
        <v>8</v>
      </c>
      <c r="L3071">
        <v>21</v>
      </c>
      <c r="M3071">
        <v>19</v>
      </c>
      <c r="N3071" t="str">
        <f>_xlfn.XLOOKUP(Orders[[#This Row],[_ProductID]],Products!A:A,Products!C:C)</f>
        <v>Home décor</v>
      </c>
      <c r="O3071">
        <v>24</v>
      </c>
      <c r="P3071">
        <v>0.05</v>
      </c>
      <c r="Q3071" s="2">
        <v>884.4</v>
      </c>
      <c r="R3071" s="2">
        <v>548.32799999999997</v>
      </c>
      <c r="S3071" s="2">
        <v>5041.079999999999</v>
      </c>
      <c r="T3071" s="2">
        <v>1751.1119999999992</v>
      </c>
    </row>
    <row r="3072" spans="1:20" x14ac:dyDescent="0.25">
      <c r="A3072" t="s">
        <v>4931</v>
      </c>
      <c r="B3072" t="s">
        <v>1</v>
      </c>
      <c r="C3072" t="s">
        <v>6</v>
      </c>
      <c r="D3072" s="1">
        <v>43700</v>
      </c>
      <c r="E3072" s="1">
        <v>43837</v>
      </c>
      <c r="F3072" s="1">
        <v>43864</v>
      </c>
      <c r="G3072" s="1">
        <v>43846</v>
      </c>
      <c r="H3072" s="13">
        <f>Orders[[#This Row],[DeliveryDate]]-Orders[[#This Row],[OrderDate]]</f>
        <v>9</v>
      </c>
      <c r="I3072" t="s">
        <v>3</v>
      </c>
      <c r="J3072" t="str">
        <f>_xlfn.XLOOKUP(Orders[[#This Row],[_SalesRepID]],'Sales team'!A:A,'Sales team'!B:B)</f>
        <v>Shawn Cook</v>
      </c>
      <c r="K3072">
        <v>7</v>
      </c>
      <c r="L3072">
        <v>24</v>
      </c>
      <c r="M3072">
        <v>93</v>
      </c>
      <c r="N3072" t="str">
        <f>_xlfn.XLOOKUP(Orders[[#This Row],[_ProductID]],Products!A:A,Products!C:C)</f>
        <v>Electronics</v>
      </c>
      <c r="O3072">
        <v>25</v>
      </c>
      <c r="P3072">
        <v>0.1</v>
      </c>
      <c r="Q3072" s="2">
        <v>804</v>
      </c>
      <c r="R3072" s="2">
        <v>353.76</v>
      </c>
      <c r="S3072" s="2">
        <v>5788.8</v>
      </c>
      <c r="T3072" s="2">
        <v>2958.7200000000003</v>
      </c>
    </row>
    <row r="3073" spans="1:20" x14ac:dyDescent="0.25">
      <c r="A3073" t="s">
        <v>4932</v>
      </c>
      <c r="B3073" t="s">
        <v>1</v>
      </c>
      <c r="C3073" t="s">
        <v>6</v>
      </c>
      <c r="D3073" s="1">
        <v>43700</v>
      </c>
      <c r="E3073" s="1">
        <v>43837</v>
      </c>
      <c r="F3073" s="1">
        <v>43839</v>
      </c>
      <c r="G3073" s="1">
        <v>43854</v>
      </c>
      <c r="H3073" s="13">
        <f>Orders[[#This Row],[DeliveryDate]]-Orders[[#This Row],[OrderDate]]</f>
        <v>17</v>
      </c>
      <c r="I3073" t="s">
        <v>3</v>
      </c>
      <c r="J3073" t="str">
        <f>_xlfn.XLOOKUP(Orders[[#This Row],[_SalesRepID]],'Sales team'!A:A,'Sales team'!B:B)</f>
        <v>Chris Armstrong</v>
      </c>
      <c r="K3073">
        <v>4</v>
      </c>
      <c r="L3073">
        <v>24</v>
      </c>
      <c r="M3073">
        <v>175</v>
      </c>
      <c r="N3073" t="str">
        <f>_xlfn.XLOOKUP(Orders[[#This Row],[_ProductID]],Products!A:A,Products!C:C)</f>
        <v>Home décor</v>
      </c>
      <c r="O3073">
        <v>14</v>
      </c>
      <c r="P3073">
        <v>0.15</v>
      </c>
      <c r="Q3073" s="2">
        <v>897.80000000000007</v>
      </c>
      <c r="R3073" s="2">
        <v>475.83400000000006</v>
      </c>
      <c r="S3073" s="2">
        <v>4578.78</v>
      </c>
      <c r="T3073" s="2">
        <v>1723.7759999999994</v>
      </c>
    </row>
    <row r="3074" spans="1:20" x14ac:dyDescent="0.25">
      <c r="A3074" t="s">
        <v>4933</v>
      </c>
      <c r="B3074" t="s">
        <v>1</v>
      </c>
      <c r="C3074" t="s">
        <v>6</v>
      </c>
      <c r="D3074" s="1">
        <v>43700</v>
      </c>
      <c r="E3074" s="1">
        <v>43837</v>
      </c>
      <c r="F3074" s="1">
        <v>43847</v>
      </c>
      <c r="G3074" s="1">
        <v>43861</v>
      </c>
      <c r="H3074" s="13">
        <f>Orders[[#This Row],[DeliveryDate]]-Orders[[#This Row],[OrderDate]]</f>
        <v>24</v>
      </c>
      <c r="I3074" t="s">
        <v>3</v>
      </c>
      <c r="J3074" t="str">
        <f>_xlfn.XLOOKUP(Orders[[#This Row],[_SalesRepID]],'Sales team'!A:A,'Sales team'!B:B)</f>
        <v>Chris Armstrong</v>
      </c>
      <c r="K3074">
        <v>4</v>
      </c>
      <c r="L3074">
        <v>34</v>
      </c>
      <c r="M3074">
        <v>189</v>
      </c>
      <c r="N3074" t="str">
        <f>_xlfn.XLOOKUP(Orders[[#This Row],[_ProductID]],Products!A:A,Products!C:C)</f>
        <v>Home décor</v>
      </c>
      <c r="O3074">
        <v>39</v>
      </c>
      <c r="P3074">
        <v>7.4999999999999997E-2</v>
      </c>
      <c r="Q3074" s="2">
        <v>3859.2000000000003</v>
      </c>
      <c r="R3074" s="2">
        <v>1891.008</v>
      </c>
      <c r="S3074" s="2">
        <v>14279.04</v>
      </c>
      <c r="T3074" s="2">
        <v>6715.0080000000007</v>
      </c>
    </row>
    <row r="3075" spans="1:20" x14ac:dyDescent="0.25">
      <c r="A3075" t="s">
        <v>4934</v>
      </c>
      <c r="B3075" t="s">
        <v>1</v>
      </c>
      <c r="C3075" t="s">
        <v>2</v>
      </c>
      <c r="D3075" s="1">
        <v>43700</v>
      </c>
      <c r="E3075" s="1">
        <v>43837</v>
      </c>
      <c r="F3075" s="1">
        <v>43863</v>
      </c>
      <c r="G3075" s="1">
        <v>43847</v>
      </c>
      <c r="H3075" s="13">
        <f>Orders[[#This Row],[DeliveryDate]]-Orders[[#This Row],[OrderDate]]</f>
        <v>10</v>
      </c>
      <c r="I3075" t="s">
        <v>3</v>
      </c>
      <c r="J3075" t="str">
        <f>_xlfn.XLOOKUP(Orders[[#This Row],[_SalesRepID]],'Sales team'!A:A,'Sales team'!B:B)</f>
        <v>Joshua Bennett</v>
      </c>
      <c r="K3075">
        <v>6</v>
      </c>
      <c r="L3075">
        <v>24</v>
      </c>
      <c r="M3075">
        <v>257</v>
      </c>
      <c r="N3075" t="str">
        <f>_xlfn.XLOOKUP(Orders[[#This Row],[_ProductID]],Products!A:A,Products!C:C)</f>
        <v>Outdoor</v>
      </c>
      <c r="O3075">
        <v>18</v>
      </c>
      <c r="P3075">
        <v>0.1</v>
      </c>
      <c r="Q3075" s="2">
        <v>951.4</v>
      </c>
      <c r="R3075" s="2">
        <v>675.49399999999991</v>
      </c>
      <c r="S3075" s="2">
        <v>5993.8200000000006</v>
      </c>
      <c r="T3075" s="2">
        <v>1265.362000000001</v>
      </c>
    </row>
    <row r="3076" spans="1:20" x14ac:dyDescent="0.25">
      <c r="A3076" t="s">
        <v>4935</v>
      </c>
      <c r="B3076" t="s">
        <v>1</v>
      </c>
      <c r="C3076" t="s">
        <v>25</v>
      </c>
      <c r="D3076" s="1">
        <v>43700</v>
      </c>
      <c r="E3076" s="1">
        <v>43837</v>
      </c>
      <c r="F3076" s="1">
        <v>43852</v>
      </c>
      <c r="G3076" s="1">
        <v>43860</v>
      </c>
      <c r="H3076" s="13">
        <f>Orders[[#This Row],[DeliveryDate]]-Orders[[#This Row],[OrderDate]]</f>
        <v>23</v>
      </c>
      <c r="I3076" t="s">
        <v>3</v>
      </c>
      <c r="J3076" t="str">
        <f>_xlfn.XLOOKUP(Orders[[#This Row],[_SalesRepID]],'Sales team'!A:A,'Sales team'!B:B)</f>
        <v>Stephen Payne</v>
      </c>
      <c r="K3076">
        <v>5</v>
      </c>
      <c r="L3076">
        <v>6</v>
      </c>
      <c r="M3076">
        <v>339</v>
      </c>
      <c r="N3076" t="str">
        <f>_xlfn.XLOOKUP(Orders[[#This Row],[_ProductID]],Products!A:A,Products!C:C)</f>
        <v>Kitchen &amp; Dining</v>
      </c>
      <c r="O3076">
        <v>13</v>
      </c>
      <c r="P3076">
        <v>0.1</v>
      </c>
      <c r="Q3076" s="2">
        <v>201</v>
      </c>
      <c r="R3076" s="2">
        <v>120.6</v>
      </c>
      <c r="S3076" s="2">
        <v>361.8</v>
      </c>
      <c r="T3076" s="2">
        <v>120.60000000000002</v>
      </c>
    </row>
    <row r="3077" spans="1:20" x14ac:dyDescent="0.25">
      <c r="A3077" t="s">
        <v>4936</v>
      </c>
      <c r="B3077" t="s">
        <v>1</v>
      </c>
      <c r="C3077" t="s">
        <v>13</v>
      </c>
      <c r="D3077" s="1">
        <v>43700</v>
      </c>
      <c r="E3077" s="1">
        <v>43837</v>
      </c>
      <c r="F3077" s="1">
        <v>43840</v>
      </c>
      <c r="G3077" s="1">
        <v>43852</v>
      </c>
      <c r="H3077" s="13">
        <f>Orders[[#This Row],[DeliveryDate]]-Orders[[#This Row],[OrderDate]]</f>
        <v>15</v>
      </c>
      <c r="I3077" t="s">
        <v>3</v>
      </c>
      <c r="J3077" t="str">
        <f>_xlfn.XLOOKUP(Orders[[#This Row],[_SalesRepID]],'Sales team'!A:A,'Sales team'!B:B)</f>
        <v>Joshua Little</v>
      </c>
      <c r="K3077">
        <v>11</v>
      </c>
      <c r="L3077">
        <v>23</v>
      </c>
      <c r="M3077">
        <v>318</v>
      </c>
      <c r="N3077" t="str">
        <f>_xlfn.XLOOKUP(Orders[[#This Row],[_ProductID]],Products!A:A,Products!C:C)</f>
        <v>Outdoor</v>
      </c>
      <c r="O3077">
        <v>10</v>
      </c>
      <c r="P3077">
        <v>0.15</v>
      </c>
      <c r="Q3077" s="2">
        <v>2566.1</v>
      </c>
      <c r="R3077" s="2">
        <v>1950.2359999999999</v>
      </c>
      <c r="S3077" s="2">
        <v>6543.5549999999994</v>
      </c>
      <c r="T3077" s="2">
        <v>692.84699999999975</v>
      </c>
    </row>
    <row r="3078" spans="1:20" x14ac:dyDescent="0.25">
      <c r="A3078" t="s">
        <v>4937</v>
      </c>
      <c r="B3078" t="s">
        <v>1</v>
      </c>
      <c r="C3078" t="s">
        <v>6</v>
      </c>
      <c r="D3078" s="1">
        <v>43800</v>
      </c>
      <c r="E3078" s="1">
        <v>43837</v>
      </c>
      <c r="F3078" s="1">
        <v>43842</v>
      </c>
      <c r="G3078" s="1">
        <v>43860</v>
      </c>
      <c r="H3078" s="13">
        <f>Orders[[#This Row],[DeliveryDate]]-Orders[[#This Row],[OrderDate]]</f>
        <v>23</v>
      </c>
      <c r="I3078" t="s">
        <v>3</v>
      </c>
      <c r="J3078" t="str">
        <f>_xlfn.XLOOKUP(Orders[[#This Row],[_SalesRepID]],'Sales team'!A:A,'Sales team'!B:B)</f>
        <v>Carl Nguyen</v>
      </c>
      <c r="K3078">
        <v>12</v>
      </c>
      <c r="L3078">
        <v>18</v>
      </c>
      <c r="M3078">
        <v>149</v>
      </c>
      <c r="N3078" t="str">
        <f>_xlfn.XLOOKUP(Orders[[#This Row],[_ProductID]],Products!A:A,Products!C:C)</f>
        <v>Home décor</v>
      </c>
      <c r="O3078">
        <v>44</v>
      </c>
      <c r="P3078">
        <v>0.05</v>
      </c>
      <c r="Q3078" s="2">
        <v>1728.6000000000001</v>
      </c>
      <c r="R3078" s="2">
        <v>968.01600000000019</v>
      </c>
      <c r="S3078" s="2">
        <v>11495.19</v>
      </c>
      <c r="T3078" s="2">
        <v>4719.0779999999995</v>
      </c>
    </row>
    <row r="3079" spans="1:20" x14ac:dyDescent="0.25">
      <c r="A3079" t="s">
        <v>4915</v>
      </c>
      <c r="B3079" t="s">
        <v>5</v>
      </c>
      <c r="C3079" t="s">
        <v>6</v>
      </c>
      <c r="D3079" s="1">
        <v>43700</v>
      </c>
      <c r="E3079" s="1">
        <v>43836</v>
      </c>
      <c r="F3079" s="1">
        <v>43857</v>
      </c>
      <c r="G3079" s="1">
        <v>43843</v>
      </c>
      <c r="H3079" s="13">
        <f>Orders[[#This Row],[DeliveryDate]]-Orders[[#This Row],[OrderDate]]</f>
        <v>7</v>
      </c>
      <c r="I3079" t="s">
        <v>3</v>
      </c>
      <c r="J3079" t="str">
        <f>_xlfn.XLOOKUP(Orders[[#This Row],[_SalesRepID]],'Sales team'!A:A,'Sales team'!B:B)</f>
        <v>Roger Alexander</v>
      </c>
      <c r="K3079">
        <v>15</v>
      </c>
      <c r="L3079">
        <v>50</v>
      </c>
      <c r="M3079">
        <v>166</v>
      </c>
      <c r="N3079" t="str">
        <f>_xlfn.XLOOKUP(Orders[[#This Row],[_ProductID]],Products!A:A,Products!C:C)</f>
        <v>Furniture</v>
      </c>
      <c r="O3079">
        <v>15</v>
      </c>
      <c r="P3079">
        <v>0.15</v>
      </c>
      <c r="Q3079" s="2">
        <v>1916.2</v>
      </c>
      <c r="R3079" s="2">
        <v>1341.34</v>
      </c>
      <c r="S3079" s="2">
        <v>8143.8499999999995</v>
      </c>
      <c r="T3079" s="2">
        <v>1437.1499999999996</v>
      </c>
    </row>
    <row r="3080" spans="1:20" x14ac:dyDescent="0.25">
      <c r="A3080" t="s">
        <v>4916</v>
      </c>
      <c r="B3080" t="s">
        <v>1</v>
      </c>
      <c r="C3080" t="s">
        <v>46</v>
      </c>
      <c r="D3080" s="1">
        <v>43700</v>
      </c>
      <c r="E3080" s="1">
        <v>43836</v>
      </c>
      <c r="F3080" s="1">
        <v>43839</v>
      </c>
      <c r="G3080" s="1">
        <v>43854</v>
      </c>
      <c r="H3080" s="13">
        <f>Orders[[#This Row],[DeliveryDate]]-Orders[[#This Row],[OrderDate]]</f>
        <v>18</v>
      </c>
      <c r="I3080" t="s">
        <v>3</v>
      </c>
      <c r="J3080" t="str">
        <f>_xlfn.XLOOKUP(Orders[[#This Row],[_SalesRepID]],'Sales team'!A:A,'Sales team'!B:B)</f>
        <v>Joshua Little</v>
      </c>
      <c r="K3080">
        <v>11</v>
      </c>
      <c r="L3080">
        <v>9</v>
      </c>
      <c r="M3080">
        <v>73</v>
      </c>
      <c r="N3080" t="str">
        <f>_xlfn.XLOOKUP(Orders[[#This Row],[_ProductID]],Products!A:A,Products!C:C)</f>
        <v>Kitchen &amp; Dining</v>
      </c>
      <c r="O3080">
        <v>13</v>
      </c>
      <c r="P3080">
        <v>7.4999999999999997E-2</v>
      </c>
      <c r="Q3080" s="2">
        <v>1989.9</v>
      </c>
      <c r="R3080" s="2">
        <v>1392.93</v>
      </c>
      <c r="S3080" s="2">
        <v>3681.3150000000005</v>
      </c>
      <c r="T3080" s="2">
        <v>895.45500000000038</v>
      </c>
    </row>
    <row r="3081" spans="1:20" x14ac:dyDescent="0.25">
      <c r="A3081" t="s">
        <v>4917</v>
      </c>
      <c r="B3081" t="s">
        <v>1</v>
      </c>
      <c r="C3081" t="s">
        <v>6</v>
      </c>
      <c r="D3081" s="1">
        <v>43700</v>
      </c>
      <c r="E3081" s="1">
        <v>43836</v>
      </c>
      <c r="F3081" s="1">
        <v>43859</v>
      </c>
      <c r="G3081" s="1">
        <v>43844</v>
      </c>
      <c r="H3081" s="13">
        <f>Orders[[#This Row],[DeliveryDate]]-Orders[[#This Row],[OrderDate]]</f>
        <v>8</v>
      </c>
      <c r="I3081" t="s">
        <v>3</v>
      </c>
      <c r="J3081" t="str">
        <f>_xlfn.XLOOKUP(Orders[[#This Row],[_SalesRepID]],'Sales team'!A:A,'Sales team'!B:B)</f>
        <v>Adam Hernandez</v>
      </c>
      <c r="K3081">
        <v>1</v>
      </c>
      <c r="L3081">
        <v>46</v>
      </c>
      <c r="M3081">
        <v>139</v>
      </c>
      <c r="N3081" t="str">
        <f>_xlfn.XLOOKUP(Orders[[#This Row],[_ProductID]],Products!A:A,Products!C:C)</f>
        <v>Home décor</v>
      </c>
      <c r="O3081">
        <v>45</v>
      </c>
      <c r="P3081">
        <v>0.1</v>
      </c>
      <c r="Q3081" s="2">
        <v>3370.1</v>
      </c>
      <c r="R3081" s="2">
        <v>2763.482</v>
      </c>
      <c r="S3081" s="2">
        <v>3033.09</v>
      </c>
      <c r="T3081" s="2">
        <v>269.60800000000017</v>
      </c>
    </row>
    <row r="3082" spans="1:20" x14ac:dyDescent="0.25">
      <c r="A3082" t="s">
        <v>4918</v>
      </c>
      <c r="B3082" t="s">
        <v>8</v>
      </c>
      <c r="C3082" t="s">
        <v>15</v>
      </c>
      <c r="D3082" s="1">
        <v>43700</v>
      </c>
      <c r="E3082" s="1">
        <v>43836</v>
      </c>
      <c r="F3082" s="1">
        <v>43854</v>
      </c>
      <c r="G3082" s="1">
        <v>43846</v>
      </c>
      <c r="H3082" s="13">
        <f>Orders[[#This Row],[DeliveryDate]]-Orders[[#This Row],[OrderDate]]</f>
        <v>10</v>
      </c>
      <c r="I3082" t="s">
        <v>3</v>
      </c>
      <c r="J3082" t="str">
        <f>_xlfn.XLOOKUP(Orders[[#This Row],[_SalesRepID]],'Sales team'!A:A,'Sales team'!B:B)</f>
        <v>Joe Price</v>
      </c>
      <c r="K3082">
        <v>22</v>
      </c>
      <c r="L3082">
        <v>38</v>
      </c>
      <c r="M3082">
        <v>9</v>
      </c>
      <c r="N3082" t="str">
        <f>_xlfn.XLOOKUP(Orders[[#This Row],[_ProductID]],Products!A:A,Products!C:C)</f>
        <v>Home décor</v>
      </c>
      <c r="O3082">
        <v>46</v>
      </c>
      <c r="P3082">
        <v>0.2</v>
      </c>
      <c r="Q3082" s="2">
        <v>850.9</v>
      </c>
      <c r="R3082" s="2">
        <v>697.73799999999994</v>
      </c>
      <c r="S3082" s="2">
        <v>4084.3199999999997</v>
      </c>
      <c r="T3082" s="2">
        <v>-102.10800000000017</v>
      </c>
    </row>
    <row r="3083" spans="1:20" x14ac:dyDescent="0.25">
      <c r="A3083" t="s">
        <v>4919</v>
      </c>
      <c r="B3083" t="s">
        <v>10</v>
      </c>
      <c r="C3083" t="s">
        <v>46</v>
      </c>
      <c r="D3083" s="1">
        <v>43700</v>
      </c>
      <c r="E3083" s="1">
        <v>43836</v>
      </c>
      <c r="F3083" s="1">
        <v>43864</v>
      </c>
      <c r="G3083" s="1">
        <v>43846</v>
      </c>
      <c r="H3083" s="13">
        <f>Orders[[#This Row],[DeliveryDate]]-Orders[[#This Row],[OrderDate]]</f>
        <v>10</v>
      </c>
      <c r="I3083" t="s">
        <v>3</v>
      </c>
      <c r="J3083" t="str">
        <f>_xlfn.XLOOKUP(Orders[[#This Row],[_SalesRepID]],'Sales team'!A:A,'Sales team'!B:B)</f>
        <v>Donald Reynolds</v>
      </c>
      <c r="K3083">
        <v>26</v>
      </c>
      <c r="L3083">
        <v>15</v>
      </c>
      <c r="M3083">
        <v>83</v>
      </c>
      <c r="N3083" t="str">
        <f>_xlfn.XLOOKUP(Orders[[#This Row],[_ProductID]],Products!A:A,Products!C:C)</f>
        <v>Home décor</v>
      </c>
      <c r="O3083">
        <v>32</v>
      </c>
      <c r="P3083">
        <v>0.05</v>
      </c>
      <c r="Q3083" s="2">
        <v>1125.6000000000001</v>
      </c>
      <c r="R3083" s="2">
        <v>697.87200000000007</v>
      </c>
      <c r="S3083" s="2">
        <v>2138.6400000000003</v>
      </c>
      <c r="T3083" s="2">
        <v>742.89600000000019</v>
      </c>
    </row>
    <row r="3084" spans="1:20" x14ac:dyDescent="0.25">
      <c r="A3084" t="s">
        <v>4920</v>
      </c>
      <c r="B3084" t="s">
        <v>8</v>
      </c>
      <c r="C3084" t="s">
        <v>15</v>
      </c>
      <c r="D3084" s="1">
        <v>43700</v>
      </c>
      <c r="E3084" s="1">
        <v>43836</v>
      </c>
      <c r="F3084" s="1">
        <v>43848</v>
      </c>
      <c r="G3084" s="1">
        <v>43850</v>
      </c>
      <c r="H3084" s="13">
        <f>Orders[[#This Row],[DeliveryDate]]-Orders[[#This Row],[OrderDate]]</f>
        <v>14</v>
      </c>
      <c r="I3084" t="s">
        <v>3</v>
      </c>
      <c r="J3084" t="str">
        <f>_xlfn.XLOOKUP(Orders[[#This Row],[_SalesRepID]],'Sales team'!A:A,'Sales team'!B:B)</f>
        <v>Roy Rice</v>
      </c>
      <c r="K3084">
        <v>24</v>
      </c>
      <c r="L3084">
        <v>42</v>
      </c>
      <c r="M3084">
        <v>51</v>
      </c>
      <c r="N3084" t="str">
        <f>_xlfn.XLOOKUP(Orders[[#This Row],[_ProductID]],Products!A:A,Products!C:C)</f>
        <v>Electronics</v>
      </c>
      <c r="O3084">
        <v>25</v>
      </c>
      <c r="P3084">
        <v>7.4999999999999997E-2</v>
      </c>
      <c r="Q3084" s="2">
        <v>6157.3</v>
      </c>
      <c r="R3084" s="2">
        <v>3509.6609999999996</v>
      </c>
      <c r="S3084" s="2">
        <v>45564.020000000004</v>
      </c>
      <c r="T3084" s="2">
        <v>17486.732000000007</v>
      </c>
    </row>
    <row r="3085" spans="1:20" x14ac:dyDescent="0.25">
      <c r="A3085" t="s">
        <v>4921</v>
      </c>
      <c r="B3085" t="s">
        <v>10</v>
      </c>
      <c r="C3085" t="s">
        <v>15</v>
      </c>
      <c r="D3085" s="1">
        <v>43700</v>
      </c>
      <c r="E3085" s="1">
        <v>43836</v>
      </c>
      <c r="F3085" s="1">
        <v>43851</v>
      </c>
      <c r="G3085" s="1">
        <v>43852</v>
      </c>
      <c r="H3085" s="13">
        <f>Orders[[#This Row],[DeliveryDate]]-Orders[[#This Row],[OrderDate]]</f>
        <v>16</v>
      </c>
      <c r="I3085" t="s">
        <v>3</v>
      </c>
      <c r="J3085" t="str">
        <f>_xlfn.XLOOKUP(Orders[[#This Row],[_SalesRepID]],'Sales team'!A:A,'Sales team'!B:B)</f>
        <v>Shawn Torres</v>
      </c>
      <c r="K3085">
        <v>27</v>
      </c>
      <c r="L3085">
        <v>17</v>
      </c>
      <c r="M3085">
        <v>13</v>
      </c>
      <c r="N3085" t="str">
        <f>_xlfn.XLOOKUP(Orders[[#This Row],[_ProductID]],Products!A:A,Products!C:C)</f>
        <v>Home décor</v>
      </c>
      <c r="O3085">
        <v>24</v>
      </c>
      <c r="P3085">
        <v>7.4999999999999997E-2</v>
      </c>
      <c r="Q3085" s="2">
        <v>1005</v>
      </c>
      <c r="R3085" s="2">
        <v>592.94999999999993</v>
      </c>
      <c r="S3085" s="2">
        <v>5577.75</v>
      </c>
      <c r="T3085" s="2">
        <v>2020.0500000000002</v>
      </c>
    </row>
    <row r="3086" spans="1:20" x14ac:dyDescent="0.25">
      <c r="A3086" t="s">
        <v>4922</v>
      </c>
      <c r="B3086" t="s">
        <v>1</v>
      </c>
      <c r="C3086" t="s">
        <v>13</v>
      </c>
      <c r="D3086" s="1">
        <v>43700</v>
      </c>
      <c r="E3086" s="1">
        <v>43836</v>
      </c>
      <c r="F3086" s="1">
        <v>43856</v>
      </c>
      <c r="G3086" s="1">
        <v>43859</v>
      </c>
      <c r="H3086" s="13">
        <f>Orders[[#This Row],[DeliveryDate]]-Orders[[#This Row],[OrderDate]]</f>
        <v>23</v>
      </c>
      <c r="I3086" t="s">
        <v>3</v>
      </c>
      <c r="J3086" t="str">
        <f>_xlfn.XLOOKUP(Orders[[#This Row],[_SalesRepID]],'Sales team'!A:A,'Sales team'!B:B)</f>
        <v>Keith Griffin</v>
      </c>
      <c r="K3086">
        <v>2</v>
      </c>
      <c r="L3086">
        <v>24</v>
      </c>
      <c r="M3086">
        <v>317</v>
      </c>
      <c r="N3086" t="str">
        <f>_xlfn.XLOOKUP(Orders[[#This Row],[_ProductID]],Products!A:A,Products!C:C)</f>
        <v>Electronics</v>
      </c>
      <c r="O3086">
        <v>28</v>
      </c>
      <c r="P3086">
        <v>7.4999999999999997E-2</v>
      </c>
      <c r="Q3086" s="2">
        <v>2479</v>
      </c>
      <c r="R3086" s="2">
        <v>1735.3</v>
      </c>
      <c r="S3086" s="2">
        <v>11465.375</v>
      </c>
      <c r="T3086" s="2">
        <v>2788.875</v>
      </c>
    </row>
    <row r="3087" spans="1:20" x14ac:dyDescent="0.25">
      <c r="A3087" t="s">
        <v>4923</v>
      </c>
      <c r="B3087" t="s">
        <v>10</v>
      </c>
      <c r="C3087" t="s">
        <v>6</v>
      </c>
      <c r="D3087" s="1">
        <v>43700</v>
      </c>
      <c r="E3087" s="1">
        <v>43836</v>
      </c>
      <c r="F3087" s="1">
        <v>43857</v>
      </c>
      <c r="G3087" s="1">
        <v>43874</v>
      </c>
      <c r="H3087" s="13">
        <f>Orders[[#This Row],[DeliveryDate]]-Orders[[#This Row],[OrderDate]]</f>
        <v>38</v>
      </c>
      <c r="I3087" t="s">
        <v>3</v>
      </c>
      <c r="J3087" t="str">
        <f>_xlfn.XLOOKUP(Orders[[#This Row],[_SalesRepID]],'Sales team'!A:A,'Sales team'!B:B)</f>
        <v>Carlos Miller</v>
      </c>
      <c r="K3087">
        <v>28</v>
      </c>
      <c r="L3087">
        <v>20</v>
      </c>
      <c r="M3087">
        <v>189</v>
      </c>
      <c r="N3087" t="str">
        <f>_xlfn.XLOOKUP(Orders[[#This Row],[_ProductID]],Products!A:A,Products!C:C)</f>
        <v>Kitchen &amp; Dining</v>
      </c>
      <c r="O3087">
        <v>8</v>
      </c>
      <c r="P3087">
        <v>7.4999999999999997E-2</v>
      </c>
      <c r="Q3087" s="2">
        <v>1989.9</v>
      </c>
      <c r="R3087" s="2">
        <v>1492.4250000000002</v>
      </c>
      <c r="S3087" s="2">
        <v>9203.2875000000004</v>
      </c>
      <c r="T3087" s="2">
        <v>1741.1624999999995</v>
      </c>
    </row>
    <row r="3088" spans="1:20" x14ac:dyDescent="0.25">
      <c r="A3088" t="s">
        <v>4924</v>
      </c>
      <c r="B3088" t="s">
        <v>1</v>
      </c>
      <c r="C3088" t="s">
        <v>15</v>
      </c>
      <c r="D3088" s="1">
        <v>43700</v>
      </c>
      <c r="E3088" s="1">
        <v>43836</v>
      </c>
      <c r="F3088" s="1">
        <v>43861</v>
      </c>
      <c r="G3088" s="1">
        <v>43847</v>
      </c>
      <c r="H3088" s="13">
        <f>Orders[[#This Row],[DeliveryDate]]-Orders[[#This Row],[OrderDate]]</f>
        <v>11</v>
      </c>
      <c r="I3088" t="s">
        <v>3</v>
      </c>
      <c r="J3088" t="str">
        <f>_xlfn.XLOOKUP(Orders[[#This Row],[_SalesRepID]],'Sales team'!A:A,'Sales team'!B:B)</f>
        <v>George Lewis</v>
      </c>
      <c r="K3088">
        <v>8</v>
      </c>
      <c r="L3088">
        <v>1</v>
      </c>
      <c r="M3088">
        <v>34</v>
      </c>
      <c r="N3088" t="str">
        <f>_xlfn.XLOOKUP(Orders[[#This Row],[_ProductID]],Products!A:A,Products!C:C)</f>
        <v>Outdoor</v>
      </c>
      <c r="O3088">
        <v>10</v>
      </c>
      <c r="P3088">
        <v>0.05</v>
      </c>
      <c r="Q3088" s="2">
        <v>716.9</v>
      </c>
      <c r="R3088" s="2">
        <v>336.94299999999998</v>
      </c>
      <c r="S3088" s="2">
        <v>4767.3850000000002</v>
      </c>
      <c r="T3088" s="2">
        <v>2408.7840000000006</v>
      </c>
    </row>
    <row r="3089" spans="1:20" x14ac:dyDescent="0.25">
      <c r="A3089" t="s">
        <v>4903</v>
      </c>
      <c r="B3089" t="s">
        <v>5</v>
      </c>
      <c r="C3089" t="s">
        <v>6</v>
      </c>
      <c r="D3089" s="1">
        <v>43700</v>
      </c>
      <c r="E3089" s="1">
        <v>43835</v>
      </c>
      <c r="F3089" s="1">
        <v>43856</v>
      </c>
      <c r="G3089" s="1">
        <v>43845</v>
      </c>
      <c r="H3089" s="13">
        <f>Orders[[#This Row],[DeliveryDate]]-Orders[[#This Row],[OrderDate]]</f>
        <v>10</v>
      </c>
      <c r="I3089" t="s">
        <v>3</v>
      </c>
      <c r="J3089" t="str">
        <f>_xlfn.XLOOKUP(Orders[[#This Row],[_SalesRepID]],'Sales team'!A:A,'Sales team'!B:B)</f>
        <v>Frank Brown</v>
      </c>
      <c r="K3089">
        <v>17</v>
      </c>
      <c r="L3089">
        <v>41</v>
      </c>
      <c r="M3089">
        <v>179</v>
      </c>
      <c r="N3089" t="str">
        <f>_xlfn.XLOOKUP(Orders[[#This Row],[_ProductID]],Products!A:A,Products!C:C)</f>
        <v>Home décor</v>
      </c>
      <c r="O3089">
        <v>31</v>
      </c>
      <c r="P3089">
        <v>0.4</v>
      </c>
      <c r="Q3089" s="2">
        <v>1105.5</v>
      </c>
      <c r="R3089" s="2">
        <v>718.57500000000005</v>
      </c>
      <c r="S3089" s="2">
        <v>4643.0999999999995</v>
      </c>
      <c r="T3089" s="2">
        <v>-386.92500000000109</v>
      </c>
    </row>
    <row r="3090" spans="1:20" x14ac:dyDescent="0.25">
      <c r="A3090" t="s">
        <v>4904</v>
      </c>
      <c r="B3090" t="s">
        <v>8</v>
      </c>
      <c r="C3090" t="s">
        <v>2</v>
      </c>
      <c r="D3090" s="1">
        <v>43700</v>
      </c>
      <c r="E3090" s="1">
        <v>43835</v>
      </c>
      <c r="F3090" s="1">
        <v>43862</v>
      </c>
      <c r="G3090" s="1">
        <v>43864</v>
      </c>
      <c r="H3090" s="13">
        <f>Orders[[#This Row],[DeliveryDate]]-Orders[[#This Row],[OrderDate]]</f>
        <v>29</v>
      </c>
      <c r="I3090" t="s">
        <v>3</v>
      </c>
      <c r="J3090" t="str">
        <f>_xlfn.XLOOKUP(Orders[[#This Row],[_SalesRepID]],'Sales team'!A:A,'Sales team'!B:B)</f>
        <v>Roy Rice</v>
      </c>
      <c r="K3090">
        <v>24</v>
      </c>
      <c r="L3090">
        <v>40</v>
      </c>
      <c r="M3090">
        <v>218</v>
      </c>
      <c r="N3090" t="str">
        <f>_xlfn.XLOOKUP(Orders[[#This Row],[_ProductID]],Products!A:A,Products!C:C)</f>
        <v>Home décor</v>
      </c>
      <c r="O3090">
        <v>43</v>
      </c>
      <c r="P3090">
        <v>0.05</v>
      </c>
      <c r="Q3090" s="2">
        <v>6539.2</v>
      </c>
      <c r="R3090" s="2">
        <v>4708.2239999999993</v>
      </c>
      <c r="S3090" s="2">
        <v>24848.959999999999</v>
      </c>
      <c r="T3090" s="2">
        <v>6016.0640000000021</v>
      </c>
    </row>
    <row r="3091" spans="1:20" x14ac:dyDescent="0.25">
      <c r="A3091" t="s">
        <v>4905</v>
      </c>
      <c r="B3091" t="s">
        <v>1</v>
      </c>
      <c r="C3091" t="s">
        <v>25</v>
      </c>
      <c r="D3091" s="1">
        <v>43800</v>
      </c>
      <c r="E3091" s="1">
        <v>43835</v>
      </c>
      <c r="F3091" s="1">
        <v>43861</v>
      </c>
      <c r="G3091" s="1">
        <v>43844</v>
      </c>
      <c r="H3091" s="13">
        <f>Orders[[#This Row],[DeliveryDate]]-Orders[[#This Row],[OrderDate]]</f>
        <v>9</v>
      </c>
      <c r="I3091" t="s">
        <v>3</v>
      </c>
      <c r="J3091" t="str">
        <f>_xlfn.XLOOKUP(Orders[[#This Row],[_SalesRepID]],'Sales team'!A:A,'Sales team'!B:B)</f>
        <v>Adam Hernandez</v>
      </c>
      <c r="K3091">
        <v>1</v>
      </c>
      <c r="L3091">
        <v>47</v>
      </c>
      <c r="M3091">
        <v>345</v>
      </c>
      <c r="N3091" t="str">
        <f>_xlfn.XLOOKUP(Orders[[#This Row],[_ProductID]],Products!A:A,Products!C:C)</f>
        <v>Furniture</v>
      </c>
      <c r="O3091">
        <v>20</v>
      </c>
      <c r="P3091">
        <v>7.4999999999999997E-2</v>
      </c>
      <c r="Q3091" s="2">
        <v>3517.5</v>
      </c>
      <c r="R3091" s="2">
        <v>2778.8250000000003</v>
      </c>
      <c r="S3091" s="2">
        <v>13014.75</v>
      </c>
      <c r="T3091" s="2">
        <v>1899.4499999999989</v>
      </c>
    </row>
    <row r="3092" spans="1:20" x14ac:dyDescent="0.25">
      <c r="A3092" t="s">
        <v>4906</v>
      </c>
      <c r="B3092" t="s">
        <v>8</v>
      </c>
      <c r="C3092" t="s">
        <v>6</v>
      </c>
      <c r="D3092" s="1">
        <v>43700</v>
      </c>
      <c r="E3092" s="1">
        <v>43835</v>
      </c>
      <c r="F3092" s="1">
        <v>43841</v>
      </c>
      <c r="G3092" s="1">
        <v>43850</v>
      </c>
      <c r="H3092" s="13">
        <f>Orders[[#This Row],[DeliveryDate]]-Orders[[#This Row],[OrderDate]]</f>
        <v>15</v>
      </c>
      <c r="I3092" t="s">
        <v>3</v>
      </c>
      <c r="J3092" t="str">
        <f>_xlfn.XLOOKUP(Orders[[#This Row],[_SalesRepID]],'Sales team'!A:A,'Sales team'!B:B)</f>
        <v>Samuel Fowler</v>
      </c>
      <c r="K3092">
        <v>21</v>
      </c>
      <c r="L3092">
        <v>18</v>
      </c>
      <c r="M3092">
        <v>132</v>
      </c>
      <c r="N3092" t="str">
        <f>_xlfn.XLOOKUP(Orders[[#This Row],[_ProductID]],Products!A:A,Products!C:C)</f>
        <v>Home décor</v>
      </c>
      <c r="O3092">
        <v>31</v>
      </c>
      <c r="P3092">
        <v>7.4999999999999997E-2</v>
      </c>
      <c r="Q3092" s="2">
        <v>2338.3000000000002</v>
      </c>
      <c r="R3092" s="2">
        <v>1099.001</v>
      </c>
      <c r="S3092" s="2">
        <v>4325.8550000000005</v>
      </c>
      <c r="T3092" s="2">
        <v>2127.8530000000005</v>
      </c>
    </row>
    <row r="3093" spans="1:20" x14ac:dyDescent="0.25">
      <c r="A3093" t="s">
        <v>4907</v>
      </c>
      <c r="B3093" t="s">
        <v>1</v>
      </c>
      <c r="C3093" t="s">
        <v>6</v>
      </c>
      <c r="D3093" s="1">
        <v>43700</v>
      </c>
      <c r="E3093" s="1">
        <v>43835</v>
      </c>
      <c r="F3093" s="1">
        <v>43851</v>
      </c>
      <c r="G3093" s="1">
        <v>43861</v>
      </c>
      <c r="H3093" s="13">
        <f>Orders[[#This Row],[DeliveryDate]]-Orders[[#This Row],[OrderDate]]</f>
        <v>26</v>
      </c>
      <c r="I3093" t="s">
        <v>3</v>
      </c>
      <c r="J3093" t="str">
        <f>_xlfn.XLOOKUP(Orders[[#This Row],[_SalesRepID]],'Sales team'!A:A,'Sales team'!B:B)</f>
        <v>Chris Armstrong</v>
      </c>
      <c r="K3093">
        <v>4</v>
      </c>
      <c r="L3093">
        <v>38</v>
      </c>
      <c r="M3093">
        <v>151</v>
      </c>
      <c r="N3093" t="str">
        <f>_xlfn.XLOOKUP(Orders[[#This Row],[_ProductID]],Products!A:A,Products!C:C)</f>
        <v>Electronics</v>
      </c>
      <c r="O3093">
        <v>25</v>
      </c>
      <c r="P3093">
        <v>0.2</v>
      </c>
      <c r="Q3093" s="2">
        <v>2231.1</v>
      </c>
      <c r="R3093" s="2">
        <v>892.44</v>
      </c>
      <c r="S3093" s="2">
        <v>1784.88</v>
      </c>
      <c r="T3093" s="2">
        <v>892.44</v>
      </c>
    </row>
    <row r="3094" spans="1:20" x14ac:dyDescent="0.25">
      <c r="A3094" t="s">
        <v>4908</v>
      </c>
      <c r="B3094" t="s">
        <v>1</v>
      </c>
      <c r="C3094" t="s">
        <v>6</v>
      </c>
      <c r="D3094" s="1">
        <v>43700</v>
      </c>
      <c r="E3094" s="1">
        <v>43835</v>
      </c>
      <c r="F3094" s="1">
        <v>43842</v>
      </c>
      <c r="G3094" s="1">
        <v>43853</v>
      </c>
      <c r="H3094" s="13">
        <f>Orders[[#This Row],[DeliveryDate]]-Orders[[#This Row],[OrderDate]]</f>
        <v>18</v>
      </c>
      <c r="I3094" t="s">
        <v>3</v>
      </c>
      <c r="J3094" t="str">
        <f>_xlfn.XLOOKUP(Orders[[#This Row],[_SalesRepID]],'Sales team'!A:A,'Sales team'!B:B)</f>
        <v>Jerry Green</v>
      </c>
      <c r="K3094">
        <v>3</v>
      </c>
      <c r="L3094">
        <v>47</v>
      </c>
      <c r="M3094">
        <v>96</v>
      </c>
      <c r="N3094" t="str">
        <f>_xlfn.XLOOKUP(Orders[[#This Row],[_ProductID]],Products!A:A,Products!C:C)</f>
        <v>Kitchen &amp; Dining</v>
      </c>
      <c r="O3094">
        <v>16</v>
      </c>
      <c r="P3094">
        <v>7.4999999999999997E-2</v>
      </c>
      <c r="Q3094" s="2">
        <v>911.2</v>
      </c>
      <c r="R3094" s="2">
        <v>537.60799999999995</v>
      </c>
      <c r="S3094" s="2">
        <v>5057.1600000000008</v>
      </c>
      <c r="T3094" s="2">
        <v>1831.5120000000011</v>
      </c>
    </row>
    <row r="3095" spans="1:20" x14ac:dyDescent="0.25">
      <c r="A3095" t="s">
        <v>4909</v>
      </c>
      <c r="B3095" t="s">
        <v>5</v>
      </c>
      <c r="C3095" t="s">
        <v>13</v>
      </c>
      <c r="D3095" s="1">
        <v>43700</v>
      </c>
      <c r="E3095" s="1">
        <v>43835</v>
      </c>
      <c r="F3095" s="1">
        <v>43839</v>
      </c>
      <c r="G3095" s="1">
        <v>43845</v>
      </c>
      <c r="H3095" s="13">
        <f>Orders[[#This Row],[DeliveryDate]]-Orders[[#This Row],[OrderDate]]</f>
        <v>10</v>
      </c>
      <c r="I3095" t="s">
        <v>3</v>
      </c>
      <c r="J3095" t="str">
        <f>_xlfn.XLOOKUP(Orders[[#This Row],[_SalesRepID]],'Sales team'!A:A,'Sales team'!B:B)</f>
        <v>Nicholas Cunningham</v>
      </c>
      <c r="K3095">
        <v>19</v>
      </c>
      <c r="L3095">
        <v>45</v>
      </c>
      <c r="M3095">
        <v>326</v>
      </c>
      <c r="N3095" t="str">
        <f>_xlfn.XLOOKUP(Orders[[#This Row],[_ProductID]],Products!A:A,Products!C:C)</f>
        <v>Furniture</v>
      </c>
      <c r="O3095">
        <v>5</v>
      </c>
      <c r="P3095">
        <v>0.05</v>
      </c>
      <c r="Q3095" s="2">
        <v>6277.9000000000005</v>
      </c>
      <c r="R3095" s="2">
        <v>4520.0880000000006</v>
      </c>
      <c r="S3095" s="2">
        <v>41748.035000000003</v>
      </c>
      <c r="T3095" s="2">
        <v>10107.418999999998</v>
      </c>
    </row>
    <row r="3096" spans="1:20" x14ac:dyDescent="0.25">
      <c r="A3096" t="s">
        <v>4910</v>
      </c>
      <c r="B3096" t="s">
        <v>8</v>
      </c>
      <c r="C3096" t="s">
        <v>25</v>
      </c>
      <c r="D3096" s="1">
        <v>43800</v>
      </c>
      <c r="E3096" s="1">
        <v>43835</v>
      </c>
      <c r="F3096" s="1">
        <v>43847</v>
      </c>
      <c r="G3096" s="1">
        <v>43839</v>
      </c>
      <c r="H3096" s="13">
        <f>Orders[[#This Row],[DeliveryDate]]-Orders[[#This Row],[OrderDate]]</f>
        <v>4</v>
      </c>
      <c r="I3096" t="s">
        <v>3</v>
      </c>
      <c r="J3096" t="str">
        <f>_xlfn.XLOOKUP(Orders[[#This Row],[_SalesRepID]],'Sales team'!A:A,'Sales team'!B:B)</f>
        <v>Douglas Tucker</v>
      </c>
      <c r="K3096">
        <v>23</v>
      </c>
      <c r="L3096">
        <v>21</v>
      </c>
      <c r="M3096">
        <v>333</v>
      </c>
      <c r="N3096" t="str">
        <f>_xlfn.XLOOKUP(Orders[[#This Row],[_ProductID]],Products!A:A,Products!C:C)</f>
        <v>Home décor</v>
      </c>
      <c r="O3096">
        <v>46</v>
      </c>
      <c r="P3096">
        <v>0.2</v>
      </c>
      <c r="Q3096" s="2">
        <v>2371.8000000000002</v>
      </c>
      <c r="R3096" s="2">
        <v>996.15600000000006</v>
      </c>
      <c r="S3096" s="2">
        <v>5692.3200000000006</v>
      </c>
      <c r="T3096" s="2">
        <v>2703.8520000000003</v>
      </c>
    </row>
    <row r="3097" spans="1:20" x14ac:dyDescent="0.25">
      <c r="A3097" t="s">
        <v>4911</v>
      </c>
      <c r="B3097" t="s">
        <v>1</v>
      </c>
      <c r="C3097" t="s">
        <v>13</v>
      </c>
      <c r="D3097" s="1">
        <v>43700</v>
      </c>
      <c r="E3097" s="1">
        <v>43835</v>
      </c>
      <c r="F3097" s="1">
        <v>43846</v>
      </c>
      <c r="G3097" s="1">
        <v>43854</v>
      </c>
      <c r="H3097" s="13">
        <f>Orders[[#This Row],[DeliveryDate]]-Orders[[#This Row],[OrderDate]]</f>
        <v>19</v>
      </c>
      <c r="I3097" t="s">
        <v>3</v>
      </c>
      <c r="J3097" t="str">
        <f>_xlfn.XLOOKUP(Orders[[#This Row],[_SalesRepID]],'Sales team'!A:A,'Sales team'!B:B)</f>
        <v>Joshua Bennett</v>
      </c>
      <c r="K3097">
        <v>6</v>
      </c>
      <c r="L3097">
        <v>45</v>
      </c>
      <c r="M3097">
        <v>304</v>
      </c>
      <c r="N3097" t="str">
        <f>_xlfn.XLOOKUP(Orders[[#This Row],[_ProductID]],Products!A:A,Products!C:C)</f>
        <v>Home décor</v>
      </c>
      <c r="O3097">
        <v>35</v>
      </c>
      <c r="P3097">
        <v>0.2</v>
      </c>
      <c r="Q3097" s="2">
        <v>1969.8</v>
      </c>
      <c r="R3097" s="2">
        <v>984.9</v>
      </c>
      <c r="S3097" s="2">
        <v>3151.6800000000003</v>
      </c>
      <c r="T3097" s="2">
        <v>1181.8800000000003</v>
      </c>
    </row>
    <row r="3098" spans="1:20" x14ac:dyDescent="0.25">
      <c r="A3098" t="s">
        <v>4912</v>
      </c>
      <c r="B3098" t="s">
        <v>1</v>
      </c>
      <c r="C3098" t="s">
        <v>15</v>
      </c>
      <c r="D3098" s="1">
        <v>43700</v>
      </c>
      <c r="E3098" s="1">
        <v>43835</v>
      </c>
      <c r="F3098" s="1">
        <v>43837</v>
      </c>
      <c r="G3098" s="1">
        <v>43843</v>
      </c>
      <c r="H3098" s="13">
        <f>Orders[[#This Row],[DeliveryDate]]-Orders[[#This Row],[OrderDate]]</f>
        <v>8</v>
      </c>
      <c r="I3098" t="s">
        <v>3</v>
      </c>
      <c r="J3098" t="str">
        <f>_xlfn.XLOOKUP(Orders[[#This Row],[_SalesRepID]],'Sales team'!A:A,'Sales team'!B:B)</f>
        <v>Stephen Payne</v>
      </c>
      <c r="K3098">
        <v>5</v>
      </c>
      <c r="L3098">
        <v>45</v>
      </c>
      <c r="M3098">
        <v>26</v>
      </c>
      <c r="N3098" t="str">
        <f>_xlfn.XLOOKUP(Orders[[#This Row],[_ProductID]],Products!A:A,Products!C:C)</f>
        <v>Home décor</v>
      </c>
      <c r="O3098">
        <v>24</v>
      </c>
      <c r="P3098">
        <v>0.2</v>
      </c>
      <c r="Q3098" s="2">
        <v>5996.5</v>
      </c>
      <c r="R3098" s="2">
        <v>2818.355</v>
      </c>
      <c r="S3098" s="2">
        <v>9594.4</v>
      </c>
      <c r="T3098" s="2">
        <v>3957.6899999999996</v>
      </c>
    </row>
    <row r="3099" spans="1:20" x14ac:dyDescent="0.25">
      <c r="A3099" t="s">
        <v>4913</v>
      </c>
      <c r="B3099" t="s">
        <v>8</v>
      </c>
      <c r="C3099" t="s">
        <v>6</v>
      </c>
      <c r="D3099" s="1">
        <v>43700</v>
      </c>
      <c r="E3099" s="1">
        <v>43835</v>
      </c>
      <c r="F3099" s="1">
        <v>43860</v>
      </c>
      <c r="G3099" s="1">
        <v>43839</v>
      </c>
      <c r="H3099" s="13">
        <f>Orders[[#This Row],[DeliveryDate]]-Orders[[#This Row],[OrderDate]]</f>
        <v>4</v>
      </c>
      <c r="I3099" t="s">
        <v>3</v>
      </c>
      <c r="J3099" t="str">
        <f>_xlfn.XLOOKUP(Orders[[#This Row],[_SalesRepID]],'Sales team'!A:A,'Sales team'!B:B)</f>
        <v>Patrick Graham</v>
      </c>
      <c r="K3099">
        <v>25</v>
      </c>
      <c r="L3099">
        <v>11</v>
      </c>
      <c r="M3099">
        <v>192</v>
      </c>
      <c r="N3099" t="str">
        <f>_xlfn.XLOOKUP(Orders[[#This Row],[_ProductID]],Products!A:A,Products!C:C)</f>
        <v>Home décor</v>
      </c>
      <c r="O3099">
        <v>26</v>
      </c>
      <c r="P3099">
        <v>0.1</v>
      </c>
      <c r="Q3099" s="2">
        <v>3865.9</v>
      </c>
      <c r="R3099" s="2">
        <v>2396.8580000000002</v>
      </c>
      <c r="S3099" s="2">
        <v>27834.48</v>
      </c>
      <c r="T3099" s="2">
        <v>8659.6159999999982</v>
      </c>
    </row>
    <row r="3100" spans="1:20" x14ac:dyDescent="0.25">
      <c r="A3100" t="s">
        <v>4914</v>
      </c>
      <c r="B3100" t="s">
        <v>1</v>
      </c>
      <c r="C3100" t="s">
        <v>15</v>
      </c>
      <c r="D3100" s="1">
        <v>43700</v>
      </c>
      <c r="E3100" s="1">
        <v>43835</v>
      </c>
      <c r="F3100" s="1">
        <v>43839</v>
      </c>
      <c r="G3100" s="1">
        <v>43854</v>
      </c>
      <c r="H3100" s="13">
        <f>Orders[[#This Row],[DeliveryDate]]-Orders[[#This Row],[OrderDate]]</f>
        <v>19</v>
      </c>
      <c r="I3100" t="s">
        <v>3</v>
      </c>
      <c r="J3100" t="str">
        <f>_xlfn.XLOOKUP(Orders[[#This Row],[_SalesRepID]],'Sales team'!A:A,'Sales team'!B:B)</f>
        <v>Stephen Payne</v>
      </c>
      <c r="K3100">
        <v>5</v>
      </c>
      <c r="L3100">
        <v>6</v>
      </c>
      <c r="M3100">
        <v>22</v>
      </c>
      <c r="N3100" t="str">
        <f>_xlfn.XLOOKUP(Orders[[#This Row],[_ProductID]],Products!A:A,Products!C:C)</f>
        <v>Kitchen &amp; Dining</v>
      </c>
      <c r="O3100">
        <v>4</v>
      </c>
      <c r="P3100">
        <v>7.4999999999999997E-2</v>
      </c>
      <c r="Q3100" s="2">
        <v>5768.7</v>
      </c>
      <c r="R3100" s="2">
        <v>4557.2730000000001</v>
      </c>
      <c r="S3100" s="2">
        <v>26680.237500000003</v>
      </c>
      <c r="T3100" s="2">
        <v>3893.8725000000013</v>
      </c>
    </row>
    <row r="3101" spans="1:20" x14ac:dyDescent="0.25">
      <c r="A3101" t="s">
        <v>4898</v>
      </c>
      <c r="B3101" t="s">
        <v>1</v>
      </c>
      <c r="C3101" t="s">
        <v>46</v>
      </c>
      <c r="D3101" s="1">
        <v>43700</v>
      </c>
      <c r="E3101" s="1">
        <v>43834</v>
      </c>
      <c r="F3101" s="1">
        <v>43857</v>
      </c>
      <c r="G3101" s="1">
        <v>43852</v>
      </c>
      <c r="H3101" s="13">
        <f>Orders[[#This Row],[DeliveryDate]]-Orders[[#This Row],[OrderDate]]</f>
        <v>18</v>
      </c>
      <c r="I3101" t="s">
        <v>3</v>
      </c>
      <c r="J3101" t="str">
        <f>_xlfn.XLOOKUP(Orders[[#This Row],[_SalesRepID]],'Sales team'!A:A,'Sales team'!B:B)</f>
        <v>Jerry Green</v>
      </c>
      <c r="K3101">
        <v>3</v>
      </c>
      <c r="L3101">
        <v>25</v>
      </c>
      <c r="M3101">
        <v>67</v>
      </c>
      <c r="N3101" t="str">
        <f>_xlfn.XLOOKUP(Orders[[#This Row],[_ProductID]],Products!A:A,Products!C:C)</f>
        <v>Kitchen &amp; Dining</v>
      </c>
      <c r="O3101">
        <v>4</v>
      </c>
      <c r="P3101">
        <v>0.1</v>
      </c>
      <c r="Q3101" s="2">
        <v>5936.2</v>
      </c>
      <c r="R3101" s="2">
        <v>3027.462</v>
      </c>
      <c r="S3101" s="2">
        <v>5342.58</v>
      </c>
      <c r="T3101" s="2">
        <v>2315.1179999999999</v>
      </c>
    </row>
    <row r="3102" spans="1:20" x14ac:dyDescent="0.25">
      <c r="A3102" t="s">
        <v>4899</v>
      </c>
      <c r="B3102" t="s">
        <v>1</v>
      </c>
      <c r="C3102" t="s">
        <v>2</v>
      </c>
      <c r="D3102" s="1">
        <v>43700</v>
      </c>
      <c r="E3102" s="1">
        <v>43834</v>
      </c>
      <c r="F3102" s="1">
        <v>43850</v>
      </c>
      <c r="G3102" s="1">
        <v>43857</v>
      </c>
      <c r="H3102" s="13">
        <f>Orders[[#This Row],[DeliveryDate]]-Orders[[#This Row],[OrderDate]]</f>
        <v>23</v>
      </c>
      <c r="I3102" t="s">
        <v>3</v>
      </c>
      <c r="J3102" t="str">
        <f>_xlfn.XLOOKUP(Orders[[#This Row],[_SalesRepID]],'Sales team'!A:A,'Sales team'!B:B)</f>
        <v>Jonathan Hawkins</v>
      </c>
      <c r="K3102">
        <v>10</v>
      </c>
      <c r="L3102">
        <v>12</v>
      </c>
      <c r="M3102">
        <v>229</v>
      </c>
      <c r="N3102" t="str">
        <f>_xlfn.XLOOKUP(Orders[[#This Row],[_ProductID]],Products!A:A,Products!C:C)</f>
        <v>Home décor</v>
      </c>
      <c r="O3102">
        <v>45</v>
      </c>
      <c r="P3102">
        <v>7.4999999999999997E-2</v>
      </c>
      <c r="Q3102" s="2">
        <v>1051.9000000000001</v>
      </c>
      <c r="R3102" s="2">
        <v>525.95000000000005</v>
      </c>
      <c r="S3102" s="2">
        <v>7784.0600000000013</v>
      </c>
      <c r="T3102" s="2">
        <v>3576.4600000000009</v>
      </c>
    </row>
    <row r="3103" spans="1:20" x14ac:dyDescent="0.25">
      <c r="A3103" t="s">
        <v>4900</v>
      </c>
      <c r="B3103" t="s">
        <v>5</v>
      </c>
      <c r="C3103" t="s">
        <v>15</v>
      </c>
      <c r="D3103" s="1">
        <v>43700</v>
      </c>
      <c r="E3103" s="1">
        <v>43834</v>
      </c>
      <c r="F3103" s="1">
        <v>43853</v>
      </c>
      <c r="G3103" s="1">
        <v>43844</v>
      </c>
      <c r="H3103" s="13">
        <f>Orders[[#This Row],[DeliveryDate]]-Orders[[#This Row],[OrderDate]]</f>
        <v>10</v>
      </c>
      <c r="I3103" t="s">
        <v>3</v>
      </c>
      <c r="J3103" t="str">
        <f>_xlfn.XLOOKUP(Orders[[#This Row],[_SalesRepID]],'Sales team'!A:A,'Sales team'!B:B)</f>
        <v>Carl Nguyen</v>
      </c>
      <c r="K3103">
        <v>12</v>
      </c>
      <c r="L3103">
        <v>11</v>
      </c>
      <c r="M3103">
        <v>26</v>
      </c>
      <c r="N3103" t="str">
        <f>_xlfn.XLOOKUP(Orders[[#This Row],[_ProductID]],Products!A:A,Products!C:C)</f>
        <v>Electronics</v>
      </c>
      <c r="O3103">
        <v>25</v>
      </c>
      <c r="P3103">
        <v>0.1</v>
      </c>
      <c r="Q3103" s="2">
        <v>1018.4</v>
      </c>
      <c r="R3103" s="2">
        <v>794.35199999999998</v>
      </c>
      <c r="S3103" s="2">
        <v>4582.8</v>
      </c>
      <c r="T3103" s="2">
        <v>611.04000000000042</v>
      </c>
    </row>
    <row r="3104" spans="1:20" x14ac:dyDescent="0.25">
      <c r="A3104" t="s">
        <v>4901</v>
      </c>
      <c r="B3104" t="s">
        <v>5</v>
      </c>
      <c r="C3104" t="s">
        <v>2</v>
      </c>
      <c r="D3104" s="1">
        <v>43700</v>
      </c>
      <c r="E3104" s="1">
        <v>43834</v>
      </c>
      <c r="F3104" s="1">
        <v>43861</v>
      </c>
      <c r="G3104" s="1">
        <v>43845</v>
      </c>
      <c r="H3104" s="13">
        <f>Orders[[#This Row],[DeliveryDate]]-Orders[[#This Row],[OrderDate]]</f>
        <v>11</v>
      </c>
      <c r="I3104" t="s">
        <v>3</v>
      </c>
      <c r="J3104" t="str">
        <f>_xlfn.XLOOKUP(Orders[[#This Row],[_SalesRepID]],'Sales team'!A:A,'Sales team'!B:B)</f>
        <v>Roger Alexander</v>
      </c>
      <c r="K3104">
        <v>15</v>
      </c>
      <c r="L3104">
        <v>23</v>
      </c>
      <c r="M3104">
        <v>224</v>
      </c>
      <c r="N3104" t="str">
        <f>_xlfn.XLOOKUP(Orders[[#This Row],[_ProductID]],Products!A:A,Products!C:C)</f>
        <v>Kitchen &amp; Dining</v>
      </c>
      <c r="O3104">
        <v>37</v>
      </c>
      <c r="P3104">
        <v>0.05</v>
      </c>
      <c r="Q3104" s="2">
        <v>3731.9</v>
      </c>
      <c r="R3104" s="2">
        <v>2948.201</v>
      </c>
      <c r="S3104" s="2">
        <v>24817.134999999998</v>
      </c>
      <c r="T3104" s="2">
        <v>4179.7279999999992</v>
      </c>
    </row>
    <row r="3105" spans="1:20" x14ac:dyDescent="0.25">
      <c r="A3105" t="s">
        <v>4902</v>
      </c>
      <c r="B3105" t="s">
        <v>1</v>
      </c>
      <c r="C3105" t="s">
        <v>13</v>
      </c>
      <c r="D3105" s="1">
        <v>43700</v>
      </c>
      <c r="E3105" s="1">
        <v>43834</v>
      </c>
      <c r="F3105" s="1">
        <v>43847</v>
      </c>
      <c r="G3105" s="1">
        <v>43840</v>
      </c>
      <c r="H3105" s="13">
        <f>Orders[[#This Row],[DeliveryDate]]-Orders[[#This Row],[OrderDate]]</f>
        <v>6</v>
      </c>
      <c r="I3105" t="s">
        <v>3</v>
      </c>
      <c r="J3105" t="str">
        <f>_xlfn.XLOOKUP(Orders[[#This Row],[_SalesRepID]],'Sales team'!A:A,'Sales team'!B:B)</f>
        <v>Shawn Cook</v>
      </c>
      <c r="K3105">
        <v>7</v>
      </c>
      <c r="L3105">
        <v>9</v>
      </c>
      <c r="M3105">
        <v>293</v>
      </c>
      <c r="N3105" t="str">
        <f>_xlfn.XLOOKUP(Orders[[#This Row],[_ProductID]],Products!A:A,Products!C:C)</f>
        <v>Furniture</v>
      </c>
      <c r="O3105">
        <v>34</v>
      </c>
      <c r="P3105">
        <v>0.1</v>
      </c>
      <c r="Q3105" s="2">
        <v>3276.3</v>
      </c>
      <c r="R3105" s="2">
        <v>2588.277</v>
      </c>
      <c r="S3105" s="2">
        <v>5897.34</v>
      </c>
      <c r="T3105" s="2">
        <v>720.78600000000006</v>
      </c>
    </row>
    <row r="3106" spans="1:20" x14ac:dyDescent="0.25">
      <c r="A3106" t="s">
        <v>4889</v>
      </c>
      <c r="B3106" t="s">
        <v>1</v>
      </c>
      <c r="C3106" t="s">
        <v>2</v>
      </c>
      <c r="D3106" s="1">
        <v>43700</v>
      </c>
      <c r="E3106" s="1">
        <v>43833</v>
      </c>
      <c r="F3106" s="1">
        <v>43861</v>
      </c>
      <c r="G3106" s="1">
        <v>43864</v>
      </c>
      <c r="H3106" s="13">
        <f>Orders[[#This Row],[DeliveryDate]]-Orders[[#This Row],[OrderDate]]</f>
        <v>31</v>
      </c>
      <c r="I3106" t="s">
        <v>3</v>
      </c>
      <c r="J3106" t="str">
        <f>_xlfn.XLOOKUP(Orders[[#This Row],[_SalesRepID]],'Sales team'!A:A,'Sales team'!B:B)</f>
        <v>Jerry Green</v>
      </c>
      <c r="K3106">
        <v>3</v>
      </c>
      <c r="L3106">
        <v>36</v>
      </c>
      <c r="M3106">
        <v>219</v>
      </c>
      <c r="N3106" t="str">
        <f>_xlfn.XLOOKUP(Orders[[#This Row],[_ProductID]],Products!A:A,Products!C:C)</f>
        <v>Furniture</v>
      </c>
      <c r="O3106">
        <v>20</v>
      </c>
      <c r="P3106">
        <v>7.4999999999999997E-2</v>
      </c>
      <c r="Q3106" s="2">
        <v>174.20000000000002</v>
      </c>
      <c r="R3106" s="2">
        <v>90.584000000000017</v>
      </c>
      <c r="S3106" s="2">
        <v>644.54000000000008</v>
      </c>
      <c r="T3106" s="2">
        <v>282.20400000000001</v>
      </c>
    </row>
    <row r="3107" spans="1:20" x14ac:dyDescent="0.25">
      <c r="A3107" t="s">
        <v>4890</v>
      </c>
      <c r="B3107" t="s">
        <v>1</v>
      </c>
      <c r="C3107" t="s">
        <v>15</v>
      </c>
      <c r="D3107" s="1">
        <v>43700</v>
      </c>
      <c r="E3107" s="1">
        <v>43833</v>
      </c>
      <c r="F3107" s="1">
        <v>43845</v>
      </c>
      <c r="G3107" s="1">
        <v>43852</v>
      </c>
      <c r="H3107" s="13">
        <f>Orders[[#This Row],[DeliveryDate]]-Orders[[#This Row],[OrderDate]]</f>
        <v>19</v>
      </c>
      <c r="I3107" t="s">
        <v>3</v>
      </c>
      <c r="J3107" t="str">
        <f>_xlfn.XLOOKUP(Orders[[#This Row],[_SalesRepID]],'Sales team'!A:A,'Sales team'!B:B)</f>
        <v>George Lewis</v>
      </c>
      <c r="K3107">
        <v>8</v>
      </c>
      <c r="L3107">
        <v>36</v>
      </c>
      <c r="M3107">
        <v>57</v>
      </c>
      <c r="N3107" t="str">
        <f>_xlfn.XLOOKUP(Orders[[#This Row],[_ProductID]],Products!A:A,Products!C:C)</f>
        <v>Furniture</v>
      </c>
      <c r="O3107">
        <v>38</v>
      </c>
      <c r="P3107">
        <v>0.2</v>
      </c>
      <c r="Q3107" s="2">
        <v>1775.5</v>
      </c>
      <c r="R3107" s="2">
        <v>710.2</v>
      </c>
      <c r="S3107" s="2">
        <v>4261.2</v>
      </c>
      <c r="T3107" s="2">
        <v>2130.5999999999995</v>
      </c>
    </row>
    <row r="3108" spans="1:20" x14ac:dyDescent="0.25">
      <c r="A3108" t="s">
        <v>4891</v>
      </c>
      <c r="B3108" t="s">
        <v>1</v>
      </c>
      <c r="C3108" t="s">
        <v>13</v>
      </c>
      <c r="D3108" s="1">
        <v>43700</v>
      </c>
      <c r="E3108" s="1">
        <v>43833</v>
      </c>
      <c r="F3108" s="1">
        <v>43849</v>
      </c>
      <c r="G3108" s="1">
        <v>43838</v>
      </c>
      <c r="H3108" s="13">
        <f>Orders[[#This Row],[DeliveryDate]]-Orders[[#This Row],[OrderDate]]</f>
        <v>5</v>
      </c>
      <c r="I3108" t="s">
        <v>3</v>
      </c>
      <c r="J3108" t="str">
        <f>_xlfn.XLOOKUP(Orders[[#This Row],[_SalesRepID]],'Sales team'!A:A,'Sales team'!B:B)</f>
        <v>George Lewis</v>
      </c>
      <c r="K3108">
        <v>8</v>
      </c>
      <c r="L3108">
        <v>24</v>
      </c>
      <c r="M3108">
        <v>265</v>
      </c>
      <c r="N3108" t="str">
        <f>_xlfn.XLOOKUP(Orders[[#This Row],[_ProductID]],Products!A:A,Products!C:C)</f>
        <v>Home décor</v>
      </c>
      <c r="O3108">
        <v>36</v>
      </c>
      <c r="P3108">
        <v>0.05</v>
      </c>
      <c r="Q3108" s="2">
        <v>1065.3</v>
      </c>
      <c r="R3108" s="2">
        <v>521.99699999999996</v>
      </c>
      <c r="S3108" s="2">
        <v>1012.0349999999999</v>
      </c>
      <c r="T3108" s="2">
        <v>490.0379999999999</v>
      </c>
    </row>
    <row r="3109" spans="1:20" x14ac:dyDescent="0.25">
      <c r="A3109" t="s">
        <v>4892</v>
      </c>
      <c r="B3109" t="s">
        <v>1</v>
      </c>
      <c r="C3109" t="s">
        <v>6</v>
      </c>
      <c r="D3109" s="1">
        <v>43700</v>
      </c>
      <c r="E3109" s="1">
        <v>43833</v>
      </c>
      <c r="F3109" s="1">
        <v>43854</v>
      </c>
      <c r="G3109" s="1">
        <v>43839</v>
      </c>
      <c r="H3109" s="13">
        <f>Orders[[#This Row],[DeliveryDate]]-Orders[[#This Row],[OrderDate]]</f>
        <v>6</v>
      </c>
      <c r="I3109" t="s">
        <v>3</v>
      </c>
      <c r="J3109" t="str">
        <f>_xlfn.XLOOKUP(Orders[[#This Row],[_SalesRepID]],'Sales team'!A:A,'Sales team'!B:B)</f>
        <v>Shawn Cook</v>
      </c>
      <c r="K3109">
        <v>7</v>
      </c>
      <c r="L3109">
        <v>18</v>
      </c>
      <c r="M3109">
        <v>90</v>
      </c>
      <c r="N3109" t="str">
        <f>_xlfn.XLOOKUP(Orders[[#This Row],[_ProductID]],Products!A:A,Products!C:C)</f>
        <v>Home décor</v>
      </c>
      <c r="O3109">
        <v>33</v>
      </c>
      <c r="P3109">
        <v>0.05</v>
      </c>
      <c r="Q3109" s="2">
        <v>6123.8</v>
      </c>
      <c r="R3109" s="2">
        <v>4041.7080000000001</v>
      </c>
      <c r="S3109" s="2">
        <v>17452.830000000002</v>
      </c>
      <c r="T3109" s="2">
        <v>5327.7060000000019</v>
      </c>
    </row>
    <row r="3110" spans="1:20" x14ac:dyDescent="0.25">
      <c r="A3110" t="s">
        <v>4893</v>
      </c>
      <c r="B3110" t="s">
        <v>1</v>
      </c>
      <c r="C3110" t="s">
        <v>46</v>
      </c>
      <c r="D3110" s="1">
        <v>43700</v>
      </c>
      <c r="E3110" s="1">
        <v>43833</v>
      </c>
      <c r="F3110" s="1">
        <v>43845</v>
      </c>
      <c r="G3110" s="1">
        <v>43843</v>
      </c>
      <c r="H3110" s="13">
        <f>Orders[[#This Row],[DeliveryDate]]-Orders[[#This Row],[OrderDate]]</f>
        <v>10</v>
      </c>
      <c r="I3110" t="s">
        <v>3</v>
      </c>
      <c r="J3110" t="str">
        <f>_xlfn.XLOOKUP(Orders[[#This Row],[_SalesRepID]],'Sales team'!A:A,'Sales team'!B:B)</f>
        <v>Carl Nguyen</v>
      </c>
      <c r="K3110">
        <v>12</v>
      </c>
      <c r="L3110">
        <v>47</v>
      </c>
      <c r="M3110">
        <v>67</v>
      </c>
      <c r="N3110" t="str">
        <f>_xlfn.XLOOKUP(Orders[[#This Row],[_ProductID]],Products!A:A,Products!C:C)</f>
        <v>Home décor</v>
      </c>
      <c r="O3110">
        <v>41</v>
      </c>
      <c r="P3110">
        <v>7.4999999999999997E-2</v>
      </c>
      <c r="Q3110" s="2">
        <v>2452.2000000000003</v>
      </c>
      <c r="R3110" s="2">
        <v>1986.2820000000004</v>
      </c>
      <c r="S3110" s="2">
        <v>13609.710000000001</v>
      </c>
      <c r="T3110" s="2">
        <v>1692.0179999999982</v>
      </c>
    </row>
    <row r="3111" spans="1:20" x14ac:dyDescent="0.25">
      <c r="A3111" t="s">
        <v>4894</v>
      </c>
      <c r="B3111" t="s">
        <v>10</v>
      </c>
      <c r="C3111" t="s">
        <v>6</v>
      </c>
      <c r="D3111" s="1">
        <v>43700</v>
      </c>
      <c r="E3111" s="1">
        <v>43833</v>
      </c>
      <c r="F3111" s="1">
        <v>43844</v>
      </c>
      <c r="G3111" s="1">
        <v>43843</v>
      </c>
      <c r="H3111" s="13">
        <f>Orders[[#This Row],[DeliveryDate]]-Orders[[#This Row],[OrderDate]]</f>
        <v>10</v>
      </c>
      <c r="I3111" t="s">
        <v>3</v>
      </c>
      <c r="J3111" t="str">
        <f>_xlfn.XLOOKUP(Orders[[#This Row],[_SalesRepID]],'Sales team'!A:A,'Sales team'!B:B)</f>
        <v>Carlos Miller</v>
      </c>
      <c r="K3111">
        <v>28</v>
      </c>
      <c r="L3111">
        <v>19</v>
      </c>
      <c r="M3111">
        <v>103</v>
      </c>
      <c r="N3111" t="str">
        <f>_xlfn.XLOOKUP(Orders[[#This Row],[_ProductID]],Products!A:A,Products!C:C)</f>
        <v>Furniture</v>
      </c>
      <c r="O3111">
        <v>5</v>
      </c>
      <c r="P3111">
        <v>0.1</v>
      </c>
      <c r="Q3111" s="2">
        <v>3906.1</v>
      </c>
      <c r="R3111" s="2">
        <v>2226.4769999999999</v>
      </c>
      <c r="S3111" s="2">
        <v>17577.45</v>
      </c>
      <c r="T3111" s="2">
        <v>6445.0650000000023</v>
      </c>
    </row>
    <row r="3112" spans="1:20" x14ac:dyDescent="0.25">
      <c r="A3112" t="s">
        <v>4895</v>
      </c>
      <c r="B3112" t="s">
        <v>5</v>
      </c>
      <c r="C3112" t="s">
        <v>25</v>
      </c>
      <c r="D3112" s="1">
        <v>43700</v>
      </c>
      <c r="E3112" s="1">
        <v>43833</v>
      </c>
      <c r="F3112" s="1">
        <v>43859</v>
      </c>
      <c r="G3112" s="1">
        <v>43851</v>
      </c>
      <c r="H3112" s="13">
        <f>Orders[[#This Row],[DeliveryDate]]-Orders[[#This Row],[OrderDate]]</f>
        <v>18</v>
      </c>
      <c r="I3112" t="s">
        <v>3</v>
      </c>
      <c r="J3112" t="str">
        <f>_xlfn.XLOOKUP(Orders[[#This Row],[_SalesRepID]],'Sales team'!A:A,'Sales team'!B:B)</f>
        <v>Todd Roberts</v>
      </c>
      <c r="K3112">
        <v>13</v>
      </c>
      <c r="L3112">
        <v>36</v>
      </c>
      <c r="M3112">
        <v>349</v>
      </c>
      <c r="N3112" t="str">
        <f>_xlfn.XLOOKUP(Orders[[#This Row],[_ProductID]],Products!A:A,Products!C:C)</f>
        <v>Electronics</v>
      </c>
      <c r="O3112">
        <v>6</v>
      </c>
      <c r="P3112">
        <v>0.05</v>
      </c>
      <c r="Q3112" s="2">
        <v>2351.7000000000003</v>
      </c>
      <c r="R3112" s="2">
        <v>1622.673</v>
      </c>
      <c r="S3112" s="2">
        <v>11170.575000000001</v>
      </c>
      <c r="T3112" s="2">
        <v>3057.2100000000009</v>
      </c>
    </row>
    <row r="3113" spans="1:20" x14ac:dyDescent="0.25">
      <c r="A3113" t="s">
        <v>4896</v>
      </c>
      <c r="B3113" t="s">
        <v>1</v>
      </c>
      <c r="C3113" t="s">
        <v>25</v>
      </c>
      <c r="D3113" s="1">
        <v>43700</v>
      </c>
      <c r="E3113" s="1">
        <v>43833</v>
      </c>
      <c r="F3113" s="1">
        <v>43860</v>
      </c>
      <c r="G3113" s="1">
        <v>43844</v>
      </c>
      <c r="H3113" s="13">
        <f>Orders[[#This Row],[DeliveryDate]]-Orders[[#This Row],[OrderDate]]</f>
        <v>11</v>
      </c>
      <c r="I3113" t="s">
        <v>3</v>
      </c>
      <c r="J3113" t="str">
        <f>_xlfn.XLOOKUP(Orders[[#This Row],[_SalesRepID]],'Sales team'!A:A,'Sales team'!B:B)</f>
        <v>Jerry Green</v>
      </c>
      <c r="K3113">
        <v>3</v>
      </c>
      <c r="L3113">
        <v>12</v>
      </c>
      <c r="M3113">
        <v>358</v>
      </c>
      <c r="N3113" t="str">
        <f>_xlfn.XLOOKUP(Orders[[#This Row],[_ProductID]],Products!A:A,Products!C:C)</f>
        <v>Home décor</v>
      </c>
      <c r="O3113">
        <v>3</v>
      </c>
      <c r="P3113">
        <v>0.05</v>
      </c>
      <c r="Q3113" s="2">
        <v>991.6</v>
      </c>
      <c r="R3113" s="2">
        <v>793.28000000000009</v>
      </c>
      <c r="S3113" s="2">
        <v>2826.06</v>
      </c>
      <c r="T3113" s="2">
        <v>446.2199999999998</v>
      </c>
    </row>
    <row r="3114" spans="1:20" x14ac:dyDescent="0.25">
      <c r="A3114" t="s">
        <v>4897</v>
      </c>
      <c r="B3114" t="s">
        <v>1</v>
      </c>
      <c r="C3114" t="s">
        <v>25</v>
      </c>
      <c r="D3114" s="1">
        <v>43700</v>
      </c>
      <c r="E3114" s="1">
        <v>43833</v>
      </c>
      <c r="F3114" s="1">
        <v>43836</v>
      </c>
      <c r="G3114" s="1">
        <v>43850</v>
      </c>
      <c r="H3114" s="13">
        <f>Orders[[#This Row],[DeliveryDate]]-Orders[[#This Row],[OrderDate]]</f>
        <v>17</v>
      </c>
      <c r="I3114" t="s">
        <v>3</v>
      </c>
      <c r="J3114" t="str">
        <f>_xlfn.XLOOKUP(Orders[[#This Row],[_SalesRepID]],'Sales team'!A:A,'Sales team'!B:B)</f>
        <v>Stephen Payne</v>
      </c>
      <c r="K3114">
        <v>5</v>
      </c>
      <c r="L3114">
        <v>42</v>
      </c>
      <c r="M3114">
        <v>359</v>
      </c>
      <c r="N3114" t="str">
        <f>_xlfn.XLOOKUP(Orders[[#This Row],[_ProductID]],Products!A:A,Products!C:C)</f>
        <v>Home décor</v>
      </c>
      <c r="O3114">
        <v>33</v>
      </c>
      <c r="P3114">
        <v>0.15</v>
      </c>
      <c r="Q3114" s="2">
        <v>5226</v>
      </c>
      <c r="R3114" s="2">
        <v>3240.12</v>
      </c>
      <c r="S3114" s="2">
        <v>22210.5</v>
      </c>
      <c r="T3114" s="2">
        <v>6009.9000000000015</v>
      </c>
    </row>
    <row r="3115" spans="1:20" x14ac:dyDescent="0.25">
      <c r="A3115" t="s">
        <v>4881</v>
      </c>
      <c r="B3115" t="s">
        <v>1</v>
      </c>
      <c r="C3115" t="s">
        <v>6</v>
      </c>
      <c r="D3115" s="1">
        <v>43700</v>
      </c>
      <c r="E3115" s="1">
        <v>43832</v>
      </c>
      <c r="F3115" s="1">
        <v>43840</v>
      </c>
      <c r="G3115" s="1">
        <v>43861</v>
      </c>
      <c r="H3115" s="13">
        <f>Orders[[#This Row],[DeliveryDate]]-Orders[[#This Row],[OrderDate]]</f>
        <v>29</v>
      </c>
      <c r="I3115" t="s">
        <v>3</v>
      </c>
      <c r="J3115" t="str">
        <f>_xlfn.XLOOKUP(Orders[[#This Row],[_SalesRepID]],'Sales team'!A:A,'Sales team'!B:B)</f>
        <v>Stephen Payne</v>
      </c>
      <c r="K3115">
        <v>5</v>
      </c>
      <c r="L3115">
        <v>13</v>
      </c>
      <c r="M3115">
        <v>192</v>
      </c>
      <c r="N3115" t="str">
        <f>_xlfn.XLOOKUP(Orders[[#This Row],[_ProductID]],Products!A:A,Products!C:C)</f>
        <v>Electronics</v>
      </c>
      <c r="O3115">
        <v>25</v>
      </c>
      <c r="P3115">
        <v>7.4999999999999997E-2</v>
      </c>
      <c r="Q3115" s="2">
        <v>1802.3</v>
      </c>
      <c r="R3115" s="2">
        <v>1153.472</v>
      </c>
      <c r="S3115" s="2">
        <v>11669.892500000002</v>
      </c>
      <c r="T3115" s="2">
        <v>3595.5885000000017</v>
      </c>
    </row>
    <row r="3116" spans="1:20" x14ac:dyDescent="0.25">
      <c r="A3116" t="s">
        <v>4882</v>
      </c>
      <c r="B3116" t="s">
        <v>8</v>
      </c>
      <c r="C3116" t="s">
        <v>2</v>
      </c>
      <c r="D3116" s="1">
        <v>43700</v>
      </c>
      <c r="E3116" s="1">
        <v>43832</v>
      </c>
      <c r="F3116" s="1">
        <v>43851</v>
      </c>
      <c r="G3116" s="1">
        <v>43843</v>
      </c>
      <c r="H3116" s="13">
        <f>Orders[[#This Row],[DeliveryDate]]-Orders[[#This Row],[OrderDate]]</f>
        <v>11</v>
      </c>
      <c r="I3116" t="s">
        <v>3</v>
      </c>
      <c r="J3116" t="str">
        <f>_xlfn.XLOOKUP(Orders[[#This Row],[_SalesRepID]],'Sales team'!A:A,'Sales team'!B:B)</f>
        <v>Samuel Fowler</v>
      </c>
      <c r="K3116">
        <v>21</v>
      </c>
      <c r="L3116">
        <v>24</v>
      </c>
      <c r="M3116">
        <v>221</v>
      </c>
      <c r="N3116" t="str">
        <f>_xlfn.XLOOKUP(Orders[[#This Row],[_ProductID]],Products!A:A,Products!C:C)</f>
        <v>Outdoor</v>
      </c>
      <c r="O3116">
        <v>18</v>
      </c>
      <c r="P3116">
        <v>0.1</v>
      </c>
      <c r="Q3116" s="2">
        <v>1025.1000000000001</v>
      </c>
      <c r="R3116" s="2">
        <v>830.33100000000013</v>
      </c>
      <c r="S3116" s="2">
        <v>1845.1800000000003</v>
      </c>
      <c r="T3116" s="2">
        <v>184.51800000000003</v>
      </c>
    </row>
    <row r="3117" spans="1:20" x14ac:dyDescent="0.25">
      <c r="A3117" t="s">
        <v>4883</v>
      </c>
      <c r="B3117" t="s">
        <v>5</v>
      </c>
      <c r="C3117" t="s">
        <v>46</v>
      </c>
      <c r="D3117" s="1">
        <v>43700</v>
      </c>
      <c r="E3117" s="1">
        <v>43832</v>
      </c>
      <c r="F3117" s="1">
        <v>43842</v>
      </c>
      <c r="G3117" s="1">
        <v>43847</v>
      </c>
      <c r="H3117" s="13">
        <f>Orders[[#This Row],[DeliveryDate]]-Orders[[#This Row],[OrderDate]]</f>
        <v>15</v>
      </c>
      <c r="I3117" t="s">
        <v>3</v>
      </c>
      <c r="J3117" t="str">
        <f>_xlfn.XLOOKUP(Orders[[#This Row],[_SalesRepID]],'Sales team'!A:A,'Sales team'!B:B)</f>
        <v>Todd Roberts</v>
      </c>
      <c r="K3117">
        <v>13</v>
      </c>
      <c r="L3117">
        <v>26</v>
      </c>
      <c r="M3117">
        <v>80</v>
      </c>
      <c r="N3117" t="str">
        <f>_xlfn.XLOOKUP(Orders[[#This Row],[_ProductID]],Products!A:A,Products!C:C)</f>
        <v>Home décor</v>
      </c>
      <c r="O3117">
        <v>36</v>
      </c>
      <c r="P3117">
        <v>0.1</v>
      </c>
      <c r="Q3117" s="2">
        <v>2579.5</v>
      </c>
      <c r="R3117" s="2">
        <v>1031.8</v>
      </c>
      <c r="S3117" s="2">
        <v>2321.5500000000002</v>
      </c>
      <c r="T3117" s="2">
        <v>1289.7500000000002</v>
      </c>
    </row>
    <row r="3118" spans="1:20" x14ac:dyDescent="0.25">
      <c r="A3118" t="s">
        <v>4884</v>
      </c>
      <c r="B3118" t="s">
        <v>8</v>
      </c>
      <c r="C3118" t="s">
        <v>13</v>
      </c>
      <c r="D3118" s="1">
        <v>43700</v>
      </c>
      <c r="E3118" s="1">
        <v>43832</v>
      </c>
      <c r="F3118" s="1">
        <v>43846</v>
      </c>
      <c r="G3118" s="1">
        <v>43836</v>
      </c>
      <c r="H3118" s="13">
        <f>Orders[[#This Row],[DeliveryDate]]-Orders[[#This Row],[OrderDate]]</f>
        <v>4</v>
      </c>
      <c r="I3118" t="s">
        <v>3</v>
      </c>
      <c r="J3118" t="str">
        <f>_xlfn.XLOOKUP(Orders[[#This Row],[_SalesRepID]],'Sales team'!A:A,'Sales team'!B:B)</f>
        <v>Roy Rice</v>
      </c>
      <c r="K3118">
        <v>24</v>
      </c>
      <c r="L3118">
        <v>36</v>
      </c>
      <c r="M3118">
        <v>271</v>
      </c>
      <c r="N3118" t="str">
        <f>_xlfn.XLOOKUP(Orders[[#This Row],[_ProductID]],Products!A:A,Products!C:C)</f>
        <v>Home décor</v>
      </c>
      <c r="O3118">
        <v>2</v>
      </c>
      <c r="P3118">
        <v>0.05</v>
      </c>
      <c r="Q3118" s="2">
        <v>6257.8</v>
      </c>
      <c r="R3118" s="2">
        <v>2816.01</v>
      </c>
      <c r="S3118" s="2">
        <v>41614.369999999995</v>
      </c>
      <c r="T3118" s="2">
        <v>21902.299999999996</v>
      </c>
    </row>
    <row r="3119" spans="1:20" x14ac:dyDescent="0.25">
      <c r="A3119" t="s">
        <v>4885</v>
      </c>
      <c r="B3119" t="s">
        <v>10</v>
      </c>
      <c r="C3119" t="s">
        <v>6</v>
      </c>
      <c r="D3119" s="1">
        <v>43700</v>
      </c>
      <c r="E3119" s="1">
        <v>43832</v>
      </c>
      <c r="F3119" s="1">
        <v>43850</v>
      </c>
      <c r="G3119" s="1">
        <v>43839</v>
      </c>
      <c r="H3119" s="13">
        <f>Orders[[#This Row],[DeliveryDate]]-Orders[[#This Row],[OrderDate]]</f>
        <v>7</v>
      </c>
      <c r="I3119" t="s">
        <v>3</v>
      </c>
      <c r="J3119" t="str">
        <f>_xlfn.XLOOKUP(Orders[[#This Row],[_SalesRepID]],'Sales team'!A:A,'Sales team'!B:B)</f>
        <v>Shawn Torres</v>
      </c>
      <c r="K3119">
        <v>27</v>
      </c>
      <c r="L3119">
        <v>47</v>
      </c>
      <c r="M3119">
        <v>94</v>
      </c>
      <c r="N3119" t="str">
        <f>_xlfn.XLOOKUP(Orders[[#This Row],[_ProductID]],Products!A:A,Products!C:C)</f>
        <v>Furniture</v>
      </c>
      <c r="O3119">
        <v>19</v>
      </c>
      <c r="P3119">
        <v>7.4999999999999997E-2</v>
      </c>
      <c r="Q3119" s="2">
        <v>5333.2</v>
      </c>
      <c r="R3119" s="2">
        <v>4426.5559999999996</v>
      </c>
      <c r="S3119" s="2">
        <v>24666.050000000003</v>
      </c>
      <c r="T3119" s="2">
        <v>2533.2700000000041</v>
      </c>
    </row>
    <row r="3120" spans="1:20" x14ac:dyDescent="0.25">
      <c r="A3120" t="s">
        <v>4886</v>
      </c>
      <c r="B3120" t="s">
        <v>8</v>
      </c>
      <c r="C3120" t="s">
        <v>13</v>
      </c>
      <c r="D3120" s="1">
        <v>43700</v>
      </c>
      <c r="E3120" s="1">
        <v>43832</v>
      </c>
      <c r="F3120" s="1">
        <v>43844</v>
      </c>
      <c r="G3120" s="1">
        <v>43840</v>
      </c>
      <c r="H3120" s="13">
        <f>Orders[[#This Row],[DeliveryDate]]-Orders[[#This Row],[OrderDate]]</f>
        <v>8</v>
      </c>
      <c r="I3120" t="s">
        <v>3</v>
      </c>
      <c r="J3120" t="str">
        <f>_xlfn.XLOOKUP(Orders[[#This Row],[_SalesRepID]],'Sales team'!A:A,'Sales team'!B:B)</f>
        <v>Anthony Torres</v>
      </c>
      <c r="K3120">
        <v>20</v>
      </c>
      <c r="L3120">
        <v>44</v>
      </c>
      <c r="M3120">
        <v>328</v>
      </c>
      <c r="N3120" t="str">
        <f>_xlfn.XLOOKUP(Orders[[#This Row],[_ProductID]],Products!A:A,Products!C:C)</f>
        <v>Furniture</v>
      </c>
      <c r="O3120">
        <v>22</v>
      </c>
      <c r="P3120">
        <v>0.15</v>
      </c>
      <c r="Q3120" s="2">
        <v>1675</v>
      </c>
      <c r="R3120" s="2">
        <v>1155.75</v>
      </c>
      <c r="S3120" s="2">
        <v>11390</v>
      </c>
      <c r="T3120" s="2">
        <v>2144</v>
      </c>
    </row>
    <row r="3121" spans="1:20" x14ac:dyDescent="0.25">
      <c r="A3121" t="s">
        <v>4887</v>
      </c>
      <c r="B3121" t="s">
        <v>5</v>
      </c>
      <c r="C3121" t="s">
        <v>15</v>
      </c>
      <c r="D3121" s="1">
        <v>43700</v>
      </c>
      <c r="E3121" s="1">
        <v>43832</v>
      </c>
      <c r="F3121" s="1">
        <v>43842</v>
      </c>
      <c r="G3121" s="1">
        <v>43851</v>
      </c>
      <c r="H3121" s="13">
        <f>Orders[[#This Row],[DeliveryDate]]-Orders[[#This Row],[OrderDate]]</f>
        <v>19</v>
      </c>
      <c r="I3121" t="s">
        <v>3</v>
      </c>
      <c r="J3121" t="str">
        <f>_xlfn.XLOOKUP(Orders[[#This Row],[_SalesRepID]],'Sales team'!A:A,'Sales team'!B:B)</f>
        <v>Nicholas Cunningham</v>
      </c>
      <c r="K3121">
        <v>19</v>
      </c>
      <c r="L3121">
        <v>21</v>
      </c>
      <c r="M3121">
        <v>37</v>
      </c>
      <c r="N3121" t="str">
        <f>_xlfn.XLOOKUP(Orders[[#This Row],[_ProductID]],Products!A:A,Products!C:C)</f>
        <v>Furniture</v>
      </c>
      <c r="O3121">
        <v>34</v>
      </c>
      <c r="P3121">
        <v>0.1</v>
      </c>
      <c r="Q3121" s="2">
        <v>1139</v>
      </c>
      <c r="R3121" s="2">
        <v>466.98999999999995</v>
      </c>
      <c r="S3121" s="2">
        <v>1025.1000000000001</v>
      </c>
      <c r="T3121" s="2">
        <v>558.11000000000013</v>
      </c>
    </row>
    <row r="3122" spans="1:20" x14ac:dyDescent="0.25">
      <c r="A3122" t="s">
        <v>4888</v>
      </c>
      <c r="B3122" t="s">
        <v>8</v>
      </c>
      <c r="C3122" t="s">
        <v>15</v>
      </c>
      <c r="D3122" s="1">
        <v>43700</v>
      </c>
      <c r="E3122" s="1">
        <v>43832</v>
      </c>
      <c r="F3122" s="1">
        <v>43848</v>
      </c>
      <c r="G3122" s="1">
        <v>43858</v>
      </c>
      <c r="H3122" s="13">
        <f>Orders[[#This Row],[DeliveryDate]]-Orders[[#This Row],[OrderDate]]</f>
        <v>26</v>
      </c>
      <c r="I3122" t="s">
        <v>3</v>
      </c>
      <c r="J3122" t="str">
        <f>_xlfn.XLOOKUP(Orders[[#This Row],[_SalesRepID]],'Sales team'!A:A,'Sales team'!B:B)</f>
        <v>Roy Rice</v>
      </c>
      <c r="K3122">
        <v>24</v>
      </c>
      <c r="L3122">
        <v>6</v>
      </c>
      <c r="M3122">
        <v>24</v>
      </c>
      <c r="N3122" t="str">
        <f>_xlfn.XLOOKUP(Orders[[#This Row],[_ProductID]],Products!A:A,Products!C:C)</f>
        <v>Kitchen &amp; Dining</v>
      </c>
      <c r="O3122">
        <v>37</v>
      </c>
      <c r="P3122">
        <v>7.4999999999999997E-2</v>
      </c>
      <c r="Q3122" s="2">
        <v>1011.7</v>
      </c>
      <c r="R3122" s="2">
        <v>667.72200000000009</v>
      </c>
      <c r="S3122" s="2">
        <v>2807.4675000000007</v>
      </c>
      <c r="T3122" s="2">
        <v>804.30150000000049</v>
      </c>
    </row>
    <row r="3123" spans="1:20" x14ac:dyDescent="0.25">
      <c r="A3123" t="s">
        <v>4877</v>
      </c>
      <c r="B3123" t="s">
        <v>1</v>
      </c>
      <c r="C3123" t="s">
        <v>15</v>
      </c>
      <c r="D3123" s="1">
        <v>43700</v>
      </c>
      <c r="E3123" s="1">
        <v>43831</v>
      </c>
      <c r="F3123" s="1">
        <v>43845</v>
      </c>
      <c r="G3123" s="1">
        <v>43852</v>
      </c>
      <c r="H3123" s="13">
        <f>Orders[[#This Row],[DeliveryDate]]-Orders[[#This Row],[OrderDate]]</f>
        <v>21</v>
      </c>
      <c r="I3123" t="s">
        <v>3</v>
      </c>
      <c r="J3123" t="str">
        <f>_xlfn.XLOOKUP(Orders[[#This Row],[_SalesRepID]],'Sales team'!A:A,'Sales team'!B:B)</f>
        <v>Stephen Payne</v>
      </c>
      <c r="K3123">
        <v>5</v>
      </c>
      <c r="L3123">
        <v>29</v>
      </c>
      <c r="M3123">
        <v>2</v>
      </c>
      <c r="N3123" t="str">
        <f>_xlfn.XLOOKUP(Orders[[#This Row],[_ProductID]],Products!A:A,Products!C:C)</f>
        <v>Kitchen &amp; Dining</v>
      </c>
      <c r="O3123">
        <v>7</v>
      </c>
      <c r="P3123">
        <v>0.05</v>
      </c>
      <c r="Q3123" s="2">
        <v>3845.8</v>
      </c>
      <c r="R3123" s="2">
        <v>2230.5639999999999</v>
      </c>
      <c r="S3123" s="2">
        <v>10960.53</v>
      </c>
      <c r="T3123" s="2">
        <v>4268.8380000000016</v>
      </c>
    </row>
    <row r="3124" spans="1:20" x14ac:dyDescent="0.25">
      <c r="A3124" t="s">
        <v>4878</v>
      </c>
      <c r="B3124" t="s">
        <v>10</v>
      </c>
      <c r="C3124" t="s">
        <v>2</v>
      </c>
      <c r="D3124" s="1">
        <v>43700</v>
      </c>
      <c r="E3124" s="1">
        <v>43831</v>
      </c>
      <c r="F3124" s="1">
        <v>43854</v>
      </c>
      <c r="G3124" s="1">
        <v>43853</v>
      </c>
      <c r="H3124" s="13">
        <f>Orders[[#This Row],[DeliveryDate]]-Orders[[#This Row],[OrderDate]]</f>
        <v>22</v>
      </c>
      <c r="I3124" t="s">
        <v>3</v>
      </c>
      <c r="J3124" t="str">
        <f>_xlfn.XLOOKUP(Orders[[#This Row],[_SalesRepID]],'Sales team'!A:A,'Sales team'!B:B)</f>
        <v>Donald Reynolds</v>
      </c>
      <c r="K3124">
        <v>26</v>
      </c>
      <c r="L3124">
        <v>31</v>
      </c>
      <c r="M3124">
        <v>231</v>
      </c>
      <c r="N3124" t="str">
        <f>_xlfn.XLOOKUP(Orders[[#This Row],[_ProductID]],Products!A:A,Products!C:C)</f>
        <v>Home décor</v>
      </c>
      <c r="O3124">
        <v>46</v>
      </c>
      <c r="P3124">
        <v>0.1</v>
      </c>
      <c r="Q3124" s="2">
        <v>1078.7</v>
      </c>
      <c r="R3124" s="2">
        <v>431.48</v>
      </c>
      <c r="S3124" s="2">
        <v>1941.66</v>
      </c>
      <c r="T3124" s="2">
        <v>1078.7</v>
      </c>
    </row>
    <row r="3125" spans="1:20" x14ac:dyDescent="0.25">
      <c r="A3125" t="s">
        <v>4879</v>
      </c>
      <c r="B3125" t="s">
        <v>1</v>
      </c>
      <c r="C3125" t="s">
        <v>6</v>
      </c>
      <c r="D3125" s="1">
        <v>43700</v>
      </c>
      <c r="E3125" s="1">
        <v>43831</v>
      </c>
      <c r="F3125" s="1">
        <v>43836</v>
      </c>
      <c r="G3125" s="1">
        <v>43867</v>
      </c>
      <c r="H3125" s="13">
        <f>Orders[[#This Row],[DeliveryDate]]-Orders[[#This Row],[OrderDate]]</f>
        <v>36</v>
      </c>
      <c r="I3125" t="s">
        <v>3</v>
      </c>
      <c r="J3125" t="str">
        <f>_xlfn.XLOOKUP(Orders[[#This Row],[_SalesRepID]],'Sales team'!A:A,'Sales team'!B:B)</f>
        <v>Jerry Green</v>
      </c>
      <c r="K3125">
        <v>3</v>
      </c>
      <c r="L3125">
        <v>28</v>
      </c>
      <c r="M3125">
        <v>169</v>
      </c>
      <c r="N3125" t="str">
        <f>_xlfn.XLOOKUP(Orders[[#This Row],[_ProductID]],Products!A:A,Products!C:C)</f>
        <v>Kitchen &amp; Dining</v>
      </c>
      <c r="O3125">
        <v>16</v>
      </c>
      <c r="P3125">
        <v>0.1</v>
      </c>
      <c r="Q3125" s="2">
        <v>1045.2</v>
      </c>
      <c r="R3125" s="2">
        <v>480.79200000000003</v>
      </c>
      <c r="S3125" s="2">
        <v>2822.0400000000004</v>
      </c>
      <c r="T3125" s="2">
        <v>1379.6640000000002</v>
      </c>
    </row>
    <row r="3126" spans="1:20" x14ac:dyDescent="0.25">
      <c r="A3126" t="s">
        <v>4880</v>
      </c>
      <c r="B3126" t="s">
        <v>1</v>
      </c>
      <c r="C3126" t="s">
        <v>13</v>
      </c>
      <c r="D3126" s="1">
        <v>43700</v>
      </c>
      <c r="E3126" s="1">
        <v>43831</v>
      </c>
      <c r="F3126" s="1">
        <v>43853</v>
      </c>
      <c r="G3126" s="1">
        <v>43843</v>
      </c>
      <c r="H3126" s="13">
        <f>Orders[[#This Row],[DeliveryDate]]-Orders[[#This Row],[OrderDate]]</f>
        <v>12</v>
      </c>
      <c r="I3126" t="s">
        <v>3</v>
      </c>
      <c r="J3126" t="str">
        <f>_xlfn.XLOOKUP(Orders[[#This Row],[_SalesRepID]],'Sales team'!A:A,'Sales team'!B:B)</f>
        <v>Chris Armstrong</v>
      </c>
      <c r="K3126">
        <v>4</v>
      </c>
      <c r="L3126">
        <v>3</v>
      </c>
      <c r="M3126">
        <v>290</v>
      </c>
      <c r="N3126" t="str">
        <f>_xlfn.XLOOKUP(Orders[[#This Row],[_ProductID]],Products!A:A,Products!C:C)</f>
        <v>Home décor</v>
      </c>
      <c r="O3126">
        <v>44</v>
      </c>
      <c r="P3126">
        <v>0.05</v>
      </c>
      <c r="Q3126" s="2">
        <v>268</v>
      </c>
      <c r="R3126" s="2">
        <v>123.28</v>
      </c>
      <c r="S3126" s="2">
        <v>254.6</v>
      </c>
      <c r="T3126" s="2">
        <v>131.32</v>
      </c>
    </row>
    <row r="3127" spans="1:20" x14ac:dyDescent="0.25">
      <c r="A3127" t="s">
        <v>4868</v>
      </c>
      <c r="B3127" t="s">
        <v>5</v>
      </c>
      <c r="C3127" t="s">
        <v>15</v>
      </c>
      <c r="D3127" s="1">
        <v>43700</v>
      </c>
      <c r="E3127" s="1">
        <v>43830</v>
      </c>
      <c r="F3127" s="1">
        <v>43834</v>
      </c>
      <c r="G3127" s="1">
        <v>43837</v>
      </c>
      <c r="H3127" s="13">
        <f>Orders[[#This Row],[DeliveryDate]]-Orders[[#This Row],[OrderDate]]</f>
        <v>7</v>
      </c>
      <c r="I3127" t="s">
        <v>3</v>
      </c>
      <c r="J3127" t="str">
        <f>_xlfn.XLOOKUP(Orders[[#This Row],[_SalesRepID]],'Sales team'!A:A,'Sales team'!B:B)</f>
        <v>Paul Holmes</v>
      </c>
      <c r="K3127">
        <v>14</v>
      </c>
      <c r="L3127">
        <v>2</v>
      </c>
      <c r="M3127">
        <v>41</v>
      </c>
      <c r="N3127" t="str">
        <f>_xlfn.XLOOKUP(Orders[[#This Row],[_ProductID]],Products!A:A,Products!C:C)</f>
        <v>Home décor</v>
      </c>
      <c r="O3127">
        <v>2</v>
      </c>
      <c r="P3127">
        <v>7.4999999999999997E-2</v>
      </c>
      <c r="Q3127" s="2">
        <v>1038.5</v>
      </c>
      <c r="R3127" s="2">
        <v>498.47999999999996</v>
      </c>
      <c r="S3127" s="2">
        <v>1921.2250000000001</v>
      </c>
      <c r="T3127" s="2">
        <v>924.26500000000021</v>
      </c>
    </row>
    <row r="3128" spans="1:20" x14ac:dyDescent="0.25">
      <c r="A3128" t="s">
        <v>4869</v>
      </c>
      <c r="B3128" t="s">
        <v>8</v>
      </c>
      <c r="C3128" t="s">
        <v>2</v>
      </c>
      <c r="D3128" s="1">
        <v>43700</v>
      </c>
      <c r="E3128" s="1">
        <v>43830</v>
      </c>
      <c r="F3128" s="1">
        <v>43839</v>
      </c>
      <c r="G3128" s="1">
        <v>43850</v>
      </c>
      <c r="H3128" s="13">
        <f>Orders[[#This Row],[DeliveryDate]]-Orders[[#This Row],[OrderDate]]</f>
        <v>20</v>
      </c>
      <c r="I3128" t="s">
        <v>3</v>
      </c>
      <c r="J3128" t="str">
        <f>_xlfn.XLOOKUP(Orders[[#This Row],[_SalesRepID]],'Sales team'!A:A,'Sales team'!B:B)</f>
        <v>Roy Rice</v>
      </c>
      <c r="K3128">
        <v>24</v>
      </c>
      <c r="L3128">
        <v>12</v>
      </c>
      <c r="M3128">
        <v>224</v>
      </c>
      <c r="N3128" t="str">
        <f>_xlfn.XLOOKUP(Orders[[#This Row],[_ProductID]],Products!A:A,Products!C:C)</f>
        <v>Furniture</v>
      </c>
      <c r="O3128">
        <v>5</v>
      </c>
      <c r="P3128">
        <v>7.4999999999999997E-2</v>
      </c>
      <c r="Q3128" s="2">
        <v>1011.7</v>
      </c>
      <c r="R3128" s="2">
        <v>566.55200000000013</v>
      </c>
      <c r="S3128" s="2">
        <v>7486.5800000000008</v>
      </c>
      <c r="T3128" s="2">
        <v>2954.1639999999998</v>
      </c>
    </row>
    <row r="3129" spans="1:20" x14ac:dyDescent="0.25">
      <c r="A3129" t="s">
        <v>4870</v>
      </c>
      <c r="B3129" t="s">
        <v>5</v>
      </c>
      <c r="C3129" t="s">
        <v>6</v>
      </c>
      <c r="D3129" s="1">
        <v>43700</v>
      </c>
      <c r="E3129" s="1">
        <v>43830</v>
      </c>
      <c r="F3129" s="1">
        <v>43846</v>
      </c>
      <c r="G3129" s="1">
        <v>43857</v>
      </c>
      <c r="H3129" s="13">
        <f>Orders[[#This Row],[DeliveryDate]]-Orders[[#This Row],[OrderDate]]</f>
        <v>27</v>
      </c>
      <c r="I3129" t="s">
        <v>3</v>
      </c>
      <c r="J3129" t="str">
        <f>_xlfn.XLOOKUP(Orders[[#This Row],[_SalesRepID]],'Sales team'!A:A,'Sales team'!B:B)</f>
        <v>Nicholas Cunningham</v>
      </c>
      <c r="K3129">
        <v>19</v>
      </c>
      <c r="L3129">
        <v>7</v>
      </c>
      <c r="M3129">
        <v>158</v>
      </c>
      <c r="N3129" t="str">
        <f>_xlfn.XLOOKUP(Orders[[#This Row],[_ProductID]],Products!A:A,Products!C:C)</f>
        <v>Furniture</v>
      </c>
      <c r="O3129">
        <v>12</v>
      </c>
      <c r="P3129">
        <v>7.4999999999999997E-2</v>
      </c>
      <c r="Q3129" s="2">
        <v>3926.2000000000003</v>
      </c>
      <c r="R3129" s="2">
        <v>2944.65</v>
      </c>
      <c r="S3129" s="2">
        <v>25422.145000000004</v>
      </c>
      <c r="T3129" s="2">
        <v>4809.5950000000048</v>
      </c>
    </row>
    <row r="3130" spans="1:20" x14ac:dyDescent="0.25">
      <c r="A3130" t="s">
        <v>4871</v>
      </c>
      <c r="B3130" t="s">
        <v>10</v>
      </c>
      <c r="C3130" t="s">
        <v>2</v>
      </c>
      <c r="D3130" s="1">
        <v>43700</v>
      </c>
      <c r="E3130" s="1">
        <v>43830</v>
      </c>
      <c r="F3130" s="1">
        <v>43834</v>
      </c>
      <c r="G3130" s="1">
        <v>43850</v>
      </c>
      <c r="H3130" s="13">
        <f>Orders[[#This Row],[DeliveryDate]]-Orders[[#This Row],[OrderDate]]</f>
        <v>20</v>
      </c>
      <c r="I3130" t="s">
        <v>3</v>
      </c>
      <c r="J3130" t="str">
        <f>_xlfn.XLOOKUP(Orders[[#This Row],[_SalesRepID]],'Sales team'!A:A,'Sales team'!B:B)</f>
        <v>Shawn Torres</v>
      </c>
      <c r="K3130">
        <v>27</v>
      </c>
      <c r="L3130">
        <v>2</v>
      </c>
      <c r="M3130">
        <v>256</v>
      </c>
      <c r="N3130" t="str">
        <f>_xlfn.XLOOKUP(Orders[[#This Row],[_ProductID]],Products!A:A,Products!C:C)</f>
        <v>Home décor</v>
      </c>
      <c r="O3130">
        <v>33</v>
      </c>
      <c r="P3130">
        <v>0.1</v>
      </c>
      <c r="Q3130" s="2">
        <v>6070.2</v>
      </c>
      <c r="R3130" s="2">
        <v>4127.7359999999999</v>
      </c>
      <c r="S3130" s="2">
        <v>10926.36</v>
      </c>
      <c r="T3130" s="2">
        <v>2670.8880000000008</v>
      </c>
    </row>
    <row r="3131" spans="1:20" x14ac:dyDescent="0.25">
      <c r="A3131" t="s">
        <v>4872</v>
      </c>
      <c r="B3131" t="s">
        <v>5</v>
      </c>
      <c r="C3131" t="s">
        <v>2</v>
      </c>
      <c r="D3131" s="1">
        <v>43700</v>
      </c>
      <c r="E3131" s="1">
        <v>43830</v>
      </c>
      <c r="F3131" s="1">
        <v>43841</v>
      </c>
      <c r="G3131" s="1">
        <v>43854</v>
      </c>
      <c r="H3131" s="13">
        <f>Orders[[#This Row],[DeliveryDate]]-Orders[[#This Row],[OrderDate]]</f>
        <v>24</v>
      </c>
      <c r="I3131" t="s">
        <v>3</v>
      </c>
      <c r="J3131" t="str">
        <f>_xlfn.XLOOKUP(Orders[[#This Row],[_SalesRepID]],'Sales team'!A:A,'Sales team'!B:B)</f>
        <v>Shawn Wallace</v>
      </c>
      <c r="K3131">
        <v>18</v>
      </c>
      <c r="L3131">
        <v>44</v>
      </c>
      <c r="M3131">
        <v>238</v>
      </c>
      <c r="N3131" t="str">
        <f>_xlfn.XLOOKUP(Orders[[#This Row],[_ProductID]],Products!A:A,Products!C:C)</f>
        <v>Home décor</v>
      </c>
      <c r="O3131">
        <v>39</v>
      </c>
      <c r="P3131">
        <v>7.4999999999999997E-2</v>
      </c>
      <c r="Q3131" s="2">
        <v>5996.5</v>
      </c>
      <c r="R3131" s="2">
        <v>5097.0249999999996</v>
      </c>
      <c r="S3131" s="2">
        <v>27733.8125</v>
      </c>
      <c r="T3131" s="2">
        <v>2248.6875</v>
      </c>
    </row>
    <row r="3132" spans="1:20" x14ac:dyDescent="0.25">
      <c r="A3132" t="s">
        <v>4873</v>
      </c>
      <c r="B3132" t="s">
        <v>8</v>
      </c>
      <c r="C3132" t="s">
        <v>13</v>
      </c>
      <c r="D3132" s="1">
        <v>43700</v>
      </c>
      <c r="E3132" s="1">
        <v>43830</v>
      </c>
      <c r="F3132" s="1">
        <v>43832</v>
      </c>
      <c r="G3132" s="1">
        <v>43843</v>
      </c>
      <c r="H3132" s="13">
        <f>Orders[[#This Row],[DeliveryDate]]-Orders[[#This Row],[OrderDate]]</f>
        <v>13</v>
      </c>
      <c r="I3132" t="s">
        <v>3</v>
      </c>
      <c r="J3132" t="str">
        <f>_xlfn.XLOOKUP(Orders[[#This Row],[_SalesRepID]],'Sales team'!A:A,'Sales team'!B:B)</f>
        <v>Roy Rice</v>
      </c>
      <c r="K3132">
        <v>24</v>
      </c>
      <c r="L3132">
        <v>26</v>
      </c>
      <c r="M3132">
        <v>272</v>
      </c>
      <c r="N3132" t="str">
        <f>_xlfn.XLOOKUP(Orders[[#This Row],[_ProductID]],Products!A:A,Products!C:C)</f>
        <v>Home décor</v>
      </c>
      <c r="O3132">
        <v>23</v>
      </c>
      <c r="P3132">
        <v>0.2</v>
      </c>
      <c r="Q3132" s="2">
        <v>5071.9000000000005</v>
      </c>
      <c r="R3132" s="2">
        <v>3246.0160000000005</v>
      </c>
      <c r="S3132" s="2">
        <v>16230.080000000002</v>
      </c>
      <c r="T3132" s="2">
        <v>3246.0159999999996</v>
      </c>
    </row>
    <row r="3133" spans="1:20" x14ac:dyDescent="0.25">
      <c r="A3133" t="s">
        <v>4874</v>
      </c>
      <c r="B3133" t="s">
        <v>5</v>
      </c>
      <c r="C3133" t="s">
        <v>15</v>
      </c>
      <c r="D3133" s="1">
        <v>43700</v>
      </c>
      <c r="E3133" s="1">
        <v>43830</v>
      </c>
      <c r="F3133" s="1">
        <v>43837</v>
      </c>
      <c r="G3133" s="1">
        <v>43846</v>
      </c>
      <c r="H3133" s="13">
        <f>Orders[[#This Row],[DeliveryDate]]-Orders[[#This Row],[OrderDate]]</f>
        <v>16</v>
      </c>
      <c r="I3133" t="s">
        <v>3</v>
      </c>
      <c r="J3133" t="str">
        <f>_xlfn.XLOOKUP(Orders[[#This Row],[_SalesRepID]],'Sales team'!A:A,'Sales team'!B:B)</f>
        <v>Anthony Berry</v>
      </c>
      <c r="K3133">
        <v>16</v>
      </c>
      <c r="L3133">
        <v>5</v>
      </c>
      <c r="M3133">
        <v>21</v>
      </c>
      <c r="N3133" t="str">
        <f>_xlfn.XLOOKUP(Orders[[#This Row],[_ProductID]],Products!A:A,Products!C:C)</f>
        <v>Kitchen &amp; Dining</v>
      </c>
      <c r="O3133">
        <v>1</v>
      </c>
      <c r="P3133">
        <v>0.15</v>
      </c>
      <c r="Q3133" s="2">
        <v>6164</v>
      </c>
      <c r="R3133" s="2">
        <v>4129.88</v>
      </c>
      <c r="S3133" s="2">
        <v>36675.799999999996</v>
      </c>
      <c r="T3133" s="2">
        <v>7766.6399999999958</v>
      </c>
    </row>
    <row r="3134" spans="1:20" x14ac:dyDescent="0.25">
      <c r="A3134" t="s">
        <v>4875</v>
      </c>
      <c r="B3134" t="s">
        <v>8</v>
      </c>
      <c r="C3134" t="s">
        <v>15</v>
      </c>
      <c r="D3134" s="1">
        <v>43700</v>
      </c>
      <c r="E3134" s="1">
        <v>43830</v>
      </c>
      <c r="F3134" s="1">
        <v>43842</v>
      </c>
      <c r="G3134" s="1">
        <v>43858</v>
      </c>
      <c r="H3134" s="13">
        <f>Orders[[#This Row],[DeliveryDate]]-Orders[[#This Row],[OrderDate]]</f>
        <v>28</v>
      </c>
      <c r="I3134" t="s">
        <v>3</v>
      </c>
      <c r="J3134" t="str">
        <f>_xlfn.XLOOKUP(Orders[[#This Row],[_SalesRepID]],'Sales team'!A:A,'Sales team'!B:B)</f>
        <v>Patrick Graham</v>
      </c>
      <c r="K3134">
        <v>25</v>
      </c>
      <c r="L3134">
        <v>48</v>
      </c>
      <c r="M3134">
        <v>8</v>
      </c>
      <c r="N3134" t="str">
        <f>_xlfn.XLOOKUP(Orders[[#This Row],[_ProductID]],Products!A:A,Products!C:C)</f>
        <v>Furniture</v>
      </c>
      <c r="O3134">
        <v>38</v>
      </c>
      <c r="P3134">
        <v>0.1</v>
      </c>
      <c r="Q3134" s="2">
        <v>3825.7000000000003</v>
      </c>
      <c r="R3134" s="2">
        <v>1874.5930000000001</v>
      </c>
      <c r="S3134" s="2">
        <v>17215.650000000001</v>
      </c>
      <c r="T3134" s="2">
        <v>7842.6850000000013</v>
      </c>
    </row>
    <row r="3135" spans="1:20" x14ac:dyDescent="0.25">
      <c r="A3135" t="s">
        <v>4876</v>
      </c>
      <c r="B3135" t="s">
        <v>1</v>
      </c>
      <c r="C3135" t="s">
        <v>6</v>
      </c>
      <c r="D3135" s="1">
        <v>43700</v>
      </c>
      <c r="E3135" s="1">
        <v>43830</v>
      </c>
      <c r="F3135" s="1">
        <v>43841</v>
      </c>
      <c r="G3135" s="1">
        <v>43864</v>
      </c>
      <c r="H3135" s="13">
        <f>Orders[[#This Row],[DeliveryDate]]-Orders[[#This Row],[OrderDate]]</f>
        <v>34</v>
      </c>
      <c r="I3135" t="s">
        <v>3</v>
      </c>
      <c r="J3135" t="str">
        <f>_xlfn.XLOOKUP(Orders[[#This Row],[_SalesRepID]],'Sales team'!A:A,'Sales team'!B:B)</f>
        <v>Carl Nguyen</v>
      </c>
      <c r="K3135">
        <v>12</v>
      </c>
      <c r="L3135">
        <v>1</v>
      </c>
      <c r="M3135">
        <v>120</v>
      </c>
      <c r="N3135" t="str">
        <f>_xlfn.XLOOKUP(Orders[[#This Row],[_ProductID]],Products!A:A,Products!C:C)</f>
        <v>Furniture</v>
      </c>
      <c r="O3135">
        <v>20</v>
      </c>
      <c r="P3135">
        <v>0.1</v>
      </c>
      <c r="Q3135" s="2">
        <v>1715.2</v>
      </c>
      <c r="R3135" s="2">
        <v>806.14400000000001</v>
      </c>
      <c r="S3135" s="2">
        <v>4631.0400000000009</v>
      </c>
      <c r="T3135" s="2">
        <v>2212.6080000000011</v>
      </c>
    </row>
    <row r="3136" spans="1:20" x14ac:dyDescent="0.25">
      <c r="A3136" t="s">
        <v>4858</v>
      </c>
      <c r="B3136" t="s">
        <v>5</v>
      </c>
      <c r="C3136" t="s">
        <v>15</v>
      </c>
      <c r="D3136" s="1">
        <v>43700</v>
      </c>
      <c r="E3136" s="1">
        <v>43829</v>
      </c>
      <c r="F3136" s="1">
        <v>43836</v>
      </c>
      <c r="G3136" s="1">
        <v>43846</v>
      </c>
      <c r="H3136" s="13">
        <f>Orders[[#This Row],[DeliveryDate]]-Orders[[#This Row],[OrderDate]]</f>
        <v>17</v>
      </c>
      <c r="I3136" t="s">
        <v>3</v>
      </c>
      <c r="J3136" t="str">
        <f>_xlfn.XLOOKUP(Orders[[#This Row],[_SalesRepID]],'Sales team'!A:A,'Sales team'!B:B)</f>
        <v>Shawn Wallace</v>
      </c>
      <c r="K3136">
        <v>18</v>
      </c>
      <c r="L3136">
        <v>13</v>
      </c>
      <c r="M3136">
        <v>46</v>
      </c>
      <c r="N3136" t="str">
        <f>_xlfn.XLOOKUP(Orders[[#This Row],[_ProductID]],Products!A:A,Products!C:C)</f>
        <v>Electronics</v>
      </c>
      <c r="O3136">
        <v>28</v>
      </c>
      <c r="P3136">
        <v>0.3</v>
      </c>
      <c r="Q3136" s="2">
        <v>3953</v>
      </c>
      <c r="R3136" s="2">
        <v>2648.51</v>
      </c>
      <c r="S3136" s="2">
        <v>8301.2999999999993</v>
      </c>
      <c r="T3136" s="2">
        <v>355.76999999999862</v>
      </c>
    </row>
    <row r="3137" spans="1:20" x14ac:dyDescent="0.25">
      <c r="A3137" t="s">
        <v>4859</v>
      </c>
      <c r="B3137" t="s">
        <v>5</v>
      </c>
      <c r="C3137" t="s">
        <v>15</v>
      </c>
      <c r="D3137" s="1">
        <v>43700</v>
      </c>
      <c r="E3137" s="1">
        <v>43829</v>
      </c>
      <c r="F3137" s="1">
        <v>43844</v>
      </c>
      <c r="G3137" s="1">
        <v>43839</v>
      </c>
      <c r="H3137" s="13">
        <f>Orders[[#This Row],[DeliveryDate]]-Orders[[#This Row],[OrderDate]]</f>
        <v>10</v>
      </c>
      <c r="I3137" t="s">
        <v>3</v>
      </c>
      <c r="J3137" t="str">
        <f>_xlfn.XLOOKUP(Orders[[#This Row],[_SalesRepID]],'Sales team'!A:A,'Sales team'!B:B)</f>
        <v>Anthony Berry</v>
      </c>
      <c r="K3137">
        <v>16</v>
      </c>
      <c r="L3137">
        <v>45</v>
      </c>
      <c r="M3137">
        <v>49</v>
      </c>
      <c r="N3137" t="str">
        <f>_xlfn.XLOOKUP(Orders[[#This Row],[_ProductID]],Products!A:A,Products!C:C)</f>
        <v>Furniture</v>
      </c>
      <c r="O3137">
        <v>42</v>
      </c>
      <c r="P3137">
        <v>0.05</v>
      </c>
      <c r="Q3137" s="2">
        <v>2512.5</v>
      </c>
      <c r="R3137" s="2">
        <v>1105.5</v>
      </c>
      <c r="S3137" s="2">
        <v>2386.875</v>
      </c>
      <c r="T3137" s="2">
        <v>1281.375</v>
      </c>
    </row>
    <row r="3138" spans="1:20" x14ac:dyDescent="0.25">
      <c r="A3138" t="s">
        <v>4860</v>
      </c>
      <c r="B3138" t="s">
        <v>5</v>
      </c>
      <c r="C3138" t="s">
        <v>15</v>
      </c>
      <c r="D3138" s="1">
        <v>43700</v>
      </c>
      <c r="E3138" s="1">
        <v>43829</v>
      </c>
      <c r="F3138" s="1">
        <v>43833</v>
      </c>
      <c r="G3138" s="1">
        <v>43839</v>
      </c>
      <c r="H3138" s="13">
        <f>Orders[[#This Row],[DeliveryDate]]-Orders[[#This Row],[OrderDate]]</f>
        <v>10</v>
      </c>
      <c r="I3138" t="s">
        <v>3</v>
      </c>
      <c r="J3138" t="str">
        <f>_xlfn.XLOOKUP(Orders[[#This Row],[_SalesRepID]],'Sales team'!A:A,'Sales team'!B:B)</f>
        <v>Roger Alexander</v>
      </c>
      <c r="K3138">
        <v>15</v>
      </c>
      <c r="L3138">
        <v>46</v>
      </c>
      <c r="M3138">
        <v>10</v>
      </c>
      <c r="N3138" t="str">
        <f>_xlfn.XLOOKUP(Orders[[#This Row],[_ProductID]],Products!A:A,Products!C:C)</f>
        <v>Home décor</v>
      </c>
      <c r="O3138">
        <v>39</v>
      </c>
      <c r="P3138">
        <v>0.15</v>
      </c>
      <c r="Q3138" s="2">
        <v>3825.7000000000003</v>
      </c>
      <c r="R3138" s="2">
        <v>3098.8170000000005</v>
      </c>
      <c r="S3138" s="2">
        <v>13007.380000000001</v>
      </c>
      <c r="T3138" s="2">
        <v>612.11199999999917</v>
      </c>
    </row>
    <row r="3139" spans="1:20" x14ac:dyDescent="0.25">
      <c r="A3139" t="s">
        <v>4861</v>
      </c>
      <c r="B3139" t="s">
        <v>1</v>
      </c>
      <c r="C3139" t="s">
        <v>13</v>
      </c>
      <c r="D3139" s="1">
        <v>43700</v>
      </c>
      <c r="E3139" s="1">
        <v>43829</v>
      </c>
      <c r="F3139" s="1">
        <v>43854</v>
      </c>
      <c r="G3139" s="1">
        <v>43844</v>
      </c>
      <c r="H3139" s="13">
        <f>Orders[[#This Row],[DeliveryDate]]-Orders[[#This Row],[OrderDate]]</f>
        <v>15</v>
      </c>
      <c r="I3139" t="s">
        <v>3</v>
      </c>
      <c r="J3139" t="str">
        <f>_xlfn.XLOOKUP(Orders[[#This Row],[_SalesRepID]],'Sales team'!A:A,'Sales team'!B:B)</f>
        <v>Chris Armstrong</v>
      </c>
      <c r="K3139">
        <v>4</v>
      </c>
      <c r="L3139">
        <v>42</v>
      </c>
      <c r="M3139">
        <v>284</v>
      </c>
      <c r="N3139" t="str">
        <f>_xlfn.XLOOKUP(Orders[[#This Row],[_ProductID]],Products!A:A,Products!C:C)</f>
        <v>Furniture</v>
      </c>
      <c r="O3139">
        <v>42</v>
      </c>
      <c r="P3139">
        <v>0.1</v>
      </c>
      <c r="Q3139" s="2">
        <v>207.70000000000002</v>
      </c>
      <c r="R3139" s="2">
        <v>89.311000000000007</v>
      </c>
      <c r="S3139" s="2">
        <v>186.93</v>
      </c>
      <c r="T3139" s="2">
        <v>97.619</v>
      </c>
    </row>
    <row r="3140" spans="1:20" x14ac:dyDescent="0.25">
      <c r="A3140" t="s">
        <v>4862</v>
      </c>
      <c r="B3140" t="s">
        <v>1</v>
      </c>
      <c r="C3140" t="s">
        <v>2</v>
      </c>
      <c r="D3140" s="1">
        <v>43700</v>
      </c>
      <c r="E3140" s="1">
        <v>43829</v>
      </c>
      <c r="F3140" s="1">
        <v>43846</v>
      </c>
      <c r="G3140" s="1">
        <v>43840</v>
      </c>
      <c r="H3140" s="13">
        <f>Orders[[#This Row],[DeliveryDate]]-Orders[[#This Row],[OrderDate]]</f>
        <v>11</v>
      </c>
      <c r="I3140" t="s">
        <v>3</v>
      </c>
      <c r="J3140" t="str">
        <f>_xlfn.XLOOKUP(Orders[[#This Row],[_SalesRepID]],'Sales team'!A:A,'Sales team'!B:B)</f>
        <v>Keith Griffin</v>
      </c>
      <c r="K3140">
        <v>2</v>
      </c>
      <c r="L3140">
        <v>4</v>
      </c>
      <c r="M3140">
        <v>257</v>
      </c>
      <c r="N3140" t="str">
        <f>_xlfn.XLOOKUP(Orders[[#This Row],[_ProductID]],Products!A:A,Products!C:C)</f>
        <v>Kitchen &amp; Dining</v>
      </c>
      <c r="O3140">
        <v>37</v>
      </c>
      <c r="P3140">
        <v>0.15</v>
      </c>
      <c r="Q3140" s="2">
        <v>1929.6000000000001</v>
      </c>
      <c r="R3140" s="2">
        <v>1254.2400000000002</v>
      </c>
      <c r="S3140" s="2">
        <v>9840.9600000000009</v>
      </c>
      <c r="T3140" s="2">
        <v>2315.5199999999995</v>
      </c>
    </row>
    <row r="3141" spans="1:20" x14ac:dyDescent="0.25">
      <c r="A3141" t="s">
        <v>4863</v>
      </c>
      <c r="B3141" t="s">
        <v>5</v>
      </c>
      <c r="C3141" t="s">
        <v>15</v>
      </c>
      <c r="D3141" s="1">
        <v>43700</v>
      </c>
      <c r="E3141" s="1">
        <v>43829</v>
      </c>
      <c r="F3141" s="1">
        <v>43849</v>
      </c>
      <c r="G3141" s="1">
        <v>43853</v>
      </c>
      <c r="H3141" s="13">
        <f>Orders[[#This Row],[DeliveryDate]]-Orders[[#This Row],[OrderDate]]</f>
        <v>24</v>
      </c>
      <c r="I3141" t="s">
        <v>3</v>
      </c>
      <c r="J3141" t="str">
        <f>_xlfn.XLOOKUP(Orders[[#This Row],[_SalesRepID]],'Sales team'!A:A,'Sales team'!B:B)</f>
        <v>Paul Holmes</v>
      </c>
      <c r="K3141">
        <v>14</v>
      </c>
      <c r="L3141">
        <v>27</v>
      </c>
      <c r="M3141">
        <v>42</v>
      </c>
      <c r="N3141" t="str">
        <f>_xlfn.XLOOKUP(Orders[[#This Row],[_ProductID]],Products!A:A,Products!C:C)</f>
        <v>Furniture</v>
      </c>
      <c r="O3141">
        <v>38</v>
      </c>
      <c r="P3141">
        <v>0.1</v>
      </c>
      <c r="Q3141" s="2">
        <v>1145.7</v>
      </c>
      <c r="R3141" s="2">
        <v>458.28000000000003</v>
      </c>
      <c r="S3141" s="2">
        <v>7217.9100000000008</v>
      </c>
      <c r="T3141" s="2">
        <v>4009.9500000000007</v>
      </c>
    </row>
    <row r="3142" spans="1:20" x14ac:dyDescent="0.25">
      <c r="A3142" t="s">
        <v>4864</v>
      </c>
      <c r="B3142" t="s">
        <v>1</v>
      </c>
      <c r="C3142" t="s">
        <v>46</v>
      </c>
      <c r="D3142" s="1">
        <v>43700</v>
      </c>
      <c r="E3142" s="1">
        <v>43829</v>
      </c>
      <c r="F3142" s="1">
        <v>43847</v>
      </c>
      <c r="G3142" s="1">
        <v>43838</v>
      </c>
      <c r="H3142" s="13">
        <f>Orders[[#This Row],[DeliveryDate]]-Orders[[#This Row],[OrderDate]]</f>
        <v>9</v>
      </c>
      <c r="I3142" t="s">
        <v>3</v>
      </c>
      <c r="J3142" t="str">
        <f>_xlfn.XLOOKUP(Orders[[#This Row],[_SalesRepID]],'Sales team'!A:A,'Sales team'!B:B)</f>
        <v>Joshua Bennett</v>
      </c>
      <c r="K3142">
        <v>6</v>
      </c>
      <c r="L3142">
        <v>3</v>
      </c>
      <c r="M3142">
        <v>83</v>
      </c>
      <c r="N3142" t="str">
        <f>_xlfn.XLOOKUP(Orders[[#This Row],[_ProductID]],Products!A:A,Products!C:C)</f>
        <v>Home décor</v>
      </c>
      <c r="O3142">
        <v>41</v>
      </c>
      <c r="P3142">
        <v>0.1</v>
      </c>
      <c r="Q3142" s="2">
        <v>2552.7000000000003</v>
      </c>
      <c r="R3142" s="2">
        <v>1072.134</v>
      </c>
      <c r="S3142" s="2">
        <v>11487.150000000001</v>
      </c>
      <c r="T3142" s="2">
        <v>6126.4800000000014</v>
      </c>
    </row>
    <row r="3143" spans="1:20" x14ac:dyDescent="0.25">
      <c r="A3143" t="s">
        <v>4865</v>
      </c>
      <c r="B3143" t="s">
        <v>1</v>
      </c>
      <c r="C3143" t="s">
        <v>15</v>
      </c>
      <c r="D3143" s="1">
        <v>43700</v>
      </c>
      <c r="E3143" s="1">
        <v>43829</v>
      </c>
      <c r="F3143" s="1">
        <v>43851</v>
      </c>
      <c r="G3143" s="1">
        <v>43833</v>
      </c>
      <c r="H3143" s="13">
        <f>Orders[[#This Row],[DeliveryDate]]-Orders[[#This Row],[OrderDate]]</f>
        <v>4</v>
      </c>
      <c r="I3143" t="s">
        <v>3</v>
      </c>
      <c r="J3143" t="str">
        <f>_xlfn.XLOOKUP(Orders[[#This Row],[_SalesRepID]],'Sales team'!A:A,'Sales team'!B:B)</f>
        <v>Joshua Bennett</v>
      </c>
      <c r="K3143">
        <v>6</v>
      </c>
      <c r="L3143">
        <v>23</v>
      </c>
      <c r="M3143">
        <v>3</v>
      </c>
      <c r="N3143" t="str">
        <f>_xlfn.XLOOKUP(Orders[[#This Row],[_ProductID]],Products!A:A,Products!C:C)</f>
        <v>Home décor</v>
      </c>
      <c r="O3143">
        <v>31</v>
      </c>
      <c r="P3143">
        <v>7.4999999999999997E-2</v>
      </c>
      <c r="Q3143" s="2">
        <v>5561</v>
      </c>
      <c r="R3143" s="2">
        <v>2335.62</v>
      </c>
      <c r="S3143" s="2">
        <v>30863.550000000003</v>
      </c>
      <c r="T3143" s="2">
        <v>16849.830000000002</v>
      </c>
    </row>
    <row r="3144" spans="1:20" x14ac:dyDescent="0.25">
      <c r="A3144" t="s">
        <v>4866</v>
      </c>
      <c r="B3144" t="s">
        <v>1</v>
      </c>
      <c r="C3144" t="s">
        <v>13</v>
      </c>
      <c r="D3144" s="1">
        <v>43700</v>
      </c>
      <c r="E3144" s="1">
        <v>43829</v>
      </c>
      <c r="F3144" s="1">
        <v>43842</v>
      </c>
      <c r="G3144" s="1">
        <v>43838</v>
      </c>
      <c r="H3144" s="13">
        <f>Orders[[#This Row],[DeliveryDate]]-Orders[[#This Row],[OrderDate]]</f>
        <v>9</v>
      </c>
      <c r="I3144" t="s">
        <v>3</v>
      </c>
      <c r="J3144" t="str">
        <f>_xlfn.XLOOKUP(Orders[[#This Row],[_SalesRepID]],'Sales team'!A:A,'Sales team'!B:B)</f>
        <v>Chris Armstrong</v>
      </c>
      <c r="K3144">
        <v>4</v>
      </c>
      <c r="L3144">
        <v>10</v>
      </c>
      <c r="M3144">
        <v>276</v>
      </c>
      <c r="N3144" t="str">
        <f>_xlfn.XLOOKUP(Orders[[#This Row],[_ProductID]],Products!A:A,Products!C:C)</f>
        <v>Furniture</v>
      </c>
      <c r="O3144">
        <v>5</v>
      </c>
      <c r="P3144">
        <v>7.4999999999999997E-2</v>
      </c>
      <c r="Q3144" s="2">
        <v>214.4</v>
      </c>
      <c r="R3144" s="2">
        <v>120.06400000000002</v>
      </c>
      <c r="S3144" s="2">
        <v>1586.5600000000002</v>
      </c>
      <c r="T3144" s="2">
        <v>626.048</v>
      </c>
    </row>
    <row r="3145" spans="1:20" x14ac:dyDescent="0.25">
      <c r="A3145" t="s">
        <v>4867</v>
      </c>
      <c r="B3145" t="s">
        <v>10</v>
      </c>
      <c r="C3145" t="s">
        <v>25</v>
      </c>
      <c r="D3145" s="1">
        <v>43700</v>
      </c>
      <c r="E3145" s="1">
        <v>43829</v>
      </c>
      <c r="F3145" s="1">
        <v>43838</v>
      </c>
      <c r="G3145" s="1">
        <v>43851</v>
      </c>
      <c r="H3145" s="13">
        <f>Orders[[#This Row],[DeliveryDate]]-Orders[[#This Row],[OrderDate]]</f>
        <v>22</v>
      </c>
      <c r="I3145" t="s">
        <v>3</v>
      </c>
      <c r="J3145" t="str">
        <f>_xlfn.XLOOKUP(Orders[[#This Row],[_SalesRepID]],'Sales team'!A:A,'Sales team'!B:B)</f>
        <v>Donald Reynolds</v>
      </c>
      <c r="K3145">
        <v>26</v>
      </c>
      <c r="L3145">
        <v>19</v>
      </c>
      <c r="M3145">
        <v>342</v>
      </c>
      <c r="N3145" t="str">
        <f>_xlfn.XLOOKUP(Orders[[#This Row],[_ProductID]],Products!A:A,Products!C:C)</f>
        <v>Home décor</v>
      </c>
      <c r="O3145">
        <v>17</v>
      </c>
      <c r="P3145">
        <v>7.4999999999999997E-2</v>
      </c>
      <c r="Q3145" s="2">
        <v>2371.8000000000002</v>
      </c>
      <c r="R3145" s="2">
        <v>1470.5160000000001</v>
      </c>
      <c r="S3145" s="2">
        <v>2193.9150000000004</v>
      </c>
      <c r="T3145" s="2">
        <v>723.39900000000034</v>
      </c>
    </row>
    <row r="3146" spans="1:20" x14ac:dyDescent="0.25">
      <c r="A3146" t="s">
        <v>4847</v>
      </c>
      <c r="B3146" t="s">
        <v>1</v>
      </c>
      <c r="C3146" t="s">
        <v>25</v>
      </c>
      <c r="D3146" s="1">
        <v>43700</v>
      </c>
      <c r="E3146" s="1">
        <v>43828</v>
      </c>
      <c r="F3146" s="1">
        <v>43852</v>
      </c>
      <c r="G3146" s="1">
        <v>43832</v>
      </c>
      <c r="H3146" s="13">
        <f>Orders[[#This Row],[DeliveryDate]]-Orders[[#This Row],[OrderDate]]</f>
        <v>4</v>
      </c>
      <c r="I3146" t="s">
        <v>3</v>
      </c>
      <c r="J3146" t="str">
        <f>_xlfn.XLOOKUP(Orders[[#This Row],[_SalesRepID]],'Sales team'!A:A,'Sales team'!B:B)</f>
        <v>George Lewis</v>
      </c>
      <c r="K3146">
        <v>8</v>
      </c>
      <c r="L3146">
        <v>49</v>
      </c>
      <c r="M3146">
        <v>341</v>
      </c>
      <c r="N3146" t="str">
        <f>_xlfn.XLOOKUP(Orders[[#This Row],[_ProductID]],Products!A:A,Products!C:C)</f>
        <v>Kitchen &amp; Dining</v>
      </c>
      <c r="O3146">
        <v>8</v>
      </c>
      <c r="P3146">
        <v>0.05</v>
      </c>
      <c r="Q3146" s="2">
        <v>1802.3</v>
      </c>
      <c r="R3146" s="2">
        <v>1369.748</v>
      </c>
      <c r="S3146" s="2">
        <v>11985.295</v>
      </c>
      <c r="T3146" s="2">
        <v>2397.0589999999993</v>
      </c>
    </row>
    <row r="3147" spans="1:20" x14ac:dyDescent="0.25">
      <c r="A3147" t="s">
        <v>4848</v>
      </c>
      <c r="B3147" t="s">
        <v>1</v>
      </c>
      <c r="C3147" t="s">
        <v>6</v>
      </c>
      <c r="D3147" s="1">
        <v>43700</v>
      </c>
      <c r="E3147" s="1">
        <v>43828</v>
      </c>
      <c r="F3147" s="1">
        <v>43848</v>
      </c>
      <c r="G3147" s="1">
        <v>43839</v>
      </c>
      <c r="H3147" s="13">
        <f>Orders[[#This Row],[DeliveryDate]]-Orders[[#This Row],[OrderDate]]</f>
        <v>11</v>
      </c>
      <c r="I3147" t="s">
        <v>3</v>
      </c>
      <c r="J3147" t="str">
        <f>_xlfn.XLOOKUP(Orders[[#This Row],[_SalesRepID]],'Sales team'!A:A,'Sales team'!B:B)</f>
        <v>Joshua Little</v>
      </c>
      <c r="K3147">
        <v>11</v>
      </c>
      <c r="L3147">
        <v>10</v>
      </c>
      <c r="M3147">
        <v>92</v>
      </c>
      <c r="N3147" t="str">
        <f>_xlfn.XLOOKUP(Orders[[#This Row],[_ProductID]],Products!A:A,Products!C:C)</f>
        <v>Home décor</v>
      </c>
      <c r="O3147">
        <v>45</v>
      </c>
      <c r="P3147">
        <v>0.05</v>
      </c>
      <c r="Q3147" s="2">
        <v>3879.3</v>
      </c>
      <c r="R3147" s="2">
        <v>1706.8920000000001</v>
      </c>
      <c r="S3147" s="2">
        <v>7370.67</v>
      </c>
      <c r="T3147" s="2">
        <v>3956.886</v>
      </c>
    </row>
    <row r="3148" spans="1:20" x14ac:dyDescent="0.25">
      <c r="A3148" t="s">
        <v>4849</v>
      </c>
      <c r="B3148" t="s">
        <v>8</v>
      </c>
      <c r="C3148" t="s">
        <v>6</v>
      </c>
      <c r="D3148" s="1">
        <v>43700</v>
      </c>
      <c r="E3148" s="1">
        <v>43828</v>
      </c>
      <c r="F3148" s="1">
        <v>43852</v>
      </c>
      <c r="G3148" s="1">
        <v>43839</v>
      </c>
      <c r="H3148" s="13">
        <f>Orders[[#This Row],[DeliveryDate]]-Orders[[#This Row],[OrderDate]]</f>
        <v>11</v>
      </c>
      <c r="I3148" t="s">
        <v>3</v>
      </c>
      <c r="J3148" t="str">
        <f>_xlfn.XLOOKUP(Orders[[#This Row],[_SalesRepID]],'Sales team'!A:A,'Sales team'!B:B)</f>
        <v>Roy Rice</v>
      </c>
      <c r="K3148">
        <v>24</v>
      </c>
      <c r="L3148">
        <v>32</v>
      </c>
      <c r="M3148">
        <v>200</v>
      </c>
      <c r="N3148" t="str">
        <f>_xlfn.XLOOKUP(Orders[[#This Row],[_ProductID]],Products!A:A,Products!C:C)</f>
        <v>Home décor</v>
      </c>
      <c r="O3148">
        <v>44</v>
      </c>
      <c r="P3148">
        <v>0.05</v>
      </c>
      <c r="Q3148" s="2">
        <v>1051.9000000000001</v>
      </c>
      <c r="R3148" s="2">
        <v>820.48200000000008</v>
      </c>
      <c r="S3148" s="2">
        <v>2997.915</v>
      </c>
      <c r="T3148" s="2">
        <v>536.4689999999996</v>
      </c>
    </row>
    <row r="3149" spans="1:20" x14ac:dyDescent="0.25">
      <c r="A3149" t="s">
        <v>4850</v>
      </c>
      <c r="B3149" t="s">
        <v>5</v>
      </c>
      <c r="C3149" t="s">
        <v>6</v>
      </c>
      <c r="D3149" s="1">
        <v>43700</v>
      </c>
      <c r="E3149" s="1">
        <v>43828</v>
      </c>
      <c r="F3149" s="1">
        <v>43830</v>
      </c>
      <c r="G3149" s="1">
        <v>43843</v>
      </c>
      <c r="H3149" s="13">
        <f>Orders[[#This Row],[DeliveryDate]]-Orders[[#This Row],[OrderDate]]</f>
        <v>15</v>
      </c>
      <c r="I3149" t="s">
        <v>3</v>
      </c>
      <c r="J3149" t="str">
        <f>_xlfn.XLOOKUP(Orders[[#This Row],[_SalesRepID]],'Sales team'!A:A,'Sales team'!B:B)</f>
        <v>Paul Holmes</v>
      </c>
      <c r="K3149">
        <v>14</v>
      </c>
      <c r="L3149">
        <v>4</v>
      </c>
      <c r="M3149">
        <v>116</v>
      </c>
      <c r="N3149" t="str">
        <f>_xlfn.XLOOKUP(Orders[[#This Row],[_ProductID]],Products!A:A,Products!C:C)</f>
        <v>Home décor</v>
      </c>
      <c r="O3149">
        <v>30</v>
      </c>
      <c r="P3149">
        <v>0.05</v>
      </c>
      <c r="Q3149" s="2">
        <v>3906.1</v>
      </c>
      <c r="R3149" s="2">
        <v>2226.4769999999999</v>
      </c>
      <c r="S3149" s="2">
        <v>3710.7949999999996</v>
      </c>
      <c r="T3149" s="2">
        <v>1484.3179999999998</v>
      </c>
    </row>
    <row r="3150" spans="1:20" x14ac:dyDescent="0.25">
      <c r="A3150" t="s">
        <v>4851</v>
      </c>
      <c r="B3150" t="s">
        <v>1</v>
      </c>
      <c r="C3150" t="s">
        <v>13</v>
      </c>
      <c r="D3150" s="1">
        <v>43700</v>
      </c>
      <c r="E3150" s="1">
        <v>43828</v>
      </c>
      <c r="F3150" s="1">
        <v>43842</v>
      </c>
      <c r="G3150" s="1">
        <v>43839</v>
      </c>
      <c r="H3150" s="13">
        <f>Orders[[#This Row],[DeliveryDate]]-Orders[[#This Row],[OrderDate]]</f>
        <v>11</v>
      </c>
      <c r="I3150" t="s">
        <v>3</v>
      </c>
      <c r="J3150" t="str">
        <f>_xlfn.XLOOKUP(Orders[[#This Row],[_SalesRepID]],'Sales team'!A:A,'Sales team'!B:B)</f>
        <v>Keith Griffin</v>
      </c>
      <c r="K3150">
        <v>2</v>
      </c>
      <c r="L3150">
        <v>31</v>
      </c>
      <c r="M3150">
        <v>262</v>
      </c>
      <c r="N3150" t="str">
        <f>_xlfn.XLOOKUP(Orders[[#This Row],[_ProductID]],Products!A:A,Products!C:C)</f>
        <v>Home décor</v>
      </c>
      <c r="O3150">
        <v>26</v>
      </c>
      <c r="P3150">
        <v>0.05</v>
      </c>
      <c r="Q3150" s="2">
        <v>891.1</v>
      </c>
      <c r="R3150" s="2">
        <v>507.92699999999996</v>
      </c>
      <c r="S3150" s="2">
        <v>4232.7249999999995</v>
      </c>
      <c r="T3150" s="2">
        <v>1693.0899999999997</v>
      </c>
    </row>
    <row r="3151" spans="1:20" x14ac:dyDescent="0.25">
      <c r="A3151" t="s">
        <v>4852</v>
      </c>
      <c r="B3151" t="s">
        <v>1</v>
      </c>
      <c r="C3151" t="s">
        <v>6</v>
      </c>
      <c r="D3151" s="1">
        <v>43700</v>
      </c>
      <c r="E3151" s="1">
        <v>43828</v>
      </c>
      <c r="F3151" s="1">
        <v>43845</v>
      </c>
      <c r="G3151" s="1">
        <v>43840</v>
      </c>
      <c r="H3151" s="13">
        <f>Orders[[#This Row],[DeliveryDate]]-Orders[[#This Row],[OrderDate]]</f>
        <v>12</v>
      </c>
      <c r="I3151" t="s">
        <v>3</v>
      </c>
      <c r="J3151" t="str">
        <f>_xlfn.XLOOKUP(Orders[[#This Row],[_SalesRepID]],'Sales team'!A:A,'Sales team'!B:B)</f>
        <v>Carl Nguyen</v>
      </c>
      <c r="K3151">
        <v>12</v>
      </c>
      <c r="L3151">
        <v>40</v>
      </c>
      <c r="M3151">
        <v>124</v>
      </c>
      <c r="N3151" t="str">
        <f>_xlfn.XLOOKUP(Orders[[#This Row],[_ProductID]],Products!A:A,Products!C:C)</f>
        <v>Kitchen &amp; Dining</v>
      </c>
      <c r="O3151">
        <v>1</v>
      </c>
      <c r="P3151">
        <v>7.4999999999999997E-2</v>
      </c>
      <c r="Q3151" s="2">
        <v>221.1</v>
      </c>
      <c r="R3151" s="2">
        <v>170.24699999999999</v>
      </c>
      <c r="S3151" s="2">
        <v>409.03500000000003</v>
      </c>
      <c r="T3151" s="2">
        <v>68.541000000000054</v>
      </c>
    </row>
    <row r="3152" spans="1:20" x14ac:dyDescent="0.25">
      <c r="A3152" t="s">
        <v>4853</v>
      </c>
      <c r="B3152" t="s">
        <v>10</v>
      </c>
      <c r="C3152" t="s">
        <v>46</v>
      </c>
      <c r="D3152" s="1">
        <v>43700</v>
      </c>
      <c r="E3152" s="1">
        <v>43828</v>
      </c>
      <c r="F3152" s="1">
        <v>43856</v>
      </c>
      <c r="G3152" s="1">
        <v>43845</v>
      </c>
      <c r="H3152" s="13">
        <f>Orders[[#This Row],[DeliveryDate]]-Orders[[#This Row],[OrderDate]]</f>
        <v>17</v>
      </c>
      <c r="I3152" t="s">
        <v>3</v>
      </c>
      <c r="J3152" t="str">
        <f>_xlfn.XLOOKUP(Orders[[#This Row],[_SalesRepID]],'Sales team'!A:A,'Sales team'!B:B)</f>
        <v>Carlos Miller</v>
      </c>
      <c r="K3152">
        <v>28</v>
      </c>
      <c r="L3152">
        <v>25</v>
      </c>
      <c r="M3152">
        <v>78</v>
      </c>
      <c r="N3152" t="str">
        <f>_xlfn.XLOOKUP(Orders[[#This Row],[_ProductID]],Products!A:A,Products!C:C)</f>
        <v>Home décor</v>
      </c>
      <c r="O3152">
        <v>21</v>
      </c>
      <c r="P3152">
        <v>0.15</v>
      </c>
      <c r="Q3152" s="2">
        <v>3986.5</v>
      </c>
      <c r="R3152" s="2">
        <v>2551.36</v>
      </c>
      <c r="S3152" s="2">
        <v>10165.574999999999</v>
      </c>
      <c r="T3152" s="2">
        <v>2511.494999999999</v>
      </c>
    </row>
    <row r="3153" spans="1:20" x14ac:dyDescent="0.25">
      <c r="A3153" t="s">
        <v>4854</v>
      </c>
      <c r="B3153" t="s">
        <v>8</v>
      </c>
      <c r="C3153" t="s">
        <v>13</v>
      </c>
      <c r="D3153" s="1">
        <v>43700</v>
      </c>
      <c r="E3153" s="1">
        <v>43828</v>
      </c>
      <c r="F3153" s="1">
        <v>43837</v>
      </c>
      <c r="G3153" s="1">
        <v>43832</v>
      </c>
      <c r="H3153" s="13">
        <f>Orders[[#This Row],[DeliveryDate]]-Orders[[#This Row],[OrderDate]]</f>
        <v>4</v>
      </c>
      <c r="I3153" t="s">
        <v>3</v>
      </c>
      <c r="J3153" t="str">
        <f>_xlfn.XLOOKUP(Orders[[#This Row],[_SalesRepID]],'Sales team'!A:A,'Sales team'!B:B)</f>
        <v>Samuel Fowler</v>
      </c>
      <c r="K3153">
        <v>21</v>
      </c>
      <c r="L3153">
        <v>30</v>
      </c>
      <c r="M3153">
        <v>288</v>
      </c>
      <c r="N3153" t="str">
        <f>_xlfn.XLOOKUP(Orders[[#This Row],[_ProductID]],Products!A:A,Products!C:C)</f>
        <v>Furniture</v>
      </c>
      <c r="O3153">
        <v>20</v>
      </c>
      <c r="P3153">
        <v>0.2</v>
      </c>
      <c r="Q3153" s="2">
        <v>187.6</v>
      </c>
      <c r="R3153" s="2">
        <v>153.83199999999999</v>
      </c>
      <c r="S3153" s="2">
        <v>150.08000000000001</v>
      </c>
      <c r="T3153" s="2">
        <v>-3.7519999999999811</v>
      </c>
    </row>
    <row r="3154" spans="1:20" x14ac:dyDescent="0.25">
      <c r="A3154" t="s">
        <v>4855</v>
      </c>
      <c r="B3154" t="s">
        <v>1</v>
      </c>
      <c r="C3154" t="s">
        <v>46</v>
      </c>
      <c r="D3154" s="1">
        <v>43700</v>
      </c>
      <c r="E3154" s="1">
        <v>43828</v>
      </c>
      <c r="F3154" s="1">
        <v>43833</v>
      </c>
      <c r="G3154" s="1">
        <v>43831</v>
      </c>
      <c r="H3154" s="13">
        <f>Orders[[#This Row],[DeliveryDate]]-Orders[[#This Row],[OrderDate]]</f>
        <v>3</v>
      </c>
      <c r="I3154" t="s">
        <v>3</v>
      </c>
      <c r="J3154" t="str">
        <f>_xlfn.XLOOKUP(Orders[[#This Row],[_SalesRepID]],'Sales team'!A:A,'Sales team'!B:B)</f>
        <v>Joshua Little</v>
      </c>
      <c r="K3154">
        <v>11</v>
      </c>
      <c r="L3154">
        <v>47</v>
      </c>
      <c r="M3154">
        <v>60</v>
      </c>
      <c r="N3154" t="str">
        <f>_xlfn.XLOOKUP(Orders[[#This Row],[_ProductID]],Products!A:A,Products!C:C)</f>
        <v>Home décor</v>
      </c>
      <c r="O3154">
        <v>27</v>
      </c>
      <c r="P3154">
        <v>0.1</v>
      </c>
      <c r="Q3154" s="2">
        <v>214.4</v>
      </c>
      <c r="R3154" s="2">
        <v>102.91199999999999</v>
      </c>
      <c r="S3154" s="2">
        <v>964.80000000000007</v>
      </c>
      <c r="T3154" s="2">
        <v>450.24000000000012</v>
      </c>
    </row>
    <row r="3155" spans="1:20" x14ac:dyDescent="0.25">
      <c r="A3155" t="s">
        <v>4856</v>
      </c>
      <c r="B3155" t="s">
        <v>1</v>
      </c>
      <c r="C3155" t="s">
        <v>2</v>
      </c>
      <c r="D3155" s="1">
        <v>43700</v>
      </c>
      <c r="E3155" s="1">
        <v>43828</v>
      </c>
      <c r="F3155" s="1">
        <v>43855</v>
      </c>
      <c r="G3155" s="1">
        <v>43831</v>
      </c>
      <c r="H3155" s="13">
        <f>Orders[[#This Row],[DeliveryDate]]-Orders[[#This Row],[OrderDate]]</f>
        <v>3</v>
      </c>
      <c r="I3155" t="s">
        <v>3</v>
      </c>
      <c r="J3155" t="str">
        <f>_xlfn.XLOOKUP(Orders[[#This Row],[_SalesRepID]],'Sales team'!A:A,'Sales team'!B:B)</f>
        <v>Shawn Cook</v>
      </c>
      <c r="K3155">
        <v>7</v>
      </c>
      <c r="L3155">
        <v>18</v>
      </c>
      <c r="M3155">
        <v>250</v>
      </c>
      <c r="N3155" t="str">
        <f>_xlfn.XLOOKUP(Orders[[#This Row],[_ProductID]],Products!A:A,Products!C:C)</f>
        <v>Home décor</v>
      </c>
      <c r="O3155">
        <v>45</v>
      </c>
      <c r="P3155">
        <v>0.1</v>
      </c>
      <c r="Q3155" s="2">
        <v>1748.7</v>
      </c>
      <c r="R3155" s="2">
        <v>909.32400000000007</v>
      </c>
      <c r="S3155" s="2">
        <v>3147.6600000000003</v>
      </c>
      <c r="T3155" s="2">
        <v>1329.0120000000002</v>
      </c>
    </row>
    <row r="3156" spans="1:20" x14ac:dyDescent="0.25">
      <c r="A3156" t="s">
        <v>4857</v>
      </c>
      <c r="B3156" t="s">
        <v>1</v>
      </c>
      <c r="C3156" t="s">
        <v>6</v>
      </c>
      <c r="D3156" s="1">
        <v>43700</v>
      </c>
      <c r="E3156" s="1">
        <v>43828</v>
      </c>
      <c r="F3156" s="1">
        <v>43848</v>
      </c>
      <c r="G3156" s="1">
        <v>43840</v>
      </c>
      <c r="H3156" s="13">
        <f>Orders[[#This Row],[DeliveryDate]]-Orders[[#This Row],[OrderDate]]</f>
        <v>12</v>
      </c>
      <c r="I3156" t="s">
        <v>3</v>
      </c>
      <c r="J3156" t="str">
        <f>_xlfn.XLOOKUP(Orders[[#This Row],[_SalesRepID]],'Sales team'!A:A,'Sales team'!B:B)</f>
        <v>George Lewis</v>
      </c>
      <c r="K3156">
        <v>8</v>
      </c>
      <c r="L3156">
        <v>21</v>
      </c>
      <c r="M3156">
        <v>128</v>
      </c>
      <c r="N3156" t="str">
        <f>_xlfn.XLOOKUP(Orders[[#This Row],[_ProductID]],Products!A:A,Products!C:C)</f>
        <v>Home décor</v>
      </c>
      <c r="O3156">
        <v>41</v>
      </c>
      <c r="P3156">
        <v>7.4999999999999997E-2</v>
      </c>
      <c r="Q3156" s="2">
        <v>1969.8</v>
      </c>
      <c r="R3156" s="2">
        <v>1477.35</v>
      </c>
      <c r="S3156" s="2">
        <v>10932.39</v>
      </c>
      <c r="T3156" s="2">
        <v>2068.2900000000009</v>
      </c>
    </row>
    <row r="3157" spans="1:20" x14ac:dyDescent="0.25">
      <c r="A3157" t="s">
        <v>4837</v>
      </c>
      <c r="B3157" t="s">
        <v>1</v>
      </c>
      <c r="C3157" t="s">
        <v>13</v>
      </c>
      <c r="D3157" s="1">
        <v>43700</v>
      </c>
      <c r="E3157" s="1">
        <v>43827</v>
      </c>
      <c r="F3157" s="1">
        <v>43833</v>
      </c>
      <c r="G3157" s="1">
        <v>43851</v>
      </c>
      <c r="H3157" s="13">
        <f>Orders[[#This Row],[DeliveryDate]]-Orders[[#This Row],[OrderDate]]</f>
        <v>24</v>
      </c>
      <c r="I3157" t="s">
        <v>3</v>
      </c>
      <c r="J3157" t="str">
        <f>_xlfn.XLOOKUP(Orders[[#This Row],[_SalesRepID]],'Sales team'!A:A,'Sales team'!B:B)</f>
        <v>Jonathan Hawkins</v>
      </c>
      <c r="K3157">
        <v>10</v>
      </c>
      <c r="L3157">
        <v>5</v>
      </c>
      <c r="M3157">
        <v>315</v>
      </c>
      <c r="N3157" t="str">
        <f>_xlfn.XLOOKUP(Orders[[#This Row],[_ProductID]],Products!A:A,Products!C:C)</f>
        <v>Home décor</v>
      </c>
      <c r="O3157">
        <v>11</v>
      </c>
      <c r="P3157">
        <v>7.4999999999999997E-2</v>
      </c>
      <c r="Q3157" s="2">
        <v>3577.8</v>
      </c>
      <c r="R3157" s="2">
        <v>1645.7880000000002</v>
      </c>
      <c r="S3157" s="2">
        <v>16547.325000000001</v>
      </c>
      <c r="T3157" s="2">
        <v>8318.3850000000002</v>
      </c>
    </row>
    <row r="3158" spans="1:20" x14ac:dyDescent="0.25">
      <c r="A3158" t="s">
        <v>4838</v>
      </c>
      <c r="B3158" t="s">
        <v>8</v>
      </c>
      <c r="C3158" t="s">
        <v>2</v>
      </c>
      <c r="D3158" s="1">
        <v>43700</v>
      </c>
      <c r="E3158" s="1">
        <v>43827</v>
      </c>
      <c r="F3158" s="1">
        <v>43829</v>
      </c>
      <c r="G3158" s="1">
        <v>43840</v>
      </c>
      <c r="H3158" s="13">
        <f>Orders[[#This Row],[DeliveryDate]]-Orders[[#This Row],[OrderDate]]</f>
        <v>13</v>
      </c>
      <c r="I3158" t="s">
        <v>3</v>
      </c>
      <c r="J3158" t="str">
        <f>_xlfn.XLOOKUP(Orders[[#This Row],[_SalesRepID]],'Sales team'!A:A,'Sales team'!B:B)</f>
        <v>Patrick Graham</v>
      </c>
      <c r="K3158">
        <v>25</v>
      </c>
      <c r="L3158">
        <v>4</v>
      </c>
      <c r="M3158">
        <v>209</v>
      </c>
      <c r="N3158" t="str">
        <f>_xlfn.XLOOKUP(Orders[[#This Row],[_ProductID]],Products!A:A,Products!C:C)</f>
        <v>Home décor</v>
      </c>
      <c r="O3158">
        <v>27</v>
      </c>
      <c r="P3158">
        <v>0.05</v>
      </c>
      <c r="Q3158" s="2">
        <v>2532.6</v>
      </c>
      <c r="R3158" s="2">
        <v>1063.692</v>
      </c>
      <c r="S3158" s="2">
        <v>2405.9699999999998</v>
      </c>
      <c r="T3158" s="2">
        <v>1342.2779999999998</v>
      </c>
    </row>
    <row r="3159" spans="1:20" x14ac:dyDescent="0.25">
      <c r="A3159" t="s">
        <v>4839</v>
      </c>
      <c r="B3159" t="s">
        <v>1</v>
      </c>
      <c r="C3159" t="s">
        <v>2</v>
      </c>
      <c r="D3159" s="1">
        <v>43700</v>
      </c>
      <c r="E3159" s="1">
        <v>43827</v>
      </c>
      <c r="F3159" s="1">
        <v>43854</v>
      </c>
      <c r="G3159" s="1">
        <v>43836</v>
      </c>
      <c r="H3159" s="13">
        <f>Orders[[#This Row],[DeliveryDate]]-Orders[[#This Row],[OrderDate]]</f>
        <v>9</v>
      </c>
      <c r="I3159" t="s">
        <v>3</v>
      </c>
      <c r="J3159" t="str">
        <f>_xlfn.XLOOKUP(Orders[[#This Row],[_SalesRepID]],'Sales team'!A:A,'Sales team'!B:B)</f>
        <v>George Lewis</v>
      </c>
      <c r="K3159">
        <v>8</v>
      </c>
      <c r="L3159">
        <v>30</v>
      </c>
      <c r="M3159">
        <v>234</v>
      </c>
      <c r="N3159" t="str">
        <f>_xlfn.XLOOKUP(Orders[[#This Row],[_ProductID]],Products!A:A,Products!C:C)</f>
        <v>Home décor</v>
      </c>
      <c r="O3159">
        <v>30</v>
      </c>
      <c r="P3159">
        <v>0.1</v>
      </c>
      <c r="Q3159" s="2">
        <v>2673.3</v>
      </c>
      <c r="R3159" s="2">
        <v>2138.6400000000003</v>
      </c>
      <c r="S3159" s="2">
        <v>19247.760000000002</v>
      </c>
      <c r="T3159" s="2">
        <v>2138.6399999999994</v>
      </c>
    </row>
    <row r="3160" spans="1:20" x14ac:dyDescent="0.25">
      <c r="A3160" t="s">
        <v>4840</v>
      </c>
      <c r="B3160" t="s">
        <v>10</v>
      </c>
      <c r="C3160" t="s">
        <v>13</v>
      </c>
      <c r="D3160" s="1">
        <v>43700</v>
      </c>
      <c r="E3160" s="1">
        <v>43827</v>
      </c>
      <c r="F3160" s="1">
        <v>43848</v>
      </c>
      <c r="G3160" s="1">
        <v>43830</v>
      </c>
      <c r="H3160" s="13">
        <f>Orders[[#This Row],[DeliveryDate]]-Orders[[#This Row],[OrderDate]]</f>
        <v>3</v>
      </c>
      <c r="I3160" t="s">
        <v>3</v>
      </c>
      <c r="J3160" t="str">
        <f>_xlfn.XLOOKUP(Orders[[#This Row],[_SalesRepID]],'Sales team'!A:A,'Sales team'!B:B)</f>
        <v>Patrick Graham</v>
      </c>
      <c r="K3160">
        <v>25</v>
      </c>
      <c r="L3160">
        <v>8</v>
      </c>
      <c r="M3160">
        <v>275</v>
      </c>
      <c r="N3160" t="str">
        <f>_xlfn.XLOOKUP(Orders[[#This Row],[_ProductID]],Products!A:A,Products!C:C)</f>
        <v>Furniture</v>
      </c>
      <c r="O3160">
        <v>15</v>
      </c>
      <c r="P3160">
        <v>0.05</v>
      </c>
      <c r="Q3160" s="2">
        <v>1065.3</v>
      </c>
      <c r="R3160" s="2">
        <v>894.85199999999998</v>
      </c>
      <c r="S3160" s="2">
        <v>7084.244999999999</v>
      </c>
      <c r="T3160" s="2">
        <v>820.28099999999904</v>
      </c>
    </row>
    <row r="3161" spans="1:20" x14ac:dyDescent="0.25">
      <c r="A3161" t="s">
        <v>4841</v>
      </c>
      <c r="B3161" t="s">
        <v>5</v>
      </c>
      <c r="C3161" t="s">
        <v>2</v>
      </c>
      <c r="D3161" s="1">
        <v>43700</v>
      </c>
      <c r="E3161" s="1">
        <v>43827</v>
      </c>
      <c r="F3161" s="1">
        <v>43841</v>
      </c>
      <c r="G3161" s="1">
        <v>43858</v>
      </c>
      <c r="H3161" s="13">
        <f>Orders[[#This Row],[DeliveryDate]]-Orders[[#This Row],[OrderDate]]</f>
        <v>31</v>
      </c>
      <c r="I3161" t="s">
        <v>3</v>
      </c>
      <c r="J3161" t="str">
        <f>_xlfn.XLOOKUP(Orders[[#This Row],[_SalesRepID]],'Sales team'!A:A,'Sales team'!B:B)</f>
        <v>Frank Brown</v>
      </c>
      <c r="K3161">
        <v>17</v>
      </c>
      <c r="L3161">
        <v>37</v>
      </c>
      <c r="M3161">
        <v>240</v>
      </c>
      <c r="N3161" t="str">
        <f>_xlfn.XLOOKUP(Orders[[#This Row],[_ProductID]],Products!A:A,Products!C:C)</f>
        <v>Kitchen &amp; Dining</v>
      </c>
      <c r="O3161">
        <v>4</v>
      </c>
      <c r="P3161">
        <v>0.15</v>
      </c>
      <c r="Q3161" s="2">
        <v>1132.3</v>
      </c>
      <c r="R3161" s="2">
        <v>634.08800000000008</v>
      </c>
      <c r="S3161" s="2">
        <v>3849.8199999999997</v>
      </c>
      <c r="T3161" s="2">
        <v>1313.4679999999994</v>
      </c>
    </row>
    <row r="3162" spans="1:20" x14ac:dyDescent="0.25">
      <c r="A3162" t="s">
        <v>4842</v>
      </c>
      <c r="B3162" t="s">
        <v>8</v>
      </c>
      <c r="C3162" t="s">
        <v>2</v>
      </c>
      <c r="D3162" s="1">
        <v>43700</v>
      </c>
      <c r="E3162" s="1">
        <v>43827</v>
      </c>
      <c r="F3162" s="1">
        <v>43846</v>
      </c>
      <c r="G3162" s="1">
        <v>43845</v>
      </c>
      <c r="H3162" s="13">
        <f>Orders[[#This Row],[DeliveryDate]]-Orders[[#This Row],[OrderDate]]</f>
        <v>18</v>
      </c>
      <c r="I3162" t="s">
        <v>3</v>
      </c>
      <c r="J3162" t="str">
        <f>_xlfn.XLOOKUP(Orders[[#This Row],[_SalesRepID]],'Sales team'!A:A,'Sales team'!B:B)</f>
        <v>Patrick Graham</v>
      </c>
      <c r="K3162">
        <v>25</v>
      </c>
      <c r="L3162">
        <v>13</v>
      </c>
      <c r="M3162">
        <v>245</v>
      </c>
      <c r="N3162" t="str">
        <f>_xlfn.XLOOKUP(Orders[[#This Row],[_ProductID]],Products!A:A,Products!C:C)</f>
        <v>Electronics</v>
      </c>
      <c r="O3162">
        <v>47</v>
      </c>
      <c r="P3162">
        <v>0.05</v>
      </c>
      <c r="Q3162" s="2">
        <v>5333.2</v>
      </c>
      <c r="R3162" s="2">
        <v>4266.5600000000004</v>
      </c>
      <c r="S3162" s="2">
        <v>10133.08</v>
      </c>
      <c r="T3162" s="2">
        <v>1599.9599999999991</v>
      </c>
    </row>
    <row r="3163" spans="1:20" x14ac:dyDescent="0.25">
      <c r="A3163" t="s">
        <v>4843</v>
      </c>
      <c r="B3163" t="s">
        <v>1</v>
      </c>
      <c r="C3163" t="s">
        <v>15</v>
      </c>
      <c r="D3163" s="1">
        <v>43700</v>
      </c>
      <c r="E3163" s="1">
        <v>43827</v>
      </c>
      <c r="F3163" s="1">
        <v>43833</v>
      </c>
      <c r="G3163" s="1">
        <v>43832</v>
      </c>
      <c r="H3163" s="13">
        <f>Orders[[#This Row],[DeliveryDate]]-Orders[[#This Row],[OrderDate]]</f>
        <v>5</v>
      </c>
      <c r="I3163" t="s">
        <v>3</v>
      </c>
      <c r="J3163" t="str">
        <f>_xlfn.XLOOKUP(Orders[[#This Row],[_SalesRepID]],'Sales team'!A:A,'Sales team'!B:B)</f>
        <v>Joshua Ryan</v>
      </c>
      <c r="K3163">
        <v>9</v>
      </c>
      <c r="L3163">
        <v>10</v>
      </c>
      <c r="M3163">
        <v>50</v>
      </c>
      <c r="N3163" t="str">
        <f>_xlfn.XLOOKUP(Orders[[#This Row],[_ProductID]],Products!A:A,Products!C:C)</f>
        <v>Home décor</v>
      </c>
      <c r="O3163">
        <v>23</v>
      </c>
      <c r="P3163">
        <v>7.4999999999999997E-2</v>
      </c>
      <c r="Q3163" s="2">
        <v>857.6</v>
      </c>
      <c r="R3163" s="2">
        <v>420.22399999999999</v>
      </c>
      <c r="S3163" s="2">
        <v>793.28000000000009</v>
      </c>
      <c r="T3163" s="2">
        <v>373.0560000000001</v>
      </c>
    </row>
    <row r="3164" spans="1:20" x14ac:dyDescent="0.25">
      <c r="A3164" t="s">
        <v>4844</v>
      </c>
      <c r="B3164" t="s">
        <v>8</v>
      </c>
      <c r="C3164" t="s">
        <v>15</v>
      </c>
      <c r="D3164" s="1">
        <v>43700</v>
      </c>
      <c r="E3164" s="1">
        <v>43827</v>
      </c>
      <c r="F3164" s="1">
        <v>43849</v>
      </c>
      <c r="G3164" s="1">
        <v>43831</v>
      </c>
      <c r="H3164" s="13">
        <f>Orders[[#This Row],[DeliveryDate]]-Orders[[#This Row],[OrderDate]]</f>
        <v>4</v>
      </c>
      <c r="I3164" t="s">
        <v>3</v>
      </c>
      <c r="J3164" t="str">
        <f>_xlfn.XLOOKUP(Orders[[#This Row],[_SalesRepID]],'Sales team'!A:A,'Sales team'!B:B)</f>
        <v>Douglas Tucker</v>
      </c>
      <c r="K3164">
        <v>23</v>
      </c>
      <c r="L3164">
        <v>14</v>
      </c>
      <c r="M3164">
        <v>47</v>
      </c>
      <c r="N3164" t="str">
        <f>_xlfn.XLOOKUP(Orders[[#This Row],[_ProductID]],Products!A:A,Products!C:C)</f>
        <v>Home décor</v>
      </c>
      <c r="O3164">
        <v>26</v>
      </c>
      <c r="P3164">
        <v>7.4999999999999997E-2</v>
      </c>
      <c r="Q3164" s="2">
        <v>174.20000000000002</v>
      </c>
      <c r="R3164" s="2">
        <v>128.90800000000002</v>
      </c>
      <c r="S3164" s="2">
        <v>1289.0800000000002</v>
      </c>
      <c r="T3164" s="2">
        <v>257.81600000000003</v>
      </c>
    </row>
    <row r="3165" spans="1:20" x14ac:dyDescent="0.25">
      <c r="A3165" t="s">
        <v>4845</v>
      </c>
      <c r="B3165" t="s">
        <v>5</v>
      </c>
      <c r="C3165" t="s">
        <v>15</v>
      </c>
      <c r="D3165" s="1">
        <v>43700</v>
      </c>
      <c r="E3165" s="1">
        <v>43827</v>
      </c>
      <c r="F3165" s="1">
        <v>43842</v>
      </c>
      <c r="G3165" s="1">
        <v>43853</v>
      </c>
      <c r="H3165" s="13">
        <f>Orders[[#This Row],[DeliveryDate]]-Orders[[#This Row],[OrderDate]]</f>
        <v>26</v>
      </c>
      <c r="I3165" t="s">
        <v>3</v>
      </c>
      <c r="J3165" t="str">
        <f>_xlfn.XLOOKUP(Orders[[#This Row],[_SalesRepID]],'Sales team'!A:A,'Sales team'!B:B)</f>
        <v>Nicholas Cunningham</v>
      </c>
      <c r="K3165">
        <v>19</v>
      </c>
      <c r="L3165">
        <v>48</v>
      </c>
      <c r="M3165">
        <v>58</v>
      </c>
      <c r="N3165" t="str">
        <f>_xlfn.XLOOKUP(Orders[[#This Row],[_ProductID]],Products!A:A,Products!C:C)</f>
        <v>Kitchen &amp; Dining</v>
      </c>
      <c r="O3165">
        <v>13</v>
      </c>
      <c r="P3165">
        <v>0.05</v>
      </c>
      <c r="Q3165" s="2">
        <v>5326.5</v>
      </c>
      <c r="R3165" s="2">
        <v>4367.7299999999996</v>
      </c>
      <c r="S3165" s="2">
        <v>40481.4</v>
      </c>
      <c r="T3165" s="2">
        <v>5539.5600000000049</v>
      </c>
    </row>
    <row r="3166" spans="1:20" x14ac:dyDescent="0.25">
      <c r="A3166" t="s">
        <v>4846</v>
      </c>
      <c r="B3166" t="s">
        <v>1</v>
      </c>
      <c r="C3166" t="s">
        <v>6</v>
      </c>
      <c r="D3166" s="1">
        <v>43700</v>
      </c>
      <c r="E3166" s="1">
        <v>43827</v>
      </c>
      <c r="F3166" s="1">
        <v>43832</v>
      </c>
      <c r="G3166" s="1">
        <v>43838</v>
      </c>
      <c r="H3166" s="13">
        <f>Orders[[#This Row],[DeliveryDate]]-Orders[[#This Row],[OrderDate]]</f>
        <v>11</v>
      </c>
      <c r="I3166" t="s">
        <v>3</v>
      </c>
      <c r="J3166" t="str">
        <f>_xlfn.XLOOKUP(Orders[[#This Row],[_SalesRepID]],'Sales team'!A:A,'Sales team'!B:B)</f>
        <v>Joshua Ryan</v>
      </c>
      <c r="K3166">
        <v>9</v>
      </c>
      <c r="L3166">
        <v>49</v>
      </c>
      <c r="M3166">
        <v>179</v>
      </c>
      <c r="N3166" t="str">
        <f>_xlfn.XLOOKUP(Orders[[#This Row],[_ProductID]],Products!A:A,Products!C:C)</f>
        <v>Home décor</v>
      </c>
      <c r="O3166">
        <v>46</v>
      </c>
      <c r="P3166">
        <v>0.2</v>
      </c>
      <c r="Q3166" s="2">
        <v>180.9</v>
      </c>
      <c r="R3166" s="2">
        <v>139.29300000000001</v>
      </c>
      <c r="S3166" s="2">
        <v>1013.04</v>
      </c>
      <c r="T3166" s="2">
        <v>37.988999999999919</v>
      </c>
    </row>
    <row r="3167" spans="1:20" x14ac:dyDescent="0.25">
      <c r="A3167" t="s">
        <v>4831</v>
      </c>
      <c r="B3167" t="s">
        <v>1</v>
      </c>
      <c r="C3167" t="s">
        <v>46</v>
      </c>
      <c r="D3167" s="1">
        <v>43700</v>
      </c>
      <c r="E3167" s="1">
        <v>43826</v>
      </c>
      <c r="F3167" s="1">
        <v>43849</v>
      </c>
      <c r="G3167" s="1">
        <v>43839</v>
      </c>
      <c r="H3167" s="13">
        <f>Orders[[#This Row],[DeliveryDate]]-Orders[[#This Row],[OrderDate]]</f>
        <v>13</v>
      </c>
      <c r="I3167" t="s">
        <v>3</v>
      </c>
      <c r="J3167" t="str">
        <f>_xlfn.XLOOKUP(Orders[[#This Row],[_SalesRepID]],'Sales team'!A:A,'Sales team'!B:B)</f>
        <v>Jonathan Hawkins</v>
      </c>
      <c r="K3167">
        <v>10</v>
      </c>
      <c r="L3167">
        <v>27</v>
      </c>
      <c r="M3167">
        <v>59</v>
      </c>
      <c r="N3167" t="str">
        <f>_xlfn.XLOOKUP(Orders[[#This Row],[_ProductID]],Products!A:A,Products!C:C)</f>
        <v>Furniture</v>
      </c>
      <c r="O3167">
        <v>15</v>
      </c>
      <c r="P3167">
        <v>7.4999999999999997E-2</v>
      </c>
      <c r="Q3167" s="2">
        <v>770.5</v>
      </c>
      <c r="R3167" s="2">
        <v>392.95499999999998</v>
      </c>
      <c r="S3167" s="2">
        <v>4988.9875000000002</v>
      </c>
      <c r="T3167" s="2">
        <v>2238.3025000000002</v>
      </c>
    </row>
    <row r="3168" spans="1:20" x14ac:dyDescent="0.25">
      <c r="A3168" t="s">
        <v>4832</v>
      </c>
      <c r="B3168" t="s">
        <v>1</v>
      </c>
      <c r="C3168" t="s">
        <v>15</v>
      </c>
      <c r="D3168" s="1">
        <v>43700</v>
      </c>
      <c r="E3168" s="1">
        <v>43826</v>
      </c>
      <c r="F3168" s="1">
        <v>43837</v>
      </c>
      <c r="G3168" s="1">
        <v>43853</v>
      </c>
      <c r="H3168" s="13">
        <f>Orders[[#This Row],[DeliveryDate]]-Orders[[#This Row],[OrderDate]]</f>
        <v>27</v>
      </c>
      <c r="I3168" t="s">
        <v>3</v>
      </c>
      <c r="J3168" t="str">
        <f>_xlfn.XLOOKUP(Orders[[#This Row],[_SalesRepID]],'Sales team'!A:A,'Sales team'!B:B)</f>
        <v>Chris Armstrong</v>
      </c>
      <c r="K3168">
        <v>4</v>
      </c>
      <c r="L3168">
        <v>31</v>
      </c>
      <c r="M3168">
        <v>28</v>
      </c>
      <c r="N3168" t="str">
        <f>_xlfn.XLOOKUP(Orders[[#This Row],[_ProductID]],Products!A:A,Products!C:C)</f>
        <v>Furniture</v>
      </c>
      <c r="O3168">
        <v>22</v>
      </c>
      <c r="P3168">
        <v>0.15</v>
      </c>
      <c r="Q3168" s="2">
        <v>5540.9000000000005</v>
      </c>
      <c r="R3168" s="2">
        <v>4488.1290000000008</v>
      </c>
      <c r="S3168" s="2">
        <v>9419.5300000000007</v>
      </c>
      <c r="T3168" s="2">
        <v>443.27199999999903</v>
      </c>
    </row>
    <row r="3169" spans="1:20" x14ac:dyDescent="0.25">
      <c r="A3169" t="s">
        <v>4833</v>
      </c>
      <c r="B3169" t="s">
        <v>10</v>
      </c>
      <c r="C3169" t="s">
        <v>6</v>
      </c>
      <c r="D3169" s="1">
        <v>43700</v>
      </c>
      <c r="E3169" s="1">
        <v>43826</v>
      </c>
      <c r="F3169" s="1">
        <v>43848</v>
      </c>
      <c r="G3169" s="1">
        <v>43853</v>
      </c>
      <c r="H3169" s="13">
        <f>Orders[[#This Row],[DeliveryDate]]-Orders[[#This Row],[OrderDate]]</f>
        <v>27</v>
      </c>
      <c r="I3169" t="s">
        <v>3</v>
      </c>
      <c r="J3169" t="str">
        <f>_xlfn.XLOOKUP(Orders[[#This Row],[_SalesRepID]],'Sales team'!A:A,'Sales team'!B:B)</f>
        <v>Donald Reynolds</v>
      </c>
      <c r="K3169">
        <v>26</v>
      </c>
      <c r="L3169">
        <v>11</v>
      </c>
      <c r="M3169">
        <v>179</v>
      </c>
      <c r="N3169" t="str">
        <f>_xlfn.XLOOKUP(Orders[[#This Row],[_ProductID]],Products!A:A,Products!C:C)</f>
        <v>Home décor</v>
      </c>
      <c r="O3169">
        <v>24</v>
      </c>
      <c r="P3169">
        <v>0.05</v>
      </c>
      <c r="Q3169" s="2">
        <v>1949.7</v>
      </c>
      <c r="R3169" s="2">
        <v>1559.7600000000002</v>
      </c>
      <c r="S3169" s="2">
        <v>3704.43</v>
      </c>
      <c r="T3169" s="2">
        <v>584.9099999999994</v>
      </c>
    </row>
    <row r="3170" spans="1:20" x14ac:dyDescent="0.25">
      <c r="A3170" t="s">
        <v>4834</v>
      </c>
      <c r="B3170" t="s">
        <v>1</v>
      </c>
      <c r="C3170" t="s">
        <v>46</v>
      </c>
      <c r="D3170" s="1">
        <v>43700</v>
      </c>
      <c r="E3170" s="1">
        <v>43826</v>
      </c>
      <c r="F3170" s="1">
        <v>43847</v>
      </c>
      <c r="G3170" s="1">
        <v>43843</v>
      </c>
      <c r="H3170" s="13">
        <f>Orders[[#This Row],[DeliveryDate]]-Orders[[#This Row],[OrderDate]]</f>
        <v>17</v>
      </c>
      <c r="I3170" t="s">
        <v>3</v>
      </c>
      <c r="J3170" t="str">
        <f>_xlfn.XLOOKUP(Orders[[#This Row],[_SalesRepID]],'Sales team'!A:A,'Sales team'!B:B)</f>
        <v>George Lewis</v>
      </c>
      <c r="K3170">
        <v>8</v>
      </c>
      <c r="L3170">
        <v>37</v>
      </c>
      <c r="M3170">
        <v>84</v>
      </c>
      <c r="N3170" t="str">
        <f>_xlfn.XLOOKUP(Orders[[#This Row],[_ProductID]],Products!A:A,Products!C:C)</f>
        <v>Home décor</v>
      </c>
      <c r="O3170">
        <v>29</v>
      </c>
      <c r="P3170">
        <v>0.05</v>
      </c>
      <c r="Q3170" s="2">
        <v>5889.3</v>
      </c>
      <c r="R3170" s="2">
        <v>4888.1189999999997</v>
      </c>
      <c r="S3170" s="2">
        <v>11189.67</v>
      </c>
      <c r="T3170" s="2">
        <v>1413.4320000000007</v>
      </c>
    </row>
    <row r="3171" spans="1:20" x14ac:dyDescent="0.25">
      <c r="A3171" t="s">
        <v>4835</v>
      </c>
      <c r="B3171" t="s">
        <v>5</v>
      </c>
      <c r="C3171" t="s">
        <v>13</v>
      </c>
      <c r="D3171" s="1">
        <v>43700</v>
      </c>
      <c r="E3171" s="1">
        <v>43826</v>
      </c>
      <c r="F3171" s="1">
        <v>43845</v>
      </c>
      <c r="G3171" s="1">
        <v>43852</v>
      </c>
      <c r="H3171" s="13">
        <f>Orders[[#This Row],[DeliveryDate]]-Orders[[#This Row],[OrderDate]]</f>
        <v>26</v>
      </c>
      <c r="I3171" t="s">
        <v>3</v>
      </c>
      <c r="J3171" t="str">
        <f>_xlfn.XLOOKUP(Orders[[#This Row],[_SalesRepID]],'Sales team'!A:A,'Sales team'!B:B)</f>
        <v>Todd Roberts</v>
      </c>
      <c r="K3171">
        <v>13</v>
      </c>
      <c r="L3171">
        <v>13</v>
      </c>
      <c r="M3171">
        <v>280</v>
      </c>
      <c r="N3171" t="str">
        <f>_xlfn.XLOOKUP(Orders[[#This Row],[_ProductID]],Products!A:A,Products!C:C)</f>
        <v>Home décor</v>
      </c>
      <c r="O3171">
        <v>21</v>
      </c>
      <c r="P3171">
        <v>7.4999999999999997E-2</v>
      </c>
      <c r="Q3171" s="2">
        <v>730.30000000000007</v>
      </c>
      <c r="R3171" s="2">
        <v>496.6040000000001</v>
      </c>
      <c r="S3171" s="2">
        <v>2702.1100000000006</v>
      </c>
      <c r="T3171" s="2">
        <v>715.69400000000019</v>
      </c>
    </row>
    <row r="3172" spans="1:20" x14ac:dyDescent="0.25">
      <c r="A3172" t="s">
        <v>4836</v>
      </c>
      <c r="B3172" t="s">
        <v>10</v>
      </c>
      <c r="C3172" t="s">
        <v>13</v>
      </c>
      <c r="D3172" s="1">
        <v>43700</v>
      </c>
      <c r="E3172" s="1">
        <v>43826</v>
      </c>
      <c r="F3172" s="1">
        <v>43845</v>
      </c>
      <c r="G3172" s="1">
        <v>43847</v>
      </c>
      <c r="H3172" s="13">
        <f>Orders[[#This Row],[DeliveryDate]]-Orders[[#This Row],[OrderDate]]</f>
        <v>21</v>
      </c>
      <c r="I3172" t="s">
        <v>3</v>
      </c>
      <c r="J3172" t="str">
        <f>_xlfn.XLOOKUP(Orders[[#This Row],[_SalesRepID]],'Sales team'!A:A,'Sales team'!B:B)</f>
        <v>Donald Reynolds</v>
      </c>
      <c r="K3172">
        <v>26</v>
      </c>
      <c r="L3172">
        <v>45</v>
      </c>
      <c r="M3172">
        <v>301</v>
      </c>
      <c r="N3172" t="str">
        <f>_xlfn.XLOOKUP(Orders[[#This Row],[_ProductID]],Products!A:A,Products!C:C)</f>
        <v>Home décor</v>
      </c>
      <c r="O3172">
        <v>33</v>
      </c>
      <c r="P3172">
        <v>7.4999999999999997E-2</v>
      </c>
      <c r="Q3172" s="2">
        <v>3872.6</v>
      </c>
      <c r="R3172" s="2">
        <v>1858.848</v>
      </c>
      <c r="S3172" s="2">
        <v>14328.62</v>
      </c>
      <c r="T3172" s="2">
        <v>6893.228000000001</v>
      </c>
    </row>
    <row r="3173" spans="1:20" x14ac:dyDescent="0.25">
      <c r="A3173" t="s">
        <v>4821</v>
      </c>
      <c r="B3173" t="s">
        <v>1</v>
      </c>
      <c r="C3173" t="s">
        <v>2</v>
      </c>
      <c r="D3173" s="1">
        <v>43700</v>
      </c>
      <c r="E3173" s="1">
        <v>43825</v>
      </c>
      <c r="F3173" s="1">
        <v>43837</v>
      </c>
      <c r="G3173" s="1">
        <v>43852</v>
      </c>
      <c r="H3173" s="13">
        <f>Orders[[#This Row],[DeliveryDate]]-Orders[[#This Row],[OrderDate]]</f>
        <v>27</v>
      </c>
      <c r="I3173" t="s">
        <v>3</v>
      </c>
      <c r="J3173" t="str">
        <f>_xlfn.XLOOKUP(Orders[[#This Row],[_SalesRepID]],'Sales team'!A:A,'Sales team'!B:B)</f>
        <v>Shawn Cook</v>
      </c>
      <c r="K3173">
        <v>7</v>
      </c>
      <c r="L3173">
        <v>35</v>
      </c>
      <c r="M3173">
        <v>216</v>
      </c>
      <c r="N3173" t="str">
        <f>_xlfn.XLOOKUP(Orders[[#This Row],[_ProductID]],Products!A:A,Products!C:C)</f>
        <v>Electronics</v>
      </c>
      <c r="O3173">
        <v>25</v>
      </c>
      <c r="P3173">
        <v>7.4999999999999997E-2</v>
      </c>
      <c r="Q3173" s="2">
        <v>2673.3</v>
      </c>
      <c r="R3173" s="2">
        <v>1229.7180000000001</v>
      </c>
      <c r="S3173" s="2">
        <v>17309.617500000004</v>
      </c>
      <c r="T3173" s="2">
        <v>8701.5915000000041</v>
      </c>
    </row>
    <row r="3174" spans="1:20" x14ac:dyDescent="0.25">
      <c r="A3174" t="s">
        <v>4822</v>
      </c>
      <c r="B3174" t="s">
        <v>1</v>
      </c>
      <c r="C3174" t="s">
        <v>2</v>
      </c>
      <c r="D3174" s="1">
        <v>43700</v>
      </c>
      <c r="E3174" s="1">
        <v>43825</v>
      </c>
      <c r="F3174" s="1">
        <v>43832</v>
      </c>
      <c r="G3174" s="1">
        <v>43837</v>
      </c>
      <c r="H3174" s="13">
        <f>Orders[[#This Row],[DeliveryDate]]-Orders[[#This Row],[OrderDate]]</f>
        <v>12</v>
      </c>
      <c r="I3174" t="s">
        <v>3</v>
      </c>
      <c r="J3174" t="str">
        <f>_xlfn.XLOOKUP(Orders[[#This Row],[_SalesRepID]],'Sales team'!A:A,'Sales team'!B:B)</f>
        <v>Shawn Cook</v>
      </c>
      <c r="K3174">
        <v>7</v>
      </c>
      <c r="L3174">
        <v>33</v>
      </c>
      <c r="M3174">
        <v>243</v>
      </c>
      <c r="N3174" t="str">
        <f>_xlfn.XLOOKUP(Orders[[#This Row],[_ProductID]],Products!A:A,Products!C:C)</f>
        <v>Home décor</v>
      </c>
      <c r="O3174">
        <v>23</v>
      </c>
      <c r="P3174">
        <v>0.1</v>
      </c>
      <c r="Q3174" s="2">
        <v>2948</v>
      </c>
      <c r="R3174" s="2">
        <v>1621.4</v>
      </c>
      <c r="S3174" s="2">
        <v>13266</v>
      </c>
      <c r="T3174" s="2">
        <v>5159</v>
      </c>
    </row>
    <row r="3175" spans="1:20" x14ac:dyDescent="0.25">
      <c r="A3175" t="s">
        <v>4823</v>
      </c>
      <c r="B3175" t="s">
        <v>1</v>
      </c>
      <c r="C3175" t="s">
        <v>6</v>
      </c>
      <c r="D3175" s="1">
        <v>43700</v>
      </c>
      <c r="E3175" s="1">
        <v>43825</v>
      </c>
      <c r="F3175" s="1">
        <v>43850</v>
      </c>
      <c r="G3175" s="1">
        <v>43859</v>
      </c>
      <c r="H3175" s="13">
        <f>Orders[[#This Row],[DeliveryDate]]-Orders[[#This Row],[OrderDate]]</f>
        <v>34</v>
      </c>
      <c r="I3175" t="s">
        <v>3</v>
      </c>
      <c r="J3175" t="str">
        <f>_xlfn.XLOOKUP(Orders[[#This Row],[_SalesRepID]],'Sales team'!A:A,'Sales team'!B:B)</f>
        <v>Adam Hernandez</v>
      </c>
      <c r="K3175">
        <v>1</v>
      </c>
      <c r="L3175">
        <v>37</v>
      </c>
      <c r="M3175">
        <v>186</v>
      </c>
      <c r="N3175" t="str">
        <f>_xlfn.XLOOKUP(Orders[[#This Row],[_ProductID]],Products!A:A,Products!C:C)</f>
        <v>Furniture</v>
      </c>
      <c r="O3175">
        <v>20</v>
      </c>
      <c r="P3175">
        <v>0.05</v>
      </c>
      <c r="Q3175" s="2">
        <v>167.5</v>
      </c>
      <c r="R3175" s="2">
        <v>75.375</v>
      </c>
      <c r="S3175" s="2">
        <v>318.25</v>
      </c>
      <c r="T3175" s="2">
        <v>167.5</v>
      </c>
    </row>
    <row r="3176" spans="1:20" x14ac:dyDescent="0.25">
      <c r="A3176" t="s">
        <v>4824</v>
      </c>
      <c r="B3176" t="s">
        <v>1</v>
      </c>
      <c r="C3176" t="s">
        <v>2</v>
      </c>
      <c r="D3176" s="1">
        <v>43700</v>
      </c>
      <c r="E3176" s="1">
        <v>43825</v>
      </c>
      <c r="F3176" s="1">
        <v>43837</v>
      </c>
      <c r="G3176" s="1">
        <v>43840</v>
      </c>
      <c r="H3176" s="13">
        <f>Orders[[#This Row],[DeliveryDate]]-Orders[[#This Row],[OrderDate]]</f>
        <v>15</v>
      </c>
      <c r="I3176" t="s">
        <v>3</v>
      </c>
      <c r="J3176" t="str">
        <f>_xlfn.XLOOKUP(Orders[[#This Row],[_SalesRepID]],'Sales team'!A:A,'Sales team'!B:B)</f>
        <v>Chris Armstrong</v>
      </c>
      <c r="K3176">
        <v>4</v>
      </c>
      <c r="L3176">
        <v>3</v>
      </c>
      <c r="M3176">
        <v>257</v>
      </c>
      <c r="N3176" t="str">
        <f>_xlfn.XLOOKUP(Orders[[#This Row],[_ProductID]],Products!A:A,Products!C:C)</f>
        <v>Home décor</v>
      </c>
      <c r="O3176">
        <v>17</v>
      </c>
      <c r="P3176">
        <v>0.15</v>
      </c>
      <c r="Q3176" s="2">
        <v>3872.6</v>
      </c>
      <c r="R3176" s="2">
        <v>3059.3540000000003</v>
      </c>
      <c r="S3176" s="2">
        <v>23041.97</v>
      </c>
      <c r="T3176" s="2">
        <v>1626.4919999999984</v>
      </c>
    </row>
    <row r="3177" spans="1:20" x14ac:dyDescent="0.25">
      <c r="A3177" t="s">
        <v>4825</v>
      </c>
      <c r="B3177" t="s">
        <v>1</v>
      </c>
      <c r="C3177" t="s">
        <v>15</v>
      </c>
      <c r="D3177" s="1">
        <v>43700</v>
      </c>
      <c r="E3177" s="1">
        <v>43825</v>
      </c>
      <c r="F3177" s="1">
        <v>43833</v>
      </c>
      <c r="G3177" s="1">
        <v>43844</v>
      </c>
      <c r="H3177" s="13">
        <f>Orders[[#This Row],[DeliveryDate]]-Orders[[#This Row],[OrderDate]]</f>
        <v>19</v>
      </c>
      <c r="I3177" t="s">
        <v>3</v>
      </c>
      <c r="J3177" t="str">
        <f>_xlfn.XLOOKUP(Orders[[#This Row],[_SalesRepID]],'Sales team'!A:A,'Sales team'!B:B)</f>
        <v>Shawn Cook</v>
      </c>
      <c r="K3177">
        <v>7</v>
      </c>
      <c r="L3177">
        <v>1</v>
      </c>
      <c r="M3177">
        <v>49</v>
      </c>
      <c r="N3177" t="str">
        <f>_xlfn.XLOOKUP(Orders[[#This Row],[_ProductID]],Products!A:A,Products!C:C)</f>
        <v>Home décor</v>
      </c>
      <c r="O3177">
        <v>41</v>
      </c>
      <c r="P3177">
        <v>7.4999999999999997E-2</v>
      </c>
      <c r="Q3177" s="2">
        <v>3932.9</v>
      </c>
      <c r="R3177" s="2">
        <v>3185.6490000000003</v>
      </c>
      <c r="S3177" s="2">
        <v>3637.9325000000003</v>
      </c>
      <c r="T3177" s="2">
        <v>452.2835</v>
      </c>
    </row>
    <row r="3178" spans="1:20" x14ac:dyDescent="0.25">
      <c r="A3178" t="s">
        <v>4826</v>
      </c>
      <c r="B3178" t="s">
        <v>10</v>
      </c>
      <c r="C3178" t="s">
        <v>6</v>
      </c>
      <c r="D3178" s="1">
        <v>43700</v>
      </c>
      <c r="E3178" s="1">
        <v>43825</v>
      </c>
      <c r="F3178" s="1">
        <v>43843</v>
      </c>
      <c r="G3178" s="1">
        <v>43838</v>
      </c>
      <c r="H3178" s="13">
        <f>Orders[[#This Row],[DeliveryDate]]-Orders[[#This Row],[OrderDate]]</f>
        <v>13</v>
      </c>
      <c r="I3178" t="s">
        <v>3</v>
      </c>
      <c r="J3178" t="str">
        <f>_xlfn.XLOOKUP(Orders[[#This Row],[_SalesRepID]],'Sales team'!A:A,'Sales team'!B:B)</f>
        <v>Patrick Graham</v>
      </c>
      <c r="K3178">
        <v>25</v>
      </c>
      <c r="L3178">
        <v>17</v>
      </c>
      <c r="M3178">
        <v>90</v>
      </c>
      <c r="N3178" t="str">
        <f>_xlfn.XLOOKUP(Orders[[#This Row],[_ProductID]],Products!A:A,Products!C:C)</f>
        <v>Home décor</v>
      </c>
      <c r="O3178">
        <v>2</v>
      </c>
      <c r="P3178">
        <v>7.4999999999999997E-2</v>
      </c>
      <c r="Q3178" s="2">
        <v>1058.6000000000001</v>
      </c>
      <c r="R3178" s="2">
        <v>688.09000000000015</v>
      </c>
      <c r="S3178" s="2">
        <v>4896.0250000000015</v>
      </c>
      <c r="T3178" s="2">
        <v>1455.5750000000007</v>
      </c>
    </row>
    <row r="3179" spans="1:20" x14ac:dyDescent="0.25">
      <c r="A3179" t="s">
        <v>4827</v>
      </c>
      <c r="B3179" t="s">
        <v>1</v>
      </c>
      <c r="C3179" t="s">
        <v>6</v>
      </c>
      <c r="D3179" s="1">
        <v>43700</v>
      </c>
      <c r="E3179" s="1">
        <v>43825</v>
      </c>
      <c r="F3179" s="1">
        <v>43834</v>
      </c>
      <c r="G3179" s="1">
        <v>43843</v>
      </c>
      <c r="H3179" s="13">
        <f>Orders[[#This Row],[DeliveryDate]]-Orders[[#This Row],[OrderDate]]</f>
        <v>18</v>
      </c>
      <c r="I3179" t="s">
        <v>3</v>
      </c>
      <c r="J3179" t="str">
        <f>_xlfn.XLOOKUP(Orders[[#This Row],[_SalesRepID]],'Sales team'!A:A,'Sales team'!B:B)</f>
        <v>Joshua Ryan</v>
      </c>
      <c r="K3179">
        <v>9</v>
      </c>
      <c r="L3179">
        <v>1</v>
      </c>
      <c r="M3179">
        <v>128</v>
      </c>
      <c r="N3179" t="str">
        <f>_xlfn.XLOOKUP(Orders[[#This Row],[_ProductID]],Products!A:A,Products!C:C)</f>
        <v>Home décor</v>
      </c>
      <c r="O3179">
        <v>14</v>
      </c>
      <c r="P3179">
        <v>0.05</v>
      </c>
      <c r="Q3179" s="2">
        <v>187.6</v>
      </c>
      <c r="R3179" s="2">
        <v>88.171999999999997</v>
      </c>
      <c r="S3179" s="2">
        <v>891.09999999999991</v>
      </c>
      <c r="T3179" s="2">
        <v>450.2399999999999</v>
      </c>
    </row>
    <row r="3180" spans="1:20" x14ac:dyDescent="0.25">
      <c r="A3180" t="s">
        <v>4828</v>
      </c>
      <c r="B3180" t="s">
        <v>5</v>
      </c>
      <c r="C3180" t="s">
        <v>2</v>
      </c>
      <c r="D3180" s="1">
        <v>43700</v>
      </c>
      <c r="E3180" s="1">
        <v>43825</v>
      </c>
      <c r="F3180" s="1">
        <v>43851</v>
      </c>
      <c r="G3180" s="1">
        <v>43830</v>
      </c>
      <c r="H3180" s="13">
        <f>Orders[[#This Row],[DeliveryDate]]-Orders[[#This Row],[OrderDate]]</f>
        <v>5</v>
      </c>
      <c r="I3180" t="s">
        <v>3</v>
      </c>
      <c r="J3180" t="str">
        <f>_xlfn.XLOOKUP(Orders[[#This Row],[_SalesRepID]],'Sales team'!A:A,'Sales team'!B:B)</f>
        <v>Anthony Torres</v>
      </c>
      <c r="K3180">
        <v>20</v>
      </c>
      <c r="L3180">
        <v>32</v>
      </c>
      <c r="M3180">
        <v>241</v>
      </c>
      <c r="N3180" t="str">
        <f>_xlfn.XLOOKUP(Orders[[#This Row],[_ProductID]],Products!A:A,Products!C:C)</f>
        <v>Home décor</v>
      </c>
      <c r="O3180">
        <v>21</v>
      </c>
      <c r="P3180">
        <v>7.4999999999999997E-2</v>
      </c>
      <c r="Q3180" s="2">
        <v>2613</v>
      </c>
      <c r="R3180" s="2">
        <v>2168.79</v>
      </c>
      <c r="S3180" s="2">
        <v>19336.2</v>
      </c>
      <c r="T3180" s="2">
        <v>1985.880000000001</v>
      </c>
    </row>
    <row r="3181" spans="1:20" x14ac:dyDescent="0.25">
      <c r="A3181" t="s">
        <v>4829</v>
      </c>
      <c r="B3181" t="s">
        <v>5</v>
      </c>
      <c r="C3181" t="s">
        <v>15</v>
      </c>
      <c r="D3181" s="1">
        <v>43700</v>
      </c>
      <c r="E3181" s="1">
        <v>43825</v>
      </c>
      <c r="F3181" s="1">
        <v>43834</v>
      </c>
      <c r="G3181" s="1">
        <v>43836</v>
      </c>
      <c r="H3181" s="13">
        <f>Orders[[#This Row],[DeliveryDate]]-Orders[[#This Row],[OrderDate]]</f>
        <v>11</v>
      </c>
      <c r="I3181" t="s">
        <v>3</v>
      </c>
      <c r="J3181" t="str">
        <f>_xlfn.XLOOKUP(Orders[[#This Row],[_SalesRepID]],'Sales team'!A:A,'Sales team'!B:B)</f>
        <v>Todd Roberts</v>
      </c>
      <c r="K3181">
        <v>13</v>
      </c>
      <c r="L3181">
        <v>23</v>
      </c>
      <c r="M3181">
        <v>27</v>
      </c>
      <c r="N3181" t="str">
        <f>_xlfn.XLOOKUP(Orders[[#This Row],[_ProductID]],Products!A:A,Products!C:C)</f>
        <v>Home décor</v>
      </c>
      <c r="O3181">
        <v>35</v>
      </c>
      <c r="P3181">
        <v>0.05</v>
      </c>
      <c r="Q3181" s="2">
        <v>1963.1000000000001</v>
      </c>
      <c r="R3181" s="2">
        <v>1040.4430000000002</v>
      </c>
      <c r="S3181" s="2">
        <v>11189.67</v>
      </c>
      <c r="T3181" s="2">
        <v>4947.0119999999988</v>
      </c>
    </row>
    <row r="3182" spans="1:20" x14ac:dyDescent="0.25">
      <c r="A3182" t="s">
        <v>4830</v>
      </c>
      <c r="B3182" t="s">
        <v>5</v>
      </c>
      <c r="C3182" t="s">
        <v>6</v>
      </c>
      <c r="D3182" s="1">
        <v>43700</v>
      </c>
      <c r="E3182" s="1">
        <v>43825</v>
      </c>
      <c r="F3182" s="1">
        <v>43847</v>
      </c>
      <c r="G3182" s="1">
        <v>43854</v>
      </c>
      <c r="H3182" s="13">
        <f>Orders[[#This Row],[DeliveryDate]]-Orders[[#This Row],[OrderDate]]</f>
        <v>29</v>
      </c>
      <c r="I3182" t="s">
        <v>3</v>
      </c>
      <c r="J3182" t="str">
        <f>_xlfn.XLOOKUP(Orders[[#This Row],[_SalesRepID]],'Sales team'!A:A,'Sales team'!B:B)</f>
        <v>Shawn Wallace</v>
      </c>
      <c r="K3182">
        <v>18</v>
      </c>
      <c r="L3182">
        <v>40</v>
      </c>
      <c r="M3182">
        <v>88</v>
      </c>
      <c r="N3182" t="str">
        <f>_xlfn.XLOOKUP(Orders[[#This Row],[_ProductID]],Products!A:A,Products!C:C)</f>
        <v>Furniture</v>
      </c>
      <c r="O3182">
        <v>12</v>
      </c>
      <c r="P3182">
        <v>7.4999999999999997E-2</v>
      </c>
      <c r="Q3182" s="2">
        <v>3993.2000000000003</v>
      </c>
      <c r="R3182" s="2">
        <v>3154.6280000000002</v>
      </c>
      <c r="S3182" s="2">
        <v>22162.260000000002</v>
      </c>
      <c r="T3182" s="2">
        <v>3234.492000000002</v>
      </c>
    </row>
    <row r="3183" spans="1:20" x14ac:dyDescent="0.25">
      <c r="A3183" t="s">
        <v>4817</v>
      </c>
      <c r="B3183" t="s">
        <v>5</v>
      </c>
      <c r="C3183" t="s">
        <v>6</v>
      </c>
      <c r="D3183" s="1">
        <v>43700</v>
      </c>
      <c r="E3183" s="1">
        <v>43824</v>
      </c>
      <c r="F3183" s="1">
        <v>43837</v>
      </c>
      <c r="G3183" s="1">
        <v>43850</v>
      </c>
      <c r="H3183" s="13">
        <f>Orders[[#This Row],[DeliveryDate]]-Orders[[#This Row],[OrderDate]]</f>
        <v>26</v>
      </c>
      <c r="I3183" t="s">
        <v>3</v>
      </c>
      <c r="J3183" t="str">
        <f>_xlfn.XLOOKUP(Orders[[#This Row],[_SalesRepID]],'Sales team'!A:A,'Sales team'!B:B)</f>
        <v>Anthony Berry</v>
      </c>
      <c r="K3183">
        <v>16</v>
      </c>
      <c r="L3183">
        <v>47</v>
      </c>
      <c r="M3183">
        <v>161</v>
      </c>
      <c r="N3183" t="str">
        <f>_xlfn.XLOOKUP(Orders[[#This Row],[_ProductID]],Products!A:A,Products!C:C)</f>
        <v>Home décor</v>
      </c>
      <c r="O3183">
        <v>35</v>
      </c>
      <c r="P3183">
        <v>0.05</v>
      </c>
      <c r="Q3183" s="2">
        <v>1139</v>
      </c>
      <c r="R3183" s="2">
        <v>660.62</v>
      </c>
      <c r="S3183" s="2">
        <v>8656.4</v>
      </c>
      <c r="T3183" s="2">
        <v>3371.4399999999996</v>
      </c>
    </row>
    <row r="3184" spans="1:20" x14ac:dyDescent="0.25">
      <c r="A3184" t="s">
        <v>4818</v>
      </c>
      <c r="B3184" t="s">
        <v>1</v>
      </c>
      <c r="C3184" t="s">
        <v>2</v>
      </c>
      <c r="D3184" s="1">
        <v>43700</v>
      </c>
      <c r="E3184" s="1">
        <v>43824</v>
      </c>
      <c r="F3184" s="1">
        <v>43849</v>
      </c>
      <c r="G3184" s="1">
        <v>43833</v>
      </c>
      <c r="H3184" s="13">
        <f>Orders[[#This Row],[DeliveryDate]]-Orders[[#This Row],[OrderDate]]</f>
        <v>9</v>
      </c>
      <c r="I3184" t="s">
        <v>3</v>
      </c>
      <c r="J3184" t="str">
        <f>_xlfn.XLOOKUP(Orders[[#This Row],[_SalesRepID]],'Sales team'!A:A,'Sales team'!B:B)</f>
        <v>Shawn Cook</v>
      </c>
      <c r="K3184">
        <v>7</v>
      </c>
      <c r="L3184">
        <v>6</v>
      </c>
      <c r="M3184">
        <v>247</v>
      </c>
      <c r="N3184" t="str">
        <f>_xlfn.XLOOKUP(Orders[[#This Row],[_ProductID]],Products!A:A,Products!C:C)</f>
        <v>Home décor</v>
      </c>
      <c r="O3184">
        <v>45</v>
      </c>
      <c r="P3184">
        <v>0.1</v>
      </c>
      <c r="Q3184" s="2">
        <v>261.3</v>
      </c>
      <c r="R3184" s="2">
        <v>143.71500000000003</v>
      </c>
      <c r="S3184" s="2">
        <v>705.5100000000001</v>
      </c>
      <c r="T3184" s="2">
        <v>274.36500000000001</v>
      </c>
    </row>
    <row r="3185" spans="1:20" x14ac:dyDescent="0.25">
      <c r="A3185" t="s">
        <v>4819</v>
      </c>
      <c r="B3185" t="s">
        <v>10</v>
      </c>
      <c r="C3185" t="s">
        <v>6</v>
      </c>
      <c r="D3185" s="1">
        <v>43700</v>
      </c>
      <c r="E3185" s="1">
        <v>43824</v>
      </c>
      <c r="F3185" s="1">
        <v>43838</v>
      </c>
      <c r="G3185" s="1">
        <v>43857</v>
      </c>
      <c r="H3185" s="13">
        <f>Orders[[#This Row],[DeliveryDate]]-Orders[[#This Row],[OrderDate]]</f>
        <v>33</v>
      </c>
      <c r="I3185" t="s">
        <v>3</v>
      </c>
      <c r="J3185" t="str">
        <f>_xlfn.XLOOKUP(Orders[[#This Row],[_SalesRepID]],'Sales team'!A:A,'Sales team'!B:B)</f>
        <v>Donald Reynolds</v>
      </c>
      <c r="K3185">
        <v>26</v>
      </c>
      <c r="L3185">
        <v>31</v>
      </c>
      <c r="M3185">
        <v>196</v>
      </c>
      <c r="N3185" t="str">
        <f>_xlfn.XLOOKUP(Orders[[#This Row],[_ProductID]],Products!A:A,Products!C:C)</f>
        <v>Furniture</v>
      </c>
      <c r="O3185">
        <v>19</v>
      </c>
      <c r="P3185">
        <v>0.05</v>
      </c>
      <c r="Q3185" s="2">
        <v>234.5</v>
      </c>
      <c r="R3185" s="2">
        <v>143.04499999999999</v>
      </c>
      <c r="S3185" s="2">
        <v>891.09999999999991</v>
      </c>
      <c r="T3185" s="2">
        <v>318.91999999999996</v>
      </c>
    </row>
    <row r="3186" spans="1:20" x14ac:dyDescent="0.25">
      <c r="A3186" t="s">
        <v>4820</v>
      </c>
      <c r="B3186" t="s">
        <v>5</v>
      </c>
      <c r="C3186" t="s">
        <v>46</v>
      </c>
      <c r="D3186" s="1">
        <v>43700</v>
      </c>
      <c r="E3186" s="1">
        <v>43824</v>
      </c>
      <c r="F3186" s="1">
        <v>43828</v>
      </c>
      <c r="G3186" s="1">
        <v>43839</v>
      </c>
      <c r="H3186" s="13">
        <f>Orders[[#This Row],[DeliveryDate]]-Orders[[#This Row],[OrderDate]]</f>
        <v>15</v>
      </c>
      <c r="I3186" t="s">
        <v>3</v>
      </c>
      <c r="J3186" t="str">
        <f>_xlfn.XLOOKUP(Orders[[#This Row],[_SalesRepID]],'Sales team'!A:A,'Sales team'!B:B)</f>
        <v>Frank Brown</v>
      </c>
      <c r="K3186">
        <v>17</v>
      </c>
      <c r="L3186">
        <v>22</v>
      </c>
      <c r="M3186">
        <v>77</v>
      </c>
      <c r="N3186" t="str">
        <f>_xlfn.XLOOKUP(Orders[[#This Row],[_ProductID]],Products!A:A,Products!C:C)</f>
        <v>Home décor</v>
      </c>
      <c r="O3186">
        <v>3</v>
      </c>
      <c r="P3186">
        <v>0.15</v>
      </c>
      <c r="Q3186" s="2">
        <v>1319.9</v>
      </c>
      <c r="R3186" s="2">
        <v>884.33300000000008</v>
      </c>
      <c r="S3186" s="2">
        <v>8975.32</v>
      </c>
      <c r="T3186" s="2">
        <v>1900.655999999999</v>
      </c>
    </row>
    <row r="3187" spans="1:20" x14ac:dyDescent="0.25">
      <c r="A3187" t="s">
        <v>4811</v>
      </c>
      <c r="B3187" t="s">
        <v>10</v>
      </c>
      <c r="C3187" t="s">
        <v>6</v>
      </c>
      <c r="D3187" s="1">
        <v>43700</v>
      </c>
      <c r="E3187" s="1">
        <v>43823</v>
      </c>
      <c r="F3187" s="1">
        <v>43843</v>
      </c>
      <c r="G3187" s="1">
        <v>43857</v>
      </c>
      <c r="H3187" s="13">
        <f>Orders[[#This Row],[DeliveryDate]]-Orders[[#This Row],[OrderDate]]</f>
        <v>34</v>
      </c>
      <c r="I3187" t="s">
        <v>3</v>
      </c>
      <c r="J3187" t="str">
        <f>_xlfn.XLOOKUP(Orders[[#This Row],[_SalesRepID]],'Sales team'!A:A,'Sales team'!B:B)</f>
        <v>Shawn Torres</v>
      </c>
      <c r="K3187">
        <v>27</v>
      </c>
      <c r="L3187">
        <v>39</v>
      </c>
      <c r="M3187">
        <v>128</v>
      </c>
      <c r="N3187" t="str">
        <f>_xlfn.XLOOKUP(Orders[[#This Row],[_ProductID]],Products!A:A,Products!C:C)</f>
        <v>Kitchen &amp; Dining</v>
      </c>
      <c r="O3187">
        <v>13</v>
      </c>
      <c r="P3187">
        <v>7.4999999999999997E-2</v>
      </c>
      <c r="Q3187" s="2">
        <v>254.6</v>
      </c>
      <c r="R3187" s="2">
        <v>188.404</v>
      </c>
      <c r="S3187" s="2">
        <v>1648.5350000000001</v>
      </c>
      <c r="T3187" s="2">
        <v>329.70700000000011</v>
      </c>
    </row>
    <row r="3188" spans="1:20" x14ac:dyDescent="0.25">
      <c r="A3188" t="s">
        <v>4812</v>
      </c>
      <c r="B3188" t="s">
        <v>10</v>
      </c>
      <c r="C3188" t="s">
        <v>13</v>
      </c>
      <c r="D3188" s="1">
        <v>43700</v>
      </c>
      <c r="E3188" s="1">
        <v>43823</v>
      </c>
      <c r="F3188" s="1">
        <v>43833</v>
      </c>
      <c r="G3188" s="1">
        <v>43843</v>
      </c>
      <c r="H3188" s="13">
        <f>Orders[[#This Row],[DeliveryDate]]-Orders[[#This Row],[OrderDate]]</f>
        <v>20</v>
      </c>
      <c r="I3188" t="s">
        <v>3</v>
      </c>
      <c r="J3188" t="str">
        <f>_xlfn.XLOOKUP(Orders[[#This Row],[_SalesRepID]],'Sales team'!A:A,'Sales team'!B:B)</f>
        <v>Donald Reynolds</v>
      </c>
      <c r="K3188">
        <v>26</v>
      </c>
      <c r="L3188">
        <v>35</v>
      </c>
      <c r="M3188">
        <v>326</v>
      </c>
      <c r="N3188" t="str">
        <f>_xlfn.XLOOKUP(Orders[[#This Row],[_ProductID]],Products!A:A,Products!C:C)</f>
        <v>Electronics</v>
      </c>
      <c r="O3188">
        <v>28</v>
      </c>
      <c r="P3188">
        <v>7.4999999999999997E-2</v>
      </c>
      <c r="Q3188" s="2">
        <v>1983.2</v>
      </c>
      <c r="R3188" s="2">
        <v>1665.8879999999999</v>
      </c>
      <c r="S3188" s="2">
        <v>3668.92</v>
      </c>
      <c r="T3188" s="2">
        <v>337.14400000000023</v>
      </c>
    </row>
    <row r="3189" spans="1:20" x14ac:dyDescent="0.25">
      <c r="A3189" t="s">
        <v>4813</v>
      </c>
      <c r="B3189" t="s">
        <v>1</v>
      </c>
      <c r="C3189" t="s">
        <v>2</v>
      </c>
      <c r="D3189" s="1">
        <v>43700</v>
      </c>
      <c r="E3189" s="1">
        <v>43823</v>
      </c>
      <c r="F3189" s="1">
        <v>43840</v>
      </c>
      <c r="G3189" s="1">
        <v>43829</v>
      </c>
      <c r="H3189" s="13">
        <f>Orders[[#This Row],[DeliveryDate]]-Orders[[#This Row],[OrderDate]]</f>
        <v>6</v>
      </c>
      <c r="I3189" t="s">
        <v>3</v>
      </c>
      <c r="J3189" t="str">
        <f>_xlfn.XLOOKUP(Orders[[#This Row],[_SalesRepID]],'Sales team'!A:A,'Sales team'!B:B)</f>
        <v>Joshua Little</v>
      </c>
      <c r="K3189">
        <v>11</v>
      </c>
      <c r="L3189">
        <v>6</v>
      </c>
      <c r="M3189">
        <v>254</v>
      </c>
      <c r="N3189" t="str">
        <f>_xlfn.XLOOKUP(Orders[[#This Row],[_ProductID]],Products!A:A,Products!C:C)</f>
        <v>Home décor</v>
      </c>
      <c r="O3189">
        <v>45</v>
      </c>
      <c r="P3189">
        <v>0.15</v>
      </c>
      <c r="Q3189" s="2">
        <v>1098.8</v>
      </c>
      <c r="R3189" s="2">
        <v>791.13599999999997</v>
      </c>
      <c r="S3189" s="2">
        <v>5603.8799999999992</v>
      </c>
      <c r="T3189" s="2">
        <v>857.0639999999994</v>
      </c>
    </row>
    <row r="3190" spans="1:20" x14ac:dyDescent="0.25">
      <c r="A3190" t="s">
        <v>4814</v>
      </c>
      <c r="B3190" t="s">
        <v>1</v>
      </c>
      <c r="C3190" t="s">
        <v>6</v>
      </c>
      <c r="D3190" s="1">
        <v>43700</v>
      </c>
      <c r="E3190" s="1">
        <v>43823</v>
      </c>
      <c r="F3190" s="1">
        <v>43826</v>
      </c>
      <c r="G3190" s="1">
        <v>43832</v>
      </c>
      <c r="H3190" s="13">
        <f>Orders[[#This Row],[DeliveryDate]]-Orders[[#This Row],[OrderDate]]</f>
        <v>9</v>
      </c>
      <c r="I3190" t="s">
        <v>3</v>
      </c>
      <c r="J3190" t="str">
        <f>_xlfn.XLOOKUP(Orders[[#This Row],[_SalesRepID]],'Sales team'!A:A,'Sales team'!B:B)</f>
        <v>Jonathan Hawkins</v>
      </c>
      <c r="K3190">
        <v>10</v>
      </c>
      <c r="L3190">
        <v>12</v>
      </c>
      <c r="M3190">
        <v>166</v>
      </c>
      <c r="N3190" t="str">
        <f>_xlfn.XLOOKUP(Orders[[#This Row],[_ProductID]],Products!A:A,Products!C:C)</f>
        <v>Electronics</v>
      </c>
      <c r="O3190">
        <v>28</v>
      </c>
      <c r="P3190">
        <v>0.15</v>
      </c>
      <c r="Q3190" s="2">
        <v>1286.4000000000001</v>
      </c>
      <c r="R3190" s="2">
        <v>514.56000000000006</v>
      </c>
      <c r="S3190" s="2">
        <v>4373.76</v>
      </c>
      <c r="T3190" s="2">
        <v>2315.52</v>
      </c>
    </row>
    <row r="3191" spans="1:20" x14ac:dyDescent="0.25">
      <c r="A3191" t="s">
        <v>4815</v>
      </c>
      <c r="B3191" t="s">
        <v>8</v>
      </c>
      <c r="C3191" t="s">
        <v>6</v>
      </c>
      <c r="D3191" s="1">
        <v>43700</v>
      </c>
      <c r="E3191" s="1">
        <v>43823</v>
      </c>
      <c r="F3191" s="1">
        <v>43825</v>
      </c>
      <c r="G3191" s="1">
        <v>43837</v>
      </c>
      <c r="H3191" s="13">
        <f>Orders[[#This Row],[DeliveryDate]]-Orders[[#This Row],[OrderDate]]</f>
        <v>14</v>
      </c>
      <c r="I3191" t="s">
        <v>3</v>
      </c>
      <c r="J3191" t="str">
        <f>_xlfn.XLOOKUP(Orders[[#This Row],[_SalesRepID]],'Sales team'!A:A,'Sales team'!B:B)</f>
        <v>Joe Price</v>
      </c>
      <c r="K3191">
        <v>22</v>
      </c>
      <c r="L3191">
        <v>1</v>
      </c>
      <c r="M3191">
        <v>120</v>
      </c>
      <c r="N3191" t="str">
        <f>_xlfn.XLOOKUP(Orders[[#This Row],[_ProductID]],Products!A:A,Products!C:C)</f>
        <v>Furniture</v>
      </c>
      <c r="O3191">
        <v>20</v>
      </c>
      <c r="P3191">
        <v>0.15</v>
      </c>
      <c r="Q3191" s="2">
        <v>2626.4</v>
      </c>
      <c r="R3191" s="2">
        <v>1549.576</v>
      </c>
      <c r="S3191" s="2">
        <v>4464.88</v>
      </c>
      <c r="T3191" s="2">
        <v>1365.7280000000001</v>
      </c>
    </row>
    <row r="3192" spans="1:20" x14ac:dyDescent="0.25">
      <c r="A3192" t="s">
        <v>4816</v>
      </c>
      <c r="B3192" t="s">
        <v>1</v>
      </c>
      <c r="C3192" t="s">
        <v>46</v>
      </c>
      <c r="D3192" s="1">
        <v>43700</v>
      </c>
      <c r="E3192" s="1">
        <v>43823</v>
      </c>
      <c r="F3192" s="1">
        <v>43834</v>
      </c>
      <c r="G3192" s="1">
        <v>43833</v>
      </c>
      <c r="H3192" s="13">
        <f>Orders[[#This Row],[DeliveryDate]]-Orders[[#This Row],[OrderDate]]</f>
        <v>10</v>
      </c>
      <c r="I3192" t="s">
        <v>3</v>
      </c>
      <c r="J3192" t="str">
        <f>_xlfn.XLOOKUP(Orders[[#This Row],[_SalesRepID]],'Sales team'!A:A,'Sales team'!B:B)</f>
        <v>Adam Hernandez</v>
      </c>
      <c r="K3192">
        <v>1</v>
      </c>
      <c r="L3192">
        <v>38</v>
      </c>
      <c r="M3192">
        <v>62</v>
      </c>
      <c r="N3192" t="str">
        <f>_xlfn.XLOOKUP(Orders[[#This Row],[_ProductID]],Products!A:A,Products!C:C)</f>
        <v>Home décor</v>
      </c>
      <c r="O3192">
        <v>44</v>
      </c>
      <c r="P3192">
        <v>0.15</v>
      </c>
      <c r="Q3192" s="2">
        <v>3892.7000000000003</v>
      </c>
      <c r="R3192" s="2">
        <v>2218.8389999999999</v>
      </c>
      <c r="S3192" s="2">
        <v>19852.77</v>
      </c>
      <c r="T3192" s="2">
        <v>6539.7360000000008</v>
      </c>
    </row>
    <row r="3193" spans="1:20" x14ac:dyDescent="0.25">
      <c r="A3193" t="s">
        <v>4801</v>
      </c>
      <c r="B3193" t="s">
        <v>1</v>
      </c>
      <c r="C3193" t="s">
        <v>6</v>
      </c>
      <c r="D3193" s="1">
        <v>43700</v>
      </c>
      <c r="E3193" s="1">
        <v>43822</v>
      </c>
      <c r="F3193" s="1">
        <v>43840</v>
      </c>
      <c r="G3193" s="1">
        <v>43826</v>
      </c>
      <c r="H3193" s="13">
        <f>Orders[[#This Row],[DeliveryDate]]-Orders[[#This Row],[OrderDate]]</f>
        <v>4</v>
      </c>
      <c r="I3193" t="s">
        <v>3</v>
      </c>
      <c r="J3193" t="str">
        <f>_xlfn.XLOOKUP(Orders[[#This Row],[_SalesRepID]],'Sales team'!A:A,'Sales team'!B:B)</f>
        <v>Jerry Green</v>
      </c>
      <c r="K3193">
        <v>3</v>
      </c>
      <c r="L3193">
        <v>36</v>
      </c>
      <c r="M3193">
        <v>94</v>
      </c>
      <c r="N3193" t="str">
        <f>_xlfn.XLOOKUP(Orders[[#This Row],[_ProductID]],Products!A:A,Products!C:C)</f>
        <v>Furniture</v>
      </c>
      <c r="O3193">
        <v>12</v>
      </c>
      <c r="P3193">
        <v>0.05</v>
      </c>
      <c r="Q3193" s="2">
        <v>194.3</v>
      </c>
      <c r="R3193" s="2">
        <v>161.26900000000001</v>
      </c>
      <c r="S3193" s="2">
        <v>553.75500000000011</v>
      </c>
      <c r="T3193" s="2">
        <v>69.948000000000093</v>
      </c>
    </row>
    <row r="3194" spans="1:20" x14ac:dyDescent="0.25">
      <c r="A3194" t="s">
        <v>4802</v>
      </c>
      <c r="B3194" t="s">
        <v>1</v>
      </c>
      <c r="C3194" t="s">
        <v>15</v>
      </c>
      <c r="D3194" s="1">
        <v>43700</v>
      </c>
      <c r="E3194" s="1">
        <v>43822</v>
      </c>
      <c r="F3194" s="1">
        <v>43848</v>
      </c>
      <c r="G3194" s="1">
        <v>43837</v>
      </c>
      <c r="H3194" s="13">
        <f>Orders[[#This Row],[DeliveryDate]]-Orders[[#This Row],[OrderDate]]</f>
        <v>15</v>
      </c>
      <c r="I3194" t="s">
        <v>3</v>
      </c>
      <c r="J3194" t="str">
        <f>_xlfn.XLOOKUP(Orders[[#This Row],[_SalesRepID]],'Sales team'!A:A,'Sales team'!B:B)</f>
        <v>Jonathan Hawkins</v>
      </c>
      <c r="K3194">
        <v>10</v>
      </c>
      <c r="L3194">
        <v>17</v>
      </c>
      <c r="M3194">
        <v>30</v>
      </c>
      <c r="N3194" t="str">
        <f>_xlfn.XLOOKUP(Orders[[#This Row],[_ProductID]],Products!A:A,Products!C:C)</f>
        <v>Home décor</v>
      </c>
      <c r="O3194">
        <v>36</v>
      </c>
      <c r="P3194">
        <v>0.3</v>
      </c>
      <c r="Q3194" s="2">
        <v>3932.9</v>
      </c>
      <c r="R3194" s="2">
        <v>1691.1469999999999</v>
      </c>
      <c r="S3194" s="2">
        <v>16518.18</v>
      </c>
      <c r="T3194" s="2">
        <v>6371.2980000000007</v>
      </c>
    </row>
    <row r="3195" spans="1:20" x14ac:dyDescent="0.25">
      <c r="A3195" t="s">
        <v>4803</v>
      </c>
      <c r="B3195" t="s">
        <v>5</v>
      </c>
      <c r="C3195" t="s">
        <v>13</v>
      </c>
      <c r="D3195" s="1">
        <v>43700</v>
      </c>
      <c r="E3195" s="1">
        <v>43822</v>
      </c>
      <c r="F3195" s="1">
        <v>43849</v>
      </c>
      <c r="G3195" s="1">
        <v>43833</v>
      </c>
      <c r="H3195" s="13">
        <f>Orders[[#This Row],[DeliveryDate]]-Orders[[#This Row],[OrderDate]]</f>
        <v>11</v>
      </c>
      <c r="I3195" t="s">
        <v>3</v>
      </c>
      <c r="J3195" t="str">
        <f>_xlfn.XLOOKUP(Orders[[#This Row],[_SalesRepID]],'Sales team'!A:A,'Sales team'!B:B)</f>
        <v>Todd Roberts</v>
      </c>
      <c r="K3195">
        <v>13</v>
      </c>
      <c r="L3195">
        <v>11</v>
      </c>
      <c r="M3195">
        <v>264</v>
      </c>
      <c r="N3195" t="str">
        <f>_xlfn.XLOOKUP(Orders[[#This Row],[_ProductID]],Products!A:A,Products!C:C)</f>
        <v>Home décor</v>
      </c>
      <c r="O3195">
        <v>46</v>
      </c>
      <c r="P3195">
        <v>7.4999999999999997E-2</v>
      </c>
      <c r="Q3195" s="2">
        <v>3376.8</v>
      </c>
      <c r="R3195" s="2">
        <v>1857.2400000000002</v>
      </c>
      <c r="S3195" s="2">
        <v>3123.5400000000004</v>
      </c>
      <c r="T3195" s="2">
        <v>1266.3000000000002</v>
      </c>
    </row>
    <row r="3196" spans="1:20" x14ac:dyDescent="0.25">
      <c r="A3196" t="s">
        <v>4804</v>
      </c>
      <c r="B3196" t="s">
        <v>1</v>
      </c>
      <c r="C3196" t="s">
        <v>6</v>
      </c>
      <c r="D3196" s="1">
        <v>43700</v>
      </c>
      <c r="E3196" s="1">
        <v>43822</v>
      </c>
      <c r="F3196" s="1">
        <v>43850</v>
      </c>
      <c r="G3196" s="1">
        <v>43830</v>
      </c>
      <c r="H3196" s="13">
        <f>Orders[[#This Row],[DeliveryDate]]-Orders[[#This Row],[OrderDate]]</f>
        <v>8</v>
      </c>
      <c r="I3196" t="s">
        <v>3</v>
      </c>
      <c r="J3196" t="str">
        <f>_xlfn.XLOOKUP(Orders[[#This Row],[_SalesRepID]],'Sales team'!A:A,'Sales team'!B:B)</f>
        <v>Joshua Ryan</v>
      </c>
      <c r="K3196">
        <v>9</v>
      </c>
      <c r="L3196">
        <v>40</v>
      </c>
      <c r="M3196">
        <v>152</v>
      </c>
      <c r="N3196" t="str">
        <f>_xlfn.XLOOKUP(Orders[[#This Row],[_ProductID]],Products!A:A,Products!C:C)</f>
        <v>Kitchen &amp; Dining</v>
      </c>
      <c r="O3196">
        <v>16</v>
      </c>
      <c r="P3196">
        <v>0.05</v>
      </c>
      <c r="Q3196" s="2">
        <v>5433.7</v>
      </c>
      <c r="R3196" s="2">
        <v>3803.5899999999997</v>
      </c>
      <c r="S3196" s="2">
        <v>41296.119999999995</v>
      </c>
      <c r="T3196" s="2">
        <v>10867.399999999998</v>
      </c>
    </row>
    <row r="3197" spans="1:20" x14ac:dyDescent="0.25">
      <c r="A3197" t="s">
        <v>4805</v>
      </c>
      <c r="B3197" t="s">
        <v>1</v>
      </c>
      <c r="C3197" t="s">
        <v>2</v>
      </c>
      <c r="D3197" s="1">
        <v>43700</v>
      </c>
      <c r="E3197" s="1">
        <v>43822</v>
      </c>
      <c r="F3197" s="1">
        <v>43849</v>
      </c>
      <c r="G3197" s="1">
        <v>43839</v>
      </c>
      <c r="H3197" s="13">
        <f>Orders[[#This Row],[DeliveryDate]]-Orders[[#This Row],[OrderDate]]</f>
        <v>17</v>
      </c>
      <c r="I3197" t="s">
        <v>3</v>
      </c>
      <c r="J3197" t="str">
        <f>_xlfn.XLOOKUP(Orders[[#This Row],[_SalesRepID]],'Sales team'!A:A,'Sales team'!B:B)</f>
        <v>Joshua Bennett</v>
      </c>
      <c r="K3197">
        <v>6</v>
      </c>
      <c r="L3197">
        <v>9</v>
      </c>
      <c r="M3197">
        <v>256</v>
      </c>
      <c r="N3197" t="str">
        <f>_xlfn.XLOOKUP(Orders[[#This Row],[_ProductID]],Products!A:A,Products!C:C)</f>
        <v>Home décor</v>
      </c>
      <c r="O3197">
        <v>30</v>
      </c>
      <c r="P3197">
        <v>7.4999999999999997E-2</v>
      </c>
      <c r="Q3197" s="2">
        <v>5855.8</v>
      </c>
      <c r="R3197" s="2">
        <v>4216.1760000000004</v>
      </c>
      <c r="S3197" s="2">
        <v>27083.075000000001</v>
      </c>
      <c r="T3197" s="2">
        <v>6002.1949999999997</v>
      </c>
    </row>
    <row r="3198" spans="1:20" x14ac:dyDescent="0.25">
      <c r="A3198" t="s">
        <v>4806</v>
      </c>
      <c r="B3198" t="s">
        <v>1</v>
      </c>
      <c r="C3198" t="s">
        <v>46</v>
      </c>
      <c r="D3198" s="1">
        <v>43700</v>
      </c>
      <c r="E3198" s="1">
        <v>43822</v>
      </c>
      <c r="F3198" s="1">
        <v>43829</v>
      </c>
      <c r="G3198" s="1">
        <v>43833</v>
      </c>
      <c r="H3198" s="13">
        <f>Orders[[#This Row],[DeliveryDate]]-Orders[[#This Row],[OrderDate]]</f>
        <v>11</v>
      </c>
      <c r="I3198" t="s">
        <v>3</v>
      </c>
      <c r="J3198" t="str">
        <f>_xlfn.XLOOKUP(Orders[[#This Row],[_SalesRepID]],'Sales team'!A:A,'Sales team'!B:B)</f>
        <v>Joshua Bennett</v>
      </c>
      <c r="K3198">
        <v>6</v>
      </c>
      <c r="L3198">
        <v>34</v>
      </c>
      <c r="M3198">
        <v>67</v>
      </c>
      <c r="N3198" t="str">
        <f>_xlfn.XLOOKUP(Orders[[#This Row],[_ProductID]],Products!A:A,Products!C:C)</f>
        <v>Kitchen &amp; Dining</v>
      </c>
      <c r="O3198">
        <v>13</v>
      </c>
      <c r="P3198">
        <v>0.15</v>
      </c>
      <c r="Q3198" s="2">
        <v>844.2</v>
      </c>
      <c r="R3198" s="2">
        <v>438.98400000000004</v>
      </c>
      <c r="S3198" s="2">
        <v>2870.28</v>
      </c>
      <c r="T3198" s="2">
        <v>1114.3440000000001</v>
      </c>
    </row>
    <row r="3199" spans="1:20" x14ac:dyDescent="0.25">
      <c r="A3199" t="s">
        <v>4807</v>
      </c>
      <c r="B3199" t="s">
        <v>5</v>
      </c>
      <c r="C3199" t="s">
        <v>6</v>
      </c>
      <c r="D3199" s="1">
        <v>43700</v>
      </c>
      <c r="E3199" s="1">
        <v>43822</v>
      </c>
      <c r="F3199" s="1">
        <v>43826</v>
      </c>
      <c r="G3199" s="1">
        <v>43833</v>
      </c>
      <c r="H3199" s="13">
        <f>Orders[[#This Row],[DeliveryDate]]-Orders[[#This Row],[OrderDate]]</f>
        <v>11</v>
      </c>
      <c r="I3199" t="s">
        <v>3</v>
      </c>
      <c r="J3199" t="str">
        <f>_xlfn.XLOOKUP(Orders[[#This Row],[_SalesRepID]],'Sales team'!A:A,'Sales team'!B:B)</f>
        <v>Todd Roberts</v>
      </c>
      <c r="K3199">
        <v>13</v>
      </c>
      <c r="L3199">
        <v>18</v>
      </c>
      <c r="M3199">
        <v>150</v>
      </c>
      <c r="N3199" t="str">
        <f>_xlfn.XLOOKUP(Orders[[#This Row],[_ProductID]],Products!A:A,Products!C:C)</f>
        <v>Home décor</v>
      </c>
      <c r="O3199">
        <v>32</v>
      </c>
      <c r="P3199">
        <v>0.1</v>
      </c>
      <c r="Q3199" s="2">
        <v>931.30000000000007</v>
      </c>
      <c r="R3199" s="2">
        <v>596.03200000000004</v>
      </c>
      <c r="S3199" s="2">
        <v>5029.0200000000004</v>
      </c>
      <c r="T3199" s="2">
        <v>1452.8280000000004</v>
      </c>
    </row>
    <row r="3200" spans="1:20" x14ac:dyDescent="0.25">
      <c r="A3200" t="s">
        <v>4808</v>
      </c>
      <c r="B3200" t="s">
        <v>5</v>
      </c>
      <c r="C3200" t="s">
        <v>2</v>
      </c>
      <c r="D3200" s="1">
        <v>43700</v>
      </c>
      <c r="E3200" s="1">
        <v>43822</v>
      </c>
      <c r="F3200" s="1">
        <v>43826</v>
      </c>
      <c r="G3200" s="1">
        <v>43858</v>
      </c>
      <c r="H3200" s="13">
        <f>Orders[[#This Row],[DeliveryDate]]-Orders[[#This Row],[OrderDate]]</f>
        <v>36</v>
      </c>
      <c r="I3200" t="s">
        <v>3</v>
      </c>
      <c r="J3200" t="str">
        <f>_xlfn.XLOOKUP(Orders[[#This Row],[_SalesRepID]],'Sales team'!A:A,'Sales team'!B:B)</f>
        <v>Nicholas Cunningham</v>
      </c>
      <c r="K3200">
        <v>19</v>
      </c>
      <c r="L3200">
        <v>7</v>
      </c>
      <c r="M3200">
        <v>226</v>
      </c>
      <c r="N3200" t="str">
        <f>_xlfn.XLOOKUP(Orders[[#This Row],[_ProductID]],Products!A:A,Products!C:C)</f>
        <v>Furniture</v>
      </c>
      <c r="O3200">
        <v>34</v>
      </c>
      <c r="P3200">
        <v>0.05</v>
      </c>
      <c r="Q3200" s="2">
        <v>797.30000000000007</v>
      </c>
      <c r="R3200" s="2">
        <v>677.70500000000004</v>
      </c>
      <c r="S3200" s="2">
        <v>3029.7400000000002</v>
      </c>
      <c r="T3200" s="2">
        <v>318.92000000000007</v>
      </c>
    </row>
    <row r="3201" spans="1:20" x14ac:dyDescent="0.25">
      <c r="A3201" t="s">
        <v>4809</v>
      </c>
      <c r="B3201" t="s">
        <v>10</v>
      </c>
      <c r="C3201" t="s">
        <v>6</v>
      </c>
      <c r="D3201" s="1">
        <v>43700</v>
      </c>
      <c r="E3201" s="1">
        <v>43822</v>
      </c>
      <c r="F3201" s="1">
        <v>43841</v>
      </c>
      <c r="G3201" s="1">
        <v>43844</v>
      </c>
      <c r="H3201" s="13">
        <f>Orders[[#This Row],[DeliveryDate]]-Orders[[#This Row],[OrderDate]]</f>
        <v>22</v>
      </c>
      <c r="I3201" t="s">
        <v>3</v>
      </c>
      <c r="J3201" t="str">
        <f>_xlfn.XLOOKUP(Orders[[#This Row],[_SalesRepID]],'Sales team'!A:A,'Sales team'!B:B)</f>
        <v>Shawn Torres</v>
      </c>
      <c r="K3201">
        <v>27</v>
      </c>
      <c r="L3201">
        <v>7</v>
      </c>
      <c r="M3201">
        <v>191</v>
      </c>
      <c r="N3201" t="str">
        <f>_xlfn.XLOOKUP(Orders[[#This Row],[_ProductID]],Products!A:A,Products!C:C)</f>
        <v>Outdoor</v>
      </c>
      <c r="O3201">
        <v>10</v>
      </c>
      <c r="P3201">
        <v>0.05</v>
      </c>
      <c r="Q3201" s="2">
        <v>877.7</v>
      </c>
      <c r="R3201" s="2">
        <v>465.18100000000004</v>
      </c>
      <c r="S3201" s="2">
        <v>4169.0749999999998</v>
      </c>
      <c r="T3201" s="2">
        <v>1843.1699999999996</v>
      </c>
    </row>
    <row r="3202" spans="1:20" x14ac:dyDescent="0.25">
      <c r="A3202" t="s">
        <v>4810</v>
      </c>
      <c r="B3202" t="s">
        <v>5</v>
      </c>
      <c r="C3202" t="s">
        <v>2</v>
      </c>
      <c r="D3202" s="1">
        <v>43700</v>
      </c>
      <c r="E3202" s="1">
        <v>43822</v>
      </c>
      <c r="F3202" s="1">
        <v>43848</v>
      </c>
      <c r="G3202" s="1">
        <v>43836</v>
      </c>
      <c r="H3202" s="13">
        <f>Orders[[#This Row],[DeliveryDate]]-Orders[[#This Row],[OrderDate]]</f>
        <v>14</v>
      </c>
      <c r="I3202" t="s">
        <v>3</v>
      </c>
      <c r="J3202" t="str">
        <f>_xlfn.XLOOKUP(Orders[[#This Row],[_SalesRepID]],'Sales team'!A:A,'Sales team'!B:B)</f>
        <v>Anthony Berry</v>
      </c>
      <c r="K3202">
        <v>16</v>
      </c>
      <c r="L3202">
        <v>2</v>
      </c>
      <c r="M3202">
        <v>244</v>
      </c>
      <c r="N3202" t="str">
        <f>_xlfn.XLOOKUP(Orders[[#This Row],[_ProductID]],Products!A:A,Products!C:C)</f>
        <v>Home décor</v>
      </c>
      <c r="O3202">
        <v>33</v>
      </c>
      <c r="P3202">
        <v>0.05</v>
      </c>
      <c r="Q3202" s="2">
        <v>2405.3000000000002</v>
      </c>
      <c r="R3202" s="2">
        <v>986.173</v>
      </c>
      <c r="S3202" s="2">
        <v>4570.07</v>
      </c>
      <c r="T3202" s="2">
        <v>2597.7239999999997</v>
      </c>
    </row>
    <row r="3203" spans="1:20" x14ac:dyDescent="0.25">
      <c r="A3203" t="s">
        <v>4795</v>
      </c>
      <c r="B3203" t="s">
        <v>10</v>
      </c>
      <c r="C3203" t="s">
        <v>25</v>
      </c>
      <c r="D3203" s="1">
        <v>43700</v>
      </c>
      <c r="E3203" s="1">
        <v>43821</v>
      </c>
      <c r="F3203" s="1">
        <v>43824</v>
      </c>
      <c r="G3203" s="1">
        <v>43844</v>
      </c>
      <c r="H3203" s="13">
        <f>Orders[[#This Row],[DeliveryDate]]-Orders[[#This Row],[OrderDate]]</f>
        <v>23</v>
      </c>
      <c r="I3203" t="s">
        <v>3</v>
      </c>
      <c r="J3203" t="str">
        <f>_xlfn.XLOOKUP(Orders[[#This Row],[_SalesRepID]],'Sales team'!A:A,'Sales team'!B:B)</f>
        <v>Carlos Miller</v>
      </c>
      <c r="K3203">
        <v>28</v>
      </c>
      <c r="L3203">
        <v>8</v>
      </c>
      <c r="M3203">
        <v>352</v>
      </c>
      <c r="N3203" t="str">
        <f>_xlfn.XLOOKUP(Orders[[#This Row],[_ProductID]],Products!A:A,Products!C:C)</f>
        <v>Home décor</v>
      </c>
      <c r="O3203">
        <v>31</v>
      </c>
      <c r="P3203">
        <v>0.05</v>
      </c>
      <c r="Q3203" s="2">
        <v>1139</v>
      </c>
      <c r="R3203" s="2">
        <v>501.16</v>
      </c>
      <c r="S3203" s="2">
        <v>8656.4</v>
      </c>
      <c r="T3203" s="2">
        <v>4647.119999999999</v>
      </c>
    </row>
    <row r="3204" spans="1:20" x14ac:dyDescent="0.25">
      <c r="A3204" t="s">
        <v>4796</v>
      </c>
      <c r="B3204" t="s">
        <v>1</v>
      </c>
      <c r="C3204" t="s">
        <v>6</v>
      </c>
      <c r="D3204" s="1">
        <v>43700</v>
      </c>
      <c r="E3204" s="1">
        <v>43821</v>
      </c>
      <c r="F3204" s="1">
        <v>43834</v>
      </c>
      <c r="G3204" s="1">
        <v>43843</v>
      </c>
      <c r="H3204" s="13">
        <f>Orders[[#This Row],[DeliveryDate]]-Orders[[#This Row],[OrderDate]]</f>
        <v>22</v>
      </c>
      <c r="I3204" t="s">
        <v>3</v>
      </c>
      <c r="J3204" t="str">
        <f>_xlfn.XLOOKUP(Orders[[#This Row],[_SalesRepID]],'Sales team'!A:A,'Sales team'!B:B)</f>
        <v>Joshua Little</v>
      </c>
      <c r="K3204">
        <v>11</v>
      </c>
      <c r="L3204">
        <v>25</v>
      </c>
      <c r="M3204">
        <v>128</v>
      </c>
      <c r="N3204" t="str">
        <f>_xlfn.XLOOKUP(Orders[[#This Row],[_ProductID]],Products!A:A,Products!C:C)</f>
        <v>Home décor</v>
      </c>
      <c r="O3204">
        <v>17</v>
      </c>
      <c r="P3204">
        <v>7.4999999999999997E-2</v>
      </c>
      <c r="Q3204" s="2">
        <v>254.6</v>
      </c>
      <c r="R3204" s="2">
        <v>165.49</v>
      </c>
      <c r="S3204" s="2">
        <v>1177.5250000000001</v>
      </c>
      <c r="T3204" s="2">
        <v>350.07500000000005</v>
      </c>
    </row>
    <row r="3205" spans="1:20" x14ac:dyDescent="0.25">
      <c r="A3205" t="s">
        <v>4797</v>
      </c>
      <c r="B3205" t="s">
        <v>5</v>
      </c>
      <c r="C3205" t="s">
        <v>6</v>
      </c>
      <c r="D3205" s="1">
        <v>43700</v>
      </c>
      <c r="E3205" s="1">
        <v>43821</v>
      </c>
      <c r="F3205" s="1">
        <v>43841</v>
      </c>
      <c r="G3205" s="1">
        <v>43843</v>
      </c>
      <c r="H3205" s="13">
        <f>Orders[[#This Row],[DeliveryDate]]-Orders[[#This Row],[OrderDate]]</f>
        <v>22</v>
      </c>
      <c r="I3205" t="s">
        <v>3</v>
      </c>
      <c r="J3205" t="str">
        <f>_xlfn.XLOOKUP(Orders[[#This Row],[_SalesRepID]],'Sales team'!A:A,'Sales team'!B:B)</f>
        <v>Anthony Berry</v>
      </c>
      <c r="K3205">
        <v>16</v>
      </c>
      <c r="L3205">
        <v>47</v>
      </c>
      <c r="M3205">
        <v>157</v>
      </c>
      <c r="N3205" t="str">
        <f>_xlfn.XLOOKUP(Orders[[#This Row],[_ProductID]],Products!A:A,Products!C:C)</f>
        <v>Home décor</v>
      </c>
      <c r="O3205">
        <v>41</v>
      </c>
      <c r="P3205">
        <v>0.1</v>
      </c>
      <c r="Q3205" s="2">
        <v>2539.3000000000002</v>
      </c>
      <c r="R3205" s="2">
        <v>1015.7200000000001</v>
      </c>
      <c r="S3205" s="2">
        <v>6856.1100000000006</v>
      </c>
      <c r="T3205" s="2">
        <v>3808.9500000000003</v>
      </c>
    </row>
    <row r="3206" spans="1:20" x14ac:dyDescent="0.25">
      <c r="A3206" t="s">
        <v>4798</v>
      </c>
      <c r="B3206" t="s">
        <v>1</v>
      </c>
      <c r="C3206" t="s">
        <v>13</v>
      </c>
      <c r="D3206" s="1">
        <v>43700</v>
      </c>
      <c r="E3206" s="1">
        <v>43821</v>
      </c>
      <c r="F3206" s="1">
        <v>43841</v>
      </c>
      <c r="G3206" s="1">
        <v>43831</v>
      </c>
      <c r="H3206" s="13">
        <f>Orders[[#This Row],[DeliveryDate]]-Orders[[#This Row],[OrderDate]]</f>
        <v>10</v>
      </c>
      <c r="I3206" t="s">
        <v>3</v>
      </c>
      <c r="J3206" t="str">
        <f>_xlfn.XLOOKUP(Orders[[#This Row],[_SalesRepID]],'Sales team'!A:A,'Sales team'!B:B)</f>
        <v>Adam Hernandez</v>
      </c>
      <c r="K3206">
        <v>1</v>
      </c>
      <c r="L3206">
        <v>13</v>
      </c>
      <c r="M3206">
        <v>320</v>
      </c>
      <c r="N3206" t="str">
        <f>_xlfn.XLOOKUP(Orders[[#This Row],[_ProductID]],Products!A:A,Products!C:C)</f>
        <v>Kitchen &amp; Dining</v>
      </c>
      <c r="O3206">
        <v>7</v>
      </c>
      <c r="P3206">
        <v>0.2</v>
      </c>
      <c r="Q3206" s="2">
        <v>5748.6</v>
      </c>
      <c r="R3206" s="2">
        <v>4598.88</v>
      </c>
      <c r="S3206" s="2">
        <v>36791.040000000001</v>
      </c>
      <c r="T3206" s="2">
        <v>0</v>
      </c>
    </row>
    <row r="3207" spans="1:20" x14ac:dyDescent="0.25">
      <c r="A3207" t="s">
        <v>4799</v>
      </c>
      <c r="B3207" t="s">
        <v>10</v>
      </c>
      <c r="C3207" t="s">
        <v>46</v>
      </c>
      <c r="D3207" s="1">
        <v>43700</v>
      </c>
      <c r="E3207" s="1">
        <v>43821</v>
      </c>
      <c r="F3207" s="1">
        <v>43837</v>
      </c>
      <c r="G3207" s="1">
        <v>43829</v>
      </c>
      <c r="H3207" s="13">
        <f>Orders[[#This Row],[DeliveryDate]]-Orders[[#This Row],[OrderDate]]</f>
        <v>8</v>
      </c>
      <c r="I3207" t="s">
        <v>3</v>
      </c>
      <c r="J3207" t="str">
        <f>_xlfn.XLOOKUP(Orders[[#This Row],[_SalesRepID]],'Sales team'!A:A,'Sales team'!B:B)</f>
        <v>Shawn Torres</v>
      </c>
      <c r="K3207">
        <v>27</v>
      </c>
      <c r="L3207">
        <v>28</v>
      </c>
      <c r="M3207">
        <v>68</v>
      </c>
      <c r="N3207" t="str">
        <f>_xlfn.XLOOKUP(Orders[[#This Row],[_ProductID]],Products!A:A,Products!C:C)</f>
        <v>Home décor</v>
      </c>
      <c r="O3207">
        <v>41</v>
      </c>
      <c r="P3207">
        <v>0.4</v>
      </c>
      <c r="Q3207" s="2">
        <v>1809</v>
      </c>
      <c r="R3207" s="2">
        <v>1193.94</v>
      </c>
      <c r="S3207" s="2">
        <v>1085.3999999999999</v>
      </c>
      <c r="T3207" s="2">
        <v>-108.54000000000019</v>
      </c>
    </row>
    <row r="3208" spans="1:20" x14ac:dyDescent="0.25">
      <c r="A3208" t="s">
        <v>4800</v>
      </c>
      <c r="B3208" t="s">
        <v>10</v>
      </c>
      <c r="C3208" t="s">
        <v>6</v>
      </c>
      <c r="D3208" s="1">
        <v>43700</v>
      </c>
      <c r="E3208" s="1">
        <v>43821</v>
      </c>
      <c r="F3208" s="1">
        <v>43838</v>
      </c>
      <c r="G3208" s="1">
        <v>43845</v>
      </c>
      <c r="H3208" s="13">
        <f>Orders[[#This Row],[DeliveryDate]]-Orders[[#This Row],[OrderDate]]</f>
        <v>24</v>
      </c>
      <c r="I3208" t="s">
        <v>3</v>
      </c>
      <c r="J3208" t="str">
        <f>_xlfn.XLOOKUP(Orders[[#This Row],[_SalesRepID]],'Sales team'!A:A,'Sales team'!B:B)</f>
        <v>Carlos Miller</v>
      </c>
      <c r="K3208">
        <v>28</v>
      </c>
      <c r="L3208">
        <v>16</v>
      </c>
      <c r="M3208">
        <v>90</v>
      </c>
      <c r="N3208" t="str">
        <f>_xlfn.XLOOKUP(Orders[[#This Row],[_ProductID]],Products!A:A,Products!C:C)</f>
        <v>Kitchen &amp; Dining</v>
      </c>
      <c r="O3208">
        <v>8</v>
      </c>
      <c r="P3208">
        <v>0.1</v>
      </c>
      <c r="Q3208" s="2">
        <v>167.5</v>
      </c>
      <c r="R3208" s="2">
        <v>122.27499999999999</v>
      </c>
      <c r="S3208" s="2">
        <v>603</v>
      </c>
      <c r="T3208" s="2">
        <v>113.90000000000003</v>
      </c>
    </row>
    <row r="3209" spans="1:20" x14ac:dyDescent="0.25">
      <c r="A3209" t="s">
        <v>4787</v>
      </c>
      <c r="B3209" t="s">
        <v>1</v>
      </c>
      <c r="C3209" t="s">
        <v>6</v>
      </c>
      <c r="D3209" s="1">
        <v>43700</v>
      </c>
      <c r="E3209" s="1">
        <v>43820</v>
      </c>
      <c r="F3209" s="1">
        <v>43832</v>
      </c>
      <c r="G3209" s="1">
        <v>43847</v>
      </c>
      <c r="H3209" s="13">
        <f>Orders[[#This Row],[DeliveryDate]]-Orders[[#This Row],[OrderDate]]</f>
        <v>27</v>
      </c>
      <c r="I3209" t="s">
        <v>3</v>
      </c>
      <c r="J3209" t="str">
        <f>_xlfn.XLOOKUP(Orders[[#This Row],[_SalesRepID]],'Sales team'!A:A,'Sales team'!B:B)</f>
        <v>Carl Nguyen</v>
      </c>
      <c r="K3209">
        <v>12</v>
      </c>
      <c r="L3209">
        <v>43</v>
      </c>
      <c r="M3209">
        <v>100</v>
      </c>
      <c r="N3209" t="str">
        <f>_xlfn.XLOOKUP(Orders[[#This Row],[_ProductID]],Products!A:A,Products!C:C)</f>
        <v>Kitchen &amp; Dining</v>
      </c>
      <c r="O3209">
        <v>1</v>
      </c>
      <c r="P3209">
        <v>7.4999999999999997E-2</v>
      </c>
      <c r="Q3209" s="2">
        <v>3999.9</v>
      </c>
      <c r="R3209" s="2">
        <v>3399.915</v>
      </c>
      <c r="S3209" s="2">
        <v>22199.445000000003</v>
      </c>
      <c r="T3209" s="2">
        <v>1799.9550000000054</v>
      </c>
    </row>
    <row r="3210" spans="1:20" x14ac:dyDescent="0.25">
      <c r="A3210" t="s">
        <v>4788</v>
      </c>
      <c r="B3210" t="s">
        <v>1</v>
      </c>
      <c r="C3210" t="s">
        <v>2</v>
      </c>
      <c r="D3210" s="1">
        <v>43700</v>
      </c>
      <c r="E3210" s="1">
        <v>43820</v>
      </c>
      <c r="F3210" s="1">
        <v>43836</v>
      </c>
      <c r="G3210" s="1">
        <v>43857</v>
      </c>
      <c r="H3210" s="13">
        <f>Orders[[#This Row],[DeliveryDate]]-Orders[[#This Row],[OrderDate]]</f>
        <v>37</v>
      </c>
      <c r="I3210" t="s">
        <v>3</v>
      </c>
      <c r="J3210" t="str">
        <f>_xlfn.XLOOKUP(Orders[[#This Row],[_SalesRepID]],'Sales team'!A:A,'Sales team'!B:B)</f>
        <v>Keith Griffin</v>
      </c>
      <c r="K3210">
        <v>2</v>
      </c>
      <c r="L3210">
        <v>29</v>
      </c>
      <c r="M3210">
        <v>213</v>
      </c>
      <c r="N3210" t="str">
        <f>_xlfn.XLOOKUP(Orders[[#This Row],[_ProductID]],Products!A:A,Products!C:C)</f>
        <v>Kitchen &amp; Dining</v>
      </c>
      <c r="O3210">
        <v>1</v>
      </c>
      <c r="P3210">
        <v>7.4999999999999997E-2</v>
      </c>
      <c r="Q3210" s="2">
        <v>6204.2</v>
      </c>
      <c r="R3210" s="2">
        <v>3226.1840000000002</v>
      </c>
      <c r="S3210" s="2">
        <v>40172.195</v>
      </c>
      <c r="T3210" s="2">
        <v>17588.906999999999</v>
      </c>
    </row>
    <row r="3211" spans="1:20" x14ac:dyDescent="0.25">
      <c r="A3211" t="s">
        <v>4789</v>
      </c>
      <c r="B3211" t="s">
        <v>1</v>
      </c>
      <c r="C3211" t="s">
        <v>13</v>
      </c>
      <c r="D3211" s="1">
        <v>43700</v>
      </c>
      <c r="E3211" s="1">
        <v>43820</v>
      </c>
      <c r="F3211" s="1">
        <v>43833</v>
      </c>
      <c r="G3211" s="1">
        <v>43839</v>
      </c>
      <c r="H3211" s="13">
        <f>Orders[[#This Row],[DeliveryDate]]-Orders[[#This Row],[OrderDate]]</f>
        <v>19</v>
      </c>
      <c r="I3211" t="s">
        <v>3</v>
      </c>
      <c r="J3211" t="str">
        <f>_xlfn.XLOOKUP(Orders[[#This Row],[_SalesRepID]],'Sales team'!A:A,'Sales team'!B:B)</f>
        <v>Adam Hernandez</v>
      </c>
      <c r="K3211">
        <v>1</v>
      </c>
      <c r="L3211">
        <v>32</v>
      </c>
      <c r="M3211">
        <v>267</v>
      </c>
      <c r="N3211" t="str">
        <f>_xlfn.XLOOKUP(Orders[[#This Row],[_ProductID]],Products!A:A,Products!C:C)</f>
        <v>Kitchen &amp; Dining</v>
      </c>
      <c r="O3211">
        <v>7</v>
      </c>
      <c r="P3211">
        <v>0.15</v>
      </c>
      <c r="Q3211" s="2">
        <v>2257.9</v>
      </c>
      <c r="R3211" s="2">
        <v>1151.529</v>
      </c>
      <c r="S3211" s="2">
        <v>5757.6450000000004</v>
      </c>
      <c r="T3211" s="2">
        <v>2303.0580000000004</v>
      </c>
    </row>
    <row r="3212" spans="1:20" x14ac:dyDescent="0.25">
      <c r="A3212" t="s">
        <v>4790</v>
      </c>
      <c r="B3212" t="s">
        <v>5</v>
      </c>
      <c r="C3212" t="s">
        <v>6</v>
      </c>
      <c r="D3212" s="1">
        <v>43700</v>
      </c>
      <c r="E3212" s="1">
        <v>43820</v>
      </c>
      <c r="F3212" s="1">
        <v>43846</v>
      </c>
      <c r="G3212" s="1">
        <v>43843</v>
      </c>
      <c r="H3212" s="13">
        <f>Orders[[#This Row],[DeliveryDate]]-Orders[[#This Row],[OrderDate]]</f>
        <v>23</v>
      </c>
      <c r="I3212" t="s">
        <v>3</v>
      </c>
      <c r="J3212" t="str">
        <f>_xlfn.XLOOKUP(Orders[[#This Row],[_SalesRepID]],'Sales team'!A:A,'Sales team'!B:B)</f>
        <v>Paul Holmes</v>
      </c>
      <c r="K3212">
        <v>14</v>
      </c>
      <c r="L3212">
        <v>38</v>
      </c>
      <c r="M3212">
        <v>184</v>
      </c>
      <c r="N3212" t="str">
        <f>_xlfn.XLOOKUP(Orders[[#This Row],[_ProductID]],Products!A:A,Products!C:C)</f>
        <v>Home décor</v>
      </c>
      <c r="O3212">
        <v>11</v>
      </c>
      <c r="P3212">
        <v>0.4</v>
      </c>
      <c r="Q3212" s="2">
        <v>2318.2000000000003</v>
      </c>
      <c r="R3212" s="2">
        <v>1460.4660000000001</v>
      </c>
      <c r="S3212" s="2">
        <v>11127.36</v>
      </c>
      <c r="T3212" s="2">
        <v>-556.36800000000039</v>
      </c>
    </row>
    <row r="3213" spans="1:20" x14ac:dyDescent="0.25">
      <c r="A3213" t="s">
        <v>4791</v>
      </c>
      <c r="B3213" t="s">
        <v>5</v>
      </c>
      <c r="C3213" t="s">
        <v>46</v>
      </c>
      <c r="D3213" s="1">
        <v>43700</v>
      </c>
      <c r="E3213" s="1">
        <v>43820</v>
      </c>
      <c r="F3213" s="1">
        <v>43839</v>
      </c>
      <c r="G3213" s="1">
        <v>43838</v>
      </c>
      <c r="H3213" s="13">
        <f>Orders[[#This Row],[DeliveryDate]]-Orders[[#This Row],[OrderDate]]</f>
        <v>18</v>
      </c>
      <c r="I3213" t="s">
        <v>3</v>
      </c>
      <c r="J3213" t="str">
        <f>_xlfn.XLOOKUP(Orders[[#This Row],[_SalesRepID]],'Sales team'!A:A,'Sales team'!B:B)</f>
        <v>Anthony Berry</v>
      </c>
      <c r="K3213">
        <v>16</v>
      </c>
      <c r="L3213">
        <v>33</v>
      </c>
      <c r="M3213">
        <v>84</v>
      </c>
      <c r="N3213" t="str">
        <f>_xlfn.XLOOKUP(Orders[[#This Row],[_ProductID]],Products!A:A,Products!C:C)</f>
        <v>Home décor</v>
      </c>
      <c r="O3213">
        <v>23</v>
      </c>
      <c r="P3213">
        <v>0.2</v>
      </c>
      <c r="Q3213" s="2">
        <v>2680</v>
      </c>
      <c r="R3213" s="2">
        <v>1125.5999999999999</v>
      </c>
      <c r="S3213" s="2">
        <v>10720</v>
      </c>
      <c r="T3213" s="2">
        <v>5092</v>
      </c>
    </row>
    <row r="3214" spans="1:20" x14ac:dyDescent="0.25">
      <c r="A3214" t="s">
        <v>4792</v>
      </c>
      <c r="B3214" t="s">
        <v>5</v>
      </c>
      <c r="C3214" t="s">
        <v>13</v>
      </c>
      <c r="D3214" s="1">
        <v>43700</v>
      </c>
      <c r="E3214" s="1">
        <v>43820</v>
      </c>
      <c r="F3214" s="1">
        <v>43839</v>
      </c>
      <c r="G3214" s="1">
        <v>43826</v>
      </c>
      <c r="H3214" s="13">
        <f>Orders[[#This Row],[DeliveryDate]]-Orders[[#This Row],[OrderDate]]</f>
        <v>6</v>
      </c>
      <c r="I3214" t="s">
        <v>3</v>
      </c>
      <c r="J3214" t="str">
        <f>_xlfn.XLOOKUP(Orders[[#This Row],[_SalesRepID]],'Sales team'!A:A,'Sales team'!B:B)</f>
        <v>Frank Brown</v>
      </c>
      <c r="K3214">
        <v>17</v>
      </c>
      <c r="L3214">
        <v>34</v>
      </c>
      <c r="M3214">
        <v>309</v>
      </c>
      <c r="N3214" t="str">
        <f>_xlfn.XLOOKUP(Orders[[#This Row],[_ProductID]],Products!A:A,Products!C:C)</f>
        <v>Kitchen &amp; Dining</v>
      </c>
      <c r="O3214">
        <v>16</v>
      </c>
      <c r="P3214">
        <v>0.05</v>
      </c>
      <c r="Q3214" s="2">
        <v>1125.6000000000001</v>
      </c>
      <c r="R3214" s="2">
        <v>787.92000000000007</v>
      </c>
      <c r="S3214" s="2">
        <v>3207.96</v>
      </c>
      <c r="T3214" s="2">
        <v>844.19999999999982</v>
      </c>
    </row>
    <row r="3215" spans="1:20" x14ac:dyDescent="0.25">
      <c r="A3215" t="s">
        <v>4793</v>
      </c>
      <c r="B3215" t="s">
        <v>5</v>
      </c>
      <c r="C3215" t="s">
        <v>13</v>
      </c>
      <c r="D3215" s="1">
        <v>43700</v>
      </c>
      <c r="E3215" s="1">
        <v>43820</v>
      </c>
      <c r="F3215" s="1">
        <v>43829</v>
      </c>
      <c r="G3215" s="1">
        <v>43831</v>
      </c>
      <c r="H3215" s="13">
        <f>Orders[[#This Row],[DeliveryDate]]-Orders[[#This Row],[OrderDate]]</f>
        <v>11</v>
      </c>
      <c r="I3215" t="s">
        <v>3</v>
      </c>
      <c r="J3215" t="str">
        <f>_xlfn.XLOOKUP(Orders[[#This Row],[_SalesRepID]],'Sales team'!A:A,'Sales team'!B:B)</f>
        <v>Anthony Torres</v>
      </c>
      <c r="K3215">
        <v>20</v>
      </c>
      <c r="L3215">
        <v>7</v>
      </c>
      <c r="M3215">
        <v>292</v>
      </c>
      <c r="N3215" t="str">
        <f>_xlfn.XLOOKUP(Orders[[#This Row],[_ProductID]],Products!A:A,Products!C:C)</f>
        <v>Home décor</v>
      </c>
      <c r="O3215">
        <v>17</v>
      </c>
      <c r="P3215">
        <v>7.4999999999999997E-2</v>
      </c>
      <c r="Q3215" s="2">
        <v>3932.9</v>
      </c>
      <c r="R3215" s="2">
        <v>2713.701</v>
      </c>
      <c r="S3215" s="2">
        <v>25465.5275</v>
      </c>
      <c r="T3215" s="2">
        <v>6469.6205000000009</v>
      </c>
    </row>
    <row r="3216" spans="1:20" x14ac:dyDescent="0.25">
      <c r="A3216" t="s">
        <v>4794</v>
      </c>
      <c r="B3216" t="s">
        <v>10</v>
      </c>
      <c r="C3216" t="s">
        <v>25</v>
      </c>
      <c r="D3216" s="1">
        <v>43700</v>
      </c>
      <c r="E3216" s="1">
        <v>43820</v>
      </c>
      <c r="F3216" s="1">
        <v>43840</v>
      </c>
      <c r="G3216" s="1">
        <v>43824</v>
      </c>
      <c r="H3216" s="13">
        <f>Orders[[#This Row],[DeliveryDate]]-Orders[[#This Row],[OrderDate]]</f>
        <v>4</v>
      </c>
      <c r="I3216" t="s">
        <v>3</v>
      </c>
      <c r="J3216" t="str">
        <f>_xlfn.XLOOKUP(Orders[[#This Row],[_SalesRepID]],'Sales team'!A:A,'Sales team'!B:B)</f>
        <v>Donald Reynolds</v>
      </c>
      <c r="K3216">
        <v>26</v>
      </c>
      <c r="L3216">
        <v>7</v>
      </c>
      <c r="M3216">
        <v>361</v>
      </c>
      <c r="N3216" t="str">
        <f>_xlfn.XLOOKUP(Orders[[#This Row],[_ProductID]],Products!A:A,Products!C:C)</f>
        <v>Furniture</v>
      </c>
      <c r="O3216">
        <v>12</v>
      </c>
      <c r="P3216">
        <v>0.05</v>
      </c>
      <c r="Q3216" s="2">
        <v>5460.5</v>
      </c>
      <c r="R3216" s="2">
        <v>4586.82</v>
      </c>
      <c r="S3216" s="2">
        <v>41499.799999999996</v>
      </c>
      <c r="T3216" s="2">
        <v>4805.239999999998</v>
      </c>
    </row>
    <row r="3217" spans="1:20" x14ac:dyDescent="0.25">
      <c r="A3217" t="s">
        <v>4779</v>
      </c>
      <c r="B3217" t="s">
        <v>1</v>
      </c>
      <c r="C3217" t="s">
        <v>6</v>
      </c>
      <c r="D3217" s="1">
        <v>43700</v>
      </c>
      <c r="E3217" s="1">
        <v>43819</v>
      </c>
      <c r="F3217" s="1">
        <v>43843</v>
      </c>
      <c r="G3217" s="1">
        <v>43846</v>
      </c>
      <c r="H3217" s="13">
        <f>Orders[[#This Row],[DeliveryDate]]-Orders[[#This Row],[OrderDate]]</f>
        <v>27</v>
      </c>
      <c r="I3217" t="s">
        <v>3</v>
      </c>
      <c r="J3217" t="str">
        <f>_xlfn.XLOOKUP(Orders[[#This Row],[_SalesRepID]],'Sales team'!A:A,'Sales team'!B:B)</f>
        <v>George Lewis</v>
      </c>
      <c r="K3217">
        <v>8</v>
      </c>
      <c r="L3217">
        <v>4</v>
      </c>
      <c r="M3217">
        <v>93</v>
      </c>
      <c r="N3217" t="str">
        <f>_xlfn.XLOOKUP(Orders[[#This Row],[_ProductID]],Products!A:A,Products!C:C)</f>
        <v>Furniture</v>
      </c>
      <c r="O3217">
        <v>42</v>
      </c>
      <c r="P3217">
        <v>0.05</v>
      </c>
      <c r="Q3217" s="2">
        <v>884.4</v>
      </c>
      <c r="R3217" s="2">
        <v>566.01599999999996</v>
      </c>
      <c r="S3217" s="2">
        <v>5041.079999999999</v>
      </c>
      <c r="T3217" s="2">
        <v>1644.9839999999995</v>
      </c>
    </row>
    <row r="3218" spans="1:20" x14ac:dyDescent="0.25">
      <c r="A3218" t="s">
        <v>4780</v>
      </c>
      <c r="B3218" t="s">
        <v>1</v>
      </c>
      <c r="C3218" t="s">
        <v>13</v>
      </c>
      <c r="D3218" s="1">
        <v>43700</v>
      </c>
      <c r="E3218" s="1">
        <v>43819</v>
      </c>
      <c r="F3218" s="1">
        <v>43823</v>
      </c>
      <c r="G3218" s="1">
        <v>43840</v>
      </c>
      <c r="H3218" s="13">
        <f>Orders[[#This Row],[DeliveryDate]]-Orders[[#This Row],[OrderDate]]</f>
        <v>21</v>
      </c>
      <c r="I3218" t="s">
        <v>3</v>
      </c>
      <c r="J3218" t="str">
        <f>_xlfn.XLOOKUP(Orders[[#This Row],[_SalesRepID]],'Sales team'!A:A,'Sales team'!B:B)</f>
        <v>George Lewis</v>
      </c>
      <c r="K3218">
        <v>8</v>
      </c>
      <c r="L3218">
        <v>12</v>
      </c>
      <c r="M3218">
        <v>301</v>
      </c>
      <c r="N3218" t="str">
        <f>_xlfn.XLOOKUP(Orders[[#This Row],[_ProductID]],Products!A:A,Products!C:C)</f>
        <v>Home décor</v>
      </c>
      <c r="O3218">
        <v>17</v>
      </c>
      <c r="P3218">
        <v>7.4999999999999997E-2</v>
      </c>
      <c r="Q3218" s="2">
        <v>2840.8</v>
      </c>
      <c r="R3218" s="2">
        <v>2045.376</v>
      </c>
      <c r="S3218" s="2">
        <v>21021.920000000002</v>
      </c>
      <c r="T3218" s="2">
        <v>4658.9120000000021</v>
      </c>
    </row>
    <row r="3219" spans="1:20" x14ac:dyDescent="0.25">
      <c r="A3219" t="s">
        <v>4781</v>
      </c>
      <c r="B3219" t="s">
        <v>5</v>
      </c>
      <c r="C3219" t="s">
        <v>25</v>
      </c>
      <c r="D3219" s="1">
        <v>43700</v>
      </c>
      <c r="E3219" s="1">
        <v>43819</v>
      </c>
      <c r="F3219" s="1">
        <v>43821</v>
      </c>
      <c r="G3219" s="1">
        <v>43837</v>
      </c>
      <c r="H3219" s="13">
        <f>Orders[[#This Row],[DeliveryDate]]-Orders[[#This Row],[OrderDate]]</f>
        <v>18</v>
      </c>
      <c r="I3219" t="s">
        <v>3</v>
      </c>
      <c r="J3219" t="str">
        <f>_xlfn.XLOOKUP(Orders[[#This Row],[_SalesRepID]],'Sales team'!A:A,'Sales team'!B:B)</f>
        <v>Paul Holmes</v>
      </c>
      <c r="K3219">
        <v>14</v>
      </c>
      <c r="L3219">
        <v>9</v>
      </c>
      <c r="M3219">
        <v>349</v>
      </c>
      <c r="N3219" t="str">
        <f>_xlfn.XLOOKUP(Orders[[#This Row],[_ProductID]],Products!A:A,Products!C:C)</f>
        <v>Home décor</v>
      </c>
      <c r="O3219">
        <v>31</v>
      </c>
      <c r="P3219">
        <v>7.4999999999999997E-2</v>
      </c>
      <c r="Q3219" s="2">
        <v>5681.6</v>
      </c>
      <c r="R3219" s="2">
        <v>2897.6160000000004</v>
      </c>
      <c r="S3219" s="2">
        <v>15766.440000000004</v>
      </c>
      <c r="T3219" s="2">
        <v>7073.5920000000024</v>
      </c>
    </row>
    <row r="3220" spans="1:20" x14ac:dyDescent="0.25">
      <c r="A3220" t="s">
        <v>4782</v>
      </c>
      <c r="B3220" t="s">
        <v>1</v>
      </c>
      <c r="C3220" t="s">
        <v>6</v>
      </c>
      <c r="D3220" s="1">
        <v>43700</v>
      </c>
      <c r="E3220" s="1">
        <v>43819</v>
      </c>
      <c r="F3220" s="1">
        <v>43823</v>
      </c>
      <c r="G3220" s="1">
        <v>43852</v>
      </c>
      <c r="H3220" s="13">
        <f>Orders[[#This Row],[DeliveryDate]]-Orders[[#This Row],[OrderDate]]</f>
        <v>33</v>
      </c>
      <c r="I3220" t="s">
        <v>3</v>
      </c>
      <c r="J3220" t="str">
        <f>_xlfn.XLOOKUP(Orders[[#This Row],[_SalesRepID]],'Sales team'!A:A,'Sales team'!B:B)</f>
        <v>Joshua Little</v>
      </c>
      <c r="K3220">
        <v>11</v>
      </c>
      <c r="L3220">
        <v>4</v>
      </c>
      <c r="M3220">
        <v>182</v>
      </c>
      <c r="N3220" t="str">
        <f>_xlfn.XLOOKUP(Orders[[#This Row],[_ProductID]],Products!A:A,Products!C:C)</f>
        <v>Furniture</v>
      </c>
      <c r="O3220">
        <v>19</v>
      </c>
      <c r="P3220">
        <v>0.1</v>
      </c>
      <c r="Q3220" s="2">
        <v>5936.2</v>
      </c>
      <c r="R3220" s="2">
        <v>3027.462</v>
      </c>
      <c r="S3220" s="2">
        <v>37398.060000000005</v>
      </c>
      <c r="T3220" s="2">
        <v>16205.826000000005</v>
      </c>
    </row>
    <row r="3221" spans="1:20" x14ac:dyDescent="0.25">
      <c r="A3221" t="s">
        <v>4783</v>
      </c>
      <c r="B3221" t="s">
        <v>5</v>
      </c>
      <c r="C3221" t="s">
        <v>13</v>
      </c>
      <c r="D3221" s="1">
        <v>43700</v>
      </c>
      <c r="E3221" s="1">
        <v>43819</v>
      </c>
      <c r="F3221" s="1">
        <v>43821</v>
      </c>
      <c r="G3221" s="1">
        <v>43831</v>
      </c>
      <c r="H3221" s="13">
        <f>Orders[[#This Row],[DeliveryDate]]-Orders[[#This Row],[OrderDate]]</f>
        <v>12</v>
      </c>
      <c r="I3221" t="s">
        <v>3</v>
      </c>
      <c r="J3221" t="str">
        <f>_xlfn.XLOOKUP(Orders[[#This Row],[_SalesRepID]],'Sales team'!A:A,'Sales team'!B:B)</f>
        <v>Roger Alexander</v>
      </c>
      <c r="K3221">
        <v>15</v>
      </c>
      <c r="L3221">
        <v>25</v>
      </c>
      <c r="M3221">
        <v>275</v>
      </c>
      <c r="N3221" t="str">
        <f>_xlfn.XLOOKUP(Orders[[#This Row],[_ProductID]],Products!A:A,Products!C:C)</f>
        <v>Kitchen &amp; Dining</v>
      </c>
      <c r="O3221">
        <v>16</v>
      </c>
      <c r="P3221">
        <v>0.3</v>
      </c>
      <c r="Q3221" s="2">
        <v>1078.7</v>
      </c>
      <c r="R3221" s="2">
        <v>550.13700000000006</v>
      </c>
      <c r="S3221" s="2">
        <v>755.09</v>
      </c>
      <c r="T3221" s="2">
        <v>204.95299999999997</v>
      </c>
    </row>
    <row r="3222" spans="1:20" x14ac:dyDescent="0.25">
      <c r="A3222" t="s">
        <v>4784</v>
      </c>
      <c r="B3222" t="s">
        <v>1</v>
      </c>
      <c r="C3222" t="s">
        <v>6</v>
      </c>
      <c r="D3222" s="1">
        <v>43700</v>
      </c>
      <c r="E3222" s="1">
        <v>43819</v>
      </c>
      <c r="F3222" s="1">
        <v>43825</v>
      </c>
      <c r="G3222" s="1">
        <v>43833</v>
      </c>
      <c r="H3222" s="13">
        <f>Orders[[#This Row],[DeliveryDate]]-Orders[[#This Row],[OrderDate]]</f>
        <v>14</v>
      </c>
      <c r="I3222" t="s">
        <v>3</v>
      </c>
      <c r="J3222" t="str">
        <f>_xlfn.XLOOKUP(Orders[[#This Row],[_SalesRepID]],'Sales team'!A:A,'Sales team'!B:B)</f>
        <v>Stephen Payne</v>
      </c>
      <c r="K3222">
        <v>5</v>
      </c>
      <c r="L3222">
        <v>12</v>
      </c>
      <c r="M3222">
        <v>99</v>
      </c>
      <c r="N3222" t="str">
        <f>_xlfn.XLOOKUP(Orders[[#This Row],[_ProductID]],Products!A:A,Products!C:C)</f>
        <v>Outdoor</v>
      </c>
      <c r="O3222">
        <v>10</v>
      </c>
      <c r="P3222">
        <v>0.05</v>
      </c>
      <c r="Q3222" s="2">
        <v>2653.2000000000003</v>
      </c>
      <c r="R3222" s="2">
        <v>1485.7920000000004</v>
      </c>
      <c r="S3222" s="2">
        <v>17643.78</v>
      </c>
      <c r="T3222" s="2">
        <v>7243.2359999999971</v>
      </c>
    </row>
    <row r="3223" spans="1:20" x14ac:dyDescent="0.25">
      <c r="A3223" t="s">
        <v>4785</v>
      </c>
      <c r="B3223" t="s">
        <v>1</v>
      </c>
      <c r="C3223" t="s">
        <v>15</v>
      </c>
      <c r="D3223" s="1">
        <v>43700</v>
      </c>
      <c r="E3223" s="1">
        <v>43819</v>
      </c>
      <c r="F3223" s="1">
        <v>43828</v>
      </c>
      <c r="G3223" s="1">
        <v>43833</v>
      </c>
      <c r="H3223" s="13">
        <f>Orders[[#This Row],[DeliveryDate]]-Orders[[#This Row],[OrderDate]]</f>
        <v>14</v>
      </c>
      <c r="I3223" t="s">
        <v>3</v>
      </c>
      <c r="J3223" t="str">
        <f>_xlfn.XLOOKUP(Orders[[#This Row],[_SalesRepID]],'Sales team'!A:A,'Sales team'!B:B)</f>
        <v>Jerry Green</v>
      </c>
      <c r="K3223">
        <v>3</v>
      </c>
      <c r="L3223">
        <v>39</v>
      </c>
      <c r="M3223">
        <v>17</v>
      </c>
      <c r="N3223" t="str">
        <f>_xlfn.XLOOKUP(Orders[[#This Row],[_ProductID]],Products!A:A,Products!C:C)</f>
        <v>Home décor</v>
      </c>
      <c r="O3223">
        <v>43</v>
      </c>
      <c r="P3223">
        <v>7.4999999999999997E-2</v>
      </c>
      <c r="Q3223" s="2">
        <v>268</v>
      </c>
      <c r="R3223" s="2">
        <v>131.32</v>
      </c>
      <c r="S3223" s="2">
        <v>1487.4</v>
      </c>
      <c r="T3223" s="2">
        <v>699.48000000000013</v>
      </c>
    </row>
    <row r="3224" spans="1:20" x14ac:dyDescent="0.25">
      <c r="A3224" t="s">
        <v>4786</v>
      </c>
      <c r="B3224" t="s">
        <v>8</v>
      </c>
      <c r="C3224" t="s">
        <v>15</v>
      </c>
      <c r="D3224" s="1">
        <v>43700</v>
      </c>
      <c r="E3224" s="1">
        <v>43819</v>
      </c>
      <c r="F3224" s="1">
        <v>43830</v>
      </c>
      <c r="G3224" s="1">
        <v>43840</v>
      </c>
      <c r="H3224" s="13">
        <f>Orders[[#This Row],[DeliveryDate]]-Orders[[#This Row],[OrderDate]]</f>
        <v>21</v>
      </c>
      <c r="I3224" t="s">
        <v>3</v>
      </c>
      <c r="J3224" t="str">
        <f>_xlfn.XLOOKUP(Orders[[#This Row],[_SalesRepID]],'Sales team'!A:A,'Sales team'!B:B)</f>
        <v>Roy Rice</v>
      </c>
      <c r="K3224">
        <v>24</v>
      </c>
      <c r="L3224">
        <v>41</v>
      </c>
      <c r="M3224">
        <v>51</v>
      </c>
      <c r="N3224" t="str">
        <f>_xlfn.XLOOKUP(Orders[[#This Row],[_ProductID]],Products!A:A,Products!C:C)</f>
        <v>Furniture</v>
      </c>
      <c r="O3224">
        <v>20</v>
      </c>
      <c r="P3224">
        <v>0.1</v>
      </c>
      <c r="Q3224" s="2">
        <v>1098.8</v>
      </c>
      <c r="R3224" s="2">
        <v>890.02800000000002</v>
      </c>
      <c r="S3224" s="2">
        <v>6922.44</v>
      </c>
      <c r="T3224" s="2">
        <v>692.24399999999969</v>
      </c>
    </row>
    <row r="3225" spans="1:20" x14ac:dyDescent="0.25">
      <c r="A3225" t="s">
        <v>4769</v>
      </c>
      <c r="B3225" t="s">
        <v>5</v>
      </c>
      <c r="C3225" t="s">
        <v>46</v>
      </c>
      <c r="D3225" s="1">
        <v>43700</v>
      </c>
      <c r="E3225" s="1">
        <v>43818</v>
      </c>
      <c r="F3225" s="1">
        <v>43827</v>
      </c>
      <c r="G3225" s="1">
        <v>43824</v>
      </c>
      <c r="H3225" s="13">
        <f>Orders[[#This Row],[DeliveryDate]]-Orders[[#This Row],[OrderDate]]</f>
        <v>6</v>
      </c>
      <c r="I3225" t="s">
        <v>3</v>
      </c>
      <c r="J3225" t="str">
        <f>_xlfn.XLOOKUP(Orders[[#This Row],[_SalesRepID]],'Sales team'!A:A,'Sales team'!B:B)</f>
        <v>Carl Nguyen</v>
      </c>
      <c r="K3225">
        <v>12</v>
      </c>
      <c r="L3225">
        <v>27</v>
      </c>
      <c r="M3225">
        <v>60</v>
      </c>
      <c r="N3225" t="str">
        <f>_xlfn.XLOOKUP(Orders[[#This Row],[_ProductID]],Products!A:A,Products!C:C)</f>
        <v>Home décor</v>
      </c>
      <c r="O3225">
        <v>40</v>
      </c>
      <c r="P3225">
        <v>0.05</v>
      </c>
      <c r="Q3225" s="2">
        <v>2425.4</v>
      </c>
      <c r="R3225" s="2">
        <v>1164.192</v>
      </c>
      <c r="S3225" s="2">
        <v>9216.52</v>
      </c>
      <c r="T3225" s="2">
        <v>4559.7520000000004</v>
      </c>
    </row>
    <row r="3226" spans="1:20" x14ac:dyDescent="0.25">
      <c r="A3226" t="s">
        <v>4770</v>
      </c>
      <c r="B3226" t="s">
        <v>1</v>
      </c>
      <c r="C3226" t="s">
        <v>13</v>
      </c>
      <c r="D3226" s="1">
        <v>43700</v>
      </c>
      <c r="E3226" s="1">
        <v>43818</v>
      </c>
      <c r="F3226" s="1">
        <v>43840</v>
      </c>
      <c r="G3226" s="1">
        <v>43831</v>
      </c>
      <c r="H3226" s="13">
        <f>Orders[[#This Row],[DeliveryDate]]-Orders[[#This Row],[OrderDate]]</f>
        <v>13</v>
      </c>
      <c r="I3226" t="s">
        <v>3</v>
      </c>
      <c r="J3226" t="str">
        <f>_xlfn.XLOOKUP(Orders[[#This Row],[_SalesRepID]],'Sales team'!A:A,'Sales team'!B:B)</f>
        <v>Joshua Bennett</v>
      </c>
      <c r="K3226">
        <v>6</v>
      </c>
      <c r="L3226">
        <v>11</v>
      </c>
      <c r="M3226">
        <v>286</v>
      </c>
      <c r="N3226" t="str">
        <f>_xlfn.XLOOKUP(Orders[[#This Row],[_ProductID]],Products!A:A,Products!C:C)</f>
        <v>Electronics</v>
      </c>
      <c r="O3226">
        <v>28</v>
      </c>
      <c r="P3226">
        <v>0.05</v>
      </c>
      <c r="Q3226" s="2">
        <v>5460.5</v>
      </c>
      <c r="R3226" s="2">
        <v>4313.7950000000001</v>
      </c>
      <c r="S3226" s="2">
        <v>20749.899999999998</v>
      </c>
      <c r="T3226" s="2">
        <v>3494.7199999999975</v>
      </c>
    </row>
    <row r="3227" spans="1:20" x14ac:dyDescent="0.25">
      <c r="A3227" t="s">
        <v>4771</v>
      </c>
      <c r="B3227" t="s">
        <v>1</v>
      </c>
      <c r="C3227" t="s">
        <v>6</v>
      </c>
      <c r="D3227" s="1">
        <v>43700</v>
      </c>
      <c r="E3227" s="1">
        <v>43818</v>
      </c>
      <c r="F3227" s="1">
        <v>43825</v>
      </c>
      <c r="G3227" s="1">
        <v>43829</v>
      </c>
      <c r="H3227" s="13">
        <f>Orders[[#This Row],[DeliveryDate]]-Orders[[#This Row],[OrderDate]]</f>
        <v>11</v>
      </c>
      <c r="I3227" t="s">
        <v>3</v>
      </c>
      <c r="J3227" t="str">
        <f>_xlfn.XLOOKUP(Orders[[#This Row],[_SalesRepID]],'Sales team'!A:A,'Sales team'!B:B)</f>
        <v>Joshua Ryan</v>
      </c>
      <c r="K3227">
        <v>9</v>
      </c>
      <c r="L3227">
        <v>30</v>
      </c>
      <c r="M3227">
        <v>143</v>
      </c>
      <c r="N3227" t="str">
        <f>_xlfn.XLOOKUP(Orders[[#This Row],[_ProductID]],Products!A:A,Products!C:C)</f>
        <v>Home décor</v>
      </c>
      <c r="O3227">
        <v>30</v>
      </c>
      <c r="P3227">
        <v>0.2</v>
      </c>
      <c r="Q3227" s="2">
        <v>891.1</v>
      </c>
      <c r="R3227" s="2">
        <v>499.01600000000008</v>
      </c>
      <c r="S3227" s="2">
        <v>1425.7600000000002</v>
      </c>
      <c r="T3227" s="2">
        <v>427.72800000000007</v>
      </c>
    </row>
    <row r="3228" spans="1:20" x14ac:dyDescent="0.25">
      <c r="A3228" t="s">
        <v>4772</v>
      </c>
      <c r="B3228" t="s">
        <v>1</v>
      </c>
      <c r="C3228" t="s">
        <v>15</v>
      </c>
      <c r="D3228" s="1">
        <v>43700</v>
      </c>
      <c r="E3228" s="1">
        <v>43818</v>
      </c>
      <c r="F3228" s="1">
        <v>43831</v>
      </c>
      <c r="G3228" s="1">
        <v>43843</v>
      </c>
      <c r="H3228" s="13">
        <f>Orders[[#This Row],[DeliveryDate]]-Orders[[#This Row],[OrderDate]]</f>
        <v>25</v>
      </c>
      <c r="I3228" t="s">
        <v>3</v>
      </c>
      <c r="J3228" t="str">
        <f>_xlfn.XLOOKUP(Orders[[#This Row],[_SalesRepID]],'Sales team'!A:A,'Sales team'!B:B)</f>
        <v>Shawn Cook</v>
      </c>
      <c r="K3228">
        <v>7</v>
      </c>
      <c r="L3228">
        <v>34</v>
      </c>
      <c r="M3228">
        <v>42</v>
      </c>
      <c r="N3228" t="str">
        <f>_xlfn.XLOOKUP(Orders[[#This Row],[_ProductID]],Products!A:A,Products!C:C)</f>
        <v>Furniture</v>
      </c>
      <c r="O3228">
        <v>38</v>
      </c>
      <c r="P3228">
        <v>0.05</v>
      </c>
      <c r="Q3228" s="2">
        <v>1688.4</v>
      </c>
      <c r="R3228" s="2">
        <v>1063.692</v>
      </c>
      <c r="S3228" s="2">
        <v>6415.92</v>
      </c>
      <c r="T3228" s="2">
        <v>2161.152</v>
      </c>
    </row>
    <row r="3229" spans="1:20" x14ac:dyDescent="0.25">
      <c r="A3229" t="s">
        <v>4773</v>
      </c>
      <c r="B3229" t="s">
        <v>5</v>
      </c>
      <c r="C3229" t="s">
        <v>6</v>
      </c>
      <c r="D3229" s="1">
        <v>43700</v>
      </c>
      <c r="E3229" s="1">
        <v>43818</v>
      </c>
      <c r="F3229" s="1">
        <v>43823</v>
      </c>
      <c r="G3229" s="1">
        <v>43850</v>
      </c>
      <c r="H3229" s="13">
        <f>Orders[[#This Row],[DeliveryDate]]-Orders[[#This Row],[OrderDate]]</f>
        <v>32</v>
      </c>
      <c r="I3229" t="s">
        <v>3</v>
      </c>
      <c r="J3229" t="str">
        <f>_xlfn.XLOOKUP(Orders[[#This Row],[_SalesRepID]],'Sales team'!A:A,'Sales team'!B:B)</f>
        <v>Nicholas Cunningham</v>
      </c>
      <c r="K3229">
        <v>19</v>
      </c>
      <c r="L3229">
        <v>26</v>
      </c>
      <c r="M3229">
        <v>173</v>
      </c>
      <c r="N3229" t="str">
        <f>_xlfn.XLOOKUP(Orders[[#This Row],[_ProductID]],Products!A:A,Products!C:C)</f>
        <v>Home décor</v>
      </c>
      <c r="O3229">
        <v>39</v>
      </c>
      <c r="P3229">
        <v>0.4</v>
      </c>
      <c r="Q3229" s="2">
        <v>2324.9</v>
      </c>
      <c r="R3229" s="2">
        <v>1441.4380000000001</v>
      </c>
      <c r="S3229" s="2">
        <v>9764.58</v>
      </c>
      <c r="T3229" s="2">
        <v>-325.48600000000079</v>
      </c>
    </row>
    <row r="3230" spans="1:20" x14ac:dyDescent="0.25">
      <c r="A3230" t="s">
        <v>4774</v>
      </c>
      <c r="B3230" t="s">
        <v>10</v>
      </c>
      <c r="C3230" t="s">
        <v>46</v>
      </c>
      <c r="D3230" s="1">
        <v>43700</v>
      </c>
      <c r="E3230" s="1">
        <v>43818</v>
      </c>
      <c r="F3230" s="1">
        <v>43839</v>
      </c>
      <c r="G3230" s="1">
        <v>43825</v>
      </c>
      <c r="H3230" s="13">
        <f>Orders[[#This Row],[DeliveryDate]]-Orders[[#This Row],[OrderDate]]</f>
        <v>7</v>
      </c>
      <c r="I3230" t="s">
        <v>3</v>
      </c>
      <c r="J3230" t="str">
        <f>_xlfn.XLOOKUP(Orders[[#This Row],[_SalesRepID]],'Sales team'!A:A,'Sales team'!B:B)</f>
        <v>Carlos Miller</v>
      </c>
      <c r="K3230">
        <v>28</v>
      </c>
      <c r="L3230">
        <v>35</v>
      </c>
      <c r="M3230">
        <v>87</v>
      </c>
      <c r="N3230" t="str">
        <f>_xlfn.XLOOKUP(Orders[[#This Row],[_ProductID]],Products!A:A,Products!C:C)</f>
        <v>Home décor</v>
      </c>
      <c r="O3230">
        <v>44</v>
      </c>
      <c r="P3230">
        <v>0.2</v>
      </c>
      <c r="Q3230" s="2">
        <v>1011.7</v>
      </c>
      <c r="R3230" s="2">
        <v>414.79699999999997</v>
      </c>
      <c r="S3230" s="2">
        <v>3237.4400000000005</v>
      </c>
      <c r="T3230" s="2">
        <v>1578.2520000000006</v>
      </c>
    </row>
    <row r="3231" spans="1:20" x14ac:dyDescent="0.25">
      <c r="A3231" t="s">
        <v>4775</v>
      </c>
      <c r="B3231" t="s">
        <v>5</v>
      </c>
      <c r="C3231" t="s">
        <v>15</v>
      </c>
      <c r="D3231" s="1">
        <v>43700</v>
      </c>
      <c r="E3231" s="1">
        <v>43818</v>
      </c>
      <c r="F3231" s="1">
        <v>43841</v>
      </c>
      <c r="G3231" s="1">
        <v>43843</v>
      </c>
      <c r="H3231" s="13">
        <f>Orders[[#This Row],[DeliveryDate]]-Orders[[#This Row],[OrderDate]]</f>
        <v>25</v>
      </c>
      <c r="I3231" t="s">
        <v>3</v>
      </c>
      <c r="J3231" t="str">
        <f>_xlfn.XLOOKUP(Orders[[#This Row],[_SalesRepID]],'Sales team'!A:A,'Sales team'!B:B)</f>
        <v>Anthony Berry</v>
      </c>
      <c r="K3231">
        <v>16</v>
      </c>
      <c r="L3231">
        <v>7</v>
      </c>
      <c r="M3231">
        <v>37</v>
      </c>
      <c r="N3231" t="str">
        <f>_xlfn.XLOOKUP(Orders[[#This Row],[_ProductID]],Products!A:A,Products!C:C)</f>
        <v>Kitchen &amp; Dining</v>
      </c>
      <c r="O3231">
        <v>4</v>
      </c>
      <c r="P3231">
        <v>0.2</v>
      </c>
      <c r="Q3231" s="2">
        <v>234.5</v>
      </c>
      <c r="R3231" s="2">
        <v>180.565</v>
      </c>
      <c r="S3231" s="2">
        <v>1500.8000000000002</v>
      </c>
      <c r="T3231" s="2">
        <v>56.2800000000002</v>
      </c>
    </row>
    <row r="3232" spans="1:20" x14ac:dyDescent="0.25">
      <c r="A3232" t="s">
        <v>4776</v>
      </c>
      <c r="B3232" t="s">
        <v>1</v>
      </c>
      <c r="C3232" t="s">
        <v>25</v>
      </c>
      <c r="D3232" s="1">
        <v>43700</v>
      </c>
      <c r="E3232" s="1">
        <v>43818</v>
      </c>
      <c r="F3232" s="1">
        <v>43841</v>
      </c>
      <c r="G3232" s="1">
        <v>43845</v>
      </c>
      <c r="H3232" s="13">
        <f>Orders[[#This Row],[DeliveryDate]]-Orders[[#This Row],[OrderDate]]</f>
        <v>27</v>
      </c>
      <c r="I3232" t="s">
        <v>3</v>
      </c>
      <c r="J3232" t="str">
        <f>_xlfn.XLOOKUP(Orders[[#This Row],[_SalesRepID]],'Sales team'!A:A,'Sales team'!B:B)</f>
        <v>Jerry Green</v>
      </c>
      <c r="K3232">
        <v>3</v>
      </c>
      <c r="L3232">
        <v>13</v>
      </c>
      <c r="M3232">
        <v>355</v>
      </c>
      <c r="N3232" t="str">
        <f>_xlfn.XLOOKUP(Orders[[#This Row],[_ProductID]],Products!A:A,Products!C:C)</f>
        <v>Outdoor</v>
      </c>
      <c r="O3232">
        <v>18</v>
      </c>
      <c r="P3232">
        <v>0.05</v>
      </c>
      <c r="Q3232" s="2">
        <v>1078.7</v>
      </c>
      <c r="R3232" s="2">
        <v>625.64599999999996</v>
      </c>
      <c r="S3232" s="2">
        <v>5123.8249999999998</v>
      </c>
      <c r="T3232" s="2">
        <v>1995.5950000000003</v>
      </c>
    </row>
    <row r="3233" spans="1:20" x14ac:dyDescent="0.25">
      <c r="A3233" t="s">
        <v>4777</v>
      </c>
      <c r="B3233" t="s">
        <v>5</v>
      </c>
      <c r="C3233" t="s">
        <v>46</v>
      </c>
      <c r="D3233" s="1">
        <v>43700</v>
      </c>
      <c r="E3233" s="1">
        <v>43818</v>
      </c>
      <c r="F3233" s="1">
        <v>43839</v>
      </c>
      <c r="G3233" s="1">
        <v>43829</v>
      </c>
      <c r="H3233" s="13">
        <f>Orders[[#This Row],[DeliveryDate]]-Orders[[#This Row],[OrderDate]]</f>
        <v>11</v>
      </c>
      <c r="I3233" t="s">
        <v>3</v>
      </c>
      <c r="J3233" t="str">
        <f>_xlfn.XLOOKUP(Orders[[#This Row],[_SalesRepID]],'Sales team'!A:A,'Sales team'!B:B)</f>
        <v>Anthony Torres</v>
      </c>
      <c r="K3233">
        <v>20</v>
      </c>
      <c r="L3233">
        <v>18</v>
      </c>
      <c r="M3233">
        <v>69</v>
      </c>
      <c r="N3233" t="str">
        <f>_xlfn.XLOOKUP(Orders[[#This Row],[_ProductID]],Products!A:A,Products!C:C)</f>
        <v>Furniture</v>
      </c>
      <c r="O3233">
        <v>38</v>
      </c>
      <c r="P3233">
        <v>0.05</v>
      </c>
      <c r="Q3233" s="2">
        <v>207.70000000000002</v>
      </c>
      <c r="R3233" s="2">
        <v>112.15800000000002</v>
      </c>
      <c r="S3233" s="2">
        <v>394.63</v>
      </c>
      <c r="T3233" s="2">
        <v>170.31399999999996</v>
      </c>
    </row>
    <row r="3234" spans="1:20" x14ac:dyDescent="0.25">
      <c r="A3234" t="s">
        <v>4778</v>
      </c>
      <c r="B3234" t="s">
        <v>1</v>
      </c>
      <c r="C3234" t="s">
        <v>6</v>
      </c>
      <c r="D3234" s="1">
        <v>43700</v>
      </c>
      <c r="E3234" s="1">
        <v>43818</v>
      </c>
      <c r="F3234" s="1">
        <v>43825</v>
      </c>
      <c r="G3234" s="1">
        <v>43847</v>
      </c>
      <c r="H3234" s="13">
        <f>Orders[[#This Row],[DeliveryDate]]-Orders[[#This Row],[OrderDate]]</f>
        <v>29</v>
      </c>
      <c r="I3234" t="s">
        <v>3</v>
      </c>
      <c r="J3234" t="str">
        <f>_xlfn.XLOOKUP(Orders[[#This Row],[_SalesRepID]],'Sales team'!A:A,'Sales team'!B:B)</f>
        <v>Carl Nguyen</v>
      </c>
      <c r="K3234">
        <v>12</v>
      </c>
      <c r="L3234">
        <v>33</v>
      </c>
      <c r="M3234">
        <v>189</v>
      </c>
      <c r="N3234" t="str">
        <f>_xlfn.XLOOKUP(Orders[[#This Row],[_ProductID]],Products!A:A,Products!C:C)</f>
        <v>Outdoor</v>
      </c>
      <c r="O3234">
        <v>9</v>
      </c>
      <c r="P3234">
        <v>0.15</v>
      </c>
      <c r="Q3234" s="2">
        <v>2264.6</v>
      </c>
      <c r="R3234" s="2">
        <v>1109.654</v>
      </c>
      <c r="S3234" s="2">
        <v>15399.279999999999</v>
      </c>
      <c r="T3234" s="2">
        <v>6522.0479999999989</v>
      </c>
    </row>
    <row r="3235" spans="1:20" x14ac:dyDescent="0.25">
      <c r="A3235" t="s">
        <v>4763</v>
      </c>
      <c r="B3235" t="s">
        <v>1</v>
      </c>
      <c r="C3235" t="s">
        <v>2</v>
      </c>
      <c r="D3235" s="1">
        <v>43700</v>
      </c>
      <c r="E3235" s="1">
        <v>43817</v>
      </c>
      <c r="F3235" s="1">
        <v>43820</v>
      </c>
      <c r="G3235" s="1">
        <v>43839</v>
      </c>
      <c r="H3235" s="13">
        <f>Orders[[#This Row],[DeliveryDate]]-Orders[[#This Row],[OrderDate]]</f>
        <v>22</v>
      </c>
      <c r="I3235" t="s">
        <v>3</v>
      </c>
      <c r="J3235" t="str">
        <f>_xlfn.XLOOKUP(Orders[[#This Row],[_SalesRepID]],'Sales team'!A:A,'Sales team'!B:B)</f>
        <v>Adam Hernandez</v>
      </c>
      <c r="K3235">
        <v>1</v>
      </c>
      <c r="L3235">
        <v>35</v>
      </c>
      <c r="M3235">
        <v>204</v>
      </c>
      <c r="N3235" t="str">
        <f>_xlfn.XLOOKUP(Orders[[#This Row],[_ProductID]],Products!A:A,Products!C:C)</f>
        <v>Furniture</v>
      </c>
      <c r="O3235">
        <v>34</v>
      </c>
      <c r="P3235">
        <v>0.2</v>
      </c>
      <c r="Q3235" s="2">
        <v>2425.4</v>
      </c>
      <c r="R3235" s="2">
        <v>1697.78</v>
      </c>
      <c r="S3235" s="2">
        <v>1940.3200000000002</v>
      </c>
      <c r="T3235" s="2">
        <v>242.54000000000019</v>
      </c>
    </row>
    <row r="3236" spans="1:20" x14ac:dyDescent="0.25">
      <c r="A3236" t="s">
        <v>4764</v>
      </c>
      <c r="B3236" t="s">
        <v>1</v>
      </c>
      <c r="C3236" t="s">
        <v>6</v>
      </c>
      <c r="D3236" s="1">
        <v>43700</v>
      </c>
      <c r="E3236" s="1">
        <v>43817</v>
      </c>
      <c r="F3236" s="1">
        <v>43840</v>
      </c>
      <c r="G3236" s="1">
        <v>43832</v>
      </c>
      <c r="H3236" s="13">
        <f>Orders[[#This Row],[DeliveryDate]]-Orders[[#This Row],[OrderDate]]</f>
        <v>15</v>
      </c>
      <c r="I3236" t="s">
        <v>3</v>
      </c>
      <c r="J3236" t="str">
        <f>_xlfn.XLOOKUP(Orders[[#This Row],[_SalesRepID]],'Sales team'!A:A,'Sales team'!B:B)</f>
        <v>Jerry Green</v>
      </c>
      <c r="K3236">
        <v>3</v>
      </c>
      <c r="L3236">
        <v>23</v>
      </c>
      <c r="M3236">
        <v>120</v>
      </c>
      <c r="N3236" t="str">
        <f>_xlfn.XLOOKUP(Orders[[#This Row],[_ProductID]],Products!A:A,Products!C:C)</f>
        <v>Furniture</v>
      </c>
      <c r="O3236">
        <v>22</v>
      </c>
      <c r="P3236">
        <v>7.4999999999999997E-2</v>
      </c>
      <c r="Q3236" s="2">
        <v>1118.9000000000001</v>
      </c>
      <c r="R3236" s="2">
        <v>760.85200000000009</v>
      </c>
      <c r="S3236" s="2">
        <v>8279.86</v>
      </c>
      <c r="T3236" s="2">
        <v>2193.0439999999999</v>
      </c>
    </row>
    <row r="3237" spans="1:20" x14ac:dyDescent="0.25">
      <c r="A3237" t="s">
        <v>4765</v>
      </c>
      <c r="B3237" t="s">
        <v>8</v>
      </c>
      <c r="C3237" t="s">
        <v>46</v>
      </c>
      <c r="D3237" s="1">
        <v>43700</v>
      </c>
      <c r="E3237" s="1">
        <v>43817</v>
      </c>
      <c r="F3237" s="1">
        <v>43840</v>
      </c>
      <c r="G3237" s="1">
        <v>43836</v>
      </c>
      <c r="H3237" s="13">
        <f>Orders[[#This Row],[DeliveryDate]]-Orders[[#This Row],[OrderDate]]</f>
        <v>19</v>
      </c>
      <c r="I3237" t="s">
        <v>3</v>
      </c>
      <c r="J3237" t="str">
        <f>_xlfn.XLOOKUP(Orders[[#This Row],[_SalesRepID]],'Sales team'!A:A,'Sales team'!B:B)</f>
        <v>Samuel Fowler</v>
      </c>
      <c r="K3237">
        <v>21</v>
      </c>
      <c r="L3237">
        <v>17</v>
      </c>
      <c r="M3237">
        <v>66</v>
      </c>
      <c r="N3237" t="str">
        <f>_xlfn.XLOOKUP(Orders[[#This Row],[_ProductID]],Products!A:A,Products!C:C)</f>
        <v>Home décor</v>
      </c>
      <c r="O3237">
        <v>35</v>
      </c>
      <c r="P3237">
        <v>7.4999999999999997E-2</v>
      </c>
      <c r="Q3237" s="2">
        <v>1326.6000000000001</v>
      </c>
      <c r="R3237" s="2">
        <v>955.15200000000004</v>
      </c>
      <c r="S3237" s="2">
        <v>7362.630000000001</v>
      </c>
      <c r="T3237" s="2">
        <v>1631.7180000000008</v>
      </c>
    </row>
    <row r="3238" spans="1:20" x14ac:dyDescent="0.25">
      <c r="A3238" t="s">
        <v>4766</v>
      </c>
      <c r="B3238" t="s">
        <v>5</v>
      </c>
      <c r="C3238" t="s">
        <v>2</v>
      </c>
      <c r="D3238" s="1">
        <v>43700</v>
      </c>
      <c r="E3238" s="1">
        <v>43817</v>
      </c>
      <c r="F3238" s="1">
        <v>43828</v>
      </c>
      <c r="G3238" s="1">
        <v>43823</v>
      </c>
      <c r="H3238" s="13">
        <f>Orders[[#This Row],[DeliveryDate]]-Orders[[#This Row],[OrderDate]]</f>
        <v>6</v>
      </c>
      <c r="I3238" t="s">
        <v>3</v>
      </c>
      <c r="J3238" t="str">
        <f>_xlfn.XLOOKUP(Orders[[#This Row],[_SalesRepID]],'Sales team'!A:A,'Sales team'!B:B)</f>
        <v>Anthony Berry</v>
      </c>
      <c r="K3238">
        <v>16</v>
      </c>
      <c r="L3238">
        <v>9</v>
      </c>
      <c r="M3238">
        <v>207</v>
      </c>
      <c r="N3238" t="str">
        <f>_xlfn.XLOOKUP(Orders[[#This Row],[_ProductID]],Products!A:A,Products!C:C)</f>
        <v>Kitchen &amp; Dining</v>
      </c>
      <c r="O3238">
        <v>1</v>
      </c>
      <c r="P3238">
        <v>7.4999999999999997E-2</v>
      </c>
      <c r="Q3238" s="2">
        <v>2974.8</v>
      </c>
      <c r="R3238" s="2">
        <v>1487.4</v>
      </c>
      <c r="S3238" s="2">
        <v>2751.6900000000005</v>
      </c>
      <c r="T3238" s="2">
        <v>1264.2900000000004</v>
      </c>
    </row>
    <row r="3239" spans="1:20" x14ac:dyDescent="0.25">
      <c r="A3239" t="s">
        <v>4767</v>
      </c>
      <c r="B3239" t="s">
        <v>1</v>
      </c>
      <c r="C3239" t="s">
        <v>6</v>
      </c>
      <c r="D3239" s="1">
        <v>43700</v>
      </c>
      <c r="E3239" s="1">
        <v>43817</v>
      </c>
      <c r="F3239" s="1">
        <v>43840</v>
      </c>
      <c r="G3239" s="1">
        <v>43836</v>
      </c>
      <c r="H3239" s="13">
        <f>Orders[[#This Row],[DeliveryDate]]-Orders[[#This Row],[OrderDate]]</f>
        <v>19</v>
      </c>
      <c r="I3239" t="s">
        <v>3</v>
      </c>
      <c r="J3239" t="str">
        <f>_xlfn.XLOOKUP(Orders[[#This Row],[_SalesRepID]],'Sales team'!A:A,'Sales team'!B:B)</f>
        <v>Joshua Ryan</v>
      </c>
      <c r="K3239">
        <v>9</v>
      </c>
      <c r="L3239">
        <v>22</v>
      </c>
      <c r="M3239">
        <v>103</v>
      </c>
      <c r="N3239" t="str">
        <f>_xlfn.XLOOKUP(Orders[[#This Row],[_ProductID]],Products!A:A,Products!C:C)</f>
        <v>Home décor</v>
      </c>
      <c r="O3239">
        <v>33</v>
      </c>
      <c r="P3239">
        <v>0.15</v>
      </c>
      <c r="Q3239" s="2">
        <v>180.9</v>
      </c>
      <c r="R3239" s="2">
        <v>88.641000000000005</v>
      </c>
      <c r="S3239" s="2">
        <v>153.76500000000001</v>
      </c>
      <c r="T3239" s="2">
        <v>65.124000000000009</v>
      </c>
    </row>
    <row r="3240" spans="1:20" x14ac:dyDescent="0.25">
      <c r="A3240" t="s">
        <v>4768</v>
      </c>
      <c r="B3240" t="s">
        <v>10</v>
      </c>
      <c r="C3240" t="s">
        <v>6</v>
      </c>
      <c r="D3240" s="1">
        <v>43700</v>
      </c>
      <c r="E3240" s="1">
        <v>43817</v>
      </c>
      <c r="F3240" s="1">
        <v>43824</v>
      </c>
      <c r="G3240" s="1">
        <v>43846</v>
      </c>
      <c r="H3240" s="13">
        <f>Orders[[#This Row],[DeliveryDate]]-Orders[[#This Row],[OrderDate]]</f>
        <v>29</v>
      </c>
      <c r="I3240" t="s">
        <v>3</v>
      </c>
      <c r="J3240" t="str">
        <f>_xlfn.XLOOKUP(Orders[[#This Row],[_SalesRepID]],'Sales team'!A:A,'Sales team'!B:B)</f>
        <v>Donald Reynolds</v>
      </c>
      <c r="K3240">
        <v>26</v>
      </c>
      <c r="L3240">
        <v>34</v>
      </c>
      <c r="M3240">
        <v>167</v>
      </c>
      <c r="N3240" t="str">
        <f>_xlfn.XLOOKUP(Orders[[#This Row],[_ProductID]],Products!A:A,Products!C:C)</f>
        <v>Home décor</v>
      </c>
      <c r="O3240">
        <v>17</v>
      </c>
      <c r="P3240">
        <v>0.05</v>
      </c>
      <c r="Q3240" s="2">
        <v>5996.5</v>
      </c>
      <c r="R3240" s="2">
        <v>4917.13</v>
      </c>
      <c r="S3240" s="2">
        <v>17090.024999999998</v>
      </c>
      <c r="T3240" s="2">
        <v>2338.6349999999984</v>
      </c>
    </row>
    <row r="3241" spans="1:20" x14ac:dyDescent="0.25">
      <c r="A3241" t="s">
        <v>4753</v>
      </c>
      <c r="B3241" t="s">
        <v>1</v>
      </c>
      <c r="C3241" t="s">
        <v>46</v>
      </c>
      <c r="D3241" s="1">
        <v>43700</v>
      </c>
      <c r="E3241" s="1">
        <v>43816</v>
      </c>
      <c r="F3241" s="1">
        <v>43819</v>
      </c>
      <c r="G3241" s="1">
        <v>43844</v>
      </c>
      <c r="H3241" s="13">
        <f>Orders[[#This Row],[DeliveryDate]]-Orders[[#This Row],[OrderDate]]</f>
        <v>28</v>
      </c>
      <c r="I3241" t="s">
        <v>3</v>
      </c>
      <c r="J3241" t="str">
        <f>_xlfn.XLOOKUP(Orders[[#This Row],[_SalesRepID]],'Sales team'!A:A,'Sales team'!B:B)</f>
        <v>Stephen Payne</v>
      </c>
      <c r="K3241">
        <v>5</v>
      </c>
      <c r="L3241">
        <v>36</v>
      </c>
      <c r="M3241">
        <v>77</v>
      </c>
      <c r="N3241" t="str">
        <f>_xlfn.XLOOKUP(Orders[[#This Row],[_ProductID]],Products!A:A,Products!C:C)</f>
        <v>Furniture</v>
      </c>
      <c r="O3241">
        <v>20</v>
      </c>
      <c r="P3241">
        <v>0.15</v>
      </c>
      <c r="Q3241" s="2">
        <v>2244.5</v>
      </c>
      <c r="R3241" s="2">
        <v>1054.915</v>
      </c>
      <c r="S3241" s="2">
        <v>5723.4749999999995</v>
      </c>
      <c r="T3241" s="2">
        <v>2558.7299999999996</v>
      </c>
    </row>
    <row r="3242" spans="1:20" x14ac:dyDescent="0.25">
      <c r="A3242" t="s">
        <v>4754</v>
      </c>
      <c r="B3242" t="s">
        <v>1</v>
      </c>
      <c r="C3242" t="s">
        <v>46</v>
      </c>
      <c r="D3242" s="1">
        <v>43700</v>
      </c>
      <c r="E3242" s="1">
        <v>43816</v>
      </c>
      <c r="F3242" s="1">
        <v>43819</v>
      </c>
      <c r="G3242" s="1">
        <v>43838</v>
      </c>
      <c r="H3242" s="13">
        <f>Orders[[#This Row],[DeliveryDate]]-Orders[[#This Row],[OrderDate]]</f>
        <v>22</v>
      </c>
      <c r="I3242" t="s">
        <v>3</v>
      </c>
      <c r="J3242" t="str">
        <f>_xlfn.XLOOKUP(Orders[[#This Row],[_SalesRepID]],'Sales team'!A:A,'Sales team'!B:B)</f>
        <v>Stephen Payne</v>
      </c>
      <c r="K3242">
        <v>5</v>
      </c>
      <c r="L3242">
        <v>21</v>
      </c>
      <c r="M3242">
        <v>68</v>
      </c>
      <c r="N3242" t="str">
        <f>_xlfn.XLOOKUP(Orders[[#This Row],[_ProductID]],Products!A:A,Products!C:C)</f>
        <v>Kitchen &amp; Dining</v>
      </c>
      <c r="O3242">
        <v>7</v>
      </c>
      <c r="P3242">
        <v>0.05</v>
      </c>
      <c r="Q3242" s="2">
        <v>1005</v>
      </c>
      <c r="R3242" s="2">
        <v>472.34999999999997</v>
      </c>
      <c r="S3242" s="2">
        <v>4773.75</v>
      </c>
      <c r="T3242" s="2">
        <v>2412</v>
      </c>
    </row>
    <row r="3243" spans="1:20" x14ac:dyDescent="0.25">
      <c r="A3243" t="s">
        <v>4755</v>
      </c>
      <c r="B3243" t="s">
        <v>1</v>
      </c>
      <c r="C3243" t="s">
        <v>6</v>
      </c>
      <c r="D3243" s="1">
        <v>43700</v>
      </c>
      <c r="E3243" s="1">
        <v>43816</v>
      </c>
      <c r="F3243" s="1">
        <v>43823</v>
      </c>
      <c r="G3243" s="1">
        <v>43837</v>
      </c>
      <c r="H3243" s="13">
        <f>Orders[[#This Row],[DeliveryDate]]-Orders[[#This Row],[OrderDate]]</f>
        <v>21</v>
      </c>
      <c r="I3243" t="s">
        <v>3</v>
      </c>
      <c r="J3243" t="str">
        <f>_xlfn.XLOOKUP(Orders[[#This Row],[_SalesRepID]],'Sales team'!A:A,'Sales team'!B:B)</f>
        <v>Adam Hernandez</v>
      </c>
      <c r="K3243">
        <v>1</v>
      </c>
      <c r="L3243">
        <v>35</v>
      </c>
      <c r="M3243">
        <v>191</v>
      </c>
      <c r="N3243" t="str">
        <f>_xlfn.XLOOKUP(Orders[[#This Row],[_ProductID]],Products!A:A,Products!C:C)</f>
        <v>Kitchen &amp; Dining</v>
      </c>
      <c r="O3243">
        <v>7</v>
      </c>
      <c r="P3243">
        <v>0.1</v>
      </c>
      <c r="Q3243" s="2">
        <v>1929.6000000000001</v>
      </c>
      <c r="R3243" s="2">
        <v>1370.0160000000001</v>
      </c>
      <c r="S3243" s="2">
        <v>6946.56</v>
      </c>
      <c r="T3243" s="2">
        <v>1466.4960000000001</v>
      </c>
    </row>
    <row r="3244" spans="1:20" x14ac:dyDescent="0.25">
      <c r="A3244" t="s">
        <v>4756</v>
      </c>
      <c r="B3244" t="s">
        <v>1</v>
      </c>
      <c r="C3244" t="s">
        <v>2</v>
      </c>
      <c r="D3244" s="1">
        <v>43700</v>
      </c>
      <c r="E3244" s="1">
        <v>43816</v>
      </c>
      <c r="F3244" s="1">
        <v>43818</v>
      </c>
      <c r="G3244" s="1">
        <v>43836</v>
      </c>
      <c r="H3244" s="13">
        <f>Orders[[#This Row],[DeliveryDate]]-Orders[[#This Row],[OrderDate]]</f>
        <v>20</v>
      </c>
      <c r="I3244" t="s">
        <v>3</v>
      </c>
      <c r="J3244" t="str">
        <f>_xlfn.XLOOKUP(Orders[[#This Row],[_SalesRepID]],'Sales team'!A:A,'Sales team'!B:B)</f>
        <v>Joshua Little</v>
      </c>
      <c r="K3244">
        <v>11</v>
      </c>
      <c r="L3244">
        <v>10</v>
      </c>
      <c r="M3244">
        <v>244</v>
      </c>
      <c r="N3244" t="str">
        <f>_xlfn.XLOOKUP(Orders[[#This Row],[_ProductID]],Products!A:A,Products!C:C)</f>
        <v>Furniture</v>
      </c>
      <c r="O3244">
        <v>34</v>
      </c>
      <c r="P3244">
        <v>0.05</v>
      </c>
      <c r="Q3244" s="2">
        <v>1098.8</v>
      </c>
      <c r="R3244" s="2">
        <v>791.13599999999997</v>
      </c>
      <c r="S3244" s="2">
        <v>5219.3</v>
      </c>
      <c r="T3244" s="2">
        <v>1263.6200000000003</v>
      </c>
    </row>
    <row r="3245" spans="1:20" x14ac:dyDescent="0.25">
      <c r="A3245" t="s">
        <v>4757</v>
      </c>
      <c r="B3245" t="s">
        <v>5</v>
      </c>
      <c r="C3245" t="s">
        <v>25</v>
      </c>
      <c r="D3245" s="1">
        <v>43700</v>
      </c>
      <c r="E3245" s="1">
        <v>43816</v>
      </c>
      <c r="F3245" s="1">
        <v>43836</v>
      </c>
      <c r="G3245" s="1">
        <v>43831</v>
      </c>
      <c r="H3245" s="13">
        <f>Orders[[#This Row],[DeliveryDate]]-Orders[[#This Row],[OrderDate]]</f>
        <v>15</v>
      </c>
      <c r="I3245" t="s">
        <v>3</v>
      </c>
      <c r="J3245" t="str">
        <f>_xlfn.XLOOKUP(Orders[[#This Row],[_SalesRepID]],'Sales team'!A:A,'Sales team'!B:B)</f>
        <v>Paul Holmes</v>
      </c>
      <c r="K3245">
        <v>14</v>
      </c>
      <c r="L3245">
        <v>21</v>
      </c>
      <c r="M3245">
        <v>358</v>
      </c>
      <c r="N3245" t="str">
        <f>_xlfn.XLOOKUP(Orders[[#This Row],[_ProductID]],Products!A:A,Products!C:C)</f>
        <v>Home décor</v>
      </c>
      <c r="O3245">
        <v>35</v>
      </c>
      <c r="P3245">
        <v>0.1</v>
      </c>
      <c r="Q3245" s="2">
        <v>864.30000000000007</v>
      </c>
      <c r="R3245" s="2">
        <v>475.36500000000007</v>
      </c>
      <c r="S3245" s="2">
        <v>2333.61</v>
      </c>
      <c r="T3245" s="2">
        <v>907.51499999999987</v>
      </c>
    </row>
    <row r="3246" spans="1:20" x14ac:dyDescent="0.25">
      <c r="A3246" t="s">
        <v>4758</v>
      </c>
      <c r="B3246" t="s">
        <v>8</v>
      </c>
      <c r="C3246" t="s">
        <v>6</v>
      </c>
      <c r="D3246" s="1">
        <v>43700</v>
      </c>
      <c r="E3246" s="1">
        <v>43816</v>
      </c>
      <c r="F3246" s="1">
        <v>43819</v>
      </c>
      <c r="G3246" s="1">
        <v>43819</v>
      </c>
      <c r="H3246" s="13">
        <f>Orders[[#This Row],[DeliveryDate]]-Orders[[#This Row],[OrderDate]]</f>
        <v>3</v>
      </c>
      <c r="I3246" t="s">
        <v>3</v>
      </c>
      <c r="J3246" t="str">
        <f>_xlfn.XLOOKUP(Orders[[#This Row],[_SalesRepID]],'Sales team'!A:A,'Sales team'!B:B)</f>
        <v>Patrick Graham</v>
      </c>
      <c r="K3246">
        <v>25</v>
      </c>
      <c r="L3246">
        <v>31</v>
      </c>
      <c r="M3246">
        <v>97</v>
      </c>
      <c r="N3246" t="str">
        <f>_xlfn.XLOOKUP(Orders[[#This Row],[_ProductID]],Products!A:A,Products!C:C)</f>
        <v>Home décor</v>
      </c>
      <c r="O3246">
        <v>11</v>
      </c>
      <c r="P3246">
        <v>7.4999999999999997E-2</v>
      </c>
      <c r="Q3246" s="2">
        <v>5922.8</v>
      </c>
      <c r="R3246" s="2">
        <v>2428.348</v>
      </c>
      <c r="S3246" s="2">
        <v>27392.95</v>
      </c>
      <c r="T3246" s="2">
        <v>15251.210000000001</v>
      </c>
    </row>
    <row r="3247" spans="1:20" x14ac:dyDescent="0.25">
      <c r="A3247" t="s">
        <v>4759</v>
      </c>
      <c r="B3247" t="s">
        <v>10</v>
      </c>
      <c r="C3247" t="s">
        <v>6</v>
      </c>
      <c r="D3247" s="1">
        <v>43700</v>
      </c>
      <c r="E3247" s="1">
        <v>43816</v>
      </c>
      <c r="F3247" s="1">
        <v>43821</v>
      </c>
      <c r="G3247" s="1">
        <v>43840</v>
      </c>
      <c r="H3247" s="13">
        <f>Orders[[#This Row],[DeliveryDate]]-Orders[[#This Row],[OrderDate]]</f>
        <v>24</v>
      </c>
      <c r="I3247" t="s">
        <v>3</v>
      </c>
      <c r="J3247" t="str">
        <f>_xlfn.XLOOKUP(Orders[[#This Row],[_SalesRepID]],'Sales team'!A:A,'Sales team'!B:B)</f>
        <v>Shawn Torres</v>
      </c>
      <c r="K3247">
        <v>27</v>
      </c>
      <c r="L3247">
        <v>26</v>
      </c>
      <c r="M3247">
        <v>153</v>
      </c>
      <c r="N3247" t="str">
        <f>_xlfn.XLOOKUP(Orders[[#This Row],[_ProductID]],Products!A:A,Products!C:C)</f>
        <v>Electronics</v>
      </c>
      <c r="O3247">
        <v>47</v>
      </c>
      <c r="P3247">
        <v>0.4</v>
      </c>
      <c r="Q3247" s="2">
        <v>3859.2000000000003</v>
      </c>
      <c r="R3247" s="2">
        <v>1929.6000000000001</v>
      </c>
      <c r="S3247" s="2">
        <v>9262.08</v>
      </c>
      <c r="T3247" s="2">
        <v>1543.6799999999994</v>
      </c>
    </row>
    <row r="3248" spans="1:20" x14ac:dyDescent="0.25">
      <c r="A3248" t="s">
        <v>4760</v>
      </c>
      <c r="B3248" t="s">
        <v>8</v>
      </c>
      <c r="C3248" t="s">
        <v>13</v>
      </c>
      <c r="D3248" s="1">
        <v>43700</v>
      </c>
      <c r="E3248" s="1">
        <v>43816</v>
      </c>
      <c r="F3248" s="1">
        <v>43827</v>
      </c>
      <c r="G3248" s="1">
        <v>43850</v>
      </c>
      <c r="H3248" s="13">
        <f>Orders[[#This Row],[DeliveryDate]]-Orders[[#This Row],[OrderDate]]</f>
        <v>34</v>
      </c>
      <c r="I3248" t="s">
        <v>3</v>
      </c>
      <c r="J3248" t="str">
        <f>_xlfn.XLOOKUP(Orders[[#This Row],[_SalesRepID]],'Sales team'!A:A,'Sales team'!B:B)</f>
        <v>Samuel Fowler</v>
      </c>
      <c r="K3248">
        <v>21</v>
      </c>
      <c r="L3248">
        <v>34</v>
      </c>
      <c r="M3248">
        <v>304</v>
      </c>
      <c r="N3248" t="str">
        <f>_xlfn.XLOOKUP(Orders[[#This Row],[_ProductID]],Products!A:A,Products!C:C)</f>
        <v>Furniture</v>
      </c>
      <c r="O3248">
        <v>12</v>
      </c>
      <c r="P3248">
        <v>7.4999999999999997E-2</v>
      </c>
      <c r="Q3248" s="2">
        <v>3912.8</v>
      </c>
      <c r="R3248" s="2">
        <v>1565.1200000000001</v>
      </c>
      <c r="S3248" s="2">
        <v>7238.68</v>
      </c>
      <c r="T3248" s="2">
        <v>4108.4400000000005</v>
      </c>
    </row>
    <row r="3249" spans="1:20" x14ac:dyDescent="0.25">
      <c r="A3249" t="s">
        <v>4761</v>
      </c>
      <c r="B3249" t="s">
        <v>1</v>
      </c>
      <c r="C3249" t="s">
        <v>46</v>
      </c>
      <c r="D3249" s="1">
        <v>43700</v>
      </c>
      <c r="E3249" s="1">
        <v>43816</v>
      </c>
      <c r="F3249" s="1">
        <v>43838</v>
      </c>
      <c r="G3249" s="1">
        <v>43831</v>
      </c>
      <c r="H3249" s="13">
        <f>Orders[[#This Row],[DeliveryDate]]-Orders[[#This Row],[OrderDate]]</f>
        <v>15</v>
      </c>
      <c r="I3249" t="s">
        <v>3</v>
      </c>
      <c r="J3249" t="str">
        <f>_xlfn.XLOOKUP(Orders[[#This Row],[_SalesRepID]],'Sales team'!A:A,'Sales team'!B:B)</f>
        <v>Joshua Little</v>
      </c>
      <c r="K3249">
        <v>11</v>
      </c>
      <c r="L3249">
        <v>18</v>
      </c>
      <c r="M3249">
        <v>65</v>
      </c>
      <c r="N3249" t="str">
        <f>_xlfn.XLOOKUP(Orders[[#This Row],[_ProductID]],Products!A:A,Products!C:C)</f>
        <v>Furniture</v>
      </c>
      <c r="O3249">
        <v>15</v>
      </c>
      <c r="P3249">
        <v>7.4999999999999997E-2</v>
      </c>
      <c r="Q3249" s="2">
        <v>1179.2</v>
      </c>
      <c r="R3249" s="2">
        <v>978.73599999999999</v>
      </c>
      <c r="S3249" s="2">
        <v>2181.52</v>
      </c>
      <c r="T3249" s="2">
        <v>224.048</v>
      </c>
    </row>
    <row r="3250" spans="1:20" x14ac:dyDescent="0.25">
      <c r="A3250" t="s">
        <v>4762</v>
      </c>
      <c r="B3250" t="s">
        <v>5</v>
      </c>
      <c r="C3250" t="s">
        <v>13</v>
      </c>
      <c r="D3250" s="1">
        <v>43700</v>
      </c>
      <c r="E3250" s="1">
        <v>43816</v>
      </c>
      <c r="F3250" s="1">
        <v>43822</v>
      </c>
      <c r="G3250" s="1">
        <v>43839</v>
      </c>
      <c r="H3250" s="13">
        <f>Orders[[#This Row],[DeliveryDate]]-Orders[[#This Row],[OrderDate]]</f>
        <v>23</v>
      </c>
      <c r="I3250" t="s">
        <v>3</v>
      </c>
      <c r="J3250" t="str">
        <f>_xlfn.XLOOKUP(Orders[[#This Row],[_SalesRepID]],'Sales team'!A:A,'Sales team'!B:B)</f>
        <v>Frank Brown</v>
      </c>
      <c r="K3250">
        <v>17</v>
      </c>
      <c r="L3250">
        <v>45</v>
      </c>
      <c r="M3250">
        <v>298</v>
      </c>
      <c r="N3250" t="str">
        <f>_xlfn.XLOOKUP(Orders[[#This Row],[_ProductID]],Products!A:A,Products!C:C)</f>
        <v>Home décor</v>
      </c>
      <c r="O3250">
        <v>14</v>
      </c>
      <c r="P3250">
        <v>7.4999999999999997E-2</v>
      </c>
      <c r="Q3250" s="2">
        <v>1681.7</v>
      </c>
      <c r="R3250" s="2">
        <v>1378.9939999999999</v>
      </c>
      <c r="S3250" s="2">
        <v>6222.2900000000009</v>
      </c>
      <c r="T3250" s="2">
        <v>706.31400000000122</v>
      </c>
    </row>
    <row r="3251" spans="1:20" x14ac:dyDescent="0.25">
      <c r="A3251" t="s">
        <v>4743</v>
      </c>
      <c r="B3251" t="s">
        <v>5</v>
      </c>
      <c r="C3251" t="s">
        <v>13</v>
      </c>
      <c r="D3251" s="1">
        <v>43700</v>
      </c>
      <c r="E3251" s="1">
        <v>43815</v>
      </c>
      <c r="F3251" s="1">
        <v>43840</v>
      </c>
      <c r="G3251" s="1">
        <v>43830</v>
      </c>
      <c r="H3251" s="13">
        <f>Orders[[#This Row],[DeliveryDate]]-Orders[[#This Row],[OrderDate]]</f>
        <v>15</v>
      </c>
      <c r="I3251" t="s">
        <v>3</v>
      </c>
      <c r="J3251" t="str">
        <f>_xlfn.XLOOKUP(Orders[[#This Row],[_SalesRepID]],'Sales team'!A:A,'Sales team'!B:B)</f>
        <v>Paul Holmes</v>
      </c>
      <c r="K3251">
        <v>14</v>
      </c>
      <c r="L3251">
        <v>40</v>
      </c>
      <c r="M3251">
        <v>297</v>
      </c>
      <c r="N3251" t="str">
        <f>_xlfn.XLOOKUP(Orders[[#This Row],[_ProductID]],Products!A:A,Products!C:C)</f>
        <v>Electronics</v>
      </c>
      <c r="O3251">
        <v>47</v>
      </c>
      <c r="P3251">
        <v>0.1</v>
      </c>
      <c r="Q3251" s="2">
        <v>1849.2</v>
      </c>
      <c r="R3251" s="2">
        <v>1516.3440000000001</v>
      </c>
      <c r="S3251" s="2">
        <v>4992.84</v>
      </c>
      <c r="T3251" s="2">
        <v>443.80799999999999</v>
      </c>
    </row>
    <row r="3252" spans="1:20" x14ac:dyDescent="0.25">
      <c r="A3252" t="s">
        <v>4744</v>
      </c>
      <c r="B3252" t="s">
        <v>1</v>
      </c>
      <c r="C3252" t="s">
        <v>6</v>
      </c>
      <c r="D3252" s="1">
        <v>43700</v>
      </c>
      <c r="E3252" s="1">
        <v>43815</v>
      </c>
      <c r="F3252" s="1">
        <v>43832</v>
      </c>
      <c r="G3252" s="1">
        <v>43833</v>
      </c>
      <c r="H3252" s="13">
        <f>Orders[[#This Row],[DeliveryDate]]-Orders[[#This Row],[OrderDate]]</f>
        <v>18</v>
      </c>
      <c r="I3252" t="s">
        <v>3</v>
      </c>
      <c r="J3252" t="str">
        <f>_xlfn.XLOOKUP(Orders[[#This Row],[_SalesRepID]],'Sales team'!A:A,'Sales team'!B:B)</f>
        <v>George Lewis</v>
      </c>
      <c r="K3252">
        <v>8</v>
      </c>
      <c r="L3252">
        <v>50</v>
      </c>
      <c r="M3252">
        <v>190</v>
      </c>
      <c r="N3252" t="str">
        <f>_xlfn.XLOOKUP(Orders[[#This Row],[_ProductID]],Products!A:A,Products!C:C)</f>
        <v>Home décor</v>
      </c>
      <c r="O3252">
        <v>30</v>
      </c>
      <c r="P3252">
        <v>7.4999999999999997E-2</v>
      </c>
      <c r="Q3252" s="2">
        <v>1829.1000000000001</v>
      </c>
      <c r="R3252" s="2">
        <v>1188.9150000000002</v>
      </c>
      <c r="S3252" s="2">
        <v>8459.5874999999996</v>
      </c>
      <c r="T3252" s="2">
        <v>2515.0124999999989</v>
      </c>
    </row>
    <row r="3253" spans="1:20" x14ac:dyDescent="0.25">
      <c r="A3253" t="s">
        <v>4745</v>
      </c>
      <c r="B3253" t="s">
        <v>5</v>
      </c>
      <c r="C3253" t="s">
        <v>6</v>
      </c>
      <c r="D3253" s="1">
        <v>43700</v>
      </c>
      <c r="E3253" s="1">
        <v>43815</v>
      </c>
      <c r="F3253" s="1">
        <v>43842</v>
      </c>
      <c r="G3253" s="1">
        <v>43839</v>
      </c>
      <c r="H3253" s="13">
        <f>Orders[[#This Row],[DeliveryDate]]-Orders[[#This Row],[OrderDate]]</f>
        <v>24</v>
      </c>
      <c r="I3253" t="s">
        <v>3</v>
      </c>
      <c r="J3253" t="str">
        <f>_xlfn.XLOOKUP(Orders[[#This Row],[_SalesRepID]],'Sales team'!A:A,'Sales team'!B:B)</f>
        <v>Paul Holmes</v>
      </c>
      <c r="K3253">
        <v>14</v>
      </c>
      <c r="L3253">
        <v>48</v>
      </c>
      <c r="M3253">
        <v>183</v>
      </c>
      <c r="N3253" t="str">
        <f>_xlfn.XLOOKUP(Orders[[#This Row],[_ProductID]],Products!A:A,Products!C:C)</f>
        <v>Home décor</v>
      </c>
      <c r="O3253">
        <v>40</v>
      </c>
      <c r="P3253">
        <v>0.2</v>
      </c>
      <c r="Q3253" s="2">
        <v>2418.7000000000003</v>
      </c>
      <c r="R3253" s="2">
        <v>1378.6590000000001</v>
      </c>
      <c r="S3253" s="2">
        <v>11609.760000000002</v>
      </c>
      <c r="T3253" s="2">
        <v>3337.8060000000005</v>
      </c>
    </row>
    <row r="3254" spans="1:20" x14ac:dyDescent="0.25">
      <c r="A3254" t="s">
        <v>4746</v>
      </c>
      <c r="B3254" t="s">
        <v>1</v>
      </c>
      <c r="C3254" t="s">
        <v>2</v>
      </c>
      <c r="D3254" s="1">
        <v>43700</v>
      </c>
      <c r="E3254" s="1">
        <v>43815</v>
      </c>
      <c r="F3254" s="1">
        <v>43825</v>
      </c>
      <c r="G3254" s="1">
        <v>43826</v>
      </c>
      <c r="H3254" s="13">
        <f>Orders[[#This Row],[DeliveryDate]]-Orders[[#This Row],[OrderDate]]</f>
        <v>11</v>
      </c>
      <c r="I3254" t="s">
        <v>3</v>
      </c>
      <c r="J3254" t="str">
        <f>_xlfn.XLOOKUP(Orders[[#This Row],[_SalesRepID]],'Sales team'!A:A,'Sales team'!B:B)</f>
        <v>Joshua Ryan</v>
      </c>
      <c r="K3254">
        <v>9</v>
      </c>
      <c r="L3254">
        <v>18</v>
      </c>
      <c r="M3254">
        <v>251</v>
      </c>
      <c r="N3254" t="str">
        <f>_xlfn.XLOOKUP(Orders[[#This Row],[_ProductID]],Products!A:A,Products!C:C)</f>
        <v>Electronics</v>
      </c>
      <c r="O3254">
        <v>28</v>
      </c>
      <c r="P3254">
        <v>7.4999999999999997E-2</v>
      </c>
      <c r="Q3254" s="2">
        <v>1701.8</v>
      </c>
      <c r="R3254" s="2">
        <v>1055.116</v>
      </c>
      <c r="S3254" s="2">
        <v>4722.4949999999999</v>
      </c>
      <c r="T3254" s="2">
        <v>1557.1469999999999</v>
      </c>
    </row>
    <row r="3255" spans="1:20" x14ac:dyDescent="0.25">
      <c r="A3255" t="s">
        <v>4747</v>
      </c>
      <c r="B3255" t="s">
        <v>5</v>
      </c>
      <c r="C3255" t="s">
        <v>6</v>
      </c>
      <c r="D3255" s="1">
        <v>43700</v>
      </c>
      <c r="E3255" s="1">
        <v>43815</v>
      </c>
      <c r="F3255" s="1">
        <v>43819</v>
      </c>
      <c r="G3255" s="1">
        <v>43830</v>
      </c>
      <c r="H3255" s="13">
        <f>Orders[[#This Row],[DeliveryDate]]-Orders[[#This Row],[OrderDate]]</f>
        <v>15</v>
      </c>
      <c r="I3255" t="s">
        <v>3</v>
      </c>
      <c r="J3255" t="str">
        <f>_xlfn.XLOOKUP(Orders[[#This Row],[_SalesRepID]],'Sales team'!A:A,'Sales team'!B:B)</f>
        <v>Anthony Torres</v>
      </c>
      <c r="K3255">
        <v>20</v>
      </c>
      <c r="L3255">
        <v>22</v>
      </c>
      <c r="M3255">
        <v>162</v>
      </c>
      <c r="N3255" t="str">
        <f>_xlfn.XLOOKUP(Orders[[#This Row],[_ProductID]],Products!A:A,Products!C:C)</f>
        <v>Kitchen &amp; Dining</v>
      </c>
      <c r="O3255">
        <v>4</v>
      </c>
      <c r="P3255">
        <v>7.4999999999999997E-2</v>
      </c>
      <c r="Q3255" s="2">
        <v>1072</v>
      </c>
      <c r="R3255" s="2">
        <v>568.16000000000008</v>
      </c>
      <c r="S3255" s="2">
        <v>991.6</v>
      </c>
      <c r="T3255" s="2">
        <v>423.43999999999994</v>
      </c>
    </row>
    <row r="3256" spans="1:20" x14ac:dyDescent="0.25">
      <c r="A3256" t="s">
        <v>4748</v>
      </c>
      <c r="B3256" t="s">
        <v>5</v>
      </c>
      <c r="C3256" t="s">
        <v>15</v>
      </c>
      <c r="D3256" s="1">
        <v>43700</v>
      </c>
      <c r="E3256" s="1">
        <v>43815</v>
      </c>
      <c r="F3256" s="1">
        <v>43836</v>
      </c>
      <c r="G3256" s="1">
        <v>43822</v>
      </c>
      <c r="H3256" s="13">
        <f>Orders[[#This Row],[DeliveryDate]]-Orders[[#This Row],[OrderDate]]</f>
        <v>7</v>
      </c>
      <c r="I3256" t="s">
        <v>3</v>
      </c>
      <c r="J3256" t="str">
        <f>_xlfn.XLOOKUP(Orders[[#This Row],[_SalesRepID]],'Sales team'!A:A,'Sales team'!B:B)</f>
        <v>Roger Alexander</v>
      </c>
      <c r="K3256">
        <v>15</v>
      </c>
      <c r="L3256">
        <v>44</v>
      </c>
      <c r="M3256">
        <v>54</v>
      </c>
      <c r="N3256" t="str">
        <f>_xlfn.XLOOKUP(Orders[[#This Row],[_ProductID]],Products!A:A,Products!C:C)</f>
        <v>Home décor</v>
      </c>
      <c r="O3256">
        <v>35</v>
      </c>
      <c r="P3256">
        <v>7.4999999999999997E-2</v>
      </c>
      <c r="Q3256" s="2">
        <v>3819</v>
      </c>
      <c r="R3256" s="2">
        <v>2864.25</v>
      </c>
      <c r="S3256" s="2">
        <v>28260.600000000002</v>
      </c>
      <c r="T3256" s="2">
        <v>5346.6000000000022</v>
      </c>
    </row>
    <row r="3257" spans="1:20" x14ac:dyDescent="0.25">
      <c r="A3257" t="s">
        <v>4749</v>
      </c>
      <c r="B3257" t="s">
        <v>1</v>
      </c>
      <c r="C3257" t="s">
        <v>6</v>
      </c>
      <c r="D3257" s="1">
        <v>43700</v>
      </c>
      <c r="E3257" s="1">
        <v>43815</v>
      </c>
      <c r="F3257" s="1">
        <v>43838</v>
      </c>
      <c r="G3257" s="1">
        <v>43833</v>
      </c>
      <c r="H3257" s="13">
        <f>Orders[[#This Row],[DeliveryDate]]-Orders[[#This Row],[OrderDate]]</f>
        <v>18</v>
      </c>
      <c r="I3257" t="s">
        <v>3</v>
      </c>
      <c r="J3257" t="str">
        <f>_xlfn.XLOOKUP(Orders[[#This Row],[_SalesRepID]],'Sales team'!A:A,'Sales team'!B:B)</f>
        <v>Joshua Bennett</v>
      </c>
      <c r="K3257">
        <v>6</v>
      </c>
      <c r="L3257">
        <v>10</v>
      </c>
      <c r="M3257">
        <v>102</v>
      </c>
      <c r="N3257" t="str">
        <f>_xlfn.XLOOKUP(Orders[[#This Row],[_ProductID]],Products!A:A,Products!C:C)</f>
        <v>Home décor</v>
      </c>
      <c r="O3257">
        <v>39</v>
      </c>
      <c r="P3257">
        <v>0.15</v>
      </c>
      <c r="Q3257" s="2">
        <v>871</v>
      </c>
      <c r="R3257" s="2">
        <v>740.35</v>
      </c>
      <c r="S3257" s="2">
        <v>3701.75</v>
      </c>
      <c r="T3257" s="2">
        <v>0</v>
      </c>
    </row>
    <row r="3258" spans="1:20" x14ac:dyDescent="0.25">
      <c r="A3258" t="s">
        <v>4750</v>
      </c>
      <c r="B3258" t="s">
        <v>8</v>
      </c>
      <c r="C3258" t="s">
        <v>2</v>
      </c>
      <c r="D3258" s="1">
        <v>43700</v>
      </c>
      <c r="E3258" s="1">
        <v>43815</v>
      </c>
      <c r="F3258" s="1">
        <v>43822</v>
      </c>
      <c r="G3258" s="1">
        <v>43822</v>
      </c>
      <c r="H3258" s="13">
        <f>Orders[[#This Row],[DeliveryDate]]-Orders[[#This Row],[OrderDate]]</f>
        <v>7</v>
      </c>
      <c r="I3258" t="s">
        <v>3</v>
      </c>
      <c r="J3258" t="str">
        <f>_xlfn.XLOOKUP(Orders[[#This Row],[_SalesRepID]],'Sales team'!A:A,'Sales team'!B:B)</f>
        <v>Joe Price</v>
      </c>
      <c r="K3258">
        <v>22</v>
      </c>
      <c r="L3258">
        <v>13</v>
      </c>
      <c r="M3258">
        <v>213</v>
      </c>
      <c r="N3258" t="str">
        <f>_xlfn.XLOOKUP(Orders[[#This Row],[_ProductID]],Products!A:A,Products!C:C)</f>
        <v>Electronics</v>
      </c>
      <c r="O3258">
        <v>47</v>
      </c>
      <c r="P3258">
        <v>0.1</v>
      </c>
      <c r="Q3258" s="2">
        <v>3892.7000000000003</v>
      </c>
      <c r="R3258" s="2">
        <v>1712.7880000000002</v>
      </c>
      <c r="S3258" s="2">
        <v>3503.4300000000003</v>
      </c>
      <c r="T3258" s="2">
        <v>1790.6420000000001</v>
      </c>
    </row>
    <row r="3259" spans="1:20" x14ac:dyDescent="0.25">
      <c r="A3259" t="s">
        <v>4751</v>
      </c>
      <c r="B3259" t="s">
        <v>5</v>
      </c>
      <c r="C3259" t="s">
        <v>6</v>
      </c>
      <c r="D3259" s="1">
        <v>43700</v>
      </c>
      <c r="E3259" s="1">
        <v>43815</v>
      </c>
      <c r="F3259" s="1">
        <v>43843</v>
      </c>
      <c r="G3259" s="1">
        <v>43825</v>
      </c>
      <c r="H3259" s="13">
        <f>Orders[[#This Row],[DeliveryDate]]-Orders[[#This Row],[OrderDate]]</f>
        <v>10</v>
      </c>
      <c r="I3259" t="s">
        <v>3</v>
      </c>
      <c r="J3259" t="str">
        <f>_xlfn.XLOOKUP(Orders[[#This Row],[_SalesRepID]],'Sales team'!A:A,'Sales team'!B:B)</f>
        <v>Paul Holmes</v>
      </c>
      <c r="K3259">
        <v>14</v>
      </c>
      <c r="L3259">
        <v>13</v>
      </c>
      <c r="M3259">
        <v>106</v>
      </c>
      <c r="N3259" t="str">
        <f>_xlfn.XLOOKUP(Orders[[#This Row],[_ProductID]],Products!A:A,Products!C:C)</f>
        <v>Furniture</v>
      </c>
      <c r="O3259">
        <v>5</v>
      </c>
      <c r="P3259">
        <v>0.05</v>
      </c>
      <c r="Q3259" s="2">
        <v>3845.8</v>
      </c>
      <c r="R3259" s="2">
        <v>2384.3960000000002</v>
      </c>
      <c r="S3259" s="2">
        <v>3653.51</v>
      </c>
      <c r="T3259" s="2">
        <v>1269.114</v>
      </c>
    </row>
    <row r="3260" spans="1:20" x14ac:dyDescent="0.25">
      <c r="A3260" t="s">
        <v>4752</v>
      </c>
      <c r="B3260" t="s">
        <v>8</v>
      </c>
      <c r="C3260" t="s">
        <v>6</v>
      </c>
      <c r="D3260" s="1">
        <v>43700</v>
      </c>
      <c r="E3260" s="1">
        <v>43815</v>
      </c>
      <c r="F3260" s="1">
        <v>43820</v>
      </c>
      <c r="G3260" s="1">
        <v>43822</v>
      </c>
      <c r="H3260" s="13">
        <f>Orders[[#This Row],[DeliveryDate]]-Orders[[#This Row],[OrderDate]]</f>
        <v>7</v>
      </c>
      <c r="I3260" t="s">
        <v>3</v>
      </c>
      <c r="J3260" t="str">
        <f>_xlfn.XLOOKUP(Orders[[#This Row],[_SalesRepID]],'Sales team'!A:A,'Sales team'!B:B)</f>
        <v>Patrick Graham</v>
      </c>
      <c r="K3260">
        <v>25</v>
      </c>
      <c r="L3260">
        <v>5</v>
      </c>
      <c r="M3260">
        <v>98</v>
      </c>
      <c r="N3260" t="str">
        <f>_xlfn.XLOOKUP(Orders[[#This Row],[_ProductID]],Products!A:A,Products!C:C)</f>
        <v>Kitchen &amp; Dining</v>
      </c>
      <c r="O3260">
        <v>7</v>
      </c>
      <c r="P3260">
        <v>0.05</v>
      </c>
      <c r="Q3260" s="2">
        <v>1085.4000000000001</v>
      </c>
      <c r="R3260" s="2">
        <v>596.97000000000014</v>
      </c>
      <c r="S3260" s="2">
        <v>7217.9100000000008</v>
      </c>
      <c r="T3260" s="2">
        <v>3039.12</v>
      </c>
    </row>
    <row r="3261" spans="1:20" x14ac:dyDescent="0.25">
      <c r="A3261" t="s">
        <v>4732</v>
      </c>
      <c r="B3261" t="s">
        <v>5</v>
      </c>
      <c r="C3261" t="s">
        <v>13</v>
      </c>
      <c r="D3261" s="1">
        <v>43700</v>
      </c>
      <c r="E3261" s="1">
        <v>43814</v>
      </c>
      <c r="F3261" s="1">
        <v>43825</v>
      </c>
      <c r="G3261" s="1">
        <v>43837</v>
      </c>
      <c r="H3261" s="13">
        <f>Orders[[#This Row],[DeliveryDate]]-Orders[[#This Row],[OrderDate]]</f>
        <v>23</v>
      </c>
      <c r="I3261" t="s">
        <v>3</v>
      </c>
      <c r="J3261" t="str">
        <f>_xlfn.XLOOKUP(Orders[[#This Row],[_SalesRepID]],'Sales team'!A:A,'Sales team'!B:B)</f>
        <v>Paul Holmes</v>
      </c>
      <c r="K3261">
        <v>14</v>
      </c>
      <c r="L3261">
        <v>25</v>
      </c>
      <c r="M3261">
        <v>297</v>
      </c>
      <c r="N3261" t="str">
        <f>_xlfn.XLOOKUP(Orders[[#This Row],[_ProductID]],Products!A:A,Products!C:C)</f>
        <v>Home décor</v>
      </c>
      <c r="O3261">
        <v>27</v>
      </c>
      <c r="P3261">
        <v>0.1</v>
      </c>
      <c r="Q3261" s="2">
        <v>991.6</v>
      </c>
      <c r="R3261" s="2">
        <v>813.11199999999997</v>
      </c>
      <c r="S3261" s="2">
        <v>6247.08</v>
      </c>
      <c r="T3261" s="2">
        <v>555.29600000000028</v>
      </c>
    </row>
    <row r="3262" spans="1:20" x14ac:dyDescent="0.25">
      <c r="A3262" t="s">
        <v>4733</v>
      </c>
      <c r="B3262" t="s">
        <v>1</v>
      </c>
      <c r="C3262" t="s">
        <v>2</v>
      </c>
      <c r="D3262" s="1">
        <v>43700</v>
      </c>
      <c r="E3262" s="1">
        <v>43814</v>
      </c>
      <c r="F3262" s="1">
        <v>43822</v>
      </c>
      <c r="G3262" s="1">
        <v>43819</v>
      </c>
      <c r="H3262" s="13">
        <f>Orders[[#This Row],[DeliveryDate]]-Orders[[#This Row],[OrderDate]]</f>
        <v>5</v>
      </c>
      <c r="I3262" t="s">
        <v>3</v>
      </c>
      <c r="J3262" t="str">
        <f>_xlfn.XLOOKUP(Orders[[#This Row],[_SalesRepID]],'Sales team'!A:A,'Sales team'!B:B)</f>
        <v>Chris Armstrong</v>
      </c>
      <c r="K3262">
        <v>4</v>
      </c>
      <c r="L3262">
        <v>38</v>
      </c>
      <c r="M3262">
        <v>246</v>
      </c>
      <c r="N3262" t="str">
        <f>_xlfn.XLOOKUP(Orders[[#This Row],[_ProductID]],Products!A:A,Products!C:C)</f>
        <v>Home décor</v>
      </c>
      <c r="O3262">
        <v>40</v>
      </c>
      <c r="P3262">
        <v>0.05</v>
      </c>
      <c r="Q3262" s="2">
        <v>2291.4</v>
      </c>
      <c r="R3262" s="2">
        <v>1810.2060000000001</v>
      </c>
      <c r="S3262" s="2">
        <v>13060.980000000001</v>
      </c>
      <c r="T3262" s="2">
        <v>2199.7440000000006</v>
      </c>
    </row>
    <row r="3263" spans="1:20" x14ac:dyDescent="0.25">
      <c r="A3263" t="s">
        <v>4734</v>
      </c>
      <c r="B3263" t="s">
        <v>5</v>
      </c>
      <c r="C3263" t="s">
        <v>6</v>
      </c>
      <c r="D3263" s="1">
        <v>43700</v>
      </c>
      <c r="E3263" s="1">
        <v>43814</v>
      </c>
      <c r="F3263" s="1">
        <v>43830</v>
      </c>
      <c r="G3263" s="1">
        <v>43831</v>
      </c>
      <c r="H3263" s="13">
        <f>Orders[[#This Row],[DeliveryDate]]-Orders[[#This Row],[OrderDate]]</f>
        <v>17</v>
      </c>
      <c r="I3263" t="s">
        <v>3</v>
      </c>
      <c r="J3263" t="str">
        <f>_xlfn.XLOOKUP(Orders[[#This Row],[_SalesRepID]],'Sales team'!A:A,'Sales team'!B:B)</f>
        <v>Shawn Wallace</v>
      </c>
      <c r="K3263">
        <v>18</v>
      </c>
      <c r="L3263">
        <v>14</v>
      </c>
      <c r="M3263">
        <v>105</v>
      </c>
      <c r="N3263" t="str">
        <f>_xlfn.XLOOKUP(Orders[[#This Row],[_ProductID]],Products!A:A,Products!C:C)</f>
        <v>Home décor</v>
      </c>
      <c r="O3263">
        <v>24</v>
      </c>
      <c r="P3263">
        <v>0.05</v>
      </c>
      <c r="Q3263" s="2">
        <v>944.7</v>
      </c>
      <c r="R3263" s="2">
        <v>576.26700000000005</v>
      </c>
      <c r="S3263" s="2">
        <v>3589.86</v>
      </c>
      <c r="T3263" s="2">
        <v>1284.7919999999999</v>
      </c>
    </row>
    <row r="3264" spans="1:20" x14ac:dyDescent="0.25">
      <c r="A3264" t="s">
        <v>4735</v>
      </c>
      <c r="B3264" t="s">
        <v>1</v>
      </c>
      <c r="C3264" t="s">
        <v>6</v>
      </c>
      <c r="D3264" s="1">
        <v>43700</v>
      </c>
      <c r="E3264" s="1">
        <v>43814</v>
      </c>
      <c r="F3264" s="1">
        <v>43821</v>
      </c>
      <c r="G3264" s="1">
        <v>43824</v>
      </c>
      <c r="H3264" s="13">
        <f>Orders[[#This Row],[DeliveryDate]]-Orders[[#This Row],[OrderDate]]</f>
        <v>10</v>
      </c>
      <c r="I3264" t="s">
        <v>3</v>
      </c>
      <c r="J3264" t="str">
        <f>_xlfn.XLOOKUP(Orders[[#This Row],[_SalesRepID]],'Sales team'!A:A,'Sales team'!B:B)</f>
        <v>Joshua Little</v>
      </c>
      <c r="K3264">
        <v>11</v>
      </c>
      <c r="L3264">
        <v>3</v>
      </c>
      <c r="M3264">
        <v>197</v>
      </c>
      <c r="N3264" t="str">
        <f>_xlfn.XLOOKUP(Orders[[#This Row],[_ProductID]],Products!A:A,Products!C:C)</f>
        <v>Home décor</v>
      </c>
      <c r="O3264">
        <v>46</v>
      </c>
      <c r="P3264">
        <v>0.05</v>
      </c>
      <c r="Q3264" s="2">
        <v>3865.9</v>
      </c>
      <c r="R3264" s="2">
        <v>2164.9040000000005</v>
      </c>
      <c r="S3264" s="2">
        <v>18363.024999999998</v>
      </c>
      <c r="T3264" s="2">
        <v>7538.5049999999956</v>
      </c>
    </row>
    <row r="3265" spans="1:20" x14ac:dyDescent="0.25">
      <c r="A3265" t="s">
        <v>4736</v>
      </c>
      <c r="B3265" t="s">
        <v>10</v>
      </c>
      <c r="C3265" t="s">
        <v>6</v>
      </c>
      <c r="D3265" s="1">
        <v>43700</v>
      </c>
      <c r="E3265" s="1">
        <v>43814</v>
      </c>
      <c r="F3265" s="1">
        <v>43841</v>
      </c>
      <c r="G3265" s="1">
        <v>43846</v>
      </c>
      <c r="H3265" s="13">
        <f>Orders[[#This Row],[DeliveryDate]]-Orders[[#This Row],[OrderDate]]</f>
        <v>32</v>
      </c>
      <c r="I3265" t="s">
        <v>3</v>
      </c>
      <c r="J3265" t="str">
        <f>_xlfn.XLOOKUP(Orders[[#This Row],[_SalesRepID]],'Sales team'!A:A,'Sales team'!B:B)</f>
        <v>Shawn Torres</v>
      </c>
      <c r="K3265">
        <v>27</v>
      </c>
      <c r="L3265">
        <v>7</v>
      </c>
      <c r="M3265">
        <v>154</v>
      </c>
      <c r="N3265" t="str">
        <f>_xlfn.XLOOKUP(Orders[[#This Row],[_ProductID]],Products!A:A,Products!C:C)</f>
        <v>Kitchen &amp; Dining</v>
      </c>
      <c r="O3265">
        <v>16</v>
      </c>
      <c r="P3265">
        <v>7.4999999999999997E-2</v>
      </c>
      <c r="Q3265" s="2">
        <v>1118.9000000000001</v>
      </c>
      <c r="R3265" s="2">
        <v>850.36400000000003</v>
      </c>
      <c r="S3265" s="2">
        <v>3104.9475000000002</v>
      </c>
      <c r="T3265" s="2">
        <v>553.85550000000012</v>
      </c>
    </row>
    <row r="3266" spans="1:20" x14ac:dyDescent="0.25">
      <c r="A3266" t="s">
        <v>4737</v>
      </c>
      <c r="B3266" t="s">
        <v>5</v>
      </c>
      <c r="C3266" t="s">
        <v>15</v>
      </c>
      <c r="D3266" s="1">
        <v>43700</v>
      </c>
      <c r="E3266" s="1">
        <v>43814</v>
      </c>
      <c r="F3266" s="1">
        <v>43818</v>
      </c>
      <c r="G3266" s="1">
        <v>43833</v>
      </c>
      <c r="H3266" s="13">
        <f>Orders[[#This Row],[DeliveryDate]]-Orders[[#This Row],[OrderDate]]</f>
        <v>19</v>
      </c>
      <c r="I3266" t="s">
        <v>3</v>
      </c>
      <c r="J3266" t="str">
        <f>_xlfn.XLOOKUP(Orders[[#This Row],[_SalesRepID]],'Sales team'!A:A,'Sales team'!B:B)</f>
        <v>Shawn Wallace</v>
      </c>
      <c r="K3266">
        <v>18</v>
      </c>
      <c r="L3266">
        <v>14</v>
      </c>
      <c r="M3266">
        <v>17</v>
      </c>
      <c r="N3266" t="str">
        <f>_xlfn.XLOOKUP(Orders[[#This Row],[_ProductID]],Products!A:A,Products!C:C)</f>
        <v>Furniture</v>
      </c>
      <c r="O3266">
        <v>12</v>
      </c>
      <c r="P3266">
        <v>0.15</v>
      </c>
      <c r="Q3266" s="2">
        <v>180.9</v>
      </c>
      <c r="R3266" s="2">
        <v>123.01200000000001</v>
      </c>
      <c r="S3266" s="2">
        <v>1230.1200000000001</v>
      </c>
      <c r="T3266" s="2">
        <v>246.024</v>
      </c>
    </row>
    <row r="3267" spans="1:20" x14ac:dyDescent="0.25">
      <c r="A3267" t="s">
        <v>4738</v>
      </c>
      <c r="B3267" t="s">
        <v>5</v>
      </c>
      <c r="C3267" t="s">
        <v>13</v>
      </c>
      <c r="D3267" s="1">
        <v>43700</v>
      </c>
      <c r="E3267" s="1">
        <v>43814</v>
      </c>
      <c r="F3267" s="1">
        <v>43840</v>
      </c>
      <c r="G3267" s="1">
        <v>43823</v>
      </c>
      <c r="H3267" s="13">
        <f>Orders[[#This Row],[DeliveryDate]]-Orders[[#This Row],[OrderDate]]</f>
        <v>9</v>
      </c>
      <c r="I3267" t="s">
        <v>3</v>
      </c>
      <c r="J3267" t="str">
        <f>_xlfn.XLOOKUP(Orders[[#This Row],[_SalesRepID]],'Sales team'!A:A,'Sales team'!B:B)</f>
        <v>Anthony Torres</v>
      </c>
      <c r="K3267">
        <v>20</v>
      </c>
      <c r="L3267">
        <v>29</v>
      </c>
      <c r="M3267">
        <v>290</v>
      </c>
      <c r="N3267" t="str">
        <f>_xlfn.XLOOKUP(Orders[[#This Row],[_ProductID]],Products!A:A,Products!C:C)</f>
        <v>Home décor</v>
      </c>
      <c r="O3267">
        <v>11</v>
      </c>
      <c r="P3267">
        <v>0.1</v>
      </c>
      <c r="Q3267" s="2">
        <v>5681.6</v>
      </c>
      <c r="R3267" s="2">
        <v>3238.5119999999997</v>
      </c>
      <c r="S3267" s="2">
        <v>20453.760000000002</v>
      </c>
      <c r="T3267" s="2">
        <v>7499.7120000000032</v>
      </c>
    </row>
    <row r="3268" spans="1:20" x14ac:dyDescent="0.25">
      <c r="A3268" t="s">
        <v>4739</v>
      </c>
      <c r="B3268" t="s">
        <v>5</v>
      </c>
      <c r="C3268" t="s">
        <v>6</v>
      </c>
      <c r="D3268" s="1">
        <v>43700</v>
      </c>
      <c r="E3268" s="1">
        <v>43814</v>
      </c>
      <c r="F3268" s="1">
        <v>43818</v>
      </c>
      <c r="G3268" s="1">
        <v>43850</v>
      </c>
      <c r="H3268" s="13">
        <f>Orders[[#This Row],[DeliveryDate]]-Orders[[#This Row],[OrderDate]]</f>
        <v>36</v>
      </c>
      <c r="I3268" t="s">
        <v>3</v>
      </c>
      <c r="J3268" t="str">
        <f>_xlfn.XLOOKUP(Orders[[#This Row],[_SalesRepID]],'Sales team'!A:A,'Sales team'!B:B)</f>
        <v>Anthony Berry</v>
      </c>
      <c r="K3268">
        <v>16</v>
      </c>
      <c r="L3268">
        <v>37</v>
      </c>
      <c r="M3268">
        <v>135</v>
      </c>
      <c r="N3268" t="str">
        <f>_xlfn.XLOOKUP(Orders[[#This Row],[_ProductID]],Products!A:A,Products!C:C)</f>
        <v>Kitchen &amp; Dining</v>
      </c>
      <c r="O3268">
        <v>8</v>
      </c>
      <c r="P3268">
        <v>0.3</v>
      </c>
      <c r="Q3268" s="2">
        <v>2680</v>
      </c>
      <c r="R3268" s="2">
        <v>1581.1999999999998</v>
      </c>
      <c r="S3268" s="2">
        <v>11256</v>
      </c>
      <c r="T3268" s="2">
        <v>1768.8000000000011</v>
      </c>
    </row>
    <row r="3269" spans="1:20" x14ac:dyDescent="0.25">
      <c r="A3269" t="s">
        <v>4740</v>
      </c>
      <c r="B3269" t="s">
        <v>1</v>
      </c>
      <c r="C3269" t="s">
        <v>15</v>
      </c>
      <c r="D3269" s="1">
        <v>43700</v>
      </c>
      <c r="E3269" s="1">
        <v>43814</v>
      </c>
      <c r="F3269" s="1">
        <v>43842</v>
      </c>
      <c r="G3269" s="1">
        <v>43831</v>
      </c>
      <c r="H3269" s="13">
        <f>Orders[[#This Row],[DeliveryDate]]-Orders[[#This Row],[OrderDate]]</f>
        <v>17</v>
      </c>
      <c r="I3269" t="s">
        <v>3</v>
      </c>
      <c r="J3269" t="str">
        <f>_xlfn.XLOOKUP(Orders[[#This Row],[_SalesRepID]],'Sales team'!A:A,'Sales team'!B:B)</f>
        <v>Joshua Ryan</v>
      </c>
      <c r="K3269">
        <v>9</v>
      </c>
      <c r="L3269">
        <v>25</v>
      </c>
      <c r="M3269">
        <v>50</v>
      </c>
      <c r="N3269" t="str">
        <f>_xlfn.XLOOKUP(Orders[[#This Row],[_ProductID]],Products!A:A,Products!C:C)</f>
        <v>Home décor</v>
      </c>
      <c r="O3269">
        <v>45</v>
      </c>
      <c r="P3269">
        <v>0.1</v>
      </c>
      <c r="Q3269" s="2">
        <v>1782.2</v>
      </c>
      <c r="R3269" s="2">
        <v>1122.7860000000001</v>
      </c>
      <c r="S3269" s="2">
        <v>9623.880000000001</v>
      </c>
      <c r="T3269" s="2">
        <v>2887.1640000000007</v>
      </c>
    </row>
    <row r="3270" spans="1:20" x14ac:dyDescent="0.25">
      <c r="A3270" t="s">
        <v>4741</v>
      </c>
      <c r="B3270" t="s">
        <v>10</v>
      </c>
      <c r="C3270" t="s">
        <v>6</v>
      </c>
      <c r="D3270" s="1">
        <v>43700</v>
      </c>
      <c r="E3270" s="1">
        <v>43814</v>
      </c>
      <c r="F3270" s="1">
        <v>43835</v>
      </c>
      <c r="G3270" s="1">
        <v>43839</v>
      </c>
      <c r="H3270" s="13">
        <f>Orders[[#This Row],[DeliveryDate]]-Orders[[#This Row],[OrderDate]]</f>
        <v>25</v>
      </c>
      <c r="I3270" t="s">
        <v>3</v>
      </c>
      <c r="J3270" t="str">
        <f>_xlfn.XLOOKUP(Orders[[#This Row],[_SalesRepID]],'Sales team'!A:A,'Sales team'!B:B)</f>
        <v>Shawn Torres</v>
      </c>
      <c r="K3270">
        <v>27</v>
      </c>
      <c r="L3270">
        <v>12</v>
      </c>
      <c r="M3270">
        <v>193</v>
      </c>
      <c r="N3270" t="str">
        <f>_xlfn.XLOOKUP(Orders[[#This Row],[_ProductID]],Products!A:A,Products!C:C)</f>
        <v>Home décor</v>
      </c>
      <c r="O3270">
        <v>11</v>
      </c>
      <c r="P3270">
        <v>0.15</v>
      </c>
      <c r="Q3270" s="2">
        <v>1085.4000000000001</v>
      </c>
      <c r="R3270" s="2">
        <v>922.59</v>
      </c>
      <c r="S3270" s="2">
        <v>1845.18</v>
      </c>
      <c r="T3270" s="2">
        <v>0</v>
      </c>
    </row>
    <row r="3271" spans="1:20" x14ac:dyDescent="0.25">
      <c r="A3271" t="s">
        <v>4742</v>
      </c>
      <c r="B3271" t="s">
        <v>5</v>
      </c>
      <c r="C3271" t="s">
        <v>2</v>
      </c>
      <c r="D3271" s="1">
        <v>43700</v>
      </c>
      <c r="E3271" s="1">
        <v>43814</v>
      </c>
      <c r="F3271" s="1">
        <v>43829</v>
      </c>
      <c r="G3271" s="1">
        <v>43823</v>
      </c>
      <c r="H3271" s="13">
        <f>Orders[[#This Row],[DeliveryDate]]-Orders[[#This Row],[OrderDate]]</f>
        <v>9</v>
      </c>
      <c r="I3271" t="s">
        <v>3</v>
      </c>
      <c r="J3271" t="str">
        <f>_xlfn.XLOOKUP(Orders[[#This Row],[_SalesRepID]],'Sales team'!A:A,'Sales team'!B:B)</f>
        <v>Frank Brown</v>
      </c>
      <c r="K3271">
        <v>17</v>
      </c>
      <c r="L3271">
        <v>43</v>
      </c>
      <c r="M3271">
        <v>258</v>
      </c>
      <c r="N3271" t="str">
        <f>_xlfn.XLOOKUP(Orders[[#This Row],[_ProductID]],Products!A:A,Products!C:C)</f>
        <v>Kitchen &amp; Dining</v>
      </c>
      <c r="O3271">
        <v>8</v>
      </c>
      <c r="P3271">
        <v>7.4999999999999997E-2</v>
      </c>
      <c r="Q3271" s="2">
        <v>4006.6</v>
      </c>
      <c r="R3271" s="2">
        <v>3325.4779999999996</v>
      </c>
      <c r="S3271" s="2">
        <v>11118.315000000001</v>
      </c>
      <c r="T3271" s="2">
        <v>1141.8810000000012</v>
      </c>
    </row>
    <row r="3272" spans="1:20" x14ac:dyDescent="0.25">
      <c r="A3272" t="s">
        <v>4725</v>
      </c>
      <c r="B3272" t="s">
        <v>8</v>
      </c>
      <c r="C3272" t="s">
        <v>2</v>
      </c>
      <c r="D3272" s="1">
        <v>43700</v>
      </c>
      <c r="E3272" s="1">
        <v>43813</v>
      </c>
      <c r="F3272" s="1">
        <v>43819</v>
      </c>
      <c r="G3272" s="1">
        <v>43836</v>
      </c>
      <c r="H3272" s="13">
        <f>Orders[[#This Row],[DeliveryDate]]-Orders[[#This Row],[OrderDate]]</f>
        <v>23</v>
      </c>
      <c r="I3272" t="s">
        <v>3</v>
      </c>
      <c r="J3272" t="str">
        <f>_xlfn.XLOOKUP(Orders[[#This Row],[_SalesRepID]],'Sales team'!A:A,'Sales team'!B:B)</f>
        <v>Patrick Graham</v>
      </c>
      <c r="K3272">
        <v>25</v>
      </c>
      <c r="L3272">
        <v>6</v>
      </c>
      <c r="M3272">
        <v>247</v>
      </c>
      <c r="N3272" t="str">
        <f>_xlfn.XLOOKUP(Orders[[#This Row],[_ProductID]],Products!A:A,Products!C:C)</f>
        <v>Furniture</v>
      </c>
      <c r="O3272">
        <v>38</v>
      </c>
      <c r="P3272">
        <v>0.1</v>
      </c>
      <c r="Q3272" s="2">
        <v>5802.2</v>
      </c>
      <c r="R3272" s="2">
        <v>4583.7380000000003</v>
      </c>
      <c r="S3272" s="2">
        <v>36553.86</v>
      </c>
      <c r="T3272" s="2">
        <v>4467.6939999999995</v>
      </c>
    </row>
    <row r="3273" spans="1:20" x14ac:dyDescent="0.25">
      <c r="A3273" t="s">
        <v>4726</v>
      </c>
      <c r="B3273" t="s">
        <v>8</v>
      </c>
      <c r="C3273" t="s">
        <v>25</v>
      </c>
      <c r="D3273" s="1">
        <v>43700</v>
      </c>
      <c r="E3273" s="1">
        <v>43813</v>
      </c>
      <c r="F3273" s="1">
        <v>43823</v>
      </c>
      <c r="G3273" s="1">
        <v>43826</v>
      </c>
      <c r="H3273" s="13">
        <f>Orders[[#This Row],[DeliveryDate]]-Orders[[#This Row],[OrderDate]]</f>
        <v>13</v>
      </c>
      <c r="I3273" t="s">
        <v>3</v>
      </c>
      <c r="J3273" t="str">
        <f>_xlfn.XLOOKUP(Orders[[#This Row],[_SalesRepID]],'Sales team'!A:A,'Sales team'!B:B)</f>
        <v>Samuel Fowler</v>
      </c>
      <c r="K3273">
        <v>21</v>
      </c>
      <c r="L3273">
        <v>49</v>
      </c>
      <c r="M3273">
        <v>340</v>
      </c>
      <c r="N3273" t="str">
        <f>_xlfn.XLOOKUP(Orders[[#This Row],[_ProductID]],Products!A:A,Products!C:C)</f>
        <v>Furniture</v>
      </c>
      <c r="O3273">
        <v>5</v>
      </c>
      <c r="P3273">
        <v>0.15</v>
      </c>
      <c r="Q3273" s="2">
        <v>1721.9</v>
      </c>
      <c r="R3273" s="2">
        <v>1050.3589999999999</v>
      </c>
      <c r="S3273" s="2">
        <v>11708.92</v>
      </c>
      <c r="T3273" s="2">
        <v>3306.0480000000007</v>
      </c>
    </row>
    <row r="3274" spans="1:20" x14ac:dyDescent="0.25">
      <c r="A3274" t="s">
        <v>4727</v>
      </c>
      <c r="B3274" t="s">
        <v>1</v>
      </c>
      <c r="C3274" t="s">
        <v>46</v>
      </c>
      <c r="D3274" s="1">
        <v>43700</v>
      </c>
      <c r="E3274" s="1">
        <v>43813</v>
      </c>
      <c r="F3274" s="1">
        <v>43818</v>
      </c>
      <c r="G3274" s="1">
        <v>43822</v>
      </c>
      <c r="H3274" s="13">
        <f>Orders[[#This Row],[DeliveryDate]]-Orders[[#This Row],[OrderDate]]</f>
        <v>9</v>
      </c>
      <c r="I3274" t="s">
        <v>3</v>
      </c>
      <c r="J3274" t="str">
        <f>_xlfn.XLOOKUP(Orders[[#This Row],[_SalesRepID]],'Sales team'!A:A,'Sales team'!B:B)</f>
        <v>Chris Armstrong</v>
      </c>
      <c r="K3274">
        <v>4</v>
      </c>
      <c r="L3274">
        <v>10</v>
      </c>
      <c r="M3274">
        <v>62</v>
      </c>
      <c r="N3274" t="str">
        <f>_xlfn.XLOOKUP(Orders[[#This Row],[_ProductID]],Products!A:A,Products!C:C)</f>
        <v>Kitchen &amp; Dining</v>
      </c>
      <c r="O3274">
        <v>7</v>
      </c>
      <c r="P3274">
        <v>0.15</v>
      </c>
      <c r="Q3274" s="2">
        <v>944.7</v>
      </c>
      <c r="R3274" s="2">
        <v>736.8660000000001</v>
      </c>
      <c r="S3274" s="2">
        <v>802.995</v>
      </c>
      <c r="T3274" s="2">
        <v>66.128999999999905</v>
      </c>
    </row>
    <row r="3275" spans="1:20" x14ac:dyDescent="0.25">
      <c r="A3275" t="s">
        <v>4728</v>
      </c>
      <c r="B3275" t="s">
        <v>5</v>
      </c>
      <c r="C3275" t="s">
        <v>6</v>
      </c>
      <c r="D3275" s="1">
        <v>43700</v>
      </c>
      <c r="E3275" s="1">
        <v>43813</v>
      </c>
      <c r="F3275" s="1">
        <v>43836</v>
      </c>
      <c r="G3275" s="1">
        <v>43846</v>
      </c>
      <c r="H3275" s="13">
        <f>Orders[[#This Row],[DeliveryDate]]-Orders[[#This Row],[OrderDate]]</f>
        <v>33</v>
      </c>
      <c r="I3275" t="s">
        <v>3</v>
      </c>
      <c r="J3275" t="str">
        <f>_xlfn.XLOOKUP(Orders[[#This Row],[_SalesRepID]],'Sales team'!A:A,'Sales team'!B:B)</f>
        <v>Nicholas Cunningham</v>
      </c>
      <c r="K3275">
        <v>19</v>
      </c>
      <c r="L3275">
        <v>26</v>
      </c>
      <c r="M3275">
        <v>138</v>
      </c>
      <c r="N3275" t="str">
        <f>_xlfn.XLOOKUP(Orders[[#This Row],[_ProductID]],Products!A:A,Products!C:C)</f>
        <v>Furniture</v>
      </c>
      <c r="O3275">
        <v>20</v>
      </c>
      <c r="P3275">
        <v>0.15</v>
      </c>
      <c r="Q3275" s="2">
        <v>247.9</v>
      </c>
      <c r="R3275" s="2">
        <v>131.387</v>
      </c>
      <c r="S3275" s="2">
        <v>632.14499999999998</v>
      </c>
      <c r="T3275" s="2">
        <v>237.98399999999998</v>
      </c>
    </row>
    <row r="3276" spans="1:20" x14ac:dyDescent="0.25">
      <c r="A3276" t="s">
        <v>4729</v>
      </c>
      <c r="B3276" t="s">
        <v>10</v>
      </c>
      <c r="C3276" t="s">
        <v>15</v>
      </c>
      <c r="D3276" s="1">
        <v>43700</v>
      </c>
      <c r="E3276" s="1">
        <v>43813</v>
      </c>
      <c r="F3276" s="1">
        <v>43828</v>
      </c>
      <c r="G3276" s="1">
        <v>43830</v>
      </c>
      <c r="H3276" s="13">
        <f>Orders[[#This Row],[DeliveryDate]]-Orders[[#This Row],[OrderDate]]</f>
        <v>17</v>
      </c>
      <c r="I3276" t="s">
        <v>3</v>
      </c>
      <c r="J3276" t="str">
        <f>_xlfn.XLOOKUP(Orders[[#This Row],[_SalesRepID]],'Sales team'!A:A,'Sales team'!B:B)</f>
        <v>Shawn Torres</v>
      </c>
      <c r="K3276">
        <v>27</v>
      </c>
      <c r="L3276">
        <v>13</v>
      </c>
      <c r="M3276">
        <v>46</v>
      </c>
      <c r="N3276" t="str">
        <f>_xlfn.XLOOKUP(Orders[[#This Row],[_ProductID]],Products!A:A,Products!C:C)</f>
        <v>Home décor</v>
      </c>
      <c r="O3276">
        <v>33</v>
      </c>
      <c r="P3276">
        <v>0.1</v>
      </c>
      <c r="Q3276" s="2">
        <v>1929.6000000000001</v>
      </c>
      <c r="R3276" s="2">
        <v>1447.2</v>
      </c>
      <c r="S3276" s="2">
        <v>10419.84</v>
      </c>
      <c r="T3276" s="2">
        <v>1736.6399999999994</v>
      </c>
    </row>
    <row r="3277" spans="1:20" x14ac:dyDescent="0.25">
      <c r="A3277" t="s">
        <v>4730</v>
      </c>
      <c r="B3277" t="s">
        <v>8</v>
      </c>
      <c r="C3277" t="s">
        <v>46</v>
      </c>
      <c r="D3277" s="1">
        <v>43700</v>
      </c>
      <c r="E3277" s="1">
        <v>43813</v>
      </c>
      <c r="F3277" s="1">
        <v>43816</v>
      </c>
      <c r="G3277" s="1">
        <v>43823</v>
      </c>
      <c r="H3277" s="13">
        <f>Orders[[#This Row],[DeliveryDate]]-Orders[[#This Row],[OrderDate]]</f>
        <v>10</v>
      </c>
      <c r="I3277" t="s">
        <v>3</v>
      </c>
      <c r="J3277" t="str">
        <f>_xlfn.XLOOKUP(Orders[[#This Row],[_SalesRepID]],'Sales team'!A:A,'Sales team'!B:B)</f>
        <v>Anthony Torres</v>
      </c>
      <c r="K3277">
        <v>20</v>
      </c>
      <c r="L3277">
        <v>41</v>
      </c>
      <c r="M3277">
        <v>71</v>
      </c>
      <c r="N3277" t="str">
        <f>_xlfn.XLOOKUP(Orders[[#This Row],[_ProductID]],Products!A:A,Products!C:C)</f>
        <v>Furniture</v>
      </c>
      <c r="O3277">
        <v>15</v>
      </c>
      <c r="P3277">
        <v>7.4999999999999997E-2</v>
      </c>
      <c r="Q3277" s="2">
        <v>971.5</v>
      </c>
      <c r="R3277" s="2">
        <v>612.04499999999996</v>
      </c>
      <c r="S3277" s="2">
        <v>1797.2750000000001</v>
      </c>
      <c r="T3277" s="2">
        <v>573.18500000000017</v>
      </c>
    </row>
    <row r="3278" spans="1:20" x14ac:dyDescent="0.25">
      <c r="A3278" t="s">
        <v>4731</v>
      </c>
      <c r="B3278" t="s">
        <v>10</v>
      </c>
      <c r="C3278" t="s">
        <v>13</v>
      </c>
      <c r="D3278" s="1">
        <v>43700</v>
      </c>
      <c r="E3278" s="1">
        <v>43813</v>
      </c>
      <c r="F3278" s="1">
        <v>43821</v>
      </c>
      <c r="G3278" s="1">
        <v>43829</v>
      </c>
      <c r="H3278" s="13">
        <f>Orders[[#This Row],[DeliveryDate]]-Orders[[#This Row],[OrderDate]]</f>
        <v>16</v>
      </c>
      <c r="I3278" t="s">
        <v>3</v>
      </c>
      <c r="J3278" t="str">
        <f>_xlfn.XLOOKUP(Orders[[#This Row],[_SalesRepID]],'Sales team'!A:A,'Sales team'!B:B)</f>
        <v>Shawn Torres</v>
      </c>
      <c r="K3278">
        <v>27</v>
      </c>
      <c r="L3278">
        <v>48</v>
      </c>
      <c r="M3278">
        <v>270</v>
      </c>
      <c r="N3278" t="str">
        <f>_xlfn.XLOOKUP(Orders[[#This Row],[_ProductID]],Products!A:A,Products!C:C)</f>
        <v>Outdoor</v>
      </c>
      <c r="O3278">
        <v>9</v>
      </c>
      <c r="P3278">
        <v>0.05</v>
      </c>
      <c r="Q3278" s="2">
        <v>1118.9000000000001</v>
      </c>
      <c r="R3278" s="2">
        <v>716.09600000000012</v>
      </c>
      <c r="S3278" s="2">
        <v>1062.9549999999999</v>
      </c>
      <c r="T3278" s="2">
        <v>346.85899999999981</v>
      </c>
    </row>
    <row r="3279" spans="1:20" x14ac:dyDescent="0.25">
      <c r="A3279" t="s">
        <v>4718</v>
      </c>
      <c r="B3279" t="s">
        <v>8</v>
      </c>
      <c r="C3279" t="s">
        <v>2</v>
      </c>
      <c r="D3279" s="1">
        <v>43700</v>
      </c>
      <c r="E3279" s="1">
        <v>43812</v>
      </c>
      <c r="F3279" s="1">
        <v>43834</v>
      </c>
      <c r="G3279" s="1">
        <v>43823</v>
      </c>
      <c r="H3279" s="13">
        <f>Orders[[#This Row],[DeliveryDate]]-Orders[[#This Row],[OrderDate]]</f>
        <v>11</v>
      </c>
      <c r="I3279" t="s">
        <v>3</v>
      </c>
      <c r="J3279" t="str">
        <f>_xlfn.XLOOKUP(Orders[[#This Row],[_SalesRepID]],'Sales team'!A:A,'Sales team'!B:B)</f>
        <v>Roy Rice</v>
      </c>
      <c r="K3279">
        <v>24</v>
      </c>
      <c r="L3279">
        <v>23</v>
      </c>
      <c r="M3279">
        <v>249</v>
      </c>
      <c r="N3279" t="str">
        <f>_xlfn.XLOOKUP(Orders[[#This Row],[_ProductID]],Products!A:A,Products!C:C)</f>
        <v>Electronics</v>
      </c>
      <c r="O3279">
        <v>47</v>
      </c>
      <c r="P3279">
        <v>0.2</v>
      </c>
      <c r="Q3279" s="2">
        <v>6036.7</v>
      </c>
      <c r="R3279" s="2">
        <v>2837.2489999999998</v>
      </c>
      <c r="S3279" s="2">
        <v>33805.520000000004</v>
      </c>
      <c r="T3279" s="2">
        <v>13944.777000000006</v>
      </c>
    </row>
    <row r="3280" spans="1:20" x14ac:dyDescent="0.25">
      <c r="A3280" t="s">
        <v>4719</v>
      </c>
      <c r="B3280" t="s">
        <v>5</v>
      </c>
      <c r="C3280" t="s">
        <v>15</v>
      </c>
      <c r="D3280" s="1">
        <v>43700</v>
      </c>
      <c r="E3280" s="1">
        <v>43812</v>
      </c>
      <c r="F3280" s="1">
        <v>43831</v>
      </c>
      <c r="G3280" s="1">
        <v>43819</v>
      </c>
      <c r="H3280" s="13">
        <f>Orders[[#This Row],[DeliveryDate]]-Orders[[#This Row],[OrderDate]]</f>
        <v>7</v>
      </c>
      <c r="I3280" t="s">
        <v>3</v>
      </c>
      <c r="J3280" t="str">
        <f>_xlfn.XLOOKUP(Orders[[#This Row],[_SalesRepID]],'Sales team'!A:A,'Sales team'!B:B)</f>
        <v>Shawn Wallace</v>
      </c>
      <c r="K3280">
        <v>18</v>
      </c>
      <c r="L3280">
        <v>9</v>
      </c>
      <c r="M3280">
        <v>14</v>
      </c>
      <c r="N3280" t="str">
        <f>_xlfn.XLOOKUP(Orders[[#This Row],[_ProductID]],Products!A:A,Products!C:C)</f>
        <v>Home décor</v>
      </c>
      <c r="O3280">
        <v>46</v>
      </c>
      <c r="P3280">
        <v>0.05</v>
      </c>
      <c r="Q3280" s="2">
        <v>2385.2000000000003</v>
      </c>
      <c r="R3280" s="2">
        <v>1311.8600000000004</v>
      </c>
      <c r="S3280" s="2">
        <v>15861.58</v>
      </c>
      <c r="T3280" s="2">
        <v>6678.5599999999977</v>
      </c>
    </row>
    <row r="3281" spans="1:20" x14ac:dyDescent="0.25">
      <c r="A3281" t="s">
        <v>4720</v>
      </c>
      <c r="B3281" t="s">
        <v>1</v>
      </c>
      <c r="C3281" t="s">
        <v>13</v>
      </c>
      <c r="D3281" s="1">
        <v>43700</v>
      </c>
      <c r="E3281" s="1">
        <v>43812</v>
      </c>
      <c r="F3281" s="1">
        <v>43837</v>
      </c>
      <c r="G3281" s="1">
        <v>43823</v>
      </c>
      <c r="H3281" s="13">
        <f>Orders[[#This Row],[DeliveryDate]]-Orders[[#This Row],[OrderDate]]</f>
        <v>11</v>
      </c>
      <c r="I3281" t="s">
        <v>3</v>
      </c>
      <c r="J3281" t="str">
        <f>_xlfn.XLOOKUP(Orders[[#This Row],[_SalesRepID]],'Sales team'!A:A,'Sales team'!B:B)</f>
        <v>George Lewis</v>
      </c>
      <c r="K3281">
        <v>8</v>
      </c>
      <c r="L3281">
        <v>39</v>
      </c>
      <c r="M3281">
        <v>323</v>
      </c>
      <c r="N3281" t="str">
        <f>_xlfn.XLOOKUP(Orders[[#This Row],[_ProductID]],Products!A:A,Products!C:C)</f>
        <v>Home décor</v>
      </c>
      <c r="O3281">
        <v>2</v>
      </c>
      <c r="P3281">
        <v>0.1</v>
      </c>
      <c r="Q3281" s="2">
        <v>1072</v>
      </c>
      <c r="R3281" s="2">
        <v>771.83999999999992</v>
      </c>
      <c r="S3281" s="2">
        <v>7718.4000000000005</v>
      </c>
      <c r="T3281" s="2">
        <v>1543.6800000000012</v>
      </c>
    </row>
    <row r="3282" spans="1:20" x14ac:dyDescent="0.25">
      <c r="A3282" t="s">
        <v>4721</v>
      </c>
      <c r="B3282" t="s">
        <v>5</v>
      </c>
      <c r="C3282" t="s">
        <v>13</v>
      </c>
      <c r="D3282" s="1">
        <v>43700</v>
      </c>
      <c r="E3282" s="1">
        <v>43812</v>
      </c>
      <c r="F3282" s="1">
        <v>43839</v>
      </c>
      <c r="G3282" s="1">
        <v>43826</v>
      </c>
      <c r="H3282" s="13">
        <f>Orders[[#This Row],[DeliveryDate]]-Orders[[#This Row],[OrderDate]]</f>
        <v>14</v>
      </c>
      <c r="I3282" t="s">
        <v>3</v>
      </c>
      <c r="J3282" t="str">
        <f>_xlfn.XLOOKUP(Orders[[#This Row],[_SalesRepID]],'Sales team'!A:A,'Sales team'!B:B)</f>
        <v>Carl Nguyen</v>
      </c>
      <c r="K3282">
        <v>12</v>
      </c>
      <c r="L3282">
        <v>20</v>
      </c>
      <c r="M3282">
        <v>284</v>
      </c>
      <c r="N3282" t="str">
        <f>_xlfn.XLOOKUP(Orders[[#This Row],[_ProductID]],Products!A:A,Products!C:C)</f>
        <v>Home décor</v>
      </c>
      <c r="O3282">
        <v>11</v>
      </c>
      <c r="P3282">
        <v>0.1</v>
      </c>
      <c r="Q3282" s="2">
        <v>5085.3</v>
      </c>
      <c r="R3282" s="2">
        <v>2695.2090000000003</v>
      </c>
      <c r="S3282" s="2">
        <v>32037.39</v>
      </c>
      <c r="T3282" s="2">
        <v>13170.926999999996</v>
      </c>
    </row>
    <row r="3283" spans="1:20" x14ac:dyDescent="0.25">
      <c r="A3283" t="s">
        <v>4722</v>
      </c>
      <c r="B3283" t="s">
        <v>1</v>
      </c>
      <c r="C3283" t="s">
        <v>6</v>
      </c>
      <c r="D3283" s="1">
        <v>43700</v>
      </c>
      <c r="E3283" s="1">
        <v>43812</v>
      </c>
      <c r="F3283" s="1">
        <v>43840</v>
      </c>
      <c r="G3283" s="1">
        <v>43831</v>
      </c>
      <c r="H3283" s="13">
        <f>Orders[[#This Row],[DeliveryDate]]-Orders[[#This Row],[OrderDate]]</f>
        <v>19</v>
      </c>
      <c r="I3283" t="s">
        <v>3</v>
      </c>
      <c r="J3283" t="str">
        <f>_xlfn.XLOOKUP(Orders[[#This Row],[_SalesRepID]],'Sales team'!A:A,'Sales team'!B:B)</f>
        <v>Keith Griffin</v>
      </c>
      <c r="K3283">
        <v>2</v>
      </c>
      <c r="L3283">
        <v>6</v>
      </c>
      <c r="M3283">
        <v>103</v>
      </c>
      <c r="N3283" t="str">
        <f>_xlfn.XLOOKUP(Orders[[#This Row],[_ProductID]],Products!A:A,Products!C:C)</f>
        <v>Outdoor</v>
      </c>
      <c r="O3283">
        <v>10</v>
      </c>
      <c r="P3283">
        <v>0.15</v>
      </c>
      <c r="Q3283" s="2">
        <v>3845.8</v>
      </c>
      <c r="R3283" s="2">
        <v>1922.9</v>
      </c>
      <c r="S3283" s="2">
        <v>16344.65</v>
      </c>
      <c r="T3283" s="2">
        <v>6730.15</v>
      </c>
    </row>
    <row r="3284" spans="1:20" x14ac:dyDescent="0.25">
      <c r="A3284" t="s">
        <v>4723</v>
      </c>
      <c r="B3284" t="s">
        <v>1</v>
      </c>
      <c r="C3284" t="s">
        <v>13</v>
      </c>
      <c r="D3284" s="1">
        <v>43700</v>
      </c>
      <c r="E3284" s="1">
        <v>43812</v>
      </c>
      <c r="F3284" s="1">
        <v>43821</v>
      </c>
      <c r="G3284" s="1">
        <v>43830</v>
      </c>
      <c r="H3284" s="13">
        <f>Orders[[#This Row],[DeliveryDate]]-Orders[[#This Row],[OrderDate]]</f>
        <v>18</v>
      </c>
      <c r="I3284" t="s">
        <v>3</v>
      </c>
      <c r="J3284" t="str">
        <f>_xlfn.XLOOKUP(Orders[[#This Row],[_SalesRepID]],'Sales team'!A:A,'Sales team'!B:B)</f>
        <v>George Lewis</v>
      </c>
      <c r="K3284">
        <v>8</v>
      </c>
      <c r="L3284">
        <v>24</v>
      </c>
      <c r="M3284">
        <v>322</v>
      </c>
      <c r="N3284" t="str">
        <f>_xlfn.XLOOKUP(Orders[[#This Row],[_ProductID]],Products!A:A,Products!C:C)</f>
        <v>Home décor</v>
      </c>
      <c r="O3284">
        <v>24</v>
      </c>
      <c r="P3284">
        <v>0.4</v>
      </c>
      <c r="Q3284" s="2">
        <v>1286.4000000000001</v>
      </c>
      <c r="R3284" s="2">
        <v>668.92800000000011</v>
      </c>
      <c r="S3284" s="2">
        <v>4631.04</v>
      </c>
      <c r="T3284" s="2">
        <v>617.4719999999993</v>
      </c>
    </row>
    <row r="3285" spans="1:20" x14ac:dyDescent="0.25">
      <c r="A3285" t="s">
        <v>4724</v>
      </c>
      <c r="B3285" t="s">
        <v>1</v>
      </c>
      <c r="C3285" t="s">
        <v>2</v>
      </c>
      <c r="D3285" s="1">
        <v>43700</v>
      </c>
      <c r="E3285" s="1">
        <v>43812</v>
      </c>
      <c r="F3285" s="1">
        <v>43827</v>
      </c>
      <c r="G3285" s="1">
        <v>43836</v>
      </c>
      <c r="H3285" s="13">
        <f>Orders[[#This Row],[DeliveryDate]]-Orders[[#This Row],[OrderDate]]</f>
        <v>24</v>
      </c>
      <c r="I3285" t="s">
        <v>3</v>
      </c>
      <c r="J3285" t="str">
        <f>_xlfn.XLOOKUP(Orders[[#This Row],[_SalesRepID]],'Sales team'!A:A,'Sales team'!B:B)</f>
        <v>Chris Armstrong</v>
      </c>
      <c r="K3285">
        <v>4</v>
      </c>
      <c r="L3285">
        <v>12</v>
      </c>
      <c r="M3285">
        <v>250</v>
      </c>
      <c r="N3285" t="str">
        <f>_xlfn.XLOOKUP(Orders[[#This Row],[_ProductID]],Products!A:A,Products!C:C)</f>
        <v>Kitchen &amp; Dining</v>
      </c>
      <c r="O3285">
        <v>1</v>
      </c>
      <c r="P3285">
        <v>7.4999999999999997E-2</v>
      </c>
      <c r="Q3285" s="2">
        <v>1078.7</v>
      </c>
      <c r="R3285" s="2">
        <v>809.02500000000009</v>
      </c>
      <c r="S3285" s="2">
        <v>7982.380000000001</v>
      </c>
      <c r="T3285" s="2">
        <v>1510.1800000000003</v>
      </c>
    </row>
    <row r="3286" spans="1:20" x14ac:dyDescent="0.25">
      <c r="A3286" t="s">
        <v>4709</v>
      </c>
      <c r="B3286" t="s">
        <v>1</v>
      </c>
      <c r="C3286" t="s">
        <v>46</v>
      </c>
      <c r="D3286" s="1">
        <v>43700</v>
      </c>
      <c r="E3286" s="1">
        <v>43811</v>
      </c>
      <c r="F3286" s="1">
        <v>43829</v>
      </c>
      <c r="G3286" s="1">
        <v>43832</v>
      </c>
      <c r="H3286" s="13">
        <f>Orders[[#This Row],[DeliveryDate]]-Orders[[#This Row],[OrderDate]]</f>
        <v>21</v>
      </c>
      <c r="I3286" t="s">
        <v>3</v>
      </c>
      <c r="J3286" t="str">
        <f>_xlfn.XLOOKUP(Orders[[#This Row],[_SalesRepID]],'Sales team'!A:A,'Sales team'!B:B)</f>
        <v>George Lewis</v>
      </c>
      <c r="K3286">
        <v>8</v>
      </c>
      <c r="L3286">
        <v>21</v>
      </c>
      <c r="M3286">
        <v>75</v>
      </c>
      <c r="N3286" t="str">
        <f>_xlfn.XLOOKUP(Orders[[#This Row],[_ProductID]],Products!A:A,Products!C:C)</f>
        <v>Furniture</v>
      </c>
      <c r="O3286">
        <v>15</v>
      </c>
      <c r="P3286">
        <v>7.4999999999999997E-2</v>
      </c>
      <c r="Q3286" s="2">
        <v>1788.9</v>
      </c>
      <c r="R3286" s="2">
        <v>1234.3409999999999</v>
      </c>
      <c r="S3286" s="2">
        <v>4964.1975000000011</v>
      </c>
      <c r="T3286" s="2">
        <v>1261.1745000000014</v>
      </c>
    </row>
    <row r="3287" spans="1:20" x14ac:dyDescent="0.25">
      <c r="A3287" t="s">
        <v>4710</v>
      </c>
      <c r="B3287" t="s">
        <v>1</v>
      </c>
      <c r="C3287" t="s">
        <v>6</v>
      </c>
      <c r="D3287" s="1">
        <v>43700</v>
      </c>
      <c r="E3287" s="1">
        <v>43811</v>
      </c>
      <c r="F3287" s="1">
        <v>43825</v>
      </c>
      <c r="G3287" s="1">
        <v>43817</v>
      </c>
      <c r="H3287" s="13">
        <f>Orders[[#This Row],[DeliveryDate]]-Orders[[#This Row],[OrderDate]]</f>
        <v>6</v>
      </c>
      <c r="I3287" t="s">
        <v>3</v>
      </c>
      <c r="J3287" t="str">
        <f>_xlfn.XLOOKUP(Orders[[#This Row],[_SalesRepID]],'Sales team'!A:A,'Sales team'!B:B)</f>
        <v>Joshua Ryan</v>
      </c>
      <c r="K3287">
        <v>9</v>
      </c>
      <c r="L3287">
        <v>42</v>
      </c>
      <c r="M3287">
        <v>202</v>
      </c>
      <c r="N3287" t="str">
        <f>_xlfn.XLOOKUP(Orders[[#This Row],[_ProductID]],Products!A:A,Products!C:C)</f>
        <v>Home décor</v>
      </c>
      <c r="O3287">
        <v>27</v>
      </c>
      <c r="P3287">
        <v>0.3</v>
      </c>
      <c r="Q3287" s="2">
        <v>201</v>
      </c>
      <c r="R3287" s="2">
        <v>132.66</v>
      </c>
      <c r="S3287" s="2">
        <v>984.9</v>
      </c>
      <c r="T3287" s="2">
        <v>56.279999999999973</v>
      </c>
    </row>
    <row r="3288" spans="1:20" x14ac:dyDescent="0.25">
      <c r="A3288" t="s">
        <v>4711</v>
      </c>
      <c r="B3288" t="s">
        <v>1</v>
      </c>
      <c r="C3288" t="s">
        <v>2</v>
      </c>
      <c r="D3288" s="1">
        <v>43700</v>
      </c>
      <c r="E3288" s="1">
        <v>43811</v>
      </c>
      <c r="F3288" s="1">
        <v>43816</v>
      </c>
      <c r="G3288" s="1">
        <v>43818</v>
      </c>
      <c r="H3288" s="13">
        <f>Orders[[#This Row],[DeliveryDate]]-Orders[[#This Row],[OrderDate]]</f>
        <v>7</v>
      </c>
      <c r="I3288" t="s">
        <v>3</v>
      </c>
      <c r="J3288" t="str">
        <f>_xlfn.XLOOKUP(Orders[[#This Row],[_SalesRepID]],'Sales team'!A:A,'Sales team'!B:B)</f>
        <v>Joshua Bennett</v>
      </c>
      <c r="K3288">
        <v>6</v>
      </c>
      <c r="L3288">
        <v>9</v>
      </c>
      <c r="M3288">
        <v>231</v>
      </c>
      <c r="N3288" t="str">
        <f>_xlfn.XLOOKUP(Orders[[#This Row],[_ProductID]],Products!A:A,Products!C:C)</f>
        <v>Furniture</v>
      </c>
      <c r="O3288">
        <v>34</v>
      </c>
      <c r="P3288">
        <v>7.4999999999999997E-2</v>
      </c>
      <c r="Q3288" s="2">
        <v>241.20000000000002</v>
      </c>
      <c r="R3288" s="2">
        <v>106.12800000000001</v>
      </c>
      <c r="S3288" s="2">
        <v>892.44</v>
      </c>
      <c r="T3288" s="2">
        <v>467.928</v>
      </c>
    </row>
    <row r="3289" spans="1:20" x14ac:dyDescent="0.25">
      <c r="A3289" t="s">
        <v>4712</v>
      </c>
      <c r="B3289" t="s">
        <v>1</v>
      </c>
      <c r="C3289" t="s">
        <v>25</v>
      </c>
      <c r="D3289" s="1">
        <v>43700</v>
      </c>
      <c r="E3289" s="1">
        <v>43811</v>
      </c>
      <c r="F3289" s="1">
        <v>43819</v>
      </c>
      <c r="G3289" s="1">
        <v>43830</v>
      </c>
      <c r="H3289" s="13">
        <f>Orders[[#This Row],[DeliveryDate]]-Orders[[#This Row],[OrderDate]]</f>
        <v>19</v>
      </c>
      <c r="I3289" t="s">
        <v>3</v>
      </c>
      <c r="J3289" t="str">
        <f>_xlfn.XLOOKUP(Orders[[#This Row],[_SalesRepID]],'Sales team'!A:A,'Sales team'!B:B)</f>
        <v>Shawn Cook</v>
      </c>
      <c r="K3289">
        <v>7</v>
      </c>
      <c r="L3289">
        <v>41</v>
      </c>
      <c r="M3289">
        <v>364</v>
      </c>
      <c r="N3289" t="str">
        <f>_xlfn.XLOOKUP(Orders[[#This Row],[_ProductID]],Products!A:A,Products!C:C)</f>
        <v>Home décor</v>
      </c>
      <c r="O3289">
        <v>39</v>
      </c>
      <c r="P3289">
        <v>7.4999999999999997E-2</v>
      </c>
      <c r="Q3289" s="2">
        <v>1065.3</v>
      </c>
      <c r="R3289" s="2">
        <v>798.97499999999991</v>
      </c>
      <c r="S3289" s="2">
        <v>3941.61</v>
      </c>
      <c r="T3289" s="2">
        <v>745.71000000000049</v>
      </c>
    </row>
    <row r="3290" spans="1:20" x14ac:dyDescent="0.25">
      <c r="A3290" t="s">
        <v>4713</v>
      </c>
      <c r="B3290" t="s">
        <v>1</v>
      </c>
      <c r="C3290" t="s">
        <v>6</v>
      </c>
      <c r="D3290" s="1">
        <v>43700</v>
      </c>
      <c r="E3290" s="1">
        <v>43811</v>
      </c>
      <c r="F3290" s="1">
        <v>43815</v>
      </c>
      <c r="G3290" s="1">
        <v>43830</v>
      </c>
      <c r="H3290" s="13">
        <f>Orders[[#This Row],[DeliveryDate]]-Orders[[#This Row],[OrderDate]]</f>
        <v>19</v>
      </c>
      <c r="I3290" t="s">
        <v>3</v>
      </c>
      <c r="J3290" t="str">
        <f>_xlfn.XLOOKUP(Orders[[#This Row],[_SalesRepID]],'Sales team'!A:A,'Sales team'!B:B)</f>
        <v>Keith Griffin</v>
      </c>
      <c r="K3290">
        <v>2</v>
      </c>
      <c r="L3290">
        <v>28</v>
      </c>
      <c r="M3290">
        <v>108</v>
      </c>
      <c r="N3290" t="str">
        <f>_xlfn.XLOOKUP(Orders[[#This Row],[_ProductID]],Products!A:A,Products!C:C)</f>
        <v>Furniture</v>
      </c>
      <c r="O3290">
        <v>15</v>
      </c>
      <c r="P3290">
        <v>7.4999999999999997E-2</v>
      </c>
      <c r="Q3290" s="2">
        <v>2432.1</v>
      </c>
      <c r="R3290" s="2">
        <v>1507.902</v>
      </c>
      <c r="S3290" s="2">
        <v>8998.77</v>
      </c>
      <c r="T3290" s="2">
        <v>2967.1620000000003</v>
      </c>
    </row>
    <row r="3291" spans="1:20" x14ac:dyDescent="0.25">
      <c r="A3291" t="s">
        <v>4714</v>
      </c>
      <c r="B3291" t="s">
        <v>1</v>
      </c>
      <c r="C3291" t="s">
        <v>2</v>
      </c>
      <c r="D3291" s="1">
        <v>43700</v>
      </c>
      <c r="E3291" s="1">
        <v>43811</v>
      </c>
      <c r="F3291" s="1">
        <v>43837</v>
      </c>
      <c r="G3291" s="1">
        <v>43822</v>
      </c>
      <c r="H3291" s="13">
        <f>Orders[[#This Row],[DeliveryDate]]-Orders[[#This Row],[OrderDate]]</f>
        <v>11</v>
      </c>
      <c r="I3291" t="s">
        <v>3</v>
      </c>
      <c r="J3291" t="str">
        <f>_xlfn.XLOOKUP(Orders[[#This Row],[_SalesRepID]],'Sales team'!A:A,'Sales team'!B:B)</f>
        <v>Chris Armstrong</v>
      </c>
      <c r="K3291">
        <v>4</v>
      </c>
      <c r="L3291">
        <v>17</v>
      </c>
      <c r="M3291">
        <v>237</v>
      </c>
      <c r="N3291" t="str">
        <f>_xlfn.XLOOKUP(Orders[[#This Row],[_ProductID]],Products!A:A,Products!C:C)</f>
        <v>Home décor</v>
      </c>
      <c r="O3291">
        <v>46</v>
      </c>
      <c r="P3291">
        <v>0.05</v>
      </c>
      <c r="Q3291" s="2">
        <v>3825.7000000000003</v>
      </c>
      <c r="R3291" s="2">
        <v>3137.0740000000001</v>
      </c>
      <c r="S3291" s="2">
        <v>7268.83</v>
      </c>
      <c r="T3291" s="2">
        <v>994.68199999999979</v>
      </c>
    </row>
    <row r="3292" spans="1:20" x14ac:dyDescent="0.25">
      <c r="A3292" t="s">
        <v>4715</v>
      </c>
      <c r="B3292" t="s">
        <v>8</v>
      </c>
      <c r="C3292" t="s">
        <v>6</v>
      </c>
      <c r="D3292" s="1">
        <v>43700</v>
      </c>
      <c r="E3292" s="1">
        <v>43811</v>
      </c>
      <c r="F3292" s="1">
        <v>43828</v>
      </c>
      <c r="G3292" s="1">
        <v>43822</v>
      </c>
      <c r="H3292" s="13">
        <f>Orders[[#This Row],[DeliveryDate]]-Orders[[#This Row],[OrderDate]]</f>
        <v>11</v>
      </c>
      <c r="I3292" t="s">
        <v>3</v>
      </c>
      <c r="J3292" t="str">
        <f>_xlfn.XLOOKUP(Orders[[#This Row],[_SalesRepID]],'Sales team'!A:A,'Sales team'!B:B)</f>
        <v>Anthony Torres</v>
      </c>
      <c r="K3292">
        <v>20</v>
      </c>
      <c r="L3292">
        <v>9</v>
      </c>
      <c r="M3292">
        <v>188</v>
      </c>
      <c r="N3292" t="str">
        <f>_xlfn.XLOOKUP(Orders[[#This Row],[_ProductID]],Products!A:A,Products!C:C)</f>
        <v>Electronics</v>
      </c>
      <c r="O3292">
        <v>25</v>
      </c>
      <c r="P3292">
        <v>7.4999999999999997E-2</v>
      </c>
      <c r="Q3292" s="2">
        <v>5393.5</v>
      </c>
      <c r="R3292" s="2">
        <v>3937.2550000000001</v>
      </c>
      <c r="S3292" s="2">
        <v>34922.912499999999</v>
      </c>
      <c r="T3292" s="2">
        <v>7362.1274999999987</v>
      </c>
    </row>
    <row r="3293" spans="1:20" x14ac:dyDescent="0.25">
      <c r="A3293" t="s">
        <v>4716</v>
      </c>
      <c r="B3293" t="s">
        <v>1</v>
      </c>
      <c r="C3293" t="s">
        <v>15</v>
      </c>
      <c r="D3293" s="1">
        <v>43700</v>
      </c>
      <c r="E3293" s="1">
        <v>43811</v>
      </c>
      <c r="F3293" s="1">
        <v>43813</v>
      </c>
      <c r="G3293" s="1">
        <v>43816</v>
      </c>
      <c r="H3293" s="13">
        <f>Orders[[#This Row],[DeliveryDate]]-Orders[[#This Row],[OrderDate]]</f>
        <v>5</v>
      </c>
      <c r="I3293" t="s">
        <v>3</v>
      </c>
      <c r="J3293" t="str">
        <f>_xlfn.XLOOKUP(Orders[[#This Row],[_SalesRepID]],'Sales team'!A:A,'Sales team'!B:B)</f>
        <v>Joshua Bennett</v>
      </c>
      <c r="K3293">
        <v>6</v>
      </c>
      <c r="L3293">
        <v>29</v>
      </c>
      <c r="M3293">
        <v>33</v>
      </c>
      <c r="N3293" t="str">
        <f>_xlfn.XLOOKUP(Orders[[#This Row],[_ProductID]],Products!A:A,Products!C:C)</f>
        <v>Home décor</v>
      </c>
      <c r="O3293">
        <v>26</v>
      </c>
      <c r="P3293">
        <v>0.4</v>
      </c>
      <c r="Q3293" s="2">
        <v>3986.5</v>
      </c>
      <c r="R3293" s="2">
        <v>1674.33</v>
      </c>
      <c r="S3293" s="2">
        <v>16743.3</v>
      </c>
      <c r="T3293" s="2">
        <v>5022.99</v>
      </c>
    </row>
    <row r="3294" spans="1:20" x14ac:dyDescent="0.25">
      <c r="A3294" t="s">
        <v>4717</v>
      </c>
      <c r="B3294" t="s">
        <v>8</v>
      </c>
      <c r="C3294" t="s">
        <v>15</v>
      </c>
      <c r="D3294" s="1">
        <v>43700</v>
      </c>
      <c r="E3294" s="1">
        <v>43811</v>
      </c>
      <c r="F3294" s="1">
        <v>43815</v>
      </c>
      <c r="G3294" s="1">
        <v>43817</v>
      </c>
      <c r="H3294" s="13">
        <f>Orders[[#This Row],[DeliveryDate]]-Orders[[#This Row],[OrderDate]]</f>
        <v>6</v>
      </c>
      <c r="I3294" t="s">
        <v>3</v>
      </c>
      <c r="J3294" t="str">
        <f>_xlfn.XLOOKUP(Orders[[#This Row],[_SalesRepID]],'Sales team'!A:A,'Sales team'!B:B)</f>
        <v>Douglas Tucker</v>
      </c>
      <c r="K3294">
        <v>23</v>
      </c>
      <c r="L3294">
        <v>14</v>
      </c>
      <c r="M3294">
        <v>7</v>
      </c>
      <c r="N3294" t="str">
        <f>_xlfn.XLOOKUP(Orders[[#This Row],[_ProductID]],Products!A:A,Products!C:C)</f>
        <v>Home décor</v>
      </c>
      <c r="O3294">
        <v>45</v>
      </c>
      <c r="P3294">
        <v>7.4999999999999997E-2</v>
      </c>
      <c r="Q3294" s="2">
        <v>1005</v>
      </c>
      <c r="R3294" s="2">
        <v>582.9</v>
      </c>
      <c r="S3294" s="2">
        <v>4648.125</v>
      </c>
      <c r="T3294" s="2">
        <v>1733.625</v>
      </c>
    </row>
    <row r="3295" spans="1:20" x14ac:dyDescent="0.25">
      <c r="A3295" t="s">
        <v>4700</v>
      </c>
      <c r="B3295" t="s">
        <v>1</v>
      </c>
      <c r="C3295" t="s">
        <v>15</v>
      </c>
      <c r="D3295" s="1">
        <v>43700</v>
      </c>
      <c r="E3295" s="1">
        <v>43810</v>
      </c>
      <c r="F3295" s="1">
        <v>43838</v>
      </c>
      <c r="G3295" s="1">
        <v>43823</v>
      </c>
      <c r="H3295" s="13">
        <f>Orders[[#This Row],[DeliveryDate]]-Orders[[#This Row],[OrderDate]]</f>
        <v>13</v>
      </c>
      <c r="I3295" t="s">
        <v>3</v>
      </c>
      <c r="J3295" t="str">
        <f>_xlfn.XLOOKUP(Orders[[#This Row],[_SalesRepID]],'Sales team'!A:A,'Sales team'!B:B)</f>
        <v>Chris Armstrong</v>
      </c>
      <c r="K3295">
        <v>4</v>
      </c>
      <c r="L3295">
        <v>29</v>
      </c>
      <c r="M3295">
        <v>5</v>
      </c>
      <c r="N3295" t="str">
        <f>_xlfn.XLOOKUP(Orders[[#This Row],[_ProductID]],Products!A:A,Products!C:C)</f>
        <v>Electronics</v>
      </c>
      <c r="O3295">
        <v>25</v>
      </c>
      <c r="P3295">
        <v>0.4</v>
      </c>
      <c r="Q3295" s="2">
        <v>1085.4000000000001</v>
      </c>
      <c r="R3295" s="2">
        <v>607.82400000000007</v>
      </c>
      <c r="S3295" s="2">
        <v>651.24</v>
      </c>
      <c r="T3295" s="2">
        <v>43.41599999999994</v>
      </c>
    </row>
    <row r="3296" spans="1:20" x14ac:dyDescent="0.25">
      <c r="A3296" t="s">
        <v>4701</v>
      </c>
      <c r="B3296" t="s">
        <v>10</v>
      </c>
      <c r="C3296" t="s">
        <v>6</v>
      </c>
      <c r="D3296" s="1">
        <v>43700</v>
      </c>
      <c r="E3296" s="1">
        <v>43810</v>
      </c>
      <c r="F3296" s="1">
        <v>43816</v>
      </c>
      <c r="G3296" s="1">
        <v>43824</v>
      </c>
      <c r="H3296" s="13">
        <f>Orders[[#This Row],[DeliveryDate]]-Orders[[#This Row],[OrderDate]]</f>
        <v>14</v>
      </c>
      <c r="I3296" t="s">
        <v>3</v>
      </c>
      <c r="J3296" t="str">
        <f>_xlfn.XLOOKUP(Orders[[#This Row],[_SalesRepID]],'Sales team'!A:A,'Sales team'!B:B)</f>
        <v>Carlos Miller</v>
      </c>
      <c r="K3296">
        <v>28</v>
      </c>
      <c r="L3296">
        <v>15</v>
      </c>
      <c r="M3296">
        <v>90</v>
      </c>
      <c r="N3296" t="str">
        <f>_xlfn.XLOOKUP(Orders[[#This Row],[_ProductID]],Products!A:A,Products!C:C)</f>
        <v>Home décor</v>
      </c>
      <c r="O3296">
        <v>30</v>
      </c>
      <c r="P3296">
        <v>0.1</v>
      </c>
      <c r="Q3296" s="2">
        <v>3912.8</v>
      </c>
      <c r="R3296" s="2">
        <v>3208.4960000000001</v>
      </c>
      <c r="S3296" s="2">
        <v>7043.0400000000009</v>
      </c>
      <c r="T3296" s="2">
        <v>626.04800000000068</v>
      </c>
    </row>
    <row r="3297" spans="1:20" x14ac:dyDescent="0.25">
      <c r="A3297" t="s">
        <v>4702</v>
      </c>
      <c r="B3297" t="s">
        <v>5</v>
      </c>
      <c r="C3297" t="s">
        <v>15</v>
      </c>
      <c r="D3297" s="1">
        <v>43700</v>
      </c>
      <c r="E3297" s="1">
        <v>43810</v>
      </c>
      <c r="F3297" s="1">
        <v>43823</v>
      </c>
      <c r="G3297" s="1">
        <v>43832</v>
      </c>
      <c r="H3297" s="13">
        <f>Orders[[#This Row],[DeliveryDate]]-Orders[[#This Row],[OrderDate]]</f>
        <v>22</v>
      </c>
      <c r="I3297" t="s">
        <v>3</v>
      </c>
      <c r="J3297" t="str">
        <f>_xlfn.XLOOKUP(Orders[[#This Row],[_SalesRepID]],'Sales team'!A:A,'Sales team'!B:B)</f>
        <v>Roger Alexander</v>
      </c>
      <c r="K3297">
        <v>15</v>
      </c>
      <c r="L3297">
        <v>14</v>
      </c>
      <c r="M3297">
        <v>1</v>
      </c>
      <c r="N3297" t="str">
        <f>_xlfn.XLOOKUP(Orders[[#This Row],[_ProductID]],Products!A:A,Products!C:C)</f>
        <v>Kitchen &amp; Dining</v>
      </c>
      <c r="O3297">
        <v>7</v>
      </c>
      <c r="P3297">
        <v>0.05</v>
      </c>
      <c r="Q3297" s="2">
        <v>167.5</v>
      </c>
      <c r="R3297" s="2">
        <v>83.75</v>
      </c>
      <c r="S3297" s="2">
        <v>795.625</v>
      </c>
      <c r="T3297" s="2">
        <v>376.875</v>
      </c>
    </row>
    <row r="3298" spans="1:20" x14ac:dyDescent="0.25">
      <c r="A3298" t="s">
        <v>4703</v>
      </c>
      <c r="B3298" t="s">
        <v>1</v>
      </c>
      <c r="C3298" t="s">
        <v>15</v>
      </c>
      <c r="D3298" s="1">
        <v>43700</v>
      </c>
      <c r="E3298" s="1">
        <v>43810</v>
      </c>
      <c r="F3298" s="1">
        <v>43815</v>
      </c>
      <c r="G3298" s="1">
        <v>43826</v>
      </c>
      <c r="H3298" s="13">
        <f>Orders[[#This Row],[DeliveryDate]]-Orders[[#This Row],[OrderDate]]</f>
        <v>16</v>
      </c>
      <c r="I3298" t="s">
        <v>3</v>
      </c>
      <c r="J3298" t="str">
        <f>_xlfn.XLOOKUP(Orders[[#This Row],[_SalesRepID]],'Sales team'!A:A,'Sales team'!B:B)</f>
        <v>Chris Armstrong</v>
      </c>
      <c r="K3298">
        <v>4</v>
      </c>
      <c r="L3298">
        <v>11</v>
      </c>
      <c r="M3298">
        <v>20</v>
      </c>
      <c r="N3298" t="str">
        <f>_xlfn.XLOOKUP(Orders[[#This Row],[_ProductID]],Products!A:A,Products!C:C)</f>
        <v>Home décor</v>
      </c>
      <c r="O3298">
        <v>46</v>
      </c>
      <c r="P3298">
        <v>7.4999999999999997E-2</v>
      </c>
      <c r="Q3298" s="2">
        <v>1795.6000000000001</v>
      </c>
      <c r="R3298" s="2">
        <v>897.80000000000007</v>
      </c>
      <c r="S3298" s="2">
        <v>13287.440000000002</v>
      </c>
      <c r="T3298" s="2">
        <v>6105.0400000000018</v>
      </c>
    </row>
    <row r="3299" spans="1:20" x14ac:dyDescent="0.25">
      <c r="A3299" t="s">
        <v>4704</v>
      </c>
      <c r="B3299" t="s">
        <v>1</v>
      </c>
      <c r="C3299" t="s">
        <v>13</v>
      </c>
      <c r="D3299" s="1">
        <v>43700</v>
      </c>
      <c r="E3299" s="1">
        <v>43810</v>
      </c>
      <c r="F3299" s="1">
        <v>43816</v>
      </c>
      <c r="G3299" s="1">
        <v>43829</v>
      </c>
      <c r="H3299" s="13">
        <f>Orders[[#This Row],[DeliveryDate]]-Orders[[#This Row],[OrderDate]]</f>
        <v>19</v>
      </c>
      <c r="I3299" t="s">
        <v>3</v>
      </c>
      <c r="J3299" t="str">
        <f>_xlfn.XLOOKUP(Orders[[#This Row],[_SalesRepID]],'Sales team'!A:A,'Sales team'!B:B)</f>
        <v>Joshua Bennett</v>
      </c>
      <c r="K3299">
        <v>6</v>
      </c>
      <c r="L3299">
        <v>10</v>
      </c>
      <c r="M3299">
        <v>316</v>
      </c>
      <c r="N3299" t="str">
        <f>_xlfn.XLOOKUP(Orders[[#This Row],[_ProductID]],Products!A:A,Products!C:C)</f>
        <v>Home décor</v>
      </c>
      <c r="O3299">
        <v>23</v>
      </c>
      <c r="P3299">
        <v>0.05</v>
      </c>
      <c r="Q3299" s="2">
        <v>3892.7000000000003</v>
      </c>
      <c r="R3299" s="2">
        <v>2841.6710000000003</v>
      </c>
      <c r="S3299" s="2">
        <v>11094.195</v>
      </c>
      <c r="T3299" s="2">
        <v>2569.1819999999989</v>
      </c>
    </row>
    <row r="3300" spans="1:20" x14ac:dyDescent="0.25">
      <c r="A3300" t="s">
        <v>4705</v>
      </c>
      <c r="B3300" t="s">
        <v>1</v>
      </c>
      <c r="C3300" t="s">
        <v>13</v>
      </c>
      <c r="D3300" s="1">
        <v>43700</v>
      </c>
      <c r="E3300" s="1">
        <v>43810</v>
      </c>
      <c r="F3300" s="1">
        <v>43838</v>
      </c>
      <c r="G3300" s="1">
        <v>43824</v>
      </c>
      <c r="H3300" s="13">
        <f>Orders[[#This Row],[DeliveryDate]]-Orders[[#This Row],[OrderDate]]</f>
        <v>14</v>
      </c>
      <c r="I3300" t="s">
        <v>3</v>
      </c>
      <c r="J3300" t="str">
        <f>_xlfn.XLOOKUP(Orders[[#This Row],[_SalesRepID]],'Sales team'!A:A,'Sales team'!B:B)</f>
        <v>Carl Nguyen</v>
      </c>
      <c r="K3300">
        <v>12</v>
      </c>
      <c r="L3300">
        <v>27</v>
      </c>
      <c r="M3300">
        <v>276</v>
      </c>
      <c r="N3300" t="str">
        <f>_xlfn.XLOOKUP(Orders[[#This Row],[_ProductID]],Products!A:A,Products!C:C)</f>
        <v>Home décor</v>
      </c>
      <c r="O3300">
        <v>21</v>
      </c>
      <c r="P3300">
        <v>0.1</v>
      </c>
      <c r="Q3300" s="2">
        <v>174.20000000000002</v>
      </c>
      <c r="R3300" s="2">
        <v>83.616</v>
      </c>
      <c r="S3300" s="2">
        <v>156.78000000000003</v>
      </c>
      <c r="T3300" s="2">
        <v>73.16400000000003</v>
      </c>
    </row>
    <row r="3301" spans="1:20" x14ac:dyDescent="0.25">
      <c r="A3301" t="s">
        <v>4706</v>
      </c>
      <c r="B3301" t="s">
        <v>5</v>
      </c>
      <c r="C3301" t="s">
        <v>2</v>
      </c>
      <c r="D3301" s="1">
        <v>43700</v>
      </c>
      <c r="E3301" s="1">
        <v>43810</v>
      </c>
      <c r="F3301" s="1">
        <v>43820</v>
      </c>
      <c r="G3301" s="1">
        <v>43819</v>
      </c>
      <c r="H3301" s="13">
        <f>Orders[[#This Row],[DeliveryDate]]-Orders[[#This Row],[OrderDate]]</f>
        <v>9</v>
      </c>
      <c r="I3301" t="s">
        <v>3</v>
      </c>
      <c r="J3301" t="str">
        <f>_xlfn.XLOOKUP(Orders[[#This Row],[_SalesRepID]],'Sales team'!A:A,'Sales team'!B:B)</f>
        <v>Nicholas Cunningham</v>
      </c>
      <c r="K3301">
        <v>19</v>
      </c>
      <c r="L3301">
        <v>34</v>
      </c>
      <c r="M3301">
        <v>215</v>
      </c>
      <c r="N3301" t="str">
        <f>_xlfn.XLOOKUP(Orders[[#This Row],[_ProductID]],Products!A:A,Products!C:C)</f>
        <v>Home décor</v>
      </c>
      <c r="O3301">
        <v>36</v>
      </c>
      <c r="P3301">
        <v>0.05</v>
      </c>
      <c r="Q3301" s="2">
        <v>2572.8000000000002</v>
      </c>
      <c r="R3301" s="2">
        <v>1878.144</v>
      </c>
      <c r="S3301" s="2">
        <v>14664.960000000001</v>
      </c>
      <c r="T3301" s="2">
        <v>3396.0960000000014</v>
      </c>
    </row>
    <row r="3302" spans="1:20" x14ac:dyDescent="0.25">
      <c r="A3302" t="s">
        <v>4707</v>
      </c>
      <c r="B3302" t="s">
        <v>5</v>
      </c>
      <c r="C3302" t="s">
        <v>6</v>
      </c>
      <c r="D3302" s="1">
        <v>43700</v>
      </c>
      <c r="E3302" s="1">
        <v>43810</v>
      </c>
      <c r="F3302" s="1">
        <v>43831</v>
      </c>
      <c r="G3302" s="1">
        <v>43815</v>
      </c>
      <c r="H3302" s="13">
        <f>Orders[[#This Row],[DeliveryDate]]-Orders[[#This Row],[OrderDate]]</f>
        <v>5</v>
      </c>
      <c r="I3302" t="s">
        <v>3</v>
      </c>
      <c r="J3302" t="str">
        <f>_xlfn.XLOOKUP(Orders[[#This Row],[_SalesRepID]],'Sales team'!A:A,'Sales team'!B:B)</f>
        <v>Nicholas Cunningham</v>
      </c>
      <c r="K3302">
        <v>19</v>
      </c>
      <c r="L3302">
        <v>49</v>
      </c>
      <c r="M3302">
        <v>91</v>
      </c>
      <c r="N3302" t="str">
        <f>_xlfn.XLOOKUP(Orders[[#This Row],[_ProductID]],Products!A:A,Products!C:C)</f>
        <v>Kitchen &amp; Dining</v>
      </c>
      <c r="O3302">
        <v>13</v>
      </c>
      <c r="P3302">
        <v>7.4999999999999997E-2</v>
      </c>
      <c r="Q3302" s="2">
        <v>201</v>
      </c>
      <c r="R3302" s="2">
        <v>98.49</v>
      </c>
      <c r="S3302" s="2">
        <v>1487.4</v>
      </c>
      <c r="T3302" s="2">
        <v>699.48000000000013</v>
      </c>
    </row>
    <row r="3303" spans="1:20" x14ac:dyDescent="0.25">
      <c r="A3303" t="s">
        <v>4708</v>
      </c>
      <c r="B3303" t="s">
        <v>1</v>
      </c>
      <c r="C3303" t="s">
        <v>2</v>
      </c>
      <c r="D3303" s="1">
        <v>43700</v>
      </c>
      <c r="E3303" s="1">
        <v>43810</v>
      </c>
      <c r="F3303" s="1">
        <v>43818</v>
      </c>
      <c r="G3303" s="1">
        <v>43825</v>
      </c>
      <c r="H3303" s="13">
        <f>Orders[[#This Row],[DeliveryDate]]-Orders[[#This Row],[OrderDate]]</f>
        <v>15</v>
      </c>
      <c r="I3303" t="s">
        <v>3</v>
      </c>
      <c r="J3303" t="str">
        <f>_xlfn.XLOOKUP(Orders[[#This Row],[_SalesRepID]],'Sales team'!A:A,'Sales team'!B:B)</f>
        <v>Chris Armstrong</v>
      </c>
      <c r="K3303">
        <v>4</v>
      </c>
      <c r="L3303">
        <v>14</v>
      </c>
      <c r="M3303">
        <v>257</v>
      </c>
      <c r="N3303" t="str">
        <f>_xlfn.XLOOKUP(Orders[[#This Row],[_ProductID]],Products!A:A,Products!C:C)</f>
        <v>Home décor</v>
      </c>
      <c r="O3303">
        <v>29</v>
      </c>
      <c r="P3303">
        <v>7.4999999999999997E-2</v>
      </c>
      <c r="Q3303" s="2">
        <v>3999.9</v>
      </c>
      <c r="R3303" s="2">
        <v>2599.9349999999999</v>
      </c>
      <c r="S3303" s="2">
        <v>11099.722500000002</v>
      </c>
      <c r="T3303" s="2">
        <v>3299.9175000000014</v>
      </c>
    </row>
    <row r="3304" spans="1:20" x14ac:dyDescent="0.25">
      <c r="A3304" t="s">
        <v>4694</v>
      </c>
      <c r="B3304" t="s">
        <v>5</v>
      </c>
      <c r="C3304" t="s">
        <v>6</v>
      </c>
      <c r="D3304" s="1">
        <v>43700</v>
      </c>
      <c r="E3304" s="1">
        <v>43809</v>
      </c>
      <c r="F3304" s="1">
        <v>43830</v>
      </c>
      <c r="G3304" s="1">
        <v>43845</v>
      </c>
      <c r="H3304" s="13">
        <f>Orders[[#This Row],[DeliveryDate]]-Orders[[#This Row],[OrderDate]]</f>
        <v>36</v>
      </c>
      <c r="I3304" t="s">
        <v>3</v>
      </c>
      <c r="J3304" t="str">
        <f>_xlfn.XLOOKUP(Orders[[#This Row],[_SalesRepID]],'Sales team'!A:A,'Sales team'!B:B)</f>
        <v>Todd Roberts</v>
      </c>
      <c r="K3304">
        <v>13</v>
      </c>
      <c r="L3304">
        <v>26</v>
      </c>
      <c r="M3304">
        <v>165</v>
      </c>
      <c r="N3304" t="str">
        <f>_xlfn.XLOOKUP(Orders[[#This Row],[_ProductID]],Products!A:A,Products!C:C)</f>
        <v>Furniture</v>
      </c>
      <c r="O3304">
        <v>20</v>
      </c>
      <c r="P3304">
        <v>0.15</v>
      </c>
      <c r="Q3304" s="2">
        <v>2532.6</v>
      </c>
      <c r="R3304" s="2">
        <v>1519.56</v>
      </c>
      <c r="S3304" s="2">
        <v>10763.55</v>
      </c>
      <c r="T3304" s="2">
        <v>3165.75</v>
      </c>
    </row>
    <row r="3305" spans="1:20" x14ac:dyDescent="0.25">
      <c r="A3305" t="s">
        <v>4695</v>
      </c>
      <c r="B3305" t="s">
        <v>1</v>
      </c>
      <c r="C3305" t="s">
        <v>2</v>
      </c>
      <c r="D3305" s="1">
        <v>43700</v>
      </c>
      <c r="E3305" s="1">
        <v>43809</v>
      </c>
      <c r="F3305" s="1">
        <v>43818</v>
      </c>
      <c r="G3305" s="1">
        <v>43836</v>
      </c>
      <c r="H3305" s="13">
        <f>Orders[[#This Row],[DeliveryDate]]-Orders[[#This Row],[OrderDate]]</f>
        <v>27</v>
      </c>
      <c r="I3305" t="s">
        <v>3</v>
      </c>
      <c r="J3305" t="str">
        <f>_xlfn.XLOOKUP(Orders[[#This Row],[_SalesRepID]],'Sales team'!A:A,'Sales team'!B:B)</f>
        <v>Stephen Payne</v>
      </c>
      <c r="K3305">
        <v>5</v>
      </c>
      <c r="L3305">
        <v>25</v>
      </c>
      <c r="M3305">
        <v>212</v>
      </c>
      <c r="N3305" t="str">
        <f>_xlfn.XLOOKUP(Orders[[#This Row],[_ProductID]],Products!A:A,Products!C:C)</f>
        <v>Outdoor</v>
      </c>
      <c r="O3305">
        <v>10</v>
      </c>
      <c r="P3305">
        <v>0.15</v>
      </c>
      <c r="Q3305" s="2">
        <v>201</v>
      </c>
      <c r="R3305" s="2">
        <v>90.45</v>
      </c>
      <c r="S3305" s="2">
        <v>512.54999999999995</v>
      </c>
      <c r="T3305" s="2">
        <v>241.19999999999993</v>
      </c>
    </row>
    <row r="3306" spans="1:20" x14ac:dyDescent="0.25">
      <c r="A3306" t="s">
        <v>4696</v>
      </c>
      <c r="B3306" t="s">
        <v>5</v>
      </c>
      <c r="C3306" t="s">
        <v>46</v>
      </c>
      <c r="D3306" s="1">
        <v>43700</v>
      </c>
      <c r="E3306" s="1">
        <v>43809</v>
      </c>
      <c r="F3306" s="1">
        <v>43819</v>
      </c>
      <c r="G3306" s="1">
        <v>43819</v>
      </c>
      <c r="H3306" s="13">
        <f>Orders[[#This Row],[DeliveryDate]]-Orders[[#This Row],[OrderDate]]</f>
        <v>10</v>
      </c>
      <c r="I3306" t="s">
        <v>3</v>
      </c>
      <c r="J3306" t="str">
        <f>_xlfn.XLOOKUP(Orders[[#This Row],[_SalesRepID]],'Sales team'!A:A,'Sales team'!B:B)</f>
        <v>Todd Roberts</v>
      </c>
      <c r="K3306">
        <v>13</v>
      </c>
      <c r="L3306">
        <v>35</v>
      </c>
      <c r="M3306">
        <v>75</v>
      </c>
      <c r="N3306" t="str">
        <f>_xlfn.XLOOKUP(Orders[[#This Row],[_ProductID]],Products!A:A,Products!C:C)</f>
        <v>Home décor</v>
      </c>
      <c r="O3306">
        <v>11</v>
      </c>
      <c r="P3306">
        <v>0.05</v>
      </c>
      <c r="Q3306" s="2">
        <v>1025.1000000000001</v>
      </c>
      <c r="R3306" s="2">
        <v>779.07600000000014</v>
      </c>
      <c r="S3306" s="2">
        <v>1947.69</v>
      </c>
      <c r="T3306" s="2">
        <v>389.53799999999978</v>
      </c>
    </row>
    <row r="3307" spans="1:20" x14ac:dyDescent="0.25">
      <c r="A3307" t="s">
        <v>4697</v>
      </c>
      <c r="B3307" t="s">
        <v>1</v>
      </c>
      <c r="C3307" t="s">
        <v>6</v>
      </c>
      <c r="D3307" s="1">
        <v>43700</v>
      </c>
      <c r="E3307" s="1">
        <v>43809</v>
      </c>
      <c r="F3307" s="1">
        <v>43815</v>
      </c>
      <c r="G3307" s="1">
        <v>43840</v>
      </c>
      <c r="H3307" s="13">
        <f>Orders[[#This Row],[DeliveryDate]]-Orders[[#This Row],[OrderDate]]</f>
        <v>31</v>
      </c>
      <c r="I3307" t="s">
        <v>3</v>
      </c>
      <c r="J3307" t="str">
        <f>_xlfn.XLOOKUP(Orders[[#This Row],[_SalesRepID]],'Sales team'!A:A,'Sales team'!B:B)</f>
        <v>Joshua Bennett</v>
      </c>
      <c r="K3307">
        <v>6</v>
      </c>
      <c r="L3307">
        <v>23</v>
      </c>
      <c r="M3307">
        <v>177</v>
      </c>
      <c r="N3307" t="str">
        <f>_xlfn.XLOOKUP(Orders[[#This Row],[_ProductID]],Products!A:A,Products!C:C)</f>
        <v>Home décor</v>
      </c>
      <c r="O3307">
        <v>23</v>
      </c>
      <c r="P3307">
        <v>7.4999999999999997E-2</v>
      </c>
      <c r="Q3307" s="2">
        <v>3484</v>
      </c>
      <c r="R3307" s="2">
        <v>1567.8</v>
      </c>
      <c r="S3307" s="2">
        <v>12890.800000000001</v>
      </c>
      <c r="T3307" s="2">
        <v>6619.6000000000013</v>
      </c>
    </row>
    <row r="3308" spans="1:20" x14ac:dyDescent="0.25">
      <c r="A3308" t="s">
        <v>4698</v>
      </c>
      <c r="B3308" t="s">
        <v>1</v>
      </c>
      <c r="C3308" t="s">
        <v>2</v>
      </c>
      <c r="D3308" s="1">
        <v>43700</v>
      </c>
      <c r="E3308" s="1">
        <v>43809</v>
      </c>
      <c r="F3308" s="1">
        <v>43836</v>
      </c>
      <c r="G3308" s="1">
        <v>43839</v>
      </c>
      <c r="H3308" s="13">
        <f>Orders[[#This Row],[DeliveryDate]]-Orders[[#This Row],[OrderDate]]</f>
        <v>30</v>
      </c>
      <c r="I3308" t="s">
        <v>3</v>
      </c>
      <c r="J3308" t="str">
        <f>_xlfn.XLOOKUP(Orders[[#This Row],[_SalesRepID]],'Sales team'!A:A,'Sales team'!B:B)</f>
        <v>Chris Armstrong</v>
      </c>
      <c r="K3308">
        <v>4</v>
      </c>
      <c r="L3308">
        <v>8</v>
      </c>
      <c r="M3308">
        <v>220</v>
      </c>
      <c r="N3308" t="str">
        <f>_xlfn.XLOOKUP(Orders[[#This Row],[_ProductID]],Products!A:A,Products!C:C)</f>
        <v>Home décor</v>
      </c>
      <c r="O3308">
        <v>17</v>
      </c>
      <c r="P3308">
        <v>0.1</v>
      </c>
      <c r="Q3308" s="2">
        <v>2592.9</v>
      </c>
      <c r="R3308" s="2">
        <v>2048.3910000000001</v>
      </c>
      <c r="S3308" s="2">
        <v>16335.27</v>
      </c>
      <c r="T3308" s="2">
        <v>1996.5329999999994</v>
      </c>
    </row>
    <row r="3309" spans="1:20" x14ac:dyDescent="0.25">
      <c r="A3309" t="s">
        <v>4699</v>
      </c>
      <c r="B3309" t="s">
        <v>1</v>
      </c>
      <c r="C3309" t="s">
        <v>15</v>
      </c>
      <c r="D3309" s="1">
        <v>43700</v>
      </c>
      <c r="E3309" s="1">
        <v>43809</v>
      </c>
      <c r="F3309" s="1">
        <v>43811</v>
      </c>
      <c r="G3309" s="1">
        <v>43829</v>
      </c>
      <c r="H3309" s="13">
        <f>Orders[[#This Row],[DeliveryDate]]-Orders[[#This Row],[OrderDate]]</f>
        <v>20</v>
      </c>
      <c r="I3309" t="s">
        <v>3</v>
      </c>
      <c r="J3309" t="str">
        <f>_xlfn.XLOOKUP(Orders[[#This Row],[_SalesRepID]],'Sales team'!A:A,'Sales team'!B:B)</f>
        <v>Joshua Bennett</v>
      </c>
      <c r="K3309">
        <v>6</v>
      </c>
      <c r="L3309">
        <v>14</v>
      </c>
      <c r="M3309">
        <v>34</v>
      </c>
      <c r="N3309" t="str">
        <f>_xlfn.XLOOKUP(Orders[[#This Row],[_ProductID]],Products!A:A,Products!C:C)</f>
        <v>Furniture</v>
      </c>
      <c r="O3309">
        <v>38</v>
      </c>
      <c r="P3309">
        <v>0.3</v>
      </c>
      <c r="Q3309" s="2">
        <v>2773.8</v>
      </c>
      <c r="R3309" s="2">
        <v>1692.018</v>
      </c>
      <c r="S3309" s="2">
        <v>3883.32</v>
      </c>
      <c r="T3309" s="2">
        <v>499.28400000000011</v>
      </c>
    </row>
    <row r="3310" spans="1:20" x14ac:dyDescent="0.25">
      <c r="A3310" t="s">
        <v>4686</v>
      </c>
      <c r="B3310" t="s">
        <v>10</v>
      </c>
      <c r="C3310" t="s">
        <v>13</v>
      </c>
      <c r="D3310" s="1">
        <v>43700</v>
      </c>
      <c r="E3310" s="1">
        <v>43808</v>
      </c>
      <c r="F3310" s="1">
        <v>43824</v>
      </c>
      <c r="G3310" s="1">
        <v>43829</v>
      </c>
      <c r="H3310" s="13">
        <f>Orders[[#This Row],[DeliveryDate]]-Orders[[#This Row],[OrderDate]]</f>
        <v>21</v>
      </c>
      <c r="I3310" t="s">
        <v>3</v>
      </c>
      <c r="J3310" t="str">
        <f>_xlfn.XLOOKUP(Orders[[#This Row],[_SalesRepID]],'Sales team'!A:A,'Sales team'!B:B)</f>
        <v>Shawn Torres</v>
      </c>
      <c r="K3310">
        <v>27</v>
      </c>
      <c r="L3310">
        <v>21</v>
      </c>
      <c r="M3310">
        <v>278</v>
      </c>
      <c r="N3310" t="str">
        <f>_xlfn.XLOOKUP(Orders[[#This Row],[_ProductID]],Products!A:A,Products!C:C)</f>
        <v>Home décor</v>
      </c>
      <c r="O3310">
        <v>45</v>
      </c>
      <c r="P3310">
        <v>0.15</v>
      </c>
      <c r="Q3310" s="2">
        <v>1025.1000000000001</v>
      </c>
      <c r="R3310" s="2">
        <v>410.04000000000008</v>
      </c>
      <c r="S3310" s="2">
        <v>5228.01</v>
      </c>
      <c r="T3310" s="2">
        <v>2767.7699999999995</v>
      </c>
    </row>
    <row r="3311" spans="1:20" x14ac:dyDescent="0.25">
      <c r="A3311" t="s">
        <v>4687</v>
      </c>
      <c r="B3311" t="s">
        <v>10</v>
      </c>
      <c r="C3311" t="s">
        <v>15</v>
      </c>
      <c r="D3311" s="1">
        <v>43700</v>
      </c>
      <c r="E3311" s="1">
        <v>43808</v>
      </c>
      <c r="F3311" s="1">
        <v>43832</v>
      </c>
      <c r="G3311" s="1">
        <v>43836</v>
      </c>
      <c r="H3311" s="13">
        <f>Orders[[#This Row],[DeliveryDate]]-Orders[[#This Row],[OrderDate]]</f>
        <v>28</v>
      </c>
      <c r="I3311" t="s">
        <v>3</v>
      </c>
      <c r="J3311" t="str">
        <f>_xlfn.XLOOKUP(Orders[[#This Row],[_SalesRepID]],'Sales team'!A:A,'Sales team'!B:B)</f>
        <v>Shawn Torres</v>
      </c>
      <c r="K3311">
        <v>27</v>
      </c>
      <c r="L3311">
        <v>3</v>
      </c>
      <c r="M3311">
        <v>35</v>
      </c>
      <c r="N3311" t="str">
        <f>_xlfn.XLOOKUP(Orders[[#This Row],[_ProductID]],Products!A:A,Products!C:C)</f>
        <v>Kitchen &amp; Dining</v>
      </c>
      <c r="O3311">
        <v>7</v>
      </c>
      <c r="P3311">
        <v>0.05</v>
      </c>
      <c r="Q3311" s="2">
        <v>2224.4</v>
      </c>
      <c r="R3311" s="2">
        <v>934.24800000000005</v>
      </c>
      <c r="S3311" s="2">
        <v>16905.439999999999</v>
      </c>
      <c r="T3311" s="2">
        <v>9431.4559999999983</v>
      </c>
    </row>
    <row r="3312" spans="1:20" x14ac:dyDescent="0.25">
      <c r="A3312" t="s">
        <v>4688</v>
      </c>
      <c r="B3312" t="s">
        <v>1</v>
      </c>
      <c r="C3312" t="s">
        <v>13</v>
      </c>
      <c r="D3312" s="1">
        <v>43700</v>
      </c>
      <c r="E3312" s="1">
        <v>43808</v>
      </c>
      <c r="F3312" s="1">
        <v>43812</v>
      </c>
      <c r="G3312" s="1">
        <v>43829</v>
      </c>
      <c r="H3312" s="13">
        <f>Orders[[#This Row],[DeliveryDate]]-Orders[[#This Row],[OrderDate]]</f>
        <v>21</v>
      </c>
      <c r="I3312" t="s">
        <v>3</v>
      </c>
      <c r="J3312" t="str">
        <f>_xlfn.XLOOKUP(Orders[[#This Row],[_SalesRepID]],'Sales team'!A:A,'Sales team'!B:B)</f>
        <v>Carl Nguyen</v>
      </c>
      <c r="K3312">
        <v>12</v>
      </c>
      <c r="L3312">
        <v>40</v>
      </c>
      <c r="M3312">
        <v>304</v>
      </c>
      <c r="N3312" t="str">
        <f>_xlfn.XLOOKUP(Orders[[#This Row],[_ProductID]],Products!A:A,Products!C:C)</f>
        <v>Kitchen &amp; Dining</v>
      </c>
      <c r="O3312">
        <v>13</v>
      </c>
      <c r="P3312">
        <v>0.2</v>
      </c>
      <c r="Q3312" s="2">
        <v>2358.4</v>
      </c>
      <c r="R3312" s="2">
        <v>1768.8000000000002</v>
      </c>
      <c r="S3312" s="2">
        <v>5660.1600000000008</v>
      </c>
      <c r="T3312" s="2">
        <v>353.76000000000022</v>
      </c>
    </row>
    <row r="3313" spans="1:20" x14ac:dyDescent="0.25">
      <c r="A3313" t="s">
        <v>4689</v>
      </c>
      <c r="B3313" t="s">
        <v>5</v>
      </c>
      <c r="C3313" t="s">
        <v>2</v>
      </c>
      <c r="D3313" s="1">
        <v>43700</v>
      </c>
      <c r="E3313" s="1">
        <v>43808</v>
      </c>
      <c r="F3313" s="1">
        <v>43833</v>
      </c>
      <c r="G3313" s="1">
        <v>43839</v>
      </c>
      <c r="H3313" s="13">
        <f>Orders[[#This Row],[DeliveryDate]]-Orders[[#This Row],[OrderDate]]</f>
        <v>31</v>
      </c>
      <c r="I3313" t="s">
        <v>3</v>
      </c>
      <c r="J3313" t="str">
        <f>_xlfn.XLOOKUP(Orders[[#This Row],[_SalesRepID]],'Sales team'!A:A,'Sales team'!B:B)</f>
        <v>Nicholas Cunningham</v>
      </c>
      <c r="K3313">
        <v>19</v>
      </c>
      <c r="L3313">
        <v>19</v>
      </c>
      <c r="M3313">
        <v>214</v>
      </c>
      <c r="N3313" t="str">
        <f>_xlfn.XLOOKUP(Orders[[#This Row],[_ProductID]],Products!A:A,Products!C:C)</f>
        <v>Home décor</v>
      </c>
      <c r="O3313">
        <v>14</v>
      </c>
      <c r="P3313">
        <v>0.15</v>
      </c>
      <c r="Q3313" s="2">
        <v>3946.3</v>
      </c>
      <c r="R3313" s="2">
        <v>2525.6320000000001</v>
      </c>
      <c r="S3313" s="2">
        <v>20126.13</v>
      </c>
      <c r="T3313" s="2">
        <v>4972.3379999999997</v>
      </c>
    </row>
    <row r="3314" spans="1:20" x14ac:dyDescent="0.25">
      <c r="A3314" t="s">
        <v>4690</v>
      </c>
      <c r="B3314" t="s">
        <v>1</v>
      </c>
      <c r="C3314" t="s">
        <v>13</v>
      </c>
      <c r="D3314" s="1">
        <v>43700</v>
      </c>
      <c r="E3314" s="1">
        <v>43808</v>
      </c>
      <c r="F3314" s="1">
        <v>43826</v>
      </c>
      <c r="G3314" s="1">
        <v>43824</v>
      </c>
      <c r="H3314" s="13">
        <f>Orders[[#This Row],[DeliveryDate]]-Orders[[#This Row],[OrderDate]]</f>
        <v>16</v>
      </c>
      <c r="I3314" t="s">
        <v>3</v>
      </c>
      <c r="J3314" t="str">
        <f>_xlfn.XLOOKUP(Orders[[#This Row],[_SalesRepID]],'Sales team'!A:A,'Sales team'!B:B)</f>
        <v>Joshua Ryan</v>
      </c>
      <c r="K3314">
        <v>9</v>
      </c>
      <c r="L3314">
        <v>7</v>
      </c>
      <c r="M3314">
        <v>327</v>
      </c>
      <c r="N3314" t="str">
        <f>_xlfn.XLOOKUP(Orders[[#This Row],[_ProductID]],Products!A:A,Products!C:C)</f>
        <v>Furniture</v>
      </c>
      <c r="O3314">
        <v>34</v>
      </c>
      <c r="P3314">
        <v>0.05</v>
      </c>
      <c r="Q3314" s="2">
        <v>911.2</v>
      </c>
      <c r="R3314" s="2">
        <v>428.26400000000001</v>
      </c>
      <c r="S3314" s="2">
        <v>6059.4800000000005</v>
      </c>
      <c r="T3314" s="2">
        <v>3061.6320000000005</v>
      </c>
    </row>
    <row r="3315" spans="1:20" x14ac:dyDescent="0.25">
      <c r="A3315" t="s">
        <v>4691</v>
      </c>
      <c r="B3315" t="s">
        <v>5</v>
      </c>
      <c r="C3315" t="s">
        <v>25</v>
      </c>
      <c r="D3315" s="1">
        <v>43700</v>
      </c>
      <c r="E3315" s="1">
        <v>43808</v>
      </c>
      <c r="F3315" s="1">
        <v>43813</v>
      </c>
      <c r="G3315" s="1">
        <v>43838</v>
      </c>
      <c r="H3315" s="13">
        <f>Orders[[#This Row],[DeliveryDate]]-Orders[[#This Row],[OrderDate]]</f>
        <v>30</v>
      </c>
      <c r="I3315" t="s">
        <v>3</v>
      </c>
      <c r="J3315" t="str">
        <f>_xlfn.XLOOKUP(Orders[[#This Row],[_SalesRepID]],'Sales team'!A:A,'Sales team'!B:B)</f>
        <v>Anthony Berry</v>
      </c>
      <c r="K3315">
        <v>16</v>
      </c>
      <c r="L3315">
        <v>27</v>
      </c>
      <c r="M3315">
        <v>342</v>
      </c>
      <c r="N3315" t="str">
        <f>_xlfn.XLOOKUP(Orders[[#This Row],[_ProductID]],Products!A:A,Products!C:C)</f>
        <v>Kitchen &amp; Dining</v>
      </c>
      <c r="O3315">
        <v>37</v>
      </c>
      <c r="P3315">
        <v>0.05</v>
      </c>
      <c r="Q3315" s="2">
        <v>777.2</v>
      </c>
      <c r="R3315" s="2">
        <v>466.32</v>
      </c>
      <c r="S3315" s="2">
        <v>3691.7</v>
      </c>
      <c r="T3315" s="2">
        <v>1360.1</v>
      </c>
    </row>
    <row r="3316" spans="1:20" x14ac:dyDescent="0.25">
      <c r="A3316" t="s">
        <v>4692</v>
      </c>
      <c r="B3316" t="s">
        <v>10</v>
      </c>
      <c r="C3316" t="s">
        <v>13</v>
      </c>
      <c r="D3316" s="1">
        <v>43700</v>
      </c>
      <c r="E3316" s="1">
        <v>43808</v>
      </c>
      <c r="F3316" s="1">
        <v>43829</v>
      </c>
      <c r="G3316" s="1">
        <v>43819</v>
      </c>
      <c r="H3316" s="13">
        <f>Orders[[#This Row],[DeliveryDate]]-Orders[[#This Row],[OrderDate]]</f>
        <v>11</v>
      </c>
      <c r="I3316" t="s">
        <v>3</v>
      </c>
      <c r="J3316" t="str">
        <f>_xlfn.XLOOKUP(Orders[[#This Row],[_SalesRepID]],'Sales team'!A:A,'Sales team'!B:B)</f>
        <v>Donald Reynolds</v>
      </c>
      <c r="K3316">
        <v>26</v>
      </c>
      <c r="L3316">
        <v>36</v>
      </c>
      <c r="M3316">
        <v>312</v>
      </c>
      <c r="N3316" t="str">
        <f>_xlfn.XLOOKUP(Orders[[#This Row],[_ProductID]],Products!A:A,Products!C:C)</f>
        <v>Home décor</v>
      </c>
      <c r="O3316">
        <v>36</v>
      </c>
      <c r="P3316">
        <v>7.4999999999999997E-2</v>
      </c>
      <c r="Q3316" s="2">
        <v>2345</v>
      </c>
      <c r="R3316" s="2">
        <v>1195.95</v>
      </c>
      <c r="S3316" s="2">
        <v>13014.75</v>
      </c>
      <c r="T3316" s="2">
        <v>5839.0499999999993</v>
      </c>
    </row>
    <row r="3317" spans="1:20" x14ac:dyDescent="0.25">
      <c r="A3317" t="s">
        <v>4693</v>
      </c>
      <c r="B3317" t="s">
        <v>5</v>
      </c>
      <c r="C3317" t="s">
        <v>46</v>
      </c>
      <c r="D3317" s="1">
        <v>43700</v>
      </c>
      <c r="E3317" s="1">
        <v>43808</v>
      </c>
      <c r="F3317" s="1">
        <v>43818</v>
      </c>
      <c r="G3317" s="1">
        <v>43825</v>
      </c>
      <c r="H3317" s="13">
        <f>Orders[[#This Row],[DeliveryDate]]-Orders[[#This Row],[OrderDate]]</f>
        <v>17</v>
      </c>
      <c r="I3317" t="s">
        <v>3</v>
      </c>
      <c r="J3317" t="str">
        <f>_xlfn.XLOOKUP(Orders[[#This Row],[_SalesRepID]],'Sales team'!A:A,'Sales team'!B:B)</f>
        <v>Carl Nguyen</v>
      </c>
      <c r="K3317">
        <v>12</v>
      </c>
      <c r="L3317">
        <v>41</v>
      </c>
      <c r="M3317">
        <v>61</v>
      </c>
      <c r="N3317" t="str">
        <f>_xlfn.XLOOKUP(Orders[[#This Row],[_ProductID]],Products!A:A,Products!C:C)</f>
        <v>Furniture</v>
      </c>
      <c r="O3317">
        <v>38</v>
      </c>
      <c r="P3317">
        <v>0.05</v>
      </c>
      <c r="Q3317" s="2">
        <v>3162.4</v>
      </c>
      <c r="R3317" s="2">
        <v>1676.0720000000001</v>
      </c>
      <c r="S3317" s="2">
        <v>18025.68</v>
      </c>
      <c r="T3317" s="2">
        <v>7969.2479999999996</v>
      </c>
    </row>
    <row r="3318" spans="1:20" x14ac:dyDescent="0.25">
      <c r="A3318" t="s">
        <v>4682</v>
      </c>
      <c r="B3318" t="s">
        <v>5</v>
      </c>
      <c r="C3318" t="s">
        <v>13</v>
      </c>
      <c r="D3318" s="1">
        <v>43700</v>
      </c>
      <c r="E3318" s="1">
        <v>43807</v>
      </c>
      <c r="F3318" s="1">
        <v>43829</v>
      </c>
      <c r="G3318" s="1">
        <v>43830</v>
      </c>
      <c r="H3318" s="13">
        <f>Orders[[#This Row],[DeliveryDate]]-Orders[[#This Row],[OrderDate]]</f>
        <v>23</v>
      </c>
      <c r="I3318" t="s">
        <v>3</v>
      </c>
      <c r="J3318" t="str">
        <f>_xlfn.XLOOKUP(Orders[[#This Row],[_SalesRepID]],'Sales team'!A:A,'Sales team'!B:B)</f>
        <v>Nicholas Cunningham</v>
      </c>
      <c r="K3318">
        <v>19</v>
      </c>
      <c r="L3318">
        <v>41</v>
      </c>
      <c r="M3318">
        <v>318</v>
      </c>
      <c r="N3318" t="str">
        <f>_xlfn.XLOOKUP(Orders[[#This Row],[_ProductID]],Products!A:A,Products!C:C)</f>
        <v>Home décor</v>
      </c>
      <c r="O3318">
        <v>21</v>
      </c>
      <c r="P3318">
        <v>7.4999999999999997E-2</v>
      </c>
      <c r="Q3318" s="2">
        <v>3973.1</v>
      </c>
      <c r="R3318" s="2">
        <v>2781.1699999999996</v>
      </c>
      <c r="S3318" s="2">
        <v>22050.704999999998</v>
      </c>
      <c r="T3318" s="2">
        <v>5363.6850000000013</v>
      </c>
    </row>
    <row r="3319" spans="1:20" x14ac:dyDescent="0.25">
      <c r="A3319" t="s">
        <v>4683</v>
      </c>
      <c r="B3319" t="s">
        <v>8</v>
      </c>
      <c r="C3319" t="s">
        <v>15</v>
      </c>
      <c r="D3319" s="1">
        <v>43700</v>
      </c>
      <c r="E3319" s="1">
        <v>43807</v>
      </c>
      <c r="F3319" s="1">
        <v>43818</v>
      </c>
      <c r="G3319" s="1">
        <v>43812</v>
      </c>
      <c r="H3319" s="13">
        <f>Orders[[#This Row],[DeliveryDate]]-Orders[[#This Row],[OrderDate]]</f>
        <v>5</v>
      </c>
      <c r="I3319" t="s">
        <v>3</v>
      </c>
      <c r="J3319" t="str">
        <f>_xlfn.XLOOKUP(Orders[[#This Row],[_SalesRepID]],'Sales team'!A:A,'Sales team'!B:B)</f>
        <v>Douglas Tucker</v>
      </c>
      <c r="K3319">
        <v>23</v>
      </c>
      <c r="L3319">
        <v>34</v>
      </c>
      <c r="M3319">
        <v>19</v>
      </c>
      <c r="N3319" t="str">
        <f>_xlfn.XLOOKUP(Orders[[#This Row],[_ProductID]],Products!A:A,Products!C:C)</f>
        <v>Home décor</v>
      </c>
      <c r="O3319">
        <v>46</v>
      </c>
      <c r="P3319">
        <v>0.15</v>
      </c>
      <c r="Q3319" s="2">
        <v>1862.6000000000001</v>
      </c>
      <c r="R3319" s="2">
        <v>1229.3160000000003</v>
      </c>
      <c r="S3319" s="2">
        <v>3166.42</v>
      </c>
      <c r="T3319" s="2">
        <v>707.78799999999956</v>
      </c>
    </row>
    <row r="3320" spans="1:20" x14ac:dyDescent="0.25">
      <c r="A3320" t="s">
        <v>4684</v>
      </c>
      <c r="B3320" t="s">
        <v>10</v>
      </c>
      <c r="C3320" t="s">
        <v>13</v>
      </c>
      <c r="D3320" s="1">
        <v>43700</v>
      </c>
      <c r="E3320" s="1">
        <v>43807</v>
      </c>
      <c r="F3320" s="1">
        <v>43819</v>
      </c>
      <c r="G3320" s="1">
        <v>43824</v>
      </c>
      <c r="H3320" s="13">
        <f>Orders[[#This Row],[DeliveryDate]]-Orders[[#This Row],[OrderDate]]</f>
        <v>17</v>
      </c>
      <c r="I3320" t="s">
        <v>3</v>
      </c>
      <c r="J3320" t="str">
        <f>_xlfn.XLOOKUP(Orders[[#This Row],[_SalesRepID]],'Sales team'!A:A,'Sales team'!B:B)</f>
        <v>Carlos Miller</v>
      </c>
      <c r="K3320">
        <v>28</v>
      </c>
      <c r="L3320">
        <v>15</v>
      </c>
      <c r="M3320">
        <v>316</v>
      </c>
      <c r="N3320" t="str">
        <f>_xlfn.XLOOKUP(Orders[[#This Row],[_ProductID]],Products!A:A,Products!C:C)</f>
        <v>Home décor</v>
      </c>
      <c r="O3320">
        <v>29</v>
      </c>
      <c r="P3320">
        <v>0.15</v>
      </c>
      <c r="Q3320" s="2">
        <v>958.1</v>
      </c>
      <c r="R3320" s="2">
        <v>526.95500000000004</v>
      </c>
      <c r="S3320" s="2">
        <v>2443.1550000000002</v>
      </c>
      <c r="T3320" s="2">
        <v>862.29</v>
      </c>
    </row>
    <row r="3321" spans="1:20" x14ac:dyDescent="0.25">
      <c r="A3321" t="s">
        <v>4685</v>
      </c>
      <c r="B3321" t="s">
        <v>5</v>
      </c>
      <c r="C3321" t="s">
        <v>6</v>
      </c>
      <c r="D3321" s="1">
        <v>43700</v>
      </c>
      <c r="E3321" s="1">
        <v>43807</v>
      </c>
      <c r="F3321" s="1">
        <v>43817</v>
      </c>
      <c r="G3321" s="1">
        <v>43819</v>
      </c>
      <c r="H3321" s="13">
        <f>Orders[[#This Row],[DeliveryDate]]-Orders[[#This Row],[OrderDate]]</f>
        <v>12</v>
      </c>
      <c r="I3321" t="s">
        <v>3</v>
      </c>
      <c r="J3321" t="str">
        <f>_xlfn.XLOOKUP(Orders[[#This Row],[_SalesRepID]],'Sales team'!A:A,'Sales team'!B:B)</f>
        <v>Paul Holmes</v>
      </c>
      <c r="K3321">
        <v>14</v>
      </c>
      <c r="L3321">
        <v>27</v>
      </c>
      <c r="M3321">
        <v>189</v>
      </c>
      <c r="N3321" t="str">
        <f>_xlfn.XLOOKUP(Orders[[#This Row],[_ProductID]],Products!A:A,Products!C:C)</f>
        <v>Electronics</v>
      </c>
      <c r="O3321">
        <v>25</v>
      </c>
      <c r="P3321">
        <v>0.3</v>
      </c>
      <c r="Q3321" s="2">
        <v>911.2</v>
      </c>
      <c r="R3321" s="2">
        <v>774.52</v>
      </c>
      <c r="S3321" s="2">
        <v>5102.72</v>
      </c>
      <c r="T3321" s="2">
        <v>-1093.4399999999996</v>
      </c>
    </row>
    <row r="3322" spans="1:20" x14ac:dyDescent="0.25">
      <c r="A3322" t="s">
        <v>4675</v>
      </c>
      <c r="B3322" t="s">
        <v>1</v>
      </c>
      <c r="C3322" t="s">
        <v>2</v>
      </c>
      <c r="D3322" s="1">
        <v>43700</v>
      </c>
      <c r="E3322" s="1">
        <v>43806</v>
      </c>
      <c r="F3322" s="1">
        <v>43808</v>
      </c>
      <c r="G3322" s="1">
        <v>43818</v>
      </c>
      <c r="H3322" s="13">
        <f>Orders[[#This Row],[DeliveryDate]]-Orders[[#This Row],[OrderDate]]</f>
        <v>12</v>
      </c>
      <c r="I3322" t="s">
        <v>3</v>
      </c>
      <c r="J3322" t="str">
        <f>_xlfn.XLOOKUP(Orders[[#This Row],[_SalesRepID]],'Sales team'!A:A,'Sales team'!B:B)</f>
        <v>Keith Griffin</v>
      </c>
      <c r="K3322">
        <v>2</v>
      </c>
      <c r="L3322">
        <v>34</v>
      </c>
      <c r="M3322">
        <v>230</v>
      </c>
      <c r="N3322" t="str">
        <f>_xlfn.XLOOKUP(Orders[[#This Row],[_ProductID]],Products!A:A,Products!C:C)</f>
        <v>Home décor</v>
      </c>
      <c r="O3322">
        <v>31</v>
      </c>
      <c r="P3322">
        <v>0.05</v>
      </c>
      <c r="Q3322" s="2">
        <v>2626.4</v>
      </c>
      <c r="R3322" s="2">
        <v>1575.84</v>
      </c>
      <c r="S3322" s="2">
        <v>17465.559999999998</v>
      </c>
      <c r="T3322" s="2">
        <v>6434.6799999999985</v>
      </c>
    </row>
    <row r="3323" spans="1:20" x14ac:dyDescent="0.25">
      <c r="A3323" t="s">
        <v>4676</v>
      </c>
      <c r="B3323" t="s">
        <v>1</v>
      </c>
      <c r="C3323" t="s">
        <v>15</v>
      </c>
      <c r="D3323" s="1">
        <v>43700</v>
      </c>
      <c r="E3323" s="1">
        <v>43806</v>
      </c>
      <c r="F3323" s="1">
        <v>43817</v>
      </c>
      <c r="G3323" s="1">
        <v>43819</v>
      </c>
      <c r="H3323" s="13">
        <f>Orders[[#This Row],[DeliveryDate]]-Orders[[#This Row],[OrderDate]]</f>
        <v>13</v>
      </c>
      <c r="I3323" t="s">
        <v>3</v>
      </c>
      <c r="J3323" t="str">
        <f>_xlfn.XLOOKUP(Orders[[#This Row],[_SalesRepID]],'Sales team'!A:A,'Sales team'!B:B)</f>
        <v>George Lewis</v>
      </c>
      <c r="K3323">
        <v>8</v>
      </c>
      <c r="L3323">
        <v>47</v>
      </c>
      <c r="M3323">
        <v>10</v>
      </c>
      <c r="N3323" t="str">
        <f>_xlfn.XLOOKUP(Orders[[#This Row],[_ProductID]],Products!A:A,Products!C:C)</f>
        <v>Home décor</v>
      </c>
      <c r="O3323">
        <v>31</v>
      </c>
      <c r="P3323">
        <v>0.15</v>
      </c>
      <c r="Q3323" s="2">
        <v>2425.4</v>
      </c>
      <c r="R3323" s="2">
        <v>1479.4939999999999</v>
      </c>
      <c r="S3323" s="2">
        <v>4123.18</v>
      </c>
      <c r="T3323" s="2">
        <v>1164.1920000000005</v>
      </c>
    </row>
    <row r="3324" spans="1:20" x14ac:dyDescent="0.25">
      <c r="A3324" t="s">
        <v>4677</v>
      </c>
      <c r="B3324" t="s">
        <v>8</v>
      </c>
      <c r="C3324" t="s">
        <v>13</v>
      </c>
      <c r="D3324" s="1">
        <v>43700</v>
      </c>
      <c r="E3324" s="1">
        <v>43806</v>
      </c>
      <c r="F3324" s="1">
        <v>43815</v>
      </c>
      <c r="G3324" s="1">
        <v>43823</v>
      </c>
      <c r="H3324" s="13">
        <f>Orders[[#This Row],[DeliveryDate]]-Orders[[#This Row],[OrderDate]]</f>
        <v>17</v>
      </c>
      <c r="I3324" t="s">
        <v>3</v>
      </c>
      <c r="J3324" t="str">
        <f>_xlfn.XLOOKUP(Orders[[#This Row],[_SalesRepID]],'Sales team'!A:A,'Sales team'!B:B)</f>
        <v>Roy Rice</v>
      </c>
      <c r="K3324">
        <v>24</v>
      </c>
      <c r="L3324">
        <v>9</v>
      </c>
      <c r="M3324">
        <v>312</v>
      </c>
      <c r="N3324" t="str">
        <f>_xlfn.XLOOKUP(Orders[[#This Row],[_ProductID]],Products!A:A,Products!C:C)</f>
        <v>Electronics</v>
      </c>
      <c r="O3324">
        <v>28</v>
      </c>
      <c r="P3324">
        <v>7.4999999999999997E-2</v>
      </c>
      <c r="Q3324" s="2">
        <v>3865.9</v>
      </c>
      <c r="R3324" s="2">
        <v>3247.3559999999998</v>
      </c>
      <c r="S3324" s="2">
        <v>10727.872500000001</v>
      </c>
      <c r="T3324" s="2">
        <v>985.80450000000201</v>
      </c>
    </row>
    <row r="3325" spans="1:20" x14ac:dyDescent="0.25">
      <c r="A3325" t="s">
        <v>4678</v>
      </c>
      <c r="B3325" t="s">
        <v>5</v>
      </c>
      <c r="C3325" t="s">
        <v>13</v>
      </c>
      <c r="D3325" s="1">
        <v>43700</v>
      </c>
      <c r="E3325" s="1">
        <v>43806</v>
      </c>
      <c r="F3325" s="1">
        <v>43823</v>
      </c>
      <c r="G3325" s="1">
        <v>43822</v>
      </c>
      <c r="H3325" s="13">
        <f>Orders[[#This Row],[DeliveryDate]]-Orders[[#This Row],[OrderDate]]</f>
        <v>16</v>
      </c>
      <c r="I3325" t="s">
        <v>3</v>
      </c>
      <c r="J3325" t="str">
        <f>_xlfn.XLOOKUP(Orders[[#This Row],[_SalesRepID]],'Sales team'!A:A,'Sales team'!B:B)</f>
        <v>Anthony Berry</v>
      </c>
      <c r="K3325">
        <v>16</v>
      </c>
      <c r="L3325">
        <v>19</v>
      </c>
      <c r="M3325">
        <v>274</v>
      </c>
      <c r="N3325" t="str">
        <f>_xlfn.XLOOKUP(Orders[[#This Row],[_ProductID]],Products!A:A,Products!C:C)</f>
        <v>Furniture</v>
      </c>
      <c r="O3325">
        <v>34</v>
      </c>
      <c r="P3325">
        <v>7.4999999999999997E-2</v>
      </c>
      <c r="Q3325" s="2">
        <v>783.9</v>
      </c>
      <c r="R3325" s="2">
        <v>501.69599999999997</v>
      </c>
      <c r="S3325" s="2">
        <v>1450.2149999999999</v>
      </c>
      <c r="T3325" s="2">
        <v>446.82299999999998</v>
      </c>
    </row>
    <row r="3326" spans="1:20" x14ac:dyDescent="0.25">
      <c r="A3326" t="s">
        <v>4679</v>
      </c>
      <c r="B3326" t="s">
        <v>8</v>
      </c>
      <c r="C3326" t="s">
        <v>2</v>
      </c>
      <c r="D3326" s="1">
        <v>43700</v>
      </c>
      <c r="E3326" s="1">
        <v>43806</v>
      </c>
      <c r="F3326" s="1">
        <v>43822</v>
      </c>
      <c r="G3326" s="1">
        <v>43811</v>
      </c>
      <c r="H3326" s="13">
        <f>Orders[[#This Row],[DeliveryDate]]-Orders[[#This Row],[OrderDate]]</f>
        <v>5</v>
      </c>
      <c r="I3326" t="s">
        <v>3</v>
      </c>
      <c r="J3326" t="str">
        <f>_xlfn.XLOOKUP(Orders[[#This Row],[_SalesRepID]],'Sales team'!A:A,'Sales team'!B:B)</f>
        <v>Anthony Torres</v>
      </c>
      <c r="K3326">
        <v>20</v>
      </c>
      <c r="L3326">
        <v>7</v>
      </c>
      <c r="M3326">
        <v>238</v>
      </c>
      <c r="N3326" t="str">
        <f>_xlfn.XLOOKUP(Orders[[#This Row],[_ProductID]],Products!A:A,Products!C:C)</f>
        <v>Furniture</v>
      </c>
      <c r="O3326">
        <v>19</v>
      </c>
      <c r="P3326">
        <v>7.4999999999999997E-2</v>
      </c>
      <c r="Q3326" s="2">
        <v>5112.1000000000004</v>
      </c>
      <c r="R3326" s="2">
        <v>3322.8650000000002</v>
      </c>
      <c r="S3326" s="2">
        <v>37829.54</v>
      </c>
      <c r="T3326" s="2">
        <v>11246.619999999999</v>
      </c>
    </row>
    <row r="3327" spans="1:20" x14ac:dyDescent="0.25">
      <c r="A3327" t="s">
        <v>4680</v>
      </c>
      <c r="B3327" t="s">
        <v>1</v>
      </c>
      <c r="C3327" t="s">
        <v>15</v>
      </c>
      <c r="D3327" s="1">
        <v>43700</v>
      </c>
      <c r="E3327" s="1">
        <v>43806</v>
      </c>
      <c r="F3327" s="1">
        <v>43818</v>
      </c>
      <c r="G3327" s="1">
        <v>43815</v>
      </c>
      <c r="H3327" s="13">
        <f>Orders[[#This Row],[DeliveryDate]]-Orders[[#This Row],[OrderDate]]</f>
        <v>9</v>
      </c>
      <c r="I3327" t="s">
        <v>3</v>
      </c>
      <c r="J3327" t="str">
        <f>_xlfn.XLOOKUP(Orders[[#This Row],[_SalesRepID]],'Sales team'!A:A,'Sales team'!B:B)</f>
        <v>Jerry Green</v>
      </c>
      <c r="K3327">
        <v>3</v>
      </c>
      <c r="L3327">
        <v>10</v>
      </c>
      <c r="M3327">
        <v>39</v>
      </c>
      <c r="N3327" t="str">
        <f>_xlfn.XLOOKUP(Orders[[#This Row],[_ProductID]],Products!A:A,Products!C:C)</f>
        <v>Furniture</v>
      </c>
      <c r="O3327">
        <v>15</v>
      </c>
      <c r="P3327">
        <v>0.1</v>
      </c>
      <c r="Q3327" s="2">
        <v>1809</v>
      </c>
      <c r="R3327" s="2">
        <v>1049.22</v>
      </c>
      <c r="S3327" s="2">
        <v>9768.6</v>
      </c>
      <c r="T3327" s="2">
        <v>3473.2800000000007</v>
      </c>
    </row>
    <row r="3328" spans="1:20" x14ac:dyDescent="0.25">
      <c r="A3328" t="s">
        <v>4681</v>
      </c>
      <c r="B3328" t="s">
        <v>1</v>
      </c>
      <c r="C3328" t="s">
        <v>6</v>
      </c>
      <c r="D3328" s="1">
        <v>43700</v>
      </c>
      <c r="E3328" s="1">
        <v>43806</v>
      </c>
      <c r="F3328" s="1">
        <v>43819</v>
      </c>
      <c r="G3328" s="1">
        <v>43833</v>
      </c>
      <c r="H3328" s="13">
        <f>Orders[[#This Row],[DeliveryDate]]-Orders[[#This Row],[OrderDate]]</f>
        <v>27</v>
      </c>
      <c r="I3328" t="s">
        <v>3</v>
      </c>
      <c r="J3328" t="str">
        <f>_xlfn.XLOOKUP(Orders[[#This Row],[_SalesRepID]],'Sales team'!A:A,'Sales team'!B:B)</f>
        <v>Chris Armstrong</v>
      </c>
      <c r="K3328">
        <v>4</v>
      </c>
      <c r="L3328">
        <v>37</v>
      </c>
      <c r="M3328">
        <v>154</v>
      </c>
      <c r="N3328" t="str">
        <f>_xlfn.XLOOKUP(Orders[[#This Row],[_ProductID]],Products!A:A,Products!C:C)</f>
        <v>Outdoor</v>
      </c>
      <c r="O3328">
        <v>9</v>
      </c>
      <c r="P3328">
        <v>0.1</v>
      </c>
      <c r="Q3328" s="2">
        <v>2673.3</v>
      </c>
      <c r="R3328" s="2">
        <v>1764.3780000000002</v>
      </c>
      <c r="S3328" s="2">
        <v>14435.820000000002</v>
      </c>
      <c r="T3328" s="2">
        <v>3849.5520000000015</v>
      </c>
    </row>
    <row r="3329" spans="1:20" x14ac:dyDescent="0.25">
      <c r="A3329" t="s">
        <v>4666</v>
      </c>
      <c r="B3329" t="s">
        <v>8</v>
      </c>
      <c r="C3329" t="s">
        <v>6</v>
      </c>
      <c r="D3329" s="1">
        <v>43700</v>
      </c>
      <c r="E3329" s="1">
        <v>43805</v>
      </c>
      <c r="F3329" s="1">
        <v>43813</v>
      </c>
      <c r="G3329" s="1">
        <v>43812</v>
      </c>
      <c r="H3329" s="13">
        <f>Orders[[#This Row],[DeliveryDate]]-Orders[[#This Row],[OrderDate]]</f>
        <v>7</v>
      </c>
      <c r="I3329" t="s">
        <v>3</v>
      </c>
      <c r="J3329" t="str">
        <f>_xlfn.XLOOKUP(Orders[[#This Row],[_SalesRepID]],'Sales team'!A:A,'Sales team'!B:B)</f>
        <v>Samuel Fowler</v>
      </c>
      <c r="K3329">
        <v>21</v>
      </c>
      <c r="L3329">
        <v>5</v>
      </c>
      <c r="M3329">
        <v>183</v>
      </c>
      <c r="N3329" t="str">
        <f>_xlfn.XLOOKUP(Orders[[#This Row],[_ProductID]],Products!A:A,Products!C:C)</f>
        <v>Electronics</v>
      </c>
      <c r="O3329">
        <v>25</v>
      </c>
      <c r="P3329">
        <v>0.2</v>
      </c>
      <c r="Q3329" s="2">
        <v>5051.8</v>
      </c>
      <c r="R3329" s="2">
        <v>2020.7200000000003</v>
      </c>
      <c r="S3329" s="2">
        <v>24248.640000000003</v>
      </c>
      <c r="T3329" s="2">
        <v>12124.320000000002</v>
      </c>
    </row>
    <row r="3330" spans="1:20" x14ac:dyDescent="0.25">
      <c r="A3330" t="s">
        <v>4667</v>
      </c>
      <c r="B3330" t="s">
        <v>1</v>
      </c>
      <c r="C3330" t="s">
        <v>46</v>
      </c>
      <c r="D3330" s="1">
        <v>43700</v>
      </c>
      <c r="E3330" s="1">
        <v>43805</v>
      </c>
      <c r="F3330" s="1">
        <v>43820</v>
      </c>
      <c r="G3330" s="1">
        <v>43830</v>
      </c>
      <c r="H3330" s="13">
        <f>Orders[[#This Row],[DeliveryDate]]-Orders[[#This Row],[OrderDate]]</f>
        <v>25</v>
      </c>
      <c r="I3330" t="s">
        <v>3</v>
      </c>
      <c r="J3330" t="str">
        <f>_xlfn.XLOOKUP(Orders[[#This Row],[_SalesRepID]],'Sales team'!A:A,'Sales team'!B:B)</f>
        <v>Shawn Cook</v>
      </c>
      <c r="K3330">
        <v>7</v>
      </c>
      <c r="L3330">
        <v>1</v>
      </c>
      <c r="M3330">
        <v>80</v>
      </c>
      <c r="N3330" t="str">
        <f>_xlfn.XLOOKUP(Orders[[#This Row],[_ProductID]],Products!A:A,Products!C:C)</f>
        <v>Furniture</v>
      </c>
      <c r="O3330">
        <v>12</v>
      </c>
      <c r="P3330">
        <v>0.05</v>
      </c>
      <c r="Q3330" s="2">
        <v>268</v>
      </c>
      <c r="R3330" s="2">
        <v>125.96</v>
      </c>
      <c r="S3330" s="2">
        <v>763.8</v>
      </c>
      <c r="T3330" s="2">
        <v>385.91999999999996</v>
      </c>
    </row>
    <row r="3331" spans="1:20" x14ac:dyDescent="0.25">
      <c r="A3331" t="s">
        <v>4668</v>
      </c>
      <c r="B3331" t="s">
        <v>5</v>
      </c>
      <c r="C3331" t="s">
        <v>15</v>
      </c>
      <c r="D3331" s="1">
        <v>43700</v>
      </c>
      <c r="E3331" s="1">
        <v>43805</v>
      </c>
      <c r="F3331" s="1">
        <v>43816</v>
      </c>
      <c r="G3331" s="1">
        <v>43811</v>
      </c>
      <c r="H3331" s="13">
        <f>Orders[[#This Row],[DeliveryDate]]-Orders[[#This Row],[OrderDate]]</f>
        <v>6</v>
      </c>
      <c r="I3331" t="s">
        <v>3</v>
      </c>
      <c r="J3331" t="str">
        <f>_xlfn.XLOOKUP(Orders[[#This Row],[_SalesRepID]],'Sales team'!A:A,'Sales team'!B:B)</f>
        <v>Nicholas Cunningham</v>
      </c>
      <c r="K3331">
        <v>19</v>
      </c>
      <c r="L3331">
        <v>34</v>
      </c>
      <c r="M3331">
        <v>58</v>
      </c>
      <c r="N3331" t="str">
        <f>_xlfn.XLOOKUP(Orders[[#This Row],[_ProductID]],Products!A:A,Products!C:C)</f>
        <v>Outdoor</v>
      </c>
      <c r="O3331">
        <v>9</v>
      </c>
      <c r="P3331">
        <v>0.1</v>
      </c>
      <c r="Q3331" s="2">
        <v>1132.3</v>
      </c>
      <c r="R3331" s="2">
        <v>837.90199999999993</v>
      </c>
      <c r="S3331" s="2">
        <v>2038.1399999999999</v>
      </c>
      <c r="T3331" s="2">
        <v>362.33600000000001</v>
      </c>
    </row>
    <row r="3332" spans="1:20" x14ac:dyDescent="0.25">
      <c r="A3332" t="s">
        <v>4669</v>
      </c>
      <c r="B3332" t="s">
        <v>5</v>
      </c>
      <c r="C3332" t="s">
        <v>6</v>
      </c>
      <c r="D3332" s="1">
        <v>43700</v>
      </c>
      <c r="E3332" s="1">
        <v>43805</v>
      </c>
      <c r="F3332" s="1">
        <v>43818</v>
      </c>
      <c r="G3332" s="1">
        <v>43817</v>
      </c>
      <c r="H3332" s="13">
        <f>Orders[[#This Row],[DeliveryDate]]-Orders[[#This Row],[OrderDate]]</f>
        <v>12</v>
      </c>
      <c r="I3332" t="s">
        <v>3</v>
      </c>
      <c r="J3332" t="str">
        <f>_xlfn.XLOOKUP(Orders[[#This Row],[_SalesRepID]],'Sales team'!A:A,'Sales team'!B:B)</f>
        <v>Roger Alexander</v>
      </c>
      <c r="K3332">
        <v>15</v>
      </c>
      <c r="L3332">
        <v>2</v>
      </c>
      <c r="M3332">
        <v>91</v>
      </c>
      <c r="N3332" t="str">
        <f>_xlfn.XLOOKUP(Orders[[#This Row],[_ProductID]],Products!A:A,Products!C:C)</f>
        <v>Home décor</v>
      </c>
      <c r="O3332">
        <v>27</v>
      </c>
      <c r="P3332">
        <v>0.05</v>
      </c>
      <c r="Q3332" s="2">
        <v>3309.8</v>
      </c>
      <c r="R3332" s="2">
        <v>1886.586</v>
      </c>
      <c r="S3332" s="2">
        <v>3144.31</v>
      </c>
      <c r="T3332" s="2">
        <v>1257.7239999999999</v>
      </c>
    </row>
    <row r="3333" spans="1:20" x14ac:dyDescent="0.25">
      <c r="A3333" t="s">
        <v>4670</v>
      </c>
      <c r="B3333" t="s">
        <v>5</v>
      </c>
      <c r="C3333" t="s">
        <v>2</v>
      </c>
      <c r="D3333" s="1">
        <v>43700</v>
      </c>
      <c r="E3333" s="1">
        <v>43805</v>
      </c>
      <c r="F3333" s="1">
        <v>43827</v>
      </c>
      <c r="G3333" s="1">
        <v>43815</v>
      </c>
      <c r="H3333" s="13">
        <f>Orders[[#This Row],[DeliveryDate]]-Orders[[#This Row],[OrderDate]]</f>
        <v>10</v>
      </c>
      <c r="I3333" t="s">
        <v>3</v>
      </c>
      <c r="J3333" t="str">
        <f>_xlfn.XLOOKUP(Orders[[#This Row],[_SalesRepID]],'Sales team'!A:A,'Sales team'!B:B)</f>
        <v>Nicholas Cunningham</v>
      </c>
      <c r="K3333">
        <v>19</v>
      </c>
      <c r="L3333">
        <v>44</v>
      </c>
      <c r="M3333">
        <v>252</v>
      </c>
      <c r="N3333" t="str">
        <f>_xlfn.XLOOKUP(Orders[[#This Row],[_ProductID]],Products!A:A,Products!C:C)</f>
        <v>Electronics</v>
      </c>
      <c r="O3333">
        <v>28</v>
      </c>
      <c r="P3333">
        <v>0.05</v>
      </c>
      <c r="Q3333" s="2">
        <v>931.30000000000007</v>
      </c>
      <c r="R3333" s="2">
        <v>400.459</v>
      </c>
      <c r="S3333" s="2">
        <v>6193.1450000000004</v>
      </c>
      <c r="T3333" s="2">
        <v>3389.9320000000002</v>
      </c>
    </row>
    <row r="3334" spans="1:20" x14ac:dyDescent="0.25">
      <c r="A3334" t="s">
        <v>4671</v>
      </c>
      <c r="B3334" t="s">
        <v>5</v>
      </c>
      <c r="C3334" t="s">
        <v>25</v>
      </c>
      <c r="D3334" s="1">
        <v>43700</v>
      </c>
      <c r="E3334" s="1">
        <v>43805</v>
      </c>
      <c r="F3334" s="1">
        <v>43817</v>
      </c>
      <c r="G3334" s="1">
        <v>43825</v>
      </c>
      <c r="H3334" s="13">
        <f>Orders[[#This Row],[DeliveryDate]]-Orders[[#This Row],[OrderDate]]</f>
        <v>20</v>
      </c>
      <c r="I3334" t="s">
        <v>3</v>
      </c>
      <c r="J3334" t="str">
        <f>_xlfn.XLOOKUP(Orders[[#This Row],[_SalesRepID]],'Sales team'!A:A,'Sales team'!B:B)</f>
        <v>Roger Alexander</v>
      </c>
      <c r="K3334">
        <v>15</v>
      </c>
      <c r="L3334">
        <v>39</v>
      </c>
      <c r="M3334">
        <v>339</v>
      </c>
      <c r="N3334" t="str">
        <f>_xlfn.XLOOKUP(Orders[[#This Row],[_ProductID]],Products!A:A,Products!C:C)</f>
        <v>Furniture</v>
      </c>
      <c r="O3334">
        <v>42</v>
      </c>
      <c r="P3334">
        <v>0.3</v>
      </c>
      <c r="Q3334" s="2">
        <v>2331.6</v>
      </c>
      <c r="R3334" s="2">
        <v>1002.588</v>
      </c>
      <c r="S3334" s="2">
        <v>1632.12</v>
      </c>
      <c r="T3334" s="2">
        <v>629.53199999999993</v>
      </c>
    </row>
    <row r="3335" spans="1:20" x14ac:dyDescent="0.25">
      <c r="A3335" t="s">
        <v>4672</v>
      </c>
      <c r="B3335" t="s">
        <v>8</v>
      </c>
      <c r="C3335" t="s">
        <v>6</v>
      </c>
      <c r="D3335" s="1">
        <v>43700</v>
      </c>
      <c r="E3335" s="1">
        <v>43805</v>
      </c>
      <c r="F3335" s="1">
        <v>43828</v>
      </c>
      <c r="G3335" s="1">
        <v>43846</v>
      </c>
      <c r="H3335" s="13">
        <f>Orders[[#This Row],[DeliveryDate]]-Orders[[#This Row],[OrderDate]]</f>
        <v>41</v>
      </c>
      <c r="I3335" t="s">
        <v>3</v>
      </c>
      <c r="J3335" t="str">
        <f>_xlfn.XLOOKUP(Orders[[#This Row],[_SalesRepID]],'Sales team'!A:A,'Sales team'!B:B)</f>
        <v>Joe Price</v>
      </c>
      <c r="K3335">
        <v>22</v>
      </c>
      <c r="L3335">
        <v>14</v>
      </c>
      <c r="M3335">
        <v>182</v>
      </c>
      <c r="N3335" t="str">
        <f>_xlfn.XLOOKUP(Orders[[#This Row],[_ProductID]],Products!A:A,Products!C:C)</f>
        <v>Kitchen &amp; Dining</v>
      </c>
      <c r="O3335">
        <v>7</v>
      </c>
      <c r="P3335">
        <v>0.1</v>
      </c>
      <c r="Q3335" s="2">
        <v>5065.2</v>
      </c>
      <c r="R3335" s="2">
        <v>2026.08</v>
      </c>
      <c r="S3335" s="2">
        <v>31910.760000000002</v>
      </c>
      <c r="T3335" s="2">
        <v>17728.200000000004</v>
      </c>
    </row>
    <row r="3336" spans="1:20" x14ac:dyDescent="0.25">
      <c r="A3336" t="s">
        <v>4673</v>
      </c>
      <c r="B3336" t="s">
        <v>5</v>
      </c>
      <c r="C3336" t="s">
        <v>15</v>
      </c>
      <c r="D3336" s="1">
        <v>43700</v>
      </c>
      <c r="E3336" s="1">
        <v>43805</v>
      </c>
      <c r="F3336" s="1">
        <v>43829</v>
      </c>
      <c r="G3336" s="1">
        <v>43812</v>
      </c>
      <c r="H3336" s="13">
        <f>Orders[[#This Row],[DeliveryDate]]-Orders[[#This Row],[OrderDate]]</f>
        <v>7</v>
      </c>
      <c r="I3336" t="s">
        <v>3</v>
      </c>
      <c r="J3336" t="str">
        <f>_xlfn.XLOOKUP(Orders[[#This Row],[_SalesRepID]],'Sales team'!A:A,'Sales team'!B:B)</f>
        <v>Roger Alexander</v>
      </c>
      <c r="K3336">
        <v>15</v>
      </c>
      <c r="L3336">
        <v>44</v>
      </c>
      <c r="M3336">
        <v>45</v>
      </c>
      <c r="N3336" t="str">
        <f>_xlfn.XLOOKUP(Orders[[#This Row],[_ProductID]],Products!A:A,Products!C:C)</f>
        <v>Furniture</v>
      </c>
      <c r="O3336">
        <v>19</v>
      </c>
      <c r="P3336">
        <v>0.05</v>
      </c>
      <c r="Q3336" s="2">
        <v>837.5</v>
      </c>
      <c r="R3336" s="2">
        <v>653.25</v>
      </c>
      <c r="S3336" s="2">
        <v>2386.875</v>
      </c>
      <c r="T3336" s="2">
        <v>427.125</v>
      </c>
    </row>
    <row r="3337" spans="1:20" x14ac:dyDescent="0.25">
      <c r="A3337" t="s">
        <v>4674</v>
      </c>
      <c r="B3337" t="s">
        <v>10</v>
      </c>
      <c r="C3337" t="s">
        <v>2</v>
      </c>
      <c r="D3337" s="1">
        <v>43700</v>
      </c>
      <c r="E3337" s="1">
        <v>43805</v>
      </c>
      <c r="F3337" s="1">
        <v>43829</v>
      </c>
      <c r="G3337" s="1">
        <v>43817</v>
      </c>
      <c r="H3337" s="13">
        <f>Orders[[#This Row],[DeliveryDate]]-Orders[[#This Row],[OrderDate]]</f>
        <v>12</v>
      </c>
      <c r="I3337" t="s">
        <v>3</v>
      </c>
      <c r="J3337" t="str">
        <f>_xlfn.XLOOKUP(Orders[[#This Row],[_SalesRepID]],'Sales team'!A:A,'Sales team'!B:B)</f>
        <v>Shawn Torres</v>
      </c>
      <c r="K3337">
        <v>27</v>
      </c>
      <c r="L3337">
        <v>34</v>
      </c>
      <c r="M3337">
        <v>232</v>
      </c>
      <c r="N3337" t="str">
        <f>_xlfn.XLOOKUP(Orders[[#This Row],[_ProductID]],Products!A:A,Products!C:C)</f>
        <v>Kitchen &amp; Dining</v>
      </c>
      <c r="O3337">
        <v>13</v>
      </c>
      <c r="P3337">
        <v>0.05</v>
      </c>
      <c r="Q3337" s="2">
        <v>690.1</v>
      </c>
      <c r="R3337" s="2">
        <v>282.94099999999997</v>
      </c>
      <c r="S3337" s="2">
        <v>1311.19</v>
      </c>
      <c r="T3337" s="2">
        <v>745.30800000000011</v>
      </c>
    </row>
    <row r="3338" spans="1:20" x14ac:dyDescent="0.25">
      <c r="A3338" t="s">
        <v>4659</v>
      </c>
      <c r="B3338" t="s">
        <v>1</v>
      </c>
      <c r="C3338" t="s">
        <v>6</v>
      </c>
      <c r="D3338" s="1">
        <v>43700</v>
      </c>
      <c r="E3338" s="1">
        <v>43804</v>
      </c>
      <c r="F3338" s="1">
        <v>43821</v>
      </c>
      <c r="G3338" s="1">
        <v>43817</v>
      </c>
      <c r="H3338" s="13">
        <f>Orders[[#This Row],[DeliveryDate]]-Orders[[#This Row],[OrderDate]]</f>
        <v>13</v>
      </c>
      <c r="I3338" t="s">
        <v>3</v>
      </c>
      <c r="J3338" t="str">
        <f>_xlfn.XLOOKUP(Orders[[#This Row],[_SalesRepID]],'Sales team'!A:A,'Sales team'!B:B)</f>
        <v>Carl Nguyen</v>
      </c>
      <c r="K3338">
        <v>12</v>
      </c>
      <c r="L3338">
        <v>11</v>
      </c>
      <c r="M3338">
        <v>103</v>
      </c>
      <c r="N3338" t="str">
        <f>_xlfn.XLOOKUP(Orders[[#This Row],[_ProductID]],Products!A:A,Products!C:C)</f>
        <v>Furniture</v>
      </c>
      <c r="O3338">
        <v>34</v>
      </c>
      <c r="P3338">
        <v>0.15</v>
      </c>
      <c r="Q3338" s="2">
        <v>817.4</v>
      </c>
      <c r="R3338" s="2">
        <v>678.44199999999989</v>
      </c>
      <c r="S3338" s="2">
        <v>1389.58</v>
      </c>
      <c r="T3338" s="2">
        <v>32.69600000000014</v>
      </c>
    </row>
    <row r="3339" spans="1:20" x14ac:dyDescent="0.25">
      <c r="A3339" t="s">
        <v>4660</v>
      </c>
      <c r="B3339" t="s">
        <v>1</v>
      </c>
      <c r="C3339" t="s">
        <v>6</v>
      </c>
      <c r="D3339" s="1">
        <v>43700</v>
      </c>
      <c r="E3339" s="1">
        <v>43804</v>
      </c>
      <c r="F3339" s="1">
        <v>43830</v>
      </c>
      <c r="G3339" s="1">
        <v>43817</v>
      </c>
      <c r="H3339" s="13">
        <f>Orders[[#This Row],[DeliveryDate]]-Orders[[#This Row],[OrderDate]]</f>
        <v>13</v>
      </c>
      <c r="I3339" t="s">
        <v>3</v>
      </c>
      <c r="J3339" t="str">
        <f>_xlfn.XLOOKUP(Orders[[#This Row],[_SalesRepID]],'Sales team'!A:A,'Sales team'!B:B)</f>
        <v>Joshua Ryan</v>
      </c>
      <c r="K3339">
        <v>9</v>
      </c>
      <c r="L3339">
        <v>28</v>
      </c>
      <c r="M3339">
        <v>142</v>
      </c>
      <c r="N3339" t="str">
        <f>_xlfn.XLOOKUP(Orders[[#This Row],[_ProductID]],Products!A:A,Products!C:C)</f>
        <v>Kitchen &amp; Dining</v>
      </c>
      <c r="O3339">
        <v>37</v>
      </c>
      <c r="P3339">
        <v>0.15</v>
      </c>
      <c r="Q3339" s="2">
        <v>1125.6000000000001</v>
      </c>
      <c r="R3339" s="2">
        <v>461.49600000000004</v>
      </c>
      <c r="S3339" s="2">
        <v>2870.28</v>
      </c>
      <c r="T3339" s="2">
        <v>1485.7920000000001</v>
      </c>
    </row>
    <row r="3340" spans="1:20" x14ac:dyDescent="0.25">
      <c r="A3340" t="s">
        <v>4661</v>
      </c>
      <c r="B3340" t="s">
        <v>1</v>
      </c>
      <c r="C3340" t="s">
        <v>13</v>
      </c>
      <c r="D3340" s="1">
        <v>43700</v>
      </c>
      <c r="E3340" s="1">
        <v>43804</v>
      </c>
      <c r="F3340" s="1">
        <v>43821</v>
      </c>
      <c r="G3340" s="1">
        <v>43810</v>
      </c>
      <c r="H3340" s="13">
        <f>Orders[[#This Row],[DeliveryDate]]-Orders[[#This Row],[OrderDate]]</f>
        <v>6</v>
      </c>
      <c r="I3340" t="s">
        <v>3</v>
      </c>
      <c r="J3340" t="str">
        <f>_xlfn.XLOOKUP(Orders[[#This Row],[_SalesRepID]],'Sales team'!A:A,'Sales team'!B:B)</f>
        <v>Jonathan Hawkins</v>
      </c>
      <c r="K3340">
        <v>10</v>
      </c>
      <c r="L3340">
        <v>32</v>
      </c>
      <c r="M3340">
        <v>293</v>
      </c>
      <c r="N3340" t="str">
        <f>_xlfn.XLOOKUP(Orders[[#This Row],[_ProductID]],Products!A:A,Products!C:C)</f>
        <v>Outdoor</v>
      </c>
      <c r="O3340">
        <v>10</v>
      </c>
      <c r="P3340">
        <v>0.15</v>
      </c>
      <c r="Q3340" s="2">
        <v>1172.5</v>
      </c>
      <c r="R3340" s="2">
        <v>515.9</v>
      </c>
      <c r="S3340" s="2">
        <v>6976.375</v>
      </c>
      <c r="T3340" s="2">
        <v>3365.0750000000003</v>
      </c>
    </row>
    <row r="3341" spans="1:20" x14ac:dyDescent="0.25">
      <c r="A3341" t="s">
        <v>4662</v>
      </c>
      <c r="B3341" t="s">
        <v>1</v>
      </c>
      <c r="C3341" t="s">
        <v>13</v>
      </c>
      <c r="D3341" s="1">
        <v>43700</v>
      </c>
      <c r="E3341" s="1">
        <v>43804</v>
      </c>
      <c r="F3341" s="1">
        <v>43828</v>
      </c>
      <c r="G3341" s="1">
        <v>43825</v>
      </c>
      <c r="H3341" s="13">
        <f>Orders[[#This Row],[DeliveryDate]]-Orders[[#This Row],[OrderDate]]</f>
        <v>21</v>
      </c>
      <c r="I3341" t="s">
        <v>3</v>
      </c>
      <c r="J3341" t="str">
        <f>_xlfn.XLOOKUP(Orders[[#This Row],[_SalesRepID]],'Sales team'!A:A,'Sales team'!B:B)</f>
        <v>Joshua Ryan</v>
      </c>
      <c r="K3341">
        <v>9</v>
      </c>
      <c r="L3341">
        <v>50</v>
      </c>
      <c r="M3341">
        <v>297</v>
      </c>
      <c r="N3341" t="str">
        <f>_xlfn.XLOOKUP(Orders[[#This Row],[_ProductID]],Products!A:A,Products!C:C)</f>
        <v>Furniture</v>
      </c>
      <c r="O3341">
        <v>38</v>
      </c>
      <c r="P3341">
        <v>0.05</v>
      </c>
      <c r="Q3341" s="2">
        <v>1152.4000000000001</v>
      </c>
      <c r="R3341" s="2">
        <v>749.06000000000006</v>
      </c>
      <c r="S3341" s="2">
        <v>8758.24</v>
      </c>
      <c r="T3341" s="2">
        <v>2765.7599999999993</v>
      </c>
    </row>
    <row r="3342" spans="1:20" x14ac:dyDescent="0.25">
      <c r="A3342" t="s">
        <v>4663</v>
      </c>
      <c r="B3342" t="s">
        <v>10</v>
      </c>
      <c r="C3342" t="s">
        <v>13</v>
      </c>
      <c r="D3342" s="1">
        <v>43700</v>
      </c>
      <c r="E3342" s="1">
        <v>43804</v>
      </c>
      <c r="F3342" s="1">
        <v>43829</v>
      </c>
      <c r="G3342" s="1">
        <v>43823</v>
      </c>
      <c r="H3342" s="13">
        <f>Orders[[#This Row],[DeliveryDate]]-Orders[[#This Row],[OrderDate]]</f>
        <v>19</v>
      </c>
      <c r="I3342" t="s">
        <v>3</v>
      </c>
      <c r="J3342" t="str">
        <f>_xlfn.XLOOKUP(Orders[[#This Row],[_SalesRepID]],'Sales team'!A:A,'Sales team'!B:B)</f>
        <v>Donald Reynolds</v>
      </c>
      <c r="K3342">
        <v>26</v>
      </c>
      <c r="L3342">
        <v>15</v>
      </c>
      <c r="M3342">
        <v>270</v>
      </c>
      <c r="N3342" t="str">
        <f>_xlfn.XLOOKUP(Orders[[#This Row],[_ProductID]],Products!A:A,Products!C:C)</f>
        <v>Kitchen &amp; Dining</v>
      </c>
      <c r="O3342">
        <v>16</v>
      </c>
      <c r="P3342">
        <v>0.05</v>
      </c>
      <c r="Q3342" s="2">
        <v>6170.7</v>
      </c>
      <c r="R3342" s="2">
        <v>3270.471</v>
      </c>
      <c r="S3342" s="2">
        <v>41035.154999999999</v>
      </c>
      <c r="T3342" s="2">
        <v>18141.858</v>
      </c>
    </row>
    <row r="3343" spans="1:20" x14ac:dyDescent="0.25">
      <c r="A3343" t="s">
        <v>4664</v>
      </c>
      <c r="B3343" t="s">
        <v>1</v>
      </c>
      <c r="C3343" t="s">
        <v>15</v>
      </c>
      <c r="D3343" s="1">
        <v>43700</v>
      </c>
      <c r="E3343" s="1">
        <v>43804</v>
      </c>
      <c r="F3343" s="1">
        <v>43822</v>
      </c>
      <c r="G3343" s="1">
        <v>43811</v>
      </c>
      <c r="H3343" s="13">
        <f>Orders[[#This Row],[DeliveryDate]]-Orders[[#This Row],[OrderDate]]</f>
        <v>7</v>
      </c>
      <c r="I3343" t="s">
        <v>3</v>
      </c>
      <c r="J3343" t="str">
        <f>_xlfn.XLOOKUP(Orders[[#This Row],[_SalesRepID]],'Sales team'!A:A,'Sales team'!B:B)</f>
        <v>Joshua Bennett</v>
      </c>
      <c r="K3343">
        <v>6</v>
      </c>
      <c r="L3343">
        <v>33</v>
      </c>
      <c r="M3343">
        <v>12</v>
      </c>
      <c r="N3343" t="str">
        <f>_xlfn.XLOOKUP(Orders[[#This Row],[_ProductID]],Products!A:A,Products!C:C)</f>
        <v>Electronics</v>
      </c>
      <c r="O3343">
        <v>47</v>
      </c>
      <c r="P3343">
        <v>7.4999999999999997E-2</v>
      </c>
      <c r="Q3343" s="2">
        <v>6304.7</v>
      </c>
      <c r="R3343" s="2">
        <v>5106.8069999999998</v>
      </c>
      <c r="S3343" s="2">
        <v>40822.932500000003</v>
      </c>
      <c r="T3343" s="2">
        <v>5075.283500000005</v>
      </c>
    </row>
    <row r="3344" spans="1:20" x14ac:dyDescent="0.25">
      <c r="A3344" t="s">
        <v>4665</v>
      </c>
      <c r="B3344" t="s">
        <v>8</v>
      </c>
      <c r="C3344" t="s">
        <v>15</v>
      </c>
      <c r="D3344" s="1">
        <v>43700</v>
      </c>
      <c r="E3344" s="1">
        <v>43804</v>
      </c>
      <c r="F3344" s="1">
        <v>43807</v>
      </c>
      <c r="G3344" s="1">
        <v>43824</v>
      </c>
      <c r="H3344" s="13">
        <f>Orders[[#This Row],[DeliveryDate]]-Orders[[#This Row],[OrderDate]]</f>
        <v>20</v>
      </c>
      <c r="I3344" t="s">
        <v>3</v>
      </c>
      <c r="J3344" t="str">
        <f>_xlfn.XLOOKUP(Orders[[#This Row],[_SalesRepID]],'Sales team'!A:A,'Sales team'!B:B)</f>
        <v>Douglas Tucker</v>
      </c>
      <c r="K3344">
        <v>23</v>
      </c>
      <c r="L3344">
        <v>26</v>
      </c>
      <c r="M3344">
        <v>33</v>
      </c>
      <c r="N3344" t="str">
        <f>_xlfn.XLOOKUP(Orders[[#This Row],[_ProductID]],Products!A:A,Products!C:C)</f>
        <v>Home décor</v>
      </c>
      <c r="O3344">
        <v>31</v>
      </c>
      <c r="P3344">
        <v>7.4999999999999997E-2</v>
      </c>
      <c r="Q3344" s="2">
        <v>857.6</v>
      </c>
      <c r="R3344" s="2">
        <v>711.80799999999999</v>
      </c>
      <c r="S3344" s="2">
        <v>793.28000000000009</v>
      </c>
      <c r="T3344" s="2">
        <v>81.472000000000094</v>
      </c>
    </row>
    <row r="3345" spans="1:20" x14ac:dyDescent="0.25">
      <c r="A3345" t="s">
        <v>4651</v>
      </c>
      <c r="B3345" t="s">
        <v>1</v>
      </c>
      <c r="C3345" t="s">
        <v>2</v>
      </c>
      <c r="D3345" s="1">
        <v>43700</v>
      </c>
      <c r="E3345" s="1">
        <v>43803</v>
      </c>
      <c r="F3345" s="1">
        <v>43813</v>
      </c>
      <c r="G3345" s="1">
        <v>43822</v>
      </c>
      <c r="H3345" s="13">
        <f>Orders[[#This Row],[DeliveryDate]]-Orders[[#This Row],[OrderDate]]</f>
        <v>19</v>
      </c>
      <c r="I3345" t="s">
        <v>3</v>
      </c>
      <c r="J3345" t="str">
        <f>_xlfn.XLOOKUP(Orders[[#This Row],[_SalesRepID]],'Sales team'!A:A,'Sales team'!B:B)</f>
        <v>Carl Nguyen</v>
      </c>
      <c r="K3345">
        <v>12</v>
      </c>
      <c r="L3345">
        <v>13</v>
      </c>
      <c r="M3345">
        <v>243</v>
      </c>
      <c r="N3345" t="str">
        <f>_xlfn.XLOOKUP(Orders[[#This Row],[_ProductID]],Products!A:A,Products!C:C)</f>
        <v>Electronics</v>
      </c>
      <c r="O3345">
        <v>6</v>
      </c>
      <c r="P3345">
        <v>0.05</v>
      </c>
      <c r="Q3345" s="2">
        <v>1051.9000000000001</v>
      </c>
      <c r="R3345" s="2">
        <v>683.73500000000013</v>
      </c>
      <c r="S3345" s="2">
        <v>1998.6100000000001</v>
      </c>
      <c r="T3345" s="2">
        <v>631.13999999999987</v>
      </c>
    </row>
    <row r="3346" spans="1:20" x14ac:dyDescent="0.25">
      <c r="A3346" t="s">
        <v>4652</v>
      </c>
      <c r="B3346" t="s">
        <v>1</v>
      </c>
      <c r="C3346" t="s">
        <v>2</v>
      </c>
      <c r="D3346" s="1">
        <v>43700</v>
      </c>
      <c r="E3346" s="1">
        <v>43803</v>
      </c>
      <c r="F3346" s="1">
        <v>43806</v>
      </c>
      <c r="G3346" s="1">
        <v>43826</v>
      </c>
      <c r="H3346" s="13">
        <f>Orders[[#This Row],[DeliveryDate]]-Orders[[#This Row],[OrderDate]]</f>
        <v>23</v>
      </c>
      <c r="I3346" t="s">
        <v>3</v>
      </c>
      <c r="J3346" t="str">
        <f>_xlfn.XLOOKUP(Orders[[#This Row],[_SalesRepID]],'Sales team'!A:A,'Sales team'!B:B)</f>
        <v>Joshua Little</v>
      </c>
      <c r="K3346">
        <v>11</v>
      </c>
      <c r="L3346">
        <v>1</v>
      </c>
      <c r="M3346">
        <v>250</v>
      </c>
      <c r="N3346" t="str">
        <f>_xlfn.XLOOKUP(Orders[[#This Row],[_ProductID]],Products!A:A,Products!C:C)</f>
        <v>Furniture</v>
      </c>
      <c r="O3346">
        <v>38</v>
      </c>
      <c r="P3346">
        <v>0.05</v>
      </c>
      <c r="Q3346" s="2">
        <v>3946.3</v>
      </c>
      <c r="R3346" s="2">
        <v>2525.6320000000001</v>
      </c>
      <c r="S3346" s="2">
        <v>3748.9850000000001</v>
      </c>
      <c r="T3346" s="2">
        <v>1223.3530000000001</v>
      </c>
    </row>
    <row r="3347" spans="1:20" x14ac:dyDescent="0.25">
      <c r="A3347" t="s">
        <v>4653</v>
      </c>
      <c r="B3347" t="s">
        <v>5</v>
      </c>
      <c r="C3347" t="s">
        <v>15</v>
      </c>
      <c r="D3347" s="1">
        <v>43700</v>
      </c>
      <c r="E3347" s="1">
        <v>43803</v>
      </c>
      <c r="F3347" s="1">
        <v>43809</v>
      </c>
      <c r="G3347" s="1">
        <v>43818</v>
      </c>
      <c r="H3347" s="13">
        <f>Orders[[#This Row],[DeliveryDate]]-Orders[[#This Row],[OrderDate]]</f>
        <v>15</v>
      </c>
      <c r="I3347" t="s">
        <v>3</v>
      </c>
      <c r="J3347" t="str">
        <f>_xlfn.XLOOKUP(Orders[[#This Row],[_SalesRepID]],'Sales team'!A:A,'Sales team'!B:B)</f>
        <v>Todd Roberts</v>
      </c>
      <c r="K3347">
        <v>13</v>
      </c>
      <c r="L3347">
        <v>3</v>
      </c>
      <c r="M3347">
        <v>41</v>
      </c>
      <c r="N3347" t="str">
        <f>_xlfn.XLOOKUP(Orders[[#This Row],[_ProductID]],Products!A:A,Products!C:C)</f>
        <v>Home décor</v>
      </c>
      <c r="O3347">
        <v>46</v>
      </c>
      <c r="P3347">
        <v>0.4</v>
      </c>
      <c r="Q3347" s="2">
        <v>984.9</v>
      </c>
      <c r="R3347" s="2">
        <v>472.75199999999995</v>
      </c>
      <c r="S3347" s="2">
        <v>2954.7</v>
      </c>
      <c r="T3347" s="2">
        <v>590.94000000000005</v>
      </c>
    </row>
    <row r="3348" spans="1:20" x14ac:dyDescent="0.25">
      <c r="A3348" t="s">
        <v>4654</v>
      </c>
      <c r="B3348" t="s">
        <v>5</v>
      </c>
      <c r="C3348" t="s">
        <v>13</v>
      </c>
      <c r="D3348" s="1">
        <v>43700</v>
      </c>
      <c r="E3348" s="1">
        <v>43803</v>
      </c>
      <c r="F3348" s="1">
        <v>43820</v>
      </c>
      <c r="G3348" s="1">
        <v>43809</v>
      </c>
      <c r="H3348" s="13">
        <f>Orders[[#This Row],[DeliveryDate]]-Orders[[#This Row],[OrderDate]]</f>
        <v>6</v>
      </c>
      <c r="I3348" t="s">
        <v>3</v>
      </c>
      <c r="J3348" t="str">
        <f>_xlfn.XLOOKUP(Orders[[#This Row],[_SalesRepID]],'Sales team'!A:A,'Sales team'!B:B)</f>
        <v>Todd Roberts</v>
      </c>
      <c r="K3348">
        <v>13</v>
      </c>
      <c r="L3348">
        <v>43</v>
      </c>
      <c r="M3348">
        <v>289</v>
      </c>
      <c r="N3348" t="str">
        <f>_xlfn.XLOOKUP(Orders[[#This Row],[_ProductID]],Products!A:A,Products!C:C)</f>
        <v>Home décor</v>
      </c>
      <c r="O3348">
        <v>24</v>
      </c>
      <c r="P3348">
        <v>7.4999999999999997E-2</v>
      </c>
      <c r="Q3348" s="2">
        <v>2934.6</v>
      </c>
      <c r="R3348" s="2">
        <v>1496.646</v>
      </c>
      <c r="S3348" s="2">
        <v>21716.04</v>
      </c>
      <c r="T3348" s="2">
        <v>9742.8720000000012</v>
      </c>
    </row>
    <row r="3349" spans="1:20" x14ac:dyDescent="0.25">
      <c r="A3349" t="s">
        <v>4655</v>
      </c>
      <c r="B3349" t="s">
        <v>1</v>
      </c>
      <c r="C3349" t="s">
        <v>6</v>
      </c>
      <c r="D3349" s="1">
        <v>43700</v>
      </c>
      <c r="E3349" s="1">
        <v>43803</v>
      </c>
      <c r="F3349" s="1">
        <v>43806</v>
      </c>
      <c r="G3349" s="1">
        <v>43830</v>
      </c>
      <c r="H3349" s="13">
        <f>Orders[[#This Row],[DeliveryDate]]-Orders[[#This Row],[OrderDate]]</f>
        <v>27</v>
      </c>
      <c r="I3349" t="s">
        <v>3</v>
      </c>
      <c r="J3349" t="str">
        <f>_xlfn.XLOOKUP(Orders[[#This Row],[_SalesRepID]],'Sales team'!A:A,'Sales team'!B:B)</f>
        <v>Carl Nguyen</v>
      </c>
      <c r="K3349">
        <v>12</v>
      </c>
      <c r="L3349">
        <v>38</v>
      </c>
      <c r="M3349">
        <v>201</v>
      </c>
      <c r="N3349" t="str">
        <f>_xlfn.XLOOKUP(Orders[[#This Row],[_ProductID]],Products!A:A,Products!C:C)</f>
        <v>Home décor</v>
      </c>
      <c r="O3349">
        <v>40</v>
      </c>
      <c r="P3349">
        <v>0.2</v>
      </c>
      <c r="Q3349" s="2">
        <v>3798.9</v>
      </c>
      <c r="R3349" s="2">
        <v>2925.1530000000002</v>
      </c>
      <c r="S3349" s="2">
        <v>24312.960000000003</v>
      </c>
      <c r="T3349" s="2">
        <v>911.73600000000079</v>
      </c>
    </row>
    <row r="3350" spans="1:20" x14ac:dyDescent="0.25">
      <c r="A3350" t="s">
        <v>4656</v>
      </c>
      <c r="B3350" t="s">
        <v>1</v>
      </c>
      <c r="C3350" t="s">
        <v>13</v>
      </c>
      <c r="D3350" s="1">
        <v>43700</v>
      </c>
      <c r="E3350" s="1">
        <v>43803</v>
      </c>
      <c r="F3350" s="1">
        <v>43805</v>
      </c>
      <c r="G3350" s="1">
        <v>43818</v>
      </c>
      <c r="H3350" s="13">
        <f>Orders[[#This Row],[DeliveryDate]]-Orders[[#This Row],[OrderDate]]</f>
        <v>15</v>
      </c>
      <c r="I3350" t="s">
        <v>3</v>
      </c>
      <c r="J3350" t="str">
        <f>_xlfn.XLOOKUP(Orders[[#This Row],[_SalesRepID]],'Sales team'!A:A,'Sales team'!B:B)</f>
        <v>Carl Nguyen</v>
      </c>
      <c r="K3350">
        <v>12</v>
      </c>
      <c r="L3350">
        <v>30</v>
      </c>
      <c r="M3350">
        <v>305</v>
      </c>
      <c r="N3350" t="str">
        <f>_xlfn.XLOOKUP(Orders[[#This Row],[_ProductID]],Products!A:A,Products!C:C)</f>
        <v>Kitchen &amp; Dining</v>
      </c>
      <c r="O3350">
        <v>8</v>
      </c>
      <c r="P3350">
        <v>0.1</v>
      </c>
      <c r="Q3350" s="2">
        <v>3819</v>
      </c>
      <c r="R3350" s="2">
        <v>3055.2000000000003</v>
      </c>
      <c r="S3350" s="2">
        <v>6874.2</v>
      </c>
      <c r="T3350" s="2">
        <v>763.79999999999927</v>
      </c>
    </row>
    <row r="3351" spans="1:20" x14ac:dyDescent="0.25">
      <c r="A3351" t="s">
        <v>4657</v>
      </c>
      <c r="B3351" t="s">
        <v>5</v>
      </c>
      <c r="C3351" t="s">
        <v>6</v>
      </c>
      <c r="D3351" s="1">
        <v>43700</v>
      </c>
      <c r="E3351" s="1">
        <v>43803</v>
      </c>
      <c r="F3351" s="1">
        <v>43818</v>
      </c>
      <c r="G3351" s="1">
        <v>43810</v>
      </c>
      <c r="H3351" s="13">
        <f>Orders[[#This Row],[DeliveryDate]]-Orders[[#This Row],[OrderDate]]</f>
        <v>7</v>
      </c>
      <c r="I3351" t="s">
        <v>3</v>
      </c>
      <c r="J3351" t="str">
        <f>_xlfn.XLOOKUP(Orders[[#This Row],[_SalesRepID]],'Sales team'!A:A,'Sales team'!B:B)</f>
        <v>Anthony Berry</v>
      </c>
      <c r="K3351">
        <v>16</v>
      </c>
      <c r="L3351">
        <v>13</v>
      </c>
      <c r="M3351">
        <v>176</v>
      </c>
      <c r="N3351" t="str">
        <f>_xlfn.XLOOKUP(Orders[[#This Row],[_ProductID]],Products!A:A,Products!C:C)</f>
        <v>Home décor</v>
      </c>
      <c r="O3351">
        <v>29</v>
      </c>
      <c r="P3351">
        <v>0.1</v>
      </c>
      <c r="Q3351" s="2">
        <v>1869.3</v>
      </c>
      <c r="R3351" s="2">
        <v>1476.7470000000001</v>
      </c>
      <c r="S3351" s="2">
        <v>3364.74</v>
      </c>
      <c r="T3351" s="2">
        <v>411.24599999999964</v>
      </c>
    </row>
    <row r="3352" spans="1:20" x14ac:dyDescent="0.25">
      <c r="A3352" t="s">
        <v>4658</v>
      </c>
      <c r="B3352" t="s">
        <v>8</v>
      </c>
      <c r="C3352" t="s">
        <v>6</v>
      </c>
      <c r="D3352" s="1">
        <v>43700</v>
      </c>
      <c r="E3352" s="1">
        <v>43803</v>
      </c>
      <c r="F3352" s="1">
        <v>43815</v>
      </c>
      <c r="G3352" s="1">
        <v>43832</v>
      </c>
      <c r="H3352" s="13">
        <f>Orders[[#This Row],[DeliveryDate]]-Orders[[#This Row],[OrderDate]]</f>
        <v>29</v>
      </c>
      <c r="I3352" t="s">
        <v>3</v>
      </c>
      <c r="J3352" t="str">
        <f>_xlfn.XLOOKUP(Orders[[#This Row],[_SalesRepID]],'Sales team'!A:A,'Sales team'!B:B)</f>
        <v>Douglas Tucker</v>
      </c>
      <c r="K3352">
        <v>23</v>
      </c>
      <c r="L3352">
        <v>35</v>
      </c>
      <c r="M3352">
        <v>179</v>
      </c>
      <c r="N3352" t="str">
        <f>_xlfn.XLOOKUP(Orders[[#This Row],[_ProductID]],Products!A:A,Products!C:C)</f>
        <v>Home décor</v>
      </c>
      <c r="O3352">
        <v>36</v>
      </c>
      <c r="P3352">
        <v>0.05</v>
      </c>
      <c r="Q3352" s="2">
        <v>1132.3</v>
      </c>
      <c r="R3352" s="2">
        <v>486.88899999999995</v>
      </c>
      <c r="S3352" s="2">
        <v>2151.37</v>
      </c>
      <c r="T3352" s="2">
        <v>1177.5920000000001</v>
      </c>
    </row>
    <row r="3353" spans="1:20" x14ac:dyDescent="0.25">
      <c r="A3353" t="s">
        <v>4643</v>
      </c>
      <c r="B3353" t="s">
        <v>1</v>
      </c>
      <c r="C3353" t="s">
        <v>15</v>
      </c>
      <c r="D3353" s="1">
        <v>43700</v>
      </c>
      <c r="E3353" s="1">
        <v>43802</v>
      </c>
      <c r="F3353" s="1">
        <v>43827</v>
      </c>
      <c r="G3353" s="1">
        <v>43816</v>
      </c>
      <c r="H3353" s="13">
        <f>Orders[[#This Row],[DeliveryDate]]-Orders[[#This Row],[OrderDate]]</f>
        <v>14</v>
      </c>
      <c r="I3353" t="s">
        <v>3</v>
      </c>
      <c r="J3353" t="str">
        <f>_xlfn.XLOOKUP(Orders[[#This Row],[_SalesRepID]],'Sales team'!A:A,'Sales team'!B:B)</f>
        <v>Joshua Bennett</v>
      </c>
      <c r="K3353">
        <v>6</v>
      </c>
      <c r="L3353">
        <v>9</v>
      </c>
      <c r="M3353">
        <v>35</v>
      </c>
      <c r="N3353" t="str">
        <f>_xlfn.XLOOKUP(Orders[[#This Row],[_ProductID]],Products!A:A,Products!C:C)</f>
        <v>Kitchen &amp; Dining</v>
      </c>
      <c r="O3353">
        <v>4</v>
      </c>
      <c r="P3353">
        <v>0.15</v>
      </c>
      <c r="Q3353" s="2">
        <v>1728.6000000000001</v>
      </c>
      <c r="R3353" s="2">
        <v>1382.88</v>
      </c>
      <c r="S3353" s="2">
        <v>5877.2400000000007</v>
      </c>
      <c r="T3353" s="2">
        <v>345.72000000000025</v>
      </c>
    </row>
    <row r="3354" spans="1:20" x14ac:dyDescent="0.25">
      <c r="A3354" t="s">
        <v>4644</v>
      </c>
      <c r="B3354" t="s">
        <v>1</v>
      </c>
      <c r="C3354" t="s">
        <v>6</v>
      </c>
      <c r="D3354" s="1">
        <v>43700</v>
      </c>
      <c r="E3354" s="1">
        <v>43802</v>
      </c>
      <c r="F3354" s="1">
        <v>43830</v>
      </c>
      <c r="G3354" s="1">
        <v>43830</v>
      </c>
      <c r="H3354" s="13">
        <f>Orders[[#This Row],[DeliveryDate]]-Orders[[#This Row],[OrderDate]]</f>
        <v>28</v>
      </c>
      <c r="I3354" t="s">
        <v>3</v>
      </c>
      <c r="J3354" t="str">
        <f>_xlfn.XLOOKUP(Orders[[#This Row],[_SalesRepID]],'Sales team'!A:A,'Sales team'!B:B)</f>
        <v>Jonathan Hawkins</v>
      </c>
      <c r="K3354">
        <v>10</v>
      </c>
      <c r="L3354">
        <v>23</v>
      </c>
      <c r="M3354">
        <v>122</v>
      </c>
      <c r="N3354" t="str">
        <f>_xlfn.XLOOKUP(Orders[[#This Row],[_ProductID]],Products!A:A,Products!C:C)</f>
        <v>Furniture</v>
      </c>
      <c r="O3354">
        <v>42</v>
      </c>
      <c r="P3354">
        <v>0.05</v>
      </c>
      <c r="Q3354" s="2">
        <v>1105.5</v>
      </c>
      <c r="R3354" s="2">
        <v>486.42</v>
      </c>
      <c r="S3354" s="2">
        <v>8401.7999999999993</v>
      </c>
      <c r="T3354" s="2">
        <v>4510.4399999999987</v>
      </c>
    </row>
    <row r="3355" spans="1:20" x14ac:dyDescent="0.25">
      <c r="A3355" t="s">
        <v>4645</v>
      </c>
      <c r="B3355" t="s">
        <v>10</v>
      </c>
      <c r="C3355" t="s">
        <v>13</v>
      </c>
      <c r="D3355" s="1">
        <v>43700</v>
      </c>
      <c r="E3355" s="1">
        <v>43802</v>
      </c>
      <c r="F3355" s="1">
        <v>43805</v>
      </c>
      <c r="G3355" s="1">
        <v>43812</v>
      </c>
      <c r="H3355" s="13">
        <f>Orders[[#This Row],[DeliveryDate]]-Orders[[#This Row],[OrderDate]]</f>
        <v>10</v>
      </c>
      <c r="I3355" t="s">
        <v>3</v>
      </c>
      <c r="J3355" t="str">
        <f>_xlfn.XLOOKUP(Orders[[#This Row],[_SalesRepID]],'Sales team'!A:A,'Sales team'!B:B)</f>
        <v>Patrick Graham</v>
      </c>
      <c r="K3355">
        <v>25</v>
      </c>
      <c r="L3355">
        <v>29</v>
      </c>
      <c r="M3355">
        <v>296</v>
      </c>
      <c r="N3355" t="str">
        <f>_xlfn.XLOOKUP(Orders[[#This Row],[_ProductID]],Products!A:A,Products!C:C)</f>
        <v>Home décor</v>
      </c>
      <c r="O3355">
        <v>23</v>
      </c>
      <c r="P3355">
        <v>7.4999999999999997E-2</v>
      </c>
      <c r="Q3355" s="2">
        <v>850.9</v>
      </c>
      <c r="R3355" s="2">
        <v>485.01299999999992</v>
      </c>
      <c r="S3355" s="2">
        <v>6296.66</v>
      </c>
      <c r="T3355" s="2">
        <v>2416.5560000000005</v>
      </c>
    </row>
    <row r="3356" spans="1:20" x14ac:dyDescent="0.25">
      <c r="A3356" t="s">
        <v>4646</v>
      </c>
      <c r="B3356" t="s">
        <v>5</v>
      </c>
      <c r="C3356" t="s">
        <v>6</v>
      </c>
      <c r="D3356" s="1">
        <v>43700</v>
      </c>
      <c r="E3356" s="1">
        <v>43802</v>
      </c>
      <c r="F3356" s="1">
        <v>43824</v>
      </c>
      <c r="G3356" s="1">
        <v>43816</v>
      </c>
      <c r="H3356" s="13">
        <f>Orders[[#This Row],[DeliveryDate]]-Orders[[#This Row],[OrderDate]]</f>
        <v>14</v>
      </c>
      <c r="I3356" t="s">
        <v>3</v>
      </c>
      <c r="J3356" t="str">
        <f>_xlfn.XLOOKUP(Orders[[#This Row],[_SalesRepID]],'Sales team'!A:A,'Sales team'!B:B)</f>
        <v>Frank Brown</v>
      </c>
      <c r="K3356">
        <v>17</v>
      </c>
      <c r="L3356">
        <v>11</v>
      </c>
      <c r="M3356">
        <v>95</v>
      </c>
      <c r="N3356" t="str">
        <f>_xlfn.XLOOKUP(Orders[[#This Row],[_ProductID]],Products!A:A,Products!C:C)</f>
        <v>Home décor</v>
      </c>
      <c r="O3356">
        <v>11</v>
      </c>
      <c r="P3356">
        <v>0.4</v>
      </c>
      <c r="Q3356" s="2">
        <v>5118.8</v>
      </c>
      <c r="R3356" s="2">
        <v>3020.0920000000001</v>
      </c>
      <c r="S3356" s="2">
        <v>3071.28</v>
      </c>
      <c r="T3356" s="2">
        <v>51.188000000000102</v>
      </c>
    </row>
    <row r="3357" spans="1:20" x14ac:dyDescent="0.25">
      <c r="A3357" t="s">
        <v>4647</v>
      </c>
      <c r="B3357" t="s">
        <v>10</v>
      </c>
      <c r="C3357" t="s">
        <v>25</v>
      </c>
      <c r="D3357" s="1">
        <v>43700</v>
      </c>
      <c r="E3357" s="1">
        <v>43802</v>
      </c>
      <c r="F3357" s="1">
        <v>43806</v>
      </c>
      <c r="G3357" s="1">
        <v>43826</v>
      </c>
      <c r="H3357" s="13">
        <f>Orders[[#This Row],[DeliveryDate]]-Orders[[#This Row],[OrderDate]]</f>
        <v>24</v>
      </c>
      <c r="I3357" t="s">
        <v>3</v>
      </c>
      <c r="J3357" t="str">
        <f>_xlfn.XLOOKUP(Orders[[#This Row],[_SalesRepID]],'Sales team'!A:A,'Sales team'!B:B)</f>
        <v>Carlos Miller</v>
      </c>
      <c r="K3357">
        <v>28</v>
      </c>
      <c r="L3357">
        <v>25</v>
      </c>
      <c r="M3357">
        <v>355</v>
      </c>
      <c r="N3357" t="str">
        <f>_xlfn.XLOOKUP(Orders[[#This Row],[_ProductID]],Products!A:A,Products!C:C)</f>
        <v>Home décor</v>
      </c>
      <c r="O3357">
        <v>14</v>
      </c>
      <c r="P3357">
        <v>0.4</v>
      </c>
      <c r="Q3357" s="2">
        <v>2318.2000000000003</v>
      </c>
      <c r="R3357" s="2">
        <v>1460.4660000000001</v>
      </c>
      <c r="S3357" s="2">
        <v>5563.68</v>
      </c>
      <c r="T3357" s="2">
        <v>-278.1840000000002</v>
      </c>
    </row>
    <row r="3358" spans="1:20" x14ac:dyDescent="0.25">
      <c r="A3358" t="s">
        <v>4648</v>
      </c>
      <c r="B3358" t="s">
        <v>10</v>
      </c>
      <c r="C3358" t="s">
        <v>2</v>
      </c>
      <c r="D3358" s="1">
        <v>43700</v>
      </c>
      <c r="E3358" s="1">
        <v>43802</v>
      </c>
      <c r="F3358" s="1">
        <v>43811</v>
      </c>
      <c r="G3358" s="1">
        <v>43812</v>
      </c>
      <c r="H3358" s="13">
        <f>Orders[[#This Row],[DeliveryDate]]-Orders[[#This Row],[OrderDate]]</f>
        <v>10</v>
      </c>
      <c r="I3358" t="s">
        <v>3</v>
      </c>
      <c r="J3358" t="str">
        <f>_xlfn.XLOOKUP(Orders[[#This Row],[_SalesRepID]],'Sales team'!A:A,'Sales team'!B:B)</f>
        <v>Carlos Miller</v>
      </c>
      <c r="K3358">
        <v>28</v>
      </c>
      <c r="L3358">
        <v>30</v>
      </c>
      <c r="M3358">
        <v>212</v>
      </c>
      <c r="N3358" t="str">
        <f>_xlfn.XLOOKUP(Orders[[#This Row],[_ProductID]],Products!A:A,Products!C:C)</f>
        <v>Home décor</v>
      </c>
      <c r="O3358">
        <v>21</v>
      </c>
      <c r="P3358">
        <v>7.4999999999999997E-2</v>
      </c>
      <c r="Q3358" s="2">
        <v>837.5</v>
      </c>
      <c r="R3358" s="2">
        <v>644.875</v>
      </c>
      <c r="S3358" s="2">
        <v>2324.0625</v>
      </c>
      <c r="T3358" s="2">
        <v>389.4375</v>
      </c>
    </row>
    <row r="3359" spans="1:20" x14ac:dyDescent="0.25">
      <c r="A3359" t="s">
        <v>4649</v>
      </c>
      <c r="B3359" t="s">
        <v>5</v>
      </c>
      <c r="C3359" t="s">
        <v>13</v>
      </c>
      <c r="D3359" s="1">
        <v>43700</v>
      </c>
      <c r="E3359" s="1">
        <v>43802</v>
      </c>
      <c r="F3359" s="1">
        <v>43816</v>
      </c>
      <c r="G3359" s="1">
        <v>43823</v>
      </c>
      <c r="H3359" s="13">
        <f>Orders[[#This Row],[DeliveryDate]]-Orders[[#This Row],[OrderDate]]</f>
        <v>21</v>
      </c>
      <c r="I3359" t="s">
        <v>3</v>
      </c>
      <c r="J3359" t="str">
        <f>_xlfn.XLOOKUP(Orders[[#This Row],[_SalesRepID]],'Sales team'!A:A,'Sales team'!B:B)</f>
        <v>Todd Roberts</v>
      </c>
      <c r="K3359">
        <v>13</v>
      </c>
      <c r="L3359">
        <v>5</v>
      </c>
      <c r="M3359">
        <v>265</v>
      </c>
      <c r="N3359" t="str">
        <f>_xlfn.XLOOKUP(Orders[[#This Row],[_ProductID]],Products!A:A,Products!C:C)</f>
        <v>Furniture</v>
      </c>
      <c r="O3359">
        <v>19</v>
      </c>
      <c r="P3359">
        <v>0.4</v>
      </c>
      <c r="Q3359" s="2">
        <v>1996.6000000000001</v>
      </c>
      <c r="R3359" s="2">
        <v>1337.7220000000002</v>
      </c>
      <c r="S3359" s="2">
        <v>9583.68</v>
      </c>
      <c r="T3359" s="2">
        <v>-1118.0960000000014</v>
      </c>
    </row>
    <row r="3360" spans="1:20" x14ac:dyDescent="0.25">
      <c r="A3360" t="s">
        <v>4650</v>
      </c>
      <c r="B3360" t="s">
        <v>8</v>
      </c>
      <c r="C3360" t="s">
        <v>13</v>
      </c>
      <c r="D3360" s="1">
        <v>43700</v>
      </c>
      <c r="E3360" s="1">
        <v>43802</v>
      </c>
      <c r="F3360" s="1">
        <v>43830</v>
      </c>
      <c r="G3360" s="1">
        <v>43833</v>
      </c>
      <c r="H3360" s="13">
        <f>Orders[[#This Row],[DeliveryDate]]-Orders[[#This Row],[OrderDate]]</f>
        <v>31</v>
      </c>
      <c r="I3360" t="s">
        <v>3</v>
      </c>
      <c r="J3360" t="str">
        <f>_xlfn.XLOOKUP(Orders[[#This Row],[_SalesRepID]],'Sales team'!A:A,'Sales team'!B:B)</f>
        <v>Samuel Fowler</v>
      </c>
      <c r="K3360">
        <v>21</v>
      </c>
      <c r="L3360">
        <v>1</v>
      </c>
      <c r="M3360">
        <v>298</v>
      </c>
      <c r="N3360" t="str">
        <f>_xlfn.XLOOKUP(Orders[[#This Row],[_ProductID]],Products!A:A,Products!C:C)</f>
        <v>Furniture</v>
      </c>
      <c r="O3360">
        <v>5</v>
      </c>
      <c r="P3360">
        <v>0.3</v>
      </c>
      <c r="Q3360" s="2">
        <v>4006.6</v>
      </c>
      <c r="R3360" s="2">
        <v>3004.95</v>
      </c>
      <c r="S3360" s="2">
        <v>19632.34</v>
      </c>
      <c r="T3360" s="2">
        <v>-1402.3099999999977</v>
      </c>
    </row>
    <row r="3361" spans="1:20" x14ac:dyDescent="0.25">
      <c r="A3361" t="s">
        <v>4635</v>
      </c>
      <c r="B3361" t="s">
        <v>5</v>
      </c>
      <c r="C3361" t="s">
        <v>2</v>
      </c>
      <c r="D3361" s="1">
        <v>43700</v>
      </c>
      <c r="E3361" s="1">
        <v>43801</v>
      </c>
      <c r="F3361" s="1">
        <v>43828</v>
      </c>
      <c r="G3361" s="1">
        <v>43808</v>
      </c>
      <c r="H3361" s="13">
        <f>Orders[[#This Row],[DeliveryDate]]-Orders[[#This Row],[OrderDate]]</f>
        <v>7</v>
      </c>
      <c r="I3361" t="s">
        <v>3</v>
      </c>
      <c r="J3361" t="str">
        <f>_xlfn.XLOOKUP(Orders[[#This Row],[_SalesRepID]],'Sales team'!A:A,'Sales team'!B:B)</f>
        <v>Roger Alexander</v>
      </c>
      <c r="K3361">
        <v>15</v>
      </c>
      <c r="L3361">
        <v>26</v>
      </c>
      <c r="M3361">
        <v>260</v>
      </c>
      <c r="N3361" t="str">
        <f>_xlfn.XLOOKUP(Orders[[#This Row],[_ProductID]],Products!A:A,Products!C:C)</f>
        <v>Kitchen &amp; Dining</v>
      </c>
      <c r="O3361">
        <v>13</v>
      </c>
      <c r="P3361">
        <v>0.05</v>
      </c>
      <c r="Q3361" s="2">
        <v>1065.3</v>
      </c>
      <c r="R3361" s="2">
        <v>585.91500000000008</v>
      </c>
      <c r="S3361" s="2">
        <v>5060.1750000000002</v>
      </c>
      <c r="T3361" s="2">
        <v>2130.6</v>
      </c>
    </row>
    <row r="3362" spans="1:20" x14ac:dyDescent="0.25">
      <c r="A3362" t="s">
        <v>4636</v>
      </c>
      <c r="B3362" t="s">
        <v>5</v>
      </c>
      <c r="C3362" t="s">
        <v>6</v>
      </c>
      <c r="D3362" s="1">
        <v>43700</v>
      </c>
      <c r="E3362" s="1">
        <v>43801</v>
      </c>
      <c r="F3362" s="1">
        <v>43828</v>
      </c>
      <c r="G3362" s="1">
        <v>43808</v>
      </c>
      <c r="H3362" s="13">
        <f>Orders[[#This Row],[DeliveryDate]]-Orders[[#This Row],[OrderDate]]</f>
        <v>7</v>
      </c>
      <c r="I3362" t="s">
        <v>3</v>
      </c>
      <c r="J3362" t="str">
        <f>_xlfn.XLOOKUP(Orders[[#This Row],[_SalesRepID]],'Sales team'!A:A,'Sales team'!B:B)</f>
        <v>Shawn Wallace</v>
      </c>
      <c r="K3362">
        <v>18</v>
      </c>
      <c r="L3362">
        <v>38</v>
      </c>
      <c r="M3362">
        <v>169</v>
      </c>
      <c r="N3362" t="str">
        <f>_xlfn.XLOOKUP(Orders[[#This Row],[_ProductID]],Products!A:A,Products!C:C)</f>
        <v>Outdoor</v>
      </c>
      <c r="O3362">
        <v>18</v>
      </c>
      <c r="P3362">
        <v>0.05</v>
      </c>
      <c r="Q3362" s="2">
        <v>2298.1</v>
      </c>
      <c r="R3362" s="2">
        <v>1884.4419999999998</v>
      </c>
      <c r="S3362" s="2">
        <v>2183.1949999999997</v>
      </c>
      <c r="T3362" s="2">
        <v>298.75299999999993</v>
      </c>
    </row>
    <row r="3363" spans="1:20" x14ac:dyDescent="0.25">
      <c r="A3363" t="s">
        <v>4637</v>
      </c>
      <c r="B3363" t="s">
        <v>10</v>
      </c>
      <c r="C3363" t="s">
        <v>15</v>
      </c>
      <c r="D3363" s="1">
        <v>43700</v>
      </c>
      <c r="E3363" s="1">
        <v>43801</v>
      </c>
      <c r="F3363" s="1">
        <v>43825</v>
      </c>
      <c r="G3363" s="1">
        <v>43804</v>
      </c>
      <c r="H3363" s="13">
        <f>Orders[[#This Row],[DeliveryDate]]-Orders[[#This Row],[OrderDate]]</f>
        <v>3</v>
      </c>
      <c r="I3363" t="s">
        <v>3</v>
      </c>
      <c r="J3363" t="str">
        <f>_xlfn.XLOOKUP(Orders[[#This Row],[_SalesRepID]],'Sales team'!A:A,'Sales team'!B:B)</f>
        <v>Shawn Torres</v>
      </c>
      <c r="K3363">
        <v>27</v>
      </c>
      <c r="L3363">
        <v>5</v>
      </c>
      <c r="M3363">
        <v>8</v>
      </c>
      <c r="N3363" t="str">
        <f>_xlfn.XLOOKUP(Orders[[#This Row],[_ProductID]],Products!A:A,Products!C:C)</f>
        <v>Kitchen &amp; Dining</v>
      </c>
      <c r="O3363">
        <v>7</v>
      </c>
      <c r="P3363">
        <v>0.1</v>
      </c>
      <c r="Q3363" s="2">
        <v>2814</v>
      </c>
      <c r="R3363" s="2">
        <v>1997.9399999999998</v>
      </c>
      <c r="S3363" s="2">
        <v>5065.2</v>
      </c>
      <c r="T3363" s="2">
        <v>1069.3200000000002</v>
      </c>
    </row>
    <row r="3364" spans="1:20" x14ac:dyDescent="0.25">
      <c r="A3364" t="s">
        <v>4638</v>
      </c>
      <c r="B3364" t="s">
        <v>1</v>
      </c>
      <c r="C3364" t="s">
        <v>6</v>
      </c>
      <c r="D3364" s="1">
        <v>43700</v>
      </c>
      <c r="E3364" s="1">
        <v>43801</v>
      </c>
      <c r="F3364" s="1">
        <v>43819</v>
      </c>
      <c r="G3364" s="1">
        <v>43811</v>
      </c>
      <c r="H3364" s="13">
        <f>Orders[[#This Row],[DeliveryDate]]-Orders[[#This Row],[OrderDate]]</f>
        <v>10</v>
      </c>
      <c r="I3364" t="s">
        <v>3</v>
      </c>
      <c r="J3364" t="str">
        <f>_xlfn.XLOOKUP(Orders[[#This Row],[_SalesRepID]],'Sales team'!A:A,'Sales team'!B:B)</f>
        <v>Jonathan Hawkins</v>
      </c>
      <c r="K3364">
        <v>10</v>
      </c>
      <c r="L3364">
        <v>42</v>
      </c>
      <c r="M3364">
        <v>112</v>
      </c>
      <c r="N3364" t="str">
        <f>_xlfn.XLOOKUP(Orders[[#This Row],[_ProductID]],Products!A:A,Products!C:C)</f>
        <v>Furniture</v>
      </c>
      <c r="O3364">
        <v>19</v>
      </c>
      <c r="P3364">
        <v>0.2</v>
      </c>
      <c r="Q3364" s="2">
        <v>1118.9000000000001</v>
      </c>
      <c r="R3364" s="2">
        <v>760.85200000000009</v>
      </c>
      <c r="S3364" s="2">
        <v>6265.8400000000011</v>
      </c>
      <c r="T3364" s="2">
        <v>939.8760000000002</v>
      </c>
    </row>
    <row r="3365" spans="1:20" x14ac:dyDescent="0.25">
      <c r="A3365" t="s">
        <v>4639</v>
      </c>
      <c r="B3365" t="s">
        <v>5</v>
      </c>
      <c r="C3365" t="s">
        <v>46</v>
      </c>
      <c r="D3365" s="1">
        <v>43700</v>
      </c>
      <c r="E3365" s="1">
        <v>43801</v>
      </c>
      <c r="F3365" s="1">
        <v>43824</v>
      </c>
      <c r="G3365" s="1">
        <v>43812</v>
      </c>
      <c r="H3365" s="13">
        <f>Orders[[#This Row],[DeliveryDate]]-Orders[[#This Row],[OrderDate]]</f>
        <v>11</v>
      </c>
      <c r="I3365" t="s">
        <v>3</v>
      </c>
      <c r="J3365" t="str">
        <f>_xlfn.XLOOKUP(Orders[[#This Row],[_SalesRepID]],'Sales team'!A:A,'Sales team'!B:B)</f>
        <v>Roger Alexander</v>
      </c>
      <c r="K3365">
        <v>15</v>
      </c>
      <c r="L3365">
        <v>30</v>
      </c>
      <c r="M3365">
        <v>87</v>
      </c>
      <c r="N3365" t="str">
        <f>_xlfn.XLOOKUP(Orders[[#This Row],[_ProductID]],Products!A:A,Products!C:C)</f>
        <v>Home décor</v>
      </c>
      <c r="O3365">
        <v>44</v>
      </c>
      <c r="P3365">
        <v>0.4</v>
      </c>
      <c r="Q3365" s="2">
        <v>1098.8</v>
      </c>
      <c r="R3365" s="2">
        <v>472.48399999999998</v>
      </c>
      <c r="S3365" s="2">
        <v>2637.12</v>
      </c>
      <c r="T3365" s="2">
        <v>747.18399999999997</v>
      </c>
    </row>
    <row r="3366" spans="1:20" x14ac:dyDescent="0.25">
      <c r="A3366" t="s">
        <v>4640</v>
      </c>
      <c r="B3366" t="s">
        <v>8</v>
      </c>
      <c r="C3366" t="s">
        <v>15</v>
      </c>
      <c r="D3366" s="1">
        <v>43700</v>
      </c>
      <c r="E3366" s="1">
        <v>43801</v>
      </c>
      <c r="F3366" s="1">
        <v>43814</v>
      </c>
      <c r="G3366" s="1">
        <v>43812</v>
      </c>
      <c r="H3366" s="13">
        <f>Orders[[#This Row],[DeliveryDate]]-Orders[[#This Row],[OrderDate]]</f>
        <v>11</v>
      </c>
      <c r="I3366" t="s">
        <v>3</v>
      </c>
      <c r="J3366" t="str">
        <f>_xlfn.XLOOKUP(Orders[[#This Row],[_SalesRepID]],'Sales team'!A:A,'Sales team'!B:B)</f>
        <v>Samuel Fowler</v>
      </c>
      <c r="K3366">
        <v>21</v>
      </c>
      <c r="L3366">
        <v>45</v>
      </c>
      <c r="M3366">
        <v>17</v>
      </c>
      <c r="N3366" t="str">
        <f>_xlfn.XLOOKUP(Orders[[#This Row],[_ProductID]],Products!A:A,Products!C:C)</f>
        <v>Home décor</v>
      </c>
      <c r="O3366">
        <v>29</v>
      </c>
      <c r="P3366">
        <v>7.4999999999999997E-2</v>
      </c>
      <c r="Q3366" s="2">
        <v>1855.9</v>
      </c>
      <c r="R3366" s="2">
        <v>760.91899999999998</v>
      </c>
      <c r="S3366" s="2">
        <v>13733.660000000002</v>
      </c>
      <c r="T3366" s="2">
        <v>7646.3080000000018</v>
      </c>
    </row>
    <row r="3367" spans="1:20" x14ac:dyDescent="0.25">
      <c r="A3367" t="s">
        <v>4641</v>
      </c>
      <c r="B3367" t="s">
        <v>5</v>
      </c>
      <c r="C3367" t="s">
        <v>15</v>
      </c>
      <c r="D3367" s="1">
        <v>43700</v>
      </c>
      <c r="E3367" s="1">
        <v>43801</v>
      </c>
      <c r="F3367" s="1">
        <v>43829</v>
      </c>
      <c r="G3367" s="1">
        <v>43809</v>
      </c>
      <c r="H3367" s="13">
        <f>Orders[[#This Row],[DeliveryDate]]-Orders[[#This Row],[OrderDate]]</f>
        <v>8</v>
      </c>
      <c r="I3367" t="s">
        <v>3</v>
      </c>
      <c r="J3367" t="str">
        <f>_xlfn.XLOOKUP(Orders[[#This Row],[_SalesRepID]],'Sales team'!A:A,'Sales team'!B:B)</f>
        <v>Nicholas Cunningham</v>
      </c>
      <c r="K3367">
        <v>19</v>
      </c>
      <c r="L3367">
        <v>47</v>
      </c>
      <c r="M3367">
        <v>2</v>
      </c>
      <c r="N3367" t="str">
        <f>_xlfn.XLOOKUP(Orders[[#This Row],[_ProductID]],Products!A:A,Products!C:C)</f>
        <v>Home décor</v>
      </c>
      <c r="O3367">
        <v>3</v>
      </c>
      <c r="P3367">
        <v>0.05</v>
      </c>
      <c r="Q3367" s="2">
        <v>2532.6</v>
      </c>
      <c r="R3367" s="2">
        <v>1696.8420000000001</v>
      </c>
      <c r="S3367" s="2">
        <v>16841.79</v>
      </c>
      <c r="T3367" s="2">
        <v>4963.8960000000006</v>
      </c>
    </row>
    <row r="3368" spans="1:20" x14ac:dyDescent="0.25">
      <c r="A3368" t="s">
        <v>4642</v>
      </c>
      <c r="B3368" t="s">
        <v>1</v>
      </c>
      <c r="C3368" t="s">
        <v>6</v>
      </c>
      <c r="D3368" s="1">
        <v>43700</v>
      </c>
      <c r="E3368" s="1">
        <v>43801</v>
      </c>
      <c r="F3368" s="1">
        <v>43812</v>
      </c>
      <c r="G3368" s="1">
        <v>43808</v>
      </c>
      <c r="H3368" s="13">
        <f>Orders[[#This Row],[DeliveryDate]]-Orders[[#This Row],[OrderDate]]</f>
        <v>7</v>
      </c>
      <c r="I3368" t="s">
        <v>3</v>
      </c>
      <c r="J3368" t="str">
        <f>_xlfn.XLOOKUP(Orders[[#This Row],[_SalesRepID]],'Sales team'!A:A,'Sales team'!B:B)</f>
        <v>Joshua Little</v>
      </c>
      <c r="K3368">
        <v>11</v>
      </c>
      <c r="L3368">
        <v>43</v>
      </c>
      <c r="M3368">
        <v>145</v>
      </c>
      <c r="N3368" t="str">
        <f>_xlfn.XLOOKUP(Orders[[#This Row],[_ProductID]],Products!A:A,Products!C:C)</f>
        <v>Home décor</v>
      </c>
      <c r="O3368">
        <v>40</v>
      </c>
      <c r="P3368">
        <v>0.1</v>
      </c>
      <c r="Q3368" s="2">
        <v>1340</v>
      </c>
      <c r="R3368" s="2">
        <v>737.00000000000011</v>
      </c>
      <c r="S3368" s="2">
        <v>7236</v>
      </c>
      <c r="T3368" s="2">
        <v>2813.9999999999991</v>
      </c>
    </row>
    <row r="3369" spans="1:20" x14ac:dyDescent="0.25">
      <c r="A3369" t="s">
        <v>4626</v>
      </c>
      <c r="B3369" t="s">
        <v>1</v>
      </c>
      <c r="C3369" t="s">
        <v>6</v>
      </c>
      <c r="D3369" s="1">
        <v>43700</v>
      </c>
      <c r="E3369" s="1">
        <v>43800</v>
      </c>
      <c r="F3369" s="1">
        <v>43803</v>
      </c>
      <c r="G3369" s="1">
        <v>43837</v>
      </c>
      <c r="H3369" s="13">
        <f>Orders[[#This Row],[DeliveryDate]]-Orders[[#This Row],[OrderDate]]</f>
        <v>37</v>
      </c>
      <c r="I3369" t="s">
        <v>3</v>
      </c>
      <c r="J3369" t="str">
        <f>_xlfn.XLOOKUP(Orders[[#This Row],[_SalesRepID]],'Sales team'!A:A,'Sales team'!B:B)</f>
        <v>Joshua Little</v>
      </c>
      <c r="K3369">
        <v>11</v>
      </c>
      <c r="L3369">
        <v>2</v>
      </c>
      <c r="M3369">
        <v>198</v>
      </c>
      <c r="N3369" t="str">
        <f>_xlfn.XLOOKUP(Orders[[#This Row],[_ProductID]],Products!A:A,Products!C:C)</f>
        <v>Furniture</v>
      </c>
      <c r="O3369">
        <v>20</v>
      </c>
      <c r="P3369">
        <v>7.4999999999999997E-2</v>
      </c>
      <c r="Q3369" s="2">
        <v>978.2</v>
      </c>
      <c r="R3369" s="2">
        <v>410.84399999999999</v>
      </c>
      <c r="S3369" s="2">
        <v>5429.0100000000011</v>
      </c>
      <c r="T3369" s="2">
        <v>2963.9460000000013</v>
      </c>
    </row>
    <row r="3370" spans="1:20" x14ac:dyDescent="0.25">
      <c r="A3370" t="s">
        <v>4627</v>
      </c>
      <c r="B3370" t="s">
        <v>1</v>
      </c>
      <c r="C3370" t="s">
        <v>6</v>
      </c>
      <c r="D3370" s="1">
        <v>43700</v>
      </c>
      <c r="E3370" s="1">
        <v>43800</v>
      </c>
      <c r="F3370" s="1">
        <v>43821</v>
      </c>
      <c r="G3370" s="1">
        <v>43826</v>
      </c>
      <c r="H3370" s="13">
        <f>Orders[[#This Row],[DeliveryDate]]-Orders[[#This Row],[OrderDate]]</f>
        <v>26</v>
      </c>
      <c r="I3370" t="s">
        <v>3</v>
      </c>
      <c r="J3370" t="str">
        <f>_xlfn.XLOOKUP(Orders[[#This Row],[_SalesRepID]],'Sales team'!A:A,'Sales team'!B:B)</f>
        <v>George Lewis</v>
      </c>
      <c r="K3370">
        <v>8</v>
      </c>
      <c r="L3370">
        <v>43</v>
      </c>
      <c r="M3370">
        <v>190</v>
      </c>
      <c r="N3370" t="str">
        <f>_xlfn.XLOOKUP(Orders[[#This Row],[_ProductID]],Products!A:A,Products!C:C)</f>
        <v>Home décor</v>
      </c>
      <c r="O3370">
        <v>2</v>
      </c>
      <c r="P3370">
        <v>0.2</v>
      </c>
      <c r="Q3370" s="2">
        <v>254.6</v>
      </c>
      <c r="R3370" s="2">
        <v>155.30599999999998</v>
      </c>
      <c r="S3370" s="2">
        <v>1222.08</v>
      </c>
      <c r="T3370" s="2">
        <v>290.24400000000003</v>
      </c>
    </row>
    <row r="3371" spans="1:20" x14ac:dyDescent="0.25">
      <c r="A3371" t="s">
        <v>4628</v>
      </c>
      <c r="B3371" t="s">
        <v>10</v>
      </c>
      <c r="C3371" t="s">
        <v>6</v>
      </c>
      <c r="D3371" s="1">
        <v>43700</v>
      </c>
      <c r="E3371" s="1">
        <v>43800</v>
      </c>
      <c r="F3371" s="1">
        <v>43821</v>
      </c>
      <c r="G3371" s="1">
        <v>43824</v>
      </c>
      <c r="H3371" s="13">
        <f>Orders[[#This Row],[DeliveryDate]]-Orders[[#This Row],[OrderDate]]</f>
        <v>24</v>
      </c>
      <c r="I3371" t="s">
        <v>3</v>
      </c>
      <c r="J3371" t="str">
        <f>_xlfn.XLOOKUP(Orders[[#This Row],[_SalesRepID]],'Sales team'!A:A,'Sales team'!B:B)</f>
        <v>Shawn Torres</v>
      </c>
      <c r="K3371">
        <v>27</v>
      </c>
      <c r="L3371">
        <v>38</v>
      </c>
      <c r="M3371">
        <v>189</v>
      </c>
      <c r="N3371" t="str">
        <f>_xlfn.XLOOKUP(Orders[[#This Row],[_ProductID]],Products!A:A,Products!C:C)</f>
        <v>Home décor</v>
      </c>
      <c r="O3371">
        <v>44</v>
      </c>
      <c r="P3371">
        <v>0.2</v>
      </c>
      <c r="Q3371" s="2">
        <v>1252.9000000000001</v>
      </c>
      <c r="R3371" s="2">
        <v>1052.4360000000001</v>
      </c>
      <c r="S3371" s="2">
        <v>7016.2400000000016</v>
      </c>
      <c r="T3371" s="2">
        <v>-350.8119999999999</v>
      </c>
    </row>
    <row r="3372" spans="1:20" x14ac:dyDescent="0.25">
      <c r="A3372" t="s">
        <v>4629</v>
      </c>
      <c r="B3372" t="s">
        <v>8</v>
      </c>
      <c r="C3372" t="s">
        <v>25</v>
      </c>
      <c r="D3372" s="1">
        <v>43700</v>
      </c>
      <c r="E3372" s="1">
        <v>43800</v>
      </c>
      <c r="F3372" s="1">
        <v>43816</v>
      </c>
      <c r="G3372" s="1">
        <v>43808</v>
      </c>
      <c r="H3372" s="13">
        <f>Orders[[#This Row],[DeliveryDate]]-Orders[[#This Row],[OrderDate]]</f>
        <v>8</v>
      </c>
      <c r="I3372" t="s">
        <v>3</v>
      </c>
      <c r="J3372" t="str">
        <f>_xlfn.XLOOKUP(Orders[[#This Row],[_SalesRepID]],'Sales team'!A:A,'Sales team'!B:B)</f>
        <v>Douglas Tucker</v>
      </c>
      <c r="K3372">
        <v>23</v>
      </c>
      <c r="L3372">
        <v>33</v>
      </c>
      <c r="M3372">
        <v>336</v>
      </c>
      <c r="N3372" t="str">
        <f>_xlfn.XLOOKUP(Orders[[#This Row],[_ProductID]],Products!A:A,Products!C:C)</f>
        <v>Home décor</v>
      </c>
      <c r="O3372">
        <v>23</v>
      </c>
      <c r="P3372">
        <v>7.4999999999999997E-2</v>
      </c>
      <c r="Q3372" s="2">
        <v>1098.8</v>
      </c>
      <c r="R3372" s="2">
        <v>813.11199999999997</v>
      </c>
      <c r="S3372" s="2">
        <v>8131.12</v>
      </c>
      <c r="T3372" s="2">
        <v>1626.2240000000002</v>
      </c>
    </row>
    <row r="3373" spans="1:20" x14ac:dyDescent="0.25">
      <c r="A3373" t="s">
        <v>4630</v>
      </c>
      <c r="B3373" t="s">
        <v>5</v>
      </c>
      <c r="C3373" t="s">
        <v>25</v>
      </c>
      <c r="D3373" s="1">
        <v>43700</v>
      </c>
      <c r="E3373" s="1">
        <v>43800</v>
      </c>
      <c r="F3373" s="1">
        <v>43815</v>
      </c>
      <c r="G3373" s="1">
        <v>43805</v>
      </c>
      <c r="H3373" s="13">
        <f>Orders[[#This Row],[DeliveryDate]]-Orders[[#This Row],[OrderDate]]</f>
        <v>5</v>
      </c>
      <c r="I3373" t="s">
        <v>3</v>
      </c>
      <c r="J3373" t="str">
        <f>_xlfn.XLOOKUP(Orders[[#This Row],[_SalesRepID]],'Sales team'!A:A,'Sales team'!B:B)</f>
        <v>Nicholas Cunningham</v>
      </c>
      <c r="K3373">
        <v>19</v>
      </c>
      <c r="L3373">
        <v>6</v>
      </c>
      <c r="M3373">
        <v>355</v>
      </c>
      <c r="N3373" t="str">
        <f>_xlfn.XLOOKUP(Orders[[#This Row],[_ProductID]],Products!A:A,Products!C:C)</f>
        <v>Home décor</v>
      </c>
      <c r="O3373">
        <v>39</v>
      </c>
      <c r="P3373">
        <v>7.4999999999999997E-2</v>
      </c>
      <c r="Q3373" s="2">
        <v>1058.6000000000001</v>
      </c>
      <c r="R3373" s="2">
        <v>592.81600000000014</v>
      </c>
      <c r="S3373" s="2">
        <v>3916.8200000000006</v>
      </c>
      <c r="T3373" s="2">
        <v>1545.556</v>
      </c>
    </row>
    <row r="3374" spans="1:20" x14ac:dyDescent="0.25">
      <c r="A3374" t="s">
        <v>4631</v>
      </c>
      <c r="B3374" t="s">
        <v>1</v>
      </c>
      <c r="C3374" t="s">
        <v>13</v>
      </c>
      <c r="D3374" s="1">
        <v>43700</v>
      </c>
      <c r="E3374" s="1">
        <v>43800</v>
      </c>
      <c r="F3374" s="1">
        <v>43814</v>
      </c>
      <c r="G3374" s="1">
        <v>43803</v>
      </c>
      <c r="H3374" s="13">
        <f>Orders[[#This Row],[DeliveryDate]]-Orders[[#This Row],[OrderDate]]</f>
        <v>3</v>
      </c>
      <c r="I3374" t="s">
        <v>3</v>
      </c>
      <c r="J3374" t="str">
        <f>_xlfn.XLOOKUP(Orders[[#This Row],[_SalesRepID]],'Sales team'!A:A,'Sales team'!B:B)</f>
        <v>Carl Nguyen</v>
      </c>
      <c r="K3374">
        <v>12</v>
      </c>
      <c r="L3374">
        <v>21</v>
      </c>
      <c r="M3374">
        <v>270</v>
      </c>
      <c r="N3374" t="str">
        <f>_xlfn.XLOOKUP(Orders[[#This Row],[_ProductID]],Products!A:A,Products!C:C)</f>
        <v>Furniture</v>
      </c>
      <c r="O3374">
        <v>38</v>
      </c>
      <c r="P3374">
        <v>0.05</v>
      </c>
      <c r="Q3374" s="2">
        <v>201</v>
      </c>
      <c r="R3374" s="2">
        <v>132.66</v>
      </c>
      <c r="S3374" s="2">
        <v>1527.6</v>
      </c>
      <c r="T3374" s="2">
        <v>466.31999999999994</v>
      </c>
    </row>
    <row r="3375" spans="1:20" x14ac:dyDescent="0.25">
      <c r="A3375" t="s">
        <v>4632</v>
      </c>
      <c r="B3375" t="s">
        <v>1</v>
      </c>
      <c r="C3375" t="s">
        <v>2</v>
      </c>
      <c r="D3375" s="1">
        <v>43700</v>
      </c>
      <c r="E3375" s="1">
        <v>43800</v>
      </c>
      <c r="F3375" s="1">
        <v>43816</v>
      </c>
      <c r="G3375" s="1">
        <v>43817</v>
      </c>
      <c r="H3375" s="13">
        <f>Orders[[#This Row],[DeliveryDate]]-Orders[[#This Row],[OrderDate]]</f>
        <v>17</v>
      </c>
      <c r="I3375" t="s">
        <v>3</v>
      </c>
      <c r="J3375" t="str">
        <f>_xlfn.XLOOKUP(Orders[[#This Row],[_SalesRepID]],'Sales team'!A:A,'Sales team'!B:B)</f>
        <v>Adam Hernandez</v>
      </c>
      <c r="K3375">
        <v>1</v>
      </c>
      <c r="L3375">
        <v>44</v>
      </c>
      <c r="M3375">
        <v>213</v>
      </c>
      <c r="N3375" t="str">
        <f>_xlfn.XLOOKUP(Orders[[#This Row],[_ProductID]],Products!A:A,Products!C:C)</f>
        <v>Home décor</v>
      </c>
      <c r="O3375">
        <v>3</v>
      </c>
      <c r="P3375">
        <v>7.4999999999999997E-2</v>
      </c>
      <c r="Q3375" s="2">
        <v>1045.2</v>
      </c>
      <c r="R3375" s="2">
        <v>867.51599999999996</v>
      </c>
      <c r="S3375" s="2">
        <v>3867.2400000000002</v>
      </c>
      <c r="T3375" s="2">
        <v>397.17600000000039</v>
      </c>
    </row>
    <row r="3376" spans="1:20" x14ac:dyDescent="0.25">
      <c r="A3376" t="s">
        <v>4633</v>
      </c>
      <c r="B3376" t="s">
        <v>5</v>
      </c>
      <c r="C3376" t="s">
        <v>13</v>
      </c>
      <c r="D3376" s="1">
        <v>43700</v>
      </c>
      <c r="E3376" s="1">
        <v>43800</v>
      </c>
      <c r="F3376" s="1">
        <v>43802</v>
      </c>
      <c r="G3376" s="1">
        <v>43811</v>
      </c>
      <c r="H3376" s="13">
        <f>Orders[[#This Row],[DeliveryDate]]-Orders[[#This Row],[OrderDate]]</f>
        <v>11</v>
      </c>
      <c r="I3376" t="s">
        <v>3</v>
      </c>
      <c r="J3376" t="str">
        <f>_xlfn.XLOOKUP(Orders[[#This Row],[_SalesRepID]],'Sales team'!A:A,'Sales team'!B:B)</f>
        <v>Paul Holmes</v>
      </c>
      <c r="K3376">
        <v>14</v>
      </c>
      <c r="L3376">
        <v>3</v>
      </c>
      <c r="M3376">
        <v>291</v>
      </c>
      <c r="N3376" t="str">
        <f>_xlfn.XLOOKUP(Orders[[#This Row],[_ProductID]],Products!A:A,Products!C:C)</f>
        <v>Kitchen &amp; Dining</v>
      </c>
      <c r="O3376">
        <v>8</v>
      </c>
      <c r="P3376">
        <v>0.05</v>
      </c>
      <c r="Q3376" s="2">
        <v>2358.4</v>
      </c>
      <c r="R3376" s="2">
        <v>1132.0319999999999</v>
      </c>
      <c r="S3376" s="2">
        <v>13442.880000000001</v>
      </c>
      <c r="T3376" s="2">
        <v>6650.6880000000019</v>
      </c>
    </row>
    <row r="3377" spans="1:20" x14ac:dyDescent="0.25">
      <c r="A3377" t="s">
        <v>4634</v>
      </c>
      <c r="B3377" t="s">
        <v>1</v>
      </c>
      <c r="C3377" t="s">
        <v>6</v>
      </c>
      <c r="D3377" s="1">
        <v>43700</v>
      </c>
      <c r="E3377" s="1">
        <v>43800</v>
      </c>
      <c r="F3377" s="1">
        <v>43825</v>
      </c>
      <c r="G3377" s="1">
        <v>43808</v>
      </c>
      <c r="H3377" s="13">
        <f>Orders[[#This Row],[DeliveryDate]]-Orders[[#This Row],[OrderDate]]</f>
        <v>8</v>
      </c>
      <c r="I3377" t="s">
        <v>3</v>
      </c>
      <c r="J3377" t="str">
        <f>_xlfn.XLOOKUP(Orders[[#This Row],[_SalesRepID]],'Sales team'!A:A,'Sales team'!B:B)</f>
        <v>Joshua Ryan</v>
      </c>
      <c r="K3377">
        <v>9</v>
      </c>
      <c r="L3377">
        <v>43</v>
      </c>
      <c r="M3377">
        <v>133</v>
      </c>
      <c r="N3377" t="str">
        <f>_xlfn.XLOOKUP(Orders[[#This Row],[_ProductID]],Products!A:A,Products!C:C)</f>
        <v>Home décor</v>
      </c>
      <c r="O3377">
        <v>44</v>
      </c>
      <c r="P3377">
        <v>0.15</v>
      </c>
      <c r="Q3377" s="2">
        <v>2572.8000000000002</v>
      </c>
      <c r="R3377" s="2">
        <v>1132.0320000000002</v>
      </c>
      <c r="S3377" s="2">
        <v>8747.52</v>
      </c>
      <c r="T3377" s="2">
        <v>4219.3919999999998</v>
      </c>
    </row>
    <row r="3378" spans="1:20" x14ac:dyDescent="0.25">
      <c r="A3378" t="s">
        <v>4616</v>
      </c>
      <c r="B3378" t="s">
        <v>10</v>
      </c>
      <c r="C3378" t="s">
        <v>15</v>
      </c>
      <c r="D3378" s="1">
        <v>43700</v>
      </c>
      <c r="E3378" s="1">
        <v>43799</v>
      </c>
      <c r="F3378" s="1">
        <v>43815</v>
      </c>
      <c r="G3378" s="1">
        <v>43817</v>
      </c>
      <c r="H3378" s="13">
        <f>Orders[[#This Row],[DeliveryDate]]-Orders[[#This Row],[OrderDate]]</f>
        <v>18</v>
      </c>
      <c r="I3378" t="s">
        <v>3</v>
      </c>
      <c r="J3378" t="str">
        <f>_xlfn.XLOOKUP(Orders[[#This Row],[_SalesRepID]],'Sales team'!A:A,'Sales team'!B:B)</f>
        <v>Carlos Miller</v>
      </c>
      <c r="K3378">
        <v>28</v>
      </c>
      <c r="L3378">
        <v>25</v>
      </c>
      <c r="M3378">
        <v>47</v>
      </c>
      <c r="N3378" t="str">
        <f>_xlfn.XLOOKUP(Orders[[#This Row],[_ProductID]],Products!A:A,Products!C:C)</f>
        <v>Electronics</v>
      </c>
      <c r="O3378">
        <v>25</v>
      </c>
      <c r="P3378">
        <v>7.4999999999999997E-2</v>
      </c>
      <c r="Q3378" s="2">
        <v>2418.7000000000003</v>
      </c>
      <c r="R3378" s="2">
        <v>1330.2850000000003</v>
      </c>
      <c r="S3378" s="2">
        <v>13423.785000000002</v>
      </c>
      <c r="T3378" s="2">
        <v>5442.0749999999998</v>
      </c>
    </row>
    <row r="3379" spans="1:20" x14ac:dyDescent="0.25">
      <c r="A3379" t="s">
        <v>4617</v>
      </c>
      <c r="B3379" t="s">
        <v>5</v>
      </c>
      <c r="C3379" t="s">
        <v>15</v>
      </c>
      <c r="D3379" s="1">
        <v>43700</v>
      </c>
      <c r="E3379" s="1">
        <v>43799</v>
      </c>
      <c r="F3379" s="1">
        <v>43808</v>
      </c>
      <c r="G3379" s="1">
        <v>43811</v>
      </c>
      <c r="H3379" s="13">
        <f>Orders[[#This Row],[DeliveryDate]]-Orders[[#This Row],[OrderDate]]</f>
        <v>12</v>
      </c>
      <c r="I3379" t="s">
        <v>3</v>
      </c>
      <c r="J3379" t="str">
        <f>_xlfn.XLOOKUP(Orders[[#This Row],[_SalesRepID]],'Sales team'!A:A,'Sales team'!B:B)</f>
        <v>Anthony Torres</v>
      </c>
      <c r="K3379">
        <v>20</v>
      </c>
      <c r="L3379">
        <v>11</v>
      </c>
      <c r="M3379">
        <v>14</v>
      </c>
      <c r="N3379" t="str">
        <f>_xlfn.XLOOKUP(Orders[[#This Row],[_ProductID]],Products!A:A,Products!C:C)</f>
        <v>Home décor</v>
      </c>
      <c r="O3379">
        <v>44</v>
      </c>
      <c r="P3379">
        <v>7.4999999999999997E-2</v>
      </c>
      <c r="Q3379" s="2">
        <v>1085.4000000000001</v>
      </c>
      <c r="R3379" s="2">
        <v>716.36400000000015</v>
      </c>
      <c r="S3379" s="2">
        <v>3011.9850000000006</v>
      </c>
      <c r="T3379" s="2">
        <v>862.89300000000003</v>
      </c>
    </row>
    <row r="3380" spans="1:20" x14ac:dyDescent="0.25">
      <c r="A3380" t="s">
        <v>4618</v>
      </c>
      <c r="B3380" t="s">
        <v>1</v>
      </c>
      <c r="C3380" t="s">
        <v>25</v>
      </c>
      <c r="D3380" s="1">
        <v>43700</v>
      </c>
      <c r="E3380" s="1">
        <v>43799</v>
      </c>
      <c r="F3380" s="1">
        <v>43824</v>
      </c>
      <c r="G3380" s="1">
        <v>43818</v>
      </c>
      <c r="H3380" s="13">
        <f>Orders[[#This Row],[DeliveryDate]]-Orders[[#This Row],[OrderDate]]</f>
        <v>19</v>
      </c>
      <c r="I3380" t="s">
        <v>3</v>
      </c>
      <c r="J3380" t="str">
        <f>_xlfn.XLOOKUP(Orders[[#This Row],[_SalesRepID]],'Sales team'!A:A,'Sales team'!B:B)</f>
        <v>George Lewis</v>
      </c>
      <c r="K3380">
        <v>8</v>
      </c>
      <c r="L3380">
        <v>8</v>
      </c>
      <c r="M3380">
        <v>351</v>
      </c>
      <c r="N3380" t="str">
        <f>_xlfn.XLOOKUP(Orders[[#This Row],[_ProductID]],Products!A:A,Products!C:C)</f>
        <v>Home décor</v>
      </c>
      <c r="O3380">
        <v>2</v>
      </c>
      <c r="P3380">
        <v>0.1</v>
      </c>
      <c r="Q3380" s="2">
        <v>5728.5</v>
      </c>
      <c r="R3380" s="2">
        <v>3207.9600000000005</v>
      </c>
      <c r="S3380" s="2">
        <v>15466.95</v>
      </c>
      <c r="T3380" s="2">
        <v>5843.07</v>
      </c>
    </row>
    <row r="3381" spans="1:20" x14ac:dyDescent="0.25">
      <c r="A3381" t="s">
        <v>4619</v>
      </c>
      <c r="B3381" t="s">
        <v>1</v>
      </c>
      <c r="C3381" t="s">
        <v>25</v>
      </c>
      <c r="D3381" s="1">
        <v>43700</v>
      </c>
      <c r="E3381" s="1">
        <v>43799</v>
      </c>
      <c r="F3381" s="1">
        <v>43809</v>
      </c>
      <c r="G3381" s="1">
        <v>43825</v>
      </c>
      <c r="H3381" s="13">
        <f>Orders[[#This Row],[DeliveryDate]]-Orders[[#This Row],[OrderDate]]</f>
        <v>26</v>
      </c>
      <c r="I3381" t="s">
        <v>3</v>
      </c>
      <c r="J3381" t="str">
        <f>_xlfn.XLOOKUP(Orders[[#This Row],[_SalesRepID]],'Sales team'!A:A,'Sales team'!B:B)</f>
        <v>Adam Hernandez</v>
      </c>
      <c r="K3381">
        <v>1</v>
      </c>
      <c r="L3381">
        <v>13</v>
      </c>
      <c r="M3381">
        <v>341</v>
      </c>
      <c r="N3381" t="str">
        <f>_xlfn.XLOOKUP(Orders[[#This Row],[_ProductID]],Products!A:A,Products!C:C)</f>
        <v>Home décor</v>
      </c>
      <c r="O3381">
        <v>33</v>
      </c>
      <c r="P3381">
        <v>0.2</v>
      </c>
      <c r="Q3381" s="2">
        <v>214.4</v>
      </c>
      <c r="R3381" s="2">
        <v>122.208</v>
      </c>
      <c r="S3381" s="2">
        <v>1200.6400000000001</v>
      </c>
      <c r="T3381" s="2">
        <v>345.18400000000008</v>
      </c>
    </row>
    <row r="3382" spans="1:20" x14ac:dyDescent="0.25">
      <c r="A3382" t="s">
        <v>4620</v>
      </c>
      <c r="B3382" t="s">
        <v>1</v>
      </c>
      <c r="C3382" t="s">
        <v>13</v>
      </c>
      <c r="D3382" s="1">
        <v>43700</v>
      </c>
      <c r="E3382" s="1">
        <v>43799</v>
      </c>
      <c r="F3382" s="1">
        <v>43806</v>
      </c>
      <c r="G3382" s="1">
        <v>43815</v>
      </c>
      <c r="H3382" s="13">
        <f>Orders[[#This Row],[DeliveryDate]]-Orders[[#This Row],[OrderDate]]</f>
        <v>16</v>
      </c>
      <c r="I3382" t="s">
        <v>3</v>
      </c>
      <c r="J3382" t="str">
        <f>_xlfn.XLOOKUP(Orders[[#This Row],[_SalesRepID]],'Sales team'!A:A,'Sales team'!B:B)</f>
        <v>Keith Griffin</v>
      </c>
      <c r="K3382">
        <v>2</v>
      </c>
      <c r="L3382">
        <v>35</v>
      </c>
      <c r="M3382">
        <v>283</v>
      </c>
      <c r="N3382" t="str">
        <f>_xlfn.XLOOKUP(Orders[[#This Row],[_ProductID]],Products!A:A,Products!C:C)</f>
        <v>Home décor</v>
      </c>
      <c r="O3382">
        <v>46</v>
      </c>
      <c r="P3382">
        <v>7.4999999999999997E-2</v>
      </c>
      <c r="Q3382" s="2">
        <v>891.1</v>
      </c>
      <c r="R3382" s="2">
        <v>525.74900000000002</v>
      </c>
      <c r="S3382" s="2">
        <v>5769.8725000000004</v>
      </c>
      <c r="T3382" s="2">
        <v>2089.6295</v>
      </c>
    </row>
    <row r="3383" spans="1:20" x14ac:dyDescent="0.25">
      <c r="A3383" t="s">
        <v>4621</v>
      </c>
      <c r="B3383" t="s">
        <v>10</v>
      </c>
      <c r="C3383" t="s">
        <v>15</v>
      </c>
      <c r="D3383" s="1">
        <v>43700</v>
      </c>
      <c r="E3383" s="1">
        <v>43799</v>
      </c>
      <c r="F3383" s="1">
        <v>43809</v>
      </c>
      <c r="G3383" s="1">
        <v>43825</v>
      </c>
      <c r="H3383" s="13">
        <f>Orders[[#This Row],[DeliveryDate]]-Orders[[#This Row],[OrderDate]]</f>
        <v>26</v>
      </c>
      <c r="I3383" t="s">
        <v>3</v>
      </c>
      <c r="J3383" t="str">
        <f>_xlfn.XLOOKUP(Orders[[#This Row],[_SalesRepID]],'Sales team'!A:A,'Sales team'!B:B)</f>
        <v>Donald Reynolds</v>
      </c>
      <c r="K3383">
        <v>26</v>
      </c>
      <c r="L3383">
        <v>47</v>
      </c>
      <c r="M3383">
        <v>55</v>
      </c>
      <c r="N3383" t="str">
        <f>_xlfn.XLOOKUP(Orders[[#This Row],[_ProductID]],Products!A:A,Products!C:C)</f>
        <v>Kitchen &amp; Dining</v>
      </c>
      <c r="O3383">
        <v>37</v>
      </c>
      <c r="P3383">
        <v>0.05</v>
      </c>
      <c r="Q3383" s="2">
        <v>1065.3</v>
      </c>
      <c r="R3383" s="2">
        <v>639.17999999999995</v>
      </c>
      <c r="S3383" s="2">
        <v>3036.1049999999996</v>
      </c>
      <c r="T3383" s="2">
        <v>1118.5649999999996</v>
      </c>
    </row>
    <row r="3384" spans="1:20" x14ac:dyDescent="0.25">
      <c r="A3384" t="s">
        <v>4622</v>
      </c>
      <c r="B3384" t="s">
        <v>5</v>
      </c>
      <c r="C3384" t="s">
        <v>13</v>
      </c>
      <c r="D3384" s="1">
        <v>43700</v>
      </c>
      <c r="E3384" s="1">
        <v>43799</v>
      </c>
      <c r="F3384" s="1">
        <v>43808</v>
      </c>
      <c r="G3384" s="1">
        <v>43810</v>
      </c>
      <c r="H3384" s="13">
        <f>Orders[[#This Row],[DeliveryDate]]-Orders[[#This Row],[OrderDate]]</f>
        <v>11</v>
      </c>
      <c r="I3384" t="s">
        <v>3</v>
      </c>
      <c r="J3384" t="str">
        <f>_xlfn.XLOOKUP(Orders[[#This Row],[_SalesRepID]],'Sales team'!A:A,'Sales team'!B:B)</f>
        <v>Shawn Wallace</v>
      </c>
      <c r="K3384">
        <v>18</v>
      </c>
      <c r="L3384">
        <v>25</v>
      </c>
      <c r="M3384">
        <v>271</v>
      </c>
      <c r="N3384" t="str">
        <f>_xlfn.XLOOKUP(Orders[[#This Row],[_ProductID]],Products!A:A,Products!C:C)</f>
        <v>Outdoor</v>
      </c>
      <c r="O3384">
        <v>10</v>
      </c>
      <c r="P3384">
        <v>0.05</v>
      </c>
      <c r="Q3384" s="2">
        <v>6277.9000000000005</v>
      </c>
      <c r="R3384" s="2">
        <v>3892.2980000000002</v>
      </c>
      <c r="S3384" s="2">
        <v>5964.0050000000001</v>
      </c>
      <c r="T3384" s="2">
        <v>2071.7069999999999</v>
      </c>
    </row>
    <row r="3385" spans="1:20" x14ac:dyDescent="0.25">
      <c r="A3385" t="s">
        <v>4623</v>
      </c>
      <c r="B3385" t="s">
        <v>10</v>
      </c>
      <c r="C3385" t="s">
        <v>6</v>
      </c>
      <c r="D3385" s="1">
        <v>43700</v>
      </c>
      <c r="E3385" s="1">
        <v>43799</v>
      </c>
      <c r="F3385" s="1">
        <v>43804</v>
      </c>
      <c r="G3385" s="1">
        <v>43819</v>
      </c>
      <c r="H3385" s="13">
        <f>Orders[[#This Row],[DeliveryDate]]-Orders[[#This Row],[OrderDate]]</f>
        <v>20</v>
      </c>
      <c r="I3385" t="s">
        <v>3</v>
      </c>
      <c r="J3385" t="str">
        <f>_xlfn.XLOOKUP(Orders[[#This Row],[_SalesRepID]],'Sales team'!A:A,'Sales team'!B:B)</f>
        <v>Shawn Torres</v>
      </c>
      <c r="K3385">
        <v>27</v>
      </c>
      <c r="L3385">
        <v>7</v>
      </c>
      <c r="M3385">
        <v>182</v>
      </c>
      <c r="N3385" t="str">
        <f>_xlfn.XLOOKUP(Orders[[#This Row],[_ProductID]],Products!A:A,Products!C:C)</f>
        <v>Home décor</v>
      </c>
      <c r="O3385">
        <v>14</v>
      </c>
      <c r="P3385">
        <v>0.15</v>
      </c>
      <c r="Q3385" s="2">
        <v>1085.4000000000001</v>
      </c>
      <c r="R3385" s="2">
        <v>868.32000000000016</v>
      </c>
      <c r="S3385" s="2">
        <v>3690.36</v>
      </c>
      <c r="T3385" s="2">
        <v>217.07999999999947</v>
      </c>
    </row>
    <row r="3386" spans="1:20" x14ac:dyDescent="0.25">
      <c r="A3386" t="s">
        <v>4624</v>
      </c>
      <c r="B3386" t="s">
        <v>1</v>
      </c>
      <c r="C3386" t="s">
        <v>2</v>
      </c>
      <c r="D3386" s="1">
        <v>43700</v>
      </c>
      <c r="E3386" s="1">
        <v>43799</v>
      </c>
      <c r="F3386" s="1">
        <v>43807</v>
      </c>
      <c r="G3386" s="1">
        <v>43815</v>
      </c>
      <c r="H3386" s="13">
        <f>Orders[[#This Row],[DeliveryDate]]-Orders[[#This Row],[OrderDate]]</f>
        <v>16</v>
      </c>
      <c r="I3386" t="s">
        <v>3</v>
      </c>
      <c r="J3386" t="str">
        <f>_xlfn.XLOOKUP(Orders[[#This Row],[_SalesRepID]],'Sales team'!A:A,'Sales team'!B:B)</f>
        <v>Joshua Little</v>
      </c>
      <c r="K3386">
        <v>11</v>
      </c>
      <c r="L3386">
        <v>32</v>
      </c>
      <c r="M3386">
        <v>222</v>
      </c>
      <c r="N3386" t="str">
        <f>_xlfn.XLOOKUP(Orders[[#This Row],[_ProductID]],Products!A:A,Products!C:C)</f>
        <v>Home décor</v>
      </c>
      <c r="O3386">
        <v>3</v>
      </c>
      <c r="P3386">
        <v>0.4</v>
      </c>
      <c r="Q3386" s="2">
        <v>5393.5</v>
      </c>
      <c r="R3386" s="2">
        <v>3128.2299999999996</v>
      </c>
      <c r="S3386" s="2">
        <v>25888.799999999999</v>
      </c>
      <c r="T3386" s="2">
        <v>862.96000000000276</v>
      </c>
    </row>
    <row r="3387" spans="1:20" x14ac:dyDescent="0.25">
      <c r="A3387" t="s">
        <v>4625</v>
      </c>
      <c r="B3387" t="s">
        <v>8</v>
      </c>
      <c r="C3387" t="s">
        <v>6</v>
      </c>
      <c r="D3387" s="1">
        <v>43700</v>
      </c>
      <c r="E3387" s="1">
        <v>43799</v>
      </c>
      <c r="F3387" s="1">
        <v>43818</v>
      </c>
      <c r="G3387" s="1">
        <v>43823</v>
      </c>
      <c r="H3387" s="13">
        <f>Orders[[#This Row],[DeliveryDate]]-Orders[[#This Row],[OrderDate]]</f>
        <v>24</v>
      </c>
      <c r="I3387" t="s">
        <v>3</v>
      </c>
      <c r="J3387" t="str">
        <f>_xlfn.XLOOKUP(Orders[[#This Row],[_SalesRepID]],'Sales team'!A:A,'Sales team'!B:B)</f>
        <v>Patrick Graham</v>
      </c>
      <c r="K3387">
        <v>25</v>
      </c>
      <c r="L3387">
        <v>32</v>
      </c>
      <c r="M3387">
        <v>113</v>
      </c>
      <c r="N3387" t="str">
        <f>_xlfn.XLOOKUP(Orders[[#This Row],[_ProductID]],Products!A:A,Products!C:C)</f>
        <v>Kitchen &amp; Dining</v>
      </c>
      <c r="O3387">
        <v>7</v>
      </c>
      <c r="P3387">
        <v>0.05</v>
      </c>
      <c r="Q3387" s="2">
        <v>234.5</v>
      </c>
      <c r="R3387" s="2">
        <v>119.595</v>
      </c>
      <c r="S3387" s="2">
        <v>1559.425</v>
      </c>
      <c r="T3387" s="2">
        <v>722.26</v>
      </c>
    </row>
    <row r="3388" spans="1:20" x14ac:dyDescent="0.25">
      <c r="A3388" t="s">
        <v>4604</v>
      </c>
      <c r="B3388" t="s">
        <v>5</v>
      </c>
      <c r="C3388" t="s">
        <v>15</v>
      </c>
      <c r="D3388" s="1">
        <v>43700</v>
      </c>
      <c r="E3388" s="1">
        <v>43798</v>
      </c>
      <c r="F3388" s="1">
        <v>43808</v>
      </c>
      <c r="G3388" s="1">
        <v>43805</v>
      </c>
      <c r="H3388" s="13">
        <f>Orders[[#This Row],[DeliveryDate]]-Orders[[#This Row],[OrderDate]]</f>
        <v>7</v>
      </c>
      <c r="I3388" t="s">
        <v>3</v>
      </c>
      <c r="J3388" t="str">
        <f>_xlfn.XLOOKUP(Orders[[#This Row],[_SalesRepID]],'Sales team'!A:A,'Sales team'!B:B)</f>
        <v>Shawn Wallace</v>
      </c>
      <c r="K3388">
        <v>18</v>
      </c>
      <c r="L3388">
        <v>40</v>
      </c>
      <c r="M3388">
        <v>52</v>
      </c>
      <c r="N3388" t="str">
        <f>_xlfn.XLOOKUP(Orders[[#This Row],[_ProductID]],Products!A:A,Products!C:C)</f>
        <v>Home décor</v>
      </c>
      <c r="O3388">
        <v>45</v>
      </c>
      <c r="P3388">
        <v>0.15</v>
      </c>
      <c r="Q3388" s="2">
        <v>1728.6000000000001</v>
      </c>
      <c r="R3388" s="2">
        <v>1279.164</v>
      </c>
      <c r="S3388" s="2">
        <v>4407.93</v>
      </c>
      <c r="T3388" s="2">
        <v>570.4380000000001</v>
      </c>
    </row>
    <row r="3389" spans="1:20" x14ac:dyDescent="0.25">
      <c r="A3389" t="s">
        <v>4605</v>
      </c>
      <c r="B3389" t="s">
        <v>5</v>
      </c>
      <c r="C3389" t="s">
        <v>25</v>
      </c>
      <c r="D3389" s="1">
        <v>43700</v>
      </c>
      <c r="E3389" s="1">
        <v>43798</v>
      </c>
      <c r="F3389" s="1">
        <v>43813</v>
      </c>
      <c r="G3389" s="1">
        <v>43809</v>
      </c>
      <c r="H3389" s="13">
        <f>Orders[[#This Row],[DeliveryDate]]-Orders[[#This Row],[OrderDate]]</f>
        <v>11</v>
      </c>
      <c r="I3389" t="s">
        <v>3</v>
      </c>
      <c r="J3389" t="str">
        <f>_xlfn.XLOOKUP(Orders[[#This Row],[_SalesRepID]],'Sales team'!A:A,'Sales team'!B:B)</f>
        <v>Roger Alexander</v>
      </c>
      <c r="K3389">
        <v>15</v>
      </c>
      <c r="L3389">
        <v>28</v>
      </c>
      <c r="M3389">
        <v>335</v>
      </c>
      <c r="N3389" t="str">
        <f>_xlfn.XLOOKUP(Orders[[#This Row],[_ProductID]],Products!A:A,Products!C:C)</f>
        <v>Furniture</v>
      </c>
      <c r="O3389">
        <v>38</v>
      </c>
      <c r="P3389">
        <v>7.4999999999999997E-2</v>
      </c>
      <c r="Q3389" s="2">
        <v>201</v>
      </c>
      <c r="R3389" s="2">
        <v>106.53</v>
      </c>
      <c r="S3389" s="2">
        <v>557.77499999999998</v>
      </c>
      <c r="T3389" s="2">
        <v>238.18499999999995</v>
      </c>
    </row>
    <row r="3390" spans="1:20" x14ac:dyDescent="0.25">
      <c r="A3390" t="s">
        <v>4606</v>
      </c>
      <c r="B3390" t="s">
        <v>8</v>
      </c>
      <c r="C3390" t="s">
        <v>13</v>
      </c>
      <c r="D3390" s="1">
        <v>43700</v>
      </c>
      <c r="E3390" s="1">
        <v>43798</v>
      </c>
      <c r="F3390" s="1">
        <v>43816</v>
      </c>
      <c r="G3390" s="1">
        <v>43818</v>
      </c>
      <c r="H3390" s="13">
        <f>Orders[[#This Row],[DeliveryDate]]-Orders[[#This Row],[OrderDate]]</f>
        <v>20</v>
      </c>
      <c r="I3390" t="s">
        <v>3</v>
      </c>
      <c r="J3390" t="str">
        <f>_xlfn.XLOOKUP(Orders[[#This Row],[_SalesRepID]],'Sales team'!A:A,'Sales team'!B:B)</f>
        <v>Patrick Graham</v>
      </c>
      <c r="K3390">
        <v>25</v>
      </c>
      <c r="L3390">
        <v>42</v>
      </c>
      <c r="M3390">
        <v>304</v>
      </c>
      <c r="N3390" t="str">
        <f>_xlfn.XLOOKUP(Orders[[#This Row],[_ProductID]],Products!A:A,Products!C:C)</f>
        <v>Kitchen &amp; Dining</v>
      </c>
      <c r="O3390">
        <v>8</v>
      </c>
      <c r="P3390">
        <v>0.15</v>
      </c>
      <c r="Q3390" s="2">
        <v>971.5</v>
      </c>
      <c r="R3390" s="2">
        <v>582.9</v>
      </c>
      <c r="S3390" s="2">
        <v>825.77499999999998</v>
      </c>
      <c r="T3390" s="2">
        <v>242.875</v>
      </c>
    </row>
    <row r="3391" spans="1:20" x14ac:dyDescent="0.25">
      <c r="A3391" t="s">
        <v>4607</v>
      </c>
      <c r="B3391" t="s">
        <v>1</v>
      </c>
      <c r="C3391" t="s">
        <v>15</v>
      </c>
      <c r="D3391" s="1">
        <v>43700</v>
      </c>
      <c r="E3391" s="1">
        <v>43798</v>
      </c>
      <c r="F3391" s="1">
        <v>43825</v>
      </c>
      <c r="G3391" s="1">
        <v>43812</v>
      </c>
      <c r="H3391" s="13">
        <f>Orders[[#This Row],[DeliveryDate]]-Orders[[#This Row],[OrderDate]]</f>
        <v>14</v>
      </c>
      <c r="I3391" t="s">
        <v>3</v>
      </c>
      <c r="J3391" t="str">
        <f>_xlfn.XLOOKUP(Orders[[#This Row],[_SalesRepID]],'Sales team'!A:A,'Sales team'!B:B)</f>
        <v>Jerry Green</v>
      </c>
      <c r="K3391">
        <v>3</v>
      </c>
      <c r="L3391">
        <v>24</v>
      </c>
      <c r="M3391">
        <v>33</v>
      </c>
      <c r="N3391" t="str">
        <f>_xlfn.XLOOKUP(Orders[[#This Row],[_ProductID]],Products!A:A,Products!C:C)</f>
        <v>Kitchen &amp; Dining</v>
      </c>
      <c r="O3391">
        <v>16</v>
      </c>
      <c r="P3391">
        <v>0.3</v>
      </c>
      <c r="Q3391" s="2">
        <v>958.1</v>
      </c>
      <c r="R3391" s="2">
        <v>594.02200000000005</v>
      </c>
      <c r="S3391" s="2">
        <v>2682.68</v>
      </c>
      <c r="T3391" s="2">
        <v>306.59199999999964</v>
      </c>
    </row>
    <row r="3392" spans="1:20" x14ac:dyDescent="0.25">
      <c r="A3392" t="s">
        <v>4608</v>
      </c>
      <c r="B3392" t="s">
        <v>1</v>
      </c>
      <c r="C3392" t="s">
        <v>46</v>
      </c>
      <c r="D3392" s="1">
        <v>43700</v>
      </c>
      <c r="E3392" s="1">
        <v>43798</v>
      </c>
      <c r="F3392" s="1">
        <v>43800</v>
      </c>
      <c r="G3392" s="1">
        <v>43816</v>
      </c>
      <c r="H3392" s="13">
        <f>Orders[[#This Row],[DeliveryDate]]-Orders[[#This Row],[OrderDate]]</f>
        <v>18</v>
      </c>
      <c r="I3392" t="s">
        <v>3</v>
      </c>
      <c r="J3392" t="str">
        <f>_xlfn.XLOOKUP(Orders[[#This Row],[_SalesRepID]],'Sales team'!A:A,'Sales team'!B:B)</f>
        <v>Joshua Bennett</v>
      </c>
      <c r="K3392">
        <v>6</v>
      </c>
      <c r="L3392">
        <v>25</v>
      </c>
      <c r="M3392">
        <v>83</v>
      </c>
      <c r="N3392" t="str">
        <f>_xlfn.XLOOKUP(Orders[[#This Row],[_ProductID]],Products!A:A,Products!C:C)</f>
        <v>Home décor</v>
      </c>
      <c r="O3392">
        <v>14</v>
      </c>
      <c r="P3392">
        <v>0.4</v>
      </c>
      <c r="Q3392" s="2">
        <v>3953</v>
      </c>
      <c r="R3392" s="2">
        <v>1818.38</v>
      </c>
      <c r="S3392" s="2">
        <v>18974.399999999998</v>
      </c>
      <c r="T3392" s="2">
        <v>4427.3599999999969</v>
      </c>
    </row>
    <row r="3393" spans="1:20" x14ac:dyDescent="0.25">
      <c r="A3393" t="s">
        <v>4609</v>
      </c>
      <c r="B3393" t="s">
        <v>5</v>
      </c>
      <c r="C3393" t="s">
        <v>6</v>
      </c>
      <c r="D3393" s="1">
        <v>43700</v>
      </c>
      <c r="E3393" s="1">
        <v>43798</v>
      </c>
      <c r="F3393" s="1">
        <v>43809</v>
      </c>
      <c r="G3393" s="1">
        <v>43815</v>
      </c>
      <c r="H3393" s="13">
        <f>Orders[[#This Row],[DeliveryDate]]-Orders[[#This Row],[OrderDate]]</f>
        <v>17</v>
      </c>
      <c r="I3393" t="s">
        <v>3</v>
      </c>
      <c r="J3393" t="str">
        <f>_xlfn.XLOOKUP(Orders[[#This Row],[_SalesRepID]],'Sales team'!A:A,'Sales team'!B:B)</f>
        <v>Roger Alexander</v>
      </c>
      <c r="K3393">
        <v>15</v>
      </c>
      <c r="L3393">
        <v>14</v>
      </c>
      <c r="M3393">
        <v>89</v>
      </c>
      <c r="N3393" t="str">
        <f>_xlfn.XLOOKUP(Orders[[#This Row],[_ProductID]],Products!A:A,Products!C:C)</f>
        <v>Home décor</v>
      </c>
      <c r="O3393">
        <v>21</v>
      </c>
      <c r="P3393">
        <v>0.2</v>
      </c>
      <c r="Q3393" s="2">
        <v>1239.5</v>
      </c>
      <c r="R3393" s="2">
        <v>706.51499999999999</v>
      </c>
      <c r="S3393" s="2">
        <v>991.6</v>
      </c>
      <c r="T3393" s="2">
        <v>285.08500000000004</v>
      </c>
    </row>
    <row r="3394" spans="1:20" x14ac:dyDescent="0.25">
      <c r="A3394" t="s">
        <v>4610</v>
      </c>
      <c r="B3394" t="s">
        <v>8</v>
      </c>
      <c r="C3394" t="s">
        <v>6</v>
      </c>
      <c r="D3394" s="1">
        <v>43700</v>
      </c>
      <c r="E3394" s="1">
        <v>43798</v>
      </c>
      <c r="F3394" s="1">
        <v>43813</v>
      </c>
      <c r="G3394" s="1">
        <v>43818</v>
      </c>
      <c r="H3394" s="13">
        <f>Orders[[#This Row],[DeliveryDate]]-Orders[[#This Row],[OrderDate]]</f>
        <v>20</v>
      </c>
      <c r="I3394" t="s">
        <v>3</v>
      </c>
      <c r="J3394" t="str">
        <f>_xlfn.XLOOKUP(Orders[[#This Row],[_SalesRepID]],'Sales team'!A:A,'Sales team'!B:B)</f>
        <v>Douglas Tucker</v>
      </c>
      <c r="K3394">
        <v>23</v>
      </c>
      <c r="L3394">
        <v>20</v>
      </c>
      <c r="M3394">
        <v>128</v>
      </c>
      <c r="N3394" t="str">
        <f>_xlfn.XLOOKUP(Orders[[#This Row],[_ProductID]],Products!A:A,Products!C:C)</f>
        <v>Home décor</v>
      </c>
      <c r="O3394">
        <v>29</v>
      </c>
      <c r="P3394">
        <v>0.05</v>
      </c>
      <c r="Q3394" s="2">
        <v>5621.3</v>
      </c>
      <c r="R3394" s="2">
        <v>4215.9750000000004</v>
      </c>
      <c r="S3394" s="2">
        <v>21360.94</v>
      </c>
      <c r="T3394" s="2">
        <v>4497.0399999999972</v>
      </c>
    </row>
    <row r="3395" spans="1:20" x14ac:dyDescent="0.25">
      <c r="A3395" t="s">
        <v>4611</v>
      </c>
      <c r="B3395" t="s">
        <v>5</v>
      </c>
      <c r="C3395" t="s">
        <v>6</v>
      </c>
      <c r="D3395" s="1">
        <v>43700</v>
      </c>
      <c r="E3395" s="1">
        <v>43798</v>
      </c>
      <c r="F3395" s="1">
        <v>43811</v>
      </c>
      <c r="G3395" s="1">
        <v>43810</v>
      </c>
      <c r="H3395" s="13">
        <f>Orders[[#This Row],[DeliveryDate]]-Orders[[#This Row],[OrderDate]]</f>
        <v>12</v>
      </c>
      <c r="I3395" t="s">
        <v>3</v>
      </c>
      <c r="J3395" t="str">
        <f>_xlfn.XLOOKUP(Orders[[#This Row],[_SalesRepID]],'Sales team'!A:A,'Sales team'!B:B)</f>
        <v>Shawn Wallace</v>
      </c>
      <c r="K3395">
        <v>18</v>
      </c>
      <c r="L3395">
        <v>40</v>
      </c>
      <c r="M3395">
        <v>90</v>
      </c>
      <c r="N3395" t="str">
        <f>_xlfn.XLOOKUP(Orders[[#This Row],[_ProductID]],Products!A:A,Products!C:C)</f>
        <v>Outdoor</v>
      </c>
      <c r="O3395">
        <v>10</v>
      </c>
      <c r="P3395">
        <v>7.4999999999999997E-2</v>
      </c>
      <c r="Q3395" s="2">
        <v>3839.1</v>
      </c>
      <c r="R3395" s="2">
        <v>1881.1589999999999</v>
      </c>
      <c r="S3395" s="2">
        <v>3551.1675</v>
      </c>
      <c r="T3395" s="2">
        <v>1670.0085000000001</v>
      </c>
    </row>
    <row r="3396" spans="1:20" x14ac:dyDescent="0.25">
      <c r="A3396" t="s">
        <v>4612</v>
      </c>
      <c r="B3396" t="s">
        <v>10</v>
      </c>
      <c r="C3396" t="s">
        <v>13</v>
      </c>
      <c r="D3396" s="1">
        <v>43700</v>
      </c>
      <c r="E3396" s="1">
        <v>43798</v>
      </c>
      <c r="F3396" s="1">
        <v>43811</v>
      </c>
      <c r="G3396" s="1">
        <v>43811</v>
      </c>
      <c r="H3396" s="13">
        <f>Orders[[#This Row],[DeliveryDate]]-Orders[[#This Row],[OrderDate]]</f>
        <v>13</v>
      </c>
      <c r="I3396" t="s">
        <v>3</v>
      </c>
      <c r="J3396" t="str">
        <f>_xlfn.XLOOKUP(Orders[[#This Row],[_SalesRepID]],'Sales team'!A:A,'Sales team'!B:B)</f>
        <v>Shawn Torres</v>
      </c>
      <c r="K3396">
        <v>27</v>
      </c>
      <c r="L3396">
        <v>41</v>
      </c>
      <c r="M3396">
        <v>307</v>
      </c>
      <c r="N3396" t="str">
        <f>_xlfn.XLOOKUP(Orders[[#This Row],[_ProductID]],Products!A:A,Products!C:C)</f>
        <v>Kitchen &amp; Dining</v>
      </c>
      <c r="O3396">
        <v>8</v>
      </c>
      <c r="P3396">
        <v>0.05</v>
      </c>
      <c r="Q3396" s="2">
        <v>2519.2000000000003</v>
      </c>
      <c r="R3396" s="2">
        <v>1309.9840000000002</v>
      </c>
      <c r="S3396" s="2">
        <v>4786.4800000000005</v>
      </c>
      <c r="T3396" s="2">
        <v>2166.5120000000002</v>
      </c>
    </row>
    <row r="3397" spans="1:20" x14ac:dyDescent="0.25">
      <c r="A3397" t="s">
        <v>4613</v>
      </c>
      <c r="B3397" t="s">
        <v>5</v>
      </c>
      <c r="C3397" t="s">
        <v>6</v>
      </c>
      <c r="D3397" s="1">
        <v>43700</v>
      </c>
      <c r="E3397" s="1">
        <v>43798</v>
      </c>
      <c r="F3397" s="1">
        <v>43819</v>
      </c>
      <c r="G3397" s="1">
        <v>43818</v>
      </c>
      <c r="H3397" s="13">
        <f>Orders[[#This Row],[DeliveryDate]]-Orders[[#This Row],[OrderDate]]</f>
        <v>20</v>
      </c>
      <c r="I3397" t="s">
        <v>3</v>
      </c>
      <c r="J3397" t="str">
        <f>_xlfn.XLOOKUP(Orders[[#This Row],[_SalesRepID]],'Sales team'!A:A,'Sales team'!B:B)</f>
        <v>Shawn Wallace</v>
      </c>
      <c r="K3397">
        <v>18</v>
      </c>
      <c r="L3397">
        <v>37</v>
      </c>
      <c r="M3397">
        <v>153</v>
      </c>
      <c r="N3397" t="str">
        <f>_xlfn.XLOOKUP(Orders[[#This Row],[_ProductID]],Products!A:A,Products!C:C)</f>
        <v>Home décor</v>
      </c>
      <c r="O3397">
        <v>23</v>
      </c>
      <c r="P3397">
        <v>0.05</v>
      </c>
      <c r="Q3397" s="2">
        <v>1005</v>
      </c>
      <c r="R3397" s="2">
        <v>572.84999999999991</v>
      </c>
      <c r="S3397" s="2">
        <v>954.75</v>
      </c>
      <c r="T3397" s="2">
        <v>381.90000000000009</v>
      </c>
    </row>
    <row r="3398" spans="1:20" x14ac:dyDescent="0.25">
      <c r="A3398" t="s">
        <v>4614</v>
      </c>
      <c r="B3398" t="s">
        <v>8</v>
      </c>
      <c r="C3398" t="s">
        <v>15</v>
      </c>
      <c r="D3398" s="1">
        <v>43700</v>
      </c>
      <c r="E3398" s="1">
        <v>43798</v>
      </c>
      <c r="F3398" s="1">
        <v>43807</v>
      </c>
      <c r="G3398" s="1">
        <v>43812</v>
      </c>
      <c r="H3398" s="13">
        <f>Orders[[#This Row],[DeliveryDate]]-Orders[[#This Row],[OrderDate]]</f>
        <v>14</v>
      </c>
      <c r="I3398" t="s">
        <v>3</v>
      </c>
      <c r="J3398" t="str">
        <f>_xlfn.XLOOKUP(Orders[[#This Row],[_SalesRepID]],'Sales team'!A:A,'Sales team'!B:B)</f>
        <v>Roy Rice</v>
      </c>
      <c r="K3398">
        <v>24</v>
      </c>
      <c r="L3398">
        <v>2</v>
      </c>
      <c r="M3398">
        <v>21</v>
      </c>
      <c r="N3398" t="str">
        <f>_xlfn.XLOOKUP(Orders[[#This Row],[_ProductID]],Products!A:A,Products!C:C)</f>
        <v>Home décor</v>
      </c>
      <c r="O3398">
        <v>31</v>
      </c>
      <c r="P3398">
        <v>0.05</v>
      </c>
      <c r="Q3398" s="2">
        <v>1212.7</v>
      </c>
      <c r="R3398" s="2">
        <v>933.77900000000011</v>
      </c>
      <c r="S3398" s="2">
        <v>8064.454999999999</v>
      </c>
      <c r="T3398" s="2">
        <v>1528.0019999999986</v>
      </c>
    </row>
    <row r="3399" spans="1:20" x14ac:dyDescent="0.25">
      <c r="A3399" t="s">
        <v>4615</v>
      </c>
      <c r="B3399" t="s">
        <v>10</v>
      </c>
      <c r="C3399" t="s">
        <v>2</v>
      </c>
      <c r="D3399" s="1">
        <v>43700</v>
      </c>
      <c r="E3399" s="1">
        <v>43798</v>
      </c>
      <c r="F3399" s="1">
        <v>43805</v>
      </c>
      <c r="G3399" s="1">
        <v>43805</v>
      </c>
      <c r="H3399" s="13">
        <f>Orders[[#This Row],[DeliveryDate]]-Orders[[#This Row],[OrderDate]]</f>
        <v>7</v>
      </c>
      <c r="I3399" t="s">
        <v>3</v>
      </c>
      <c r="J3399" t="str">
        <f>_xlfn.XLOOKUP(Orders[[#This Row],[_SalesRepID]],'Sales team'!A:A,'Sales team'!B:B)</f>
        <v>Shawn Torres</v>
      </c>
      <c r="K3399">
        <v>27</v>
      </c>
      <c r="L3399">
        <v>5</v>
      </c>
      <c r="M3399">
        <v>249</v>
      </c>
      <c r="N3399" t="str">
        <f>_xlfn.XLOOKUP(Orders[[#This Row],[_ProductID]],Products!A:A,Products!C:C)</f>
        <v>Home décor</v>
      </c>
      <c r="O3399">
        <v>29</v>
      </c>
      <c r="P3399">
        <v>7.4999999999999997E-2</v>
      </c>
      <c r="Q3399" s="2">
        <v>5031.7</v>
      </c>
      <c r="R3399" s="2">
        <v>2364.8989999999999</v>
      </c>
      <c r="S3399" s="2">
        <v>18617.29</v>
      </c>
      <c r="T3399" s="2">
        <v>9157.6940000000013</v>
      </c>
    </row>
    <row r="3400" spans="1:20" x14ac:dyDescent="0.25">
      <c r="A3400" t="s">
        <v>4597</v>
      </c>
      <c r="B3400" t="s">
        <v>1</v>
      </c>
      <c r="C3400" t="s">
        <v>13</v>
      </c>
      <c r="D3400" s="1">
        <v>43700</v>
      </c>
      <c r="E3400" s="1">
        <v>43797</v>
      </c>
      <c r="F3400" s="1">
        <v>43813</v>
      </c>
      <c r="G3400" s="1">
        <v>43824</v>
      </c>
      <c r="H3400" s="13">
        <f>Orders[[#This Row],[DeliveryDate]]-Orders[[#This Row],[OrderDate]]</f>
        <v>27</v>
      </c>
      <c r="I3400" t="s">
        <v>3</v>
      </c>
      <c r="J3400" t="str">
        <f>_xlfn.XLOOKUP(Orders[[#This Row],[_SalesRepID]],'Sales team'!A:A,'Sales team'!B:B)</f>
        <v>Jerry Green</v>
      </c>
      <c r="K3400">
        <v>3</v>
      </c>
      <c r="L3400">
        <v>49</v>
      </c>
      <c r="M3400">
        <v>314</v>
      </c>
      <c r="N3400" t="str">
        <f>_xlfn.XLOOKUP(Orders[[#This Row],[_ProductID]],Products!A:A,Products!C:C)</f>
        <v>Kitchen &amp; Dining</v>
      </c>
      <c r="O3400">
        <v>4</v>
      </c>
      <c r="P3400">
        <v>7.4999999999999997E-2</v>
      </c>
      <c r="Q3400" s="2">
        <v>1065.3</v>
      </c>
      <c r="R3400" s="2">
        <v>767.01599999999996</v>
      </c>
      <c r="S3400" s="2">
        <v>7883.22</v>
      </c>
      <c r="T3400" s="2">
        <v>1747.0920000000006</v>
      </c>
    </row>
    <row r="3401" spans="1:20" x14ac:dyDescent="0.25">
      <c r="A3401" t="s">
        <v>4598</v>
      </c>
      <c r="B3401" t="s">
        <v>8</v>
      </c>
      <c r="C3401" t="s">
        <v>25</v>
      </c>
      <c r="D3401" s="1">
        <v>43700</v>
      </c>
      <c r="E3401" s="1">
        <v>43797</v>
      </c>
      <c r="F3401" s="1">
        <v>43818</v>
      </c>
      <c r="G3401" s="1">
        <v>43818</v>
      </c>
      <c r="H3401" s="13">
        <f>Orders[[#This Row],[DeliveryDate]]-Orders[[#This Row],[OrderDate]]</f>
        <v>21</v>
      </c>
      <c r="I3401" t="s">
        <v>3</v>
      </c>
      <c r="J3401" t="str">
        <f>_xlfn.XLOOKUP(Orders[[#This Row],[_SalesRepID]],'Sales team'!A:A,'Sales team'!B:B)</f>
        <v>Roy Rice</v>
      </c>
      <c r="K3401">
        <v>24</v>
      </c>
      <c r="L3401">
        <v>29</v>
      </c>
      <c r="M3401">
        <v>330</v>
      </c>
      <c r="N3401" t="str">
        <f>_xlfn.XLOOKUP(Orders[[#This Row],[_ProductID]],Products!A:A,Products!C:C)</f>
        <v>Kitchen &amp; Dining</v>
      </c>
      <c r="O3401">
        <v>4</v>
      </c>
      <c r="P3401">
        <v>0.2</v>
      </c>
      <c r="Q3401" s="2">
        <v>1038.5</v>
      </c>
      <c r="R3401" s="2">
        <v>633.48500000000001</v>
      </c>
      <c r="S3401" s="2">
        <v>4154</v>
      </c>
      <c r="T3401" s="2">
        <v>986.57499999999982</v>
      </c>
    </row>
    <row r="3402" spans="1:20" x14ac:dyDescent="0.25">
      <c r="A3402" t="s">
        <v>4599</v>
      </c>
      <c r="B3402" t="s">
        <v>5</v>
      </c>
      <c r="C3402" t="s">
        <v>2</v>
      </c>
      <c r="D3402" s="1">
        <v>43700</v>
      </c>
      <c r="E3402" s="1">
        <v>43797</v>
      </c>
      <c r="F3402" s="1">
        <v>43820</v>
      </c>
      <c r="G3402" s="1">
        <v>43822</v>
      </c>
      <c r="H3402" s="13">
        <f>Orders[[#This Row],[DeliveryDate]]-Orders[[#This Row],[OrderDate]]</f>
        <v>25</v>
      </c>
      <c r="I3402" t="s">
        <v>3</v>
      </c>
      <c r="J3402" t="str">
        <f>_xlfn.XLOOKUP(Orders[[#This Row],[_SalesRepID]],'Sales team'!A:A,'Sales team'!B:B)</f>
        <v>Frank Brown</v>
      </c>
      <c r="K3402">
        <v>17</v>
      </c>
      <c r="L3402">
        <v>36</v>
      </c>
      <c r="M3402">
        <v>248</v>
      </c>
      <c r="N3402" t="str">
        <f>_xlfn.XLOOKUP(Orders[[#This Row],[_ProductID]],Products!A:A,Products!C:C)</f>
        <v>Kitchen &amp; Dining</v>
      </c>
      <c r="O3402">
        <v>37</v>
      </c>
      <c r="P3402">
        <v>0.1</v>
      </c>
      <c r="Q3402" s="2">
        <v>6539.2</v>
      </c>
      <c r="R3402" s="2">
        <v>3138.8159999999998</v>
      </c>
      <c r="S3402" s="2">
        <v>17655.84</v>
      </c>
      <c r="T3402" s="2">
        <v>8239.3919999999998</v>
      </c>
    </row>
    <row r="3403" spans="1:20" x14ac:dyDescent="0.25">
      <c r="A3403" t="s">
        <v>4600</v>
      </c>
      <c r="B3403" t="s">
        <v>10</v>
      </c>
      <c r="C3403" t="s">
        <v>2</v>
      </c>
      <c r="D3403" s="1">
        <v>43700</v>
      </c>
      <c r="E3403" s="1">
        <v>43797</v>
      </c>
      <c r="F3403" s="1">
        <v>43816</v>
      </c>
      <c r="G3403" s="1">
        <v>43805</v>
      </c>
      <c r="H3403" s="13">
        <f>Orders[[#This Row],[DeliveryDate]]-Orders[[#This Row],[OrderDate]]</f>
        <v>8</v>
      </c>
      <c r="I3403" t="s">
        <v>3</v>
      </c>
      <c r="J3403" t="str">
        <f>_xlfn.XLOOKUP(Orders[[#This Row],[_SalesRepID]],'Sales team'!A:A,'Sales team'!B:B)</f>
        <v>Carlos Miller</v>
      </c>
      <c r="K3403">
        <v>28</v>
      </c>
      <c r="L3403">
        <v>41</v>
      </c>
      <c r="M3403">
        <v>206</v>
      </c>
      <c r="N3403" t="str">
        <f>_xlfn.XLOOKUP(Orders[[#This Row],[_ProductID]],Products!A:A,Products!C:C)</f>
        <v>Home décor</v>
      </c>
      <c r="O3403">
        <v>36</v>
      </c>
      <c r="P3403">
        <v>0.1</v>
      </c>
      <c r="Q3403" s="2">
        <v>1011.7</v>
      </c>
      <c r="R3403" s="2">
        <v>526.08400000000006</v>
      </c>
      <c r="S3403" s="2">
        <v>3642.1200000000003</v>
      </c>
      <c r="T3403" s="2">
        <v>1537.7840000000001</v>
      </c>
    </row>
    <row r="3404" spans="1:20" x14ac:dyDescent="0.25">
      <c r="A3404" t="s">
        <v>4601</v>
      </c>
      <c r="B3404" t="s">
        <v>10</v>
      </c>
      <c r="C3404" t="s">
        <v>6</v>
      </c>
      <c r="D3404" s="1">
        <v>43700</v>
      </c>
      <c r="E3404" s="1">
        <v>43797</v>
      </c>
      <c r="F3404" s="1">
        <v>43825</v>
      </c>
      <c r="G3404" s="1">
        <v>43809</v>
      </c>
      <c r="H3404" s="13">
        <f>Orders[[#This Row],[DeliveryDate]]-Orders[[#This Row],[OrderDate]]</f>
        <v>12</v>
      </c>
      <c r="I3404" t="s">
        <v>3</v>
      </c>
      <c r="J3404" t="str">
        <f>_xlfn.XLOOKUP(Orders[[#This Row],[_SalesRepID]],'Sales team'!A:A,'Sales team'!B:B)</f>
        <v>Carlos Miller</v>
      </c>
      <c r="K3404">
        <v>28</v>
      </c>
      <c r="L3404">
        <v>33</v>
      </c>
      <c r="M3404">
        <v>161</v>
      </c>
      <c r="N3404" t="str">
        <f>_xlfn.XLOOKUP(Orders[[#This Row],[_ProductID]],Products!A:A,Products!C:C)</f>
        <v>Home décor</v>
      </c>
      <c r="O3404">
        <v>46</v>
      </c>
      <c r="P3404">
        <v>0.05</v>
      </c>
      <c r="Q3404" s="2">
        <v>3242.8</v>
      </c>
      <c r="R3404" s="2">
        <v>2561.8120000000004</v>
      </c>
      <c r="S3404" s="2">
        <v>21564.620000000003</v>
      </c>
      <c r="T3404" s="2">
        <v>3631.9360000000015</v>
      </c>
    </row>
    <row r="3405" spans="1:20" x14ac:dyDescent="0.25">
      <c r="A3405" t="s">
        <v>4602</v>
      </c>
      <c r="B3405" t="s">
        <v>8</v>
      </c>
      <c r="C3405" t="s">
        <v>2</v>
      </c>
      <c r="D3405" s="1">
        <v>43700</v>
      </c>
      <c r="E3405" s="1">
        <v>43797</v>
      </c>
      <c r="F3405" s="1">
        <v>43805</v>
      </c>
      <c r="G3405" s="1">
        <v>43803</v>
      </c>
      <c r="H3405" s="13">
        <f>Orders[[#This Row],[DeliveryDate]]-Orders[[#This Row],[OrderDate]]</f>
        <v>6</v>
      </c>
      <c r="I3405" t="s">
        <v>3</v>
      </c>
      <c r="J3405" t="str">
        <f>_xlfn.XLOOKUP(Orders[[#This Row],[_SalesRepID]],'Sales team'!A:A,'Sales team'!B:B)</f>
        <v>Samuel Fowler</v>
      </c>
      <c r="K3405">
        <v>21</v>
      </c>
      <c r="L3405">
        <v>35</v>
      </c>
      <c r="M3405">
        <v>241</v>
      </c>
      <c r="N3405" t="str">
        <f>_xlfn.XLOOKUP(Orders[[#This Row],[_ProductID]],Products!A:A,Products!C:C)</f>
        <v>Home décor</v>
      </c>
      <c r="O3405">
        <v>31</v>
      </c>
      <c r="P3405">
        <v>0.05</v>
      </c>
      <c r="Q3405" s="2">
        <v>1721.9</v>
      </c>
      <c r="R3405" s="2">
        <v>843.73099999999999</v>
      </c>
      <c r="S3405" s="2">
        <v>3271.61</v>
      </c>
      <c r="T3405" s="2">
        <v>1584.1480000000001</v>
      </c>
    </row>
    <row r="3406" spans="1:20" x14ac:dyDescent="0.25">
      <c r="A3406" t="s">
        <v>4603</v>
      </c>
      <c r="B3406" t="s">
        <v>5</v>
      </c>
      <c r="C3406" t="s">
        <v>15</v>
      </c>
      <c r="D3406" s="1">
        <v>43700</v>
      </c>
      <c r="E3406" s="1">
        <v>43797</v>
      </c>
      <c r="F3406" s="1">
        <v>43808</v>
      </c>
      <c r="G3406" s="1">
        <v>43802</v>
      </c>
      <c r="H3406" s="13">
        <f>Orders[[#This Row],[DeliveryDate]]-Orders[[#This Row],[OrderDate]]</f>
        <v>5</v>
      </c>
      <c r="I3406" t="s">
        <v>3</v>
      </c>
      <c r="J3406" t="str">
        <f>_xlfn.XLOOKUP(Orders[[#This Row],[_SalesRepID]],'Sales team'!A:A,'Sales team'!B:B)</f>
        <v>Frank Brown</v>
      </c>
      <c r="K3406">
        <v>17</v>
      </c>
      <c r="L3406">
        <v>6</v>
      </c>
      <c r="M3406">
        <v>56</v>
      </c>
      <c r="N3406" t="str">
        <f>_xlfn.XLOOKUP(Orders[[#This Row],[_ProductID]],Products!A:A,Products!C:C)</f>
        <v>Electronics</v>
      </c>
      <c r="O3406">
        <v>28</v>
      </c>
      <c r="P3406">
        <v>7.4999999999999997E-2</v>
      </c>
      <c r="Q3406" s="2">
        <v>3986.5</v>
      </c>
      <c r="R3406" s="2">
        <v>2910.145</v>
      </c>
      <c r="S3406" s="2">
        <v>7375.0250000000005</v>
      </c>
      <c r="T3406" s="2">
        <v>1554.7350000000006</v>
      </c>
    </row>
    <row r="3407" spans="1:20" x14ac:dyDescent="0.25">
      <c r="A3407" t="s">
        <v>4585</v>
      </c>
      <c r="B3407" t="s">
        <v>5</v>
      </c>
      <c r="C3407" t="s">
        <v>46</v>
      </c>
      <c r="D3407" s="1">
        <v>43700</v>
      </c>
      <c r="E3407" s="1">
        <v>43796</v>
      </c>
      <c r="F3407" s="1">
        <v>43812</v>
      </c>
      <c r="G3407" s="1">
        <v>43805</v>
      </c>
      <c r="H3407" s="13">
        <f>Orders[[#This Row],[DeliveryDate]]-Orders[[#This Row],[OrderDate]]</f>
        <v>9</v>
      </c>
      <c r="I3407" t="s">
        <v>3</v>
      </c>
      <c r="J3407" t="str">
        <f>_xlfn.XLOOKUP(Orders[[#This Row],[_SalesRepID]],'Sales team'!A:A,'Sales team'!B:B)</f>
        <v>Shawn Wallace</v>
      </c>
      <c r="K3407">
        <v>18</v>
      </c>
      <c r="L3407">
        <v>36</v>
      </c>
      <c r="M3407">
        <v>81</v>
      </c>
      <c r="N3407" t="str">
        <f>_xlfn.XLOOKUP(Orders[[#This Row],[_ProductID]],Products!A:A,Products!C:C)</f>
        <v>Home décor</v>
      </c>
      <c r="O3407">
        <v>36</v>
      </c>
      <c r="P3407">
        <v>0.2</v>
      </c>
      <c r="Q3407" s="2">
        <v>1011.7</v>
      </c>
      <c r="R3407" s="2">
        <v>607.02</v>
      </c>
      <c r="S3407" s="2">
        <v>2428.0800000000004</v>
      </c>
      <c r="T3407" s="2">
        <v>607.02000000000044</v>
      </c>
    </row>
    <row r="3408" spans="1:20" x14ac:dyDescent="0.25">
      <c r="A3408" t="s">
        <v>4586</v>
      </c>
      <c r="B3408" t="s">
        <v>1</v>
      </c>
      <c r="C3408" t="s">
        <v>13</v>
      </c>
      <c r="D3408" s="1">
        <v>43700</v>
      </c>
      <c r="E3408" s="1">
        <v>43796</v>
      </c>
      <c r="F3408" s="1">
        <v>43814</v>
      </c>
      <c r="G3408" s="1">
        <v>43809</v>
      </c>
      <c r="H3408" s="13">
        <f>Orders[[#This Row],[DeliveryDate]]-Orders[[#This Row],[OrderDate]]</f>
        <v>13</v>
      </c>
      <c r="I3408" t="s">
        <v>3</v>
      </c>
      <c r="J3408" t="str">
        <f>_xlfn.XLOOKUP(Orders[[#This Row],[_SalesRepID]],'Sales team'!A:A,'Sales team'!B:B)</f>
        <v>Adam Hernandez</v>
      </c>
      <c r="K3408">
        <v>1</v>
      </c>
      <c r="L3408">
        <v>23</v>
      </c>
      <c r="M3408">
        <v>281</v>
      </c>
      <c r="N3408" t="str">
        <f>_xlfn.XLOOKUP(Orders[[#This Row],[_ProductID]],Products!A:A,Products!C:C)</f>
        <v>Kitchen &amp; Dining</v>
      </c>
      <c r="O3408">
        <v>16</v>
      </c>
      <c r="P3408">
        <v>0.05</v>
      </c>
      <c r="Q3408" s="2">
        <v>4006.6</v>
      </c>
      <c r="R3408" s="2">
        <v>2524.1579999999999</v>
      </c>
      <c r="S3408" s="2">
        <v>11418.81</v>
      </c>
      <c r="T3408" s="2">
        <v>3846.3359999999993</v>
      </c>
    </row>
    <row r="3409" spans="1:20" x14ac:dyDescent="0.25">
      <c r="A3409" t="s">
        <v>4587</v>
      </c>
      <c r="B3409" t="s">
        <v>1</v>
      </c>
      <c r="C3409" t="s">
        <v>6</v>
      </c>
      <c r="D3409" s="1">
        <v>43700</v>
      </c>
      <c r="E3409" s="1">
        <v>43796</v>
      </c>
      <c r="F3409" s="1">
        <v>43813</v>
      </c>
      <c r="G3409" s="1">
        <v>43819</v>
      </c>
      <c r="H3409" s="13">
        <f>Orders[[#This Row],[DeliveryDate]]-Orders[[#This Row],[OrderDate]]</f>
        <v>23</v>
      </c>
      <c r="I3409" t="s">
        <v>3</v>
      </c>
      <c r="J3409" t="str">
        <f>_xlfn.XLOOKUP(Orders[[#This Row],[_SalesRepID]],'Sales team'!A:A,'Sales team'!B:B)</f>
        <v>Chris Armstrong</v>
      </c>
      <c r="K3409">
        <v>4</v>
      </c>
      <c r="L3409">
        <v>2</v>
      </c>
      <c r="M3409">
        <v>166</v>
      </c>
      <c r="N3409" t="str">
        <f>_xlfn.XLOOKUP(Orders[[#This Row],[_ProductID]],Products!A:A,Products!C:C)</f>
        <v>Furniture</v>
      </c>
      <c r="O3409">
        <v>20</v>
      </c>
      <c r="P3409">
        <v>7.4999999999999997E-2</v>
      </c>
      <c r="Q3409" s="2">
        <v>1855.9</v>
      </c>
      <c r="R3409" s="2">
        <v>1373.366</v>
      </c>
      <c r="S3409" s="2">
        <v>5150.1225000000013</v>
      </c>
      <c r="T3409" s="2">
        <v>1030.0245000000014</v>
      </c>
    </row>
    <row r="3410" spans="1:20" x14ac:dyDescent="0.25">
      <c r="A3410" t="s">
        <v>4588</v>
      </c>
      <c r="B3410" t="s">
        <v>5</v>
      </c>
      <c r="C3410" t="s">
        <v>6</v>
      </c>
      <c r="D3410" s="1">
        <v>43700</v>
      </c>
      <c r="E3410" s="1">
        <v>43796</v>
      </c>
      <c r="F3410" s="1">
        <v>43800</v>
      </c>
      <c r="G3410" s="1">
        <v>43808</v>
      </c>
      <c r="H3410" s="13">
        <f>Orders[[#This Row],[DeliveryDate]]-Orders[[#This Row],[OrderDate]]</f>
        <v>12</v>
      </c>
      <c r="I3410" t="s">
        <v>3</v>
      </c>
      <c r="J3410" t="str">
        <f>_xlfn.XLOOKUP(Orders[[#This Row],[_SalesRepID]],'Sales team'!A:A,'Sales team'!B:B)</f>
        <v>Anthony Berry</v>
      </c>
      <c r="K3410">
        <v>16</v>
      </c>
      <c r="L3410">
        <v>16</v>
      </c>
      <c r="M3410">
        <v>128</v>
      </c>
      <c r="N3410" t="str">
        <f>_xlfn.XLOOKUP(Orders[[#This Row],[_ProductID]],Products!A:A,Products!C:C)</f>
        <v>Home décor</v>
      </c>
      <c r="O3410">
        <v>44</v>
      </c>
      <c r="P3410">
        <v>7.4999999999999997E-2</v>
      </c>
      <c r="Q3410" s="2">
        <v>3651.5</v>
      </c>
      <c r="R3410" s="2">
        <v>2921.2000000000003</v>
      </c>
      <c r="S3410" s="2">
        <v>13510.550000000001</v>
      </c>
      <c r="T3410" s="2">
        <v>1825.75</v>
      </c>
    </row>
    <row r="3411" spans="1:20" x14ac:dyDescent="0.25">
      <c r="A3411" t="s">
        <v>4589</v>
      </c>
      <c r="B3411" t="s">
        <v>1</v>
      </c>
      <c r="C3411" t="s">
        <v>25</v>
      </c>
      <c r="D3411" s="1">
        <v>43700</v>
      </c>
      <c r="E3411" s="1">
        <v>43796</v>
      </c>
      <c r="F3411" s="1">
        <v>43808</v>
      </c>
      <c r="G3411" s="1">
        <v>43816</v>
      </c>
      <c r="H3411" s="13">
        <f>Orders[[#This Row],[DeliveryDate]]-Orders[[#This Row],[OrderDate]]</f>
        <v>20</v>
      </c>
      <c r="I3411" t="s">
        <v>3</v>
      </c>
      <c r="J3411" t="str">
        <f>_xlfn.XLOOKUP(Orders[[#This Row],[_SalesRepID]],'Sales team'!A:A,'Sales team'!B:B)</f>
        <v>Chris Armstrong</v>
      </c>
      <c r="K3411">
        <v>4</v>
      </c>
      <c r="L3411">
        <v>12</v>
      </c>
      <c r="M3411">
        <v>359</v>
      </c>
      <c r="N3411" t="str">
        <f>_xlfn.XLOOKUP(Orders[[#This Row],[_ProductID]],Products!A:A,Products!C:C)</f>
        <v>Furniture</v>
      </c>
      <c r="O3411">
        <v>20</v>
      </c>
      <c r="P3411">
        <v>0.2</v>
      </c>
      <c r="Q3411" s="2">
        <v>187.6</v>
      </c>
      <c r="R3411" s="2">
        <v>99.427999999999997</v>
      </c>
      <c r="S3411" s="2">
        <v>1200.6400000000001</v>
      </c>
      <c r="T3411" s="2">
        <v>405.21600000000012</v>
      </c>
    </row>
    <row r="3412" spans="1:20" x14ac:dyDescent="0.25">
      <c r="A3412" t="s">
        <v>4590</v>
      </c>
      <c r="B3412" t="s">
        <v>8</v>
      </c>
      <c r="C3412" t="s">
        <v>2</v>
      </c>
      <c r="D3412" s="1">
        <v>43700</v>
      </c>
      <c r="E3412" s="1">
        <v>43796</v>
      </c>
      <c r="F3412" s="1">
        <v>43822</v>
      </c>
      <c r="G3412" s="1">
        <v>43822</v>
      </c>
      <c r="H3412" s="13">
        <f>Orders[[#This Row],[DeliveryDate]]-Orders[[#This Row],[OrderDate]]</f>
        <v>26</v>
      </c>
      <c r="I3412" t="s">
        <v>3</v>
      </c>
      <c r="J3412" t="str">
        <f>_xlfn.XLOOKUP(Orders[[#This Row],[_SalesRepID]],'Sales team'!A:A,'Sales team'!B:B)</f>
        <v>Patrick Graham</v>
      </c>
      <c r="K3412">
        <v>25</v>
      </c>
      <c r="L3412">
        <v>3</v>
      </c>
      <c r="M3412">
        <v>211</v>
      </c>
      <c r="N3412" t="str">
        <f>_xlfn.XLOOKUP(Orders[[#This Row],[_ProductID]],Products!A:A,Products!C:C)</f>
        <v>Home décor</v>
      </c>
      <c r="O3412">
        <v>33</v>
      </c>
      <c r="P3412">
        <v>0.4</v>
      </c>
      <c r="Q3412" s="2">
        <v>1125.6000000000001</v>
      </c>
      <c r="R3412" s="2">
        <v>607.82400000000007</v>
      </c>
      <c r="S3412" s="2">
        <v>3376.8000000000006</v>
      </c>
      <c r="T3412" s="2">
        <v>337.68000000000029</v>
      </c>
    </row>
    <row r="3413" spans="1:20" x14ac:dyDescent="0.25">
      <c r="A3413" t="s">
        <v>4591</v>
      </c>
      <c r="B3413" t="s">
        <v>5</v>
      </c>
      <c r="C3413" t="s">
        <v>15</v>
      </c>
      <c r="D3413" s="1">
        <v>43700</v>
      </c>
      <c r="E3413" s="1">
        <v>43796</v>
      </c>
      <c r="F3413" s="1">
        <v>43807</v>
      </c>
      <c r="G3413" s="1">
        <v>43815</v>
      </c>
      <c r="H3413" s="13">
        <f>Orders[[#This Row],[DeliveryDate]]-Orders[[#This Row],[OrderDate]]</f>
        <v>19</v>
      </c>
      <c r="I3413" t="s">
        <v>3</v>
      </c>
      <c r="J3413" t="str">
        <f>_xlfn.XLOOKUP(Orders[[#This Row],[_SalesRepID]],'Sales team'!A:A,'Sales team'!B:B)</f>
        <v>Frank Brown</v>
      </c>
      <c r="K3413">
        <v>17</v>
      </c>
      <c r="L3413">
        <v>1</v>
      </c>
      <c r="M3413">
        <v>10</v>
      </c>
      <c r="N3413" t="str">
        <f>_xlfn.XLOOKUP(Orders[[#This Row],[_ProductID]],Products!A:A,Products!C:C)</f>
        <v>Home décor</v>
      </c>
      <c r="O3413">
        <v>33</v>
      </c>
      <c r="P3413">
        <v>7.4999999999999997E-2</v>
      </c>
      <c r="Q3413" s="2">
        <v>5045.1000000000004</v>
      </c>
      <c r="R3413" s="2">
        <v>3027.06</v>
      </c>
      <c r="S3413" s="2">
        <v>4666.7175000000007</v>
      </c>
      <c r="T3413" s="2">
        <v>1639.6575000000007</v>
      </c>
    </row>
    <row r="3414" spans="1:20" x14ac:dyDescent="0.25">
      <c r="A3414" t="s">
        <v>4592</v>
      </c>
      <c r="B3414" t="s">
        <v>1</v>
      </c>
      <c r="C3414" t="s">
        <v>13</v>
      </c>
      <c r="D3414" s="1">
        <v>43700</v>
      </c>
      <c r="E3414" s="1">
        <v>43796</v>
      </c>
      <c r="F3414" s="1">
        <v>43813</v>
      </c>
      <c r="G3414" s="1">
        <v>43802</v>
      </c>
      <c r="H3414" s="13">
        <f>Orders[[#This Row],[DeliveryDate]]-Orders[[#This Row],[OrderDate]]</f>
        <v>6</v>
      </c>
      <c r="I3414" t="s">
        <v>3</v>
      </c>
      <c r="J3414" t="str">
        <f>_xlfn.XLOOKUP(Orders[[#This Row],[_SalesRepID]],'Sales team'!A:A,'Sales team'!B:B)</f>
        <v>Joshua Little</v>
      </c>
      <c r="K3414">
        <v>11</v>
      </c>
      <c r="L3414">
        <v>20</v>
      </c>
      <c r="M3414">
        <v>320</v>
      </c>
      <c r="N3414" t="str">
        <f>_xlfn.XLOOKUP(Orders[[#This Row],[_ProductID]],Products!A:A,Products!C:C)</f>
        <v>Kitchen &amp; Dining</v>
      </c>
      <c r="O3414">
        <v>16</v>
      </c>
      <c r="P3414">
        <v>0.15</v>
      </c>
      <c r="Q3414" s="2">
        <v>214.4</v>
      </c>
      <c r="R3414" s="2">
        <v>150.07999999999998</v>
      </c>
      <c r="S3414" s="2">
        <v>728.96</v>
      </c>
      <c r="T3414" s="2">
        <v>128.6400000000001</v>
      </c>
    </row>
    <row r="3415" spans="1:20" x14ac:dyDescent="0.25">
      <c r="A3415" t="s">
        <v>4593</v>
      </c>
      <c r="B3415" t="s">
        <v>1</v>
      </c>
      <c r="C3415" t="s">
        <v>25</v>
      </c>
      <c r="D3415" s="1">
        <v>43700</v>
      </c>
      <c r="E3415" s="1">
        <v>43796</v>
      </c>
      <c r="F3415" s="1">
        <v>43822</v>
      </c>
      <c r="G3415" s="1">
        <v>43802</v>
      </c>
      <c r="H3415" s="13">
        <f>Orders[[#This Row],[DeliveryDate]]-Orders[[#This Row],[OrderDate]]</f>
        <v>6</v>
      </c>
      <c r="I3415" t="s">
        <v>3</v>
      </c>
      <c r="J3415" t="str">
        <f>_xlfn.XLOOKUP(Orders[[#This Row],[_SalesRepID]],'Sales team'!A:A,'Sales team'!B:B)</f>
        <v>George Lewis</v>
      </c>
      <c r="K3415">
        <v>8</v>
      </c>
      <c r="L3415">
        <v>5</v>
      </c>
      <c r="M3415">
        <v>335</v>
      </c>
      <c r="N3415" t="str">
        <f>_xlfn.XLOOKUP(Orders[[#This Row],[_ProductID]],Products!A:A,Products!C:C)</f>
        <v>Home décor</v>
      </c>
      <c r="O3415">
        <v>39</v>
      </c>
      <c r="P3415">
        <v>7.4999999999999997E-2</v>
      </c>
      <c r="Q3415" s="2">
        <v>1876</v>
      </c>
      <c r="R3415" s="2">
        <v>1331.96</v>
      </c>
      <c r="S3415" s="2">
        <v>12147.1</v>
      </c>
      <c r="T3415" s="2">
        <v>2823.3799999999992</v>
      </c>
    </row>
    <row r="3416" spans="1:20" x14ac:dyDescent="0.25">
      <c r="A3416" t="s">
        <v>4594</v>
      </c>
      <c r="B3416" t="s">
        <v>10</v>
      </c>
      <c r="C3416" t="s">
        <v>6</v>
      </c>
      <c r="D3416" s="1">
        <v>43700</v>
      </c>
      <c r="E3416" s="1">
        <v>43796</v>
      </c>
      <c r="F3416" s="1">
        <v>43813</v>
      </c>
      <c r="G3416" s="1">
        <v>43836</v>
      </c>
      <c r="H3416" s="13">
        <f>Orders[[#This Row],[DeliveryDate]]-Orders[[#This Row],[OrderDate]]</f>
        <v>40</v>
      </c>
      <c r="I3416" t="s">
        <v>3</v>
      </c>
      <c r="J3416" t="str">
        <f>_xlfn.XLOOKUP(Orders[[#This Row],[_SalesRepID]],'Sales team'!A:A,'Sales team'!B:B)</f>
        <v>Patrick Graham</v>
      </c>
      <c r="K3416">
        <v>25</v>
      </c>
      <c r="L3416">
        <v>17</v>
      </c>
      <c r="M3416">
        <v>188</v>
      </c>
      <c r="N3416" t="str">
        <f>_xlfn.XLOOKUP(Orders[[#This Row],[_ProductID]],Products!A:A,Products!C:C)</f>
        <v>Furniture</v>
      </c>
      <c r="O3416">
        <v>38</v>
      </c>
      <c r="P3416">
        <v>7.4999999999999997E-2</v>
      </c>
      <c r="Q3416" s="2">
        <v>1125.6000000000001</v>
      </c>
      <c r="R3416" s="2">
        <v>551.5440000000001</v>
      </c>
      <c r="S3416" s="2">
        <v>3123.5400000000004</v>
      </c>
      <c r="T3416" s="2">
        <v>1468.9080000000001</v>
      </c>
    </row>
    <row r="3417" spans="1:20" x14ac:dyDescent="0.25">
      <c r="A3417" t="s">
        <v>4595</v>
      </c>
      <c r="B3417" t="s">
        <v>5</v>
      </c>
      <c r="C3417" t="s">
        <v>46</v>
      </c>
      <c r="D3417" s="1">
        <v>43700</v>
      </c>
      <c r="E3417" s="1">
        <v>43796</v>
      </c>
      <c r="F3417" s="1">
        <v>43807</v>
      </c>
      <c r="G3417" s="1">
        <v>43804</v>
      </c>
      <c r="H3417" s="13">
        <f>Orders[[#This Row],[DeliveryDate]]-Orders[[#This Row],[OrderDate]]</f>
        <v>8</v>
      </c>
      <c r="I3417" t="s">
        <v>3</v>
      </c>
      <c r="J3417" t="str">
        <f>_xlfn.XLOOKUP(Orders[[#This Row],[_SalesRepID]],'Sales team'!A:A,'Sales team'!B:B)</f>
        <v>Frank Brown</v>
      </c>
      <c r="K3417">
        <v>17</v>
      </c>
      <c r="L3417">
        <v>41</v>
      </c>
      <c r="M3417">
        <v>85</v>
      </c>
      <c r="N3417" t="str">
        <f>_xlfn.XLOOKUP(Orders[[#This Row],[_ProductID]],Products!A:A,Products!C:C)</f>
        <v>Home décor</v>
      </c>
      <c r="O3417">
        <v>21</v>
      </c>
      <c r="P3417">
        <v>7.4999999999999997E-2</v>
      </c>
      <c r="Q3417" s="2">
        <v>3986.5</v>
      </c>
      <c r="R3417" s="2">
        <v>2989.875</v>
      </c>
      <c r="S3417" s="2">
        <v>3687.5125000000003</v>
      </c>
      <c r="T3417" s="2">
        <v>697.63750000000027</v>
      </c>
    </row>
    <row r="3418" spans="1:20" x14ac:dyDescent="0.25">
      <c r="A3418" t="s">
        <v>4596</v>
      </c>
      <c r="B3418" t="s">
        <v>5</v>
      </c>
      <c r="C3418" t="s">
        <v>6</v>
      </c>
      <c r="D3418" s="1">
        <v>43700</v>
      </c>
      <c r="E3418" s="1">
        <v>43796</v>
      </c>
      <c r="F3418" s="1">
        <v>43819</v>
      </c>
      <c r="G3418" s="1">
        <v>43824</v>
      </c>
      <c r="H3418" s="13">
        <f>Orders[[#This Row],[DeliveryDate]]-Orders[[#This Row],[OrderDate]]</f>
        <v>28</v>
      </c>
      <c r="I3418" t="s">
        <v>3</v>
      </c>
      <c r="J3418" t="str">
        <f>_xlfn.XLOOKUP(Orders[[#This Row],[_SalesRepID]],'Sales team'!A:A,'Sales team'!B:B)</f>
        <v>Carl Nguyen</v>
      </c>
      <c r="K3418">
        <v>12</v>
      </c>
      <c r="L3418">
        <v>13</v>
      </c>
      <c r="M3418">
        <v>165</v>
      </c>
      <c r="N3418" t="str">
        <f>_xlfn.XLOOKUP(Orders[[#This Row],[_ProductID]],Products!A:A,Products!C:C)</f>
        <v>Home décor</v>
      </c>
      <c r="O3418">
        <v>3</v>
      </c>
      <c r="P3418">
        <v>7.4999999999999997E-2</v>
      </c>
      <c r="Q3418" s="2">
        <v>6204.2</v>
      </c>
      <c r="R3418" s="2">
        <v>4901.3180000000002</v>
      </c>
      <c r="S3418" s="2">
        <v>34433.31</v>
      </c>
      <c r="T3418" s="2">
        <v>5025.4019999999946</v>
      </c>
    </row>
    <row r="3419" spans="1:20" x14ac:dyDescent="0.25">
      <c r="A3419" t="s">
        <v>4576</v>
      </c>
      <c r="B3419" t="s">
        <v>1</v>
      </c>
      <c r="C3419" t="s">
        <v>13</v>
      </c>
      <c r="D3419" s="1">
        <v>43700</v>
      </c>
      <c r="E3419" s="1">
        <v>43795</v>
      </c>
      <c r="F3419" s="1">
        <v>43797</v>
      </c>
      <c r="G3419" s="1">
        <v>43819</v>
      </c>
      <c r="H3419" s="13">
        <f>Orders[[#This Row],[DeliveryDate]]-Orders[[#This Row],[OrderDate]]</f>
        <v>24</v>
      </c>
      <c r="I3419" t="s">
        <v>3</v>
      </c>
      <c r="J3419" t="str">
        <f>_xlfn.XLOOKUP(Orders[[#This Row],[_SalesRepID]],'Sales team'!A:A,'Sales team'!B:B)</f>
        <v>George Lewis</v>
      </c>
      <c r="K3419">
        <v>8</v>
      </c>
      <c r="L3419">
        <v>27</v>
      </c>
      <c r="M3419">
        <v>278</v>
      </c>
      <c r="N3419" t="str">
        <f>_xlfn.XLOOKUP(Orders[[#This Row],[_ProductID]],Products!A:A,Products!C:C)</f>
        <v>Home décor</v>
      </c>
      <c r="O3419">
        <v>23</v>
      </c>
      <c r="P3419">
        <v>0.2</v>
      </c>
      <c r="Q3419" s="2">
        <v>777.2</v>
      </c>
      <c r="R3419" s="2">
        <v>536.26800000000003</v>
      </c>
      <c r="S3419" s="2">
        <v>621.7600000000001</v>
      </c>
      <c r="T3419" s="2">
        <v>85.492000000000075</v>
      </c>
    </row>
    <row r="3420" spans="1:20" x14ac:dyDescent="0.25">
      <c r="A3420" t="s">
        <v>4577</v>
      </c>
      <c r="B3420" t="s">
        <v>10</v>
      </c>
      <c r="C3420" t="s">
        <v>2</v>
      </c>
      <c r="D3420" s="1">
        <v>43700</v>
      </c>
      <c r="E3420" s="1">
        <v>43795</v>
      </c>
      <c r="F3420" s="1">
        <v>43809</v>
      </c>
      <c r="G3420" s="1">
        <v>43817</v>
      </c>
      <c r="H3420" s="13">
        <f>Orders[[#This Row],[DeliveryDate]]-Orders[[#This Row],[OrderDate]]</f>
        <v>22</v>
      </c>
      <c r="I3420" t="s">
        <v>3</v>
      </c>
      <c r="J3420" t="str">
        <f>_xlfn.XLOOKUP(Orders[[#This Row],[_SalesRepID]],'Sales team'!A:A,'Sales team'!B:B)</f>
        <v>Patrick Graham</v>
      </c>
      <c r="K3420">
        <v>25</v>
      </c>
      <c r="L3420">
        <v>26</v>
      </c>
      <c r="M3420">
        <v>248</v>
      </c>
      <c r="N3420" t="str">
        <f>_xlfn.XLOOKUP(Orders[[#This Row],[_ProductID]],Products!A:A,Products!C:C)</f>
        <v>Furniture</v>
      </c>
      <c r="O3420">
        <v>22</v>
      </c>
      <c r="P3420">
        <v>7.4999999999999997E-2</v>
      </c>
      <c r="Q3420" s="2">
        <v>3865.9</v>
      </c>
      <c r="R3420" s="2">
        <v>1855.6320000000001</v>
      </c>
      <c r="S3420" s="2">
        <v>10727.872500000001</v>
      </c>
      <c r="T3420" s="2">
        <v>5160.9765000000007</v>
      </c>
    </row>
    <row r="3421" spans="1:20" x14ac:dyDescent="0.25">
      <c r="A3421" t="s">
        <v>4578</v>
      </c>
      <c r="B3421" t="s">
        <v>1</v>
      </c>
      <c r="C3421" t="s">
        <v>25</v>
      </c>
      <c r="D3421" s="1">
        <v>43700</v>
      </c>
      <c r="E3421" s="1">
        <v>43795</v>
      </c>
      <c r="F3421" s="1">
        <v>43812</v>
      </c>
      <c r="G3421" s="1">
        <v>43810</v>
      </c>
      <c r="H3421" s="13">
        <f>Orders[[#This Row],[DeliveryDate]]-Orders[[#This Row],[OrderDate]]</f>
        <v>15</v>
      </c>
      <c r="I3421" t="s">
        <v>3</v>
      </c>
      <c r="J3421" t="str">
        <f>_xlfn.XLOOKUP(Orders[[#This Row],[_SalesRepID]],'Sales team'!A:A,'Sales team'!B:B)</f>
        <v>Jerry Green</v>
      </c>
      <c r="K3421">
        <v>3</v>
      </c>
      <c r="L3421">
        <v>26</v>
      </c>
      <c r="M3421">
        <v>353</v>
      </c>
      <c r="N3421" t="str">
        <f>_xlfn.XLOOKUP(Orders[[#This Row],[_ProductID]],Products!A:A,Products!C:C)</f>
        <v>Home décor</v>
      </c>
      <c r="O3421">
        <v>30</v>
      </c>
      <c r="P3421">
        <v>0.1</v>
      </c>
      <c r="Q3421" s="2">
        <v>2003.3</v>
      </c>
      <c r="R3421" s="2">
        <v>1161.914</v>
      </c>
      <c r="S3421" s="2">
        <v>3605.94</v>
      </c>
      <c r="T3421" s="2">
        <v>1282.1120000000001</v>
      </c>
    </row>
    <row r="3422" spans="1:20" x14ac:dyDescent="0.25">
      <c r="A3422" t="s">
        <v>4579</v>
      </c>
      <c r="B3422" t="s">
        <v>8</v>
      </c>
      <c r="C3422" t="s">
        <v>2</v>
      </c>
      <c r="D3422" s="1">
        <v>43700</v>
      </c>
      <c r="E3422" s="1">
        <v>43795</v>
      </c>
      <c r="F3422" s="1">
        <v>43823</v>
      </c>
      <c r="G3422" s="1">
        <v>43810</v>
      </c>
      <c r="H3422" s="13">
        <f>Orders[[#This Row],[DeliveryDate]]-Orders[[#This Row],[OrderDate]]</f>
        <v>15</v>
      </c>
      <c r="I3422" t="s">
        <v>3</v>
      </c>
      <c r="J3422" t="str">
        <f>_xlfn.XLOOKUP(Orders[[#This Row],[_SalesRepID]],'Sales team'!A:A,'Sales team'!B:B)</f>
        <v>Samuel Fowler</v>
      </c>
      <c r="K3422">
        <v>21</v>
      </c>
      <c r="L3422">
        <v>46</v>
      </c>
      <c r="M3422">
        <v>248</v>
      </c>
      <c r="N3422" t="str">
        <f>_xlfn.XLOOKUP(Orders[[#This Row],[_ProductID]],Products!A:A,Products!C:C)</f>
        <v>Furniture</v>
      </c>
      <c r="O3422">
        <v>38</v>
      </c>
      <c r="P3422">
        <v>0.1</v>
      </c>
      <c r="Q3422" s="2">
        <v>6210.9000000000005</v>
      </c>
      <c r="R3422" s="2">
        <v>2857.0140000000006</v>
      </c>
      <c r="S3422" s="2">
        <v>27949.050000000003</v>
      </c>
      <c r="T3422" s="2">
        <v>13663.98</v>
      </c>
    </row>
    <row r="3423" spans="1:20" x14ac:dyDescent="0.25">
      <c r="A3423" t="s">
        <v>4580</v>
      </c>
      <c r="B3423" t="s">
        <v>5</v>
      </c>
      <c r="C3423" t="s">
        <v>13</v>
      </c>
      <c r="D3423" s="1">
        <v>43700</v>
      </c>
      <c r="E3423" s="1">
        <v>43795</v>
      </c>
      <c r="F3423" s="1">
        <v>43809</v>
      </c>
      <c r="G3423" s="1">
        <v>43810</v>
      </c>
      <c r="H3423" s="13">
        <f>Orders[[#This Row],[DeliveryDate]]-Orders[[#This Row],[OrderDate]]</f>
        <v>15</v>
      </c>
      <c r="I3423" t="s">
        <v>3</v>
      </c>
      <c r="J3423" t="str">
        <f>_xlfn.XLOOKUP(Orders[[#This Row],[_SalesRepID]],'Sales team'!A:A,'Sales team'!B:B)</f>
        <v>Nicholas Cunningham</v>
      </c>
      <c r="K3423">
        <v>19</v>
      </c>
      <c r="L3423">
        <v>49</v>
      </c>
      <c r="M3423">
        <v>278</v>
      </c>
      <c r="N3423" t="str">
        <f>_xlfn.XLOOKUP(Orders[[#This Row],[_ProductID]],Products!A:A,Products!C:C)</f>
        <v>Kitchen &amp; Dining</v>
      </c>
      <c r="O3423">
        <v>16</v>
      </c>
      <c r="P3423">
        <v>0.05</v>
      </c>
      <c r="Q3423" s="2">
        <v>2579.5</v>
      </c>
      <c r="R3423" s="2">
        <v>2037.8050000000001</v>
      </c>
      <c r="S3423" s="2">
        <v>17153.674999999999</v>
      </c>
      <c r="T3423" s="2">
        <v>2889.0399999999991</v>
      </c>
    </row>
    <row r="3424" spans="1:20" x14ac:dyDescent="0.25">
      <c r="A3424" t="s">
        <v>4581</v>
      </c>
      <c r="B3424" t="s">
        <v>1</v>
      </c>
      <c r="C3424" t="s">
        <v>15</v>
      </c>
      <c r="D3424" s="1">
        <v>43700</v>
      </c>
      <c r="E3424" s="1">
        <v>43795</v>
      </c>
      <c r="F3424" s="1">
        <v>43808</v>
      </c>
      <c r="G3424" s="1">
        <v>43808</v>
      </c>
      <c r="H3424" s="13">
        <f>Orders[[#This Row],[DeliveryDate]]-Orders[[#This Row],[OrderDate]]</f>
        <v>13</v>
      </c>
      <c r="I3424" t="s">
        <v>3</v>
      </c>
      <c r="J3424" t="str">
        <f>_xlfn.XLOOKUP(Orders[[#This Row],[_SalesRepID]],'Sales team'!A:A,'Sales team'!B:B)</f>
        <v>George Lewis</v>
      </c>
      <c r="K3424">
        <v>8</v>
      </c>
      <c r="L3424">
        <v>37</v>
      </c>
      <c r="M3424">
        <v>9</v>
      </c>
      <c r="N3424" t="str">
        <f>_xlfn.XLOOKUP(Orders[[#This Row],[_ProductID]],Products!A:A,Products!C:C)</f>
        <v>Home décor</v>
      </c>
      <c r="O3424">
        <v>3</v>
      </c>
      <c r="P3424">
        <v>0.05</v>
      </c>
      <c r="Q3424" s="2">
        <v>201</v>
      </c>
      <c r="R3424" s="2">
        <v>118.58999999999999</v>
      </c>
      <c r="S3424" s="2">
        <v>572.85</v>
      </c>
      <c r="T3424" s="2">
        <v>217.08000000000004</v>
      </c>
    </row>
    <row r="3425" spans="1:20" x14ac:dyDescent="0.25">
      <c r="A3425" t="s">
        <v>4582</v>
      </c>
      <c r="B3425" t="s">
        <v>5</v>
      </c>
      <c r="C3425" t="s">
        <v>15</v>
      </c>
      <c r="D3425" s="1">
        <v>43700</v>
      </c>
      <c r="E3425" s="1">
        <v>43795</v>
      </c>
      <c r="F3425" s="1">
        <v>43804</v>
      </c>
      <c r="G3425" s="1">
        <v>43803</v>
      </c>
      <c r="H3425" s="13">
        <f>Orders[[#This Row],[DeliveryDate]]-Orders[[#This Row],[OrderDate]]</f>
        <v>8</v>
      </c>
      <c r="I3425" t="s">
        <v>3</v>
      </c>
      <c r="J3425" t="str">
        <f>_xlfn.XLOOKUP(Orders[[#This Row],[_SalesRepID]],'Sales team'!A:A,'Sales team'!B:B)</f>
        <v>Frank Brown</v>
      </c>
      <c r="K3425">
        <v>17</v>
      </c>
      <c r="L3425">
        <v>29</v>
      </c>
      <c r="M3425">
        <v>41</v>
      </c>
      <c r="N3425" t="str">
        <f>_xlfn.XLOOKUP(Orders[[#This Row],[_ProductID]],Products!A:A,Products!C:C)</f>
        <v>Home décor</v>
      </c>
      <c r="O3425">
        <v>30</v>
      </c>
      <c r="P3425">
        <v>0.15</v>
      </c>
      <c r="Q3425" s="2">
        <v>1721.9</v>
      </c>
      <c r="R3425" s="2">
        <v>929.82600000000014</v>
      </c>
      <c r="S3425" s="2">
        <v>11708.92</v>
      </c>
      <c r="T3425" s="2">
        <v>4270.311999999999</v>
      </c>
    </row>
    <row r="3426" spans="1:20" x14ac:dyDescent="0.25">
      <c r="A3426" t="s">
        <v>4583</v>
      </c>
      <c r="B3426" t="s">
        <v>5</v>
      </c>
      <c r="C3426" t="s">
        <v>13</v>
      </c>
      <c r="D3426" s="1">
        <v>43700</v>
      </c>
      <c r="E3426" s="1">
        <v>43795</v>
      </c>
      <c r="F3426" s="1">
        <v>43820</v>
      </c>
      <c r="G3426" s="1">
        <v>43815</v>
      </c>
      <c r="H3426" s="13">
        <f>Orders[[#This Row],[DeliveryDate]]-Orders[[#This Row],[OrderDate]]</f>
        <v>20</v>
      </c>
      <c r="I3426" t="s">
        <v>3</v>
      </c>
      <c r="J3426" t="str">
        <f>_xlfn.XLOOKUP(Orders[[#This Row],[_SalesRepID]],'Sales team'!A:A,'Sales team'!B:B)</f>
        <v>Shawn Wallace</v>
      </c>
      <c r="K3426">
        <v>18</v>
      </c>
      <c r="L3426">
        <v>40</v>
      </c>
      <c r="M3426">
        <v>320</v>
      </c>
      <c r="N3426" t="str">
        <f>_xlfn.XLOOKUP(Orders[[#This Row],[_ProductID]],Products!A:A,Products!C:C)</f>
        <v>Electronics</v>
      </c>
      <c r="O3426">
        <v>28</v>
      </c>
      <c r="P3426">
        <v>7.4999999999999997E-2</v>
      </c>
      <c r="Q3426" s="2">
        <v>5232.7</v>
      </c>
      <c r="R3426" s="2">
        <v>3924.5249999999996</v>
      </c>
      <c r="S3426" s="2">
        <v>19360.990000000002</v>
      </c>
      <c r="T3426" s="2">
        <v>3662.8900000000031</v>
      </c>
    </row>
    <row r="3427" spans="1:20" x14ac:dyDescent="0.25">
      <c r="A3427" t="s">
        <v>4584</v>
      </c>
      <c r="B3427" t="s">
        <v>1</v>
      </c>
      <c r="C3427" t="s">
        <v>6</v>
      </c>
      <c r="D3427" s="1">
        <v>43700</v>
      </c>
      <c r="E3427" s="1">
        <v>43795</v>
      </c>
      <c r="F3427" s="1">
        <v>43804</v>
      </c>
      <c r="G3427" s="1">
        <v>43803</v>
      </c>
      <c r="H3427" s="13">
        <f>Orders[[#This Row],[DeliveryDate]]-Orders[[#This Row],[OrderDate]]</f>
        <v>8</v>
      </c>
      <c r="I3427" t="s">
        <v>3</v>
      </c>
      <c r="J3427" t="str">
        <f>_xlfn.XLOOKUP(Orders[[#This Row],[_SalesRepID]],'Sales team'!A:A,'Sales team'!B:B)</f>
        <v>Joshua Bennett</v>
      </c>
      <c r="K3427">
        <v>6</v>
      </c>
      <c r="L3427">
        <v>19</v>
      </c>
      <c r="M3427">
        <v>174</v>
      </c>
      <c r="N3427" t="str">
        <f>_xlfn.XLOOKUP(Orders[[#This Row],[_ProductID]],Products!A:A,Products!C:C)</f>
        <v>Home décor</v>
      </c>
      <c r="O3427">
        <v>44</v>
      </c>
      <c r="P3427">
        <v>0.2</v>
      </c>
      <c r="Q3427" s="2">
        <v>5413.6</v>
      </c>
      <c r="R3427" s="2">
        <v>2869.2080000000005</v>
      </c>
      <c r="S3427" s="2">
        <v>30316.160000000003</v>
      </c>
      <c r="T3427" s="2">
        <v>10231.703999999998</v>
      </c>
    </row>
    <row r="3428" spans="1:20" x14ac:dyDescent="0.25">
      <c r="A3428" t="s">
        <v>4569</v>
      </c>
      <c r="B3428" t="s">
        <v>1</v>
      </c>
      <c r="C3428" t="s">
        <v>13</v>
      </c>
      <c r="D3428" s="1">
        <v>43700</v>
      </c>
      <c r="E3428" s="1">
        <v>43794</v>
      </c>
      <c r="F3428" s="1">
        <v>43820</v>
      </c>
      <c r="G3428" s="1">
        <v>43816</v>
      </c>
      <c r="H3428" s="13">
        <f>Orders[[#This Row],[DeliveryDate]]-Orders[[#This Row],[OrderDate]]</f>
        <v>22</v>
      </c>
      <c r="I3428" t="s">
        <v>3</v>
      </c>
      <c r="J3428" t="str">
        <f>_xlfn.XLOOKUP(Orders[[#This Row],[_SalesRepID]],'Sales team'!A:A,'Sales team'!B:B)</f>
        <v>Adam Hernandez</v>
      </c>
      <c r="K3428">
        <v>1</v>
      </c>
      <c r="L3428">
        <v>47</v>
      </c>
      <c r="M3428">
        <v>317</v>
      </c>
      <c r="N3428" t="str">
        <f>_xlfn.XLOOKUP(Orders[[#This Row],[_ProductID]],Products!A:A,Products!C:C)</f>
        <v>Home décor</v>
      </c>
      <c r="O3428">
        <v>3</v>
      </c>
      <c r="P3428">
        <v>0.05</v>
      </c>
      <c r="Q3428" s="2">
        <v>2532.6</v>
      </c>
      <c r="R3428" s="2">
        <v>2076.732</v>
      </c>
      <c r="S3428" s="2">
        <v>12029.849999999999</v>
      </c>
      <c r="T3428" s="2">
        <v>1646.1899999999987</v>
      </c>
    </row>
    <row r="3429" spans="1:20" x14ac:dyDescent="0.25">
      <c r="A3429" t="s">
        <v>4570</v>
      </c>
      <c r="B3429" t="s">
        <v>8</v>
      </c>
      <c r="C3429" t="s">
        <v>13</v>
      </c>
      <c r="D3429" s="1">
        <v>43700</v>
      </c>
      <c r="E3429" s="1">
        <v>43794</v>
      </c>
      <c r="F3429" s="1">
        <v>43801</v>
      </c>
      <c r="G3429" s="1">
        <v>43812</v>
      </c>
      <c r="H3429" s="13">
        <f>Orders[[#This Row],[DeliveryDate]]-Orders[[#This Row],[OrderDate]]</f>
        <v>18</v>
      </c>
      <c r="I3429" t="s">
        <v>3</v>
      </c>
      <c r="J3429" t="str">
        <f>_xlfn.XLOOKUP(Orders[[#This Row],[_SalesRepID]],'Sales team'!A:A,'Sales team'!B:B)</f>
        <v>Douglas Tucker</v>
      </c>
      <c r="K3429">
        <v>23</v>
      </c>
      <c r="L3429">
        <v>39</v>
      </c>
      <c r="M3429">
        <v>311</v>
      </c>
      <c r="N3429" t="str">
        <f>_xlfn.XLOOKUP(Orders[[#This Row],[_ProductID]],Products!A:A,Products!C:C)</f>
        <v>Furniture</v>
      </c>
      <c r="O3429">
        <v>38</v>
      </c>
      <c r="P3429">
        <v>0.1</v>
      </c>
      <c r="Q3429" s="2">
        <v>3999.9</v>
      </c>
      <c r="R3429" s="2">
        <v>2319.942</v>
      </c>
      <c r="S3429" s="2">
        <v>28799.280000000002</v>
      </c>
      <c r="T3429" s="2">
        <v>10239.744000000002</v>
      </c>
    </row>
    <row r="3430" spans="1:20" x14ac:dyDescent="0.25">
      <c r="A3430" t="s">
        <v>4571</v>
      </c>
      <c r="B3430" t="s">
        <v>8</v>
      </c>
      <c r="C3430" t="s">
        <v>15</v>
      </c>
      <c r="D3430" s="1">
        <v>43700</v>
      </c>
      <c r="E3430" s="1">
        <v>43794</v>
      </c>
      <c r="F3430" s="1">
        <v>43815</v>
      </c>
      <c r="G3430" s="1">
        <v>43802</v>
      </c>
      <c r="H3430" s="13">
        <f>Orders[[#This Row],[DeliveryDate]]-Orders[[#This Row],[OrderDate]]</f>
        <v>8</v>
      </c>
      <c r="I3430" t="s">
        <v>3</v>
      </c>
      <c r="J3430" t="str">
        <f>_xlfn.XLOOKUP(Orders[[#This Row],[_SalesRepID]],'Sales team'!A:A,'Sales team'!B:B)</f>
        <v>Roy Rice</v>
      </c>
      <c r="K3430">
        <v>24</v>
      </c>
      <c r="L3430">
        <v>8</v>
      </c>
      <c r="M3430">
        <v>56</v>
      </c>
      <c r="N3430" t="str">
        <f>_xlfn.XLOOKUP(Orders[[#This Row],[_ProductID]],Products!A:A,Products!C:C)</f>
        <v>Home décor</v>
      </c>
      <c r="O3430">
        <v>43</v>
      </c>
      <c r="P3430">
        <v>7.4999999999999997E-2</v>
      </c>
      <c r="Q3430" s="2">
        <v>1829.1000000000001</v>
      </c>
      <c r="R3430" s="2">
        <v>749.93100000000004</v>
      </c>
      <c r="S3430" s="2">
        <v>3383.8350000000005</v>
      </c>
      <c r="T3430" s="2">
        <v>1883.9730000000004</v>
      </c>
    </row>
    <row r="3431" spans="1:20" x14ac:dyDescent="0.25">
      <c r="A3431" t="s">
        <v>4572</v>
      </c>
      <c r="B3431" t="s">
        <v>1</v>
      </c>
      <c r="C3431" t="s">
        <v>6</v>
      </c>
      <c r="D3431" s="1">
        <v>43700</v>
      </c>
      <c r="E3431" s="1">
        <v>43794</v>
      </c>
      <c r="F3431" s="1">
        <v>43797</v>
      </c>
      <c r="G3431" s="1">
        <v>43825</v>
      </c>
      <c r="H3431" s="13">
        <f>Orders[[#This Row],[DeliveryDate]]-Orders[[#This Row],[OrderDate]]</f>
        <v>31</v>
      </c>
      <c r="I3431" t="s">
        <v>3</v>
      </c>
      <c r="J3431" t="str">
        <f>_xlfn.XLOOKUP(Orders[[#This Row],[_SalesRepID]],'Sales team'!A:A,'Sales team'!B:B)</f>
        <v>George Lewis</v>
      </c>
      <c r="K3431">
        <v>8</v>
      </c>
      <c r="L3431">
        <v>37</v>
      </c>
      <c r="M3431">
        <v>155</v>
      </c>
      <c r="N3431" t="str">
        <f>_xlfn.XLOOKUP(Orders[[#This Row],[_ProductID]],Products!A:A,Products!C:C)</f>
        <v>Home décor</v>
      </c>
      <c r="O3431">
        <v>36</v>
      </c>
      <c r="P3431">
        <v>0.05</v>
      </c>
      <c r="Q3431" s="2">
        <v>5949.6</v>
      </c>
      <c r="R3431" s="2">
        <v>2498.8319999999999</v>
      </c>
      <c r="S3431" s="2">
        <v>33912.720000000001</v>
      </c>
      <c r="T3431" s="2">
        <v>18919.728000000003</v>
      </c>
    </row>
    <row r="3432" spans="1:20" x14ac:dyDescent="0.25">
      <c r="A3432" t="s">
        <v>4573</v>
      </c>
      <c r="B3432" t="s">
        <v>5</v>
      </c>
      <c r="C3432" t="s">
        <v>6</v>
      </c>
      <c r="D3432" s="1">
        <v>43700</v>
      </c>
      <c r="E3432" s="1">
        <v>43794</v>
      </c>
      <c r="F3432" s="1">
        <v>43797</v>
      </c>
      <c r="G3432" s="1">
        <v>43811</v>
      </c>
      <c r="H3432" s="13">
        <f>Orders[[#This Row],[DeliveryDate]]-Orders[[#This Row],[OrderDate]]</f>
        <v>17</v>
      </c>
      <c r="I3432" t="s">
        <v>3</v>
      </c>
      <c r="J3432" t="str">
        <f>_xlfn.XLOOKUP(Orders[[#This Row],[_SalesRepID]],'Sales team'!A:A,'Sales team'!B:B)</f>
        <v>Carl Nguyen</v>
      </c>
      <c r="K3432">
        <v>12</v>
      </c>
      <c r="L3432">
        <v>25</v>
      </c>
      <c r="M3432">
        <v>96</v>
      </c>
      <c r="N3432" t="str">
        <f>_xlfn.XLOOKUP(Orders[[#This Row],[_ProductID]],Products!A:A,Products!C:C)</f>
        <v>Home décor</v>
      </c>
      <c r="O3432">
        <v>2</v>
      </c>
      <c r="P3432">
        <v>0.05</v>
      </c>
      <c r="Q3432" s="2">
        <v>1065.3</v>
      </c>
      <c r="R3432" s="2">
        <v>777.66899999999998</v>
      </c>
      <c r="S3432" s="2">
        <v>3036.1049999999996</v>
      </c>
      <c r="T3432" s="2">
        <v>703.0979999999995</v>
      </c>
    </row>
    <row r="3433" spans="1:20" x14ac:dyDescent="0.25">
      <c r="A3433" t="s">
        <v>4574</v>
      </c>
      <c r="B3433" t="s">
        <v>5</v>
      </c>
      <c r="C3433" t="s">
        <v>46</v>
      </c>
      <c r="D3433" s="1">
        <v>43700</v>
      </c>
      <c r="E3433" s="1">
        <v>43794</v>
      </c>
      <c r="F3433" s="1">
        <v>43801</v>
      </c>
      <c r="G3433" s="1">
        <v>43808</v>
      </c>
      <c r="H3433" s="13">
        <f>Orders[[#This Row],[DeliveryDate]]-Orders[[#This Row],[OrderDate]]</f>
        <v>14</v>
      </c>
      <c r="I3433" t="s">
        <v>3</v>
      </c>
      <c r="J3433" t="str">
        <f>_xlfn.XLOOKUP(Orders[[#This Row],[_SalesRepID]],'Sales team'!A:A,'Sales team'!B:B)</f>
        <v>Nicholas Cunningham</v>
      </c>
      <c r="K3433">
        <v>19</v>
      </c>
      <c r="L3433">
        <v>31</v>
      </c>
      <c r="M3433">
        <v>82</v>
      </c>
      <c r="N3433" t="str">
        <f>_xlfn.XLOOKUP(Orders[[#This Row],[_ProductID]],Products!A:A,Products!C:C)</f>
        <v>Home décor</v>
      </c>
      <c r="O3433">
        <v>23</v>
      </c>
      <c r="P3433">
        <v>0.4</v>
      </c>
      <c r="Q3433" s="2">
        <v>1105.5</v>
      </c>
      <c r="R3433" s="2">
        <v>519.58499999999992</v>
      </c>
      <c r="S3433" s="2">
        <v>4643.0999999999995</v>
      </c>
      <c r="T3433" s="2">
        <v>1006.0050000000001</v>
      </c>
    </row>
    <row r="3434" spans="1:20" x14ac:dyDescent="0.25">
      <c r="A3434" t="s">
        <v>4575</v>
      </c>
      <c r="B3434" t="s">
        <v>1</v>
      </c>
      <c r="C3434" t="s">
        <v>2</v>
      </c>
      <c r="D3434" s="1">
        <v>43700</v>
      </c>
      <c r="E3434" s="1">
        <v>43794</v>
      </c>
      <c r="F3434" s="1">
        <v>43796</v>
      </c>
      <c r="G3434" s="1">
        <v>43819</v>
      </c>
      <c r="H3434" s="13">
        <f>Orders[[#This Row],[DeliveryDate]]-Orders[[#This Row],[OrderDate]]</f>
        <v>25</v>
      </c>
      <c r="I3434" t="s">
        <v>3</v>
      </c>
      <c r="J3434" t="str">
        <f>_xlfn.XLOOKUP(Orders[[#This Row],[_SalesRepID]],'Sales team'!A:A,'Sales team'!B:B)</f>
        <v>Shawn Cook</v>
      </c>
      <c r="K3434">
        <v>7</v>
      </c>
      <c r="L3434">
        <v>16</v>
      </c>
      <c r="M3434">
        <v>211</v>
      </c>
      <c r="N3434" t="str">
        <f>_xlfn.XLOOKUP(Orders[[#This Row],[_ProductID]],Products!A:A,Products!C:C)</f>
        <v>Home décor</v>
      </c>
      <c r="O3434">
        <v>14</v>
      </c>
      <c r="P3434">
        <v>0.05</v>
      </c>
      <c r="Q3434" s="2">
        <v>2680</v>
      </c>
      <c r="R3434" s="2">
        <v>1688.4</v>
      </c>
      <c r="S3434" s="2">
        <v>20368</v>
      </c>
      <c r="T3434" s="2">
        <v>6860.7999999999993</v>
      </c>
    </row>
    <row r="3435" spans="1:20" x14ac:dyDescent="0.25">
      <c r="A3435" t="s">
        <v>4556</v>
      </c>
      <c r="B3435" t="s">
        <v>5</v>
      </c>
      <c r="C3435" t="s">
        <v>2</v>
      </c>
      <c r="D3435" s="1">
        <v>43700</v>
      </c>
      <c r="E3435" s="1">
        <v>43793</v>
      </c>
      <c r="F3435" s="1">
        <v>43818</v>
      </c>
      <c r="G3435" s="1">
        <v>43816</v>
      </c>
      <c r="H3435" s="13">
        <f>Orders[[#This Row],[DeliveryDate]]-Orders[[#This Row],[OrderDate]]</f>
        <v>23</v>
      </c>
      <c r="I3435" t="s">
        <v>3</v>
      </c>
      <c r="J3435" t="str">
        <f>_xlfn.XLOOKUP(Orders[[#This Row],[_SalesRepID]],'Sales team'!A:A,'Sales team'!B:B)</f>
        <v>Paul Holmes</v>
      </c>
      <c r="K3435">
        <v>14</v>
      </c>
      <c r="L3435">
        <v>42</v>
      </c>
      <c r="M3435">
        <v>233</v>
      </c>
      <c r="N3435" t="str">
        <f>_xlfn.XLOOKUP(Orders[[#This Row],[_ProductID]],Products!A:A,Products!C:C)</f>
        <v>Home décor</v>
      </c>
      <c r="O3435">
        <v>26</v>
      </c>
      <c r="P3435">
        <v>7.4999999999999997E-2</v>
      </c>
      <c r="Q3435" s="2">
        <v>3859.2000000000003</v>
      </c>
      <c r="R3435" s="2">
        <v>2855.808</v>
      </c>
      <c r="S3435" s="2">
        <v>17848.8</v>
      </c>
      <c r="T3435" s="2">
        <v>3569.7599999999984</v>
      </c>
    </row>
    <row r="3436" spans="1:20" x14ac:dyDescent="0.25">
      <c r="A3436" t="s">
        <v>4557</v>
      </c>
      <c r="B3436" t="s">
        <v>1</v>
      </c>
      <c r="C3436" t="s">
        <v>25</v>
      </c>
      <c r="D3436" s="1">
        <v>43700</v>
      </c>
      <c r="E3436" s="1">
        <v>43793</v>
      </c>
      <c r="F3436" s="1">
        <v>43813</v>
      </c>
      <c r="G3436" s="1">
        <v>43811</v>
      </c>
      <c r="H3436" s="13">
        <f>Orders[[#This Row],[DeliveryDate]]-Orders[[#This Row],[OrderDate]]</f>
        <v>18</v>
      </c>
      <c r="I3436" t="s">
        <v>3</v>
      </c>
      <c r="J3436" t="str">
        <f>_xlfn.XLOOKUP(Orders[[#This Row],[_SalesRepID]],'Sales team'!A:A,'Sales team'!B:B)</f>
        <v>Joshua Ryan</v>
      </c>
      <c r="K3436">
        <v>9</v>
      </c>
      <c r="L3436">
        <v>5</v>
      </c>
      <c r="M3436">
        <v>343</v>
      </c>
      <c r="N3436" t="str">
        <f>_xlfn.XLOOKUP(Orders[[#This Row],[_ProductID]],Products!A:A,Products!C:C)</f>
        <v>Home décor</v>
      </c>
      <c r="O3436">
        <v>17</v>
      </c>
      <c r="P3436">
        <v>0.3</v>
      </c>
      <c r="Q3436" s="2">
        <v>207.70000000000002</v>
      </c>
      <c r="R3436" s="2">
        <v>95.542000000000016</v>
      </c>
      <c r="S3436" s="2">
        <v>581.56000000000006</v>
      </c>
      <c r="T3436" s="2">
        <v>199.392</v>
      </c>
    </row>
    <row r="3437" spans="1:20" x14ac:dyDescent="0.25">
      <c r="A3437" t="s">
        <v>4558</v>
      </c>
      <c r="B3437" t="s">
        <v>5</v>
      </c>
      <c r="C3437" t="s">
        <v>6</v>
      </c>
      <c r="D3437" s="1">
        <v>43700</v>
      </c>
      <c r="E3437" s="1">
        <v>43793</v>
      </c>
      <c r="F3437" s="1">
        <v>43800</v>
      </c>
      <c r="G3437" s="1">
        <v>43801</v>
      </c>
      <c r="H3437" s="13">
        <f>Orders[[#This Row],[DeliveryDate]]-Orders[[#This Row],[OrderDate]]</f>
        <v>8</v>
      </c>
      <c r="I3437" t="s">
        <v>3</v>
      </c>
      <c r="J3437" t="str">
        <f>_xlfn.XLOOKUP(Orders[[#This Row],[_SalesRepID]],'Sales team'!A:A,'Sales team'!B:B)</f>
        <v>Anthony Berry</v>
      </c>
      <c r="K3437">
        <v>16</v>
      </c>
      <c r="L3437">
        <v>12</v>
      </c>
      <c r="M3437">
        <v>99</v>
      </c>
      <c r="N3437" t="str">
        <f>_xlfn.XLOOKUP(Orders[[#This Row],[_ProductID]],Products!A:A,Products!C:C)</f>
        <v>Electronics</v>
      </c>
      <c r="O3437">
        <v>25</v>
      </c>
      <c r="P3437">
        <v>0.05</v>
      </c>
      <c r="Q3437" s="2">
        <v>1139</v>
      </c>
      <c r="R3437" s="2">
        <v>615.06000000000006</v>
      </c>
      <c r="S3437" s="2">
        <v>8656.4</v>
      </c>
      <c r="T3437" s="2">
        <v>3735.9199999999992</v>
      </c>
    </row>
    <row r="3438" spans="1:20" x14ac:dyDescent="0.25">
      <c r="A3438" t="s">
        <v>4559</v>
      </c>
      <c r="B3438" t="s">
        <v>1</v>
      </c>
      <c r="C3438" t="s">
        <v>6</v>
      </c>
      <c r="D3438" s="1">
        <v>43700</v>
      </c>
      <c r="E3438" s="1">
        <v>43793</v>
      </c>
      <c r="F3438" s="1">
        <v>43808</v>
      </c>
      <c r="G3438" s="1">
        <v>43797</v>
      </c>
      <c r="H3438" s="13">
        <f>Orders[[#This Row],[DeliveryDate]]-Orders[[#This Row],[OrderDate]]</f>
        <v>4</v>
      </c>
      <c r="I3438" t="s">
        <v>3</v>
      </c>
      <c r="J3438" t="str">
        <f>_xlfn.XLOOKUP(Orders[[#This Row],[_SalesRepID]],'Sales team'!A:A,'Sales team'!B:B)</f>
        <v>Shawn Cook</v>
      </c>
      <c r="K3438">
        <v>7</v>
      </c>
      <c r="L3438">
        <v>13</v>
      </c>
      <c r="M3438">
        <v>89</v>
      </c>
      <c r="N3438" t="str">
        <f>_xlfn.XLOOKUP(Orders[[#This Row],[_ProductID]],Products!A:A,Products!C:C)</f>
        <v>Home décor</v>
      </c>
      <c r="O3438">
        <v>14</v>
      </c>
      <c r="P3438">
        <v>0.15</v>
      </c>
      <c r="Q3438" s="2">
        <v>3986.5</v>
      </c>
      <c r="R3438" s="2">
        <v>2910.145</v>
      </c>
      <c r="S3438" s="2">
        <v>10165.574999999999</v>
      </c>
      <c r="T3438" s="2">
        <v>1435.1399999999994</v>
      </c>
    </row>
    <row r="3439" spans="1:20" x14ac:dyDescent="0.25">
      <c r="A3439" t="s">
        <v>4560</v>
      </c>
      <c r="B3439" t="s">
        <v>5</v>
      </c>
      <c r="C3439" t="s">
        <v>6</v>
      </c>
      <c r="D3439" s="1">
        <v>43700</v>
      </c>
      <c r="E3439" s="1">
        <v>43793</v>
      </c>
      <c r="F3439" s="1">
        <v>43821</v>
      </c>
      <c r="G3439" s="1">
        <v>43824</v>
      </c>
      <c r="H3439" s="13">
        <f>Orders[[#This Row],[DeliveryDate]]-Orders[[#This Row],[OrderDate]]</f>
        <v>31</v>
      </c>
      <c r="I3439" t="s">
        <v>3</v>
      </c>
      <c r="J3439" t="str">
        <f>_xlfn.XLOOKUP(Orders[[#This Row],[_SalesRepID]],'Sales team'!A:A,'Sales team'!B:B)</f>
        <v>Roger Alexander</v>
      </c>
      <c r="K3439">
        <v>15</v>
      </c>
      <c r="L3439">
        <v>18</v>
      </c>
      <c r="M3439">
        <v>128</v>
      </c>
      <c r="N3439" t="str">
        <f>_xlfn.XLOOKUP(Orders[[#This Row],[_ProductID]],Products!A:A,Products!C:C)</f>
        <v>Furniture</v>
      </c>
      <c r="O3439">
        <v>15</v>
      </c>
      <c r="P3439">
        <v>0.05</v>
      </c>
      <c r="Q3439" s="2">
        <v>944.7</v>
      </c>
      <c r="R3439" s="2">
        <v>377.88000000000005</v>
      </c>
      <c r="S3439" s="2">
        <v>2692.3950000000004</v>
      </c>
      <c r="T3439" s="2">
        <v>1558.7550000000003</v>
      </c>
    </row>
    <row r="3440" spans="1:20" x14ac:dyDescent="0.25">
      <c r="A3440" t="s">
        <v>4561</v>
      </c>
      <c r="B3440" t="s">
        <v>5</v>
      </c>
      <c r="C3440" t="s">
        <v>15</v>
      </c>
      <c r="D3440" s="1">
        <v>43700</v>
      </c>
      <c r="E3440" s="1">
        <v>43793</v>
      </c>
      <c r="F3440" s="1">
        <v>43808</v>
      </c>
      <c r="G3440" s="1">
        <v>43808</v>
      </c>
      <c r="H3440" s="13">
        <f>Orders[[#This Row],[DeliveryDate]]-Orders[[#This Row],[OrderDate]]</f>
        <v>15</v>
      </c>
      <c r="I3440" t="s">
        <v>3</v>
      </c>
      <c r="J3440" t="str">
        <f>_xlfn.XLOOKUP(Orders[[#This Row],[_SalesRepID]],'Sales team'!A:A,'Sales team'!B:B)</f>
        <v>Paul Holmes</v>
      </c>
      <c r="K3440">
        <v>14</v>
      </c>
      <c r="L3440">
        <v>13</v>
      </c>
      <c r="M3440">
        <v>50</v>
      </c>
      <c r="N3440" t="str">
        <f>_xlfn.XLOOKUP(Orders[[#This Row],[_ProductID]],Products!A:A,Products!C:C)</f>
        <v>Home décor</v>
      </c>
      <c r="O3440">
        <v>32</v>
      </c>
      <c r="P3440">
        <v>0.1</v>
      </c>
      <c r="Q3440" s="2">
        <v>884.4</v>
      </c>
      <c r="R3440" s="2">
        <v>389.13599999999997</v>
      </c>
      <c r="S3440" s="2">
        <v>3183.84</v>
      </c>
      <c r="T3440" s="2">
        <v>1627.2960000000003</v>
      </c>
    </row>
    <row r="3441" spans="1:20" x14ac:dyDescent="0.25">
      <c r="A3441" t="s">
        <v>4562</v>
      </c>
      <c r="B3441" t="s">
        <v>1</v>
      </c>
      <c r="C3441" t="s">
        <v>13</v>
      </c>
      <c r="D3441" s="1">
        <v>43700</v>
      </c>
      <c r="E3441" s="1">
        <v>43793</v>
      </c>
      <c r="F3441" s="1">
        <v>43805</v>
      </c>
      <c r="G3441" s="1">
        <v>43797</v>
      </c>
      <c r="H3441" s="13">
        <f>Orders[[#This Row],[DeliveryDate]]-Orders[[#This Row],[OrderDate]]</f>
        <v>4</v>
      </c>
      <c r="I3441" t="s">
        <v>3</v>
      </c>
      <c r="J3441" t="str">
        <f>_xlfn.XLOOKUP(Orders[[#This Row],[_SalesRepID]],'Sales team'!A:A,'Sales team'!B:B)</f>
        <v>Stephen Payne</v>
      </c>
      <c r="K3441">
        <v>5</v>
      </c>
      <c r="L3441">
        <v>42</v>
      </c>
      <c r="M3441">
        <v>323</v>
      </c>
      <c r="N3441" t="str">
        <f>_xlfn.XLOOKUP(Orders[[#This Row],[_ProductID]],Products!A:A,Products!C:C)</f>
        <v>Electronics</v>
      </c>
      <c r="O3441">
        <v>47</v>
      </c>
      <c r="P3441">
        <v>7.4999999999999997E-2</v>
      </c>
      <c r="Q3441" s="2">
        <v>1118.9000000000001</v>
      </c>
      <c r="R3441" s="2">
        <v>760.85200000000009</v>
      </c>
      <c r="S3441" s="2">
        <v>1034.9825000000001</v>
      </c>
      <c r="T3441" s="2">
        <v>274.13049999999998</v>
      </c>
    </row>
    <row r="3442" spans="1:20" x14ac:dyDescent="0.25">
      <c r="A3442" t="s">
        <v>4563</v>
      </c>
      <c r="B3442" t="s">
        <v>8</v>
      </c>
      <c r="C3442" t="s">
        <v>15</v>
      </c>
      <c r="D3442" s="1">
        <v>43700</v>
      </c>
      <c r="E3442" s="1">
        <v>43793</v>
      </c>
      <c r="F3442" s="1">
        <v>43800</v>
      </c>
      <c r="G3442" s="1">
        <v>43808</v>
      </c>
      <c r="H3442" s="13">
        <f>Orders[[#This Row],[DeliveryDate]]-Orders[[#This Row],[OrderDate]]</f>
        <v>15</v>
      </c>
      <c r="I3442" t="s">
        <v>3</v>
      </c>
      <c r="J3442" t="str">
        <f>_xlfn.XLOOKUP(Orders[[#This Row],[_SalesRepID]],'Sales team'!A:A,'Sales team'!B:B)</f>
        <v>Patrick Graham</v>
      </c>
      <c r="K3442">
        <v>25</v>
      </c>
      <c r="L3442">
        <v>21</v>
      </c>
      <c r="M3442">
        <v>9</v>
      </c>
      <c r="N3442" t="str">
        <f>_xlfn.XLOOKUP(Orders[[#This Row],[_ProductID]],Products!A:A,Products!C:C)</f>
        <v>Home décor</v>
      </c>
      <c r="O3442">
        <v>31</v>
      </c>
      <c r="P3442">
        <v>0.05</v>
      </c>
      <c r="Q3442" s="2">
        <v>1232.8</v>
      </c>
      <c r="R3442" s="2">
        <v>788.99199999999996</v>
      </c>
      <c r="S3442" s="2">
        <v>4684.6399999999994</v>
      </c>
      <c r="T3442" s="2">
        <v>1528.6719999999996</v>
      </c>
    </row>
    <row r="3443" spans="1:20" x14ac:dyDescent="0.25">
      <c r="A3443" t="s">
        <v>4564</v>
      </c>
      <c r="B3443" t="s">
        <v>1</v>
      </c>
      <c r="C3443" t="s">
        <v>6</v>
      </c>
      <c r="D3443" s="1">
        <v>43700</v>
      </c>
      <c r="E3443" s="1">
        <v>43793</v>
      </c>
      <c r="F3443" s="1">
        <v>43812</v>
      </c>
      <c r="G3443" s="1">
        <v>43819</v>
      </c>
      <c r="H3443" s="13">
        <f>Orders[[#This Row],[DeliveryDate]]-Orders[[#This Row],[OrderDate]]</f>
        <v>26</v>
      </c>
      <c r="I3443" t="s">
        <v>3</v>
      </c>
      <c r="J3443" t="str">
        <f>_xlfn.XLOOKUP(Orders[[#This Row],[_SalesRepID]],'Sales team'!A:A,'Sales team'!B:B)</f>
        <v>George Lewis</v>
      </c>
      <c r="K3443">
        <v>8</v>
      </c>
      <c r="L3443">
        <v>3</v>
      </c>
      <c r="M3443">
        <v>151</v>
      </c>
      <c r="N3443" t="str">
        <f>_xlfn.XLOOKUP(Orders[[#This Row],[_ProductID]],Products!A:A,Products!C:C)</f>
        <v>Electronics</v>
      </c>
      <c r="O3443">
        <v>47</v>
      </c>
      <c r="P3443">
        <v>7.4999999999999997E-2</v>
      </c>
      <c r="Q3443" s="2">
        <v>194.3</v>
      </c>
      <c r="R3443" s="2">
        <v>128.238</v>
      </c>
      <c r="S3443" s="2">
        <v>1078.3650000000002</v>
      </c>
      <c r="T3443" s="2">
        <v>308.93700000000024</v>
      </c>
    </row>
    <row r="3444" spans="1:20" x14ac:dyDescent="0.25">
      <c r="A3444" t="s">
        <v>4565</v>
      </c>
      <c r="B3444" t="s">
        <v>1</v>
      </c>
      <c r="C3444" t="s">
        <v>25</v>
      </c>
      <c r="D3444" s="1">
        <v>43700</v>
      </c>
      <c r="E3444" s="1">
        <v>43793</v>
      </c>
      <c r="F3444" s="1">
        <v>43806</v>
      </c>
      <c r="G3444" s="1">
        <v>43817</v>
      </c>
      <c r="H3444" s="13">
        <f>Orders[[#This Row],[DeliveryDate]]-Orders[[#This Row],[OrderDate]]</f>
        <v>24</v>
      </c>
      <c r="I3444" t="s">
        <v>3</v>
      </c>
      <c r="J3444" t="str">
        <f>_xlfn.XLOOKUP(Orders[[#This Row],[_SalesRepID]],'Sales team'!A:A,'Sales team'!B:B)</f>
        <v>Carl Nguyen</v>
      </c>
      <c r="K3444">
        <v>12</v>
      </c>
      <c r="L3444">
        <v>34</v>
      </c>
      <c r="M3444">
        <v>355</v>
      </c>
      <c r="N3444" t="str">
        <f>_xlfn.XLOOKUP(Orders[[#This Row],[_ProductID]],Products!A:A,Products!C:C)</f>
        <v>Home décor</v>
      </c>
      <c r="O3444">
        <v>24</v>
      </c>
      <c r="P3444">
        <v>0.05</v>
      </c>
      <c r="Q3444" s="2">
        <v>1025.1000000000001</v>
      </c>
      <c r="R3444" s="2">
        <v>625.31100000000004</v>
      </c>
      <c r="S3444" s="2">
        <v>4869.2250000000004</v>
      </c>
      <c r="T3444" s="2">
        <v>1742.67</v>
      </c>
    </row>
    <row r="3445" spans="1:20" x14ac:dyDescent="0.25">
      <c r="A3445" t="s">
        <v>4566</v>
      </c>
      <c r="B3445" t="s">
        <v>1</v>
      </c>
      <c r="C3445" t="s">
        <v>2</v>
      </c>
      <c r="D3445" s="1">
        <v>43700</v>
      </c>
      <c r="E3445" s="1">
        <v>43793</v>
      </c>
      <c r="F3445" s="1">
        <v>43800</v>
      </c>
      <c r="G3445" s="1">
        <v>43798</v>
      </c>
      <c r="H3445" s="13">
        <f>Orders[[#This Row],[DeliveryDate]]-Orders[[#This Row],[OrderDate]]</f>
        <v>5</v>
      </c>
      <c r="I3445" t="s">
        <v>3</v>
      </c>
      <c r="J3445" t="str">
        <f>_xlfn.XLOOKUP(Orders[[#This Row],[_SalesRepID]],'Sales team'!A:A,'Sales team'!B:B)</f>
        <v>George Lewis</v>
      </c>
      <c r="K3445">
        <v>8</v>
      </c>
      <c r="L3445">
        <v>7</v>
      </c>
      <c r="M3445">
        <v>209</v>
      </c>
      <c r="N3445" t="str">
        <f>_xlfn.XLOOKUP(Orders[[#This Row],[_ProductID]],Products!A:A,Products!C:C)</f>
        <v>Kitchen &amp; Dining</v>
      </c>
      <c r="O3445">
        <v>8</v>
      </c>
      <c r="P3445">
        <v>7.4999999999999997E-2</v>
      </c>
      <c r="Q3445" s="2">
        <v>3919.5</v>
      </c>
      <c r="R3445" s="2">
        <v>2430.09</v>
      </c>
      <c r="S3445" s="2">
        <v>25378.762500000001</v>
      </c>
      <c r="T3445" s="2">
        <v>8368.1324999999997</v>
      </c>
    </row>
    <row r="3446" spans="1:20" x14ac:dyDescent="0.25">
      <c r="A3446" t="s">
        <v>4567</v>
      </c>
      <c r="B3446" t="s">
        <v>5</v>
      </c>
      <c r="C3446" t="s">
        <v>2</v>
      </c>
      <c r="D3446" s="1">
        <v>43700</v>
      </c>
      <c r="E3446" s="1">
        <v>43793</v>
      </c>
      <c r="F3446" s="1">
        <v>43811</v>
      </c>
      <c r="G3446" s="1">
        <v>43809</v>
      </c>
      <c r="H3446" s="13">
        <f>Orders[[#This Row],[DeliveryDate]]-Orders[[#This Row],[OrderDate]]</f>
        <v>16</v>
      </c>
      <c r="I3446" t="s">
        <v>3</v>
      </c>
      <c r="J3446" t="str">
        <f>_xlfn.XLOOKUP(Orders[[#This Row],[_SalesRepID]],'Sales team'!A:A,'Sales team'!B:B)</f>
        <v>Paul Holmes</v>
      </c>
      <c r="K3446">
        <v>14</v>
      </c>
      <c r="L3446">
        <v>2</v>
      </c>
      <c r="M3446">
        <v>238</v>
      </c>
      <c r="N3446" t="str">
        <f>_xlfn.XLOOKUP(Orders[[#This Row],[_ProductID]],Products!A:A,Products!C:C)</f>
        <v>Electronics</v>
      </c>
      <c r="O3446">
        <v>25</v>
      </c>
      <c r="P3446">
        <v>7.4999999999999997E-2</v>
      </c>
      <c r="Q3446" s="2">
        <v>1782.2</v>
      </c>
      <c r="R3446" s="2">
        <v>962.38800000000003</v>
      </c>
      <c r="S3446" s="2">
        <v>9891.2100000000009</v>
      </c>
      <c r="T3446" s="2">
        <v>4116.8820000000005</v>
      </c>
    </row>
    <row r="3447" spans="1:20" x14ac:dyDescent="0.25">
      <c r="A3447" t="s">
        <v>4568</v>
      </c>
      <c r="B3447" t="s">
        <v>1</v>
      </c>
      <c r="C3447" t="s">
        <v>2</v>
      </c>
      <c r="D3447" s="1">
        <v>43700</v>
      </c>
      <c r="E3447" s="1">
        <v>43793</v>
      </c>
      <c r="F3447" s="1">
        <v>43802</v>
      </c>
      <c r="G3447" s="1">
        <v>43804</v>
      </c>
      <c r="H3447" s="13">
        <f>Orders[[#This Row],[DeliveryDate]]-Orders[[#This Row],[OrderDate]]</f>
        <v>11</v>
      </c>
      <c r="I3447" t="s">
        <v>3</v>
      </c>
      <c r="J3447" t="str">
        <f>_xlfn.XLOOKUP(Orders[[#This Row],[_SalesRepID]],'Sales team'!A:A,'Sales team'!B:B)</f>
        <v>Stephen Payne</v>
      </c>
      <c r="K3447">
        <v>5</v>
      </c>
      <c r="L3447">
        <v>48</v>
      </c>
      <c r="M3447">
        <v>257</v>
      </c>
      <c r="N3447" t="str">
        <f>_xlfn.XLOOKUP(Orders[[#This Row],[_ProductID]],Products!A:A,Products!C:C)</f>
        <v>Furniture</v>
      </c>
      <c r="O3447">
        <v>22</v>
      </c>
      <c r="P3447">
        <v>7.4999999999999997E-2</v>
      </c>
      <c r="Q3447" s="2">
        <v>2278</v>
      </c>
      <c r="R3447" s="2">
        <v>1116.22</v>
      </c>
      <c r="S3447" s="2">
        <v>16857.2</v>
      </c>
      <c r="T3447" s="2">
        <v>7927.4400000000005</v>
      </c>
    </row>
    <row r="3448" spans="1:20" x14ac:dyDescent="0.25">
      <c r="A3448" t="s">
        <v>4547</v>
      </c>
      <c r="B3448" t="s">
        <v>1</v>
      </c>
      <c r="C3448" t="s">
        <v>25</v>
      </c>
      <c r="D3448" s="1">
        <v>43700</v>
      </c>
      <c r="E3448" s="1">
        <v>43792</v>
      </c>
      <c r="F3448" s="1">
        <v>43794</v>
      </c>
      <c r="G3448" s="1">
        <v>43808</v>
      </c>
      <c r="H3448" s="13">
        <f>Orders[[#This Row],[DeliveryDate]]-Orders[[#This Row],[OrderDate]]</f>
        <v>16</v>
      </c>
      <c r="I3448" t="s">
        <v>3</v>
      </c>
      <c r="J3448" t="str">
        <f>_xlfn.XLOOKUP(Orders[[#This Row],[_SalesRepID]],'Sales team'!A:A,'Sales team'!B:B)</f>
        <v>Keith Griffin</v>
      </c>
      <c r="K3448">
        <v>2</v>
      </c>
      <c r="L3448">
        <v>43</v>
      </c>
      <c r="M3448">
        <v>358</v>
      </c>
      <c r="N3448" t="str">
        <f>_xlfn.XLOOKUP(Orders[[#This Row],[_ProductID]],Products!A:A,Products!C:C)</f>
        <v>Electronics</v>
      </c>
      <c r="O3448">
        <v>28</v>
      </c>
      <c r="P3448">
        <v>0.1</v>
      </c>
      <c r="Q3448" s="2">
        <v>3792.2000000000003</v>
      </c>
      <c r="R3448" s="2">
        <v>2237.3980000000001</v>
      </c>
      <c r="S3448" s="2">
        <v>6825.9600000000009</v>
      </c>
      <c r="T3448" s="2">
        <v>2351.1640000000007</v>
      </c>
    </row>
    <row r="3449" spans="1:20" x14ac:dyDescent="0.25">
      <c r="A3449" t="s">
        <v>4548</v>
      </c>
      <c r="B3449" t="s">
        <v>1</v>
      </c>
      <c r="C3449" t="s">
        <v>6</v>
      </c>
      <c r="D3449" s="1">
        <v>43700</v>
      </c>
      <c r="E3449" s="1">
        <v>43792</v>
      </c>
      <c r="F3449" s="1">
        <v>43816</v>
      </c>
      <c r="G3449" s="1">
        <v>43825</v>
      </c>
      <c r="H3449" s="13">
        <f>Orders[[#This Row],[DeliveryDate]]-Orders[[#This Row],[OrderDate]]</f>
        <v>33</v>
      </c>
      <c r="I3449" t="s">
        <v>3</v>
      </c>
      <c r="J3449" t="str">
        <f>_xlfn.XLOOKUP(Orders[[#This Row],[_SalesRepID]],'Sales team'!A:A,'Sales team'!B:B)</f>
        <v>Jerry Green</v>
      </c>
      <c r="K3449">
        <v>3</v>
      </c>
      <c r="L3449">
        <v>45</v>
      </c>
      <c r="M3449">
        <v>116</v>
      </c>
      <c r="N3449" t="str">
        <f>_xlfn.XLOOKUP(Orders[[#This Row],[_ProductID]],Products!A:A,Products!C:C)</f>
        <v>Furniture</v>
      </c>
      <c r="O3449">
        <v>12</v>
      </c>
      <c r="P3449">
        <v>0.15</v>
      </c>
      <c r="Q3449" s="2">
        <v>1132.3</v>
      </c>
      <c r="R3449" s="2">
        <v>792.6099999999999</v>
      </c>
      <c r="S3449" s="2">
        <v>4812.2749999999996</v>
      </c>
      <c r="T3449" s="2">
        <v>849.22500000000036</v>
      </c>
    </row>
    <row r="3450" spans="1:20" x14ac:dyDescent="0.25">
      <c r="A3450" t="s">
        <v>4549</v>
      </c>
      <c r="B3450" t="s">
        <v>1</v>
      </c>
      <c r="C3450" t="s">
        <v>25</v>
      </c>
      <c r="D3450" s="1">
        <v>43700</v>
      </c>
      <c r="E3450" s="1">
        <v>43792</v>
      </c>
      <c r="F3450" s="1">
        <v>43814</v>
      </c>
      <c r="G3450" s="1">
        <v>43805</v>
      </c>
      <c r="H3450" s="13">
        <f>Orders[[#This Row],[DeliveryDate]]-Orders[[#This Row],[OrderDate]]</f>
        <v>13</v>
      </c>
      <c r="I3450" t="s">
        <v>3</v>
      </c>
      <c r="J3450" t="str">
        <f>_xlfn.XLOOKUP(Orders[[#This Row],[_SalesRepID]],'Sales team'!A:A,'Sales team'!B:B)</f>
        <v>Adam Hernandez</v>
      </c>
      <c r="K3450">
        <v>1</v>
      </c>
      <c r="L3450">
        <v>34</v>
      </c>
      <c r="M3450">
        <v>358</v>
      </c>
      <c r="N3450" t="str">
        <f>_xlfn.XLOOKUP(Orders[[#This Row],[_ProductID]],Products!A:A,Products!C:C)</f>
        <v>Home décor</v>
      </c>
      <c r="O3450">
        <v>32</v>
      </c>
      <c r="P3450">
        <v>0.15</v>
      </c>
      <c r="Q3450" s="2">
        <v>904.5</v>
      </c>
      <c r="R3450" s="2">
        <v>768.82499999999993</v>
      </c>
      <c r="S3450" s="2">
        <v>5381.7749999999996</v>
      </c>
      <c r="T3450" s="2">
        <v>0</v>
      </c>
    </row>
    <row r="3451" spans="1:20" x14ac:dyDescent="0.25">
      <c r="A3451" t="s">
        <v>4550</v>
      </c>
      <c r="B3451" t="s">
        <v>1</v>
      </c>
      <c r="C3451" t="s">
        <v>6</v>
      </c>
      <c r="D3451" s="1">
        <v>43700</v>
      </c>
      <c r="E3451" s="1">
        <v>43792</v>
      </c>
      <c r="F3451" s="1">
        <v>43807</v>
      </c>
      <c r="G3451" s="1">
        <v>43812</v>
      </c>
      <c r="H3451" s="13">
        <f>Orders[[#This Row],[DeliveryDate]]-Orders[[#This Row],[OrderDate]]</f>
        <v>20</v>
      </c>
      <c r="I3451" t="s">
        <v>3</v>
      </c>
      <c r="J3451" t="str">
        <f>_xlfn.XLOOKUP(Orders[[#This Row],[_SalesRepID]],'Sales team'!A:A,'Sales team'!B:B)</f>
        <v>Shawn Cook</v>
      </c>
      <c r="K3451">
        <v>7</v>
      </c>
      <c r="L3451">
        <v>29</v>
      </c>
      <c r="M3451">
        <v>143</v>
      </c>
      <c r="N3451" t="str">
        <f>_xlfn.XLOOKUP(Orders[[#This Row],[_ProductID]],Products!A:A,Products!C:C)</f>
        <v>Home décor</v>
      </c>
      <c r="O3451">
        <v>35</v>
      </c>
      <c r="P3451">
        <v>7.4999999999999997E-2</v>
      </c>
      <c r="Q3451" s="2">
        <v>3986.5</v>
      </c>
      <c r="R3451" s="2">
        <v>2511.4949999999999</v>
      </c>
      <c r="S3451" s="2">
        <v>29500.100000000002</v>
      </c>
      <c r="T3451" s="2">
        <v>9408.1400000000031</v>
      </c>
    </row>
    <row r="3452" spans="1:20" x14ac:dyDescent="0.25">
      <c r="A3452" t="s">
        <v>4551</v>
      </c>
      <c r="B3452" t="s">
        <v>10</v>
      </c>
      <c r="C3452" t="s">
        <v>2</v>
      </c>
      <c r="D3452" s="1">
        <v>43700</v>
      </c>
      <c r="E3452" s="1">
        <v>43792</v>
      </c>
      <c r="F3452" s="1">
        <v>43810</v>
      </c>
      <c r="G3452" s="1">
        <v>43822</v>
      </c>
      <c r="H3452" s="13">
        <f>Orders[[#This Row],[DeliveryDate]]-Orders[[#This Row],[OrderDate]]</f>
        <v>30</v>
      </c>
      <c r="I3452" t="s">
        <v>3</v>
      </c>
      <c r="J3452" t="str">
        <f>_xlfn.XLOOKUP(Orders[[#This Row],[_SalesRepID]],'Sales team'!A:A,'Sales team'!B:B)</f>
        <v>Donald Reynolds</v>
      </c>
      <c r="K3452">
        <v>26</v>
      </c>
      <c r="L3452">
        <v>22</v>
      </c>
      <c r="M3452">
        <v>236</v>
      </c>
      <c r="N3452" t="str">
        <f>_xlfn.XLOOKUP(Orders[[#This Row],[_ProductID]],Products!A:A,Products!C:C)</f>
        <v>Furniture</v>
      </c>
      <c r="O3452">
        <v>20</v>
      </c>
      <c r="P3452">
        <v>0.2</v>
      </c>
      <c r="Q3452" s="2">
        <v>1051.9000000000001</v>
      </c>
      <c r="R3452" s="2">
        <v>662.69700000000012</v>
      </c>
      <c r="S3452" s="2">
        <v>2524.5600000000004</v>
      </c>
      <c r="T3452" s="2">
        <v>536.46900000000005</v>
      </c>
    </row>
    <row r="3453" spans="1:20" x14ac:dyDescent="0.25">
      <c r="A3453" t="s">
        <v>4552</v>
      </c>
      <c r="B3453" t="s">
        <v>5</v>
      </c>
      <c r="C3453" t="s">
        <v>6</v>
      </c>
      <c r="D3453" s="1">
        <v>43700</v>
      </c>
      <c r="E3453" s="1">
        <v>43792</v>
      </c>
      <c r="F3453" s="1">
        <v>43799</v>
      </c>
      <c r="G3453" s="1">
        <v>43817</v>
      </c>
      <c r="H3453" s="13">
        <f>Orders[[#This Row],[DeliveryDate]]-Orders[[#This Row],[OrderDate]]</f>
        <v>25</v>
      </c>
      <c r="I3453" t="s">
        <v>3</v>
      </c>
      <c r="J3453" t="str">
        <f>_xlfn.XLOOKUP(Orders[[#This Row],[_SalesRepID]],'Sales team'!A:A,'Sales team'!B:B)</f>
        <v>Nicholas Cunningham</v>
      </c>
      <c r="K3453">
        <v>19</v>
      </c>
      <c r="L3453">
        <v>33</v>
      </c>
      <c r="M3453">
        <v>122</v>
      </c>
      <c r="N3453" t="str">
        <f>_xlfn.XLOOKUP(Orders[[#This Row],[_ProductID]],Products!A:A,Products!C:C)</f>
        <v>Kitchen &amp; Dining</v>
      </c>
      <c r="O3453">
        <v>1</v>
      </c>
      <c r="P3453">
        <v>0.15</v>
      </c>
      <c r="Q3453" s="2">
        <v>964.80000000000007</v>
      </c>
      <c r="R3453" s="2">
        <v>405.21600000000001</v>
      </c>
      <c r="S3453" s="2">
        <v>1640.16</v>
      </c>
      <c r="T3453" s="2">
        <v>829.72800000000007</v>
      </c>
    </row>
    <row r="3454" spans="1:20" x14ac:dyDescent="0.25">
      <c r="A3454" t="s">
        <v>4553</v>
      </c>
      <c r="B3454" t="s">
        <v>10</v>
      </c>
      <c r="C3454" t="s">
        <v>15</v>
      </c>
      <c r="D3454" s="1">
        <v>43700</v>
      </c>
      <c r="E3454" s="1">
        <v>43792</v>
      </c>
      <c r="F3454" s="1">
        <v>43797</v>
      </c>
      <c r="G3454" s="1">
        <v>43808</v>
      </c>
      <c r="H3454" s="13">
        <f>Orders[[#This Row],[DeliveryDate]]-Orders[[#This Row],[OrderDate]]</f>
        <v>16</v>
      </c>
      <c r="I3454" t="s">
        <v>3</v>
      </c>
      <c r="J3454" t="str">
        <f>_xlfn.XLOOKUP(Orders[[#This Row],[_SalesRepID]],'Sales team'!A:A,'Sales team'!B:B)</f>
        <v>Donald Reynolds</v>
      </c>
      <c r="K3454">
        <v>26</v>
      </c>
      <c r="L3454">
        <v>8</v>
      </c>
      <c r="M3454">
        <v>38</v>
      </c>
      <c r="N3454" t="str">
        <f>_xlfn.XLOOKUP(Orders[[#This Row],[_ProductID]],Products!A:A,Products!C:C)</f>
        <v>Home décor</v>
      </c>
      <c r="O3454">
        <v>41</v>
      </c>
      <c r="P3454">
        <v>0.1</v>
      </c>
      <c r="Q3454" s="2">
        <v>1098.8</v>
      </c>
      <c r="R3454" s="2">
        <v>516.43599999999992</v>
      </c>
      <c r="S3454" s="2">
        <v>2966.7599999999998</v>
      </c>
      <c r="T3454" s="2">
        <v>1417.452</v>
      </c>
    </row>
    <row r="3455" spans="1:20" x14ac:dyDescent="0.25">
      <c r="A3455" t="s">
        <v>4554</v>
      </c>
      <c r="B3455" t="s">
        <v>10</v>
      </c>
      <c r="C3455" t="s">
        <v>2</v>
      </c>
      <c r="D3455" s="1">
        <v>43700</v>
      </c>
      <c r="E3455" s="1">
        <v>43792</v>
      </c>
      <c r="F3455" s="1">
        <v>43799</v>
      </c>
      <c r="G3455" s="1">
        <v>43816</v>
      </c>
      <c r="H3455" s="13">
        <f>Orders[[#This Row],[DeliveryDate]]-Orders[[#This Row],[OrderDate]]</f>
        <v>24</v>
      </c>
      <c r="I3455" t="s">
        <v>3</v>
      </c>
      <c r="J3455" t="str">
        <f>_xlfn.XLOOKUP(Orders[[#This Row],[_SalesRepID]],'Sales team'!A:A,'Sales team'!B:B)</f>
        <v>Donald Reynolds</v>
      </c>
      <c r="K3455">
        <v>26</v>
      </c>
      <c r="L3455">
        <v>8</v>
      </c>
      <c r="M3455">
        <v>261</v>
      </c>
      <c r="N3455" t="str">
        <f>_xlfn.XLOOKUP(Orders[[#This Row],[_ProductID]],Products!A:A,Products!C:C)</f>
        <v>Kitchen &amp; Dining</v>
      </c>
      <c r="O3455">
        <v>4</v>
      </c>
      <c r="P3455">
        <v>0.4</v>
      </c>
      <c r="Q3455" s="2">
        <v>2586.2000000000003</v>
      </c>
      <c r="R3455" s="2">
        <v>1370.6860000000001</v>
      </c>
      <c r="S3455" s="2">
        <v>10862.04</v>
      </c>
      <c r="T3455" s="2">
        <v>1267.2379999999994</v>
      </c>
    </row>
    <row r="3456" spans="1:20" x14ac:dyDescent="0.25">
      <c r="A3456" t="s">
        <v>4555</v>
      </c>
      <c r="B3456" t="s">
        <v>1</v>
      </c>
      <c r="C3456" t="s">
        <v>13</v>
      </c>
      <c r="D3456" s="1">
        <v>43700</v>
      </c>
      <c r="E3456" s="1">
        <v>43792</v>
      </c>
      <c r="F3456" s="1">
        <v>43815</v>
      </c>
      <c r="G3456" s="1">
        <v>43822</v>
      </c>
      <c r="H3456" s="13">
        <f>Orders[[#This Row],[DeliveryDate]]-Orders[[#This Row],[OrderDate]]</f>
        <v>30</v>
      </c>
      <c r="I3456" t="s">
        <v>3</v>
      </c>
      <c r="J3456" t="str">
        <f>_xlfn.XLOOKUP(Orders[[#This Row],[_SalesRepID]],'Sales team'!A:A,'Sales team'!B:B)</f>
        <v>Chris Armstrong</v>
      </c>
      <c r="K3456">
        <v>4</v>
      </c>
      <c r="L3456">
        <v>46</v>
      </c>
      <c r="M3456">
        <v>302</v>
      </c>
      <c r="N3456" t="str">
        <f>_xlfn.XLOOKUP(Orders[[#This Row],[_ProductID]],Products!A:A,Products!C:C)</f>
        <v>Kitchen &amp; Dining</v>
      </c>
      <c r="O3456">
        <v>1</v>
      </c>
      <c r="P3456">
        <v>0.1</v>
      </c>
      <c r="Q3456" s="2">
        <v>5634.7</v>
      </c>
      <c r="R3456" s="2">
        <v>3268.1259999999997</v>
      </c>
      <c r="S3456" s="2">
        <v>35498.61</v>
      </c>
      <c r="T3456" s="2">
        <v>12621.728000000003</v>
      </c>
    </row>
    <row r="3457" spans="1:20" x14ac:dyDescent="0.25">
      <c r="A3457" t="s">
        <v>4538</v>
      </c>
      <c r="B3457" t="s">
        <v>5</v>
      </c>
      <c r="C3457" t="s">
        <v>6</v>
      </c>
      <c r="D3457" s="1">
        <v>43700</v>
      </c>
      <c r="E3457" s="1">
        <v>43791</v>
      </c>
      <c r="F3457" s="1">
        <v>43814</v>
      </c>
      <c r="G3457" s="1">
        <v>43797</v>
      </c>
      <c r="H3457" s="13">
        <f>Orders[[#This Row],[DeliveryDate]]-Orders[[#This Row],[OrderDate]]</f>
        <v>6</v>
      </c>
      <c r="I3457" t="s">
        <v>3</v>
      </c>
      <c r="J3457" t="str">
        <f>_xlfn.XLOOKUP(Orders[[#This Row],[_SalesRepID]],'Sales team'!A:A,'Sales team'!B:B)</f>
        <v>Todd Roberts</v>
      </c>
      <c r="K3457">
        <v>13</v>
      </c>
      <c r="L3457">
        <v>18</v>
      </c>
      <c r="M3457">
        <v>150</v>
      </c>
      <c r="N3457" t="str">
        <f>_xlfn.XLOOKUP(Orders[[#This Row],[_ProductID]],Products!A:A,Products!C:C)</f>
        <v>Home décor</v>
      </c>
      <c r="O3457">
        <v>21</v>
      </c>
      <c r="P3457">
        <v>0.2</v>
      </c>
      <c r="Q3457" s="2">
        <v>1192.6000000000001</v>
      </c>
      <c r="R3457" s="2">
        <v>918.30200000000013</v>
      </c>
      <c r="S3457" s="2">
        <v>5724.4800000000005</v>
      </c>
      <c r="T3457" s="2">
        <v>214.66799999999967</v>
      </c>
    </row>
    <row r="3458" spans="1:20" x14ac:dyDescent="0.25">
      <c r="A3458" t="s">
        <v>4539</v>
      </c>
      <c r="B3458" t="s">
        <v>8</v>
      </c>
      <c r="C3458" t="s">
        <v>6</v>
      </c>
      <c r="D3458" s="1">
        <v>43700</v>
      </c>
      <c r="E3458" s="1">
        <v>43791</v>
      </c>
      <c r="F3458" s="1">
        <v>43802</v>
      </c>
      <c r="G3458" s="1">
        <v>43802</v>
      </c>
      <c r="H3458" s="13">
        <f>Orders[[#This Row],[DeliveryDate]]-Orders[[#This Row],[OrderDate]]</f>
        <v>11</v>
      </c>
      <c r="I3458" t="s">
        <v>3</v>
      </c>
      <c r="J3458" t="str">
        <f>_xlfn.XLOOKUP(Orders[[#This Row],[_SalesRepID]],'Sales team'!A:A,'Sales team'!B:B)</f>
        <v>Samuel Fowler</v>
      </c>
      <c r="K3458">
        <v>21</v>
      </c>
      <c r="L3458">
        <v>49</v>
      </c>
      <c r="M3458">
        <v>108</v>
      </c>
      <c r="N3458" t="str">
        <f>_xlfn.XLOOKUP(Orders[[#This Row],[_ProductID]],Products!A:A,Products!C:C)</f>
        <v>Home décor</v>
      </c>
      <c r="O3458">
        <v>46</v>
      </c>
      <c r="P3458">
        <v>0.05</v>
      </c>
      <c r="Q3458" s="2">
        <v>810.7</v>
      </c>
      <c r="R3458" s="2">
        <v>680.98800000000006</v>
      </c>
      <c r="S3458" s="2">
        <v>4620.9900000000007</v>
      </c>
      <c r="T3458" s="2">
        <v>535.06200000000035</v>
      </c>
    </row>
    <row r="3459" spans="1:20" x14ac:dyDescent="0.25">
      <c r="A3459" t="s">
        <v>4540</v>
      </c>
      <c r="B3459" t="s">
        <v>1</v>
      </c>
      <c r="C3459" t="s">
        <v>6</v>
      </c>
      <c r="D3459" s="1">
        <v>43700</v>
      </c>
      <c r="E3459" s="1">
        <v>43791</v>
      </c>
      <c r="F3459" s="1">
        <v>43814</v>
      </c>
      <c r="G3459" s="1">
        <v>43804</v>
      </c>
      <c r="H3459" s="13">
        <f>Orders[[#This Row],[DeliveryDate]]-Orders[[#This Row],[OrderDate]]</f>
        <v>13</v>
      </c>
      <c r="I3459" t="s">
        <v>3</v>
      </c>
      <c r="J3459" t="str">
        <f>_xlfn.XLOOKUP(Orders[[#This Row],[_SalesRepID]],'Sales team'!A:A,'Sales team'!B:B)</f>
        <v>Stephen Payne</v>
      </c>
      <c r="K3459">
        <v>5</v>
      </c>
      <c r="L3459">
        <v>29</v>
      </c>
      <c r="M3459">
        <v>189</v>
      </c>
      <c r="N3459" t="str">
        <f>_xlfn.XLOOKUP(Orders[[#This Row],[_ProductID]],Products!A:A,Products!C:C)</f>
        <v>Home décor</v>
      </c>
      <c r="O3459">
        <v>31</v>
      </c>
      <c r="P3459">
        <v>0.4</v>
      </c>
      <c r="Q3459" s="2">
        <v>5386.8</v>
      </c>
      <c r="R3459" s="2">
        <v>3878.4960000000001</v>
      </c>
      <c r="S3459" s="2">
        <v>25856.639999999999</v>
      </c>
      <c r="T3459" s="2">
        <v>-5171.3280000000013</v>
      </c>
    </row>
    <row r="3460" spans="1:20" x14ac:dyDescent="0.25">
      <c r="A3460" t="s">
        <v>4541</v>
      </c>
      <c r="B3460" t="s">
        <v>10</v>
      </c>
      <c r="C3460" t="s">
        <v>6</v>
      </c>
      <c r="D3460" s="1">
        <v>43700</v>
      </c>
      <c r="E3460" s="1">
        <v>43791</v>
      </c>
      <c r="F3460" s="1">
        <v>43817</v>
      </c>
      <c r="G3460" s="1">
        <v>43801</v>
      </c>
      <c r="H3460" s="13">
        <f>Orders[[#This Row],[DeliveryDate]]-Orders[[#This Row],[OrderDate]]</f>
        <v>10</v>
      </c>
      <c r="I3460" t="s">
        <v>3</v>
      </c>
      <c r="J3460" t="str">
        <f>_xlfn.XLOOKUP(Orders[[#This Row],[_SalesRepID]],'Sales team'!A:A,'Sales team'!B:B)</f>
        <v>Patrick Graham</v>
      </c>
      <c r="K3460">
        <v>25</v>
      </c>
      <c r="L3460">
        <v>2</v>
      </c>
      <c r="M3460">
        <v>152</v>
      </c>
      <c r="N3460" t="str">
        <f>_xlfn.XLOOKUP(Orders[[#This Row],[_ProductID]],Products!A:A,Products!C:C)</f>
        <v>Home décor</v>
      </c>
      <c r="O3460">
        <v>14</v>
      </c>
      <c r="P3460">
        <v>7.4999999999999997E-2</v>
      </c>
      <c r="Q3460" s="2">
        <v>1815.7</v>
      </c>
      <c r="R3460" s="2">
        <v>1034.9489999999998</v>
      </c>
      <c r="S3460" s="2">
        <v>13436.18</v>
      </c>
      <c r="T3460" s="2">
        <v>5156.5880000000016</v>
      </c>
    </row>
    <row r="3461" spans="1:20" x14ac:dyDescent="0.25">
      <c r="A3461" t="s">
        <v>4542</v>
      </c>
      <c r="B3461" t="s">
        <v>1</v>
      </c>
      <c r="C3461" t="s">
        <v>6</v>
      </c>
      <c r="D3461" s="1">
        <v>43700</v>
      </c>
      <c r="E3461" s="1">
        <v>43791</v>
      </c>
      <c r="F3461" s="1">
        <v>43802</v>
      </c>
      <c r="G3461" s="1">
        <v>43797</v>
      </c>
      <c r="H3461" s="13">
        <f>Orders[[#This Row],[DeliveryDate]]-Orders[[#This Row],[OrderDate]]</f>
        <v>6</v>
      </c>
      <c r="I3461" t="s">
        <v>3</v>
      </c>
      <c r="J3461" t="str">
        <f>_xlfn.XLOOKUP(Orders[[#This Row],[_SalesRepID]],'Sales team'!A:A,'Sales team'!B:B)</f>
        <v>Keith Griffin</v>
      </c>
      <c r="K3461">
        <v>2</v>
      </c>
      <c r="L3461">
        <v>44</v>
      </c>
      <c r="M3461">
        <v>168</v>
      </c>
      <c r="N3461" t="str">
        <f>_xlfn.XLOOKUP(Orders[[#This Row],[_ProductID]],Products!A:A,Products!C:C)</f>
        <v>Home décor</v>
      </c>
      <c r="O3461">
        <v>46</v>
      </c>
      <c r="P3461">
        <v>0.15</v>
      </c>
      <c r="Q3461" s="2">
        <v>1051.9000000000001</v>
      </c>
      <c r="R3461" s="2">
        <v>578.54500000000007</v>
      </c>
      <c r="S3461" s="2">
        <v>5364.6900000000005</v>
      </c>
      <c r="T3461" s="2">
        <v>1893.42</v>
      </c>
    </row>
    <row r="3462" spans="1:20" x14ac:dyDescent="0.25">
      <c r="A3462" t="s">
        <v>4543</v>
      </c>
      <c r="B3462" t="s">
        <v>10</v>
      </c>
      <c r="C3462" t="s">
        <v>13</v>
      </c>
      <c r="D3462" s="1">
        <v>43700</v>
      </c>
      <c r="E3462" s="1">
        <v>43791</v>
      </c>
      <c r="F3462" s="1">
        <v>43811</v>
      </c>
      <c r="G3462" s="1">
        <v>43797</v>
      </c>
      <c r="H3462" s="13">
        <f>Orders[[#This Row],[DeliveryDate]]-Orders[[#This Row],[OrderDate]]</f>
        <v>6</v>
      </c>
      <c r="I3462" t="s">
        <v>3</v>
      </c>
      <c r="J3462" t="str">
        <f>_xlfn.XLOOKUP(Orders[[#This Row],[_SalesRepID]],'Sales team'!A:A,'Sales team'!B:B)</f>
        <v>Donald Reynolds</v>
      </c>
      <c r="K3462">
        <v>26</v>
      </c>
      <c r="L3462">
        <v>46</v>
      </c>
      <c r="M3462">
        <v>289</v>
      </c>
      <c r="N3462" t="str">
        <f>_xlfn.XLOOKUP(Orders[[#This Row],[_ProductID]],Products!A:A,Products!C:C)</f>
        <v>Kitchen &amp; Dining</v>
      </c>
      <c r="O3462">
        <v>4</v>
      </c>
      <c r="P3462">
        <v>0.4</v>
      </c>
      <c r="Q3462" s="2">
        <v>1092.1000000000001</v>
      </c>
      <c r="R3462" s="2">
        <v>611.57600000000014</v>
      </c>
      <c r="S3462" s="2">
        <v>2621.0400000000004</v>
      </c>
      <c r="T3462" s="2">
        <v>174.73599999999988</v>
      </c>
    </row>
    <row r="3463" spans="1:20" x14ac:dyDescent="0.25">
      <c r="A3463" t="s">
        <v>4544</v>
      </c>
      <c r="B3463" t="s">
        <v>1</v>
      </c>
      <c r="C3463" t="s">
        <v>6</v>
      </c>
      <c r="D3463" s="1">
        <v>43700</v>
      </c>
      <c r="E3463" s="1">
        <v>43791</v>
      </c>
      <c r="F3463" s="1">
        <v>43819</v>
      </c>
      <c r="G3463" s="1">
        <v>43802</v>
      </c>
      <c r="H3463" s="13">
        <f>Orders[[#This Row],[DeliveryDate]]-Orders[[#This Row],[OrderDate]]</f>
        <v>11</v>
      </c>
      <c r="I3463" t="s">
        <v>3</v>
      </c>
      <c r="J3463" t="str">
        <f>_xlfn.XLOOKUP(Orders[[#This Row],[_SalesRepID]],'Sales team'!A:A,'Sales team'!B:B)</f>
        <v>Adam Hernandez</v>
      </c>
      <c r="K3463">
        <v>1</v>
      </c>
      <c r="L3463">
        <v>26</v>
      </c>
      <c r="M3463">
        <v>132</v>
      </c>
      <c r="N3463" t="str">
        <f>_xlfn.XLOOKUP(Orders[[#This Row],[_ProductID]],Products!A:A,Products!C:C)</f>
        <v>Home décor</v>
      </c>
      <c r="O3463">
        <v>27</v>
      </c>
      <c r="P3463">
        <v>0.05</v>
      </c>
      <c r="Q3463" s="2">
        <v>1936.3</v>
      </c>
      <c r="R3463" s="2">
        <v>1568.403</v>
      </c>
      <c r="S3463" s="2">
        <v>5518.454999999999</v>
      </c>
      <c r="T3463" s="2">
        <v>813.24599999999919</v>
      </c>
    </row>
    <row r="3464" spans="1:20" x14ac:dyDescent="0.25">
      <c r="A3464" t="s">
        <v>4545</v>
      </c>
      <c r="B3464" t="s">
        <v>5</v>
      </c>
      <c r="C3464" t="s">
        <v>15</v>
      </c>
      <c r="D3464" s="1">
        <v>43700</v>
      </c>
      <c r="E3464" s="1">
        <v>43791</v>
      </c>
      <c r="F3464" s="1">
        <v>43808</v>
      </c>
      <c r="G3464" s="1">
        <v>43809</v>
      </c>
      <c r="H3464" s="13">
        <f>Orders[[#This Row],[DeliveryDate]]-Orders[[#This Row],[OrderDate]]</f>
        <v>18</v>
      </c>
      <c r="I3464" t="s">
        <v>3</v>
      </c>
      <c r="J3464" t="str">
        <f>_xlfn.XLOOKUP(Orders[[#This Row],[_SalesRepID]],'Sales team'!A:A,'Sales team'!B:B)</f>
        <v>Carl Nguyen</v>
      </c>
      <c r="K3464">
        <v>12</v>
      </c>
      <c r="L3464">
        <v>12</v>
      </c>
      <c r="M3464">
        <v>55</v>
      </c>
      <c r="N3464" t="str">
        <f>_xlfn.XLOOKUP(Orders[[#This Row],[_ProductID]],Products!A:A,Products!C:C)</f>
        <v>Electronics</v>
      </c>
      <c r="O3464">
        <v>6</v>
      </c>
      <c r="P3464">
        <v>0.2</v>
      </c>
      <c r="Q3464" s="2">
        <v>3437.1</v>
      </c>
      <c r="R3464" s="2">
        <v>2887.1639999999998</v>
      </c>
      <c r="S3464" s="2">
        <v>2749.6800000000003</v>
      </c>
      <c r="T3464" s="2">
        <v>-137.48399999999947</v>
      </c>
    </row>
    <row r="3465" spans="1:20" x14ac:dyDescent="0.25">
      <c r="A3465" t="s">
        <v>4546</v>
      </c>
      <c r="B3465" t="s">
        <v>1</v>
      </c>
      <c r="C3465" t="s">
        <v>2</v>
      </c>
      <c r="D3465" s="1">
        <v>43700</v>
      </c>
      <c r="E3465" s="1">
        <v>43791</v>
      </c>
      <c r="F3465" s="1">
        <v>43800</v>
      </c>
      <c r="G3465" s="1">
        <v>43798</v>
      </c>
      <c r="H3465" s="13">
        <f>Orders[[#This Row],[DeliveryDate]]-Orders[[#This Row],[OrderDate]]</f>
        <v>7</v>
      </c>
      <c r="I3465" t="s">
        <v>3</v>
      </c>
      <c r="J3465" t="str">
        <f>_xlfn.XLOOKUP(Orders[[#This Row],[_SalesRepID]],'Sales team'!A:A,'Sales team'!B:B)</f>
        <v>Keith Griffin</v>
      </c>
      <c r="K3465">
        <v>2</v>
      </c>
      <c r="L3465">
        <v>23</v>
      </c>
      <c r="M3465">
        <v>257</v>
      </c>
      <c r="N3465" t="str">
        <f>_xlfn.XLOOKUP(Orders[[#This Row],[_ProductID]],Products!A:A,Products!C:C)</f>
        <v>Kitchen &amp; Dining</v>
      </c>
      <c r="O3465">
        <v>1</v>
      </c>
      <c r="P3465">
        <v>0.1</v>
      </c>
      <c r="Q3465" s="2">
        <v>3182.5</v>
      </c>
      <c r="R3465" s="2">
        <v>1782.2000000000003</v>
      </c>
      <c r="S3465" s="2">
        <v>2864.25</v>
      </c>
      <c r="T3465" s="2">
        <v>1082.0499999999997</v>
      </c>
    </row>
    <row r="3466" spans="1:20" x14ac:dyDescent="0.25">
      <c r="A3466" t="s">
        <v>4534</v>
      </c>
      <c r="B3466" t="s">
        <v>1</v>
      </c>
      <c r="C3466" t="s">
        <v>25</v>
      </c>
      <c r="D3466" s="1">
        <v>43700</v>
      </c>
      <c r="E3466" s="1">
        <v>43790</v>
      </c>
      <c r="F3466" s="1">
        <v>43815</v>
      </c>
      <c r="G3466" s="1">
        <v>43801</v>
      </c>
      <c r="H3466" s="13">
        <f>Orders[[#This Row],[DeliveryDate]]-Orders[[#This Row],[OrderDate]]</f>
        <v>11</v>
      </c>
      <c r="I3466" t="s">
        <v>3</v>
      </c>
      <c r="J3466" t="str">
        <f>_xlfn.XLOOKUP(Orders[[#This Row],[_SalesRepID]],'Sales team'!A:A,'Sales team'!B:B)</f>
        <v>Joshua Bennett</v>
      </c>
      <c r="K3466">
        <v>6</v>
      </c>
      <c r="L3466">
        <v>24</v>
      </c>
      <c r="M3466">
        <v>348</v>
      </c>
      <c r="N3466" t="str">
        <f>_xlfn.XLOOKUP(Orders[[#This Row],[_ProductID]],Products!A:A,Products!C:C)</f>
        <v>Home décor</v>
      </c>
      <c r="O3466">
        <v>33</v>
      </c>
      <c r="P3466">
        <v>0.1</v>
      </c>
      <c r="Q3466" s="2">
        <v>1721.9</v>
      </c>
      <c r="R3466" s="2">
        <v>688.7600000000001</v>
      </c>
      <c r="S3466" s="2">
        <v>9298.260000000002</v>
      </c>
      <c r="T3466" s="2">
        <v>5165.7000000000016</v>
      </c>
    </row>
    <row r="3467" spans="1:20" x14ac:dyDescent="0.25">
      <c r="A3467" t="s">
        <v>4535</v>
      </c>
      <c r="B3467" t="s">
        <v>10</v>
      </c>
      <c r="C3467" t="s">
        <v>13</v>
      </c>
      <c r="D3467" s="1">
        <v>43700</v>
      </c>
      <c r="E3467" s="1">
        <v>43790</v>
      </c>
      <c r="F3467" s="1">
        <v>43813</v>
      </c>
      <c r="G3467" s="1">
        <v>43805</v>
      </c>
      <c r="H3467" s="13">
        <f>Orders[[#This Row],[DeliveryDate]]-Orders[[#This Row],[OrderDate]]</f>
        <v>15</v>
      </c>
      <c r="I3467" t="s">
        <v>3</v>
      </c>
      <c r="J3467" t="str">
        <f>_xlfn.XLOOKUP(Orders[[#This Row],[_SalesRepID]],'Sales team'!A:A,'Sales team'!B:B)</f>
        <v>Carlos Miller</v>
      </c>
      <c r="K3467">
        <v>28</v>
      </c>
      <c r="L3467">
        <v>11</v>
      </c>
      <c r="M3467">
        <v>274</v>
      </c>
      <c r="N3467" t="str">
        <f>_xlfn.XLOOKUP(Orders[[#This Row],[_ProductID]],Products!A:A,Products!C:C)</f>
        <v>Furniture</v>
      </c>
      <c r="O3467">
        <v>12</v>
      </c>
      <c r="P3467">
        <v>0.2</v>
      </c>
      <c r="Q3467" s="2">
        <v>180.9</v>
      </c>
      <c r="R3467" s="2">
        <v>90.45</v>
      </c>
      <c r="S3467" s="2">
        <v>723.6</v>
      </c>
      <c r="T3467" s="2">
        <v>271.35000000000002</v>
      </c>
    </row>
    <row r="3468" spans="1:20" x14ac:dyDescent="0.25">
      <c r="A3468" t="s">
        <v>4536</v>
      </c>
      <c r="B3468" t="s">
        <v>5</v>
      </c>
      <c r="C3468" t="s">
        <v>13</v>
      </c>
      <c r="D3468" s="1">
        <v>43700</v>
      </c>
      <c r="E3468" s="1">
        <v>43790</v>
      </c>
      <c r="F3468" s="1">
        <v>43794</v>
      </c>
      <c r="G3468" s="1">
        <v>43801</v>
      </c>
      <c r="H3468" s="13">
        <f>Orders[[#This Row],[DeliveryDate]]-Orders[[#This Row],[OrderDate]]</f>
        <v>11</v>
      </c>
      <c r="I3468" t="s">
        <v>3</v>
      </c>
      <c r="J3468" t="str">
        <f>_xlfn.XLOOKUP(Orders[[#This Row],[_SalesRepID]],'Sales team'!A:A,'Sales team'!B:B)</f>
        <v>Anthony Torres</v>
      </c>
      <c r="K3468">
        <v>20</v>
      </c>
      <c r="L3468">
        <v>39</v>
      </c>
      <c r="M3468">
        <v>261</v>
      </c>
      <c r="N3468" t="str">
        <f>_xlfn.XLOOKUP(Orders[[#This Row],[_ProductID]],Products!A:A,Products!C:C)</f>
        <v>Home décor</v>
      </c>
      <c r="O3468">
        <v>24</v>
      </c>
      <c r="P3468">
        <v>0.05</v>
      </c>
      <c r="Q3468" s="2">
        <v>1011.7</v>
      </c>
      <c r="R3468" s="2">
        <v>455.26500000000004</v>
      </c>
      <c r="S3468" s="2">
        <v>961.11500000000001</v>
      </c>
      <c r="T3468" s="2">
        <v>505.84999999999997</v>
      </c>
    </row>
    <row r="3469" spans="1:20" x14ac:dyDescent="0.25">
      <c r="A3469" t="s">
        <v>4537</v>
      </c>
      <c r="B3469" t="s">
        <v>1</v>
      </c>
      <c r="C3469" t="s">
        <v>25</v>
      </c>
      <c r="D3469" s="1">
        <v>43700</v>
      </c>
      <c r="E3469" s="1">
        <v>43790</v>
      </c>
      <c r="F3469" s="1">
        <v>43802</v>
      </c>
      <c r="G3469" s="1">
        <v>43798</v>
      </c>
      <c r="H3469" s="13">
        <f>Orders[[#This Row],[DeliveryDate]]-Orders[[#This Row],[OrderDate]]</f>
        <v>8</v>
      </c>
      <c r="I3469" t="s">
        <v>3</v>
      </c>
      <c r="J3469" t="str">
        <f>_xlfn.XLOOKUP(Orders[[#This Row],[_SalesRepID]],'Sales team'!A:A,'Sales team'!B:B)</f>
        <v>George Lewis</v>
      </c>
      <c r="K3469">
        <v>8</v>
      </c>
      <c r="L3469">
        <v>23</v>
      </c>
      <c r="M3469">
        <v>337</v>
      </c>
      <c r="N3469" t="str">
        <f>_xlfn.XLOOKUP(Orders[[#This Row],[_ProductID]],Products!A:A,Products!C:C)</f>
        <v>Furniture</v>
      </c>
      <c r="O3469">
        <v>19</v>
      </c>
      <c r="P3469">
        <v>0.15</v>
      </c>
      <c r="Q3469" s="2">
        <v>1005</v>
      </c>
      <c r="R3469" s="2">
        <v>542.70000000000005</v>
      </c>
      <c r="S3469" s="2">
        <v>4271.25</v>
      </c>
      <c r="T3469" s="2">
        <v>1557.75</v>
      </c>
    </row>
    <row r="3470" spans="1:20" x14ac:dyDescent="0.25">
      <c r="A3470" t="s">
        <v>4526</v>
      </c>
      <c r="B3470" t="s">
        <v>10</v>
      </c>
      <c r="C3470" t="s">
        <v>13</v>
      </c>
      <c r="D3470" s="1">
        <v>43700</v>
      </c>
      <c r="E3470" s="1">
        <v>43789</v>
      </c>
      <c r="F3470" s="1">
        <v>43807</v>
      </c>
      <c r="G3470" s="1">
        <v>43794</v>
      </c>
      <c r="H3470" s="13">
        <f>Orders[[#This Row],[DeliveryDate]]-Orders[[#This Row],[OrderDate]]</f>
        <v>5</v>
      </c>
      <c r="I3470" t="s">
        <v>3</v>
      </c>
      <c r="J3470" t="str">
        <f>_xlfn.XLOOKUP(Orders[[#This Row],[_SalesRepID]],'Sales team'!A:A,'Sales team'!B:B)</f>
        <v>Shawn Torres</v>
      </c>
      <c r="K3470">
        <v>27</v>
      </c>
      <c r="L3470">
        <v>38</v>
      </c>
      <c r="M3470">
        <v>289</v>
      </c>
      <c r="N3470" t="str">
        <f>_xlfn.XLOOKUP(Orders[[#This Row],[_ProductID]],Products!A:A,Products!C:C)</f>
        <v>Home décor</v>
      </c>
      <c r="O3470">
        <v>14</v>
      </c>
      <c r="P3470">
        <v>0.05</v>
      </c>
      <c r="Q3470" s="2">
        <v>1092.1000000000001</v>
      </c>
      <c r="R3470" s="2">
        <v>469.60300000000007</v>
      </c>
      <c r="S3470" s="2">
        <v>6224.97</v>
      </c>
      <c r="T3470" s="2">
        <v>3407.3519999999999</v>
      </c>
    </row>
    <row r="3471" spans="1:20" x14ac:dyDescent="0.25">
      <c r="A3471" t="s">
        <v>4527</v>
      </c>
      <c r="B3471" t="s">
        <v>10</v>
      </c>
      <c r="C3471" t="s">
        <v>46</v>
      </c>
      <c r="D3471" s="1">
        <v>43700</v>
      </c>
      <c r="E3471" s="1">
        <v>43789</v>
      </c>
      <c r="F3471" s="1">
        <v>43804</v>
      </c>
      <c r="G3471" s="1">
        <v>43798</v>
      </c>
      <c r="H3471" s="13">
        <f>Orders[[#This Row],[DeliveryDate]]-Orders[[#This Row],[OrderDate]]</f>
        <v>9</v>
      </c>
      <c r="I3471" t="s">
        <v>3</v>
      </c>
      <c r="J3471" t="str">
        <f>_xlfn.XLOOKUP(Orders[[#This Row],[_SalesRepID]],'Sales team'!A:A,'Sales team'!B:B)</f>
        <v>Patrick Graham</v>
      </c>
      <c r="K3471">
        <v>25</v>
      </c>
      <c r="L3471">
        <v>34</v>
      </c>
      <c r="M3471">
        <v>84</v>
      </c>
      <c r="N3471" t="str">
        <f>_xlfn.XLOOKUP(Orders[[#This Row],[_ProductID]],Products!A:A,Products!C:C)</f>
        <v>Home décor</v>
      </c>
      <c r="O3471">
        <v>14</v>
      </c>
      <c r="P3471">
        <v>0.1</v>
      </c>
      <c r="Q3471" s="2">
        <v>3986.5</v>
      </c>
      <c r="R3471" s="2">
        <v>3308.7949999999996</v>
      </c>
      <c r="S3471" s="2">
        <v>28702.799999999999</v>
      </c>
      <c r="T3471" s="2">
        <v>2232.4400000000023</v>
      </c>
    </row>
    <row r="3472" spans="1:20" x14ac:dyDescent="0.25">
      <c r="A3472" t="s">
        <v>4528</v>
      </c>
      <c r="B3472" t="s">
        <v>10</v>
      </c>
      <c r="C3472" t="s">
        <v>13</v>
      </c>
      <c r="D3472" s="1">
        <v>43700</v>
      </c>
      <c r="E3472" s="1">
        <v>43789</v>
      </c>
      <c r="F3472" s="1">
        <v>43807</v>
      </c>
      <c r="G3472" s="1">
        <v>43815</v>
      </c>
      <c r="H3472" s="13">
        <f>Orders[[#This Row],[DeliveryDate]]-Orders[[#This Row],[OrderDate]]</f>
        <v>26</v>
      </c>
      <c r="I3472" t="s">
        <v>3</v>
      </c>
      <c r="J3472" t="str">
        <f>_xlfn.XLOOKUP(Orders[[#This Row],[_SalesRepID]],'Sales team'!A:A,'Sales team'!B:B)</f>
        <v>Donald Reynolds</v>
      </c>
      <c r="K3472">
        <v>26</v>
      </c>
      <c r="L3472">
        <v>49</v>
      </c>
      <c r="M3472">
        <v>277</v>
      </c>
      <c r="N3472" t="str">
        <f>_xlfn.XLOOKUP(Orders[[#This Row],[_ProductID]],Products!A:A,Products!C:C)</f>
        <v>Furniture</v>
      </c>
      <c r="O3472">
        <v>15</v>
      </c>
      <c r="P3472">
        <v>0.15</v>
      </c>
      <c r="Q3472" s="2">
        <v>6331.5</v>
      </c>
      <c r="R3472" s="2">
        <v>4748.625</v>
      </c>
      <c r="S3472" s="2">
        <v>21527.1</v>
      </c>
      <c r="T3472" s="2">
        <v>2532.5999999999985</v>
      </c>
    </row>
    <row r="3473" spans="1:20" x14ac:dyDescent="0.25">
      <c r="A3473" t="s">
        <v>4529</v>
      </c>
      <c r="B3473" t="s">
        <v>1</v>
      </c>
      <c r="C3473" t="s">
        <v>13</v>
      </c>
      <c r="D3473" s="1">
        <v>43700</v>
      </c>
      <c r="E3473" s="1">
        <v>43789</v>
      </c>
      <c r="F3473" s="1">
        <v>43796</v>
      </c>
      <c r="G3473" s="1">
        <v>43812</v>
      </c>
      <c r="H3473" s="13">
        <f>Orders[[#This Row],[DeliveryDate]]-Orders[[#This Row],[OrderDate]]</f>
        <v>23</v>
      </c>
      <c r="I3473" t="s">
        <v>3</v>
      </c>
      <c r="J3473" t="str">
        <f>_xlfn.XLOOKUP(Orders[[#This Row],[_SalesRepID]],'Sales team'!A:A,'Sales team'!B:B)</f>
        <v>George Lewis</v>
      </c>
      <c r="K3473">
        <v>8</v>
      </c>
      <c r="L3473">
        <v>34</v>
      </c>
      <c r="M3473">
        <v>302</v>
      </c>
      <c r="N3473" t="str">
        <f>_xlfn.XLOOKUP(Orders[[#This Row],[_ProductID]],Products!A:A,Products!C:C)</f>
        <v>Home décor</v>
      </c>
      <c r="O3473">
        <v>30</v>
      </c>
      <c r="P3473">
        <v>0.1</v>
      </c>
      <c r="Q3473" s="2">
        <v>5145.6000000000004</v>
      </c>
      <c r="R3473" s="2">
        <v>3190.2720000000004</v>
      </c>
      <c r="S3473" s="2">
        <v>13893.12</v>
      </c>
      <c r="T3473" s="2">
        <v>4322.3040000000001</v>
      </c>
    </row>
    <row r="3474" spans="1:20" x14ac:dyDescent="0.25">
      <c r="A3474" t="s">
        <v>4530</v>
      </c>
      <c r="B3474" t="s">
        <v>1</v>
      </c>
      <c r="C3474" t="s">
        <v>15</v>
      </c>
      <c r="D3474" s="1">
        <v>43700</v>
      </c>
      <c r="E3474" s="1">
        <v>43789</v>
      </c>
      <c r="F3474" s="1">
        <v>43792</v>
      </c>
      <c r="G3474" s="1">
        <v>43795</v>
      </c>
      <c r="H3474" s="13">
        <f>Orders[[#This Row],[DeliveryDate]]-Orders[[#This Row],[OrderDate]]</f>
        <v>6</v>
      </c>
      <c r="I3474" t="s">
        <v>3</v>
      </c>
      <c r="J3474" t="str">
        <f>_xlfn.XLOOKUP(Orders[[#This Row],[_SalesRepID]],'Sales team'!A:A,'Sales team'!B:B)</f>
        <v>Keith Griffin</v>
      </c>
      <c r="K3474">
        <v>2</v>
      </c>
      <c r="L3474">
        <v>38</v>
      </c>
      <c r="M3474">
        <v>39</v>
      </c>
      <c r="N3474" t="str">
        <f>_xlfn.XLOOKUP(Orders[[#This Row],[_ProductID]],Products!A:A,Products!C:C)</f>
        <v>Furniture</v>
      </c>
      <c r="O3474">
        <v>5</v>
      </c>
      <c r="P3474">
        <v>0.1</v>
      </c>
      <c r="Q3474" s="2">
        <v>3839.1</v>
      </c>
      <c r="R3474" s="2">
        <v>2188.2869999999998</v>
      </c>
      <c r="S3474" s="2">
        <v>24186.33</v>
      </c>
      <c r="T3474" s="2">
        <v>8868.3210000000036</v>
      </c>
    </row>
    <row r="3475" spans="1:20" x14ac:dyDescent="0.25">
      <c r="A3475" t="s">
        <v>4531</v>
      </c>
      <c r="B3475" t="s">
        <v>5</v>
      </c>
      <c r="C3475" t="s">
        <v>6</v>
      </c>
      <c r="D3475" s="1">
        <v>43700</v>
      </c>
      <c r="E3475" s="1">
        <v>43789</v>
      </c>
      <c r="F3475" s="1">
        <v>43795</v>
      </c>
      <c r="G3475" s="1">
        <v>43796</v>
      </c>
      <c r="H3475" s="13">
        <f>Orders[[#This Row],[DeliveryDate]]-Orders[[#This Row],[OrderDate]]</f>
        <v>7</v>
      </c>
      <c r="I3475" t="s">
        <v>3</v>
      </c>
      <c r="J3475" t="str">
        <f>_xlfn.XLOOKUP(Orders[[#This Row],[_SalesRepID]],'Sales team'!A:A,'Sales team'!B:B)</f>
        <v>Anthony Berry</v>
      </c>
      <c r="K3475">
        <v>16</v>
      </c>
      <c r="L3475">
        <v>2</v>
      </c>
      <c r="M3475">
        <v>177</v>
      </c>
      <c r="N3475" t="str">
        <f>_xlfn.XLOOKUP(Orders[[#This Row],[_ProductID]],Products!A:A,Products!C:C)</f>
        <v>Furniture</v>
      </c>
      <c r="O3475">
        <v>19</v>
      </c>
      <c r="P3475">
        <v>0.1</v>
      </c>
      <c r="Q3475" s="2">
        <v>2532.6</v>
      </c>
      <c r="R3475" s="2">
        <v>1595.538</v>
      </c>
      <c r="S3475" s="2">
        <v>2279.34</v>
      </c>
      <c r="T3475" s="2">
        <v>683.80200000000013</v>
      </c>
    </row>
    <row r="3476" spans="1:20" x14ac:dyDescent="0.25">
      <c r="A3476" t="s">
        <v>4532</v>
      </c>
      <c r="B3476" t="s">
        <v>1</v>
      </c>
      <c r="C3476" t="s">
        <v>2</v>
      </c>
      <c r="D3476" s="1">
        <v>43700</v>
      </c>
      <c r="E3476" s="1">
        <v>43789</v>
      </c>
      <c r="F3476" s="1">
        <v>43817</v>
      </c>
      <c r="G3476" s="1">
        <v>43811</v>
      </c>
      <c r="H3476" s="13">
        <f>Orders[[#This Row],[DeliveryDate]]-Orders[[#This Row],[OrderDate]]</f>
        <v>22</v>
      </c>
      <c r="I3476" t="s">
        <v>3</v>
      </c>
      <c r="J3476" t="str">
        <f>_xlfn.XLOOKUP(Orders[[#This Row],[_SalesRepID]],'Sales team'!A:A,'Sales team'!B:B)</f>
        <v>Stephen Payne</v>
      </c>
      <c r="K3476">
        <v>5</v>
      </c>
      <c r="L3476">
        <v>6</v>
      </c>
      <c r="M3476">
        <v>227</v>
      </c>
      <c r="N3476" t="str">
        <f>_xlfn.XLOOKUP(Orders[[#This Row],[_ProductID]],Products!A:A,Products!C:C)</f>
        <v>Electronics</v>
      </c>
      <c r="O3476">
        <v>28</v>
      </c>
      <c r="P3476">
        <v>0.2</v>
      </c>
      <c r="Q3476" s="2">
        <v>2318.2000000000003</v>
      </c>
      <c r="R3476" s="2">
        <v>1947.2880000000002</v>
      </c>
      <c r="S3476" s="2">
        <v>11127.36</v>
      </c>
      <c r="T3476" s="2">
        <v>-556.36800000000039</v>
      </c>
    </row>
    <row r="3477" spans="1:20" x14ac:dyDescent="0.25">
      <c r="A3477" t="s">
        <v>4533</v>
      </c>
      <c r="B3477" t="s">
        <v>10</v>
      </c>
      <c r="C3477" t="s">
        <v>2</v>
      </c>
      <c r="D3477" s="1">
        <v>43700</v>
      </c>
      <c r="E3477" s="1">
        <v>43789</v>
      </c>
      <c r="F3477" s="1">
        <v>43806</v>
      </c>
      <c r="G3477" s="1">
        <v>43812</v>
      </c>
      <c r="H3477" s="13">
        <f>Orders[[#This Row],[DeliveryDate]]-Orders[[#This Row],[OrderDate]]</f>
        <v>23</v>
      </c>
      <c r="I3477" t="s">
        <v>3</v>
      </c>
      <c r="J3477" t="str">
        <f>_xlfn.XLOOKUP(Orders[[#This Row],[_SalesRepID]],'Sales team'!A:A,'Sales team'!B:B)</f>
        <v>Shawn Torres</v>
      </c>
      <c r="K3477">
        <v>27</v>
      </c>
      <c r="L3477">
        <v>44</v>
      </c>
      <c r="M3477">
        <v>218</v>
      </c>
      <c r="N3477" t="str">
        <f>_xlfn.XLOOKUP(Orders[[#This Row],[_ProductID]],Products!A:A,Products!C:C)</f>
        <v>Outdoor</v>
      </c>
      <c r="O3477">
        <v>9</v>
      </c>
      <c r="P3477">
        <v>0.15</v>
      </c>
      <c r="Q3477" s="2">
        <v>924.6</v>
      </c>
      <c r="R3477" s="2">
        <v>564.00599999999997</v>
      </c>
      <c r="S3477" s="2">
        <v>5501.37</v>
      </c>
      <c r="T3477" s="2">
        <v>1553.328</v>
      </c>
    </row>
    <row r="3478" spans="1:20" x14ac:dyDescent="0.25">
      <c r="A3478" t="s">
        <v>4514</v>
      </c>
      <c r="B3478" t="s">
        <v>5</v>
      </c>
      <c r="C3478" t="s">
        <v>15</v>
      </c>
      <c r="D3478" s="1">
        <v>43700</v>
      </c>
      <c r="E3478" s="1">
        <v>43788</v>
      </c>
      <c r="F3478" s="1">
        <v>43803</v>
      </c>
      <c r="G3478" s="1">
        <v>43796</v>
      </c>
      <c r="H3478" s="13">
        <f>Orders[[#This Row],[DeliveryDate]]-Orders[[#This Row],[OrderDate]]</f>
        <v>8</v>
      </c>
      <c r="I3478" t="s">
        <v>3</v>
      </c>
      <c r="J3478" t="str">
        <f>_xlfn.XLOOKUP(Orders[[#This Row],[_SalesRepID]],'Sales team'!A:A,'Sales team'!B:B)</f>
        <v>Frank Brown</v>
      </c>
      <c r="K3478">
        <v>17</v>
      </c>
      <c r="L3478">
        <v>21</v>
      </c>
      <c r="M3478">
        <v>12</v>
      </c>
      <c r="N3478" t="str">
        <f>_xlfn.XLOOKUP(Orders[[#This Row],[_ProductID]],Products!A:A,Products!C:C)</f>
        <v>Home décor</v>
      </c>
      <c r="O3478">
        <v>41</v>
      </c>
      <c r="P3478">
        <v>0.2</v>
      </c>
      <c r="Q3478" s="2">
        <v>1078.7</v>
      </c>
      <c r="R3478" s="2">
        <v>776.66399999999999</v>
      </c>
      <c r="S3478" s="2">
        <v>6903.68</v>
      </c>
      <c r="T3478" s="2">
        <v>690.36800000000039</v>
      </c>
    </row>
    <row r="3479" spans="1:20" x14ac:dyDescent="0.25">
      <c r="A3479" t="s">
        <v>4515</v>
      </c>
      <c r="B3479" t="s">
        <v>1</v>
      </c>
      <c r="C3479" t="s">
        <v>13</v>
      </c>
      <c r="D3479" s="1">
        <v>43700</v>
      </c>
      <c r="E3479" s="1">
        <v>43788</v>
      </c>
      <c r="F3479" s="1">
        <v>43795</v>
      </c>
      <c r="G3479" s="1">
        <v>43801</v>
      </c>
      <c r="H3479" s="13">
        <f>Orders[[#This Row],[DeliveryDate]]-Orders[[#This Row],[OrderDate]]</f>
        <v>13</v>
      </c>
      <c r="I3479" t="s">
        <v>3</v>
      </c>
      <c r="J3479" t="str">
        <f>_xlfn.XLOOKUP(Orders[[#This Row],[_SalesRepID]],'Sales team'!A:A,'Sales team'!B:B)</f>
        <v>Adam Hernandez</v>
      </c>
      <c r="K3479">
        <v>1</v>
      </c>
      <c r="L3479">
        <v>49</v>
      </c>
      <c r="M3479">
        <v>272</v>
      </c>
      <c r="N3479" t="str">
        <f>_xlfn.XLOOKUP(Orders[[#This Row],[_ProductID]],Products!A:A,Products!C:C)</f>
        <v>Home décor</v>
      </c>
      <c r="O3479">
        <v>11</v>
      </c>
      <c r="P3479">
        <v>0.3</v>
      </c>
      <c r="Q3479" s="2">
        <v>5252.8</v>
      </c>
      <c r="R3479" s="2">
        <v>3887.0720000000001</v>
      </c>
      <c r="S3479" s="2">
        <v>29415.68</v>
      </c>
      <c r="T3479" s="2">
        <v>-1680.8960000000006</v>
      </c>
    </row>
    <row r="3480" spans="1:20" x14ac:dyDescent="0.25">
      <c r="A3480" t="s">
        <v>4516</v>
      </c>
      <c r="B3480" t="s">
        <v>8</v>
      </c>
      <c r="C3480" t="s">
        <v>13</v>
      </c>
      <c r="D3480" s="1">
        <v>43700</v>
      </c>
      <c r="E3480" s="1">
        <v>43788</v>
      </c>
      <c r="F3480" s="1">
        <v>43801</v>
      </c>
      <c r="G3480" s="1">
        <v>43802</v>
      </c>
      <c r="H3480" s="13">
        <f>Orders[[#This Row],[DeliveryDate]]-Orders[[#This Row],[OrderDate]]</f>
        <v>14</v>
      </c>
      <c r="I3480" t="s">
        <v>3</v>
      </c>
      <c r="J3480" t="str">
        <f>_xlfn.XLOOKUP(Orders[[#This Row],[_SalesRepID]],'Sales team'!A:A,'Sales team'!B:B)</f>
        <v>Douglas Tucker</v>
      </c>
      <c r="K3480">
        <v>23</v>
      </c>
      <c r="L3480">
        <v>29</v>
      </c>
      <c r="M3480">
        <v>267</v>
      </c>
      <c r="N3480" t="str">
        <f>_xlfn.XLOOKUP(Orders[[#This Row],[_ProductID]],Products!A:A,Products!C:C)</f>
        <v>Home décor</v>
      </c>
      <c r="O3480">
        <v>35</v>
      </c>
      <c r="P3480">
        <v>0.05</v>
      </c>
      <c r="Q3480" s="2">
        <v>6304.7</v>
      </c>
      <c r="R3480" s="2">
        <v>4161.1019999999999</v>
      </c>
      <c r="S3480" s="2">
        <v>47915.719999999994</v>
      </c>
      <c r="T3480" s="2">
        <v>14626.903999999995</v>
      </c>
    </row>
    <row r="3481" spans="1:20" x14ac:dyDescent="0.25">
      <c r="A3481" t="s">
        <v>4517</v>
      </c>
      <c r="B3481" t="s">
        <v>1</v>
      </c>
      <c r="C3481" t="s">
        <v>2</v>
      </c>
      <c r="D3481" s="1">
        <v>43700</v>
      </c>
      <c r="E3481" s="1">
        <v>43788</v>
      </c>
      <c r="F3481" s="1">
        <v>43816</v>
      </c>
      <c r="G3481" s="1">
        <v>43801</v>
      </c>
      <c r="H3481" s="13">
        <f>Orders[[#This Row],[DeliveryDate]]-Orders[[#This Row],[OrderDate]]</f>
        <v>13</v>
      </c>
      <c r="I3481" t="s">
        <v>3</v>
      </c>
      <c r="J3481" t="str">
        <f>_xlfn.XLOOKUP(Orders[[#This Row],[_SalesRepID]],'Sales team'!A:A,'Sales team'!B:B)</f>
        <v>Stephen Payne</v>
      </c>
      <c r="K3481">
        <v>5</v>
      </c>
      <c r="L3481">
        <v>33</v>
      </c>
      <c r="M3481">
        <v>225</v>
      </c>
      <c r="N3481" t="str">
        <f>_xlfn.XLOOKUP(Orders[[#This Row],[_ProductID]],Products!A:A,Products!C:C)</f>
        <v>Furniture</v>
      </c>
      <c r="O3481">
        <v>38</v>
      </c>
      <c r="P3481">
        <v>0.15</v>
      </c>
      <c r="Q3481" s="2">
        <v>2331.6</v>
      </c>
      <c r="R3481" s="2">
        <v>1492.2239999999999</v>
      </c>
      <c r="S3481" s="2">
        <v>5945.579999999999</v>
      </c>
      <c r="T3481" s="2">
        <v>1468.9079999999994</v>
      </c>
    </row>
    <row r="3482" spans="1:20" x14ac:dyDescent="0.25">
      <c r="A3482" t="s">
        <v>4518</v>
      </c>
      <c r="B3482" t="s">
        <v>1</v>
      </c>
      <c r="C3482" t="s">
        <v>13</v>
      </c>
      <c r="D3482" s="1">
        <v>43700</v>
      </c>
      <c r="E3482" s="1">
        <v>43788</v>
      </c>
      <c r="F3482" s="1">
        <v>43812</v>
      </c>
      <c r="G3482" s="1">
        <v>43812</v>
      </c>
      <c r="H3482" s="13">
        <f>Orders[[#This Row],[DeliveryDate]]-Orders[[#This Row],[OrderDate]]</f>
        <v>24</v>
      </c>
      <c r="I3482" t="s">
        <v>3</v>
      </c>
      <c r="J3482" t="str">
        <f>_xlfn.XLOOKUP(Orders[[#This Row],[_SalesRepID]],'Sales team'!A:A,'Sales team'!B:B)</f>
        <v>Keith Griffin</v>
      </c>
      <c r="K3482">
        <v>2</v>
      </c>
      <c r="L3482">
        <v>35</v>
      </c>
      <c r="M3482">
        <v>316</v>
      </c>
      <c r="N3482" t="str">
        <f>_xlfn.XLOOKUP(Orders[[#This Row],[_ProductID]],Products!A:A,Products!C:C)</f>
        <v>Home décor</v>
      </c>
      <c r="O3482">
        <v>27</v>
      </c>
      <c r="P3482">
        <v>0.05</v>
      </c>
      <c r="Q3482" s="2">
        <v>1085.4000000000001</v>
      </c>
      <c r="R3482" s="2">
        <v>922.59</v>
      </c>
      <c r="S3482" s="2">
        <v>3093.3900000000003</v>
      </c>
      <c r="T3482" s="2">
        <v>325.62000000000035</v>
      </c>
    </row>
    <row r="3483" spans="1:20" x14ac:dyDescent="0.25">
      <c r="A3483" t="s">
        <v>4519</v>
      </c>
      <c r="B3483" t="s">
        <v>8</v>
      </c>
      <c r="C3483" t="s">
        <v>15</v>
      </c>
      <c r="D3483" s="1">
        <v>43700</v>
      </c>
      <c r="E3483" s="1">
        <v>43788</v>
      </c>
      <c r="F3483" s="1">
        <v>43804</v>
      </c>
      <c r="G3483" s="1">
        <v>43810</v>
      </c>
      <c r="H3483" s="13">
        <f>Orders[[#This Row],[DeliveryDate]]-Orders[[#This Row],[OrderDate]]</f>
        <v>22</v>
      </c>
      <c r="I3483" t="s">
        <v>3</v>
      </c>
      <c r="J3483" t="str">
        <f>_xlfn.XLOOKUP(Orders[[#This Row],[_SalesRepID]],'Sales team'!A:A,'Sales team'!B:B)</f>
        <v>Roy Rice</v>
      </c>
      <c r="K3483">
        <v>24</v>
      </c>
      <c r="L3483">
        <v>44</v>
      </c>
      <c r="M3483">
        <v>33</v>
      </c>
      <c r="N3483" t="str">
        <f>_xlfn.XLOOKUP(Orders[[#This Row],[_ProductID]],Products!A:A,Products!C:C)</f>
        <v>Kitchen &amp; Dining</v>
      </c>
      <c r="O3483">
        <v>16</v>
      </c>
      <c r="P3483">
        <v>7.4999999999999997E-2</v>
      </c>
      <c r="Q3483" s="2">
        <v>3095.4</v>
      </c>
      <c r="R3483" s="2">
        <v>2104.8720000000003</v>
      </c>
      <c r="S3483" s="2">
        <v>11452.980000000001</v>
      </c>
      <c r="T3483" s="2">
        <v>3033.4920000000002</v>
      </c>
    </row>
    <row r="3484" spans="1:20" x14ac:dyDescent="0.25">
      <c r="A3484" t="s">
        <v>4520</v>
      </c>
      <c r="B3484" t="s">
        <v>5</v>
      </c>
      <c r="C3484" t="s">
        <v>6</v>
      </c>
      <c r="D3484" s="1">
        <v>43700</v>
      </c>
      <c r="E3484" s="1">
        <v>43788</v>
      </c>
      <c r="F3484" s="1">
        <v>43790</v>
      </c>
      <c r="G3484" s="1">
        <v>43826</v>
      </c>
      <c r="H3484" s="13">
        <f>Orders[[#This Row],[DeliveryDate]]-Orders[[#This Row],[OrderDate]]</f>
        <v>38</v>
      </c>
      <c r="I3484" t="s">
        <v>3</v>
      </c>
      <c r="J3484" t="str">
        <f>_xlfn.XLOOKUP(Orders[[#This Row],[_SalesRepID]],'Sales team'!A:A,'Sales team'!B:B)</f>
        <v>Roger Alexander</v>
      </c>
      <c r="K3484">
        <v>15</v>
      </c>
      <c r="L3484">
        <v>43</v>
      </c>
      <c r="M3484">
        <v>157</v>
      </c>
      <c r="N3484" t="str">
        <f>_xlfn.XLOOKUP(Orders[[#This Row],[_ProductID]],Products!A:A,Products!C:C)</f>
        <v>Kitchen &amp; Dining</v>
      </c>
      <c r="O3484">
        <v>4</v>
      </c>
      <c r="P3484">
        <v>0.2</v>
      </c>
      <c r="Q3484" s="2">
        <v>3852.5</v>
      </c>
      <c r="R3484" s="2">
        <v>3197.5749999999998</v>
      </c>
      <c r="S3484" s="2">
        <v>21574</v>
      </c>
      <c r="T3484" s="2">
        <v>-809.02499999999782</v>
      </c>
    </row>
    <row r="3485" spans="1:20" x14ac:dyDescent="0.25">
      <c r="A3485" t="s">
        <v>4521</v>
      </c>
      <c r="B3485" t="s">
        <v>1</v>
      </c>
      <c r="C3485" t="s">
        <v>6</v>
      </c>
      <c r="D3485" s="1">
        <v>43700</v>
      </c>
      <c r="E3485" s="1">
        <v>43788</v>
      </c>
      <c r="F3485" s="1">
        <v>43799</v>
      </c>
      <c r="G3485" s="1">
        <v>43810</v>
      </c>
      <c r="H3485" s="13">
        <f>Orders[[#This Row],[DeliveryDate]]-Orders[[#This Row],[OrderDate]]</f>
        <v>22</v>
      </c>
      <c r="I3485" t="s">
        <v>3</v>
      </c>
      <c r="J3485" t="str">
        <f>_xlfn.XLOOKUP(Orders[[#This Row],[_SalesRepID]],'Sales team'!A:A,'Sales team'!B:B)</f>
        <v>Joshua Ryan</v>
      </c>
      <c r="K3485">
        <v>9</v>
      </c>
      <c r="L3485">
        <v>8</v>
      </c>
      <c r="M3485">
        <v>198</v>
      </c>
      <c r="N3485" t="str">
        <f>_xlfn.XLOOKUP(Orders[[#This Row],[_ProductID]],Products!A:A,Products!C:C)</f>
        <v>Outdoor</v>
      </c>
      <c r="O3485">
        <v>9</v>
      </c>
      <c r="P3485">
        <v>0.15</v>
      </c>
      <c r="Q3485" s="2">
        <v>1058.6000000000001</v>
      </c>
      <c r="R3485" s="2">
        <v>772.77800000000013</v>
      </c>
      <c r="S3485" s="2">
        <v>4499.0500000000011</v>
      </c>
      <c r="T3485" s="2">
        <v>635.16000000000031</v>
      </c>
    </row>
    <row r="3486" spans="1:20" x14ac:dyDescent="0.25">
      <c r="A3486" t="s">
        <v>4522</v>
      </c>
      <c r="B3486" t="s">
        <v>8</v>
      </c>
      <c r="C3486" t="s">
        <v>6</v>
      </c>
      <c r="D3486" s="1">
        <v>43700</v>
      </c>
      <c r="E3486" s="1">
        <v>43788</v>
      </c>
      <c r="F3486" s="1">
        <v>43799</v>
      </c>
      <c r="G3486" s="1">
        <v>43798</v>
      </c>
      <c r="H3486" s="13">
        <f>Orders[[#This Row],[DeliveryDate]]-Orders[[#This Row],[OrderDate]]</f>
        <v>10</v>
      </c>
      <c r="I3486" t="s">
        <v>3</v>
      </c>
      <c r="J3486" t="str">
        <f>_xlfn.XLOOKUP(Orders[[#This Row],[_SalesRepID]],'Sales team'!A:A,'Sales team'!B:B)</f>
        <v>Samuel Fowler</v>
      </c>
      <c r="K3486">
        <v>21</v>
      </c>
      <c r="L3486">
        <v>21</v>
      </c>
      <c r="M3486">
        <v>94</v>
      </c>
      <c r="N3486" t="str">
        <f>_xlfn.XLOOKUP(Orders[[#This Row],[_ProductID]],Products!A:A,Products!C:C)</f>
        <v>Furniture</v>
      </c>
      <c r="O3486">
        <v>19</v>
      </c>
      <c r="P3486">
        <v>0.05</v>
      </c>
      <c r="Q3486" s="2">
        <v>2619.7000000000003</v>
      </c>
      <c r="R3486" s="2">
        <v>2069.5630000000001</v>
      </c>
      <c r="S3486" s="2">
        <v>14932.29</v>
      </c>
      <c r="T3486" s="2">
        <v>2514.9120000000003</v>
      </c>
    </row>
    <row r="3487" spans="1:20" x14ac:dyDescent="0.25">
      <c r="A3487" t="s">
        <v>4523</v>
      </c>
      <c r="B3487" t="s">
        <v>5</v>
      </c>
      <c r="C3487" t="s">
        <v>2</v>
      </c>
      <c r="D3487" s="1">
        <v>43700</v>
      </c>
      <c r="E3487" s="1">
        <v>43788</v>
      </c>
      <c r="F3487" s="1">
        <v>43791</v>
      </c>
      <c r="G3487" s="1">
        <v>43811</v>
      </c>
      <c r="H3487" s="13">
        <f>Orders[[#This Row],[DeliveryDate]]-Orders[[#This Row],[OrderDate]]</f>
        <v>23</v>
      </c>
      <c r="I3487" t="s">
        <v>3</v>
      </c>
      <c r="J3487" t="str">
        <f>_xlfn.XLOOKUP(Orders[[#This Row],[_SalesRepID]],'Sales team'!A:A,'Sales team'!B:B)</f>
        <v>Frank Brown</v>
      </c>
      <c r="K3487">
        <v>17</v>
      </c>
      <c r="L3487">
        <v>14</v>
      </c>
      <c r="M3487">
        <v>233</v>
      </c>
      <c r="N3487" t="str">
        <f>_xlfn.XLOOKUP(Orders[[#This Row],[_ProductID]],Products!A:A,Products!C:C)</f>
        <v>Outdoor</v>
      </c>
      <c r="O3487">
        <v>10</v>
      </c>
      <c r="P3487">
        <v>0.1</v>
      </c>
      <c r="Q3487" s="2">
        <v>3973.1</v>
      </c>
      <c r="R3487" s="2">
        <v>1668.702</v>
      </c>
      <c r="S3487" s="2">
        <v>10727.369999999999</v>
      </c>
      <c r="T3487" s="2">
        <v>5721.2639999999992</v>
      </c>
    </row>
    <row r="3488" spans="1:20" x14ac:dyDescent="0.25">
      <c r="A3488" t="s">
        <v>4524</v>
      </c>
      <c r="B3488" t="s">
        <v>5</v>
      </c>
      <c r="C3488" t="s">
        <v>13</v>
      </c>
      <c r="D3488" s="1">
        <v>43600</v>
      </c>
      <c r="E3488" s="1">
        <v>43788</v>
      </c>
      <c r="F3488" s="1">
        <v>43802</v>
      </c>
      <c r="G3488" s="1">
        <v>43809</v>
      </c>
      <c r="H3488" s="13">
        <f>Orders[[#This Row],[DeliveryDate]]-Orders[[#This Row],[OrderDate]]</f>
        <v>21</v>
      </c>
      <c r="I3488" t="s">
        <v>3</v>
      </c>
      <c r="J3488" t="str">
        <f>_xlfn.XLOOKUP(Orders[[#This Row],[_SalesRepID]],'Sales team'!A:A,'Sales team'!B:B)</f>
        <v>Todd Roberts</v>
      </c>
      <c r="K3488">
        <v>13</v>
      </c>
      <c r="L3488">
        <v>12</v>
      </c>
      <c r="M3488">
        <v>309</v>
      </c>
      <c r="N3488" t="str">
        <f>_xlfn.XLOOKUP(Orders[[#This Row],[_ProductID]],Products!A:A,Products!C:C)</f>
        <v>Home décor</v>
      </c>
      <c r="O3488">
        <v>32</v>
      </c>
      <c r="P3488">
        <v>0.1</v>
      </c>
      <c r="Q3488" s="2">
        <v>187.6</v>
      </c>
      <c r="R3488" s="2">
        <v>150.08000000000001</v>
      </c>
      <c r="S3488" s="2">
        <v>1181.8800000000001</v>
      </c>
      <c r="T3488" s="2">
        <v>131.31999999999994</v>
      </c>
    </row>
    <row r="3489" spans="1:20" x14ac:dyDescent="0.25">
      <c r="A3489" t="s">
        <v>4525</v>
      </c>
      <c r="B3489" t="s">
        <v>5</v>
      </c>
      <c r="C3489" t="s">
        <v>6</v>
      </c>
      <c r="D3489" s="1">
        <v>43700</v>
      </c>
      <c r="E3489" s="1">
        <v>43788</v>
      </c>
      <c r="F3489" s="1">
        <v>43813</v>
      </c>
      <c r="G3489" s="1">
        <v>43801</v>
      </c>
      <c r="H3489" s="13">
        <f>Orders[[#This Row],[DeliveryDate]]-Orders[[#This Row],[OrderDate]]</f>
        <v>13</v>
      </c>
      <c r="I3489" t="s">
        <v>3</v>
      </c>
      <c r="J3489" t="str">
        <f>_xlfn.XLOOKUP(Orders[[#This Row],[_SalesRepID]],'Sales team'!A:A,'Sales team'!B:B)</f>
        <v>Shawn Wallace</v>
      </c>
      <c r="K3489">
        <v>18</v>
      </c>
      <c r="L3489">
        <v>29</v>
      </c>
      <c r="M3489">
        <v>135</v>
      </c>
      <c r="N3489" t="str">
        <f>_xlfn.XLOOKUP(Orders[[#This Row],[_ProductID]],Products!A:A,Products!C:C)</f>
        <v>Home décor</v>
      </c>
      <c r="O3489">
        <v>3</v>
      </c>
      <c r="P3489">
        <v>0.2</v>
      </c>
      <c r="Q3489" s="2">
        <v>3731.9</v>
      </c>
      <c r="R3489" s="2">
        <v>2351.0970000000002</v>
      </c>
      <c r="S3489" s="2">
        <v>14927.6</v>
      </c>
      <c r="T3489" s="2">
        <v>3172.1149999999998</v>
      </c>
    </row>
    <row r="3490" spans="1:20" x14ac:dyDescent="0.25">
      <c r="A3490" t="s">
        <v>4506</v>
      </c>
      <c r="B3490" t="s">
        <v>5</v>
      </c>
      <c r="C3490" t="s">
        <v>13</v>
      </c>
      <c r="D3490" s="1">
        <v>43700</v>
      </c>
      <c r="E3490" s="1">
        <v>43787</v>
      </c>
      <c r="F3490" s="1">
        <v>43803</v>
      </c>
      <c r="G3490" s="1">
        <v>43791</v>
      </c>
      <c r="H3490" s="13">
        <f>Orders[[#This Row],[DeliveryDate]]-Orders[[#This Row],[OrderDate]]</f>
        <v>4</v>
      </c>
      <c r="I3490" t="s">
        <v>3</v>
      </c>
      <c r="J3490" t="str">
        <f>_xlfn.XLOOKUP(Orders[[#This Row],[_SalesRepID]],'Sales team'!A:A,'Sales team'!B:B)</f>
        <v>Carl Nguyen</v>
      </c>
      <c r="K3490">
        <v>12</v>
      </c>
      <c r="L3490">
        <v>32</v>
      </c>
      <c r="M3490">
        <v>297</v>
      </c>
      <c r="N3490" t="str">
        <f>_xlfn.XLOOKUP(Orders[[#This Row],[_ProductID]],Products!A:A,Products!C:C)</f>
        <v>Home décor</v>
      </c>
      <c r="O3490">
        <v>33</v>
      </c>
      <c r="P3490">
        <v>0.15</v>
      </c>
      <c r="Q3490" s="2">
        <v>1078.7</v>
      </c>
      <c r="R3490" s="2">
        <v>690.36800000000005</v>
      </c>
      <c r="S3490" s="2">
        <v>1833.79</v>
      </c>
      <c r="T3490" s="2">
        <v>453.05399999999986</v>
      </c>
    </row>
    <row r="3491" spans="1:20" x14ac:dyDescent="0.25">
      <c r="A3491" t="s">
        <v>4507</v>
      </c>
      <c r="B3491" t="s">
        <v>8</v>
      </c>
      <c r="C3491" t="s">
        <v>46</v>
      </c>
      <c r="D3491" s="1">
        <v>43700</v>
      </c>
      <c r="E3491" s="1">
        <v>43787</v>
      </c>
      <c r="F3491" s="1">
        <v>43814</v>
      </c>
      <c r="G3491" s="1">
        <v>43801</v>
      </c>
      <c r="H3491" s="13">
        <f>Orders[[#This Row],[DeliveryDate]]-Orders[[#This Row],[OrderDate]]</f>
        <v>14</v>
      </c>
      <c r="I3491" t="s">
        <v>3</v>
      </c>
      <c r="J3491" t="str">
        <f>_xlfn.XLOOKUP(Orders[[#This Row],[_SalesRepID]],'Sales team'!A:A,'Sales team'!B:B)</f>
        <v>Douglas Tucker</v>
      </c>
      <c r="K3491">
        <v>23</v>
      </c>
      <c r="L3491">
        <v>47</v>
      </c>
      <c r="M3491">
        <v>64</v>
      </c>
      <c r="N3491" t="str">
        <f>_xlfn.XLOOKUP(Orders[[#This Row],[_ProductID]],Products!A:A,Products!C:C)</f>
        <v>Furniture</v>
      </c>
      <c r="O3491">
        <v>22</v>
      </c>
      <c r="P3491">
        <v>7.4999999999999997E-2</v>
      </c>
      <c r="Q3491" s="2">
        <v>3785.5</v>
      </c>
      <c r="R3491" s="2">
        <v>1968.46</v>
      </c>
      <c r="S3491" s="2">
        <v>21009.525000000001</v>
      </c>
      <c r="T3491" s="2">
        <v>9198.7650000000012</v>
      </c>
    </row>
    <row r="3492" spans="1:20" x14ac:dyDescent="0.25">
      <c r="A3492" t="s">
        <v>4508</v>
      </c>
      <c r="B3492" t="s">
        <v>8</v>
      </c>
      <c r="C3492" t="s">
        <v>2</v>
      </c>
      <c r="D3492" s="1">
        <v>43700</v>
      </c>
      <c r="E3492" s="1">
        <v>43787</v>
      </c>
      <c r="F3492" s="1">
        <v>43789</v>
      </c>
      <c r="G3492" s="1">
        <v>43802</v>
      </c>
      <c r="H3492" s="13">
        <f>Orders[[#This Row],[DeliveryDate]]-Orders[[#This Row],[OrderDate]]</f>
        <v>15</v>
      </c>
      <c r="I3492" t="s">
        <v>3</v>
      </c>
      <c r="J3492" t="str">
        <f>_xlfn.XLOOKUP(Orders[[#This Row],[_SalesRepID]],'Sales team'!A:A,'Sales team'!B:B)</f>
        <v>Roy Rice</v>
      </c>
      <c r="K3492">
        <v>24</v>
      </c>
      <c r="L3492">
        <v>14</v>
      </c>
      <c r="M3492">
        <v>236</v>
      </c>
      <c r="N3492" t="str">
        <f>_xlfn.XLOOKUP(Orders[[#This Row],[_ProductID]],Products!A:A,Products!C:C)</f>
        <v>Home décor</v>
      </c>
      <c r="O3492">
        <v>21</v>
      </c>
      <c r="P3492">
        <v>7.4999999999999997E-2</v>
      </c>
      <c r="Q3492" s="2">
        <v>2599.6</v>
      </c>
      <c r="R3492" s="2">
        <v>1637.748</v>
      </c>
      <c r="S3492" s="2">
        <v>14427.779999999999</v>
      </c>
      <c r="T3492" s="2">
        <v>4601.2919999999976</v>
      </c>
    </row>
    <row r="3493" spans="1:20" x14ac:dyDescent="0.25">
      <c r="A3493" t="s">
        <v>4509</v>
      </c>
      <c r="B3493" t="s">
        <v>1</v>
      </c>
      <c r="C3493" t="s">
        <v>13</v>
      </c>
      <c r="D3493" s="1">
        <v>43700</v>
      </c>
      <c r="E3493" s="1">
        <v>43787</v>
      </c>
      <c r="F3493" s="1">
        <v>43799</v>
      </c>
      <c r="G3493" s="1">
        <v>43794</v>
      </c>
      <c r="H3493" s="13">
        <f>Orders[[#This Row],[DeliveryDate]]-Orders[[#This Row],[OrderDate]]</f>
        <v>7</v>
      </c>
      <c r="I3493" t="s">
        <v>3</v>
      </c>
      <c r="J3493" t="str">
        <f>_xlfn.XLOOKUP(Orders[[#This Row],[_SalesRepID]],'Sales team'!A:A,'Sales team'!B:B)</f>
        <v>Chris Armstrong</v>
      </c>
      <c r="K3493">
        <v>4</v>
      </c>
      <c r="L3493">
        <v>12</v>
      </c>
      <c r="M3493">
        <v>262</v>
      </c>
      <c r="N3493" t="str">
        <f>_xlfn.XLOOKUP(Orders[[#This Row],[_ProductID]],Products!A:A,Products!C:C)</f>
        <v>Home décor</v>
      </c>
      <c r="O3493">
        <v>3</v>
      </c>
      <c r="P3493">
        <v>0.2</v>
      </c>
      <c r="Q3493" s="2">
        <v>2003.3</v>
      </c>
      <c r="R3493" s="2">
        <v>1522.508</v>
      </c>
      <c r="S3493" s="2">
        <v>3205.28</v>
      </c>
      <c r="T3493" s="2">
        <v>160.26400000000012</v>
      </c>
    </row>
    <row r="3494" spans="1:20" x14ac:dyDescent="0.25">
      <c r="A3494" t="s">
        <v>4510</v>
      </c>
      <c r="B3494" t="s">
        <v>1</v>
      </c>
      <c r="C3494" t="s">
        <v>6</v>
      </c>
      <c r="D3494" s="1">
        <v>43700</v>
      </c>
      <c r="E3494" s="1">
        <v>43787</v>
      </c>
      <c r="F3494" s="1">
        <v>43805</v>
      </c>
      <c r="G3494" s="1">
        <v>43817</v>
      </c>
      <c r="H3494" s="13">
        <f>Orders[[#This Row],[DeliveryDate]]-Orders[[#This Row],[OrderDate]]</f>
        <v>30</v>
      </c>
      <c r="I3494" t="s">
        <v>3</v>
      </c>
      <c r="J3494" t="str">
        <f>_xlfn.XLOOKUP(Orders[[#This Row],[_SalesRepID]],'Sales team'!A:A,'Sales team'!B:B)</f>
        <v>Jonathan Hawkins</v>
      </c>
      <c r="K3494">
        <v>10</v>
      </c>
      <c r="L3494">
        <v>18</v>
      </c>
      <c r="M3494">
        <v>185</v>
      </c>
      <c r="N3494" t="str">
        <f>_xlfn.XLOOKUP(Orders[[#This Row],[_ProductID]],Products!A:A,Products!C:C)</f>
        <v>Outdoor</v>
      </c>
      <c r="O3494">
        <v>10</v>
      </c>
      <c r="P3494">
        <v>0.05</v>
      </c>
      <c r="Q3494" s="2">
        <v>3979.8</v>
      </c>
      <c r="R3494" s="2">
        <v>2666.4660000000003</v>
      </c>
      <c r="S3494" s="2">
        <v>3780.81</v>
      </c>
      <c r="T3494" s="2">
        <v>1114.3439999999996</v>
      </c>
    </row>
    <row r="3495" spans="1:20" x14ac:dyDescent="0.25">
      <c r="A3495" t="s">
        <v>4511</v>
      </c>
      <c r="B3495" t="s">
        <v>1</v>
      </c>
      <c r="C3495" t="s">
        <v>13</v>
      </c>
      <c r="D3495" s="1">
        <v>43700</v>
      </c>
      <c r="E3495" s="1">
        <v>43787</v>
      </c>
      <c r="F3495" s="1">
        <v>43804</v>
      </c>
      <c r="G3495" s="1">
        <v>43796</v>
      </c>
      <c r="H3495" s="13">
        <f>Orders[[#This Row],[DeliveryDate]]-Orders[[#This Row],[OrderDate]]</f>
        <v>9</v>
      </c>
      <c r="I3495" t="s">
        <v>3</v>
      </c>
      <c r="J3495" t="str">
        <f>_xlfn.XLOOKUP(Orders[[#This Row],[_SalesRepID]],'Sales team'!A:A,'Sales team'!B:B)</f>
        <v>Keith Griffin</v>
      </c>
      <c r="K3495">
        <v>2</v>
      </c>
      <c r="L3495">
        <v>7</v>
      </c>
      <c r="M3495">
        <v>302</v>
      </c>
      <c r="N3495" t="str">
        <f>_xlfn.XLOOKUP(Orders[[#This Row],[_ProductID]],Products!A:A,Products!C:C)</f>
        <v>Home décor</v>
      </c>
      <c r="O3495">
        <v>40</v>
      </c>
      <c r="P3495">
        <v>0.15</v>
      </c>
      <c r="Q3495" s="2">
        <v>1125.6000000000001</v>
      </c>
      <c r="R3495" s="2">
        <v>574.05600000000004</v>
      </c>
      <c r="S3495" s="2">
        <v>4783.8000000000011</v>
      </c>
      <c r="T3495" s="2">
        <v>1913.5200000000009</v>
      </c>
    </row>
    <row r="3496" spans="1:20" x14ac:dyDescent="0.25">
      <c r="A3496" t="s">
        <v>4512</v>
      </c>
      <c r="B3496" t="s">
        <v>5</v>
      </c>
      <c r="C3496" t="s">
        <v>13</v>
      </c>
      <c r="D3496" s="1">
        <v>43700</v>
      </c>
      <c r="E3496" s="1">
        <v>43787</v>
      </c>
      <c r="F3496" s="1">
        <v>43809</v>
      </c>
      <c r="G3496" s="1">
        <v>43796</v>
      </c>
      <c r="H3496" s="13">
        <f>Orders[[#This Row],[DeliveryDate]]-Orders[[#This Row],[OrderDate]]</f>
        <v>9</v>
      </c>
      <c r="I3496" t="s">
        <v>3</v>
      </c>
      <c r="J3496" t="str">
        <f>_xlfn.XLOOKUP(Orders[[#This Row],[_SalesRepID]],'Sales team'!A:A,'Sales team'!B:B)</f>
        <v>Anthony Berry</v>
      </c>
      <c r="K3496">
        <v>16</v>
      </c>
      <c r="L3496">
        <v>44</v>
      </c>
      <c r="M3496">
        <v>275</v>
      </c>
      <c r="N3496" t="str">
        <f>_xlfn.XLOOKUP(Orders[[#This Row],[_ProductID]],Products!A:A,Products!C:C)</f>
        <v>Home décor</v>
      </c>
      <c r="O3496">
        <v>41</v>
      </c>
      <c r="P3496">
        <v>0.05</v>
      </c>
      <c r="Q3496" s="2">
        <v>2726.9</v>
      </c>
      <c r="R3496" s="2">
        <v>1417.9880000000001</v>
      </c>
      <c r="S3496" s="2">
        <v>5181.1099999999997</v>
      </c>
      <c r="T3496" s="2">
        <v>2345.1339999999996</v>
      </c>
    </row>
    <row r="3497" spans="1:20" x14ac:dyDescent="0.25">
      <c r="A3497" t="s">
        <v>4513</v>
      </c>
      <c r="B3497" t="s">
        <v>8</v>
      </c>
      <c r="C3497" t="s">
        <v>6</v>
      </c>
      <c r="D3497" s="1">
        <v>43700</v>
      </c>
      <c r="E3497" s="1">
        <v>43787</v>
      </c>
      <c r="F3497" s="1">
        <v>43805</v>
      </c>
      <c r="G3497" s="1">
        <v>43805</v>
      </c>
      <c r="H3497" s="13">
        <f>Orders[[#This Row],[DeliveryDate]]-Orders[[#This Row],[OrderDate]]</f>
        <v>18</v>
      </c>
      <c r="I3497" t="s">
        <v>3</v>
      </c>
      <c r="J3497" t="str">
        <f>_xlfn.XLOOKUP(Orders[[#This Row],[_SalesRepID]],'Sales team'!A:A,'Sales team'!B:B)</f>
        <v>Patrick Graham</v>
      </c>
      <c r="K3497">
        <v>25</v>
      </c>
      <c r="L3497">
        <v>2</v>
      </c>
      <c r="M3497">
        <v>187</v>
      </c>
      <c r="N3497" t="str">
        <f>_xlfn.XLOOKUP(Orders[[#This Row],[_ProductID]],Products!A:A,Products!C:C)</f>
        <v>Outdoor</v>
      </c>
      <c r="O3497">
        <v>18</v>
      </c>
      <c r="P3497">
        <v>7.4999999999999997E-2</v>
      </c>
      <c r="Q3497" s="2">
        <v>1943</v>
      </c>
      <c r="R3497" s="2">
        <v>1379.53</v>
      </c>
      <c r="S3497" s="2">
        <v>8986.375</v>
      </c>
      <c r="T3497" s="2">
        <v>2088.7250000000004</v>
      </c>
    </row>
    <row r="3498" spans="1:20" x14ac:dyDescent="0.25">
      <c r="A3498" t="s">
        <v>4496</v>
      </c>
      <c r="B3498" t="s">
        <v>5</v>
      </c>
      <c r="C3498" t="s">
        <v>13</v>
      </c>
      <c r="D3498" s="1">
        <v>43700</v>
      </c>
      <c r="E3498" s="1">
        <v>43786</v>
      </c>
      <c r="F3498" s="1">
        <v>43790</v>
      </c>
      <c r="G3498" s="1">
        <v>43816</v>
      </c>
      <c r="H3498" s="13">
        <f>Orders[[#This Row],[DeliveryDate]]-Orders[[#This Row],[OrderDate]]</f>
        <v>30</v>
      </c>
      <c r="I3498" t="s">
        <v>3</v>
      </c>
      <c r="J3498" t="str">
        <f>_xlfn.XLOOKUP(Orders[[#This Row],[_SalesRepID]],'Sales team'!A:A,'Sales team'!B:B)</f>
        <v>Shawn Wallace</v>
      </c>
      <c r="K3498">
        <v>18</v>
      </c>
      <c r="L3498">
        <v>35</v>
      </c>
      <c r="M3498">
        <v>297</v>
      </c>
      <c r="N3498" t="str">
        <f>_xlfn.XLOOKUP(Orders[[#This Row],[_ProductID]],Products!A:A,Products!C:C)</f>
        <v>Furniture</v>
      </c>
      <c r="O3498">
        <v>34</v>
      </c>
      <c r="P3498">
        <v>0.2</v>
      </c>
      <c r="Q3498" s="2">
        <v>1072</v>
      </c>
      <c r="R3498" s="2">
        <v>578.88</v>
      </c>
      <c r="S3498" s="2">
        <v>2572.8000000000002</v>
      </c>
      <c r="T3498" s="2">
        <v>836.16000000000031</v>
      </c>
    </row>
    <row r="3499" spans="1:20" x14ac:dyDescent="0.25">
      <c r="A3499" t="s">
        <v>4497</v>
      </c>
      <c r="B3499" t="s">
        <v>1</v>
      </c>
      <c r="C3499" t="s">
        <v>13</v>
      </c>
      <c r="D3499" s="1">
        <v>43700</v>
      </c>
      <c r="E3499" s="1">
        <v>43786</v>
      </c>
      <c r="F3499" s="1">
        <v>43789</v>
      </c>
      <c r="G3499" s="1">
        <v>43790</v>
      </c>
      <c r="H3499" s="13">
        <f>Orders[[#This Row],[DeliveryDate]]-Orders[[#This Row],[OrderDate]]</f>
        <v>4</v>
      </c>
      <c r="I3499" t="s">
        <v>3</v>
      </c>
      <c r="J3499" t="str">
        <f>_xlfn.XLOOKUP(Orders[[#This Row],[_SalesRepID]],'Sales team'!A:A,'Sales team'!B:B)</f>
        <v>Joshua Ryan</v>
      </c>
      <c r="K3499">
        <v>9</v>
      </c>
      <c r="L3499">
        <v>49</v>
      </c>
      <c r="M3499">
        <v>300</v>
      </c>
      <c r="N3499" t="str">
        <f>_xlfn.XLOOKUP(Orders[[#This Row],[_ProductID]],Products!A:A,Products!C:C)</f>
        <v>Home décor</v>
      </c>
      <c r="O3499">
        <v>32</v>
      </c>
      <c r="P3499">
        <v>0.15</v>
      </c>
      <c r="Q3499" s="2">
        <v>877.7</v>
      </c>
      <c r="R3499" s="2">
        <v>675.82900000000006</v>
      </c>
      <c r="S3499" s="2">
        <v>2984.1800000000003</v>
      </c>
      <c r="T3499" s="2">
        <v>280.86400000000003</v>
      </c>
    </row>
    <row r="3500" spans="1:20" x14ac:dyDescent="0.25">
      <c r="A3500" t="s">
        <v>4498</v>
      </c>
      <c r="B3500" t="s">
        <v>1</v>
      </c>
      <c r="C3500" t="s">
        <v>2</v>
      </c>
      <c r="D3500" s="1">
        <v>43700</v>
      </c>
      <c r="E3500" s="1">
        <v>43786</v>
      </c>
      <c r="F3500" s="1">
        <v>43808</v>
      </c>
      <c r="G3500" s="1">
        <v>43802</v>
      </c>
      <c r="H3500" s="13">
        <f>Orders[[#This Row],[DeliveryDate]]-Orders[[#This Row],[OrderDate]]</f>
        <v>16</v>
      </c>
      <c r="I3500" t="s">
        <v>3</v>
      </c>
      <c r="J3500" t="str">
        <f>_xlfn.XLOOKUP(Orders[[#This Row],[_SalesRepID]],'Sales team'!A:A,'Sales team'!B:B)</f>
        <v>Joshua Little</v>
      </c>
      <c r="K3500">
        <v>11</v>
      </c>
      <c r="L3500">
        <v>16</v>
      </c>
      <c r="M3500">
        <v>243</v>
      </c>
      <c r="N3500" t="str">
        <f>_xlfn.XLOOKUP(Orders[[#This Row],[_ProductID]],Products!A:A,Products!C:C)</f>
        <v>Outdoor</v>
      </c>
      <c r="O3500">
        <v>10</v>
      </c>
      <c r="P3500">
        <v>0.05</v>
      </c>
      <c r="Q3500" s="2">
        <v>5701.7</v>
      </c>
      <c r="R3500" s="2">
        <v>3763.1219999999998</v>
      </c>
      <c r="S3500" s="2">
        <v>27083.074999999997</v>
      </c>
      <c r="T3500" s="2">
        <v>8267.4649999999965</v>
      </c>
    </row>
    <row r="3501" spans="1:20" x14ac:dyDescent="0.25">
      <c r="A3501" t="s">
        <v>4499</v>
      </c>
      <c r="B3501" t="s">
        <v>1</v>
      </c>
      <c r="C3501" t="s">
        <v>46</v>
      </c>
      <c r="D3501" s="1">
        <v>43600</v>
      </c>
      <c r="E3501" s="1">
        <v>43786</v>
      </c>
      <c r="F3501" s="1">
        <v>43811</v>
      </c>
      <c r="G3501" s="1">
        <v>43815</v>
      </c>
      <c r="H3501" s="13">
        <f>Orders[[#This Row],[DeliveryDate]]-Orders[[#This Row],[OrderDate]]</f>
        <v>29</v>
      </c>
      <c r="I3501" t="s">
        <v>3</v>
      </c>
      <c r="J3501" t="str">
        <f>_xlfn.XLOOKUP(Orders[[#This Row],[_SalesRepID]],'Sales team'!A:A,'Sales team'!B:B)</f>
        <v>Stephen Payne</v>
      </c>
      <c r="K3501">
        <v>5</v>
      </c>
      <c r="L3501">
        <v>49</v>
      </c>
      <c r="M3501">
        <v>74</v>
      </c>
      <c r="N3501" t="str">
        <f>_xlfn.XLOOKUP(Orders[[#This Row],[_ProductID]],Products!A:A,Products!C:C)</f>
        <v>Furniture</v>
      </c>
      <c r="O3501">
        <v>19</v>
      </c>
      <c r="P3501">
        <v>0.05</v>
      </c>
      <c r="Q3501" s="2">
        <v>1708.5</v>
      </c>
      <c r="R3501" s="2">
        <v>973.84499999999991</v>
      </c>
      <c r="S3501" s="2">
        <v>11361.525</v>
      </c>
      <c r="T3501" s="2">
        <v>4544.6100000000006</v>
      </c>
    </row>
    <row r="3502" spans="1:20" x14ac:dyDescent="0.25">
      <c r="A3502" t="s">
        <v>4500</v>
      </c>
      <c r="B3502" t="s">
        <v>5</v>
      </c>
      <c r="C3502" t="s">
        <v>6</v>
      </c>
      <c r="D3502" s="1">
        <v>43700</v>
      </c>
      <c r="E3502" s="1">
        <v>43786</v>
      </c>
      <c r="F3502" s="1">
        <v>43805</v>
      </c>
      <c r="G3502" s="1">
        <v>43798</v>
      </c>
      <c r="H3502" s="13">
        <f>Orders[[#This Row],[DeliveryDate]]-Orders[[#This Row],[OrderDate]]</f>
        <v>12</v>
      </c>
      <c r="I3502" t="s">
        <v>3</v>
      </c>
      <c r="J3502" t="str">
        <f>_xlfn.XLOOKUP(Orders[[#This Row],[_SalesRepID]],'Sales team'!A:A,'Sales team'!B:B)</f>
        <v>Shawn Wallace</v>
      </c>
      <c r="K3502">
        <v>18</v>
      </c>
      <c r="L3502">
        <v>20</v>
      </c>
      <c r="M3502">
        <v>107</v>
      </c>
      <c r="N3502" t="str">
        <f>_xlfn.XLOOKUP(Orders[[#This Row],[_ProductID]],Products!A:A,Products!C:C)</f>
        <v>Home décor</v>
      </c>
      <c r="O3502">
        <v>33</v>
      </c>
      <c r="P3502">
        <v>0.05</v>
      </c>
      <c r="Q3502" s="2">
        <v>871</v>
      </c>
      <c r="R3502" s="2">
        <v>688.09</v>
      </c>
      <c r="S3502" s="2">
        <v>2482.35</v>
      </c>
      <c r="T3502" s="2">
        <v>418.07999999999993</v>
      </c>
    </row>
    <row r="3503" spans="1:20" x14ac:dyDescent="0.25">
      <c r="A3503" t="s">
        <v>4501</v>
      </c>
      <c r="B3503" t="s">
        <v>10</v>
      </c>
      <c r="C3503" t="s">
        <v>15</v>
      </c>
      <c r="D3503" s="1">
        <v>43700</v>
      </c>
      <c r="E3503" s="1">
        <v>43786</v>
      </c>
      <c r="F3503" s="1">
        <v>43788</v>
      </c>
      <c r="G3503" s="1">
        <v>43795</v>
      </c>
      <c r="H3503" s="13">
        <f>Orders[[#This Row],[DeliveryDate]]-Orders[[#This Row],[OrderDate]]</f>
        <v>9</v>
      </c>
      <c r="I3503" t="s">
        <v>3</v>
      </c>
      <c r="J3503" t="str">
        <f>_xlfn.XLOOKUP(Orders[[#This Row],[_SalesRepID]],'Sales team'!A:A,'Sales team'!B:B)</f>
        <v>Shawn Torres</v>
      </c>
      <c r="K3503">
        <v>27</v>
      </c>
      <c r="L3503">
        <v>33</v>
      </c>
      <c r="M3503">
        <v>28</v>
      </c>
      <c r="N3503" t="str">
        <f>_xlfn.XLOOKUP(Orders[[#This Row],[_ProductID]],Products!A:A,Products!C:C)</f>
        <v>Home décor</v>
      </c>
      <c r="O3503">
        <v>29</v>
      </c>
      <c r="P3503">
        <v>7.4999999999999997E-2</v>
      </c>
      <c r="Q3503" s="2">
        <v>6030</v>
      </c>
      <c r="R3503" s="2">
        <v>2894.4</v>
      </c>
      <c r="S3503" s="2">
        <v>22311</v>
      </c>
      <c r="T3503" s="2">
        <v>10733.4</v>
      </c>
    </row>
    <row r="3504" spans="1:20" x14ac:dyDescent="0.25">
      <c r="A3504" t="s">
        <v>4502</v>
      </c>
      <c r="B3504" t="s">
        <v>1</v>
      </c>
      <c r="C3504" t="s">
        <v>15</v>
      </c>
      <c r="D3504" s="1">
        <v>43700</v>
      </c>
      <c r="E3504" s="1">
        <v>43786</v>
      </c>
      <c r="F3504" s="1">
        <v>43812</v>
      </c>
      <c r="G3504" s="1">
        <v>43795</v>
      </c>
      <c r="H3504" s="13">
        <f>Orders[[#This Row],[DeliveryDate]]-Orders[[#This Row],[OrderDate]]</f>
        <v>9</v>
      </c>
      <c r="I3504" t="s">
        <v>3</v>
      </c>
      <c r="J3504" t="str">
        <f>_xlfn.XLOOKUP(Orders[[#This Row],[_SalesRepID]],'Sales team'!A:A,'Sales team'!B:B)</f>
        <v>Adam Hernandez</v>
      </c>
      <c r="K3504">
        <v>1</v>
      </c>
      <c r="L3504">
        <v>17</v>
      </c>
      <c r="M3504">
        <v>1</v>
      </c>
      <c r="N3504" t="str">
        <f>_xlfn.XLOOKUP(Orders[[#This Row],[_ProductID]],Products!A:A,Products!C:C)</f>
        <v>Home décor</v>
      </c>
      <c r="O3504">
        <v>11</v>
      </c>
      <c r="P3504">
        <v>7.4999999999999997E-2</v>
      </c>
      <c r="Q3504" s="2">
        <v>5406.9000000000005</v>
      </c>
      <c r="R3504" s="2">
        <v>3676.6920000000005</v>
      </c>
      <c r="S3504" s="2">
        <v>25006.912500000006</v>
      </c>
      <c r="T3504" s="2">
        <v>6623.4525000000031</v>
      </c>
    </row>
    <row r="3505" spans="1:20" x14ac:dyDescent="0.25">
      <c r="A3505" t="s">
        <v>4503</v>
      </c>
      <c r="B3505" t="s">
        <v>1</v>
      </c>
      <c r="C3505" t="s">
        <v>15</v>
      </c>
      <c r="D3505" s="1">
        <v>43700</v>
      </c>
      <c r="E3505" s="1">
        <v>43786</v>
      </c>
      <c r="F3505" s="1">
        <v>43805</v>
      </c>
      <c r="G3505" s="1">
        <v>43801</v>
      </c>
      <c r="H3505" s="13">
        <f>Orders[[#This Row],[DeliveryDate]]-Orders[[#This Row],[OrderDate]]</f>
        <v>15</v>
      </c>
      <c r="I3505" t="s">
        <v>3</v>
      </c>
      <c r="J3505" t="str">
        <f>_xlfn.XLOOKUP(Orders[[#This Row],[_SalesRepID]],'Sales team'!A:A,'Sales team'!B:B)</f>
        <v>Jerry Green</v>
      </c>
      <c r="K3505">
        <v>3</v>
      </c>
      <c r="L3505">
        <v>6</v>
      </c>
      <c r="M3505">
        <v>22</v>
      </c>
      <c r="N3505" t="str">
        <f>_xlfn.XLOOKUP(Orders[[#This Row],[_ProductID]],Products!A:A,Products!C:C)</f>
        <v>Kitchen &amp; Dining</v>
      </c>
      <c r="O3505">
        <v>8</v>
      </c>
      <c r="P3505">
        <v>0.1</v>
      </c>
      <c r="Q3505" s="2">
        <v>783.9</v>
      </c>
      <c r="R3505" s="2">
        <v>352.755</v>
      </c>
      <c r="S3505" s="2">
        <v>3527.55</v>
      </c>
      <c r="T3505" s="2">
        <v>1763.7750000000001</v>
      </c>
    </row>
    <row r="3506" spans="1:20" x14ac:dyDescent="0.25">
      <c r="A3506" t="s">
        <v>4504</v>
      </c>
      <c r="B3506" t="s">
        <v>5</v>
      </c>
      <c r="C3506" t="s">
        <v>6</v>
      </c>
      <c r="D3506" s="1">
        <v>43700</v>
      </c>
      <c r="E3506" s="1">
        <v>43786</v>
      </c>
      <c r="F3506" s="1">
        <v>43802</v>
      </c>
      <c r="G3506" s="1">
        <v>43811</v>
      </c>
      <c r="H3506" s="13">
        <f>Orders[[#This Row],[DeliveryDate]]-Orders[[#This Row],[OrderDate]]</f>
        <v>25</v>
      </c>
      <c r="I3506" t="s">
        <v>3</v>
      </c>
      <c r="J3506" t="str">
        <f>_xlfn.XLOOKUP(Orders[[#This Row],[_SalesRepID]],'Sales team'!A:A,'Sales team'!B:B)</f>
        <v>Nicholas Cunningham</v>
      </c>
      <c r="K3506">
        <v>19</v>
      </c>
      <c r="L3506">
        <v>36</v>
      </c>
      <c r="M3506">
        <v>117</v>
      </c>
      <c r="N3506" t="str">
        <f>_xlfn.XLOOKUP(Orders[[#This Row],[_ProductID]],Products!A:A,Products!C:C)</f>
        <v>Outdoor</v>
      </c>
      <c r="O3506">
        <v>10</v>
      </c>
      <c r="P3506">
        <v>0.15</v>
      </c>
      <c r="Q3506" s="2">
        <v>268</v>
      </c>
      <c r="R3506" s="2">
        <v>147.4</v>
      </c>
      <c r="S3506" s="2">
        <v>455.59999999999997</v>
      </c>
      <c r="T3506" s="2">
        <v>160.79999999999995</v>
      </c>
    </row>
    <row r="3507" spans="1:20" x14ac:dyDescent="0.25">
      <c r="A3507" t="s">
        <v>4505</v>
      </c>
      <c r="B3507" t="s">
        <v>5</v>
      </c>
      <c r="C3507" t="s">
        <v>6</v>
      </c>
      <c r="D3507" s="1">
        <v>43700</v>
      </c>
      <c r="E3507" s="1">
        <v>43786</v>
      </c>
      <c r="F3507" s="1">
        <v>43798</v>
      </c>
      <c r="G3507" s="1">
        <v>43810</v>
      </c>
      <c r="H3507" s="13">
        <f>Orders[[#This Row],[DeliveryDate]]-Orders[[#This Row],[OrderDate]]</f>
        <v>24</v>
      </c>
      <c r="I3507" t="s">
        <v>3</v>
      </c>
      <c r="J3507" t="str">
        <f>_xlfn.XLOOKUP(Orders[[#This Row],[_SalesRepID]],'Sales team'!A:A,'Sales team'!B:B)</f>
        <v>Paul Holmes</v>
      </c>
      <c r="K3507">
        <v>14</v>
      </c>
      <c r="L3507">
        <v>42</v>
      </c>
      <c r="M3507">
        <v>163</v>
      </c>
      <c r="N3507" t="str">
        <f>_xlfn.XLOOKUP(Orders[[#This Row],[_ProductID]],Products!A:A,Products!C:C)</f>
        <v>Home décor</v>
      </c>
      <c r="O3507">
        <v>45</v>
      </c>
      <c r="P3507">
        <v>7.4999999999999997E-2</v>
      </c>
      <c r="Q3507" s="2">
        <v>1936.3</v>
      </c>
      <c r="R3507" s="2">
        <v>793.88299999999992</v>
      </c>
      <c r="S3507" s="2">
        <v>14328.62</v>
      </c>
      <c r="T3507" s="2">
        <v>7977.5560000000014</v>
      </c>
    </row>
    <row r="3508" spans="1:20" x14ac:dyDescent="0.25">
      <c r="A3508" t="s">
        <v>4484</v>
      </c>
      <c r="B3508" t="s">
        <v>1</v>
      </c>
      <c r="C3508" t="s">
        <v>46</v>
      </c>
      <c r="D3508" s="1">
        <v>43700</v>
      </c>
      <c r="E3508" s="1">
        <v>43785</v>
      </c>
      <c r="F3508" s="1">
        <v>43788</v>
      </c>
      <c r="G3508" s="1">
        <v>43794</v>
      </c>
      <c r="H3508" s="13">
        <f>Orders[[#This Row],[DeliveryDate]]-Orders[[#This Row],[OrderDate]]</f>
        <v>9</v>
      </c>
      <c r="I3508" t="s">
        <v>3</v>
      </c>
      <c r="J3508" t="str">
        <f>_xlfn.XLOOKUP(Orders[[#This Row],[_SalesRepID]],'Sales team'!A:A,'Sales team'!B:B)</f>
        <v>Carl Nguyen</v>
      </c>
      <c r="K3508">
        <v>12</v>
      </c>
      <c r="L3508">
        <v>48</v>
      </c>
      <c r="M3508">
        <v>78</v>
      </c>
      <c r="N3508" t="str">
        <f>_xlfn.XLOOKUP(Orders[[#This Row],[_ProductID]],Products!A:A,Products!C:C)</f>
        <v>Home décor</v>
      </c>
      <c r="O3508">
        <v>31</v>
      </c>
      <c r="P3508">
        <v>0.05</v>
      </c>
      <c r="Q3508" s="2">
        <v>2324.9</v>
      </c>
      <c r="R3508" s="2">
        <v>1371.691</v>
      </c>
      <c r="S3508" s="2">
        <v>17669.240000000002</v>
      </c>
      <c r="T3508" s="2">
        <v>6695.7120000000014</v>
      </c>
    </row>
    <row r="3509" spans="1:20" x14ac:dyDescent="0.25">
      <c r="A3509" t="s">
        <v>4485</v>
      </c>
      <c r="B3509" t="s">
        <v>8</v>
      </c>
      <c r="C3509" t="s">
        <v>6</v>
      </c>
      <c r="D3509" s="1">
        <v>43700</v>
      </c>
      <c r="E3509" s="1">
        <v>43785</v>
      </c>
      <c r="F3509" s="1">
        <v>43798</v>
      </c>
      <c r="G3509" s="1">
        <v>43789</v>
      </c>
      <c r="H3509" s="13">
        <f>Orders[[#This Row],[DeliveryDate]]-Orders[[#This Row],[OrderDate]]</f>
        <v>4</v>
      </c>
      <c r="I3509" t="s">
        <v>3</v>
      </c>
      <c r="J3509" t="str">
        <f>_xlfn.XLOOKUP(Orders[[#This Row],[_SalesRepID]],'Sales team'!A:A,'Sales team'!B:B)</f>
        <v>Roy Rice</v>
      </c>
      <c r="K3509">
        <v>24</v>
      </c>
      <c r="L3509">
        <v>38</v>
      </c>
      <c r="M3509">
        <v>103</v>
      </c>
      <c r="N3509" t="str">
        <f>_xlfn.XLOOKUP(Orders[[#This Row],[_ProductID]],Products!A:A,Products!C:C)</f>
        <v>Home décor</v>
      </c>
      <c r="O3509">
        <v>43</v>
      </c>
      <c r="P3509">
        <v>0.15</v>
      </c>
      <c r="Q3509" s="2">
        <v>3691.7000000000003</v>
      </c>
      <c r="R3509" s="2">
        <v>2399.6050000000005</v>
      </c>
      <c r="S3509" s="2">
        <v>15689.725</v>
      </c>
      <c r="T3509" s="2">
        <v>3691.6999999999989</v>
      </c>
    </row>
    <row r="3510" spans="1:20" x14ac:dyDescent="0.25">
      <c r="A3510" t="s">
        <v>4486</v>
      </c>
      <c r="B3510" t="s">
        <v>5</v>
      </c>
      <c r="C3510" t="s">
        <v>6</v>
      </c>
      <c r="D3510" s="1">
        <v>43700</v>
      </c>
      <c r="E3510" s="1">
        <v>43785</v>
      </c>
      <c r="F3510" s="1">
        <v>43811</v>
      </c>
      <c r="G3510" s="1">
        <v>43802</v>
      </c>
      <c r="H3510" s="13">
        <f>Orders[[#This Row],[DeliveryDate]]-Orders[[#This Row],[OrderDate]]</f>
        <v>17</v>
      </c>
      <c r="I3510" t="s">
        <v>3</v>
      </c>
      <c r="J3510" t="str">
        <f>_xlfn.XLOOKUP(Orders[[#This Row],[_SalesRepID]],'Sales team'!A:A,'Sales team'!B:B)</f>
        <v>Todd Roberts</v>
      </c>
      <c r="K3510">
        <v>13</v>
      </c>
      <c r="L3510">
        <v>36</v>
      </c>
      <c r="M3510">
        <v>181</v>
      </c>
      <c r="N3510" t="str">
        <f>_xlfn.XLOOKUP(Orders[[#This Row],[_ProductID]],Products!A:A,Products!C:C)</f>
        <v>Furniture</v>
      </c>
      <c r="O3510">
        <v>34</v>
      </c>
      <c r="P3510">
        <v>0.05</v>
      </c>
      <c r="Q3510" s="2">
        <v>904.5</v>
      </c>
      <c r="R3510" s="2">
        <v>506.52000000000004</v>
      </c>
      <c r="S3510" s="2">
        <v>2577.8249999999998</v>
      </c>
      <c r="T3510" s="2">
        <v>1058.2649999999996</v>
      </c>
    </row>
    <row r="3511" spans="1:20" x14ac:dyDescent="0.25">
      <c r="A3511" t="s">
        <v>4487</v>
      </c>
      <c r="B3511" t="s">
        <v>1</v>
      </c>
      <c r="C3511" t="s">
        <v>6</v>
      </c>
      <c r="D3511" s="1">
        <v>43700</v>
      </c>
      <c r="E3511" s="1">
        <v>43785</v>
      </c>
      <c r="F3511" s="1">
        <v>43804</v>
      </c>
      <c r="G3511" s="1">
        <v>43802</v>
      </c>
      <c r="H3511" s="13">
        <f>Orders[[#This Row],[DeliveryDate]]-Orders[[#This Row],[OrderDate]]</f>
        <v>17</v>
      </c>
      <c r="I3511" t="s">
        <v>3</v>
      </c>
      <c r="J3511" t="str">
        <f>_xlfn.XLOOKUP(Orders[[#This Row],[_SalesRepID]],'Sales team'!A:A,'Sales team'!B:B)</f>
        <v>Joshua Little</v>
      </c>
      <c r="K3511">
        <v>11</v>
      </c>
      <c r="L3511">
        <v>46</v>
      </c>
      <c r="M3511">
        <v>110</v>
      </c>
      <c r="N3511" t="str">
        <f>_xlfn.XLOOKUP(Orders[[#This Row],[_ProductID]],Products!A:A,Products!C:C)</f>
        <v>Electronics</v>
      </c>
      <c r="O3511">
        <v>25</v>
      </c>
      <c r="P3511">
        <v>0.05</v>
      </c>
      <c r="Q3511" s="2">
        <v>1715.2</v>
      </c>
      <c r="R3511" s="2">
        <v>943.36000000000013</v>
      </c>
      <c r="S3511" s="2">
        <v>6517.76</v>
      </c>
      <c r="T3511" s="2">
        <v>2744.3199999999997</v>
      </c>
    </row>
    <row r="3512" spans="1:20" x14ac:dyDescent="0.25">
      <c r="A3512" t="s">
        <v>4488</v>
      </c>
      <c r="B3512" t="s">
        <v>8</v>
      </c>
      <c r="C3512" t="s">
        <v>6</v>
      </c>
      <c r="D3512" s="1">
        <v>43700</v>
      </c>
      <c r="E3512" s="1">
        <v>43785</v>
      </c>
      <c r="F3512" s="1">
        <v>43795</v>
      </c>
      <c r="G3512" s="1">
        <v>43809</v>
      </c>
      <c r="H3512" s="13">
        <f>Orders[[#This Row],[DeliveryDate]]-Orders[[#This Row],[OrderDate]]</f>
        <v>24</v>
      </c>
      <c r="I3512" t="s">
        <v>3</v>
      </c>
      <c r="J3512" t="str">
        <f>_xlfn.XLOOKUP(Orders[[#This Row],[_SalesRepID]],'Sales team'!A:A,'Sales team'!B:B)</f>
        <v>Patrick Graham</v>
      </c>
      <c r="K3512">
        <v>25</v>
      </c>
      <c r="L3512">
        <v>21</v>
      </c>
      <c r="M3512">
        <v>174</v>
      </c>
      <c r="N3512" t="str">
        <f>_xlfn.XLOOKUP(Orders[[#This Row],[_ProductID]],Products!A:A,Products!C:C)</f>
        <v>Electronics</v>
      </c>
      <c r="O3512">
        <v>25</v>
      </c>
      <c r="P3512">
        <v>0.05</v>
      </c>
      <c r="Q3512" s="2">
        <v>938</v>
      </c>
      <c r="R3512" s="2">
        <v>515.90000000000009</v>
      </c>
      <c r="S3512" s="2">
        <v>7128.7999999999993</v>
      </c>
      <c r="T3512" s="2">
        <v>3001.5999999999985</v>
      </c>
    </row>
    <row r="3513" spans="1:20" x14ac:dyDescent="0.25">
      <c r="A3513" t="s">
        <v>4489</v>
      </c>
      <c r="B3513" t="s">
        <v>5</v>
      </c>
      <c r="C3513" t="s">
        <v>6</v>
      </c>
      <c r="D3513" s="1">
        <v>43700</v>
      </c>
      <c r="E3513" s="1">
        <v>43785</v>
      </c>
      <c r="F3513" s="1">
        <v>43789</v>
      </c>
      <c r="G3513" s="1">
        <v>43811</v>
      </c>
      <c r="H3513" s="13">
        <f>Orders[[#This Row],[DeliveryDate]]-Orders[[#This Row],[OrderDate]]</f>
        <v>26</v>
      </c>
      <c r="I3513" t="s">
        <v>3</v>
      </c>
      <c r="J3513" t="str">
        <f>_xlfn.XLOOKUP(Orders[[#This Row],[_SalesRepID]],'Sales team'!A:A,'Sales team'!B:B)</f>
        <v>Roger Alexander</v>
      </c>
      <c r="K3513">
        <v>15</v>
      </c>
      <c r="L3513">
        <v>15</v>
      </c>
      <c r="M3513">
        <v>135</v>
      </c>
      <c r="N3513" t="str">
        <f>_xlfn.XLOOKUP(Orders[[#This Row],[_ProductID]],Products!A:A,Products!C:C)</f>
        <v>Furniture</v>
      </c>
      <c r="O3513">
        <v>34</v>
      </c>
      <c r="P3513">
        <v>7.4999999999999997E-2</v>
      </c>
      <c r="Q3513" s="2">
        <v>4006.6</v>
      </c>
      <c r="R3513" s="2">
        <v>1762.904</v>
      </c>
      <c r="S3513" s="2">
        <v>14824.42</v>
      </c>
      <c r="T3513" s="2">
        <v>7772.8040000000001</v>
      </c>
    </row>
    <row r="3514" spans="1:20" x14ac:dyDescent="0.25">
      <c r="A3514" t="s">
        <v>4490</v>
      </c>
      <c r="B3514" t="s">
        <v>1</v>
      </c>
      <c r="C3514" t="s">
        <v>13</v>
      </c>
      <c r="D3514" s="1">
        <v>43700</v>
      </c>
      <c r="E3514" s="1">
        <v>43785</v>
      </c>
      <c r="F3514" s="1">
        <v>43802</v>
      </c>
      <c r="G3514" s="1">
        <v>43801</v>
      </c>
      <c r="H3514" s="13">
        <f>Orders[[#This Row],[DeliveryDate]]-Orders[[#This Row],[OrderDate]]</f>
        <v>16</v>
      </c>
      <c r="I3514" t="s">
        <v>3</v>
      </c>
      <c r="J3514" t="str">
        <f>_xlfn.XLOOKUP(Orders[[#This Row],[_SalesRepID]],'Sales team'!A:A,'Sales team'!B:B)</f>
        <v>Jonathan Hawkins</v>
      </c>
      <c r="K3514">
        <v>10</v>
      </c>
      <c r="L3514">
        <v>26</v>
      </c>
      <c r="M3514">
        <v>321</v>
      </c>
      <c r="N3514" t="str">
        <f>_xlfn.XLOOKUP(Orders[[#This Row],[_ProductID]],Products!A:A,Products!C:C)</f>
        <v>Home décor</v>
      </c>
      <c r="O3514">
        <v>17</v>
      </c>
      <c r="P3514">
        <v>0.05</v>
      </c>
      <c r="Q3514" s="2">
        <v>1232.8</v>
      </c>
      <c r="R3514" s="2">
        <v>628.72799999999995</v>
      </c>
      <c r="S3514" s="2">
        <v>9369.2799999999988</v>
      </c>
      <c r="T3514" s="2">
        <v>4339.4559999999992</v>
      </c>
    </row>
    <row r="3515" spans="1:20" x14ac:dyDescent="0.25">
      <c r="A3515" t="s">
        <v>4491</v>
      </c>
      <c r="B3515" t="s">
        <v>10</v>
      </c>
      <c r="C3515" t="s">
        <v>6</v>
      </c>
      <c r="D3515" s="1">
        <v>43700</v>
      </c>
      <c r="E3515" s="1">
        <v>43785</v>
      </c>
      <c r="F3515" s="1">
        <v>43802</v>
      </c>
      <c r="G3515" s="1">
        <v>43790</v>
      </c>
      <c r="H3515" s="13">
        <f>Orders[[#This Row],[DeliveryDate]]-Orders[[#This Row],[OrderDate]]</f>
        <v>5</v>
      </c>
      <c r="I3515" t="s">
        <v>3</v>
      </c>
      <c r="J3515" t="str">
        <f>_xlfn.XLOOKUP(Orders[[#This Row],[_SalesRepID]],'Sales team'!A:A,'Sales team'!B:B)</f>
        <v>Patrick Graham</v>
      </c>
      <c r="K3515">
        <v>25</v>
      </c>
      <c r="L3515">
        <v>21</v>
      </c>
      <c r="M3515">
        <v>178</v>
      </c>
      <c r="N3515" t="str">
        <f>_xlfn.XLOOKUP(Orders[[#This Row],[_ProductID]],Products!A:A,Products!C:C)</f>
        <v>Home décor</v>
      </c>
      <c r="O3515">
        <v>33</v>
      </c>
      <c r="P3515">
        <v>0.2</v>
      </c>
      <c r="Q3515" s="2">
        <v>3892.7000000000003</v>
      </c>
      <c r="R3515" s="2">
        <v>2296.6930000000002</v>
      </c>
      <c r="S3515" s="2">
        <v>21799.120000000003</v>
      </c>
      <c r="T3515" s="2">
        <v>5722.2690000000002</v>
      </c>
    </row>
    <row r="3516" spans="1:20" x14ac:dyDescent="0.25">
      <c r="A3516" t="s">
        <v>4492</v>
      </c>
      <c r="B3516" t="s">
        <v>1</v>
      </c>
      <c r="C3516" t="s">
        <v>46</v>
      </c>
      <c r="D3516" s="1">
        <v>43700</v>
      </c>
      <c r="E3516" s="1">
        <v>43785</v>
      </c>
      <c r="F3516" s="1">
        <v>43812</v>
      </c>
      <c r="G3516" s="1">
        <v>43803</v>
      </c>
      <c r="H3516" s="13">
        <f>Orders[[#This Row],[DeliveryDate]]-Orders[[#This Row],[OrderDate]]</f>
        <v>18</v>
      </c>
      <c r="I3516" t="s">
        <v>3</v>
      </c>
      <c r="J3516" t="str">
        <f>_xlfn.XLOOKUP(Orders[[#This Row],[_SalesRepID]],'Sales team'!A:A,'Sales team'!B:B)</f>
        <v>Adam Hernandez</v>
      </c>
      <c r="K3516">
        <v>1</v>
      </c>
      <c r="L3516">
        <v>23</v>
      </c>
      <c r="M3516">
        <v>72</v>
      </c>
      <c r="N3516" t="str">
        <f>_xlfn.XLOOKUP(Orders[[#This Row],[_ProductID]],Products!A:A,Products!C:C)</f>
        <v>Electronics</v>
      </c>
      <c r="O3516">
        <v>6</v>
      </c>
      <c r="P3516">
        <v>0.05</v>
      </c>
      <c r="Q3516" s="2">
        <v>2485.7000000000003</v>
      </c>
      <c r="R3516" s="2">
        <v>1093.7080000000001</v>
      </c>
      <c r="S3516" s="2">
        <v>2361.415</v>
      </c>
      <c r="T3516" s="2">
        <v>1267.7069999999999</v>
      </c>
    </row>
    <row r="3517" spans="1:20" x14ac:dyDescent="0.25">
      <c r="A3517" t="s">
        <v>4493</v>
      </c>
      <c r="B3517" t="s">
        <v>1</v>
      </c>
      <c r="C3517" t="s">
        <v>2</v>
      </c>
      <c r="D3517" s="1">
        <v>43600</v>
      </c>
      <c r="E3517" s="1">
        <v>43785</v>
      </c>
      <c r="F3517" s="1">
        <v>43797</v>
      </c>
      <c r="G3517" s="1">
        <v>43791</v>
      </c>
      <c r="H3517" s="13">
        <f>Orders[[#This Row],[DeliveryDate]]-Orders[[#This Row],[OrderDate]]</f>
        <v>6</v>
      </c>
      <c r="I3517" t="s">
        <v>3</v>
      </c>
      <c r="J3517" t="str">
        <f>_xlfn.XLOOKUP(Orders[[#This Row],[_SalesRepID]],'Sales team'!A:A,'Sales team'!B:B)</f>
        <v>Joshua Ryan</v>
      </c>
      <c r="K3517">
        <v>9</v>
      </c>
      <c r="L3517">
        <v>40</v>
      </c>
      <c r="M3517">
        <v>228</v>
      </c>
      <c r="N3517" t="str">
        <f>_xlfn.XLOOKUP(Orders[[#This Row],[_ProductID]],Products!A:A,Products!C:C)</f>
        <v>Electronics</v>
      </c>
      <c r="O3517">
        <v>47</v>
      </c>
      <c r="P3517">
        <v>0.05</v>
      </c>
      <c r="Q3517" s="2">
        <v>1742</v>
      </c>
      <c r="R3517" s="2">
        <v>1341.34</v>
      </c>
      <c r="S3517" s="2">
        <v>3309.7999999999997</v>
      </c>
      <c r="T3517" s="2">
        <v>627.11999999999989</v>
      </c>
    </row>
    <row r="3518" spans="1:20" x14ac:dyDescent="0.25">
      <c r="A3518" t="s">
        <v>4494</v>
      </c>
      <c r="B3518" t="s">
        <v>5</v>
      </c>
      <c r="C3518" t="s">
        <v>15</v>
      </c>
      <c r="D3518" s="1">
        <v>43700</v>
      </c>
      <c r="E3518" s="1">
        <v>43785</v>
      </c>
      <c r="F3518" s="1">
        <v>43806</v>
      </c>
      <c r="G3518" s="1">
        <v>43801</v>
      </c>
      <c r="H3518" s="13">
        <f>Orders[[#This Row],[DeliveryDate]]-Orders[[#This Row],[OrderDate]]</f>
        <v>16</v>
      </c>
      <c r="I3518" t="s">
        <v>3</v>
      </c>
      <c r="J3518" t="str">
        <f>_xlfn.XLOOKUP(Orders[[#This Row],[_SalesRepID]],'Sales team'!A:A,'Sales team'!B:B)</f>
        <v>Todd Roberts</v>
      </c>
      <c r="K3518">
        <v>13</v>
      </c>
      <c r="L3518">
        <v>18</v>
      </c>
      <c r="M3518">
        <v>37</v>
      </c>
      <c r="N3518" t="str">
        <f>_xlfn.XLOOKUP(Orders[[#This Row],[_ProductID]],Products!A:A,Products!C:C)</f>
        <v>Home décor</v>
      </c>
      <c r="O3518">
        <v>29</v>
      </c>
      <c r="P3518">
        <v>0.05</v>
      </c>
      <c r="Q3518" s="2">
        <v>187.6</v>
      </c>
      <c r="R3518" s="2">
        <v>91.923999999999992</v>
      </c>
      <c r="S3518" s="2">
        <v>356.44</v>
      </c>
      <c r="T3518" s="2">
        <v>172.59200000000001</v>
      </c>
    </row>
    <row r="3519" spans="1:20" x14ac:dyDescent="0.25">
      <c r="A3519" t="s">
        <v>4495</v>
      </c>
      <c r="B3519" t="s">
        <v>5</v>
      </c>
      <c r="C3519" t="s">
        <v>15</v>
      </c>
      <c r="D3519" s="1">
        <v>43700</v>
      </c>
      <c r="E3519" s="1">
        <v>43785</v>
      </c>
      <c r="F3519" s="1">
        <v>43804</v>
      </c>
      <c r="G3519" s="1">
        <v>43789</v>
      </c>
      <c r="H3519" s="13">
        <f>Orders[[#This Row],[DeliveryDate]]-Orders[[#This Row],[OrderDate]]</f>
        <v>4</v>
      </c>
      <c r="I3519" t="s">
        <v>3</v>
      </c>
      <c r="J3519" t="str">
        <f>_xlfn.XLOOKUP(Orders[[#This Row],[_SalesRepID]],'Sales team'!A:A,'Sales team'!B:B)</f>
        <v>Roger Alexander</v>
      </c>
      <c r="K3519">
        <v>15</v>
      </c>
      <c r="L3519">
        <v>8</v>
      </c>
      <c r="M3519">
        <v>30</v>
      </c>
      <c r="N3519" t="str">
        <f>_xlfn.XLOOKUP(Orders[[#This Row],[_ProductID]],Products!A:A,Products!C:C)</f>
        <v>Home décor</v>
      </c>
      <c r="O3519">
        <v>43</v>
      </c>
      <c r="P3519">
        <v>0.3</v>
      </c>
      <c r="Q3519" s="2">
        <v>3966.4</v>
      </c>
      <c r="R3519" s="2">
        <v>2141.8560000000002</v>
      </c>
      <c r="S3519" s="2">
        <v>8329.44</v>
      </c>
      <c r="T3519" s="2">
        <v>1903.8719999999994</v>
      </c>
    </row>
    <row r="3520" spans="1:20" x14ac:dyDescent="0.25">
      <c r="A3520" t="s">
        <v>4473</v>
      </c>
      <c r="B3520" t="s">
        <v>1</v>
      </c>
      <c r="C3520" t="s">
        <v>6</v>
      </c>
      <c r="D3520" s="1">
        <v>43700</v>
      </c>
      <c r="E3520" s="1">
        <v>43784</v>
      </c>
      <c r="F3520" s="1">
        <v>43799</v>
      </c>
      <c r="G3520" s="1">
        <v>43798</v>
      </c>
      <c r="H3520" s="13">
        <f>Orders[[#This Row],[DeliveryDate]]-Orders[[#This Row],[OrderDate]]</f>
        <v>14</v>
      </c>
      <c r="I3520" t="s">
        <v>3</v>
      </c>
      <c r="J3520" t="str">
        <f>_xlfn.XLOOKUP(Orders[[#This Row],[_SalesRepID]],'Sales team'!A:A,'Sales team'!B:B)</f>
        <v>Carl Nguyen</v>
      </c>
      <c r="K3520">
        <v>12</v>
      </c>
      <c r="L3520">
        <v>32</v>
      </c>
      <c r="M3520">
        <v>105</v>
      </c>
      <c r="N3520" t="str">
        <f>_xlfn.XLOOKUP(Orders[[#This Row],[_ProductID]],Products!A:A,Products!C:C)</f>
        <v>Home décor</v>
      </c>
      <c r="O3520">
        <v>33</v>
      </c>
      <c r="P3520">
        <v>0.4</v>
      </c>
      <c r="Q3520" s="2">
        <v>5339.9000000000005</v>
      </c>
      <c r="R3520" s="2">
        <v>2189.3589999999999</v>
      </c>
      <c r="S3520" s="2">
        <v>6407.88</v>
      </c>
      <c r="T3520" s="2">
        <v>2029.1620000000003</v>
      </c>
    </row>
    <row r="3521" spans="1:20" x14ac:dyDescent="0.25">
      <c r="A3521" t="s">
        <v>4474</v>
      </c>
      <c r="B3521" t="s">
        <v>5</v>
      </c>
      <c r="C3521" t="s">
        <v>6</v>
      </c>
      <c r="D3521" s="1">
        <v>43600</v>
      </c>
      <c r="E3521" s="1">
        <v>43784</v>
      </c>
      <c r="F3521" s="1">
        <v>43790</v>
      </c>
      <c r="G3521" s="1">
        <v>43791</v>
      </c>
      <c r="H3521" s="13">
        <f>Orders[[#This Row],[DeliveryDate]]-Orders[[#This Row],[OrderDate]]</f>
        <v>7</v>
      </c>
      <c r="I3521" t="s">
        <v>3</v>
      </c>
      <c r="J3521" t="str">
        <f>_xlfn.XLOOKUP(Orders[[#This Row],[_SalesRepID]],'Sales team'!A:A,'Sales team'!B:B)</f>
        <v>Shawn Wallace</v>
      </c>
      <c r="K3521">
        <v>18</v>
      </c>
      <c r="L3521">
        <v>43</v>
      </c>
      <c r="M3521">
        <v>188</v>
      </c>
      <c r="N3521" t="str">
        <f>_xlfn.XLOOKUP(Orders[[#This Row],[_ProductID]],Products!A:A,Products!C:C)</f>
        <v>Home décor</v>
      </c>
      <c r="O3521">
        <v>30</v>
      </c>
      <c r="P3521">
        <v>0.05</v>
      </c>
      <c r="Q3521" s="2">
        <v>1983.2</v>
      </c>
      <c r="R3521" s="2">
        <v>1348.576</v>
      </c>
      <c r="S3521" s="2">
        <v>11304.24</v>
      </c>
      <c r="T3521" s="2">
        <v>3212.7839999999997</v>
      </c>
    </row>
    <row r="3522" spans="1:20" x14ac:dyDescent="0.25">
      <c r="A3522" t="s">
        <v>4475</v>
      </c>
      <c r="B3522" t="s">
        <v>5</v>
      </c>
      <c r="C3522" t="s">
        <v>6</v>
      </c>
      <c r="D3522" s="1">
        <v>43700</v>
      </c>
      <c r="E3522" s="1">
        <v>43784</v>
      </c>
      <c r="F3522" s="1">
        <v>43804</v>
      </c>
      <c r="G3522" s="1">
        <v>43810</v>
      </c>
      <c r="H3522" s="13">
        <f>Orders[[#This Row],[DeliveryDate]]-Orders[[#This Row],[OrderDate]]</f>
        <v>26</v>
      </c>
      <c r="I3522" t="s">
        <v>3</v>
      </c>
      <c r="J3522" t="str">
        <f>_xlfn.XLOOKUP(Orders[[#This Row],[_SalesRepID]],'Sales team'!A:A,'Sales team'!B:B)</f>
        <v>Paul Holmes</v>
      </c>
      <c r="K3522">
        <v>14</v>
      </c>
      <c r="L3522">
        <v>19</v>
      </c>
      <c r="M3522">
        <v>142</v>
      </c>
      <c r="N3522" t="str">
        <f>_xlfn.XLOOKUP(Orders[[#This Row],[_ProductID]],Products!A:A,Products!C:C)</f>
        <v>Electronics</v>
      </c>
      <c r="O3522">
        <v>6</v>
      </c>
      <c r="P3522">
        <v>0.05</v>
      </c>
      <c r="Q3522" s="2">
        <v>1715.2</v>
      </c>
      <c r="R3522" s="2">
        <v>1183.4879999999998</v>
      </c>
      <c r="S3522" s="2">
        <v>4888.32</v>
      </c>
      <c r="T3522" s="2">
        <v>1337.8560000000002</v>
      </c>
    </row>
    <row r="3523" spans="1:20" x14ac:dyDescent="0.25">
      <c r="A3523" t="s">
        <v>4476</v>
      </c>
      <c r="B3523" t="s">
        <v>10</v>
      </c>
      <c r="C3523" t="s">
        <v>15</v>
      </c>
      <c r="D3523" s="1">
        <v>43700</v>
      </c>
      <c r="E3523" s="1">
        <v>43784</v>
      </c>
      <c r="F3523" s="1">
        <v>43799</v>
      </c>
      <c r="G3523" s="1">
        <v>43802</v>
      </c>
      <c r="H3523" s="13">
        <f>Orders[[#This Row],[DeliveryDate]]-Orders[[#This Row],[OrderDate]]</f>
        <v>18</v>
      </c>
      <c r="I3523" t="s">
        <v>3</v>
      </c>
      <c r="J3523" t="str">
        <f>_xlfn.XLOOKUP(Orders[[#This Row],[_SalesRepID]],'Sales team'!A:A,'Sales team'!B:B)</f>
        <v>Shawn Torres</v>
      </c>
      <c r="K3523">
        <v>27</v>
      </c>
      <c r="L3523">
        <v>40</v>
      </c>
      <c r="M3523">
        <v>10</v>
      </c>
      <c r="N3523" t="str">
        <f>_xlfn.XLOOKUP(Orders[[#This Row],[_ProductID]],Products!A:A,Products!C:C)</f>
        <v>Kitchen &amp; Dining</v>
      </c>
      <c r="O3523">
        <v>1</v>
      </c>
      <c r="P3523">
        <v>0.3</v>
      </c>
      <c r="Q3523" s="2">
        <v>3839.1</v>
      </c>
      <c r="R3523" s="2">
        <v>2149.8960000000002</v>
      </c>
      <c r="S3523" s="2">
        <v>16124.219999999998</v>
      </c>
      <c r="T3523" s="2">
        <v>3224.8439999999973</v>
      </c>
    </row>
    <row r="3524" spans="1:20" x14ac:dyDescent="0.25">
      <c r="A3524" t="s">
        <v>4477</v>
      </c>
      <c r="B3524" t="s">
        <v>1</v>
      </c>
      <c r="C3524" t="s">
        <v>6</v>
      </c>
      <c r="D3524" s="1">
        <v>43600</v>
      </c>
      <c r="E3524" s="1">
        <v>43784</v>
      </c>
      <c r="F3524" s="1">
        <v>43811</v>
      </c>
      <c r="G3524" s="1">
        <v>43790</v>
      </c>
      <c r="H3524" s="13">
        <f>Orders[[#This Row],[DeliveryDate]]-Orders[[#This Row],[OrderDate]]</f>
        <v>6</v>
      </c>
      <c r="I3524" t="s">
        <v>3</v>
      </c>
      <c r="J3524" t="str">
        <f>_xlfn.XLOOKUP(Orders[[#This Row],[_SalesRepID]],'Sales team'!A:A,'Sales team'!B:B)</f>
        <v>Jonathan Hawkins</v>
      </c>
      <c r="K3524">
        <v>10</v>
      </c>
      <c r="L3524">
        <v>12</v>
      </c>
      <c r="M3524">
        <v>185</v>
      </c>
      <c r="N3524" t="str">
        <f>_xlfn.XLOOKUP(Orders[[#This Row],[_ProductID]],Products!A:A,Products!C:C)</f>
        <v>Kitchen &amp; Dining</v>
      </c>
      <c r="O3524">
        <v>37</v>
      </c>
      <c r="P3524">
        <v>0.05</v>
      </c>
      <c r="Q3524" s="2">
        <v>3993.2000000000003</v>
      </c>
      <c r="R3524" s="2">
        <v>2276.1239999999998</v>
      </c>
      <c r="S3524" s="2">
        <v>30348.32</v>
      </c>
      <c r="T3524" s="2">
        <v>12139.328000000001</v>
      </c>
    </row>
    <row r="3525" spans="1:20" x14ac:dyDescent="0.25">
      <c r="A3525" t="s">
        <v>4478</v>
      </c>
      <c r="B3525" t="s">
        <v>8</v>
      </c>
      <c r="C3525" t="s">
        <v>6</v>
      </c>
      <c r="D3525" s="1">
        <v>43700</v>
      </c>
      <c r="E3525" s="1">
        <v>43784</v>
      </c>
      <c r="F3525" s="1">
        <v>43803</v>
      </c>
      <c r="G3525" s="1">
        <v>43804</v>
      </c>
      <c r="H3525" s="13">
        <f>Orders[[#This Row],[DeliveryDate]]-Orders[[#This Row],[OrderDate]]</f>
        <v>20</v>
      </c>
      <c r="I3525" t="s">
        <v>3</v>
      </c>
      <c r="J3525" t="str">
        <f>_xlfn.XLOOKUP(Orders[[#This Row],[_SalesRepID]],'Sales team'!A:A,'Sales team'!B:B)</f>
        <v>Patrick Graham</v>
      </c>
      <c r="K3525">
        <v>25</v>
      </c>
      <c r="L3525">
        <v>38</v>
      </c>
      <c r="M3525">
        <v>120</v>
      </c>
      <c r="N3525" t="str">
        <f>_xlfn.XLOOKUP(Orders[[#This Row],[_ProductID]],Products!A:A,Products!C:C)</f>
        <v>Home décor</v>
      </c>
      <c r="O3525">
        <v>36</v>
      </c>
      <c r="P3525">
        <v>0.15</v>
      </c>
      <c r="Q3525" s="2">
        <v>1172.5</v>
      </c>
      <c r="R3525" s="2">
        <v>738.67499999999995</v>
      </c>
      <c r="S3525" s="2">
        <v>4983.125</v>
      </c>
      <c r="T3525" s="2">
        <v>1289.75</v>
      </c>
    </row>
    <row r="3526" spans="1:20" x14ac:dyDescent="0.25">
      <c r="A3526" t="s">
        <v>4479</v>
      </c>
      <c r="B3526" t="s">
        <v>5</v>
      </c>
      <c r="C3526" t="s">
        <v>13</v>
      </c>
      <c r="D3526" s="1">
        <v>43600</v>
      </c>
      <c r="E3526" s="1">
        <v>43784</v>
      </c>
      <c r="F3526" s="1">
        <v>43801</v>
      </c>
      <c r="G3526" s="1">
        <v>43798</v>
      </c>
      <c r="H3526" s="13">
        <f>Orders[[#This Row],[DeliveryDate]]-Orders[[#This Row],[OrderDate]]</f>
        <v>14</v>
      </c>
      <c r="I3526" t="s">
        <v>3</v>
      </c>
      <c r="J3526" t="str">
        <f>_xlfn.XLOOKUP(Orders[[#This Row],[_SalesRepID]],'Sales team'!A:A,'Sales team'!B:B)</f>
        <v>Nicholas Cunningham</v>
      </c>
      <c r="K3526">
        <v>19</v>
      </c>
      <c r="L3526">
        <v>42</v>
      </c>
      <c r="M3526">
        <v>282</v>
      </c>
      <c r="N3526" t="str">
        <f>_xlfn.XLOOKUP(Orders[[#This Row],[_ProductID]],Products!A:A,Products!C:C)</f>
        <v>Home décor</v>
      </c>
      <c r="O3526">
        <v>40</v>
      </c>
      <c r="P3526">
        <v>0.15</v>
      </c>
      <c r="Q3526" s="2">
        <v>2767.1</v>
      </c>
      <c r="R3526" s="2">
        <v>1632.5889999999999</v>
      </c>
      <c r="S3526" s="2">
        <v>14112.21</v>
      </c>
      <c r="T3526" s="2">
        <v>4316.6759999999995</v>
      </c>
    </row>
    <row r="3527" spans="1:20" x14ac:dyDescent="0.25">
      <c r="A3527" t="s">
        <v>4480</v>
      </c>
      <c r="B3527" t="s">
        <v>10</v>
      </c>
      <c r="C3527" t="s">
        <v>2</v>
      </c>
      <c r="D3527" s="1">
        <v>43700</v>
      </c>
      <c r="E3527" s="1">
        <v>43784</v>
      </c>
      <c r="F3527" s="1">
        <v>43800</v>
      </c>
      <c r="G3527" s="1">
        <v>43797</v>
      </c>
      <c r="H3527" s="13">
        <f>Orders[[#This Row],[DeliveryDate]]-Orders[[#This Row],[OrderDate]]</f>
        <v>13</v>
      </c>
      <c r="I3527" t="s">
        <v>3</v>
      </c>
      <c r="J3527" t="str">
        <f>_xlfn.XLOOKUP(Orders[[#This Row],[_SalesRepID]],'Sales team'!A:A,'Sales team'!B:B)</f>
        <v>Carlos Miller</v>
      </c>
      <c r="K3527">
        <v>28</v>
      </c>
      <c r="L3527">
        <v>6</v>
      </c>
      <c r="M3527">
        <v>237</v>
      </c>
      <c r="N3527" t="str">
        <f>_xlfn.XLOOKUP(Orders[[#This Row],[_ProductID]],Products!A:A,Products!C:C)</f>
        <v>Furniture</v>
      </c>
      <c r="O3527">
        <v>34</v>
      </c>
      <c r="P3527">
        <v>0.05</v>
      </c>
      <c r="Q3527" s="2">
        <v>871</v>
      </c>
      <c r="R3527" s="2">
        <v>374.53</v>
      </c>
      <c r="S3527" s="2">
        <v>4964.7</v>
      </c>
      <c r="T3527" s="2">
        <v>2717.52</v>
      </c>
    </row>
    <row r="3528" spans="1:20" x14ac:dyDescent="0.25">
      <c r="A3528" t="s">
        <v>4481</v>
      </c>
      <c r="B3528" t="s">
        <v>10</v>
      </c>
      <c r="C3528" t="s">
        <v>2</v>
      </c>
      <c r="D3528" s="1">
        <v>43700</v>
      </c>
      <c r="E3528" s="1">
        <v>43784</v>
      </c>
      <c r="F3528" s="1">
        <v>43801</v>
      </c>
      <c r="G3528" s="1">
        <v>43804</v>
      </c>
      <c r="H3528" s="13">
        <f>Orders[[#This Row],[DeliveryDate]]-Orders[[#This Row],[OrderDate]]</f>
        <v>20</v>
      </c>
      <c r="I3528" t="s">
        <v>3</v>
      </c>
      <c r="J3528" t="str">
        <f>_xlfn.XLOOKUP(Orders[[#This Row],[_SalesRepID]],'Sales team'!A:A,'Sales team'!B:B)</f>
        <v>Shawn Torres</v>
      </c>
      <c r="K3528">
        <v>27</v>
      </c>
      <c r="L3528">
        <v>25</v>
      </c>
      <c r="M3528">
        <v>220</v>
      </c>
      <c r="N3528" t="str">
        <f>_xlfn.XLOOKUP(Orders[[#This Row],[_ProductID]],Products!A:A,Products!C:C)</f>
        <v>Outdoor</v>
      </c>
      <c r="O3528">
        <v>9</v>
      </c>
      <c r="P3528">
        <v>0.2</v>
      </c>
      <c r="Q3528" s="2">
        <v>2412</v>
      </c>
      <c r="R3528" s="2">
        <v>1326.6000000000001</v>
      </c>
      <c r="S3528" s="2">
        <v>1929.6000000000001</v>
      </c>
      <c r="T3528" s="2">
        <v>603</v>
      </c>
    </row>
    <row r="3529" spans="1:20" x14ac:dyDescent="0.25">
      <c r="A3529" t="s">
        <v>4482</v>
      </c>
      <c r="B3529" t="s">
        <v>5</v>
      </c>
      <c r="C3529" t="s">
        <v>6</v>
      </c>
      <c r="D3529" s="1">
        <v>43700</v>
      </c>
      <c r="E3529" s="1">
        <v>43784</v>
      </c>
      <c r="F3529" s="1">
        <v>43792</v>
      </c>
      <c r="G3529" s="1">
        <v>43803</v>
      </c>
      <c r="H3529" s="13">
        <f>Orders[[#This Row],[DeliveryDate]]-Orders[[#This Row],[OrderDate]]</f>
        <v>19</v>
      </c>
      <c r="I3529" t="s">
        <v>3</v>
      </c>
      <c r="J3529" t="str">
        <f>_xlfn.XLOOKUP(Orders[[#This Row],[_SalesRepID]],'Sales team'!A:A,'Sales team'!B:B)</f>
        <v>Todd Roberts</v>
      </c>
      <c r="K3529">
        <v>13</v>
      </c>
      <c r="L3529">
        <v>31</v>
      </c>
      <c r="M3529">
        <v>157</v>
      </c>
      <c r="N3529" t="str">
        <f>_xlfn.XLOOKUP(Orders[[#This Row],[_ProductID]],Products!A:A,Products!C:C)</f>
        <v>Furniture</v>
      </c>
      <c r="O3529">
        <v>12</v>
      </c>
      <c r="P3529">
        <v>0.05</v>
      </c>
      <c r="Q3529" s="2">
        <v>2385.2000000000003</v>
      </c>
      <c r="R3529" s="2">
        <v>1526.5280000000002</v>
      </c>
      <c r="S3529" s="2">
        <v>15861.58</v>
      </c>
      <c r="T3529" s="2">
        <v>5175.8839999999982</v>
      </c>
    </row>
    <row r="3530" spans="1:20" x14ac:dyDescent="0.25">
      <c r="A3530" t="s">
        <v>4483</v>
      </c>
      <c r="B3530" t="s">
        <v>1</v>
      </c>
      <c r="C3530" t="s">
        <v>2</v>
      </c>
      <c r="D3530" s="1">
        <v>43700</v>
      </c>
      <c r="E3530" s="1">
        <v>43784</v>
      </c>
      <c r="F3530" s="1">
        <v>43789</v>
      </c>
      <c r="G3530" s="1">
        <v>43803</v>
      </c>
      <c r="H3530" s="13">
        <f>Orders[[#This Row],[DeliveryDate]]-Orders[[#This Row],[OrderDate]]</f>
        <v>19</v>
      </c>
      <c r="I3530" t="s">
        <v>3</v>
      </c>
      <c r="J3530" t="str">
        <f>_xlfn.XLOOKUP(Orders[[#This Row],[_SalesRepID]],'Sales team'!A:A,'Sales team'!B:B)</f>
        <v>Jerry Green</v>
      </c>
      <c r="K3530">
        <v>3</v>
      </c>
      <c r="L3530">
        <v>30</v>
      </c>
      <c r="M3530">
        <v>208</v>
      </c>
      <c r="N3530" t="str">
        <f>_xlfn.XLOOKUP(Orders[[#This Row],[_ProductID]],Products!A:A,Products!C:C)</f>
        <v>Home décor</v>
      </c>
      <c r="O3530">
        <v>24</v>
      </c>
      <c r="P3530">
        <v>0.1</v>
      </c>
      <c r="Q3530" s="2">
        <v>2391.9</v>
      </c>
      <c r="R3530" s="2">
        <v>1889.6010000000001</v>
      </c>
      <c r="S3530" s="2">
        <v>17221.68</v>
      </c>
      <c r="T3530" s="2">
        <v>2104.8719999999994</v>
      </c>
    </row>
    <row r="3531" spans="1:20" x14ac:dyDescent="0.25">
      <c r="A3531" t="s">
        <v>4460</v>
      </c>
      <c r="B3531" t="s">
        <v>8</v>
      </c>
      <c r="C3531" t="s">
        <v>25</v>
      </c>
      <c r="D3531" s="1">
        <v>43700</v>
      </c>
      <c r="E3531" s="1">
        <v>43783</v>
      </c>
      <c r="F3531" s="1">
        <v>43799</v>
      </c>
      <c r="G3531" s="1">
        <v>43794</v>
      </c>
      <c r="H3531" s="13">
        <f>Orders[[#This Row],[DeliveryDate]]-Orders[[#This Row],[OrderDate]]</f>
        <v>11</v>
      </c>
      <c r="I3531" t="s">
        <v>3</v>
      </c>
      <c r="J3531" t="str">
        <f>_xlfn.XLOOKUP(Orders[[#This Row],[_SalesRepID]],'Sales team'!A:A,'Sales team'!B:B)</f>
        <v>Roy Rice</v>
      </c>
      <c r="K3531">
        <v>24</v>
      </c>
      <c r="L3531">
        <v>26</v>
      </c>
      <c r="M3531">
        <v>335</v>
      </c>
      <c r="N3531" t="str">
        <f>_xlfn.XLOOKUP(Orders[[#This Row],[_ProductID]],Products!A:A,Products!C:C)</f>
        <v>Home décor</v>
      </c>
      <c r="O3531">
        <v>35</v>
      </c>
      <c r="P3531">
        <v>0.15</v>
      </c>
      <c r="Q3531" s="2">
        <v>5045.1000000000004</v>
      </c>
      <c r="R3531" s="2">
        <v>2573.0010000000002</v>
      </c>
      <c r="S3531" s="2">
        <v>30018.345000000001</v>
      </c>
      <c r="T3531" s="2">
        <v>12007.338</v>
      </c>
    </row>
    <row r="3532" spans="1:20" x14ac:dyDescent="0.25">
      <c r="A3532" t="s">
        <v>4461</v>
      </c>
      <c r="B3532" t="s">
        <v>5</v>
      </c>
      <c r="C3532" t="s">
        <v>15</v>
      </c>
      <c r="D3532" s="1">
        <v>43600</v>
      </c>
      <c r="E3532" s="1">
        <v>43783</v>
      </c>
      <c r="F3532" s="1">
        <v>43798</v>
      </c>
      <c r="G3532" s="1">
        <v>43802</v>
      </c>
      <c r="H3532" s="13">
        <f>Orders[[#This Row],[DeliveryDate]]-Orders[[#This Row],[OrderDate]]</f>
        <v>19</v>
      </c>
      <c r="I3532" t="s">
        <v>3</v>
      </c>
      <c r="J3532" t="str">
        <f>_xlfn.XLOOKUP(Orders[[#This Row],[_SalesRepID]],'Sales team'!A:A,'Sales team'!B:B)</f>
        <v>Shawn Wallace</v>
      </c>
      <c r="K3532">
        <v>18</v>
      </c>
      <c r="L3532">
        <v>42</v>
      </c>
      <c r="M3532">
        <v>13</v>
      </c>
      <c r="N3532" t="str">
        <f>_xlfn.XLOOKUP(Orders[[#This Row],[_ProductID]],Products!A:A,Products!C:C)</f>
        <v>Home décor</v>
      </c>
      <c r="O3532">
        <v>30</v>
      </c>
      <c r="P3532">
        <v>0.15</v>
      </c>
      <c r="Q3532" s="2">
        <v>1775.5</v>
      </c>
      <c r="R3532" s="2">
        <v>1154.075</v>
      </c>
      <c r="S3532" s="2">
        <v>1509.175</v>
      </c>
      <c r="T3532" s="2">
        <v>355.09999999999991</v>
      </c>
    </row>
    <row r="3533" spans="1:20" x14ac:dyDescent="0.25">
      <c r="A3533" t="s">
        <v>4462</v>
      </c>
      <c r="B3533" t="s">
        <v>1</v>
      </c>
      <c r="C3533" t="s">
        <v>46</v>
      </c>
      <c r="D3533" s="1">
        <v>43600</v>
      </c>
      <c r="E3533" s="1">
        <v>43783</v>
      </c>
      <c r="F3533" s="1">
        <v>43808</v>
      </c>
      <c r="G3533" s="1">
        <v>43808</v>
      </c>
      <c r="H3533" s="13">
        <f>Orders[[#This Row],[DeliveryDate]]-Orders[[#This Row],[OrderDate]]</f>
        <v>25</v>
      </c>
      <c r="I3533" t="s">
        <v>3</v>
      </c>
      <c r="J3533" t="str">
        <f>_xlfn.XLOOKUP(Orders[[#This Row],[_SalesRepID]],'Sales team'!A:A,'Sales team'!B:B)</f>
        <v>Joshua Little</v>
      </c>
      <c r="K3533">
        <v>11</v>
      </c>
      <c r="L3533">
        <v>38</v>
      </c>
      <c r="M3533">
        <v>65</v>
      </c>
      <c r="N3533" t="str">
        <f>_xlfn.XLOOKUP(Orders[[#This Row],[_ProductID]],Products!A:A,Products!C:C)</f>
        <v>Kitchen &amp; Dining</v>
      </c>
      <c r="O3533">
        <v>4</v>
      </c>
      <c r="P3533">
        <v>0.05</v>
      </c>
      <c r="Q3533" s="2">
        <v>1742</v>
      </c>
      <c r="R3533" s="2">
        <v>923.26</v>
      </c>
      <c r="S3533" s="2">
        <v>13239.199999999999</v>
      </c>
      <c r="T3533" s="2">
        <v>5853.119999999999</v>
      </c>
    </row>
    <row r="3534" spans="1:20" x14ac:dyDescent="0.25">
      <c r="A3534" t="s">
        <v>4463</v>
      </c>
      <c r="B3534" t="s">
        <v>1</v>
      </c>
      <c r="C3534" t="s">
        <v>25</v>
      </c>
      <c r="D3534" s="1">
        <v>43700</v>
      </c>
      <c r="E3534" s="1">
        <v>43783</v>
      </c>
      <c r="F3534" s="1">
        <v>43808</v>
      </c>
      <c r="G3534" s="1">
        <v>43802</v>
      </c>
      <c r="H3534" s="13">
        <f>Orders[[#This Row],[DeliveryDate]]-Orders[[#This Row],[OrderDate]]</f>
        <v>19</v>
      </c>
      <c r="I3534" t="s">
        <v>3</v>
      </c>
      <c r="J3534" t="str">
        <f>_xlfn.XLOOKUP(Orders[[#This Row],[_SalesRepID]],'Sales team'!A:A,'Sales team'!B:B)</f>
        <v>Jerry Green</v>
      </c>
      <c r="K3534">
        <v>3</v>
      </c>
      <c r="L3534">
        <v>26</v>
      </c>
      <c r="M3534">
        <v>329</v>
      </c>
      <c r="N3534" t="str">
        <f>_xlfn.XLOOKUP(Orders[[#This Row],[_ProductID]],Products!A:A,Products!C:C)</f>
        <v>Home décor</v>
      </c>
      <c r="O3534">
        <v>17</v>
      </c>
      <c r="P3534">
        <v>0.05</v>
      </c>
      <c r="Q3534" s="2">
        <v>194.3</v>
      </c>
      <c r="R3534" s="2">
        <v>83.549000000000007</v>
      </c>
      <c r="S3534" s="2">
        <v>553.75500000000011</v>
      </c>
      <c r="T3534" s="2">
        <v>303.10800000000006</v>
      </c>
    </row>
    <row r="3535" spans="1:20" x14ac:dyDescent="0.25">
      <c r="A3535" t="s">
        <v>4464</v>
      </c>
      <c r="B3535" t="s">
        <v>8</v>
      </c>
      <c r="C3535" t="s">
        <v>46</v>
      </c>
      <c r="D3535" s="1">
        <v>43700</v>
      </c>
      <c r="E3535" s="1">
        <v>43783</v>
      </c>
      <c r="F3535" s="1">
        <v>43800</v>
      </c>
      <c r="G3535" s="1">
        <v>43798</v>
      </c>
      <c r="H3535" s="13">
        <f>Orders[[#This Row],[DeliveryDate]]-Orders[[#This Row],[OrderDate]]</f>
        <v>15</v>
      </c>
      <c r="I3535" t="s">
        <v>3</v>
      </c>
      <c r="J3535" t="str">
        <f>_xlfn.XLOOKUP(Orders[[#This Row],[_SalesRepID]],'Sales team'!A:A,'Sales team'!B:B)</f>
        <v>Joe Price</v>
      </c>
      <c r="K3535">
        <v>22</v>
      </c>
      <c r="L3535">
        <v>2</v>
      </c>
      <c r="M3535">
        <v>84</v>
      </c>
      <c r="N3535" t="str">
        <f>_xlfn.XLOOKUP(Orders[[#This Row],[_ProductID]],Products!A:A,Products!C:C)</f>
        <v>Home décor</v>
      </c>
      <c r="O3535">
        <v>41</v>
      </c>
      <c r="P3535">
        <v>7.4999999999999997E-2</v>
      </c>
      <c r="Q3535" s="2">
        <v>1728.6000000000001</v>
      </c>
      <c r="R3535" s="2">
        <v>1452.0240000000001</v>
      </c>
      <c r="S3535" s="2">
        <v>12791.640000000001</v>
      </c>
      <c r="T3535" s="2">
        <v>1175.4480000000003</v>
      </c>
    </row>
    <row r="3536" spans="1:20" x14ac:dyDescent="0.25">
      <c r="A3536" t="s">
        <v>4465</v>
      </c>
      <c r="B3536" t="s">
        <v>1</v>
      </c>
      <c r="C3536" t="s">
        <v>25</v>
      </c>
      <c r="D3536" s="1">
        <v>43700</v>
      </c>
      <c r="E3536" s="1">
        <v>43783</v>
      </c>
      <c r="F3536" s="1">
        <v>43800</v>
      </c>
      <c r="G3536" s="1">
        <v>43809</v>
      </c>
      <c r="H3536" s="13">
        <f>Orders[[#This Row],[DeliveryDate]]-Orders[[#This Row],[OrderDate]]</f>
        <v>26</v>
      </c>
      <c r="I3536" t="s">
        <v>3</v>
      </c>
      <c r="J3536" t="str">
        <f>_xlfn.XLOOKUP(Orders[[#This Row],[_SalesRepID]],'Sales team'!A:A,'Sales team'!B:B)</f>
        <v>Jonathan Hawkins</v>
      </c>
      <c r="K3536">
        <v>10</v>
      </c>
      <c r="L3536">
        <v>38</v>
      </c>
      <c r="M3536">
        <v>353</v>
      </c>
      <c r="N3536" t="str">
        <f>_xlfn.XLOOKUP(Orders[[#This Row],[_ProductID]],Products!A:A,Products!C:C)</f>
        <v>Kitchen &amp; Dining</v>
      </c>
      <c r="O3536">
        <v>37</v>
      </c>
      <c r="P3536">
        <v>0.4</v>
      </c>
      <c r="Q3536" s="2">
        <v>167.5</v>
      </c>
      <c r="R3536" s="2">
        <v>68.674999999999997</v>
      </c>
      <c r="S3536" s="2">
        <v>402</v>
      </c>
      <c r="T3536" s="2">
        <v>127.30000000000001</v>
      </c>
    </row>
    <row r="3537" spans="1:20" x14ac:dyDescent="0.25">
      <c r="A3537" t="s">
        <v>4466</v>
      </c>
      <c r="B3537" t="s">
        <v>1</v>
      </c>
      <c r="C3537" t="s">
        <v>15</v>
      </c>
      <c r="D3537" s="1">
        <v>43700</v>
      </c>
      <c r="E3537" s="1">
        <v>43783</v>
      </c>
      <c r="F3537" s="1">
        <v>43809</v>
      </c>
      <c r="G3537" s="1">
        <v>43805</v>
      </c>
      <c r="H3537" s="13">
        <f>Orders[[#This Row],[DeliveryDate]]-Orders[[#This Row],[OrderDate]]</f>
        <v>22</v>
      </c>
      <c r="I3537" t="s">
        <v>3</v>
      </c>
      <c r="J3537" t="str">
        <f>_xlfn.XLOOKUP(Orders[[#This Row],[_SalesRepID]],'Sales team'!A:A,'Sales team'!B:B)</f>
        <v>Adam Hernandez</v>
      </c>
      <c r="K3537">
        <v>1</v>
      </c>
      <c r="L3537">
        <v>37</v>
      </c>
      <c r="M3537">
        <v>6</v>
      </c>
      <c r="N3537" t="str">
        <f>_xlfn.XLOOKUP(Orders[[#This Row],[_ProductID]],Products!A:A,Products!C:C)</f>
        <v>Furniture</v>
      </c>
      <c r="O3537">
        <v>19</v>
      </c>
      <c r="P3537">
        <v>7.4999999999999997E-2</v>
      </c>
      <c r="Q3537" s="2">
        <v>1876</v>
      </c>
      <c r="R3537" s="2">
        <v>1013.0400000000001</v>
      </c>
      <c r="S3537" s="2">
        <v>5205.9000000000005</v>
      </c>
      <c r="T3537" s="2">
        <v>2166.7800000000002</v>
      </c>
    </row>
    <row r="3538" spans="1:20" x14ac:dyDescent="0.25">
      <c r="A3538" t="s">
        <v>4467</v>
      </c>
      <c r="B3538" t="s">
        <v>1</v>
      </c>
      <c r="C3538" t="s">
        <v>13</v>
      </c>
      <c r="D3538" s="1">
        <v>43700</v>
      </c>
      <c r="E3538" s="1">
        <v>43783</v>
      </c>
      <c r="F3538" s="1">
        <v>43786</v>
      </c>
      <c r="G3538" s="1">
        <v>43803</v>
      </c>
      <c r="H3538" s="13">
        <f>Orders[[#This Row],[DeliveryDate]]-Orders[[#This Row],[OrderDate]]</f>
        <v>20</v>
      </c>
      <c r="I3538" t="s">
        <v>3</v>
      </c>
      <c r="J3538" t="str">
        <f>_xlfn.XLOOKUP(Orders[[#This Row],[_SalesRepID]],'Sales team'!A:A,'Sales team'!B:B)</f>
        <v>Jerry Green</v>
      </c>
      <c r="K3538">
        <v>3</v>
      </c>
      <c r="L3538">
        <v>31</v>
      </c>
      <c r="M3538">
        <v>286</v>
      </c>
      <c r="N3538" t="str">
        <f>_xlfn.XLOOKUP(Orders[[#This Row],[_ProductID]],Products!A:A,Products!C:C)</f>
        <v>Outdoor</v>
      </c>
      <c r="O3538">
        <v>18</v>
      </c>
      <c r="P3538">
        <v>7.4999999999999997E-2</v>
      </c>
      <c r="Q3538" s="2">
        <v>6324.8</v>
      </c>
      <c r="R3538" s="2">
        <v>5059.84</v>
      </c>
      <c r="S3538" s="2">
        <v>40953.08</v>
      </c>
      <c r="T3538" s="2">
        <v>5534.1999999999971</v>
      </c>
    </row>
    <row r="3539" spans="1:20" x14ac:dyDescent="0.25">
      <c r="A3539" t="s">
        <v>4468</v>
      </c>
      <c r="B3539" t="s">
        <v>1</v>
      </c>
      <c r="C3539" t="s">
        <v>2</v>
      </c>
      <c r="D3539" s="1">
        <v>43700</v>
      </c>
      <c r="E3539" s="1">
        <v>43783</v>
      </c>
      <c r="F3539" s="1">
        <v>43811</v>
      </c>
      <c r="G3539" s="1">
        <v>43804</v>
      </c>
      <c r="H3539" s="13">
        <f>Orders[[#This Row],[DeliveryDate]]-Orders[[#This Row],[OrderDate]]</f>
        <v>21</v>
      </c>
      <c r="I3539" t="s">
        <v>3</v>
      </c>
      <c r="J3539" t="str">
        <f>_xlfn.XLOOKUP(Orders[[#This Row],[_SalesRepID]],'Sales team'!A:A,'Sales team'!B:B)</f>
        <v>George Lewis</v>
      </c>
      <c r="K3539">
        <v>8</v>
      </c>
      <c r="L3539">
        <v>44</v>
      </c>
      <c r="M3539">
        <v>237</v>
      </c>
      <c r="N3539" t="str">
        <f>_xlfn.XLOOKUP(Orders[[#This Row],[_ProductID]],Products!A:A,Products!C:C)</f>
        <v>Electronics</v>
      </c>
      <c r="O3539">
        <v>6</v>
      </c>
      <c r="P3539">
        <v>0.05</v>
      </c>
      <c r="Q3539" s="2">
        <v>3872.6</v>
      </c>
      <c r="R3539" s="2">
        <v>1742.67</v>
      </c>
      <c r="S3539" s="2">
        <v>7357.94</v>
      </c>
      <c r="T3539" s="2">
        <v>3872.5999999999995</v>
      </c>
    </row>
    <row r="3540" spans="1:20" x14ac:dyDescent="0.25">
      <c r="A3540" t="s">
        <v>4469</v>
      </c>
      <c r="B3540" t="s">
        <v>5</v>
      </c>
      <c r="C3540" t="s">
        <v>13</v>
      </c>
      <c r="D3540" s="1">
        <v>43700</v>
      </c>
      <c r="E3540" s="1">
        <v>43783</v>
      </c>
      <c r="F3540" s="1">
        <v>43809</v>
      </c>
      <c r="G3540" s="1">
        <v>43804</v>
      </c>
      <c r="H3540" s="13">
        <f>Orders[[#This Row],[DeliveryDate]]-Orders[[#This Row],[OrderDate]]</f>
        <v>21</v>
      </c>
      <c r="I3540" t="s">
        <v>3</v>
      </c>
      <c r="J3540" t="str">
        <f>_xlfn.XLOOKUP(Orders[[#This Row],[_SalesRepID]],'Sales team'!A:A,'Sales team'!B:B)</f>
        <v>Frank Brown</v>
      </c>
      <c r="K3540">
        <v>17</v>
      </c>
      <c r="L3540">
        <v>5</v>
      </c>
      <c r="M3540">
        <v>280</v>
      </c>
      <c r="N3540" t="str">
        <f>_xlfn.XLOOKUP(Orders[[#This Row],[_ProductID]],Products!A:A,Products!C:C)</f>
        <v>Furniture</v>
      </c>
      <c r="O3540">
        <v>12</v>
      </c>
      <c r="P3540">
        <v>0.4</v>
      </c>
      <c r="Q3540" s="2">
        <v>850.9</v>
      </c>
      <c r="R3540" s="2">
        <v>365.887</v>
      </c>
      <c r="S3540" s="2">
        <v>1531.62</v>
      </c>
      <c r="T3540" s="2">
        <v>433.95899999999983</v>
      </c>
    </row>
    <row r="3541" spans="1:20" x14ac:dyDescent="0.25">
      <c r="A3541" t="s">
        <v>4470</v>
      </c>
      <c r="B3541" t="s">
        <v>1</v>
      </c>
      <c r="C3541" t="s">
        <v>2</v>
      </c>
      <c r="D3541" s="1">
        <v>43700</v>
      </c>
      <c r="E3541" s="1">
        <v>43783</v>
      </c>
      <c r="F3541" s="1">
        <v>43797</v>
      </c>
      <c r="G3541" s="1">
        <v>43790</v>
      </c>
      <c r="H3541" s="13">
        <f>Orders[[#This Row],[DeliveryDate]]-Orders[[#This Row],[OrderDate]]</f>
        <v>7</v>
      </c>
      <c r="I3541" t="s">
        <v>3</v>
      </c>
      <c r="J3541" t="str">
        <f>_xlfn.XLOOKUP(Orders[[#This Row],[_SalesRepID]],'Sales team'!A:A,'Sales team'!B:B)</f>
        <v>Keith Griffin</v>
      </c>
      <c r="K3541">
        <v>2</v>
      </c>
      <c r="L3541">
        <v>22</v>
      </c>
      <c r="M3541">
        <v>259</v>
      </c>
      <c r="N3541" t="str">
        <f>_xlfn.XLOOKUP(Orders[[#This Row],[_ProductID]],Products!A:A,Products!C:C)</f>
        <v>Outdoor</v>
      </c>
      <c r="O3541">
        <v>18</v>
      </c>
      <c r="P3541">
        <v>0.05</v>
      </c>
      <c r="Q3541" s="2">
        <v>2479</v>
      </c>
      <c r="R3541" s="2">
        <v>2032.78</v>
      </c>
      <c r="S3541" s="2">
        <v>18840.399999999998</v>
      </c>
      <c r="T3541" s="2">
        <v>2578.159999999998</v>
      </c>
    </row>
    <row r="3542" spans="1:20" x14ac:dyDescent="0.25">
      <c r="A3542" t="s">
        <v>4471</v>
      </c>
      <c r="B3542" t="s">
        <v>8</v>
      </c>
      <c r="C3542" t="s">
        <v>2</v>
      </c>
      <c r="D3542" s="1">
        <v>43700</v>
      </c>
      <c r="E3542" s="1">
        <v>43783</v>
      </c>
      <c r="F3542" s="1">
        <v>43800</v>
      </c>
      <c r="G3542" s="1">
        <v>43791</v>
      </c>
      <c r="H3542" s="13">
        <f>Orders[[#This Row],[DeliveryDate]]-Orders[[#This Row],[OrderDate]]</f>
        <v>8</v>
      </c>
      <c r="I3542" t="s">
        <v>3</v>
      </c>
      <c r="J3542" t="str">
        <f>_xlfn.XLOOKUP(Orders[[#This Row],[_SalesRepID]],'Sales team'!A:A,'Sales team'!B:B)</f>
        <v>Joe Price</v>
      </c>
      <c r="K3542">
        <v>22</v>
      </c>
      <c r="L3542">
        <v>27</v>
      </c>
      <c r="M3542">
        <v>253</v>
      </c>
      <c r="N3542" t="str">
        <f>_xlfn.XLOOKUP(Orders[[#This Row],[_ProductID]],Products!A:A,Products!C:C)</f>
        <v>Home décor</v>
      </c>
      <c r="O3542">
        <v>23</v>
      </c>
      <c r="P3542">
        <v>0.15</v>
      </c>
      <c r="Q3542" s="2">
        <v>5313.1</v>
      </c>
      <c r="R3542" s="2">
        <v>2550.288</v>
      </c>
      <c r="S3542" s="2">
        <v>13548.405000000001</v>
      </c>
      <c r="T3542" s="2">
        <v>5897.5410000000011</v>
      </c>
    </row>
    <row r="3543" spans="1:20" x14ac:dyDescent="0.25">
      <c r="A3543" t="s">
        <v>4472</v>
      </c>
      <c r="B3543" t="s">
        <v>1</v>
      </c>
      <c r="C3543" t="s">
        <v>46</v>
      </c>
      <c r="D3543" s="1">
        <v>43700</v>
      </c>
      <c r="E3543" s="1">
        <v>43783</v>
      </c>
      <c r="F3543" s="1">
        <v>43801</v>
      </c>
      <c r="G3543" s="1">
        <v>43791</v>
      </c>
      <c r="H3543" s="13">
        <f>Orders[[#This Row],[DeliveryDate]]-Orders[[#This Row],[OrderDate]]</f>
        <v>8</v>
      </c>
      <c r="I3543" t="s">
        <v>3</v>
      </c>
      <c r="J3543" t="str">
        <f>_xlfn.XLOOKUP(Orders[[#This Row],[_SalesRepID]],'Sales team'!A:A,'Sales team'!B:B)</f>
        <v>Stephen Payne</v>
      </c>
      <c r="K3543">
        <v>5</v>
      </c>
      <c r="L3543">
        <v>13</v>
      </c>
      <c r="M3543">
        <v>86</v>
      </c>
      <c r="N3543" t="str">
        <f>_xlfn.XLOOKUP(Orders[[#This Row],[_ProductID]],Products!A:A,Products!C:C)</f>
        <v>Home décor</v>
      </c>
      <c r="O3543">
        <v>45</v>
      </c>
      <c r="P3543">
        <v>0.4</v>
      </c>
      <c r="Q3543" s="2">
        <v>2606.3000000000002</v>
      </c>
      <c r="R3543" s="2">
        <v>1277.087</v>
      </c>
      <c r="S3543" s="2">
        <v>6255.12</v>
      </c>
      <c r="T3543" s="2">
        <v>1146.7719999999999</v>
      </c>
    </row>
    <row r="3544" spans="1:20" x14ac:dyDescent="0.25">
      <c r="A3544" t="s">
        <v>4450</v>
      </c>
      <c r="B3544" t="s">
        <v>5</v>
      </c>
      <c r="C3544" t="s">
        <v>6</v>
      </c>
      <c r="D3544" s="1">
        <v>43700</v>
      </c>
      <c r="E3544" s="1">
        <v>43782</v>
      </c>
      <c r="F3544" s="1">
        <v>43791</v>
      </c>
      <c r="G3544" s="1">
        <v>43808</v>
      </c>
      <c r="H3544" s="13">
        <f>Orders[[#This Row],[DeliveryDate]]-Orders[[#This Row],[OrderDate]]</f>
        <v>26</v>
      </c>
      <c r="I3544" t="s">
        <v>3</v>
      </c>
      <c r="J3544" t="str">
        <f>_xlfn.XLOOKUP(Orders[[#This Row],[_SalesRepID]],'Sales team'!A:A,'Sales team'!B:B)</f>
        <v>Anthony Berry</v>
      </c>
      <c r="K3544">
        <v>16</v>
      </c>
      <c r="L3544">
        <v>15</v>
      </c>
      <c r="M3544">
        <v>131</v>
      </c>
      <c r="N3544" t="str">
        <f>_xlfn.XLOOKUP(Orders[[#This Row],[_ProductID]],Products!A:A,Products!C:C)</f>
        <v>Kitchen &amp; Dining</v>
      </c>
      <c r="O3544">
        <v>13</v>
      </c>
      <c r="P3544">
        <v>0.05</v>
      </c>
      <c r="Q3544" s="2">
        <v>3859.2000000000003</v>
      </c>
      <c r="R3544" s="2">
        <v>3241.7280000000001</v>
      </c>
      <c r="S3544" s="2">
        <v>21997.439999999999</v>
      </c>
      <c r="T3544" s="2">
        <v>2547.0719999999965</v>
      </c>
    </row>
    <row r="3545" spans="1:20" x14ac:dyDescent="0.25">
      <c r="A3545" t="s">
        <v>4451</v>
      </c>
      <c r="B3545" t="s">
        <v>8</v>
      </c>
      <c r="C3545" t="s">
        <v>15</v>
      </c>
      <c r="D3545" s="1">
        <v>43700</v>
      </c>
      <c r="E3545" s="1">
        <v>43782</v>
      </c>
      <c r="F3545" s="1">
        <v>43792</v>
      </c>
      <c r="G3545" s="1">
        <v>43810</v>
      </c>
      <c r="H3545" s="13">
        <f>Orders[[#This Row],[DeliveryDate]]-Orders[[#This Row],[OrderDate]]</f>
        <v>28</v>
      </c>
      <c r="I3545" t="s">
        <v>3</v>
      </c>
      <c r="J3545" t="str">
        <f>_xlfn.XLOOKUP(Orders[[#This Row],[_SalesRepID]],'Sales team'!A:A,'Sales team'!B:B)</f>
        <v>Samuel Fowler</v>
      </c>
      <c r="K3545">
        <v>21</v>
      </c>
      <c r="L3545">
        <v>4</v>
      </c>
      <c r="M3545">
        <v>16</v>
      </c>
      <c r="N3545" t="str">
        <f>_xlfn.XLOOKUP(Orders[[#This Row],[_ProductID]],Products!A:A,Products!C:C)</f>
        <v>Furniture</v>
      </c>
      <c r="O3545">
        <v>5</v>
      </c>
      <c r="P3545">
        <v>7.4999999999999997E-2</v>
      </c>
      <c r="Q3545" s="2">
        <v>1782.2</v>
      </c>
      <c r="R3545" s="2">
        <v>1069.32</v>
      </c>
      <c r="S3545" s="2">
        <v>4945.6050000000005</v>
      </c>
      <c r="T3545" s="2">
        <v>1737.6450000000004</v>
      </c>
    </row>
    <row r="3546" spans="1:20" x14ac:dyDescent="0.25">
      <c r="A3546" t="s">
        <v>4452</v>
      </c>
      <c r="B3546" t="s">
        <v>5</v>
      </c>
      <c r="C3546" t="s">
        <v>25</v>
      </c>
      <c r="D3546" s="1">
        <v>43700</v>
      </c>
      <c r="E3546" s="1">
        <v>43782</v>
      </c>
      <c r="F3546" s="1">
        <v>43795</v>
      </c>
      <c r="G3546" s="1">
        <v>43801</v>
      </c>
      <c r="H3546" s="13">
        <f>Orders[[#This Row],[DeliveryDate]]-Orders[[#This Row],[OrderDate]]</f>
        <v>19</v>
      </c>
      <c r="I3546" t="s">
        <v>3</v>
      </c>
      <c r="J3546" t="str">
        <f>_xlfn.XLOOKUP(Orders[[#This Row],[_SalesRepID]],'Sales team'!A:A,'Sales team'!B:B)</f>
        <v>Roger Alexander</v>
      </c>
      <c r="K3546">
        <v>15</v>
      </c>
      <c r="L3546">
        <v>1</v>
      </c>
      <c r="M3546">
        <v>364</v>
      </c>
      <c r="N3546" t="str">
        <f>_xlfn.XLOOKUP(Orders[[#This Row],[_ProductID]],Products!A:A,Products!C:C)</f>
        <v>Home décor</v>
      </c>
      <c r="O3546">
        <v>40</v>
      </c>
      <c r="P3546">
        <v>0.15</v>
      </c>
      <c r="Q3546" s="2">
        <v>268</v>
      </c>
      <c r="R3546" s="2">
        <v>112.56</v>
      </c>
      <c r="S3546" s="2">
        <v>227.79999999999998</v>
      </c>
      <c r="T3546" s="2">
        <v>115.23999999999998</v>
      </c>
    </row>
    <row r="3547" spans="1:20" x14ac:dyDescent="0.25">
      <c r="A3547" t="s">
        <v>4453</v>
      </c>
      <c r="B3547" t="s">
        <v>1</v>
      </c>
      <c r="C3547" t="s">
        <v>6</v>
      </c>
      <c r="D3547" s="1">
        <v>43700</v>
      </c>
      <c r="E3547" s="1">
        <v>43782</v>
      </c>
      <c r="F3547" s="1">
        <v>43804</v>
      </c>
      <c r="G3547" s="1">
        <v>43801</v>
      </c>
      <c r="H3547" s="13">
        <f>Orders[[#This Row],[DeliveryDate]]-Orders[[#This Row],[OrderDate]]</f>
        <v>19</v>
      </c>
      <c r="I3547" t="s">
        <v>3</v>
      </c>
      <c r="J3547" t="str">
        <f>_xlfn.XLOOKUP(Orders[[#This Row],[_SalesRepID]],'Sales team'!A:A,'Sales team'!B:B)</f>
        <v>Joshua Ryan</v>
      </c>
      <c r="K3547">
        <v>9</v>
      </c>
      <c r="L3547">
        <v>3</v>
      </c>
      <c r="M3547">
        <v>117</v>
      </c>
      <c r="N3547" t="str">
        <f>_xlfn.XLOOKUP(Orders[[#This Row],[_ProductID]],Products!A:A,Products!C:C)</f>
        <v>Furniture</v>
      </c>
      <c r="O3547">
        <v>22</v>
      </c>
      <c r="P3547">
        <v>7.4999999999999997E-2</v>
      </c>
      <c r="Q3547" s="2">
        <v>6184.1</v>
      </c>
      <c r="R3547" s="2">
        <v>3772.3009999999999</v>
      </c>
      <c r="S3547" s="2">
        <v>28601.462500000001</v>
      </c>
      <c r="T3547" s="2">
        <v>9739.9575000000004</v>
      </c>
    </row>
    <row r="3548" spans="1:20" x14ac:dyDescent="0.25">
      <c r="A3548" t="s">
        <v>4454</v>
      </c>
      <c r="B3548" t="s">
        <v>8</v>
      </c>
      <c r="C3548" t="s">
        <v>6</v>
      </c>
      <c r="D3548" s="1">
        <v>43700</v>
      </c>
      <c r="E3548" s="1">
        <v>43782</v>
      </c>
      <c r="F3548" s="1">
        <v>43790</v>
      </c>
      <c r="G3548" s="1">
        <v>43796</v>
      </c>
      <c r="H3548" s="13">
        <f>Orders[[#This Row],[DeliveryDate]]-Orders[[#This Row],[OrderDate]]</f>
        <v>14</v>
      </c>
      <c r="I3548" t="s">
        <v>3</v>
      </c>
      <c r="J3548" t="str">
        <f>_xlfn.XLOOKUP(Orders[[#This Row],[_SalesRepID]],'Sales team'!A:A,'Sales team'!B:B)</f>
        <v>Samuel Fowler</v>
      </c>
      <c r="K3548">
        <v>21</v>
      </c>
      <c r="L3548">
        <v>16</v>
      </c>
      <c r="M3548">
        <v>94</v>
      </c>
      <c r="N3548" t="str">
        <f>_xlfn.XLOOKUP(Orders[[#This Row],[_ProductID]],Products!A:A,Products!C:C)</f>
        <v>Kitchen &amp; Dining</v>
      </c>
      <c r="O3548">
        <v>37</v>
      </c>
      <c r="P3548">
        <v>7.4999999999999997E-2</v>
      </c>
      <c r="Q3548" s="2">
        <v>2412</v>
      </c>
      <c r="R3548" s="2">
        <v>1206</v>
      </c>
      <c r="S3548" s="2">
        <v>13386.6</v>
      </c>
      <c r="T3548" s="2">
        <v>6150.6</v>
      </c>
    </row>
    <row r="3549" spans="1:20" x14ac:dyDescent="0.25">
      <c r="A3549" t="s">
        <v>4455</v>
      </c>
      <c r="B3549" t="s">
        <v>5</v>
      </c>
      <c r="C3549" t="s">
        <v>6</v>
      </c>
      <c r="D3549" s="1">
        <v>43700</v>
      </c>
      <c r="E3549" s="1">
        <v>43782</v>
      </c>
      <c r="F3549" s="1">
        <v>43798</v>
      </c>
      <c r="G3549" s="1">
        <v>43796</v>
      </c>
      <c r="H3549" s="13">
        <f>Orders[[#This Row],[DeliveryDate]]-Orders[[#This Row],[OrderDate]]</f>
        <v>14</v>
      </c>
      <c r="I3549" t="s">
        <v>3</v>
      </c>
      <c r="J3549" t="str">
        <f>_xlfn.XLOOKUP(Orders[[#This Row],[_SalesRepID]],'Sales team'!A:A,'Sales team'!B:B)</f>
        <v>Paul Holmes</v>
      </c>
      <c r="K3549">
        <v>14</v>
      </c>
      <c r="L3549">
        <v>23</v>
      </c>
      <c r="M3549">
        <v>135</v>
      </c>
      <c r="N3549" t="str">
        <f>_xlfn.XLOOKUP(Orders[[#This Row],[_ProductID]],Products!A:A,Products!C:C)</f>
        <v>Kitchen &amp; Dining</v>
      </c>
      <c r="O3549">
        <v>13</v>
      </c>
      <c r="P3549">
        <v>0.1</v>
      </c>
      <c r="Q3549" s="2">
        <v>891.1</v>
      </c>
      <c r="R3549" s="2">
        <v>695.05799999999999</v>
      </c>
      <c r="S3549" s="2">
        <v>6415.92</v>
      </c>
      <c r="T3549" s="2">
        <v>855.45600000000013</v>
      </c>
    </row>
    <row r="3550" spans="1:20" x14ac:dyDescent="0.25">
      <c r="A3550" t="s">
        <v>4456</v>
      </c>
      <c r="B3550" t="s">
        <v>8</v>
      </c>
      <c r="C3550" t="s">
        <v>46</v>
      </c>
      <c r="D3550" s="1">
        <v>43700</v>
      </c>
      <c r="E3550" s="1">
        <v>43782</v>
      </c>
      <c r="F3550" s="1">
        <v>43784</v>
      </c>
      <c r="G3550" s="1">
        <v>43790</v>
      </c>
      <c r="H3550" s="13">
        <f>Orders[[#This Row],[DeliveryDate]]-Orders[[#This Row],[OrderDate]]</f>
        <v>8</v>
      </c>
      <c r="I3550" t="s">
        <v>3</v>
      </c>
      <c r="J3550" t="str">
        <f>_xlfn.XLOOKUP(Orders[[#This Row],[_SalesRepID]],'Sales team'!A:A,'Sales team'!B:B)</f>
        <v>Joe Price</v>
      </c>
      <c r="K3550">
        <v>22</v>
      </c>
      <c r="L3550">
        <v>41</v>
      </c>
      <c r="M3550">
        <v>70</v>
      </c>
      <c r="N3550" t="str">
        <f>_xlfn.XLOOKUP(Orders[[#This Row],[_ProductID]],Products!A:A,Products!C:C)</f>
        <v>Home décor</v>
      </c>
      <c r="O3550">
        <v>31</v>
      </c>
      <c r="P3550">
        <v>0.2</v>
      </c>
      <c r="Q3550" s="2">
        <v>2586.2000000000003</v>
      </c>
      <c r="R3550" s="2">
        <v>1655.1680000000001</v>
      </c>
      <c r="S3550" s="2">
        <v>14482.720000000001</v>
      </c>
      <c r="T3550" s="2">
        <v>2896.5439999999999</v>
      </c>
    </row>
    <row r="3551" spans="1:20" x14ac:dyDescent="0.25">
      <c r="A3551" t="s">
        <v>4457</v>
      </c>
      <c r="B3551" t="s">
        <v>1</v>
      </c>
      <c r="C3551" t="s">
        <v>6</v>
      </c>
      <c r="D3551" s="1">
        <v>43700</v>
      </c>
      <c r="E3551" s="1">
        <v>43782</v>
      </c>
      <c r="F3551" s="1">
        <v>43798</v>
      </c>
      <c r="G3551" s="1">
        <v>43798</v>
      </c>
      <c r="H3551" s="13">
        <f>Orders[[#This Row],[DeliveryDate]]-Orders[[#This Row],[OrderDate]]</f>
        <v>16</v>
      </c>
      <c r="I3551" t="s">
        <v>3</v>
      </c>
      <c r="J3551" t="str">
        <f>_xlfn.XLOOKUP(Orders[[#This Row],[_SalesRepID]],'Sales team'!A:A,'Sales team'!B:B)</f>
        <v>Joshua Ryan</v>
      </c>
      <c r="K3551">
        <v>9</v>
      </c>
      <c r="L3551">
        <v>9</v>
      </c>
      <c r="M3551">
        <v>158</v>
      </c>
      <c r="N3551" t="str">
        <f>_xlfn.XLOOKUP(Orders[[#This Row],[_ProductID]],Products!A:A,Products!C:C)</f>
        <v>Furniture</v>
      </c>
      <c r="O3551">
        <v>20</v>
      </c>
      <c r="P3551">
        <v>7.4999999999999997E-2</v>
      </c>
      <c r="Q3551" s="2">
        <v>1139</v>
      </c>
      <c r="R3551" s="2">
        <v>569.5</v>
      </c>
      <c r="S3551" s="2">
        <v>3160.7250000000004</v>
      </c>
      <c r="T3551" s="2">
        <v>1452.2250000000004</v>
      </c>
    </row>
    <row r="3552" spans="1:20" x14ac:dyDescent="0.25">
      <c r="A3552" t="s">
        <v>4458</v>
      </c>
      <c r="B3552" t="s">
        <v>5</v>
      </c>
      <c r="C3552" t="s">
        <v>15</v>
      </c>
      <c r="D3552" s="1">
        <v>43700</v>
      </c>
      <c r="E3552" s="1">
        <v>43782</v>
      </c>
      <c r="F3552" s="1">
        <v>43793</v>
      </c>
      <c r="G3552" s="1">
        <v>43789</v>
      </c>
      <c r="H3552" s="13">
        <f>Orders[[#This Row],[DeliveryDate]]-Orders[[#This Row],[OrderDate]]</f>
        <v>7</v>
      </c>
      <c r="I3552" t="s">
        <v>3</v>
      </c>
      <c r="J3552" t="str">
        <f>_xlfn.XLOOKUP(Orders[[#This Row],[_SalesRepID]],'Sales team'!A:A,'Sales team'!B:B)</f>
        <v>Frank Brown</v>
      </c>
      <c r="K3552">
        <v>17</v>
      </c>
      <c r="L3552">
        <v>33</v>
      </c>
      <c r="M3552">
        <v>12</v>
      </c>
      <c r="N3552" t="str">
        <f>_xlfn.XLOOKUP(Orders[[#This Row],[_ProductID]],Products!A:A,Products!C:C)</f>
        <v>Home décor</v>
      </c>
      <c r="O3552">
        <v>3</v>
      </c>
      <c r="P3552">
        <v>0.4</v>
      </c>
      <c r="Q3552" s="2">
        <v>6277.9000000000005</v>
      </c>
      <c r="R3552" s="2">
        <v>4143.4140000000007</v>
      </c>
      <c r="S3552" s="2">
        <v>18833.7</v>
      </c>
      <c r="T3552" s="2">
        <v>-1883.3700000000026</v>
      </c>
    </row>
    <row r="3553" spans="1:20" x14ac:dyDescent="0.25">
      <c r="A3553" t="s">
        <v>4459</v>
      </c>
      <c r="B3553" t="s">
        <v>5</v>
      </c>
      <c r="C3553" t="s">
        <v>25</v>
      </c>
      <c r="D3553" s="1">
        <v>43700</v>
      </c>
      <c r="E3553" s="1">
        <v>43782</v>
      </c>
      <c r="F3553" s="1">
        <v>43789</v>
      </c>
      <c r="G3553" s="1">
        <v>43789</v>
      </c>
      <c r="H3553" s="13">
        <f>Orders[[#This Row],[DeliveryDate]]-Orders[[#This Row],[OrderDate]]</f>
        <v>7</v>
      </c>
      <c r="I3553" t="s">
        <v>3</v>
      </c>
      <c r="J3553" t="str">
        <f>_xlfn.XLOOKUP(Orders[[#This Row],[_SalesRepID]],'Sales team'!A:A,'Sales team'!B:B)</f>
        <v>Anthony Berry</v>
      </c>
      <c r="K3553">
        <v>16</v>
      </c>
      <c r="L3553">
        <v>36</v>
      </c>
      <c r="M3553">
        <v>353</v>
      </c>
      <c r="N3553" t="str">
        <f>_xlfn.XLOOKUP(Orders[[#This Row],[_ProductID]],Products!A:A,Products!C:C)</f>
        <v>Outdoor</v>
      </c>
      <c r="O3553">
        <v>10</v>
      </c>
      <c r="P3553">
        <v>7.4999999999999997E-2</v>
      </c>
      <c r="Q3553" s="2">
        <v>4013.3</v>
      </c>
      <c r="R3553" s="2">
        <v>2046.7830000000001</v>
      </c>
      <c r="S3553" s="2">
        <v>22273.815000000002</v>
      </c>
      <c r="T3553" s="2">
        <v>9993.117000000002</v>
      </c>
    </row>
    <row r="3554" spans="1:20" x14ac:dyDescent="0.25">
      <c r="A3554" t="s">
        <v>4444</v>
      </c>
      <c r="B3554" t="s">
        <v>1</v>
      </c>
      <c r="C3554" t="s">
        <v>13</v>
      </c>
      <c r="D3554" s="1">
        <v>43600</v>
      </c>
      <c r="E3554" s="1">
        <v>43781</v>
      </c>
      <c r="F3554" s="1">
        <v>43808</v>
      </c>
      <c r="G3554" s="1">
        <v>43815</v>
      </c>
      <c r="H3554" s="13">
        <f>Orders[[#This Row],[DeliveryDate]]-Orders[[#This Row],[OrderDate]]</f>
        <v>34</v>
      </c>
      <c r="I3554" t="s">
        <v>3</v>
      </c>
      <c r="J3554" t="str">
        <f>_xlfn.XLOOKUP(Orders[[#This Row],[_SalesRepID]],'Sales team'!A:A,'Sales team'!B:B)</f>
        <v>Jerry Green</v>
      </c>
      <c r="K3554">
        <v>3</v>
      </c>
      <c r="L3554">
        <v>6</v>
      </c>
      <c r="M3554">
        <v>323</v>
      </c>
      <c r="N3554" t="str">
        <f>_xlfn.XLOOKUP(Orders[[#This Row],[_ProductID]],Products!A:A,Products!C:C)</f>
        <v>Kitchen &amp; Dining</v>
      </c>
      <c r="O3554">
        <v>8</v>
      </c>
      <c r="P3554">
        <v>0.05</v>
      </c>
      <c r="Q3554" s="2">
        <v>1969.8</v>
      </c>
      <c r="R3554" s="2">
        <v>827.31599999999992</v>
      </c>
      <c r="S3554" s="2">
        <v>13099.17</v>
      </c>
      <c r="T3554" s="2">
        <v>7307.9580000000005</v>
      </c>
    </row>
    <row r="3555" spans="1:20" x14ac:dyDescent="0.25">
      <c r="A3555" t="s">
        <v>4445</v>
      </c>
      <c r="B3555" t="s">
        <v>8</v>
      </c>
      <c r="C3555" t="s">
        <v>15</v>
      </c>
      <c r="D3555" s="1">
        <v>43600</v>
      </c>
      <c r="E3555" s="1">
        <v>43781</v>
      </c>
      <c r="F3555" s="1">
        <v>43806</v>
      </c>
      <c r="G3555" s="1">
        <v>43784</v>
      </c>
      <c r="H3555" s="13">
        <f>Orders[[#This Row],[DeliveryDate]]-Orders[[#This Row],[OrderDate]]</f>
        <v>3</v>
      </c>
      <c r="I3555" t="s">
        <v>3</v>
      </c>
      <c r="J3555" t="str">
        <f>_xlfn.XLOOKUP(Orders[[#This Row],[_SalesRepID]],'Sales team'!A:A,'Sales team'!B:B)</f>
        <v>Douglas Tucker</v>
      </c>
      <c r="K3555">
        <v>23</v>
      </c>
      <c r="L3555">
        <v>5</v>
      </c>
      <c r="M3555">
        <v>47</v>
      </c>
      <c r="N3555" t="str">
        <f>_xlfn.XLOOKUP(Orders[[#This Row],[_ProductID]],Products!A:A,Products!C:C)</f>
        <v>Home décor</v>
      </c>
      <c r="O3555">
        <v>45</v>
      </c>
      <c r="P3555">
        <v>0.1</v>
      </c>
      <c r="Q3555" s="2">
        <v>2606.3000000000002</v>
      </c>
      <c r="R3555" s="2">
        <v>1798.347</v>
      </c>
      <c r="S3555" s="2">
        <v>16419.690000000002</v>
      </c>
      <c r="T3555" s="2">
        <v>3831.2610000000022</v>
      </c>
    </row>
    <row r="3556" spans="1:20" x14ac:dyDescent="0.25">
      <c r="A3556" t="s">
        <v>4446</v>
      </c>
      <c r="B3556" t="s">
        <v>1</v>
      </c>
      <c r="C3556" t="s">
        <v>25</v>
      </c>
      <c r="D3556" s="1">
        <v>43700</v>
      </c>
      <c r="E3556" s="1">
        <v>43781</v>
      </c>
      <c r="F3556" s="1">
        <v>43797</v>
      </c>
      <c r="G3556" s="1">
        <v>43815</v>
      </c>
      <c r="H3556" s="13">
        <f>Orders[[#This Row],[DeliveryDate]]-Orders[[#This Row],[OrderDate]]</f>
        <v>34</v>
      </c>
      <c r="I3556" t="s">
        <v>3</v>
      </c>
      <c r="J3556" t="str">
        <f>_xlfn.XLOOKUP(Orders[[#This Row],[_SalesRepID]],'Sales team'!A:A,'Sales team'!B:B)</f>
        <v>Adam Hernandez</v>
      </c>
      <c r="K3556">
        <v>1</v>
      </c>
      <c r="L3556">
        <v>41</v>
      </c>
      <c r="M3556">
        <v>330</v>
      </c>
      <c r="N3556" t="str">
        <f>_xlfn.XLOOKUP(Orders[[#This Row],[_ProductID]],Products!A:A,Products!C:C)</f>
        <v>Kitchen &amp; Dining</v>
      </c>
      <c r="O3556">
        <v>13</v>
      </c>
      <c r="P3556">
        <v>7.4999999999999997E-2</v>
      </c>
      <c r="Q3556" s="2">
        <v>268</v>
      </c>
      <c r="R3556" s="2">
        <v>187.6</v>
      </c>
      <c r="S3556" s="2">
        <v>991.6</v>
      </c>
      <c r="T3556" s="2">
        <v>241.20000000000005</v>
      </c>
    </row>
    <row r="3557" spans="1:20" x14ac:dyDescent="0.25">
      <c r="A3557" t="s">
        <v>4447</v>
      </c>
      <c r="B3557" t="s">
        <v>5</v>
      </c>
      <c r="C3557" t="s">
        <v>13</v>
      </c>
      <c r="D3557" s="1">
        <v>43700</v>
      </c>
      <c r="E3557" s="1">
        <v>43781</v>
      </c>
      <c r="F3557" s="1">
        <v>43801</v>
      </c>
      <c r="G3557" s="1">
        <v>43801</v>
      </c>
      <c r="H3557" s="13">
        <f>Orders[[#This Row],[DeliveryDate]]-Orders[[#This Row],[OrderDate]]</f>
        <v>20</v>
      </c>
      <c r="I3557" t="s">
        <v>3</v>
      </c>
      <c r="J3557" t="str">
        <f>_xlfn.XLOOKUP(Orders[[#This Row],[_SalesRepID]],'Sales team'!A:A,'Sales team'!B:B)</f>
        <v>Anthony Torres</v>
      </c>
      <c r="K3557">
        <v>20</v>
      </c>
      <c r="L3557">
        <v>41</v>
      </c>
      <c r="M3557">
        <v>266</v>
      </c>
      <c r="N3557" t="str">
        <f>_xlfn.XLOOKUP(Orders[[#This Row],[_ProductID]],Products!A:A,Products!C:C)</f>
        <v>Furniture</v>
      </c>
      <c r="O3557">
        <v>15</v>
      </c>
      <c r="P3557">
        <v>7.4999999999999997E-2</v>
      </c>
      <c r="Q3557" s="2">
        <v>1902.8</v>
      </c>
      <c r="R3557" s="2">
        <v>818.20399999999995</v>
      </c>
      <c r="S3557" s="2">
        <v>12320.630000000001</v>
      </c>
      <c r="T3557" s="2">
        <v>6593.2020000000011</v>
      </c>
    </row>
    <row r="3558" spans="1:20" x14ac:dyDescent="0.25">
      <c r="A3558" t="s">
        <v>4448</v>
      </c>
      <c r="B3558" t="s">
        <v>1</v>
      </c>
      <c r="C3558" t="s">
        <v>13</v>
      </c>
      <c r="D3558" s="1">
        <v>43700</v>
      </c>
      <c r="E3558" s="1">
        <v>43781</v>
      </c>
      <c r="F3558" s="1">
        <v>43801</v>
      </c>
      <c r="G3558" s="1">
        <v>43809</v>
      </c>
      <c r="H3558" s="13">
        <f>Orders[[#This Row],[DeliveryDate]]-Orders[[#This Row],[OrderDate]]</f>
        <v>28</v>
      </c>
      <c r="I3558" t="s">
        <v>3</v>
      </c>
      <c r="J3558" t="str">
        <f>_xlfn.XLOOKUP(Orders[[#This Row],[_SalesRepID]],'Sales team'!A:A,'Sales team'!B:B)</f>
        <v>Jonathan Hawkins</v>
      </c>
      <c r="K3558">
        <v>10</v>
      </c>
      <c r="L3558">
        <v>34</v>
      </c>
      <c r="M3558">
        <v>282</v>
      </c>
      <c r="N3558" t="str">
        <f>_xlfn.XLOOKUP(Orders[[#This Row],[_ProductID]],Products!A:A,Products!C:C)</f>
        <v>Furniture</v>
      </c>
      <c r="O3558">
        <v>22</v>
      </c>
      <c r="P3558">
        <v>0.15</v>
      </c>
      <c r="Q3558" s="2">
        <v>2559.4</v>
      </c>
      <c r="R3558" s="2">
        <v>1791.58</v>
      </c>
      <c r="S3558" s="2">
        <v>4350.9800000000005</v>
      </c>
      <c r="T3558" s="2">
        <v>767.82000000000062</v>
      </c>
    </row>
    <row r="3559" spans="1:20" x14ac:dyDescent="0.25">
      <c r="A3559" t="s">
        <v>4449</v>
      </c>
      <c r="B3559" t="s">
        <v>1</v>
      </c>
      <c r="C3559" t="s">
        <v>6</v>
      </c>
      <c r="D3559" s="1">
        <v>43700</v>
      </c>
      <c r="E3559" s="1">
        <v>43781</v>
      </c>
      <c r="F3559" s="1">
        <v>43788</v>
      </c>
      <c r="G3559" s="1">
        <v>43794</v>
      </c>
      <c r="H3559" s="13">
        <f>Orders[[#This Row],[DeliveryDate]]-Orders[[#This Row],[OrderDate]]</f>
        <v>13</v>
      </c>
      <c r="I3559" t="s">
        <v>3</v>
      </c>
      <c r="J3559" t="str">
        <f>_xlfn.XLOOKUP(Orders[[#This Row],[_SalesRepID]],'Sales team'!A:A,'Sales team'!B:B)</f>
        <v>Jonathan Hawkins</v>
      </c>
      <c r="K3559">
        <v>10</v>
      </c>
      <c r="L3559">
        <v>11</v>
      </c>
      <c r="M3559">
        <v>95</v>
      </c>
      <c r="N3559" t="str">
        <f>_xlfn.XLOOKUP(Orders[[#This Row],[_ProductID]],Products!A:A,Products!C:C)</f>
        <v>Home décor</v>
      </c>
      <c r="O3559">
        <v>26</v>
      </c>
      <c r="P3559">
        <v>0.1</v>
      </c>
      <c r="Q3559" s="2">
        <v>3879.3</v>
      </c>
      <c r="R3559" s="2">
        <v>3103.4400000000005</v>
      </c>
      <c r="S3559" s="2">
        <v>27930.960000000003</v>
      </c>
      <c r="T3559" s="2">
        <v>3103.4399999999987</v>
      </c>
    </row>
    <row r="3560" spans="1:20" x14ac:dyDescent="0.25">
      <c r="A3560" t="s">
        <v>4434</v>
      </c>
      <c r="B3560" t="s">
        <v>8</v>
      </c>
      <c r="C3560" t="s">
        <v>2</v>
      </c>
      <c r="D3560" s="1">
        <v>43600</v>
      </c>
      <c r="E3560" s="1">
        <v>43780</v>
      </c>
      <c r="F3560" s="1">
        <v>43799</v>
      </c>
      <c r="G3560" s="1">
        <v>43804</v>
      </c>
      <c r="H3560" s="13">
        <f>Orders[[#This Row],[DeliveryDate]]-Orders[[#This Row],[OrderDate]]</f>
        <v>24</v>
      </c>
      <c r="I3560" t="s">
        <v>3</v>
      </c>
      <c r="J3560" t="str">
        <f>_xlfn.XLOOKUP(Orders[[#This Row],[_SalesRepID]],'Sales team'!A:A,'Sales team'!B:B)</f>
        <v>Douglas Tucker</v>
      </c>
      <c r="K3560">
        <v>23</v>
      </c>
      <c r="L3560">
        <v>11</v>
      </c>
      <c r="M3560">
        <v>234</v>
      </c>
      <c r="N3560" t="str">
        <f>_xlfn.XLOOKUP(Orders[[#This Row],[_ProductID]],Products!A:A,Products!C:C)</f>
        <v>Kitchen &amp; Dining</v>
      </c>
      <c r="O3560">
        <v>37</v>
      </c>
      <c r="P3560">
        <v>0.05</v>
      </c>
      <c r="Q3560" s="2">
        <v>3879.3</v>
      </c>
      <c r="R3560" s="2">
        <v>2793.096</v>
      </c>
      <c r="S3560" s="2">
        <v>3685.335</v>
      </c>
      <c r="T3560" s="2">
        <v>892.23900000000003</v>
      </c>
    </row>
    <row r="3561" spans="1:20" x14ac:dyDescent="0.25">
      <c r="A3561" t="s">
        <v>4435</v>
      </c>
      <c r="B3561" t="s">
        <v>8</v>
      </c>
      <c r="C3561" t="s">
        <v>13</v>
      </c>
      <c r="D3561" s="1">
        <v>43700</v>
      </c>
      <c r="E3561" s="1">
        <v>43780</v>
      </c>
      <c r="F3561" s="1">
        <v>43807</v>
      </c>
      <c r="G3561" s="1">
        <v>43788</v>
      </c>
      <c r="H3561" s="13">
        <f>Orders[[#This Row],[DeliveryDate]]-Orders[[#This Row],[OrderDate]]</f>
        <v>8</v>
      </c>
      <c r="I3561" t="s">
        <v>3</v>
      </c>
      <c r="J3561" t="str">
        <f>_xlfn.XLOOKUP(Orders[[#This Row],[_SalesRepID]],'Sales team'!A:A,'Sales team'!B:B)</f>
        <v>Roy Rice</v>
      </c>
      <c r="K3561">
        <v>24</v>
      </c>
      <c r="L3561">
        <v>14</v>
      </c>
      <c r="M3561">
        <v>296</v>
      </c>
      <c r="N3561" t="str">
        <f>_xlfn.XLOOKUP(Orders[[#This Row],[_ProductID]],Products!A:A,Products!C:C)</f>
        <v>Kitchen &amp; Dining</v>
      </c>
      <c r="O3561">
        <v>1</v>
      </c>
      <c r="P3561">
        <v>0.05</v>
      </c>
      <c r="Q3561" s="2">
        <v>1105.5</v>
      </c>
      <c r="R3561" s="2">
        <v>818.06999999999994</v>
      </c>
      <c r="S3561" s="2">
        <v>3150.6749999999997</v>
      </c>
      <c r="T3561" s="2">
        <v>696.46499999999969</v>
      </c>
    </row>
    <row r="3562" spans="1:20" x14ac:dyDescent="0.25">
      <c r="A3562" t="s">
        <v>4436</v>
      </c>
      <c r="B3562" t="s">
        <v>8</v>
      </c>
      <c r="C3562" t="s">
        <v>25</v>
      </c>
      <c r="D3562" s="1">
        <v>43700</v>
      </c>
      <c r="E3562" s="1">
        <v>43780</v>
      </c>
      <c r="F3562" s="1">
        <v>43782</v>
      </c>
      <c r="G3562" s="1">
        <v>43795</v>
      </c>
      <c r="H3562" s="13">
        <f>Orders[[#This Row],[DeliveryDate]]-Orders[[#This Row],[OrderDate]]</f>
        <v>15</v>
      </c>
      <c r="I3562" t="s">
        <v>3</v>
      </c>
      <c r="J3562" t="str">
        <f>_xlfn.XLOOKUP(Orders[[#This Row],[_SalesRepID]],'Sales team'!A:A,'Sales team'!B:B)</f>
        <v>Anthony Torres</v>
      </c>
      <c r="K3562">
        <v>20</v>
      </c>
      <c r="L3562">
        <v>25</v>
      </c>
      <c r="M3562">
        <v>331</v>
      </c>
      <c r="N3562" t="str">
        <f>_xlfn.XLOOKUP(Orders[[#This Row],[_ProductID]],Products!A:A,Products!C:C)</f>
        <v>Home décor</v>
      </c>
      <c r="O3562">
        <v>36</v>
      </c>
      <c r="P3562">
        <v>0.05</v>
      </c>
      <c r="Q3562" s="2">
        <v>3993.2000000000003</v>
      </c>
      <c r="R3562" s="2">
        <v>2635.5120000000002</v>
      </c>
      <c r="S3562" s="2">
        <v>7587.08</v>
      </c>
      <c r="T3562" s="2">
        <v>2316.0559999999996</v>
      </c>
    </row>
    <row r="3563" spans="1:20" x14ac:dyDescent="0.25">
      <c r="A3563" t="s">
        <v>4437</v>
      </c>
      <c r="B3563" t="s">
        <v>1</v>
      </c>
      <c r="C3563" t="s">
        <v>25</v>
      </c>
      <c r="D3563" s="1">
        <v>43700</v>
      </c>
      <c r="E3563" s="1">
        <v>43780</v>
      </c>
      <c r="F3563" s="1">
        <v>43795</v>
      </c>
      <c r="G3563" s="1">
        <v>43797</v>
      </c>
      <c r="H3563" s="13">
        <f>Orders[[#This Row],[DeliveryDate]]-Orders[[#This Row],[OrderDate]]</f>
        <v>17</v>
      </c>
      <c r="I3563" t="s">
        <v>3</v>
      </c>
      <c r="J3563" t="str">
        <f>_xlfn.XLOOKUP(Orders[[#This Row],[_SalesRepID]],'Sales team'!A:A,'Sales team'!B:B)</f>
        <v>Stephen Payne</v>
      </c>
      <c r="K3563">
        <v>5</v>
      </c>
      <c r="L3563">
        <v>15</v>
      </c>
      <c r="M3563">
        <v>364</v>
      </c>
      <c r="N3563" t="str">
        <f>_xlfn.XLOOKUP(Orders[[#This Row],[_ProductID]],Products!A:A,Products!C:C)</f>
        <v>Home décor</v>
      </c>
      <c r="O3563">
        <v>27</v>
      </c>
      <c r="P3563">
        <v>0.2</v>
      </c>
      <c r="Q3563" s="2">
        <v>187.6</v>
      </c>
      <c r="R3563" s="2">
        <v>129.44399999999999</v>
      </c>
      <c r="S3563" s="2">
        <v>450.24</v>
      </c>
      <c r="T3563" s="2">
        <v>61.908000000000015</v>
      </c>
    </row>
    <row r="3564" spans="1:20" x14ac:dyDescent="0.25">
      <c r="A3564" t="s">
        <v>4438</v>
      </c>
      <c r="B3564" t="s">
        <v>5</v>
      </c>
      <c r="C3564" t="s">
        <v>15</v>
      </c>
      <c r="D3564" s="1">
        <v>43600</v>
      </c>
      <c r="E3564" s="1">
        <v>43780</v>
      </c>
      <c r="F3564" s="1">
        <v>43784</v>
      </c>
      <c r="G3564" s="1">
        <v>43789</v>
      </c>
      <c r="H3564" s="13">
        <f>Orders[[#This Row],[DeliveryDate]]-Orders[[#This Row],[OrderDate]]</f>
        <v>9</v>
      </c>
      <c r="I3564" t="s">
        <v>3</v>
      </c>
      <c r="J3564" t="str">
        <f>_xlfn.XLOOKUP(Orders[[#This Row],[_SalesRepID]],'Sales team'!A:A,'Sales team'!B:B)</f>
        <v>Nicholas Cunningham</v>
      </c>
      <c r="K3564">
        <v>19</v>
      </c>
      <c r="L3564">
        <v>24</v>
      </c>
      <c r="M3564">
        <v>8</v>
      </c>
      <c r="N3564" t="str">
        <f>_xlfn.XLOOKUP(Orders[[#This Row],[_ProductID]],Products!A:A,Products!C:C)</f>
        <v>Home décor</v>
      </c>
      <c r="O3564">
        <v>35</v>
      </c>
      <c r="P3564">
        <v>0.05</v>
      </c>
      <c r="Q3564" s="2">
        <v>6358.3</v>
      </c>
      <c r="R3564" s="2">
        <v>3942.1460000000002</v>
      </c>
      <c r="S3564" s="2">
        <v>18121.154999999999</v>
      </c>
      <c r="T3564" s="2">
        <v>6294.7169999999987</v>
      </c>
    </row>
    <row r="3565" spans="1:20" x14ac:dyDescent="0.25">
      <c r="A3565" t="s">
        <v>4439</v>
      </c>
      <c r="B3565" t="s">
        <v>10</v>
      </c>
      <c r="C3565" t="s">
        <v>13</v>
      </c>
      <c r="D3565" s="1">
        <v>43600</v>
      </c>
      <c r="E3565" s="1">
        <v>43780</v>
      </c>
      <c r="F3565" s="1">
        <v>43790</v>
      </c>
      <c r="G3565" s="1">
        <v>43789</v>
      </c>
      <c r="H3565" s="13">
        <f>Orders[[#This Row],[DeliveryDate]]-Orders[[#This Row],[OrderDate]]</f>
        <v>9</v>
      </c>
      <c r="I3565" t="s">
        <v>3</v>
      </c>
      <c r="J3565" t="str">
        <f>_xlfn.XLOOKUP(Orders[[#This Row],[_SalesRepID]],'Sales team'!A:A,'Sales team'!B:B)</f>
        <v>Carlos Miller</v>
      </c>
      <c r="K3565">
        <v>28</v>
      </c>
      <c r="L3565">
        <v>19</v>
      </c>
      <c r="M3565">
        <v>266</v>
      </c>
      <c r="N3565" t="str">
        <f>_xlfn.XLOOKUP(Orders[[#This Row],[_ProductID]],Products!A:A,Products!C:C)</f>
        <v>Furniture</v>
      </c>
      <c r="O3565">
        <v>20</v>
      </c>
      <c r="P3565">
        <v>0.15</v>
      </c>
      <c r="Q3565" s="2">
        <v>4006.6</v>
      </c>
      <c r="R3565" s="2">
        <v>2844.6859999999997</v>
      </c>
      <c r="S3565" s="2">
        <v>10216.83</v>
      </c>
      <c r="T3565" s="2">
        <v>1682.7720000000008</v>
      </c>
    </row>
    <row r="3566" spans="1:20" x14ac:dyDescent="0.25">
      <c r="A3566" t="s">
        <v>4440</v>
      </c>
      <c r="B3566" t="s">
        <v>1</v>
      </c>
      <c r="C3566" t="s">
        <v>46</v>
      </c>
      <c r="D3566" s="1">
        <v>43700</v>
      </c>
      <c r="E3566" s="1">
        <v>43780</v>
      </c>
      <c r="F3566" s="1">
        <v>43786</v>
      </c>
      <c r="G3566" s="1">
        <v>43798</v>
      </c>
      <c r="H3566" s="13">
        <f>Orders[[#This Row],[DeliveryDate]]-Orders[[#This Row],[OrderDate]]</f>
        <v>18</v>
      </c>
      <c r="I3566" t="s">
        <v>3</v>
      </c>
      <c r="J3566" t="str">
        <f>_xlfn.XLOOKUP(Orders[[#This Row],[_SalesRepID]],'Sales team'!A:A,'Sales team'!B:B)</f>
        <v>George Lewis</v>
      </c>
      <c r="K3566">
        <v>8</v>
      </c>
      <c r="L3566">
        <v>44</v>
      </c>
      <c r="M3566">
        <v>67</v>
      </c>
      <c r="N3566" t="str">
        <f>_xlfn.XLOOKUP(Orders[[#This Row],[_ProductID]],Products!A:A,Products!C:C)</f>
        <v>Home décor</v>
      </c>
      <c r="O3566">
        <v>2</v>
      </c>
      <c r="P3566">
        <v>0.4</v>
      </c>
      <c r="Q3566" s="2">
        <v>4006.6</v>
      </c>
      <c r="R3566" s="2">
        <v>1762.904</v>
      </c>
      <c r="S3566" s="2">
        <v>4807.92</v>
      </c>
      <c r="T3566" s="2">
        <v>1282.1120000000001</v>
      </c>
    </row>
    <row r="3567" spans="1:20" x14ac:dyDescent="0.25">
      <c r="A3567" t="s">
        <v>4441</v>
      </c>
      <c r="B3567" t="s">
        <v>5</v>
      </c>
      <c r="C3567" t="s">
        <v>6</v>
      </c>
      <c r="D3567" s="1">
        <v>43700</v>
      </c>
      <c r="E3567" s="1">
        <v>43780</v>
      </c>
      <c r="F3567" s="1">
        <v>43784</v>
      </c>
      <c r="G3567" s="1">
        <v>43789</v>
      </c>
      <c r="H3567" s="13">
        <f>Orders[[#This Row],[DeliveryDate]]-Orders[[#This Row],[OrderDate]]</f>
        <v>9</v>
      </c>
      <c r="I3567" t="s">
        <v>3</v>
      </c>
      <c r="J3567" t="str">
        <f>_xlfn.XLOOKUP(Orders[[#This Row],[_SalesRepID]],'Sales team'!A:A,'Sales team'!B:B)</f>
        <v>Anthony Torres</v>
      </c>
      <c r="K3567">
        <v>20</v>
      </c>
      <c r="L3567">
        <v>25</v>
      </c>
      <c r="M3567">
        <v>104</v>
      </c>
      <c r="N3567" t="str">
        <f>_xlfn.XLOOKUP(Orders[[#This Row],[_ProductID]],Products!A:A,Products!C:C)</f>
        <v>Electronics</v>
      </c>
      <c r="O3567">
        <v>28</v>
      </c>
      <c r="P3567">
        <v>0.1</v>
      </c>
      <c r="Q3567" s="2">
        <v>3932.9</v>
      </c>
      <c r="R3567" s="2">
        <v>2084.4370000000004</v>
      </c>
      <c r="S3567" s="2">
        <v>14158.44</v>
      </c>
      <c r="T3567" s="2">
        <v>5820.6919999999991</v>
      </c>
    </row>
    <row r="3568" spans="1:20" x14ac:dyDescent="0.25">
      <c r="A3568" t="s">
        <v>4442</v>
      </c>
      <c r="B3568" t="s">
        <v>10</v>
      </c>
      <c r="C3568" t="s">
        <v>25</v>
      </c>
      <c r="D3568" s="1">
        <v>43700</v>
      </c>
      <c r="E3568" s="1">
        <v>43780</v>
      </c>
      <c r="F3568" s="1">
        <v>43790</v>
      </c>
      <c r="G3568" s="1">
        <v>43790</v>
      </c>
      <c r="H3568" s="13">
        <f>Orders[[#This Row],[DeliveryDate]]-Orders[[#This Row],[OrderDate]]</f>
        <v>10</v>
      </c>
      <c r="I3568" t="s">
        <v>3</v>
      </c>
      <c r="J3568" t="str">
        <f>_xlfn.XLOOKUP(Orders[[#This Row],[_SalesRepID]],'Sales team'!A:A,'Sales team'!B:B)</f>
        <v>Patrick Graham</v>
      </c>
      <c r="K3568">
        <v>25</v>
      </c>
      <c r="L3568">
        <v>10</v>
      </c>
      <c r="M3568">
        <v>364</v>
      </c>
      <c r="N3568" t="str">
        <f>_xlfn.XLOOKUP(Orders[[#This Row],[_ProductID]],Products!A:A,Products!C:C)</f>
        <v>Outdoor</v>
      </c>
      <c r="O3568">
        <v>18</v>
      </c>
      <c r="P3568">
        <v>0.05</v>
      </c>
      <c r="Q3568" s="2">
        <v>6043.4000000000005</v>
      </c>
      <c r="R3568" s="2">
        <v>2961.2660000000001</v>
      </c>
      <c r="S3568" s="2">
        <v>45929.840000000004</v>
      </c>
      <c r="T3568" s="2">
        <v>22239.712000000003</v>
      </c>
    </row>
    <row r="3569" spans="1:20" x14ac:dyDescent="0.25">
      <c r="A3569" t="s">
        <v>4443</v>
      </c>
      <c r="B3569" t="s">
        <v>1</v>
      </c>
      <c r="C3569" t="s">
        <v>6</v>
      </c>
      <c r="D3569" s="1">
        <v>43700</v>
      </c>
      <c r="E3569" s="1">
        <v>43780</v>
      </c>
      <c r="F3569" s="1">
        <v>43783</v>
      </c>
      <c r="G3569" s="1">
        <v>43794</v>
      </c>
      <c r="H3569" s="13">
        <f>Orders[[#This Row],[DeliveryDate]]-Orders[[#This Row],[OrderDate]]</f>
        <v>14</v>
      </c>
      <c r="I3569" t="s">
        <v>3</v>
      </c>
      <c r="J3569" t="str">
        <f>_xlfn.XLOOKUP(Orders[[#This Row],[_SalesRepID]],'Sales team'!A:A,'Sales team'!B:B)</f>
        <v>Shawn Cook</v>
      </c>
      <c r="K3569">
        <v>7</v>
      </c>
      <c r="L3569">
        <v>31</v>
      </c>
      <c r="M3569">
        <v>193</v>
      </c>
      <c r="N3569" t="str">
        <f>_xlfn.XLOOKUP(Orders[[#This Row],[_ProductID]],Products!A:A,Products!C:C)</f>
        <v>Home décor</v>
      </c>
      <c r="O3569">
        <v>31</v>
      </c>
      <c r="P3569">
        <v>0.15</v>
      </c>
      <c r="Q3569" s="2">
        <v>1112.2</v>
      </c>
      <c r="R3569" s="2">
        <v>856.39400000000001</v>
      </c>
      <c r="S3569" s="2">
        <v>5672.22</v>
      </c>
      <c r="T3569" s="2">
        <v>533.85600000000068</v>
      </c>
    </row>
    <row r="3570" spans="1:20" x14ac:dyDescent="0.25">
      <c r="A3570" t="s">
        <v>4431</v>
      </c>
      <c r="B3570" t="s">
        <v>5</v>
      </c>
      <c r="C3570" t="s">
        <v>13</v>
      </c>
      <c r="D3570" s="1">
        <v>43700</v>
      </c>
      <c r="E3570" s="1">
        <v>43779</v>
      </c>
      <c r="F3570" s="1">
        <v>43804</v>
      </c>
      <c r="G3570" s="1">
        <v>43802</v>
      </c>
      <c r="H3570" s="13">
        <f>Orders[[#This Row],[DeliveryDate]]-Orders[[#This Row],[OrderDate]]</f>
        <v>23</v>
      </c>
      <c r="I3570" t="s">
        <v>3</v>
      </c>
      <c r="J3570" t="str">
        <f>_xlfn.XLOOKUP(Orders[[#This Row],[_SalesRepID]],'Sales team'!A:A,'Sales team'!B:B)</f>
        <v>Frank Brown</v>
      </c>
      <c r="K3570">
        <v>17</v>
      </c>
      <c r="L3570">
        <v>30</v>
      </c>
      <c r="M3570">
        <v>281</v>
      </c>
      <c r="N3570" t="str">
        <f>_xlfn.XLOOKUP(Orders[[#This Row],[_ProductID]],Products!A:A,Products!C:C)</f>
        <v>Home décor</v>
      </c>
      <c r="O3570">
        <v>41</v>
      </c>
      <c r="P3570">
        <v>0.2</v>
      </c>
      <c r="Q3570" s="2">
        <v>3872.6</v>
      </c>
      <c r="R3570" s="2">
        <v>2323.56</v>
      </c>
      <c r="S3570" s="2">
        <v>9294.24</v>
      </c>
      <c r="T3570" s="2">
        <v>2323.5599999999995</v>
      </c>
    </row>
    <row r="3571" spans="1:20" x14ac:dyDescent="0.25">
      <c r="A3571" t="s">
        <v>4432</v>
      </c>
      <c r="B3571" t="s">
        <v>1</v>
      </c>
      <c r="C3571" t="s">
        <v>13</v>
      </c>
      <c r="D3571" s="1">
        <v>43600</v>
      </c>
      <c r="E3571" s="1">
        <v>43779</v>
      </c>
      <c r="F3571" s="1">
        <v>43797</v>
      </c>
      <c r="G3571" s="1">
        <v>43783</v>
      </c>
      <c r="H3571" s="13">
        <f>Orders[[#This Row],[DeliveryDate]]-Orders[[#This Row],[OrderDate]]</f>
        <v>4</v>
      </c>
      <c r="I3571" t="s">
        <v>3</v>
      </c>
      <c r="J3571" t="str">
        <f>_xlfn.XLOOKUP(Orders[[#This Row],[_SalesRepID]],'Sales team'!A:A,'Sales team'!B:B)</f>
        <v>Carl Nguyen</v>
      </c>
      <c r="K3571">
        <v>12</v>
      </c>
      <c r="L3571">
        <v>22</v>
      </c>
      <c r="M3571">
        <v>269</v>
      </c>
      <c r="N3571" t="str">
        <f>_xlfn.XLOOKUP(Orders[[#This Row],[_ProductID]],Products!A:A,Products!C:C)</f>
        <v>Kitchen &amp; Dining</v>
      </c>
      <c r="O3571">
        <v>4</v>
      </c>
      <c r="P3571">
        <v>0.05</v>
      </c>
      <c r="Q3571" s="2">
        <v>1051.9000000000001</v>
      </c>
      <c r="R3571" s="2">
        <v>452.31700000000001</v>
      </c>
      <c r="S3571" s="2">
        <v>4996.5249999999996</v>
      </c>
      <c r="T3571" s="2">
        <v>2734.9399999999996</v>
      </c>
    </row>
    <row r="3572" spans="1:20" x14ac:dyDescent="0.25">
      <c r="A3572" t="s">
        <v>4433</v>
      </c>
      <c r="B3572" t="s">
        <v>1</v>
      </c>
      <c r="C3572" t="s">
        <v>15</v>
      </c>
      <c r="D3572" s="1">
        <v>43600</v>
      </c>
      <c r="E3572" s="1">
        <v>43779</v>
      </c>
      <c r="F3572" s="1">
        <v>43794</v>
      </c>
      <c r="G3572" s="1">
        <v>43795</v>
      </c>
      <c r="H3572" s="13">
        <f>Orders[[#This Row],[DeliveryDate]]-Orders[[#This Row],[OrderDate]]</f>
        <v>16</v>
      </c>
      <c r="I3572" t="s">
        <v>3</v>
      </c>
      <c r="J3572" t="str">
        <f>_xlfn.XLOOKUP(Orders[[#This Row],[_SalesRepID]],'Sales team'!A:A,'Sales team'!B:B)</f>
        <v>Keith Griffin</v>
      </c>
      <c r="K3572">
        <v>2</v>
      </c>
      <c r="L3572">
        <v>29</v>
      </c>
      <c r="M3572">
        <v>37</v>
      </c>
      <c r="N3572" t="str">
        <f>_xlfn.XLOOKUP(Orders[[#This Row],[_ProductID]],Products!A:A,Products!C:C)</f>
        <v>Furniture</v>
      </c>
      <c r="O3572">
        <v>42</v>
      </c>
      <c r="P3572">
        <v>7.4999999999999997E-2</v>
      </c>
      <c r="Q3572" s="2">
        <v>227.8</v>
      </c>
      <c r="R3572" s="2">
        <v>104.78800000000001</v>
      </c>
      <c r="S3572" s="2">
        <v>842.86000000000013</v>
      </c>
      <c r="T3572" s="2">
        <v>423.70800000000008</v>
      </c>
    </row>
    <row r="3573" spans="1:20" x14ac:dyDescent="0.25">
      <c r="A3573" t="s">
        <v>4427</v>
      </c>
      <c r="B3573" t="s">
        <v>1</v>
      </c>
      <c r="C3573" t="s">
        <v>2</v>
      </c>
      <c r="D3573" s="1">
        <v>43700</v>
      </c>
      <c r="E3573" s="1">
        <v>43778</v>
      </c>
      <c r="F3573" s="1">
        <v>43802</v>
      </c>
      <c r="G3573" s="1">
        <v>43790</v>
      </c>
      <c r="H3573" s="13">
        <f>Orders[[#This Row],[DeliveryDate]]-Orders[[#This Row],[OrderDate]]</f>
        <v>12</v>
      </c>
      <c r="I3573" t="s">
        <v>3</v>
      </c>
      <c r="J3573" t="str">
        <f>_xlfn.XLOOKUP(Orders[[#This Row],[_SalesRepID]],'Sales team'!A:A,'Sales team'!B:B)</f>
        <v>Adam Hernandez</v>
      </c>
      <c r="K3573">
        <v>1</v>
      </c>
      <c r="L3573">
        <v>26</v>
      </c>
      <c r="M3573">
        <v>242</v>
      </c>
      <c r="N3573" t="str">
        <f>_xlfn.XLOOKUP(Orders[[#This Row],[_ProductID]],Products!A:A,Products!C:C)</f>
        <v>Home décor</v>
      </c>
      <c r="O3573">
        <v>21</v>
      </c>
      <c r="P3573">
        <v>0.05</v>
      </c>
      <c r="Q3573" s="2">
        <v>2385.2000000000003</v>
      </c>
      <c r="R3573" s="2">
        <v>1168.748</v>
      </c>
      <c r="S3573" s="2">
        <v>13595.64</v>
      </c>
      <c r="T3573" s="2">
        <v>6583.1519999999991</v>
      </c>
    </row>
    <row r="3574" spans="1:20" x14ac:dyDescent="0.25">
      <c r="A3574" t="s">
        <v>4428</v>
      </c>
      <c r="B3574" t="s">
        <v>5</v>
      </c>
      <c r="C3574" t="s">
        <v>46</v>
      </c>
      <c r="D3574" s="1">
        <v>43700</v>
      </c>
      <c r="E3574" s="1">
        <v>43778</v>
      </c>
      <c r="F3574" s="1">
        <v>43780</v>
      </c>
      <c r="G3574" s="1">
        <v>43802</v>
      </c>
      <c r="H3574" s="13">
        <f>Orders[[#This Row],[DeliveryDate]]-Orders[[#This Row],[OrderDate]]</f>
        <v>24</v>
      </c>
      <c r="I3574" t="s">
        <v>3</v>
      </c>
      <c r="J3574" t="str">
        <f>_xlfn.XLOOKUP(Orders[[#This Row],[_SalesRepID]],'Sales team'!A:A,'Sales team'!B:B)</f>
        <v>Todd Roberts</v>
      </c>
      <c r="K3574">
        <v>13</v>
      </c>
      <c r="L3574">
        <v>17</v>
      </c>
      <c r="M3574">
        <v>77</v>
      </c>
      <c r="N3574" t="str">
        <f>_xlfn.XLOOKUP(Orders[[#This Row],[_ProductID]],Products!A:A,Products!C:C)</f>
        <v>Furniture</v>
      </c>
      <c r="O3574">
        <v>19</v>
      </c>
      <c r="P3574">
        <v>7.4999999999999997E-2</v>
      </c>
      <c r="Q3574" s="2">
        <v>2793.9</v>
      </c>
      <c r="R3574" s="2">
        <v>1369.011</v>
      </c>
      <c r="S3574" s="2">
        <v>2584.3575000000001</v>
      </c>
      <c r="T3574" s="2">
        <v>1215.3465000000001</v>
      </c>
    </row>
    <row r="3575" spans="1:20" x14ac:dyDescent="0.25">
      <c r="A3575" t="s">
        <v>4429</v>
      </c>
      <c r="B3575" t="s">
        <v>8</v>
      </c>
      <c r="C3575" t="s">
        <v>25</v>
      </c>
      <c r="D3575" s="1">
        <v>43700</v>
      </c>
      <c r="E3575" s="1">
        <v>43778</v>
      </c>
      <c r="F3575" s="1">
        <v>43803</v>
      </c>
      <c r="G3575" s="1">
        <v>43788</v>
      </c>
      <c r="H3575" s="13">
        <f>Orders[[#This Row],[DeliveryDate]]-Orders[[#This Row],[OrderDate]]</f>
        <v>10</v>
      </c>
      <c r="I3575" t="s">
        <v>3</v>
      </c>
      <c r="J3575" t="str">
        <f>_xlfn.XLOOKUP(Orders[[#This Row],[_SalesRepID]],'Sales team'!A:A,'Sales team'!B:B)</f>
        <v>Joe Price</v>
      </c>
      <c r="K3575">
        <v>22</v>
      </c>
      <c r="L3575">
        <v>39</v>
      </c>
      <c r="M3575">
        <v>350</v>
      </c>
      <c r="N3575" t="str">
        <f>_xlfn.XLOOKUP(Orders[[#This Row],[_ProductID]],Products!A:A,Products!C:C)</f>
        <v>Home décor</v>
      </c>
      <c r="O3575">
        <v>21</v>
      </c>
      <c r="P3575">
        <v>0.15</v>
      </c>
      <c r="Q3575" s="2">
        <v>254.6</v>
      </c>
      <c r="R3575" s="2">
        <v>124.75399999999999</v>
      </c>
      <c r="S3575" s="2">
        <v>432.82</v>
      </c>
      <c r="T3575" s="2">
        <v>183.31200000000001</v>
      </c>
    </row>
    <row r="3576" spans="1:20" x14ac:dyDescent="0.25">
      <c r="A3576" t="s">
        <v>4430</v>
      </c>
      <c r="B3576" t="s">
        <v>1</v>
      </c>
      <c r="C3576" t="s">
        <v>25</v>
      </c>
      <c r="D3576" s="1">
        <v>43700</v>
      </c>
      <c r="E3576" s="1">
        <v>43778</v>
      </c>
      <c r="F3576" s="1">
        <v>43787</v>
      </c>
      <c r="G3576" s="1">
        <v>43798</v>
      </c>
      <c r="H3576" s="13">
        <f>Orders[[#This Row],[DeliveryDate]]-Orders[[#This Row],[OrderDate]]</f>
        <v>20</v>
      </c>
      <c r="I3576" t="s">
        <v>3</v>
      </c>
      <c r="J3576" t="str">
        <f>_xlfn.XLOOKUP(Orders[[#This Row],[_SalesRepID]],'Sales team'!A:A,'Sales team'!B:B)</f>
        <v>Jerry Green</v>
      </c>
      <c r="K3576">
        <v>3</v>
      </c>
      <c r="L3576">
        <v>33</v>
      </c>
      <c r="M3576">
        <v>362</v>
      </c>
      <c r="N3576" t="str">
        <f>_xlfn.XLOOKUP(Orders[[#This Row],[_ProductID]],Products!A:A,Products!C:C)</f>
        <v>Kitchen &amp; Dining</v>
      </c>
      <c r="O3576">
        <v>13</v>
      </c>
      <c r="P3576">
        <v>7.4999999999999997E-2</v>
      </c>
      <c r="Q3576" s="2">
        <v>3892.7000000000003</v>
      </c>
      <c r="R3576" s="2">
        <v>3230.9410000000003</v>
      </c>
      <c r="S3576" s="2">
        <v>14402.990000000002</v>
      </c>
      <c r="T3576" s="2">
        <v>1479.2260000000006</v>
      </c>
    </row>
    <row r="3577" spans="1:20" x14ac:dyDescent="0.25">
      <c r="A3577" t="s">
        <v>4421</v>
      </c>
      <c r="B3577" t="s">
        <v>8</v>
      </c>
      <c r="C3577" t="s">
        <v>15</v>
      </c>
      <c r="D3577" s="1">
        <v>43600</v>
      </c>
      <c r="E3577" s="1">
        <v>43777</v>
      </c>
      <c r="F3577" s="1">
        <v>43795</v>
      </c>
      <c r="G3577" s="1">
        <v>43794</v>
      </c>
      <c r="H3577" s="13">
        <f>Orders[[#This Row],[DeliveryDate]]-Orders[[#This Row],[OrderDate]]</f>
        <v>17</v>
      </c>
      <c r="I3577" t="s">
        <v>3</v>
      </c>
      <c r="J3577" t="str">
        <f>_xlfn.XLOOKUP(Orders[[#This Row],[_SalesRepID]],'Sales team'!A:A,'Sales team'!B:B)</f>
        <v>Joe Price</v>
      </c>
      <c r="K3577">
        <v>22</v>
      </c>
      <c r="L3577">
        <v>35</v>
      </c>
      <c r="M3577">
        <v>28</v>
      </c>
      <c r="N3577" t="str">
        <f>_xlfn.XLOOKUP(Orders[[#This Row],[_ProductID]],Products!A:A,Products!C:C)</f>
        <v>Home décor</v>
      </c>
      <c r="O3577">
        <v>43</v>
      </c>
      <c r="P3577">
        <v>0.05</v>
      </c>
      <c r="Q3577" s="2">
        <v>1239.5</v>
      </c>
      <c r="R3577" s="2">
        <v>942.02</v>
      </c>
      <c r="S3577" s="2">
        <v>9420.1999999999989</v>
      </c>
      <c r="T3577" s="2">
        <v>1884.0399999999991</v>
      </c>
    </row>
    <row r="3578" spans="1:20" x14ac:dyDescent="0.25">
      <c r="A3578" t="s">
        <v>4422</v>
      </c>
      <c r="B3578" t="s">
        <v>1</v>
      </c>
      <c r="C3578" t="s">
        <v>15</v>
      </c>
      <c r="D3578" s="1">
        <v>43700</v>
      </c>
      <c r="E3578" s="1">
        <v>43777</v>
      </c>
      <c r="F3578" s="1">
        <v>43798</v>
      </c>
      <c r="G3578" s="1">
        <v>43796</v>
      </c>
      <c r="H3578" s="13">
        <f>Orders[[#This Row],[DeliveryDate]]-Orders[[#This Row],[OrderDate]]</f>
        <v>19</v>
      </c>
      <c r="I3578" t="s">
        <v>3</v>
      </c>
      <c r="J3578" t="str">
        <f>_xlfn.XLOOKUP(Orders[[#This Row],[_SalesRepID]],'Sales team'!A:A,'Sales team'!B:B)</f>
        <v>George Lewis</v>
      </c>
      <c r="K3578">
        <v>8</v>
      </c>
      <c r="L3578">
        <v>12</v>
      </c>
      <c r="M3578">
        <v>43</v>
      </c>
      <c r="N3578" t="str">
        <f>_xlfn.XLOOKUP(Orders[[#This Row],[_ProductID]],Products!A:A,Products!C:C)</f>
        <v>Kitchen &amp; Dining</v>
      </c>
      <c r="O3578">
        <v>16</v>
      </c>
      <c r="P3578">
        <v>0.15</v>
      </c>
      <c r="Q3578" s="2">
        <v>2010</v>
      </c>
      <c r="R3578" s="2">
        <v>944.69999999999993</v>
      </c>
      <c r="S3578" s="2">
        <v>10251</v>
      </c>
      <c r="T3578" s="2">
        <v>4582.8</v>
      </c>
    </row>
    <row r="3579" spans="1:20" x14ac:dyDescent="0.25">
      <c r="A3579" t="s">
        <v>4423</v>
      </c>
      <c r="B3579" t="s">
        <v>1</v>
      </c>
      <c r="C3579" t="s">
        <v>6</v>
      </c>
      <c r="D3579" s="1">
        <v>43700</v>
      </c>
      <c r="E3579" s="1">
        <v>43777</v>
      </c>
      <c r="F3579" s="1">
        <v>43780</v>
      </c>
      <c r="G3579" s="1">
        <v>43788</v>
      </c>
      <c r="H3579" s="13">
        <f>Orders[[#This Row],[DeliveryDate]]-Orders[[#This Row],[OrderDate]]</f>
        <v>11</v>
      </c>
      <c r="I3579" t="s">
        <v>3</v>
      </c>
      <c r="J3579" t="str">
        <f>_xlfn.XLOOKUP(Orders[[#This Row],[_SalesRepID]],'Sales team'!A:A,'Sales team'!B:B)</f>
        <v>Jerry Green</v>
      </c>
      <c r="K3579">
        <v>3</v>
      </c>
      <c r="L3579">
        <v>15</v>
      </c>
      <c r="M3579">
        <v>144</v>
      </c>
      <c r="N3579" t="str">
        <f>_xlfn.XLOOKUP(Orders[[#This Row],[_ProductID]],Products!A:A,Products!C:C)</f>
        <v>Home décor</v>
      </c>
      <c r="O3579">
        <v>35</v>
      </c>
      <c r="P3579">
        <v>0.05</v>
      </c>
      <c r="Q3579" s="2">
        <v>201</v>
      </c>
      <c r="R3579" s="2">
        <v>114.57</v>
      </c>
      <c r="S3579" s="2">
        <v>954.75</v>
      </c>
      <c r="T3579" s="2">
        <v>381.90000000000009</v>
      </c>
    </row>
    <row r="3580" spans="1:20" x14ac:dyDescent="0.25">
      <c r="A3580" t="s">
        <v>4424</v>
      </c>
      <c r="B3580" t="s">
        <v>1</v>
      </c>
      <c r="C3580" t="s">
        <v>6</v>
      </c>
      <c r="D3580" s="1">
        <v>43700</v>
      </c>
      <c r="E3580" s="1">
        <v>43777</v>
      </c>
      <c r="F3580" s="1">
        <v>43798</v>
      </c>
      <c r="G3580" s="1">
        <v>43795</v>
      </c>
      <c r="H3580" s="13">
        <f>Orders[[#This Row],[DeliveryDate]]-Orders[[#This Row],[OrderDate]]</f>
        <v>18</v>
      </c>
      <c r="I3580" t="s">
        <v>3</v>
      </c>
      <c r="J3580" t="str">
        <f>_xlfn.XLOOKUP(Orders[[#This Row],[_SalesRepID]],'Sales team'!A:A,'Sales team'!B:B)</f>
        <v>Jonathan Hawkins</v>
      </c>
      <c r="K3580">
        <v>10</v>
      </c>
      <c r="L3580">
        <v>26</v>
      </c>
      <c r="M3580">
        <v>110</v>
      </c>
      <c r="N3580" t="str">
        <f>_xlfn.XLOOKUP(Orders[[#This Row],[_ProductID]],Products!A:A,Products!C:C)</f>
        <v>Furniture</v>
      </c>
      <c r="O3580">
        <v>38</v>
      </c>
      <c r="P3580">
        <v>0.1</v>
      </c>
      <c r="Q3580" s="2">
        <v>2539.3000000000002</v>
      </c>
      <c r="R3580" s="2">
        <v>2082.2260000000001</v>
      </c>
      <c r="S3580" s="2">
        <v>15997.590000000002</v>
      </c>
      <c r="T3580" s="2">
        <v>1422.0080000000016</v>
      </c>
    </row>
    <row r="3581" spans="1:20" x14ac:dyDescent="0.25">
      <c r="A3581" t="s">
        <v>4425</v>
      </c>
      <c r="B3581" t="s">
        <v>1</v>
      </c>
      <c r="C3581" t="s">
        <v>2</v>
      </c>
      <c r="D3581" s="1">
        <v>43700</v>
      </c>
      <c r="E3581" s="1">
        <v>43777</v>
      </c>
      <c r="F3581" s="1">
        <v>43801</v>
      </c>
      <c r="G3581" s="1">
        <v>43802</v>
      </c>
      <c r="H3581" s="13">
        <f>Orders[[#This Row],[DeliveryDate]]-Orders[[#This Row],[OrderDate]]</f>
        <v>25</v>
      </c>
      <c r="I3581" t="s">
        <v>3</v>
      </c>
      <c r="J3581" t="str">
        <f>_xlfn.XLOOKUP(Orders[[#This Row],[_SalesRepID]],'Sales team'!A:A,'Sales team'!B:B)</f>
        <v>Joshua Ryan</v>
      </c>
      <c r="K3581">
        <v>9</v>
      </c>
      <c r="L3581">
        <v>20</v>
      </c>
      <c r="M3581">
        <v>211</v>
      </c>
      <c r="N3581" t="str">
        <f>_xlfn.XLOOKUP(Orders[[#This Row],[_ProductID]],Products!A:A,Products!C:C)</f>
        <v>Furniture</v>
      </c>
      <c r="O3581">
        <v>12</v>
      </c>
      <c r="P3581">
        <v>0.05</v>
      </c>
      <c r="Q3581" s="2">
        <v>201</v>
      </c>
      <c r="R3581" s="2">
        <v>88.44</v>
      </c>
      <c r="S3581" s="2">
        <v>763.8</v>
      </c>
      <c r="T3581" s="2">
        <v>410.03999999999996</v>
      </c>
    </row>
    <row r="3582" spans="1:20" x14ac:dyDescent="0.25">
      <c r="A3582" t="s">
        <v>4426</v>
      </c>
      <c r="B3582" t="s">
        <v>1</v>
      </c>
      <c r="C3582" t="s">
        <v>46</v>
      </c>
      <c r="D3582" s="1">
        <v>43700</v>
      </c>
      <c r="E3582" s="1">
        <v>43777</v>
      </c>
      <c r="F3582" s="1">
        <v>43789</v>
      </c>
      <c r="G3582" s="1">
        <v>43791</v>
      </c>
      <c r="H3582" s="13">
        <f>Orders[[#This Row],[DeliveryDate]]-Orders[[#This Row],[OrderDate]]</f>
        <v>14</v>
      </c>
      <c r="I3582" t="s">
        <v>3</v>
      </c>
      <c r="J3582" t="str">
        <f>_xlfn.XLOOKUP(Orders[[#This Row],[_SalesRepID]],'Sales team'!A:A,'Sales team'!B:B)</f>
        <v>Jonathan Hawkins</v>
      </c>
      <c r="K3582">
        <v>10</v>
      </c>
      <c r="L3582">
        <v>2</v>
      </c>
      <c r="M3582">
        <v>73</v>
      </c>
      <c r="N3582" t="str">
        <f>_xlfn.XLOOKUP(Orders[[#This Row],[_ProductID]],Products!A:A,Products!C:C)</f>
        <v>Electronics</v>
      </c>
      <c r="O3582">
        <v>28</v>
      </c>
      <c r="P3582">
        <v>0.05</v>
      </c>
      <c r="Q3582" s="2">
        <v>3926.2000000000003</v>
      </c>
      <c r="R3582" s="2">
        <v>3219.4839999999999</v>
      </c>
      <c r="S3582" s="2">
        <v>14919.56</v>
      </c>
      <c r="T3582" s="2">
        <v>2041.6239999999998</v>
      </c>
    </row>
    <row r="3583" spans="1:20" x14ac:dyDescent="0.25">
      <c r="A3583" t="s">
        <v>4413</v>
      </c>
      <c r="B3583" t="s">
        <v>5</v>
      </c>
      <c r="C3583" t="s">
        <v>25</v>
      </c>
      <c r="D3583" s="1">
        <v>43700</v>
      </c>
      <c r="E3583" s="1">
        <v>43776</v>
      </c>
      <c r="F3583" s="1">
        <v>43780</v>
      </c>
      <c r="G3583" s="1">
        <v>43801</v>
      </c>
      <c r="H3583" s="13">
        <f>Orders[[#This Row],[DeliveryDate]]-Orders[[#This Row],[OrderDate]]</f>
        <v>25</v>
      </c>
      <c r="I3583" t="s">
        <v>3</v>
      </c>
      <c r="J3583" t="str">
        <f>_xlfn.XLOOKUP(Orders[[#This Row],[_SalesRepID]],'Sales team'!A:A,'Sales team'!B:B)</f>
        <v>Anthony Torres</v>
      </c>
      <c r="K3583">
        <v>20</v>
      </c>
      <c r="L3583">
        <v>45</v>
      </c>
      <c r="M3583">
        <v>341</v>
      </c>
      <c r="N3583" t="str">
        <f>_xlfn.XLOOKUP(Orders[[#This Row],[_ProductID]],Products!A:A,Products!C:C)</f>
        <v>Home décor</v>
      </c>
      <c r="O3583">
        <v>2</v>
      </c>
      <c r="P3583">
        <v>0.05</v>
      </c>
      <c r="Q3583" s="2">
        <v>2519.2000000000003</v>
      </c>
      <c r="R3583" s="2">
        <v>1058.0640000000001</v>
      </c>
      <c r="S3583" s="2">
        <v>16752.68</v>
      </c>
      <c r="T3583" s="2">
        <v>9346.232</v>
      </c>
    </row>
    <row r="3584" spans="1:20" x14ac:dyDescent="0.25">
      <c r="A3584" t="s">
        <v>4414</v>
      </c>
      <c r="B3584" t="s">
        <v>1</v>
      </c>
      <c r="C3584" t="s">
        <v>46</v>
      </c>
      <c r="D3584" s="1">
        <v>43700</v>
      </c>
      <c r="E3584" s="1">
        <v>43776</v>
      </c>
      <c r="F3584" s="1">
        <v>43788</v>
      </c>
      <c r="G3584" s="1">
        <v>43795</v>
      </c>
      <c r="H3584" s="13">
        <f>Orders[[#This Row],[DeliveryDate]]-Orders[[#This Row],[OrderDate]]</f>
        <v>19</v>
      </c>
      <c r="I3584" t="s">
        <v>3</v>
      </c>
      <c r="J3584" t="str">
        <f>_xlfn.XLOOKUP(Orders[[#This Row],[_SalesRepID]],'Sales team'!A:A,'Sales team'!B:B)</f>
        <v>Chris Armstrong</v>
      </c>
      <c r="K3584">
        <v>4</v>
      </c>
      <c r="L3584">
        <v>12</v>
      </c>
      <c r="M3584">
        <v>69</v>
      </c>
      <c r="N3584" t="str">
        <f>_xlfn.XLOOKUP(Orders[[#This Row],[_ProductID]],Products!A:A,Products!C:C)</f>
        <v>Home décor</v>
      </c>
      <c r="O3584">
        <v>14</v>
      </c>
      <c r="P3584">
        <v>0.1</v>
      </c>
      <c r="Q3584" s="2">
        <v>5768.7</v>
      </c>
      <c r="R3584" s="2">
        <v>4095.7769999999996</v>
      </c>
      <c r="S3584" s="2">
        <v>15575.49</v>
      </c>
      <c r="T3584" s="2">
        <v>3288.1590000000015</v>
      </c>
    </row>
    <row r="3585" spans="1:20" x14ac:dyDescent="0.25">
      <c r="A3585" t="s">
        <v>4415</v>
      </c>
      <c r="B3585" t="s">
        <v>1</v>
      </c>
      <c r="C3585" t="s">
        <v>13</v>
      </c>
      <c r="D3585" s="1">
        <v>43700</v>
      </c>
      <c r="E3585" s="1">
        <v>43776</v>
      </c>
      <c r="F3585" s="1">
        <v>43793</v>
      </c>
      <c r="G3585" s="1">
        <v>43803</v>
      </c>
      <c r="H3585" s="13">
        <f>Orders[[#This Row],[DeliveryDate]]-Orders[[#This Row],[OrderDate]]</f>
        <v>27</v>
      </c>
      <c r="I3585" t="s">
        <v>3</v>
      </c>
      <c r="J3585" t="str">
        <f>_xlfn.XLOOKUP(Orders[[#This Row],[_SalesRepID]],'Sales team'!A:A,'Sales team'!B:B)</f>
        <v>Chris Armstrong</v>
      </c>
      <c r="K3585">
        <v>4</v>
      </c>
      <c r="L3585">
        <v>49</v>
      </c>
      <c r="M3585">
        <v>287</v>
      </c>
      <c r="N3585" t="str">
        <f>_xlfn.XLOOKUP(Orders[[#This Row],[_ProductID]],Products!A:A,Products!C:C)</f>
        <v>Home décor</v>
      </c>
      <c r="O3585">
        <v>21</v>
      </c>
      <c r="P3585">
        <v>0.05</v>
      </c>
      <c r="Q3585" s="2">
        <v>3865.9</v>
      </c>
      <c r="R3585" s="2">
        <v>2319.54</v>
      </c>
      <c r="S3585" s="2">
        <v>7345.21</v>
      </c>
      <c r="T3585" s="2">
        <v>2706.13</v>
      </c>
    </row>
    <row r="3586" spans="1:20" x14ac:dyDescent="0.25">
      <c r="A3586" t="s">
        <v>4416</v>
      </c>
      <c r="B3586" t="s">
        <v>8</v>
      </c>
      <c r="C3586" t="s">
        <v>13</v>
      </c>
      <c r="D3586" s="1">
        <v>43700</v>
      </c>
      <c r="E3586" s="1">
        <v>43776</v>
      </c>
      <c r="F3586" s="1">
        <v>43799</v>
      </c>
      <c r="G3586" s="1">
        <v>43795</v>
      </c>
      <c r="H3586" s="13">
        <f>Orders[[#This Row],[DeliveryDate]]-Orders[[#This Row],[OrderDate]]</f>
        <v>19</v>
      </c>
      <c r="I3586" t="s">
        <v>3</v>
      </c>
      <c r="J3586" t="str">
        <f>_xlfn.XLOOKUP(Orders[[#This Row],[_SalesRepID]],'Sales team'!A:A,'Sales team'!B:B)</f>
        <v>Douglas Tucker</v>
      </c>
      <c r="K3586">
        <v>23</v>
      </c>
      <c r="L3586">
        <v>1</v>
      </c>
      <c r="M3586">
        <v>307</v>
      </c>
      <c r="N3586" t="str">
        <f>_xlfn.XLOOKUP(Orders[[#This Row],[_ProductID]],Products!A:A,Products!C:C)</f>
        <v>Home décor</v>
      </c>
      <c r="O3586">
        <v>23</v>
      </c>
      <c r="P3586">
        <v>0.1</v>
      </c>
      <c r="Q3586" s="2">
        <v>3872.6</v>
      </c>
      <c r="R3586" s="2">
        <v>2207.3819999999996</v>
      </c>
      <c r="S3586" s="2">
        <v>27882.720000000001</v>
      </c>
      <c r="T3586" s="2">
        <v>10223.664000000004</v>
      </c>
    </row>
    <row r="3587" spans="1:20" x14ac:dyDescent="0.25">
      <c r="A3587" t="s">
        <v>4417</v>
      </c>
      <c r="B3587" t="s">
        <v>8</v>
      </c>
      <c r="C3587" t="s">
        <v>6</v>
      </c>
      <c r="D3587" s="1">
        <v>43600</v>
      </c>
      <c r="E3587" s="1">
        <v>43776</v>
      </c>
      <c r="F3587" s="1">
        <v>43797</v>
      </c>
      <c r="G3587" s="1">
        <v>43782</v>
      </c>
      <c r="H3587" s="13">
        <f>Orders[[#This Row],[DeliveryDate]]-Orders[[#This Row],[OrderDate]]</f>
        <v>6</v>
      </c>
      <c r="I3587" t="s">
        <v>3</v>
      </c>
      <c r="J3587" t="str">
        <f>_xlfn.XLOOKUP(Orders[[#This Row],[_SalesRepID]],'Sales team'!A:A,'Sales team'!B:B)</f>
        <v>Roy Rice</v>
      </c>
      <c r="K3587">
        <v>24</v>
      </c>
      <c r="L3587">
        <v>39</v>
      </c>
      <c r="M3587">
        <v>124</v>
      </c>
      <c r="N3587" t="str">
        <f>_xlfn.XLOOKUP(Orders[[#This Row],[_ProductID]],Products!A:A,Products!C:C)</f>
        <v>Furniture</v>
      </c>
      <c r="O3587">
        <v>20</v>
      </c>
      <c r="P3587">
        <v>0.1</v>
      </c>
      <c r="Q3587" s="2">
        <v>3852.5</v>
      </c>
      <c r="R3587" s="2">
        <v>2041.825</v>
      </c>
      <c r="S3587" s="2">
        <v>20803.5</v>
      </c>
      <c r="T3587" s="2">
        <v>8552.5499999999993</v>
      </c>
    </row>
    <row r="3588" spans="1:20" x14ac:dyDescent="0.25">
      <c r="A3588" t="s">
        <v>4418</v>
      </c>
      <c r="B3588" t="s">
        <v>8</v>
      </c>
      <c r="C3588" t="s">
        <v>6</v>
      </c>
      <c r="D3588" s="1">
        <v>43700</v>
      </c>
      <c r="E3588" s="1">
        <v>43776</v>
      </c>
      <c r="F3588" s="1">
        <v>43800</v>
      </c>
      <c r="G3588" s="1">
        <v>43789</v>
      </c>
      <c r="H3588" s="13">
        <f>Orders[[#This Row],[DeliveryDate]]-Orders[[#This Row],[OrderDate]]</f>
        <v>13</v>
      </c>
      <c r="I3588" t="s">
        <v>3</v>
      </c>
      <c r="J3588" t="str">
        <f>_xlfn.XLOOKUP(Orders[[#This Row],[_SalesRepID]],'Sales team'!A:A,'Sales team'!B:B)</f>
        <v>Samuel Fowler</v>
      </c>
      <c r="K3588">
        <v>21</v>
      </c>
      <c r="L3588">
        <v>33</v>
      </c>
      <c r="M3588">
        <v>105</v>
      </c>
      <c r="N3588" t="str">
        <f>_xlfn.XLOOKUP(Orders[[#This Row],[_ProductID]],Products!A:A,Products!C:C)</f>
        <v>Home décor</v>
      </c>
      <c r="O3588">
        <v>2</v>
      </c>
      <c r="P3588">
        <v>7.4999999999999997E-2</v>
      </c>
      <c r="Q3588" s="2">
        <v>6545.9000000000005</v>
      </c>
      <c r="R3588" s="2">
        <v>2749.2780000000002</v>
      </c>
      <c r="S3588" s="2">
        <v>24219.83</v>
      </c>
      <c r="T3588" s="2">
        <v>13222.718000000001</v>
      </c>
    </row>
    <row r="3589" spans="1:20" x14ac:dyDescent="0.25">
      <c r="A3589" t="s">
        <v>4419</v>
      </c>
      <c r="B3589" t="s">
        <v>5</v>
      </c>
      <c r="C3589" t="s">
        <v>13</v>
      </c>
      <c r="D3589" s="1">
        <v>43700</v>
      </c>
      <c r="E3589" s="1">
        <v>43776</v>
      </c>
      <c r="F3589" s="1">
        <v>43792</v>
      </c>
      <c r="G3589" s="1">
        <v>43809</v>
      </c>
      <c r="H3589" s="13">
        <f>Orders[[#This Row],[DeliveryDate]]-Orders[[#This Row],[OrderDate]]</f>
        <v>33</v>
      </c>
      <c r="I3589" t="s">
        <v>3</v>
      </c>
      <c r="J3589" t="str">
        <f>_xlfn.XLOOKUP(Orders[[#This Row],[_SalesRepID]],'Sales team'!A:A,'Sales team'!B:B)</f>
        <v>Todd Roberts</v>
      </c>
      <c r="K3589">
        <v>13</v>
      </c>
      <c r="L3589">
        <v>39</v>
      </c>
      <c r="M3589">
        <v>281</v>
      </c>
      <c r="N3589" t="str">
        <f>_xlfn.XLOOKUP(Orders[[#This Row],[_ProductID]],Products!A:A,Products!C:C)</f>
        <v>Home décor</v>
      </c>
      <c r="O3589">
        <v>35</v>
      </c>
      <c r="P3589">
        <v>0.05</v>
      </c>
      <c r="Q3589" s="2">
        <v>3510.8</v>
      </c>
      <c r="R3589" s="2">
        <v>1790.508</v>
      </c>
      <c r="S3589" s="2">
        <v>6670.52</v>
      </c>
      <c r="T3589" s="2">
        <v>3089.5040000000004</v>
      </c>
    </row>
    <row r="3590" spans="1:20" x14ac:dyDescent="0.25">
      <c r="A3590" t="s">
        <v>4420</v>
      </c>
      <c r="B3590" t="s">
        <v>5</v>
      </c>
      <c r="C3590" t="s">
        <v>6</v>
      </c>
      <c r="D3590" s="1">
        <v>43700</v>
      </c>
      <c r="E3590" s="1">
        <v>43776</v>
      </c>
      <c r="F3590" s="1">
        <v>43798</v>
      </c>
      <c r="G3590" s="1">
        <v>43802</v>
      </c>
      <c r="H3590" s="13">
        <f>Orders[[#This Row],[DeliveryDate]]-Orders[[#This Row],[OrderDate]]</f>
        <v>26</v>
      </c>
      <c r="I3590" t="s">
        <v>3</v>
      </c>
      <c r="J3590" t="str">
        <f>_xlfn.XLOOKUP(Orders[[#This Row],[_SalesRepID]],'Sales team'!A:A,'Sales team'!B:B)</f>
        <v>Anthony Torres</v>
      </c>
      <c r="K3590">
        <v>20</v>
      </c>
      <c r="L3590">
        <v>36</v>
      </c>
      <c r="M3590">
        <v>103</v>
      </c>
      <c r="N3590" t="str">
        <f>_xlfn.XLOOKUP(Orders[[#This Row],[_ProductID]],Products!A:A,Products!C:C)</f>
        <v>Kitchen &amp; Dining</v>
      </c>
      <c r="O3590">
        <v>7</v>
      </c>
      <c r="P3590">
        <v>0.3</v>
      </c>
      <c r="Q3590" s="2">
        <v>2512.5</v>
      </c>
      <c r="R3590" s="2">
        <v>1331.625</v>
      </c>
      <c r="S3590" s="2">
        <v>1758.75</v>
      </c>
      <c r="T3590" s="2">
        <v>427.125</v>
      </c>
    </row>
    <row r="3591" spans="1:20" x14ac:dyDescent="0.25">
      <c r="A3591" t="s">
        <v>4405</v>
      </c>
      <c r="B3591" t="s">
        <v>8</v>
      </c>
      <c r="C3591" t="s">
        <v>15</v>
      </c>
      <c r="D3591" s="1">
        <v>43700</v>
      </c>
      <c r="E3591" s="1">
        <v>43775</v>
      </c>
      <c r="F3591" s="1">
        <v>43787</v>
      </c>
      <c r="G3591" s="1">
        <v>43790</v>
      </c>
      <c r="H3591" s="13">
        <f>Orders[[#This Row],[DeliveryDate]]-Orders[[#This Row],[OrderDate]]</f>
        <v>15</v>
      </c>
      <c r="I3591" t="s">
        <v>3</v>
      </c>
      <c r="J3591" t="str">
        <f>_xlfn.XLOOKUP(Orders[[#This Row],[_SalesRepID]],'Sales team'!A:A,'Sales team'!B:B)</f>
        <v>Roy Rice</v>
      </c>
      <c r="K3591">
        <v>24</v>
      </c>
      <c r="L3591">
        <v>19</v>
      </c>
      <c r="M3591">
        <v>41</v>
      </c>
      <c r="N3591" t="str">
        <f>_xlfn.XLOOKUP(Orders[[#This Row],[_ProductID]],Products!A:A,Products!C:C)</f>
        <v>Home décor</v>
      </c>
      <c r="O3591">
        <v>2</v>
      </c>
      <c r="P3591">
        <v>0.1</v>
      </c>
      <c r="Q3591" s="2">
        <v>1299.8</v>
      </c>
      <c r="R3591" s="2">
        <v>714.89</v>
      </c>
      <c r="S3591" s="2">
        <v>2339.64</v>
      </c>
      <c r="T3591" s="2">
        <v>909.8599999999999</v>
      </c>
    </row>
    <row r="3592" spans="1:20" x14ac:dyDescent="0.25">
      <c r="A3592" t="s">
        <v>4406</v>
      </c>
      <c r="B3592" t="s">
        <v>1</v>
      </c>
      <c r="C3592" t="s">
        <v>25</v>
      </c>
      <c r="D3592" s="1">
        <v>43600</v>
      </c>
      <c r="E3592" s="1">
        <v>43775</v>
      </c>
      <c r="F3592" s="1">
        <v>43789</v>
      </c>
      <c r="G3592" s="1">
        <v>43798</v>
      </c>
      <c r="H3592" s="13">
        <f>Orders[[#This Row],[DeliveryDate]]-Orders[[#This Row],[OrderDate]]</f>
        <v>23</v>
      </c>
      <c r="I3592" t="s">
        <v>3</v>
      </c>
      <c r="J3592" t="str">
        <f>_xlfn.XLOOKUP(Orders[[#This Row],[_SalesRepID]],'Sales team'!A:A,'Sales team'!B:B)</f>
        <v>Joshua Bennett</v>
      </c>
      <c r="K3592">
        <v>6</v>
      </c>
      <c r="L3592">
        <v>10</v>
      </c>
      <c r="M3592">
        <v>337</v>
      </c>
      <c r="N3592" t="str">
        <f>_xlfn.XLOOKUP(Orders[[#This Row],[_ProductID]],Products!A:A,Products!C:C)</f>
        <v>Furniture</v>
      </c>
      <c r="O3592">
        <v>42</v>
      </c>
      <c r="P3592">
        <v>0.05</v>
      </c>
      <c r="Q3592" s="2">
        <v>254.6</v>
      </c>
      <c r="R3592" s="2">
        <v>208.77199999999999</v>
      </c>
      <c r="S3592" s="2">
        <v>483.73999999999995</v>
      </c>
      <c r="T3592" s="2">
        <v>66.19599999999997</v>
      </c>
    </row>
    <row r="3593" spans="1:20" x14ac:dyDescent="0.25">
      <c r="A3593" t="s">
        <v>4407</v>
      </c>
      <c r="B3593" t="s">
        <v>8</v>
      </c>
      <c r="C3593" t="s">
        <v>6</v>
      </c>
      <c r="D3593" s="1">
        <v>43700</v>
      </c>
      <c r="E3593" s="1">
        <v>43775</v>
      </c>
      <c r="F3593" s="1">
        <v>43798</v>
      </c>
      <c r="G3593" s="1">
        <v>43780</v>
      </c>
      <c r="H3593" s="13">
        <f>Orders[[#This Row],[DeliveryDate]]-Orders[[#This Row],[OrderDate]]</f>
        <v>5</v>
      </c>
      <c r="I3593" t="s">
        <v>3</v>
      </c>
      <c r="J3593" t="str">
        <f>_xlfn.XLOOKUP(Orders[[#This Row],[_SalesRepID]],'Sales team'!A:A,'Sales team'!B:B)</f>
        <v>Samuel Fowler</v>
      </c>
      <c r="K3593">
        <v>21</v>
      </c>
      <c r="L3593">
        <v>22</v>
      </c>
      <c r="M3593">
        <v>95</v>
      </c>
      <c r="N3593" t="str">
        <f>_xlfn.XLOOKUP(Orders[[#This Row],[_ProductID]],Products!A:A,Products!C:C)</f>
        <v>Outdoor</v>
      </c>
      <c r="O3593">
        <v>10</v>
      </c>
      <c r="P3593">
        <v>0.05</v>
      </c>
      <c r="Q3593" s="2">
        <v>884.4</v>
      </c>
      <c r="R3593" s="2">
        <v>689.83199999999999</v>
      </c>
      <c r="S3593" s="2">
        <v>1680.36</v>
      </c>
      <c r="T3593" s="2">
        <v>300.69599999999991</v>
      </c>
    </row>
    <row r="3594" spans="1:20" x14ac:dyDescent="0.25">
      <c r="A3594" t="s">
        <v>4408</v>
      </c>
      <c r="B3594" t="s">
        <v>1</v>
      </c>
      <c r="C3594" t="s">
        <v>13</v>
      </c>
      <c r="D3594" s="1">
        <v>43700</v>
      </c>
      <c r="E3594" s="1">
        <v>43775</v>
      </c>
      <c r="F3594" s="1">
        <v>43780</v>
      </c>
      <c r="G3594" s="1">
        <v>43784</v>
      </c>
      <c r="H3594" s="13">
        <f>Orders[[#This Row],[DeliveryDate]]-Orders[[#This Row],[OrderDate]]</f>
        <v>9</v>
      </c>
      <c r="I3594" t="s">
        <v>3</v>
      </c>
      <c r="J3594" t="str">
        <f>_xlfn.XLOOKUP(Orders[[#This Row],[_SalesRepID]],'Sales team'!A:A,'Sales team'!B:B)</f>
        <v>Jerry Green</v>
      </c>
      <c r="K3594">
        <v>3</v>
      </c>
      <c r="L3594">
        <v>2</v>
      </c>
      <c r="M3594">
        <v>323</v>
      </c>
      <c r="N3594" t="str">
        <f>_xlfn.XLOOKUP(Orders[[#This Row],[_ProductID]],Products!A:A,Products!C:C)</f>
        <v>Home décor</v>
      </c>
      <c r="O3594">
        <v>40</v>
      </c>
      <c r="P3594">
        <v>0.1</v>
      </c>
      <c r="Q3594" s="2">
        <v>268</v>
      </c>
      <c r="R3594" s="2">
        <v>144.72</v>
      </c>
      <c r="S3594" s="2">
        <v>723.6</v>
      </c>
      <c r="T3594" s="2">
        <v>289.44000000000005</v>
      </c>
    </row>
    <row r="3595" spans="1:20" x14ac:dyDescent="0.25">
      <c r="A3595" t="s">
        <v>4409</v>
      </c>
      <c r="B3595" t="s">
        <v>1</v>
      </c>
      <c r="C3595" t="s">
        <v>6</v>
      </c>
      <c r="D3595" s="1">
        <v>43600</v>
      </c>
      <c r="E3595" s="1">
        <v>43775</v>
      </c>
      <c r="F3595" s="1">
        <v>43801</v>
      </c>
      <c r="G3595" s="1">
        <v>43780</v>
      </c>
      <c r="H3595" s="13">
        <f>Orders[[#This Row],[DeliveryDate]]-Orders[[#This Row],[OrderDate]]</f>
        <v>5</v>
      </c>
      <c r="I3595" t="s">
        <v>3</v>
      </c>
      <c r="J3595" t="str">
        <f>_xlfn.XLOOKUP(Orders[[#This Row],[_SalesRepID]],'Sales team'!A:A,'Sales team'!B:B)</f>
        <v>Chris Armstrong</v>
      </c>
      <c r="K3595">
        <v>4</v>
      </c>
      <c r="L3595">
        <v>48</v>
      </c>
      <c r="M3595">
        <v>104</v>
      </c>
      <c r="N3595" t="str">
        <f>_xlfn.XLOOKUP(Orders[[#This Row],[_ProductID]],Products!A:A,Products!C:C)</f>
        <v>Home décor</v>
      </c>
      <c r="O3595">
        <v>29</v>
      </c>
      <c r="P3595">
        <v>7.4999999999999997E-2</v>
      </c>
      <c r="Q3595" s="2">
        <v>234.5</v>
      </c>
      <c r="R3595" s="2">
        <v>175.875</v>
      </c>
      <c r="S3595" s="2">
        <v>650.73750000000007</v>
      </c>
      <c r="T3595" s="2">
        <v>123.11250000000007</v>
      </c>
    </row>
    <row r="3596" spans="1:20" x14ac:dyDescent="0.25">
      <c r="A3596" t="s">
        <v>4410</v>
      </c>
      <c r="B3596" t="s">
        <v>1</v>
      </c>
      <c r="C3596" t="s">
        <v>13</v>
      </c>
      <c r="D3596" s="1">
        <v>43600</v>
      </c>
      <c r="E3596" s="1">
        <v>43775</v>
      </c>
      <c r="F3596" s="1">
        <v>43778</v>
      </c>
      <c r="G3596" s="1">
        <v>43783</v>
      </c>
      <c r="H3596" s="13">
        <f>Orders[[#This Row],[DeliveryDate]]-Orders[[#This Row],[OrderDate]]</f>
        <v>8</v>
      </c>
      <c r="I3596" t="s">
        <v>3</v>
      </c>
      <c r="J3596" t="str">
        <f>_xlfn.XLOOKUP(Orders[[#This Row],[_SalesRepID]],'Sales team'!A:A,'Sales team'!B:B)</f>
        <v>Keith Griffin</v>
      </c>
      <c r="K3596">
        <v>2</v>
      </c>
      <c r="L3596">
        <v>46</v>
      </c>
      <c r="M3596">
        <v>262</v>
      </c>
      <c r="N3596" t="str">
        <f>_xlfn.XLOOKUP(Orders[[#This Row],[_ProductID]],Products!A:A,Products!C:C)</f>
        <v>Electronics</v>
      </c>
      <c r="O3596">
        <v>47</v>
      </c>
      <c r="P3596">
        <v>0.05</v>
      </c>
      <c r="Q3596" s="2">
        <v>1018.4</v>
      </c>
      <c r="R3596" s="2">
        <v>580.48799999999994</v>
      </c>
      <c r="S3596" s="2">
        <v>967.4799999999999</v>
      </c>
      <c r="T3596" s="2">
        <v>386.99199999999996</v>
      </c>
    </row>
    <row r="3597" spans="1:20" x14ac:dyDescent="0.25">
      <c r="A3597" t="s">
        <v>4411</v>
      </c>
      <c r="B3597" t="s">
        <v>5</v>
      </c>
      <c r="C3597" t="s">
        <v>46</v>
      </c>
      <c r="D3597" s="1">
        <v>43700</v>
      </c>
      <c r="E3597" s="1">
        <v>43775</v>
      </c>
      <c r="F3597" s="1">
        <v>43791</v>
      </c>
      <c r="G3597" s="1">
        <v>43781</v>
      </c>
      <c r="H3597" s="13">
        <f>Orders[[#This Row],[DeliveryDate]]-Orders[[#This Row],[OrderDate]]</f>
        <v>6</v>
      </c>
      <c r="I3597" t="s">
        <v>3</v>
      </c>
      <c r="J3597" t="str">
        <f>_xlfn.XLOOKUP(Orders[[#This Row],[_SalesRepID]],'Sales team'!A:A,'Sales team'!B:B)</f>
        <v>Anthony Berry</v>
      </c>
      <c r="K3597">
        <v>16</v>
      </c>
      <c r="L3597">
        <v>2</v>
      </c>
      <c r="M3597">
        <v>68</v>
      </c>
      <c r="N3597" t="str">
        <f>_xlfn.XLOOKUP(Orders[[#This Row],[_ProductID]],Products!A:A,Products!C:C)</f>
        <v>Furniture</v>
      </c>
      <c r="O3597">
        <v>38</v>
      </c>
      <c r="P3597">
        <v>0.1</v>
      </c>
      <c r="Q3597" s="2">
        <v>3329.9</v>
      </c>
      <c r="R3597" s="2">
        <v>2097.837</v>
      </c>
      <c r="S3597" s="2">
        <v>23975.280000000002</v>
      </c>
      <c r="T3597" s="2">
        <v>7192.5840000000026</v>
      </c>
    </row>
    <row r="3598" spans="1:20" x14ac:dyDescent="0.25">
      <c r="A3598" t="s">
        <v>4412</v>
      </c>
      <c r="B3598" t="s">
        <v>8</v>
      </c>
      <c r="C3598" t="s">
        <v>6</v>
      </c>
      <c r="D3598" s="1">
        <v>43700</v>
      </c>
      <c r="E3598" s="1">
        <v>43775</v>
      </c>
      <c r="F3598" s="1">
        <v>43796</v>
      </c>
      <c r="G3598" s="1">
        <v>43816</v>
      </c>
      <c r="H3598" s="13">
        <f>Orders[[#This Row],[DeliveryDate]]-Orders[[#This Row],[OrderDate]]</f>
        <v>41</v>
      </c>
      <c r="I3598" t="s">
        <v>3</v>
      </c>
      <c r="J3598" t="str">
        <f>_xlfn.XLOOKUP(Orders[[#This Row],[_SalesRepID]],'Sales team'!A:A,'Sales team'!B:B)</f>
        <v>Roy Rice</v>
      </c>
      <c r="K3598">
        <v>24</v>
      </c>
      <c r="L3598">
        <v>9</v>
      </c>
      <c r="M3598">
        <v>156</v>
      </c>
      <c r="N3598" t="str">
        <f>_xlfn.XLOOKUP(Orders[[#This Row],[_ProductID]],Products!A:A,Products!C:C)</f>
        <v>Kitchen &amp; Dining</v>
      </c>
      <c r="O3598">
        <v>37</v>
      </c>
      <c r="P3598">
        <v>7.4999999999999997E-2</v>
      </c>
      <c r="Q3598" s="2">
        <v>3986.5</v>
      </c>
      <c r="R3598" s="2">
        <v>2391.9</v>
      </c>
      <c r="S3598" s="2">
        <v>18437.5625</v>
      </c>
      <c r="T3598" s="2">
        <v>6478.0625</v>
      </c>
    </row>
    <row r="3599" spans="1:20" x14ac:dyDescent="0.25">
      <c r="A3599" t="s">
        <v>4398</v>
      </c>
      <c r="B3599" t="s">
        <v>10</v>
      </c>
      <c r="C3599" t="s">
        <v>6</v>
      </c>
      <c r="D3599" s="1">
        <v>43600</v>
      </c>
      <c r="E3599" s="1">
        <v>43774</v>
      </c>
      <c r="F3599" s="1">
        <v>43784</v>
      </c>
      <c r="G3599" s="1">
        <v>43808</v>
      </c>
      <c r="H3599" s="13">
        <f>Orders[[#This Row],[DeliveryDate]]-Orders[[#This Row],[OrderDate]]</f>
        <v>34</v>
      </c>
      <c r="I3599" t="s">
        <v>3</v>
      </c>
      <c r="J3599" t="str">
        <f>_xlfn.XLOOKUP(Orders[[#This Row],[_SalesRepID]],'Sales team'!A:A,'Sales team'!B:B)</f>
        <v>Shawn Torres</v>
      </c>
      <c r="K3599">
        <v>27</v>
      </c>
      <c r="L3599">
        <v>39</v>
      </c>
      <c r="M3599">
        <v>182</v>
      </c>
      <c r="N3599" t="str">
        <f>_xlfn.XLOOKUP(Orders[[#This Row],[_ProductID]],Products!A:A,Products!C:C)</f>
        <v>Kitchen &amp; Dining</v>
      </c>
      <c r="O3599">
        <v>37</v>
      </c>
      <c r="P3599">
        <v>0.05</v>
      </c>
      <c r="Q3599" s="2">
        <v>5674.9000000000005</v>
      </c>
      <c r="R3599" s="2">
        <v>4142.6770000000006</v>
      </c>
      <c r="S3599" s="2">
        <v>5391.1550000000007</v>
      </c>
      <c r="T3599" s="2">
        <v>1248.4780000000001</v>
      </c>
    </row>
    <row r="3600" spans="1:20" x14ac:dyDescent="0.25">
      <c r="A3600" t="s">
        <v>4399</v>
      </c>
      <c r="B3600" t="s">
        <v>10</v>
      </c>
      <c r="C3600" t="s">
        <v>13</v>
      </c>
      <c r="D3600" s="1">
        <v>43700</v>
      </c>
      <c r="E3600" s="1">
        <v>43774</v>
      </c>
      <c r="F3600" s="1">
        <v>43802</v>
      </c>
      <c r="G3600" s="1">
        <v>43780</v>
      </c>
      <c r="H3600" s="13">
        <f>Orders[[#This Row],[DeliveryDate]]-Orders[[#This Row],[OrderDate]]</f>
        <v>6</v>
      </c>
      <c r="I3600" t="s">
        <v>3</v>
      </c>
      <c r="J3600" t="str">
        <f>_xlfn.XLOOKUP(Orders[[#This Row],[_SalesRepID]],'Sales team'!A:A,'Sales team'!B:B)</f>
        <v>Shawn Torres</v>
      </c>
      <c r="K3600">
        <v>27</v>
      </c>
      <c r="L3600">
        <v>13</v>
      </c>
      <c r="M3600">
        <v>288</v>
      </c>
      <c r="N3600" t="str">
        <f>_xlfn.XLOOKUP(Orders[[#This Row],[_ProductID]],Products!A:A,Products!C:C)</f>
        <v>Home décor</v>
      </c>
      <c r="O3600">
        <v>31</v>
      </c>
      <c r="P3600">
        <v>0.05</v>
      </c>
      <c r="Q3600" s="2">
        <v>2405.3000000000002</v>
      </c>
      <c r="R3600" s="2">
        <v>1635.6040000000003</v>
      </c>
      <c r="S3600" s="2">
        <v>18280.28</v>
      </c>
      <c r="T3600" s="2">
        <v>5195.4479999999967</v>
      </c>
    </row>
    <row r="3601" spans="1:20" x14ac:dyDescent="0.25">
      <c r="A3601" t="s">
        <v>4400</v>
      </c>
      <c r="B3601" t="s">
        <v>5</v>
      </c>
      <c r="C3601" t="s">
        <v>15</v>
      </c>
      <c r="D3601" s="1">
        <v>43700</v>
      </c>
      <c r="E3601" s="1">
        <v>43774</v>
      </c>
      <c r="F3601" s="1">
        <v>43788</v>
      </c>
      <c r="G3601" s="1">
        <v>43796</v>
      </c>
      <c r="H3601" s="13">
        <f>Orders[[#This Row],[DeliveryDate]]-Orders[[#This Row],[OrderDate]]</f>
        <v>22</v>
      </c>
      <c r="I3601" t="s">
        <v>3</v>
      </c>
      <c r="J3601" t="str">
        <f>_xlfn.XLOOKUP(Orders[[#This Row],[_SalesRepID]],'Sales team'!A:A,'Sales team'!B:B)</f>
        <v>Nicholas Cunningham</v>
      </c>
      <c r="K3601">
        <v>19</v>
      </c>
      <c r="L3601">
        <v>18</v>
      </c>
      <c r="M3601">
        <v>16</v>
      </c>
      <c r="N3601" t="str">
        <f>_xlfn.XLOOKUP(Orders[[#This Row],[_ProductID]],Products!A:A,Products!C:C)</f>
        <v>Furniture</v>
      </c>
      <c r="O3601">
        <v>34</v>
      </c>
      <c r="P3601">
        <v>0.05</v>
      </c>
      <c r="Q3601" s="2">
        <v>3095.4</v>
      </c>
      <c r="R3601" s="2">
        <v>2631.09</v>
      </c>
      <c r="S3601" s="2">
        <v>11762.52</v>
      </c>
      <c r="T3601" s="2">
        <v>1238.1599999999999</v>
      </c>
    </row>
    <row r="3602" spans="1:20" x14ac:dyDescent="0.25">
      <c r="A3602" t="s">
        <v>4401</v>
      </c>
      <c r="B3602" t="s">
        <v>1</v>
      </c>
      <c r="C3602" t="s">
        <v>15</v>
      </c>
      <c r="D3602" s="1">
        <v>43700</v>
      </c>
      <c r="E3602" s="1">
        <v>43774</v>
      </c>
      <c r="F3602" s="1">
        <v>43800</v>
      </c>
      <c r="G3602" s="1">
        <v>43794</v>
      </c>
      <c r="H3602" s="13">
        <f>Orders[[#This Row],[DeliveryDate]]-Orders[[#This Row],[OrderDate]]</f>
        <v>20</v>
      </c>
      <c r="I3602" t="s">
        <v>3</v>
      </c>
      <c r="J3602" t="str">
        <f>_xlfn.XLOOKUP(Orders[[#This Row],[_SalesRepID]],'Sales team'!A:A,'Sales team'!B:B)</f>
        <v>Shawn Cook</v>
      </c>
      <c r="K3602">
        <v>7</v>
      </c>
      <c r="L3602">
        <v>3</v>
      </c>
      <c r="M3602">
        <v>28</v>
      </c>
      <c r="N3602" t="str">
        <f>_xlfn.XLOOKUP(Orders[[#This Row],[_ProductID]],Products!A:A,Products!C:C)</f>
        <v>Electronics</v>
      </c>
      <c r="O3602">
        <v>47</v>
      </c>
      <c r="P3602">
        <v>0.05</v>
      </c>
      <c r="Q3602" s="2">
        <v>1065.3</v>
      </c>
      <c r="R3602" s="2">
        <v>458.07899999999995</v>
      </c>
      <c r="S3602" s="2">
        <v>8096.2799999999988</v>
      </c>
      <c r="T3602" s="2">
        <v>4431.6479999999992</v>
      </c>
    </row>
    <row r="3603" spans="1:20" x14ac:dyDescent="0.25">
      <c r="A3603" t="s">
        <v>4402</v>
      </c>
      <c r="B3603" t="s">
        <v>5</v>
      </c>
      <c r="C3603" t="s">
        <v>25</v>
      </c>
      <c r="D3603" s="1">
        <v>43600</v>
      </c>
      <c r="E3603" s="1">
        <v>43774</v>
      </c>
      <c r="F3603" s="1">
        <v>43787</v>
      </c>
      <c r="G3603" s="1">
        <v>43784</v>
      </c>
      <c r="H3603" s="13">
        <f>Orders[[#This Row],[DeliveryDate]]-Orders[[#This Row],[OrderDate]]</f>
        <v>10</v>
      </c>
      <c r="I3603" t="s">
        <v>3</v>
      </c>
      <c r="J3603" t="str">
        <f>_xlfn.XLOOKUP(Orders[[#This Row],[_SalesRepID]],'Sales team'!A:A,'Sales team'!B:B)</f>
        <v>Frank Brown</v>
      </c>
      <c r="K3603">
        <v>17</v>
      </c>
      <c r="L3603">
        <v>50</v>
      </c>
      <c r="M3603">
        <v>364</v>
      </c>
      <c r="N3603" t="str">
        <f>_xlfn.XLOOKUP(Orders[[#This Row],[_ProductID]],Products!A:A,Products!C:C)</f>
        <v>Home décor</v>
      </c>
      <c r="O3603">
        <v>21</v>
      </c>
      <c r="P3603">
        <v>7.4999999999999997E-2</v>
      </c>
      <c r="Q3603" s="2">
        <v>2907.8</v>
      </c>
      <c r="R3603" s="2">
        <v>2239.0060000000003</v>
      </c>
      <c r="S3603" s="2">
        <v>13448.575000000001</v>
      </c>
      <c r="T3603" s="2">
        <v>2253.5449999999983</v>
      </c>
    </row>
    <row r="3604" spans="1:20" x14ac:dyDescent="0.25">
      <c r="A3604" t="s">
        <v>4403</v>
      </c>
      <c r="B3604" t="s">
        <v>8</v>
      </c>
      <c r="C3604" t="s">
        <v>13</v>
      </c>
      <c r="D3604" s="1">
        <v>43600</v>
      </c>
      <c r="E3604" s="1">
        <v>43774</v>
      </c>
      <c r="F3604" s="1">
        <v>43786</v>
      </c>
      <c r="G3604" s="1">
        <v>43803</v>
      </c>
      <c r="H3604" s="13">
        <f>Orders[[#This Row],[DeliveryDate]]-Orders[[#This Row],[OrderDate]]</f>
        <v>29</v>
      </c>
      <c r="I3604" t="s">
        <v>3</v>
      </c>
      <c r="J3604" t="str">
        <f>_xlfn.XLOOKUP(Orders[[#This Row],[_SalesRepID]],'Sales team'!A:A,'Sales team'!B:B)</f>
        <v>Patrick Graham</v>
      </c>
      <c r="K3604">
        <v>25</v>
      </c>
      <c r="L3604">
        <v>16</v>
      </c>
      <c r="M3604">
        <v>321</v>
      </c>
      <c r="N3604" t="str">
        <f>_xlfn.XLOOKUP(Orders[[#This Row],[_ProductID]],Products!A:A,Products!C:C)</f>
        <v>Kitchen &amp; Dining</v>
      </c>
      <c r="O3604">
        <v>4</v>
      </c>
      <c r="P3604">
        <v>7.4999999999999997E-2</v>
      </c>
      <c r="Q3604" s="2">
        <v>1045.2</v>
      </c>
      <c r="R3604" s="2">
        <v>742.09199999999998</v>
      </c>
      <c r="S3604" s="2">
        <v>2900.4300000000003</v>
      </c>
      <c r="T3604" s="2">
        <v>674.15400000000045</v>
      </c>
    </row>
    <row r="3605" spans="1:20" x14ac:dyDescent="0.25">
      <c r="A3605" t="s">
        <v>4404</v>
      </c>
      <c r="B3605" t="s">
        <v>5</v>
      </c>
      <c r="C3605" t="s">
        <v>6</v>
      </c>
      <c r="D3605" s="1">
        <v>43700</v>
      </c>
      <c r="E3605" s="1">
        <v>43774</v>
      </c>
      <c r="F3605" s="1">
        <v>43782</v>
      </c>
      <c r="G3605" s="1">
        <v>43790</v>
      </c>
      <c r="H3605" s="13">
        <f>Orders[[#This Row],[DeliveryDate]]-Orders[[#This Row],[OrderDate]]</f>
        <v>16</v>
      </c>
      <c r="I3605" t="s">
        <v>3</v>
      </c>
      <c r="J3605" t="str">
        <f>_xlfn.XLOOKUP(Orders[[#This Row],[_SalesRepID]],'Sales team'!A:A,'Sales team'!B:B)</f>
        <v>Anthony Berry</v>
      </c>
      <c r="K3605">
        <v>16</v>
      </c>
      <c r="L3605">
        <v>13</v>
      </c>
      <c r="M3605">
        <v>102</v>
      </c>
      <c r="N3605" t="str">
        <f>_xlfn.XLOOKUP(Orders[[#This Row],[_ProductID]],Products!A:A,Products!C:C)</f>
        <v>Home décor</v>
      </c>
      <c r="O3605">
        <v>21</v>
      </c>
      <c r="P3605">
        <v>0.05</v>
      </c>
      <c r="Q3605" s="2">
        <v>2619.7000000000003</v>
      </c>
      <c r="R3605" s="2">
        <v>1100.2740000000001</v>
      </c>
      <c r="S3605" s="2">
        <v>19909.72</v>
      </c>
      <c r="T3605" s="2">
        <v>11107.528</v>
      </c>
    </row>
    <row r="3606" spans="1:20" x14ac:dyDescent="0.25">
      <c r="A3606" t="s">
        <v>4387</v>
      </c>
      <c r="B3606" t="s">
        <v>5</v>
      </c>
      <c r="C3606" t="s">
        <v>6</v>
      </c>
      <c r="D3606" s="1">
        <v>43700</v>
      </c>
      <c r="E3606" s="1">
        <v>43773</v>
      </c>
      <c r="F3606" s="1">
        <v>43800</v>
      </c>
      <c r="G3606" s="1">
        <v>43788</v>
      </c>
      <c r="H3606" s="13">
        <f>Orders[[#This Row],[DeliveryDate]]-Orders[[#This Row],[OrderDate]]</f>
        <v>15</v>
      </c>
      <c r="I3606" t="s">
        <v>3</v>
      </c>
      <c r="J3606" t="str">
        <f>_xlfn.XLOOKUP(Orders[[#This Row],[_SalesRepID]],'Sales team'!A:A,'Sales team'!B:B)</f>
        <v>Anthony Torres</v>
      </c>
      <c r="K3606">
        <v>20</v>
      </c>
      <c r="L3606">
        <v>50</v>
      </c>
      <c r="M3606">
        <v>121</v>
      </c>
      <c r="N3606" t="str">
        <f>_xlfn.XLOOKUP(Orders[[#This Row],[_ProductID]],Products!A:A,Products!C:C)</f>
        <v>Kitchen &amp; Dining</v>
      </c>
      <c r="O3606">
        <v>7</v>
      </c>
      <c r="P3606">
        <v>0.1</v>
      </c>
      <c r="Q3606" s="2">
        <v>2338.3000000000002</v>
      </c>
      <c r="R3606" s="2">
        <v>1987.5550000000001</v>
      </c>
      <c r="S3606" s="2">
        <v>8417.880000000001</v>
      </c>
      <c r="T3606" s="2">
        <v>467.66000000000076</v>
      </c>
    </row>
    <row r="3607" spans="1:20" x14ac:dyDescent="0.25">
      <c r="A3607" t="s">
        <v>4388</v>
      </c>
      <c r="B3607" t="s">
        <v>5</v>
      </c>
      <c r="C3607" t="s">
        <v>6</v>
      </c>
      <c r="D3607" s="1">
        <v>43700</v>
      </c>
      <c r="E3607" s="1">
        <v>43773</v>
      </c>
      <c r="F3607" s="1">
        <v>43792</v>
      </c>
      <c r="G3607" s="1">
        <v>43787</v>
      </c>
      <c r="H3607" s="13">
        <f>Orders[[#This Row],[DeliveryDate]]-Orders[[#This Row],[OrderDate]]</f>
        <v>14</v>
      </c>
      <c r="I3607" t="s">
        <v>3</v>
      </c>
      <c r="J3607" t="str">
        <f>_xlfn.XLOOKUP(Orders[[#This Row],[_SalesRepID]],'Sales team'!A:A,'Sales team'!B:B)</f>
        <v>Anthony Berry</v>
      </c>
      <c r="K3607">
        <v>16</v>
      </c>
      <c r="L3607">
        <v>1</v>
      </c>
      <c r="M3607">
        <v>110</v>
      </c>
      <c r="N3607" t="str">
        <f>_xlfn.XLOOKUP(Orders[[#This Row],[_ProductID]],Products!A:A,Products!C:C)</f>
        <v>Outdoor</v>
      </c>
      <c r="O3607">
        <v>18</v>
      </c>
      <c r="P3607">
        <v>0.2</v>
      </c>
      <c r="Q3607" s="2">
        <v>750.4</v>
      </c>
      <c r="R3607" s="2">
        <v>637.83999999999992</v>
      </c>
      <c r="S3607" s="2">
        <v>3601.92</v>
      </c>
      <c r="T3607" s="2">
        <v>-225.11999999999944</v>
      </c>
    </row>
    <row r="3608" spans="1:20" x14ac:dyDescent="0.25">
      <c r="A3608" t="s">
        <v>4389</v>
      </c>
      <c r="B3608" t="s">
        <v>5</v>
      </c>
      <c r="C3608" t="s">
        <v>13</v>
      </c>
      <c r="D3608" s="1">
        <v>43600</v>
      </c>
      <c r="E3608" s="1">
        <v>43773</v>
      </c>
      <c r="F3608" s="1">
        <v>43794</v>
      </c>
      <c r="G3608" s="1">
        <v>43777</v>
      </c>
      <c r="H3608" s="13">
        <f>Orders[[#This Row],[DeliveryDate]]-Orders[[#This Row],[OrderDate]]</f>
        <v>4</v>
      </c>
      <c r="I3608" t="s">
        <v>3</v>
      </c>
      <c r="J3608" t="str">
        <f>_xlfn.XLOOKUP(Orders[[#This Row],[_SalesRepID]],'Sales team'!A:A,'Sales team'!B:B)</f>
        <v>Todd Roberts</v>
      </c>
      <c r="K3608">
        <v>13</v>
      </c>
      <c r="L3608">
        <v>37</v>
      </c>
      <c r="M3608">
        <v>328</v>
      </c>
      <c r="N3608" t="str">
        <f>_xlfn.XLOOKUP(Orders[[#This Row],[_ProductID]],Products!A:A,Products!C:C)</f>
        <v>Home décor</v>
      </c>
      <c r="O3608">
        <v>36</v>
      </c>
      <c r="P3608">
        <v>0.15</v>
      </c>
      <c r="Q3608" s="2">
        <v>3765.4</v>
      </c>
      <c r="R3608" s="2">
        <v>3162.9360000000001</v>
      </c>
      <c r="S3608" s="2">
        <v>22404.129999999997</v>
      </c>
      <c r="T3608" s="2">
        <v>263.5779999999977</v>
      </c>
    </row>
    <row r="3609" spans="1:20" x14ac:dyDescent="0.25">
      <c r="A3609" t="s">
        <v>4390</v>
      </c>
      <c r="B3609" t="s">
        <v>1</v>
      </c>
      <c r="C3609" t="s">
        <v>15</v>
      </c>
      <c r="D3609" s="1">
        <v>43700</v>
      </c>
      <c r="E3609" s="1">
        <v>43773</v>
      </c>
      <c r="F3609" s="1">
        <v>43780</v>
      </c>
      <c r="G3609" s="1">
        <v>43780</v>
      </c>
      <c r="H3609" s="13">
        <f>Orders[[#This Row],[DeliveryDate]]-Orders[[#This Row],[OrderDate]]</f>
        <v>7</v>
      </c>
      <c r="I3609" t="s">
        <v>3</v>
      </c>
      <c r="J3609" t="str">
        <f>_xlfn.XLOOKUP(Orders[[#This Row],[_SalesRepID]],'Sales team'!A:A,'Sales team'!B:B)</f>
        <v>Joshua Little</v>
      </c>
      <c r="K3609">
        <v>11</v>
      </c>
      <c r="L3609">
        <v>10</v>
      </c>
      <c r="M3609">
        <v>17</v>
      </c>
      <c r="N3609" t="str">
        <f>_xlfn.XLOOKUP(Orders[[#This Row],[_ProductID]],Products!A:A,Products!C:C)</f>
        <v>Electronics</v>
      </c>
      <c r="O3609">
        <v>47</v>
      </c>
      <c r="P3609">
        <v>0.05</v>
      </c>
      <c r="Q3609" s="2">
        <v>3946.3</v>
      </c>
      <c r="R3609" s="2">
        <v>2920.2620000000002</v>
      </c>
      <c r="S3609" s="2">
        <v>29991.88</v>
      </c>
      <c r="T3609" s="2">
        <v>6629.7839999999997</v>
      </c>
    </row>
    <row r="3610" spans="1:20" x14ac:dyDescent="0.25">
      <c r="A3610" t="s">
        <v>4391</v>
      </c>
      <c r="B3610" t="s">
        <v>1</v>
      </c>
      <c r="C3610" t="s">
        <v>6</v>
      </c>
      <c r="D3610" s="1">
        <v>43600</v>
      </c>
      <c r="E3610" s="1">
        <v>43773</v>
      </c>
      <c r="F3610" s="1">
        <v>43798</v>
      </c>
      <c r="G3610" s="1">
        <v>43789</v>
      </c>
      <c r="H3610" s="13">
        <f>Orders[[#This Row],[DeliveryDate]]-Orders[[#This Row],[OrderDate]]</f>
        <v>16</v>
      </c>
      <c r="I3610" t="s">
        <v>3</v>
      </c>
      <c r="J3610" t="str">
        <f>_xlfn.XLOOKUP(Orders[[#This Row],[_SalesRepID]],'Sales team'!A:A,'Sales team'!B:B)</f>
        <v>Joshua Bennett</v>
      </c>
      <c r="K3610">
        <v>6</v>
      </c>
      <c r="L3610">
        <v>15</v>
      </c>
      <c r="M3610">
        <v>170</v>
      </c>
      <c r="N3610" t="str">
        <f>_xlfn.XLOOKUP(Orders[[#This Row],[_ProductID]],Products!A:A,Products!C:C)</f>
        <v>Kitchen &amp; Dining</v>
      </c>
      <c r="O3610">
        <v>7</v>
      </c>
      <c r="P3610">
        <v>0.2</v>
      </c>
      <c r="Q3610" s="2">
        <v>871</v>
      </c>
      <c r="R3610" s="2">
        <v>409.37</v>
      </c>
      <c r="S3610" s="2">
        <v>4877.6000000000004</v>
      </c>
      <c r="T3610" s="2">
        <v>2012.0100000000002</v>
      </c>
    </row>
    <row r="3611" spans="1:20" x14ac:dyDescent="0.25">
      <c r="A3611" t="s">
        <v>4392</v>
      </c>
      <c r="B3611" t="s">
        <v>5</v>
      </c>
      <c r="C3611" t="s">
        <v>6</v>
      </c>
      <c r="D3611" s="1">
        <v>43700</v>
      </c>
      <c r="E3611" s="1">
        <v>43773</v>
      </c>
      <c r="F3611" s="1">
        <v>43785</v>
      </c>
      <c r="G3611" s="1">
        <v>43777</v>
      </c>
      <c r="H3611" s="13">
        <f>Orders[[#This Row],[DeliveryDate]]-Orders[[#This Row],[OrderDate]]</f>
        <v>4</v>
      </c>
      <c r="I3611" t="s">
        <v>3</v>
      </c>
      <c r="J3611" t="str">
        <f>_xlfn.XLOOKUP(Orders[[#This Row],[_SalesRepID]],'Sales team'!A:A,'Sales team'!B:B)</f>
        <v>Anthony Torres</v>
      </c>
      <c r="K3611">
        <v>20</v>
      </c>
      <c r="L3611">
        <v>50</v>
      </c>
      <c r="M3611">
        <v>189</v>
      </c>
      <c r="N3611" t="str">
        <f>_xlfn.XLOOKUP(Orders[[#This Row],[_ProductID]],Products!A:A,Products!C:C)</f>
        <v>Home décor</v>
      </c>
      <c r="O3611">
        <v>17</v>
      </c>
      <c r="P3611">
        <v>0.1</v>
      </c>
      <c r="Q3611" s="2">
        <v>743.7</v>
      </c>
      <c r="R3611" s="2">
        <v>572.649</v>
      </c>
      <c r="S3611" s="2">
        <v>4685.3100000000004</v>
      </c>
      <c r="T3611" s="2">
        <v>676.76700000000028</v>
      </c>
    </row>
    <row r="3612" spans="1:20" x14ac:dyDescent="0.25">
      <c r="A3612" t="s">
        <v>4393</v>
      </c>
      <c r="B3612" t="s">
        <v>1</v>
      </c>
      <c r="C3612" t="s">
        <v>2</v>
      </c>
      <c r="D3612" s="1">
        <v>43700</v>
      </c>
      <c r="E3612" s="1">
        <v>43773</v>
      </c>
      <c r="F3612" s="1">
        <v>43798</v>
      </c>
      <c r="G3612" s="1">
        <v>43783</v>
      </c>
      <c r="H3612" s="13">
        <f>Orders[[#This Row],[DeliveryDate]]-Orders[[#This Row],[OrderDate]]</f>
        <v>10</v>
      </c>
      <c r="I3612" t="s">
        <v>3</v>
      </c>
      <c r="J3612" t="str">
        <f>_xlfn.XLOOKUP(Orders[[#This Row],[_SalesRepID]],'Sales team'!A:A,'Sales team'!B:B)</f>
        <v>Joshua Ryan</v>
      </c>
      <c r="K3612">
        <v>9</v>
      </c>
      <c r="L3612">
        <v>27</v>
      </c>
      <c r="M3612">
        <v>236</v>
      </c>
      <c r="N3612" t="str">
        <f>_xlfn.XLOOKUP(Orders[[#This Row],[_ProductID]],Products!A:A,Products!C:C)</f>
        <v>Outdoor</v>
      </c>
      <c r="O3612">
        <v>9</v>
      </c>
      <c r="P3612">
        <v>0.1</v>
      </c>
      <c r="Q3612" s="2">
        <v>1936.3</v>
      </c>
      <c r="R3612" s="2">
        <v>1374.7729999999999</v>
      </c>
      <c r="S3612" s="2">
        <v>5228.01</v>
      </c>
      <c r="T3612" s="2">
        <v>1103.6910000000007</v>
      </c>
    </row>
    <row r="3613" spans="1:20" x14ac:dyDescent="0.25">
      <c r="A3613" t="s">
        <v>4394</v>
      </c>
      <c r="B3613" t="s">
        <v>1</v>
      </c>
      <c r="C3613" t="s">
        <v>13</v>
      </c>
      <c r="D3613" s="1">
        <v>43700</v>
      </c>
      <c r="E3613" s="1">
        <v>43773</v>
      </c>
      <c r="F3613" s="1">
        <v>43793</v>
      </c>
      <c r="G3613" s="1">
        <v>43788</v>
      </c>
      <c r="H3613" s="13">
        <f>Orders[[#This Row],[DeliveryDate]]-Orders[[#This Row],[OrderDate]]</f>
        <v>15</v>
      </c>
      <c r="I3613" t="s">
        <v>3</v>
      </c>
      <c r="J3613" t="str">
        <f>_xlfn.XLOOKUP(Orders[[#This Row],[_SalesRepID]],'Sales team'!A:A,'Sales team'!B:B)</f>
        <v>Joshua Little</v>
      </c>
      <c r="K3613">
        <v>11</v>
      </c>
      <c r="L3613">
        <v>44</v>
      </c>
      <c r="M3613">
        <v>310</v>
      </c>
      <c r="N3613" t="str">
        <f>_xlfn.XLOOKUP(Orders[[#This Row],[_ProductID]],Products!A:A,Products!C:C)</f>
        <v>Home décor</v>
      </c>
      <c r="O3613">
        <v>3</v>
      </c>
      <c r="P3613">
        <v>7.4999999999999997E-2</v>
      </c>
      <c r="Q3613" s="2">
        <v>2572.8000000000002</v>
      </c>
      <c r="R3613" s="2">
        <v>1517.952</v>
      </c>
      <c r="S3613" s="2">
        <v>14279.04</v>
      </c>
      <c r="T3613" s="2">
        <v>5171.3280000000013</v>
      </c>
    </row>
    <row r="3614" spans="1:20" x14ac:dyDescent="0.25">
      <c r="A3614" t="s">
        <v>4395</v>
      </c>
      <c r="B3614" t="s">
        <v>8</v>
      </c>
      <c r="C3614" t="s">
        <v>46</v>
      </c>
      <c r="D3614" s="1">
        <v>43700</v>
      </c>
      <c r="E3614" s="1">
        <v>43773</v>
      </c>
      <c r="F3614" s="1">
        <v>43784</v>
      </c>
      <c r="G3614" s="1">
        <v>43791</v>
      </c>
      <c r="H3614" s="13">
        <f>Orders[[#This Row],[DeliveryDate]]-Orders[[#This Row],[OrderDate]]</f>
        <v>18</v>
      </c>
      <c r="I3614" t="s">
        <v>3</v>
      </c>
      <c r="J3614" t="str">
        <f>_xlfn.XLOOKUP(Orders[[#This Row],[_SalesRepID]],'Sales team'!A:A,'Sales team'!B:B)</f>
        <v>Joe Price</v>
      </c>
      <c r="K3614">
        <v>22</v>
      </c>
      <c r="L3614">
        <v>7</v>
      </c>
      <c r="M3614">
        <v>65</v>
      </c>
      <c r="N3614" t="str">
        <f>_xlfn.XLOOKUP(Orders[[#This Row],[_ProductID]],Products!A:A,Products!C:C)</f>
        <v>Kitchen &amp; Dining</v>
      </c>
      <c r="O3614">
        <v>8</v>
      </c>
      <c r="P3614">
        <v>0.15</v>
      </c>
      <c r="Q3614" s="2">
        <v>850.9</v>
      </c>
      <c r="R3614" s="2">
        <v>357.37799999999999</v>
      </c>
      <c r="S3614" s="2">
        <v>1446.53</v>
      </c>
      <c r="T3614" s="2">
        <v>731.774</v>
      </c>
    </row>
    <row r="3615" spans="1:20" x14ac:dyDescent="0.25">
      <c r="A3615" t="s">
        <v>4396</v>
      </c>
      <c r="B3615" t="s">
        <v>5</v>
      </c>
      <c r="C3615" t="s">
        <v>6</v>
      </c>
      <c r="D3615" s="1">
        <v>43700</v>
      </c>
      <c r="E3615" s="1">
        <v>43773</v>
      </c>
      <c r="F3615" s="1">
        <v>43787</v>
      </c>
      <c r="G3615" s="1">
        <v>43775</v>
      </c>
      <c r="H3615" s="13">
        <f>Orders[[#This Row],[DeliveryDate]]-Orders[[#This Row],[OrderDate]]</f>
        <v>2</v>
      </c>
      <c r="I3615" t="s">
        <v>3</v>
      </c>
      <c r="J3615" t="str">
        <f>_xlfn.XLOOKUP(Orders[[#This Row],[_SalesRepID]],'Sales team'!A:A,'Sales team'!B:B)</f>
        <v>Todd Roberts</v>
      </c>
      <c r="K3615">
        <v>13</v>
      </c>
      <c r="L3615">
        <v>45</v>
      </c>
      <c r="M3615">
        <v>112</v>
      </c>
      <c r="N3615" t="str">
        <f>_xlfn.XLOOKUP(Orders[[#This Row],[_ProductID]],Products!A:A,Products!C:C)</f>
        <v>Home décor</v>
      </c>
      <c r="O3615">
        <v>44</v>
      </c>
      <c r="P3615">
        <v>0.05</v>
      </c>
      <c r="Q3615" s="2">
        <v>2519.2000000000003</v>
      </c>
      <c r="R3615" s="2">
        <v>1889.4</v>
      </c>
      <c r="S3615" s="2">
        <v>7179.72</v>
      </c>
      <c r="T3615" s="2">
        <v>1511.5199999999995</v>
      </c>
    </row>
    <row r="3616" spans="1:20" x14ac:dyDescent="0.25">
      <c r="A3616" t="s">
        <v>4397</v>
      </c>
      <c r="B3616" t="s">
        <v>10</v>
      </c>
      <c r="C3616" t="s">
        <v>13</v>
      </c>
      <c r="D3616" s="1">
        <v>43700</v>
      </c>
      <c r="E3616" s="1">
        <v>43773</v>
      </c>
      <c r="F3616" s="1">
        <v>43781</v>
      </c>
      <c r="G3616" s="1">
        <v>43790</v>
      </c>
      <c r="H3616" s="13">
        <f>Orders[[#This Row],[DeliveryDate]]-Orders[[#This Row],[OrderDate]]</f>
        <v>17</v>
      </c>
      <c r="I3616" t="s">
        <v>3</v>
      </c>
      <c r="J3616" t="str">
        <f>_xlfn.XLOOKUP(Orders[[#This Row],[_SalesRepID]],'Sales team'!A:A,'Sales team'!B:B)</f>
        <v>Shawn Torres</v>
      </c>
      <c r="K3616">
        <v>27</v>
      </c>
      <c r="L3616">
        <v>37</v>
      </c>
      <c r="M3616">
        <v>266</v>
      </c>
      <c r="N3616" t="str">
        <f>_xlfn.XLOOKUP(Orders[[#This Row],[_ProductID]],Products!A:A,Products!C:C)</f>
        <v>Home décor</v>
      </c>
      <c r="O3616">
        <v>43</v>
      </c>
      <c r="P3616">
        <v>0.05</v>
      </c>
      <c r="Q3616" s="2">
        <v>1045.2</v>
      </c>
      <c r="R3616" s="2">
        <v>522.6</v>
      </c>
      <c r="S3616" s="2">
        <v>3971.7599999999998</v>
      </c>
      <c r="T3616" s="2">
        <v>1881.3599999999997</v>
      </c>
    </row>
    <row r="3617" spans="1:20" x14ac:dyDescent="0.25">
      <c r="A3617" t="s">
        <v>4383</v>
      </c>
      <c r="B3617" t="s">
        <v>10</v>
      </c>
      <c r="C3617" t="s">
        <v>15</v>
      </c>
      <c r="D3617" s="1">
        <v>43700</v>
      </c>
      <c r="E3617" s="1">
        <v>43772</v>
      </c>
      <c r="F3617" s="1">
        <v>43774</v>
      </c>
      <c r="G3617" s="1">
        <v>43782</v>
      </c>
      <c r="H3617" s="13">
        <f>Orders[[#This Row],[DeliveryDate]]-Orders[[#This Row],[OrderDate]]</f>
        <v>10</v>
      </c>
      <c r="I3617" t="s">
        <v>3</v>
      </c>
      <c r="J3617" t="str">
        <f>_xlfn.XLOOKUP(Orders[[#This Row],[_SalesRepID]],'Sales team'!A:A,'Sales team'!B:B)</f>
        <v>Donald Reynolds</v>
      </c>
      <c r="K3617">
        <v>26</v>
      </c>
      <c r="L3617">
        <v>5</v>
      </c>
      <c r="M3617">
        <v>13</v>
      </c>
      <c r="N3617" t="str">
        <f>_xlfn.XLOOKUP(Orders[[#This Row],[_ProductID]],Products!A:A,Products!C:C)</f>
        <v>Home décor</v>
      </c>
      <c r="O3617">
        <v>21</v>
      </c>
      <c r="P3617">
        <v>0.05</v>
      </c>
      <c r="Q3617" s="2">
        <v>234.5</v>
      </c>
      <c r="R3617" s="2">
        <v>171.185</v>
      </c>
      <c r="S3617" s="2">
        <v>891.09999999999991</v>
      </c>
      <c r="T3617" s="2">
        <v>206.3599999999999</v>
      </c>
    </row>
    <row r="3618" spans="1:20" x14ac:dyDescent="0.25">
      <c r="A3618" t="s">
        <v>4384</v>
      </c>
      <c r="B3618" t="s">
        <v>1</v>
      </c>
      <c r="C3618" t="s">
        <v>2</v>
      </c>
      <c r="D3618" s="1">
        <v>43700</v>
      </c>
      <c r="E3618" s="1">
        <v>43772</v>
      </c>
      <c r="F3618" s="1">
        <v>43778</v>
      </c>
      <c r="G3618" s="1">
        <v>43791</v>
      </c>
      <c r="H3618" s="13">
        <f>Orders[[#This Row],[DeliveryDate]]-Orders[[#This Row],[OrderDate]]</f>
        <v>19</v>
      </c>
      <c r="I3618" t="s">
        <v>3</v>
      </c>
      <c r="J3618" t="str">
        <f>_xlfn.XLOOKUP(Orders[[#This Row],[_SalesRepID]],'Sales team'!A:A,'Sales team'!B:B)</f>
        <v>Carl Nguyen</v>
      </c>
      <c r="K3618">
        <v>12</v>
      </c>
      <c r="L3618">
        <v>32</v>
      </c>
      <c r="M3618">
        <v>208</v>
      </c>
      <c r="N3618" t="str">
        <f>_xlfn.XLOOKUP(Orders[[#This Row],[_ProductID]],Products!A:A,Products!C:C)</f>
        <v>Kitchen &amp; Dining</v>
      </c>
      <c r="O3618">
        <v>4</v>
      </c>
      <c r="P3618">
        <v>0.15</v>
      </c>
      <c r="Q3618" s="2">
        <v>1125.6000000000001</v>
      </c>
      <c r="R3618" s="2">
        <v>742.89600000000007</v>
      </c>
      <c r="S3618" s="2">
        <v>7654.0800000000008</v>
      </c>
      <c r="T3618" s="2">
        <v>1710.9120000000003</v>
      </c>
    </row>
    <row r="3619" spans="1:20" x14ac:dyDescent="0.25">
      <c r="A3619" t="s">
        <v>4385</v>
      </c>
      <c r="B3619" t="s">
        <v>1</v>
      </c>
      <c r="C3619" t="s">
        <v>2</v>
      </c>
      <c r="D3619" s="1">
        <v>43700</v>
      </c>
      <c r="E3619" s="1">
        <v>43772</v>
      </c>
      <c r="F3619" s="1">
        <v>43793</v>
      </c>
      <c r="G3619" s="1">
        <v>43775</v>
      </c>
      <c r="H3619" s="13">
        <f>Orders[[#This Row],[DeliveryDate]]-Orders[[#This Row],[OrderDate]]</f>
        <v>3</v>
      </c>
      <c r="I3619" t="s">
        <v>3</v>
      </c>
      <c r="J3619" t="str">
        <f>_xlfn.XLOOKUP(Orders[[#This Row],[_SalesRepID]],'Sales team'!A:A,'Sales team'!B:B)</f>
        <v>Jerry Green</v>
      </c>
      <c r="K3619">
        <v>3</v>
      </c>
      <c r="L3619">
        <v>41</v>
      </c>
      <c r="M3619">
        <v>248</v>
      </c>
      <c r="N3619" t="str">
        <f>_xlfn.XLOOKUP(Orders[[#This Row],[_ProductID]],Products!A:A,Products!C:C)</f>
        <v>Home décor</v>
      </c>
      <c r="O3619">
        <v>36</v>
      </c>
      <c r="P3619">
        <v>0.3</v>
      </c>
      <c r="Q3619" s="2">
        <v>1105.5</v>
      </c>
      <c r="R3619" s="2">
        <v>696.46500000000003</v>
      </c>
      <c r="S3619" s="2">
        <v>3869.2499999999995</v>
      </c>
      <c r="T3619" s="2">
        <v>386.92499999999927</v>
      </c>
    </row>
    <row r="3620" spans="1:20" x14ac:dyDescent="0.25">
      <c r="A3620" t="s">
        <v>4386</v>
      </c>
      <c r="B3620" t="s">
        <v>8</v>
      </c>
      <c r="C3620" t="s">
        <v>2</v>
      </c>
      <c r="D3620" s="1">
        <v>43700</v>
      </c>
      <c r="E3620" s="1">
        <v>43772</v>
      </c>
      <c r="F3620" s="1">
        <v>43785</v>
      </c>
      <c r="G3620" s="1">
        <v>43787</v>
      </c>
      <c r="H3620" s="13">
        <f>Orders[[#This Row],[DeliveryDate]]-Orders[[#This Row],[OrderDate]]</f>
        <v>15</v>
      </c>
      <c r="I3620" t="s">
        <v>3</v>
      </c>
      <c r="J3620" t="str">
        <f>_xlfn.XLOOKUP(Orders[[#This Row],[_SalesRepID]],'Sales team'!A:A,'Sales team'!B:B)</f>
        <v>Douglas Tucker</v>
      </c>
      <c r="K3620">
        <v>23</v>
      </c>
      <c r="L3620">
        <v>46</v>
      </c>
      <c r="M3620">
        <v>252</v>
      </c>
      <c r="N3620" t="str">
        <f>_xlfn.XLOOKUP(Orders[[#This Row],[_ProductID]],Products!A:A,Products!C:C)</f>
        <v>Home décor</v>
      </c>
      <c r="O3620">
        <v>30</v>
      </c>
      <c r="P3620">
        <v>0.05</v>
      </c>
      <c r="Q3620" s="2">
        <v>2425.4</v>
      </c>
      <c r="R3620" s="2">
        <v>2013.0819999999999</v>
      </c>
      <c r="S3620" s="2">
        <v>4608.26</v>
      </c>
      <c r="T3620" s="2">
        <v>582.09600000000046</v>
      </c>
    </row>
    <row r="3621" spans="1:20" x14ac:dyDescent="0.25">
      <c r="A3621" t="s">
        <v>4374</v>
      </c>
      <c r="B3621" t="s">
        <v>10</v>
      </c>
      <c r="C3621" t="s">
        <v>6</v>
      </c>
      <c r="D3621" s="1">
        <v>43700</v>
      </c>
      <c r="E3621" s="1">
        <v>43771</v>
      </c>
      <c r="F3621" s="1">
        <v>43796</v>
      </c>
      <c r="G3621" s="1">
        <v>43790</v>
      </c>
      <c r="H3621" s="13">
        <f>Orders[[#This Row],[DeliveryDate]]-Orders[[#This Row],[OrderDate]]</f>
        <v>19</v>
      </c>
      <c r="I3621" t="s">
        <v>3</v>
      </c>
      <c r="J3621" t="str">
        <f>_xlfn.XLOOKUP(Orders[[#This Row],[_SalesRepID]],'Sales team'!A:A,'Sales team'!B:B)</f>
        <v>Carlos Miller</v>
      </c>
      <c r="K3621">
        <v>28</v>
      </c>
      <c r="L3621">
        <v>15</v>
      </c>
      <c r="M3621">
        <v>136</v>
      </c>
      <c r="N3621" t="str">
        <f>_xlfn.XLOOKUP(Orders[[#This Row],[_ProductID]],Products!A:A,Products!C:C)</f>
        <v>Home décor</v>
      </c>
      <c r="O3621">
        <v>21</v>
      </c>
      <c r="P3621">
        <v>0.05</v>
      </c>
      <c r="Q3621" s="2">
        <v>1795.6000000000001</v>
      </c>
      <c r="R3621" s="2">
        <v>1400.5680000000002</v>
      </c>
      <c r="S3621" s="2">
        <v>13646.56</v>
      </c>
      <c r="T3621" s="2">
        <v>2442.0159999999978</v>
      </c>
    </row>
    <row r="3622" spans="1:20" x14ac:dyDescent="0.25">
      <c r="A3622" t="s">
        <v>4375</v>
      </c>
      <c r="B3622" t="s">
        <v>10</v>
      </c>
      <c r="C3622" t="s">
        <v>6</v>
      </c>
      <c r="D3622" s="1">
        <v>43700</v>
      </c>
      <c r="E3622" s="1">
        <v>43771</v>
      </c>
      <c r="F3622" s="1">
        <v>43776</v>
      </c>
      <c r="G3622" s="1">
        <v>43788</v>
      </c>
      <c r="H3622" s="13">
        <f>Orders[[#This Row],[DeliveryDate]]-Orders[[#This Row],[OrderDate]]</f>
        <v>17</v>
      </c>
      <c r="I3622" t="s">
        <v>3</v>
      </c>
      <c r="J3622" t="str">
        <f>_xlfn.XLOOKUP(Orders[[#This Row],[_SalesRepID]],'Sales team'!A:A,'Sales team'!B:B)</f>
        <v>Shawn Torres</v>
      </c>
      <c r="K3622">
        <v>27</v>
      </c>
      <c r="L3622">
        <v>29</v>
      </c>
      <c r="M3622">
        <v>143</v>
      </c>
      <c r="N3622" t="str">
        <f>_xlfn.XLOOKUP(Orders[[#This Row],[_ProductID]],Products!A:A,Products!C:C)</f>
        <v>Kitchen &amp; Dining</v>
      </c>
      <c r="O3622">
        <v>4</v>
      </c>
      <c r="P3622">
        <v>0.15</v>
      </c>
      <c r="Q3622" s="2">
        <v>1038.5</v>
      </c>
      <c r="R3622" s="2">
        <v>799.64499999999998</v>
      </c>
      <c r="S3622" s="2">
        <v>3530.9</v>
      </c>
      <c r="T3622" s="2">
        <v>332.32000000000016</v>
      </c>
    </row>
    <row r="3623" spans="1:20" x14ac:dyDescent="0.25">
      <c r="A3623" t="s">
        <v>4376</v>
      </c>
      <c r="B3623" t="s">
        <v>5</v>
      </c>
      <c r="C3623" t="s">
        <v>15</v>
      </c>
      <c r="D3623" s="1">
        <v>43700</v>
      </c>
      <c r="E3623" s="1">
        <v>43771</v>
      </c>
      <c r="F3623" s="1">
        <v>43798</v>
      </c>
      <c r="G3623" s="1">
        <v>43784</v>
      </c>
      <c r="H3623" s="13">
        <f>Orders[[#This Row],[DeliveryDate]]-Orders[[#This Row],[OrderDate]]</f>
        <v>13</v>
      </c>
      <c r="I3623" t="s">
        <v>3</v>
      </c>
      <c r="J3623" t="str">
        <f>_xlfn.XLOOKUP(Orders[[#This Row],[_SalesRepID]],'Sales team'!A:A,'Sales team'!B:B)</f>
        <v>Anthony Torres</v>
      </c>
      <c r="K3623">
        <v>20</v>
      </c>
      <c r="L3623">
        <v>10</v>
      </c>
      <c r="M3623">
        <v>17</v>
      </c>
      <c r="N3623" t="str">
        <f>_xlfn.XLOOKUP(Orders[[#This Row],[_ProductID]],Products!A:A,Products!C:C)</f>
        <v>Furniture</v>
      </c>
      <c r="O3623">
        <v>34</v>
      </c>
      <c r="P3623">
        <v>0.4</v>
      </c>
      <c r="Q3623" s="2">
        <v>174.20000000000002</v>
      </c>
      <c r="R3623" s="2">
        <v>85.358000000000004</v>
      </c>
      <c r="S3623" s="2">
        <v>418.08000000000004</v>
      </c>
      <c r="T3623" s="2">
        <v>76.648000000000025</v>
      </c>
    </row>
    <row r="3624" spans="1:20" x14ac:dyDescent="0.25">
      <c r="A3624" t="s">
        <v>4377</v>
      </c>
      <c r="B3624" t="s">
        <v>1</v>
      </c>
      <c r="C3624" t="s">
        <v>15</v>
      </c>
      <c r="D3624" s="1">
        <v>43600</v>
      </c>
      <c r="E3624" s="1">
        <v>43771</v>
      </c>
      <c r="F3624" s="1">
        <v>43791</v>
      </c>
      <c r="G3624" s="1">
        <v>43784</v>
      </c>
      <c r="H3624" s="13">
        <f>Orders[[#This Row],[DeliveryDate]]-Orders[[#This Row],[OrderDate]]</f>
        <v>13</v>
      </c>
      <c r="I3624" t="s">
        <v>3</v>
      </c>
      <c r="J3624" t="str">
        <f>_xlfn.XLOOKUP(Orders[[#This Row],[_SalesRepID]],'Sales team'!A:A,'Sales team'!B:B)</f>
        <v>Jonathan Hawkins</v>
      </c>
      <c r="K3624">
        <v>10</v>
      </c>
      <c r="L3624">
        <v>33</v>
      </c>
      <c r="M3624">
        <v>48</v>
      </c>
      <c r="N3624" t="str">
        <f>_xlfn.XLOOKUP(Orders[[#This Row],[_ProductID]],Products!A:A,Products!C:C)</f>
        <v>Furniture</v>
      </c>
      <c r="O3624">
        <v>34</v>
      </c>
      <c r="P3624">
        <v>7.4999999999999997E-2</v>
      </c>
      <c r="Q3624" s="2">
        <v>5185.8</v>
      </c>
      <c r="R3624" s="2">
        <v>3111.48</v>
      </c>
      <c r="S3624" s="2">
        <v>38374.920000000006</v>
      </c>
      <c r="T3624" s="2">
        <v>13483.080000000005</v>
      </c>
    </row>
    <row r="3625" spans="1:20" x14ac:dyDescent="0.25">
      <c r="A3625" t="s">
        <v>4378</v>
      </c>
      <c r="B3625" t="s">
        <v>10</v>
      </c>
      <c r="C3625" t="s">
        <v>15</v>
      </c>
      <c r="D3625" s="1">
        <v>43600</v>
      </c>
      <c r="E3625" s="1">
        <v>43771</v>
      </c>
      <c r="F3625" s="1">
        <v>43794</v>
      </c>
      <c r="G3625" s="1">
        <v>43790</v>
      </c>
      <c r="H3625" s="13">
        <f>Orders[[#This Row],[DeliveryDate]]-Orders[[#This Row],[OrderDate]]</f>
        <v>19</v>
      </c>
      <c r="I3625" t="s">
        <v>3</v>
      </c>
      <c r="J3625" t="str">
        <f>_xlfn.XLOOKUP(Orders[[#This Row],[_SalesRepID]],'Sales team'!A:A,'Sales team'!B:B)</f>
        <v>Shawn Torres</v>
      </c>
      <c r="K3625">
        <v>27</v>
      </c>
      <c r="L3625">
        <v>11</v>
      </c>
      <c r="M3625">
        <v>54</v>
      </c>
      <c r="N3625" t="str">
        <f>_xlfn.XLOOKUP(Orders[[#This Row],[_ProductID]],Products!A:A,Products!C:C)</f>
        <v>Electronics</v>
      </c>
      <c r="O3625">
        <v>28</v>
      </c>
      <c r="P3625">
        <v>0.1</v>
      </c>
      <c r="Q3625" s="2">
        <v>1045.2</v>
      </c>
      <c r="R3625" s="2">
        <v>512.14800000000002</v>
      </c>
      <c r="S3625" s="2">
        <v>7525.4400000000005</v>
      </c>
      <c r="T3625" s="2">
        <v>3428.2560000000003</v>
      </c>
    </row>
    <row r="3626" spans="1:20" x14ac:dyDescent="0.25">
      <c r="A3626" t="s">
        <v>4379</v>
      </c>
      <c r="B3626" t="s">
        <v>8</v>
      </c>
      <c r="C3626" t="s">
        <v>25</v>
      </c>
      <c r="D3626" s="1">
        <v>43700</v>
      </c>
      <c r="E3626" s="1">
        <v>43771</v>
      </c>
      <c r="F3626" s="1">
        <v>43798</v>
      </c>
      <c r="G3626" s="1">
        <v>43776</v>
      </c>
      <c r="H3626" s="13">
        <f>Orders[[#This Row],[DeliveryDate]]-Orders[[#This Row],[OrderDate]]</f>
        <v>5</v>
      </c>
      <c r="I3626" t="s">
        <v>3</v>
      </c>
      <c r="J3626" t="str">
        <f>_xlfn.XLOOKUP(Orders[[#This Row],[_SalesRepID]],'Sales team'!A:A,'Sales team'!B:B)</f>
        <v>Roy Rice</v>
      </c>
      <c r="K3626">
        <v>24</v>
      </c>
      <c r="L3626">
        <v>48</v>
      </c>
      <c r="M3626">
        <v>352</v>
      </c>
      <c r="N3626" t="str">
        <f>_xlfn.XLOOKUP(Orders[[#This Row],[_ProductID]],Products!A:A,Products!C:C)</f>
        <v>Furniture</v>
      </c>
      <c r="O3626">
        <v>12</v>
      </c>
      <c r="P3626">
        <v>7.4999999999999997E-2</v>
      </c>
      <c r="Q3626" s="2">
        <v>3872.6</v>
      </c>
      <c r="R3626" s="2">
        <v>2284.8339999999998</v>
      </c>
      <c r="S3626" s="2">
        <v>7164.31</v>
      </c>
      <c r="T3626" s="2">
        <v>2594.6420000000007</v>
      </c>
    </row>
    <row r="3627" spans="1:20" x14ac:dyDescent="0.25">
      <c r="A3627" t="s">
        <v>4380</v>
      </c>
      <c r="B3627" t="s">
        <v>8</v>
      </c>
      <c r="C3627" t="s">
        <v>13</v>
      </c>
      <c r="D3627" s="1">
        <v>43700</v>
      </c>
      <c r="E3627" s="1">
        <v>43771</v>
      </c>
      <c r="F3627" s="1">
        <v>43794</v>
      </c>
      <c r="G3627" s="1">
        <v>43783</v>
      </c>
      <c r="H3627" s="13">
        <f>Orders[[#This Row],[DeliveryDate]]-Orders[[#This Row],[OrderDate]]</f>
        <v>12</v>
      </c>
      <c r="I3627" t="s">
        <v>3</v>
      </c>
      <c r="J3627" t="str">
        <f>_xlfn.XLOOKUP(Orders[[#This Row],[_SalesRepID]],'Sales team'!A:A,'Sales team'!B:B)</f>
        <v>Joe Price</v>
      </c>
      <c r="K3627">
        <v>22</v>
      </c>
      <c r="L3627">
        <v>50</v>
      </c>
      <c r="M3627">
        <v>322</v>
      </c>
      <c r="N3627" t="str">
        <f>_xlfn.XLOOKUP(Orders[[#This Row],[_ProductID]],Products!A:A,Products!C:C)</f>
        <v>Home décor</v>
      </c>
      <c r="O3627">
        <v>33</v>
      </c>
      <c r="P3627">
        <v>7.4999999999999997E-2</v>
      </c>
      <c r="Q3627" s="2">
        <v>1922.9</v>
      </c>
      <c r="R3627" s="2">
        <v>1115.2819999999999</v>
      </c>
      <c r="S3627" s="2">
        <v>10672.095000000001</v>
      </c>
      <c r="T3627" s="2">
        <v>3980.4030000000021</v>
      </c>
    </row>
    <row r="3628" spans="1:20" x14ac:dyDescent="0.25">
      <c r="A3628" t="s">
        <v>4381</v>
      </c>
      <c r="B3628" t="s">
        <v>1</v>
      </c>
      <c r="C3628" t="s">
        <v>6</v>
      </c>
      <c r="D3628" s="1">
        <v>43600</v>
      </c>
      <c r="E3628" s="1">
        <v>43771</v>
      </c>
      <c r="F3628" s="1">
        <v>43779</v>
      </c>
      <c r="G3628" s="1">
        <v>43782</v>
      </c>
      <c r="H3628" s="13">
        <f>Orders[[#This Row],[DeliveryDate]]-Orders[[#This Row],[OrderDate]]</f>
        <v>11</v>
      </c>
      <c r="I3628" t="s">
        <v>3</v>
      </c>
      <c r="J3628" t="str">
        <f>_xlfn.XLOOKUP(Orders[[#This Row],[_SalesRepID]],'Sales team'!A:A,'Sales team'!B:B)</f>
        <v>Joshua Bennett</v>
      </c>
      <c r="K3628">
        <v>6</v>
      </c>
      <c r="L3628">
        <v>39</v>
      </c>
      <c r="M3628">
        <v>93</v>
      </c>
      <c r="N3628" t="str">
        <f>_xlfn.XLOOKUP(Orders[[#This Row],[_ProductID]],Products!A:A,Products!C:C)</f>
        <v>Home décor</v>
      </c>
      <c r="O3628">
        <v>23</v>
      </c>
      <c r="P3628">
        <v>0.05</v>
      </c>
      <c r="Q3628" s="2">
        <v>2237.8000000000002</v>
      </c>
      <c r="R3628" s="2">
        <v>939.87600000000009</v>
      </c>
      <c r="S3628" s="2">
        <v>14881.37</v>
      </c>
      <c r="T3628" s="2">
        <v>8302.2380000000012</v>
      </c>
    </row>
    <row r="3629" spans="1:20" x14ac:dyDescent="0.25">
      <c r="A3629" t="s">
        <v>4382</v>
      </c>
      <c r="B3629" t="s">
        <v>5</v>
      </c>
      <c r="C3629" t="s">
        <v>15</v>
      </c>
      <c r="D3629" s="1">
        <v>43700</v>
      </c>
      <c r="E3629" s="1">
        <v>43771</v>
      </c>
      <c r="F3629" s="1">
        <v>43791</v>
      </c>
      <c r="G3629" s="1">
        <v>43787</v>
      </c>
      <c r="H3629" s="13">
        <f>Orders[[#This Row],[DeliveryDate]]-Orders[[#This Row],[OrderDate]]</f>
        <v>16</v>
      </c>
      <c r="I3629" t="s">
        <v>3</v>
      </c>
      <c r="J3629" t="str">
        <f>_xlfn.XLOOKUP(Orders[[#This Row],[_SalesRepID]],'Sales team'!A:A,'Sales team'!B:B)</f>
        <v>Anthony Berry</v>
      </c>
      <c r="K3629">
        <v>16</v>
      </c>
      <c r="L3629">
        <v>37</v>
      </c>
      <c r="M3629">
        <v>58</v>
      </c>
      <c r="N3629" t="str">
        <f>_xlfn.XLOOKUP(Orders[[#This Row],[_ProductID]],Products!A:A,Products!C:C)</f>
        <v>Home décor</v>
      </c>
      <c r="O3629">
        <v>21</v>
      </c>
      <c r="P3629">
        <v>7.4999999999999997E-2</v>
      </c>
      <c r="Q3629" s="2">
        <v>1038.5</v>
      </c>
      <c r="R3629" s="2">
        <v>477.71000000000004</v>
      </c>
      <c r="S3629" s="2">
        <v>5763.6750000000002</v>
      </c>
      <c r="T3629" s="2">
        <v>2897.415</v>
      </c>
    </row>
    <row r="3630" spans="1:20" x14ac:dyDescent="0.25">
      <c r="A3630" t="s">
        <v>4364</v>
      </c>
      <c r="B3630" t="s">
        <v>5</v>
      </c>
      <c r="C3630" t="s">
        <v>6</v>
      </c>
      <c r="D3630" s="1">
        <v>43600</v>
      </c>
      <c r="E3630" s="1">
        <v>43770</v>
      </c>
      <c r="F3630" s="1">
        <v>43779</v>
      </c>
      <c r="G3630" s="1">
        <v>43781</v>
      </c>
      <c r="H3630" s="13">
        <f>Orders[[#This Row],[DeliveryDate]]-Orders[[#This Row],[OrderDate]]</f>
        <v>11</v>
      </c>
      <c r="I3630" t="s">
        <v>3</v>
      </c>
      <c r="J3630" t="str">
        <f>_xlfn.XLOOKUP(Orders[[#This Row],[_SalesRepID]],'Sales team'!A:A,'Sales team'!B:B)</f>
        <v>Todd Roberts</v>
      </c>
      <c r="K3630">
        <v>13</v>
      </c>
      <c r="L3630">
        <v>10</v>
      </c>
      <c r="M3630">
        <v>155</v>
      </c>
      <c r="N3630" t="str">
        <f>_xlfn.XLOOKUP(Orders[[#This Row],[_ProductID]],Products!A:A,Products!C:C)</f>
        <v>Kitchen &amp; Dining</v>
      </c>
      <c r="O3630">
        <v>8</v>
      </c>
      <c r="P3630">
        <v>0.3</v>
      </c>
      <c r="Q3630" s="2">
        <v>1762.1000000000001</v>
      </c>
      <c r="R3630" s="2">
        <v>1356.8170000000002</v>
      </c>
      <c r="S3630" s="2">
        <v>4933.88</v>
      </c>
      <c r="T3630" s="2">
        <v>-493.38800000000083</v>
      </c>
    </row>
    <row r="3631" spans="1:20" x14ac:dyDescent="0.25">
      <c r="A3631" t="s">
        <v>4365</v>
      </c>
      <c r="B3631" t="s">
        <v>1</v>
      </c>
      <c r="C3631" t="s">
        <v>2</v>
      </c>
      <c r="D3631" s="1">
        <v>43700</v>
      </c>
      <c r="E3631" s="1">
        <v>43770</v>
      </c>
      <c r="F3631" s="1">
        <v>43784</v>
      </c>
      <c r="G3631" s="1">
        <v>43783</v>
      </c>
      <c r="H3631" s="13">
        <f>Orders[[#This Row],[DeliveryDate]]-Orders[[#This Row],[OrderDate]]</f>
        <v>13</v>
      </c>
      <c r="I3631" t="s">
        <v>3</v>
      </c>
      <c r="J3631" t="str">
        <f>_xlfn.XLOOKUP(Orders[[#This Row],[_SalesRepID]],'Sales team'!A:A,'Sales team'!B:B)</f>
        <v>Joshua Little</v>
      </c>
      <c r="K3631">
        <v>11</v>
      </c>
      <c r="L3631">
        <v>40</v>
      </c>
      <c r="M3631">
        <v>252</v>
      </c>
      <c r="N3631" t="str">
        <f>_xlfn.XLOOKUP(Orders[[#This Row],[_ProductID]],Products!A:A,Products!C:C)</f>
        <v>Home décor</v>
      </c>
      <c r="O3631">
        <v>23</v>
      </c>
      <c r="P3631">
        <v>0.05</v>
      </c>
      <c r="Q3631" s="2">
        <v>1051.9000000000001</v>
      </c>
      <c r="R3631" s="2">
        <v>452.31700000000001</v>
      </c>
      <c r="S3631" s="2">
        <v>3997.2200000000003</v>
      </c>
      <c r="T3631" s="2">
        <v>2187.9520000000002</v>
      </c>
    </row>
    <row r="3632" spans="1:20" x14ac:dyDescent="0.25">
      <c r="A3632" t="s">
        <v>4366</v>
      </c>
      <c r="B3632" t="s">
        <v>1</v>
      </c>
      <c r="C3632" t="s">
        <v>2</v>
      </c>
      <c r="D3632" s="1">
        <v>43700</v>
      </c>
      <c r="E3632" s="1">
        <v>43770</v>
      </c>
      <c r="F3632" s="1">
        <v>43795</v>
      </c>
      <c r="G3632" s="1">
        <v>43780</v>
      </c>
      <c r="H3632" s="13">
        <f>Orders[[#This Row],[DeliveryDate]]-Orders[[#This Row],[OrderDate]]</f>
        <v>10</v>
      </c>
      <c r="I3632" t="s">
        <v>3</v>
      </c>
      <c r="J3632" t="str">
        <f>_xlfn.XLOOKUP(Orders[[#This Row],[_SalesRepID]],'Sales team'!A:A,'Sales team'!B:B)</f>
        <v>Shawn Cook</v>
      </c>
      <c r="K3632">
        <v>7</v>
      </c>
      <c r="L3632">
        <v>42</v>
      </c>
      <c r="M3632">
        <v>247</v>
      </c>
      <c r="N3632" t="str">
        <f>_xlfn.XLOOKUP(Orders[[#This Row],[_ProductID]],Products!A:A,Products!C:C)</f>
        <v>Home décor</v>
      </c>
      <c r="O3632">
        <v>11</v>
      </c>
      <c r="P3632">
        <v>0.15</v>
      </c>
      <c r="Q3632" s="2">
        <v>2572.8000000000002</v>
      </c>
      <c r="R3632" s="2">
        <v>1312.1280000000002</v>
      </c>
      <c r="S3632" s="2">
        <v>8747.52</v>
      </c>
      <c r="T3632" s="2">
        <v>3499.0079999999998</v>
      </c>
    </row>
    <row r="3633" spans="1:20" x14ac:dyDescent="0.25">
      <c r="A3633" t="s">
        <v>4367</v>
      </c>
      <c r="B3633" t="s">
        <v>1</v>
      </c>
      <c r="C3633" t="s">
        <v>15</v>
      </c>
      <c r="D3633" s="1">
        <v>43600</v>
      </c>
      <c r="E3633" s="1">
        <v>43770</v>
      </c>
      <c r="F3633" s="1">
        <v>43788</v>
      </c>
      <c r="G3633" s="1">
        <v>43790</v>
      </c>
      <c r="H3633" s="13">
        <f>Orders[[#This Row],[DeliveryDate]]-Orders[[#This Row],[OrderDate]]</f>
        <v>20</v>
      </c>
      <c r="I3633" t="s">
        <v>3</v>
      </c>
      <c r="J3633" t="str">
        <f>_xlfn.XLOOKUP(Orders[[#This Row],[_SalesRepID]],'Sales team'!A:A,'Sales team'!B:B)</f>
        <v>Stephen Payne</v>
      </c>
      <c r="K3633">
        <v>5</v>
      </c>
      <c r="L3633">
        <v>17</v>
      </c>
      <c r="M3633">
        <v>17</v>
      </c>
      <c r="N3633" t="str">
        <f>_xlfn.XLOOKUP(Orders[[#This Row],[_ProductID]],Products!A:A,Products!C:C)</f>
        <v>Home décor</v>
      </c>
      <c r="O3633">
        <v>44</v>
      </c>
      <c r="P3633">
        <v>7.4999999999999997E-2</v>
      </c>
      <c r="Q3633" s="2">
        <v>1835.8</v>
      </c>
      <c r="R3633" s="2">
        <v>1413.566</v>
      </c>
      <c r="S3633" s="2">
        <v>11886.805</v>
      </c>
      <c r="T3633" s="2">
        <v>1991.8430000000008</v>
      </c>
    </row>
    <row r="3634" spans="1:20" x14ac:dyDescent="0.25">
      <c r="A3634" t="s">
        <v>4368</v>
      </c>
      <c r="B3634" t="s">
        <v>5</v>
      </c>
      <c r="C3634" t="s">
        <v>13</v>
      </c>
      <c r="D3634" s="1">
        <v>43700</v>
      </c>
      <c r="E3634" s="1">
        <v>43770</v>
      </c>
      <c r="F3634" s="1">
        <v>43794</v>
      </c>
      <c r="G3634" s="1">
        <v>43790</v>
      </c>
      <c r="H3634" s="13">
        <f>Orders[[#This Row],[DeliveryDate]]-Orders[[#This Row],[OrderDate]]</f>
        <v>20</v>
      </c>
      <c r="I3634" t="s">
        <v>3</v>
      </c>
      <c r="J3634" t="str">
        <f>_xlfn.XLOOKUP(Orders[[#This Row],[_SalesRepID]],'Sales team'!A:A,'Sales team'!B:B)</f>
        <v>Shawn Wallace</v>
      </c>
      <c r="K3634">
        <v>18</v>
      </c>
      <c r="L3634">
        <v>15</v>
      </c>
      <c r="M3634">
        <v>321</v>
      </c>
      <c r="N3634" t="str">
        <f>_xlfn.XLOOKUP(Orders[[#This Row],[_ProductID]],Products!A:A,Products!C:C)</f>
        <v>Furniture</v>
      </c>
      <c r="O3634">
        <v>5</v>
      </c>
      <c r="P3634">
        <v>0.1</v>
      </c>
      <c r="Q3634" s="2">
        <v>1078.7</v>
      </c>
      <c r="R3634" s="2">
        <v>453.05400000000003</v>
      </c>
      <c r="S3634" s="2">
        <v>7766.64</v>
      </c>
      <c r="T3634" s="2">
        <v>4142.2080000000005</v>
      </c>
    </row>
    <row r="3635" spans="1:20" x14ac:dyDescent="0.25">
      <c r="A3635" t="s">
        <v>4369</v>
      </c>
      <c r="B3635" t="s">
        <v>5</v>
      </c>
      <c r="C3635" t="s">
        <v>13</v>
      </c>
      <c r="D3635" s="1">
        <v>43700</v>
      </c>
      <c r="E3635" s="1">
        <v>43770</v>
      </c>
      <c r="F3635" s="1">
        <v>43796</v>
      </c>
      <c r="G3635" s="1">
        <v>43780</v>
      </c>
      <c r="H3635" s="13">
        <f>Orders[[#This Row],[DeliveryDate]]-Orders[[#This Row],[OrderDate]]</f>
        <v>10</v>
      </c>
      <c r="I3635" t="s">
        <v>3</v>
      </c>
      <c r="J3635" t="str">
        <f>_xlfn.XLOOKUP(Orders[[#This Row],[_SalesRepID]],'Sales team'!A:A,'Sales team'!B:B)</f>
        <v>Roger Alexander</v>
      </c>
      <c r="K3635">
        <v>15</v>
      </c>
      <c r="L3635">
        <v>39</v>
      </c>
      <c r="M3635">
        <v>270</v>
      </c>
      <c r="N3635" t="str">
        <f>_xlfn.XLOOKUP(Orders[[#This Row],[_ProductID]],Products!A:A,Products!C:C)</f>
        <v>Home décor</v>
      </c>
      <c r="O3635">
        <v>3</v>
      </c>
      <c r="P3635">
        <v>7.4999999999999997E-2</v>
      </c>
      <c r="Q3635" s="2">
        <v>3919.5</v>
      </c>
      <c r="R3635" s="2">
        <v>3018.0149999999999</v>
      </c>
      <c r="S3635" s="2">
        <v>7251.0750000000007</v>
      </c>
      <c r="T3635" s="2">
        <v>1215.045000000001</v>
      </c>
    </row>
    <row r="3636" spans="1:20" x14ac:dyDescent="0.25">
      <c r="A3636" t="s">
        <v>4370</v>
      </c>
      <c r="B3636" t="s">
        <v>1</v>
      </c>
      <c r="C3636" t="s">
        <v>6</v>
      </c>
      <c r="D3636" s="1">
        <v>43700</v>
      </c>
      <c r="E3636" s="1">
        <v>43770</v>
      </c>
      <c r="F3636" s="1">
        <v>43785</v>
      </c>
      <c r="G3636" s="1">
        <v>43790</v>
      </c>
      <c r="H3636" s="13">
        <f>Orders[[#This Row],[DeliveryDate]]-Orders[[#This Row],[OrderDate]]</f>
        <v>20</v>
      </c>
      <c r="I3636" t="s">
        <v>3</v>
      </c>
      <c r="J3636" t="str">
        <f>_xlfn.XLOOKUP(Orders[[#This Row],[_SalesRepID]],'Sales team'!A:A,'Sales team'!B:B)</f>
        <v>Joshua Bennett</v>
      </c>
      <c r="K3636">
        <v>6</v>
      </c>
      <c r="L3636">
        <v>14</v>
      </c>
      <c r="M3636">
        <v>203</v>
      </c>
      <c r="N3636" t="str">
        <f>_xlfn.XLOOKUP(Orders[[#This Row],[_ProductID]],Products!A:A,Products!C:C)</f>
        <v>Home décor</v>
      </c>
      <c r="O3636">
        <v>23</v>
      </c>
      <c r="P3636">
        <v>7.4999999999999997E-2</v>
      </c>
      <c r="Q3636" s="2">
        <v>5688.3</v>
      </c>
      <c r="R3636" s="2">
        <v>4152.4589999999998</v>
      </c>
      <c r="S3636" s="2">
        <v>5261.6775000000007</v>
      </c>
      <c r="T3636" s="2">
        <v>1109.2185000000009</v>
      </c>
    </row>
    <row r="3637" spans="1:20" x14ac:dyDescent="0.25">
      <c r="A3637" t="s">
        <v>4371</v>
      </c>
      <c r="B3637" t="s">
        <v>5</v>
      </c>
      <c r="C3637" t="s">
        <v>2</v>
      </c>
      <c r="D3637" s="1">
        <v>43700</v>
      </c>
      <c r="E3637" s="1">
        <v>43770</v>
      </c>
      <c r="F3637" s="1">
        <v>43789</v>
      </c>
      <c r="G3637" s="1">
        <v>43805</v>
      </c>
      <c r="H3637" s="13">
        <f>Orders[[#This Row],[DeliveryDate]]-Orders[[#This Row],[OrderDate]]</f>
        <v>35</v>
      </c>
      <c r="I3637" t="s">
        <v>3</v>
      </c>
      <c r="J3637" t="str">
        <f>_xlfn.XLOOKUP(Orders[[#This Row],[_SalesRepID]],'Sales team'!A:A,'Sales team'!B:B)</f>
        <v>Nicholas Cunningham</v>
      </c>
      <c r="K3637">
        <v>19</v>
      </c>
      <c r="L3637">
        <v>4</v>
      </c>
      <c r="M3637">
        <v>213</v>
      </c>
      <c r="N3637" t="str">
        <f>_xlfn.XLOOKUP(Orders[[#This Row],[_ProductID]],Products!A:A,Products!C:C)</f>
        <v>Kitchen &amp; Dining</v>
      </c>
      <c r="O3637">
        <v>13</v>
      </c>
      <c r="P3637">
        <v>0.15</v>
      </c>
      <c r="Q3637" s="2">
        <v>2438.8000000000002</v>
      </c>
      <c r="R3637" s="2">
        <v>1414.5039999999999</v>
      </c>
      <c r="S3637" s="2">
        <v>14510.86</v>
      </c>
      <c r="T3637" s="2">
        <v>4609.3320000000022</v>
      </c>
    </row>
    <row r="3638" spans="1:20" x14ac:dyDescent="0.25">
      <c r="A3638" t="s">
        <v>4372</v>
      </c>
      <c r="B3638" t="s">
        <v>1</v>
      </c>
      <c r="C3638" t="s">
        <v>25</v>
      </c>
      <c r="D3638" s="1">
        <v>43700</v>
      </c>
      <c r="E3638" s="1">
        <v>43770</v>
      </c>
      <c r="F3638" s="1">
        <v>43774</v>
      </c>
      <c r="G3638" s="1">
        <v>43801</v>
      </c>
      <c r="H3638" s="13">
        <f>Orders[[#This Row],[DeliveryDate]]-Orders[[#This Row],[OrderDate]]</f>
        <v>31</v>
      </c>
      <c r="I3638" t="s">
        <v>3</v>
      </c>
      <c r="J3638" t="str">
        <f>_xlfn.XLOOKUP(Orders[[#This Row],[_SalesRepID]],'Sales team'!A:A,'Sales team'!B:B)</f>
        <v>Jonathan Hawkins</v>
      </c>
      <c r="K3638">
        <v>10</v>
      </c>
      <c r="L3638">
        <v>6</v>
      </c>
      <c r="M3638">
        <v>365</v>
      </c>
      <c r="N3638" t="str">
        <f>_xlfn.XLOOKUP(Orders[[#This Row],[_ProductID]],Products!A:A,Products!C:C)</f>
        <v>Home décor</v>
      </c>
      <c r="O3638">
        <v>46</v>
      </c>
      <c r="P3638">
        <v>0.1</v>
      </c>
      <c r="Q3638" s="2">
        <v>837.5</v>
      </c>
      <c r="R3638" s="2">
        <v>502.5</v>
      </c>
      <c r="S3638" s="2">
        <v>1507.5</v>
      </c>
      <c r="T3638" s="2">
        <v>502.5</v>
      </c>
    </row>
    <row r="3639" spans="1:20" x14ac:dyDescent="0.25">
      <c r="A3639" t="s">
        <v>4373</v>
      </c>
      <c r="B3639" t="s">
        <v>8</v>
      </c>
      <c r="C3639" t="s">
        <v>6</v>
      </c>
      <c r="D3639" s="1">
        <v>43600</v>
      </c>
      <c r="E3639" s="1">
        <v>43770</v>
      </c>
      <c r="F3639" s="1">
        <v>43782</v>
      </c>
      <c r="G3639" s="1">
        <v>43798</v>
      </c>
      <c r="H3639" s="13">
        <f>Orders[[#This Row],[DeliveryDate]]-Orders[[#This Row],[OrderDate]]</f>
        <v>28</v>
      </c>
      <c r="I3639" t="s">
        <v>3</v>
      </c>
      <c r="J3639" t="str">
        <f>_xlfn.XLOOKUP(Orders[[#This Row],[_SalesRepID]],'Sales team'!A:A,'Sales team'!B:B)</f>
        <v>Patrick Graham</v>
      </c>
      <c r="K3639">
        <v>25</v>
      </c>
      <c r="L3639">
        <v>20</v>
      </c>
      <c r="M3639">
        <v>170</v>
      </c>
      <c r="N3639" t="str">
        <f>_xlfn.XLOOKUP(Orders[[#This Row],[_ProductID]],Products!A:A,Products!C:C)</f>
        <v>Kitchen &amp; Dining</v>
      </c>
      <c r="O3639">
        <v>7</v>
      </c>
      <c r="P3639">
        <v>0.05</v>
      </c>
      <c r="Q3639" s="2">
        <v>6438.7</v>
      </c>
      <c r="R3639" s="2">
        <v>4378.3159999999998</v>
      </c>
      <c r="S3639" s="2">
        <v>42817.354999999996</v>
      </c>
      <c r="T3639" s="2">
        <v>12169.142999999996</v>
      </c>
    </row>
    <row r="3640" spans="1:20" x14ac:dyDescent="0.25">
      <c r="A3640" t="s">
        <v>4359</v>
      </c>
      <c r="B3640" t="s">
        <v>8</v>
      </c>
      <c r="C3640" t="s">
        <v>2</v>
      </c>
      <c r="D3640" s="1">
        <v>43700</v>
      </c>
      <c r="E3640" s="1">
        <v>43769</v>
      </c>
      <c r="F3640" s="1">
        <v>43795</v>
      </c>
      <c r="G3640" s="1">
        <v>43787</v>
      </c>
      <c r="H3640" s="13">
        <f>Orders[[#This Row],[DeliveryDate]]-Orders[[#This Row],[OrderDate]]</f>
        <v>18</v>
      </c>
      <c r="I3640" t="s">
        <v>3</v>
      </c>
      <c r="J3640" t="str">
        <f>_xlfn.XLOOKUP(Orders[[#This Row],[_SalesRepID]],'Sales team'!A:A,'Sales team'!B:B)</f>
        <v>Joe Price</v>
      </c>
      <c r="K3640">
        <v>22</v>
      </c>
      <c r="L3640">
        <v>15</v>
      </c>
      <c r="M3640">
        <v>247</v>
      </c>
      <c r="N3640" t="str">
        <f>_xlfn.XLOOKUP(Orders[[#This Row],[_ProductID]],Products!A:A,Products!C:C)</f>
        <v>Home décor</v>
      </c>
      <c r="O3640">
        <v>36</v>
      </c>
      <c r="P3640">
        <v>7.4999999999999997E-2</v>
      </c>
      <c r="Q3640" s="2">
        <v>1125.6000000000001</v>
      </c>
      <c r="R3640" s="2">
        <v>664.10400000000004</v>
      </c>
      <c r="S3640" s="2">
        <v>3123.5400000000004</v>
      </c>
      <c r="T3640" s="2">
        <v>1131.2280000000003</v>
      </c>
    </row>
    <row r="3641" spans="1:20" x14ac:dyDescent="0.25">
      <c r="A3641" t="s">
        <v>4360</v>
      </c>
      <c r="B3641" t="s">
        <v>8</v>
      </c>
      <c r="C3641" t="s">
        <v>2</v>
      </c>
      <c r="D3641" s="1">
        <v>43700</v>
      </c>
      <c r="E3641" s="1">
        <v>43769</v>
      </c>
      <c r="F3641" s="1">
        <v>43780</v>
      </c>
      <c r="G3641" s="1">
        <v>43777</v>
      </c>
      <c r="H3641" s="13">
        <f>Orders[[#This Row],[DeliveryDate]]-Orders[[#This Row],[OrderDate]]</f>
        <v>8</v>
      </c>
      <c r="I3641" t="s">
        <v>3</v>
      </c>
      <c r="J3641" t="str">
        <f>_xlfn.XLOOKUP(Orders[[#This Row],[_SalesRepID]],'Sales team'!A:A,'Sales team'!B:B)</f>
        <v>Patrick Graham</v>
      </c>
      <c r="K3641">
        <v>25</v>
      </c>
      <c r="L3641">
        <v>36</v>
      </c>
      <c r="M3641">
        <v>205</v>
      </c>
      <c r="N3641" t="str">
        <f>_xlfn.XLOOKUP(Orders[[#This Row],[_ProductID]],Products!A:A,Products!C:C)</f>
        <v>Home décor</v>
      </c>
      <c r="O3641">
        <v>29</v>
      </c>
      <c r="P3641">
        <v>0.2</v>
      </c>
      <c r="Q3641" s="2">
        <v>1025.1000000000001</v>
      </c>
      <c r="R3641" s="2">
        <v>666.31500000000005</v>
      </c>
      <c r="S3641" s="2">
        <v>3280.3200000000006</v>
      </c>
      <c r="T3641" s="2">
        <v>615.0600000000004</v>
      </c>
    </row>
    <row r="3642" spans="1:20" x14ac:dyDescent="0.25">
      <c r="A3642" t="s">
        <v>4361</v>
      </c>
      <c r="B3642" t="s">
        <v>10</v>
      </c>
      <c r="C3642" t="s">
        <v>6</v>
      </c>
      <c r="D3642" s="1">
        <v>43700</v>
      </c>
      <c r="E3642" s="1">
        <v>43769</v>
      </c>
      <c r="F3642" s="1">
        <v>43779</v>
      </c>
      <c r="G3642" s="1">
        <v>43797</v>
      </c>
      <c r="H3642" s="13">
        <f>Orders[[#This Row],[DeliveryDate]]-Orders[[#This Row],[OrderDate]]</f>
        <v>28</v>
      </c>
      <c r="I3642" t="s">
        <v>3</v>
      </c>
      <c r="J3642" t="str">
        <f>_xlfn.XLOOKUP(Orders[[#This Row],[_SalesRepID]],'Sales team'!A:A,'Sales team'!B:B)</f>
        <v>Carlos Miller</v>
      </c>
      <c r="K3642">
        <v>28</v>
      </c>
      <c r="L3642">
        <v>10</v>
      </c>
      <c r="M3642">
        <v>176</v>
      </c>
      <c r="N3642" t="str">
        <f>_xlfn.XLOOKUP(Orders[[#This Row],[_ProductID]],Products!A:A,Products!C:C)</f>
        <v>Outdoor</v>
      </c>
      <c r="O3642">
        <v>10</v>
      </c>
      <c r="P3642">
        <v>0.3</v>
      </c>
      <c r="Q3642" s="2">
        <v>6559.3</v>
      </c>
      <c r="R3642" s="2">
        <v>5444.2190000000001</v>
      </c>
      <c r="S3642" s="2">
        <v>4591.51</v>
      </c>
      <c r="T3642" s="2">
        <v>-852.70899999999983</v>
      </c>
    </row>
    <row r="3643" spans="1:20" x14ac:dyDescent="0.25">
      <c r="A3643" t="s">
        <v>4362</v>
      </c>
      <c r="B3643" t="s">
        <v>5</v>
      </c>
      <c r="C3643" t="s">
        <v>6</v>
      </c>
      <c r="D3643" s="1">
        <v>43600</v>
      </c>
      <c r="E3643" s="1">
        <v>43769</v>
      </c>
      <c r="F3643" s="1">
        <v>43782</v>
      </c>
      <c r="G3643" s="1">
        <v>43788</v>
      </c>
      <c r="H3643" s="13">
        <f>Orders[[#This Row],[DeliveryDate]]-Orders[[#This Row],[OrderDate]]</f>
        <v>19</v>
      </c>
      <c r="I3643" t="s">
        <v>3</v>
      </c>
      <c r="J3643" t="str">
        <f>_xlfn.XLOOKUP(Orders[[#This Row],[_SalesRepID]],'Sales team'!A:A,'Sales team'!B:B)</f>
        <v>Shawn Wallace</v>
      </c>
      <c r="K3643">
        <v>18</v>
      </c>
      <c r="L3643">
        <v>22</v>
      </c>
      <c r="M3643">
        <v>160</v>
      </c>
      <c r="N3643" t="str">
        <f>_xlfn.XLOOKUP(Orders[[#This Row],[_ProductID]],Products!A:A,Products!C:C)</f>
        <v>Home décor</v>
      </c>
      <c r="O3643">
        <v>26</v>
      </c>
      <c r="P3643">
        <v>7.4999999999999997E-2</v>
      </c>
      <c r="Q3643" s="2">
        <v>2318.2000000000003</v>
      </c>
      <c r="R3643" s="2">
        <v>1043.19</v>
      </c>
      <c r="S3643" s="2">
        <v>4288.670000000001</v>
      </c>
      <c r="T3643" s="2">
        <v>2202.2900000000009</v>
      </c>
    </row>
    <row r="3644" spans="1:20" x14ac:dyDescent="0.25">
      <c r="A3644" t="s">
        <v>4363</v>
      </c>
      <c r="B3644" t="s">
        <v>1</v>
      </c>
      <c r="C3644" t="s">
        <v>15</v>
      </c>
      <c r="D3644" s="1">
        <v>43700</v>
      </c>
      <c r="E3644" s="1">
        <v>43769</v>
      </c>
      <c r="F3644" s="1">
        <v>43794</v>
      </c>
      <c r="G3644" s="1">
        <v>43775</v>
      </c>
      <c r="H3644" s="13">
        <f>Orders[[#This Row],[DeliveryDate]]-Orders[[#This Row],[OrderDate]]</f>
        <v>6</v>
      </c>
      <c r="I3644" t="s">
        <v>3</v>
      </c>
      <c r="J3644" t="str">
        <f>_xlfn.XLOOKUP(Orders[[#This Row],[_SalesRepID]],'Sales team'!A:A,'Sales team'!B:B)</f>
        <v>George Lewis</v>
      </c>
      <c r="K3644">
        <v>8</v>
      </c>
      <c r="L3644">
        <v>47</v>
      </c>
      <c r="M3644">
        <v>38</v>
      </c>
      <c r="N3644" t="str">
        <f>_xlfn.XLOOKUP(Orders[[#This Row],[_ProductID]],Products!A:A,Products!C:C)</f>
        <v>Home décor</v>
      </c>
      <c r="O3644">
        <v>2</v>
      </c>
      <c r="P3644">
        <v>7.4999999999999997E-2</v>
      </c>
      <c r="Q3644" s="2">
        <v>1058.6000000000001</v>
      </c>
      <c r="R3644" s="2">
        <v>656.33200000000011</v>
      </c>
      <c r="S3644" s="2">
        <v>979.20500000000015</v>
      </c>
      <c r="T3644" s="2">
        <v>322.87300000000005</v>
      </c>
    </row>
    <row r="3645" spans="1:20" x14ac:dyDescent="0.25">
      <c r="A3645" t="s">
        <v>4351</v>
      </c>
      <c r="B3645" t="s">
        <v>1</v>
      </c>
      <c r="C3645" t="s">
        <v>2</v>
      </c>
      <c r="D3645" s="1">
        <v>43700</v>
      </c>
      <c r="E3645" s="1">
        <v>43768</v>
      </c>
      <c r="F3645" s="1">
        <v>43787</v>
      </c>
      <c r="G3645" s="1">
        <v>43780</v>
      </c>
      <c r="H3645" s="13">
        <f>Orders[[#This Row],[DeliveryDate]]-Orders[[#This Row],[OrderDate]]</f>
        <v>12</v>
      </c>
      <c r="I3645" t="s">
        <v>3</v>
      </c>
      <c r="J3645" t="str">
        <f>_xlfn.XLOOKUP(Orders[[#This Row],[_SalesRepID]],'Sales team'!A:A,'Sales team'!B:B)</f>
        <v>Keith Griffin</v>
      </c>
      <c r="K3645">
        <v>2</v>
      </c>
      <c r="L3645">
        <v>4</v>
      </c>
      <c r="M3645">
        <v>212</v>
      </c>
      <c r="N3645" t="str">
        <f>_xlfn.XLOOKUP(Orders[[#This Row],[_ProductID]],Products!A:A,Products!C:C)</f>
        <v>Home décor</v>
      </c>
      <c r="O3645">
        <v>26</v>
      </c>
      <c r="P3645">
        <v>0.15</v>
      </c>
      <c r="Q3645" s="2">
        <v>1078.7</v>
      </c>
      <c r="R3645" s="2">
        <v>506.98899999999998</v>
      </c>
      <c r="S3645" s="2">
        <v>2750.6850000000004</v>
      </c>
      <c r="T3645" s="2">
        <v>1229.7180000000005</v>
      </c>
    </row>
    <row r="3646" spans="1:20" x14ac:dyDescent="0.25">
      <c r="A3646" t="s">
        <v>4352</v>
      </c>
      <c r="B3646" t="s">
        <v>1</v>
      </c>
      <c r="C3646" t="s">
        <v>2</v>
      </c>
      <c r="D3646" s="1">
        <v>43700</v>
      </c>
      <c r="E3646" s="1">
        <v>43768</v>
      </c>
      <c r="F3646" s="1">
        <v>43794</v>
      </c>
      <c r="G3646" s="1">
        <v>43784</v>
      </c>
      <c r="H3646" s="13">
        <f>Orders[[#This Row],[DeliveryDate]]-Orders[[#This Row],[OrderDate]]</f>
        <v>16</v>
      </c>
      <c r="I3646" t="s">
        <v>3</v>
      </c>
      <c r="J3646" t="str">
        <f>_xlfn.XLOOKUP(Orders[[#This Row],[_SalesRepID]],'Sales team'!A:A,'Sales team'!B:B)</f>
        <v>Shawn Cook</v>
      </c>
      <c r="K3646">
        <v>7</v>
      </c>
      <c r="L3646">
        <v>50</v>
      </c>
      <c r="M3646">
        <v>249</v>
      </c>
      <c r="N3646" t="str">
        <f>_xlfn.XLOOKUP(Orders[[#This Row],[_ProductID]],Products!A:A,Products!C:C)</f>
        <v>Home décor</v>
      </c>
      <c r="O3646">
        <v>29</v>
      </c>
      <c r="P3646">
        <v>0.05</v>
      </c>
      <c r="Q3646" s="2">
        <v>1132.3</v>
      </c>
      <c r="R3646" s="2">
        <v>758.64099999999996</v>
      </c>
      <c r="S3646" s="2">
        <v>5378.4250000000002</v>
      </c>
      <c r="T3646" s="2">
        <v>1585.2200000000003</v>
      </c>
    </row>
    <row r="3647" spans="1:20" x14ac:dyDescent="0.25">
      <c r="A3647" t="s">
        <v>4353</v>
      </c>
      <c r="B3647" t="s">
        <v>8</v>
      </c>
      <c r="C3647" t="s">
        <v>15</v>
      </c>
      <c r="D3647" s="1">
        <v>43600</v>
      </c>
      <c r="E3647" s="1">
        <v>43768</v>
      </c>
      <c r="F3647" s="1">
        <v>43793</v>
      </c>
      <c r="G3647" s="1">
        <v>43781</v>
      </c>
      <c r="H3647" s="13">
        <f>Orders[[#This Row],[DeliveryDate]]-Orders[[#This Row],[OrderDate]]</f>
        <v>13</v>
      </c>
      <c r="I3647" t="s">
        <v>3</v>
      </c>
      <c r="J3647" t="str">
        <f>_xlfn.XLOOKUP(Orders[[#This Row],[_SalesRepID]],'Sales team'!A:A,'Sales team'!B:B)</f>
        <v>Roy Rice</v>
      </c>
      <c r="K3647">
        <v>24</v>
      </c>
      <c r="L3647">
        <v>44</v>
      </c>
      <c r="M3647">
        <v>42</v>
      </c>
      <c r="N3647" t="str">
        <f>_xlfn.XLOOKUP(Orders[[#This Row],[_ProductID]],Products!A:A,Products!C:C)</f>
        <v>Home décor</v>
      </c>
      <c r="O3647">
        <v>26</v>
      </c>
      <c r="P3647">
        <v>0.15</v>
      </c>
      <c r="Q3647" s="2">
        <v>1983.2</v>
      </c>
      <c r="R3647" s="2">
        <v>1269.248</v>
      </c>
      <c r="S3647" s="2">
        <v>11800.039999999999</v>
      </c>
      <c r="T3647" s="2">
        <v>2915.3039999999983</v>
      </c>
    </row>
    <row r="3648" spans="1:20" x14ac:dyDescent="0.25">
      <c r="A3648" t="s">
        <v>4354</v>
      </c>
      <c r="B3648" t="s">
        <v>5</v>
      </c>
      <c r="C3648" t="s">
        <v>15</v>
      </c>
      <c r="D3648" s="1">
        <v>43600</v>
      </c>
      <c r="E3648" s="1">
        <v>43768</v>
      </c>
      <c r="F3648" s="1">
        <v>43783</v>
      </c>
      <c r="G3648" s="1">
        <v>43774</v>
      </c>
      <c r="H3648" s="13">
        <f>Orders[[#This Row],[DeliveryDate]]-Orders[[#This Row],[OrderDate]]</f>
        <v>6</v>
      </c>
      <c r="I3648" t="s">
        <v>3</v>
      </c>
      <c r="J3648" t="str">
        <f>_xlfn.XLOOKUP(Orders[[#This Row],[_SalesRepID]],'Sales team'!A:A,'Sales team'!B:B)</f>
        <v>Nicholas Cunningham</v>
      </c>
      <c r="K3648">
        <v>19</v>
      </c>
      <c r="L3648">
        <v>14</v>
      </c>
      <c r="M3648">
        <v>10</v>
      </c>
      <c r="N3648" t="str">
        <f>_xlfn.XLOOKUP(Orders[[#This Row],[_ProductID]],Products!A:A,Products!C:C)</f>
        <v>Kitchen &amp; Dining</v>
      </c>
      <c r="O3648">
        <v>7</v>
      </c>
      <c r="P3648">
        <v>7.4999999999999997E-2</v>
      </c>
      <c r="Q3648" s="2">
        <v>1051.9000000000001</v>
      </c>
      <c r="R3648" s="2">
        <v>746.84900000000005</v>
      </c>
      <c r="S3648" s="2">
        <v>5838.045000000001</v>
      </c>
      <c r="T3648" s="2">
        <v>1356.9510000000009</v>
      </c>
    </row>
    <row r="3649" spans="1:20" x14ac:dyDescent="0.25">
      <c r="A3649" t="s">
        <v>4355</v>
      </c>
      <c r="B3649" t="s">
        <v>10</v>
      </c>
      <c r="C3649" t="s">
        <v>6</v>
      </c>
      <c r="D3649" s="1">
        <v>43700</v>
      </c>
      <c r="E3649" s="1">
        <v>43768</v>
      </c>
      <c r="F3649" s="1">
        <v>43786</v>
      </c>
      <c r="G3649" s="1">
        <v>43777</v>
      </c>
      <c r="H3649" s="13">
        <f>Orders[[#This Row],[DeliveryDate]]-Orders[[#This Row],[OrderDate]]</f>
        <v>9</v>
      </c>
      <c r="I3649" t="s">
        <v>3</v>
      </c>
      <c r="J3649" t="str">
        <f>_xlfn.XLOOKUP(Orders[[#This Row],[_SalesRepID]],'Sales team'!A:A,'Sales team'!B:B)</f>
        <v>Donald Reynolds</v>
      </c>
      <c r="K3649">
        <v>26</v>
      </c>
      <c r="L3649">
        <v>6</v>
      </c>
      <c r="M3649">
        <v>120</v>
      </c>
      <c r="N3649" t="str">
        <f>_xlfn.XLOOKUP(Orders[[#This Row],[_ProductID]],Products!A:A,Products!C:C)</f>
        <v>Home décor</v>
      </c>
      <c r="O3649">
        <v>2</v>
      </c>
      <c r="P3649">
        <v>0.15</v>
      </c>
      <c r="Q3649" s="2">
        <v>3979.8</v>
      </c>
      <c r="R3649" s="2">
        <v>2268.4859999999999</v>
      </c>
      <c r="S3649" s="2">
        <v>13531.32</v>
      </c>
      <c r="T3649" s="2">
        <v>4457.3760000000002</v>
      </c>
    </row>
    <row r="3650" spans="1:20" x14ac:dyDescent="0.25">
      <c r="A3650" t="s">
        <v>4356</v>
      </c>
      <c r="B3650" t="s">
        <v>5</v>
      </c>
      <c r="C3650" t="s">
        <v>6</v>
      </c>
      <c r="D3650" s="1">
        <v>43600</v>
      </c>
      <c r="E3650" s="1">
        <v>43768</v>
      </c>
      <c r="F3650" s="1">
        <v>43777</v>
      </c>
      <c r="G3650" s="1">
        <v>43784</v>
      </c>
      <c r="H3650" s="13">
        <f>Orders[[#This Row],[DeliveryDate]]-Orders[[#This Row],[OrderDate]]</f>
        <v>16</v>
      </c>
      <c r="I3650" t="s">
        <v>3</v>
      </c>
      <c r="J3650" t="str">
        <f>_xlfn.XLOOKUP(Orders[[#This Row],[_SalesRepID]],'Sales team'!A:A,'Sales team'!B:B)</f>
        <v>Anthony Torres</v>
      </c>
      <c r="K3650">
        <v>20</v>
      </c>
      <c r="L3650">
        <v>46</v>
      </c>
      <c r="M3650">
        <v>97</v>
      </c>
      <c r="N3650" t="str">
        <f>_xlfn.XLOOKUP(Orders[[#This Row],[_ProductID]],Products!A:A,Products!C:C)</f>
        <v>Home décor</v>
      </c>
      <c r="O3650">
        <v>21</v>
      </c>
      <c r="P3650">
        <v>0.05</v>
      </c>
      <c r="Q3650" s="2">
        <v>1708.5</v>
      </c>
      <c r="R3650" s="2">
        <v>683.40000000000009</v>
      </c>
      <c r="S3650" s="2">
        <v>9738.4499999999989</v>
      </c>
      <c r="T3650" s="2">
        <v>5638.0499999999984</v>
      </c>
    </row>
    <row r="3651" spans="1:20" x14ac:dyDescent="0.25">
      <c r="A3651" t="s">
        <v>4357</v>
      </c>
      <c r="B3651" t="s">
        <v>5</v>
      </c>
      <c r="C3651" t="s">
        <v>15</v>
      </c>
      <c r="D3651" s="1">
        <v>43700</v>
      </c>
      <c r="E3651" s="1">
        <v>43768</v>
      </c>
      <c r="F3651" s="1">
        <v>43785</v>
      </c>
      <c r="G3651" s="1">
        <v>43773</v>
      </c>
      <c r="H3651" s="13">
        <f>Orders[[#This Row],[DeliveryDate]]-Orders[[#This Row],[OrderDate]]</f>
        <v>5</v>
      </c>
      <c r="I3651" t="s">
        <v>3</v>
      </c>
      <c r="J3651" t="str">
        <f>_xlfn.XLOOKUP(Orders[[#This Row],[_SalesRepID]],'Sales team'!A:A,'Sales team'!B:B)</f>
        <v>Frank Brown</v>
      </c>
      <c r="K3651">
        <v>17</v>
      </c>
      <c r="L3651">
        <v>13</v>
      </c>
      <c r="M3651">
        <v>42</v>
      </c>
      <c r="N3651" t="str">
        <f>_xlfn.XLOOKUP(Orders[[#This Row],[_ProductID]],Products!A:A,Products!C:C)</f>
        <v>Furniture</v>
      </c>
      <c r="O3651">
        <v>22</v>
      </c>
      <c r="P3651">
        <v>0.1</v>
      </c>
      <c r="Q3651" s="2">
        <v>1005</v>
      </c>
      <c r="R3651" s="2">
        <v>623.1</v>
      </c>
      <c r="S3651" s="2">
        <v>6331.5</v>
      </c>
      <c r="T3651" s="2">
        <v>1969.8000000000002</v>
      </c>
    </row>
    <row r="3652" spans="1:20" x14ac:dyDescent="0.25">
      <c r="A3652" t="s">
        <v>4358</v>
      </c>
      <c r="B3652" t="s">
        <v>5</v>
      </c>
      <c r="C3652" t="s">
        <v>15</v>
      </c>
      <c r="D3652" s="1">
        <v>43600</v>
      </c>
      <c r="E3652" s="1">
        <v>43768</v>
      </c>
      <c r="F3652" s="1">
        <v>43786</v>
      </c>
      <c r="G3652" s="1">
        <v>43784</v>
      </c>
      <c r="H3652" s="13">
        <f>Orders[[#This Row],[DeliveryDate]]-Orders[[#This Row],[OrderDate]]</f>
        <v>16</v>
      </c>
      <c r="I3652" t="s">
        <v>3</v>
      </c>
      <c r="J3652" t="str">
        <f>_xlfn.XLOOKUP(Orders[[#This Row],[_SalesRepID]],'Sales team'!A:A,'Sales team'!B:B)</f>
        <v>Carl Nguyen</v>
      </c>
      <c r="K3652">
        <v>12</v>
      </c>
      <c r="L3652">
        <v>44</v>
      </c>
      <c r="M3652">
        <v>4</v>
      </c>
      <c r="N3652" t="str">
        <f>_xlfn.XLOOKUP(Orders[[#This Row],[_ProductID]],Products!A:A,Products!C:C)</f>
        <v>Kitchen &amp; Dining</v>
      </c>
      <c r="O3652">
        <v>16</v>
      </c>
      <c r="P3652">
        <v>7.4999999999999997E-2</v>
      </c>
      <c r="Q3652" s="2">
        <v>3845.8</v>
      </c>
      <c r="R3652" s="2">
        <v>2615.1440000000002</v>
      </c>
      <c r="S3652" s="2">
        <v>28458.920000000002</v>
      </c>
      <c r="T3652" s="2">
        <v>7537.768</v>
      </c>
    </row>
    <row r="3653" spans="1:20" x14ac:dyDescent="0.25">
      <c r="A3653" t="s">
        <v>4347</v>
      </c>
      <c r="B3653" t="s">
        <v>5</v>
      </c>
      <c r="C3653" t="s">
        <v>6</v>
      </c>
      <c r="D3653" s="1">
        <v>43700</v>
      </c>
      <c r="E3653" s="1">
        <v>43767</v>
      </c>
      <c r="F3653" s="1">
        <v>43786</v>
      </c>
      <c r="G3653" s="1">
        <v>43788</v>
      </c>
      <c r="H3653" s="13">
        <f>Orders[[#This Row],[DeliveryDate]]-Orders[[#This Row],[OrderDate]]</f>
        <v>21</v>
      </c>
      <c r="I3653" t="s">
        <v>3</v>
      </c>
      <c r="J3653" t="str">
        <f>_xlfn.XLOOKUP(Orders[[#This Row],[_SalesRepID]],'Sales team'!A:A,'Sales team'!B:B)</f>
        <v>Nicholas Cunningham</v>
      </c>
      <c r="K3653">
        <v>19</v>
      </c>
      <c r="L3653">
        <v>37</v>
      </c>
      <c r="M3653">
        <v>161</v>
      </c>
      <c r="N3653" t="str">
        <f>_xlfn.XLOOKUP(Orders[[#This Row],[_ProductID]],Products!A:A,Products!C:C)</f>
        <v>Home décor</v>
      </c>
      <c r="O3653">
        <v>36</v>
      </c>
      <c r="P3653">
        <v>0.2</v>
      </c>
      <c r="Q3653" s="2">
        <v>1085.4000000000001</v>
      </c>
      <c r="R3653" s="2">
        <v>586.1160000000001</v>
      </c>
      <c r="S3653" s="2">
        <v>3473.2800000000007</v>
      </c>
      <c r="T3653" s="2">
        <v>1128.8160000000003</v>
      </c>
    </row>
    <row r="3654" spans="1:20" x14ac:dyDescent="0.25">
      <c r="A3654" t="s">
        <v>4348</v>
      </c>
      <c r="B3654" t="s">
        <v>5</v>
      </c>
      <c r="C3654" t="s">
        <v>6</v>
      </c>
      <c r="D3654" s="1">
        <v>43700</v>
      </c>
      <c r="E3654" s="1">
        <v>43767</v>
      </c>
      <c r="F3654" s="1">
        <v>43770</v>
      </c>
      <c r="G3654" s="1">
        <v>43782</v>
      </c>
      <c r="H3654" s="13">
        <f>Orders[[#This Row],[DeliveryDate]]-Orders[[#This Row],[OrderDate]]</f>
        <v>15</v>
      </c>
      <c r="I3654" t="s">
        <v>3</v>
      </c>
      <c r="J3654" t="str">
        <f>_xlfn.XLOOKUP(Orders[[#This Row],[_SalesRepID]],'Sales team'!A:A,'Sales team'!B:B)</f>
        <v>Paul Holmes</v>
      </c>
      <c r="K3654">
        <v>14</v>
      </c>
      <c r="L3654">
        <v>25</v>
      </c>
      <c r="M3654">
        <v>169</v>
      </c>
      <c r="N3654" t="str">
        <f>_xlfn.XLOOKUP(Orders[[#This Row],[_ProductID]],Products!A:A,Products!C:C)</f>
        <v>Furniture</v>
      </c>
      <c r="O3654">
        <v>34</v>
      </c>
      <c r="P3654">
        <v>7.4999999999999997E-2</v>
      </c>
      <c r="Q3654" s="2">
        <v>951.4</v>
      </c>
      <c r="R3654" s="2">
        <v>704.03599999999994</v>
      </c>
      <c r="S3654" s="2">
        <v>880.04500000000007</v>
      </c>
      <c r="T3654" s="2">
        <v>176.00900000000013</v>
      </c>
    </row>
    <row r="3655" spans="1:20" x14ac:dyDescent="0.25">
      <c r="A3655" t="s">
        <v>4349</v>
      </c>
      <c r="B3655" t="s">
        <v>5</v>
      </c>
      <c r="C3655" t="s">
        <v>6</v>
      </c>
      <c r="D3655" s="1">
        <v>43600</v>
      </c>
      <c r="E3655" s="1">
        <v>43767</v>
      </c>
      <c r="F3655" s="1">
        <v>43776</v>
      </c>
      <c r="G3655" s="1">
        <v>43783</v>
      </c>
      <c r="H3655" s="13">
        <f>Orders[[#This Row],[DeliveryDate]]-Orders[[#This Row],[OrderDate]]</f>
        <v>16</v>
      </c>
      <c r="I3655" t="s">
        <v>3</v>
      </c>
      <c r="J3655" t="str">
        <f>_xlfn.XLOOKUP(Orders[[#This Row],[_SalesRepID]],'Sales team'!A:A,'Sales team'!B:B)</f>
        <v>Shawn Wallace</v>
      </c>
      <c r="K3655">
        <v>18</v>
      </c>
      <c r="L3655">
        <v>40</v>
      </c>
      <c r="M3655">
        <v>163</v>
      </c>
      <c r="N3655" t="str">
        <f>_xlfn.XLOOKUP(Orders[[#This Row],[_ProductID]],Products!A:A,Products!C:C)</f>
        <v>Kitchen &amp; Dining</v>
      </c>
      <c r="O3655">
        <v>37</v>
      </c>
      <c r="P3655">
        <v>7.4999999999999997E-2</v>
      </c>
      <c r="Q3655" s="2">
        <v>2586.2000000000003</v>
      </c>
      <c r="R3655" s="2">
        <v>1163.7900000000002</v>
      </c>
      <c r="S3655" s="2">
        <v>11961.175000000003</v>
      </c>
      <c r="T3655" s="2">
        <v>6142.2250000000022</v>
      </c>
    </row>
    <row r="3656" spans="1:20" x14ac:dyDescent="0.25">
      <c r="A3656" t="s">
        <v>4350</v>
      </c>
      <c r="B3656" t="s">
        <v>5</v>
      </c>
      <c r="C3656" t="s">
        <v>13</v>
      </c>
      <c r="D3656" s="1">
        <v>43600</v>
      </c>
      <c r="E3656" s="1">
        <v>43767</v>
      </c>
      <c r="F3656" s="1">
        <v>43770</v>
      </c>
      <c r="G3656" s="1">
        <v>43794</v>
      </c>
      <c r="H3656" s="13">
        <f>Orders[[#This Row],[DeliveryDate]]-Orders[[#This Row],[OrderDate]]</f>
        <v>27</v>
      </c>
      <c r="I3656" t="s">
        <v>3</v>
      </c>
      <c r="J3656" t="str">
        <f>_xlfn.XLOOKUP(Orders[[#This Row],[_SalesRepID]],'Sales team'!A:A,'Sales team'!B:B)</f>
        <v>Frank Brown</v>
      </c>
      <c r="K3656">
        <v>17</v>
      </c>
      <c r="L3656">
        <v>3</v>
      </c>
      <c r="M3656">
        <v>288</v>
      </c>
      <c r="N3656" t="str">
        <f>_xlfn.XLOOKUP(Orders[[#This Row],[_ProductID]],Products!A:A,Products!C:C)</f>
        <v>Furniture</v>
      </c>
      <c r="O3656">
        <v>15</v>
      </c>
      <c r="P3656">
        <v>0.4</v>
      </c>
      <c r="Q3656" s="2">
        <v>1708.5</v>
      </c>
      <c r="R3656" s="2">
        <v>1161.78</v>
      </c>
      <c r="S3656" s="2">
        <v>8200.7999999999993</v>
      </c>
      <c r="T3656" s="2">
        <v>-1093.4400000000005</v>
      </c>
    </row>
    <row r="3657" spans="1:20" x14ac:dyDescent="0.25">
      <c r="A3657" t="s">
        <v>4337</v>
      </c>
      <c r="B3657" t="s">
        <v>5</v>
      </c>
      <c r="C3657" t="s">
        <v>25</v>
      </c>
      <c r="D3657" s="1">
        <v>43700</v>
      </c>
      <c r="E3657" s="1">
        <v>43766</v>
      </c>
      <c r="F3657" s="1">
        <v>43785</v>
      </c>
      <c r="G3657" s="1">
        <v>43790</v>
      </c>
      <c r="H3657" s="13">
        <f>Orders[[#This Row],[DeliveryDate]]-Orders[[#This Row],[OrderDate]]</f>
        <v>24</v>
      </c>
      <c r="I3657" t="s">
        <v>3</v>
      </c>
      <c r="J3657" t="str">
        <f>_xlfn.XLOOKUP(Orders[[#This Row],[_SalesRepID]],'Sales team'!A:A,'Sales team'!B:B)</f>
        <v>Nicholas Cunningham</v>
      </c>
      <c r="K3657">
        <v>19</v>
      </c>
      <c r="L3657">
        <v>17</v>
      </c>
      <c r="M3657">
        <v>338</v>
      </c>
      <c r="N3657" t="str">
        <f>_xlfn.XLOOKUP(Orders[[#This Row],[_ProductID]],Products!A:A,Products!C:C)</f>
        <v>Home décor</v>
      </c>
      <c r="O3657">
        <v>3</v>
      </c>
      <c r="P3657">
        <v>0.05</v>
      </c>
      <c r="Q3657" s="2">
        <v>2974.8</v>
      </c>
      <c r="R3657" s="2">
        <v>1665.8880000000001</v>
      </c>
      <c r="S3657" s="2">
        <v>14130.3</v>
      </c>
      <c r="T3657" s="2">
        <v>5800.8599999999988</v>
      </c>
    </row>
    <row r="3658" spans="1:20" x14ac:dyDescent="0.25">
      <c r="A3658" t="s">
        <v>4338</v>
      </c>
      <c r="B3658" t="s">
        <v>5</v>
      </c>
      <c r="C3658" t="s">
        <v>13</v>
      </c>
      <c r="D3658" s="1">
        <v>43700</v>
      </c>
      <c r="E3658" s="1">
        <v>43766</v>
      </c>
      <c r="F3658" s="1">
        <v>43790</v>
      </c>
      <c r="G3658" s="1">
        <v>43770</v>
      </c>
      <c r="H3658" s="13">
        <f>Orders[[#This Row],[DeliveryDate]]-Orders[[#This Row],[OrderDate]]</f>
        <v>4</v>
      </c>
      <c r="I3658" t="s">
        <v>3</v>
      </c>
      <c r="J3658" t="str">
        <f>_xlfn.XLOOKUP(Orders[[#This Row],[_SalesRepID]],'Sales team'!A:A,'Sales team'!B:B)</f>
        <v>Todd Roberts</v>
      </c>
      <c r="K3658">
        <v>13</v>
      </c>
      <c r="L3658">
        <v>15</v>
      </c>
      <c r="M3658">
        <v>289</v>
      </c>
      <c r="N3658" t="str">
        <f>_xlfn.XLOOKUP(Orders[[#This Row],[_ProductID]],Products!A:A,Products!C:C)</f>
        <v>Electronics</v>
      </c>
      <c r="O3658">
        <v>47</v>
      </c>
      <c r="P3658">
        <v>0.05</v>
      </c>
      <c r="Q3658" s="2">
        <v>1051.9000000000001</v>
      </c>
      <c r="R3658" s="2">
        <v>694.25400000000013</v>
      </c>
      <c r="S3658" s="2">
        <v>3997.2200000000003</v>
      </c>
      <c r="T3658" s="2">
        <v>1220.2039999999997</v>
      </c>
    </row>
    <row r="3659" spans="1:20" x14ac:dyDescent="0.25">
      <c r="A3659" t="s">
        <v>4339</v>
      </c>
      <c r="B3659" t="s">
        <v>8</v>
      </c>
      <c r="C3659" t="s">
        <v>6</v>
      </c>
      <c r="D3659" s="1">
        <v>43700</v>
      </c>
      <c r="E3659" s="1">
        <v>43766</v>
      </c>
      <c r="F3659" s="1">
        <v>43787</v>
      </c>
      <c r="G3659" s="1">
        <v>43776</v>
      </c>
      <c r="H3659" s="13">
        <f>Orders[[#This Row],[DeliveryDate]]-Orders[[#This Row],[OrderDate]]</f>
        <v>10</v>
      </c>
      <c r="I3659" t="s">
        <v>3</v>
      </c>
      <c r="J3659" t="str">
        <f>_xlfn.XLOOKUP(Orders[[#This Row],[_SalesRepID]],'Sales team'!A:A,'Sales team'!B:B)</f>
        <v>Anthony Torres</v>
      </c>
      <c r="K3659">
        <v>20</v>
      </c>
      <c r="L3659">
        <v>45</v>
      </c>
      <c r="M3659">
        <v>190</v>
      </c>
      <c r="N3659" t="str">
        <f>_xlfn.XLOOKUP(Orders[[#This Row],[_ProductID]],Products!A:A,Products!C:C)</f>
        <v>Home décor</v>
      </c>
      <c r="O3659">
        <v>14</v>
      </c>
      <c r="P3659">
        <v>0.05</v>
      </c>
      <c r="Q3659" s="2">
        <v>837.5</v>
      </c>
      <c r="R3659" s="2">
        <v>569.5</v>
      </c>
      <c r="S3659" s="2">
        <v>795.625</v>
      </c>
      <c r="T3659" s="2">
        <v>226.125</v>
      </c>
    </row>
    <row r="3660" spans="1:20" x14ac:dyDescent="0.25">
      <c r="A3660" t="s">
        <v>4340</v>
      </c>
      <c r="B3660" t="s">
        <v>5</v>
      </c>
      <c r="C3660" t="s">
        <v>6</v>
      </c>
      <c r="D3660" s="1">
        <v>43700</v>
      </c>
      <c r="E3660" s="1">
        <v>43766</v>
      </c>
      <c r="F3660" s="1">
        <v>43782</v>
      </c>
      <c r="G3660" s="1">
        <v>43788</v>
      </c>
      <c r="H3660" s="13">
        <f>Orders[[#This Row],[DeliveryDate]]-Orders[[#This Row],[OrderDate]]</f>
        <v>22</v>
      </c>
      <c r="I3660" t="s">
        <v>3</v>
      </c>
      <c r="J3660" t="str">
        <f>_xlfn.XLOOKUP(Orders[[#This Row],[_SalesRepID]],'Sales team'!A:A,'Sales team'!B:B)</f>
        <v>Anthony Torres</v>
      </c>
      <c r="K3660">
        <v>20</v>
      </c>
      <c r="L3660">
        <v>3</v>
      </c>
      <c r="M3660">
        <v>98</v>
      </c>
      <c r="N3660" t="str">
        <f>_xlfn.XLOOKUP(Orders[[#This Row],[_ProductID]],Products!A:A,Products!C:C)</f>
        <v>Furniture</v>
      </c>
      <c r="O3660">
        <v>12</v>
      </c>
      <c r="P3660">
        <v>0.05</v>
      </c>
      <c r="Q3660" s="2">
        <v>5071.9000000000005</v>
      </c>
      <c r="R3660" s="2">
        <v>3246.0160000000005</v>
      </c>
      <c r="S3660" s="2">
        <v>28909.83</v>
      </c>
      <c r="T3660" s="2">
        <v>9433.7339999999967</v>
      </c>
    </row>
    <row r="3661" spans="1:20" x14ac:dyDescent="0.25">
      <c r="A3661" t="s">
        <v>4341</v>
      </c>
      <c r="B3661" t="s">
        <v>5</v>
      </c>
      <c r="C3661" t="s">
        <v>6</v>
      </c>
      <c r="D3661" s="1">
        <v>43600</v>
      </c>
      <c r="E3661" s="1">
        <v>43766</v>
      </c>
      <c r="F3661" s="1">
        <v>43791</v>
      </c>
      <c r="G3661" s="1">
        <v>43797</v>
      </c>
      <c r="H3661" s="13">
        <f>Orders[[#This Row],[DeliveryDate]]-Orders[[#This Row],[OrderDate]]</f>
        <v>31</v>
      </c>
      <c r="I3661" t="s">
        <v>3</v>
      </c>
      <c r="J3661" t="str">
        <f>_xlfn.XLOOKUP(Orders[[#This Row],[_SalesRepID]],'Sales team'!A:A,'Sales team'!B:B)</f>
        <v>Carl Nguyen</v>
      </c>
      <c r="K3661">
        <v>12</v>
      </c>
      <c r="L3661">
        <v>24</v>
      </c>
      <c r="M3661">
        <v>143</v>
      </c>
      <c r="N3661" t="str">
        <f>_xlfn.XLOOKUP(Orders[[#This Row],[_ProductID]],Products!A:A,Products!C:C)</f>
        <v>Furniture</v>
      </c>
      <c r="O3661">
        <v>15</v>
      </c>
      <c r="P3661">
        <v>0.1</v>
      </c>
      <c r="Q3661" s="2">
        <v>6445.4000000000005</v>
      </c>
      <c r="R3661" s="2">
        <v>5414.1360000000004</v>
      </c>
      <c r="S3661" s="2">
        <v>11601.720000000001</v>
      </c>
      <c r="T3661" s="2">
        <v>773.44800000000032</v>
      </c>
    </row>
    <row r="3662" spans="1:20" x14ac:dyDescent="0.25">
      <c r="A3662" t="s">
        <v>4342</v>
      </c>
      <c r="B3662" t="s">
        <v>1</v>
      </c>
      <c r="C3662" t="s">
        <v>6</v>
      </c>
      <c r="D3662" s="1">
        <v>43700</v>
      </c>
      <c r="E3662" s="1">
        <v>43766</v>
      </c>
      <c r="F3662" s="1">
        <v>43774</v>
      </c>
      <c r="G3662" s="1">
        <v>43783</v>
      </c>
      <c r="H3662" s="13">
        <f>Orders[[#This Row],[DeliveryDate]]-Orders[[#This Row],[OrderDate]]</f>
        <v>17</v>
      </c>
      <c r="I3662" t="s">
        <v>3</v>
      </c>
      <c r="J3662" t="str">
        <f>_xlfn.XLOOKUP(Orders[[#This Row],[_SalesRepID]],'Sales team'!A:A,'Sales team'!B:B)</f>
        <v>Joshua Little</v>
      </c>
      <c r="K3662">
        <v>11</v>
      </c>
      <c r="L3662">
        <v>26</v>
      </c>
      <c r="M3662">
        <v>126</v>
      </c>
      <c r="N3662" t="str">
        <f>_xlfn.XLOOKUP(Orders[[#This Row],[_ProductID]],Products!A:A,Products!C:C)</f>
        <v>Electronics</v>
      </c>
      <c r="O3662">
        <v>47</v>
      </c>
      <c r="P3662">
        <v>0.1</v>
      </c>
      <c r="Q3662" s="2">
        <v>850.9</v>
      </c>
      <c r="R3662" s="2">
        <v>646.68399999999997</v>
      </c>
      <c r="S3662" s="2">
        <v>765.81</v>
      </c>
      <c r="T3662" s="2">
        <v>119.12599999999998</v>
      </c>
    </row>
    <row r="3663" spans="1:20" x14ac:dyDescent="0.25">
      <c r="A3663" t="s">
        <v>4343</v>
      </c>
      <c r="B3663" t="s">
        <v>5</v>
      </c>
      <c r="C3663" t="s">
        <v>46</v>
      </c>
      <c r="D3663" s="1">
        <v>43600</v>
      </c>
      <c r="E3663" s="1">
        <v>43766</v>
      </c>
      <c r="F3663" s="1">
        <v>43775</v>
      </c>
      <c r="G3663" s="1">
        <v>43775</v>
      </c>
      <c r="H3663" s="13">
        <f>Orders[[#This Row],[DeliveryDate]]-Orders[[#This Row],[OrderDate]]</f>
        <v>9</v>
      </c>
      <c r="I3663" t="s">
        <v>3</v>
      </c>
      <c r="J3663" t="str">
        <f>_xlfn.XLOOKUP(Orders[[#This Row],[_SalesRepID]],'Sales team'!A:A,'Sales team'!B:B)</f>
        <v>Shawn Wallace</v>
      </c>
      <c r="K3663">
        <v>18</v>
      </c>
      <c r="L3663">
        <v>33</v>
      </c>
      <c r="M3663">
        <v>76</v>
      </c>
      <c r="N3663" t="str">
        <f>_xlfn.XLOOKUP(Orders[[#This Row],[_ProductID]],Products!A:A,Products!C:C)</f>
        <v>Outdoor</v>
      </c>
      <c r="O3663">
        <v>10</v>
      </c>
      <c r="P3663">
        <v>7.4999999999999997E-2</v>
      </c>
      <c r="Q3663" s="2">
        <v>690.1</v>
      </c>
      <c r="R3663" s="2">
        <v>552.08000000000004</v>
      </c>
      <c r="S3663" s="2">
        <v>5106.7400000000007</v>
      </c>
      <c r="T3663" s="2">
        <v>690.10000000000036</v>
      </c>
    </row>
    <row r="3664" spans="1:20" x14ac:dyDescent="0.25">
      <c r="A3664" t="s">
        <v>4344</v>
      </c>
      <c r="B3664" t="s">
        <v>1</v>
      </c>
      <c r="C3664" t="s">
        <v>6</v>
      </c>
      <c r="D3664" s="1">
        <v>43600</v>
      </c>
      <c r="E3664" s="1">
        <v>43766</v>
      </c>
      <c r="F3664" s="1">
        <v>43790</v>
      </c>
      <c r="G3664" s="1">
        <v>43769</v>
      </c>
      <c r="H3664" s="13">
        <f>Orders[[#This Row],[DeliveryDate]]-Orders[[#This Row],[OrderDate]]</f>
        <v>3</v>
      </c>
      <c r="I3664" t="s">
        <v>3</v>
      </c>
      <c r="J3664" t="str">
        <f>_xlfn.XLOOKUP(Orders[[#This Row],[_SalesRepID]],'Sales team'!A:A,'Sales team'!B:B)</f>
        <v>Shawn Cook</v>
      </c>
      <c r="K3664">
        <v>7</v>
      </c>
      <c r="L3664">
        <v>43</v>
      </c>
      <c r="M3664">
        <v>146</v>
      </c>
      <c r="N3664" t="str">
        <f>_xlfn.XLOOKUP(Orders[[#This Row],[_ProductID]],Products!A:A,Products!C:C)</f>
        <v>Home décor</v>
      </c>
      <c r="O3664">
        <v>46</v>
      </c>
      <c r="P3664">
        <v>0.3</v>
      </c>
      <c r="Q3664" s="2">
        <v>167.5</v>
      </c>
      <c r="R3664" s="2">
        <v>77.05</v>
      </c>
      <c r="S3664" s="2">
        <v>468.99999999999994</v>
      </c>
      <c r="T3664" s="2">
        <v>160.79999999999995</v>
      </c>
    </row>
    <row r="3665" spans="1:20" x14ac:dyDescent="0.25">
      <c r="A3665" t="s">
        <v>4345</v>
      </c>
      <c r="B3665" t="s">
        <v>1</v>
      </c>
      <c r="C3665" t="s">
        <v>2</v>
      </c>
      <c r="D3665" s="1">
        <v>43600</v>
      </c>
      <c r="E3665" s="1">
        <v>43766</v>
      </c>
      <c r="F3665" s="1">
        <v>43770</v>
      </c>
      <c r="G3665" s="1">
        <v>43787</v>
      </c>
      <c r="H3665" s="13">
        <f>Orders[[#This Row],[DeliveryDate]]-Orders[[#This Row],[OrderDate]]</f>
        <v>21</v>
      </c>
      <c r="I3665" t="s">
        <v>3</v>
      </c>
      <c r="J3665" t="str">
        <f>_xlfn.XLOOKUP(Orders[[#This Row],[_SalesRepID]],'Sales team'!A:A,'Sales team'!B:B)</f>
        <v>Stephen Payne</v>
      </c>
      <c r="K3665">
        <v>5</v>
      </c>
      <c r="L3665">
        <v>9</v>
      </c>
      <c r="M3665">
        <v>245</v>
      </c>
      <c r="N3665" t="str">
        <f>_xlfn.XLOOKUP(Orders[[#This Row],[_ProductID]],Products!A:A,Products!C:C)</f>
        <v>Furniture</v>
      </c>
      <c r="O3665">
        <v>42</v>
      </c>
      <c r="P3665">
        <v>0.4</v>
      </c>
      <c r="Q3665" s="2">
        <v>1098.8</v>
      </c>
      <c r="R3665" s="2">
        <v>571.37599999999998</v>
      </c>
      <c r="S3665" s="2">
        <v>3955.6799999999994</v>
      </c>
      <c r="T3665" s="2">
        <v>527.42399999999952</v>
      </c>
    </row>
    <row r="3666" spans="1:20" x14ac:dyDescent="0.25">
      <c r="A3666" t="s">
        <v>4346</v>
      </c>
      <c r="B3666" t="s">
        <v>5</v>
      </c>
      <c r="C3666" t="s">
        <v>13</v>
      </c>
      <c r="D3666" s="1">
        <v>43600</v>
      </c>
      <c r="E3666" s="1">
        <v>43766</v>
      </c>
      <c r="F3666" s="1">
        <v>43778</v>
      </c>
      <c r="G3666" s="1">
        <v>43781</v>
      </c>
      <c r="H3666" s="13">
        <f>Orders[[#This Row],[DeliveryDate]]-Orders[[#This Row],[OrderDate]]</f>
        <v>15</v>
      </c>
      <c r="I3666" t="s">
        <v>3</v>
      </c>
      <c r="J3666" t="str">
        <f>_xlfn.XLOOKUP(Orders[[#This Row],[_SalesRepID]],'Sales team'!A:A,'Sales team'!B:B)</f>
        <v>Todd Roberts</v>
      </c>
      <c r="K3666">
        <v>13</v>
      </c>
      <c r="L3666">
        <v>16</v>
      </c>
      <c r="M3666">
        <v>280</v>
      </c>
      <c r="N3666" t="str">
        <f>_xlfn.XLOOKUP(Orders[[#This Row],[_ProductID]],Products!A:A,Products!C:C)</f>
        <v>Furniture</v>
      </c>
      <c r="O3666">
        <v>12</v>
      </c>
      <c r="P3666">
        <v>0.05</v>
      </c>
      <c r="Q3666" s="2">
        <v>2532.6</v>
      </c>
      <c r="R3666" s="2">
        <v>1950.1019999999999</v>
      </c>
      <c r="S3666" s="2">
        <v>9623.8799999999992</v>
      </c>
      <c r="T3666" s="2">
        <v>1823.4719999999998</v>
      </c>
    </row>
    <row r="3667" spans="1:20" x14ac:dyDescent="0.25">
      <c r="A3667" t="s">
        <v>4330</v>
      </c>
      <c r="B3667" t="s">
        <v>8</v>
      </c>
      <c r="C3667" t="s">
        <v>6</v>
      </c>
      <c r="D3667" s="1">
        <v>43600</v>
      </c>
      <c r="E3667" s="1">
        <v>43765</v>
      </c>
      <c r="F3667" s="1">
        <v>43779</v>
      </c>
      <c r="G3667" s="1">
        <v>43805</v>
      </c>
      <c r="H3667" s="13">
        <f>Orders[[#This Row],[DeliveryDate]]-Orders[[#This Row],[OrderDate]]</f>
        <v>40</v>
      </c>
      <c r="I3667" t="s">
        <v>3</v>
      </c>
      <c r="J3667" t="str">
        <f>_xlfn.XLOOKUP(Orders[[#This Row],[_SalesRepID]],'Sales team'!A:A,'Sales team'!B:B)</f>
        <v>Roy Rice</v>
      </c>
      <c r="K3667">
        <v>24</v>
      </c>
      <c r="L3667">
        <v>44</v>
      </c>
      <c r="M3667">
        <v>162</v>
      </c>
      <c r="N3667" t="str">
        <f>_xlfn.XLOOKUP(Orders[[#This Row],[_ProductID]],Products!A:A,Products!C:C)</f>
        <v>Kitchen &amp; Dining</v>
      </c>
      <c r="O3667">
        <v>8</v>
      </c>
      <c r="P3667">
        <v>0.3</v>
      </c>
      <c r="Q3667" s="2">
        <v>3966.4</v>
      </c>
      <c r="R3667" s="2">
        <v>1824.5440000000001</v>
      </c>
      <c r="S3667" s="2">
        <v>19435.359999999997</v>
      </c>
      <c r="T3667" s="2">
        <v>6663.551999999996</v>
      </c>
    </row>
    <row r="3668" spans="1:20" x14ac:dyDescent="0.25">
      <c r="A3668" t="s">
        <v>4331</v>
      </c>
      <c r="B3668" t="s">
        <v>10</v>
      </c>
      <c r="C3668" t="s">
        <v>15</v>
      </c>
      <c r="D3668" s="1">
        <v>43700</v>
      </c>
      <c r="E3668" s="1">
        <v>43765</v>
      </c>
      <c r="F3668" s="1">
        <v>43783</v>
      </c>
      <c r="G3668" s="1">
        <v>43773</v>
      </c>
      <c r="H3668" s="13">
        <f>Orders[[#This Row],[DeliveryDate]]-Orders[[#This Row],[OrderDate]]</f>
        <v>8</v>
      </c>
      <c r="I3668" t="s">
        <v>3</v>
      </c>
      <c r="J3668" t="str">
        <f>_xlfn.XLOOKUP(Orders[[#This Row],[_SalesRepID]],'Sales team'!A:A,'Sales team'!B:B)</f>
        <v>Carlos Miller</v>
      </c>
      <c r="K3668">
        <v>28</v>
      </c>
      <c r="L3668">
        <v>13</v>
      </c>
      <c r="M3668">
        <v>13</v>
      </c>
      <c r="N3668" t="str">
        <f>_xlfn.XLOOKUP(Orders[[#This Row],[_ProductID]],Products!A:A,Products!C:C)</f>
        <v>Home décor</v>
      </c>
      <c r="O3668">
        <v>39</v>
      </c>
      <c r="P3668">
        <v>7.4999999999999997E-2</v>
      </c>
      <c r="Q3668" s="2">
        <v>227.8</v>
      </c>
      <c r="R3668" s="2">
        <v>113.9</v>
      </c>
      <c r="S3668" s="2">
        <v>1264.2900000000002</v>
      </c>
      <c r="T3668" s="2">
        <v>580.8900000000001</v>
      </c>
    </row>
    <row r="3669" spans="1:20" x14ac:dyDescent="0.25">
      <c r="A3669" t="s">
        <v>4332</v>
      </c>
      <c r="B3669" t="s">
        <v>1</v>
      </c>
      <c r="C3669" t="s">
        <v>13</v>
      </c>
      <c r="D3669" s="1">
        <v>43600</v>
      </c>
      <c r="E3669" s="1">
        <v>43765</v>
      </c>
      <c r="F3669" s="1">
        <v>43770</v>
      </c>
      <c r="G3669" s="1">
        <v>43787</v>
      </c>
      <c r="H3669" s="13">
        <f>Orders[[#This Row],[DeliveryDate]]-Orders[[#This Row],[OrderDate]]</f>
        <v>22</v>
      </c>
      <c r="I3669" t="s">
        <v>3</v>
      </c>
      <c r="J3669" t="str">
        <f>_xlfn.XLOOKUP(Orders[[#This Row],[_SalesRepID]],'Sales team'!A:A,'Sales team'!B:B)</f>
        <v>Keith Griffin</v>
      </c>
      <c r="K3669">
        <v>2</v>
      </c>
      <c r="L3669">
        <v>8</v>
      </c>
      <c r="M3669">
        <v>284</v>
      </c>
      <c r="N3669" t="str">
        <f>_xlfn.XLOOKUP(Orders[[#This Row],[_ProductID]],Products!A:A,Products!C:C)</f>
        <v>Home décor</v>
      </c>
      <c r="O3669">
        <v>46</v>
      </c>
      <c r="P3669">
        <v>0.3</v>
      </c>
      <c r="Q3669" s="2">
        <v>5822.3</v>
      </c>
      <c r="R3669" s="2">
        <v>2736.4809999999998</v>
      </c>
      <c r="S3669" s="2">
        <v>32604.879999999997</v>
      </c>
      <c r="T3669" s="2">
        <v>10713.031999999999</v>
      </c>
    </row>
    <row r="3670" spans="1:20" x14ac:dyDescent="0.25">
      <c r="A3670" t="s">
        <v>4333</v>
      </c>
      <c r="B3670" t="s">
        <v>1</v>
      </c>
      <c r="C3670" t="s">
        <v>46</v>
      </c>
      <c r="D3670" s="1">
        <v>43700</v>
      </c>
      <c r="E3670" s="1">
        <v>43765</v>
      </c>
      <c r="F3670" s="1">
        <v>43779</v>
      </c>
      <c r="G3670" s="1">
        <v>43775</v>
      </c>
      <c r="H3670" s="13">
        <f>Orders[[#This Row],[DeliveryDate]]-Orders[[#This Row],[OrderDate]]</f>
        <v>10</v>
      </c>
      <c r="I3670" t="s">
        <v>3</v>
      </c>
      <c r="J3670" t="str">
        <f>_xlfn.XLOOKUP(Orders[[#This Row],[_SalesRepID]],'Sales team'!A:A,'Sales team'!B:B)</f>
        <v>Joshua Ryan</v>
      </c>
      <c r="K3670">
        <v>9</v>
      </c>
      <c r="L3670">
        <v>2</v>
      </c>
      <c r="M3670">
        <v>69</v>
      </c>
      <c r="N3670" t="str">
        <f>_xlfn.XLOOKUP(Orders[[#This Row],[_ProductID]],Products!A:A,Products!C:C)</f>
        <v>Home décor</v>
      </c>
      <c r="O3670">
        <v>29</v>
      </c>
      <c r="P3670">
        <v>0.2</v>
      </c>
      <c r="Q3670" s="2">
        <v>1192.6000000000001</v>
      </c>
      <c r="R3670" s="2">
        <v>596.30000000000007</v>
      </c>
      <c r="S3670" s="2">
        <v>954.08000000000015</v>
      </c>
      <c r="T3670" s="2">
        <v>357.78000000000009</v>
      </c>
    </row>
    <row r="3671" spans="1:20" x14ac:dyDescent="0.25">
      <c r="A3671" t="s">
        <v>4334</v>
      </c>
      <c r="B3671" t="s">
        <v>1</v>
      </c>
      <c r="C3671" t="s">
        <v>6</v>
      </c>
      <c r="D3671" s="1">
        <v>43700</v>
      </c>
      <c r="E3671" s="1">
        <v>43765</v>
      </c>
      <c r="F3671" s="1">
        <v>43790</v>
      </c>
      <c r="G3671" s="1">
        <v>43776</v>
      </c>
      <c r="H3671" s="13">
        <f>Orders[[#This Row],[DeliveryDate]]-Orders[[#This Row],[OrderDate]]</f>
        <v>11</v>
      </c>
      <c r="I3671" t="s">
        <v>3</v>
      </c>
      <c r="J3671" t="str">
        <f>_xlfn.XLOOKUP(Orders[[#This Row],[_SalesRepID]],'Sales team'!A:A,'Sales team'!B:B)</f>
        <v>Joshua Little</v>
      </c>
      <c r="K3671">
        <v>11</v>
      </c>
      <c r="L3671">
        <v>29</v>
      </c>
      <c r="M3671">
        <v>180</v>
      </c>
      <c r="N3671" t="str">
        <f>_xlfn.XLOOKUP(Orders[[#This Row],[_ProductID]],Products!A:A,Products!C:C)</f>
        <v>Kitchen &amp; Dining</v>
      </c>
      <c r="O3671">
        <v>8</v>
      </c>
      <c r="P3671">
        <v>0.05</v>
      </c>
      <c r="Q3671" s="2">
        <v>1762.1000000000001</v>
      </c>
      <c r="R3671" s="2">
        <v>775.32400000000007</v>
      </c>
      <c r="S3671" s="2">
        <v>13391.960000000001</v>
      </c>
      <c r="T3671" s="2">
        <v>7189.3680000000004</v>
      </c>
    </row>
    <row r="3672" spans="1:20" x14ac:dyDescent="0.25">
      <c r="A3672" t="s">
        <v>4335</v>
      </c>
      <c r="B3672" t="s">
        <v>1</v>
      </c>
      <c r="C3672" t="s">
        <v>2</v>
      </c>
      <c r="D3672" s="1">
        <v>43700</v>
      </c>
      <c r="E3672" s="1">
        <v>43765</v>
      </c>
      <c r="F3672" s="1">
        <v>43783</v>
      </c>
      <c r="G3672" s="1">
        <v>43780</v>
      </c>
      <c r="H3672" s="13">
        <f>Orders[[#This Row],[DeliveryDate]]-Orders[[#This Row],[OrderDate]]</f>
        <v>15</v>
      </c>
      <c r="I3672" t="s">
        <v>3</v>
      </c>
      <c r="J3672" t="str">
        <f>_xlfn.XLOOKUP(Orders[[#This Row],[_SalesRepID]],'Sales team'!A:A,'Sales team'!B:B)</f>
        <v>Joshua Bennett</v>
      </c>
      <c r="K3672">
        <v>6</v>
      </c>
      <c r="L3672">
        <v>34</v>
      </c>
      <c r="M3672">
        <v>236</v>
      </c>
      <c r="N3672" t="str">
        <f>_xlfn.XLOOKUP(Orders[[#This Row],[_ProductID]],Products!A:A,Products!C:C)</f>
        <v>Home décor</v>
      </c>
      <c r="O3672">
        <v>44</v>
      </c>
      <c r="P3672">
        <v>0.05</v>
      </c>
      <c r="Q3672" s="2">
        <v>904.5</v>
      </c>
      <c r="R3672" s="2">
        <v>470.34000000000003</v>
      </c>
      <c r="S3672" s="2">
        <v>4296.375</v>
      </c>
      <c r="T3672" s="2">
        <v>1944.6749999999997</v>
      </c>
    </row>
    <row r="3673" spans="1:20" x14ac:dyDescent="0.25">
      <c r="A3673" t="s">
        <v>4336</v>
      </c>
      <c r="B3673" t="s">
        <v>1</v>
      </c>
      <c r="C3673" t="s">
        <v>25</v>
      </c>
      <c r="D3673" s="1">
        <v>43700</v>
      </c>
      <c r="E3673" s="1">
        <v>43765</v>
      </c>
      <c r="F3673" s="1">
        <v>43772</v>
      </c>
      <c r="G3673" s="1">
        <v>43775</v>
      </c>
      <c r="H3673" s="13">
        <f>Orders[[#This Row],[DeliveryDate]]-Orders[[#This Row],[OrderDate]]</f>
        <v>10</v>
      </c>
      <c r="I3673" t="s">
        <v>3</v>
      </c>
      <c r="J3673" t="str">
        <f>_xlfn.XLOOKUP(Orders[[#This Row],[_SalesRepID]],'Sales team'!A:A,'Sales team'!B:B)</f>
        <v>Joshua Little</v>
      </c>
      <c r="K3673">
        <v>11</v>
      </c>
      <c r="L3673">
        <v>35</v>
      </c>
      <c r="M3673">
        <v>348</v>
      </c>
      <c r="N3673" t="str">
        <f>_xlfn.XLOOKUP(Orders[[#This Row],[_ProductID]],Products!A:A,Products!C:C)</f>
        <v>Home décor</v>
      </c>
      <c r="O3673">
        <v>29</v>
      </c>
      <c r="P3673">
        <v>7.4999999999999997E-2</v>
      </c>
      <c r="Q3673" s="2">
        <v>234.5</v>
      </c>
      <c r="R3673" s="2">
        <v>159.46</v>
      </c>
      <c r="S3673" s="2">
        <v>216.91250000000002</v>
      </c>
      <c r="T3673" s="2">
        <v>57.452500000000015</v>
      </c>
    </row>
    <row r="3674" spans="1:20" x14ac:dyDescent="0.25">
      <c r="A3674" t="s">
        <v>4317</v>
      </c>
      <c r="B3674" t="s">
        <v>1</v>
      </c>
      <c r="C3674" t="s">
        <v>13</v>
      </c>
      <c r="D3674" s="1">
        <v>43700</v>
      </c>
      <c r="E3674" s="1">
        <v>43764</v>
      </c>
      <c r="F3674" s="1">
        <v>43781</v>
      </c>
      <c r="G3674" s="1">
        <v>43797</v>
      </c>
      <c r="H3674" s="13">
        <f>Orders[[#This Row],[DeliveryDate]]-Orders[[#This Row],[OrderDate]]</f>
        <v>33</v>
      </c>
      <c r="I3674" t="s">
        <v>3</v>
      </c>
      <c r="J3674" t="str">
        <f>_xlfn.XLOOKUP(Orders[[#This Row],[_SalesRepID]],'Sales team'!A:A,'Sales team'!B:B)</f>
        <v>Jerry Green</v>
      </c>
      <c r="K3674">
        <v>3</v>
      </c>
      <c r="L3674">
        <v>3</v>
      </c>
      <c r="M3674">
        <v>309</v>
      </c>
      <c r="N3674" t="str">
        <f>_xlfn.XLOOKUP(Orders[[#This Row],[_ProductID]],Products!A:A,Products!C:C)</f>
        <v>Furniture</v>
      </c>
      <c r="O3674">
        <v>19</v>
      </c>
      <c r="P3674">
        <v>0.05</v>
      </c>
      <c r="Q3674" s="2">
        <v>1882.7</v>
      </c>
      <c r="R3674" s="2">
        <v>1374.3710000000001</v>
      </c>
      <c r="S3674" s="2">
        <v>14308.52</v>
      </c>
      <c r="T3674" s="2">
        <v>3313.5519999999997</v>
      </c>
    </row>
    <row r="3675" spans="1:20" x14ac:dyDescent="0.25">
      <c r="A3675" t="s">
        <v>4318</v>
      </c>
      <c r="B3675" t="s">
        <v>5</v>
      </c>
      <c r="C3675" t="s">
        <v>15</v>
      </c>
      <c r="D3675" s="1">
        <v>43700</v>
      </c>
      <c r="E3675" s="1">
        <v>43764</v>
      </c>
      <c r="F3675" s="1">
        <v>43792</v>
      </c>
      <c r="G3675" s="1">
        <v>43770</v>
      </c>
      <c r="H3675" s="13">
        <f>Orders[[#This Row],[DeliveryDate]]-Orders[[#This Row],[OrderDate]]</f>
        <v>6</v>
      </c>
      <c r="I3675" t="s">
        <v>3</v>
      </c>
      <c r="J3675" t="str">
        <f>_xlfn.XLOOKUP(Orders[[#This Row],[_SalesRepID]],'Sales team'!A:A,'Sales team'!B:B)</f>
        <v>Shawn Wallace</v>
      </c>
      <c r="K3675">
        <v>18</v>
      </c>
      <c r="L3675">
        <v>44</v>
      </c>
      <c r="M3675">
        <v>12</v>
      </c>
      <c r="N3675" t="str">
        <f>_xlfn.XLOOKUP(Orders[[#This Row],[_ProductID]],Products!A:A,Products!C:C)</f>
        <v>Home décor</v>
      </c>
      <c r="O3675">
        <v>23</v>
      </c>
      <c r="P3675">
        <v>0.15</v>
      </c>
      <c r="Q3675" s="2">
        <v>1145.7</v>
      </c>
      <c r="R3675" s="2">
        <v>836.36099999999999</v>
      </c>
      <c r="S3675" s="2">
        <v>4869.2249999999995</v>
      </c>
      <c r="T3675" s="2">
        <v>687.41999999999916</v>
      </c>
    </row>
    <row r="3676" spans="1:20" x14ac:dyDescent="0.25">
      <c r="A3676" t="s">
        <v>4319</v>
      </c>
      <c r="B3676" t="s">
        <v>5</v>
      </c>
      <c r="C3676" t="s">
        <v>6</v>
      </c>
      <c r="D3676" s="1">
        <v>43700</v>
      </c>
      <c r="E3676" s="1">
        <v>43764</v>
      </c>
      <c r="F3676" s="1">
        <v>43775</v>
      </c>
      <c r="G3676" s="1">
        <v>43773</v>
      </c>
      <c r="H3676" s="13">
        <f>Orders[[#This Row],[DeliveryDate]]-Orders[[#This Row],[OrderDate]]</f>
        <v>9</v>
      </c>
      <c r="I3676" t="s">
        <v>3</v>
      </c>
      <c r="J3676" t="str">
        <f>_xlfn.XLOOKUP(Orders[[#This Row],[_SalesRepID]],'Sales team'!A:A,'Sales team'!B:B)</f>
        <v>Paul Holmes</v>
      </c>
      <c r="K3676">
        <v>14</v>
      </c>
      <c r="L3676">
        <v>37</v>
      </c>
      <c r="M3676">
        <v>185</v>
      </c>
      <c r="N3676" t="str">
        <f>_xlfn.XLOOKUP(Orders[[#This Row],[_ProductID]],Products!A:A,Products!C:C)</f>
        <v>Electronics</v>
      </c>
      <c r="O3676">
        <v>47</v>
      </c>
      <c r="P3676">
        <v>7.4999999999999997E-2</v>
      </c>
      <c r="Q3676" s="2">
        <v>3698.4</v>
      </c>
      <c r="R3676" s="2">
        <v>3069.672</v>
      </c>
      <c r="S3676" s="2">
        <v>10263.060000000001</v>
      </c>
      <c r="T3676" s="2">
        <v>1054.0440000000017</v>
      </c>
    </row>
    <row r="3677" spans="1:20" x14ac:dyDescent="0.25">
      <c r="A3677" t="s">
        <v>4320</v>
      </c>
      <c r="B3677" t="s">
        <v>5</v>
      </c>
      <c r="C3677" t="s">
        <v>13</v>
      </c>
      <c r="D3677" s="1">
        <v>43700</v>
      </c>
      <c r="E3677" s="1">
        <v>43764</v>
      </c>
      <c r="F3677" s="1">
        <v>43792</v>
      </c>
      <c r="G3677" s="1">
        <v>43796</v>
      </c>
      <c r="H3677" s="13">
        <f>Orders[[#This Row],[DeliveryDate]]-Orders[[#This Row],[OrderDate]]</f>
        <v>32</v>
      </c>
      <c r="I3677" t="s">
        <v>3</v>
      </c>
      <c r="J3677" t="str">
        <f>_xlfn.XLOOKUP(Orders[[#This Row],[_SalesRepID]],'Sales team'!A:A,'Sales team'!B:B)</f>
        <v>Todd Roberts</v>
      </c>
      <c r="K3677">
        <v>13</v>
      </c>
      <c r="L3677">
        <v>28</v>
      </c>
      <c r="M3677">
        <v>328</v>
      </c>
      <c r="N3677" t="str">
        <f>_xlfn.XLOOKUP(Orders[[#This Row],[_ProductID]],Products!A:A,Products!C:C)</f>
        <v>Furniture</v>
      </c>
      <c r="O3677">
        <v>20</v>
      </c>
      <c r="P3677">
        <v>0.15</v>
      </c>
      <c r="Q3677" s="2">
        <v>2237.8000000000002</v>
      </c>
      <c r="R3677" s="2">
        <v>1678.3500000000001</v>
      </c>
      <c r="S3677" s="2">
        <v>15217.04</v>
      </c>
      <c r="T3677" s="2">
        <v>1790.2399999999998</v>
      </c>
    </row>
    <row r="3678" spans="1:20" x14ac:dyDescent="0.25">
      <c r="A3678" t="s">
        <v>4321</v>
      </c>
      <c r="B3678" t="s">
        <v>8</v>
      </c>
      <c r="C3678" t="s">
        <v>6</v>
      </c>
      <c r="D3678" s="1">
        <v>43700</v>
      </c>
      <c r="E3678" s="1">
        <v>43764</v>
      </c>
      <c r="F3678" s="1">
        <v>43783</v>
      </c>
      <c r="G3678" s="1">
        <v>43790</v>
      </c>
      <c r="H3678" s="13">
        <f>Orders[[#This Row],[DeliveryDate]]-Orders[[#This Row],[OrderDate]]</f>
        <v>26</v>
      </c>
      <c r="I3678" t="s">
        <v>3</v>
      </c>
      <c r="J3678" t="str">
        <f>_xlfn.XLOOKUP(Orders[[#This Row],[_SalesRepID]],'Sales team'!A:A,'Sales team'!B:B)</f>
        <v>Douglas Tucker</v>
      </c>
      <c r="K3678">
        <v>23</v>
      </c>
      <c r="L3678">
        <v>29</v>
      </c>
      <c r="M3678">
        <v>185</v>
      </c>
      <c r="N3678" t="str">
        <f>_xlfn.XLOOKUP(Orders[[#This Row],[_ProductID]],Products!A:A,Products!C:C)</f>
        <v>Home décor</v>
      </c>
      <c r="O3678">
        <v>35</v>
      </c>
      <c r="P3678">
        <v>0.05</v>
      </c>
      <c r="Q3678" s="2">
        <v>194.3</v>
      </c>
      <c r="R3678" s="2">
        <v>102.97900000000001</v>
      </c>
      <c r="S3678" s="2">
        <v>1476.68</v>
      </c>
      <c r="T3678" s="2">
        <v>652.84799999999996</v>
      </c>
    </row>
    <row r="3679" spans="1:20" x14ac:dyDescent="0.25">
      <c r="A3679" t="s">
        <v>4322</v>
      </c>
      <c r="B3679" t="s">
        <v>1</v>
      </c>
      <c r="C3679" t="s">
        <v>13</v>
      </c>
      <c r="D3679" s="1">
        <v>43600</v>
      </c>
      <c r="E3679" s="1">
        <v>43764</v>
      </c>
      <c r="F3679" s="1">
        <v>43786</v>
      </c>
      <c r="G3679" s="1">
        <v>43780</v>
      </c>
      <c r="H3679" s="13">
        <f>Orders[[#This Row],[DeliveryDate]]-Orders[[#This Row],[OrderDate]]</f>
        <v>16</v>
      </c>
      <c r="I3679" t="s">
        <v>3</v>
      </c>
      <c r="J3679" t="str">
        <f>_xlfn.XLOOKUP(Orders[[#This Row],[_SalesRepID]],'Sales team'!A:A,'Sales team'!B:B)</f>
        <v>Jerry Green</v>
      </c>
      <c r="K3679">
        <v>3</v>
      </c>
      <c r="L3679">
        <v>50</v>
      </c>
      <c r="M3679">
        <v>284</v>
      </c>
      <c r="N3679" t="str">
        <f>_xlfn.XLOOKUP(Orders[[#This Row],[_ProductID]],Products!A:A,Products!C:C)</f>
        <v>Home décor</v>
      </c>
      <c r="O3679">
        <v>32</v>
      </c>
      <c r="P3679">
        <v>7.4999999999999997E-2</v>
      </c>
      <c r="Q3679" s="2">
        <v>1065.3</v>
      </c>
      <c r="R3679" s="2">
        <v>607.22099999999989</v>
      </c>
      <c r="S3679" s="2">
        <v>1970.8050000000001</v>
      </c>
      <c r="T3679" s="2">
        <v>756.36300000000028</v>
      </c>
    </row>
    <row r="3680" spans="1:20" x14ac:dyDescent="0.25">
      <c r="A3680" t="s">
        <v>4323</v>
      </c>
      <c r="B3680" t="s">
        <v>5</v>
      </c>
      <c r="C3680" t="s">
        <v>6</v>
      </c>
      <c r="D3680" s="1">
        <v>43600</v>
      </c>
      <c r="E3680" s="1">
        <v>43764</v>
      </c>
      <c r="F3680" s="1">
        <v>43792</v>
      </c>
      <c r="G3680" s="1">
        <v>43770</v>
      </c>
      <c r="H3680" s="13">
        <f>Orders[[#This Row],[DeliveryDate]]-Orders[[#This Row],[OrderDate]]</f>
        <v>6</v>
      </c>
      <c r="I3680" t="s">
        <v>3</v>
      </c>
      <c r="J3680" t="str">
        <f>_xlfn.XLOOKUP(Orders[[#This Row],[_SalesRepID]],'Sales team'!A:A,'Sales team'!B:B)</f>
        <v>Shawn Wallace</v>
      </c>
      <c r="K3680">
        <v>18</v>
      </c>
      <c r="L3680">
        <v>24</v>
      </c>
      <c r="M3680">
        <v>129</v>
      </c>
      <c r="N3680" t="str">
        <f>_xlfn.XLOOKUP(Orders[[#This Row],[_ProductID]],Products!A:A,Products!C:C)</f>
        <v>Electronics</v>
      </c>
      <c r="O3680">
        <v>6</v>
      </c>
      <c r="P3680">
        <v>7.4999999999999997E-2</v>
      </c>
      <c r="Q3680" s="2">
        <v>670</v>
      </c>
      <c r="R3680" s="2">
        <v>301.5</v>
      </c>
      <c r="S3680" s="2">
        <v>1239.5</v>
      </c>
      <c r="T3680" s="2">
        <v>636.5</v>
      </c>
    </row>
    <row r="3681" spans="1:20" x14ac:dyDescent="0.25">
      <c r="A3681" t="s">
        <v>4324</v>
      </c>
      <c r="B3681" t="s">
        <v>5</v>
      </c>
      <c r="C3681" t="s">
        <v>6</v>
      </c>
      <c r="D3681" s="1">
        <v>43700</v>
      </c>
      <c r="E3681" s="1">
        <v>43764</v>
      </c>
      <c r="F3681" s="1">
        <v>43791</v>
      </c>
      <c r="G3681" s="1">
        <v>43770</v>
      </c>
      <c r="H3681" s="13">
        <f>Orders[[#This Row],[DeliveryDate]]-Orders[[#This Row],[OrderDate]]</f>
        <v>6</v>
      </c>
      <c r="I3681" t="s">
        <v>3</v>
      </c>
      <c r="J3681" t="str">
        <f>_xlfn.XLOOKUP(Orders[[#This Row],[_SalesRepID]],'Sales team'!A:A,'Sales team'!B:B)</f>
        <v>Anthony Torres</v>
      </c>
      <c r="K3681">
        <v>20</v>
      </c>
      <c r="L3681">
        <v>19</v>
      </c>
      <c r="M3681">
        <v>147</v>
      </c>
      <c r="N3681" t="str">
        <f>_xlfn.XLOOKUP(Orders[[#This Row],[_ProductID]],Products!A:A,Products!C:C)</f>
        <v>Electronics</v>
      </c>
      <c r="O3681">
        <v>6</v>
      </c>
      <c r="P3681">
        <v>0.05</v>
      </c>
      <c r="Q3681" s="2">
        <v>958.1</v>
      </c>
      <c r="R3681" s="2">
        <v>450.30699999999996</v>
      </c>
      <c r="S3681" s="2">
        <v>6371.3649999999998</v>
      </c>
      <c r="T3681" s="2">
        <v>3219.2159999999999</v>
      </c>
    </row>
    <row r="3682" spans="1:20" x14ac:dyDescent="0.25">
      <c r="A3682" t="s">
        <v>4325</v>
      </c>
      <c r="B3682" t="s">
        <v>1</v>
      </c>
      <c r="C3682" t="s">
        <v>15</v>
      </c>
      <c r="D3682" s="1">
        <v>43700</v>
      </c>
      <c r="E3682" s="1">
        <v>43764</v>
      </c>
      <c r="F3682" s="1">
        <v>43786</v>
      </c>
      <c r="G3682" s="1">
        <v>43769</v>
      </c>
      <c r="H3682" s="13">
        <f>Orders[[#This Row],[DeliveryDate]]-Orders[[#This Row],[OrderDate]]</f>
        <v>5</v>
      </c>
      <c r="I3682" t="s">
        <v>3</v>
      </c>
      <c r="J3682" t="str">
        <f>_xlfn.XLOOKUP(Orders[[#This Row],[_SalesRepID]],'Sales team'!A:A,'Sales team'!B:B)</f>
        <v>Joshua Little</v>
      </c>
      <c r="K3682">
        <v>11</v>
      </c>
      <c r="L3682">
        <v>20</v>
      </c>
      <c r="M3682">
        <v>31</v>
      </c>
      <c r="N3682" t="str">
        <f>_xlfn.XLOOKUP(Orders[[#This Row],[_ProductID]],Products!A:A,Products!C:C)</f>
        <v>Home décor</v>
      </c>
      <c r="O3682">
        <v>23</v>
      </c>
      <c r="P3682">
        <v>7.4999999999999997E-2</v>
      </c>
      <c r="Q3682" s="2">
        <v>1078.7</v>
      </c>
      <c r="R3682" s="2">
        <v>819.81200000000001</v>
      </c>
      <c r="S3682" s="2">
        <v>6984.5825000000004</v>
      </c>
      <c r="T3682" s="2">
        <v>1245.8985000000002</v>
      </c>
    </row>
    <row r="3683" spans="1:20" x14ac:dyDescent="0.25">
      <c r="A3683" t="s">
        <v>4326</v>
      </c>
      <c r="B3683" t="s">
        <v>8</v>
      </c>
      <c r="C3683" t="s">
        <v>25</v>
      </c>
      <c r="D3683" s="1">
        <v>43700</v>
      </c>
      <c r="E3683" s="1">
        <v>43764</v>
      </c>
      <c r="F3683" s="1">
        <v>43792</v>
      </c>
      <c r="G3683" s="1">
        <v>43773</v>
      </c>
      <c r="H3683" s="13">
        <f>Orders[[#This Row],[DeliveryDate]]-Orders[[#This Row],[OrderDate]]</f>
        <v>9</v>
      </c>
      <c r="I3683" t="s">
        <v>3</v>
      </c>
      <c r="J3683" t="str">
        <f>_xlfn.XLOOKUP(Orders[[#This Row],[_SalesRepID]],'Sales team'!A:A,'Sales team'!B:B)</f>
        <v>Samuel Fowler</v>
      </c>
      <c r="K3683">
        <v>21</v>
      </c>
      <c r="L3683">
        <v>3</v>
      </c>
      <c r="M3683">
        <v>361</v>
      </c>
      <c r="N3683" t="str">
        <f>_xlfn.XLOOKUP(Orders[[#This Row],[_ProductID]],Products!A:A,Products!C:C)</f>
        <v>Home décor</v>
      </c>
      <c r="O3683">
        <v>46</v>
      </c>
      <c r="P3683">
        <v>0.05</v>
      </c>
      <c r="Q3683" s="2">
        <v>187.6</v>
      </c>
      <c r="R3683" s="2">
        <v>103.18</v>
      </c>
      <c r="S3683" s="2">
        <v>1425.76</v>
      </c>
      <c r="T3683" s="2">
        <v>600.31999999999994</v>
      </c>
    </row>
    <row r="3684" spans="1:20" x14ac:dyDescent="0.25">
      <c r="A3684" t="s">
        <v>4327</v>
      </c>
      <c r="B3684" t="s">
        <v>8</v>
      </c>
      <c r="C3684" t="s">
        <v>15</v>
      </c>
      <c r="D3684" s="1">
        <v>43600</v>
      </c>
      <c r="E3684" s="1">
        <v>43764</v>
      </c>
      <c r="F3684" s="1">
        <v>43783</v>
      </c>
      <c r="G3684" s="1">
        <v>43773</v>
      </c>
      <c r="H3684" s="13">
        <f>Orders[[#This Row],[DeliveryDate]]-Orders[[#This Row],[OrderDate]]</f>
        <v>9</v>
      </c>
      <c r="I3684" t="s">
        <v>3</v>
      </c>
      <c r="J3684" t="str">
        <f>_xlfn.XLOOKUP(Orders[[#This Row],[_SalesRepID]],'Sales team'!A:A,'Sales team'!B:B)</f>
        <v>Douglas Tucker</v>
      </c>
      <c r="K3684">
        <v>23</v>
      </c>
      <c r="L3684">
        <v>7</v>
      </c>
      <c r="M3684">
        <v>44</v>
      </c>
      <c r="N3684" t="str">
        <f>_xlfn.XLOOKUP(Orders[[#This Row],[_ProductID]],Products!A:A,Products!C:C)</f>
        <v>Home décor</v>
      </c>
      <c r="O3684">
        <v>35</v>
      </c>
      <c r="P3684">
        <v>0.4</v>
      </c>
      <c r="Q3684" s="2">
        <v>3772.1</v>
      </c>
      <c r="R3684" s="2">
        <v>2112.3760000000002</v>
      </c>
      <c r="S3684" s="2">
        <v>15842.82</v>
      </c>
      <c r="T3684" s="2">
        <v>1056.1879999999983</v>
      </c>
    </row>
    <row r="3685" spans="1:20" x14ac:dyDescent="0.25">
      <c r="A3685" t="s">
        <v>4328</v>
      </c>
      <c r="B3685" t="s">
        <v>1</v>
      </c>
      <c r="C3685" t="s">
        <v>15</v>
      </c>
      <c r="D3685" s="1">
        <v>43700</v>
      </c>
      <c r="E3685" s="1">
        <v>43764</v>
      </c>
      <c r="F3685" s="1">
        <v>43786</v>
      </c>
      <c r="G3685" s="1">
        <v>43776</v>
      </c>
      <c r="H3685" s="13">
        <f>Orders[[#This Row],[DeliveryDate]]-Orders[[#This Row],[OrderDate]]</f>
        <v>12</v>
      </c>
      <c r="I3685" t="s">
        <v>3</v>
      </c>
      <c r="J3685" t="str">
        <f>_xlfn.XLOOKUP(Orders[[#This Row],[_SalesRepID]],'Sales team'!A:A,'Sales team'!B:B)</f>
        <v>Adam Hernandez</v>
      </c>
      <c r="K3685">
        <v>1</v>
      </c>
      <c r="L3685">
        <v>8</v>
      </c>
      <c r="M3685">
        <v>55</v>
      </c>
      <c r="N3685" t="str">
        <f>_xlfn.XLOOKUP(Orders[[#This Row],[_ProductID]],Products!A:A,Products!C:C)</f>
        <v>Home décor</v>
      </c>
      <c r="O3685">
        <v>45</v>
      </c>
      <c r="P3685">
        <v>0.05</v>
      </c>
      <c r="Q3685" s="2">
        <v>743.7</v>
      </c>
      <c r="R3685" s="2">
        <v>468.53100000000001</v>
      </c>
      <c r="S3685" s="2">
        <v>3532.5749999999998</v>
      </c>
      <c r="T3685" s="2">
        <v>1189.9199999999996</v>
      </c>
    </row>
    <row r="3686" spans="1:20" x14ac:dyDescent="0.25">
      <c r="A3686" t="s">
        <v>4329</v>
      </c>
      <c r="B3686" t="s">
        <v>1</v>
      </c>
      <c r="C3686" t="s">
        <v>25</v>
      </c>
      <c r="D3686" s="1">
        <v>43700</v>
      </c>
      <c r="E3686" s="1">
        <v>43764</v>
      </c>
      <c r="F3686" s="1">
        <v>43788</v>
      </c>
      <c r="G3686" s="1">
        <v>43773</v>
      </c>
      <c r="H3686" s="13">
        <f>Orders[[#This Row],[DeliveryDate]]-Orders[[#This Row],[OrderDate]]</f>
        <v>9</v>
      </c>
      <c r="I3686" t="s">
        <v>3</v>
      </c>
      <c r="J3686" t="str">
        <f>_xlfn.XLOOKUP(Orders[[#This Row],[_SalesRepID]],'Sales team'!A:A,'Sales team'!B:B)</f>
        <v>Jerry Green</v>
      </c>
      <c r="K3686">
        <v>3</v>
      </c>
      <c r="L3686">
        <v>48</v>
      </c>
      <c r="M3686">
        <v>340</v>
      </c>
      <c r="N3686" t="str">
        <f>_xlfn.XLOOKUP(Orders[[#This Row],[_ProductID]],Products!A:A,Products!C:C)</f>
        <v>Kitchen &amp; Dining</v>
      </c>
      <c r="O3686">
        <v>13</v>
      </c>
      <c r="P3686">
        <v>0.05</v>
      </c>
      <c r="Q3686" s="2">
        <v>3979.8</v>
      </c>
      <c r="R3686" s="2">
        <v>3104.2440000000001</v>
      </c>
      <c r="S3686" s="2">
        <v>7561.62</v>
      </c>
      <c r="T3686" s="2">
        <v>1353.1319999999996</v>
      </c>
    </row>
    <row r="3687" spans="1:20" x14ac:dyDescent="0.25">
      <c r="A3687" t="s">
        <v>4313</v>
      </c>
      <c r="B3687" t="s">
        <v>1</v>
      </c>
      <c r="C3687" t="s">
        <v>13</v>
      </c>
      <c r="D3687" s="1">
        <v>43700</v>
      </c>
      <c r="E3687" s="1">
        <v>43763</v>
      </c>
      <c r="F3687" s="1">
        <v>43778</v>
      </c>
      <c r="G3687" s="1">
        <v>43781</v>
      </c>
      <c r="H3687" s="13">
        <f>Orders[[#This Row],[DeliveryDate]]-Orders[[#This Row],[OrderDate]]</f>
        <v>18</v>
      </c>
      <c r="I3687" t="s">
        <v>3</v>
      </c>
      <c r="J3687" t="str">
        <f>_xlfn.XLOOKUP(Orders[[#This Row],[_SalesRepID]],'Sales team'!A:A,'Sales team'!B:B)</f>
        <v>Shawn Cook</v>
      </c>
      <c r="K3687">
        <v>7</v>
      </c>
      <c r="L3687">
        <v>6</v>
      </c>
      <c r="M3687">
        <v>271</v>
      </c>
      <c r="N3687" t="str">
        <f>_xlfn.XLOOKUP(Orders[[#This Row],[_ProductID]],Products!A:A,Products!C:C)</f>
        <v>Kitchen &amp; Dining</v>
      </c>
      <c r="O3687">
        <v>4</v>
      </c>
      <c r="P3687">
        <v>0.2</v>
      </c>
      <c r="Q3687" s="2">
        <v>3892.7000000000003</v>
      </c>
      <c r="R3687" s="2">
        <v>1985.2770000000003</v>
      </c>
      <c r="S3687" s="2">
        <v>3114.1600000000003</v>
      </c>
      <c r="T3687" s="2">
        <v>1128.883</v>
      </c>
    </row>
    <row r="3688" spans="1:20" x14ac:dyDescent="0.25">
      <c r="A3688" t="s">
        <v>4314</v>
      </c>
      <c r="B3688" t="s">
        <v>1</v>
      </c>
      <c r="C3688" t="s">
        <v>15</v>
      </c>
      <c r="D3688" s="1">
        <v>43700</v>
      </c>
      <c r="E3688" s="1">
        <v>43763</v>
      </c>
      <c r="F3688" s="1">
        <v>43767</v>
      </c>
      <c r="G3688" s="1">
        <v>43789</v>
      </c>
      <c r="H3688" s="13">
        <f>Orders[[#This Row],[DeliveryDate]]-Orders[[#This Row],[OrderDate]]</f>
        <v>26</v>
      </c>
      <c r="I3688" t="s">
        <v>3</v>
      </c>
      <c r="J3688" t="str">
        <f>_xlfn.XLOOKUP(Orders[[#This Row],[_SalesRepID]],'Sales team'!A:A,'Sales team'!B:B)</f>
        <v>Joshua Little</v>
      </c>
      <c r="K3688">
        <v>11</v>
      </c>
      <c r="L3688">
        <v>21</v>
      </c>
      <c r="M3688">
        <v>11</v>
      </c>
      <c r="N3688" t="str">
        <f>_xlfn.XLOOKUP(Orders[[#This Row],[_ProductID]],Products!A:A,Products!C:C)</f>
        <v>Kitchen &amp; Dining</v>
      </c>
      <c r="O3688">
        <v>4</v>
      </c>
      <c r="P3688">
        <v>0.1</v>
      </c>
      <c r="Q3688" s="2">
        <v>3906.1</v>
      </c>
      <c r="R3688" s="2">
        <v>2031.172</v>
      </c>
      <c r="S3688" s="2">
        <v>24608.43</v>
      </c>
      <c r="T3688" s="2">
        <v>10390.226000000001</v>
      </c>
    </row>
    <row r="3689" spans="1:20" x14ac:dyDescent="0.25">
      <c r="A3689" t="s">
        <v>4315</v>
      </c>
      <c r="B3689" t="s">
        <v>5</v>
      </c>
      <c r="C3689" t="s">
        <v>46</v>
      </c>
      <c r="D3689" s="1">
        <v>43700</v>
      </c>
      <c r="E3689" s="1">
        <v>43763</v>
      </c>
      <c r="F3689" s="1">
        <v>43785</v>
      </c>
      <c r="G3689" s="1">
        <v>43783</v>
      </c>
      <c r="H3689" s="13">
        <f>Orders[[#This Row],[DeliveryDate]]-Orders[[#This Row],[OrderDate]]</f>
        <v>20</v>
      </c>
      <c r="I3689" t="s">
        <v>3</v>
      </c>
      <c r="J3689" t="str">
        <f>_xlfn.XLOOKUP(Orders[[#This Row],[_SalesRepID]],'Sales team'!A:A,'Sales team'!B:B)</f>
        <v>Carl Nguyen</v>
      </c>
      <c r="K3689">
        <v>12</v>
      </c>
      <c r="L3689">
        <v>35</v>
      </c>
      <c r="M3689">
        <v>80</v>
      </c>
      <c r="N3689" t="str">
        <f>_xlfn.XLOOKUP(Orders[[#This Row],[_ProductID]],Products!A:A,Products!C:C)</f>
        <v>Electronics</v>
      </c>
      <c r="O3689">
        <v>47</v>
      </c>
      <c r="P3689">
        <v>0.3</v>
      </c>
      <c r="Q3689" s="2">
        <v>1038.5</v>
      </c>
      <c r="R3689" s="2">
        <v>820.41500000000008</v>
      </c>
      <c r="S3689" s="2">
        <v>5088.6499999999996</v>
      </c>
      <c r="T3689" s="2">
        <v>-654.25500000000102</v>
      </c>
    </row>
    <row r="3690" spans="1:20" x14ac:dyDescent="0.25">
      <c r="A3690" t="s">
        <v>4316</v>
      </c>
      <c r="B3690" t="s">
        <v>5</v>
      </c>
      <c r="C3690" t="s">
        <v>6</v>
      </c>
      <c r="D3690" s="1">
        <v>43600</v>
      </c>
      <c r="E3690" s="1">
        <v>43763</v>
      </c>
      <c r="F3690" s="1">
        <v>43779</v>
      </c>
      <c r="G3690" s="1">
        <v>43774</v>
      </c>
      <c r="H3690" s="13">
        <f>Orders[[#This Row],[DeliveryDate]]-Orders[[#This Row],[OrderDate]]</f>
        <v>11</v>
      </c>
      <c r="I3690" t="s">
        <v>3</v>
      </c>
      <c r="J3690" t="str">
        <f>_xlfn.XLOOKUP(Orders[[#This Row],[_SalesRepID]],'Sales team'!A:A,'Sales team'!B:B)</f>
        <v>Frank Brown</v>
      </c>
      <c r="K3690">
        <v>17</v>
      </c>
      <c r="L3690">
        <v>34</v>
      </c>
      <c r="M3690">
        <v>143</v>
      </c>
      <c r="N3690" t="str">
        <f>_xlfn.XLOOKUP(Orders[[#This Row],[_ProductID]],Products!A:A,Products!C:C)</f>
        <v>Home décor</v>
      </c>
      <c r="O3690">
        <v>35</v>
      </c>
      <c r="P3690">
        <v>0.15</v>
      </c>
      <c r="Q3690" s="2">
        <v>2398.6</v>
      </c>
      <c r="R3690" s="2">
        <v>1295.2440000000001</v>
      </c>
      <c r="S3690" s="2">
        <v>6116.4299999999994</v>
      </c>
      <c r="T3690" s="2">
        <v>2230.697999999999</v>
      </c>
    </row>
    <row r="3691" spans="1:20" x14ac:dyDescent="0.25">
      <c r="A3691" t="s">
        <v>4301</v>
      </c>
      <c r="B3691" t="s">
        <v>10</v>
      </c>
      <c r="C3691" t="s">
        <v>2</v>
      </c>
      <c r="D3691" s="1">
        <v>43600</v>
      </c>
      <c r="E3691" s="1">
        <v>43762</v>
      </c>
      <c r="F3691" s="1">
        <v>43790</v>
      </c>
      <c r="G3691" s="1">
        <v>43774</v>
      </c>
      <c r="H3691" s="13">
        <f>Orders[[#This Row],[DeliveryDate]]-Orders[[#This Row],[OrderDate]]</f>
        <v>12</v>
      </c>
      <c r="I3691" t="s">
        <v>3</v>
      </c>
      <c r="J3691" t="str">
        <f>_xlfn.XLOOKUP(Orders[[#This Row],[_SalesRepID]],'Sales team'!A:A,'Sales team'!B:B)</f>
        <v>Donald Reynolds</v>
      </c>
      <c r="K3691">
        <v>26</v>
      </c>
      <c r="L3691">
        <v>29</v>
      </c>
      <c r="M3691">
        <v>209</v>
      </c>
      <c r="N3691" t="str">
        <f>_xlfn.XLOOKUP(Orders[[#This Row],[_ProductID]],Products!A:A,Products!C:C)</f>
        <v>Home décor</v>
      </c>
      <c r="O3691">
        <v>39</v>
      </c>
      <c r="P3691">
        <v>7.4999999999999997E-2</v>
      </c>
      <c r="Q3691" s="2">
        <v>3484</v>
      </c>
      <c r="R3691" s="2">
        <v>1637.48</v>
      </c>
      <c r="S3691" s="2">
        <v>9668.1</v>
      </c>
      <c r="T3691" s="2">
        <v>4755.66</v>
      </c>
    </row>
    <row r="3692" spans="1:20" x14ac:dyDescent="0.25">
      <c r="A3692" t="s">
        <v>4302</v>
      </c>
      <c r="B3692" t="s">
        <v>5</v>
      </c>
      <c r="C3692" t="s">
        <v>25</v>
      </c>
      <c r="D3692" s="1">
        <v>43700</v>
      </c>
      <c r="E3692" s="1">
        <v>43762</v>
      </c>
      <c r="F3692" s="1">
        <v>43785</v>
      </c>
      <c r="G3692" s="1">
        <v>43787</v>
      </c>
      <c r="H3692" s="13">
        <f>Orders[[#This Row],[DeliveryDate]]-Orders[[#This Row],[OrderDate]]</f>
        <v>25</v>
      </c>
      <c r="I3692" t="s">
        <v>3</v>
      </c>
      <c r="J3692" t="str">
        <f>_xlfn.XLOOKUP(Orders[[#This Row],[_SalesRepID]],'Sales team'!A:A,'Sales team'!B:B)</f>
        <v>Shawn Wallace</v>
      </c>
      <c r="K3692">
        <v>18</v>
      </c>
      <c r="L3692">
        <v>34</v>
      </c>
      <c r="M3692">
        <v>335</v>
      </c>
      <c r="N3692" t="str">
        <f>_xlfn.XLOOKUP(Orders[[#This Row],[_ProductID]],Products!A:A,Products!C:C)</f>
        <v>Outdoor</v>
      </c>
      <c r="O3692">
        <v>10</v>
      </c>
      <c r="P3692">
        <v>0.4</v>
      </c>
      <c r="Q3692" s="2">
        <v>1855.9</v>
      </c>
      <c r="R3692" s="2">
        <v>1484.7200000000003</v>
      </c>
      <c r="S3692" s="2">
        <v>1113.54</v>
      </c>
      <c r="T3692" s="2">
        <v>-371.18000000000029</v>
      </c>
    </row>
    <row r="3693" spans="1:20" x14ac:dyDescent="0.25">
      <c r="A3693" t="s">
        <v>4303</v>
      </c>
      <c r="B3693" t="s">
        <v>1</v>
      </c>
      <c r="C3693" t="s">
        <v>2</v>
      </c>
      <c r="D3693" s="1">
        <v>43700</v>
      </c>
      <c r="E3693" s="1">
        <v>43762</v>
      </c>
      <c r="F3693" s="1">
        <v>43784</v>
      </c>
      <c r="G3693" s="1">
        <v>43780</v>
      </c>
      <c r="H3693" s="13">
        <f>Orders[[#This Row],[DeliveryDate]]-Orders[[#This Row],[OrderDate]]</f>
        <v>18</v>
      </c>
      <c r="I3693" t="s">
        <v>3</v>
      </c>
      <c r="J3693" t="str">
        <f>_xlfn.XLOOKUP(Orders[[#This Row],[_SalesRepID]],'Sales team'!A:A,'Sales team'!B:B)</f>
        <v>Adam Hernandez</v>
      </c>
      <c r="K3693">
        <v>1</v>
      </c>
      <c r="L3693">
        <v>6</v>
      </c>
      <c r="M3693">
        <v>246</v>
      </c>
      <c r="N3693" t="str">
        <f>_xlfn.XLOOKUP(Orders[[#This Row],[_ProductID]],Products!A:A,Products!C:C)</f>
        <v>Home décor</v>
      </c>
      <c r="O3693">
        <v>41</v>
      </c>
      <c r="P3693">
        <v>0.05</v>
      </c>
      <c r="Q3693" s="2">
        <v>5567.7</v>
      </c>
      <c r="R3693" s="2">
        <v>2728.1729999999998</v>
      </c>
      <c r="S3693" s="2">
        <v>37025.205000000002</v>
      </c>
      <c r="T3693" s="2">
        <v>17927.994000000002</v>
      </c>
    </row>
    <row r="3694" spans="1:20" x14ac:dyDescent="0.25">
      <c r="A3694" t="s">
        <v>4304</v>
      </c>
      <c r="B3694" t="s">
        <v>1</v>
      </c>
      <c r="C3694" t="s">
        <v>25</v>
      </c>
      <c r="D3694" s="1">
        <v>43600</v>
      </c>
      <c r="E3694" s="1">
        <v>43762</v>
      </c>
      <c r="F3694" s="1">
        <v>43773</v>
      </c>
      <c r="G3694" s="1">
        <v>43767</v>
      </c>
      <c r="H3694" s="13">
        <f>Orders[[#This Row],[DeliveryDate]]-Orders[[#This Row],[OrderDate]]</f>
        <v>5</v>
      </c>
      <c r="I3694" t="s">
        <v>3</v>
      </c>
      <c r="J3694" t="str">
        <f>_xlfn.XLOOKUP(Orders[[#This Row],[_SalesRepID]],'Sales team'!A:A,'Sales team'!B:B)</f>
        <v>Keith Griffin</v>
      </c>
      <c r="K3694">
        <v>2</v>
      </c>
      <c r="L3694">
        <v>2</v>
      </c>
      <c r="M3694">
        <v>360</v>
      </c>
      <c r="N3694" t="str">
        <f>_xlfn.XLOOKUP(Orders[[#This Row],[_ProductID]],Products!A:A,Products!C:C)</f>
        <v>Home décor</v>
      </c>
      <c r="O3694">
        <v>27</v>
      </c>
      <c r="P3694">
        <v>0.05</v>
      </c>
      <c r="Q3694" s="2">
        <v>998.30000000000007</v>
      </c>
      <c r="R3694" s="2">
        <v>399.32000000000005</v>
      </c>
      <c r="S3694" s="2">
        <v>948.38499999999999</v>
      </c>
      <c r="T3694" s="2">
        <v>549.06499999999994</v>
      </c>
    </row>
    <row r="3695" spans="1:20" x14ac:dyDescent="0.25">
      <c r="A3695" t="s">
        <v>4305</v>
      </c>
      <c r="B3695" t="s">
        <v>1</v>
      </c>
      <c r="C3695" t="s">
        <v>6</v>
      </c>
      <c r="D3695" s="1">
        <v>43700</v>
      </c>
      <c r="E3695" s="1">
        <v>43762</v>
      </c>
      <c r="F3695" s="1">
        <v>43784</v>
      </c>
      <c r="G3695" s="1">
        <v>43784</v>
      </c>
      <c r="H3695" s="13">
        <f>Orders[[#This Row],[DeliveryDate]]-Orders[[#This Row],[OrderDate]]</f>
        <v>22</v>
      </c>
      <c r="I3695" t="s">
        <v>3</v>
      </c>
      <c r="J3695" t="str">
        <f>_xlfn.XLOOKUP(Orders[[#This Row],[_SalesRepID]],'Sales team'!A:A,'Sales team'!B:B)</f>
        <v>Joshua Little</v>
      </c>
      <c r="K3695">
        <v>11</v>
      </c>
      <c r="L3695">
        <v>17</v>
      </c>
      <c r="M3695">
        <v>174</v>
      </c>
      <c r="N3695" t="str">
        <f>_xlfn.XLOOKUP(Orders[[#This Row],[_ProductID]],Products!A:A,Products!C:C)</f>
        <v>Home décor</v>
      </c>
      <c r="O3695">
        <v>45</v>
      </c>
      <c r="P3695">
        <v>7.4999999999999997E-2</v>
      </c>
      <c r="Q3695" s="2">
        <v>2626.4</v>
      </c>
      <c r="R3695" s="2">
        <v>1785.9520000000002</v>
      </c>
      <c r="S3695" s="2">
        <v>9717.68</v>
      </c>
      <c r="T3695" s="2">
        <v>2573.8719999999994</v>
      </c>
    </row>
    <row r="3696" spans="1:20" x14ac:dyDescent="0.25">
      <c r="A3696" t="s">
        <v>4306</v>
      </c>
      <c r="B3696" t="s">
        <v>1</v>
      </c>
      <c r="C3696" t="s">
        <v>46</v>
      </c>
      <c r="D3696" s="1">
        <v>43600</v>
      </c>
      <c r="E3696" s="1">
        <v>43762</v>
      </c>
      <c r="F3696" s="1">
        <v>43771</v>
      </c>
      <c r="G3696" s="1">
        <v>43775</v>
      </c>
      <c r="H3696" s="13">
        <f>Orders[[#This Row],[DeliveryDate]]-Orders[[#This Row],[OrderDate]]</f>
        <v>13</v>
      </c>
      <c r="I3696" t="s">
        <v>3</v>
      </c>
      <c r="J3696" t="str">
        <f>_xlfn.XLOOKUP(Orders[[#This Row],[_SalesRepID]],'Sales team'!A:A,'Sales team'!B:B)</f>
        <v>Shawn Cook</v>
      </c>
      <c r="K3696">
        <v>7</v>
      </c>
      <c r="L3696">
        <v>14</v>
      </c>
      <c r="M3696">
        <v>60</v>
      </c>
      <c r="N3696" t="str">
        <f>_xlfn.XLOOKUP(Orders[[#This Row],[_ProductID]],Products!A:A,Products!C:C)</f>
        <v>Home décor</v>
      </c>
      <c r="O3696">
        <v>3</v>
      </c>
      <c r="P3696">
        <v>0.1</v>
      </c>
      <c r="Q3696" s="2">
        <v>1112.2</v>
      </c>
      <c r="R3696" s="2">
        <v>656.19799999999998</v>
      </c>
      <c r="S3696" s="2">
        <v>6005.880000000001</v>
      </c>
      <c r="T3696" s="2">
        <v>2068.6920000000009</v>
      </c>
    </row>
    <row r="3697" spans="1:20" x14ac:dyDescent="0.25">
      <c r="A3697" t="s">
        <v>4307</v>
      </c>
      <c r="B3697" t="s">
        <v>5</v>
      </c>
      <c r="C3697" t="s">
        <v>6</v>
      </c>
      <c r="D3697" s="1">
        <v>43600</v>
      </c>
      <c r="E3697" s="1">
        <v>43762</v>
      </c>
      <c r="F3697" s="1">
        <v>43772</v>
      </c>
      <c r="G3697" s="1">
        <v>43777</v>
      </c>
      <c r="H3697" s="13">
        <f>Orders[[#This Row],[DeliveryDate]]-Orders[[#This Row],[OrderDate]]</f>
        <v>15</v>
      </c>
      <c r="I3697" t="s">
        <v>3</v>
      </c>
      <c r="J3697" t="str">
        <f>_xlfn.XLOOKUP(Orders[[#This Row],[_SalesRepID]],'Sales team'!A:A,'Sales team'!B:B)</f>
        <v>Todd Roberts</v>
      </c>
      <c r="K3697">
        <v>13</v>
      </c>
      <c r="L3697">
        <v>6</v>
      </c>
      <c r="M3697">
        <v>102</v>
      </c>
      <c r="N3697" t="str">
        <f>_xlfn.XLOOKUP(Orders[[#This Row],[_ProductID]],Products!A:A,Products!C:C)</f>
        <v>Furniture</v>
      </c>
      <c r="O3697">
        <v>42</v>
      </c>
      <c r="P3697">
        <v>7.4999999999999997E-2</v>
      </c>
      <c r="Q3697" s="2">
        <v>227.8</v>
      </c>
      <c r="R3697" s="2">
        <v>97.954000000000008</v>
      </c>
      <c r="S3697" s="2">
        <v>210.71500000000003</v>
      </c>
      <c r="T3697" s="2">
        <v>112.76100000000002</v>
      </c>
    </row>
    <row r="3698" spans="1:20" x14ac:dyDescent="0.25">
      <c r="A3698" t="s">
        <v>4308</v>
      </c>
      <c r="B3698" t="s">
        <v>1</v>
      </c>
      <c r="C3698" t="s">
        <v>6</v>
      </c>
      <c r="D3698" s="1">
        <v>43600</v>
      </c>
      <c r="E3698" s="1">
        <v>43762</v>
      </c>
      <c r="F3698" s="1">
        <v>43781</v>
      </c>
      <c r="G3698" s="1">
        <v>43775</v>
      </c>
      <c r="H3698" s="13">
        <f>Orders[[#This Row],[DeliveryDate]]-Orders[[#This Row],[OrderDate]]</f>
        <v>13</v>
      </c>
      <c r="I3698" t="s">
        <v>3</v>
      </c>
      <c r="J3698" t="str">
        <f>_xlfn.XLOOKUP(Orders[[#This Row],[_SalesRepID]],'Sales team'!A:A,'Sales team'!B:B)</f>
        <v>Shawn Cook</v>
      </c>
      <c r="K3698">
        <v>7</v>
      </c>
      <c r="L3698">
        <v>1</v>
      </c>
      <c r="M3698">
        <v>116</v>
      </c>
      <c r="N3698" t="str">
        <f>_xlfn.XLOOKUP(Orders[[#This Row],[_ProductID]],Products!A:A,Products!C:C)</f>
        <v>Kitchen &amp; Dining</v>
      </c>
      <c r="O3698">
        <v>4</v>
      </c>
      <c r="P3698">
        <v>7.4999999999999997E-2</v>
      </c>
      <c r="Q3698" s="2">
        <v>3959.7000000000003</v>
      </c>
      <c r="R3698" s="2">
        <v>1940.2530000000002</v>
      </c>
      <c r="S3698" s="2">
        <v>3662.7225000000003</v>
      </c>
      <c r="T3698" s="2">
        <v>1722.4695000000002</v>
      </c>
    </row>
    <row r="3699" spans="1:20" x14ac:dyDescent="0.25">
      <c r="A3699" t="s">
        <v>4309</v>
      </c>
      <c r="B3699" t="s">
        <v>8</v>
      </c>
      <c r="C3699" t="s">
        <v>6</v>
      </c>
      <c r="D3699" s="1">
        <v>43600</v>
      </c>
      <c r="E3699" s="1">
        <v>43762</v>
      </c>
      <c r="F3699" s="1">
        <v>43768</v>
      </c>
      <c r="G3699" s="1">
        <v>43773</v>
      </c>
      <c r="H3699" s="13">
        <f>Orders[[#This Row],[DeliveryDate]]-Orders[[#This Row],[OrderDate]]</f>
        <v>11</v>
      </c>
      <c r="I3699" t="s">
        <v>3</v>
      </c>
      <c r="J3699" t="str">
        <f>_xlfn.XLOOKUP(Orders[[#This Row],[_SalesRepID]],'Sales team'!A:A,'Sales team'!B:B)</f>
        <v>Samuel Fowler</v>
      </c>
      <c r="K3699">
        <v>21</v>
      </c>
      <c r="L3699">
        <v>34</v>
      </c>
      <c r="M3699">
        <v>88</v>
      </c>
      <c r="N3699" t="str">
        <f>_xlfn.XLOOKUP(Orders[[#This Row],[_ProductID]],Products!A:A,Products!C:C)</f>
        <v>Home décor</v>
      </c>
      <c r="O3699">
        <v>3</v>
      </c>
      <c r="P3699">
        <v>0.2</v>
      </c>
      <c r="Q3699" s="2">
        <v>6097</v>
      </c>
      <c r="R3699" s="2">
        <v>4816.63</v>
      </c>
      <c r="S3699" s="2">
        <v>39020.800000000003</v>
      </c>
      <c r="T3699" s="2">
        <v>487.76000000000204</v>
      </c>
    </row>
    <row r="3700" spans="1:20" x14ac:dyDescent="0.25">
      <c r="A3700" t="s">
        <v>4310</v>
      </c>
      <c r="B3700" t="s">
        <v>5</v>
      </c>
      <c r="C3700" t="s">
        <v>13</v>
      </c>
      <c r="D3700" s="1">
        <v>43600</v>
      </c>
      <c r="E3700" s="1">
        <v>43762</v>
      </c>
      <c r="F3700" s="1">
        <v>43777</v>
      </c>
      <c r="G3700" s="1">
        <v>43776</v>
      </c>
      <c r="H3700" s="13">
        <f>Orders[[#This Row],[DeliveryDate]]-Orders[[#This Row],[OrderDate]]</f>
        <v>14</v>
      </c>
      <c r="I3700" t="s">
        <v>3</v>
      </c>
      <c r="J3700" t="str">
        <f>_xlfn.XLOOKUP(Orders[[#This Row],[_SalesRepID]],'Sales team'!A:A,'Sales team'!B:B)</f>
        <v>Anthony Torres</v>
      </c>
      <c r="K3700">
        <v>20</v>
      </c>
      <c r="L3700">
        <v>28</v>
      </c>
      <c r="M3700">
        <v>295</v>
      </c>
      <c r="N3700" t="str">
        <f>_xlfn.XLOOKUP(Orders[[#This Row],[_ProductID]],Products!A:A,Products!C:C)</f>
        <v>Electronics</v>
      </c>
      <c r="O3700">
        <v>6</v>
      </c>
      <c r="P3700">
        <v>0.05</v>
      </c>
      <c r="Q3700" s="2">
        <v>2552.7000000000003</v>
      </c>
      <c r="R3700" s="2">
        <v>1506.0930000000001</v>
      </c>
      <c r="S3700" s="2">
        <v>2425.0650000000001</v>
      </c>
      <c r="T3700" s="2">
        <v>918.97199999999998</v>
      </c>
    </row>
    <row r="3701" spans="1:20" x14ac:dyDescent="0.25">
      <c r="A3701" t="s">
        <v>4311</v>
      </c>
      <c r="B3701" t="s">
        <v>8</v>
      </c>
      <c r="C3701" t="s">
        <v>13</v>
      </c>
      <c r="D3701" s="1">
        <v>43600</v>
      </c>
      <c r="E3701" s="1">
        <v>43762</v>
      </c>
      <c r="F3701" s="1">
        <v>43773</v>
      </c>
      <c r="G3701" s="1">
        <v>43780</v>
      </c>
      <c r="H3701" s="13">
        <f>Orders[[#This Row],[DeliveryDate]]-Orders[[#This Row],[OrderDate]]</f>
        <v>18</v>
      </c>
      <c r="I3701" t="s">
        <v>3</v>
      </c>
      <c r="J3701" t="str">
        <f>_xlfn.XLOOKUP(Orders[[#This Row],[_SalesRepID]],'Sales team'!A:A,'Sales team'!B:B)</f>
        <v>Samuel Fowler</v>
      </c>
      <c r="K3701">
        <v>21</v>
      </c>
      <c r="L3701">
        <v>24</v>
      </c>
      <c r="M3701">
        <v>295</v>
      </c>
      <c r="N3701" t="str">
        <f>_xlfn.XLOOKUP(Orders[[#This Row],[_ProductID]],Products!A:A,Products!C:C)</f>
        <v>Home décor</v>
      </c>
      <c r="O3701">
        <v>41</v>
      </c>
      <c r="P3701">
        <v>7.4999999999999997E-2</v>
      </c>
      <c r="Q3701" s="2">
        <v>1025.1000000000001</v>
      </c>
      <c r="R3701" s="2">
        <v>512.55000000000007</v>
      </c>
      <c r="S3701" s="2">
        <v>7585.7400000000016</v>
      </c>
      <c r="T3701" s="2">
        <v>3485.3400000000011</v>
      </c>
    </row>
    <row r="3702" spans="1:20" x14ac:dyDescent="0.25">
      <c r="A3702" t="s">
        <v>4312</v>
      </c>
      <c r="B3702" t="s">
        <v>8</v>
      </c>
      <c r="C3702" t="s">
        <v>2</v>
      </c>
      <c r="D3702" s="1">
        <v>43700</v>
      </c>
      <c r="E3702" s="1">
        <v>43762</v>
      </c>
      <c r="F3702" s="1">
        <v>43783</v>
      </c>
      <c r="G3702" s="1">
        <v>43795</v>
      </c>
      <c r="H3702" s="13">
        <f>Orders[[#This Row],[DeliveryDate]]-Orders[[#This Row],[OrderDate]]</f>
        <v>33</v>
      </c>
      <c r="I3702" t="s">
        <v>3</v>
      </c>
      <c r="J3702" t="str">
        <f>_xlfn.XLOOKUP(Orders[[#This Row],[_SalesRepID]],'Sales team'!A:A,'Sales team'!B:B)</f>
        <v>Samuel Fowler</v>
      </c>
      <c r="K3702">
        <v>21</v>
      </c>
      <c r="L3702">
        <v>22</v>
      </c>
      <c r="M3702">
        <v>240</v>
      </c>
      <c r="N3702" t="str">
        <f>_xlfn.XLOOKUP(Orders[[#This Row],[_ProductID]],Products!A:A,Products!C:C)</f>
        <v>Home décor</v>
      </c>
      <c r="O3702">
        <v>46</v>
      </c>
      <c r="P3702">
        <v>7.4999999999999997E-2</v>
      </c>
      <c r="Q3702" s="2">
        <v>2425.4</v>
      </c>
      <c r="R3702" s="2">
        <v>1455.24</v>
      </c>
      <c r="S3702" s="2">
        <v>15704.465</v>
      </c>
      <c r="T3702" s="2">
        <v>5517.7849999999999</v>
      </c>
    </row>
    <row r="3703" spans="1:20" x14ac:dyDescent="0.25">
      <c r="A3703" t="s">
        <v>4295</v>
      </c>
      <c r="B3703" t="s">
        <v>1</v>
      </c>
      <c r="C3703" t="s">
        <v>13</v>
      </c>
      <c r="D3703" s="1">
        <v>43600</v>
      </c>
      <c r="E3703" s="1">
        <v>43761</v>
      </c>
      <c r="F3703" s="1">
        <v>43776</v>
      </c>
      <c r="G3703" s="1">
        <v>43788</v>
      </c>
      <c r="H3703" s="13">
        <f>Orders[[#This Row],[DeliveryDate]]-Orders[[#This Row],[OrderDate]]</f>
        <v>27</v>
      </c>
      <c r="I3703" t="s">
        <v>3</v>
      </c>
      <c r="J3703" t="str">
        <f>_xlfn.XLOOKUP(Orders[[#This Row],[_SalesRepID]],'Sales team'!A:A,'Sales team'!B:B)</f>
        <v>Joshua Bennett</v>
      </c>
      <c r="K3703">
        <v>6</v>
      </c>
      <c r="L3703">
        <v>34</v>
      </c>
      <c r="M3703">
        <v>328</v>
      </c>
      <c r="N3703" t="str">
        <f>_xlfn.XLOOKUP(Orders[[#This Row],[_ProductID]],Products!A:A,Products!C:C)</f>
        <v>Home décor</v>
      </c>
      <c r="O3703">
        <v>17</v>
      </c>
      <c r="P3703">
        <v>0.3</v>
      </c>
      <c r="Q3703" s="2">
        <v>2633.1</v>
      </c>
      <c r="R3703" s="2">
        <v>1263.8879999999999</v>
      </c>
      <c r="S3703" s="2">
        <v>11059.019999999999</v>
      </c>
      <c r="T3703" s="2">
        <v>3475.6919999999991</v>
      </c>
    </row>
    <row r="3704" spans="1:20" x14ac:dyDescent="0.25">
      <c r="A3704" t="s">
        <v>4296</v>
      </c>
      <c r="B3704" t="s">
        <v>1</v>
      </c>
      <c r="C3704" t="s">
        <v>15</v>
      </c>
      <c r="D3704" s="1">
        <v>43600</v>
      </c>
      <c r="E3704" s="1">
        <v>43761</v>
      </c>
      <c r="F3704" s="1">
        <v>43766</v>
      </c>
      <c r="G3704" s="1">
        <v>43782</v>
      </c>
      <c r="H3704" s="13">
        <f>Orders[[#This Row],[DeliveryDate]]-Orders[[#This Row],[OrderDate]]</f>
        <v>21</v>
      </c>
      <c r="I3704" t="s">
        <v>3</v>
      </c>
      <c r="J3704" t="str">
        <f>_xlfn.XLOOKUP(Orders[[#This Row],[_SalesRepID]],'Sales team'!A:A,'Sales team'!B:B)</f>
        <v>Stephen Payne</v>
      </c>
      <c r="K3704">
        <v>5</v>
      </c>
      <c r="L3704">
        <v>39</v>
      </c>
      <c r="M3704">
        <v>1</v>
      </c>
      <c r="N3704" t="str">
        <f>_xlfn.XLOOKUP(Orders[[#This Row],[_ProductID]],Products!A:A,Products!C:C)</f>
        <v>Home décor</v>
      </c>
      <c r="O3704">
        <v>33</v>
      </c>
      <c r="P3704">
        <v>7.4999999999999997E-2</v>
      </c>
      <c r="Q3704" s="2">
        <v>1045.2</v>
      </c>
      <c r="R3704" s="2">
        <v>418.08000000000004</v>
      </c>
      <c r="S3704" s="2">
        <v>4834.05</v>
      </c>
      <c r="T3704" s="2">
        <v>2743.65</v>
      </c>
    </row>
    <row r="3705" spans="1:20" x14ac:dyDescent="0.25">
      <c r="A3705" t="s">
        <v>4297</v>
      </c>
      <c r="B3705" t="s">
        <v>1</v>
      </c>
      <c r="C3705" t="s">
        <v>13</v>
      </c>
      <c r="D3705" s="1">
        <v>43700</v>
      </c>
      <c r="E3705" s="1">
        <v>43761</v>
      </c>
      <c r="F3705" s="1">
        <v>43766</v>
      </c>
      <c r="G3705" s="1">
        <v>43782</v>
      </c>
      <c r="H3705" s="13">
        <f>Orders[[#This Row],[DeliveryDate]]-Orders[[#This Row],[OrderDate]]</f>
        <v>21</v>
      </c>
      <c r="I3705" t="s">
        <v>3</v>
      </c>
      <c r="J3705" t="str">
        <f>_xlfn.XLOOKUP(Orders[[#This Row],[_SalesRepID]],'Sales team'!A:A,'Sales team'!B:B)</f>
        <v>Joshua Ryan</v>
      </c>
      <c r="K3705">
        <v>9</v>
      </c>
      <c r="L3705">
        <v>22</v>
      </c>
      <c r="M3705">
        <v>304</v>
      </c>
      <c r="N3705" t="str">
        <f>_xlfn.XLOOKUP(Orders[[#This Row],[_ProductID]],Products!A:A,Products!C:C)</f>
        <v>Home décor</v>
      </c>
      <c r="O3705">
        <v>17</v>
      </c>
      <c r="P3705">
        <v>0.05</v>
      </c>
      <c r="Q3705" s="2">
        <v>3792.2000000000003</v>
      </c>
      <c r="R3705" s="2">
        <v>2123.6320000000005</v>
      </c>
      <c r="S3705" s="2">
        <v>3602.59</v>
      </c>
      <c r="T3705" s="2">
        <v>1478.9579999999996</v>
      </c>
    </row>
    <row r="3706" spans="1:20" x14ac:dyDescent="0.25">
      <c r="A3706" t="s">
        <v>4298</v>
      </c>
      <c r="B3706" t="s">
        <v>10</v>
      </c>
      <c r="C3706" t="s">
        <v>6</v>
      </c>
      <c r="D3706" s="1">
        <v>43600</v>
      </c>
      <c r="E3706" s="1">
        <v>43761</v>
      </c>
      <c r="F3706" s="1">
        <v>43774</v>
      </c>
      <c r="G3706" s="1">
        <v>43787</v>
      </c>
      <c r="H3706" s="13">
        <f>Orders[[#This Row],[DeliveryDate]]-Orders[[#This Row],[OrderDate]]</f>
        <v>26</v>
      </c>
      <c r="I3706" t="s">
        <v>3</v>
      </c>
      <c r="J3706" t="str">
        <f>_xlfn.XLOOKUP(Orders[[#This Row],[_SalesRepID]],'Sales team'!A:A,'Sales team'!B:B)</f>
        <v>Donald Reynolds</v>
      </c>
      <c r="K3706">
        <v>26</v>
      </c>
      <c r="L3706">
        <v>23</v>
      </c>
      <c r="M3706">
        <v>122</v>
      </c>
      <c r="N3706" t="str">
        <f>_xlfn.XLOOKUP(Orders[[#This Row],[_ProductID]],Products!A:A,Products!C:C)</f>
        <v>Electronics</v>
      </c>
      <c r="O3706">
        <v>47</v>
      </c>
      <c r="P3706">
        <v>0.15</v>
      </c>
      <c r="Q3706" s="2">
        <v>2653.2000000000003</v>
      </c>
      <c r="R3706" s="2">
        <v>1751.1120000000003</v>
      </c>
      <c r="S3706" s="2">
        <v>13531.32</v>
      </c>
      <c r="T3706" s="2">
        <v>3024.6479999999974</v>
      </c>
    </row>
    <row r="3707" spans="1:20" x14ac:dyDescent="0.25">
      <c r="A3707" t="s">
        <v>4299</v>
      </c>
      <c r="B3707" t="s">
        <v>1</v>
      </c>
      <c r="C3707" t="s">
        <v>2</v>
      </c>
      <c r="D3707" s="1">
        <v>43700</v>
      </c>
      <c r="E3707" s="1">
        <v>43761</v>
      </c>
      <c r="F3707" s="1">
        <v>43779</v>
      </c>
      <c r="G3707" s="1">
        <v>43777</v>
      </c>
      <c r="H3707" s="13">
        <f>Orders[[#This Row],[DeliveryDate]]-Orders[[#This Row],[OrderDate]]</f>
        <v>16</v>
      </c>
      <c r="I3707" t="s">
        <v>3</v>
      </c>
      <c r="J3707" t="str">
        <f>_xlfn.XLOOKUP(Orders[[#This Row],[_SalesRepID]],'Sales team'!A:A,'Sales team'!B:B)</f>
        <v>Carl Nguyen</v>
      </c>
      <c r="K3707">
        <v>12</v>
      </c>
      <c r="L3707">
        <v>23</v>
      </c>
      <c r="M3707">
        <v>207</v>
      </c>
      <c r="N3707" t="str">
        <f>_xlfn.XLOOKUP(Orders[[#This Row],[_ProductID]],Products!A:A,Products!C:C)</f>
        <v>Home décor</v>
      </c>
      <c r="O3707">
        <v>11</v>
      </c>
      <c r="P3707">
        <v>0.05</v>
      </c>
      <c r="Q3707" s="2">
        <v>1005</v>
      </c>
      <c r="R3707" s="2">
        <v>402</v>
      </c>
      <c r="S3707" s="2">
        <v>6683.25</v>
      </c>
      <c r="T3707" s="2">
        <v>3869.25</v>
      </c>
    </row>
    <row r="3708" spans="1:20" x14ac:dyDescent="0.25">
      <c r="A3708" t="s">
        <v>4300</v>
      </c>
      <c r="B3708" t="s">
        <v>8</v>
      </c>
      <c r="C3708" t="s">
        <v>2</v>
      </c>
      <c r="D3708" s="1">
        <v>43700</v>
      </c>
      <c r="E3708" s="1">
        <v>43761</v>
      </c>
      <c r="F3708" s="1">
        <v>43768</v>
      </c>
      <c r="G3708" s="1">
        <v>43790</v>
      </c>
      <c r="H3708" s="13">
        <f>Orders[[#This Row],[DeliveryDate]]-Orders[[#This Row],[OrderDate]]</f>
        <v>29</v>
      </c>
      <c r="I3708" t="s">
        <v>3</v>
      </c>
      <c r="J3708" t="str">
        <f>_xlfn.XLOOKUP(Orders[[#This Row],[_SalesRepID]],'Sales team'!A:A,'Sales team'!B:B)</f>
        <v>Roy Rice</v>
      </c>
      <c r="K3708">
        <v>24</v>
      </c>
      <c r="L3708">
        <v>40</v>
      </c>
      <c r="M3708">
        <v>214</v>
      </c>
      <c r="N3708" t="str">
        <f>_xlfn.XLOOKUP(Orders[[#This Row],[_ProductID]],Products!A:A,Products!C:C)</f>
        <v>Kitchen &amp; Dining</v>
      </c>
      <c r="O3708">
        <v>8</v>
      </c>
      <c r="P3708">
        <v>0.1</v>
      </c>
      <c r="Q3708" s="2">
        <v>5929.5</v>
      </c>
      <c r="R3708" s="2">
        <v>4209.9449999999997</v>
      </c>
      <c r="S3708" s="2">
        <v>37355.85</v>
      </c>
      <c r="T3708" s="2">
        <v>7886.2350000000006</v>
      </c>
    </row>
    <row r="3709" spans="1:20" x14ac:dyDescent="0.25">
      <c r="A3709" t="s">
        <v>4287</v>
      </c>
      <c r="B3709" t="s">
        <v>1</v>
      </c>
      <c r="C3709" t="s">
        <v>25</v>
      </c>
      <c r="D3709" s="1">
        <v>43700</v>
      </c>
      <c r="E3709" s="1">
        <v>43760</v>
      </c>
      <c r="F3709" s="1">
        <v>43780</v>
      </c>
      <c r="G3709" s="1">
        <v>43787</v>
      </c>
      <c r="H3709" s="13">
        <f>Orders[[#This Row],[DeliveryDate]]-Orders[[#This Row],[OrderDate]]</f>
        <v>27</v>
      </c>
      <c r="I3709" t="s">
        <v>3</v>
      </c>
      <c r="J3709" t="str">
        <f>_xlfn.XLOOKUP(Orders[[#This Row],[_SalesRepID]],'Sales team'!A:A,'Sales team'!B:B)</f>
        <v>Stephen Payne</v>
      </c>
      <c r="K3709">
        <v>5</v>
      </c>
      <c r="L3709">
        <v>46</v>
      </c>
      <c r="M3709">
        <v>333</v>
      </c>
      <c r="N3709" t="str">
        <f>_xlfn.XLOOKUP(Orders[[#This Row],[_ProductID]],Products!A:A,Products!C:C)</f>
        <v>Home décor</v>
      </c>
      <c r="O3709">
        <v>46</v>
      </c>
      <c r="P3709">
        <v>7.4999999999999997E-2</v>
      </c>
      <c r="Q3709" s="2">
        <v>241.20000000000002</v>
      </c>
      <c r="R3709" s="2">
        <v>132.66000000000003</v>
      </c>
      <c r="S3709" s="2">
        <v>446.22</v>
      </c>
      <c r="T3709" s="2">
        <v>180.89999999999998</v>
      </c>
    </row>
    <row r="3710" spans="1:20" x14ac:dyDescent="0.25">
      <c r="A3710" t="s">
        <v>4288</v>
      </c>
      <c r="B3710" t="s">
        <v>1</v>
      </c>
      <c r="C3710" t="s">
        <v>25</v>
      </c>
      <c r="D3710" s="1">
        <v>43700</v>
      </c>
      <c r="E3710" s="1">
        <v>43760</v>
      </c>
      <c r="F3710" s="1">
        <v>43783</v>
      </c>
      <c r="G3710" s="1">
        <v>43782</v>
      </c>
      <c r="H3710" s="13">
        <f>Orders[[#This Row],[DeliveryDate]]-Orders[[#This Row],[OrderDate]]</f>
        <v>22</v>
      </c>
      <c r="I3710" t="s">
        <v>3</v>
      </c>
      <c r="J3710" t="str">
        <f>_xlfn.XLOOKUP(Orders[[#This Row],[_SalesRepID]],'Sales team'!A:A,'Sales team'!B:B)</f>
        <v>Jerry Green</v>
      </c>
      <c r="K3710">
        <v>3</v>
      </c>
      <c r="L3710">
        <v>40</v>
      </c>
      <c r="M3710">
        <v>340</v>
      </c>
      <c r="N3710" t="str">
        <f>_xlfn.XLOOKUP(Orders[[#This Row],[_ProductID]],Products!A:A,Products!C:C)</f>
        <v>Home décor</v>
      </c>
      <c r="O3710">
        <v>40</v>
      </c>
      <c r="P3710">
        <v>0.1</v>
      </c>
      <c r="Q3710" s="2">
        <v>3926.2000000000003</v>
      </c>
      <c r="R3710" s="2">
        <v>2394.982</v>
      </c>
      <c r="S3710" s="2">
        <v>14134.320000000002</v>
      </c>
      <c r="T3710" s="2">
        <v>4554.3920000000016</v>
      </c>
    </row>
    <row r="3711" spans="1:20" x14ac:dyDescent="0.25">
      <c r="A3711" t="s">
        <v>4289</v>
      </c>
      <c r="B3711" t="s">
        <v>8</v>
      </c>
      <c r="C3711" t="s">
        <v>2</v>
      </c>
      <c r="D3711" s="1">
        <v>43700</v>
      </c>
      <c r="E3711" s="1">
        <v>43760</v>
      </c>
      <c r="F3711" s="1">
        <v>43779</v>
      </c>
      <c r="G3711" s="1">
        <v>43777</v>
      </c>
      <c r="H3711" s="13">
        <f>Orders[[#This Row],[DeliveryDate]]-Orders[[#This Row],[OrderDate]]</f>
        <v>17</v>
      </c>
      <c r="I3711" t="s">
        <v>3</v>
      </c>
      <c r="J3711" t="str">
        <f>_xlfn.XLOOKUP(Orders[[#This Row],[_SalesRepID]],'Sales team'!A:A,'Sales team'!B:B)</f>
        <v>Samuel Fowler</v>
      </c>
      <c r="K3711">
        <v>21</v>
      </c>
      <c r="L3711">
        <v>26</v>
      </c>
      <c r="M3711">
        <v>251</v>
      </c>
      <c r="N3711" t="str">
        <f>_xlfn.XLOOKUP(Orders[[#This Row],[_ProductID]],Products!A:A,Products!C:C)</f>
        <v>Furniture</v>
      </c>
      <c r="O3711">
        <v>15</v>
      </c>
      <c r="P3711">
        <v>0.05</v>
      </c>
      <c r="Q3711" s="2">
        <v>3350</v>
      </c>
      <c r="R3711" s="2">
        <v>2579.5</v>
      </c>
      <c r="S3711" s="2">
        <v>6365</v>
      </c>
      <c r="T3711" s="2">
        <v>1206</v>
      </c>
    </row>
    <row r="3712" spans="1:20" x14ac:dyDescent="0.25">
      <c r="A3712" t="s">
        <v>4290</v>
      </c>
      <c r="B3712" t="s">
        <v>10</v>
      </c>
      <c r="C3712" t="s">
        <v>6</v>
      </c>
      <c r="D3712" s="1">
        <v>43600</v>
      </c>
      <c r="E3712" s="1">
        <v>43760</v>
      </c>
      <c r="F3712" s="1">
        <v>43780</v>
      </c>
      <c r="G3712" s="1">
        <v>43791</v>
      </c>
      <c r="H3712" s="13">
        <f>Orders[[#This Row],[DeliveryDate]]-Orders[[#This Row],[OrderDate]]</f>
        <v>31</v>
      </c>
      <c r="I3712" t="s">
        <v>3</v>
      </c>
      <c r="J3712" t="str">
        <f>_xlfn.XLOOKUP(Orders[[#This Row],[_SalesRepID]],'Sales team'!A:A,'Sales team'!B:B)</f>
        <v>Shawn Torres</v>
      </c>
      <c r="K3712">
        <v>27</v>
      </c>
      <c r="L3712">
        <v>14</v>
      </c>
      <c r="M3712">
        <v>145</v>
      </c>
      <c r="N3712" t="str">
        <f>_xlfn.XLOOKUP(Orders[[#This Row],[_ProductID]],Products!A:A,Products!C:C)</f>
        <v>Furniture</v>
      </c>
      <c r="O3712">
        <v>15</v>
      </c>
      <c r="P3712">
        <v>0.15</v>
      </c>
      <c r="Q3712" s="2">
        <v>1835.8</v>
      </c>
      <c r="R3712" s="2">
        <v>844.46799999999996</v>
      </c>
      <c r="S3712" s="2">
        <v>4681.29</v>
      </c>
      <c r="T3712" s="2">
        <v>2147.886</v>
      </c>
    </row>
    <row r="3713" spans="1:20" x14ac:dyDescent="0.25">
      <c r="A3713" t="s">
        <v>4291</v>
      </c>
      <c r="B3713" t="s">
        <v>1</v>
      </c>
      <c r="C3713" t="s">
        <v>25</v>
      </c>
      <c r="D3713" s="1">
        <v>43700</v>
      </c>
      <c r="E3713" s="1">
        <v>43760</v>
      </c>
      <c r="F3713" s="1">
        <v>43768</v>
      </c>
      <c r="G3713" s="1">
        <v>43780</v>
      </c>
      <c r="H3713" s="13">
        <f>Orders[[#This Row],[DeliveryDate]]-Orders[[#This Row],[OrderDate]]</f>
        <v>20</v>
      </c>
      <c r="I3713" t="s">
        <v>3</v>
      </c>
      <c r="J3713" t="str">
        <f>_xlfn.XLOOKUP(Orders[[#This Row],[_SalesRepID]],'Sales team'!A:A,'Sales team'!B:B)</f>
        <v>Shawn Cook</v>
      </c>
      <c r="K3713">
        <v>7</v>
      </c>
      <c r="L3713">
        <v>20</v>
      </c>
      <c r="M3713">
        <v>366</v>
      </c>
      <c r="N3713" t="str">
        <f>_xlfn.XLOOKUP(Orders[[#This Row],[_ProductID]],Products!A:A,Products!C:C)</f>
        <v>Kitchen &amp; Dining</v>
      </c>
      <c r="O3713">
        <v>7</v>
      </c>
      <c r="P3713">
        <v>7.4999999999999997E-2</v>
      </c>
      <c r="Q3713" s="2">
        <v>1118.9000000000001</v>
      </c>
      <c r="R3713" s="2">
        <v>928.68700000000001</v>
      </c>
      <c r="S3713" s="2">
        <v>6209.8950000000004</v>
      </c>
      <c r="T3713" s="2">
        <v>637.77300000000014</v>
      </c>
    </row>
    <row r="3714" spans="1:20" x14ac:dyDescent="0.25">
      <c r="A3714" t="s">
        <v>4292</v>
      </c>
      <c r="B3714" t="s">
        <v>1</v>
      </c>
      <c r="C3714" t="s">
        <v>25</v>
      </c>
      <c r="D3714" s="1">
        <v>43700</v>
      </c>
      <c r="E3714" s="1">
        <v>43760</v>
      </c>
      <c r="F3714" s="1">
        <v>43775</v>
      </c>
      <c r="G3714" s="1">
        <v>43775</v>
      </c>
      <c r="H3714" s="13">
        <f>Orders[[#This Row],[DeliveryDate]]-Orders[[#This Row],[OrderDate]]</f>
        <v>15</v>
      </c>
      <c r="I3714" t="s">
        <v>3</v>
      </c>
      <c r="J3714" t="str">
        <f>_xlfn.XLOOKUP(Orders[[#This Row],[_SalesRepID]],'Sales team'!A:A,'Sales team'!B:B)</f>
        <v>Chris Armstrong</v>
      </c>
      <c r="K3714">
        <v>4</v>
      </c>
      <c r="L3714">
        <v>18</v>
      </c>
      <c r="M3714">
        <v>338</v>
      </c>
      <c r="N3714" t="str">
        <f>_xlfn.XLOOKUP(Orders[[#This Row],[_ProductID]],Products!A:A,Products!C:C)</f>
        <v>Furniture</v>
      </c>
      <c r="O3714">
        <v>15</v>
      </c>
      <c r="P3714">
        <v>7.4999999999999997E-2</v>
      </c>
      <c r="Q3714" s="2">
        <v>1051.9000000000001</v>
      </c>
      <c r="R3714" s="2">
        <v>568.02600000000007</v>
      </c>
      <c r="S3714" s="2">
        <v>5838.045000000001</v>
      </c>
      <c r="T3714" s="2">
        <v>2429.8890000000006</v>
      </c>
    </row>
    <row r="3715" spans="1:20" x14ac:dyDescent="0.25">
      <c r="A3715" t="s">
        <v>4293</v>
      </c>
      <c r="B3715" t="s">
        <v>1</v>
      </c>
      <c r="C3715" t="s">
        <v>15</v>
      </c>
      <c r="D3715" s="1">
        <v>43700</v>
      </c>
      <c r="E3715" s="1">
        <v>43760</v>
      </c>
      <c r="F3715" s="1">
        <v>43787</v>
      </c>
      <c r="G3715" s="1">
        <v>43769</v>
      </c>
      <c r="H3715" s="13">
        <f>Orders[[#This Row],[DeliveryDate]]-Orders[[#This Row],[OrderDate]]</f>
        <v>9</v>
      </c>
      <c r="I3715" t="s">
        <v>3</v>
      </c>
      <c r="J3715" t="str">
        <f>_xlfn.XLOOKUP(Orders[[#This Row],[_SalesRepID]],'Sales team'!A:A,'Sales team'!B:B)</f>
        <v>Keith Griffin</v>
      </c>
      <c r="K3715">
        <v>2</v>
      </c>
      <c r="L3715">
        <v>11</v>
      </c>
      <c r="M3715">
        <v>54</v>
      </c>
      <c r="N3715" t="str">
        <f>_xlfn.XLOOKUP(Orders[[#This Row],[_ProductID]],Products!A:A,Products!C:C)</f>
        <v>Home décor</v>
      </c>
      <c r="O3715">
        <v>14</v>
      </c>
      <c r="P3715">
        <v>0.2</v>
      </c>
      <c r="Q3715" s="2">
        <v>3577.8</v>
      </c>
      <c r="R3715" s="2">
        <v>2003.5680000000002</v>
      </c>
      <c r="S3715" s="2">
        <v>17173.440000000002</v>
      </c>
      <c r="T3715" s="2">
        <v>5152.0320000000011</v>
      </c>
    </row>
    <row r="3716" spans="1:20" x14ac:dyDescent="0.25">
      <c r="A3716" t="s">
        <v>4294</v>
      </c>
      <c r="B3716" t="s">
        <v>5</v>
      </c>
      <c r="C3716" t="s">
        <v>25</v>
      </c>
      <c r="D3716" s="1">
        <v>43700</v>
      </c>
      <c r="E3716" s="1">
        <v>43760</v>
      </c>
      <c r="F3716" s="1">
        <v>43775</v>
      </c>
      <c r="G3716" s="1">
        <v>43773</v>
      </c>
      <c r="H3716" s="13">
        <f>Orders[[#This Row],[DeliveryDate]]-Orders[[#This Row],[OrderDate]]</f>
        <v>13</v>
      </c>
      <c r="I3716" t="s">
        <v>3</v>
      </c>
      <c r="J3716" t="str">
        <f>_xlfn.XLOOKUP(Orders[[#This Row],[_SalesRepID]],'Sales team'!A:A,'Sales team'!B:B)</f>
        <v>Nicholas Cunningham</v>
      </c>
      <c r="K3716">
        <v>19</v>
      </c>
      <c r="L3716">
        <v>20</v>
      </c>
      <c r="M3716">
        <v>340</v>
      </c>
      <c r="N3716" t="str">
        <f>_xlfn.XLOOKUP(Orders[[#This Row],[_ProductID]],Products!A:A,Products!C:C)</f>
        <v>Home décor</v>
      </c>
      <c r="O3716">
        <v>23</v>
      </c>
      <c r="P3716">
        <v>0.1</v>
      </c>
      <c r="Q3716" s="2">
        <v>3953</v>
      </c>
      <c r="R3716" s="2">
        <v>2450.86</v>
      </c>
      <c r="S3716" s="2">
        <v>17788.5</v>
      </c>
      <c r="T3716" s="2">
        <v>5534.1999999999989</v>
      </c>
    </row>
    <row r="3717" spans="1:20" x14ac:dyDescent="0.25">
      <c r="A3717" t="s">
        <v>4281</v>
      </c>
      <c r="B3717" t="s">
        <v>1</v>
      </c>
      <c r="C3717" t="s">
        <v>46</v>
      </c>
      <c r="D3717" s="1">
        <v>43600</v>
      </c>
      <c r="E3717" s="1">
        <v>43759</v>
      </c>
      <c r="F3717" s="1">
        <v>43787</v>
      </c>
      <c r="G3717" s="1">
        <v>43768</v>
      </c>
      <c r="H3717" s="13">
        <f>Orders[[#This Row],[DeliveryDate]]-Orders[[#This Row],[OrderDate]]</f>
        <v>9</v>
      </c>
      <c r="I3717" t="s">
        <v>3</v>
      </c>
      <c r="J3717" t="str">
        <f>_xlfn.XLOOKUP(Orders[[#This Row],[_SalesRepID]],'Sales team'!A:A,'Sales team'!B:B)</f>
        <v>Joshua Ryan</v>
      </c>
      <c r="K3717">
        <v>9</v>
      </c>
      <c r="L3717">
        <v>2</v>
      </c>
      <c r="M3717">
        <v>68</v>
      </c>
      <c r="N3717" t="str">
        <f>_xlfn.XLOOKUP(Orders[[#This Row],[_ProductID]],Products!A:A,Products!C:C)</f>
        <v>Home décor</v>
      </c>
      <c r="O3717">
        <v>14</v>
      </c>
      <c r="P3717">
        <v>7.4999999999999997E-2</v>
      </c>
      <c r="Q3717" s="2">
        <v>234.5</v>
      </c>
      <c r="R3717" s="2">
        <v>126.63000000000001</v>
      </c>
      <c r="S3717" s="2">
        <v>433.82500000000005</v>
      </c>
      <c r="T3717" s="2">
        <v>180.56500000000003</v>
      </c>
    </row>
    <row r="3718" spans="1:20" x14ac:dyDescent="0.25">
      <c r="A3718" t="s">
        <v>4282</v>
      </c>
      <c r="B3718" t="s">
        <v>5</v>
      </c>
      <c r="C3718" t="s">
        <v>6</v>
      </c>
      <c r="D3718" s="1">
        <v>43700</v>
      </c>
      <c r="E3718" s="1">
        <v>43759</v>
      </c>
      <c r="F3718" s="1">
        <v>43782</v>
      </c>
      <c r="G3718" s="1">
        <v>43782</v>
      </c>
      <c r="H3718" s="13">
        <f>Orders[[#This Row],[DeliveryDate]]-Orders[[#This Row],[OrderDate]]</f>
        <v>23</v>
      </c>
      <c r="I3718" t="s">
        <v>3</v>
      </c>
      <c r="J3718" t="str">
        <f>_xlfn.XLOOKUP(Orders[[#This Row],[_SalesRepID]],'Sales team'!A:A,'Sales team'!B:B)</f>
        <v>Frank Brown</v>
      </c>
      <c r="K3718">
        <v>17</v>
      </c>
      <c r="L3718">
        <v>39</v>
      </c>
      <c r="M3718">
        <v>151</v>
      </c>
      <c r="N3718" t="str">
        <f>_xlfn.XLOOKUP(Orders[[#This Row],[_ProductID]],Products!A:A,Products!C:C)</f>
        <v>Kitchen &amp; Dining</v>
      </c>
      <c r="O3718">
        <v>8</v>
      </c>
      <c r="P3718">
        <v>0.15</v>
      </c>
      <c r="Q3718" s="2">
        <v>944.7</v>
      </c>
      <c r="R3718" s="2">
        <v>670.73699999999997</v>
      </c>
      <c r="S3718" s="2">
        <v>4817.97</v>
      </c>
      <c r="T3718" s="2">
        <v>793.54800000000068</v>
      </c>
    </row>
    <row r="3719" spans="1:20" x14ac:dyDescent="0.25">
      <c r="A3719" t="s">
        <v>4283</v>
      </c>
      <c r="B3719" t="s">
        <v>5</v>
      </c>
      <c r="C3719" t="s">
        <v>13</v>
      </c>
      <c r="D3719" s="1">
        <v>43600</v>
      </c>
      <c r="E3719" s="1">
        <v>43759</v>
      </c>
      <c r="F3719" s="1">
        <v>43769</v>
      </c>
      <c r="G3719" s="1">
        <v>43768</v>
      </c>
      <c r="H3719" s="13">
        <f>Orders[[#This Row],[DeliveryDate]]-Orders[[#This Row],[OrderDate]]</f>
        <v>9</v>
      </c>
      <c r="I3719" t="s">
        <v>3</v>
      </c>
      <c r="J3719" t="str">
        <f>_xlfn.XLOOKUP(Orders[[#This Row],[_SalesRepID]],'Sales team'!A:A,'Sales team'!B:B)</f>
        <v>Frank Brown</v>
      </c>
      <c r="K3719">
        <v>17</v>
      </c>
      <c r="L3719">
        <v>10</v>
      </c>
      <c r="M3719">
        <v>328</v>
      </c>
      <c r="N3719" t="str">
        <f>_xlfn.XLOOKUP(Orders[[#This Row],[_ProductID]],Products!A:A,Products!C:C)</f>
        <v>Home décor</v>
      </c>
      <c r="O3719">
        <v>35</v>
      </c>
      <c r="P3719">
        <v>7.4999999999999997E-2</v>
      </c>
      <c r="Q3719" s="2">
        <v>3839.1</v>
      </c>
      <c r="R3719" s="2">
        <v>2917.7159999999999</v>
      </c>
      <c r="S3719" s="2">
        <v>10653.502500000001</v>
      </c>
      <c r="T3719" s="2">
        <v>1900.3545000000013</v>
      </c>
    </row>
    <row r="3720" spans="1:20" x14ac:dyDescent="0.25">
      <c r="A3720" t="s">
        <v>4284</v>
      </c>
      <c r="B3720" t="s">
        <v>5</v>
      </c>
      <c r="C3720" t="s">
        <v>13</v>
      </c>
      <c r="D3720" s="1">
        <v>43600</v>
      </c>
      <c r="E3720" s="1">
        <v>43759</v>
      </c>
      <c r="F3720" s="1">
        <v>43771</v>
      </c>
      <c r="G3720" s="1">
        <v>43780</v>
      </c>
      <c r="H3720" s="13">
        <f>Orders[[#This Row],[DeliveryDate]]-Orders[[#This Row],[OrderDate]]</f>
        <v>21</v>
      </c>
      <c r="I3720" t="s">
        <v>3</v>
      </c>
      <c r="J3720" t="str">
        <f>_xlfn.XLOOKUP(Orders[[#This Row],[_SalesRepID]],'Sales team'!A:A,'Sales team'!B:B)</f>
        <v>Anthony Torres</v>
      </c>
      <c r="K3720">
        <v>20</v>
      </c>
      <c r="L3720">
        <v>25</v>
      </c>
      <c r="M3720">
        <v>325</v>
      </c>
      <c r="N3720" t="str">
        <f>_xlfn.XLOOKUP(Orders[[#This Row],[_ProductID]],Products!A:A,Products!C:C)</f>
        <v>Electronics</v>
      </c>
      <c r="O3720">
        <v>28</v>
      </c>
      <c r="P3720">
        <v>0.05</v>
      </c>
      <c r="Q3720" s="2">
        <v>1098.8</v>
      </c>
      <c r="R3720" s="2">
        <v>933.9799999999999</v>
      </c>
      <c r="S3720" s="2">
        <v>2087.7199999999998</v>
      </c>
      <c r="T3720" s="2">
        <v>219.76</v>
      </c>
    </row>
    <row r="3721" spans="1:20" x14ac:dyDescent="0.25">
      <c r="A3721" t="s">
        <v>4285</v>
      </c>
      <c r="B3721" t="s">
        <v>10</v>
      </c>
      <c r="C3721" t="s">
        <v>13</v>
      </c>
      <c r="D3721" s="1">
        <v>43700</v>
      </c>
      <c r="E3721" s="1">
        <v>43759</v>
      </c>
      <c r="F3721" s="1">
        <v>43762</v>
      </c>
      <c r="G3721" s="1">
        <v>43777</v>
      </c>
      <c r="H3721" s="13">
        <f>Orders[[#This Row],[DeliveryDate]]-Orders[[#This Row],[OrderDate]]</f>
        <v>18</v>
      </c>
      <c r="I3721" t="s">
        <v>3</v>
      </c>
      <c r="J3721" t="str">
        <f>_xlfn.XLOOKUP(Orders[[#This Row],[_SalesRepID]],'Sales team'!A:A,'Sales team'!B:B)</f>
        <v>Donald Reynolds</v>
      </c>
      <c r="K3721">
        <v>26</v>
      </c>
      <c r="L3721">
        <v>33</v>
      </c>
      <c r="M3721">
        <v>291</v>
      </c>
      <c r="N3721" t="str">
        <f>_xlfn.XLOOKUP(Orders[[#This Row],[_ProductID]],Products!A:A,Products!C:C)</f>
        <v>Furniture</v>
      </c>
      <c r="O3721">
        <v>38</v>
      </c>
      <c r="P3721">
        <v>7.4999999999999997E-2</v>
      </c>
      <c r="Q3721" s="2">
        <v>1768.8</v>
      </c>
      <c r="R3721" s="2">
        <v>990.52800000000002</v>
      </c>
      <c r="S3721" s="2">
        <v>11452.980000000001</v>
      </c>
      <c r="T3721" s="2">
        <v>4519.2840000000015</v>
      </c>
    </row>
    <row r="3722" spans="1:20" x14ac:dyDescent="0.25">
      <c r="A3722" t="s">
        <v>4286</v>
      </c>
      <c r="B3722" t="s">
        <v>10</v>
      </c>
      <c r="C3722" t="s">
        <v>13</v>
      </c>
      <c r="D3722" s="1">
        <v>43700</v>
      </c>
      <c r="E3722" s="1">
        <v>43759</v>
      </c>
      <c r="F3722" s="1">
        <v>43782</v>
      </c>
      <c r="G3722" s="1">
        <v>43784</v>
      </c>
      <c r="H3722" s="13">
        <f>Orders[[#This Row],[DeliveryDate]]-Orders[[#This Row],[OrderDate]]</f>
        <v>25</v>
      </c>
      <c r="I3722" t="s">
        <v>3</v>
      </c>
      <c r="J3722" t="str">
        <f>_xlfn.XLOOKUP(Orders[[#This Row],[_SalesRepID]],'Sales team'!A:A,'Sales team'!B:B)</f>
        <v>Shawn Torres</v>
      </c>
      <c r="K3722">
        <v>27</v>
      </c>
      <c r="L3722">
        <v>48</v>
      </c>
      <c r="M3722">
        <v>320</v>
      </c>
      <c r="N3722" t="str">
        <f>_xlfn.XLOOKUP(Orders[[#This Row],[_ProductID]],Products!A:A,Products!C:C)</f>
        <v>Home décor</v>
      </c>
      <c r="O3722">
        <v>27</v>
      </c>
      <c r="P3722">
        <v>0.15</v>
      </c>
      <c r="Q3722" s="2">
        <v>3993.2000000000003</v>
      </c>
      <c r="R3722" s="2">
        <v>1717.076</v>
      </c>
      <c r="S3722" s="2">
        <v>27153.760000000002</v>
      </c>
      <c r="T3722" s="2">
        <v>13417.152000000002</v>
      </c>
    </row>
    <row r="3723" spans="1:20" x14ac:dyDescent="0.25">
      <c r="A3723" t="s">
        <v>4273</v>
      </c>
      <c r="B3723" t="s">
        <v>1</v>
      </c>
      <c r="C3723" t="s">
        <v>6</v>
      </c>
      <c r="D3723" s="1">
        <v>43600</v>
      </c>
      <c r="E3723" s="1">
        <v>43758</v>
      </c>
      <c r="F3723" s="1">
        <v>43772</v>
      </c>
      <c r="G3723" s="1">
        <v>43770</v>
      </c>
      <c r="H3723" s="13">
        <f>Orders[[#This Row],[DeliveryDate]]-Orders[[#This Row],[OrderDate]]</f>
        <v>12</v>
      </c>
      <c r="I3723" t="s">
        <v>3</v>
      </c>
      <c r="J3723" t="str">
        <f>_xlfn.XLOOKUP(Orders[[#This Row],[_SalesRepID]],'Sales team'!A:A,'Sales team'!B:B)</f>
        <v>Carl Nguyen</v>
      </c>
      <c r="K3723">
        <v>12</v>
      </c>
      <c r="L3723">
        <v>18</v>
      </c>
      <c r="M3723">
        <v>88</v>
      </c>
      <c r="N3723" t="str">
        <f>_xlfn.XLOOKUP(Orders[[#This Row],[_ProductID]],Products!A:A,Products!C:C)</f>
        <v>Home décor</v>
      </c>
      <c r="O3723">
        <v>33</v>
      </c>
      <c r="P3723">
        <v>7.4999999999999997E-2</v>
      </c>
      <c r="Q3723" s="2">
        <v>1179.2</v>
      </c>
      <c r="R3723" s="2">
        <v>801.85600000000011</v>
      </c>
      <c r="S3723" s="2">
        <v>2181.52</v>
      </c>
      <c r="T3723" s="2">
        <v>577.80799999999977</v>
      </c>
    </row>
    <row r="3724" spans="1:20" x14ac:dyDescent="0.25">
      <c r="A3724" t="s">
        <v>4274</v>
      </c>
      <c r="B3724" t="s">
        <v>1</v>
      </c>
      <c r="C3724" t="s">
        <v>15</v>
      </c>
      <c r="D3724" s="1">
        <v>43600</v>
      </c>
      <c r="E3724" s="1">
        <v>43758</v>
      </c>
      <c r="F3724" s="1">
        <v>43781</v>
      </c>
      <c r="G3724" s="1">
        <v>43776</v>
      </c>
      <c r="H3724" s="13">
        <f>Orders[[#This Row],[DeliveryDate]]-Orders[[#This Row],[OrderDate]]</f>
        <v>18</v>
      </c>
      <c r="I3724" t="s">
        <v>3</v>
      </c>
      <c r="J3724" t="str">
        <f>_xlfn.XLOOKUP(Orders[[#This Row],[_SalesRepID]],'Sales team'!A:A,'Sales team'!B:B)</f>
        <v>Carl Nguyen</v>
      </c>
      <c r="K3724">
        <v>12</v>
      </c>
      <c r="L3724">
        <v>20</v>
      </c>
      <c r="M3724">
        <v>55</v>
      </c>
      <c r="N3724" t="str">
        <f>_xlfn.XLOOKUP(Orders[[#This Row],[_ProductID]],Products!A:A,Products!C:C)</f>
        <v>Furniture</v>
      </c>
      <c r="O3724">
        <v>38</v>
      </c>
      <c r="P3724">
        <v>0.05</v>
      </c>
      <c r="Q3724" s="2">
        <v>1876</v>
      </c>
      <c r="R3724" s="2">
        <v>1050.5600000000002</v>
      </c>
      <c r="S3724" s="2">
        <v>10693.199999999999</v>
      </c>
      <c r="T3724" s="2">
        <v>4389.8399999999983</v>
      </c>
    </row>
    <row r="3725" spans="1:20" x14ac:dyDescent="0.25">
      <c r="A3725" t="s">
        <v>4275</v>
      </c>
      <c r="B3725" t="s">
        <v>1</v>
      </c>
      <c r="C3725" t="s">
        <v>6</v>
      </c>
      <c r="D3725" s="1">
        <v>43600</v>
      </c>
      <c r="E3725" s="1">
        <v>43758</v>
      </c>
      <c r="F3725" s="1">
        <v>43775</v>
      </c>
      <c r="G3725" s="1">
        <v>43767</v>
      </c>
      <c r="H3725" s="13">
        <f>Orders[[#This Row],[DeliveryDate]]-Orders[[#This Row],[OrderDate]]</f>
        <v>9</v>
      </c>
      <c r="I3725" t="s">
        <v>3</v>
      </c>
      <c r="J3725" t="str">
        <f>_xlfn.XLOOKUP(Orders[[#This Row],[_SalesRepID]],'Sales team'!A:A,'Sales team'!B:B)</f>
        <v>Jonathan Hawkins</v>
      </c>
      <c r="K3725">
        <v>10</v>
      </c>
      <c r="L3725">
        <v>5</v>
      </c>
      <c r="M3725">
        <v>168</v>
      </c>
      <c r="N3725" t="str">
        <f>_xlfn.XLOOKUP(Orders[[#This Row],[_ProductID]],Products!A:A,Products!C:C)</f>
        <v>Home décor</v>
      </c>
      <c r="O3725">
        <v>35</v>
      </c>
      <c r="P3725">
        <v>0.1</v>
      </c>
      <c r="Q3725" s="2">
        <v>2391.9</v>
      </c>
      <c r="R3725" s="2">
        <v>1459.059</v>
      </c>
      <c r="S3725" s="2">
        <v>17221.68</v>
      </c>
      <c r="T3725" s="2">
        <v>5549.2080000000005</v>
      </c>
    </row>
    <row r="3726" spans="1:20" x14ac:dyDescent="0.25">
      <c r="A3726" t="s">
        <v>4276</v>
      </c>
      <c r="B3726" t="s">
        <v>5</v>
      </c>
      <c r="C3726" t="s">
        <v>6</v>
      </c>
      <c r="D3726" s="1">
        <v>43700</v>
      </c>
      <c r="E3726" s="1">
        <v>43758</v>
      </c>
      <c r="F3726" s="1">
        <v>43785</v>
      </c>
      <c r="G3726" s="1">
        <v>43773</v>
      </c>
      <c r="H3726" s="13">
        <f>Orders[[#This Row],[DeliveryDate]]-Orders[[#This Row],[OrderDate]]</f>
        <v>15</v>
      </c>
      <c r="I3726" t="s">
        <v>3</v>
      </c>
      <c r="J3726" t="str">
        <f>_xlfn.XLOOKUP(Orders[[#This Row],[_SalesRepID]],'Sales team'!A:A,'Sales team'!B:B)</f>
        <v>Paul Holmes</v>
      </c>
      <c r="K3726">
        <v>14</v>
      </c>
      <c r="L3726">
        <v>50</v>
      </c>
      <c r="M3726">
        <v>133</v>
      </c>
      <c r="N3726" t="str">
        <f>_xlfn.XLOOKUP(Orders[[#This Row],[_ProductID]],Products!A:A,Products!C:C)</f>
        <v>Furniture</v>
      </c>
      <c r="O3726">
        <v>15</v>
      </c>
      <c r="P3726">
        <v>7.4999999999999997E-2</v>
      </c>
      <c r="Q3726" s="2">
        <v>1929.6000000000001</v>
      </c>
      <c r="R3726" s="2">
        <v>1041.9840000000002</v>
      </c>
      <c r="S3726" s="2">
        <v>1784.88</v>
      </c>
      <c r="T3726" s="2">
        <v>742.89599999999996</v>
      </c>
    </row>
    <row r="3727" spans="1:20" x14ac:dyDescent="0.25">
      <c r="A3727" t="s">
        <v>4277</v>
      </c>
      <c r="B3727" t="s">
        <v>1</v>
      </c>
      <c r="C3727" t="s">
        <v>6</v>
      </c>
      <c r="D3727" s="1">
        <v>43700</v>
      </c>
      <c r="E3727" s="1">
        <v>43758</v>
      </c>
      <c r="F3727" s="1">
        <v>43771</v>
      </c>
      <c r="G3727" s="1">
        <v>43770</v>
      </c>
      <c r="H3727" s="13">
        <f>Orders[[#This Row],[DeliveryDate]]-Orders[[#This Row],[OrderDate]]</f>
        <v>12</v>
      </c>
      <c r="I3727" t="s">
        <v>3</v>
      </c>
      <c r="J3727" t="str">
        <f>_xlfn.XLOOKUP(Orders[[#This Row],[_SalesRepID]],'Sales team'!A:A,'Sales team'!B:B)</f>
        <v>Keith Griffin</v>
      </c>
      <c r="K3727">
        <v>2</v>
      </c>
      <c r="L3727">
        <v>6</v>
      </c>
      <c r="M3727">
        <v>129</v>
      </c>
      <c r="N3727" t="str">
        <f>_xlfn.XLOOKUP(Orders[[#This Row],[_ProductID]],Products!A:A,Products!C:C)</f>
        <v>Furniture</v>
      </c>
      <c r="O3727">
        <v>38</v>
      </c>
      <c r="P3727">
        <v>7.4999999999999997E-2</v>
      </c>
      <c r="Q3727" s="2">
        <v>1139</v>
      </c>
      <c r="R3727" s="2">
        <v>831.47</v>
      </c>
      <c r="S3727" s="2">
        <v>8428.6</v>
      </c>
      <c r="T3727" s="2">
        <v>1776.8400000000001</v>
      </c>
    </row>
    <row r="3728" spans="1:20" x14ac:dyDescent="0.25">
      <c r="A3728" t="s">
        <v>4278</v>
      </c>
      <c r="B3728" t="s">
        <v>1</v>
      </c>
      <c r="C3728" t="s">
        <v>13</v>
      </c>
      <c r="D3728" s="1">
        <v>43600</v>
      </c>
      <c r="E3728" s="1">
        <v>43758</v>
      </c>
      <c r="F3728" s="1">
        <v>43764</v>
      </c>
      <c r="G3728" s="1">
        <v>43774</v>
      </c>
      <c r="H3728" s="13">
        <f>Orders[[#This Row],[DeliveryDate]]-Orders[[#This Row],[OrderDate]]</f>
        <v>16</v>
      </c>
      <c r="I3728" t="s">
        <v>3</v>
      </c>
      <c r="J3728" t="str">
        <f>_xlfn.XLOOKUP(Orders[[#This Row],[_SalesRepID]],'Sales team'!A:A,'Sales team'!B:B)</f>
        <v>Joshua Ryan</v>
      </c>
      <c r="K3728">
        <v>9</v>
      </c>
      <c r="L3728">
        <v>8</v>
      </c>
      <c r="M3728">
        <v>265</v>
      </c>
      <c r="N3728" t="str">
        <f>_xlfn.XLOOKUP(Orders[[#This Row],[_ProductID]],Products!A:A,Products!C:C)</f>
        <v>Furniture</v>
      </c>
      <c r="O3728">
        <v>20</v>
      </c>
      <c r="P3728">
        <v>0.05</v>
      </c>
      <c r="Q3728" s="2">
        <v>3839.1</v>
      </c>
      <c r="R3728" s="2">
        <v>1996.3320000000001</v>
      </c>
      <c r="S3728" s="2">
        <v>14588.579999999998</v>
      </c>
      <c r="T3728" s="2">
        <v>6603.2519999999977</v>
      </c>
    </row>
    <row r="3729" spans="1:20" x14ac:dyDescent="0.25">
      <c r="A3729" t="s">
        <v>4279</v>
      </c>
      <c r="B3729" t="s">
        <v>1</v>
      </c>
      <c r="C3729" t="s">
        <v>6</v>
      </c>
      <c r="D3729" s="1">
        <v>43600</v>
      </c>
      <c r="E3729" s="1">
        <v>43758</v>
      </c>
      <c r="F3729" s="1">
        <v>43764</v>
      </c>
      <c r="G3729" s="1">
        <v>43769</v>
      </c>
      <c r="H3729" s="13">
        <f>Orders[[#This Row],[DeliveryDate]]-Orders[[#This Row],[OrderDate]]</f>
        <v>11</v>
      </c>
      <c r="I3729" t="s">
        <v>3</v>
      </c>
      <c r="J3729" t="str">
        <f>_xlfn.XLOOKUP(Orders[[#This Row],[_SalesRepID]],'Sales team'!A:A,'Sales team'!B:B)</f>
        <v>Joshua Bennett</v>
      </c>
      <c r="K3729">
        <v>6</v>
      </c>
      <c r="L3729">
        <v>47</v>
      </c>
      <c r="M3729">
        <v>102</v>
      </c>
      <c r="N3729" t="str">
        <f>_xlfn.XLOOKUP(Orders[[#This Row],[_ProductID]],Products!A:A,Products!C:C)</f>
        <v>Home décor</v>
      </c>
      <c r="O3729">
        <v>11</v>
      </c>
      <c r="P3729">
        <v>0.15</v>
      </c>
      <c r="Q3729" s="2">
        <v>2599.6</v>
      </c>
      <c r="R3729" s="2">
        <v>1143.8240000000001</v>
      </c>
      <c r="S3729" s="2">
        <v>6628.98</v>
      </c>
      <c r="T3729" s="2">
        <v>3197.5079999999994</v>
      </c>
    </row>
    <row r="3730" spans="1:20" x14ac:dyDescent="0.25">
      <c r="A3730" t="s">
        <v>4280</v>
      </c>
      <c r="B3730" t="s">
        <v>1</v>
      </c>
      <c r="C3730" t="s">
        <v>6</v>
      </c>
      <c r="D3730" s="1">
        <v>43600</v>
      </c>
      <c r="E3730" s="1">
        <v>43758</v>
      </c>
      <c r="F3730" s="1">
        <v>43776</v>
      </c>
      <c r="G3730" s="1">
        <v>43768</v>
      </c>
      <c r="H3730" s="13">
        <f>Orders[[#This Row],[DeliveryDate]]-Orders[[#This Row],[OrderDate]]</f>
        <v>10</v>
      </c>
      <c r="I3730" t="s">
        <v>3</v>
      </c>
      <c r="J3730" t="str">
        <f>_xlfn.XLOOKUP(Orders[[#This Row],[_SalesRepID]],'Sales team'!A:A,'Sales team'!B:B)</f>
        <v>Jonathan Hawkins</v>
      </c>
      <c r="K3730">
        <v>10</v>
      </c>
      <c r="L3730">
        <v>23</v>
      </c>
      <c r="M3730">
        <v>197</v>
      </c>
      <c r="N3730" t="str">
        <f>_xlfn.XLOOKUP(Orders[[#This Row],[_ProductID]],Products!A:A,Products!C:C)</f>
        <v>Home décor</v>
      </c>
      <c r="O3730">
        <v>3</v>
      </c>
      <c r="P3730">
        <v>0.1</v>
      </c>
      <c r="Q3730" s="2">
        <v>3859.2000000000003</v>
      </c>
      <c r="R3730" s="2">
        <v>2354.1120000000001</v>
      </c>
      <c r="S3730" s="2">
        <v>17366.400000000001</v>
      </c>
      <c r="T3730" s="2">
        <v>5595.84</v>
      </c>
    </row>
    <row r="3731" spans="1:20" x14ac:dyDescent="0.25">
      <c r="A3731" t="s">
        <v>4263</v>
      </c>
      <c r="B3731" t="s">
        <v>10</v>
      </c>
      <c r="C3731" t="s">
        <v>15</v>
      </c>
      <c r="D3731" s="1">
        <v>43600</v>
      </c>
      <c r="E3731" s="1">
        <v>43757</v>
      </c>
      <c r="F3731" s="1">
        <v>43778</v>
      </c>
      <c r="G3731" s="1">
        <v>43782</v>
      </c>
      <c r="H3731" s="13">
        <f>Orders[[#This Row],[DeliveryDate]]-Orders[[#This Row],[OrderDate]]</f>
        <v>25</v>
      </c>
      <c r="I3731" t="s">
        <v>3</v>
      </c>
      <c r="J3731" t="str">
        <f>_xlfn.XLOOKUP(Orders[[#This Row],[_SalesRepID]],'Sales team'!A:A,'Sales team'!B:B)</f>
        <v>Carlos Miller</v>
      </c>
      <c r="K3731">
        <v>28</v>
      </c>
      <c r="L3731">
        <v>37</v>
      </c>
      <c r="M3731">
        <v>33</v>
      </c>
      <c r="N3731" t="str">
        <f>_xlfn.XLOOKUP(Orders[[#This Row],[_ProductID]],Products!A:A,Products!C:C)</f>
        <v>Kitchen &amp; Dining</v>
      </c>
      <c r="O3731">
        <v>37</v>
      </c>
      <c r="P3731">
        <v>0.1</v>
      </c>
      <c r="Q3731" s="2">
        <v>3979.8</v>
      </c>
      <c r="R3731" s="2">
        <v>1830.7080000000001</v>
      </c>
      <c r="S3731" s="2">
        <v>21490.920000000002</v>
      </c>
      <c r="T3731" s="2">
        <v>10506.672000000002</v>
      </c>
    </row>
    <row r="3732" spans="1:20" x14ac:dyDescent="0.25">
      <c r="A3732" t="s">
        <v>4264</v>
      </c>
      <c r="B3732" t="s">
        <v>5</v>
      </c>
      <c r="C3732" t="s">
        <v>13</v>
      </c>
      <c r="D3732" s="1">
        <v>43600</v>
      </c>
      <c r="E3732" s="1">
        <v>43757</v>
      </c>
      <c r="F3732" s="1">
        <v>43784</v>
      </c>
      <c r="G3732" s="1">
        <v>43783</v>
      </c>
      <c r="H3732" s="13">
        <f>Orders[[#This Row],[DeliveryDate]]-Orders[[#This Row],[OrderDate]]</f>
        <v>26</v>
      </c>
      <c r="I3732" t="s">
        <v>3</v>
      </c>
      <c r="J3732" t="str">
        <f>_xlfn.XLOOKUP(Orders[[#This Row],[_SalesRepID]],'Sales team'!A:A,'Sales team'!B:B)</f>
        <v>Paul Holmes</v>
      </c>
      <c r="K3732">
        <v>14</v>
      </c>
      <c r="L3732">
        <v>2</v>
      </c>
      <c r="M3732">
        <v>309</v>
      </c>
      <c r="N3732" t="str">
        <f>_xlfn.XLOOKUP(Orders[[#This Row],[_ProductID]],Products!A:A,Products!C:C)</f>
        <v>Outdoor</v>
      </c>
      <c r="O3732">
        <v>10</v>
      </c>
      <c r="P3732">
        <v>0.2</v>
      </c>
      <c r="Q3732" s="2">
        <v>2592.9</v>
      </c>
      <c r="R3732" s="2">
        <v>1477.953</v>
      </c>
      <c r="S3732" s="2">
        <v>12445.920000000002</v>
      </c>
      <c r="T3732" s="2">
        <v>3578.2020000000011</v>
      </c>
    </row>
    <row r="3733" spans="1:20" x14ac:dyDescent="0.25">
      <c r="A3733" t="s">
        <v>4265</v>
      </c>
      <c r="B3733" t="s">
        <v>1</v>
      </c>
      <c r="C3733" t="s">
        <v>15</v>
      </c>
      <c r="D3733" s="1">
        <v>43600</v>
      </c>
      <c r="E3733" s="1">
        <v>43757</v>
      </c>
      <c r="F3733" s="1">
        <v>43782</v>
      </c>
      <c r="G3733" s="1">
        <v>43777</v>
      </c>
      <c r="H3733" s="13">
        <f>Orders[[#This Row],[DeliveryDate]]-Orders[[#This Row],[OrderDate]]</f>
        <v>20</v>
      </c>
      <c r="I3733" t="s">
        <v>3</v>
      </c>
      <c r="J3733" t="str">
        <f>_xlfn.XLOOKUP(Orders[[#This Row],[_SalesRepID]],'Sales team'!A:A,'Sales team'!B:B)</f>
        <v>Carl Nguyen</v>
      </c>
      <c r="K3733">
        <v>12</v>
      </c>
      <c r="L3733">
        <v>11</v>
      </c>
      <c r="M3733">
        <v>12</v>
      </c>
      <c r="N3733" t="str">
        <f>_xlfn.XLOOKUP(Orders[[#This Row],[_ProductID]],Products!A:A,Products!C:C)</f>
        <v>Furniture</v>
      </c>
      <c r="O3733">
        <v>19</v>
      </c>
      <c r="P3733">
        <v>7.4999999999999997E-2</v>
      </c>
      <c r="Q3733" s="2">
        <v>670</v>
      </c>
      <c r="R3733" s="2">
        <v>408.7</v>
      </c>
      <c r="S3733" s="2">
        <v>4958</v>
      </c>
      <c r="T3733" s="2">
        <v>1688.4</v>
      </c>
    </row>
    <row r="3734" spans="1:20" x14ac:dyDescent="0.25">
      <c r="A3734" t="s">
        <v>4266</v>
      </c>
      <c r="B3734" t="s">
        <v>5</v>
      </c>
      <c r="C3734" t="s">
        <v>2</v>
      </c>
      <c r="D3734" s="1">
        <v>43700</v>
      </c>
      <c r="E3734" s="1">
        <v>43757</v>
      </c>
      <c r="F3734" s="1">
        <v>43771</v>
      </c>
      <c r="G3734" s="1">
        <v>43763</v>
      </c>
      <c r="H3734" s="13">
        <f>Orders[[#This Row],[DeliveryDate]]-Orders[[#This Row],[OrderDate]]</f>
        <v>6</v>
      </c>
      <c r="I3734" t="s">
        <v>3</v>
      </c>
      <c r="J3734" t="str">
        <f>_xlfn.XLOOKUP(Orders[[#This Row],[_SalesRepID]],'Sales team'!A:A,'Sales team'!B:B)</f>
        <v>Anthony Torres</v>
      </c>
      <c r="K3734">
        <v>20</v>
      </c>
      <c r="L3734">
        <v>20</v>
      </c>
      <c r="M3734">
        <v>211</v>
      </c>
      <c r="N3734" t="str">
        <f>_xlfn.XLOOKUP(Orders[[#This Row],[_ProductID]],Products!A:A,Products!C:C)</f>
        <v>Electronics</v>
      </c>
      <c r="O3734">
        <v>6</v>
      </c>
      <c r="P3734">
        <v>7.4999999999999997E-2</v>
      </c>
      <c r="Q3734" s="2">
        <v>3470.6</v>
      </c>
      <c r="R3734" s="2">
        <v>2151.7719999999999</v>
      </c>
      <c r="S3734" s="2">
        <v>22472.135000000002</v>
      </c>
      <c r="T3734" s="2">
        <v>7409.7310000000034</v>
      </c>
    </row>
    <row r="3735" spans="1:20" x14ac:dyDescent="0.25">
      <c r="A3735" t="s">
        <v>4267</v>
      </c>
      <c r="B3735" t="s">
        <v>10</v>
      </c>
      <c r="C3735" t="s">
        <v>6</v>
      </c>
      <c r="D3735" s="1">
        <v>43700</v>
      </c>
      <c r="E3735" s="1">
        <v>43757</v>
      </c>
      <c r="F3735" s="1">
        <v>43761</v>
      </c>
      <c r="G3735" s="1">
        <v>43766</v>
      </c>
      <c r="H3735" s="13">
        <f>Orders[[#This Row],[DeliveryDate]]-Orders[[#This Row],[OrderDate]]</f>
        <v>9</v>
      </c>
      <c r="I3735" t="s">
        <v>3</v>
      </c>
      <c r="J3735" t="str">
        <f>_xlfn.XLOOKUP(Orders[[#This Row],[_SalesRepID]],'Sales team'!A:A,'Sales team'!B:B)</f>
        <v>Shawn Torres</v>
      </c>
      <c r="K3735">
        <v>27</v>
      </c>
      <c r="L3735">
        <v>43</v>
      </c>
      <c r="M3735">
        <v>105</v>
      </c>
      <c r="N3735" t="str">
        <f>_xlfn.XLOOKUP(Orders[[#This Row],[_ProductID]],Products!A:A,Products!C:C)</f>
        <v>Home décor</v>
      </c>
      <c r="O3735">
        <v>46</v>
      </c>
      <c r="P3735">
        <v>0.05</v>
      </c>
      <c r="Q3735" s="2">
        <v>1152.4000000000001</v>
      </c>
      <c r="R3735" s="2">
        <v>737.53600000000006</v>
      </c>
      <c r="S3735" s="2">
        <v>7663.4600000000009</v>
      </c>
      <c r="T3735" s="2">
        <v>2500.7080000000005</v>
      </c>
    </row>
    <row r="3736" spans="1:20" x14ac:dyDescent="0.25">
      <c r="A3736" t="s">
        <v>4268</v>
      </c>
      <c r="B3736" t="s">
        <v>1</v>
      </c>
      <c r="C3736" t="s">
        <v>15</v>
      </c>
      <c r="D3736" s="1">
        <v>43600</v>
      </c>
      <c r="E3736" s="1">
        <v>43757</v>
      </c>
      <c r="F3736" s="1">
        <v>43780</v>
      </c>
      <c r="G3736" s="1">
        <v>43768</v>
      </c>
      <c r="H3736" s="13">
        <f>Orders[[#This Row],[DeliveryDate]]-Orders[[#This Row],[OrderDate]]</f>
        <v>11</v>
      </c>
      <c r="I3736" t="s">
        <v>3</v>
      </c>
      <c r="J3736" t="str">
        <f>_xlfn.XLOOKUP(Orders[[#This Row],[_SalesRepID]],'Sales team'!A:A,'Sales team'!B:B)</f>
        <v>Joshua Little</v>
      </c>
      <c r="K3736">
        <v>11</v>
      </c>
      <c r="L3736">
        <v>2</v>
      </c>
      <c r="M3736">
        <v>25</v>
      </c>
      <c r="N3736" t="str">
        <f>_xlfn.XLOOKUP(Orders[[#This Row],[_ProductID]],Products!A:A,Products!C:C)</f>
        <v>Home décor</v>
      </c>
      <c r="O3736">
        <v>29</v>
      </c>
      <c r="P3736">
        <v>0.1</v>
      </c>
      <c r="Q3736" s="2">
        <v>830.80000000000007</v>
      </c>
      <c r="R3736" s="2">
        <v>407.09200000000004</v>
      </c>
      <c r="S3736" s="2">
        <v>3738.6</v>
      </c>
      <c r="T3736" s="2">
        <v>1703.1399999999996</v>
      </c>
    </row>
    <row r="3737" spans="1:20" x14ac:dyDescent="0.25">
      <c r="A3737" t="s">
        <v>4269</v>
      </c>
      <c r="B3737" t="s">
        <v>5</v>
      </c>
      <c r="C3737" t="s">
        <v>46</v>
      </c>
      <c r="D3737" s="1">
        <v>43600</v>
      </c>
      <c r="E3737" s="1">
        <v>43757</v>
      </c>
      <c r="F3737" s="1">
        <v>43774</v>
      </c>
      <c r="G3737" s="1">
        <v>43766</v>
      </c>
      <c r="H3737" s="13">
        <f>Orders[[#This Row],[DeliveryDate]]-Orders[[#This Row],[OrderDate]]</f>
        <v>9</v>
      </c>
      <c r="I3737" t="s">
        <v>3</v>
      </c>
      <c r="J3737" t="str">
        <f>_xlfn.XLOOKUP(Orders[[#This Row],[_SalesRepID]],'Sales team'!A:A,'Sales team'!B:B)</f>
        <v>Todd Roberts</v>
      </c>
      <c r="K3737">
        <v>13</v>
      </c>
      <c r="L3737">
        <v>26</v>
      </c>
      <c r="M3737">
        <v>65</v>
      </c>
      <c r="N3737" t="str">
        <f>_xlfn.XLOOKUP(Orders[[#This Row],[_ProductID]],Products!A:A,Products!C:C)</f>
        <v>Electronics</v>
      </c>
      <c r="O3737">
        <v>25</v>
      </c>
      <c r="P3737">
        <v>0.1</v>
      </c>
      <c r="Q3737" s="2">
        <v>1112.2</v>
      </c>
      <c r="R3737" s="2">
        <v>611.71</v>
      </c>
      <c r="S3737" s="2">
        <v>8007.84</v>
      </c>
      <c r="T3737" s="2">
        <v>3114.16</v>
      </c>
    </row>
    <row r="3738" spans="1:20" x14ac:dyDescent="0.25">
      <c r="A3738" t="s">
        <v>4270</v>
      </c>
      <c r="B3738" t="s">
        <v>1</v>
      </c>
      <c r="C3738" t="s">
        <v>25</v>
      </c>
      <c r="D3738" s="1">
        <v>43700</v>
      </c>
      <c r="E3738" s="1">
        <v>43757</v>
      </c>
      <c r="F3738" s="1">
        <v>43779</v>
      </c>
      <c r="G3738" s="1">
        <v>43781</v>
      </c>
      <c r="H3738" s="13">
        <f>Orders[[#This Row],[DeliveryDate]]-Orders[[#This Row],[OrderDate]]</f>
        <v>24</v>
      </c>
      <c r="I3738" t="s">
        <v>3</v>
      </c>
      <c r="J3738" t="str">
        <f>_xlfn.XLOOKUP(Orders[[#This Row],[_SalesRepID]],'Sales team'!A:A,'Sales team'!B:B)</f>
        <v>Carl Nguyen</v>
      </c>
      <c r="K3738">
        <v>12</v>
      </c>
      <c r="L3738">
        <v>45</v>
      </c>
      <c r="M3738">
        <v>334</v>
      </c>
      <c r="N3738" t="str">
        <f>_xlfn.XLOOKUP(Orders[[#This Row],[_ProductID]],Products!A:A,Products!C:C)</f>
        <v>Home décor</v>
      </c>
      <c r="O3738">
        <v>46</v>
      </c>
      <c r="P3738">
        <v>0.05</v>
      </c>
      <c r="Q3738" s="2">
        <v>1085.4000000000001</v>
      </c>
      <c r="R3738" s="2">
        <v>510.13800000000003</v>
      </c>
      <c r="S3738" s="2">
        <v>2062.2600000000002</v>
      </c>
      <c r="T3738" s="2">
        <v>1041.9840000000002</v>
      </c>
    </row>
    <row r="3739" spans="1:20" x14ac:dyDescent="0.25">
      <c r="A3739" t="s">
        <v>4271</v>
      </c>
      <c r="B3739" t="s">
        <v>5</v>
      </c>
      <c r="C3739" t="s">
        <v>46</v>
      </c>
      <c r="D3739" s="1">
        <v>43600</v>
      </c>
      <c r="E3739" s="1">
        <v>43757</v>
      </c>
      <c r="F3739" s="1">
        <v>43774</v>
      </c>
      <c r="G3739" s="1">
        <v>43769</v>
      </c>
      <c r="H3739" s="13">
        <f>Orders[[#This Row],[DeliveryDate]]-Orders[[#This Row],[OrderDate]]</f>
        <v>12</v>
      </c>
      <c r="I3739" t="s">
        <v>3</v>
      </c>
      <c r="J3739" t="str">
        <f>_xlfn.XLOOKUP(Orders[[#This Row],[_SalesRepID]],'Sales team'!A:A,'Sales team'!B:B)</f>
        <v>Frank Brown</v>
      </c>
      <c r="K3739">
        <v>17</v>
      </c>
      <c r="L3739">
        <v>26</v>
      </c>
      <c r="M3739">
        <v>81</v>
      </c>
      <c r="N3739" t="str">
        <f>_xlfn.XLOOKUP(Orders[[#This Row],[_ProductID]],Products!A:A,Products!C:C)</f>
        <v>Home décor</v>
      </c>
      <c r="O3739">
        <v>45</v>
      </c>
      <c r="P3739">
        <v>0.1</v>
      </c>
      <c r="Q3739" s="2">
        <v>2519.2000000000003</v>
      </c>
      <c r="R3739" s="2">
        <v>1964.9760000000003</v>
      </c>
      <c r="S3739" s="2">
        <v>2267.2800000000002</v>
      </c>
      <c r="T3739" s="2">
        <v>302.30399999999986</v>
      </c>
    </row>
    <row r="3740" spans="1:20" x14ac:dyDescent="0.25">
      <c r="A3740" t="s">
        <v>4272</v>
      </c>
      <c r="B3740" t="s">
        <v>5</v>
      </c>
      <c r="C3740" t="s">
        <v>2</v>
      </c>
      <c r="D3740" s="1">
        <v>43700</v>
      </c>
      <c r="E3740" s="1">
        <v>43757</v>
      </c>
      <c r="F3740" s="1">
        <v>43785</v>
      </c>
      <c r="G3740" s="1">
        <v>43780</v>
      </c>
      <c r="H3740" s="13">
        <f>Orders[[#This Row],[DeliveryDate]]-Orders[[#This Row],[OrderDate]]</f>
        <v>23</v>
      </c>
      <c r="I3740" t="s">
        <v>3</v>
      </c>
      <c r="J3740" t="str">
        <f>_xlfn.XLOOKUP(Orders[[#This Row],[_SalesRepID]],'Sales team'!A:A,'Sales team'!B:B)</f>
        <v>Nicholas Cunningham</v>
      </c>
      <c r="K3740">
        <v>19</v>
      </c>
      <c r="L3740">
        <v>39</v>
      </c>
      <c r="M3740">
        <v>255</v>
      </c>
      <c r="N3740" t="str">
        <f>_xlfn.XLOOKUP(Orders[[#This Row],[_ProductID]],Products!A:A,Products!C:C)</f>
        <v>Furniture</v>
      </c>
      <c r="O3740">
        <v>15</v>
      </c>
      <c r="P3740">
        <v>0.05</v>
      </c>
      <c r="Q3740" s="2">
        <v>1112.2</v>
      </c>
      <c r="R3740" s="2">
        <v>734.05200000000002</v>
      </c>
      <c r="S3740" s="2">
        <v>3169.77</v>
      </c>
      <c r="T3740" s="2">
        <v>967.61400000000003</v>
      </c>
    </row>
    <row r="3741" spans="1:20" x14ac:dyDescent="0.25">
      <c r="A3741" t="s">
        <v>4255</v>
      </c>
      <c r="B3741" t="s">
        <v>1</v>
      </c>
      <c r="C3741" t="s">
        <v>13</v>
      </c>
      <c r="D3741" s="1">
        <v>43700</v>
      </c>
      <c r="E3741" s="1">
        <v>43756</v>
      </c>
      <c r="F3741" s="1">
        <v>43772</v>
      </c>
      <c r="G3741" s="1">
        <v>43774</v>
      </c>
      <c r="H3741" s="13">
        <f>Orders[[#This Row],[DeliveryDate]]-Orders[[#This Row],[OrderDate]]</f>
        <v>18</v>
      </c>
      <c r="I3741" t="s">
        <v>3</v>
      </c>
      <c r="J3741" t="str">
        <f>_xlfn.XLOOKUP(Orders[[#This Row],[_SalesRepID]],'Sales team'!A:A,'Sales team'!B:B)</f>
        <v>Chris Armstrong</v>
      </c>
      <c r="K3741">
        <v>4</v>
      </c>
      <c r="L3741">
        <v>24</v>
      </c>
      <c r="M3741">
        <v>323</v>
      </c>
      <c r="N3741" t="str">
        <f>_xlfn.XLOOKUP(Orders[[#This Row],[_ProductID]],Products!A:A,Products!C:C)</f>
        <v>Furniture</v>
      </c>
      <c r="O3741">
        <v>34</v>
      </c>
      <c r="P3741">
        <v>0.05</v>
      </c>
      <c r="Q3741" s="2">
        <v>174.20000000000002</v>
      </c>
      <c r="R3741" s="2">
        <v>109.74600000000001</v>
      </c>
      <c r="S3741" s="2">
        <v>330.98</v>
      </c>
      <c r="T3741" s="2">
        <v>111.488</v>
      </c>
    </row>
    <row r="3742" spans="1:20" x14ac:dyDescent="0.25">
      <c r="A3742" t="s">
        <v>4256</v>
      </c>
      <c r="B3742" t="s">
        <v>1</v>
      </c>
      <c r="C3742" t="s">
        <v>6</v>
      </c>
      <c r="D3742" s="1">
        <v>43600</v>
      </c>
      <c r="E3742" s="1">
        <v>43756</v>
      </c>
      <c r="F3742" s="1">
        <v>43778</v>
      </c>
      <c r="G3742" s="1">
        <v>43796</v>
      </c>
      <c r="H3742" s="13">
        <f>Orders[[#This Row],[DeliveryDate]]-Orders[[#This Row],[OrderDate]]</f>
        <v>40</v>
      </c>
      <c r="I3742" t="s">
        <v>3</v>
      </c>
      <c r="J3742" t="str">
        <f>_xlfn.XLOOKUP(Orders[[#This Row],[_SalesRepID]],'Sales team'!A:A,'Sales team'!B:B)</f>
        <v>Shawn Cook</v>
      </c>
      <c r="K3742">
        <v>7</v>
      </c>
      <c r="L3742">
        <v>9</v>
      </c>
      <c r="M3742">
        <v>183</v>
      </c>
      <c r="N3742" t="str">
        <f>_xlfn.XLOOKUP(Orders[[#This Row],[_ProductID]],Products!A:A,Products!C:C)</f>
        <v>Furniture</v>
      </c>
      <c r="O3742">
        <v>12</v>
      </c>
      <c r="P3742">
        <v>0.1</v>
      </c>
      <c r="Q3742" s="2">
        <v>1273</v>
      </c>
      <c r="R3742" s="2">
        <v>509.20000000000005</v>
      </c>
      <c r="S3742" s="2">
        <v>2291.4</v>
      </c>
      <c r="T3742" s="2">
        <v>1273</v>
      </c>
    </row>
    <row r="3743" spans="1:20" x14ac:dyDescent="0.25">
      <c r="A3743" t="s">
        <v>4257</v>
      </c>
      <c r="B3743" t="s">
        <v>1</v>
      </c>
      <c r="C3743" t="s">
        <v>6</v>
      </c>
      <c r="D3743" s="1">
        <v>43600</v>
      </c>
      <c r="E3743" s="1">
        <v>43756</v>
      </c>
      <c r="F3743" s="1">
        <v>43774</v>
      </c>
      <c r="G3743" s="1">
        <v>43787</v>
      </c>
      <c r="H3743" s="13">
        <f>Orders[[#This Row],[DeliveryDate]]-Orders[[#This Row],[OrderDate]]</f>
        <v>31</v>
      </c>
      <c r="I3743" t="s">
        <v>3</v>
      </c>
      <c r="J3743" t="str">
        <f>_xlfn.XLOOKUP(Orders[[#This Row],[_SalesRepID]],'Sales team'!A:A,'Sales team'!B:B)</f>
        <v>George Lewis</v>
      </c>
      <c r="K3743">
        <v>8</v>
      </c>
      <c r="L3743">
        <v>14</v>
      </c>
      <c r="M3743">
        <v>183</v>
      </c>
      <c r="N3743" t="str">
        <f>_xlfn.XLOOKUP(Orders[[#This Row],[_ProductID]],Products!A:A,Products!C:C)</f>
        <v>Home décor</v>
      </c>
      <c r="O3743">
        <v>11</v>
      </c>
      <c r="P3743">
        <v>0.3</v>
      </c>
      <c r="Q3743" s="2">
        <v>1072</v>
      </c>
      <c r="R3743" s="2">
        <v>439.52</v>
      </c>
      <c r="S3743" s="2">
        <v>6003.2</v>
      </c>
      <c r="T3743" s="2">
        <v>2487.04</v>
      </c>
    </row>
    <row r="3744" spans="1:20" x14ac:dyDescent="0.25">
      <c r="A3744" t="s">
        <v>4258</v>
      </c>
      <c r="B3744" t="s">
        <v>1</v>
      </c>
      <c r="C3744" t="s">
        <v>6</v>
      </c>
      <c r="D3744" s="1">
        <v>43600</v>
      </c>
      <c r="E3744" s="1">
        <v>43756</v>
      </c>
      <c r="F3744" s="1">
        <v>43775</v>
      </c>
      <c r="G3744" s="1">
        <v>43794</v>
      </c>
      <c r="H3744" s="13">
        <f>Orders[[#This Row],[DeliveryDate]]-Orders[[#This Row],[OrderDate]]</f>
        <v>38</v>
      </c>
      <c r="I3744" t="s">
        <v>3</v>
      </c>
      <c r="J3744" t="str">
        <f>_xlfn.XLOOKUP(Orders[[#This Row],[_SalesRepID]],'Sales team'!A:A,'Sales team'!B:B)</f>
        <v>Jerry Green</v>
      </c>
      <c r="K3744">
        <v>3</v>
      </c>
      <c r="L3744">
        <v>16</v>
      </c>
      <c r="M3744">
        <v>133</v>
      </c>
      <c r="N3744" t="str">
        <f>_xlfn.XLOOKUP(Orders[[#This Row],[_ProductID]],Products!A:A,Products!C:C)</f>
        <v>Kitchen &amp; Dining</v>
      </c>
      <c r="O3744">
        <v>8</v>
      </c>
      <c r="P3744">
        <v>0.05</v>
      </c>
      <c r="Q3744" s="2">
        <v>2693.4</v>
      </c>
      <c r="R3744" s="2">
        <v>1131.2280000000001</v>
      </c>
      <c r="S3744" s="2">
        <v>7676.1900000000005</v>
      </c>
      <c r="T3744" s="2">
        <v>4282.5060000000003</v>
      </c>
    </row>
    <row r="3745" spans="1:20" x14ac:dyDescent="0.25">
      <c r="A3745" t="s">
        <v>4259</v>
      </c>
      <c r="B3745" t="s">
        <v>1</v>
      </c>
      <c r="C3745" t="s">
        <v>13</v>
      </c>
      <c r="D3745" s="1">
        <v>43600</v>
      </c>
      <c r="E3745" s="1">
        <v>43756</v>
      </c>
      <c r="F3745" s="1">
        <v>43770</v>
      </c>
      <c r="G3745" s="1">
        <v>43774</v>
      </c>
      <c r="H3745" s="13">
        <f>Orders[[#This Row],[DeliveryDate]]-Orders[[#This Row],[OrderDate]]</f>
        <v>18</v>
      </c>
      <c r="I3745" t="s">
        <v>3</v>
      </c>
      <c r="J3745" t="str">
        <f>_xlfn.XLOOKUP(Orders[[#This Row],[_SalesRepID]],'Sales team'!A:A,'Sales team'!B:B)</f>
        <v>George Lewis</v>
      </c>
      <c r="K3745">
        <v>8</v>
      </c>
      <c r="L3745">
        <v>12</v>
      </c>
      <c r="M3745">
        <v>315</v>
      </c>
      <c r="N3745" t="str">
        <f>_xlfn.XLOOKUP(Orders[[#This Row],[_ProductID]],Products!A:A,Products!C:C)</f>
        <v>Kitchen &amp; Dining</v>
      </c>
      <c r="O3745">
        <v>37</v>
      </c>
      <c r="P3745">
        <v>0.1</v>
      </c>
      <c r="Q3745" s="2">
        <v>1025.1000000000001</v>
      </c>
      <c r="R3745" s="2">
        <v>686.81700000000012</v>
      </c>
      <c r="S3745" s="2">
        <v>1845.1800000000003</v>
      </c>
      <c r="T3745" s="2">
        <v>471.54600000000005</v>
      </c>
    </row>
    <row r="3746" spans="1:20" x14ac:dyDescent="0.25">
      <c r="A3746" t="s">
        <v>4260</v>
      </c>
      <c r="B3746" t="s">
        <v>5</v>
      </c>
      <c r="C3746" t="s">
        <v>15</v>
      </c>
      <c r="D3746" s="1">
        <v>43600</v>
      </c>
      <c r="E3746" s="1">
        <v>43756</v>
      </c>
      <c r="F3746" s="1">
        <v>43780</v>
      </c>
      <c r="G3746" s="1">
        <v>43763</v>
      </c>
      <c r="H3746" s="13">
        <f>Orders[[#This Row],[DeliveryDate]]-Orders[[#This Row],[OrderDate]]</f>
        <v>7</v>
      </c>
      <c r="I3746" t="s">
        <v>3</v>
      </c>
      <c r="J3746" t="str">
        <f>_xlfn.XLOOKUP(Orders[[#This Row],[_SalesRepID]],'Sales team'!A:A,'Sales team'!B:B)</f>
        <v>Shawn Wallace</v>
      </c>
      <c r="K3746">
        <v>18</v>
      </c>
      <c r="L3746">
        <v>41</v>
      </c>
      <c r="M3746">
        <v>17</v>
      </c>
      <c r="N3746" t="str">
        <f>_xlfn.XLOOKUP(Orders[[#This Row],[_ProductID]],Products!A:A,Products!C:C)</f>
        <v>Home décor</v>
      </c>
      <c r="O3746">
        <v>39</v>
      </c>
      <c r="P3746">
        <v>7.4999999999999997E-2</v>
      </c>
      <c r="Q3746" s="2">
        <v>1125.6000000000001</v>
      </c>
      <c r="R3746" s="2">
        <v>607.82400000000007</v>
      </c>
      <c r="S3746" s="2">
        <v>1041.18</v>
      </c>
      <c r="T3746" s="2">
        <v>433.35599999999999</v>
      </c>
    </row>
    <row r="3747" spans="1:20" x14ac:dyDescent="0.25">
      <c r="A3747" t="s">
        <v>4261</v>
      </c>
      <c r="B3747" t="s">
        <v>8</v>
      </c>
      <c r="C3747" t="s">
        <v>2</v>
      </c>
      <c r="D3747" s="1">
        <v>43600</v>
      </c>
      <c r="E3747" s="1">
        <v>43756</v>
      </c>
      <c r="F3747" s="1">
        <v>43765</v>
      </c>
      <c r="G3747" s="1">
        <v>43770</v>
      </c>
      <c r="H3747" s="13">
        <f>Orders[[#This Row],[DeliveryDate]]-Orders[[#This Row],[OrderDate]]</f>
        <v>14</v>
      </c>
      <c r="I3747" t="s">
        <v>3</v>
      </c>
      <c r="J3747" t="str">
        <f>_xlfn.XLOOKUP(Orders[[#This Row],[_SalesRepID]],'Sales team'!A:A,'Sales team'!B:B)</f>
        <v>Douglas Tucker</v>
      </c>
      <c r="K3747">
        <v>23</v>
      </c>
      <c r="L3747">
        <v>41</v>
      </c>
      <c r="M3747">
        <v>237</v>
      </c>
      <c r="N3747" t="str">
        <f>_xlfn.XLOOKUP(Orders[[#This Row],[_ProductID]],Products!A:A,Products!C:C)</f>
        <v>Outdoor</v>
      </c>
      <c r="O3747">
        <v>18</v>
      </c>
      <c r="P3747">
        <v>7.4999999999999997E-2</v>
      </c>
      <c r="Q3747" s="2">
        <v>6304.7</v>
      </c>
      <c r="R3747" s="2">
        <v>4413.29</v>
      </c>
      <c r="S3747" s="2">
        <v>23327.39</v>
      </c>
      <c r="T3747" s="2">
        <v>5674.23</v>
      </c>
    </row>
    <row r="3748" spans="1:20" x14ac:dyDescent="0.25">
      <c r="A3748" t="s">
        <v>4262</v>
      </c>
      <c r="B3748" t="s">
        <v>5</v>
      </c>
      <c r="C3748" t="s">
        <v>13</v>
      </c>
      <c r="D3748" s="1">
        <v>43700</v>
      </c>
      <c r="E3748" s="1">
        <v>43756</v>
      </c>
      <c r="F3748" s="1">
        <v>43783</v>
      </c>
      <c r="G3748" s="1">
        <v>43770</v>
      </c>
      <c r="H3748" s="13">
        <f>Orders[[#This Row],[DeliveryDate]]-Orders[[#This Row],[OrderDate]]</f>
        <v>14</v>
      </c>
      <c r="I3748" t="s">
        <v>3</v>
      </c>
      <c r="J3748" t="str">
        <f>_xlfn.XLOOKUP(Orders[[#This Row],[_SalesRepID]],'Sales team'!A:A,'Sales team'!B:B)</f>
        <v>Roger Alexander</v>
      </c>
      <c r="K3748">
        <v>15</v>
      </c>
      <c r="L3748">
        <v>33</v>
      </c>
      <c r="M3748">
        <v>299</v>
      </c>
      <c r="N3748" t="str">
        <f>_xlfn.XLOOKUP(Orders[[#This Row],[_ProductID]],Products!A:A,Products!C:C)</f>
        <v>Home décor</v>
      </c>
      <c r="O3748">
        <v>23</v>
      </c>
      <c r="P3748">
        <v>0.3</v>
      </c>
      <c r="Q3748" s="2">
        <v>2298.1</v>
      </c>
      <c r="R3748" s="2">
        <v>1654.6319999999998</v>
      </c>
      <c r="S3748" s="2">
        <v>3217.3399999999997</v>
      </c>
      <c r="T3748" s="2">
        <v>-91.923999999999978</v>
      </c>
    </row>
    <row r="3749" spans="1:20" x14ac:dyDescent="0.25">
      <c r="A3749" t="s">
        <v>4250</v>
      </c>
      <c r="B3749" t="s">
        <v>10</v>
      </c>
      <c r="C3749" t="s">
        <v>6</v>
      </c>
      <c r="D3749" s="1">
        <v>43700</v>
      </c>
      <c r="E3749" s="1">
        <v>43755</v>
      </c>
      <c r="F3749" s="1">
        <v>43780</v>
      </c>
      <c r="G3749" s="1">
        <v>43775</v>
      </c>
      <c r="H3749" s="13">
        <f>Orders[[#This Row],[DeliveryDate]]-Orders[[#This Row],[OrderDate]]</f>
        <v>20</v>
      </c>
      <c r="I3749" t="s">
        <v>3</v>
      </c>
      <c r="J3749" t="str">
        <f>_xlfn.XLOOKUP(Orders[[#This Row],[_SalesRepID]],'Sales team'!A:A,'Sales team'!B:B)</f>
        <v>Donald Reynolds</v>
      </c>
      <c r="K3749">
        <v>26</v>
      </c>
      <c r="L3749">
        <v>30</v>
      </c>
      <c r="M3749">
        <v>141</v>
      </c>
      <c r="N3749" t="str">
        <f>_xlfn.XLOOKUP(Orders[[#This Row],[_ProductID]],Products!A:A,Products!C:C)</f>
        <v>Home décor</v>
      </c>
      <c r="O3749">
        <v>29</v>
      </c>
      <c r="P3749">
        <v>0.05</v>
      </c>
      <c r="Q3749" s="2">
        <v>2244.5</v>
      </c>
      <c r="R3749" s="2">
        <v>1032.47</v>
      </c>
      <c r="S3749" s="2">
        <v>6396.8249999999998</v>
      </c>
      <c r="T3749" s="2">
        <v>3299.415</v>
      </c>
    </row>
    <row r="3750" spans="1:20" x14ac:dyDescent="0.25">
      <c r="A3750" t="s">
        <v>4251</v>
      </c>
      <c r="B3750" t="s">
        <v>5</v>
      </c>
      <c r="C3750" t="s">
        <v>15</v>
      </c>
      <c r="D3750" s="1">
        <v>43600</v>
      </c>
      <c r="E3750" s="1">
        <v>43755</v>
      </c>
      <c r="F3750" s="1">
        <v>43768</v>
      </c>
      <c r="G3750" s="1">
        <v>43762</v>
      </c>
      <c r="H3750" s="13">
        <f>Orders[[#This Row],[DeliveryDate]]-Orders[[#This Row],[OrderDate]]</f>
        <v>7</v>
      </c>
      <c r="I3750" t="s">
        <v>3</v>
      </c>
      <c r="J3750" t="str">
        <f>_xlfn.XLOOKUP(Orders[[#This Row],[_SalesRepID]],'Sales team'!A:A,'Sales team'!B:B)</f>
        <v>Nicholas Cunningham</v>
      </c>
      <c r="K3750">
        <v>19</v>
      </c>
      <c r="L3750">
        <v>29</v>
      </c>
      <c r="M3750">
        <v>22</v>
      </c>
      <c r="N3750" t="str">
        <f>_xlfn.XLOOKUP(Orders[[#This Row],[_ProductID]],Products!A:A,Products!C:C)</f>
        <v>Home décor</v>
      </c>
      <c r="O3750">
        <v>31</v>
      </c>
      <c r="P3750">
        <v>0.05</v>
      </c>
      <c r="Q3750" s="2">
        <v>3986.5</v>
      </c>
      <c r="R3750" s="2">
        <v>3109.4700000000003</v>
      </c>
      <c r="S3750" s="2">
        <v>7574.3499999999995</v>
      </c>
      <c r="T3750" s="2">
        <v>1355.4099999999989</v>
      </c>
    </row>
    <row r="3751" spans="1:20" x14ac:dyDescent="0.25">
      <c r="A3751" t="s">
        <v>4252</v>
      </c>
      <c r="B3751" t="s">
        <v>1</v>
      </c>
      <c r="C3751" t="s">
        <v>46</v>
      </c>
      <c r="D3751" s="1">
        <v>43600</v>
      </c>
      <c r="E3751" s="1">
        <v>43755</v>
      </c>
      <c r="F3751" s="1">
        <v>43770</v>
      </c>
      <c r="G3751" s="1">
        <v>43782</v>
      </c>
      <c r="H3751" s="13">
        <f>Orders[[#This Row],[DeliveryDate]]-Orders[[#This Row],[OrderDate]]</f>
        <v>27</v>
      </c>
      <c r="I3751" t="s">
        <v>3</v>
      </c>
      <c r="J3751" t="str">
        <f>_xlfn.XLOOKUP(Orders[[#This Row],[_SalesRepID]],'Sales team'!A:A,'Sales team'!B:B)</f>
        <v>Joshua Little</v>
      </c>
      <c r="K3751">
        <v>11</v>
      </c>
      <c r="L3751">
        <v>46</v>
      </c>
      <c r="M3751">
        <v>60</v>
      </c>
      <c r="N3751" t="str">
        <f>_xlfn.XLOOKUP(Orders[[#This Row],[_ProductID]],Products!A:A,Products!C:C)</f>
        <v>Kitchen &amp; Dining</v>
      </c>
      <c r="O3751">
        <v>4</v>
      </c>
      <c r="P3751">
        <v>0.05</v>
      </c>
      <c r="Q3751" s="2">
        <v>6405.2</v>
      </c>
      <c r="R3751" s="2">
        <v>4163.38</v>
      </c>
      <c r="S3751" s="2">
        <v>18254.819999999996</v>
      </c>
      <c r="T3751" s="2">
        <v>5764.6799999999967</v>
      </c>
    </row>
    <row r="3752" spans="1:20" x14ac:dyDescent="0.25">
      <c r="A3752" t="s">
        <v>4253</v>
      </c>
      <c r="B3752" t="s">
        <v>1</v>
      </c>
      <c r="C3752" t="s">
        <v>2</v>
      </c>
      <c r="D3752" s="1">
        <v>43600</v>
      </c>
      <c r="E3752" s="1">
        <v>43755</v>
      </c>
      <c r="F3752" s="1">
        <v>43775</v>
      </c>
      <c r="G3752" s="1">
        <v>43763</v>
      </c>
      <c r="H3752" s="13">
        <f>Orders[[#This Row],[DeliveryDate]]-Orders[[#This Row],[OrderDate]]</f>
        <v>8</v>
      </c>
      <c r="I3752" t="s">
        <v>3</v>
      </c>
      <c r="J3752" t="str">
        <f>_xlfn.XLOOKUP(Orders[[#This Row],[_SalesRepID]],'Sales team'!A:A,'Sales team'!B:B)</f>
        <v>Shawn Cook</v>
      </c>
      <c r="K3752">
        <v>7</v>
      </c>
      <c r="L3752">
        <v>34</v>
      </c>
      <c r="M3752">
        <v>235</v>
      </c>
      <c r="N3752" t="str">
        <f>_xlfn.XLOOKUP(Orders[[#This Row],[_ProductID]],Products!A:A,Products!C:C)</f>
        <v>Home décor</v>
      </c>
      <c r="O3752">
        <v>21</v>
      </c>
      <c r="P3752">
        <v>0.1</v>
      </c>
      <c r="Q3752" s="2">
        <v>1078.7</v>
      </c>
      <c r="R3752" s="2">
        <v>647.22</v>
      </c>
      <c r="S3752" s="2">
        <v>7766.64</v>
      </c>
      <c r="T3752" s="2">
        <v>2588.88</v>
      </c>
    </row>
    <row r="3753" spans="1:20" x14ac:dyDescent="0.25">
      <c r="A3753" t="s">
        <v>4254</v>
      </c>
      <c r="B3753" t="s">
        <v>10</v>
      </c>
      <c r="C3753" t="s">
        <v>6</v>
      </c>
      <c r="D3753" s="1">
        <v>43700</v>
      </c>
      <c r="E3753" s="1">
        <v>43755</v>
      </c>
      <c r="F3753" s="1">
        <v>43762</v>
      </c>
      <c r="G3753" s="1">
        <v>43769</v>
      </c>
      <c r="H3753" s="13">
        <f>Orders[[#This Row],[DeliveryDate]]-Orders[[#This Row],[OrderDate]]</f>
        <v>14</v>
      </c>
      <c r="I3753" t="s">
        <v>3</v>
      </c>
      <c r="J3753" t="str">
        <f>_xlfn.XLOOKUP(Orders[[#This Row],[_SalesRepID]],'Sales team'!A:A,'Sales team'!B:B)</f>
        <v>Carlos Miller</v>
      </c>
      <c r="K3753">
        <v>28</v>
      </c>
      <c r="L3753">
        <v>49</v>
      </c>
      <c r="M3753">
        <v>99</v>
      </c>
      <c r="N3753" t="str">
        <f>_xlfn.XLOOKUP(Orders[[#This Row],[_ProductID]],Products!A:A,Products!C:C)</f>
        <v>Kitchen &amp; Dining</v>
      </c>
      <c r="O3753">
        <v>7</v>
      </c>
      <c r="P3753">
        <v>0.05</v>
      </c>
      <c r="Q3753" s="2">
        <v>5447.1</v>
      </c>
      <c r="R3753" s="2">
        <v>2723.55</v>
      </c>
      <c r="S3753" s="2">
        <v>31048.47</v>
      </c>
      <c r="T3753" s="2">
        <v>14707.17</v>
      </c>
    </row>
    <row r="3754" spans="1:20" x14ac:dyDescent="0.25">
      <c r="A3754" t="s">
        <v>4243</v>
      </c>
      <c r="B3754" t="s">
        <v>8</v>
      </c>
      <c r="C3754" t="s">
        <v>2</v>
      </c>
      <c r="D3754" s="1">
        <v>43700</v>
      </c>
      <c r="E3754" s="1">
        <v>43754</v>
      </c>
      <c r="F3754" s="1">
        <v>43779</v>
      </c>
      <c r="G3754" s="1">
        <v>43768</v>
      </c>
      <c r="H3754" s="13">
        <f>Orders[[#This Row],[DeliveryDate]]-Orders[[#This Row],[OrderDate]]</f>
        <v>14</v>
      </c>
      <c r="I3754" t="s">
        <v>3</v>
      </c>
      <c r="J3754" t="str">
        <f>_xlfn.XLOOKUP(Orders[[#This Row],[_SalesRepID]],'Sales team'!A:A,'Sales team'!B:B)</f>
        <v>Roy Rice</v>
      </c>
      <c r="K3754">
        <v>24</v>
      </c>
      <c r="L3754">
        <v>8</v>
      </c>
      <c r="M3754">
        <v>239</v>
      </c>
      <c r="N3754" t="str">
        <f>_xlfn.XLOOKUP(Orders[[#This Row],[_ProductID]],Products!A:A,Products!C:C)</f>
        <v>Home décor</v>
      </c>
      <c r="O3754">
        <v>29</v>
      </c>
      <c r="P3754">
        <v>7.4999999999999997E-2</v>
      </c>
      <c r="Q3754" s="2">
        <v>3819</v>
      </c>
      <c r="R3754" s="2">
        <v>2444.16</v>
      </c>
      <c r="S3754" s="2">
        <v>21195.45</v>
      </c>
      <c r="T3754" s="2">
        <v>6530.4900000000016</v>
      </c>
    </row>
    <row r="3755" spans="1:20" x14ac:dyDescent="0.25">
      <c r="A3755" t="s">
        <v>4244</v>
      </c>
      <c r="B3755" t="s">
        <v>1</v>
      </c>
      <c r="C3755" t="s">
        <v>2</v>
      </c>
      <c r="D3755" s="1">
        <v>43700</v>
      </c>
      <c r="E3755" s="1">
        <v>43754</v>
      </c>
      <c r="F3755" s="1">
        <v>43777</v>
      </c>
      <c r="G3755" s="1">
        <v>43762</v>
      </c>
      <c r="H3755" s="13">
        <f>Orders[[#This Row],[DeliveryDate]]-Orders[[#This Row],[OrderDate]]</f>
        <v>8</v>
      </c>
      <c r="I3755" t="s">
        <v>3</v>
      </c>
      <c r="J3755" t="str">
        <f>_xlfn.XLOOKUP(Orders[[#This Row],[_SalesRepID]],'Sales team'!A:A,'Sales team'!B:B)</f>
        <v>Chris Armstrong</v>
      </c>
      <c r="K3755">
        <v>4</v>
      </c>
      <c r="L3755">
        <v>47</v>
      </c>
      <c r="M3755">
        <v>228</v>
      </c>
      <c r="N3755" t="str">
        <f>_xlfn.XLOOKUP(Orders[[#This Row],[_ProductID]],Products!A:A,Products!C:C)</f>
        <v>Furniture</v>
      </c>
      <c r="O3755">
        <v>38</v>
      </c>
      <c r="P3755">
        <v>0.2</v>
      </c>
      <c r="Q3755" s="2">
        <v>268</v>
      </c>
      <c r="R3755" s="2">
        <v>187.6</v>
      </c>
      <c r="S3755" s="2">
        <v>857.6</v>
      </c>
      <c r="T3755" s="2">
        <v>107.20000000000005</v>
      </c>
    </row>
    <row r="3756" spans="1:20" x14ac:dyDescent="0.25">
      <c r="A3756" t="s">
        <v>4245</v>
      </c>
      <c r="B3756" t="s">
        <v>5</v>
      </c>
      <c r="C3756" t="s">
        <v>15</v>
      </c>
      <c r="D3756" s="1">
        <v>43600</v>
      </c>
      <c r="E3756" s="1">
        <v>43754</v>
      </c>
      <c r="F3756" s="1">
        <v>43769</v>
      </c>
      <c r="G3756" s="1">
        <v>43762</v>
      </c>
      <c r="H3756" s="13">
        <f>Orders[[#This Row],[DeliveryDate]]-Orders[[#This Row],[OrderDate]]</f>
        <v>8</v>
      </c>
      <c r="I3756" t="s">
        <v>3</v>
      </c>
      <c r="J3756" t="str">
        <f>_xlfn.XLOOKUP(Orders[[#This Row],[_SalesRepID]],'Sales team'!A:A,'Sales team'!B:B)</f>
        <v>Frank Brown</v>
      </c>
      <c r="K3756">
        <v>17</v>
      </c>
      <c r="L3756">
        <v>45</v>
      </c>
      <c r="M3756">
        <v>26</v>
      </c>
      <c r="N3756" t="str">
        <f>_xlfn.XLOOKUP(Orders[[#This Row],[_ProductID]],Products!A:A,Products!C:C)</f>
        <v>Home décor</v>
      </c>
      <c r="O3756">
        <v>3</v>
      </c>
      <c r="P3756">
        <v>0.05</v>
      </c>
      <c r="Q3756" s="2">
        <v>227.8</v>
      </c>
      <c r="R3756" s="2">
        <v>100.232</v>
      </c>
      <c r="S3756" s="2">
        <v>432.82</v>
      </c>
      <c r="T3756" s="2">
        <v>232.35599999999999</v>
      </c>
    </row>
    <row r="3757" spans="1:20" x14ac:dyDescent="0.25">
      <c r="A3757" t="s">
        <v>4246</v>
      </c>
      <c r="B3757" t="s">
        <v>5</v>
      </c>
      <c r="C3757" t="s">
        <v>15</v>
      </c>
      <c r="D3757" s="1">
        <v>43600</v>
      </c>
      <c r="E3757" s="1">
        <v>43754</v>
      </c>
      <c r="F3757" s="1">
        <v>43760</v>
      </c>
      <c r="G3757" s="1">
        <v>43769</v>
      </c>
      <c r="H3757" s="13">
        <f>Orders[[#This Row],[DeliveryDate]]-Orders[[#This Row],[OrderDate]]</f>
        <v>15</v>
      </c>
      <c r="I3757" t="s">
        <v>3</v>
      </c>
      <c r="J3757" t="str">
        <f>_xlfn.XLOOKUP(Orders[[#This Row],[_SalesRepID]],'Sales team'!A:A,'Sales team'!B:B)</f>
        <v>Anthony Berry</v>
      </c>
      <c r="K3757">
        <v>16</v>
      </c>
      <c r="L3757">
        <v>1</v>
      </c>
      <c r="M3757">
        <v>26</v>
      </c>
      <c r="N3757" t="str">
        <f>_xlfn.XLOOKUP(Orders[[#This Row],[_ProductID]],Products!A:A,Products!C:C)</f>
        <v>Home décor</v>
      </c>
      <c r="O3757">
        <v>23</v>
      </c>
      <c r="P3757">
        <v>0.05</v>
      </c>
      <c r="Q3757" s="2">
        <v>268</v>
      </c>
      <c r="R3757" s="2">
        <v>227.79999999999998</v>
      </c>
      <c r="S3757" s="2">
        <v>1273</v>
      </c>
      <c r="T3757" s="2">
        <v>134</v>
      </c>
    </row>
    <row r="3758" spans="1:20" x14ac:dyDescent="0.25">
      <c r="A3758" t="s">
        <v>4247</v>
      </c>
      <c r="B3758" t="s">
        <v>1</v>
      </c>
      <c r="C3758" t="s">
        <v>13</v>
      </c>
      <c r="D3758" s="1">
        <v>43600</v>
      </c>
      <c r="E3758" s="1">
        <v>43754</v>
      </c>
      <c r="F3758" s="1">
        <v>43763</v>
      </c>
      <c r="G3758" s="1">
        <v>43773</v>
      </c>
      <c r="H3758" s="13">
        <f>Orders[[#This Row],[DeliveryDate]]-Orders[[#This Row],[OrderDate]]</f>
        <v>19</v>
      </c>
      <c r="I3758" t="s">
        <v>3</v>
      </c>
      <c r="J3758" t="str">
        <f>_xlfn.XLOOKUP(Orders[[#This Row],[_SalesRepID]],'Sales team'!A:A,'Sales team'!B:B)</f>
        <v>Keith Griffin</v>
      </c>
      <c r="K3758">
        <v>2</v>
      </c>
      <c r="L3758">
        <v>42</v>
      </c>
      <c r="M3758">
        <v>265</v>
      </c>
      <c r="N3758" t="str">
        <f>_xlfn.XLOOKUP(Orders[[#This Row],[_ProductID]],Products!A:A,Products!C:C)</f>
        <v>Electronics</v>
      </c>
      <c r="O3758">
        <v>25</v>
      </c>
      <c r="P3758">
        <v>0.05</v>
      </c>
      <c r="Q3758" s="2">
        <v>1065.3</v>
      </c>
      <c r="R3758" s="2">
        <v>767.01599999999996</v>
      </c>
      <c r="S3758" s="2">
        <v>5060.1750000000002</v>
      </c>
      <c r="T3758" s="2">
        <v>1225.0950000000003</v>
      </c>
    </row>
    <row r="3759" spans="1:20" x14ac:dyDescent="0.25">
      <c r="A3759" t="s">
        <v>4248</v>
      </c>
      <c r="B3759" t="s">
        <v>1</v>
      </c>
      <c r="C3759" t="s">
        <v>13</v>
      </c>
      <c r="D3759" s="1">
        <v>43700</v>
      </c>
      <c r="E3759" s="1">
        <v>43754</v>
      </c>
      <c r="F3759" s="1">
        <v>43760</v>
      </c>
      <c r="G3759" s="1">
        <v>43777</v>
      </c>
      <c r="H3759" s="13">
        <f>Orders[[#This Row],[DeliveryDate]]-Orders[[#This Row],[OrderDate]]</f>
        <v>23</v>
      </c>
      <c r="I3759" t="s">
        <v>3</v>
      </c>
      <c r="J3759" t="str">
        <f>_xlfn.XLOOKUP(Orders[[#This Row],[_SalesRepID]],'Sales team'!A:A,'Sales team'!B:B)</f>
        <v>Chris Armstrong</v>
      </c>
      <c r="K3759">
        <v>4</v>
      </c>
      <c r="L3759">
        <v>17</v>
      </c>
      <c r="M3759">
        <v>279</v>
      </c>
      <c r="N3759" t="str">
        <f>_xlfn.XLOOKUP(Orders[[#This Row],[_ProductID]],Products!A:A,Products!C:C)</f>
        <v>Home décor</v>
      </c>
      <c r="O3759">
        <v>27</v>
      </c>
      <c r="P3759">
        <v>7.4999999999999997E-2</v>
      </c>
      <c r="Q3759" s="2">
        <v>676.7</v>
      </c>
      <c r="R3759" s="2">
        <v>439.85500000000002</v>
      </c>
      <c r="S3759" s="2">
        <v>625.9475000000001</v>
      </c>
      <c r="T3759" s="2">
        <v>186.09250000000009</v>
      </c>
    </row>
    <row r="3760" spans="1:20" x14ac:dyDescent="0.25">
      <c r="A3760" t="s">
        <v>4249</v>
      </c>
      <c r="B3760" t="s">
        <v>1</v>
      </c>
      <c r="C3760" t="s">
        <v>13</v>
      </c>
      <c r="D3760" s="1">
        <v>43600</v>
      </c>
      <c r="E3760" s="1">
        <v>43754</v>
      </c>
      <c r="F3760" s="1">
        <v>43770</v>
      </c>
      <c r="G3760" s="1">
        <v>43769</v>
      </c>
      <c r="H3760" s="13">
        <f>Orders[[#This Row],[DeliveryDate]]-Orders[[#This Row],[OrderDate]]</f>
        <v>15</v>
      </c>
      <c r="I3760" t="s">
        <v>3</v>
      </c>
      <c r="J3760" t="str">
        <f>_xlfn.XLOOKUP(Orders[[#This Row],[_SalesRepID]],'Sales team'!A:A,'Sales team'!B:B)</f>
        <v>Jerry Green</v>
      </c>
      <c r="K3760">
        <v>3</v>
      </c>
      <c r="L3760">
        <v>29</v>
      </c>
      <c r="M3760">
        <v>313</v>
      </c>
      <c r="N3760" t="str">
        <f>_xlfn.XLOOKUP(Orders[[#This Row],[_ProductID]],Products!A:A,Products!C:C)</f>
        <v>Home décor</v>
      </c>
      <c r="O3760">
        <v>21</v>
      </c>
      <c r="P3760">
        <v>7.4999999999999997E-2</v>
      </c>
      <c r="Q3760" s="2">
        <v>1051.9000000000001</v>
      </c>
      <c r="R3760" s="2">
        <v>631.14</v>
      </c>
      <c r="S3760" s="2">
        <v>4865.0375000000004</v>
      </c>
      <c r="T3760" s="2">
        <v>1709.3375000000005</v>
      </c>
    </row>
    <row r="3761" spans="1:20" x14ac:dyDescent="0.25">
      <c r="A3761" t="s">
        <v>4233</v>
      </c>
      <c r="B3761" t="s">
        <v>1</v>
      </c>
      <c r="C3761" t="s">
        <v>6</v>
      </c>
      <c r="D3761" s="1">
        <v>43600</v>
      </c>
      <c r="E3761" s="1">
        <v>43753</v>
      </c>
      <c r="F3761" s="1">
        <v>43755</v>
      </c>
      <c r="G3761" s="1">
        <v>43768</v>
      </c>
      <c r="H3761" s="13">
        <f>Orders[[#This Row],[DeliveryDate]]-Orders[[#This Row],[OrderDate]]</f>
        <v>15</v>
      </c>
      <c r="I3761" t="s">
        <v>3</v>
      </c>
      <c r="J3761" t="str">
        <f>_xlfn.XLOOKUP(Orders[[#This Row],[_SalesRepID]],'Sales team'!A:A,'Sales team'!B:B)</f>
        <v>Keith Griffin</v>
      </c>
      <c r="K3761">
        <v>2</v>
      </c>
      <c r="L3761">
        <v>45</v>
      </c>
      <c r="M3761">
        <v>138</v>
      </c>
      <c r="N3761" t="str">
        <f>_xlfn.XLOOKUP(Orders[[#This Row],[_ProductID]],Products!A:A,Products!C:C)</f>
        <v>Furniture</v>
      </c>
      <c r="O3761">
        <v>19</v>
      </c>
      <c r="P3761">
        <v>0.3</v>
      </c>
      <c r="Q3761" s="2">
        <v>6505.7</v>
      </c>
      <c r="R3761" s="2">
        <v>2927.5650000000001</v>
      </c>
      <c r="S3761" s="2">
        <v>9107.98</v>
      </c>
      <c r="T3761" s="2">
        <v>3252.8499999999995</v>
      </c>
    </row>
    <row r="3762" spans="1:20" x14ac:dyDescent="0.25">
      <c r="A3762" t="s">
        <v>4234</v>
      </c>
      <c r="B3762" t="s">
        <v>1</v>
      </c>
      <c r="C3762" t="s">
        <v>2</v>
      </c>
      <c r="D3762" s="1">
        <v>43700</v>
      </c>
      <c r="E3762" s="1">
        <v>43753</v>
      </c>
      <c r="F3762" s="1">
        <v>43764</v>
      </c>
      <c r="G3762" s="1">
        <v>43759</v>
      </c>
      <c r="H3762" s="13">
        <f>Orders[[#This Row],[DeliveryDate]]-Orders[[#This Row],[OrderDate]]</f>
        <v>6</v>
      </c>
      <c r="I3762" t="s">
        <v>3</v>
      </c>
      <c r="J3762" t="str">
        <f>_xlfn.XLOOKUP(Orders[[#This Row],[_SalesRepID]],'Sales team'!A:A,'Sales team'!B:B)</f>
        <v>Adam Hernandez</v>
      </c>
      <c r="K3762">
        <v>1</v>
      </c>
      <c r="L3762">
        <v>45</v>
      </c>
      <c r="M3762">
        <v>235</v>
      </c>
      <c r="N3762" t="str">
        <f>_xlfn.XLOOKUP(Orders[[#This Row],[_ProductID]],Products!A:A,Products!C:C)</f>
        <v>Home décor</v>
      </c>
      <c r="O3762">
        <v>30</v>
      </c>
      <c r="P3762">
        <v>0.4</v>
      </c>
      <c r="Q3762" s="2">
        <v>1105.5</v>
      </c>
      <c r="R3762" s="2">
        <v>442.20000000000005</v>
      </c>
      <c r="S3762" s="2">
        <v>5306.4</v>
      </c>
      <c r="T3762" s="2">
        <v>1768.7999999999993</v>
      </c>
    </row>
    <row r="3763" spans="1:20" x14ac:dyDescent="0.25">
      <c r="A3763" t="s">
        <v>4235</v>
      </c>
      <c r="B3763" t="s">
        <v>1</v>
      </c>
      <c r="C3763" t="s">
        <v>13</v>
      </c>
      <c r="D3763" s="1">
        <v>43600</v>
      </c>
      <c r="E3763" s="1">
        <v>43753</v>
      </c>
      <c r="F3763" s="1">
        <v>43755</v>
      </c>
      <c r="G3763" s="1">
        <v>43773</v>
      </c>
      <c r="H3763" s="13">
        <f>Orders[[#This Row],[DeliveryDate]]-Orders[[#This Row],[OrderDate]]</f>
        <v>20</v>
      </c>
      <c r="I3763" t="s">
        <v>3</v>
      </c>
      <c r="J3763" t="str">
        <f>_xlfn.XLOOKUP(Orders[[#This Row],[_SalesRepID]],'Sales team'!A:A,'Sales team'!B:B)</f>
        <v>Stephen Payne</v>
      </c>
      <c r="K3763">
        <v>5</v>
      </c>
      <c r="L3763">
        <v>40</v>
      </c>
      <c r="M3763">
        <v>290</v>
      </c>
      <c r="N3763" t="str">
        <f>_xlfn.XLOOKUP(Orders[[#This Row],[_ProductID]],Products!A:A,Products!C:C)</f>
        <v>Home décor</v>
      </c>
      <c r="O3763">
        <v>36</v>
      </c>
      <c r="P3763">
        <v>7.4999999999999997E-2</v>
      </c>
      <c r="Q3763" s="2">
        <v>1045.2</v>
      </c>
      <c r="R3763" s="2">
        <v>668.928</v>
      </c>
      <c r="S3763" s="2">
        <v>5800.8600000000006</v>
      </c>
      <c r="T3763" s="2">
        <v>1787.2920000000004</v>
      </c>
    </row>
    <row r="3764" spans="1:20" x14ac:dyDescent="0.25">
      <c r="A3764" t="s">
        <v>4236</v>
      </c>
      <c r="B3764" t="s">
        <v>1</v>
      </c>
      <c r="C3764" t="s">
        <v>6</v>
      </c>
      <c r="D3764" s="1">
        <v>43600</v>
      </c>
      <c r="E3764" s="1">
        <v>43753</v>
      </c>
      <c r="F3764" s="1">
        <v>43765</v>
      </c>
      <c r="G3764" s="1">
        <v>43788</v>
      </c>
      <c r="H3764" s="13">
        <f>Orders[[#This Row],[DeliveryDate]]-Orders[[#This Row],[OrderDate]]</f>
        <v>35</v>
      </c>
      <c r="I3764" t="s">
        <v>3</v>
      </c>
      <c r="J3764" t="str">
        <f>_xlfn.XLOOKUP(Orders[[#This Row],[_SalesRepID]],'Sales team'!A:A,'Sales team'!B:B)</f>
        <v>Joshua Ryan</v>
      </c>
      <c r="K3764">
        <v>9</v>
      </c>
      <c r="L3764">
        <v>44</v>
      </c>
      <c r="M3764">
        <v>164</v>
      </c>
      <c r="N3764" t="str">
        <f>_xlfn.XLOOKUP(Orders[[#This Row],[_ProductID]],Products!A:A,Products!C:C)</f>
        <v>Kitchen &amp; Dining</v>
      </c>
      <c r="O3764">
        <v>7</v>
      </c>
      <c r="P3764">
        <v>0.05</v>
      </c>
      <c r="Q3764" s="2">
        <v>5366.7</v>
      </c>
      <c r="R3764" s="2">
        <v>3488.355</v>
      </c>
      <c r="S3764" s="2">
        <v>5098.3649999999998</v>
      </c>
      <c r="T3764" s="2">
        <v>1610.0099999999998</v>
      </c>
    </row>
    <row r="3765" spans="1:20" x14ac:dyDescent="0.25">
      <c r="A3765" t="s">
        <v>4237</v>
      </c>
      <c r="B3765" t="s">
        <v>1</v>
      </c>
      <c r="C3765" t="s">
        <v>6</v>
      </c>
      <c r="D3765" s="1">
        <v>43600</v>
      </c>
      <c r="E3765" s="1">
        <v>43753</v>
      </c>
      <c r="F3765" s="1">
        <v>43771</v>
      </c>
      <c r="G3765" s="1">
        <v>43768</v>
      </c>
      <c r="H3765" s="13">
        <f>Orders[[#This Row],[DeliveryDate]]-Orders[[#This Row],[OrderDate]]</f>
        <v>15</v>
      </c>
      <c r="I3765" t="s">
        <v>3</v>
      </c>
      <c r="J3765" t="str">
        <f>_xlfn.XLOOKUP(Orders[[#This Row],[_SalesRepID]],'Sales team'!A:A,'Sales team'!B:B)</f>
        <v>Chris Armstrong</v>
      </c>
      <c r="K3765">
        <v>4</v>
      </c>
      <c r="L3765">
        <v>46</v>
      </c>
      <c r="M3765">
        <v>129</v>
      </c>
      <c r="N3765" t="str">
        <f>_xlfn.XLOOKUP(Orders[[#This Row],[_ProductID]],Products!A:A,Products!C:C)</f>
        <v>Home décor</v>
      </c>
      <c r="O3765">
        <v>11</v>
      </c>
      <c r="P3765">
        <v>0.05</v>
      </c>
      <c r="Q3765" s="2">
        <v>2619.7000000000003</v>
      </c>
      <c r="R3765" s="2">
        <v>1309.8500000000001</v>
      </c>
      <c r="S3765" s="2">
        <v>19909.72</v>
      </c>
      <c r="T3765" s="2">
        <v>9430.92</v>
      </c>
    </row>
    <row r="3766" spans="1:20" x14ac:dyDescent="0.25">
      <c r="A3766" t="s">
        <v>4238</v>
      </c>
      <c r="B3766" t="s">
        <v>1</v>
      </c>
      <c r="C3766" t="s">
        <v>6</v>
      </c>
      <c r="D3766" s="1">
        <v>43600</v>
      </c>
      <c r="E3766" s="1">
        <v>43753</v>
      </c>
      <c r="F3766" s="1">
        <v>43774</v>
      </c>
      <c r="G3766" s="1">
        <v>43775</v>
      </c>
      <c r="H3766" s="13">
        <f>Orders[[#This Row],[DeliveryDate]]-Orders[[#This Row],[OrderDate]]</f>
        <v>22</v>
      </c>
      <c r="I3766" t="s">
        <v>3</v>
      </c>
      <c r="J3766" t="str">
        <f>_xlfn.XLOOKUP(Orders[[#This Row],[_SalesRepID]],'Sales team'!A:A,'Sales team'!B:B)</f>
        <v>Adam Hernandez</v>
      </c>
      <c r="K3766">
        <v>1</v>
      </c>
      <c r="L3766">
        <v>47</v>
      </c>
      <c r="M3766">
        <v>166</v>
      </c>
      <c r="N3766" t="str">
        <f>_xlfn.XLOOKUP(Orders[[#This Row],[_ProductID]],Products!A:A,Products!C:C)</f>
        <v>Kitchen &amp; Dining</v>
      </c>
      <c r="O3766">
        <v>1</v>
      </c>
      <c r="P3766">
        <v>0.2</v>
      </c>
      <c r="Q3766" s="2">
        <v>1058.6000000000001</v>
      </c>
      <c r="R3766" s="2">
        <v>698.67600000000016</v>
      </c>
      <c r="S3766" s="2">
        <v>6775.0400000000009</v>
      </c>
      <c r="T3766" s="2">
        <v>1185.6319999999996</v>
      </c>
    </row>
    <row r="3767" spans="1:20" x14ac:dyDescent="0.25">
      <c r="A3767" t="s">
        <v>4239</v>
      </c>
      <c r="B3767" t="s">
        <v>8</v>
      </c>
      <c r="C3767" t="s">
        <v>6</v>
      </c>
      <c r="D3767" s="1">
        <v>43700</v>
      </c>
      <c r="E3767" s="1">
        <v>43753</v>
      </c>
      <c r="F3767" s="1">
        <v>43769</v>
      </c>
      <c r="G3767" s="1">
        <v>43761</v>
      </c>
      <c r="H3767" s="13">
        <f>Orders[[#This Row],[DeliveryDate]]-Orders[[#This Row],[OrderDate]]</f>
        <v>8</v>
      </c>
      <c r="I3767" t="s">
        <v>3</v>
      </c>
      <c r="J3767" t="str">
        <f>_xlfn.XLOOKUP(Orders[[#This Row],[_SalesRepID]],'Sales team'!A:A,'Sales team'!B:B)</f>
        <v>Patrick Graham</v>
      </c>
      <c r="K3767">
        <v>25</v>
      </c>
      <c r="L3767">
        <v>35</v>
      </c>
      <c r="M3767">
        <v>143</v>
      </c>
      <c r="N3767" t="str">
        <f>_xlfn.XLOOKUP(Orders[[#This Row],[_ProductID]],Products!A:A,Products!C:C)</f>
        <v>Furniture</v>
      </c>
      <c r="O3767">
        <v>19</v>
      </c>
      <c r="P3767">
        <v>0.05</v>
      </c>
      <c r="Q3767" s="2">
        <v>261.3</v>
      </c>
      <c r="R3767" s="2">
        <v>146.32800000000003</v>
      </c>
      <c r="S3767" s="2">
        <v>1737.645</v>
      </c>
      <c r="T3767" s="2">
        <v>713.34899999999971</v>
      </c>
    </row>
    <row r="3768" spans="1:20" x14ac:dyDescent="0.25">
      <c r="A3768" t="s">
        <v>4240</v>
      </c>
      <c r="B3768" t="s">
        <v>1</v>
      </c>
      <c r="C3768" t="s">
        <v>13</v>
      </c>
      <c r="D3768" s="1">
        <v>43600</v>
      </c>
      <c r="E3768" s="1">
        <v>43753</v>
      </c>
      <c r="F3768" s="1">
        <v>43756</v>
      </c>
      <c r="G3768" s="1">
        <v>43755</v>
      </c>
      <c r="H3768" s="13">
        <f>Orders[[#This Row],[DeliveryDate]]-Orders[[#This Row],[OrderDate]]</f>
        <v>2</v>
      </c>
      <c r="I3768" t="s">
        <v>3</v>
      </c>
      <c r="J3768" t="str">
        <f>_xlfn.XLOOKUP(Orders[[#This Row],[_SalesRepID]],'Sales team'!A:A,'Sales team'!B:B)</f>
        <v>Joshua Little</v>
      </c>
      <c r="K3768">
        <v>11</v>
      </c>
      <c r="L3768">
        <v>20</v>
      </c>
      <c r="M3768">
        <v>295</v>
      </c>
      <c r="N3768" t="str">
        <f>_xlfn.XLOOKUP(Orders[[#This Row],[_ProductID]],Products!A:A,Products!C:C)</f>
        <v>Outdoor</v>
      </c>
      <c r="O3768">
        <v>10</v>
      </c>
      <c r="P3768">
        <v>7.4999999999999997E-2</v>
      </c>
      <c r="Q3768" s="2">
        <v>5594.5</v>
      </c>
      <c r="R3768" s="2">
        <v>3916.1499999999996</v>
      </c>
      <c r="S3768" s="2">
        <v>41399.300000000003</v>
      </c>
      <c r="T3768" s="2">
        <v>10070.100000000006</v>
      </c>
    </row>
    <row r="3769" spans="1:20" x14ac:dyDescent="0.25">
      <c r="A3769" t="s">
        <v>4241</v>
      </c>
      <c r="B3769" t="s">
        <v>5</v>
      </c>
      <c r="C3769" t="s">
        <v>15</v>
      </c>
      <c r="D3769" s="1">
        <v>43600</v>
      </c>
      <c r="E3769" s="1">
        <v>43753</v>
      </c>
      <c r="F3769" s="1">
        <v>43758</v>
      </c>
      <c r="G3769" s="1">
        <v>43773</v>
      </c>
      <c r="H3769" s="13">
        <f>Orders[[#This Row],[DeliveryDate]]-Orders[[#This Row],[OrderDate]]</f>
        <v>20</v>
      </c>
      <c r="I3769" t="s">
        <v>3</v>
      </c>
      <c r="J3769" t="str">
        <f>_xlfn.XLOOKUP(Orders[[#This Row],[_SalesRepID]],'Sales team'!A:A,'Sales team'!B:B)</f>
        <v>Todd Roberts</v>
      </c>
      <c r="K3769">
        <v>13</v>
      </c>
      <c r="L3769">
        <v>50</v>
      </c>
      <c r="M3769">
        <v>24</v>
      </c>
      <c r="N3769" t="str">
        <f>_xlfn.XLOOKUP(Orders[[#This Row],[_ProductID]],Products!A:A,Products!C:C)</f>
        <v>Kitchen &amp; Dining</v>
      </c>
      <c r="O3769">
        <v>13</v>
      </c>
      <c r="P3769">
        <v>0.05</v>
      </c>
      <c r="Q3769" s="2">
        <v>1105.5</v>
      </c>
      <c r="R3769" s="2">
        <v>585.91500000000008</v>
      </c>
      <c r="S3769" s="2">
        <v>1050.2249999999999</v>
      </c>
      <c r="T3769" s="2">
        <v>464.30999999999983</v>
      </c>
    </row>
    <row r="3770" spans="1:20" x14ac:dyDescent="0.25">
      <c r="A3770" t="s">
        <v>4242</v>
      </c>
      <c r="B3770" t="s">
        <v>8</v>
      </c>
      <c r="C3770" t="s">
        <v>46</v>
      </c>
      <c r="D3770" s="1">
        <v>43600</v>
      </c>
      <c r="E3770" s="1">
        <v>43753</v>
      </c>
      <c r="F3770" s="1">
        <v>43768</v>
      </c>
      <c r="G3770" s="1">
        <v>43761</v>
      </c>
      <c r="H3770" s="13">
        <f>Orders[[#This Row],[DeliveryDate]]-Orders[[#This Row],[OrderDate]]</f>
        <v>8</v>
      </c>
      <c r="I3770" t="s">
        <v>3</v>
      </c>
      <c r="J3770" t="str">
        <f>_xlfn.XLOOKUP(Orders[[#This Row],[_SalesRepID]],'Sales team'!A:A,'Sales team'!B:B)</f>
        <v>Joe Price</v>
      </c>
      <c r="K3770">
        <v>22</v>
      </c>
      <c r="L3770">
        <v>46</v>
      </c>
      <c r="M3770">
        <v>79</v>
      </c>
      <c r="N3770" t="str">
        <f>_xlfn.XLOOKUP(Orders[[#This Row],[_ProductID]],Products!A:A,Products!C:C)</f>
        <v>Kitchen &amp; Dining</v>
      </c>
      <c r="O3770">
        <v>13</v>
      </c>
      <c r="P3770">
        <v>7.4999999999999997E-2</v>
      </c>
      <c r="Q3770" s="2">
        <v>2412</v>
      </c>
      <c r="R3770" s="2">
        <v>1519.56</v>
      </c>
      <c r="S3770" s="2">
        <v>8924.4</v>
      </c>
      <c r="T3770" s="2">
        <v>2846.16</v>
      </c>
    </row>
    <row r="3771" spans="1:20" x14ac:dyDescent="0.25">
      <c r="A3771" t="s">
        <v>4228</v>
      </c>
      <c r="B3771" t="s">
        <v>8</v>
      </c>
      <c r="C3771" t="s">
        <v>25</v>
      </c>
      <c r="D3771" s="1">
        <v>43700</v>
      </c>
      <c r="E3771" s="1">
        <v>43752</v>
      </c>
      <c r="F3771" s="1">
        <v>43760</v>
      </c>
      <c r="G3771" s="1">
        <v>43773</v>
      </c>
      <c r="H3771" s="13">
        <f>Orders[[#This Row],[DeliveryDate]]-Orders[[#This Row],[OrderDate]]</f>
        <v>21</v>
      </c>
      <c r="I3771" t="s">
        <v>3</v>
      </c>
      <c r="J3771" t="str">
        <f>_xlfn.XLOOKUP(Orders[[#This Row],[_SalesRepID]],'Sales team'!A:A,'Sales team'!B:B)</f>
        <v>Joe Price</v>
      </c>
      <c r="K3771">
        <v>22</v>
      </c>
      <c r="L3771">
        <v>37</v>
      </c>
      <c r="M3771">
        <v>365</v>
      </c>
      <c r="N3771" t="str">
        <f>_xlfn.XLOOKUP(Orders[[#This Row],[_ProductID]],Products!A:A,Products!C:C)</f>
        <v>Home décor</v>
      </c>
      <c r="O3771">
        <v>24</v>
      </c>
      <c r="P3771">
        <v>7.4999999999999997E-2</v>
      </c>
      <c r="Q3771" s="2">
        <v>5380.1</v>
      </c>
      <c r="R3771" s="2">
        <v>4573.085</v>
      </c>
      <c r="S3771" s="2">
        <v>24882.962500000001</v>
      </c>
      <c r="T3771" s="2">
        <v>2017.5375000000022</v>
      </c>
    </row>
    <row r="3772" spans="1:20" x14ac:dyDescent="0.25">
      <c r="A3772" t="s">
        <v>4229</v>
      </c>
      <c r="B3772" t="s">
        <v>10</v>
      </c>
      <c r="C3772" t="s">
        <v>25</v>
      </c>
      <c r="D3772" s="1">
        <v>43600</v>
      </c>
      <c r="E3772" s="1">
        <v>43752</v>
      </c>
      <c r="F3772" s="1">
        <v>43778</v>
      </c>
      <c r="G3772" s="1">
        <v>43761</v>
      </c>
      <c r="H3772" s="13">
        <f>Orders[[#This Row],[DeliveryDate]]-Orders[[#This Row],[OrderDate]]</f>
        <v>9</v>
      </c>
      <c r="I3772" t="s">
        <v>3</v>
      </c>
      <c r="J3772" t="str">
        <f>_xlfn.XLOOKUP(Orders[[#This Row],[_SalesRepID]],'Sales team'!A:A,'Sales team'!B:B)</f>
        <v>Donald Reynolds</v>
      </c>
      <c r="K3772">
        <v>26</v>
      </c>
      <c r="L3772">
        <v>14</v>
      </c>
      <c r="M3772">
        <v>338</v>
      </c>
      <c r="N3772" t="str">
        <f>_xlfn.XLOOKUP(Orders[[#This Row],[_ProductID]],Products!A:A,Products!C:C)</f>
        <v>Kitchen &amp; Dining</v>
      </c>
      <c r="O3772">
        <v>8</v>
      </c>
      <c r="P3772">
        <v>0.1</v>
      </c>
      <c r="Q3772" s="2">
        <v>1085.4000000000001</v>
      </c>
      <c r="R3772" s="2">
        <v>520.99200000000008</v>
      </c>
      <c r="S3772" s="2">
        <v>5861.1600000000008</v>
      </c>
      <c r="T3772" s="2">
        <v>2735.2080000000005</v>
      </c>
    </row>
    <row r="3773" spans="1:20" x14ac:dyDescent="0.25">
      <c r="A3773" t="s">
        <v>4230</v>
      </c>
      <c r="B3773" t="s">
        <v>8</v>
      </c>
      <c r="C3773" t="s">
        <v>2</v>
      </c>
      <c r="D3773" s="1">
        <v>43600</v>
      </c>
      <c r="E3773" s="1">
        <v>43752</v>
      </c>
      <c r="F3773" s="1">
        <v>43768</v>
      </c>
      <c r="G3773" s="1">
        <v>43762</v>
      </c>
      <c r="H3773" s="13">
        <f>Orders[[#This Row],[DeliveryDate]]-Orders[[#This Row],[OrderDate]]</f>
        <v>10</v>
      </c>
      <c r="I3773" t="s">
        <v>3</v>
      </c>
      <c r="J3773" t="str">
        <f>_xlfn.XLOOKUP(Orders[[#This Row],[_SalesRepID]],'Sales team'!A:A,'Sales team'!B:B)</f>
        <v>Samuel Fowler</v>
      </c>
      <c r="K3773">
        <v>21</v>
      </c>
      <c r="L3773">
        <v>27</v>
      </c>
      <c r="M3773">
        <v>225</v>
      </c>
      <c r="N3773" t="str">
        <f>_xlfn.XLOOKUP(Orders[[#This Row],[_ProductID]],Products!A:A,Products!C:C)</f>
        <v>Electronics</v>
      </c>
      <c r="O3773">
        <v>25</v>
      </c>
      <c r="P3773">
        <v>0.05</v>
      </c>
      <c r="Q3773" s="2">
        <v>1078.7</v>
      </c>
      <c r="R3773" s="2">
        <v>701.15500000000009</v>
      </c>
      <c r="S3773" s="2">
        <v>4099.0600000000004</v>
      </c>
      <c r="T3773" s="2">
        <v>1294.44</v>
      </c>
    </row>
    <row r="3774" spans="1:20" x14ac:dyDescent="0.25">
      <c r="A3774" t="s">
        <v>4231</v>
      </c>
      <c r="B3774" t="s">
        <v>1</v>
      </c>
      <c r="C3774" t="s">
        <v>13</v>
      </c>
      <c r="D3774" s="1">
        <v>43600</v>
      </c>
      <c r="E3774" s="1">
        <v>43752</v>
      </c>
      <c r="F3774" s="1">
        <v>43758</v>
      </c>
      <c r="G3774" s="1">
        <v>43756</v>
      </c>
      <c r="H3774" s="13">
        <f>Orders[[#This Row],[DeliveryDate]]-Orders[[#This Row],[OrderDate]]</f>
        <v>4</v>
      </c>
      <c r="I3774" t="s">
        <v>3</v>
      </c>
      <c r="J3774" t="str">
        <f>_xlfn.XLOOKUP(Orders[[#This Row],[_SalesRepID]],'Sales team'!A:A,'Sales team'!B:B)</f>
        <v>Chris Armstrong</v>
      </c>
      <c r="K3774">
        <v>4</v>
      </c>
      <c r="L3774">
        <v>10</v>
      </c>
      <c r="M3774">
        <v>295</v>
      </c>
      <c r="N3774" t="str">
        <f>_xlfn.XLOOKUP(Orders[[#This Row],[_ProductID]],Products!A:A,Products!C:C)</f>
        <v>Kitchen &amp; Dining</v>
      </c>
      <c r="O3774">
        <v>13</v>
      </c>
      <c r="P3774">
        <v>7.4999999999999997E-2</v>
      </c>
      <c r="Q3774" s="2">
        <v>877.7</v>
      </c>
      <c r="R3774" s="2">
        <v>526.62</v>
      </c>
      <c r="S3774" s="2">
        <v>2435.6175000000003</v>
      </c>
      <c r="T3774" s="2">
        <v>855.75750000000016</v>
      </c>
    </row>
    <row r="3775" spans="1:20" x14ac:dyDescent="0.25">
      <c r="A3775" t="s">
        <v>4232</v>
      </c>
      <c r="B3775" t="s">
        <v>1</v>
      </c>
      <c r="C3775" t="s">
        <v>6</v>
      </c>
      <c r="D3775" s="1">
        <v>43700</v>
      </c>
      <c r="E3775" s="1">
        <v>43752</v>
      </c>
      <c r="F3775" s="1">
        <v>43769</v>
      </c>
      <c r="G3775" s="1">
        <v>43780</v>
      </c>
      <c r="H3775" s="13">
        <f>Orders[[#This Row],[DeliveryDate]]-Orders[[#This Row],[OrderDate]]</f>
        <v>28</v>
      </c>
      <c r="I3775" t="s">
        <v>3</v>
      </c>
      <c r="J3775" t="str">
        <f>_xlfn.XLOOKUP(Orders[[#This Row],[_SalesRepID]],'Sales team'!A:A,'Sales team'!B:B)</f>
        <v>Adam Hernandez</v>
      </c>
      <c r="K3775">
        <v>1</v>
      </c>
      <c r="L3775">
        <v>21</v>
      </c>
      <c r="M3775">
        <v>140</v>
      </c>
      <c r="N3775" t="str">
        <f>_xlfn.XLOOKUP(Orders[[#This Row],[_ProductID]],Products!A:A,Products!C:C)</f>
        <v>Furniture</v>
      </c>
      <c r="O3775">
        <v>38</v>
      </c>
      <c r="P3775">
        <v>7.4999999999999997E-2</v>
      </c>
      <c r="Q3775" s="2">
        <v>3041.8</v>
      </c>
      <c r="R3775" s="2">
        <v>1216.72</v>
      </c>
      <c r="S3775" s="2">
        <v>2813.6650000000004</v>
      </c>
      <c r="T3775" s="2">
        <v>1596.9450000000004</v>
      </c>
    </row>
    <row r="3776" spans="1:20" x14ac:dyDescent="0.25">
      <c r="A3776" t="s">
        <v>4221</v>
      </c>
      <c r="B3776" t="s">
        <v>1</v>
      </c>
      <c r="C3776" t="s">
        <v>13</v>
      </c>
      <c r="D3776" s="1">
        <v>43700</v>
      </c>
      <c r="E3776" s="1">
        <v>43751</v>
      </c>
      <c r="F3776" s="1">
        <v>43753</v>
      </c>
      <c r="G3776" s="1">
        <v>43774</v>
      </c>
      <c r="H3776" s="13">
        <f>Orders[[#This Row],[DeliveryDate]]-Orders[[#This Row],[OrderDate]]</f>
        <v>23</v>
      </c>
      <c r="I3776" t="s">
        <v>3</v>
      </c>
      <c r="J3776" t="str">
        <f>_xlfn.XLOOKUP(Orders[[#This Row],[_SalesRepID]],'Sales team'!A:A,'Sales team'!B:B)</f>
        <v>Joshua Ryan</v>
      </c>
      <c r="K3776">
        <v>9</v>
      </c>
      <c r="L3776">
        <v>12</v>
      </c>
      <c r="M3776">
        <v>268</v>
      </c>
      <c r="N3776" t="str">
        <f>_xlfn.XLOOKUP(Orders[[#This Row],[_ProductID]],Products!A:A,Products!C:C)</f>
        <v>Furniture</v>
      </c>
      <c r="O3776">
        <v>38</v>
      </c>
      <c r="P3776">
        <v>0.05</v>
      </c>
      <c r="Q3776" s="2">
        <v>1018.4</v>
      </c>
      <c r="R3776" s="2">
        <v>631.40800000000002</v>
      </c>
      <c r="S3776" s="2">
        <v>2902.4399999999996</v>
      </c>
      <c r="T3776" s="2">
        <v>1008.2159999999994</v>
      </c>
    </row>
    <row r="3777" spans="1:20" x14ac:dyDescent="0.25">
      <c r="A3777" t="s">
        <v>4222</v>
      </c>
      <c r="B3777" t="s">
        <v>1</v>
      </c>
      <c r="C3777" t="s">
        <v>46</v>
      </c>
      <c r="D3777" s="1">
        <v>43600</v>
      </c>
      <c r="E3777" s="1">
        <v>43751</v>
      </c>
      <c r="F3777" s="1">
        <v>43777</v>
      </c>
      <c r="G3777" s="1">
        <v>43776</v>
      </c>
      <c r="H3777" s="13">
        <f>Orders[[#This Row],[DeliveryDate]]-Orders[[#This Row],[OrderDate]]</f>
        <v>25</v>
      </c>
      <c r="I3777" t="s">
        <v>3</v>
      </c>
      <c r="J3777" t="str">
        <f>_xlfn.XLOOKUP(Orders[[#This Row],[_SalesRepID]],'Sales team'!A:A,'Sales team'!B:B)</f>
        <v>Adam Hernandez</v>
      </c>
      <c r="K3777">
        <v>1</v>
      </c>
      <c r="L3777">
        <v>35</v>
      </c>
      <c r="M3777">
        <v>73</v>
      </c>
      <c r="N3777" t="str">
        <f>_xlfn.XLOOKUP(Orders[[#This Row],[_ProductID]],Products!A:A,Products!C:C)</f>
        <v>Furniture</v>
      </c>
      <c r="O3777">
        <v>38</v>
      </c>
      <c r="P3777">
        <v>0.1</v>
      </c>
      <c r="Q3777" s="2">
        <v>1159.1000000000001</v>
      </c>
      <c r="R3777" s="2">
        <v>880.91600000000017</v>
      </c>
      <c r="S3777" s="2">
        <v>2086.38</v>
      </c>
      <c r="T3777" s="2">
        <v>324.54799999999977</v>
      </c>
    </row>
    <row r="3778" spans="1:20" x14ac:dyDescent="0.25">
      <c r="A3778" t="s">
        <v>4223</v>
      </c>
      <c r="B3778" t="s">
        <v>1</v>
      </c>
      <c r="C3778" t="s">
        <v>6</v>
      </c>
      <c r="D3778" s="1">
        <v>43600</v>
      </c>
      <c r="E3778" s="1">
        <v>43751</v>
      </c>
      <c r="F3778" s="1">
        <v>43775</v>
      </c>
      <c r="G3778" s="1">
        <v>43790</v>
      </c>
      <c r="H3778" s="13">
        <f>Orders[[#This Row],[DeliveryDate]]-Orders[[#This Row],[OrderDate]]</f>
        <v>39</v>
      </c>
      <c r="I3778" t="s">
        <v>3</v>
      </c>
      <c r="J3778" t="str">
        <f>_xlfn.XLOOKUP(Orders[[#This Row],[_SalesRepID]],'Sales team'!A:A,'Sales team'!B:B)</f>
        <v>George Lewis</v>
      </c>
      <c r="K3778">
        <v>8</v>
      </c>
      <c r="L3778">
        <v>12</v>
      </c>
      <c r="M3778">
        <v>190</v>
      </c>
      <c r="N3778" t="str">
        <f>_xlfn.XLOOKUP(Orders[[#This Row],[_ProductID]],Products!A:A,Products!C:C)</f>
        <v>Furniture</v>
      </c>
      <c r="O3778">
        <v>20</v>
      </c>
      <c r="P3778">
        <v>0.15</v>
      </c>
      <c r="Q3778" s="2">
        <v>2599.6</v>
      </c>
      <c r="R3778" s="2">
        <v>1871.7119999999998</v>
      </c>
      <c r="S3778" s="2">
        <v>4419.32</v>
      </c>
      <c r="T3778" s="2">
        <v>675.89600000000019</v>
      </c>
    </row>
    <row r="3779" spans="1:20" x14ac:dyDescent="0.25">
      <c r="A3779" t="s">
        <v>4224</v>
      </c>
      <c r="B3779" t="s">
        <v>1</v>
      </c>
      <c r="C3779" t="s">
        <v>6</v>
      </c>
      <c r="D3779" s="1">
        <v>43700</v>
      </c>
      <c r="E3779" s="1">
        <v>43751</v>
      </c>
      <c r="F3779" s="1">
        <v>43768</v>
      </c>
      <c r="G3779" s="1">
        <v>43760</v>
      </c>
      <c r="H3779" s="13">
        <f>Orders[[#This Row],[DeliveryDate]]-Orders[[#This Row],[OrderDate]]</f>
        <v>9</v>
      </c>
      <c r="I3779" t="s">
        <v>3</v>
      </c>
      <c r="J3779" t="str">
        <f>_xlfn.XLOOKUP(Orders[[#This Row],[_SalesRepID]],'Sales team'!A:A,'Sales team'!B:B)</f>
        <v>Adam Hernandez</v>
      </c>
      <c r="K3779">
        <v>1</v>
      </c>
      <c r="L3779">
        <v>8</v>
      </c>
      <c r="M3779">
        <v>120</v>
      </c>
      <c r="N3779" t="str">
        <f>_xlfn.XLOOKUP(Orders[[#This Row],[_ProductID]],Products!A:A,Products!C:C)</f>
        <v>Home décor</v>
      </c>
      <c r="O3779">
        <v>46</v>
      </c>
      <c r="P3779">
        <v>0.15</v>
      </c>
      <c r="Q3779" s="2">
        <v>254.6</v>
      </c>
      <c r="R3779" s="2">
        <v>185.858</v>
      </c>
      <c r="S3779" s="2">
        <v>865.64</v>
      </c>
      <c r="T3779" s="2">
        <v>122.20799999999997</v>
      </c>
    </row>
    <row r="3780" spans="1:20" x14ac:dyDescent="0.25">
      <c r="A3780" t="s">
        <v>4225</v>
      </c>
      <c r="B3780" t="s">
        <v>1</v>
      </c>
      <c r="C3780" t="s">
        <v>13</v>
      </c>
      <c r="D3780" s="1">
        <v>43700</v>
      </c>
      <c r="E3780" s="1">
        <v>43751</v>
      </c>
      <c r="F3780" s="1">
        <v>43773</v>
      </c>
      <c r="G3780" s="1">
        <v>43766</v>
      </c>
      <c r="H3780" s="13">
        <f>Orders[[#This Row],[DeliveryDate]]-Orders[[#This Row],[OrderDate]]</f>
        <v>15</v>
      </c>
      <c r="I3780" t="s">
        <v>3</v>
      </c>
      <c r="J3780" t="str">
        <f>_xlfn.XLOOKUP(Orders[[#This Row],[_SalesRepID]],'Sales team'!A:A,'Sales team'!B:B)</f>
        <v>Shawn Cook</v>
      </c>
      <c r="K3780">
        <v>7</v>
      </c>
      <c r="L3780">
        <v>23</v>
      </c>
      <c r="M3780">
        <v>291</v>
      </c>
      <c r="N3780" t="str">
        <f>_xlfn.XLOOKUP(Orders[[#This Row],[_ProductID]],Products!A:A,Products!C:C)</f>
        <v>Furniture</v>
      </c>
      <c r="O3780">
        <v>22</v>
      </c>
      <c r="P3780">
        <v>7.4999999999999997E-2</v>
      </c>
      <c r="Q3780" s="2">
        <v>5440.4000000000005</v>
      </c>
      <c r="R3780" s="2">
        <v>4406.7240000000011</v>
      </c>
      <c r="S3780" s="2">
        <v>20129.480000000003</v>
      </c>
      <c r="T3780" s="2">
        <v>2502.5839999999989</v>
      </c>
    </row>
    <row r="3781" spans="1:20" x14ac:dyDescent="0.25">
      <c r="A3781" t="s">
        <v>4226</v>
      </c>
      <c r="B3781" t="s">
        <v>1</v>
      </c>
      <c r="C3781" t="s">
        <v>15</v>
      </c>
      <c r="D3781" s="1">
        <v>43700</v>
      </c>
      <c r="E3781" s="1">
        <v>43751</v>
      </c>
      <c r="F3781" s="1">
        <v>43773</v>
      </c>
      <c r="G3781" s="1">
        <v>43769</v>
      </c>
      <c r="H3781" s="13">
        <f>Orders[[#This Row],[DeliveryDate]]-Orders[[#This Row],[OrderDate]]</f>
        <v>18</v>
      </c>
      <c r="I3781" t="s">
        <v>3</v>
      </c>
      <c r="J3781" t="str">
        <f>_xlfn.XLOOKUP(Orders[[#This Row],[_SalesRepID]],'Sales team'!A:A,'Sales team'!B:B)</f>
        <v>Joshua Little</v>
      </c>
      <c r="K3781">
        <v>11</v>
      </c>
      <c r="L3781">
        <v>19</v>
      </c>
      <c r="M3781">
        <v>53</v>
      </c>
      <c r="N3781" t="str">
        <f>_xlfn.XLOOKUP(Orders[[#This Row],[_ProductID]],Products!A:A,Products!C:C)</f>
        <v>Home décor</v>
      </c>
      <c r="O3781">
        <v>14</v>
      </c>
      <c r="P3781">
        <v>0.05</v>
      </c>
      <c r="Q3781" s="2">
        <v>1795.6000000000001</v>
      </c>
      <c r="R3781" s="2">
        <v>879.84400000000005</v>
      </c>
      <c r="S3781" s="2">
        <v>1705.82</v>
      </c>
      <c r="T3781" s="2">
        <v>825.97599999999989</v>
      </c>
    </row>
    <row r="3782" spans="1:20" x14ac:dyDescent="0.25">
      <c r="A3782" t="s">
        <v>4227</v>
      </c>
      <c r="B3782" t="s">
        <v>1</v>
      </c>
      <c r="C3782" t="s">
        <v>6</v>
      </c>
      <c r="D3782" s="1">
        <v>43600</v>
      </c>
      <c r="E3782" s="1">
        <v>43751</v>
      </c>
      <c r="F3782" s="1">
        <v>43764</v>
      </c>
      <c r="G3782" s="1">
        <v>43774</v>
      </c>
      <c r="H3782" s="13">
        <f>Orders[[#This Row],[DeliveryDate]]-Orders[[#This Row],[OrderDate]]</f>
        <v>23</v>
      </c>
      <c r="I3782" t="s">
        <v>3</v>
      </c>
      <c r="J3782" t="str">
        <f>_xlfn.XLOOKUP(Orders[[#This Row],[_SalesRepID]],'Sales team'!A:A,'Sales team'!B:B)</f>
        <v>Stephen Payne</v>
      </c>
      <c r="K3782">
        <v>5</v>
      </c>
      <c r="L3782">
        <v>18</v>
      </c>
      <c r="M3782">
        <v>194</v>
      </c>
      <c r="N3782" t="str">
        <f>_xlfn.XLOOKUP(Orders[[#This Row],[_ProductID]],Products!A:A,Products!C:C)</f>
        <v>Furniture</v>
      </c>
      <c r="O3782">
        <v>38</v>
      </c>
      <c r="P3782">
        <v>0.2</v>
      </c>
      <c r="Q3782" s="2">
        <v>5540.9000000000005</v>
      </c>
      <c r="R3782" s="2">
        <v>4100.2660000000005</v>
      </c>
      <c r="S3782" s="2">
        <v>26596.320000000003</v>
      </c>
      <c r="T3782" s="2">
        <v>1994.7239999999983</v>
      </c>
    </row>
    <row r="3783" spans="1:20" x14ac:dyDescent="0.25">
      <c r="A3783" t="s">
        <v>4211</v>
      </c>
      <c r="B3783" t="s">
        <v>5</v>
      </c>
      <c r="C3783" t="s">
        <v>6</v>
      </c>
      <c r="D3783" s="1">
        <v>43700</v>
      </c>
      <c r="E3783" s="1">
        <v>43750</v>
      </c>
      <c r="F3783" s="1">
        <v>43756</v>
      </c>
      <c r="G3783" s="1">
        <v>43776</v>
      </c>
      <c r="H3783" s="13">
        <f>Orders[[#This Row],[DeliveryDate]]-Orders[[#This Row],[OrderDate]]</f>
        <v>26</v>
      </c>
      <c r="I3783" t="s">
        <v>3</v>
      </c>
      <c r="J3783" t="str">
        <f>_xlfn.XLOOKUP(Orders[[#This Row],[_SalesRepID]],'Sales team'!A:A,'Sales team'!B:B)</f>
        <v>Paul Holmes</v>
      </c>
      <c r="K3783">
        <v>14</v>
      </c>
      <c r="L3783">
        <v>33</v>
      </c>
      <c r="M3783">
        <v>164</v>
      </c>
      <c r="N3783" t="str">
        <f>_xlfn.XLOOKUP(Orders[[#This Row],[_ProductID]],Products!A:A,Products!C:C)</f>
        <v>Outdoor</v>
      </c>
      <c r="O3783">
        <v>10</v>
      </c>
      <c r="P3783">
        <v>0.1</v>
      </c>
      <c r="Q3783" s="2">
        <v>201</v>
      </c>
      <c r="R3783" s="2">
        <v>168.84</v>
      </c>
      <c r="S3783" s="2">
        <v>904.5</v>
      </c>
      <c r="T3783" s="2">
        <v>60.299999999999955</v>
      </c>
    </row>
    <row r="3784" spans="1:20" x14ac:dyDescent="0.25">
      <c r="A3784" t="s">
        <v>4212</v>
      </c>
      <c r="B3784" t="s">
        <v>5</v>
      </c>
      <c r="C3784" t="s">
        <v>6</v>
      </c>
      <c r="D3784" s="1">
        <v>43600</v>
      </c>
      <c r="E3784" s="1">
        <v>43750</v>
      </c>
      <c r="F3784" s="1">
        <v>43755</v>
      </c>
      <c r="G3784" s="1">
        <v>43783</v>
      </c>
      <c r="H3784" s="13">
        <f>Orders[[#This Row],[DeliveryDate]]-Orders[[#This Row],[OrderDate]]</f>
        <v>33</v>
      </c>
      <c r="I3784" t="s">
        <v>3</v>
      </c>
      <c r="J3784" t="str">
        <f>_xlfn.XLOOKUP(Orders[[#This Row],[_SalesRepID]],'Sales team'!A:A,'Sales team'!B:B)</f>
        <v>Anthony Torres</v>
      </c>
      <c r="K3784">
        <v>20</v>
      </c>
      <c r="L3784">
        <v>41</v>
      </c>
      <c r="M3784">
        <v>115</v>
      </c>
      <c r="N3784" t="str">
        <f>_xlfn.XLOOKUP(Orders[[#This Row],[_ProductID]],Products!A:A,Products!C:C)</f>
        <v>Furniture</v>
      </c>
      <c r="O3784">
        <v>19</v>
      </c>
      <c r="P3784">
        <v>0.05</v>
      </c>
      <c r="Q3784" s="2">
        <v>1011.7</v>
      </c>
      <c r="R3784" s="2">
        <v>455.26500000000004</v>
      </c>
      <c r="S3784" s="2">
        <v>7688.92</v>
      </c>
      <c r="T3784" s="2">
        <v>4046.7999999999997</v>
      </c>
    </row>
    <row r="3785" spans="1:20" x14ac:dyDescent="0.25">
      <c r="A3785" t="s">
        <v>4213</v>
      </c>
      <c r="B3785" t="s">
        <v>5</v>
      </c>
      <c r="C3785" t="s">
        <v>13</v>
      </c>
      <c r="D3785" s="1">
        <v>43600</v>
      </c>
      <c r="E3785" s="1">
        <v>43750</v>
      </c>
      <c r="F3785" s="1">
        <v>43773</v>
      </c>
      <c r="G3785" s="1">
        <v>43769</v>
      </c>
      <c r="H3785" s="13">
        <f>Orders[[#This Row],[DeliveryDate]]-Orders[[#This Row],[OrderDate]]</f>
        <v>19</v>
      </c>
      <c r="I3785" t="s">
        <v>3</v>
      </c>
      <c r="J3785" t="str">
        <f>_xlfn.XLOOKUP(Orders[[#This Row],[_SalesRepID]],'Sales team'!A:A,'Sales team'!B:B)</f>
        <v>Roger Alexander</v>
      </c>
      <c r="K3785">
        <v>15</v>
      </c>
      <c r="L3785">
        <v>5</v>
      </c>
      <c r="M3785">
        <v>272</v>
      </c>
      <c r="N3785" t="str">
        <f>_xlfn.XLOOKUP(Orders[[#This Row],[_ProductID]],Products!A:A,Products!C:C)</f>
        <v>Kitchen &amp; Dining</v>
      </c>
      <c r="O3785">
        <v>13</v>
      </c>
      <c r="P3785">
        <v>0.05</v>
      </c>
      <c r="Q3785" s="2">
        <v>891.1</v>
      </c>
      <c r="R3785" s="2">
        <v>507.92699999999996</v>
      </c>
      <c r="S3785" s="2">
        <v>3386.18</v>
      </c>
      <c r="T3785" s="2">
        <v>1354.472</v>
      </c>
    </row>
    <row r="3786" spans="1:20" x14ac:dyDescent="0.25">
      <c r="A3786" t="s">
        <v>4214</v>
      </c>
      <c r="B3786" t="s">
        <v>8</v>
      </c>
      <c r="C3786" t="s">
        <v>13</v>
      </c>
      <c r="D3786" s="1">
        <v>43600</v>
      </c>
      <c r="E3786" s="1">
        <v>43750</v>
      </c>
      <c r="F3786" s="1">
        <v>43752</v>
      </c>
      <c r="G3786" s="1">
        <v>43755</v>
      </c>
      <c r="H3786" s="13">
        <f>Orders[[#This Row],[DeliveryDate]]-Orders[[#This Row],[OrderDate]]</f>
        <v>5</v>
      </c>
      <c r="I3786" t="s">
        <v>3</v>
      </c>
      <c r="J3786" t="str">
        <f>_xlfn.XLOOKUP(Orders[[#This Row],[_SalesRepID]],'Sales team'!A:A,'Sales team'!B:B)</f>
        <v>Joe Price</v>
      </c>
      <c r="K3786">
        <v>22</v>
      </c>
      <c r="L3786">
        <v>43</v>
      </c>
      <c r="M3786">
        <v>298</v>
      </c>
      <c r="N3786" t="str">
        <f>_xlfn.XLOOKUP(Orders[[#This Row],[_ProductID]],Products!A:A,Products!C:C)</f>
        <v>Home décor</v>
      </c>
      <c r="O3786">
        <v>44</v>
      </c>
      <c r="P3786">
        <v>0.05</v>
      </c>
      <c r="Q3786" s="2">
        <v>1011.7</v>
      </c>
      <c r="R3786" s="2">
        <v>455.26500000000004</v>
      </c>
      <c r="S3786" s="2">
        <v>7688.92</v>
      </c>
      <c r="T3786" s="2">
        <v>4046.7999999999997</v>
      </c>
    </row>
    <row r="3787" spans="1:20" x14ac:dyDescent="0.25">
      <c r="A3787" t="s">
        <v>4215</v>
      </c>
      <c r="B3787" t="s">
        <v>1</v>
      </c>
      <c r="C3787" t="s">
        <v>46</v>
      </c>
      <c r="D3787" s="1">
        <v>43600</v>
      </c>
      <c r="E3787" s="1">
        <v>43750</v>
      </c>
      <c r="F3787" s="1">
        <v>43771</v>
      </c>
      <c r="G3787" s="1">
        <v>43759</v>
      </c>
      <c r="H3787" s="13">
        <f>Orders[[#This Row],[DeliveryDate]]-Orders[[#This Row],[OrderDate]]</f>
        <v>9</v>
      </c>
      <c r="I3787" t="s">
        <v>3</v>
      </c>
      <c r="J3787" t="str">
        <f>_xlfn.XLOOKUP(Orders[[#This Row],[_SalesRepID]],'Sales team'!A:A,'Sales team'!B:B)</f>
        <v>Joshua Bennett</v>
      </c>
      <c r="K3787">
        <v>6</v>
      </c>
      <c r="L3787">
        <v>2</v>
      </c>
      <c r="M3787">
        <v>83</v>
      </c>
      <c r="N3787" t="str">
        <f>_xlfn.XLOOKUP(Orders[[#This Row],[_ProductID]],Products!A:A,Products!C:C)</f>
        <v>Electronics</v>
      </c>
      <c r="O3787">
        <v>47</v>
      </c>
      <c r="P3787">
        <v>0.1</v>
      </c>
      <c r="Q3787" s="2">
        <v>221.1</v>
      </c>
      <c r="R3787" s="2">
        <v>112.761</v>
      </c>
      <c r="S3787" s="2">
        <v>397.98</v>
      </c>
      <c r="T3787" s="2">
        <v>172.45800000000003</v>
      </c>
    </row>
    <row r="3788" spans="1:20" x14ac:dyDescent="0.25">
      <c r="A3788" t="s">
        <v>4216</v>
      </c>
      <c r="B3788" t="s">
        <v>1</v>
      </c>
      <c r="C3788" t="s">
        <v>15</v>
      </c>
      <c r="D3788" s="1">
        <v>43600</v>
      </c>
      <c r="E3788" s="1">
        <v>43750</v>
      </c>
      <c r="F3788" s="1">
        <v>43766</v>
      </c>
      <c r="G3788" s="1">
        <v>43761</v>
      </c>
      <c r="H3788" s="13">
        <f>Orders[[#This Row],[DeliveryDate]]-Orders[[#This Row],[OrderDate]]</f>
        <v>11</v>
      </c>
      <c r="I3788" t="s">
        <v>3</v>
      </c>
      <c r="J3788" t="str">
        <f>_xlfn.XLOOKUP(Orders[[#This Row],[_SalesRepID]],'Sales team'!A:A,'Sales team'!B:B)</f>
        <v>Stephen Payne</v>
      </c>
      <c r="K3788">
        <v>5</v>
      </c>
      <c r="L3788">
        <v>29</v>
      </c>
      <c r="M3788">
        <v>17</v>
      </c>
      <c r="N3788" t="str">
        <f>_xlfn.XLOOKUP(Orders[[#This Row],[_ProductID]],Products!A:A,Products!C:C)</f>
        <v>Home décor</v>
      </c>
      <c r="O3788">
        <v>40</v>
      </c>
      <c r="P3788">
        <v>7.4999999999999997E-2</v>
      </c>
      <c r="Q3788" s="2">
        <v>2499.1</v>
      </c>
      <c r="R3788" s="2">
        <v>1024.6309999999999</v>
      </c>
      <c r="S3788" s="2">
        <v>6935.0024999999996</v>
      </c>
      <c r="T3788" s="2">
        <v>3861.1095</v>
      </c>
    </row>
    <row r="3789" spans="1:20" x14ac:dyDescent="0.25">
      <c r="A3789" t="s">
        <v>4217</v>
      </c>
      <c r="B3789" t="s">
        <v>1</v>
      </c>
      <c r="C3789" t="s">
        <v>2</v>
      </c>
      <c r="D3789" s="1">
        <v>43700</v>
      </c>
      <c r="E3789" s="1">
        <v>43750</v>
      </c>
      <c r="F3789" s="1">
        <v>43763</v>
      </c>
      <c r="G3789" s="1">
        <v>43774</v>
      </c>
      <c r="H3789" s="13">
        <f>Orders[[#This Row],[DeliveryDate]]-Orders[[#This Row],[OrderDate]]</f>
        <v>24</v>
      </c>
      <c r="I3789" t="s">
        <v>3</v>
      </c>
      <c r="J3789" t="str">
        <f>_xlfn.XLOOKUP(Orders[[#This Row],[_SalesRepID]],'Sales team'!A:A,'Sales team'!B:B)</f>
        <v>Joshua Ryan</v>
      </c>
      <c r="K3789">
        <v>9</v>
      </c>
      <c r="L3789">
        <v>15</v>
      </c>
      <c r="M3789">
        <v>215</v>
      </c>
      <c r="N3789" t="str">
        <f>_xlfn.XLOOKUP(Orders[[#This Row],[_ProductID]],Products!A:A,Products!C:C)</f>
        <v>Home décor</v>
      </c>
      <c r="O3789">
        <v>26</v>
      </c>
      <c r="P3789">
        <v>0.05</v>
      </c>
      <c r="Q3789" s="2">
        <v>5360</v>
      </c>
      <c r="R3789" s="2">
        <v>3644.8</v>
      </c>
      <c r="S3789" s="2">
        <v>25460</v>
      </c>
      <c r="T3789" s="2">
        <v>7236</v>
      </c>
    </row>
    <row r="3790" spans="1:20" x14ac:dyDescent="0.25">
      <c r="A3790" t="s">
        <v>4218</v>
      </c>
      <c r="B3790" t="s">
        <v>1</v>
      </c>
      <c r="C3790" t="s">
        <v>6</v>
      </c>
      <c r="D3790" s="1">
        <v>43700</v>
      </c>
      <c r="E3790" s="1">
        <v>43750</v>
      </c>
      <c r="F3790" s="1">
        <v>43754</v>
      </c>
      <c r="G3790" s="1">
        <v>43759</v>
      </c>
      <c r="H3790" s="13">
        <f>Orders[[#This Row],[DeliveryDate]]-Orders[[#This Row],[OrderDate]]</f>
        <v>9</v>
      </c>
      <c r="I3790" t="s">
        <v>3</v>
      </c>
      <c r="J3790" t="str">
        <f>_xlfn.XLOOKUP(Orders[[#This Row],[_SalesRepID]],'Sales team'!A:A,'Sales team'!B:B)</f>
        <v>Joshua Bennett</v>
      </c>
      <c r="K3790">
        <v>6</v>
      </c>
      <c r="L3790">
        <v>4</v>
      </c>
      <c r="M3790">
        <v>150</v>
      </c>
      <c r="N3790" t="str">
        <f>_xlfn.XLOOKUP(Orders[[#This Row],[_ProductID]],Products!A:A,Products!C:C)</f>
        <v>Home décor</v>
      </c>
      <c r="O3790">
        <v>23</v>
      </c>
      <c r="P3790">
        <v>0.1</v>
      </c>
      <c r="Q3790" s="2">
        <v>1065.3</v>
      </c>
      <c r="R3790" s="2">
        <v>788.322</v>
      </c>
      <c r="S3790" s="2">
        <v>4793.8500000000004</v>
      </c>
      <c r="T3790" s="2">
        <v>852.24000000000024</v>
      </c>
    </row>
    <row r="3791" spans="1:20" x14ac:dyDescent="0.25">
      <c r="A3791" t="s">
        <v>4219</v>
      </c>
      <c r="B3791" t="s">
        <v>1</v>
      </c>
      <c r="C3791" t="s">
        <v>6</v>
      </c>
      <c r="D3791" s="1">
        <v>43700</v>
      </c>
      <c r="E3791" s="1">
        <v>43750</v>
      </c>
      <c r="F3791" s="1">
        <v>43769</v>
      </c>
      <c r="G3791" s="1">
        <v>43753</v>
      </c>
      <c r="H3791" s="13">
        <f>Orders[[#This Row],[DeliveryDate]]-Orders[[#This Row],[OrderDate]]</f>
        <v>3</v>
      </c>
      <c r="I3791" t="s">
        <v>3</v>
      </c>
      <c r="J3791" t="str">
        <f>_xlfn.XLOOKUP(Orders[[#This Row],[_SalesRepID]],'Sales team'!A:A,'Sales team'!B:B)</f>
        <v>Jerry Green</v>
      </c>
      <c r="K3791">
        <v>3</v>
      </c>
      <c r="L3791">
        <v>9</v>
      </c>
      <c r="M3791">
        <v>112</v>
      </c>
      <c r="N3791" t="str">
        <f>_xlfn.XLOOKUP(Orders[[#This Row],[_ProductID]],Products!A:A,Products!C:C)</f>
        <v>Home décor</v>
      </c>
      <c r="O3791">
        <v>24</v>
      </c>
      <c r="P3791">
        <v>0.05</v>
      </c>
      <c r="Q3791" s="2">
        <v>1025.1000000000001</v>
      </c>
      <c r="R3791" s="2">
        <v>738.07200000000012</v>
      </c>
      <c r="S3791" s="2">
        <v>4869.2250000000004</v>
      </c>
      <c r="T3791" s="2">
        <v>1178.8649999999998</v>
      </c>
    </row>
    <row r="3792" spans="1:20" x14ac:dyDescent="0.25">
      <c r="A3792" t="s">
        <v>4220</v>
      </c>
      <c r="B3792" t="s">
        <v>1</v>
      </c>
      <c r="C3792" t="s">
        <v>6</v>
      </c>
      <c r="D3792" s="1">
        <v>43600</v>
      </c>
      <c r="E3792" s="1">
        <v>43750</v>
      </c>
      <c r="F3792" s="1">
        <v>43770</v>
      </c>
      <c r="G3792" s="1">
        <v>43776</v>
      </c>
      <c r="H3792" s="13">
        <f>Orders[[#This Row],[DeliveryDate]]-Orders[[#This Row],[OrderDate]]</f>
        <v>26</v>
      </c>
      <c r="I3792" t="s">
        <v>3</v>
      </c>
      <c r="J3792" t="str">
        <f>_xlfn.XLOOKUP(Orders[[#This Row],[_SalesRepID]],'Sales team'!A:A,'Sales team'!B:B)</f>
        <v>Joshua Bennett</v>
      </c>
      <c r="K3792">
        <v>6</v>
      </c>
      <c r="L3792">
        <v>46</v>
      </c>
      <c r="M3792">
        <v>164</v>
      </c>
      <c r="N3792" t="str">
        <f>_xlfn.XLOOKUP(Orders[[#This Row],[_ProductID]],Products!A:A,Products!C:C)</f>
        <v>Furniture</v>
      </c>
      <c r="O3792">
        <v>5</v>
      </c>
      <c r="P3792">
        <v>0.15</v>
      </c>
      <c r="Q3792" s="2">
        <v>1112.2</v>
      </c>
      <c r="R3792" s="2">
        <v>912.00400000000002</v>
      </c>
      <c r="S3792" s="2">
        <v>3781.48</v>
      </c>
      <c r="T3792" s="2">
        <v>133.46399999999994</v>
      </c>
    </row>
    <row r="3793" spans="1:20" x14ac:dyDescent="0.25">
      <c r="A3793" t="s">
        <v>4210</v>
      </c>
      <c r="B3793" t="s">
        <v>1</v>
      </c>
      <c r="C3793" t="s">
        <v>13</v>
      </c>
      <c r="D3793" s="1">
        <v>43700</v>
      </c>
      <c r="E3793" s="1">
        <v>43749</v>
      </c>
      <c r="F3793" s="1">
        <v>43770</v>
      </c>
      <c r="G3793" s="1">
        <v>43774</v>
      </c>
      <c r="H3793" s="13">
        <f>Orders[[#This Row],[DeliveryDate]]-Orders[[#This Row],[OrderDate]]</f>
        <v>25</v>
      </c>
      <c r="I3793" t="s">
        <v>3</v>
      </c>
      <c r="J3793" t="str">
        <f>_xlfn.XLOOKUP(Orders[[#This Row],[_SalesRepID]],'Sales team'!A:A,'Sales team'!B:B)</f>
        <v>Stephen Payne</v>
      </c>
      <c r="K3793">
        <v>5</v>
      </c>
      <c r="L3793">
        <v>3</v>
      </c>
      <c r="M3793">
        <v>304</v>
      </c>
      <c r="N3793" t="str">
        <f>_xlfn.XLOOKUP(Orders[[#This Row],[_ProductID]],Products!A:A,Products!C:C)</f>
        <v>Electronics</v>
      </c>
      <c r="O3793">
        <v>28</v>
      </c>
      <c r="P3793">
        <v>7.4999999999999997E-2</v>
      </c>
      <c r="Q3793" s="2">
        <v>2251.2000000000003</v>
      </c>
      <c r="R3793" s="2">
        <v>1868.4960000000001</v>
      </c>
      <c r="S3793" s="2">
        <v>14576.520000000002</v>
      </c>
      <c r="T3793" s="2">
        <v>1497.0480000000007</v>
      </c>
    </row>
    <row r="3794" spans="1:20" x14ac:dyDescent="0.25">
      <c r="A3794" t="s">
        <v>4199</v>
      </c>
      <c r="B3794" t="s">
        <v>5</v>
      </c>
      <c r="C3794" t="s">
        <v>15</v>
      </c>
      <c r="D3794" s="1">
        <v>43700</v>
      </c>
      <c r="E3794" s="1">
        <v>43748</v>
      </c>
      <c r="F3794" s="1">
        <v>43753</v>
      </c>
      <c r="G3794" s="1">
        <v>43753</v>
      </c>
      <c r="H3794" s="13">
        <f>Orders[[#This Row],[DeliveryDate]]-Orders[[#This Row],[OrderDate]]</f>
        <v>5</v>
      </c>
      <c r="I3794" t="s">
        <v>3</v>
      </c>
      <c r="J3794" t="str">
        <f>_xlfn.XLOOKUP(Orders[[#This Row],[_SalesRepID]],'Sales team'!A:A,'Sales team'!B:B)</f>
        <v>Anthony Berry</v>
      </c>
      <c r="K3794">
        <v>16</v>
      </c>
      <c r="L3794">
        <v>43</v>
      </c>
      <c r="M3794">
        <v>46</v>
      </c>
      <c r="N3794" t="str">
        <f>_xlfn.XLOOKUP(Orders[[#This Row],[_ProductID]],Products!A:A,Products!C:C)</f>
        <v>Kitchen &amp; Dining</v>
      </c>
      <c r="O3794">
        <v>1</v>
      </c>
      <c r="P3794">
        <v>0.1</v>
      </c>
      <c r="Q3794" s="2">
        <v>2626.4</v>
      </c>
      <c r="R3794" s="2">
        <v>1391.9920000000002</v>
      </c>
      <c r="S3794" s="2">
        <v>2363.7600000000002</v>
      </c>
      <c r="T3794" s="2">
        <v>971.76800000000003</v>
      </c>
    </row>
    <row r="3795" spans="1:20" x14ac:dyDescent="0.25">
      <c r="A3795" t="s">
        <v>4200</v>
      </c>
      <c r="B3795" t="s">
        <v>8</v>
      </c>
      <c r="C3795" t="s">
        <v>6</v>
      </c>
      <c r="D3795" s="1">
        <v>43600</v>
      </c>
      <c r="E3795" s="1">
        <v>43748</v>
      </c>
      <c r="F3795" s="1">
        <v>43774</v>
      </c>
      <c r="G3795" s="1">
        <v>43754</v>
      </c>
      <c r="H3795" s="13">
        <f>Orders[[#This Row],[DeliveryDate]]-Orders[[#This Row],[OrderDate]]</f>
        <v>6</v>
      </c>
      <c r="I3795" t="s">
        <v>3</v>
      </c>
      <c r="J3795" t="str">
        <f>_xlfn.XLOOKUP(Orders[[#This Row],[_SalesRepID]],'Sales team'!A:A,'Sales team'!B:B)</f>
        <v>Roy Rice</v>
      </c>
      <c r="K3795">
        <v>24</v>
      </c>
      <c r="L3795">
        <v>20</v>
      </c>
      <c r="M3795">
        <v>126</v>
      </c>
      <c r="N3795" t="str">
        <f>_xlfn.XLOOKUP(Orders[[#This Row],[_ProductID]],Products!A:A,Products!C:C)</f>
        <v>Home décor</v>
      </c>
      <c r="O3795">
        <v>40</v>
      </c>
      <c r="P3795">
        <v>0.15</v>
      </c>
      <c r="Q3795" s="2">
        <v>1735.3</v>
      </c>
      <c r="R3795" s="2">
        <v>850.29699999999991</v>
      </c>
      <c r="S3795" s="2">
        <v>11800.039999999999</v>
      </c>
      <c r="T3795" s="2">
        <v>4997.6639999999998</v>
      </c>
    </row>
    <row r="3796" spans="1:20" x14ac:dyDescent="0.25">
      <c r="A3796" t="s">
        <v>4201</v>
      </c>
      <c r="B3796" t="s">
        <v>10</v>
      </c>
      <c r="C3796" t="s">
        <v>2</v>
      </c>
      <c r="D3796" s="1">
        <v>43700</v>
      </c>
      <c r="E3796" s="1">
        <v>43748</v>
      </c>
      <c r="F3796" s="1">
        <v>43763</v>
      </c>
      <c r="G3796" s="1">
        <v>43774</v>
      </c>
      <c r="H3796" s="13">
        <f>Orders[[#This Row],[DeliveryDate]]-Orders[[#This Row],[OrderDate]]</f>
        <v>26</v>
      </c>
      <c r="I3796" t="s">
        <v>3</v>
      </c>
      <c r="J3796" t="str">
        <f>_xlfn.XLOOKUP(Orders[[#This Row],[_SalesRepID]],'Sales team'!A:A,'Sales team'!B:B)</f>
        <v>Carlos Miller</v>
      </c>
      <c r="K3796">
        <v>28</v>
      </c>
      <c r="L3796">
        <v>3</v>
      </c>
      <c r="M3796">
        <v>260</v>
      </c>
      <c r="N3796" t="str">
        <f>_xlfn.XLOOKUP(Orders[[#This Row],[_ProductID]],Products!A:A,Products!C:C)</f>
        <v>Kitchen &amp; Dining</v>
      </c>
      <c r="O3796">
        <v>16</v>
      </c>
      <c r="P3796">
        <v>0.1</v>
      </c>
      <c r="Q3796" s="2">
        <v>991.6</v>
      </c>
      <c r="R3796" s="2">
        <v>525.548</v>
      </c>
      <c r="S3796" s="2">
        <v>892.44</v>
      </c>
      <c r="T3796" s="2">
        <v>366.89200000000005</v>
      </c>
    </row>
    <row r="3797" spans="1:20" x14ac:dyDescent="0.25">
      <c r="A3797" t="s">
        <v>4202</v>
      </c>
      <c r="B3797" t="s">
        <v>8</v>
      </c>
      <c r="C3797" t="s">
        <v>25</v>
      </c>
      <c r="D3797" s="1">
        <v>43600</v>
      </c>
      <c r="E3797" s="1">
        <v>43748</v>
      </c>
      <c r="F3797" s="1">
        <v>43755</v>
      </c>
      <c r="G3797" s="1">
        <v>43773</v>
      </c>
      <c r="H3797" s="13">
        <f>Orders[[#This Row],[DeliveryDate]]-Orders[[#This Row],[OrderDate]]</f>
        <v>25</v>
      </c>
      <c r="I3797" t="s">
        <v>3</v>
      </c>
      <c r="J3797" t="str">
        <f>_xlfn.XLOOKUP(Orders[[#This Row],[_SalesRepID]],'Sales team'!A:A,'Sales team'!B:B)</f>
        <v>Samuel Fowler</v>
      </c>
      <c r="K3797">
        <v>21</v>
      </c>
      <c r="L3797">
        <v>9</v>
      </c>
      <c r="M3797">
        <v>366</v>
      </c>
      <c r="N3797" t="str">
        <f>_xlfn.XLOOKUP(Orders[[#This Row],[_ProductID]],Products!A:A,Products!C:C)</f>
        <v>Home décor</v>
      </c>
      <c r="O3797">
        <v>31</v>
      </c>
      <c r="P3797">
        <v>0.2</v>
      </c>
      <c r="Q3797" s="2">
        <v>3946.3</v>
      </c>
      <c r="R3797" s="2">
        <v>1973.15</v>
      </c>
      <c r="S3797" s="2">
        <v>6314.0800000000008</v>
      </c>
      <c r="T3797" s="2">
        <v>2367.7800000000007</v>
      </c>
    </row>
    <row r="3798" spans="1:20" x14ac:dyDescent="0.25">
      <c r="A3798" t="s">
        <v>4203</v>
      </c>
      <c r="B3798" t="s">
        <v>5</v>
      </c>
      <c r="C3798" t="s">
        <v>2</v>
      </c>
      <c r="D3798" s="1">
        <v>43700</v>
      </c>
      <c r="E3798" s="1">
        <v>43748</v>
      </c>
      <c r="F3798" s="1">
        <v>43768</v>
      </c>
      <c r="G3798" s="1">
        <v>43777</v>
      </c>
      <c r="H3798" s="13">
        <f>Orders[[#This Row],[DeliveryDate]]-Orders[[#This Row],[OrderDate]]</f>
        <v>29</v>
      </c>
      <c r="I3798" t="s">
        <v>3</v>
      </c>
      <c r="J3798" t="str">
        <f>_xlfn.XLOOKUP(Orders[[#This Row],[_SalesRepID]],'Sales team'!A:A,'Sales team'!B:B)</f>
        <v>Todd Roberts</v>
      </c>
      <c r="K3798">
        <v>13</v>
      </c>
      <c r="L3798">
        <v>32</v>
      </c>
      <c r="M3798">
        <v>248</v>
      </c>
      <c r="N3798" t="str">
        <f>_xlfn.XLOOKUP(Orders[[#This Row],[_ProductID]],Products!A:A,Products!C:C)</f>
        <v>Kitchen &amp; Dining</v>
      </c>
      <c r="O3798">
        <v>16</v>
      </c>
      <c r="P3798">
        <v>0.1</v>
      </c>
      <c r="Q3798" s="2">
        <v>5500.7</v>
      </c>
      <c r="R3798" s="2">
        <v>3960.5039999999999</v>
      </c>
      <c r="S3798" s="2">
        <v>19802.52</v>
      </c>
      <c r="T3798" s="2">
        <v>3960.5040000000008</v>
      </c>
    </row>
    <row r="3799" spans="1:20" x14ac:dyDescent="0.25">
      <c r="A3799" t="s">
        <v>4204</v>
      </c>
      <c r="B3799" t="s">
        <v>1</v>
      </c>
      <c r="C3799" t="s">
        <v>25</v>
      </c>
      <c r="D3799" s="1">
        <v>43600</v>
      </c>
      <c r="E3799" s="1">
        <v>43748</v>
      </c>
      <c r="F3799" s="1">
        <v>43750</v>
      </c>
      <c r="G3799" s="1">
        <v>43766</v>
      </c>
      <c r="H3799" s="13">
        <f>Orders[[#This Row],[DeliveryDate]]-Orders[[#This Row],[OrderDate]]</f>
        <v>18</v>
      </c>
      <c r="I3799" t="s">
        <v>3</v>
      </c>
      <c r="J3799" t="str">
        <f>_xlfn.XLOOKUP(Orders[[#This Row],[_SalesRepID]],'Sales team'!A:A,'Sales team'!B:B)</f>
        <v>Joshua Bennett</v>
      </c>
      <c r="K3799">
        <v>6</v>
      </c>
      <c r="L3799">
        <v>14</v>
      </c>
      <c r="M3799">
        <v>344</v>
      </c>
      <c r="N3799" t="str">
        <f>_xlfn.XLOOKUP(Orders[[#This Row],[_ProductID]],Products!A:A,Products!C:C)</f>
        <v>Electronics</v>
      </c>
      <c r="O3799">
        <v>28</v>
      </c>
      <c r="P3799">
        <v>0.05</v>
      </c>
      <c r="Q3799" s="2">
        <v>3872.6</v>
      </c>
      <c r="R3799" s="2">
        <v>2633.3679999999999</v>
      </c>
      <c r="S3799" s="2">
        <v>25752.79</v>
      </c>
      <c r="T3799" s="2">
        <v>7319.2139999999999</v>
      </c>
    </row>
    <row r="3800" spans="1:20" x14ac:dyDescent="0.25">
      <c r="A3800" t="s">
        <v>4205</v>
      </c>
      <c r="B3800" t="s">
        <v>1</v>
      </c>
      <c r="C3800" t="s">
        <v>6</v>
      </c>
      <c r="D3800" s="1">
        <v>43600</v>
      </c>
      <c r="E3800" s="1">
        <v>43748</v>
      </c>
      <c r="F3800" s="1">
        <v>43771</v>
      </c>
      <c r="G3800" s="1">
        <v>43759</v>
      </c>
      <c r="H3800" s="13">
        <f>Orders[[#This Row],[DeliveryDate]]-Orders[[#This Row],[OrderDate]]</f>
        <v>11</v>
      </c>
      <c r="I3800" t="s">
        <v>3</v>
      </c>
      <c r="J3800" t="str">
        <f>_xlfn.XLOOKUP(Orders[[#This Row],[_SalesRepID]],'Sales team'!A:A,'Sales team'!B:B)</f>
        <v>Stephen Payne</v>
      </c>
      <c r="K3800">
        <v>5</v>
      </c>
      <c r="L3800">
        <v>44</v>
      </c>
      <c r="M3800">
        <v>162</v>
      </c>
      <c r="N3800" t="str">
        <f>_xlfn.XLOOKUP(Orders[[#This Row],[_ProductID]],Products!A:A,Products!C:C)</f>
        <v>Outdoor</v>
      </c>
      <c r="O3800">
        <v>18</v>
      </c>
      <c r="P3800">
        <v>7.4999999999999997E-2</v>
      </c>
      <c r="Q3800" s="2">
        <v>234.5</v>
      </c>
      <c r="R3800" s="2">
        <v>124.28500000000001</v>
      </c>
      <c r="S3800" s="2">
        <v>1518.3875</v>
      </c>
      <c r="T3800" s="2">
        <v>648.39249999999993</v>
      </c>
    </row>
    <row r="3801" spans="1:20" x14ac:dyDescent="0.25">
      <c r="A3801" t="s">
        <v>4206</v>
      </c>
      <c r="B3801" t="s">
        <v>8</v>
      </c>
      <c r="C3801" t="s">
        <v>6</v>
      </c>
      <c r="D3801" s="1">
        <v>43600</v>
      </c>
      <c r="E3801" s="1">
        <v>43748</v>
      </c>
      <c r="F3801" s="1">
        <v>43769</v>
      </c>
      <c r="G3801" s="1">
        <v>43762</v>
      </c>
      <c r="H3801" s="13">
        <f>Orders[[#This Row],[DeliveryDate]]-Orders[[#This Row],[OrderDate]]</f>
        <v>14</v>
      </c>
      <c r="I3801" t="s">
        <v>3</v>
      </c>
      <c r="J3801" t="str">
        <f>_xlfn.XLOOKUP(Orders[[#This Row],[_SalesRepID]],'Sales team'!A:A,'Sales team'!B:B)</f>
        <v>Douglas Tucker</v>
      </c>
      <c r="K3801">
        <v>23</v>
      </c>
      <c r="L3801">
        <v>25</v>
      </c>
      <c r="M3801">
        <v>186</v>
      </c>
      <c r="N3801" t="str">
        <f>_xlfn.XLOOKUP(Orders[[#This Row],[_ProductID]],Products!A:A,Products!C:C)</f>
        <v>Home décor</v>
      </c>
      <c r="O3801">
        <v>44</v>
      </c>
      <c r="P3801">
        <v>7.4999999999999997E-2</v>
      </c>
      <c r="Q3801" s="2">
        <v>1956.4</v>
      </c>
      <c r="R3801" s="2">
        <v>1408.6079999999999</v>
      </c>
      <c r="S3801" s="2">
        <v>9048.35</v>
      </c>
      <c r="T3801" s="2">
        <v>2005.3100000000004</v>
      </c>
    </row>
    <row r="3802" spans="1:20" x14ac:dyDescent="0.25">
      <c r="A3802" t="s">
        <v>4207</v>
      </c>
      <c r="B3802" t="s">
        <v>8</v>
      </c>
      <c r="C3802" t="s">
        <v>6</v>
      </c>
      <c r="D3802" s="1">
        <v>43600</v>
      </c>
      <c r="E3802" s="1">
        <v>43748</v>
      </c>
      <c r="F3802" s="1">
        <v>43761</v>
      </c>
      <c r="G3802" s="1">
        <v>43762</v>
      </c>
      <c r="H3802" s="13">
        <f>Orders[[#This Row],[DeliveryDate]]-Orders[[#This Row],[OrderDate]]</f>
        <v>14</v>
      </c>
      <c r="I3802" t="s">
        <v>3</v>
      </c>
      <c r="J3802" t="str">
        <f>_xlfn.XLOOKUP(Orders[[#This Row],[_SalesRepID]],'Sales team'!A:A,'Sales team'!B:B)</f>
        <v>Patrick Graham</v>
      </c>
      <c r="K3802">
        <v>25</v>
      </c>
      <c r="L3802">
        <v>25</v>
      </c>
      <c r="M3802">
        <v>99</v>
      </c>
      <c r="N3802" t="str">
        <f>_xlfn.XLOOKUP(Orders[[#This Row],[_ProductID]],Products!A:A,Products!C:C)</f>
        <v>Home décor</v>
      </c>
      <c r="O3802">
        <v>21</v>
      </c>
      <c r="P3802">
        <v>0.1</v>
      </c>
      <c r="Q3802" s="2">
        <v>247.9</v>
      </c>
      <c r="R3802" s="2">
        <v>101.639</v>
      </c>
      <c r="S3802" s="2">
        <v>1784.88</v>
      </c>
      <c r="T3802" s="2">
        <v>971.76800000000014</v>
      </c>
    </row>
    <row r="3803" spans="1:20" x14ac:dyDescent="0.25">
      <c r="A3803" t="s">
        <v>4208</v>
      </c>
      <c r="B3803" t="s">
        <v>1</v>
      </c>
      <c r="C3803" t="s">
        <v>15</v>
      </c>
      <c r="D3803" s="1">
        <v>43600</v>
      </c>
      <c r="E3803" s="1">
        <v>43748</v>
      </c>
      <c r="F3803" s="1">
        <v>43762</v>
      </c>
      <c r="G3803" s="1">
        <v>43763</v>
      </c>
      <c r="H3803" s="13">
        <f>Orders[[#This Row],[DeliveryDate]]-Orders[[#This Row],[OrderDate]]</f>
        <v>15</v>
      </c>
      <c r="I3803" t="s">
        <v>3</v>
      </c>
      <c r="J3803" t="str">
        <f>_xlfn.XLOOKUP(Orders[[#This Row],[_SalesRepID]],'Sales team'!A:A,'Sales team'!B:B)</f>
        <v>George Lewis</v>
      </c>
      <c r="K3803">
        <v>8</v>
      </c>
      <c r="L3803">
        <v>19</v>
      </c>
      <c r="M3803">
        <v>11</v>
      </c>
      <c r="N3803" t="str">
        <f>_xlfn.XLOOKUP(Orders[[#This Row],[_ProductID]],Products!A:A,Products!C:C)</f>
        <v>Electronics</v>
      </c>
      <c r="O3803">
        <v>28</v>
      </c>
      <c r="P3803">
        <v>0.15</v>
      </c>
      <c r="Q3803" s="2">
        <v>6432</v>
      </c>
      <c r="R3803" s="2">
        <v>4373.76</v>
      </c>
      <c r="S3803" s="2">
        <v>5467.2</v>
      </c>
      <c r="T3803" s="2">
        <v>1093.4399999999996</v>
      </c>
    </row>
    <row r="3804" spans="1:20" x14ac:dyDescent="0.25">
      <c r="A3804" t="s">
        <v>4209</v>
      </c>
      <c r="B3804" t="s">
        <v>1</v>
      </c>
      <c r="C3804" t="s">
        <v>13</v>
      </c>
      <c r="D3804" s="1">
        <v>43600</v>
      </c>
      <c r="E3804" s="1">
        <v>43748</v>
      </c>
      <c r="F3804" s="1">
        <v>43775</v>
      </c>
      <c r="G3804" s="1">
        <v>43761</v>
      </c>
      <c r="H3804" s="13">
        <f>Orders[[#This Row],[DeliveryDate]]-Orders[[#This Row],[OrderDate]]</f>
        <v>13</v>
      </c>
      <c r="I3804" t="s">
        <v>3</v>
      </c>
      <c r="J3804" t="str">
        <f>_xlfn.XLOOKUP(Orders[[#This Row],[_SalesRepID]],'Sales team'!A:A,'Sales team'!B:B)</f>
        <v>Joshua Bennett</v>
      </c>
      <c r="K3804">
        <v>6</v>
      </c>
      <c r="L3804">
        <v>43</v>
      </c>
      <c r="M3804">
        <v>290</v>
      </c>
      <c r="N3804" t="str">
        <f>_xlfn.XLOOKUP(Orders[[#This Row],[_ProductID]],Products!A:A,Products!C:C)</f>
        <v>Home décor</v>
      </c>
      <c r="O3804">
        <v>32</v>
      </c>
      <c r="P3804">
        <v>0.4</v>
      </c>
      <c r="Q3804" s="2">
        <v>1078.7</v>
      </c>
      <c r="R3804" s="2">
        <v>733.51600000000008</v>
      </c>
      <c r="S3804" s="2">
        <v>2588.88</v>
      </c>
      <c r="T3804" s="2">
        <v>-345.1840000000002</v>
      </c>
    </row>
    <row r="3805" spans="1:20" x14ac:dyDescent="0.25">
      <c r="A3805" t="s">
        <v>4192</v>
      </c>
      <c r="B3805" t="s">
        <v>5</v>
      </c>
      <c r="C3805" t="s">
        <v>15</v>
      </c>
      <c r="D3805" s="1">
        <v>43600</v>
      </c>
      <c r="E3805" s="1">
        <v>43747</v>
      </c>
      <c r="F3805" s="1">
        <v>43761</v>
      </c>
      <c r="G3805" s="1">
        <v>43760</v>
      </c>
      <c r="H3805" s="13">
        <f>Orders[[#This Row],[DeliveryDate]]-Orders[[#This Row],[OrderDate]]</f>
        <v>13</v>
      </c>
      <c r="I3805" t="s">
        <v>3</v>
      </c>
      <c r="J3805" t="str">
        <f>_xlfn.XLOOKUP(Orders[[#This Row],[_SalesRepID]],'Sales team'!A:A,'Sales team'!B:B)</f>
        <v>Roger Alexander</v>
      </c>
      <c r="K3805">
        <v>15</v>
      </c>
      <c r="L3805">
        <v>11</v>
      </c>
      <c r="M3805">
        <v>48</v>
      </c>
      <c r="N3805" t="str">
        <f>_xlfn.XLOOKUP(Orders[[#This Row],[_ProductID]],Products!A:A,Products!C:C)</f>
        <v>Kitchen &amp; Dining</v>
      </c>
      <c r="O3805">
        <v>16</v>
      </c>
      <c r="P3805">
        <v>0.05</v>
      </c>
      <c r="Q3805" s="2">
        <v>2284.7000000000003</v>
      </c>
      <c r="R3805" s="2">
        <v>1941.9950000000001</v>
      </c>
      <c r="S3805" s="2">
        <v>6511.3950000000004</v>
      </c>
      <c r="T3805" s="2">
        <v>685.40999999999985</v>
      </c>
    </row>
    <row r="3806" spans="1:20" x14ac:dyDescent="0.25">
      <c r="A3806" t="s">
        <v>4193</v>
      </c>
      <c r="B3806" t="s">
        <v>1</v>
      </c>
      <c r="C3806" t="s">
        <v>6</v>
      </c>
      <c r="D3806" s="1">
        <v>43600</v>
      </c>
      <c r="E3806" s="1">
        <v>43747</v>
      </c>
      <c r="F3806" s="1">
        <v>43764</v>
      </c>
      <c r="G3806" s="1">
        <v>43753</v>
      </c>
      <c r="H3806" s="13">
        <f>Orders[[#This Row],[DeliveryDate]]-Orders[[#This Row],[OrderDate]]</f>
        <v>6</v>
      </c>
      <c r="I3806" t="s">
        <v>3</v>
      </c>
      <c r="J3806" t="str">
        <f>_xlfn.XLOOKUP(Orders[[#This Row],[_SalesRepID]],'Sales team'!A:A,'Sales team'!B:B)</f>
        <v>Shawn Cook</v>
      </c>
      <c r="K3806">
        <v>7</v>
      </c>
      <c r="L3806">
        <v>33</v>
      </c>
      <c r="M3806">
        <v>150</v>
      </c>
      <c r="N3806" t="str">
        <f>_xlfn.XLOOKUP(Orders[[#This Row],[_ProductID]],Products!A:A,Products!C:C)</f>
        <v>Electronics</v>
      </c>
      <c r="O3806">
        <v>47</v>
      </c>
      <c r="P3806">
        <v>0.05</v>
      </c>
      <c r="Q3806" s="2">
        <v>3832.4</v>
      </c>
      <c r="R3806" s="2">
        <v>2261.116</v>
      </c>
      <c r="S3806" s="2">
        <v>7281.5599999999995</v>
      </c>
      <c r="T3806" s="2">
        <v>2759.3279999999995</v>
      </c>
    </row>
    <row r="3807" spans="1:20" x14ac:dyDescent="0.25">
      <c r="A3807" t="s">
        <v>4194</v>
      </c>
      <c r="B3807" t="s">
        <v>5</v>
      </c>
      <c r="C3807" t="s">
        <v>46</v>
      </c>
      <c r="D3807" s="1">
        <v>43600</v>
      </c>
      <c r="E3807" s="1">
        <v>43747</v>
      </c>
      <c r="F3807" s="1">
        <v>43751</v>
      </c>
      <c r="G3807" s="1">
        <v>43752</v>
      </c>
      <c r="H3807" s="13">
        <f>Orders[[#This Row],[DeliveryDate]]-Orders[[#This Row],[OrderDate]]</f>
        <v>5</v>
      </c>
      <c r="I3807" t="s">
        <v>3</v>
      </c>
      <c r="J3807" t="str">
        <f>_xlfn.XLOOKUP(Orders[[#This Row],[_SalesRepID]],'Sales team'!A:A,'Sales team'!B:B)</f>
        <v>Shawn Wallace</v>
      </c>
      <c r="K3807">
        <v>18</v>
      </c>
      <c r="L3807">
        <v>32</v>
      </c>
      <c r="M3807">
        <v>76</v>
      </c>
      <c r="N3807" t="str">
        <f>_xlfn.XLOOKUP(Orders[[#This Row],[_ProductID]],Products!A:A,Products!C:C)</f>
        <v>Home décor</v>
      </c>
      <c r="O3807">
        <v>39</v>
      </c>
      <c r="P3807">
        <v>0.1</v>
      </c>
      <c r="Q3807" s="2">
        <v>241.20000000000002</v>
      </c>
      <c r="R3807" s="2">
        <v>173.66400000000002</v>
      </c>
      <c r="S3807" s="2">
        <v>1085.4000000000001</v>
      </c>
      <c r="T3807" s="2">
        <v>217.08000000000004</v>
      </c>
    </row>
    <row r="3808" spans="1:20" x14ac:dyDescent="0.25">
      <c r="A3808" t="s">
        <v>4195</v>
      </c>
      <c r="B3808" t="s">
        <v>1</v>
      </c>
      <c r="C3808" t="s">
        <v>2</v>
      </c>
      <c r="D3808" s="1">
        <v>43600</v>
      </c>
      <c r="E3808" s="1">
        <v>43747</v>
      </c>
      <c r="F3808" s="1">
        <v>43775</v>
      </c>
      <c r="G3808" s="1">
        <v>43788</v>
      </c>
      <c r="H3808" s="13">
        <f>Orders[[#This Row],[DeliveryDate]]-Orders[[#This Row],[OrderDate]]</f>
        <v>41</v>
      </c>
      <c r="I3808" t="s">
        <v>3</v>
      </c>
      <c r="J3808" t="str">
        <f>_xlfn.XLOOKUP(Orders[[#This Row],[_SalesRepID]],'Sales team'!A:A,'Sales team'!B:B)</f>
        <v>Joshua Little</v>
      </c>
      <c r="K3808">
        <v>11</v>
      </c>
      <c r="L3808">
        <v>4</v>
      </c>
      <c r="M3808">
        <v>221</v>
      </c>
      <c r="N3808" t="str">
        <f>_xlfn.XLOOKUP(Orders[[#This Row],[_ProductID]],Products!A:A,Products!C:C)</f>
        <v>Furniture</v>
      </c>
      <c r="O3808">
        <v>42</v>
      </c>
      <c r="P3808">
        <v>0.4</v>
      </c>
      <c r="Q3808" s="2">
        <v>1118.9000000000001</v>
      </c>
      <c r="R3808" s="2">
        <v>514.69400000000007</v>
      </c>
      <c r="S3808" s="2">
        <v>1342.68</v>
      </c>
      <c r="T3808" s="2">
        <v>313.29199999999992</v>
      </c>
    </row>
    <row r="3809" spans="1:20" x14ac:dyDescent="0.25">
      <c r="A3809" t="s">
        <v>4196</v>
      </c>
      <c r="B3809" t="s">
        <v>1</v>
      </c>
      <c r="C3809" t="s">
        <v>25</v>
      </c>
      <c r="D3809" s="1">
        <v>43700</v>
      </c>
      <c r="E3809" s="1">
        <v>43747</v>
      </c>
      <c r="F3809" s="1">
        <v>43770</v>
      </c>
      <c r="G3809" s="1">
        <v>43755</v>
      </c>
      <c r="H3809" s="13">
        <f>Orders[[#This Row],[DeliveryDate]]-Orders[[#This Row],[OrderDate]]</f>
        <v>8</v>
      </c>
      <c r="I3809" t="s">
        <v>3</v>
      </c>
      <c r="J3809" t="str">
        <f>_xlfn.XLOOKUP(Orders[[#This Row],[_SalesRepID]],'Sales team'!A:A,'Sales team'!B:B)</f>
        <v>Stephen Payne</v>
      </c>
      <c r="K3809">
        <v>5</v>
      </c>
      <c r="L3809">
        <v>4</v>
      </c>
      <c r="M3809">
        <v>361</v>
      </c>
      <c r="N3809" t="str">
        <f>_xlfn.XLOOKUP(Orders[[#This Row],[_ProductID]],Products!A:A,Products!C:C)</f>
        <v>Outdoor</v>
      </c>
      <c r="O3809">
        <v>10</v>
      </c>
      <c r="P3809">
        <v>0.05</v>
      </c>
      <c r="Q3809" s="2">
        <v>703.5</v>
      </c>
      <c r="R3809" s="2">
        <v>337.68</v>
      </c>
      <c r="S3809" s="2">
        <v>1336.6499999999999</v>
      </c>
      <c r="T3809" s="2">
        <v>661.28999999999985</v>
      </c>
    </row>
    <row r="3810" spans="1:20" x14ac:dyDescent="0.25">
      <c r="A3810" t="s">
        <v>4197</v>
      </c>
      <c r="B3810" t="s">
        <v>5</v>
      </c>
      <c r="C3810" t="s">
        <v>6</v>
      </c>
      <c r="D3810" s="1">
        <v>43600</v>
      </c>
      <c r="E3810" s="1">
        <v>43747</v>
      </c>
      <c r="F3810" s="1">
        <v>43774</v>
      </c>
      <c r="G3810" s="1">
        <v>43768</v>
      </c>
      <c r="H3810" s="13">
        <f>Orders[[#This Row],[DeliveryDate]]-Orders[[#This Row],[OrderDate]]</f>
        <v>21</v>
      </c>
      <c r="I3810" t="s">
        <v>3</v>
      </c>
      <c r="J3810" t="str">
        <f>_xlfn.XLOOKUP(Orders[[#This Row],[_SalesRepID]],'Sales team'!A:A,'Sales team'!B:B)</f>
        <v>Roger Alexander</v>
      </c>
      <c r="K3810">
        <v>15</v>
      </c>
      <c r="L3810">
        <v>36</v>
      </c>
      <c r="M3810">
        <v>119</v>
      </c>
      <c r="N3810" t="str">
        <f>_xlfn.XLOOKUP(Orders[[#This Row],[_ProductID]],Products!A:A,Products!C:C)</f>
        <v>Kitchen &amp; Dining</v>
      </c>
      <c r="O3810">
        <v>8</v>
      </c>
      <c r="P3810">
        <v>0.05</v>
      </c>
      <c r="Q3810" s="2">
        <v>6130.5</v>
      </c>
      <c r="R3810" s="2">
        <v>3494.3849999999998</v>
      </c>
      <c r="S3810" s="2">
        <v>17471.924999999999</v>
      </c>
      <c r="T3810" s="2">
        <v>6988.77</v>
      </c>
    </row>
    <row r="3811" spans="1:20" x14ac:dyDescent="0.25">
      <c r="A3811" t="s">
        <v>4198</v>
      </c>
      <c r="B3811" t="s">
        <v>5</v>
      </c>
      <c r="C3811" t="s">
        <v>6</v>
      </c>
      <c r="D3811" s="1">
        <v>43600</v>
      </c>
      <c r="E3811" s="1">
        <v>43747</v>
      </c>
      <c r="F3811" s="1">
        <v>43766</v>
      </c>
      <c r="G3811" s="1">
        <v>43763</v>
      </c>
      <c r="H3811" s="13">
        <f>Orders[[#This Row],[DeliveryDate]]-Orders[[#This Row],[OrderDate]]</f>
        <v>16</v>
      </c>
      <c r="I3811" t="s">
        <v>3</v>
      </c>
      <c r="J3811" t="str">
        <f>_xlfn.XLOOKUP(Orders[[#This Row],[_SalesRepID]],'Sales team'!A:A,'Sales team'!B:B)</f>
        <v>Anthony Berry</v>
      </c>
      <c r="K3811">
        <v>16</v>
      </c>
      <c r="L3811">
        <v>38</v>
      </c>
      <c r="M3811">
        <v>107</v>
      </c>
      <c r="N3811" t="str">
        <f>_xlfn.XLOOKUP(Orders[[#This Row],[_ProductID]],Products!A:A,Products!C:C)</f>
        <v>Furniture</v>
      </c>
      <c r="O3811">
        <v>12</v>
      </c>
      <c r="P3811">
        <v>0.2</v>
      </c>
      <c r="Q3811" s="2">
        <v>221.1</v>
      </c>
      <c r="R3811" s="2">
        <v>152.559</v>
      </c>
      <c r="S3811" s="2">
        <v>1061.28</v>
      </c>
      <c r="T3811" s="2">
        <v>145.92599999999993</v>
      </c>
    </row>
    <row r="3812" spans="1:20" x14ac:dyDescent="0.25">
      <c r="A3812" t="s">
        <v>4184</v>
      </c>
      <c r="B3812" t="s">
        <v>5</v>
      </c>
      <c r="C3812" t="s">
        <v>15</v>
      </c>
      <c r="D3812" s="1">
        <v>43700</v>
      </c>
      <c r="E3812" s="1">
        <v>43746</v>
      </c>
      <c r="F3812" s="1">
        <v>43767</v>
      </c>
      <c r="G3812" s="1">
        <v>43753</v>
      </c>
      <c r="H3812" s="13">
        <f>Orders[[#This Row],[DeliveryDate]]-Orders[[#This Row],[OrderDate]]</f>
        <v>7</v>
      </c>
      <c r="I3812" t="s">
        <v>3</v>
      </c>
      <c r="J3812" t="str">
        <f>_xlfn.XLOOKUP(Orders[[#This Row],[_SalesRepID]],'Sales team'!A:A,'Sales team'!B:B)</f>
        <v>Frank Brown</v>
      </c>
      <c r="K3812">
        <v>17</v>
      </c>
      <c r="L3812">
        <v>32</v>
      </c>
      <c r="M3812">
        <v>42</v>
      </c>
      <c r="N3812" t="str">
        <f>_xlfn.XLOOKUP(Orders[[#This Row],[_ProductID]],Products!A:A,Products!C:C)</f>
        <v>Furniture</v>
      </c>
      <c r="O3812">
        <v>12</v>
      </c>
      <c r="P3812">
        <v>0.05</v>
      </c>
      <c r="Q3812" s="2">
        <v>1929.6000000000001</v>
      </c>
      <c r="R3812" s="2">
        <v>1003.3920000000001</v>
      </c>
      <c r="S3812" s="2">
        <v>12831.84</v>
      </c>
      <c r="T3812" s="2">
        <v>5808.0959999999995</v>
      </c>
    </row>
    <row r="3813" spans="1:20" x14ac:dyDescent="0.25">
      <c r="A3813" t="s">
        <v>4185</v>
      </c>
      <c r="B3813" t="s">
        <v>5</v>
      </c>
      <c r="C3813" t="s">
        <v>46</v>
      </c>
      <c r="D3813" s="1">
        <v>43600</v>
      </c>
      <c r="E3813" s="1">
        <v>43746</v>
      </c>
      <c r="F3813" s="1">
        <v>43758</v>
      </c>
      <c r="G3813" s="1">
        <v>43755</v>
      </c>
      <c r="H3813" s="13">
        <f>Orders[[#This Row],[DeliveryDate]]-Orders[[#This Row],[OrderDate]]</f>
        <v>9</v>
      </c>
      <c r="I3813" t="s">
        <v>3</v>
      </c>
      <c r="J3813" t="str">
        <f>_xlfn.XLOOKUP(Orders[[#This Row],[_SalesRepID]],'Sales team'!A:A,'Sales team'!B:B)</f>
        <v>Shawn Wallace</v>
      </c>
      <c r="K3813">
        <v>18</v>
      </c>
      <c r="L3813">
        <v>40</v>
      </c>
      <c r="M3813">
        <v>83</v>
      </c>
      <c r="N3813" t="str">
        <f>_xlfn.XLOOKUP(Orders[[#This Row],[_ProductID]],Products!A:A,Products!C:C)</f>
        <v>Home décor</v>
      </c>
      <c r="O3813">
        <v>26</v>
      </c>
      <c r="P3813">
        <v>0.2</v>
      </c>
      <c r="Q3813" s="2">
        <v>690.1</v>
      </c>
      <c r="R3813" s="2">
        <v>524.476</v>
      </c>
      <c r="S3813" s="2">
        <v>1656.2400000000002</v>
      </c>
      <c r="T3813" s="2">
        <v>82.812000000000353</v>
      </c>
    </row>
    <row r="3814" spans="1:20" x14ac:dyDescent="0.25">
      <c r="A3814" t="s">
        <v>4186</v>
      </c>
      <c r="B3814" t="s">
        <v>1</v>
      </c>
      <c r="C3814" t="s">
        <v>25</v>
      </c>
      <c r="D3814" s="1">
        <v>43600</v>
      </c>
      <c r="E3814" s="1">
        <v>43746</v>
      </c>
      <c r="F3814" s="1">
        <v>43773</v>
      </c>
      <c r="G3814" s="1">
        <v>43761</v>
      </c>
      <c r="H3814" s="13">
        <f>Orders[[#This Row],[DeliveryDate]]-Orders[[#This Row],[OrderDate]]</f>
        <v>15</v>
      </c>
      <c r="I3814" t="s">
        <v>3</v>
      </c>
      <c r="J3814" t="str">
        <f>_xlfn.XLOOKUP(Orders[[#This Row],[_SalesRepID]],'Sales team'!A:A,'Sales team'!B:B)</f>
        <v>George Lewis</v>
      </c>
      <c r="K3814">
        <v>8</v>
      </c>
      <c r="L3814">
        <v>23</v>
      </c>
      <c r="M3814">
        <v>353</v>
      </c>
      <c r="N3814" t="str">
        <f>_xlfn.XLOOKUP(Orders[[#This Row],[_ProductID]],Products!A:A,Products!C:C)</f>
        <v>Home décor</v>
      </c>
      <c r="O3814">
        <v>43</v>
      </c>
      <c r="P3814">
        <v>0.15</v>
      </c>
      <c r="Q3814" s="2">
        <v>3865.9</v>
      </c>
      <c r="R3814" s="2">
        <v>2551.4940000000001</v>
      </c>
      <c r="S3814" s="2">
        <v>13144.06</v>
      </c>
      <c r="T3814" s="2">
        <v>2938.0839999999989</v>
      </c>
    </row>
    <row r="3815" spans="1:20" x14ac:dyDescent="0.25">
      <c r="A3815" t="s">
        <v>4187</v>
      </c>
      <c r="B3815" t="s">
        <v>1</v>
      </c>
      <c r="C3815" t="s">
        <v>46</v>
      </c>
      <c r="D3815" s="1">
        <v>43700</v>
      </c>
      <c r="E3815" s="1">
        <v>43746</v>
      </c>
      <c r="F3815" s="1">
        <v>43755</v>
      </c>
      <c r="G3815" s="1">
        <v>43754</v>
      </c>
      <c r="H3815" s="13">
        <f>Orders[[#This Row],[DeliveryDate]]-Orders[[#This Row],[OrderDate]]</f>
        <v>8</v>
      </c>
      <c r="I3815" t="s">
        <v>3</v>
      </c>
      <c r="J3815" t="str">
        <f>_xlfn.XLOOKUP(Orders[[#This Row],[_SalesRepID]],'Sales team'!A:A,'Sales team'!B:B)</f>
        <v>Joshua Little</v>
      </c>
      <c r="K3815">
        <v>11</v>
      </c>
      <c r="L3815">
        <v>18</v>
      </c>
      <c r="M3815">
        <v>84</v>
      </c>
      <c r="N3815" t="str">
        <f>_xlfn.XLOOKUP(Orders[[#This Row],[_ProductID]],Products!A:A,Products!C:C)</f>
        <v>Home décor</v>
      </c>
      <c r="O3815">
        <v>46</v>
      </c>
      <c r="P3815">
        <v>0.15</v>
      </c>
      <c r="Q3815" s="2">
        <v>6405.2</v>
      </c>
      <c r="R3815" s="2">
        <v>2882.34</v>
      </c>
      <c r="S3815" s="2">
        <v>16333.259999999998</v>
      </c>
      <c r="T3815" s="2">
        <v>7686.239999999998</v>
      </c>
    </row>
    <row r="3816" spans="1:20" x14ac:dyDescent="0.25">
      <c r="A3816" t="s">
        <v>4188</v>
      </c>
      <c r="B3816" t="s">
        <v>8</v>
      </c>
      <c r="C3816" t="s">
        <v>25</v>
      </c>
      <c r="D3816" s="1">
        <v>43600</v>
      </c>
      <c r="E3816" s="1">
        <v>43746</v>
      </c>
      <c r="F3816" s="1">
        <v>43769</v>
      </c>
      <c r="G3816" s="1">
        <v>43759</v>
      </c>
      <c r="H3816" s="13">
        <f>Orders[[#This Row],[DeliveryDate]]-Orders[[#This Row],[OrderDate]]</f>
        <v>13</v>
      </c>
      <c r="I3816" t="s">
        <v>3</v>
      </c>
      <c r="J3816" t="str">
        <f>_xlfn.XLOOKUP(Orders[[#This Row],[_SalesRepID]],'Sales team'!A:A,'Sales team'!B:B)</f>
        <v>Douglas Tucker</v>
      </c>
      <c r="K3816">
        <v>23</v>
      </c>
      <c r="L3816">
        <v>23</v>
      </c>
      <c r="M3816">
        <v>349</v>
      </c>
      <c r="N3816" t="str">
        <f>_xlfn.XLOOKUP(Orders[[#This Row],[_ProductID]],Products!A:A,Products!C:C)</f>
        <v>Furniture</v>
      </c>
      <c r="O3816">
        <v>22</v>
      </c>
      <c r="P3816">
        <v>0.3</v>
      </c>
      <c r="Q3816" s="2">
        <v>904.5</v>
      </c>
      <c r="R3816" s="2">
        <v>723.6</v>
      </c>
      <c r="S3816" s="2">
        <v>2532.6</v>
      </c>
      <c r="T3816" s="2">
        <v>-361.80000000000018</v>
      </c>
    </row>
    <row r="3817" spans="1:20" x14ac:dyDescent="0.25">
      <c r="A3817" t="s">
        <v>4189</v>
      </c>
      <c r="B3817" t="s">
        <v>1</v>
      </c>
      <c r="C3817" t="s">
        <v>6</v>
      </c>
      <c r="D3817" s="1">
        <v>43600</v>
      </c>
      <c r="E3817" s="1">
        <v>43746</v>
      </c>
      <c r="F3817" s="1">
        <v>43749</v>
      </c>
      <c r="G3817" s="1">
        <v>43775</v>
      </c>
      <c r="H3817" s="13">
        <f>Orders[[#This Row],[DeliveryDate]]-Orders[[#This Row],[OrderDate]]</f>
        <v>29</v>
      </c>
      <c r="I3817" t="s">
        <v>3</v>
      </c>
      <c r="J3817" t="str">
        <f>_xlfn.XLOOKUP(Orders[[#This Row],[_SalesRepID]],'Sales team'!A:A,'Sales team'!B:B)</f>
        <v>Jonathan Hawkins</v>
      </c>
      <c r="K3817">
        <v>10</v>
      </c>
      <c r="L3817">
        <v>20</v>
      </c>
      <c r="M3817">
        <v>148</v>
      </c>
      <c r="N3817" t="str">
        <f>_xlfn.XLOOKUP(Orders[[#This Row],[_ProductID]],Products!A:A,Products!C:C)</f>
        <v>Outdoor</v>
      </c>
      <c r="O3817">
        <v>18</v>
      </c>
      <c r="P3817">
        <v>0.3</v>
      </c>
      <c r="Q3817" s="2">
        <v>3678.3</v>
      </c>
      <c r="R3817" s="2">
        <v>3052.989</v>
      </c>
      <c r="S3817" s="2">
        <v>12874.05</v>
      </c>
      <c r="T3817" s="2">
        <v>-2390.8950000000004</v>
      </c>
    </row>
    <row r="3818" spans="1:20" x14ac:dyDescent="0.25">
      <c r="A3818" t="s">
        <v>4190</v>
      </c>
      <c r="B3818" t="s">
        <v>5</v>
      </c>
      <c r="C3818" t="s">
        <v>2</v>
      </c>
      <c r="D3818" s="1">
        <v>43600</v>
      </c>
      <c r="E3818" s="1">
        <v>43746</v>
      </c>
      <c r="F3818" s="1">
        <v>43753</v>
      </c>
      <c r="G3818" s="1">
        <v>43760</v>
      </c>
      <c r="H3818" s="13">
        <f>Orders[[#This Row],[DeliveryDate]]-Orders[[#This Row],[OrderDate]]</f>
        <v>14</v>
      </c>
      <c r="I3818" t="s">
        <v>3</v>
      </c>
      <c r="J3818" t="str">
        <f>_xlfn.XLOOKUP(Orders[[#This Row],[_SalesRepID]],'Sales team'!A:A,'Sales team'!B:B)</f>
        <v>Carl Nguyen</v>
      </c>
      <c r="K3818">
        <v>12</v>
      </c>
      <c r="L3818">
        <v>41</v>
      </c>
      <c r="M3818">
        <v>229</v>
      </c>
      <c r="N3818" t="str">
        <f>_xlfn.XLOOKUP(Orders[[#This Row],[_ProductID]],Products!A:A,Products!C:C)</f>
        <v>Kitchen &amp; Dining</v>
      </c>
      <c r="O3818">
        <v>7</v>
      </c>
      <c r="P3818">
        <v>0.15</v>
      </c>
      <c r="Q3818" s="2">
        <v>3966.4</v>
      </c>
      <c r="R3818" s="2">
        <v>2260.848</v>
      </c>
      <c r="S3818" s="2">
        <v>26971.52</v>
      </c>
      <c r="T3818" s="2">
        <v>8884.7360000000008</v>
      </c>
    </row>
    <row r="3819" spans="1:20" x14ac:dyDescent="0.25">
      <c r="A3819" t="s">
        <v>4191</v>
      </c>
      <c r="B3819" t="s">
        <v>5</v>
      </c>
      <c r="C3819" t="s">
        <v>25</v>
      </c>
      <c r="D3819" s="1">
        <v>43600</v>
      </c>
      <c r="E3819" s="1">
        <v>43746</v>
      </c>
      <c r="F3819" s="1">
        <v>43763</v>
      </c>
      <c r="G3819" s="1">
        <v>43763</v>
      </c>
      <c r="H3819" s="13">
        <f>Orders[[#This Row],[DeliveryDate]]-Orders[[#This Row],[OrderDate]]</f>
        <v>17</v>
      </c>
      <c r="I3819" t="s">
        <v>3</v>
      </c>
      <c r="J3819" t="str">
        <f>_xlfn.XLOOKUP(Orders[[#This Row],[_SalesRepID]],'Sales team'!A:A,'Sales team'!B:B)</f>
        <v>Frank Brown</v>
      </c>
      <c r="K3819">
        <v>17</v>
      </c>
      <c r="L3819">
        <v>4</v>
      </c>
      <c r="M3819">
        <v>335</v>
      </c>
      <c r="N3819" t="str">
        <f>_xlfn.XLOOKUP(Orders[[#This Row],[_ProductID]],Products!A:A,Products!C:C)</f>
        <v>Home décor</v>
      </c>
      <c r="O3819">
        <v>17</v>
      </c>
      <c r="P3819">
        <v>0.2</v>
      </c>
      <c r="Q3819" s="2">
        <v>3932.9</v>
      </c>
      <c r="R3819" s="2">
        <v>1769.8050000000001</v>
      </c>
      <c r="S3819" s="2">
        <v>22024.240000000002</v>
      </c>
      <c r="T3819" s="2">
        <v>9635.6050000000014</v>
      </c>
    </row>
    <row r="3820" spans="1:20" x14ac:dyDescent="0.25">
      <c r="A3820" t="s">
        <v>4176</v>
      </c>
      <c r="B3820" t="s">
        <v>5</v>
      </c>
      <c r="C3820" t="s">
        <v>15</v>
      </c>
      <c r="D3820" s="1">
        <v>43600</v>
      </c>
      <c r="E3820" s="1">
        <v>43745</v>
      </c>
      <c r="F3820" s="1">
        <v>43770</v>
      </c>
      <c r="G3820" s="1">
        <v>43766</v>
      </c>
      <c r="H3820" s="13">
        <f>Orders[[#This Row],[DeliveryDate]]-Orders[[#This Row],[OrderDate]]</f>
        <v>21</v>
      </c>
      <c r="I3820" t="s">
        <v>3</v>
      </c>
      <c r="J3820" t="str">
        <f>_xlfn.XLOOKUP(Orders[[#This Row],[_SalesRepID]],'Sales team'!A:A,'Sales team'!B:B)</f>
        <v>Carl Nguyen</v>
      </c>
      <c r="K3820">
        <v>12</v>
      </c>
      <c r="L3820">
        <v>8</v>
      </c>
      <c r="M3820">
        <v>34</v>
      </c>
      <c r="N3820" t="str">
        <f>_xlfn.XLOOKUP(Orders[[#This Row],[_ProductID]],Products!A:A,Products!C:C)</f>
        <v>Kitchen &amp; Dining</v>
      </c>
      <c r="O3820">
        <v>37</v>
      </c>
      <c r="P3820">
        <v>0.05</v>
      </c>
      <c r="Q3820" s="2">
        <v>3852.5</v>
      </c>
      <c r="R3820" s="2">
        <v>2927.9</v>
      </c>
      <c r="S3820" s="2">
        <v>29279</v>
      </c>
      <c r="T3820" s="2">
        <v>5855.7999999999993</v>
      </c>
    </row>
    <row r="3821" spans="1:20" x14ac:dyDescent="0.25">
      <c r="A3821" t="s">
        <v>4177</v>
      </c>
      <c r="B3821" t="s">
        <v>5</v>
      </c>
      <c r="C3821" t="s">
        <v>6</v>
      </c>
      <c r="D3821" s="1">
        <v>43600</v>
      </c>
      <c r="E3821" s="1">
        <v>43745</v>
      </c>
      <c r="F3821" s="1">
        <v>43753</v>
      </c>
      <c r="G3821" s="1">
        <v>43755</v>
      </c>
      <c r="H3821" s="13">
        <f>Orders[[#This Row],[DeliveryDate]]-Orders[[#This Row],[OrderDate]]</f>
        <v>10</v>
      </c>
      <c r="I3821" t="s">
        <v>3</v>
      </c>
      <c r="J3821" t="str">
        <f>_xlfn.XLOOKUP(Orders[[#This Row],[_SalesRepID]],'Sales team'!A:A,'Sales team'!B:B)</f>
        <v>Todd Roberts</v>
      </c>
      <c r="K3821">
        <v>13</v>
      </c>
      <c r="L3821">
        <v>27</v>
      </c>
      <c r="M3821">
        <v>95</v>
      </c>
      <c r="N3821" t="str">
        <f>_xlfn.XLOOKUP(Orders[[#This Row],[_ProductID]],Products!A:A,Products!C:C)</f>
        <v>Home décor</v>
      </c>
      <c r="O3821">
        <v>39</v>
      </c>
      <c r="P3821">
        <v>0.1</v>
      </c>
      <c r="Q3821" s="2">
        <v>1701.8</v>
      </c>
      <c r="R3821" s="2">
        <v>1123.1880000000001</v>
      </c>
      <c r="S3821" s="2">
        <v>7658.1</v>
      </c>
      <c r="T3821" s="2">
        <v>2042.1599999999999</v>
      </c>
    </row>
    <row r="3822" spans="1:20" x14ac:dyDescent="0.25">
      <c r="A3822" t="s">
        <v>4178</v>
      </c>
      <c r="B3822" t="s">
        <v>5</v>
      </c>
      <c r="C3822" t="s">
        <v>6</v>
      </c>
      <c r="D3822" s="1">
        <v>43600</v>
      </c>
      <c r="E3822" s="1">
        <v>43745</v>
      </c>
      <c r="F3822" s="1">
        <v>43773</v>
      </c>
      <c r="G3822" s="1">
        <v>43755</v>
      </c>
      <c r="H3822" s="13">
        <f>Orders[[#This Row],[DeliveryDate]]-Orders[[#This Row],[OrderDate]]</f>
        <v>10</v>
      </c>
      <c r="I3822" t="s">
        <v>3</v>
      </c>
      <c r="J3822" t="str">
        <f>_xlfn.XLOOKUP(Orders[[#This Row],[_SalesRepID]],'Sales team'!A:A,'Sales team'!B:B)</f>
        <v>Todd Roberts</v>
      </c>
      <c r="K3822">
        <v>13</v>
      </c>
      <c r="L3822">
        <v>50</v>
      </c>
      <c r="M3822">
        <v>169</v>
      </c>
      <c r="N3822" t="str">
        <f>_xlfn.XLOOKUP(Orders[[#This Row],[_ProductID]],Products!A:A,Products!C:C)</f>
        <v>Home décor</v>
      </c>
      <c r="O3822">
        <v>41</v>
      </c>
      <c r="P3822">
        <v>0.1</v>
      </c>
      <c r="Q3822" s="2">
        <v>201</v>
      </c>
      <c r="R3822" s="2">
        <v>148.74</v>
      </c>
      <c r="S3822" s="2">
        <v>180.9</v>
      </c>
      <c r="T3822" s="2">
        <v>32.159999999999997</v>
      </c>
    </row>
    <row r="3823" spans="1:20" x14ac:dyDescent="0.25">
      <c r="A3823" t="s">
        <v>4179</v>
      </c>
      <c r="B3823" t="s">
        <v>5</v>
      </c>
      <c r="C3823" t="s">
        <v>6</v>
      </c>
      <c r="D3823" s="1">
        <v>43600</v>
      </c>
      <c r="E3823" s="1">
        <v>43745</v>
      </c>
      <c r="F3823" s="1">
        <v>43765</v>
      </c>
      <c r="G3823" s="1">
        <v>43762</v>
      </c>
      <c r="H3823" s="13">
        <f>Orders[[#This Row],[DeliveryDate]]-Orders[[#This Row],[OrderDate]]</f>
        <v>17</v>
      </c>
      <c r="I3823" t="s">
        <v>3</v>
      </c>
      <c r="J3823" t="str">
        <f>_xlfn.XLOOKUP(Orders[[#This Row],[_SalesRepID]],'Sales team'!A:A,'Sales team'!B:B)</f>
        <v>Nicholas Cunningham</v>
      </c>
      <c r="K3823">
        <v>19</v>
      </c>
      <c r="L3823">
        <v>47</v>
      </c>
      <c r="M3823">
        <v>163</v>
      </c>
      <c r="N3823" t="str">
        <f>_xlfn.XLOOKUP(Orders[[#This Row],[_ProductID]],Products!A:A,Products!C:C)</f>
        <v>Home décor</v>
      </c>
      <c r="O3823">
        <v>11</v>
      </c>
      <c r="P3823">
        <v>0.05</v>
      </c>
      <c r="Q3823" s="2">
        <v>2546</v>
      </c>
      <c r="R3823" s="2">
        <v>1603.98</v>
      </c>
      <c r="S3823" s="2">
        <v>12093.5</v>
      </c>
      <c r="T3823" s="2">
        <v>4073.6000000000004</v>
      </c>
    </row>
    <row r="3824" spans="1:20" x14ac:dyDescent="0.25">
      <c r="A3824" t="s">
        <v>4180</v>
      </c>
      <c r="B3824" t="s">
        <v>8</v>
      </c>
      <c r="C3824" t="s">
        <v>2</v>
      </c>
      <c r="D3824" s="1">
        <v>43700</v>
      </c>
      <c r="E3824" s="1">
        <v>43745</v>
      </c>
      <c r="F3824" s="1">
        <v>43763</v>
      </c>
      <c r="G3824" s="1">
        <v>43761</v>
      </c>
      <c r="H3824" s="13">
        <f>Orders[[#This Row],[DeliveryDate]]-Orders[[#This Row],[OrderDate]]</f>
        <v>16</v>
      </c>
      <c r="I3824" t="s">
        <v>3</v>
      </c>
      <c r="J3824" t="str">
        <f>_xlfn.XLOOKUP(Orders[[#This Row],[_SalesRepID]],'Sales team'!A:A,'Sales team'!B:B)</f>
        <v>Douglas Tucker</v>
      </c>
      <c r="K3824">
        <v>23</v>
      </c>
      <c r="L3824">
        <v>31</v>
      </c>
      <c r="M3824">
        <v>241</v>
      </c>
      <c r="N3824" t="str">
        <f>_xlfn.XLOOKUP(Orders[[#This Row],[_ProductID]],Products!A:A,Products!C:C)</f>
        <v>Home décor</v>
      </c>
      <c r="O3824">
        <v>43</v>
      </c>
      <c r="P3824">
        <v>0.4</v>
      </c>
      <c r="Q3824" s="2">
        <v>1105.5</v>
      </c>
      <c r="R3824" s="2">
        <v>707.52</v>
      </c>
      <c r="S3824" s="2">
        <v>1326.6</v>
      </c>
      <c r="T3824" s="2">
        <v>-88.440000000000055</v>
      </c>
    </row>
    <row r="3825" spans="1:20" x14ac:dyDescent="0.25">
      <c r="A3825" t="s">
        <v>4181</v>
      </c>
      <c r="B3825" t="s">
        <v>1</v>
      </c>
      <c r="C3825" t="s">
        <v>2</v>
      </c>
      <c r="D3825" s="1">
        <v>43600</v>
      </c>
      <c r="E3825" s="1">
        <v>43745</v>
      </c>
      <c r="F3825" s="1">
        <v>43756</v>
      </c>
      <c r="G3825" s="1">
        <v>43760</v>
      </c>
      <c r="H3825" s="13">
        <f>Orders[[#This Row],[DeliveryDate]]-Orders[[#This Row],[OrderDate]]</f>
        <v>15</v>
      </c>
      <c r="I3825" t="s">
        <v>3</v>
      </c>
      <c r="J3825" t="str">
        <f>_xlfn.XLOOKUP(Orders[[#This Row],[_SalesRepID]],'Sales team'!A:A,'Sales team'!B:B)</f>
        <v>Chris Armstrong</v>
      </c>
      <c r="K3825">
        <v>4</v>
      </c>
      <c r="L3825">
        <v>41</v>
      </c>
      <c r="M3825">
        <v>260</v>
      </c>
      <c r="N3825" t="str">
        <f>_xlfn.XLOOKUP(Orders[[#This Row],[_ProductID]],Products!A:A,Products!C:C)</f>
        <v>Home décor</v>
      </c>
      <c r="O3825">
        <v>43</v>
      </c>
      <c r="P3825">
        <v>7.4999999999999997E-2</v>
      </c>
      <c r="Q3825" s="2">
        <v>1078.7</v>
      </c>
      <c r="R3825" s="2">
        <v>463.84100000000001</v>
      </c>
      <c r="S3825" s="2">
        <v>3991.1900000000005</v>
      </c>
      <c r="T3825" s="2">
        <v>2135.8260000000005</v>
      </c>
    </row>
    <row r="3826" spans="1:20" x14ac:dyDescent="0.25">
      <c r="A3826" t="s">
        <v>4182</v>
      </c>
      <c r="B3826" t="s">
        <v>1</v>
      </c>
      <c r="C3826" t="s">
        <v>25</v>
      </c>
      <c r="D3826" s="1">
        <v>43700</v>
      </c>
      <c r="E3826" s="1">
        <v>43745</v>
      </c>
      <c r="F3826" s="1">
        <v>43763</v>
      </c>
      <c r="G3826" s="1">
        <v>43749</v>
      </c>
      <c r="H3826" s="13">
        <f>Orders[[#This Row],[DeliveryDate]]-Orders[[#This Row],[OrderDate]]</f>
        <v>4</v>
      </c>
      <c r="I3826" t="s">
        <v>3</v>
      </c>
      <c r="J3826" t="str">
        <f>_xlfn.XLOOKUP(Orders[[#This Row],[_SalesRepID]],'Sales team'!A:A,'Sales team'!B:B)</f>
        <v>Joshua Ryan</v>
      </c>
      <c r="K3826">
        <v>9</v>
      </c>
      <c r="L3826">
        <v>20</v>
      </c>
      <c r="M3826">
        <v>337</v>
      </c>
      <c r="N3826" t="str">
        <f>_xlfn.XLOOKUP(Orders[[#This Row],[_ProductID]],Products!A:A,Products!C:C)</f>
        <v>Furniture</v>
      </c>
      <c r="O3826">
        <v>15</v>
      </c>
      <c r="P3826">
        <v>0.05</v>
      </c>
      <c r="Q3826" s="2">
        <v>2257.9</v>
      </c>
      <c r="R3826" s="2">
        <v>1196.6870000000001</v>
      </c>
      <c r="S3826" s="2">
        <v>2145.0050000000001</v>
      </c>
      <c r="T3826" s="2">
        <v>948.31799999999998</v>
      </c>
    </row>
    <row r="3827" spans="1:20" x14ac:dyDescent="0.25">
      <c r="A3827" t="s">
        <v>4183</v>
      </c>
      <c r="B3827" t="s">
        <v>5</v>
      </c>
      <c r="C3827" t="s">
        <v>13</v>
      </c>
      <c r="D3827" s="1">
        <v>43600</v>
      </c>
      <c r="E3827" s="1">
        <v>43745</v>
      </c>
      <c r="F3827" s="1">
        <v>43751</v>
      </c>
      <c r="G3827" s="1">
        <v>43754</v>
      </c>
      <c r="H3827" s="13">
        <f>Orders[[#This Row],[DeliveryDate]]-Orders[[#This Row],[OrderDate]]</f>
        <v>9</v>
      </c>
      <c r="I3827" t="s">
        <v>3</v>
      </c>
      <c r="J3827" t="str">
        <f>_xlfn.XLOOKUP(Orders[[#This Row],[_SalesRepID]],'Sales team'!A:A,'Sales team'!B:B)</f>
        <v>Nicholas Cunningham</v>
      </c>
      <c r="K3827">
        <v>19</v>
      </c>
      <c r="L3827">
        <v>19</v>
      </c>
      <c r="M3827">
        <v>326</v>
      </c>
      <c r="N3827" t="str">
        <f>_xlfn.XLOOKUP(Orders[[#This Row],[_ProductID]],Products!A:A,Products!C:C)</f>
        <v>Home décor</v>
      </c>
      <c r="O3827">
        <v>40</v>
      </c>
      <c r="P3827">
        <v>0.15</v>
      </c>
      <c r="Q3827" s="2">
        <v>3832.4</v>
      </c>
      <c r="R3827" s="2">
        <v>3219.2159999999999</v>
      </c>
      <c r="S3827" s="2">
        <v>26060.32</v>
      </c>
      <c r="T3827" s="2">
        <v>306.59200000000055</v>
      </c>
    </row>
    <row r="3828" spans="1:20" x14ac:dyDescent="0.25">
      <c r="A3828" t="s">
        <v>4167</v>
      </c>
      <c r="B3828" t="s">
        <v>1</v>
      </c>
      <c r="C3828" t="s">
        <v>15</v>
      </c>
      <c r="D3828" s="1">
        <v>43600</v>
      </c>
      <c r="E3828" s="1">
        <v>43744</v>
      </c>
      <c r="F3828" s="1">
        <v>43761</v>
      </c>
      <c r="G3828" s="1">
        <v>43754</v>
      </c>
      <c r="H3828" s="13">
        <f>Orders[[#This Row],[DeliveryDate]]-Orders[[#This Row],[OrderDate]]</f>
        <v>10</v>
      </c>
      <c r="I3828" t="s">
        <v>3</v>
      </c>
      <c r="J3828" t="str">
        <f>_xlfn.XLOOKUP(Orders[[#This Row],[_SalesRepID]],'Sales team'!A:A,'Sales team'!B:B)</f>
        <v>George Lewis</v>
      </c>
      <c r="K3828">
        <v>8</v>
      </c>
      <c r="L3828">
        <v>30</v>
      </c>
      <c r="M3828">
        <v>55</v>
      </c>
      <c r="N3828" t="str">
        <f>_xlfn.XLOOKUP(Orders[[#This Row],[_ProductID]],Products!A:A,Products!C:C)</f>
        <v>Kitchen &amp; Dining</v>
      </c>
      <c r="O3828">
        <v>13</v>
      </c>
      <c r="P3828">
        <v>0.1</v>
      </c>
      <c r="Q3828" s="2">
        <v>2559.4</v>
      </c>
      <c r="R3828" s="2">
        <v>2098.7080000000001</v>
      </c>
      <c r="S3828" s="2">
        <v>16124.22</v>
      </c>
      <c r="T3828" s="2">
        <v>1433.2639999999992</v>
      </c>
    </row>
    <row r="3829" spans="1:20" x14ac:dyDescent="0.25">
      <c r="A3829" t="s">
        <v>4168</v>
      </c>
      <c r="B3829" t="s">
        <v>1</v>
      </c>
      <c r="C3829" t="s">
        <v>6</v>
      </c>
      <c r="D3829" s="1">
        <v>43600</v>
      </c>
      <c r="E3829" s="1">
        <v>43744</v>
      </c>
      <c r="F3829" s="1">
        <v>43759</v>
      </c>
      <c r="G3829" s="1">
        <v>43766</v>
      </c>
      <c r="H3829" s="13">
        <f>Orders[[#This Row],[DeliveryDate]]-Orders[[#This Row],[OrderDate]]</f>
        <v>22</v>
      </c>
      <c r="I3829" t="s">
        <v>3</v>
      </c>
      <c r="J3829" t="str">
        <f>_xlfn.XLOOKUP(Orders[[#This Row],[_SalesRepID]],'Sales team'!A:A,'Sales team'!B:B)</f>
        <v>Chris Armstrong</v>
      </c>
      <c r="K3829">
        <v>4</v>
      </c>
      <c r="L3829">
        <v>21</v>
      </c>
      <c r="M3829">
        <v>164</v>
      </c>
      <c r="N3829" t="str">
        <f>_xlfn.XLOOKUP(Orders[[#This Row],[_ProductID]],Products!A:A,Products!C:C)</f>
        <v>Home décor</v>
      </c>
      <c r="O3829">
        <v>33</v>
      </c>
      <c r="P3829">
        <v>0.05</v>
      </c>
      <c r="Q3829" s="2">
        <v>1976.5</v>
      </c>
      <c r="R3829" s="2">
        <v>1067.3100000000002</v>
      </c>
      <c r="S3829" s="2">
        <v>9388.375</v>
      </c>
      <c r="T3829" s="2">
        <v>4051.8249999999989</v>
      </c>
    </row>
    <row r="3830" spans="1:20" x14ac:dyDescent="0.25">
      <c r="A3830" t="s">
        <v>4169</v>
      </c>
      <c r="B3830" t="s">
        <v>10</v>
      </c>
      <c r="C3830" t="s">
        <v>13</v>
      </c>
      <c r="D3830" s="1">
        <v>43600</v>
      </c>
      <c r="E3830" s="1">
        <v>43744</v>
      </c>
      <c r="F3830" s="1">
        <v>43772</v>
      </c>
      <c r="G3830" s="1">
        <v>43762</v>
      </c>
      <c r="H3830" s="13">
        <f>Orders[[#This Row],[DeliveryDate]]-Orders[[#This Row],[OrderDate]]</f>
        <v>18</v>
      </c>
      <c r="I3830" t="s">
        <v>3</v>
      </c>
      <c r="J3830" t="str">
        <f>_xlfn.XLOOKUP(Orders[[#This Row],[_SalesRepID]],'Sales team'!A:A,'Sales team'!B:B)</f>
        <v>Shawn Torres</v>
      </c>
      <c r="K3830">
        <v>27</v>
      </c>
      <c r="L3830">
        <v>16</v>
      </c>
      <c r="M3830">
        <v>319</v>
      </c>
      <c r="N3830" t="str">
        <f>_xlfn.XLOOKUP(Orders[[#This Row],[_ProductID]],Products!A:A,Products!C:C)</f>
        <v>Kitchen &amp; Dining</v>
      </c>
      <c r="O3830">
        <v>7</v>
      </c>
      <c r="P3830">
        <v>0.15</v>
      </c>
      <c r="Q3830" s="2">
        <v>194.3</v>
      </c>
      <c r="R3830" s="2">
        <v>163.21200000000002</v>
      </c>
      <c r="S3830" s="2">
        <v>165.155</v>
      </c>
      <c r="T3830" s="2">
        <v>1.9429999999999836</v>
      </c>
    </row>
    <row r="3831" spans="1:20" x14ac:dyDescent="0.25">
      <c r="A3831" t="s">
        <v>4170</v>
      </c>
      <c r="B3831" t="s">
        <v>5</v>
      </c>
      <c r="C3831" t="s">
        <v>15</v>
      </c>
      <c r="D3831" s="1">
        <v>43700</v>
      </c>
      <c r="E3831" s="1">
        <v>43744</v>
      </c>
      <c r="F3831" s="1">
        <v>43755</v>
      </c>
      <c r="G3831" s="1">
        <v>43763</v>
      </c>
      <c r="H3831" s="13">
        <f>Orders[[#This Row],[DeliveryDate]]-Orders[[#This Row],[OrderDate]]</f>
        <v>19</v>
      </c>
      <c r="I3831" t="s">
        <v>3</v>
      </c>
      <c r="J3831" t="str">
        <f>_xlfn.XLOOKUP(Orders[[#This Row],[_SalesRepID]],'Sales team'!A:A,'Sales team'!B:B)</f>
        <v>Nicholas Cunningham</v>
      </c>
      <c r="K3831">
        <v>19</v>
      </c>
      <c r="L3831">
        <v>23</v>
      </c>
      <c r="M3831">
        <v>41</v>
      </c>
      <c r="N3831" t="str">
        <f>_xlfn.XLOOKUP(Orders[[#This Row],[_ProductID]],Products!A:A,Products!C:C)</f>
        <v>Furniture</v>
      </c>
      <c r="O3831">
        <v>12</v>
      </c>
      <c r="P3831">
        <v>0.2</v>
      </c>
      <c r="Q3831" s="2">
        <v>5587.8</v>
      </c>
      <c r="R3831" s="2">
        <v>2738.0219999999999</v>
      </c>
      <c r="S3831" s="2">
        <v>22351.200000000001</v>
      </c>
      <c r="T3831" s="2">
        <v>8661.09</v>
      </c>
    </row>
    <row r="3832" spans="1:20" x14ac:dyDescent="0.25">
      <c r="A3832" t="s">
        <v>4171</v>
      </c>
      <c r="B3832" t="s">
        <v>1</v>
      </c>
      <c r="C3832" t="s">
        <v>6</v>
      </c>
      <c r="D3832" s="1">
        <v>43600</v>
      </c>
      <c r="E3832" s="1">
        <v>43744</v>
      </c>
      <c r="F3832" s="1">
        <v>43751</v>
      </c>
      <c r="G3832" s="1">
        <v>43766</v>
      </c>
      <c r="H3832" s="13">
        <f>Orders[[#This Row],[DeliveryDate]]-Orders[[#This Row],[OrderDate]]</f>
        <v>22</v>
      </c>
      <c r="I3832" t="s">
        <v>3</v>
      </c>
      <c r="J3832" t="str">
        <f>_xlfn.XLOOKUP(Orders[[#This Row],[_SalesRepID]],'Sales team'!A:A,'Sales team'!B:B)</f>
        <v>Joshua Ryan</v>
      </c>
      <c r="K3832">
        <v>9</v>
      </c>
      <c r="L3832">
        <v>37</v>
      </c>
      <c r="M3832">
        <v>196</v>
      </c>
      <c r="N3832" t="str">
        <f>_xlfn.XLOOKUP(Orders[[#This Row],[_ProductID]],Products!A:A,Products!C:C)</f>
        <v>Outdoor</v>
      </c>
      <c r="O3832">
        <v>18</v>
      </c>
      <c r="P3832">
        <v>0.1</v>
      </c>
      <c r="Q3832" s="2">
        <v>3973.1</v>
      </c>
      <c r="R3832" s="2">
        <v>3019.556</v>
      </c>
      <c r="S3832" s="2">
        <v>10727.369999999999</v>
      </c>
      <c r="T3832" s="2">
        <v>1668.7019999999993</v>
      </c>
    </row>
    <row r="3833" spans="1:20" x14ac:dyDescent="0.25">
      <c r="A3833" t="s">
        <v>4172</v>
      </c>
      <c r="B3833" t="s">
        <v>5</v>
      </c>
      <c r="C3833" t="s">
        <v>13</v>
      </c>
      <c r="D3833" s="1">
        <v>43600</v>
      </c>
      <c r="E3833" s="1">
        <v>43744</v>
      </c>
      <c r="F3833" s="1">
        <v>43766</v>
      </c>
      <c r="G3833" s="1">
        <v>43763</v>
      </c>
      <c r="H3833" s="13">
        <f>Orders[[#This Row],[DeliveryDate]]-Orders[[#This Row],[OrderDate]]</f>
        <v>19</v>
      </c>
      <c r="I3833" t="s">
        <v>3</v>
      </c>
      <c r="J3833" t="str">
        <f>_xlfn.XLOOKUP(Orders[[#This Row],[_SalesRepID]],'Sales team'!A:A,'Sales team'!B:B)</f>
        <v>Nicholas Cunningham</v>
      </c>
      <c r="K3833">
        <v>19</v>
      </c>
      <c r="L3833">
        <v>10</v>
      </c>
      <c r="M3833">
        <v>279</v>
      </c>
      <c r="N3833" t="str">
        <f>_xlfn.XLOOKUP(Orders[[#This Row],[_ProductID]],Products!A:A,Products!C:C)</f>
        <v>Home décor</v>
      </c>
      <c r="O3833">
        <v>39</v>
      </c>
      <c r="P3833">
        <v>7.4999999999999997E-2</v>
      </c>
      <c r="Q3833" s="2">
        <v>5286.3</v>
      </c>
      <c r="R3833" s="2">
        <v>2590.2870000000003</v>
      </c>
      <c r="S3833" s="2">
        <v>34228.792500000003</v>
      </c>
      <c r="T3833" s="2">
        <v>16096.783500000001</v>
      </c>
    </row>
    <row r="3834" spans="1:20" x14ac:dyDescent="0.25">
      <c r="A3834" t="s">
        <v>4173</v>
      </c>
      <c r="B3834" t="s">
        <v>8</v>
      </c>
      <c r="C3834" t="s">
        <v>13</v>
      </c>
      <c r="D3834" s="1">
        <v>43700</v>
      </c>
      <c r="E3834" s="1">
        <v>43744</v>
      </c>
      <c r="F3834" s="1">
        <v>43770</v>
      </c>
      <c r="G3834" s="1">
        <v>43752</v>
      </c>
      <c r="H3834" s="13">
        <f>Orders[[#This Row],[DeliveryDate]]-Orders[[#This Row],[OrderDate]]</f>
        <v>8</v>
      </c>
      <c r="I3834" t="s">
        <v>3</v>
      </c>
      <c r="J3834" t="str">
        <f>_xlfn.XLOOKUP(Orders[[#This Row],[_SalesRepID]],'Sales team'!A:A,'Sales team'!B:B)</f>
        <v>Samuel Fowler</v>
      </c>
      <c r="K3834">
        <v>21</v>
      </c>
      <c r="L3834">
        <v>26</v>
      </c>
      <c r="M3834">
        <v>288</v>
      </c>
      <c r="N3834" t="str">
        <f>_xlfn.XLOOKUP(Orders[[#This Row],[_ProductID]],Products!A:A,Products!C:C)</f>
        <v>Furniture</v>
      </c>
      <c r="O3834">
        <v>22</v>
      </c>
      <c r="P3834">
        <v>0.3</v>
      </c>
      <c r="Q3834" s="2">
        <v>6411.9000000000005</v>
      </c>
      <c r="R3834" s="2">
        <v>2564.7600000000002</v>
      </c>
      <c r="S3834" s="2">
        <v>26929.98</v>
      </c>
      <c r="T3834" s="2">
        <v>11541.419999999998</v>
      </c>
    </row>
    <row r="3835" spans="1:20" x14ac:dyDescent="0.25">
      <c r="A3835" t="s">
        <v>4174</v>
      </c>
      <c r="B3835" t="s">
        <v>1</v>
      </c>
      <c r="C3835" t="s">
        <v>15</v>
      </c>
      <c r="D3835" s="1">
        <v>43600</v>
      </c>
      <c r="E3835" s="1">
        <v>43744</v>
      </c>
      <c r="F3835" s="1">
        <v>43767</v>
      </c>
      <c r="G3835" s="1">
        <v>43762</v>
      </c>
      <c r="H3835" s="13">
        <f>Orders[[#This Row],[DeliveryDate]]-Orders[[#This Row],[OrderDate]]</f>
        <v>18</v>
      </c>
      <c r="I3835" t="s">
        <v>3</v>
      </c>
      <c r="J3835" t="str">
        <f>_xlfn.XLOOKUP(Orders[[#This Row],[_SalesRepID]],'Sales team'!A:A,'Sales team'!B:B)</f>
        <v>Chris Armstrong</v>
      </c>
      <c r="K3835">
        <v>4</v>
      </c>
      <c r="L3835">
        <v>17</v>
      </c>
      <c r="M3835">
        <v>16</v>
      </c>
      <c r="N3835" t="str">
        <f>_xlfn.XLOOKUP(Orders[[#This Row],[_ProductID]],Products!A:A,Products!C:C)</f>
        <v>Home décor</v>
      </c>
      <c r="O3835">
        <v>17</v>
      </c>
      <c r="P3835">
        <v>0.05</v>
      </c>
      <c r="Q3835" s="2">
        <v>3865.9</v>
      </c>
      <c r="R3835" s="2">
        <v>1739.655</v>
      </c>
      <c r="S3835" s="2">
        <v>25708.234999999997</v>
      </c>
      <c r="T3835" s="2">
        <v>13530.649999999998</v>
      </c>
    </row>
    <row r="3836" spans="1:20" x14ac:dyDescent="0.25">
      <c r="A3836" t="s">
        <v>4175</v>
      </c>
      <c r="B3836" t="s">
        <v>5</v>
      </c>
      <c r="C3836" t="s">
        <v>25</v>
      </c>
      <c r="D3836" s="1">
        <v>43700</v>
      </c>
      <c r="E3836" s="1">
        <v>43744</v>
      </c>
      <c r="F3836" s="1">
        <v>43749</v>
      </c>
      <c r="G3836" s="1">
        <v>43769</v>
      </c>
      <c r="H3836" s="13">
        <f>Orders[[#This Row],[DeliveryDate]]-Orders[[#This Row],[OrderDate]]</f>
        <v>25</v>
      </c>
      <c r="I3836" t="s">
        <v>3</v>
      </c>
      <c r="J3836" t="str">
        <f>_xlfn.XLOOKUP(Orders[[#This Row],[_SalesRepID]],'Sales team'!A:A,'Sales team'!B:B)</f>
        <v>Roger Alexander</v>
      </c>
      <c r="K3836">
        <v>15</v>
      </c>
      <c r="L3836">
        <v>40</v>
      </c>
      <c r="M3836">
        <v>350</v>
      </c>
      <c r="N3836" t="str">
        <f>_xlfn.XLOOKUP(Orders[[#This Row],[_ProductID]],Products!A:A,Products!C:C)</f>
        <v>Home décor</v>
      </c>
      <c r="O3836">
        <v>14</v>
      </c>
      <c r="P3836">
        <v>0.05</v>
      </c>
      <c r="Q3836" s="2">
        <v>1011.7</v>
      </c>
      <c r="R3836" s="2">
        <v>414.79699999999997</v>
      </c>
      <c r="S3836" s="2">
        <v>6727.8050000000003</v>
      </c>
      <c r="T3836" s="2">
        <v>3824.2260000000006</v>
      </c>
    </row>
    <row r="3837" spans="1:20" x14ac:dyDescent="0.25">
      <c r="A3837" t="s">
        <v>4161</v>
      </c>
      <c r="B3837" t="s">
        <v>1</v>
      </c>
      <c r="C3837" t="s">
        <v>46</v>
      </c>
      <c r="D3837" s="1">
        <v>43700</v>
      </c>
      <c r="E3837" s="1">
        <v>43743</v>
      </c>
      <c r="F3837" s="1">
        <v>43768</v>
      </c>
      <c r="G3837" s="1">
        <v>43756</v>
      </c>
      <c r="H3837" s="13">
        <f>Orders[[#This Row],[DeliveryDate]]-Orders[[#This Row],[OrderDate]]</f>
        <v>13</v>
      </c>
      <c r="I3837" t="s">
        <v>3</v>
      </c>
      <c r="J3837" t="str">
        <f>_xlfn.XLOOKUP(Orders[[#This Row],[_SalesRepID]],'Sales team'!A:A,'Sales team'!B:B)</f>
        <v>Jerry Green</v>
      </c>
      <c r="K3837">
        <v>3</v>
      </c>
      <c r="L3837">
        <v>23</v>
      </c>
      <c r="M3837">
        <v>70</v>
      </c>
      <c r="N3837" t="str">
        <f>_xlfn.XLOOKUP(Orders[[#This Row],[_ProductID]],Products!A:A,Products!C:C)</f>
        <v>Kitchen &amp; Dining</v>
      </c>
      <c r="O3837">
        <v>37</v>
      </c>
      <c r="P3837">
        <v>0.1</v>
      </c>
      <c r="Q3837" s="2">
        <v>1145.7</v>
      </c>
      <c r="R3837" s="2">
        <v>744.70500000000004</v>
      </c>
      <c r="S3837" s="2">
        <v>4124.5200000000004</v>
      </c>
      <c r="T3837" s="2">
        <v>1145.7000000000003</v>
      </c>
    </row>
    <row r="3838" spans="1:20" x14ac:dyDescent="0.25">
      <c r="A3838" t="s">
        <v>4162</v>
      </c>
      <c r="B3838" t="s">
        <v>5</v>
      </c>
      <c r="C3838" t="s">
        <v>15</v>
      </c>
      <c r="D3838" s="1">
        <v>43600</v>
      </c>
      <c r="E3838" s="1">
        <v>43743</v>
      </c>
      <c r="F3838" s="1">
        <v>43765</v>
      </c>
      <c r="G3838" s="1">
        <v>43760</v>
      </c>
      <c r="H3838" s="13">
        <f>Orders[[#This Row],[DeliveryDate]]-Orders[[#This Row],[OrderDate]]</f>
        <v>17</v>
      </c>
      <c r="I3838" t="s">
        <v>3</v>
      </c>
      <c r="J3838" t="str">
        <f>_xlfn.XLOOKUP(Orders[[#This Row],[_SalesRepID]],'Sales team'!A:A,'Sales team'!B:B)</f>
        <v>Anthony Torres</v>
      </c>
      <c r="K3838">
        <v>20</v>
      </c>
      <c r="L3838">
        <v>16</v>
      </c>
      <c r="M3838">
        <v>8</v>
      </c>
      <c r="N3838" t="str">
        <f>_xlfn.XLOOKUP(Orders[[#This Row],[_ProductID]],Products!A:A,Products!C:C)</f>
        <v>Home décor</v>
      </c>
      <c r="O3838">
        <v>40</v>
      </c>
      <c r="P3838">
        <v>7.4999999999999997E-2</v>
      </c>
      <c r="Q3838" s="2">
        <v>1005</v>
      </c>
      <c r="R3838" s="2">
        <v>683.40000000000009</v>
      </c>
      <c r="S3838" s="2">
        <v>5577.75</v>
      </c>
      <c r="T3838" s="2">
        <v>1477.3499999999995</v>
      </c>
    </row>
    <row r="3839" spans="1:20" x14ac:dyDescent="0.25">
      <c r="A3839" t="s">
        <v>4163</v>
      </c>
      <c r="B3839" t="s">
        <v>5</v>
      </c>
      <c r="C3839" t="s">
        <v>2</v>
      </c>
      <c r="D3839" s="1">
        <v>43600</v>
      </c>
      <c r="E3839" s="1">
        <v>43743</v>
      </c>
      <c r="F3839" s="1">
        <v>43762</v>
      </c>
      <c r="G3839" s="1">
        <v>43747</v>
      </c>
      <c r="H3839" s="13">
        <f>Orders[[#This Row],[DeliveryDate]]-Orders[[#This Row],[OrderDate]]</f>
        <v>4</v>
      </c>
      <c r="I3839" t="s">
        <v>3</v>
      </c>
      <c r="J3839" t="str">
        <f>_xlfn.XLOOKUP(Orders[[#This Row],[_SalesRepID]],'Sales team'!A:A,'Sales team'!B:B)</f>
        <v>Carl Nguyen</v>
      </c>
      <c r="K3839">
        <v>12</v>
      </c>
      <c r="L3839">
        <v>38</v>
      </c>
      <c r="M3839">
        <v>246</v>
      </c>
      <c r="N3839" t="str">
        <f>_xlfn.XLOOKUP(Orders[[#This Row],[_ProductID]],Products!A:A,Products!C:C)</f>
        <v>Kitchen &amp; Dining</v>
      </c>
      <c r="O3839">
        <v>37</v>
      </c>
      <c r="P3839">
        <v>0.15</v>
      </c>
      <c r="Q3839" s="2">
        <v>247.9</v>
      </c>
      <c r="R3839" s="2">
        <v>156.17699999999999</v>
      </c>
      <c r="S3839" s="2">
        <v>1685.72</v>
      </c>
      <c r="T3839" s="2">
        <v>436.30400000000009</v>
      </c>
    </row>
    <row r="3840" spans="1:20" x14ac:dyDescent="0.25">
      <c r="A3840" t="s">
        <v>4164</v>
      </c>
      <c r="B3840" t="s">
        <v>1</v>
      </c>
      <c r="C3840" t="s">
        <v>46</v>
      </c>
      <c r="D3840" s="1">
        <v>43600</v>
      </c>
      <c r="E3840" s="1">
        <v>43743</v>
      </c>
      <c r="F3840" s="1">
        <v>43752</v>
      </c>
      <c r="G3840" s="1">
        <v>43762</v>
      </c>
      <c r="H3840" s="13">
        <f>Orders[[#This Row],[DeliveryDate]]-Orders[[#This Row],[OrderDate]]</f>
        <v>19</v>
      </c>
      <c r="I3840" t="s">
        <v>3</v>
      </c>
      <c r="J3840" t="str">
        <f>_xlfn.XLOOKUP(Orders[[#This Row],[_SalesRepID]],'Sales team'!A:A,'Sales team'!B:B)</f>
        <v>Joshua Little</v>
      </c>
      <c r="K3840">
        <v>11</v>
      </c>
      <c r="L3840">
        <v>41</v>
      </c>
      <c r="M3840">
        <v>87</v>
      </c>
      <c r="N3840" t="str">
        <f>_xlfn.XLOOKUP(Orders[[#This Row],[_ProductID]],Products!A:A,Products!C:C)</f>
        <v>Home décor</v>
      </c>
      <c r="O3840">
        <v>36</v>
      </c>
      <c r="P3840">
        <v>0.05</v>
      </c>
      <c r="Q3840" s="2">
        <v>3845.8</v>
      </c>
      <c r="R3840" s="2">
        <v>2845.8920000000003</v>
      </c>
      <c r="S3840" s="2">
        <v>10960.53</v>
      </c>
      <c r="T3840" s="2">
        <v>2422.8539999999994</v>
      </c>
    </row>
    <row r="3841" spans="1:20" x14ac:dyDescent="0.25">
      <c r="A3841" t="s">
        <v>4165</v>
      </c>
      <c r="B3841" t="s">
        <v>10</v>
      </c>
      <c r="C3841" t="s">
        <v>46</v>
      </c>
      <c r="D3841" s="1">
        <v>43700</v>
      </c>
      <c r="E3841" s="1">
        <v>43743</v>
      </c>
      <c r="F3841" s="1">
        <v>43746</v>
      </c>
      <c r="G3841" s="1">
        <v>43749</v>
      </c>
      <c r="H3841" s="13">
        <f>Orders[[#This Row],[DeliveryDate]]-Orders[[#This Row],[OrderDate]]</f>
        <v>6</v>
      </c>
      <c r="I3841" t="s">
        <v>3</v>
      </c>
      <c r="J3841" t="str">
        <f>_xlfn.XLOOKUP(Orders[[#This Row],[_SalesRepID]],'Sales team'!A:A,'Sales team'!B:B)</f>
        <v>Patrick Graham</v>
      </c>
      <c r="K3841">
        <v>25</v>
      </c>
      <c r="L3841">
        <v>12</v>
      </c>
      <c r="M3841">
        <v>70</v>
      </c>
      <c r="N3841" t="str">
        <f>_xlfn.XLOOKUP(Orders[[#This Row],[_ProductID]],Products!A:A,Products!C:C)</f>
        <v>Home décor</v>
      </c>
      <c r="O3841">
        <v>39</v>
      </c>
      <c r="P3841">
        <v>0.15</v>
      </c>
      <c r="Q3841" s="2">
        <v>5038.4000000000005</v>
      </c>
      <c r="R3841" s="2">
        <v>3627.6480000000001</v>
      </c>
      <c r="S3841" s="2">
        <v>8565.2800000000007</v>
      </c>
      <c r="T3841" s="2">
        <v>1309.9840000000004</v>
      </c>
    </row>
    <row r="3842" spans="1:20" x14ac:dyDescent="0.25">
      <c r="A3842" t="s">
        <v>4166</v>
      </c>
      <c r="B3842" t="s">
        <v>1</v>
      </c>
      <c r="C3842" t="s">
        <v>13</v>
      </c>
      <c r="D3842" s="1">
        <v>43600</v>
      </c>
      <c r="E3842" s="1">
        <v>43743</v>
      </c>
      <c r="F3842" s="1">
        <v>43746</v>
      </c>
      <c r="G3842" s="1">
        <v>43755</v>
      </c>
      <c r="H3842" s="13">
        <f>Orders[[#This Row],[DeliveryDate]]-Orders[[#This Row],[OrderDate]]</f>
        <v>12</v>
      </c>
      <c r="I3842" t="s">
        <v>3</v>
      </c>
      <c r="J3842" t="str">
        <f>_xlfn.XLOOKUP(Orders[[#This Row],[_SalesRepID]],'Sales team'!A:A,'Sales team'!B:B)</f>
        <v>Joshua Little</v>
      </c>
      <c r="K3842">
        <v>11</v>
      </c>
      <c r="L3842">
        <v>3</v>
      </c>
      <c r="M3842">
        <v>300</v>
      </c>
      <c r="N3842" t="str">
        <f>_xlfn.XLOOKUP(Orders[[#This Row],[_ProductID]],Products!A:A,Products!C:C)</f>
        <v>Outdoor</v>
      </c>
      <c r="O3842">
        <v>10</v>
      </c>
      <c r="P3842">
        <v>0.3</v>
      </c>
      <c r="Q3842" s="2">
        <v>254.6</v>
      </c>
      <c r="R3842" s="2">
        <v>162.94399999999999</v>
      </c>
      <c r="S3842" s="2">
        <v>534.66</v>
      </c>
      <c r="T3842" s="2">
        <v>45.827999999999975</v>
      </c>
    </row>
    <row r="3843" spans="1:20" x14ac:dyDescent="0.25">
      <c r="A3843" t="s">
        <v>4154</v>
      </c>
      <c r="B3843" t="s">
        <v>1</v>
      </c>
      <c r="C3843" t="s">
        <v>6</v>
      </c>
      <c r="D3843" s="1">
        <v>43600</v>
      </c>
      <c r="E3843" s="1">
        <v>43742</v>
      </c>
      <c r="F3843" s="1">
        <v>43756</v>
      </c>
      <c r="G3843" s="1">
        <v>43753</v>
      </c>
      <c r="H3843" s="13">
        <f>Orders[[#This Row],[DeliveryDate]]-Orders[[#This Row],[OrderDate]]</f>
        <v>11</v>
      </c>
      <c r="I3843" t="s">
        <v>3</v>
      </c>
      <c r="J3843" t="str">
        <f>_xlfn.XLOOKUP(Orders[[#This Row],[_SalesRepID]],'Sales team'!A:A,'Sales team'!B:B)</f>
        <v>Adam Hernandez</v>
      </c>
      <c r="K3843">
        <v>1</v>
      </c>
      <c r="L3843">
        <v>47</v>
      </c>
      <c r="M3843">
        <v>186</v>
      </c>
      <c r="N3843" t="str">
        <f>_xlfn.XLOOKUP(Orders[[#This Row],[_ProductID]],Products!A:A,Products!C:C)</f>
        <v>Home décor</v>
      </c>
      <c r="O3843">
        <v>46</v>
      </c>
      <c r="P3843">
        <v>7.4999999999999997E-2</v>
      </c>
      <c r="Q3843" s="2">
        <v>750.4</v>
      </c>
      <c r="R3843" s="2">
        <v>555.29599999999994</v>
      </c>
      <c r="S3843" s="2">
        <v>4164.72</v>
      </c>
      <c r="T3843" s="2">
        <v>832.94400000000041</v>
      </c>
    </row>
    <row r="3844" spans="1:20" x14ac:dyDescent="0.25">
      <c r="A3844" t="s">
        <v>4155</v>
      </c>
      <c r="B3844" t="s">
        <v>10</v>
      </c>
      <c r="C3844" t="s">
        <v>6</v>
      </c>
      <c r="D3844" s="1">
        <v>43600</v>
      </c>
      <c r="E3844" s="1">
        <v>43742</v>
      </c>
      <c r="F3844" s="1">
        <v>43768</v>
      </c>
      <c r="G3844" s="1">
        <v>43769</v>
      </c>
      <c r="H3844" s="13">
        <f>Orders[[#This Row],[DeliveryDate]]-Orders[[#This Row],[OrderDate]]</f>
        <v>27</v>
      </c>
      <c r="I3844" t="s">
        <v>3</v>
      </c>
      <c r="J3844" t="str">
        <f>_xlfn.XLOOKUP(Orders[[#This Row],[_SalesRepID]],'Sales team'!A:A,'Sales team'!B:B)</f>
        <v>Donald Reynolds</v>
      </c>
      <c r="K3844">
        <v>26</v>
      </c>
      <c r="L3844">
        <v>22</v>
      </c>
      <c r="M3844">
        <v>154</v>
      </c>
      <c r="N3844" t="str">
        <f>_xlfn.XLOOKUP(Orders[[#This Row],[_ProductID]],Products!A:A,Products!C:C)</f>
        <v>Kitchen &amp; Dining</v>
      </c>
      <c r="O3844">
        <v>37</v>
      </c>
      <c r="P3844">
        <v>7.4999999999999997E-2</v>
      </c>
      <c r="Q3844" s="2">
        <v>3973.1</v>
      </c>
      <c r="R3844" s="2">
        <v>3019.556</v>
      </c>
      <c r="S3844" s="2">
        <v>22050.704999999998</v>
      </c>
      <c r="T3844" s="2">
        <v>3933.3689999999988</v>
      </c>
    </row>
    <row r="3845" spans="1:20" x14ac:dyDescent="0.25">
      <c r="A3845" t="s">
        <v>4156</v>
      </c>
      <c r="B3845" t="s">
        <v>8</v>
      </c>
      <c r="C3845" t="s">
        <v>13</v>
      </c>
      <c r="D3845" s="1">
        <v>43600</v>
      </c>
      <c r="E3845" s="1">
        <v>43742</v>
      </c>
      <c r="F3845" s="1">
        <v>43745</v>
      </c>
      <c r="G3845" s="1">
        <v>43769</v>
      </c>
      <c r="H3845" s="13">
        <f>Orders[[#This Row],[DeliveryDate]]-Orders[[#This Row],[OrderDate]]</f>
        <v>27</v>
      </c>
      <c r="I3845" t="s">
        <v>3</v>
      </c>
      <c r="J3845" t="str">
        <f>_xlfn.XLOOKUP(Orders[[#This Row],[_SalesRepID]],'Sales team'!A:A,'Sales team'!B:B)</f>
        <v>Joe Price</v>
      </c>
      <c r="K3845">
        <v>22</v>
      </c>
      <c r="L3845">
        <v>26</v>
      </c>
      <c r="M3845">
        <v>328</v>
      </c>
      <c r="N3845" t="str">
        <f>_xlfn.XLOOKUP(Orders[[#This Row],[_ProductID]],Products!A:A,Products!C:C)</f>
        <v>Home décor</v>
      </c>
      <c r="O3845">
        <v>2</v>
      </c>
      <c r="P3845">
        <v>0.4</v>
      </c>
      <c r="Q3845" s="2">
        <v>1943</v>
      </c>
      <c r="R3845" s="2">
        <v>1029.79</v>
      </c>
      <c r="S3845" s="2">
        <v>8160.5999999999995</v>
      </c>
      <c r="T3845" s="2">
        <v>952.06999999999971</v>
      </c>
    </row>
    <row r="3846" spans="1:20" x14ac:dyDescent="0.25">
      <c r="A3846" t="s">
        <v>4157</v>
      </c>
      <c r="B3846" t="s">
        <v>5</v>
      </c>
      <c r="C3846" t="s">
        <v>15</v>
      </c>
      <c r="D3846" s="1">
        <v>43700</v>
      </c>
      <c r="E3846" s="1">
        <v>43742</v>
      </c>
      <c r="F3846" s="1">
        <v>43760</v>
      </c>
      <c r="G3846" s="1">
        <v>43762</v>
      </c>
      <c r="H3846" s="13">
        <f>Orders[[#This Row],[DeliveryDate]]-Orders[[#This Row],[OrderDate]]</f>
        <v>20</v>
      </c>
      <c r="I3846" t="s">
        <v>3</v>
      </c>
      <c r="J3846" t="str">
        <f>_xlfn.XLOOKUP(Orders[[#This Row],[_SalesRepID]],'Sales team'!A:A,'Sales team'!B:B)</f>
        <v>Anthony Berry</v>
      </c>
      <c r="K3846">
        <v>16</v>
      </c>
      <c r="L3846">
        <v>14</v>
      </c>
      <c r="M3846">
        <v>1</v>
      </c>
      <c r="N3846" t="str">
        <f>_xlfn.XLOOKUP(Orders[[#This Row],[_ProductID]],Products!A:A,Products!C:C)</f>
        <v>Electronics</v>
      </c>
      <c r="O3846">
        <v>28</v>
      </c>
      <c r="P3846">
        <v>7.4999999999999997E-2</v>
      </c>
      <c r="Q3846" s="2">
        <v>3879.3</v>
      </c>
      <c r="R3846" s="2">
        <v>2056.029</v>
      </c>
      <c r="S3846" s="2">
        <v>25118.467500000002</v>
      </c>
      <c r="T3846" s="2">
        <v>10726.264500000003</v>
      </c>
    </row>
    <row r="3847" spans="1:20" x14ac:dyDescent="0.25">
      <c r="A3847" t="s">
        <v>4158</v>
      </c>
      <c r="B3847" t="s">
        <v>5</v>
      </c>
      <c r="C3847" t="s">
        <v>6</v>
      </c>
      <c r="D3847" s="1">
        <v>43600</v>
      </c>
      <c r="E3847" s="1">
        <v>43742</v>
      </c>
      <c r="F3847" s="1">
        <v>43768</v>
      </c>
      <c r="G3847" s="1">
        <v>43748</v>
      </c>
      <c r="H3847" s="13">
        <f>Orders[[#This Row],[DeliveryDate]]-Orders[[#This Row],[OrderDate]]</f>
        <v>6</v>
      </c>
      <c r="I3847" t="s">
        <v>3</v>
      </c>
      <c r="J3847" t="str">
        <f>_xlfn.XLOOKUP(Orders[[#This Row],[_SalesRepID]],'Sales team'!A:A,'Sales team'!B:B)</f>
        <v>Roger Alexander</v>
      </c>
      <c r="K3847">
        <v>15</v>
      </c>
      <c r="L3847">
        <v>2</v>
      </c>
      <c r="M3847">
        <v>189</v>
      </c>
      <c r="N3847" t="str">
        <f>_xlfn.XLOOKUP(Orders[[#This Row],[_ProductID]],Products!A:A,Products!C:C)</f>
        <v>Home décor</v>
      </c>
      <c r="O3847">
        <v>36</v>
      </c>
      <c r="P3847">
        <v>0.05</v>
      </c>
      <c r="Q3847" s="2">
        <v>1085.4000000000001</v>
      </c>
      <c r="R3847" s="2">
        <v>705.5100000000001</v>
      </c>
      <c r="S3847" s="2">
        <v>4124.5200000000004</v>
      </c>
      <c r="T3847" s="2">
        <v>1302.48</v>
      </c>
    </row>
    <row r="3848" spans="1:20" x14ac:dyDescent="0.25">
      <c r="A3848" t="s">
        <v>4159</v>
      </c>
      <c r="B3848" t="s">
        <v>1</v>
      </c>
      <c r="C3848" t="s">
        <v>15</v>
      </c>
      <c r="D3848" s="1">
        <v>43600</v>
      </c>
      <c r="E3848" s="1">
        <v>43742</v>
      </c>
      <c r="F3848" s="1">
        <v>43744</v>
      </c>
      <c r="G3848" s="1">
        <v>43753</v>
      </c>
      <c r="H3848" s="13">
        <f>Orders[[#This Row],[DeliveryDate]]-Orders[[#This Row],[OrderDate]]</f>
        <v>11</v>
      </c>
      <c r="I3848" t="s">
        <v>3</v>
      </c>
      <c r="J3848" t="str">
        <f>_xlfn.XLOOKUP(Orders[[#This Row],[_SalesRepID]],'Sales team'!A:A,'Sales team'!B:B)</f>
        <v>Keith Griffin</v>
      </c>
      <c r="K3848">
        <v>2</v>
      </c>
      <c r="L3848">
        <v>40</v>
      </c>
      <c r="M3848">
        <v>58</v>
      </c>
      <c r="N3848" t="str">
        <f>_xlfn.XLOOKUP(Orders[[#This Row],[_ProductID]],Products!A:A,Products!C:C)</f>
        <v>Home décor</v>
      </c>
      <c r="O3848">
        <v>32</v>
      </c>
      <c r="P3848">
        <v>0.15</v>
      </c>
      <c r="Q3848" s="2">
        <v>2532.6</v>
      </c>
      <c r="R3848" s="2">
        <v>1013.04</v>
      </c>
      <c r="S3848" s="2">
        <v>8610.84</v>
      </c>
      <c r="T3848" s="2">
        <v>4558.68</v>
      </c>
    </row>
    <row r="3849" spans="1:20" x14ac:dyDescent="0.25">
      <c r="A3849" t="s">
        <v>4160</v>
      </c>
      <c r="B3849" t="s">
        <v>8</v>
      </c>
      <c r="C3849" t="s">
        <v>2</v>
      </c>
      <c r="D3849" s="1">
        <v>43700</v>
      </c>
      <c r="E3849" s="1">
        <v>43742</v>
      </c>
      <c r="F3849" s="1">
        <v>43763</v>
      </c>
      <c r="G3849" s="1">
        <v>43748</v>
      </c>
      <c r="H3849" s="13">
        <f>Orders[[#This Row],[DeliveryDate]]-Orders[[#This Row],[OrderDate]]</f>
        <v>6</v>
      </c>
      <c r="I3849" t="s">
        <v>3</v>
      </c>
      <c r="J3849" t="str">
        <f>_xlfn.XLOOKUP(Orders[[#This Row],[_SalesRepID]],'Sales team'!A:A,'Sales team'!B:B)</f>
        <v>Roy Rice</v>
      </c>
      <c r="K3849">
        <v>24</v>
      </c>
      <c r="L3849">
        <v>42</v>
      </c>
      <c r="M3849">
        <v>231</v>
      </c>
      <c r="N3849" t="str">
        <f>_xlfn.XLOOKUP(Orders[[#This Row],[_ProductID]],Products!A:A,Products!C:C)</f>
        <v>Home décor</v>
      </c>
      <c r="O3849">
        <v>33</v>
      </c>
      <c r="P3849">
        <v>7.4999999999999997E-2</v>
      </c>
      <c r="Q3849" s="2">
        <v>3939.6</v>
      </c>
      <c r="R3849" s="2">
        <v>1812.2160000000001</v>
      </c>
      <c r="S3849" s="2">
        <v>3644.13</v>
      </c>
      <c r="T3849" s="2">
        <v>1831.914</v>
      </c>
    </row>
    <row r="3850" spans="1:20" x14ac:dyDescent="0.25">
      <c r="A3850" t="s">
        <v>4143</v>
      </c>
      <c r="B3850" t="s">
        <v>8</v>
      </c>
      <c r="C3850" t="s">
        <v>6</v>
      </c>
      <c r="D3850" s="1">
        <v>43700</v>
      </c>
      <c r="E3850" s="1">
        <v>43741</v>
      </c>
      <c r="F3850" s="1">
        <v>43746</v>
      </c>
      <c r="G3850" s="1">
        <v>43776</v>
      </c>
      <c r="H3850" s="13">
        <f>Orders[[#This Row],[DeliveryDate]]-Orders[[#This Row],[OrderDate]]</f>
        <v>35</v>
      </c>
      <c r="I3850" t="s">
        <v>3</v>
      </c>
      <c r="J3850" t="str">
        <f>_xlfn.XLOOKUP(Orders[[#This Row],[_SalesRepID]],'Sales team'!A:A,'Sales team'!B:B)</f>
        <v>Douglas Tucker</v>
      </c>
      <c r="K3850">
        <v>23</v>
      </c>
      <c r="L3850">
        <v>21</v>
      </c>
      <c r="M3850">
        <v>197</v>
      </c>
      <c r="N3850" t="str">
        <f>_xlfn.XLOOKUP(Orders[[#This Row],[_ProductID]],Products!A:A,Products!C:C)</f>
        <v>Kitchen &amp; Dining</v>
      </c>
      <c r="O3850">
        <v>8</v>
      </c>
      <c r="P3850">
        <v>0.2</v>
      </c>
      <c r="Q3850" s="2">
        <v>3926.2000000000003</v>
      </c>
      <c r="R3850" s="2">
        <v>2630.5540000000005</v>
      </c>
      <c r="S3850" s="2">
        <v>6281.920000000001</v>
      </c>
      <c r="T3850" s="2">
        <v>1020.8119999999999</v>
      </c>
    </row>
    <row r="3851" spans="1:20" x14ac:dyDescent="0.25">
      <c r="A3851" t="s">
        <v>4144</v>
      </c>
      <c r="B3851" t="s">
        <v>10</v>
      </c>
      <c r="C3851" t="s">
        <v>2</v>
      </c>
      <c r="D3851" s="1">
        <v>43600</v>
      </c>
      <c r="E3851" s="1">
        <v>43741</v>
      </c>
      <c r="F3851" s="1">
        <v>43745</v>
      </c>
      <c r="G3851" s="1">
        <v>43756</v>
      </c>
      <c r="H3851" s="13">
        <f>Orders[[#This Row],[DeliveryDate]]-Orders[[#This Row],[OrderDate]]</f>
        <v>15</v>
      </c>
      <c r="I3851" t="s">
        <v>3</v>
      </c>
      <c r="J3851" t="str">
        <f>_xlfn.XLOOKUP(Orders[[#This Row],[_SalesRepID]],'Sales team'!A:A,'Sales team'!B:B)</f>
        <v>Shawn Torres</v>
      </c>
      <c r="K3851">
        <v>27</v>
      </c>
      <c r="L3851">
        <v>11</v>
      </c>
      <c r="M3851">
        <v>260</v>
      </c>
      <c r="N3851" t="str">
        <f>_xlfn.XLOOKUP(Orders[[#This Row],[_ProductID]],Products!A:A,Products!C:C)</f>
        <v>Kitchen &amp; Dining</v>
      </c>
      <c r="O3851">
        <v>7</v>
      </c>
      <c r="P3851">
        <v>0.1</v>
      </c>
      <c r="Q3851" s="2">
        <v>1996.6000000000001</v>
      </c>
      <c r="R3851" s="2">
        <v>1257.8580000000002</v>
      </c>
      <c r="S3851" s="2">
        <v>14375.52</v>
      </c>
      <c r="T3851" s="2">
        <v>4312.655999999999</v>
      </c>
    </row>
    <row r="3852" spans="1:20" x14ac:dyDescent="0.25">
      <c r="A3852" t="s">
        <v>4145</v>
      </c>
      <c r="B3852" t="s">
        <v>8</v>
      </c>
      <c r="C3852" t="s">
        <v>6</v>
      </c>
      <c r="D3852" s="1">
        <v>43600</v>
      </c>
      <c r="E3852" s="1">
        <v>43741</v>
      </c>
      <c r="F3852" s="1">
        <v>43753</v>
      </c>
      <c r="G3852" s="1">
        <v>43767</v>
      </c>
      <c r="H3852" s="13">
        <f>Orders[[#This Row],[DeliveryDate]]-Orders[[#This Row],[OrderDate]]</f>
        <v>26</v>
      </c>
      <c r="I3852" t="s">
        <v>3</v>
      </c>
      <c r="J3852" t="str">
        <f>_xlfn.XLOOKUP(Orders[[#This Row],[_SalesRepID]],'Sales team'!A:A,'Sales team'!B:B)</f>
        <v>Roy Rice</v>
      </c>
      <c r="K3852">
        <v>24</v>
      </c>
      <c r="L3852">
        <v>31</v>
      </c>
      <c r="M3852">
        <v>116</v>
      </c>
      <c r="N3852" t="str">
        <f>_xlfn.XLOOKUP(Orders[[#This Row],[_ProductID]],Products!A:A,Products!C:C)</f>
        <v>Furniture</v>
      </c>
      <c r="O3852">
        <v>34</v>
      </c>
      <c r="P3852">
        <v>7.4999999999999997E-2</v>
      </c>
      <c r="Q3852" s="2">
        <v>4006.6</v>
      </c>
      <c r="R3852" s="2">
        <v>1802.97</v>
      </c>
      <c r="S3852" s="2">
        <v>3706.105</v>
      </c>
      <c r="T3852" s="2">
        <v>1903.135</v>
      </c>
    </row>
    <row r="3853" spans="1:20" x14ac:dyDescent="0.25">
      <c r="A3853" t="s">
        <v>4146</v>
      </c>
      <c r="B3853" t="s">
        <v>5</v>
      </c>
      <c r="C3853" t="s">
        <v>2</v>
      </c>
      <c r="D3853" s="1">
        <v>43600</v>
      </c>
      <c r="E3853" s="1">
        <v>43741</v>
      </c>
      <c r="F3853" s="1">
        <v>43764</v>
      </c>
      <c r="G3853" s="1">
        <v>43749</v>
      </c>
      <c r="H3853" s="13">
        <f>Orders[[#This Row],[DeliveryDate]]-Orders[[#This Row],[OrderDate]]</f>
        <v>8</v>
      </c>
      <c r="I3853" t="s">
        <v>3</v>
      </c>
      <c r="J3853" t="str">
        <f>_xlfn.XLOOKUP(Orders[[#This Row],[_SalesRepID]],'Sales team'!A:A,'Sales team'!B:B)</f>
        <v>Paul Holmes</v>
      </c>
      <c r="K3853">
        <v>14</v>
      </c>
      <c r="L3853">
        <v>50</v>
      </c>
      <c r="M3853">
        <v>212</v>
      </c>
      <c r="N3853" t="str">
        <f>_xlfn.XLOOKUP(Orders[[#This Row],[_ProductID]],Products!A:A,Products!C:C)</f>
        <v>Kitchen &amp; Dining</v>
      </c>
      <c r="O3853">
        <v>7</v>
      </c>
      <c r="P3853">
        <v>0.3</v>
      </c>
      <c r="Q3853" s="2">
        <v>2613</v>
      </c>
      <c r="R3853" s="2">
        <v>1097.46</v>
      </c>
      <c r="S3853" s="2">
        <v>12803.699999999999</v>
      </c>
      <c r="T3853" s="2">
        <v>5121.4799999999987</v>
      </c>
    </row>
    <row r="3854" spans="1:20" x14ac:dyDescent="0.25">
      <c r="A3854" t="s">
        <v>4147</v>
      </c>
      <c r="B3854" t="s">
        <v>10</v>
      </c>
      <c r="C3854" t="s">
        <v>46</v>
      </c>
      <c r="D3854" s="1">
        <v>43700</v>
      </c>
      <c r="E3854" s="1">
        <v>43741</v>
      </c>
      <c r="F3854" s="1">
        <v>43752</v>
      </c>
      <c r="G3854" s="1">
        <v>43761</v>
      </c>
      <c r="H3854" s="13">
        <f>Orders[[#This Row],[DeliveryDate]]-Orders[[#This Row],[OrderDate]]</f>
        <v>20</v>
      </c>
      <c r="I3854" t="s">
        <v>3</v>
      </c>
      <c r="J3854" t="str">
        <f>_xlfn.XLOOKUP(Orders[[#This Row],[_SalesRepID]],'Sales team'!A:A,'Sales team'!B:B)</f>
        <v>Donald Reynolds</v>
      </c>
      <c r="K3854">
        <v>26</v>
      </c>
      <c r="L3854">
        <v>17</v>
      </c>
      <c r="M3854">
        <v>86</v>
      </c>
      <c r="N3854" t="str">
        <f>_xlfn.XLOOKUP(Orders[[#This Row],[_ProductID]],Products!A:A,Products!C:C)</f>
        <v>Furniture</v>
      </c>
      <c r="O3854">
        <v>19</v>
      </c>
      <c r="P3854">
        <v>0.1</v>
      </c>
      <c r="Q3854" s="2">
        <v>2639.8</v>
      </c>
      <c r="R3854" s="2">
        <v>2111.84</v>
      </c>
      <c r="S3854" s="2">
        <v>19006.560000000001</v>
      </c>
      <c r="T3854" s="2">
        <v>2111.84</v>
      </c>
    </row>
    <row r="3855" spans="1:20" x14ac:dyDescent="0.25">
      <c r="A3855" t="s">
        <v>4148</v>
      </c>
      <c r="B3855" t="s">
        <v>1</v>
      </c>
      <c r="C3855" t="s">
        <v>13</v>
      </c>
      <c r="D3855" s="1">
        <v>43700</v>
      </c>
      <c r="E3855" s="1">
        <v>43741</v>
      </c>
      <c r="F3855" s="1">
        <v>43759</v>
      </c>
      <c r="G3855" s="1">
        <v>43752</v>
      </c>
      <c r="H3855" s="13">
        <f>Orders[[#This Row],[DeliveryDate]]-Orders[[#This Row],[OrderDate]]</f>
        <v>11</v>
      </c>
      <c r="I3855" t="s">
        <v>3</v>
      </c>
      <c r="J3855" t="str">
        <f>_xlfn.XLOOKUP(Orders[[#This Row],[_SalesRepID]],'Sales team'!A:A,'Sales team'!B:B)</f>
        <v>Adam Hernandez</v>
      </c>
      <c r="K3855">
        <v>1</v>
      </c>
      <c r="L3855">
        <v>15</v>
      </c>
      <c r="M3855">
        <v>320</v>
      </c>
      <c r="N3855" t="str">
        <f>_xlfn.XLOOKUP(Orders[[#This Row],[_ProductID]],Products!A:A,Products!C:C)</f>
        <v>Home décor</v>
      </c>
      <c r="O3855">
        <v>11</v>
      </c>
      <c r="P3855">
        <v>0.1</v>
      </c>
      <c r="Q3855" s="2">
        <v>6458.8</v>
      </c>
      <c r="R3855" s="2">
        <v>4714.924</v>
      </c>
      <c r="S3855" s="2">
        <v>5812.92</v>
      </c>
      <c r="T3855" s="2">
        <v>1097.9960000000001</v>
      </c>
    </row>
    <row r="3856" spans="1:20" x14ac:dyDescent="0.25">
      <c r="A3856" t="s">
        <v>4149</v>
      </c>
      <c r="B3856" t="s">
        <v>5</v>
      </c>
      <c r="C3856" t="s">
        <v>6</v>
      </c>
      <c r="D3856" s="1">
        <v>43600</v>
      </c>
      <c r="E3856" s="1">
        <v>43741</v>
      </c>
      <c r="F3856" s="1">
        <v>43758</v>
      </c>
      <c r="G3856" s="1">
        <v>43763</v>
      </c>
      <c r="H3856" s="13">
        <f>Orders[[#This Row],[DeliveryDate]]-Orders[[#This Row],[OrderDate]]</f>
        <v>22</v>
      </c>
      <c r="I3856" t="s">
        <v>3</v>
      </c>
      <c r="J3856" t="str">
        <f>_xlfn.XLOOKUP(Orders[[#This Row],[_SalesRepID]],'Sales team'!A:A,'Sales team'!B:B)</f>
        <v>Frank Brown</v>
      </c>
      <c r="K3856">
        <v>17</v>
      </c>
      <c r="L3856">
        <v>7</v>
      </c>
      <c r="M3856">
        <v>115</v>
      </c>
      <c r="N3856" t="str">
        <f>_xlfn.XLOOKUP(Orders[[#This Row],[_ProductID]],Products!A:A,Products!C:C)</f>
        <v>Furniture</v>
      </c>
      <c r="O3856">
        <v>22</v>
      </c>
      <c r="P3856">
        <v>7.4999999999999997E-2</v>
      </c>
      <c r="Q3856" s="2">
        <v>3095.4</v>
      </c>
      <c r="R3856" s="2">
        <v>2166.7799999999997</v>
      </c>
      <c r="S3856" s="2">
        <v>5726.4900000000007</v>
      </c>
      <c r="T3856" s="2">
        <v>1392.9300000000012</v>
      </c>
    </row>
    <row r="3857" spans="1:20" x14ac:dyDescent="0.25">
      <c r="A3857" t="s">
        <v>4150</v>
      </c>
      <c r="B3857" t="s">
        <v>5</v>
      </c>
      <c r="C3857" t="s">
        <v>6</v>
      </c>
      <c r="D3857" s="1">
        <v>43700</v>
      </c>
      <c r="E3857" s="1">
        <v>43741</v>
      </c>
      <c r="F3857" s="1">
        <v>43763</v>
      </c>
      <c r="G3857" s="1">
        <v>43748</v>
      </c>
      <c r="H3857" s="13">
        <f>Orders[[#This Row],[DeliveryDate]]-Orders[[#This Row],[OrderDate]]</f>
        <v>7</v>
      </c>
      <c r="I3857" t="s">
        <v>3</v>
      </c>
      <c r="J3857" t="str">
        <f>_xlfn.XLOOKUP(Orders[[#This Row],[_SalesRepID]],'Sales team'!A:A,'Sales team'!B:B)</f>
        <v>Paul Holmes</v>
      </c>
      <c r="K3857">
        <v>14</v>
      </c>
      <c r="L3857">
        <v>18</v>
      </c>
      <c r="M3857">
        <v>132</v>
      </c>
      <c r="N3857" t="str">
        <f>_xlfn.XLOOKUP(Orders[[#This Row],[_ProductID]],Products!A:A,Products!C:C)</f>
        <v>Kitchen &amp; Dining</v>
      </c>
      <c r="O3857">
        <v>13</v>
      </c>
      <c r="P3857">
        <v>0.4</v>
      </c>
      <c r="Q3857" s="2">
        <v>1125.6000000000001</v>
      </c>
      <c r="R3857" s="2">
        <v>484.00800000000004</v>
      </c>
      <c r="S3857" s="2">
        <v>2701.44</v>
      </c>
      <c r="T3857" s="2">
        <v>765.4079999999999</v>
      </c>
    </row>
    <row r="3858" spans="1:20" x14ac:dyDescent="0.25">
      <c r="A3858" t="s">
        <v>4151</v>
      </c>
      <c r="B3858" t="s">
        <v>1</v>
      </c>
      <c r="C3858" t="s">
        <v>13</v>
      </c>
      <c r="D3858" s="1">
        <v>43600</v>
      </c>
      <c r="E3858" s="1">
        <v>43741</v>
      </c>
      <c r="F3858" s="1">
        <v>43769</v>
      </c>
      <c r="G3858" s="1">
        <v>43748</v>
      </c>
      <c r="H3858" s="13">
        <f>Orders[[#This Row],[DeliveryDate]]-Orders[[#This Row],[OrderDate]]</f>
        <v>7</v>
      </c>
      <c r="I3858" t="s">
        <v>3</v>
      </c>
      <c r="J3858" t="str">
        <f>_xlfn.XLOOKUP(Orders[[#This Row],[_SalesRepID]],'Sales team'!A:A,'Sales team'!B:B)</f>
        <v>Carl Nguyen</v>
      </c>
      <c r="K3858">
        <v>12</v>
      </c>
      <c r="L3858">
        <v>36</v>
      </c>
      <c r="M3858">
        <v>294</v>
      </c>
      <c r="N3858" t="str">
        <f>_xlfn.XLOOKUP(Orders[[#This Row],[_ProductID]],Products!A:A,Products!C:C)</f>
        <v>Home décor</v>
      </c>
      <c r="O3858">
        <v>14</v>
      </c>
      <c r="P3858">
        <v>0.2</v>
      </c>
      <c r="Q3858" s="2">
        <v>1018.4</v>
      </c>
      <c r="R3858" s="2">
        <v>427.72799999999995</v>
      </c>
      <c r="S3858" s="2">
        <v>2444.16</v>
      </c>
      <c r="T3858" s="2">
        <v>1160.9760000000001</v>
      </c>
    </row>
    <row r="3859" spans="1:20" x14ac:dyDescent="0.25">
      <c r="A3859" t="s">
        <v>4152</v>
      </c>
      <c r="B3859" t="s">
        <v>5</v>
      </c>
      <c r="C3859" t="s">
        <v>2</v>
      </c>
      <c r="D3859" s="1">
        <v>43600</v>
      </c>
      <c r="E3859" s="1">
        <v>43741</v>
      </c>
      <c r="F3859" s="1">
        <v>43745</v>
      </c>
      <c r="G3859" s="1">
        <v>43760</v>
      </c>
      <c r="H3859" s="13">
        <f>Orders[[#This Row],[DeliveryDate]]-Orders[[#This Row],[OrderDate]]</f>
        <v>19</v>
      </c>
      <c r="I3859" t="s">
        <v>3</v>
      </c>
      <c r="J3859" t="str">
        <f>_xlfn.XLOOKUP(Orders[[#This Row],[_SalesRepID]],'Sales team'!A:A,'Sales team'!B:B)</f>
        <v>Paul Holmes</v>
      </c>
      <c r="K3859">
        <v>14</v>
      </c>
      <c r="L3859">
        <v>50</v>
      </c>
      <c r="M3859">
        <v>249</v>
      </c>
      <c r="N3859" t="str">
        <f>_xlfn.XLOOKUP(Orders[[#This Row],[_ProductID]],Products!A:A,Products!C:C)</f>
        <v>Furniture</v>
      </c>
      <c r="O3859">
        <v>5</v>
      </c>
      <c r="P3859">
        <v>0.05</v>
      </c>
      <c r="Q3859" s="2">
        <v>5333.2</v>
      </c>
      <c r="R3859" s="2">
        <v>3573.2440000000001</v>
      </c>
      <c r="S3859" s="2">
        <v>30399.239999999994</v>
      </c>
      <c r="T3859" s="2">
        <v>8959.7759999999944</v>
      </c>
    </row>
    <row r="3860" spans="1:20" x14ac:dyDescent="0.25">
      <c r="A3860" t="s">
        <v>4153</v>
      </c>
      <c r="B3860" t="s">
        <v>8</v>
      </c>
      <c r="C3860" t="s">
        <v>2</v>
      </c>
      <c r="D3860" s="1">
        <v>43600</v>
      </c>
      <c r="E3860" s="1">
        <v>43741</v>
      </c>
      <c r="F3860" s="1">
        <v>43765</v>
      </c>
      <c r="G3860" s="1">
        <v>43769</v>
      </c>
      <c r="H3860" s="13">
        <f>Orders[[#This Row],[DeliveryDate]]-Orders[[#This Row],[OrderDate]]</f>
        <v>28</v>
      </c>
      <c r="I3860" t="s">
        <v>3</v>
      </c>
      <c r="J3860" t="str">
        <f>_xlfn.XLOOKUP(Orders[[#This Row],[_SalesRepID]],'Sales team'!A:A,'Sales team'!B:B)</f>
        <v>Patrick Graham</v>
      </c>
      <c r="K3860">
        <v>25</v>
      </c>
      <c r="L3860">
        <v>34</v>
      </c>
      <c r="M3860">
        <v>227</v>
      </c>
      <c r="N3860" t="str">
        <f>_xlfn.XLOOKUP(Orders[[#This Row],[_ProductID]],Products!A:A,Products!C:C)</f>
        <v>Furniture</v>
      </c>
      <c r="O3860">
        <v>20</v>
      </c>
      <c r="P3860">
        <v>7.4999999999999997E-2</v>
      </c>
      <c r="Q3860" s="2">
        <v>5842.4000000000005</v>
      </c>
      <c r="R3860" s="2">
        <v>4790.768</v>
      </c>
      <c r="S3860" s="2">
        <v>21616.880000000005</v>
      </c>
      <c r="T3860" s="2">
        <v>2453.8080000000045</v>
      </c>
    </row>
    <row r="3861" spans="1:20" x14ac:dyDescent="0.25">
      <c r="A3861" t="s">
        <v>4138</v>
      </c>
      <c r="B3861" t="s">
        <v>5</v>
      </c>
      <c r="C3861" t="s">
        <v>6</v>
      </c>
      <c r="D3861" s="1">
        <v>43700</v>
      </c>
      <c r="E3861" s="1">
        <v>43740</v>
      </c>
      <c r="F3861" s="1">
        <v>43746</v>
      </c>
      <c r="G3861" s="1">
        <v>43753</v>
      </c>
      <c r="H3861" s="13">
        <f>Orders[[#This Row],[DeliveryDate]]-Orders[[#This Row],[OrderDate]]</f>
        <v>13</v>
      </c>
      <c r="I3861" t="s">
        <v>3</v>
      </c>
      <c r="J3861" t="str">
        <f>_xlfn.XLOOKUP(Orders[[#This Row],[_SalesRepID]],'Sales team'!A:A,'Sales team'!B:B)</f>
        <v>Anthony Torres</v>
      </c>
      <c r="K3861">
        <v>20</v>
      </c>
      <c r="L3861">
        <v>48</v>
      </c>
      <c r="M3861">
        <v>166</v>
      </c>
      <c r="N3861" t="str">
        <f>_xlfn.XLOOKUP(Orders[[#This Row],[_ProductID]],Products!A:A,Products!C:C)</f>
        <v>Home décor</v>
      </c>
      <c r="O3861">
        <v>26</v>
      </c>
      <c r="P3861">
        <v>0.1</v>
      </c>
      <c r="Q3861" s="2">
        <v>1038.5</v>
      </c>
      <c r="R3861" s="2">
        <v>446.55500000000001</v>
      </c>
      <c r="S3861" s="2">
        <v>7477.2</v>
      </c>
      <c r="T3861" s="2">
        <v>3904.7599999999998</v>
      </c>
    </row>
    <row r="3862" spans="1:20" x14ac:dyDescent="0.25">
      <c r="A3862" t="s">
        <v>4139</v>
      </c>
      <c r="B3862" t="s">
        <v>1</v>
      </c>
      <c r="C3862" t="s">
        <v>25</v>
      </c>
      <c r="D3862" s="1">
        <v>43600</v>
      </c>
      <c r="E3862" s="1">
        <v>43740</v>
      </c>
      <c r="F3862" s="1">
        <v>43745</v>
      </c>
      <c r="G3862" s="1">
        <v>43761</v>
      </c>
      <c r="H3862" s="13">
        <f>Orders[[#This Row],[DeliveryDate]]-Orders[[#This Row],[OrderDate]]</f>
        <v>21</v>
      </c>
      <c r="I3862" t="s">
        <v>3</v>
      </c>
      <c r="J3862" t="str">
        <f>_xlfn.XLOOKUP(Orders[[#This Row],[_SalesRepID]],'Sales team'!A:A,'Sales team'!B:B)</f>
        <v>Joshua Bennett</v>
      </c>
      <c r="K3862">
        <v>6</v>
      </c>
      <c r="L3862">
        <v>21</v>
      </c>
      <c r="M3862">
        <v>352</v>
      </c>
      <c r="N3862" t="str">
        <f>_xlfn.XLOOKUP(Orders[[#This Row],[_ProductID]],Products!A:A,Products!C:C)</f>
        <v>Home décor</v>
      </c>
      <c r="O3862">
        <v>31</v>
      </c>
      <c r="P3862">
        <v>7.4999999999999997E-2</v>
      </c>
      <c r="Q3862" s="2">
        <v>1916.2</v>
      </c>
      <c r="R3862" s="2">
        <v>1207.2060000000001</v>
      </c>
      <c r="S3862" s="2">
        <v>3544.9700000000003</v>
      </c>
      <c r="T3862" s="2">
        <v>1130.558</v>
      </c>
    </row>
    <row r="3863" spans="1:20" x14ac:dyDescent="0.25">
      <c r="A3863" t="s">
        <v>4140</v>
      </c>
      <c r="B3863" t="s">
        <v>1</v>
      </c>
      <c r="C3863" t="s">
        <v>15</v>
      </c>
      <c r="D3863" s="1">
        <v>43600</v>
      </c>
      <c r="E3863" s="1">
        <v>43740</v>
      </c>
      <c r="F3863" s="1">
        <v>43763</v>
      </c>
      <c r="G3863" s="1">
        <v>43754</v>
      </c>
      <c r="H3863" s="13">
        <f>Orders[[#This Row],[DeliveryDate]]-Orders[[#This Row],[OrderDate]]</f>
        <v>14</v>
      </c>
      <c r="I3863" t="s">
        <v>3</v>
      </c>
      <c r="J3863" t="str">
        <f>_xlfn.XLOOKUP(Orders[[#This Row],[_SalesRepID]],'Sales team'!A:A,'Sales team'!B:B)</f>
        <v>George Lewis</v>
      </c>
      <c r="K3863">
        <v>8</v>
      </c>
      <c r="L3863">
        <v>32</v>
      </c>
      <c r="M3863">
        <v>49</v>
      </c>
      <c r="N3863" t="str">
        <f>_xlfn.XLOOKUP(Orders[[#This Row],[_ProductID]],Products!A:A,Products!C:C)</f>
        <v>Home décor</v>
      </c>
      <c r="O3863">
        <v>33</v>
      </c>
      <c r="P3863">
        <v>0.4</v>
      </c>
      <c r="Q3863" s="2">
        <v>1889.4</v>
      </c>
      <c r="R3863" s="2">
        <v>888.01800000000003</v>
      </c>
      <c r="S3863" s="2">
        <v>5668.2</v>
      </c>
      <c r="T3863" s="2">
        <v>1228.1099999999997</v>
      </c>
    </row>
    <row r="3864" spans="1:20" x14ac:dyDescent="0.25">
      <c r="A3864" t="s">
        <v>4141</v>
      </c>
      <c r="B3864" t="s">
        <v>1</v>
      </c>
      <c r="C3864" t="s">
        <v>13</v>
      </c>
      <c r="D3864" s="1">
        <v>43600</v>
      </c>
      <c r="E3864" s="1">
        <v>43740</v>
      </c>
      <c r="F3864" s="1">
        <v>43750</v>
      </c>
      <c r="G3864" s="1">
        <v>43746</v>
      </c>
      <c r="H3864" s="13">
        <f>Orders[[#This Row],[DeliveryDate]]-Orders[[#This Row],[OrderDate]]</f>
        <v>6</v>
      </c>
      <c r="I3864" t="s">
        <v>3</v>
      </c>
      <c r="J3864" t="str">
        <f>_xlfn.XLOOKUP(Orders[[#This Row],[_SalesRepID]],'Sales team'!A:A,'Sales team'!B:B)</f>
        <v>Chris Armstrong</v>
      </c>
      <c r="K3864">
        <v>4</v>
      </c>
      <c r="L3864">
        <v>46</v>
      </c>
      <c r="M3864">
        <v>267</v>
      </c>
      <c r="N3864" t="str">
        <f>_xlfn.XLOOKUP(Orders[[#This Row],[_ProductID]],Products!A:A,Products!C:C)</f>
        <v>Home décor</v>
      </c>
      <c r="O3864">
        <v>44</v>
      </c>
      <c r="P3864">
        <v>7.4999999999999997E-2</v>
      </c>
      <c r="Q3864" s="2">
        <v>1051.9000000000001</v>
      </c>
      <c r="R3864" s="2">
        <v>831.00100000000009</v>
      </c>
      <c r="S3864" s="2">
        <v>3892.0300000000007</v>
      </c>
      <c r="T3864" s="2">
        <v>568.02600000000029</v>
      </c>
    </row>
    <row r="3865" spans="1:20" x14ac:dyDescent="0.25">
      <c r="A3865" t="s">
        <v>4142</v>
      </c>
      <c r="B3865" t="s">
        <v>1</v>
      </c>
      <c r="C3865" t="s">
        <v>15</v>
      </c>
      <c r="D3865" s="1">
        <v>43600</v>
      </c>
      <c r="E3865" s="1">
        <v>43740</v>
      </c>
      <c r="F3865" s="1">
        <v>43768</v>
      </c>
      <c r="G3865" s="1">
        <v>43747</v>
      </c>
      <c r="H3865" s="13">
        <f>Orders[[#This Row],[DeliveryDate]]-Orders[[#This Row],[OrderDate]]</f>
        <v>7</v>
      </c>
      <c r="I3865" t="s">
        <v>3</v>
      </c>
      <c r="J3865" t="str">
        <f>_xlfn.XLOOKUP(Orders[[#This Row],[_SalesRepID]],'Sales team'!A:A,'Sales team'!B:B)</f>
        <v>Jonathan Hawkins</v>
      </c>
      <c r="K3865">
        <v>10</v>
      </c>
      <c r="L3865">
        <v>7</v>
      </c>
      <c r="M3865">
        <v>11</v>
      </c>
      <c r="N3865" t="str">
        <f>_xlfn.XLOOKUP(Orders[[#This Row],[_ProductID]],Products!A:A,Products!C:C)</f>
        <v>Home décor</v>
      </c>
      <c r="O3865">
        <v>40</v>
      </c>
      <c r="P3865">
        <v>0.05</v>
      </c>
      <c r="Q3865" s="2">
        <v>1078.7</v>
      </c>
      <c r="R3865" s="2">
        <v>647.22</v>
      </c>
      <c r="S3865" s="2">
        <v>8198.1200000000008</v>
      </c>
      <c r="T3865" s="2">
        <v>3020.3600000000006</v>
      </c>
    </row>
    <row r="3866" spans="1:20" x14ac:dyDescent="0.25">
      <c r="A3866" t="s">
        <v>4129</v>
      </c>
      <c r="B3866" t="s">
        <v>5</v>
      </c>
      <c r="C3866" t="s">
        <v>25</v>
      </c>
      <c r="D3866" s="1">
        <v>43600</v>
      </c>
      <c r="E3866" s="1">
        <v>43739</v>
      </c>
      <c r="F3866" s="1">
        <v>43757</v>
      </c>
      <c r="G3866" s="1">
        <v>43759</v>
      </c>
      <c r="H3866" s="13">
        <f>Orders[[#This Row],[DeliveryDate]]-Orders[[#This Row],[OrderDate]]</f>
        <v>20</v>
      </c>
      <c r="I3866" t="s">
        <v>3</v>
      </c>
      <c r="J3866" t="str">
        <f>_xlfn.XLOOKUP(Orders[[#This Row],[_SalesRepID]],'Sales team'!A:A,'Sales team'!B:B)</f>
        <v>Paul Holmes</v>
      </c>
      <c r="K3866">
        <v>14</v>
      </c>
      <c r="L3866">
        <v>23</v>
      </c>
      <c r="M3866">
        <v>361</v>
      </c>
      <c r="N3866" t="str">
        <f>_xlfn.XLOOKUP(Orders[[#This Row],[_ProductID]],Products!A:A,Products!C:C)</f>
        <v>Kitchen &amp; Dining</v>
      </c>
      <c r="O3866">
        <v>37</v>
      </c>
      <c r="P3866">
        <v>7.4999999999999997E-2</v>
      </c>
      <c r="Q3866" s="2">
        <v>1065.3</v>
      </c>
      <c r="R3866" s="2">
        <v>543.303</v>
      </c>
      <c r="S3866" s="2">
        <v>4927.0124999999998</v>
      </c>
      <c r="T3866" s="2">
        <v>2210.4974999999999</v>
      </c>
    </row>
    <row r="3867" spans="1:20" x14ac:dyDescent="0.25">
      <c r="A3867" t="s">
        <v>4130</v>
      </c>
      <c r="B3867" t="s">
        <v>1</v>
      </c>
      <c r="C3867" t="s">
        <v>15</v>
      </c>
      <c r="D3867" s="1">
        <v>43600</v>
      </c>
      <c r="E3867" s="1">
        <v>43739</v>
      </c>
      <c r="F3867" s="1">
        <v>43759</v>
      </c>
      <c r="G3867" s="1">
        <v>43755</v>
      </c>
      <c r="H3867" s="13">
        <f>Orders[[#This Row],[DeliveryDate]]-Orders[[#This Row],[OrderDate]]</f>
        <v>16</v>
      </c>
      <c r="I3867" t="s">
        <v>3</v>
      </c>
      <c r="J3867" t="str">
        <f>_xlfn.XLOOKUP(Orders[[#This Row],[_SalesRepID]],'Sales team'!A:A,'Sales team'!B:B)</f>
        <v>Carl Nguyen</v>
      </c>
      <c r="K3867">
        <v>12</v>
      </c>
      <c r="L3867">
        <v>33</v>
      </c>
      <c r="M3867">
        <v>21</v>
      </c>
      <c r="N3867" t="str">
        <f>_xlfn.XLOOKUP(Orders[[#This Row],[_ProductID]],Products!A:A,Products!C:C)</f>
        <v>Home décor</v>
      </c>
      <c r="O3867">
        <v>21</v>
      </c>
      <c r="P3867">
        <v>0.3</v>
      </c>
      <c r="Q3867" s="2">
        <v>2673.3</v>
      </c>
      <c r="R3867" s="2">
        <v>1122.7860000000001</v>
      </c>
      <c r="S3867" s="2">
        <v>7485.24</v>
      </c>
      <c r="T3867" s="2">
        <v>2994.0959999999995</v>
      </c>
    </row>
    <row r="3868" spans="1:20" x14ac:dyDescent="0.25">
      <c r="A3868" t="s">
        <v>4131</v>
      </c>
      <c r="B3868" t="s">
        <v>8</v>
      </c>
      <c r="C3868" t="s">
        <v>6</v>
      </c>
      <c r="D3868" s="1">
        <v>43600</v>
      </c>
      <c r="E3868" s="1">
        <v>43739</v>
      </c>
      <c r="F3868" s="1">
        <v>43742</v>
      </c>
      <c r="G3868" s="1">
        <v>43759</v>
      </c>
      <c r="H3868" s="13">
        <f>Orders[[#This Row],[DeliveryDate]]-Orders[[#This Row],[OrderDate]]</f>
        <v>20</v>
      </c>
      <c r="I3868" t="s">
        <v>3</v>
      </c>
      <c r="J3868" t="str">
        <f>_xlfn.XLOOKUP(Orders[[#This Row],[_SalesRepID]],'Sales team'!A:A,'Sales team'!B:B)</f>
        <v>Samuel Fowler</v>
      </c>
      <c r="K3868">
        <v>21</v>
      </c>
      <c r="L3868">
        <v>36</v>
      </c>
      <c r="M3868">
        <v>121</v>
      </c>
      <c r="N3868" t="str">
        <f>_xlfn.XLOOKUP(Orders[[#This Row],[_ProductID]],Products!A:A,Products!C:C)</f>
        <v>Kitchen &amp; Dining</v>
      </c>
      <c r="O3868">
        <v>8</v>
      </c>
      <c r="P3868">
        <v>0.05</v>
      </c>
      <c r="Q3868" s="2">
        <v>3906.1</v>
      </c>
      <c r="R3868" s="2">
        <v>2538.9650000000001</v>
      </c>
      <c r="S3868" s="2">
        <v>3710.7949999999996</v>
      </c>
      <c r="T3868" s="2">
        <v>1171.8299999999995</v>
      </c>
    </row>
    <row r="3869" spans="1:20" x14ac:dyDescent="0.25">
      <c r="A3869" t="s">
        <v>4132</v>
      </c>
      <c r="B3869" t="s">
        <v>1</v>
      </c>
      <c r="C3869" t="s">
        <v>25</v>
      </c>
      <c r="D3869" s="1">
        <v>43700</v>
      </c>
      <c r="E3869" s="1">
        <v>43739</v>
      </c>
      <c r="F3869" s="1">
        <v>43765</v>
      </c>
      <c r="G3869" s="1">
        <v>43763</v>
      </c>
      <c r="H3869" s="13">
        <f>Orders[[#This Row],[DeliveryDate]]-Orders[[#This Row],[OrderDate]]</f>
        <v>24</v>
      </c>
      <c r="I3869" t="s">
        <v>3</v>
      </c>
      <c r="J3869" t="str">
        <f>_xlfn.XLOOKUP(Orders[[#This Row],[_SalesRepID]],'Sales team'!A:A,'Sales team'!B:B)</f>
        <v>Adam Hernandez</v>
      </c>
      <c r="K3869">
        <v>1</v>
      </c>
      <c r="L3869">
        <v>46</v>
      </c>
      <c r="M3869">
        <v>355</v>
      </c>
      <c r="N3869" t="str">
        <f>_xlfn.XLOOKUP(Orders[[#This Row],[_ProductID]],Products!A:A,Products!C:C)</f>
        <v>Home décor</v>
      </c>
      <c r="O3869">
        <v>2</v>
      </c>
      <c r="P3869">
        <v>0.1</v>
      </c>
      <c r="Q3869" s="2">
        <v>5795.5</v>
      </c>
      <c r="R3869" s="2">
        <v>3709.12</v>
      </c>
      <c r="S3869" s="2">
        <v>41727.599999999999</v>
      </c>
      <c r="T3869" s="2">
        <v>12054.64</v>
      </c>
    </row>
    <row r="3870" spans="1:20" x14ac:dyDescent="0.25">
      <c r="A3870" t="s">
        <v>4133</v>
      </c>
      <c r="B3870" t="s">
        <v>1</v>
      </c>
      <c r="C3870" t="s">
        <v>13</v>
      </c>
      <c r="D3870" s="1">
        <v>43600</v>
      </c>
      <c r="E3870" s="1">
        <v>43739</v>
      </c>
      <c r="F3870" s="1">
        <v>43755</v>
      </c>
      <c r="G3870" s="1">
        <v>43748</v>
      </c>
      <c r="H3870" s="13">
        <f>Orders[[#This Row],[DeliveryDate]]-Orders[[#This Row],[OrderDate]]</f>
        <v>9</v>
      </c>
      <c r="I3870" t="s">
        <v>3</v>
      </c>
      <c r="J3870" t="str">
        <f>_xlfn.XLOOKUP(Orders[[#This Row],[_SalesRepID]],'Sales team'!A:A,'Sales team'!B:B)</f>
        <v>Shawn Cook</v>
      </c>
      <c r="K3870">
        <v>7</v>
      </c>
      <c r="L3870">
        <v>45</v>
      </c>
      <c r="M3870">
        <v>319</v>
      </c>
      <c r="N3870" t="str">
        <f>_xlfn.XLOOKUP(Orders[[#This Row],[_ProductID]],Products!A:A,Products!C:C)</f>
        <v>Home décor</v>
      </c>
      <c r="O3870">
        <v>30</v>
      </c>
      <c r="P3870">
        <v>0.15</v>
      </c>
      <c r="Q3870" s="2">
        <v>1742</v>
      </c>
      <c r="R3870" s="2">
        <v>1201.98</v>
      </c>
      <c r="S3870" s="2">
        <v>2961.4</v>
      </c>
      <c r="T3870" s="2">
        <v>557.44000000000005</v>
      </c>
    </row>
    <row r="3871" spans="1:20" x14ac:dyDescent="0.25">
      <c r="A3871" t="s">
        <v>4134</v>
      </c>
      <c r="B3871" t="s">
        <v>5</v>
      </c>
      <c r="C3871" t="s">
        <v>46</v>
      </c>
      <c r="D3871" s="1">
        <v>43600</v>
      </c>
      <c r="E3871" s="1">
        <v>43739</v>
      </c>
      <c r="F3871" s="1">
        <v>43741</v>
      </c>
      <c r="G3871" s="1">
        <v>43754</v>
      </c>
      <c r="H3871" s="13">
        <f>Orders[[#This Row],[DeliveryDate]]-Orders[[#This Row],[OrderDate]]</f>
        <v>15</v>
      </c>
      <c r="I3871" t="s">
        <v>3</v>
      </c>
      <c r="J3871" t="str">
        <f>_xlfn.XLOOKUP(Orders[[#This Row],[_SalesRepID]],'Sales team'!A:A,'Sales team'!B:B)</f>
        <v>Anthony Berry</v>
      </c>
      <c r="K3871">
        <v>16</v>
      </c>
      <c r="L3871">
        <v>6</v>
      </c>
      <c r="M3871">
        <v>60</v>
      </c>
      <c r="N3871" t="str">
        <f>_xlfn.XLOOKUP(Orders[[#This Row],[_ProductID]],Products!A:A,Products!C:C)</f>
        <v>Home décor</v>
      </c>
      <c r="O3871">
        <v>2</v>
      </c>
      <c r="P3871">
        <v>0.15</v>
      </c>
      <c r="Q3871" s="2">
        <v>3872.6</v>
      </c>
      <c r="R3871" s="2">
        <v>3059.3540000000003</v>
      </c>
      <c r="S3871" s="2">
        <v>26333.68</v>
      </c>
      <c r="T3871" s="2">
        <v>1858.8479999999981</v>
      </c>
    </row>
    <row r="3872" spans="1:20" x14ac:dyDescent="0.25">
      <c r="A3872" t="s">
        <v>4135</v>
      </c>
      <c r="B3872" t="s">
        <v>1</v>
      </c>
      <c r="C3872" t="s">
        <v>25</v>
      </c>
      <c r="D3872" s="1">
        <v>43600</v>
      </c>
      <c r="E3872" s="1">
        <v>43739</v>
      </c>
      <c r="F3872" s="1">
        <v>43747</v>
      </c>
      <c r="G3872" s="1">
        <v>43752</v>
      </c>
      <c r="H3872" s="13">
        <f>Orders[[#This Row],[DeliveryDate]]-Orders[[#This Row],[OrderDate]]</f>
        <v>13</v>
      </c>
      <c r="I3872" t="s">
        <v>3</v>
      </c>
      <c r="J3872" t="str">
        <f>_xlfn.XLOOKUP(Orders[[#This Row],[_SalesRepID]],'Sales team'!A:A,'Sales team'!B:B)</f>
        <v>Shawn Cook</v>
      </c>
      <c r="K3872">
        <v>7</v>
      </c>
      <c r="L3872">
        <v>12</v>
      </c>
      <c r="M3872">
        <v>357</v>
      </c>
      <c r="N3872" t="str">
        <f>_xlfn.XLOOKUP(Orders[[#This Row],[_ProductID]],Products!A:A,Products!C:C)</f>
        <v>Outdoor</v>
      </c>
      <c r="O3872">
        <v>10</v>
      </c>
      <c r="P3872">
        <v>0.1</v>
      </c>
      <c r="Q3872" s="2">
        <v>268</v>
      </c>
      <c r="R3872" s="2">
        <v>171.52</v>
      </c>
      <c r="S3872" s="2">
        <v>1929.6000000000001</v>
      </c>
      <c r="T3872" s="2">
        <v>557.44000000000005</v>
      </c>
    </row>
    <row r="3873" spans="1:20" x14ac:dyDescent="0.25">
      <c r="A3873" t="s">
        <v>4136</v>
      </c>
      <c r="B3873" t="s">
        <v>10</v>
      </c>
      <c r="C3873" t="s">
        <v>6</v>
      </c>
      <c r="D3873" s="1">
        <v>43600</v>
      </c>
      <c r="E3873" s="1">
        <v>43739</v>
      </c>
      <c r="F3873" s="1">
        <v>43761</v>
      </c>
      <c r="G3873" s="1">
        <v>43746</v>
      </c>
      <c r="H3873" s="13">
        <f>Orders[[#This Row],[DeliveryDate]]-Orders[[#This Row],[OrderDate]]</f>
        <v>7</v>
      </c>
      <c r="I3873" t="s">
        <v>3</v>
      </c>
      <c r="J3873" t="str">
        <f>_xlfn.XLOOKUP(Orders[[#This Row],[_SalesRepID]],'Sales team'!A:A,'Sales team'!B:B)</f>
        <v>Patrick Graham</v>
      </c>
      <c r="K3873">
        <v>25</v>
      </c>
      <c r="L3873">
        <v>48</v>
      </c>
      <c r="M3873">
        <v>149</v>
      </c>
      <c r="N3873" t="str">
        <f>_xlfn.XLOOKUP(Orders[[#This Row],[_ProductID]],Products!A:A,Products!C:C)</f>
        <v>Home décor</v>
      </c>
      <c r="O3873">
        <v>31</v>
      </c>
      <c r="P3873">
        <v>7.4999999999999997E-2</v>
      </c>
      <c r="Q3873" s="2">
        <v>924.6</v>
      </c>
      <c r="R3873" s="2">
        <v>656.46600000000001</v>
      </c>
      <c r="S3873" s="2">
        <v>855.25500000000011</v>
      </c>
      <c r="T3873" s="2">
        <v>198.7890000000001</v>
      </c>
    </row>
    <row r="3874" spans="1:20" x14ac:dyDescent="0.25">
      <c r="A3874" t="s">
        <v>4137</v>
      </c>
      <c r="B3874" t="s">
        <v>5</v>
      </c>
      <c r="C3874" t="s">
        <v>2</v>
      </c>
      <c r="D3874" s="1">
        <v>43600</v>
      </c>
      <c r="E3874" s="1">
        <v>43739</v>
      </c>
      <c r="F3874" s="1">
        <v>43766</v>
      </c>
      <c r="G3874" s="1">
        <v>43742</v>
      </c>
      <c r="H3874" s="13">
        <f>Orders[[#This Row],[DeliveryDate]]-Orders[[#This Row],[OrderDate]]</f>
        <v>3</v>
      </c>
      <c r="I3874" t="s">
        <v>3</v>
      </c>
      <c r="J3874" t="str">
        <f>_xlfn.XLOOKUP(Orders[[#This Row],[_SalesRepID]],'Sales team'!A:A,'Sales team'!B:B)</f>
        <v>Shawn Wallace</v>
      </c>
      <c r="K3874">
        <v>18</v>
      </c>
      <c r="L3874">
        <v>12</v>
      </c>
      <c r="M3874">
        <v>259</v>
      </c>
      <c r="N3874" t="str">
        <f>_xlfn.XLOOKUP(Orders[[#This Row],[_ProductID]],Products!A:A,Products!C:C)</f>
        <v>Home décor</v>
      </c>
      <c r="O3874">
        <v>39</v>
      </c>
      <c r="P3874">
        <v>7.4999999999999997E-2</v>
      </c>
      <c r="Q3874" s="2">
        <v>3845.8</v>
      </c>
      <c r="R3874" s="2">
        <v>1653.694</v>
      </c>
      <c r="S3874" s="2">
        <v>17786.825000000001</v>
      </c>
      <c r="T3874" s="2">
        <v>9518.3550000000014</v>
      </c>
    </row>
    <row r="3875" spans="1:20" x14ac:dyDescent="0.25">
      <c r="A3875" t="s">
        <v>4121</v>
      </c>
      <c r="B3875" t="s">
        <v>5</v>
      </c>
      <c r="C3875" t="s">
        <v>2</v>
      </c>
      <c r="D3875" s="1">
        <v>43600</v>
      </c>
      <c r="E3875" s="1">
        <v>43738</v>
      </c>
      <c r="F3875" s="1">
        <v>43746</v>
      </c>
      <c r="G3875" s="1">
        <v>43745</v>
      </c>
      <c r="H3875" s="13">
        <f>Orders[[#This Row],[DeliveryDate]]-Orders[[#This Row],[OrderDate]]</f>
        <v>7</v>
      </c>
      <c r="I3875" t="s">
        <v>3</v>
      </c>
      <c r="J3875" t="str">
        <f>_xlfn.XLOOKUP(Orders[[#This Row],[_SalesRepID]],'Sales team'!A:A,'Sales team'!B:B)</f>
        <v>Nicholas Cunningham</v>
      </c>
      <c r="K3875">
        <v>19</v>
      </c>
      <c r="L3875">
        <v>27</v>
      </c>
      <c r="M3875">
        <v>223</v>
      </c>
      <c r="N3875" t="str">
        <f>_xlfn.XLOOKUP(Orders[[#This Row],[_ProductID]],Products!A:A,Products!C:C)</f>
        <v>Electronics</v>
      </c>
      <c r="O3875">
        <v>6</v>
      </c>
      <c r="P3875">
        <v>0.05</v>
      </c>
      <c r="Q3875" s="2">
        <v>978.2</v>
      </c>
      <c r="R3875" s="2">
        <v>391.28000000000003</v>
      </c>
      <c r="S3875" s="2">
        <v>929.29</v>
      </c>
      <c r="T3875" s="2">
        <v>538.01</v>
      </c>
    </row>
    <row r="3876" spans="1:20" x14ac:dyDescent="0.25">
      <c r="A3876" t="s">
        <v>4122</v>
      </c>
      <c r="B3876" t="s">
        <v>1</v>
      </c>
      <c r="C3876" t="s">
        <v>6</v>
      </c>
      <c r="D3876" s="1">
        <v>43600</v>
      </c>
      <c r="E3876" s="1">
        <v>43738</v>
      </c>
      <c r="F3876" s="1">
        <v>43752</v>
      </c>
      <c r="G3876" s="1">
        <v>43749</v>
      </c>
      <c r="H3876" s="13">
        <f>Orders[[#This Row],[DeliveryDate]]-Orders[[#This Row],[OrderDate]]</f>
        <v>11</v>
      </c>
      <c r="I3876" t="s">
        <v>3</v>
      </c>
      <c r="J3876" t="str">
        <f>_xlfn.XLOOKUP(Orders[[#This Row],[_SalesRepID]],'Sales team'!A:A,'Sales team'!B:B)</f>
        <v>George Lewis</v>
      </c>
      <c r="K3876">
        <v>8</v>
      </c>
      <c r="L3876">
        <v>38</v>
      </c>
      <c r="M3876">
        <v>188</v>
      </c>
      <c r="N3876" t="str">
        <f>_xlfn.XLOOKUP(Orders[[#This Row],[_ProductID]],Products!A:A,Products!C:C)</f>
        <v>Home décor</v>
      </c>
      <c r="O3876">
        <v>35</v>
      </c>
      <c r="P3876">
        <v>7.4999999999999997E-2</v>
      </c>
      <c r="Q3876" s="2">
        <v>6391.8</v>
      </c>
      <c r="R3876" s="2">
        <v>3515.4900000000002</v>
      </c>
      <c r="S3876" s="2">
        <v>35474.490000000005</v>
      </c>
      <c r="T3876" s="2">
        <v>14381.550000000003</v>
      </c>
    </row>
    <row r="3877" spans="1:20" x14ac:dyDescent="0.25">
      <c r="A3877" t="s">
        <v>4123</v>
      </c>
      <c r="B3877" t="s">
        <v>1</v>
      </c>
      <c r="C3877" t="s">
        <v>6</v>
      </c>
      <c r="D3877" s="1">
        <v>43600</v>
      </c>
      <c r="E3877" s="1">
        <v>43738</v>
      </c>
      <c r="F3877" s="1">
        <v>43745</v>
      </c>
      <c r="G3877" s="1">
        <v>43746</v>
      </c>
      <c r="H3877" s="13">
        <f>Orders[[#This Row],[DeliveryDate]]-Orders[[#This Row],[OrderDate]]</f>
        <v>8</v>
      </c>
      <c r="I3877" t="s">
        <v>3</v>
      </c>
      <c r="J3877" t="str">
        <f>_xlfn.XLOOKUP(Orders[[#This Row],[_SalesRepID]],'Sales team'!A:A,'Sales team'!B:B)</f>
        <v>George Lewis</v>
      </c>
      <c r="K3877">
        <v>8</v>
      </c>
      <c r="L3877">
        <v>40</v>
      </c>
      <c r="M3877">
        <v>175</v>
      </c>
      <c r="N3877" t="str">
        <f>_xlfn.XLOOKUP(Orders[[#This Row],[_ProductID]],Products!A:A,Products!C:C)</f>
        <v>Home décor</v>
      </c>
      <c r="O3877">
        <v>32</v>
      </c>
      <c r="P3877">
        <v>0.1</v>
      </c>
      <c r="Q3877" s="2">
        <v>1842.5</v>
      </c>
      <c r="R3877" s="2">
        <v>1123.925</v>
      </c>
      <c r="S3877" s="2">
        <v>11607.75</v>
      </c>
      <c r="T3877" s="2">
        <v>3740.2750000000005</v>
      </c>
    </row>
    <row r="3878" spans="1:20" x14ac:dyDescent="0.25">
      <c r="A3878" t="s">
        <v>4124</v>
      </c>
      <c r="B3878" t="s">
        <v>5</v>
      </c>
      <c r="C3878" t="s">
        <v>6</v>
      </c>
      <c r="D3878" s="1">
        <v>43700</v>
      </c>
      <c r="E3878" s="1">
        <v>43738</v>
      </c>
      <c r="F3878" s="1">
        <v>43765</v>
      </c>
      <c r="G3878" s="1">
        <v>43761</v>
      </c>
      <c r="H3878" s="13">
        <f>Orders[[#This Row],[DeliveryDate]]-Orders[[#This Row],[OrderDate]]</f>
        <v>23</v>
      </c>
      <c r="I3878" t="s">
        <v>3</v>
      </c>
      <c r="J3878" t="str">
        <f>_xlfn.XLOOKUP(Orders[[#This Row],[_SalesRepID]],'Sales team'!A:A,'Sales team'!B:B)</f>
        <v>Nicholas Cunningham</v>
      </c>
      <c r="K3878">
        <v>19</v>
      </c>
      <c r="L3878">
        <v>3</v>
      </c>
      <c r="M3878">
        <v>183</v>
      </c>
      <c r="N3878" t="str">
        <f>_xlfn.XLOOKUP(Orders[[#This Row],[_ProductID]],Products!A:A,Products!C:C)</f>
        <v>Home décor</v>
      </c>
      <c r="O3878">
        <v>31</v>
      </c>
      <c r="P3878">
        <v>7.4999999999999997E-2</v>
      </c>
      <c r="Q3878" s="2">
        <v>3886</v>
      </c>
      <c r="R3878" s="2">
        <v>1554.4</v>
      </c>
      <c r="S3878" s="2">
        <v>14378.2</v>
      </c>
      <c r="T3878" s="2">
        <v>8160.6</v>
      </c>
    </row>
    <row r="3879" spans="1:20" x14ac:dyDescent="0.25">
      <c r="A3879" t="s">
        <v>4125</v>
      </c>
      <c r="B3879" t="s">
        <v>1</v>
      </c>
      <c r="C3879" t="s">
        <v>13</v>
      </c>
      <c r="D3879" s="1">
        <v>43700</v>
      </c>
      <c r="E3879" s="1">
        <v>43738</v>
      </c>
      <c r="F3879" s="1">
        <v>43763</v>
      </c>
      <c r="G3879" s="1">
        <v>43745</v>
      </c>
      <c r="H3879" s="13">
        <f>Orders[[#This Row],[DeliveryDate]]-Orders[[#This Row],[OrderDate]]</f>
        <v>7</v>
      </c>
      <c r="I3879" t="s">
        <v>3</v>
      </c>
      <c r="J3879" t="str">
        <f>_xlfn.XLOOKUP(Orders[[#This Row],[_SalesRepID]],'Sales team'!A:A,'Sales team'!B:B)</f>
        <v>Stephen Payne</v>
      </c>
      <c r="K3879">
        <v>5</v>
      </c>
      <c r="L3879">
        <v>48</v>
      </c>
      <c r="M3879">
        <v>321</v>
      </c>
      <c r="N3879" t="str">
        <f>_xlfn.XLOOKUP(Orders[[#This Row],[_ProductID]],Products!A:A,Products!C:C)</f>
        <v>Home décor</v>
      </c>
      <c r="O3879">
        <v>44</v>
      </c>
      <c r="P3879">
        <v>0.05</v>
      </c>
      <c r="Q3879" s="2">
        <v>1809</v>
      </c>
      <c r="R3879" s="2">
        <v>1537.6499999999999</v>
      </c>
      <c r="S3879" s="2">
        <v>8592.75</v>
      </c>
      <c r="T3879" s="2">
        <v>904.50000000000091</v>
      </c>
    </row>
    <row r="3880" spans="1:20" x14ac:dyDescent="0.25">
      <c r="A3880" t="s">
        <v>4126</v>
      </c>
      <c r="B3880" t="s">
        <v>5</v>
      </c>
      <c r="C3880" t="s">
        <v>13</v>
      </c>
      <c r="D3880" s="1">
        <v>43600</v>
      </c>
      <c r="E3880" s="1">
        <v>43738</v>
      </c>
      <c r="F3880" s="1">
        <v>43759</v>
      </c>
      <c r="G3880" s="1">
        <v>43766</v>
      </c>
      <c r="H3880" s="13">
        <f>Orders[[#This Row],[DeliveryDate]]-Orders[[#This Row],[OrderDate]]</f>
        <v>28</v>
      </c>
      <c r="I3880" t="s">
        <v>3</v>
      </c>
      <c r="J3880" t="str">
        <f>_xlfn.XLOOKUP(Orders[[#This Row],[_SalesRepID]],'Sales team'!A:A,'Sales team'!B:B)</f>
        <v>Nicholas Cunningham</v>
      </c>
      <c r="K3880">
        <v>19</v>
      </c>
      <c r="L3880">
        <v>5</v>
      </c>
      <c r="M3880">
        <v>308</v>
      </c>
      <c r="N3880" t="str">
        <f>_xlfn.XLOOKUP(Orders[[#This Row],[_ProductID]],Products!A:A,Products!C:C)</f>
        <v>Kitchen &amp; Dining</v>
      </c>
      <c r="O3880">
        <v>13</v>
      </c>
      <c r="P3880">
        <v>0.05</v>
      </c>
      <c r="Q3880" s="2">
        <v>6237.7</v>
      </c>
      <c r="R3880" s="2">
        <v>5052.5370000000003</v>
      </c>
      <c r="S3880" s="2">
        <v>5925.8149999999996</v>
      </c>
      <c r="T3880" s="2">
        <v>873.27799999999934</v>
      </c>
    </row>
    <row r="3881" spans="1:20" x14ac:dyDescent="0.25">
      <c r="A3881" t="s">
        <v>4127</v>
      </c>
      <c r="B3881" t="s">
        <v>5</v>
      </c>
      <c r="C3881" t="s">
        <v>6</v>
      </c>
      <c r="D3881" s="1">
        <v>43600</v>
      </c>
      <c r="E3881" s="1">
        <v>43738</v>
      </c>
      <c r="F3881" s="1">
        <v>43742</v>
      </c>
      <c r="G3881" s="1">
        <v>43756</v>
      </c>
      <c r="H3881" s="13">
        <f>Orders[[#This Row],[DeliveryDate]]-Orders[[#This Row],[OrderDate]]</f>
        <v>18</v>
      </c>
      <c r="I3881" t="s">
        <v>3</v>
      </c>
      <c r="J3881" t="str">
        <f>_xlfn.XLOOKUP(Orders[[#This Row],[_SalesRepID]],'Sales team'!A:A,'Sales team'!B:B)</f>
        <v>Shawn Wallace</v>
      </c>
      <c r="K3881">
        <v>18</v>
      </c>
      <c r="L3881">
        <v>13</v>
      </c>
      <c r="M3881">
        <v>129</v>
      </c>
      <c r="N3881" t="str">
        <f>_xlfn.XLOOKUP(Orders[[#This Row],[_ProductID]],Products!A:A,Products!C:C)</f>
        <v>Home décor</v>
      </c>
      <c r="O3881">
        <v>31</v>
      </c>
      <c r="P3881">
        <v>0.1</v>
      </c>
      <c r="Q3881" s="2">
        <v>3859.2000000000003</v>
      </c>
      <c r="R3881" s="2">
        <v>2547.0720000000001</v>
      </c>
      <c r="S3881" s="2">
        <v>24312.960000000003</v>
      </c>
      <c r="T3881" s="2">
        <v>6483.4560000000019</v>
      </c>
    </row>
    <row r="3882" spans="1:20" x14ac:dyDescent="0.25">
      <c r="A3882" t="s">
        <v>4128</v>
      </c>
      <c r="B3882" t="s">
        <v>1</v>
      </c>
      <c r="C3882" t="s">
        <v>6</v>
      </c>
      <c r="D3882" s="1">
        <v>43600</v>
      </c>
      <c r="E3882" s="1">
        <v>43738</v>
      </c>
      <c r="F3882" s="1">
        <v>43745</v>
      </c>
      <c r="G3882" s="1">
        <v>43763</v>
      </c>
      <c r="H3882" s="13">
        <f>Orders[[#This Row],[DeliveryDate]]-Orders[[#This Row],[OrderDate]]</f>
        <v>25</v>
      </c>
      <c r="I3882" t="s">
        <v>3</v>
      </c>
      <c r="J3882" t="str">
        <f>_xlfn.XLOOKUP(Orders[[#This Row],[_SalesRepID]],'Sales team'!A:A,'Sales team'!B:B)</f>
        <v>Jerry Green</v>
      </c>
      <c r="K3882">
        <v>3</v>
      </c>
      <c r="L3882">
        <v>23</v>
      </c>
      <c r="M3882">
        <v>199</v>
      </c>
      <c r="N3882" t="str">
        <f>_xlfn.XLOOKUP(Orders[[#This Row],[_ProductID]],Products!A:A,Products!C:C)</f>
        <v>Furniture</v>
      </c>
      <c r="O3882">
        <v>20</v>
      </c>
      <c r="P3882">
        <v>0.15</v>
      </c>
      <c r="Q3882" s="2">
        <v>1252.9000000000001</v>
      </c>
      <c r="R3882" s="2">
        <v>789.32700000000011</v>
      </c>
      <c r="S3882" s="2">
        <v>1064.9650000000001</v>
      </c>
      <c r="T3882" s="2">
        <v>275.63800000000003</v>
      </c>
    </row>
    <row r="3883" spans="1:20" x14ac:dyDescent="0.25">
      <c r="A3883" t="s">
        <v>4112</v>
      </c>
      <c r="B3883" t="s">
        <v>10</v>
      </c>
      <c r="C3883" t="s">
        <v>2</v>
      </c>
      <c r="D3883" s="1">
        <v>43600</v>
      </c>
      <c r="E3883" s="1">
        <v>43737</v>
      </c>
      <c r="F3883" s="1">
        <v>43757</v>
      </c>
      <c r="G3883" s="1">
        <v>43755</v>
      </c>
      <c r="H3883" s="13">
        <f>Orders[[#This Row],[DeliveryDate]]-Orders[[#This Row],[OrderDate]]</f>
        <v>18</v>
      </c>
      <c r="I3883" t="s">
        <v>3</v>
      </c>
      <c r="J3883" t="str">
        <f>_xlfn.XLOOKUP(Orders[[#This Row],[_SalesRepID]],'Sales team'!A:A,'Sales team'!B:B)</f>
        <v>Donald Reynolds</v>
      </c>
      <c r="K3883">
        <v>26</v>
      </c>
      <c r="L3883">
        <v>2</v>
      </c>
      <c r="M3883">
        <v>219</v>
      </c>
      <c r="N3883" t="str">
        <f>_xlfn.XLOOKUP(Orders[[#This Row],[_ProductID]],Products!A:A,Products!C:C)</f>
        <v>Home décor</v>
      </c>
      <c r="O3883">
        <v>2</v>
      </c>
      <c r="P3883">
        <v>0.05</v>
      </c>
      <c r="Q3883" s="2">
        <v>2659.9</v>
      </c>
      <c r="R3883" s="2">
        <v>1196.9550000000002</v>
      </c>
      <c r="S3883" s="2">
        <v>5053.8099999999995</v>
      </c>
      <c r="T3883" s="2">
        <v>2659.8999999999992</v>
      </c>
    </row>
    <row r="3884" spans="1:20" x14ac:dyDescent="0.25">
      <c r="A3884" t="s">
        <v>4113</v>
      </c>
      <c r="B3884" t="s">
        <v>1</v>
      </c>
      <c r="C3884" t="s">
        <v>13</v>
      </c>
      <c r="D3884" s="1">
        <v>43600</v>
      </c>
      <c r="E3884" s="1">
        <v>43737</v>
      </c>
      <c r="F3884" s="1">
        <v>43760</v>
      </c>
      <c r="G3884" s="1">
        <v>43747</v>
      </c>
      <c r="H3884" s="13">
        <f>Orders[[#This Row],[DeliveryDate]]-Orders[[#This Row],[OrderDate]]</f>
        <v>10</v>
      </c>
      <c r="I3884" t="s">
        <v>3</v>
      </c>
      <c r="J3884" t="str">
        <f>_xlfn.XLOOKUP(Orders[[#This Row],[_SalesRepID]],'Sales team'!A:A,'Sales team'!B:B)</f>
        <v>Jerry Green</v>
      </c>
      <c r="K3884">
        <v>3</v>
      </c>
      <c r="L3884">
        <v>34</v>
      </c>
      <c r="M3884">
        <v>295</v>
      </c>
      <c r="N3884" t="str">
        <f>_xlfn.XLOOKUP(Orders[[#This Row],[_ProductID]],Products!A:A,Products!C:C)</f>
        <v>Kitchen &amp; Dining</v>
      </c>
      <c r="O3884">
        <v>16</v>
      </c>
      <c r="P3884">
        <v>0.05</v>
      </c>
      <c r="Q3884" s="2">
        <v>1125.6000000000001</v>
      </c>
      <c r="R3884" s="2">
        <v>551.5440000000001</v>
      </c>
      <c r="S3884" s="2">
        <v>8554.5600000000013</v>
      </c>
      <c r="T3884" s="2">
        <v>4142.2080000000005</v>
      </c>
    </row>
    <row r="3885" spans="1:20" x14ac:dyDescent="0.25">
      <c r="A3885" t="s">
        <v>4114</v>
      </c>
      <c r="B3885" t="s">
        <v>1</v>
      </c>
      <c r="C3885" t="s">
        <v>2</v>
      </c>
      <c r="D3885" s="1">
        <v>43600</v>
      </c>
      <c r="E3885" s="1">
        <v>43737</v>
      </c>
      <c r="F3885" s="1">
        <v>43761</v>
      </c>
      <c r="G3885" s="1">
        <v>43755</v>
      </c>
      <c r="H3885" s="13">
        <f>Orders[[#This Row],[DeliveryDate]]-Orders[[#This Row],[OrderDate]]</f>
        <v>18</v>
      </c>
      <c r="I3885" t="s">
        <v>3</v>
      </c>
      <c r="J3885" t="str">
        <f>_xlfn.XLOOKUP(Orders[[#This Row],[_SalesRepID]],'Sales team'!A:A,'Sales team'!B:B)</f>
        <v>Chris Armstrong</v>
      </c>
      <c r="K3885">
        <v>4</v>
      </c>
      <c r="L3885">
        <v>12</v>
      </c>
      <c r="M3885">
        <v>237</v>
      </c>
      <c r="N3885" t="str">
        <f>_xlfn.XLOOKUP(Orders[[#This Row],[_ProductID]],Products!A:A,Products!C:C)</f>
        <v>Home décor</v>
      </c>
      <c r="O3885">
        <v>27</v>
      </c>
      <c r="P3885">
        <v>0.05</v>
      </c>
      <c r="Q3885" s="2">
        <v>1065.3</v>
      </c>
      <c r="R3885" s="2">
        <v>862.89300000000003</v>
      </c>
      <c r="S3885" s="2">
        <v>3036.1049999999996</v>
      </c>
      <c r="T3885" s="2">
        <v>447.42599999999948</v>
      </c>
    </row>
    <row r="3886" spans="1:20" x14ac:dyDescent="0.25">
      <c r="A3886" t="s">
        <v>4115</v>
      </c>
      <c r="B3886" t="s">
        <v>5</v>
      </c>
      <c r="C3886" t="s">
        <v>6</v>
      </c>
      <c r="D3886" s="1">
        <v>43700</v>
      </c>
      <c r="E3886" s="1">
        <v>43737</v>
      </c>
      <c r="F3886" s="1">
        <v>43763</v>
      </c>
      <c r="G3886" s="1">
        <v>43759</v>
      </c>
      <c r="H3886" s="13">
        <f>Orders[[#This Row],[DeliveryDate]]-Orders[[#This Row],[OrderDate]]</f>
        <v>22</v>
      </c>
      <c r="I3886" t="s">
        <v>3</v>
      </c>
      <c r="J3886" t="str">
        <f>_xlfn.XLOOKUP(Orders[[#This Row],[_SalesRepID]],'Sales team'!A:A,'Sales team'!B:B)</f>
        <v>Nicholas Cunningham</v>
      </c>
      <c r="K3886">
        <v>19</v>
      </c>
      <c r="L3886">
        <v>10</v>
      </c>
      <c r="M3886">
        <v>151</v>
      </c>
      <c r="N3886" t="str">
        <f>_xlfn.XLOOKUP(Orders[[#This Row],[_ProductID]],Products!A:A,Products!C:C)</f>
        <v>Home décor</v>
      </c>
      <c r="O3886">
        <v>21</v>
      </c>
      <c r="P3886">
        <v>0.05</v>
      </c>
      <c r="Q3886" s="2">
        <v>6083.6</v>
      </c>
      <c r="R3886" s="2">
        <v>4562.7000000000007</v>
      </c>
      <c r="S3886" s="2">
        <v>23117.68</v>
      </c>
      <c r="T3886" s="2">
        <v>4866.8799999999974</v>
      </c>
    </row>
    <row r="3887" spans="1:20" x14ac:dyDescent="0.25">
      <c r="A3887" t="s">
        <v>4116</v>
      </c>
      <c r="B3887" t="s">
        <v>10</v>
      </c>
      <c r="C3887" t="s">
        <v>46</v>
      </c>
      <c r="D3887" s="1">
        <v>43600</v>
      </c>
      <c r="E3887" s="1">
        <v>43737</v>
      </c>
      <c r="F3887" s="1">
        <v>43761</v>
      </c>
      <c r="G3887" s="1">
        <v>43755</v>
      </c>
      <c r="H3887" s="13">
        <f>Orders[[#This Row],[DeliveryDate]]-Orders[[#This Row],[OrderDate]]</f>
        <v>18</v>
      </c>
      <c r="I3887" t="s">
        <v>3</v>
      </c>
      <c r="J3887" t="str">
        <f>_xlfn.XLOOKUP(Orders[[#This Row],[_SalesRepID]],'Sales team'!A:A,'Sales team'!B:B)</f>
        <v>Carlos Miller</v>
      </c>
      <c r="K3887">
        <v>28</v>
      </c>
      <c r="L3887">
        <v>41</v>
      </c>
      <c r="M3887">
        <v>64</v>
      </c>
      <c r="N3887" t="str">
        <f>_xlfn.XLOOKUP(Orders[[#This Row],[_ProductID]],Products!A:A,Products!C:C)</f>
        <v>Kitchen &amp; Dining</v>
      </c>
      <c r="O3887">
        <v>8</v>
      </c>
      <c r="P3887">
        <v>7.4999999999999997E-2</v>
      </c>
      <c r="Q3887" s="2">
        <v>904.5</v>
      </c>
      <c r="R3887" s="2">
        <v>587.92500000000007</v>
      </c>
      <c r="S3887" s="2">
        <v>836.66250000000002</v>
      </c>
      <c r="T3887" s="2">
        <v>248.73749999999995</v>
      </c>
    </row>
    <row r="3888" spans="1:20" x14ac:dyDescent="0.25">
      <c r="A3888" t="s">
        <v>4117</v>
      </c>
      <c r="B3888" t="s">
        <v>1</v>
      </c>
      <c r="C3888" t="s">
        <v>25</v>
      </c>
      <c r="D3888" s="1">
        <v>43600</v>
      </c>
      <c r="E3888" s="1">
        <v>43737</v>
      </c>
      <c r="F3888" s="1">
        <v>43739</v>
      </c>
      <c r="G3888" s="1">
        <v>43753</v>
      </c>
      <c r="H3888" s="13">
        <f>Orders[[#This Row],[DeliveryDate]]-Orders[[#This Row],[OrderDate]]</f>
        <v>16</v>
      </c>
      <c r="I3888" t="s">
        <v>3</v>
      </c>
      <c r="J3888" t="str">
        <f>_xlfn.XLOOKUP(Orders[[#This Row],[_SalesRepID]],'Sales team'!A:A,'Sales team'!B:B)</f>
        <v>Chris Armstrong</v>
      </c>
      <c r="K3888">
        <v>4</v>
      </c>
      <c r="L3888">
        <v>8</v>
      </c>
      <c r="M3888">
        <v>331</v>
      </c>
      <c r="N3888" t="str">
        <f>_xlfn.XLOOKUP(Orders[[#This Row],[_ProductID]],Products!A:A,Products!C:C)</f>
        <v>Outdoor</v>
      </c>
      <c r="O3888">
        <v>18</v>
      </c>
      <c r="P3888">
        <v>0.1</v>
      </c>
      <c r="Q3888" s="2">
        <v>1882.7</v>
      </c>
      <c r="R3888" s="2">
        <v>1242.5820000000001</v>
      </c>
      <c r="S3888" s="2">
        <v>6777.72</v>
      </c>
      <c r="T3888" s="2">
        <v>1807.3919999999998</v>
      </c>
    </row>
    <row r="3889" spans="1:20" x14ac:dyDescent="0.25">
      <c r="A3889" t="s">
        <v>4118</v>
      </c>
      <c r="B3889" t="s">
        <v>5</v>
      </c>
      <c r="C3889" t="s">
        <v>15</v>
      </c>
      <c r="D3889" s="1">
        <v>43600</v>
      </c>
      <c r="E3889" s="1">
        <v>43737</v>
      </c>
      <c r="F3889" s="1">
        <v>43759</v>
      </c>
      <c r="G3889" s="1">
        <v>43752</v>
      </c>
      <c r="H3889" s="13">
        <f>Orders[[#This Row],[DeliveryDate]]-Orders[[#This Row],[OrderDate]]</f>
        <v>15</v>
      </c>
      <c r="I3889" t="s">
        <v>3</v>
      </c>
      <c r="J3889" t="str">
        <f>_xlfn.XLOOKUP(Orders[[#This Row],[_SalesRepID]],'Sales team'!A:A,'Sales team'!B:B)</f>
        <v>Anthony Torres</v>
      </c>
      <c r="K3889">
        <v>20</v>
      </c>
      <c r="L3889">
        <v>23</v>
      </c>
      <c r="M3889">
        <v>37</v>
      </c>
      <c r="N3889" t="str">
        <f>_xlfn.XLOOKUP(Orders[[#This Row],[_ProductID]],Products!A:A,Products!C:C)</f>
        <v>Home décor</v>
      </c>
      <c r="O3889">
        <v>17</v>
      </c>
      <c r="P3889">
        <v>0.05</v>
      </c>
      <c r="Q3889" s="2">
        <v>1715.2</v>
      </c>
      <c r="R3889" s="2">
        <v>737.53600000000006</v>
      </c>
      <c r="S3889" s="2">
        <v>6517.76</v>
      </c>
      <c r="T3889" s="2">
        <v>3567.616</v>
      </c>
    </row>
    <row r="3890" spans="1:20" x14ac:dyDescent="0.25">
      <c r="A3890" t="s">
        <v>4119</v>
      </c>
      <c r="B3890" t="s">
        <v>1</v>
      </c>
      <c r="C3890" t="s">
        <v>15</v>
      </c>
      <c r="D3890" s="1">
        <v>43600</v>
      </c>
      <c r="E3890" s="1">
        <v>43737</v>
      </c>
      <c r="F3890" s="1">
        <v>43744</v>
      </c>
      <c r="G3890" s="1">
        <v>43753</v>
      </c>
      <c r="H3890" s="13">
        <f>Orders[[#This Row],[DeliveryDate]]-Orders[[#This Row],[OrderDate]]</f>
        <v>16</v>
      </c>
      <c r="I3890" t="s">
        <v>3</v>
      </c>
      <c r="J3890" t="str">
        <f>_xlfn.XLOOKUP(Orders[[#This Row],[_SalesRepID]],'Sales team'!A:A,'Sales team'!B:B)</f>
        <v>Jonathan Hawkins</v>
      </c>
      <c r="K3890">
        <v>10</v>
      </c>
      <c r="L3890">
        <v>44</v>
      </c>
      <c r="M3890">
        <v>21</v>
      </c>
      <c r="N3890" t="str">
        <f>_xlfn.XLOOKUP(Orders[[#This Row],[_ProductID]],Products!A:A,Products!C:C)</f>
        <v>Home décor</v>
      </c>
      <c r="O3890">
        <v>26</v>
      </c>
      <c r="P3890">
        <v>0.05</v>
      </c>
      <c r="Q3890" s="2">
        <v>3899.4</v>
      </c>
      <c r="R3890" s="2">
        <v>2924.55</v>
      </c>
      <c r="S3890" s="2">
        <v>25931.01</v>
      </c>
      <c r="T3890" s="2">
        <v>5459.1599999999962</v>
      </c>
    </row>
    <row r="3891" spans="1:20" x14ac:dyDescent="0.25">
      <c r="A3891" t="s">
        <v>4120</v>
      </c>
      <c r="B3891" t="s">
        <v>10</v>
      </c>
      <c r="C3891" t="s">
        <v>6</v>
      </c>
      <c r="D3891" s="1">
        <v>43600</v>
      </c>
      <c r="E3891" s="1">
        <v>43737</v>
      </c>
      <c r="F3891" s="1">
        <v>43750</v>
      </c>
      <c r="G3891" s="1">
        <v>43747</v>
      </c>
      <c r="H3891" s="13">
        <f>Orders[[#This Row],[DeliveryDate]]-Orders[[#This Row],[OrderDate]]</f>
        <v>10</v>
      </c>
      <c r="I3891" t="s">
        <v>3</v>
      </c>
      <c r="J3891" t="str">
        <f>_xlfn.XLOOKUP(Orders[[#This Row],[_SalesRepID]],'Sales team'!A:A,'Sales team'!B:B)</f>
        <v>Donald Reynolds</v>
      </c>
      <c r="K3891">
        <v>26</v>
      </c>
      <c r="L3891">
        <v>6</v>
      </c>
      <c r="M3891">
        <v>170</v>
      </c>
      <c r="N3891" t="str">
        <f>_xlfn.XLOOKUP(Orders[[#This Row],[_ProductID]],Products!A:A,Products!C:C)</f>
        <v>Home décor</v>
      </c>
      <c r="O3891">
        <v>36</v>
      </c>
      <c r="P3891">
        <v>0.15</v>
      </c>
      <c r="Q3891" s="2">
        <v>3510.8</v>
      </c>
      <c r="R3891" s="2">
        <v>1966.0480000000002</v>
      </c>
      <c r="S3891" s="2">
        <v>2984.1800000000003</v>
      </c>
      <c r="T3891" s="2">
        <v>1018.1320000000001</v>
      </c>
    </row>
    <row r="3892" spans="1:20" x14ac:dyDescent="0.25">
      <c r="A3892" t="s">
        <v>4099</v>
      </c>
      <c r="B3892" t="s">
        <v>8</v>
      </c>
      <c r="C3892" t="s">
        <v>46</v>
      </c>
      <c r="D3892" s="1">
        <v>43600</v>
      </c>
      <c r="E3892" s="1">
        <v>43736</v>
      </c>
      <c r="F3892" s="1">
        <v>43763</v>
      </c>
      <c r="G3892" s="1">
        <v>43740</v>
      </c>
      <c r="H3892" s="13">
        <f>Orders[[#This Row],[DeliveryDate]]-Orders[[#This Row],[OrderDate]]</f>
        <v>4</v>
      </c>
      <c r="I3892" t="s">
        <v>3</v>
      </c>
      <c r="J3892" t="str">
        <f>_xlfn.XLOOKUP(Orders[[#This Row],[_SalesRepID]],'Sales team'!A:A,'Sales team'!B:B)</f>
        <v>Joe Price</v>
      </c>
      <c r="K3892">
        <v>22</v>
      </c>
      <c r="L3892">
        <v>16</v>
      </c>
      <c r="M3892">
        <v>64</v>
      </c>
      <c r="N3892" t="str">
        <f>_xlfn.XLOOKUP(Orders[[#This Row],[_ProductID]],Products!A:A,Products!C:C)</f>
        <v>Furniture</v>
      </c>
      <c r="O3892">
        <v>38</v>
      </c>
      <c r="P3892">
        <v>0.2</v>
      </c>
      <c r="Q3892" s="2">
        <v>167.5</v>
      </c>
      <c r="R3892" s="2">
        <v>142.375</v>
      </c>
      <c r="S3892" s="2">
        <v>536</v>
      </c>
      <c r="T3892" s="2">
        <v>-33.5</v>
      </c>
    </row>
    <row r="3893" spans="1:20" x14ac:dyDescent="0.25">
      <c r="A3893" t="s">
        <v>4100</v>
      </c>
      <c r="B3893" t="s">
        <v>5</v>
      </c>
      <c r="C3893" t="s">
        <v>6</v>
      </c>
      <c r="D3893" s="1">
        <v>43600</v>
      </c>
      <c r="E3893" s="1">
        <v>43736</v>
      </c>
      <c r="F3893" s="1">
        <v>43751</v>
      </c>
      <c r="G3893" s="1">
        <v>43755</v>
      </c>
      <c r="H3893" s="13">
        <f>Orders[[#This Row],[DeliveryDate]]-Orders[[#This Row],[OrderDate]]</f>
        <v>19</v>
      </c>
      <c r="I3893" t="s">
        <v>3</v>
      </c>
      <c r="J3893" t="str">
        <f>_xlfn.XLOOKUP(Orders[[#This Row],[_SalesRepID]],'Sales team'!A:A,'Sales team'!B:B)</f>
        <v>Anthony Torres</v>
      </c>
      <c r="K3893">
        <v>20</v>
      </c>
      <c r="L3893">
        <v>18</v>
      </c>
      <c r="M3893">
        <v>146</v>
      </c>
      <c r="N3893" t="str">
        <f>_xlfn.XLOOKUP(Orders[[#This Row],[_ProductID]],Products!A:A,Products!C:C)</f>
        <v>Home décor</v>
      </c>
      <c r="O3893">
        <v>40</v>
      </c>
      <c r="P3893">
        <v>0.05</v>
      </c>
      <c r="Q3893" s="2">
        <v>3946.3</v>
      </c>
      <c r="R3893" s="2">
        <v>2249.3910000000001</v>
      </c>
      <c r="S3893" s="2">
        <v>22493.910000000003</v>
      </c>
      <c r="T3893" s="2">
        <v>8997.5640000000021</v>
      </c>
    </row>
    <row r="3894" spans="1:20" x14ac:dyDescent="0.25">
      <c r="A3894" t="s">
        <v>4101</v>
      </c>
      <c r="B3894" t="s">
        <v>8</v>
      </c>
      <c r="C3894" t="s">
        <v>2</v>
      </c>
      <c r="D3894" s="1">
        <v>43600</v>
      </c>
      <c r="E3894" s="1">
        <v>43736</v>
      </c>
      <c r="F3894" s="1">
        <v>43747</v>
      </c>
      <c r="G3894" s="1">
        <v>43753</v>
      </c>
      <c r="H3894" s="13">
        <f>Orders[[#This Row],[DeliveryDate]]-Orders[[#This Row],[OrderDate]]</f>
        <v>17</v>
      </c>
      <c r="I3894" t="s">
        <v>3</v>
      </c>
      <c r="J3894" t="str">
        <f>_xlfn.XLOOKUP(Orders[[#This Row],[_SalesRepID]],'Sales team'!A:A,'Sales team'!B:B)</f>
        <v>Joe Price</v>
      </c>
      <c r="K3894">
        <v>22</v>
      </c>
      <c r="L3894">
        <v>40</v>
      </c>
      <c r="M3894">
        <v>258</v>
      </c>
      <c r="N3894" t="str">
        <f>_xlfn.XLOOKUP(Orders[[#This Row],[_ProductID]],Products!A:A,Products!C:C)</f>
        <v>Kitchen &amp; Dining</v>
      </c>
      <c r="O3894">
        <v>1</v>
      </c>
      <c r="P3894">
        <v>0.2</v>
      </c>
      <c r="Q3894" s="2">
        <v>1005</v>
      </c>
      <c r="R3894" s="2">
        <v>703.5</v>
      </c>
      <c r="S3894" s="2">
        <v>1608</v>
      </c>
      <c r="T3894" s="2">
        <v>201</v>
      </c>
    </row>
    <row r="3895" spans="1:20" x14ac:dyDescent="0.25">
      <c r="A3895" t="s">
        <v>4102</v>
      </c>
      <c r="B3895" t="s">
        <v>1</v>
      </c>
      <c r="C3895" t="s">
        <v>6</v>
      </c>
      <c r="D3895" s="1">
        <v>43600</v>
      </c>
      <c r="E3895" s="1">
        <v>43736</v>
      </c>
      <c r="F3895" s="1">
        <v>43753</v>
      </c>
      <c r="G3895" s="1">
        <v>43754</v>
      </c>
      <c r="H3895" s="13">
        <f>Orders[[#This Row],[DeliveryDate]]-Orders[[#This Row],[OrderDate]]</f>
        <v>18</v>
      </c>
      <c r="I3895" t="s">
        <v>3</v>
      </c>
      <c r="J3895" t="str">
        <f>_xlfn.XLOOKUP(Orders[[#This Row],[_SalesRepID]],'Sales team'!A:A,'Sales team'!B:B)</f>
        <v>Joshua Little</v>
      </c>
      <c r="K3895">
        <v>11</v>
      </c>
      <c r="L3895">
        <v>34</v>
      </c>
      <c r="M3895">
        <v>108</v>
      </c>
      <c r="N3895" t="str">
        <f>_xlfn.XLOOKUP(Orders[[#This Row],[_ProductID]],Products!A:A,Products!C:C)</f>
        <v>Home décor</v>
      </c>
      <c r="O3895">
        <v>14</v>
      </c>
      <c r="P3895">
        <v>7.4999999999999997E-2</v>
      </c>
      <c r="Q3895" s="2">
        <v>1011.7</v>
      </c>
      <c r="R3895" s="2">
        <v>485.61599999999999</v>
      </c>
      <c r="S3895" s="2">
        <v>935.8225000000001</v>
      </c>
      <c r="T3895" s="2">
        <v>450.20650000000012</v>
      </c>
    </row>
    <row r="3896" spans="1:20" x14ac:dyDescent="0.25">
      <c r="A3896" t="s">
        <v>4103</v>
      </c>
      <c r="B3896" t="s">
        <v>5</v>
      </c>
      <c r="C3896" t="s">
        <v>2</v>
      </c>
      <c r="D3896" s="1">
        <v>43600</v>
      </c>
      <c r="E3896" s="1">
        <v>43736</v>
      </c>
      <c r="F3896" s="1">
        <v>43754</v>
      </c>
      <c r="G3896" s="1">
        <v>43746</v>
      </c>
      <c r="H3896" s="13">
        <f>Orders[[#This Row],[DeliveryDate]]-Orders[[#This Row],[OrderDate]]</f>
        <v>10</v>
      </c>
      <c r="I3896" t="s">
        <v>3</v>
      </c>
      <c r="J3896" t="str">
        <f>_xlfn.XLOOKUP(Orders[[#This Row],[_SalesRepID]],'Sales team'!A:A,'Sales team'!B:B)</f>
        <v>Todd Roberts</v>
      </c>
      <c r="K3896">
        <v>13</v>
      </c>
      <c r="L3896">
        <v>31</v>
      </c>
      <c r="M3896">
        <v>252</v>
      </c>
      <c r="N3896" t="str">
        <f>_xlfn.XLOOKUP(Orders[[#This Row],[_ProductID]],Products!A:A,Products!C:C)</f>
        <v>Kitchen &amp; Dining</v>
      </c>
      <c r="O3896">
        <v>4</v>
      </c>
      <c r="P3896">
        <v>0.05</v>
      </c>
      <c r="Q3896" s="2">
        <v>2941.3</v>
      </c>
      <c r="R3896" s="2">
        <v>1676.5409999999999</v>
      </c>
      <c r="S3896" s="2">
        <v>2794.2350000000001</v>
      </c>
      <c r="T3896" s="2">
        <v>1117.6940000000002</v>
      </c>
    </row>
    <row r="3897" spans="1:20" x14ac:dyDescent="0.25">
      <c r="A3897" t="s">
        <v>4104</v>
      </c>
      <c r="B3897" t="s">
        <v>1</v>
      </c>
      <c r="C3897" t="s">
        <v>25</v>
      </c>
      <c r="D3897" s="1">
        <v>43600</v>
      </c>
      <c r="E3897" s="1">
        <v>43736</v>
      </c>
      <c r="F3897" s="1">
        <v>43742</v>
      </c>
      <c r="G3897" s="1">
        <v>43753</v>
      </c>
      <c r="H3897" s="13">
        <f>Orders[[#This Row],[DeliveryDate]]-Orders[[#This Row],[OrderDate]]</f>
        <v>17</v>
      </c>
      <c r="I3897" t="s">
        <v>3</v>
      </c>
      <c r="J3897" t="str">
        <f>_xlfn.XLOOKUP(Orders[[#This Row],[_SalesRepID]],'Sales team'!A:A,'Sales team'!B:B)</f>
        <v>George Lewis</v>
      </c>
      <c r="K3897">
        <v>8</v>
      </c>
      <c r="L3897">
        <v>26</v>
      </c>
      <c r="M3897">
        <v>346</v>
      </c>
      <c r="N3897" t="str">
        <f>_xlfn.XLOOKUP(Orders[[#This Row],[_ProductID]],Products!A:A,Products!C:C)</f>
        <v>Furniture</v>
      </c>
      <c r="O3897">
        <v>5</v>
      </c>
      <c r="P3897">
        <v>0.1</v>
      </c>
      <c r="Q3897" s="2">
        <v>3832.4</v>
      </c>
      <c r="R3897" s="2">
        <v>2721.0039999999999</v>
      </c>
      <c r="S3897" s="2">
        <v>24144.12</v>
      </c>
      <c r="T3897" s="2">
        <v>5097.0920000000006</v>
      </c>
    </row>
    <row r="3898" spans="1:20" x14ac:dyDescent="0.25">
      <c r="A3898" t="s">
        <v>4105</v>
      </c>
      <c r="B3898" t="s">
        <v>8</v>
      </c>
      <c r="C3898" t="s">
        <v>15</v>
      </c>
      <c r="D3898" s="1">
        <v>43600</v>
      </c>
      <c r="E3898" s="1">
        <v>43736</v>
      </c>
      <c r="F3898" s="1">
        <v>43759</v>
      </c>
      <c r="G3898" s="1">
        <v>43749</v>
      </c>
      <c r="H3898" s="13">
        <f>Orders[[#This Row],[DeliveryDate]]-Orders[[#This Row],[OrderDate]]</f>
        <v>13</v>
      </c>
      <c r="I3898" t="s">
        <v>3</v>
      </c>
      <c r="J3898" t="str">
        <f>_xlfn.XLOOKUP(Orders[[#This Row],[_SalesRepID]],'Sales team'!A:A,'Sales team'!B:B)</f>
        <v>Samuel Fowler</v>
      </c>
      <c r="K3898">
        <v>21</v>
      </c>
      <c r="L3898">
        <v>21</v>
      </c>
      <c r="M3898">
        <v>22</v>
      </c>
      <c r="N3898" t="str">
        <f>_xlfn.XLOOKUP(Orders[[#This Row],[_ProductID]],Products!A:A,Products!C:C)</f>
        <v>Furniture</v>
      </c>
      <c r="O3898">
        <v>15</v>
      </c>
      <c r="P3898">
        <v>7.4999999999999997E-2</v>
      </c>
      <c r="Q3898" s="2">
        <v>3986.5</v>
      </c>
      <c r="R3898" s="2">
        <v>2710.82</v>
      </c>
      <c r="S3898" s="2">
        <v>22125.075000000001</v>
      </c>
      <c r="T3898" s="2">
        <v>5860.1549999999988</v>
      </c>
    </row>
    <row r="3899" spans="1:20" x14ac:dyDescent="0.25">
      <c r="A3899" t="s">
        <v>4106</v>
      </c>
      <c r="B3899" t="s">
        <v>5</v>
      </c>
      <c r="C3899" t="s">
        <v>6</v>
      </c>
      <c r="D3899" s="1">
        <v>43600</v>
      </c>
      <c r="E3899" s="1">
        <v>43736</v>
      </c>
      <c r="F3899" s="1">
        <v>43741</v>
      </c>
      <c r="G3899" s="1">
        <v>43756</v>
      </c>
      <c r="H3899" s="13">
        <f>Orders[[#This Row],[DeliveryDate]]-Orders[[#This Row],[OrderDate]]</f>
        <v>20</v>
      </c>
      <c r="I3899" t="s">
        <v>3</v>
      </c>
      <c r="J3899" t="str">
        <f>_xlfn.XLOOKUP(Orders[[#This Row],[_SalesRepID]],'Sales team'!A:A,'Sales team'!B:B)</f>
        <v>Frank Brown</v>
      </c>
      <c r="K3899">
        <v>17</v>
      </c>
      <c r="L3899">
        <v>45</v>
      </c>
      <c r="M3899">
        <v>181</v>
      </c>
      <c r="N3899" t="str">
        <f>_xlfn.XLOOKUP(Orders[[#This Row],[_ProductID]],Products!A:A,Products!C:C)</f>
        <v>Electronics</v>
      </c>
      <c r="O3899">
        <v>28</v>
      </c>
      <c r="P3899">
        <v>0.05</v>
      </c>
      <c r="Q3899" s="2">
        <v>1011.7</v>
      </c>
      <c r="R3899" s="2">
        <v>829.59399999999994</v>
      </c>
      <c r="S3899" s="2">
        <v>2883.3450000000003</v>
      </c>
      <c r="T3899" s="2">
        <v>394.56300000000056</v>
      </c>
    </row>
    <row r="3900" spans="1:20" x14ac:dyDescent="0.25">
      <c r="A3900" t="s">
        <v>4107</v>
      </c>
      <c r="B3900" t="s">
        <v>5</v>
      </c>
      <c r="C3900" t="s">
        <v>6</v>
      </c>
      <c r="D3900" s="1">
        <v>43600</v>
      </c>
      <c r="E3900" s="1">
        <v>43736</v>
      </c>
      <c r="F3900" s="1">
        <v>43750</v>
      </c>
      <c r="G3900" s="1">
        <v>43760</v>
      </c>
      <c r="H3900" s="13">
        <f>Orders[[#This Row],[DeliveryDate]]-Orders[[#This Row],[OrderDate]]</f>
        <v>24</v>
      </c>
      <c r="I3900" t="s">
        <v>3</v>
      </c>
      <c r="J3900" t="str">
        <f>_xlfn.XLOOKUP(Orders[[#This Row],[_SalesRepID]],'Sales team'!A:A,'Sales team'!B:B)</f>
        <v>Frank Brown</v>
      </c>
      <c r="K3900">
        <v>17</v>
      </c>
      <c r="L3900">
        <v>1</v>
      </c>
      <c r="M3900">
        <v>200</v>
      </c>
      <c r="N3900" t="str">
        <f>_xlfn.XLOOKUP(Orders[[#This Row],[_ProductID]],Products!A:A,Products!C:C)</f>
        <v>Home décor</v>
      </c>
      <c r="O3900">
        <v>40</v>
      </c>
      <c r="P3900">
        <v>0.2</v>
      </c>
      <c r="Q3900" s="2">
        <v>2659.9</v>
      </c>
      <c r="R3900" s="2">
        <v>1728.9350000000002</v>
      </c>
      <c r="S3900" s="2">
        <v>8511.68</v>
      </c>
      <c r="T3900" s="2">
        <v>1595.9399999999996</v>
      </c>
    </row>
    <row r="3901" spans="1:20" x14ac:dyDescent="0.25">
      <c r="A3901" t="s">
        <v>4108</v>
      </c>
      <c r="B3901" t="s">
        <v>5</v>
      </c>
      <c r="C3901" t="s">
        <v>6</v>
      </c>
      <c r="D3901" s="1">
        <v>43700</v>
      </c>
      <c r="E3901" s="1">
        <v>43736</v>
      </c>
      <c r="F3901" s="1">
        <v>43739</v>
      </c>
      <c r="G3901" s="1">
        <v>43759</v>
      </c>
      <c r="H3901" s="13">
        <f>Orders[[#This Row],[DeliveryDate]]-Orders[[#This Row],[OrderDate]]</f>
        <v>23</v>
      </c>
      <c r="I3901" t="s">
        <v>3</v>
      </c>
      <c r="J3901" t="str">
        <f>_xlfn.XLOOKUP(Orders[[#This Row],[_SalesRepID]],'Sales team'!A:A,'Sales team'!B:B)</f>
        <v>Shawn Wallace</v>
      </c>
      <c r="K3901">
        <v>18</v>
      </c>
      <c r="L3901">
        <v>26</v>
      </c>
      <c r="M3901">
        <v>100</v>
      </c>
      <c r="N3901" t="str">
        <f>_xlfn.XLOOKUP(Orders[[#This Row],[_ProductID]],Products!A:A,Products!C:C)</f>
        <v>Kitchen &amp; Dining</v>
      </c>
      <c r="O3901">
        <v>1</v>
      </c>
      <c r="P3901">
        <v>0.05</v>
      </c>
      <c r="Q3901" s="2">
        <v>1065.3</v>
      </c>
      <c r="R3901" s="2">
        <v>585.91500000000008</v>
      </c>
      <c r="S3901" s="2">
        <v>8096.2799999999988</v>
      </c>
      <c r="T3901" s="2">
        <v>3408.9599999999982</v>
      </c>
    </row>
    <row r="3902" spans="1:20" x14ac:dyDescent="0.25">
      <c r="A3902" t="s">
        <v>4109</v>
      </c>
      <c r="B3902" t="s">
        <v>5</v>
      </c>
      <c r="C3902" t="s">
        <v>2</v>
      </c>
      <c r="D3902" s="1">
        <v>43700</v>
      </c>
      <c r="E3902" s="1">
        <v>43736</v>
      </c>
      <c r="F3902" s="1">
        <v>43758</v>
      </c>
      <c r="G3902" s="1">
        <v>43762</v>
      </c>
      <c r="H3902" s="13">
        <f>Orders[[#This Row],[DeliveryDate]]-Orders[[#This Row],[OrderDate]]</f>
        <v>26</v>
      </c>
      <c r="I3902" t="s">
        <v>3</v>
      </c>
      <c r="J3902" t="str">
        <f>_xlfn.XLOOKUP(Orders[[#This Row],[_SalesRepID]],'Sales team'!A:A,'Sales team'!B:B)</f>
        <v>Anthony Berry</v>
      </c>
      <c r="K3902">
        <v>16</v>
      </c>
      <c r="L3902">
        <v>8</v>
      </c>
      <c r="M3902">
        <v>226</v>
      </c>
      <c r="N3902" t="str">
        <f>_xlfn.XLOOKUP(Orders[[#This Row],[_ProductID]],Products!A:A,Products!C:C)</f>
        <v>Furniture</v>
      </c>
      <c r="O3902">
        <v>12</v>
      </c>
      <c r="P3902">
        <v>0.15</v>
      </c>
      <c r="Q3902" s="2">
        <v>1936.3</v>
      </c>
      <c r="R3902" s="2">
        <v>1006.876</v>
      </c>
      <c r="S3902" s="2">
        <v>9875.1299999999992</v>
      </c>
      <c r="T3902" s="2">
        <v>3833.8739999999998</v>
      </c>
    </row>
    <row r="3903" spans="1:20" x14ac:dyDescent="0.25">
      <c r="A3903" t="s">
        <v>4110</v>
      </c>
      <c r="B3903" t="s">
        <v>8</v>
      </c>
      <c r="C3903" t="s">
        <v>6</v>
      </c>
      <c r="D3903" s="1">
        <v>43600</v>
      </c>
      <c r="E3903" s="1">
        <v>43736</v>
      </c>
      <c r="F3903" s="1">
        <v>43741</v>
      </c>
      <c r="G3903" s="1">
        <v>43762</v>
      </c>
      <c r="H3903" s="13">
        <f>Orders[[#This Row],[DeliveryDate]]-Orders[[#This Row],[OrderDate]]</f>
        <v>26</v>
      </c>
      <c r="I3903" t="s">
        <v>3</v>
      </c>
      <c r="J3903" t="str">
        <f>_xlfn.XLOOKUP(Orders[[#This Row],[_SalesRepID]],'Sales team'!A:A,'Sales team'!B:B)</f>
        <v>Samuel Fowler</v>
      </c>
      <c r="K3903">
        <v>21</v>
      </c>
      <c r="L3903">
        <v>32</v>
      </c>
      <c r="M3903">
        <v>161</v>
      </c>
      <c r="N3903" t="str">
        <f>_xlfn.XLOOKUP(Orders[[#This Row],[_ProductID]],Products!A:A,Products!C:C)</f>
        <v>Electronics</v>
      </c>
      <c r="O3903">
        <v>47</v>
      </c>
      <c r="P3903">
        <v>7.4999999999999997E-2</v>
      </c>
      <c r="Q3903" s="2">
        <v>221.1</v>
      </c>
      <c r="R3903" s="2">
        <v>112.761</v>
      </c>
      <c r="S3903" s="2">
        <v>818.07</v>
      </c>
      <c r="T3903" s="2">
        <v>367.02600000000007</v>
      </c>
    </row>
    <row r="3904" spans="1:20" x14ac:dyDescent="0.25">
      <c r="A3904" t="s">
        <v>4111</v>
      </c>
      <c r="B3904" t="s">
        <v>5</v>
      </c>
      <c r="C3904" t="s">
        <v>15</v>
      </c>
      <c r="D3904" s="1">
        <v>43600</v>
      </c>
      <c r="E3904" s="1">
        <v>43736</v>
      </c>
      <c r="F3904" s="1">
        <v>43750</v>
      </c>
      <c r="G3904" s="1">
        <v>43749</v>
      </c>
      <c r="H3904" s="13">
        <f>Orders[[#This Row],[DeliveryDate]]-Orders[[#This Row],[OrderDate]]</f>
        <v>13</v>
      </c>
      <c r="I3904" t="s">
        <v>3</v>
      </c>
      <c r="J3904" t="str">
        <f>_xlfn.XLOOKUP(Orders[[#This Row],[_SalesRepID]],'Sales team'!A:A,'Sales team'!B:B)</f>
        <v>Anthony Torres</v>
      </c>
      <c r="K3904">
        <v>20</v>
      </c>
      <c r="L3904">
        <v>10</v>
      </c>
      <c r="M3904">
        <v>42</v>
      </c>
      <c r="N3904" t="str">
        <f>_xlfn.XLOOKUP(Orders[[#This Row],[_ProductID]],Products!A:A,Products!C:C)</f>
        <v>Home décor</v>
      </c>
      <c r="O3904">
        <v>14</v>
      </c>
      <c r="P3904">
        <v>7.4999999999999997E-2</v>
      </c>
      <c r="Q3904" s="2">
        <v>1293.1000000000001</v>
      </c>
      <c r="R3904" s="2">
        <v>1086.2040000000002</v>
      </c>
      <c r="S3904" s="2">
        <v>4784.4700000000012</v>
      </c>
      <c r="T3904" s="2">
        <v>439.65400000000045</v>
      </c>
    </row>
    <row r="3905" spans="1:20" x14ac:dyDescent="0.25">
      <c r="A3905" t="s">
        <v>4093</v>
      </c>
      <c r="B3905" t="s">
        <v>1</v>
      </c>
      <c r="C3905" t="s">
        <v>6</v>
      </c>
      <c r="D3905" s="1">
        <v>43600</v>
      </c>
      <c r="E3905" s="1">
        <v>43735</v>
      </c>
      <c r="F3905" s="1">
        <v>43746</v>
      </c>
      <c r="G3905" s="1">
        <v>43759</v>
      </c>
      <c r="H3905" s="13">
        <f>Orders[[#This Row],[DeliveryDate]]-Orders[[#This Row],[OrderDate]]</f>
        <v>24</v>
      </c>
      <c r="I3905" t="s">
        <v>3</v>
      </c>
      <c r="J3905" t="str">
        <f>_xlfn.XLOOKUP(Orders[[#This Row],[_SalesRepID]],'Sales team'!A:A,'Sales team'!B:B)</f>
        <v>Carl Nguyen</v>
      </c>
      <c r="K3905">
        <v>12</v>
      </c>
      <c r="L3905">
        <v>27</v>
      </c>
      <c r="M3905">
        <v>134</v>
      </c>
      <c r="N3905" t="str">
        <f>_xlfn.XLOOKUP(Orders[[#This Row],[_ProductID]],Products!A:A,Products!C:C)</f>
        <v>Home décor</v>
      </c>
      <c r="O3905">
        <v>40</v>
      </c>
      <c r="P3905">
        <v>0.1</v>
      </c>
      <c r="Q3905" s="2">
        <v>1118.9000000000001</v>
      </c>
      <c r="R3905" s="2">
        <v>704.90700000000004</v>
      </c>
      <c r="S3905" s="2">
        <v>8056.0800000000008</v>
      </c>
      <c r="T3905" s="2">
        <v>2416.8240000000005</v>
      </c>
    </row>
    <row r="3906" spans="1:20" x14ac:dyDescent="0.25">
      <c r="A3906" t="s">
        <v>4094</v>
      </c>
      <c r="B3906" t="s">
        <v>1</v>
      </c>
      <c r="C3906" t="s">
        <v>2</v>
      </c>
      <c r="D3906" s="1">
        <v>43600</v>
      </c>
      <c r="E3906" s="1">
        <v>43735</v>
      </c>
      <c r="F3906" s="1">
        <v>43737</v>
      </c>
      <c r="G3906" s="1">
        <v>43746</v>
      </c>
      <c r="H3906" s="13">
        <f>Orders[[#This Row],[DeliveryDate]]-Orders[[#This Row],[OrderDate]]</f>
        <v>11</v>
      </c>
      <c r="I3906" t="s">
        <v>3</v>
      </c>
      <c r="J3906" t="str">
        <f>_xlfn.XLOOKUP(Orders[[#This Row],[_SalesRepID]],'Sales team'!A:A,'Sales team'!B:B)</f>
        <v>Stephen Payne</v>
      </c>
      <c r="K3906">
        <v>5</v>
      </c>
      <c r="L3906">
        <v>36</v>
      </c>
      <c r="M3906">
        <v>209</v>
      </c>
      <c r="N3906" t="str">
        <f>_xlfn.XLOOKUP(Orders[[#This Row],[_ProductID]],Products!A:A,Products!C:C)</f>
        <v>Home décor</v>
      </c>
      <c r="O3906">
        <v>11</v>
      </c>
      <c r="P3906">
        <v>7.4999999999999997E-2</v>
      </c>
      <c r="Q3906" s="2">
        <v>1969.8</v>
      </c>
      <c r="R3906" s="2">
        <v>827.31599999999992</v>
      </c>
      <c r="S3906" s="2">
        <v>7288.26</v>
      </c>
      <c r="T3906" s="2">
        <v>3978.9960000000005</v>
      </c>
    </row>
    <row r="3907" spans="1:20" x14ac:dyDescent="0.25">
      <c r="A3907" t="s">
        <v>4095</v>
      </c>
      <c r="B3907" t="s">
        <v>1</v>
      </c>
      <c r="C3907" t="s">
        <v>2</v>
      </c>
      <c r="D3907" s="1">
        <v>43600</v>
      </c>
      <c r="E3907" s="1">
        <v>43735</v>
      </c>
      <c r="F3907" s="1">
        <v>43756</v>
      </c>
      <c r="G3907" s="1">
        <v>43760</v>
      </c>
      <c r="H3907" s="13">
        <f>Orders[[#This Row],[DeliveryDate]]-Orders[[#This Row],[OrderDate]]</f>
        <v>25</v>
      </c>
      <c r="I3907" t="s">
        <v>3</v>
      </c>
      <c r="J3907" t="str">
        <f>_xlfn.XLOOKUP(Orders[[#This Row],[_SalesRepID]],'Sales team'!A:A,'Sales team'!B:B)</f>
        <v>Joshua Ryan</v>
      </c>
      <c r="K3907">
        <v>9</v>
      </c>
      <c r="L3907">
        <v>16</v>
      </c>
      <c r="M3907">
        <v>214</v>
      </c>
      <c r="N3907" t="str">
        <f>_xlfn.XLOOKUP(Orders[[#This Row],[_ProductID]],Products!A:A,Products!C:C)</f>
        <v>Home décor</v>
      </c>
      <c r="O3907">
        <v>23</v>
      </c>
      <c r="P3907">
        <v>0.3</v>
      </c>
      <c r="Q3907" s="2">
        <v>3932.9</v>
      </c>
      <c r="R3907" s="2">
        <v>1612.489</v>
      </c>
      <c r="S3907" s="2">
        <v>11012.119999999999</v>
      </c>
      <c r="T3907" s="2">
        <v>4562.1639999999989</v>
      </c>
    </row>
    <row r="3908" spans="1:20" x14ac:dyDescent="0.25">
      <c r="A3908" t="s">
        <v>4096</v>
      </c>
      <c r="B3908" t="s">
        <v>1</v>
      </c>
      <c r="C3908" t="s">
        <v>2</v>
      </c>
      <c r="D3908" s="1">
        <v>43600</v>
      </c>
      <c r="E3908" s="1">
        <v>43735</v>
      </c>
      <c r="F3908" s="1">
        <v>43746</v>
      </c>
      <c r="G3908" s="1">
        <v>43749</v>
      </c>
      <c r="H3908" s="13">
        <f>Orders[[#This Row],[DeliveryDate]]-Orders[[#This Row],[OrderDate]]</f>
        <v>14</v>
      </c>
      <c r="I3908" t="s">
        <v>3</v>
      </c>
      <c r="J3908" t="str">
        <f>_xlfn.XLOOKUP(Orders[[#This Row],[_SalesRepID]],'Sales team'!A:A,'Sales team'!B:B)</f>
        <v>Joshua Ryan</v>
      </c>
      <c r="K3908">
        <v>9</v>
      </c>
      <c r="L3908">
        <v>29</v>
      </c>
      <c r="M3908">
        <v>215</v>
      </c>
      <c r="N3908" t="str">
        <f>_xlfn.XLOOKUP(Orders[[#This Row],[_ProductID]],Products!A:A,Products!C:C)</f>
        <v>Furniture</v>
      </c>
      <c r="O3908">
        <v>38</v>
      </c>
      <c r="P3908">
        <v>0.05</v>
      </c>
      <c r="Q3908" s="2">
        <v>1185.9000000000001</v>
      </c>
      <c r="R3908" s="2">
        <v>723.399</v>
      </c>
      <c r="S3908" s="2">
        <v>3379.8150000000001</v>
      </c>
      <c r="T3908" s="2">
        <v>1209.6179999999999</v>
      </c>
    </row>
    <row r="3909" spans="1:20" x14ac:dyDescent="0.25">
      <c r="A3909" t="s">
        <v>4097</v>
      </c>
      <c r="B3909" t="s">
        <v>1</v>
      </c>
      <c r="C3909" t="s">
        <v>2</v>
      </c>
      <c r="D3909" s="1">
        <v>43600</v>
      </c>
      <c r="E3909" s="1">
        <v>43735</v>
      </c>
      <c r="F3909" s="1">
        <v>43755</v>
      </c>
      <c r="G3909" s="1">
        <v>43756</v>
      </c>
      <c r="H3909" s="13">
        <f>Orders[[#This Row],[DeliveryDate]]-Orders[[#This Row],[OrderDate]]</f>
        <v>21</v>
      </c>
      <c r="I3909" t="s">
        <v>3</v>
      </c>
      <c r="J3909" t="str">
        <f>_xlfn.XLOOKUP(Orders[[#This Row],[_SalesRepID]],'Sales team'!A:A,'Sales team'!B:B)</f>
        <v>Jerry Green</v>
      </c>
      <c r="K3909">
        <v>3</v>
      </c>
      <c r="L3909">
        <v>12</v>
      </c>
      <c r="M3909">
        <v>231</v>
      </c>
      <c r="N3909" t="str">
        <f>_xlfn.XLOOKUP(Orders[[#This Row],[_ProductID]],Products!A:A,Products!C:C)</f>
        <v>Home décor</v>
      </c>
      <c r="O3909">
        <v>46</v>
      </c>
      <c r="P3909">
        <v>0.05</v>
      </c>
      <c r="Q3909" s="2">
        <v>1078.7</v>
      </c>
      <c r="R3909" s="2">
        <v>668.79399999999998</v>
      </c>
      <c r="S3909" s="2">
        <v>8198.1200000000008</v>
      </c>
      <c r="T3909" s="2">
        <v>2847.7680000000009</v>
      </c>
    </row>
    <row r="3910" spans="1:20" x14ac:dyDescent="0.25">
      <c r="A3910" t="s">
        <v>4098</v>
      </c>
      <c r="B3910" t="s">
        <v>5</v>
      </c>
      <c r="C3910" t="s">
        <v>13</v>
      </c>
      <c r="D3910" s="1">
        <v>43600</v>
      </c>
      <c r="E3910" s="1">
        <v>43735</v>
      </c>
      <c r="F3910" s="1">
        <v>43760</v>
      </c>
      <c r="G3910" s="1">
        <v>43745</v>
      </c>
      <c r="H3910" s="13">
        <f>Orders[[#This Row],[DeliveryDate]]-Orders[[#This Row],[OrderDate]]</f>
        <v>10</v>
      </c>
      <c r="I3910" t="s">
        <v>3</v>
      </c>
      <c r="J3910" t="str">
        <f>_xlfn.XLOOKUP(Orders[[#This Row],[_SalesRepID]],'Sales team'!A:A,'Sales team'!B:B)</f>
        <v>Shawn Wallace</v>
      </c>
      <c r="K3910">
        <v>18</v>
      </c>
      <c r="L3910">
        <v>44</v>
      </c>
      <c r="M3910">
        <v>286</v>
      </c>
      <c r="N3910" t="str">
        <f>_xlfn.XLOOKUP(Orders[[#This Row],[_ProductID]],Products!A:A,Products!C:C)</f>
        <v>Home décor</v>
      </c>
      <c r="O3910">
        <v>33</v>
      </c>
      <c r="P3910">
        <v>0.05</v>
      </c>
      <c r="Q3910" s="2">
        <v>971.5</v>
      </c>
      <c r="R3910" s="2">
        <v>437.17500000000001</v>
      </c>
      <c r="S3910" s="2">
        <v>6460.4749999999995</v>
      </c>
      <c r="T3910" s="2">
        <v>3400.2499999999995</v>
      </c>
    </row>
    <row r="3911" spans="1:20" x14ac:dyDescent="0.25">
      <c r="A3911" t="s">
        <v>4084</v>
      </c>
      <c r="B3911" t="s">
        <v>1</v>
      </c>
      <c r="C3911" t="s">
        <v>13</v>
      </c>
      <c r="D3911" s="1">
        <v>43600</v>
      </c>
      <c r="E3911" s="1">
        <v>43734</v>
      </c>
      <c r="F3911" s="1">
        <v>43737</v>
      </c>
      <c r="G3911" s="1">
        <v>43739</v>
      </c>
      <c r="H3911" s="13">
        <f>Orders[[#This Row],[DeliveryDate]]-Orders[[#This Row],[OrderDate]]</f>
        <v>5</v>
      </c>
      <c r="I3911" t="s">
        <v>3</v>
      </c>
      <c r="J3911" t="str">
        <f>_xlfn.XLOOKUP(Orders[[#This Row],[_SalesRepID]],'Sales team'!A:A,'Sales team'!B:B)</f>
        <v>Shawn Cook</v>
      </c>
      <c r="K3911">
        <v>7</v>
      </c>
      <c r="L3911">
        <v>9</v>
      </c>
      <c r="M3911">
        <v>289</v>
      </c>
      <c r="N3911" t="str">
        <f>_xlfn.XLOOKUP(Orders[[#This Row],[_ProductID]],Products!A:A,Products!C:C)</f>
        <v>Home décor</v>
      </c>
      <c r="O3911">
        <v>27</v>
      </c>
      <c r="P3911">
        <v>0.05</v>
      </c>
      <c r="Q3911" s="2">
        <v>2378.5</v>
      </c>
      <c r="R3911" s="2">
        <v>1879.0150000000001</v>
      </c>
      <c r="S3911" s="2">
        <v>2259.5749999999998</v>
      </c>
      <c r="T3911" s="2">
        <v>380.55999999999972</v>
      </c>
    </row>
    <row r="3912" spans="1:20" x14ac:dyDescent="0.25">
      <c r="A3912" t="s">
        <v>4085</v>
      </c>
      <c r="B3912" t="s">
        <v>10</v>
      </c>
      <c r="C3912" t="s">
        <v>13</v>
      </c>
      <c r="D3912" s="1">
        <v>43600</v>
      </c>
      <c r="E3912" s="1">
        <v>43734</v>
      </c>
      <c r="F3912" s="1">
        <v>43740</v>
      </c>
      <c r="G3912" s="1">
        <v>43742</v>
      </c>
      <c r="H3912" s="13">
        <f>Orders[[#This Row],[DeliveryDate]]-Orders[[#This Row],[OrderDate]]</f>
        <v>8</v>
      </c>
      <c r="I3912" t="s">
        <v>3</v>
      </c>
      <c r="J3912" t="str">
        <f>_xlfn.XLOOKUP(Orders[[#This Row],[_SalesRepID]],'Sales team'!A:A,'Sales team'!B:B)</f>
        <v>Shawn Torres</v>
      </c>
      <c r="K3912">
        <v>27</v>
      </c>
      <c r="L3912">
        <v>49</v>
      </c>
      <c r="M3912">
        <v>299</v>
      </c>
      <c r="N3912" t="str">
        <f>_xlfn.XLOOKUP(Orders[[#This Row],[_ProductID]],Products!A:A,Products!C:C)</f>
        <v>Electronics</v>
      </c>
      <c r="O3912">
        <v>6</v>
      </c>
      <c r="P3912">
        <v>0.15</v>
      </c>
      <c r="Q3912" s="2">
        <v>254.6</v>
      </c>
      <c r="R3912" s="2">
        <v>137.48400000000001</v>
      </c>
      <c r="S3912" s="2">
        <v>216.41</v>
      </c>
      <c r="T3912" s="2">
        <v>78.925999999999988</v>
      </c>
    </row>
    <row r="3913" spans="1:20" x14ac:dyDescent="0.25">
      <c r="A3913" t="s">
        <v>4086</v>
      </c>
      <c r="B3913" t="s">
        <v>1</v>
      </c>
      <c r="C3913" t="s">
        <v>15</v>
      </c>
      <c r="D3913" s="1">
        <v>43600</v>
      </c>
      <c r="E3913" s="1">
        <v>43734</v>
      </c>
      <c r="F3913" s="1">
        <v>43751</v>
      </c>
      <c r="G3913" s="1">
        <v>43742</v>
      </c>
      <c r="H3913" s="13">
        <f>Orders[[#This Row],[DeliveryDate]]-Orders[[#This Row],[OrderDate]]</f>
        <v>8</v>
      </c>
      <c r="I3913" t="s">
        <v>3</v>
      </c>
      <c r="J3913" t="str">
        <f>_xlfn.XLOOKUP(Orders[[#This Row],[_SalesRepID]],'Sales team'!A:A,'Sales team'!B:B)</f>
        <v>George Lewis</v>
      </c>
      <c r="K3913">
        <v>8</v>
      </c>
      <c r="L3913">
        <v>21</v>
      </c>
      <c r="M3913">
        <v>42</v>
      </c>
      <c r="N3913" t="str">
        <f>_xlfn.XLOOKUP(Orders[[#This Row],[_ProductID]],Products!A:A,Products!C:C)</f>
        <v>Outdoor</v>
      </c>
      <c r="O3913">
        <v>9</v>
      </c>
      <c r="P3913">
        <v>0.05</v>
      </c>
      <c r="Q3913" s="2">
        <v>3309.8</v>
      </c>
      <c r="R3913" s="2">
        <v>2647.84</v>
      </c>
      <c r="S3913" s="2">
        <v>18865.86</v>
      </c>
      <c r="T3913" s="2">
        <v>2978.8199999999997</v>
      </c>
    </row>
    <row r="3914" spans="1:20" x14ac:dyDescent="0.25">
      <c r="A3914" t="s">
        <v>4087</v>
      </c>
      <c r="B3914" t="s">
        <v>5</v>
      </c>
      <c r="C3914" t="s">
        <v>13</v>
      </c>
      <c r="D3914" s="1">
        <v>43600</v>
      </c>
      <c r="E3914" s="1">
        <v>43734</v>
      </c>
      <c r="F3914" s="1">
        <v>43745</v>
      </c>
      <c r="G3914" s="1">
        <v>43745</v>
      </c>
      <c r="H3914" s="13">
        <f>Orders[[#This Row],[DeliveryDate]]-Orders[[#This Row],[OrderDate]]</f>
        <v>11</v>
      </c>
      <c r="I3914" t="s">
        <v>3</v>
      </c>
      <c r="J3914" t="str">
        <f>_xlfn.XLOOKUP(Orders[[#This Row],[_SalesRepID]],'Sales team'!A:A,'Sales team'!B:B)</f>
        <v>Paul Holmes</v>
      </c>
      <c r="K3914">
        <v>14</v>
      </c>
      <c r="L3914">
        <v>36</v>
      </c>
      <c r="M3914">
        <v>275</v>
      </c>
      <c r="N3914" t="str">
        <f>_xlfn.XLOOKUP(Orders[[#This Row],[_ProductID]],Products!A:A,Products!C:C)</f>
        <v>Home décor</v>
      </c>
      <c r="O3914">
        <v>40</v>
      </c>
      <c r="P3914">
        <v>0.05</v>
      </c>
      <c r="Q3914" s="2">
        <v>1896.1000000000001</v>
      </c>
      <c r="R3914" s="2">
        <v>1004.9330000000001</v>
      </c>
      <c r="S3914" s="2">
        <v>3602.59</v>
      </c>
      <c r="T3914" s="2">
        <v>1592.7239999999999</v>
      </c>
    </row>
    <row r="3915" spans="1:20" x14ac:dyDescent="0.25">
      <c r="A3915" t="s">
        <v>4088</v>
      </c>
      <c r="B3915" t="s">
        <v>10</v>
      </c>
      <c r="C3915" t="s">
        <v>46</v>
      </c>
      <c r="D3915" s="1">
        <v>43600</v>
      </c>
      <c r="E3915" s="1">
        <v>43734</v>
      </c>
      <c r="F3915" s="1">
        <v>43762</v>
      </c>
      <c r="G3915" s="1">
        <v>43739</v>
      </c>
      <c r="H3915" s="13">
        <f>Orders[[#This Row],[DeliveryDate]]-Orders[[#This Row],[OrderDate]]</f>
        <v>5</v>
      </c>
      <c r="I3915" t="s">
        <v>3</v>
      </c>
      <c r="J3915" t="str">
        <f>_xlfn.XLOOKUP(Orders[[#This Row],[_SalesRepID]],'Sales team'!A:A,'Sales team'!B:B)</f>
        <v>Carlos Miller</v>
      </c>
      <c r="K3915">
        <v>28</v>
      </c>
      <c r="L3915">
        <v>23</v>
      </c>
      <c r="M3915">
        <v>68</v>
      </c>
      <c r="N3915" t="str">
        <f>_xlfn.XLOOKUP(Orders[[#This Row],[_ProductID]],Products!A:A,Products!C:C)</f>
        <v>Home décor</v>
      </c>
      <c r="O3915">
        <v>27</v>
      </c>
      <c r="P3915">
        <v>0.1</v>
      </c>
      <c r="Q3915" s="2">
        <v>1172.5</v>
      </c>
      <c r="R3915" s="2">
        <v>949.72500000000002</v>
      </c>
      <c r="S3915" s="2">
        <v>2110.5</v>
      </c>
      <c r="T3915" s="2">
        <v>211.04999999999995</v>
      </c>
    </row>
    <row r="3916" spans="1:20" x14ac:dyDescent="0.25">
      <c r="A3916" t="s">
        <v>4089</v>
      </c>
      <c r="B3916" t="s">
        <v>8</v>
      </c>
      <c r="C3916" t="s">
        <v>15</v>
      </c>
      <c r="D3916" s="1">
        <v>43600</v>
      </c>
      <c r="E3916" s="1">
        <v>43734</v>
      </c>
      <c r="F3916" s="1">
        <v>43745</v>
      </c>
      <c r="G3916" s="1">
        <v>43739</v>
      </c>
      <c r="H3916" s="13">
        <f>Orders[[#This Row],[DeliveryDate]]-Orders[[#This Row],[OrderDate]]</f>
        <v>5</v>
      </c>
      <c r="I3916" t="s">
        <v>3</v>
      </c>
      <c r="J3916" t="str">
        <f>_xlfn.XLOOKUP(Orders[[#This Row],[_SalesRepID]],'Sales team'!A:A,'Sales team'!B:B)</f>
        <v>Joe Price</v>
      </c>
      <c r="K3916">
        <v>22</v>
      </c>
      <c r="L3916">
        <v>48</v>
      </c>
      <c r="M3916">
        <v>14</v>
      </c>
      <c r="N3916" t="str">
        <f>_xlfn.XLOOKUP(Orders[[#This Row],[_ProductID]],Products!A:A,Products!C:C)</f>
        <v>Home décor</v>
      </c>
      <c r="O3916">
        <v>31</v>
      </c>
      <c r="P3916">
        <v>0.15</v>
      </c>
      <c r="Q3916" s="2">
        <v>3289.7000000000003</v>
      </c>
      <c r="R3916" s="2">
        <v>1348.777</v>
      </c>
      <c r="S3916" s="2">
        <v>13981.225</v>
      </c>
      <c r="T3916" s="2">
        <v>7237.34</v>
      </c>
    </row>
    <row r="3917" spans="1:20" x14ac:dyDescent="0.25">
      <c r="A3917" t="s">
        <v>4090</v>
      </c>
      <c r="B3917" t="s">
        <v>8</v>
      </c>
      <c r="C3917" t="s">
        <v>6</v>
      </c>
      <c r="D3917" s="1">
        <v>43600</v>
      </c>
      <c r="E3917" s="1">
        <v>43734</v>
      </c>
      <c r="F3917" s="1">
        <v>43751</v>
      </c>
      <c r="G3917" s="1">
        <v>43763</v>
      </c>
      <c r="H3917" s="13">
        <f>Orders[[#This Row],[DeliveryDate]]-Orders[[#This Row],[OrderDate]]</f>
        <v>29</v>
      </c>
      <c r="I3917" t="s">
        <v>3</v>
      </c>
      <c r="J3917" t="str">
        <f>_xlfn.XLOOKUP(Orders[[#This Row],[_SalesRepID]],'Sales team'!A:A,'Sales team'!B:B)</f>
        <v>Roy Rice</v>
      </c>
      <c r="K3917">
        <v>24</v>
      </c>
      <c r="L3917">
        <v>7</v>
      </c>
      <c r="M3917">
        <v>165</v>
      </c>
      <c r="N3917" t="str">
        <f>_xlfn.XLOOKUP(Orders[[#This Row],[_ProductID]],Products!A:A,Products!C:C)</f>
        <v>Home décor</v>
      </c>
      <c r="O3917">
        <v>17</v>
      </c>
      <c r="P3917">
        <v>0.05</v>
      </c>
      <c r="Q3917" s="2">
        <v>1038.5</v>
      </c>
      <c r="R3917" s="2">
        <v>623.1</v>
      </c>
      <c r="S3917" s="2">
        <v>986.57499999999993</v>
      </c>
      <c r="T3917" s="2">
        <v>363.47499999999991</v>
      </c>
    </row>
    <row r="3918" spans="1:20" x14ac:dyDescent="0.25">
      <c r="A3918" t="s">
        <v>4091</v>
      </c>
      <c r="B3918" t="s">
        <v>8</v>
      </c>
      <c r="C3918" t="s">
        <v>25</v>
      </c>
      <c r="D3918" s="1">
        <v>43600</v>
      </c>
      <c r="E3918" s="1">
        <v>43734</v>
      </c>
      <c r="F3918" s="1">
        <v>43755</v>
      </c>
      <c r="G3918" s="1">
        <v>43748</v>
      </c>
      <c r="H3918" s="13">
        <f>Orders[[#This Row],[DeliveryDate]]-Orders[[#This Row],[OrderDate]]</f>
        <v>14</v>
      </c>
      <c r="I3918" t="s">
        <v>3</v>
      </c>
      <c r="J3918" t="str">
        <f>_xlfn.XLOOKUP(Orders[[#This Row],[_SalesRepID]],'Sales team'!A:A,'Sales team'!B:B)</f>
        <v>Douglas Tucker</v>
      </c>
      <c r="K3918">
        <v>23</v>
      </c>
      <c r="L3918">
        <v>37</v>
      </c>
      <c r="M3918">
        <v>363</v>
      </c>
      <c r="N3918" t="str">
        <f>_xlfn.XLOOKUP(Orders[[#This Row],[_ProductID]],Products!A:A,Products!C:C)</f>
        <v>Home décor</v>
      </c>
      <c r="O3918">
        <v>17</v>
      </c>
      <c r="P3918">
        <v>7.4999999999999997E-2</v>
      </c>
      <c r="Q3918" s="2">
        <v>1125.6000000000001</v>
      </c>
      <c r="R3918" s="2">
        <v>877.96800000000019</v>
      </c>
      <c r="S3918" s="2">
        <v>5205.9000000000015</v>
      </c>
      <c r="T3918" s="2">
        <v>816.0600000000004</v>
      </c>
    </row>
    <row r="3919" spans="1:20" x14ac:dyDescent="0.25">
      <c r="A3919" t="s">
        <v>4092</v>
      </c>
      <c r="B3919" t="s">
        <v>1</v>
      </c>
      <c r="C3919" t="s">
        <v>25</v>
      </c>
      <c r="D3919" s="1">
        <v>43600</v>
      </c>
      <c r="E3919" s="1">
        <v>43734</v>
      </c>
      <c r="F3919" s="1">
        <v>43754</v>
      </c>
      <c r="G3919" s="1">
        <v>43754</v>
      </c>
      <c r="H3919" s="13">
        <f>Orders[[#This Row],[DeliveryDate]]-Orders[[#This Row],[OrderDate]]</f>
        <v>20</v>
      </c>
      <c r="I3919" t="s">
        <v>3</v>
      </c>
      <c r="J3919" t="str">
        <f>_xlfn.XLOOKUP(Orders[[#This Row],[_SalesRepID]],'Sales team'!A:A,'Sales team'!B:B)</f>
        <v>Chris Armstrong</v>
      </c>
      <c r="K3919">
        <v>4</v>
      </c>
      <c r="L3919">
        <v>2</v>
      </c>
      <c r="M3919">
        <v>360</v>
      </c>
      <c r="N3919" t="str">
        <f>_xlfn.XLOOKUP(Orders[[#This Row],[_ProductID]],Products!A:A,Products!C:C)</f>
        <v>Kitchen &amp; Dining</v>
      </c>
      <c r="O3919">
        <v>7</v>
      </c>
      <c r="P3919">
        <v>7.4999999999999997E-2</v>
      </c>
      <c r="Q3919" s="2">
        <v>1869.3</v>
      </c>
      <c r="R3919" s="2">
        <v>1495.44</v>
      </c>
      <c r="S3919" s="2">
        <v>13832.82</v>
      </c>
      <c r="T3919" s="2">
        <v>1869.2999999999993</v>
      </c>
    </row>
    <row r="3920" spans="1:20" x14ac:dyDescent="0.25">
      <c r="A3920" t="s">
        <v>4075</v>
      </c>
      <c r="B3920" t="s">
        <v>10</v>
      </c>
      <c r="C3920" t="s">
        <v>13</v>
      </c>
      <c r="D3920" s="1">
        <v>43600</v>
      </c>
      <c r="E3920" s="1">
        <v>43733</v>
      </c>
      <c r="F3920" s="1">
        <v>43755</v>
      </c>
      <c r="G3920" s="1">
        <v>43747</v>
      </c>
      <c r="H3920" s="13">
        <f>Orders[[#This Row],[DeliveryDate]]-Orders[[#This Row],[OrderDate]]</f>
        <v>14</v>
      </c>
      <c r="I3920" t="s">
        <v>3</v>
      </c>
      <c r="J3920" t="str">
        <f>_xlfn.XLOOKUP(Orders[[#This Row],[_SalesRepID]],'Sales team'!A:A,'Sales team'!B:B)</f>
        <v>Shawn Torres</v>
      </c>
      <c r="K3920">
        <v>27</v>
      </c>
      <c r="L3920">
        <v>44</v>
      </c>
      <c r="M3920">
        <v>324</v>
      </c>
      <c r="N3920" t="str">
        <f>_xlfn.XLOOKUP(Orders[[#This Row],[_ProductID]],Products!A:A,Products!C:C)</f>
        <v>Home décor</v>
      </c>
      <c r="O3920">
        <v>33</v>
      </c>
      <c r="P3920">
        <v>0.15</v>
      </c>
      <c r="Q3920" s="2">
        <v>2639.8</v>
      </c>
      <c r="R3920" s="2">
        <v>1847.86</v>
      </c>
      <c r="S3920" s="2">
        <v>17950.64</v>
      </c>
      <c r="T3920" s="2">
        <v>3167.76</v>
      </c>
    </row>
    <row r="3921" spans="1:20" x14ac:dyDescent="0.25">
      <c r="A3921" t="s">
        <v>4076</v>
      </c>
      <c r="B3921" t="s">
        <v>1</v>
      </c>
      <c r="C3921" t="s">
        <v>6</v>
      </c>
      <c r="D3921" s="1">
        <v>43600</v>
      </c>
      <c r="E3921" s="1">
        <v>43733</v>
      </c>
      <c r="F3921" s="1">
        <v>43753</v>
      </c>
      <c r="G3921" s="1">
        <v>43766</v>
      </c>
      <c r="H3921" s="13">
        <f>Orders[[#This Row],[DeliveryDate]]-Orders[[#This Row],[OrderDate]]</f>
        <v>33</v>
      </c>
      <c r="I3921" t="s">
        <v>3</v>
      </c>
      <c r="J3921" t="str">
        <f>_xlfn.XLOOKUP(Orders[[#This Row],[_SalesRepID]],'Sales team'!A:A,'Sales team'!B:B)</f>
        <v>Joshua Ryan</v>
      </c>
      <c r="K3921">
        <v>9</v>
      </c>
      <c r="L3921">
        <v>42</v>
      </c>
      <c r="M3921">
        <v>148</v>
      </c>
      <c r="N3921" t="str">
        <f>_xlfn.XLOOKUP(Orders[[#This Row],[_ProductID]],Products!A:A,Products!C:C)</f>
        <v>Home décor</v>
      </c>
      <c r="O3921">
        <v>30</v>
      </c>
      <c r="P3921">
        <v>0.05</v>
      </c>
      <c r="Q3921" s="2">
        <v>1045.2</v>
      </c>
      <c r="R3921" s="2">
        <v>700.28400000000011</v>
      </c>
      <c r="S3921" s="2">
        <v>3971.7599999999998</v>
      </c>
      <c r="T3921" s="2">
        <v>1170.6239999999993</v>
      </c>
    </row>
    <row r="3922" spans="1:20" x14ac:dyDescent="0.25">
      <c r="A3922" t="s">
        <v>4077</v>
      </c>
      <c r="B3922" t="s">
        <v>1</v>
      </c>
      <c r="C3922" t="s">
        <v>13</v>
      </c>
      <c r="D3922" s="1">
        <v>43600</v>
      </c>
      <c r="E3922" s="1">
        <v>43733</v>
      </c>
      <c r="F3922" s="1">
        <v>43736</v>
      </c>
      <c r="G3922" s="1">
        <v>43749</v>
      </c>
      <c r="H3922" s="13">
        <f>Orders[[#This Row],[DeliveryDate]]-Orders[[#This Row],[OrderDate]]</f>
        <v>16</v>
      </c>
      <c r="I3922" t="s">
        <v>3</v>
      </c>
      <c r="J3922" t="str">
        <f>_xlfn.XLOOKUP(Orders[[#This Row],[_SalesRepID]],'Sales team'!A:A,'Sales team'!B:B)</f>
        <v>Stephen Payne</v>
      </c>
      <c r="K3922">
        <v>5</v>
      </c>
      <c r="L3922">
        <v>18</v>
      </c>
      <c r="M3922">
        <v>290</v>
      </c>
      <c r="N3922" t="str">
        <f>_xlfn.XLOOKUP(Orders[[#This Row],[_ProductID]],Products!A:A,Products!C:C)</f>
        <v>Home décor</v>
      </c>
      <c r="O3922">
        <v>43</v>
      </c>
      <c r="P3922">
        <v>0.05</v>
      </c>
      <c r="Q3922" s="2">
        <v>1286.4000000000001</v>
      </c>
      <c r="R3922" s="2">
        <v>951.93600000000004</v>
      </c>
      <c r="S3922" s="2">
        <v>4888.32</v>
      </c>
      <c r="T3922" s="2">
        <v>1080.5759999999996</v>
      </c>
    </row>
    <row r="3923" spans="1:20" x14ac:dyDescent="0.25">
      <c r="A3923" t="s">
        <v>4078</v>
      </c>
      <c r="B3923" t="s">
        <v>8</v>
      </c>
      <c r="C3923" t="s">
        <v>46</v>
      </c>
      <c r="D3923" s="1">
        <v>43600</v>
      </c>
      <c r="E3923" s="1">
        <v>43733</v>
      </c>
      <c r="F3923" s="1">
        <v>43744</v>
      </c>
      <c r="G3923" s="1">
        <v>43761</v>
      </c>
      <c r="H3923" s="13">
        <f>Orders[[#This Row],[DeliveryDate]]-Orders[[#This Row],[OrderDate]]</f>
        <v>28</v>
      </c>
      <c r="I3923" t="s">
        <v>3</v>
      </c>
      <c r="J3923" t="str">
        <f>_xlfn.XLOOKUP(Orders[[#This Row],[_SalesRepID]],'Sales team'!A:A,'Sales team'!B:B)</f>
        <v>Samuel Fowler</v>
      </c>
      <c r="K3923">
        <v>21</v>
      </c>
      <c r="L3923">
        <v>28</v>
      </c>
      <c r="M3923">
        <v>85</v>
      </c>
      <c r="N3923" t="str">
        <f>_xlfn.XLOOKUP(Orders[[#This Row],[_ProductID]],Products!A:A,Products!C:C)</f>
        <v>Furniture</v>
      </c>
      <c r="O3923">
        <v>19</v>
      </c>
      <c r="P3923">
        <v>0.15</v>
      </c>
      <c r="Q3923" s="2">
        <v>3865.9</v>
      </c>
      <c r="R3923" s="2">
        <v>1778.3140000000001</v>
      </c>
      <c r="S3923" s="2">
        <v>23002.105</v>
      </c>
      <c r="T3923" s="2">
        <v>10553.906999999999</v>
      </c>
    </row>
    <row r="3924" spans="1:20" x14ac:dyDescent="0.25">
      <c r="A3924" t="s">
        <v>4079</v>
      </c>
      <c r="B3924" t="s">
        <v>1</v>
      </c>
      <c r="C3924" t="s">
        <v>13</v>
      </c>
      <c r="D3924" s="1">
        <v>43600</v>
      </c>
      <c r="E3924" s="1">
        <v>43733</v>
      </c>
      <c r="F3924" s="1">
        <v>43755</v>
      </c>
      <c r="G3924" s="1">
        <v>43742</v>
      </c>
      <c r="H3924" s="13">
        <f>Orders[[#This Row],[DeliveryDate]]-Orders[[#This Row],[OrderDate]]</f>
        <v>9</v>
      </c>
      <c r="I3924" t="s">
        <v>3</v>
      </c>
      <c r="J3924" t="str">
        <f>_xlfn.XLOOKUP(Orders[[#This Row],[_SalesRepID]],'Sales team'!A:A,'Sales team'!B:B)</f>
        <v>Chris Armstrong</v>
      </c>
      <c r="K3924">
        <v>4</v>
      </c>
      <c r="L3924">
        <v>50</v>
      </c>
      <c r="M3924">
        <v>284</v>
      </c>
      <c r="N3924" t="str">
        <f>_xlfn.XLOOKUP(Orders[[#This Row],[_ProductID]],Products!A:A,Products!C:C)</f>
        <v>Home décor</v>
      </c>
      <c r="O3924">
        <v>41</v>
      </c>
      <c r="P3924">
        <v>0.05</v>
      </c>
      <c r="Q3924" s="2">
        <v>6519.1</v>
      </c>
      <c r="R3924" s="2">
        <v>3520.3140000000003</v>
      </c>
      <c r="S3924" s="2">
        <v>24772.58</v>
      </c>
      <c r="T3924" s="2">
        <v>10691.324000000001</v>
      </c>
    </row>
    <row r="3925" spans="1:20" x14ac:dyDescent="0.25">
      <c r="A3925" t="s">
        <v>4080</v>
      </c>
      <c r="B3925" t="s">
        <v>5</v>
      </c>
      <c r="C3925" t="s">
        <v>6</v>
      </c>
      <c r="D3925" s="1">
        <v>43600</v>
      </c>
      <c r="E3925" s="1">
        <v>43733</v>
      </c>
      <c r="F3925" s="1">
        <v>43752</v>
      </c>
      <c r="G3925" s="1">
        <v>43740</v>
      </c>
      <c r="H3925" s="13">
        <f>Orders[[#This Row],[DeliveryDate]]-Orders[[#This Row],[OrderDate]]</f>
        <v>7</v>
      </c>
      <c r="I3925" t="s">
        <v>3</v>
      </c>
      <c r="J3925" t="str">
        <f>_xlfn.XLOOKUP(Orders[[#This Row],[_SalesRepID]],'Sales team'!A:A,'Sales team'!B:B)</f>
        <v>Carl Nguyen</v>
      </c>
      <c r="K3925">
        <v>12</v>
      </c>
      <c r="L3925">
        <v>3</v>
      </c>
      <c r="M3925">
        <v>175</v>
      </c>
      <c r="N3925" t="str">
        <f>_xlfn.XLOOKUP(Orders[[#This Row],[_ProductID]],Products!A:A,Products!C:C)</f>
        <v>Kitchen &amp; Dining</v>
      </c>
      <c r="O3925">
        <v>37</v>
      </c>
      <c r="P3925">
        <v>0.1</v>
      </c>
      <c r="Q3925" s="2">
        <v>4006.6</v>
      </c>
      <c r="R3925" s="2">
        <v>3365.5439999999999</v>
      </c>
      <c r="S3925" s="2">
        <v>25241.58</v>
      </c>
      <c r="T3925" s="2">
        <v>1682.7720000000045</v>
      </c>
    </row>
    <row r="3926" spans="1:20" x14ac:dyDescent="0.25">
      <c r="A3926" t="s">
        <v>4081</v>
      </c>
      <c r="B3926" t="s">
        <v>10</v>
      </c>
      <c r="C3926" t="s">
        <v>2</v>
      </c>
      <c r="D3926" s="1">
        <v>43600</v>
      </c>
      <c r="E3926" s="1">
        <v>43733</v>
      </c>
      <c r="F3926" s="1">
        <v>43761</v>
      </c>
      <c r="G3926" s="1">
        <v>43742</v>
      </c>
      <c r="H3926" s="13">
        <f>Orders[[#This Row],[DeliveryDate]]-Orders[[#This Row],[OrderDate]]</f>
        <v>9</v>
      </c>
      <c r="I3926" t="s">
        <v>3</v>
      </c>
      <c r="J3926" t="str">
        <f>_xlfn.XLOOKUP(Orders[[#This Row],[_SalesRepID]],'Sales team'!A:A,'Sales team'!B:B)</f>
        <v>Carlos Miller</v>
      </c>
      <c r="K3926">
        <v>28</v>
      </c>
      <c r="L3926">
        <v>17</v>
      </c>
      <c r="M3926">
        <v>209</v>
      </c>
      <c r="N3926" t="str">
        <f>_xlfn.XLOOKUP(Orders[[#This Row],[_ProductID]],Products!A:A,Products!C:C)</f>
        <v>Home décor</v>
      </c>
      <c r="O3926">
        <v>29</v>
      </c>
      <c r="P3926">
        <v>7.4999999999999997E-2</v>
      </c>
      <c r="Q3926" s="2">
        <v>1078.7</v>
      </c>
      <c r="R3926" s="2">
        <v>841.38600000000008</v>
      </c>
      <c r="S3926" s="2">
        <v>6984.5825000000004</v>
      </c>
      <c r="T3926" s="2">
        <v>1094.8805000000002</v>
      </c>
    </row>
    <row r="3927" spans="1:20" x14ac:dyDescent="0.25">
      <c r="A3927" t="s">
        <v>4082</v>
      </c>
      <c r="B3927" t="s">
        <v>1</v>
      </c>
      <c r="C3927" t="s">
        <v>15</v>
      </c>
      <c r="D3927" s="1">
        <v>43600</v>
      </c>
      <c r="E3927" s="1">
        <v>43733</v>
      </c>
      <c r="F3927" s="1">
        <v>43741</v>
      </c>
      <c r="G3927" s="1">
        <v>43748</v>
      </c>
      <c r="H3927" s="13">
        <f>Orders[[#This Row],[DeliveryDate]]-Orders[[#This Row],[OrderDate]]</f>
        <v>15</v>
      </c>
      <c r="I3927" t="s">
        <v>3</v>
      </c>
      <c r="J3927" t="str">
        <f>_xlfn.XLOOKUP(Orders[[#This Row],[_SalesRepID]],'Sales team'!A:A,'Sales team'!B:B)</f>
        <v>Stephen Payne</v>
      </c>
      <c r="K3927">
        <v>5</v>
      </c>
      <c r="L3927">
        <v>49</v>
      </c>
      <c r="M3927">
        <v>52</v>
      </c>
      <c r="N3927" t="str">
        <f>_xlfn.XLOOKUP(Orders[[#This Row],[_ProductID]],Products!A:A,Products!C:C)</f>
        <v>Outdoor</v>
      </c>
      <c r="O3927">
        <v>10</v>
      </c>
      <c r="P3927">
        <v>0.1</v>
      </c>
      <c r="Q3927" s="2">
        <v>1125.6000000000001</v>
      </c>
      <c r="R3927" s="2">
        <v>675.36</v>
      </c>
      <c r="S3927" s="2">
        <v>4052.1600000000008</v>
      </c>
      <c r="T3927" s="2">
        <v>1350.7200000000007</v>
      </c>
    </row>
    <row r="3928" spans="1:20" x14ac:dyDescent="0.25">
      <c r="A3928" t="s">
        <v>4083</v>
      </c>
      <c r="B3928" t="s">
        <v>1</v>
      </c>
      <c r="C3928" t="s">
        <v>2</v>
      </c>
      <c r="D3928" s="1">
        <v>43600</v>
      </c>
      <c r="E3928" s="1">
        <v>43733</v>
      </c>
      <c r="F3928" s="1">
        <v>43759</v>
      </c>
      <c r="G3928" s="1">
        <v>43754</v>
      </c>
      <c r="H3928" s="13">
        <f>Orders[[#This Row],[DeliveryDate]]-Orders[[#This Row],[OrderDate]]</f>
        <v>21</v>
      </c>
      <c r="I3928" t="s">
        <v>3</v>
      </c>
      <c r="J3928" t="str">
        <f>_xlfn.XLOOKUP(Orders[[#This Row],[_SalesRepID]],'Sales team'!A:A,'Sales team'!B:B)</f>
        <v>Carl Nguyen</v>
      </c>
      <c r="K3928">
        <v>12</v>
      </c>
      <c r="L3928">
        <v>44</v>
      </c>
      <c r="M3928">
        <v>209</v>
      </c>
      <c r="N3928" t="str">
        <f>_xlfn.XLOOKUP(Orders[[#This Row],[_ProductID]],Products!A:A,Products!C:C)</f>
        <v>Furniture</v>
      </c>
      <c r="O3928">
        <v>5</v>
      </c>
      <c r="P3928">
        <v>0.1</v>
      </c>
      <c r="Q3928" s="2">
        <v>247.9</v>
      </c>
      <c r="R3928" s="2">
        <v>203.27799999999999</v>
      </c>
      <c r="S3928" s="2">
        <v>1115.55</v>
      </c>
      <c r="T3928" s="2">
        <v>99.159999999999968</v>
      </c>
    </row>
    <row r="3929" spans="1:20" x14ac:dyDescent="0.25">
      <c r="A3929" t="s">
        <v>4071</v>
      </c>
      <c r="B3929" t="s">
        <v>8</v>
      </c>
      <c r="C3929" t="s">
        <v>6</v>
      </c>
      <c r="D3929" s="1">
        <v>43600</v>
      </c>
      <c r="E3929" s="1">
        <v>43732</v>
      </c>
      <c r="F3929" s="1">
        <v>43742</v>
      </c>
      <c r="G3929" s="1">
        <v>43747</v>
      </c>
      <c r="H3929" s="13">
        <f>Orders[[#This Row],[DeliveryDate]]-Orders[[#This Row],[OrderDate]]</f>
        <v>15</v>
      </c>
      <c r="I3929" t="s">
        <v>3</v>
      </c>
      <c r="J3929" t="str">
        <f>_xlfn.XLOOKUP(Orders[[#This Row],[_SalesRepID]],'Sales team'!A:A,'Sales team'!B:B)</f>
        <v>Douglas Tucker</v>
      </c>
      <c r="K3929">
        <v>23</v>
      </c>
      <c r="L3929">
        <v>31</v>
      </c>
      <c r="M3929">
        <v>141</v>
      </c>
      <c r="N3929" t="str">
        <f>_xlfn.XLOOKUP(Orders[[#This Row],[_ProductID]],Products!A:A,Products!C:C)</f>
        <v>Furniture</v>
      </c>
      <c r="O3929">
        <v>5</v>
      </c>
      <c r="P3929">
        <v>7.4999999999999997E-2</v>
      </c>
      <c r="Q3929" s="2">
        <v>5219.3</v>
      </c>
      <c r="R3929" s="2">
        <v>3601.317</v>
      </c>
      <c r="S3929" s="2">
        <v>38622.82</v>
      </c>
      <c r="T3929" s="2">
        <v>9812.2839999999997</v>
      </c>
    </row>
    <row r="3930" spans="1:20" x14ac:dyDescent="0.25">
      <c r="A3930" t="s">
        <v>4072</v>
      </c>
      <c r="B3930" t="s">
        <v>1</v>
      </c>
      <c r="C3930" t="s">
        <v>13</v>
      </c>
      <c r="D3930" s="1">
        <v>43600</v>
      </c>
      <c r="E3930" s="1">
        <v>43732</v>
      </c>
      <c r="F3930" s="1">
        <v>43760</v>
      </c>
      <c r="G3930" s="1">
        <v>43749</v>
      </c>
      <c r="H3930" s="13">
        <f>Orders[[#This Row],[DeliveryDate]]-Orders[[#This Row],[OrderDate]]</f>
        <v>17</v>
      </c>
      <c r="I3930" t="s">
        <v>3</v>
      </c>
      <c r="J3930" t="str">
        <f>_xlfn.XLOOKUP(Orders[[#This Row],[_SalesRepID]],'Sales team'!A:A,'Sales team'!B:B)</f>
        <v>Jonathan Hawkins</v>
      </c>
      <c r="K3930">
        <v>10</v>
      </c>
      <c r="L3930">
        <v>26</v>
      </c>
      <c r="M3930">
        <v>285</v>
      </c>
      <c r="N3930" t="str">
        <f>_xlfn.XLOOKUP(Orders[[#This Row],[_ProductID]],Products!A:A,Products!C:C)</f>
        <v>Home décor</v>
      </c>
      <c r="O3930">
        <v>17</v>
      </c>
      <c r="P3930">
        <v>0.1</v>
      </c>
      <c r="Q3930" s="2">
        <v>2224.4</v>
      </c>
      <c r="R3930" s="2">
        <v>1512.5920000000001</v>
      </c>
      <c r="S3930" s="2">
        <v>16015.68</v>
      </c>
      <c r="T3930" s="2">
        <v>3914.9439999999995</v>
      </c>
    </row>
    <row r="3931" spans="1:20" x14ac:dyDescent="0.25">
      <c r="A3931" t="s">
        <v>4073</v>
      </c>
      <c r="B3931" t="s">
        <v>1</v>
      </c>
      <c r="C3931" t="s">
        <v>13</v>
      </c>
      <c r="D3931" s="1">
        <v>43600</v>
      </c>
      <c r="E3931" s="1">
        <v>43732</v>
      </c>
      <c r="F3931" s="1">
        <v>43747</v>
      </c>
      <c r="G3931" s="1">
        <v>43749</v>
      </c>
      <c r="H3931" s="13">
        <f>Orders[[#This Row],[DeliveryDate]]-Orders[[#This Row],[OrderDate]]</f>
        <v>17</v>
      </c>
      <c r="I3931" t="s">
        <v>3</v>
      </c>
      <c r="J3931" t="str">
        <f>_xlfn.XLOOKUP(Orders[[#This Row],[_SalesRepID]],'Sales team'!A:A,'Sales team'!B:B)</f>
        <v>Adam Hernandez</v>
      </c>
      <c r="K3931">
        <v>1</v>
      </c>
      <c r="L3931">
        <v>24</v>
      </c>
      <c r="M3931">
        <v>284</v>
      </c>
      <c r="N3931" t="str">
        <f>_xlfn.XLOOKUP(Orders[[#This Row],[_ProductID]],Products!A:A,Products!C:C)</f>
        <v>Home décor</v>
      </c>
      <c r="O3931">
        <v>29</v>
      </c>
      <c r="P3931">
        <v>0.05</v>
      </c>
      <c r="Q3931" s="2">
        <v>2231.1</v>
      </c>
      <c r="R3931" s="2">
        <v>1472.5260000000001</v>
      </c>
      <c r="S3931" s="2">
        <v>16956.359999999997</v>
      </c>
      <c r="T3931" s="2">
        <v>5176.1519999999964</v>
      </c>
    </row>
    <row r="3932" spans="1:20" x14ac:dyDescent="0.25">
      <c r="A3932" t="s">
        <v>4074</v>
      </c>
      <c r="B3932" t="s">
        <v>1</v>
      </c>
      <c r="C3932" t="s">
        <v>2</v>
      </c>
      <c r="D3932" s="1">
        <v>43600</v>
      </c>
      <c r="E3932" s="1">
        <v>43732</v>
      </c>
      <c r="F3932" s="1">
        <v>43735</v>
      </c>
      <c r="G3932" s="1">
        <v>43749</v>
      </c>
      <c r="H3932" s="13">
        <f>Orders[[#This Row],[DeliveryDate]]-Orders[[#This Row],[OrderDate]]</f>
        <v>17</v>
      </c>
      <c r="I3932" t="s">
        <v>3</v>
      </c>
      <c r="J3932" t="str">
        <f>_xlfn.XLOOKUP(Orders[[#This Row],[_SalesRepID]],'Sales team'!A:A,'Sales team'!B:B)</f>
        <v>Joshua Ryan</v>
      </c>
      <c r="K3932">
        <v>9</v>
      </c>
      <c r="L3932">
        <v>25</v>
      </c>
      <c r="M3932">
        <v>255</v>
      </c>
      <c r="N3932" t="str">
        <f>_xlfn.XLOOKUP(Orders[[#This Row],[_ProductID]],Products!A:A,Products!C:C)</f>
        <v>Electronics</v>
      </c>
      <c r="O3932">
        <v>25</v>
      </c>
      <c r="P3932">
        <v>0.15</v>
      </c>
      <c r="Q3932" s="2">
        <v>5896</v>
      </c>
      <c r="R3932" s="2">
        <v>4539.92</v>
      </c>
      <c r="S3932" s="2">
        <v>30069.599999999999</v>
      </c>
      <c r="T3932" s="2">
        <v>2830.0799999999981</v>
      </c>
    </row>
    <row r="3933" spans="1:20" x14ac:dyDescent="0.25">
      <c r="A3933" t="s">
        <v>4058</v>
      </c>
      <c r="B3933" t="s">
        <v>5</v>
      </c>
      <c r="C3933" t="s">
        <v>13</v>
      </c>
      <c r="D3933" s="1">
        <v>43600</v>
      </c>
      <c r="E3933" s="1">
        <v>43731</v>
      </c>
      <c r="F3933" s="1">
        <v>43735</v>
      </c>
      <c r="G3933" s="1">
        <v>43741</v>
      </c>
      <c r="H3933" s="13">
        <f>Orders[[#This Row],[DeliveryDate]]-Orders[[#This Row],[OrderDate]]</f>
        <v>10</v>
      </c>
      <c r="I3933" t="s">
        <v>3</v>
      </c>
      <c r="J3933" t="str">
        <f>_xlfn.XLOOKUP(Orders[[#This Row],[_SalesRepID]],'Sales team'!A:A,'Sales team'!B:B)</f>
        <v>Frank Brown</v>
      </c>
      <c r="K3933">
        <v>17</v>
      </c>
      <c r="L3933">
        <v>14</v>
      </c>
      <c r="M3933">
        <v>289</v>
      </c>
      <c r="N3933" t="str">
        <f>_xlfn.XLOOKUP(Orders[[#This Row],[_ProductID]],Products!A:A,Products!C:C)</f>
        <v>Home décor</v>
      </c>
      <c r="O3933">
        <v>41</v>
      </c>
      <c r="P3933">
        <v>0.15</v>
      </c>
      <c r="Q3933" s="2">
        <v>5092</v>
      </c>
      <c r="R3933" s="2">
        <v>2393.2399999999998</v>
      </c>
      <c r="S3933" s="2">
        <v>30297.399999999998</v>
      </c>
      <c r="T3933" s="2">
        <v>13544.719999999998</v>
      </c>
    </row>
    <row r="3934" spans="1:20" x14ac:dyDescent="0.25">
      <c r="A3934" t="s">
        <v>4059</v>
      </c>
      <c r="B3934" t="s">
        <v>1</v>
      </c>
      <c r="C3934" t="s">
        <v>6</v>
      </c>
      <c r="D3934" s="1">
        <v>43600</v>
      </c>
      <c r="E3934" s="1">
        <v>43731</v>
      </c>
      <c r="F3934" s="1">
        <v>43746</v>
      </c>
      <c r="G3934" s="1">
        <v>43754</v>
      </c>
      <c r="H3934" s="13">
        <f>Orders[[#This Row],[DeliveryDate]]-Orders[[#This Row],[OrderDate]]</f>
        <v>23</v>
      </c>
      <c r="I3934" t="s">
        <v>3</v>
      </c>
      <c r="J3934" t="str">
        <f>_xlfn.XLOOKUP(Orders[[#This Row],[_SalesRepID]],'Sales team'!A:A,'Sales team'!B:B)</f>
        <v>Jerry Green</v>
      </c>
      <c r="K3934">
        <v>3</v>
      </c>
      <c r="L3934">
        <v>31</v>
      </c>
      <c r="M3934">
        <v>203</v>
      </c>
      <c r="N3934" t="str">
        <f>_xlfn.XLOOKUP(Orders[[#This Row],[_ProductID]],Products!A:A,Products!C:C)</f>
        <v>Home décor</v>
      </c>
      <c r="O3934">
        <v>26</v>
      </c>
      <c r="P3934">
        <v>7.4999999999999997E-2</v>
      </c>
      <c r="Q3934" s="2">
        <v>6036.7</v>
      </c>
      <c r="R3934" s="2">
        <v>4104.9560000000001</v>
      </c>
      <c r="S3934" s="2">
        <v>16751.842499999999</v>
      </c>
      <c r="T3934" s="2">
        <v>4436.9744999999984</v>
      </c>
    </row>
    <row r="3935" spans="1:20" x14ac:dyDescent="0.25">
      <c r="A3935" t="s">
        <v>4060</v>
      </c>
      <c r="B3935" t="s">
        <v>5</v>
      </c>
      <c r="C3935" t="s">
        <v>2</v>
      </c>
      <c r="D3935" s="1">
        <v>43600</v>
      </c>
      <c r="E3935" s="1">
        <v>43731</v>
      </c>
      <c r="F3935" s="1">
        <v>43759</v>
      </c>
      <c r="G3935" s="1">
        <v>43747</v>
      </c>
      <c r="H3935" s="13">
        <f>Orders[[#This Row],[DeliveryDate]]-Orders[[#This Row],[OrderDate]]</f>
        <v>16</v>
      </c>
      <c r="I3935" t="s">
        <v>3</v>
      </c>
      <c r="J3935" t="str">
        <f>_xlfn.XLOOKUP(Orders[[#This Row],[_SalesRepID]],'Sales team'!A:A,'Sales team'!B:B)</f>
        <v>Anthony Torres</v>
      </c>
      <c r="K3935">
        <v>20</v>
      </c>
      <c r="L3935">
        <v>22</v>
      </c>
      <c r="M3935">
        <v>206</v>
      </c>
      <c r="N3935" t="str">
        <f>_xlfn.XLOOKUP(Orders[[#This Row],[_ProductID]],Products!A:A,Products!C:C)</f>
        <v>Home décor</v>
      </c>
      <c r="O3935">
        <v>17</v>
      </c>
      <c r="P3935">
        <v>0.15</v>
      </c>
      <c r="Q3935" s="2">
        <v>3872.6</v>
      </c>
      <c r="R3935" s="2">
        <v>2826.998</v>
      </c>
      <c r="S3935" s="2">
        <v>26333.68</v>
      </c>
      <c r="T3935" s="2">
        <v>3717.6959999999999</v>
      </c>
    </row>
    <row r="3936" spans="1:20" x14ac:dyDescent="0.25">
      <c r="A3936" t="s">
        <v>4061</v>
      </c>
      <c r="B3936" t="s">
        <v>5</v>
      </c>
      <c r="C3936" t="s">
        <v>13</v>
      </c>
      <c r="D3936" s="1">
        <v>43600</v>
      </c>
      <c r="E3936" s="1">
        <v>43731</v>
      </c>
      <c r="F3936" s="1">
        <v>43756</v>
      </c>
      <c r="G3936" s="1">
        <v>43741</v>
      </c>
      <c r="H3936" s="13">
        <f>Orders[[#This Row],[DeliveryDate]]-Orders[[#This Row],[OrderDate]]</f>
        <v>10</v>
      </c>
      <c r="I3936" t="s">
        <v>3</v>
      </c>
      <c r="J3936" t="str">
        <f>_xlfn.XLOOKUP(Orders[[#This Row],[_SalesRepID]],'Sales team'!A:A,'Sales team'!B:B)</f>
        <v>Paul Holmes</v>
      </c>
      <c r="K3936">
        <v>14</v>
      </c>
      <c r="L3936">
        <v>6</v>
      </c>
      <c r="M3936">
        <v>298</v>
      </c>
      <c r="N3936" t="str">
        <f>_xlfn.XLOOKUP(Orders[[#This Row],[_ProductID]],Products!A:A,Products!C:C)</f>
        <v>Home décor</v>
      </c>
      <c r="O3936">
        <v>40</v>
      </c>
      <c r="P3936">
        <v>0.1</v>
      </c>
      <c r="Q3936" s="2">
        <v>2941.3</v>
      </c>
      <c r="R3936" s="2">
        <v>1588.3020000000001</v>
      </c>
      <c r="S3936" s="2">
        <v>18530.190000000002</v>
      </c>
      <c r="T3936" s="2">
        <v>7412.0760000000009</v>
      </c>
    </row>
    <row r="3937" spans="1:20" x14ac:dyDescent="0.25">
      <c r="A3937" t="s">
        <v>4062</v>
      </c>
      <c r="B3937" t="s">
        <v>5</v>
      </c>
      <c r="C3937" t="s">
        <v>2</v>
      </c>
      <c r="D3937" s="1">
        <v>43600</v>
      </c>
      <c r="E3937" s="1">
        <v>43731</v>
      </c>
      <c r="F3937" s="1">
        <v>43739</v>
      </c>
      <c r="G3937" s="1">
        <v>43741</v>
      </c>
      <c r="H3937" s="13">
        <f>Orders[[#This Row],[DeliveryDate]]-Orders[[#This Row],[OrderDate]]</f>
        <v>10</v>
      </c>
      <c r="I3937" t="s">
        <v>3</v>
      </c>
      <c r="J3937" t="str">
        <f>_xlfn.XLOOKUP(Orders[[#This Row],[_SalesRepID]],'Sales team'!A:A,'Sales team'!B:B)</f>
        <v>Todd Roberts</v>
      </c>
      <c r="K3937">
        <v>13</v>
      </c>
      <c r="L3937">
        <v>30</v>
      </c>
      <c r="M3937">
        <v>246</v>
      </c>
      <c r="N3937" t="str">
        <f>_xlfn.XLOOKUP(Orders[[#This Row],[_ProductID]],Products!A:A,Products!C:C)</f>
        <v>Furniture</v>
      </c>
      <c r="O3937">
        <v>12</v>
      </c>
      <c r="P3937">
        <v>0.1</v>
      </c>
      <c r="Q3937" s="2">
        <v>241.20000000000002</v>
      </c>
      <c r="R3937" s="2">
        <v>159.19200000000001</v>
      </c>
      <c r="S3937" s="2">
        <v>1519.5600000000002</v>
      </c>
      <c r="T3937" s="2">
        <v>405.21600000000012</v>
      </c>
    </row>
    <row r="3938" spans="1:20" x14ac:dyDescent="0.25">
      <c r="A3938" t="s">
        <v>4063</v>
      </c>
      <c r="B3938" t="s">
        <v>1</v>
      </c>
      <c r="C3938" t="s">
        <v>25</v>
      </c>
      <c r="D3938" s="1">
        <v>43600</v>
      </c>
      <c r="E3938" s="1">
        <v>43731</v>
      </c>
      <c r="F3938" s="1">
        <v>43752</v>
      </c>
      <c r="G3938" s="1">
        <v>43738</v>
      </c>
      <c r="H3938" s="13">
        <f>Orders[[#This Row],[DeliveryDate]]-Orders[[#This Row],[OrderDate]]</f>
        <v>7</v>
      </c>
      <c r="I3938" t="s">
        <v>3</v>
      </c>
      <c r="J3938" t="str">
        <f>_xlfn.XLOOKUP(Orders[[#This Row],[_SalesRepID]],'Sales team'!A:A,'Sales team'!B:B)</f>
        <v>Adam Hernandez</v>
      </c>
      <c r="K3938">
        <v>1</v>
      </c>
      <c r="L3938">
        <v>41</v>
      </c>
      <c r="M3938">
        <v>348</v>
      </c>
      <c r="N3938" t="str">
        <f>_xlfn.XLOOKUP(Orders[[#This Row],[_ProductID]],Products!A:A,Products!C:C)</f>
        <v>Outdoor</v>
      </c>
      <c r="O3938">
        <v>18</v>
      </c>
      <c r="P3938">
        <v>0.05</v>
      </c>
      <c r="Q3938" s="2">
        <v>268</v>
      </c>
      <c r="R3938" s="2">
        <v>179.56</v>
      </c>
      <c r="S3938" s="2">
        <v>254.6</v>
      </c>
      <c r="T3938" s="2">
        <v>75.039999999999992</v>
      </c>
    </row>
    <row r="3939" spans="1:20" x14ac:dyDescent="0.25">
      <c r="A3939" t="s">
        <v>4064</v>
      </c>
      <c r="B3939" t="s">
        <v>5</v>
      </c>
      <c r="C3939" t="s">
        <v>6</v>
      </c>
      <c r="D3939" s="1">
        <v>43600</v>
      </c>
      <c r="E3939" s="1">
        <v>43731</v>
      </c>
      <c r="F3939" s="1">
        <v>43753</v>
      </c>
      <c r="G3939" s="1">
        <v>43755</v>
      </c>
      <c r="H3939" s="13">
        <f>Orders[[#This Row],[DeliveryDate]]-Orders[[#This Row],[OrderDate]]</f>
        <v>24</v>
      </c>
      <c r="I3939" t="s">
        <v>3</v>
      </c>
      <c r="J3939" t="str">
        <f>_xlfn.XLOOKUP(Orders[[#This Row],[_SalesRepID]],'Sales team'!A:A,'Sales team'!B:B)</f>
        <v>Shawn Wallace</v>
      </c>
      <c r="K3939">
        <v>18</v>
      </c>
      <c r="L3939">
        <v>33</v>
      </c>
      <c r="M3939">
        <v>177</v>
      </c>
      <c r="N3939" t="str">
        <f>_xlfn.XLOOKUP(Orders[[#This Row],[_ProductID]],Products!A:A,Products!C:C)</f>
        <v>Home décor</v>
      </c>
      <c r="O3939">
        <v>11</v>
      </c>
      <c r="P3939">
        <v>7.4999999999999997E-2</v>
      </c>
      <c r="Q3939" s="2">
        <v>167.5</v>
      </c>
      <c r="R3939" s="2">
        <v>90.45</v>
      </c>
      <c r="S3939" s="2">
        <v>309.875</v>
      </c>
      <c r="T3939" s="2">
        <v>128.97499999999999</v>
      </c>
    </row>
    <row r="3940" spans="1:20" x14ac:dyDescent="0.25">
      <c r="A3940" t="s">
        <v>4065</v>
      </c>
      <c r="B3940" t="s">
        <v>5</v>
      </c>
      <c r="C3940" t="s">
        <v>25</v>
      </c>
      <c r="D3940" s="1">
        <v>43600</v>
      </c>
      <c r="E3940" s="1">
        <v>43731</v>
      </c>
      <c r="F3940" s="1">
        <v>43735</v>
      </c>
      <c r="G3940" s="1">
        <v>43735</v>
      </c>
      <c r="H3940" s="13">
        <f>Orders[[#This Row],[DeliveryDate]]-Orders[[#This Row],[OrderDate]]</f>
        <v>4</v>
      </c>
      <c r="I3940" t="s">
        <v>3</v>
      </c>
      <c r="J3940" t="str">
        <f>_xlfn.XLOOKUP(Orders[[#This Row],[_SalesRepID]],'Sales team'!A:A,'Sales team'!B:B)</f>
        <v>Anthony Torres</v>
      </c>
      <c r="K3940">
        <v>20</v>
      </c>
      <c r="L3940">
        <v>21</v>
      </c>
      <c r="M3940">
        <v>357</v>
      </c>
      <c r="N3940" t="str">
        <f>_xlfn.XLOOKUP(Orders[[#This Row],[_ProductID]],Products!A:A,Products!C:C)</f>
        <v>Kitchen &amp; Dining</v>
      </c>
      <c r="O3940">
        <v>16</v>
      </c>
      <c r="P3940">
        <v>7.4999999999999997E-2</v>
      </c>
      <c r="Q3940" s="2">
        <v>1949.7</v>
      </c>
      <c r="R3940" s="2">
        <v>994.34700000000009</v>
      </c>
      <c r="S3940" s="2">
        <v>12624.307500000001</v>
      </c>
      <c r="T3940" s="2">
        <v>5663.8784999999998</v>
      </c>
    </row>
    <row r="3941" spans="1:20" x14ac:dyDescent="0.25">
      <c r="A3941" t="s">
        <v>4066</v>
      </c>
      <c r="B3941" t="s">
        <v>1</v>
      </c>
      <c r="C3941" t="s">
        <v>2</v>
      </c>
      <c r="D3941" s="1">
        <v>43600</v>
      </c>
      <c r="E3941" s="1">
        <v>43731</v>
      </c>
      <c r="F3941" s="1">
        <v>43748</v>
      </c>
      <c r="G3941" s="1">
        <v>43741</v>
      </c>
      <c r="H3941" s="13">
        <f>Orders[[#This Row],[DeliveryDate]]-Orders[[#This Row],[OrderDate]]</f>
        <v>10</v>
      </c>
      <c r="I3941" t="s">
        <v>3</v>
      </c>
      <c r="J3941" t="str">
        <f>_xlfn.XLOOKUP(Orders[[#This Row],[_SalesRepID]],'Sales team'!A:A,'Sales team'!B:B)</f>
        <v>Joshua Bennett</v>
      </c>
      <c r="K3941">
        <v>6</v>
      </c>
      <c r="L3941">
        <v>9</v>
      </c>
      <c r="M3941">
        <v>243</v>
      </c>
      <c r="N3941" t="str">
        <f>_xlfn.XLOOKUP(Orders[[#This Row],[_ProductID]],Products!A:A,Products!C:C)</f>
        <v>Furniture</v>
      </c>
      <c r="O3941">
        <v>34</v>
      </c>
      <c r="P3941">
        <v>0.1</v>
      </c>
      <c r="Q3941" s="2">
        <v>2680</v>
      </c>
      <c r="R3941" s="2">
        <v>2144</v>
      </c>
      <c r="S3941" s="2">
        <v>16884</v>
      </c>
      <c r="T3941" s="2">
        <v>1876</v>
      </c>
    </row>
    <row r="3942" spans="1:20" x14ac:dyDescent="0.25">
      <c r="A3942" t="s">
        <v>4067</v>
      </c>
      <c r="B3942" t="s">
        <v>1</v>
      </c>
      <c r="C3942" t="s">
        <v>13</v>
      </c>
      <c r="D3942" s="1">
        <v>43600</v>
      </c>
      <c r="E3942" s="1">
        <v>43731</v>
      </c>
      <c r="F3942" s="1">
        <v>43741</v>
      </c>
      <c r="G3942" s="1">
        <v>43753</v>
      </c>
      <c r="H3942" s="13">
        <f>Orders[[#This Row],[DeliveryDate]]-Orders[[#This Row],[OrderDate]]</f>
        <v>22</v>
      </c>
      <c r="I3942" t="s">
        <v>3</v>
      </c>
      <c r="J3942" t="str">
        <f>_xlfn.XLOOKUP(Orders[[#This Row],[_SalesRepID]],'Sales team'!A:A,'Sales team'!B:B)</f>
        <v>Keith Griffin</v>
      </c>
      <c r="K3942">
        <v>2</v>
      </c>
      <c r="L3942">
        <v>46</v>
      </c>
      <c r="M3942">
        <v>291</v>
      </c>
      <c r="N3942" t="str">
        <f>_xlfn.XLOOKUP(Orders[[#This Row],[_ProductID]],Products!A:A,Products!C:C)</f>
        <v>Furniture</v>
      </c>
      <c r="O3942">
        <v>19</v>
      </c>
      <c r="P3942">
        <v>0.2</v>
      </c>
      <c r="Q3942" s="2">
        <v>3986.5</v>
      </c>
      <c r="R3942" s="2">
        <v>2591.2249999999999</v>
      </c>
      <c r="S3942" s="2">
        <v>12756.800000000001</v>
      </c>
      <c r="T3942" s="2">
        <v>2391.9000000000015</v>
      </c>
    </row>
    <row r="3943" spans="1:20" x14ac:dyDescent="0.25">
      <c r="A3943" t="s">
        <v>4068</v>
      </c>
      <c r="B3943" t="s">
        <v>10</v>
      </c>
      <c r="C3943" t="s">
        <v>13</v>
      </c>
      <c r="D3943" s="1">
        <v>43600</v>
      </c>
      <c r="E3943" s="1">
        <v>43731</v>
      </c>
      <c r="F3943" s="1">
        <v>43734</v>
      </c>
      <c r="G3943" s="1">
        <v>43735</v>
      </c>
      <c r="H3943" s="13">
        <f>Orders[[#This Row],[DeliveryDate]]-Orders[[#This Row],[OrderDate]]</f>
        <v>4</v>
      </c>
      <c r="I3943" t="s">
        <v>3</v>
      </c>
      <c r="J3943" t="str">
        <f>_xlfn.XLOOKUP(Orders[[#This Row],[_SalesRepID]],'Sales team'!A:A,'Sales team'!B:B)</f>
        <v>Shawn Torres</v>
      </c>
      <c r="K3943">
        <v>27</v>
      </c>
      <c r="L3943">
        <v>5</v>
      </c>
      <c r="M3943">
        <v>273</v>
      </c>
      <c r="N3943" t="str">
        <f>_xlfn.XLOOKUP(Orders[[#This Row],[_ProductID]],Products!A:A,Products!C:C)</f>
        <v>Home décor</v>
      </c>
      <c r="O3943">
        <v>3</v>
      </c>
      <c r="P3943">
        <v>0.05</v>
      </c>
      <c r="Q3943" s="2">
        <v>167.5</v>
      </c>
      <c r="R3943" s="2">
        <v>75.375</v>
      </c>
      <c r="S3943" s="2">
        <v>318.25</v>
      </c>
      <c r="T3943" s="2">
        <v>167.5</v>
      </c>
    </row>
    <row r="3944" spans="1:20" x14ac:dyDescent="0.25">
      <c r="A3944" t="s">
        <v>4069</v>
      </c>
      <c r="B3944" t="s">
        <v>5</v>
      </c>
      <c r="C3944" t="s">
        <v>15</v>
      </c>
      <c r="D3944" s="1">
        <v>43600</v>
      </c>
      <c r="E3944" s="1">
        <v>43731</v>
      </c>
      <c r="F3944" s="1">
        <v>43758</v>
      </c>
      <c r="G3944" s="1">
        <v>43735</v>
      </c>
      <c r="H3944" s="13">
        <f>Orders[[#This Row],[DeliveryDate]]-Orders[[#This Row],[OrderDate]]</f>
        <v>4</v>
      </c>
      <c r="I3944" t="s">
        <v>3</v>
      </c>
      <c r="J3944" t="str">
        <f>_xlfn.XLOOKUP(Orders[[#This Row],[_SalesRepID]],'Sales team'!A:A,'Sales team'!B:B)</f>
        <v>Anthony Torres</v>
      </c>
      <c r="K3944">
        <v>20</v>
      </c>
      <c r="L3944">
        <v>3</v>
      </c>
      <c r="M3944">
        <v>12</v>
      </c>
      <c r="N3944" t="str">
        <f>_xlfn.XLOOKUP(Orders[[#This Row],[_ProductID]],Products!A:A,Products!C:C)</f>
        <v>Home décor</v>
      </c>
      <c r="O3944">
        <v>23</v>
      </c>
      <c r="P3944">
        <v>0.1</v>
      </c>
      <c r="Q3944" s="2">
        <v>194.3</v>
      </c>
      <c r="R3944" s="2">
        <v>97.15</v>
      </c>
      <c r="S3944" s="2">
        <v>1398.96</v>
      </c>
      <c r="T3944" s="2">
        <v>621.76</v>
      </c>
    </row>
    <row r="3945" spans="1:20" x14ac:dyDescent="0.25">
      <c r="A3945" t="s">
        <v>4070</v>
      </c>
      <c r="B3945" t="s">
        <v>1</v>
      </c>
      <c r="C3945" t="s">
        <v>46</v>
      </c>
      <c r="D3945" s="1">
        <v>43600</v>
      </c>
      <c r="E3945" s="1">
        <v>43731</v>
      </c>
      <c r="F3945" s="1">
        <v>43753</v>
      </c>
      <c r="G3945" s="1">
        <v>43742</v>
      </c>
      <c r="H3945" s="13">
        <f>Orders[[#This Row],[DeliveryDate]]-Orders[[#This Row],[OrderDate]]</f>
        <v>11</v>
      </c>
      <c r="I3945" t="s">
        <v>3</v>
      </c>
      <c r="J3945" t="str">
        <f>_xlfn.XLOOKUP(Orders[[#This Row],[_SalesRepID]],'Sales team'!A:A,'Sales team'!B:B)</f>
        <v>Shawn Cook</v>
      </c>
      <c r="K3945">
        <v>7</v>
      </c>
      <c r="L3945">
        <v>24</v>
      </c>
      <c r="M3945">
        <v>66</v>
      </c>
      <c r="N3945" t="str">
        <f>_xlfn.XLOOKUP(Orders[[#This Row],[_ProductID]],Products!A:A,Products!C:C)</f>
        <v>Electronics</v>
      </c>
      <c r="O3945">
        <v>28</v>
      </c>
      <c r="P3945">
        <v>7.4999999999999997E-2</v>
      </c>
      <c r="Q3945" s="2">
        <v>2385.2000000000003</v>
      </c>
      <c r="R3945" s="2">
        <v>1073.3400000000001</v>
      </c>
      <c r="S3945" s="2">
        <v>17650.480000000003</v>
      </c>
      <c r="T3945" s="2">
        <v>9063.760000000002</v>
      </c>
    </row>
    <row r="3946" spans="1:20" x14ac:dyDescent="0.25">
      <c r="A3946" t="s">
        <v>4050</v>
      </c>
      <c r="B3946" t="s">
        <v>5</v>
      </c>
      <c r="C3946" t="s">
        <v>6</v>
      </c>
      <c r="D3946" s="1">
        <v>43600</v>
      </c>
      <c r="E3946" s="1">
        <v>43730</v>
      </c>
      <c r="F3946" s="1">
        <v>43749</v>
      </c>
      <c r="G3946" s="1">
        <v>43752</v>
      </c>
      <c r="H3946" s="13">
        <f>Orders[[#This Row],[DeliveryDate]]-Orders[[#This Row],[OrderDate]]</f>
        <v>22</v>
      </c>
      <c r="I3946" t="s">
        <v>3</v>
      </c>
      <c r="J3946" t="str">
        <f>_xlfn.XLOOKUP(Orders[[#This Row],[_SalesRepID]],'Sales team'!A:A,'Sales team'!B:B)</f>
        <v>Paul Holmes</v>
      </c>
      <c r="K3946">
        <v>14</v>
      </c>
      <c r="L3946">
        <v>20</v>
      </c>
      <c r="M3946">
        <v>193</v>
      </c>
      <c r="N3946" t="str">
        <f>_xlfn.XLOOKUP(Orders[[#This Row],[_ProductID]],Products!A:A,Products!C:C)</f>
        <v>Kitchen &amp; Dining</v>
      </c>
      <c r="O3946">
        <v>7</v>
      </c>
      <c r="P3946">
        <v>7.4999999999999997E-2</v>
      </c>
      <c r="Q3946" s="2">
        <v>1125.6000000000001</v>
      </c>
      <c r="R3946" s="2">
        <v>821.6880000000001</v>
      </c>
      <c r="S3946" s="2">
        <v>1041.18</v>
      </c>
      <c r="T3946" s="2">
        <v>219.49199999999996</v>
      </c>
    </row>
    <row r="3947" spans="1:20" x14ac:dyDescent="0.25">
      <c r="A3947" t="s">
        <v>4051</v>
      </c>
      <c r="B3947" t="s">
        <v>5</v>
      </c>
      <c r="C3947" t="s">
        <v>6</v>
      </c>
      <c r="D3947" s="1">
        <v>43600</v>
      </c>
      <c r="E3947" s="1">
        <v>43730</v>
      </c>
      <c r="F3947" s="1">
        <v>43754</v>
      </c>
      <c r="G3947" s="1">
        <v>43738</v>
      </c>
      <c r="H3947" s="13">
        <f>Orders[[#This Row],[DeliveryDate]]-Orders[[#This Row],[OrderDate]]</f>
        <v>8</v>
      </c>
      <c r="I3947" t="s">
        <v>3</v>
      </c>
      <c r="J3947" t="str">
        <f>_xlfn.XLOOKUP(Orders[[#This Row],[_SalesRepID]],'Sales team'!A:A,'Sales team'!B:B)</f>
        <v>Anthony Berry</v>
      </c>
      <c r="K3947">
        <v>16</v>
      </c>
      <c r="L3947">
        <v>36</v>
      </c>
      <c r="M3947">
        <v>110</v>
      </c>
      <c r="N3947" t="str">
        <f>_xlfn.XLOOKUP(Orders[[#This Row],[_ProductID]],Products!A:A,Products!C:C)</f>
        <v>Home décor</v>
      </c>
      <c r="O3947">
        <v>3</v>
      </c>
      <c r="P3947">
        <v>0.1</v>
      </c>
      <c r="Q3947" s="2">
        <v>6485.6</v>
      </c>
      <c r="R3947" s="2">
        <v>2723.9520000000002</v>
      </c>
      <c r="S3947" s="2">
        <v>5837.0400000000009</v>
      </c>
      <c r="T3947" s="2">
        <v>3113.0880000000006</v>
      </c>
    </row>
    <row r="3948" spans="1:20" x14ac:dyDescent="0.25">
      <c r="A3948" t="s">
        <v>4052</v>
      </c>
      <c r="B3948" t="s">
        <v>5</v>
      </c>
      <c r="C3948" t="s">
        <v>25</v>
      </c>
      <c r="D3948" s="1">
        <v>43600</v>
      </c>
      <c r="E3948" s="1">
        <v>43730</v>
      </c>
      <c r="F3948" s="1">
        <v>43735</v>
      </c>
      <c r="G3948" s="1">
        <v>43754</v>
      </c>
      <c r="H3948" s="13">
        <f>Orders[[#This Row],[DeliveryDate]]-Orders[[#This Row],[OrderDate]]</f>
        <v>24</v>
      </c>
      <c r="I3948" t="s">
        <v>3</v>
      </c>
      <c r="J3948" t="str">
        <f>_xlfn.XLOOKUP(Orders[[#This Row],[_SalesRepID]],'Sales team'!A:A,'Sales team'!B:B)</f>
        <v>Carl Nguyen</v>
      </c>
      <c r="K3948">
        <v>12</v>
      </c>
      <c r="L3948">
        <v>15</v>
      </c>
      <c r="M3948">
        <v>339</v>
      </c>
      <c r="N3948" t="str">
        <f>_xlfn.XLOOKUP(Orders[[#This Row],[_ProductID]],Products!A:A,Products!C:C)</f>
        <v>Home décor</v>
      </c>
      <c r="O3948">
        <v>14</v>
      </c>
      <c r="P3948">
        <v>0.05</v>
      </c>
      <c r="Q3948" s="2">
        <v>2284.7000000000003</v>
      </c>
      <c r="R3948" s="2">
        <v>1416.5140000000001</v>
      </c>
      <c r="S3948" s="2">
        <v>15193.255000000001</v>
      </c>
      <c r="T3948" s="2">
        <v>5277.6569999999992</v>
      </c>
    </row>
    <row r="3949" spans="1:20" x14ac:dyDescent="0.25">
      <c r="A3949" t="s">
        <v>4053</v>
      </c>
      <c r="B3949" t="s">
        <v>1</v>
      </c>
      <c r="C3949" t="s">
        <v>6</v>
      </c>
      <c r="D3949" s="1">
        <v>43600</v>
      </c>
      <c r="E3949" s="1">
        <v>43730</v>
      </c>
      <c r="F3949" s="1">
        <v>43735</v>
      </c>
      <c r="G3949" s="1">
        <v>43745</v>
      </c>
      <c r="H3949" s="13">
        <f>Orders[[#This Row],[DeliveryDate]]-Orders[[#This Row],[OrderDate]]</f>
        <v>15</v>
      </c>
      <c r="I3949" t="s">
        <v>3</v>
      </c>
      <c r="J3949" t="str">
        <f>_xlfn.XLOOKUP(Orders[[#This Row],[_SalesRepID]],'Sales team'!A:A,'Sales team'!B:B)</f>
        <v>Joshua Ryan</v>
      </c>
      <c r="K3949">
        <v>9</v>
      </c>
      <c r="L3949">
        <v>35</v>
      </c>
      <c r="M3949">
        <v>147</v>
      </c>
      <c r="N3949" t="str">
        <f>_xlfn.XLOOKUP(Orders[[#This Row],[_ProductID]],Products!A:A,Products!C:C)</f>
        <v>Outdoor</v>
      </c>
      <c r="O3949">
        <v>9</v>
      </c>
      <c r="P3949">
        <v>7.4999999999999997E-2</v>
      </c>
      <c r="Q3949" s="2">
        <v>6244.4000000000005</v>
      </c>
      <c r="R3949" s="2">
        <v>3434.4200000000005</v>
      </c>
      <c r="S3949" s="2">
        <v>40432.490000000005</v>
      </c>
      <c r="T3949" s="2">
        <v>16391.550000000003</v>
      </c>
    </row>
    <row r="3950" spans="1:20" x14ac:dyDescent="0.25">
      <c r="A3950" t="s">
        <v>4054</v>
      </c>
      <c r="B3950" t="s">
        <v>5</v>
      </c>
      <c r="C3950" t="s">
        <v>6</v>
      </c>
      <c r="D3950" s="1">
        <v>43600</v>
      </c>
      <c r="E3950" s="1">
        <v>43730</v>
      </c>
      <c r="F3950" s="1">
        <v>43753</v>
      </c>
      <c r="G3950" s="1">
        <v>43746</v>
      </c>
      <c r="H3950" s="13">
        <f>Orders[[#This Row],[DeliveryDate]]-Orders[[#This Row],[OrderDate]]</f>
        <v>16</v>
      </c>
      <c r="I3950" t="s">
        <v>3</v>
      </c>
      <c r="J3950" t="str">
        <f>_xlfn.XLOOKUP(Orders[[#This Row],[_SalesRepID]],'Sales team'!A:A,'Sales team'!B:B)</f>
        <v>Roger Alexander</v>
      </c>
      <c r="K3950">
        <v>15</v>
      </c>
      <c r="L3950">
        <v>48</v>
      </c>
      <c r="M3950">
        <v>134</v>
      </c>
      <c r="N3950" t="str">
        <f>_xlfn.XLOOKUP(Orders[[#This Row],[_ProductID]],Products!A:A,Products!C:C)</f>
        <v>Kitchen &amp; Dining</v>
      </c>
      <c r="O3950">
        <v>16</v>
      </c>
      <c r="P3950">
        <v>0.1</v>
      </c>
      <c r="Q3950" s="2">
        <v>5031.7</v>
      </c>
      <c r="R3950" s="2">
        <v>2213.9479999999999</v>
      </c>
      <c r="S3950" s="2">
        <v>18114.12</v>
      </c>
      <c r="T3950" s="2">
        <v>9258.3279999999995</v>
      </c>
    </row>
    <row r="3951" spans="1:20" x14ac:dyDescent="0.25">
      <c r="A3951" t="s">
        <v>4055</v>
      </c>
      <c r="B3951" t="s">
        <v>8</v>
      </c>
      <c r="C3951" t="s">
        <v>25</v>
      </c>
      <c r="D3951" s="1">
        <v>43600</v>
      </c>
      <c r="E3951" s="1">
        <v>43730</v>
      </c>
      <c r="F3951" s="1">
        <v>43746</v>
      </c>
      <c r="G3951" s="1">
        <v>43754</v>
      </c>
      <c r="H3951" s="13">
        <f>Orders[[#This Row],[DeliveryDate]]-Orders[[#This Row],[OrderDate]]</f>
        <v>24</v>
      </c>
      <c r="I3951" t="s">
        <v>3</v>
      </c>
      <c r="J3951" t="str">
        <f>_xlfn.XLOOKUP(Orders[[#This Row],[_SalesRepID]],'Sales team'!A:A,'Sales team'!B:B)</f>
        <v>Roy Rice</v>
      </c>
      <c r="K3951">
        <v>24</v>
      </c>
      <c r="L3951">
        <v>3</v>
      </c>
      <c r="M3951">
        <v>358</v>
      </c>
      <c r="N3951" t="str">
        <f>_xlfn.XLOOKUP(Orders[[#This Row],[_ProductID]],Products!A:A,Products!C:C)</f>
        <v>Furniture</v>
      </c>
      <c r="O3951">
        <v>19</v>
      </c>
      <c r="P3951">
        <v>0.05</v>
      </c>
      <c r="Q3951" s="2">
        <v>5989.8</v>
      </c>
      <c r="R3951" s="2">
        <v>4731.942</v>
      </c>
      <c r="S3951" s="2">
        <v>5690.3099999999995</v>
      </c>
      <c r="T3951" s="2">
        <v>958.36799999999948</v>
      </c>
    </row>
    <row r="3952" spans="1:20" x14ac:dyDescent="0.25">
      <c r="A3952" t="s">
        <v>4056</v>
      </c>
      <c r="B3952" t="s">
        <v>8</v>
      </c>
      <c r="C3952" t="s">
        <v>2</v>
      </c>
      <c r="D3952" s="1">
        <v>43600</v>
      </c>
      <c r="E3952" s="1">
        <v>43730</v>
      </c>
      <c r="F3952" s="1">
        <v>43747</v>
      </c>
      <c r="G3952" s="1">
        <v>43739</v>
      </c>
      <c r="H3952" s="13">
        <f>Orders[[#This Row],[DeliveryDate]]-Orders[[#This Row],[OrderDate]]</f>
        <v>9</v>
      </c>
      <c r="I3952" t="s">
        <v>3</v>
      </c>
      <c r="J3952" t="str">
        <f>_xlfn.XLOOKUP(Orders[[#This Row],[_SalesRepID]],'Sales team'!A:A,'Sales team'!B:B)</f>
        <v>Douglas Tucker</v>
      </c>
      <c r="K3952">
        <v>23</v>
      </c>
      <c r="L3952">
        <v>25</v>
      </c>
      <c r="M3952">
        <v>206</v>
      </c>
      <c r="N3952" t="str">
        <f>_xlfn.XLOOKUP(Orders[[#This Row],[_ProductID]],Products!A:A,Products!C:C)</f>
        <v>Home décor</v>
      </c>
      <c r="O3952">
        <v>41</v>
      </c>
      <c r="P3952">
        <v>0.2</v>
      </c>
      <c r="Q3952" s="2">
        <v>3725.2000000000003</v>
      </c>
      <c r="R3952" s="2">
        <v>2458.6320000000005</v>
      </c>
      <c r="S3952" s="2">
        <v>8940.4800000000014</v>
      </c>
      <c r="T3952" s="2">
        <v>1564.5839999999998</v>
      </c>
    </row>
    <row r="3953" spans="1:20" x14ac:dyDescent="0.25">
      <c r="A3953" t="s">
        <v>4057</v>
      </c>
      <c r="B3953" t="s">
        <v>10</v>
      </c>
      <c r="C3953" t="s">
        <v>13</v>
      </c>
      <c r="D3953" s="1">
        <v>43600</v>
      </c>
      <c r="E3953" s="1">
        <v>43730</v>
      </c>
      <c r="F3953" s="1">
        <v>43738</v>
      </c>
      <c r="G3953" s="1">
        <v>43735</v>
      </c>
      <c r="H3953" s="13">
        <f>Orders[[#This Row],[DeliveryDate]]-Orders[[#This Row],[OrderDate]]</f>
        <v>5</v>
      </c>
      <c r="I3953" t="s">
        <v>3</v>
      </c>
      <c r="J3953" t="str">
        <f>_xlfn.XLOOKUP(Orders[[#This Row],[_SalesRepID]],'Sales team'!A:A,'Sales team'!B:B)</f>
        <v>Donald Reynolds</v>
      </c>
      <c r="K3953">
        <v>26</v>
      </c>
      <c r="L3953">
        <v>28</v>
      </c>
      <c r="M3953">
        <v>275</v>
      </c>
      <c r="N3953" t="str">
        <f>_xlfn.XLOOKUP(Orders[[#This Row],[_ProductID]],Products!A:A,Products!C:C)</f>
        <v>Home décor</v>
      </c>
      <c r="O3953">
        <v>45</v>
      </c>
      <c r="P3953">
        <v>0.1</v>
      </c>
      <c r="Q3953" s="2">
        <v>1085.4000000000001</v>
      </c>
      <c r="R3953" s="2">
        <v>879.17400000000009</v>
      </c>
      <c r="S3953" s="2">
        <v>2930.5800000000004</v>
      </c>
      <c r="T3953" s="2">
        <v>293.05799999999999</v>
      </c>
    </row>
    <row r="3954" spans="1:20" x14ac:dyDescent="0.25">
      <c r="A3954" t="s">
        <v>4042</v>
      </c>
      <c r="B3954" t="s">
        <v>5</v>
      </c>
      <c r="C3954" t="s">
        <v>6</v>
      </c>
      <c r="D3954" s="1">
        <v>43600</v>
      </c>
      <c r="E3954" s="1">
        <v>43729</v>
      </c>
      <c r="F3954" s="1">
        <v>43735</v>
      </c>
      <c r="G3954" s="1">
        <v>43741</v>
      </c>
      <c r="H3954" s="13">
        <f>Orders[[#This Row],[DeliveryDate]]-Orders[[#This Row],[OrderDate]]</f>
        <v>12</v>
      </c>
      <c r="I3954" t="s">
        <v>3</v>
      </c>
      <c r="J3954" t="str">
        <f>_xlfn.XLOOKUP(Orders[[#This Row],[_SalesRepID]],'Sales team'!A:A,'Sales team'!B:B)</f>
        <v>Frank Brown</v>
      </c>
      <c r="K3954">
        <v>17</v>
      </c>
      <c r="L3954">
        <v>50</v>
      </c>
      <c r="M3954">
        <v>196</v>
      </c>
      <c r="N3954" t="str">
        <f>_xlfn.XLOOKUP(Orders[[#This Row],[_ProductID]],Products!A:A,Products!C:C)</f>
        <v>Furniture</v>
      </c>
      <c r="O3954">
        <v>19</v>
      </c>
      <c r="P3954">
        <v>7.4999999999999997E-2</v>
      </c>
      <c r="Q3954" s="2">
        <v>1105.5</v>
      </c>
      <c r="R3954" s="2">
        <v>873.34500000000003</v>
      </c>
      <c r="S3954" s="2">
        <v>1022.5875000000001</v>
      </c>
      <c r="T3954" s="2">
        <v>149.24250000000006</v>
      </c>
    </row>
    <row r="3955" spans="1:20" x14ac:dyDescent="0.25">
      <c r="A3955" t="s">
        <v>4043</v>
      </c>
      <c r="B3955" t="s">
        <v>8</v>
      </c>
      <c r="C3955" t="s">
        <v>2</v>
      </c>
      <c r="D3955" s="1">
        <v>43600</v>
      </c>
      <c r="E3955" s="1">
        <v>43729</v>
      </c>
      <c r="F3955" s="1">
        <v>43748</v>
      </c>
      <c r="G3955" s="1">
        <v>43747</v>
      </c>
      <c r="H3955" s="13">
        <f>Orders[[#This Row],[DeliveryDate]]-Orders[[#This Row],[OrderDate]]</f>
        <v>18</v>
      </c>
      <c r="I3955" t="s">
        <v>3</v>
      </c>
      <c r="J3955" t="str">
        <f>_xlfn.XLOOKUP(Orders[[#This Row],[_SalesRepID]],'Sales team'!A:A,'Sales team'!B:B)</f>
        <v>Samuel Fowler</v>
      </c>
      <c r="K3955">
        <v>21</v>
      </c>
      <c r="L3955">
        <v>19</v>
      </c>
      <c r="M3955">
        <v>209</v>
      </c>
      <c r="N3955" t="str">
        <f>_xlfn.XLOOKUP(Orders[[#This Row],[_ProductID]],Products!A:A,Products!C:C)</f>
        <v>Furniture</v>
      </c>
      <c r="O3955">
        <v>42</v>
      </c>
      <c r="P3955">
        <v>0.15</v>
      </c>
      <c r="Q3955" s="2">
        <v>1728.6000000000001</v>
      </c>
      <c r="R3955" s="2">
        <v>1123.5900000000001</v>
      </c>
      <c r="S3955" s="2">
        <v>11754.480000000001</v>
      </c>
      <c r="T3955" s="2">
        <v>2765.76</v>
      </c>
    </row>
    <row r="3956" spans="1:20" x14ac:dyDescent="0.25">
      <c r="A3956" t="s">
        <v>4044</v>
      </c>
      <c r="B3956" t="s">
        <v>10</v>
      </c>
      <c r="C3956" t="s">
        <v>13</v>
      </c>
      <c r="D3956" s="1">
        <v>43600</v>
      </c>
      <c r="E3956" s="1">
        <v>43729</v>
      </c>
      <c r="F3956" s="1">
        <v>43734</v>
      </c>
      <c r="G3956" s="1">
        <v>43740</v>
      </c>
      <c r="H3956" s="13">
        <f>Orders[[#This Row],[DeliveryDate]]-Orders[[#This Row],[OrderDate]]</f>
        <v>11</v>
      </c>
      <c r="I3956" t="s">
        <v>3</v>
      </c>
      <c r="J3956" t="str">
        <f>_xlfn.XLOOKUP(Orders[[#This Row],[_SalesRepID]],'Sales team'!A:A,'Sales team'!B:B)</f>
        <v>Shawn Torres</v>
      </c>
      <c r="K3956">
        <v>27</v>
      </c>
      <c r="L3956">
        <v>29</v>
      </c>
      <c r="M3956">
        <v>270</v>
      </c>
      <c r="N3956" t="str">
        <f>_xlfn.XLOOKUP(Orders[[#This Row],[_ProductID]],Products!A:A,Products!C:C)</f>
        <v>Furniture</v>
      </c>
      <c r="O3956">
        <v>20</v>
      </c>
      <c r="P3956">
        <v>0.1</v>
      </c>
      <c r="Q3956" s="2">
        <v>2378.5</v>
      </c>
      <c r="R3956" s="2">
        <v>1760.09</v>
      </c>
      <c r="S3956" s="2">
        <v>2140.65</v>
      </c>
      <c r="T3956" s="2">
        <v>380.56000000000017</v>
      </c>
    </row>
    <row r="3957" spans="1:20" x14ac:dyDescent="0.25">
      <c r="A3957" t="s">
        <v>4045</v>
      </c>
      <c r="B3957" t="s">
        <v>1</v>
      </c>
      <c r="C3957" t="s">
        <v>2</v>
      </c>
      <c r="D3957" s="1">
        <v>43600</v>
      </c>
      <c r="E3957" s="1">
        <v>43729</v>
      </c>
      <c r="F3957" s="1">
        <v>43736</v>
      </c>
      <c r="G3957" s="1">
        <v>43761</v>
      </c>
      <c r="H3957" s="13">
        <f>Orders[[#This Row],[DeliveryDate]]-Orders[[#This Row],[OrderDate]]</f>
        <v>32</v>
      </c>
      <c r="I3957" t="s">
        <v>3</v>
      </c>
      <c r="J3957" t="str">
        <f>_xlfn.XLOOKUP(Orders[[#This Row],[_SalesRepID]],'Sales team'!A:A,'Sales team'!B:B)</f>
        <v>George Lewis</v>
      </c>
      <c r="K3957">
        <v>8</v>
      </c>
      <c r="L3957">
        <v>30</v>
      </c>
      <c r="M3957">
        <v>219</v>
      </c>
      <c r="N3957" t="str">
        <f>_xlfn.XLOOKUP(Orders[[#This Row],[_ProductID]],Products!A:A,Products!C:C)</f>
        <v>Home décor</v>
      </c>
      <c r="O3957">
        <v>17</v>
      </c>
      <c r="P3957">
        <v>0.05</v>
      </c>
      <c r="Q3957" s="2">
        <v>3195.9</v>
      </c>
      <c r="R3957" s="2">
        <v>2364.9659999999999</v>
      </c>
      <c r="S3957" s="2">
        <v>12144.42</v>
      </c>
      <c r="T3957" s="2">
        <v>2684.5560000000005</v>
      </c>
    </row>
    <row r="3958" spans="1:20" x14ac:dyDescent="0.25">
      <c r="A3958" t="s">
        <v>4046</v>
      </c>
      <c r="B3958" t="s">
        <v>5</v>
      </c>
      <c r="C3958" t="s">
        <v>6</v>
      </c>
      <c r="D3958" s="1">
        <v>43600</v>
      </c>
      <c r="E3958" s="1">
        <v>43729</v>
      </c>
      <c r="F3958" s="1">
        <v>43733</v>
      </c>
      <c r="G3958" s="1">
        <v>43746</v>
      </c>
      <c r="H3958" s="13">
        <f>Orders[[#This Row],[DeliveryDate]]-Orders[[#This Row],[OrderDate]]</f>
        <v>17</v>
      </c>
      <c r="I3958" t="s">
        <v>3</v>
      </c>
      <c r="J3958" t="str">
        <f>_xlfn.XLOOKUP(Orders[[#This Row],[_SalesRepID]],'Sales team'!A:A,'Sales team'!B:B)</f>
        <v>Shawn Wallace</v>
      </c>
      <c r="K3958">
        <v>18</v>
      </c>
      <c r="L3958">
        <v>30</v>
      </c>
      <c r="M3958">
        <v>141</v>
      </c>
      <c r="N3958" t="str">
        <f>_xlfn.XLOOKUP(Orders[[#This Row],[_ProductID]],Products!A:A,Products!C:C)</f>
        <v>Home décor</v>
      </c>
      <c r="O3958">
        <v>32</v>
      </c>
      <c r="P3958">
        <v>0.2</v>
      </c>
      <c r="Q3958" s="2">
        <v>214.4</v>
      </c>
      <c r="R3958" s="2">
        <v>154.36799999999999</v>
      </c>
      <c r="S3958" s="2">
        <v>1029.1200000000001</v>
      </c>
      <c r="T3958" s="2">
        <v>102.91200000000015</v>
      </c>
    </row>
    <row r="3959" spans="1:20" x14ac:dyDescent="0.25">
      <c r="A3959" t="s">
        <v>4047</v>
      </c>
      <c r="B3959" t="s">
        <v>1</v>
      </c>
      <c r="C3959" t="s">
        <v>2</v>
      </c>
      <c r="D3959" s="1">
        <v>43600</v>
      </c>
      <c r="E3959" s="1">
        <v>43729</v>
      </c>
      <c r="F3959" s="1">
        <v>43738</v>
      </c>
      <c r="G3959" s="1">
        <v>43738</v>
      </c>
      <c r="H3959" s="13">
        <f>Orders[[#This Row],[DeliveryDate]]-Orders[[#This Row],[OrderDate]]</f>
        <v>9</v>
      </c>
      <c r="I3959" t="s">
        <v>3</v>
      </c>
      <c r="J3959" t="str">
        <f>_xlfn.XLOOKUP(Orders[[#This Row],[_SalesRepID]],'Sales team'!A:A,'Sales team'!B:B)</f>
        <v>Chris Armstrong</v>
      </c>
      <c r="K3959">
        <v>4</v>
      </c>
      <c r="L3959">
        <v>32</v>
      </c>
      <c r="M3959">
        <v>226</v>
      </c>
      <c r="N3959" t="str">
        <f>_xlfn.XLOOKUP(Orders[[#This Row],[_ProductID]],Products!A:A,Products!C:C)</f>
        <v>Kitchen &amp; Dining</v>
      </c>
      <c r="O3959">
        <v>7</v>
      </c>
      <c r="P3959">
        <v>0.05</v>
      </c>
      <c r="Q3959" s="2">
        <v>984.9</v>
      </c>
      <c r="R3959" s="2">
        <v>797.76900000000001</v>
      </c>
      <c r="S3959" s="2">
        <v>3742.62</v>
      </c>
      <c r="T3959" s="2">
        <v>551.54399999999987</v>
      </c>
    </row>
    <row r="3960" spans="1:20" x14ac:dyDescent="0.25">
      <c r="A3960" t="s">
        <v>4048</v>
      </c>
      <c r="B3960" t="s">
        <v>5</v>
      </c>
      <c r="C3960" t="s">
        <v>15</v>
      </c>
      <c r="D3960" s="1">
        <v>43600</v>
      </c>
      <c r="E3960" s="1">
        <v>43729</v>
      </c>
      <c r="F3960" s="1">
        <v>43749</v>
      </c>
      <c r="G3960" s="1">
        <v>43752</v>
      </c>
      <c r="H3960" s="13">
        <f>Orders[[#This Row],[DeliveryDate]]-Orders[[#This Row],[OrderDate]]</f>
        <v>23</v>
      </c>
      <c r="I3960" t="s">
        <v>3</v>
      </c>
      <c r="J3960" t="str">
        <f>_xlfn.XLOOKUP(Orders[[#This Row],[_SalesRepID]],'Sales team'!A:A,'Sales team'!B:B)</f>
        <v>Anthony Berry</v>
      </c>
      <c r="K3960">
        <v>16</v>
      </c>
      <c r="L3960">
        <v>39</v>
      </c>
      <c r="M3960">
        <v>24</v>
      </c>
      <c r="N3960" t="str">
        <f>_xlfn.XLOOKUP(Orders[[#This Row],[_ProductID]],Products!A:A,Products!C:C)</f>
        <v>Furniture</v>
      </c>
      <c r="O3960">
        <v>34</v>
      </c>
      <c r="P3960">
        <v>0.05</v>
      </c>
      <c r="Q3960" s="2">
        <v>1889.4</v>
      </c>
      <c r="R3960" s="2">
        <v>1095.8520000000001</v>
      </c>
      <c r="S3960" s="2">
        <v>3589.86</v>
      </c>
      <c r="T3960" s="2">
        <v>1398.1559999999999</v>
      </c>
    </row>
    <row r="3961" spans="1:20" x14ac:dyDescent="0.25">
      <c r="A3961" t="s">
        <v>4049</v>
      </c>
      <c r="B3961" t="s">
        <v>1</v>
      </c>
      <c r="C3961" t="s">
        <v>6</v>
      </c>
      <c r="D3961" s="1">
        <v>43600</v>
      </c>
      <c r="E3961" s="1">
        <v>43729</v>
      </c>
      <c r="F3961" s="1">
        <v>43740</v>
      </c>
      <c r="G3961" s="1">
        <v>43747</v>
      </c>
      <c r="H3961" s="13">
        <f>Orders[[#This Row],[DeliveryDate]]-Orders[[#This Row],[OrderDate]]</f>
        <v>18</v>
      </c>
      <c r="I3961" t="s">
        <v>3</v>
      </c>
      <c r="J3961" t="str">
        <f>_xlfn.XLOOKUP(Orders[[#This Row],[_SalesRepID]],'Sales team'!A:A,'Sales team'!B:B)</f>
        <v>Shawn Cook</v>
      </c>
      <c r="K3961">
        <v>7</v>
      </c>
      <c r="L3961">
        <v>9</v>
      </c>
      <c r="M3961">
        <v>166</v>
      </c>
      <c r="N3961" t="str">
        <f>_xlfn.XLOOKUP(Orders[[#This Row],[_ProductID]],Products!A:A,Products!C:C)</f>
        <v>Electronics</v>
      </c>
      <c r="O3961">
        <v>25</v>
      </c>
      <c r="P3961">
        <v>0.2</v>
      </c>
      <c r="Q3961" s="2">
        <v>891.1</v>
      </c>
      <c r="R3961" s="2">
        <v>748.524</v>
      </c>
      <c r="S3961" s="2">
        <v>4990.16</v>
      </c>
      <c r="T3961" s="2">
        <v>-249.50799999999981</v>
      </c>
    </row>
    <row r="3962" spans="1:20" x14ac:dyDescent="0.25">
      <c r="A3962" t="s">
        <v>4033</v>
      </c>
      <c r="B3962" t="s">
        <v>10</v>
      </c>
      <c r="C3962" t="s">
        <v>13</v>
      </c>
      <c r="D3962" s="1">
        <v>43600</v>
      </c>
      <c r="E3962" s="1">
        <v>43728</v>
      </c>
      <c r="F3962" s="1">
        <v>43746</v>
      </c>
      <c r="G3962" s="1">
        <v>43753</v>
      </c>
      <c r="H3962" s="13">
        <f>Orders[[#This Row],[DeliveryDate]]-Orders[[#This Row],[OrderDate]]</f>
        <v>25</v>
      </c>
      <c r="I3962" t="s">
        <v>3</v>
      </c>
      <c r="J3962" t="str">
        <f>_xlfn.XLOOKUP(Orders[[#This Row],[_SalesRepID]],'Sales team'!A:A,'Sales team'!B:B)</f>
        <v>Shawn Torres</v>
      </c>
      <c r="K3962">
        <v>27</v>
      </c>
      <c r="L3962">
        <v>29</v>
      </c>
      <c r="M3962">
        <v>315</v>
      </c>
      <c r="N3962" t="str">
        <f>_xlfn.XLOOKUP(Orders[[#This Row],[_ProductID]],Products!A:A,Products!C:C)</f>
        <v>Home décor</v>
      </c>
      <c r="O3962">
        <v>39</v>
      </c>
      <c r="P3962">
        <v>0.3</v>
      </c>
      <c r="Q3962" s="2">
        <v>174.20000000000002</v>
      </c>
      <c r="R3962" s="2">
        <v>108.004</v>
      </c>
      <c r="S3962" s="2">
        <v>731.64</v>
      </c>
      <c r="T3962" s="2">
        <v>83.615999999999985</v>
      </c>
    </row>
    <row r="3963" spans="1:20" x14ac:dyDescent="0.25">
      <c r="A3963" t="s">
        <v>4034</v>
      </c>
      <c r="B3963" t="s">
        <v>10</v>
      </c>
      <c r="C3963" t="s">
        <v>46</v>
      </c>
      <c r="D3963" s="1">
        <v>43600</v>
      </c>
      <c r="E3963" s="1">
        <v>43728</v>
      </c>
      <c r="F3963" s="1">
        <v>43738</v>
      </c>
      <c r="G3963" s="1">
        <v>43748</v>
      </c>
      <c r="H3963" s="13">
        <f>Orders[[#This Row],[DeliveryDate]]-Orders[[#This Row],[OrderDate]]</f>
        <v>20</v>
      </c>
      <c r="I3963" t="s">
        <v>3</v>
      </c>
      <c r="J3963" t="str">
        <f>_xlfn.XLOOKUP(Orders[[#This Row],[_SalesRepID]],'Sales team'!A:A,'Sales team'!B:B)</f>
        <v>Shawn Torres</v>
      </c>
      <c r="K3963">
        <v>27</v>
      </c>
      <c r="L3963">
        <v>40</v>
      </c>
      <c r="M3963">
        <v>62</v>
      </c>
      <c r="N3963" t="str">
        <f>_xlfn.XLOOKUP(Orders[[#This Row],[_ProductID]],Products!A:A,Products!C:C)</f>
        <v>Home décor</v>
      </c>
      <c r="O3963">
        <v>29</v>
      </c>
      <c r="P3963">
        <v>7.4999999999999997E-2</v>
      </c>
      <c r="Q3963" s="2">
        <v>221.1</v>
      </c>
      <c r="R3963" s="2">
        <v>134.87099999999998</v>
      </c>
      <c r="S3963" s="2">
        <v>818.07</v>
      </c>
      <c r="T3963" s="2">
        <v>278.58600000000013</v>
      </c>
    </row>
    <row r="3964" spans="1:20" x14ac:dyDescent="0.25">
      <c r="A3964" t="s">
        <v>4035</v>
      </c>
      <c r="B3964" t="s">
        <v>10</v>
      </c>
      <c r="C3964" t="s">
        <v>13</v>
      </c>
      <c r="D3964" s="1">
        <v>43600</v>
      </c>
      <c r="E3964" s="1">
        <v>43728</v>
      </c>
      <c r="F3964" s="1">
        <v>43741</v>
      </c>
      <c r="G3964" s="1">
        <v>43738</v>
      </c>
      <c r="H3964" s="13">
        <f>Orders[[#This Row],[DeliveryDate]]-Orders[[#This Row],[OrderDate]]</f>
        <v>10</v>
      </c>
      <c r="I3964" t="s">
        <v>3</v>
      </c>
      <c r="J3964" t="str">
        <f>_xlfn.XLOOKUP(Orders[[#This Row],[_SalesRepID]],'Sales team'!A:A,'Sales team'!B:B)</f>
        <v>Carlos Miller</v>
      </c>
      <c r="K3964">
        <v>28</v>
      </c>
      <c r="L3964">
        <v>41</v>
      </c>
      <c r="M3964">
        <v>289</v>
      </c>
      <c r="N3964" t="str">
        <f>_xlfn.XLOOKUP(Orders[[#This Row],[_ProductID]],Products!A:A,Products!C:C)</f>
        <v>Home décor</v>
      </c>
      <c r="O3964">
        <v>31</v>
      </c>
      <c r="P3964">
        <v>0.4</v>
      </c>
      <c r="Q3964" s="2">
        <v>2224.4</v>
      </c>
      <c r="R3964" s="2">
        <v>1846.252</v>
      </c>
      <c r="S3964" s="2">
        <v>9342.48</v>
      </c>
      <c r="T3964" s="2">
        <v>-3581.2839999999997</v>
      </c>
    </row>
    <row r="3965" spans="1:20" x14ac:dyDescent="0.25">
      <c r="A3965" t="s">
        <v>4036</v>
      </c>
      <c r="B3965" t="s">
        <v>5</v>
      </c>
      <c r="C3965" t="s">
        <v>46</v>
      </c>
      <c r="D3965" s="1">
        <v>43600</v>
      </c>
      <c r="E3965" s="1">
        <v>43728</v>
      </c>
      <c r="F3965" s="1">
        <v>43738</v>
      </c>
      <c r="G3965" s="1">
        <v>43745</v>
      </c>
      <c r="H3965" s="13">
        <f>Orders[[#This Row],[DeliveryDate]]-Orders[[#This Row],[OrderDate]]</f>
        <v>17</v>
      </c>
      <c r="I3965" t="s">
        <v>3</v>
      </c>
      <c r="J3965" t="str">
        <f>_xlfn.XLOOKUP(Orders[[#This Row],[_SalesRepID]],'Sales team'!A:A,'Sales team'!B:B)</f>
        <v>Todd Roberts</v>
      </c>
      <c r="K3965">
        <v>13</v>
      </c>
      <c r="L3965">
        <v>6</v>
      </c>
      <c r="M3965">
        <v>84</v>
      </c>
      <c r="N3965" t="str">
        <f>_xlfn.XLOOKUP(Orders[[#This Row],[_ProductID]],Products!A:A,Products!C:C)</f>
        <v>Home décor</v>
      </c>
      <c r="O3965">
        <v>24</v>
      </c>
      <c r="P3965">
        <v>0.05</v>
      </c>
      <c r="Q3965" s="2">
        <v>3041.8</v>
      </c>
      <c r="R3965" s="2">
        <v>2038.0060000000003</v>
      </c>
      <c r="S3965" s="2">
        <v>5779.42</v>
      </c>
      <c r="T3965" s="2">
        <v>1703.4079999999994</v>
      </c>
    </row>
    <row r="3966" spans="1:20" x14ac:dyDescent="0.25">
      <c r="A3966" t="s">
        <v>4037</v>
      </c>
      <c r="B3966" t="s">
        <v>1</v>
      </c>
      <c r="C3966" t="s">
        <v>46</v>
      </c>
      <c r="D3966" s="1">
        <v>43600</v>
      </c>
      <c r="E3966" s="1">
        <v>43728</v>
      </c>
      <c r="F3966" s="1">
        <v>43737</v>
      </c>
      <c r="G3966" s="1">
        <v>43733</v>
      </c>
      <c r="H3966" s="13">
        <f>Orders[[#This Row],[DeliveryDate]]-Orders[[#This Row],[OrderDate]]</f>
        <v>5</v>
      </c>
      <c r="I3966" t="s">
        <v>3</v>
      </c>
      <c r="J3966" t="str">
        <f>_xlfn.XLOOKUP(Orders[[#This Row],[_SalesRepID]],'Sales team'!A:A,'Sales team'!B:B)</f>
        <v>George Lewis</v>
      </c>
      <c r="K3966">
        <v>8</v>
      </c>
      <c r="L3966">
        <v>38</v>
      </c>
      <c r="M3966">
        <v>76</v>
      </c>
      <c r="N3966" t="str">
        <f>_xlfn.XLOOKUP(Orders[[#This Row],[_ProductID]],Products!A:A,Products!C:C)</f>
        <v>Home décor</v>
      </c>
      <c r="O3966">
        <v>24</v>
      </c>
      <c r="P3966">
        <v>0.15</v>
      </c>
      <c r="Q3966" s="2">
        <v>3953</v>
      </c>
      <c r="R3966" s="2">
        <v>3043.81</v>
      </c>
      <c r="S3966" s="2">
        <v>10080.15</v>
      </c>
      <c r="T3966" s="2">
        <v>948.71999999999935</v>
      </c>
    </row>
    <row r="3967" spans="1:20" x14ac:dyDescent="0.25">
      <c r="A3967" t="s">
        <v>4038</v>
      </c>
      <c r="B3967" t="s">
        <v>5</v>
      </c>
      <c r="C3967" t="s">
        <v>13</v>
      </c>
      <c r="D3967" s="1">
        <v>43600</v>
      </c>
      <c r="E3967" s="1">
        <v>43728</v>
      </c>
      <c r="F3967" s="1">
        <v>43732</v>
      </c>
      <c r="G3967" s="1">
        <v>43740</v>
      </c>
      <c r="H3967" s="13">
        <f>Orders[[#This Row],[DeliveryDate]]-Orders[[#This Row],[OrderDate]]</f>
        <v>12</v>
      </c>
      <c r="I3967" t="s">
        <v>3</v>
      </c>
      <c r="J3967" t="str">
        <f>_xlfn.XLOOKUP(Orders[[#This Row],[_SalesRepID]],'Sales team'!A:A,'Sales team'!B:B)</f>
        <v>Todd Roberts</v>
      </c>
      <c r="K3967">
        <v>13</v>
      </c>
      <c r="L3967">
        <v>10</v>
      </c>
      <c r="M3967">
        <v>290</v>
      </c>
      <c r="N3967" t="str">
        <f>_xlfn.XLOOKUP(Orders[[#This Row],[_ProductID]],Products!A:A,Products!C:C)</f>
        <v>Home décor</v>
      </c>
      <c r="O3967">
        <v>24</v>
      </c>
      <c r="P3967">
        <v>0.1</v>
      </c>
      <c r="Q3967" s="2">
        <v>1078.7</v>
      </c>
      <c r="R3967" s="2">
        <v>560.92400000000009</v>
      </c>
      <c r="S3967" s="2">
        <v>1941.66</v>
      </c>
      <c r="T3967" s="2">
        <v>819.8119999999999</v>
      </c>
    </row>
    <row r="3968" spans="1:20" x14ac:dyDescent="0.25">
      <c r="A3968" t="s">
        <v>4039</v>
      </c>
      <c r="B3968" t="s">
        <v>1</v>
      </c>
      <c r="C3968" t="s">
        <v>46</v>
      </c>
      <c r="D3968" s="1">
        <v>43600</v>
      </c>
      <c r="E3968" s="1">
        <v>43728</v>
      </c>
      <c r="F3968" s="1">
        <v>43732</v>
      </c>
      <c r="G3968" s="1">
        <v>43741</v>
      </c>
      <c r="H3968" s="13">
        <f>Orders[[#This Row],[DeliveryDate]]-Orders[[#This Row],[OrderDate]]</f>
        <v>13</v>
      </c>
      <c r="I3968" t="s">
        <v>3</v>
      </c>
      <c r="J3968" t="str">
        <f>_xlfn.XLOOKUP(Orders[[#This Row],[_SalesRepID]],'Sales team'!A:A,'Sales team'!B:B)</f>
        <v>Joshua Ryan</v>
      </c>
      <c r="K3968">
        <v>9</v>
      </c>
      <c r="L3968">
        <v>2</v>
      </c>
      <c r="M3968">
        <v>59</v>
      </c>
      <c r="N3968" t="str">
        <f>_xlfn.XLOOKUP(Orders[[#This Row],[_ProductID]],Products!A:A,Products!C:C)</f>
        <v>Home décor</v>
      </c>
      <c r="O3968">
        <v>23</v>
      </c>
      <c r="P3968">
        <v>0.3</v>
      </c>
      <c r="Q3968" s="2">
        <v>268</v>
      </c>
      <c r="R3968" s="2">
        <v>176.88</v>
      </c>
      <c r="S3968" s="2">
        <v>1313.1999999999998</v>
      </c>
      <c r="T3968" s="2">
        <v>75.039999999999964</v>
      </c>
    </row>
    <row r="3969" spans="1:20" x14ac:dyDescent="0.25">
      <c r="A3969" t="s">
        <v>4040</v>
      </c>
      <c r="B3969" t="s">
        <v>1</v>
      </c>
      <c r="C3969" t="s">
        <v>2</v>
      </c>
      <c r="D3969" s="1">
        <v>43600</v>
      </c>
      <c r="E3969" s="1">
        <v>43728</v>
      </c>
      <c r="F3969" s="1">
        <v>43734</v>
      </c>
      <c r="G3969" s="1">
        <v>43753</v>
      </c>
      <c r="H3969" s="13">
        <f>Orders[[#This Row],[DeliveryDate]]-Orders[[#This Row],[OrderDate]]</f>
        <v>25</v>
      </c>
      <c r="I3969" t="s">
        <v>3</v>
      </c>
      <c r="J3969" t="str">
        <f>_xlfn.XLOOKUP(Orders[[#This Row],[_SalesRepID]],'Sales team'!A:A,'Sales team'!B:B)</f>
        <v>Joshua Bennett</v>
      </c>
      <c r="K3969">
        <v>6</v>
      </c>
      <c r="L3969">
        <v>23</v>
      </c>
      <c r="M3969">
        <v>230</v>
      </c>
      <c r="N3969" t="str">
        <f>_xlfn.XLOOKUP(Orders[[#This Row],[_ProductID]],Products!A:A,Products!C:C)</f>
        <v>Kitchen &amp; Dining</v>
      </c>
      <c r="O3969">
        <v>37</v>
      </c>
      <c r="P3969">
        <v>0.1</v>
      </c>
      <c r="Q3969" s="2">
        <v>1299.8</v>
      </c>
      <c r="R3969" s="2">
        <v>1013.8440000000001</v>
      </c>
      <c r="S3969" s="2">
        <v>7018.9199999999992</v>
      </c>
      <c r="T3969" s="2">
        <v>935.85599999999886</v>
      </c>
    </row>
    <row r="3970" spans="1:20" x14ac:dyDescent="0.25">
      <c r="A3970" t="s">
        <v>4041</v>
      </c>
      <c r="B3970" t="s">
        <v>1</v>
      </c>
      <c r="C3970" t="s">
        <v>2</v>
      </c>
      <c r="D3970" s="1">
        <v>43600</v>
      </c>
      <c r="E3970" s="1">
        <v>43728</v>
      </c>
      <c r="F3970" s="1">
        <v>43753</v>
      </c>
      <c r="G3970" s="1">
        <v>43746</v>
      </c>
      <c r="H3970" s="13">
        <f>Orders[[#This Row],[DeliveryDate]]-Orders[[#This Row],[OrderDate]]</f>
        <v>18</v>
      </c>
      <c r="I3970" t="s">
        <v>3</v>
      </c>
      <c r="J3970" t="str">
        <f>_xlfn.XLOOKUP(Orders[[#This Row],[_SalesRepID]],'Sales team'!A:A,'Sales team'!B:B)</f>
        <v>Joshua Bennett</v>
      </c>
      <c r="K3970">
        <v>6</v>
      </c>
      <c r="L3970">
        <v>50</v>
      </c>
      <c r="M3970">
        <v>255</v>
      </c>
      <c r="N3970" t="str">
        <f>_xlfn.XLOOKUP(Orders[[#This Row],[_ProductID]],Products!A:A,Products!C:C)</f>
        <v>Home décor</v>
      </c>
      <c r="O3970">
        <v>31</v>
      </c>
      <c r="P3970">
        <v>0.15</v>
      </c>
      <c r="Q3970" s="2">
        <v>1085.4000000000001</v>
      </c>
      <c r="R3970" s="2">
        <v>868.32000000000016</v>
      </c>
      <c r="S3970" s="2">
        <v>5535.54</v>
      </c>
      <c r="T3970" s="2">
        <v>325.61999999999898</v>
      </c>
    </row>
    <row r="3971" spans="1:20" x14ac:dyDescent="0.25">
      <c r="A3971" t="s">
        <v>4027</v>
      </c>
      <c r="B3971" t="s">
        <v>5</v>
      </c>
      <c r="C3971" t="s">
        <v>13</v>
      </c>
      <c r="D3971" s="1">
        <v>43600</v>
      </c>
      <c r="E3971" s="1">
        <v>43727</v>
      </c>
      <c r="F3971" s="1">
        <v>43733</v>
      </c>
      <c r="G3971" s="1">
        <v>43746</v>
      </c>
      <c r="H3971" s="13">
        <f>Orders[[#This Row],[DeliveryDate]]-Orders[[#This Row],[OrderDate]]</f>
        <v>19</v>
      </c>
      <c r="I3971" t="s">
        <v>3</v>
      </c>
      <c r="J3971" t="str">
        <f>_xlfn.XLOOKUP(Orders[[#This Row],[_SalesRepID]],'Sales team'!A:A,'Sales team'!B:B)</f>
        <v>Roger Alexander</v>
      </c>
      <c r="K3971">
        <v>15</v>
      </c>
      <c r="L3971">
        <v>40</v>
      </c>
      <c r="M3971">
        <v>279</v>
      </c>
      <c r="N3971" t="str">
        <f>_xlfn.XLOOKUP(Orders[[#This Row],[_ProductID]],Products!A:A,Products!C:C)</f>
        <v>Home décor</v>
      </c>
      <c r="O3971">
        <v>45</v>
      </c>
      <c r="P3971">
        <v>0.15</v>
      </c>
      <c r="Q3971" s="2">
        <v>3932.9</v>
      </c>
      <c r="R3971" s="2">
        <v>2556.3850000000002</v>
      </c>
      <c r="S3971" s="2">
        <v>3342.9650000000001</v>
      </c>
      <c r="T3971" s="2">
        <v>786.57999999999993</v>
      </c>
    </row>
    <row r="3972" spans="1:20" x14ac:dyDescent="0.25">
      <c r="A3972" t="s">
        <v>4028</v>
      </c>
      <c r="B3972" t="s">
        <v>1</v>
      </c>
      <c r="C3972" t="s">
        <v>6</v>
      </c>
      <c r="D3972" s="1">
        <v>43600</v>
      </c>
      <c r="E3972" s="1">
        <v>43727</v>
      </c>
      <c r="F3972" s="1">
        <v>43732</v>
      </c>
      <c r="G3972" s="1">
        <v>43734</v>
      </c>
      <c r="H3972" s="13">
        <f>Orders[[#This Row],[DeliveryDate]]-Orders[[#This Row],[OrderDate]]</f>
        <v>7</v>
      </c>
      <c r="I3972" t="s">
        <v>3</v>
      </c>
      <c r="J3972" t="str">
        <f>_xlfn.XLOOKUP(Orders[[#This Row],[_SalesRepID]],'Sales team'!A:A,'Sales team'!B:B)</f>
        <v>Adam Hernandez</v>
      </c>
      <c r="K3972">
        <v>1</v>
      </c>
      <c r="L3972">
        <v>12</v>
      </c>
      <c r="M3972">
        <v>167</v>
      </c>
      <c r="N3972" t="str">
        <f>_xlfn.XLOOKUP(Orders[[#This Row],[_ProductID]],Products!A:A,Products!C:C)</f>
        <v>Kitchen &amp; Dining</v>
      </c>
      <c r="O3972">
        <v>7</v>
      </c>
      <c r="P3972">
        <v>0.2</v>
      </c>
      <c r="Q3972" s="2">
        <v>891.1</v>
      </c>
      <c r="R3972" s="2">
        <v>516.83799999999997</v>
      </c>
      <c r="S3972" s="2">
        <v>2851.5200000000004</v>
      </c>
      <c r="T3972" s="2">
        <v>784.16800000000057</v>
      </c>
    </row>
    <row r="3973" spans="1:20" x14ac:dyDescent="0.25">
      <c r="A3973" t="s">
        <v>4029</v>
      </c>
      <c r="B3973" t="s">
        <v>5</v>
      </c>
      <c r="C3973" t="s">
        <v>2</v>
      </c>
      <c r="D3973" s="1">
        <v>43600</v>
      </c>
      <c r="E3973" s="1">
        <v>43727</v>
      </c>
      <c r="F3973" s="1">
        <v>43746</v>
      </c>
      <c r="G3973" s="1">
        <v>43745</v>
      </c>
      <c r="H3973" s="13">
        <f>Orders[[#This Row],[DeliveryDate]]-Orders[[#This Row],[OrderDate]]</f>
        <v>18</v>
      </c>
      <c r="I3973" t="s">
        <v>3</v>
      </c>
      <c r="J3973" t="str">
        <f>_xlfn.XLOOKUP(Orders[[#This Row],[_SalesRepID]],'Sales team'!A:A,'Sales team'!B:B)</f>
        <v>Shawn Wallace</v>
      </c>
      <c r="K3973">
        <v>18</v>
      </c>
      <c r="L3973">
        <v>39</v>
      </c>
      <c r="M3973">
        <v>206</v>
      </c>
      <c r="N3973" t="str">
        <f>_xlfn.XLOOKUP(Orders[[#This Row],[_ProductID]],Products!A:A,Products!C:C)</f>
        <v>Outdoor</v>
      </c>
      <c r="O3973">
        <v>18</v>
      </c>
      <c r="P3973">
        <v>0.15</v>
      </c>
      <c r="Q3973" s="2">
        <v>3966.4</v>
      </c>
      <c r="R3973" s="2">
        <v>3173.1200000000003</v>
      </c>
      <c r="S3973" s="2">
        <v>23600.079999999998</v>
      </c>
      <c r="T3973" s="2">
        <v>1388.2399999999943</v>
      </c>
    </row>
    <row r="3974" spans="1:20" x14ac:dyDescent="0.25">
      <c r="A3974" t="s">
        <v>4030</v>
      </c>
      <c r="B3974" t="s">
        <v>8</v>
      </c>
      <c r="C3974" t="s">
        <v>15</v>
      </c>
      <c r="D3974" s="1">
        <v>43600</v>
      </c>
      <c r="E3974" s="1">
        <v>43727</v>
      </c>
      <c r="F3974" s="1">
        <v>43731</v>
      </c>
      <c r="G3974" s="1">
        <v>43740</v>
      </c>
      <c r="H3974" s="13">
        <f>Orders[[#This Row],[DeliveryDate]]-Orders[[#This Row],[OrderDate]]</f>
        <v>13</v>
      </c>
      <c r="I3974" t="s">
        <v>3</v>
      </c>
      <c r="J3974" t="str">
        <f>_xlfn.XLOOKUP(Orders[[#This Row],[_SalesRepID]],'Sales team'!A:A,'Sales team'!B:B)</f>
        <v>Joe Price</v>
      </c>
      <c r="K3974">
        <v>22</v>
      </c>
      <c r="L3974">
        <v>24</v>
      </c>
      <c r="M3974">
        <v>42</v>
      </c>
      <c r="N3974" t="str">
        <f>_xlfn.XLOOKUP(Orders[[#This Row],[_ProductID]],Products!A:A,Products!C:C)</f>
        <v>Home décor</v>
      </c>
      <c r="O3974">
        <v>43</v>
      </c>
      <c r="P3974">
        <v>0.4</v>
      </c>
      <c r="Q3974" s="2">
        <v>757.1</v>
      </c>
      <c r="R3974" s="2">
        <v>325.553</v>
      </c>
      <c r="S3974" s="2">
        <v>3179.8199999999997</v>
      </c>
      <c r="T3974" s="2">
        <v>900.94899999999961</v>
      </c>
    </row>
    <row r="3975" spans="1:20" x14ac:dyDescent="0.25">
      <c r="A3975" t="s">
        <v>4031</v>
      </c>
      <c r="B3975" t="s">
        <v>8</v>
      </c>
      <c r="C3975" t="s">
        <v>6</v>
      </c>
      <c r="D3975" s="1">
        <v>43600</v>
      </c>
      <c r="E3975" s="1">
        <v>43727</v>
      </c>
      <c r="F3975" s="1">
        <v>43745</v>
      </c>
      <c r="G3975" s="1">
        <v>43733</v>
      </c>
      <c r="H3975" s="13">
        <f>Orders[[#This Row],[DeliveryDate]]-Orders[[#This Row],[OrderDate]]</f>
        <v>6</v>
      </c>
      <c r="I3975" t="s">
        <v>3</v>
      </c>
      <c r="J3975" t="str">
        <f>_xlfn.XLOOKUP(Orders[[#This Row],[_SalesRepID]],'Sales team'!A:A,'Sales team'!B:B)</f>
        <v>Joe Price</v>
      </c>
      <c r="K3975">
        <v>22</v>
      </c>
      <c r="L3975">
        <v>29</v>
      </c>
      <c r="M3975">
        <v>198</v>
      </c>
      <c r="N3975" t="str">
        <f>_xlfn.XLOOKUP(Orders[[#This Row],[_ProductID]],Products!A:A,Products!C:C)</f>
        <v>Home décor</v>
      </c>
      <c r="O3975">
        <v>27</v>
      </c>
      <c r="P3975">
        <v>0.05</v>
      </c>
      <c r="Q3975" s="2">
        <v>180.9</v>
      </c>
      <c r="R3975" s="2">
        <v>113.967</v>
      </c>
      <c r="S3975" s="2">
        <v>171.85499999999999</v>
      </c>
      <c r="T3975" s="2">
        <v>57.887999999999991</v>
      </c>
    </row>
    <row r="3976" spans="1:20" x14ac:dyDescent="0.25">
      <c r="A3976" t="s">
        <v>4032</v>
      </c>
      <c r="B3976" t="s">
        <v>1</v>
      </c>
      <c r="C3976" t="s">
        <v>25</v>
      </c>
      <c r="D3976" s="1">
        <v>43600</v>
      </c>
      <c r="E3976" s="1">
        <v>43727</v>
      </c>
      <c r="F3976" s="1">
        <v>43730</v>
      </c>
      <c r="G3976" s="1">
        <v>43746</v>
      </c>
      <c r="H3976" s="13">
        <f>Orders[[#This Row],[DeliveryDate]]-Orders[[#This Row],[OrderDate]]</f>
        <v>19</v>
      </c>
      <c r="I3976" t="s">
        <v>3</v>
      </c>
      <c r="J3976" t="str">
        <f>_xlfn.XLOOKUP(Orders[[#This Row],[_SalesRepID]],'Sales team'!A:A,'Sales team'!B:B)</f>
        <v>Chris Armstrong</v>
      </c>
      <c r="K3976">
        <v>4</v>
      </c>
      <c r="L3976">
        <v>7</v>
      </c>
      <c r="M3976">
        <v>347</v>
      </c>
      <c r="N3976" t="str">
        <f>_xlfn.XLOOKUP(Orders[[#This Row],[_ProductID]],Products!A:A,Products!C:C)</f>
        <v>Home décor</v>
      </c>
      <c r="O3976">
        <v>2</v>
      </c>
      <c r="P3976">
        <v>0.15</v>
      </c>
      <c r="Q3976" s="2">
        <v>1802.3</v>
      </c>
      <c r="R3976" s="2">
        <v>1063.357</v>
      </c>
      <c r="S3976" s="2">
        <v>10723.684999999999</v>
      </c>
      <c r="T3976" s="2">
        <v>3280.1859999999997</v>
      </c>
    </row>
    <row r="3977" spans="1:20" x14ac:dyDescent="0.25">
      <c r="A3977" t="s">
        <v>4017</v>
      </c>
      <c r="B3977" t="s">
        <v>5</v>
      </c>
      <c r="C3977" t="s">
        <v>6</v>
      </c>
      <c r="D3977" s="1">
        <v>43600</v>
      </c>
      <c r="E3977" s="1">
        <v>43726</v>
      </c>
      <c r="F3977" s="1">
        <v>43739</v>
      </c>
      <c r="G3977" s="1">
        <v>43733</v>
      </c>
      <c r="H3977" s="13">
        <f>Orders[[#This Row],[DeliveryDate]]-Orders[[#This Row],[OrderDate]]</f>
        <v>7</v>
      </c>
      <c r="I3977" t="s">
        <v>3</v>
      </c>
      <c r="J3977" t="str">
        <f>_xlfn.XLOOKUP(Orders[[#This Row],[_SalesRepID]],'Sales team'!A:A,'Sales team'!B:B)</f>
        <v>Paul Holmes</v>
      </c>
      <c r="K3977">
        <v>14</v>
      </c>
      <c r="L3977">
        <v>40</v>
      </c>
      <c r="M3977">
        <v>110</v>
      </c>
      <c r="N3977" t="str">
        <f>_xlfn.XLOOKUP(Orders[[#This Row],[_ProductID]],Products!A:A,Products!C:C)</f>
        <v>Kitchen &amp; Dining</v>
      </c>
      <c r="O3977">
        <v>4</v>
      </c>
      <c r="P3977">
        <v>0.15</v>
      </c>
      <c r="Q3977" s="2">
        <v>4020</v>
      </c>
      <c r="R3977" s="2">
        <v>2653.2000000000003</v>
      </c>
      <c r="S3977" s="2">
        <v>13668</v>
      </c>
      <c r="T3977" s="2">
        <v>3055.1999999999989</v>
      </c>
    </row>
    <row r="3978" spans="1:20" x14ac:dyDescent="0.25">
      <c r="A3978" t="s">
        <v>4018</v>
      </c>
      <c r="B3978" t="s">
        <v>10</v>
      </c>
      <c r="C3978" t="s">
        <v>6</v>
      </c>
      <c r="D3978" s="1">
        <v>43600</v>
      </c>
      <c r="E3978" s="1">
        <v>43726</v>
      </c>
      <c r="F3978" s="1">
        <v>43739</v>
      </c>
      <c r="G3978" s="1">
        <v>43731</v>
      </c>
      <c r="H3978" s="13">
        <f>Orders[[#This Row],[DeliveryDate]]-Orders[[#This Row],[OrderDate]]</f>
        <v>5</v>
      </c>
      <c r="I3978" t="s">
        <v>3</v>
      </c>
      <c r="J3978" t="str">
        <f>_xlfn.XLOOKUP(Orders[[#This Row],[_SalesRepID]],'Sales team'!A:A,'Sales team'!B:B)</f>
        <v>Patrick Graham</v>
      </c>
      <c r="K3978">
        <v>25</v>
      </c>
      <c r="L3978">
        <v>38</v>
      </c>
      <c r="M3978">
        <v>100</v>
      </c>
      <c r="N3978" t="str">
        <f>_xlfn.XLOOKUP(Orders[[#This Row],[_ProductID]],Products!A:A,Products!C:C)</f>
        <v>Home décor</v>
      </c>
      <c r="O3978">
        <v>24</v>
      </c>
      <c r="P3978">
        <v>0.3</v>
      </c>
      <c r="Q3978" s="2">
        <v>884.4</v>
      </c>
      <c r="R3978" s="2">
        <v>698.67600000000004</v>
      </c>
      <c r="S3978" s="2">
        <v>1857.2399999999998</v>
      </c>
      <c r="T3978" s="2">
        <v>-238.78800000000047</v>
      </c>
    </row>
    <row r="3979" spans="1:20" x14ac:dyDescent="0.25">
      <c r="A3979" t="s">
        <v>4019</v>
      </c>
      <c r="B3979" t="s">
        <v>5</v>
      </c>
      <c r="C3979" t="s">
        <v>46</v>
      </c>
      <c r="D3979" s="1">
        <v>43600</v>
      </c>
      <c r="E3979" s="1">
        <v>43726</v>
      </c>
      <c r="F3979" s="1">
        <v>43740</v>
      </c>
      <c r="G3979" s="1">
        <v>43745</v>
      </c>
      <c r="H3979" s="13">
        <f>Orders[[#This Row],[DeliveryDate]]-Orders[[#This Row],[OrderDate]]</f>
        <v>19</v>
      </c>
      <c r="I3979" t="s">
        <v>3</v>
      </c>
      <c r="J3979" t="str">
        <f>_xlfn.XLOOKUP(Orders[[#This Row],[_SalesRepID]],'Sales team'!A:A,'Sales team'!B:B)</f>
        <v>Nicholas Cunningham</v>
      </c>
      <c r="K3979">
        <v>19</v>
      </c>
      <c r="L3979">
        <v>2</v>
      </c>
      <c r="M3979">
        <v>74</v>
      </c>
      <c r="N3979" t="str">
        <f>_xlfn.XLOOKUP(Orders[[#This Row],[_ProductID]],Products!A:A,Products!C:C)</f>
        <v>Home décor</v>
      </c>
      <c r="O3979">
        <v>2</v>
      </c>
      <c r="P3979">
        <v>0.05</v>
      </c>
      <c r="Q3979" s="2">
        <v>1989.9</v>
      </c>
      <c r="R3979" s="2">
        <v>1591.92</v>
      </c>
      <c r="S3979" s="2">
        <v>5671.2150000000001</v>
      </c>
      <c r="T3979" s="2">
        <v>895.45499999999993</v>
      </c>
    </row>
    <row r="3980" spans="1:20" x14ac:dyDescent="0.25">
      <c r="A3980" t="s">
        <v>4020</v>
      </c>
      <c r="B3980" t="s">
        <v>1</v>
      </c>
      <c r="C3980" t="s">
        <v>13</v>
      </c>
      <c r="D3980" s="1">
        <v>43600</v>
      </c>
      <c r="E3980" s="1">
        <v>43726</v>
      </c>
      <c r="F3980" s="1">
        <v>43739</v>
      </c>
      <c r="G3980" s="1">
        <v>43731</v>
      </c>
      <c r="H3980" s="13">
        <f>Orders[[#This Row],[DeliveryDate]]-Orders[[#This Row],[OrderDate]]</f>
        <v>5</v>
      </c>
      <c r="I3980" t="s">
        <v>3</v>
      </c>
      <c r="J3980" t="str">
        <f>_xlfn.XLOOKUP(Orders[[#This Row],[_SalesRepID]],'Sales team'!A:A,'Sales team'!B:B)</f>
        <v>Chris Armstrong</v>
      </c>
      <c r="K3980">
        <v>4</v>
      </c>
      <c r="L3980">
        <v>9</v>
      </c>
      <c r="M3980">
        <v>296</v>
      </c>
      <c r="N3980" t="str">
        <f>_xlfn.XLOOKUP(Orders[[#This Row],[_ProductID]],Products!A:A,Products!C:C)</f>
        <v>Outdoor</v>
      </c>
      <c r="O3980">
        <v>9</v>
      </c>
      <c r="P3980">
        <v>0.2</v>
      </c>
      <c r="Q3980" s="2">
        <v>3892.7000000000003</v>
      </c>
      <c r="R3980" s="2">
        <v>2063.1310000000003</v>
      </c>
      <c r="S3980" s="2">
        <v>24913.280000000002</v>
      </c>
      <c r="T3980" s="2">
        <v>8408.232</v>
      </c>
    </row>
    <row r="3981" spans="1:20" x14ac:dyDescent="0.25">
      <c r="A3981" t="s">
        <v>4021</v>
      </c>
      <c r="B3981" t="s">
        <v>1</v>
      </c>
      <c r="C3981" t="s">
        <v>25</v>
      </c>
      <c r="D3981" s="1">
        <v>43600</v>
      </c>
      <c r="E3981" s="1">
        <v>43726</v>
      </c>
      <c r="F3981" s="1">
        <v>43729</v>
      </c>
      <c r="G3981" s="1">
        <v>43749</v>
      </c>
      <c r="H3981" s="13">
        <f>Orders[[#This Row],[DeliveryDate]]-Orders[[#This Row],[OrderDate]]</f>
        <v>23</v>
      </c>
      <c r="I3981" t="s">
        <v>3</v>
      </c>
      <c r="J3981" t="str">
        <f>_xlfn.XLOOKUP(Orders[[#This Row],[_SalesRepID]],'Sales team'!A:A,'Sales team'!B:B)</f>
        <v>Carl Nguyen</v>
      </c>
      <c r="K3981">
        <v>12</v>
      </c>
      <c r="L3981">
        <v>20</v>
      </c>
      <c r="M3981">
        <v>367</v>
      </c>
      <c r="N3981" t="str">
        <f>_xlfn.XLOOKUP(Orders[[#This Row],[_ProductID]],Products!A:A,Products!C:C)</f>
        <v>Kitchen &amp; Dining</v>
      </c>
      <c r="O3981">
        <v>1</v>
      </c>
      <c r="P3981">
        <v>0.05</v>
      </c>
      <c r="Q3981" s="2">
        <v>857.6</v>
      </c>
      <c r="R3981" s="2">
        <v>377.34399999999999</v>
      </c>
      <c r="S3981" s="2">
        <v>5703.04</v>
      </c>
      <c r="T3981" s="2">
        <v>3061.6320000000001</v>
      </c>
    </row>
    <row r="3982" spans="1:20" x14ac:dyDescent="0.25">
      <c r="A3982" t="s">
        <v>4022</v>
      </c>
      <c r="B3982" t="s">
        <v>8</v>
      </c>
      <c r="C3982" t="s">
        <v>13</v>
      </c>
      <c r="D3982" s="1">
        <v>43600</v>
      </c>
      <c r="E3982" s="1">
        <v>43726</v>
      </c>
      <c r="F3982" s="1">
        <v>43739</v>
      </c>
      <c r="G3982" s="1">
        <v>43760</v>
      </c>
      <c r="H3982" s="13">
        <f>Orders[[#This Row],[DeliveryDate]]-Orders[[#This Row],[OrderDate]]</f>
        <v>34</v>
      </c>
      <c r="I3982" t="s">
        <v>3</v>
      </c>
      <c r="J3982" t="str">
        <f>_xlfn.XLOOKUP(Orders[[#This Row],[_SalesRepID]],'Sales team'!A:A,'Sales team'!B:B)</f>
        <v>Douglas Tucker</v>
      </c>
      <c r="K3982">
        <v>23</v>
      </c>
      <c r="L3982">
        <v>39</v>
      </c>
      <c r="M3982">
        <v>303</v>
      </c>
      <c r="N3982" t="str">
        <f>_xlfn.XLOOKUP(Orders[[#This Row],[_ProductID]],Products!A:A,Products!C:C)</f>
        <v>Furniture</v>
      </c>
      <c r="O3982">
        <v>20</v>
      </c>
      <c r="P3982">
        <v>0.05</v>
      </c>
      <c r="Q3982" s="2">
        <v>1025.1000000000001</v>
      </c>
      <c r="R3982" s="2">
        <v>553.55400000000009</v>
      </c>
      <c r="S3982" s="2">
        <v>2921.5349999999999</v>
      </c>
      <c r="T3982" s="2">
        <v>1260.8729999999996</v>
      </c>
    </row>
    <row r="3983" spans="1:20" x14ac:dyDescent="0.25">
      <c r="A3983" t="s">
        <v>4023</v>
      </c>
      <c r="B3983" t="s">
        <v>1</v>
      </c>
      <c r="C3983" t="s">
        <v>13</v>
      </c>
      <c r="D3983" s="1">
        <v>43600</v>
      </c>
      <c r="E3983" s="1">
        <v>43726</v>
      </c>
      <c r="F3983" s="1">
        <v>43734</v>
      </c>
      <c r="G3983" s="1">
        <v>43745</v>
      </c>
      <c r="H3983" s="13">
        <f>Orders[[#This Row],[DeliveryDate]]-Orders[[#This Row],[OrderDate]]</f>
        <v>19</v>
      </c>
      <c r="I3983" t="s">
        <v>3</v>
      </c>
      <c r="J3983" t="str">
        <f>_xlfn.XLOOKUP(Orders[[#This Row],[_SalesRepID]],'Sales team'!A:A,'Sales team'!B:B)</f>
        <v>George Lewis</v>
      </c>
      <c r="K3983">
        <v>8</v>
      </c>
      <c r="L3983">
        <v>39</v>
      </c>
      <c r="M3983">
        <v>303</v>
      </c>
      <c r="N3983" t="str">
        <f>_xlfn.XLOOKUP(Orders[[#This Row],[_ProductID]],Products!A:A,Products!C:C)</f>
        <v>Furniture</v>
      </c>
      <c r="O3983">
        <v>19</v>
      </c>
      <c r="P3983">
        <v>7.4999999999999997E-2</v>
      </c>
      <c r="Q3983" s="2">
        <v>5145.6000000000004</v>
      </c>
      <c r="R3983" s="2">
        <v>3653.3760000000002</v>
      </c>
      <c r="S3983" s="2">
        <v>33317.760000000002</v>
      </c>
      <c r="T3983" s="2">
        <v>7744.1280000000006</v>
      </c>
    </row>
    <row r="3984" spans="1:20" x14ac:dyDescent="0.25">
      <c r="A3984" t="s">
        <v>4024</v>
      </c>
      <c r="B3984" t="s">
        <v>5</v>
      </c>
      <c r="C3984" t="s">
        <v>6</v>
      </c>
      <c r="D3984" s="1">
        <v>43600</v>
      </c>
      <c r="E3984" s="1">
        <v>43726</v>
      </c>
      <c r="F3984" s="1">
        <v>43750</v>
      </c>
      <c r="G3984" s="1">
        <v>43749</v>
      </c>
      <c r="H3984" s="13">
        <f>Orders[[#This Row],[DeliveryDate]]-Orders[[#This Row],[OrderDate]]</f>
        <v>23</v>
      </c>
      <c r="I3984" t="s">
        <v>3</v>
      </c>
      <c r="J3984" t="str">
        <f>_xlfn.XLOOKUP(Orders[[#This Row],[_SalesRepID]],'Sales team'!A:A,'Sales team'!B:B)</f>
        <v>Paul Holmes</v>
      </c>
      <c r="K3984">
        <v>14</v>
      </c>
      <c r="L3984">
        <v>35</v>
      </c>
      <c r="M3984">
        <v>115</v>
      </c>
      <c r="N3984" t="str">
        <f>_xlfn.XLOOKUP(Orders[[#This Row],[_ProductID]],Products!A:A,Products!C:C)</f>
        <v>Electronics</v>
      </c>
      <c r="O3984">
        <v>47</v>
      </c>
      <c r="P3984">
        <v>7.4999999999999997E-2</v>
      </c>
      <c r="Q3984" s="2">
        <v>1319.9</v>
      </c>
      <c r="R3984" s="2">
        <v>950.32799999999997</v>
      </c>
      <c r="S3984" s="2">
        <v>7325.4450000000006</v>
      </c>
      <c r="T3984" s="2">
        <v>1623.4770000000008</v>
      </c>
    </row>
    <row r="3985" spans="1:20" x14ac:dyDescent="0.25">
      <c r="A3985" t="s">
        <v>4025</v>
      </c>
      <c r="B3985" t="s">
        <v>8</v>
      </c>
      <c r="C3985" t="s">
        <v>2</v>
      </c>
      <c r="D3985" s="1">
        <v>43600</v>
      </c>
      <c r="E3985" s="1">
        <v>43726</v>
      </c>
      <c r="F3985" s="1">
        <v>43731</v>
      </c>
      <c r="G3985" s="1">
        <v>43749</v>
      </c>
      <c r="H3985" s="13">
        <f>Orders[[#This Row],[DeliveryDate]]-Orders[[#This Row],[OrderDate]]</f>
        <v>23</v>
      </c>
      <c r="I3985" t="s">
        <v>3</v>
      </c>
      <c r="J3985" t="str">
        <f>_xlfn.XLOOKUP(Orders[[#This Row],[_SalesRepID]],'Sales team'!A:A,'Sales team'!B:B)</f>
        <v>Douglas Tucker</v>
      </c>
      <c r="K3985">
        <v>23</v>
      </c>
      <c r="L3985">
        <v>45</v>
      </c>
      <c r="M3985">
        <v>216</v>
      </c>
      <c r="N3985" t="str">
        <f>_xlfn.XLOOKUP(Orders[[#This Row],[_ProductID]],Products!A:A,Products!C:C)</f>
        <v>Electronics</v>
      </c>
      <c r="O3985">
        <v>47</v>
      </c>
      <c r="P3985">
        <v>0.2</v>
      </c>
      <c r="Q3985" s="2">
        <v>884.4</v>
      </c>
      <c r="R3985" s="2">
        <v>610.23599999999999</v>
      </c>
      <c r="S3985" s="2">
        <v>4952.6400000000003</v>
      </c>
      <c r="T3985" s="2">
        <v>680.98800000000028</v>
      </c>
    </row>
    <row r="3986" spans="1:20" x14ac:dyDescent="0.25">
      <c r="A3986" t="s">
        <v>4026</v>
      </c>
      <c r="B3986" t="s">
        <v>1</v>
      </c>
      <c r="C3986" t="s">
        <v>25</v>
      </c>
      <c r="D3986" s="1">
        <v>43600</v>
      </c>
      <c r="E3986" s="1">
        <v>43726</v>
      </c>
      <c r="F3986" s="1">
        <v>43748</v>
      </c>
      <c r="G3986" s="1">
        <v>43734</v>
      </c>
      <c r="H3986" s="13">
        <f>Orders[[#This Row],[DeliveryDate]]-Orders[[#This Row],[OrderDate]]</f>
        <v>8</v>
      </c>
      <c r="I3986" t="s">
        <v>3</v>
      </c>
      <c r="J3986" t="str">
        <f>_xlfn.XLOOKUP(Orders[[#This Row],[_SalesRepID]],'Sales team'!A:A,'Sales team'!B:B)</f>
        <v>Joshua Little</v>
      </c>
      <c r="K3986">
        <v>11</v>
      </c>
      <c r="L3986">
        <v>21</v>
      </c>
      <c r="M3986">
        <v>365</v>
      </c>
      <c r="N3986" t="str">
        <f>_xlfn.XLOOKUP(Orders[[#This Row],[_ProductID]],Products!A:A,Products!C:C)</f>
        <v>Furniture</v>
      </c>
      <c r="O3986">
        <v>19</v>
      </c>
      <c r="P3986">
        <v>0.1</v>
      </c>
      <c r="Q3986" s="2">
        <v>1152.4000000000001</v>
      </c>
      <c r="R3986" s="2">
        <v>760.58400000000006</v>
      </c>
      <c r="S3986" s="2">
        <v>1037.1600000000001</v>
      </c>
      <c r="T3986" s="2">
        <v>276.57600000000002</v>
      </c>
    </row>
    <row r="3987" spans="1:20" x14ac:dyDescent="0.25">
      <c r="A3987" t="s">
        <v>4011</v>
      </c>
      <c r="B3987" t="s">
        <v>5</v>
      </c>
      <c r="C3987" t="s">
        <v>46</v>
      </c>
      <c r="D3987" s="1">
        <v>43600</v>
      </c>
      <c r="E3987" s="1">
        <v>43725</v>
      </c>
      <c r="F3987" s="1">
        <v>43734</v>
      </c>
      <c r="G3987" s="1">
        <v>43741</v>
      </c>
      <c r="H3987" s="13">
        <f>Orders[[#This Row],[DeliveryDate]]-Orders[[#This Row],[OrderDate]]</f>
        <v>16</v>
      </c>
      <c r="I3987" t="s">
        <v>3</v>
      </c>
      <c r="J3987" t="str">
        <f>_xlfn.XLOOKUP(Orders[[#This Row],[_SalesRepID]],'Sales team'!A:A,'Sales team'!B:B)</f>
        <v>Todd Roberts</v>
      </c>
      <c r="K3987">
        <v>13</v>
      </c>
      <c r="L3987">
        <v>41</v>
      </c>
      <c r="M3987">
        <v>73</v>
      </c>
      <c r="N3987" t="str">
        <f>_xlfn.XLOOKUP(Orders[[#This Row],[_ProductID]],Products!A:A,Products!C:C)</f>
        <v>Outdoor</v>
      </c>
      <c r="O3987">
        <v>9</v>
      </c>
      <c r="P3987">
        <v>0.3</v>
      </c>
      <c r="Q3987" s="2">
        <v>1112.2</v>
      </c>
      <c r="R3987" s="2">
        <v>934.24800000000005</v>
      </c>
      <c r="S3987" s="2">
        <v>3114.16</v>
      </c>
      <c r="T3987" s="2">
        <v>-622.83200000000033</v>
      </c>
    </row>
    <row r="3988" spans="1:20" x14ac:dyDescent="0.25">
      <c r="A3988" t="s">
        <v>4012</v>
      </c>
      <c r="B3988" t="s">
        <v>1</v>
      </c>
      <c r="C3988" t="s">
        <v>6</v>
      </c>
      <c r="D3988" s="1">
        <v>43600</v>
      </c>
      <c r="E3988" s="1">
        <v>43725</v>
      </c>
      <c r="F3988" s="1">
        <v>43746</v>
      </c>
      <c r="G3988" s="1">
        <v>43739</v>
      </c>
      <c r="H3988" s="13">
        <f>Orders[[#This Row],[DeliveryDate]]-Orders[[#This Row],[OrderDate]]</f>
        <v>14</v>
      </c>
      <c r="I3988" t="s">
        <v>3</v>
      </c>
      <c r="J3988" t="str">
        <f>_xlfn.XLOOKUP(Orders[[#This Row],[_SalesRepID]],'Sales team'!A:A,'Sales team'!B:B)</f>
        <v>Jerry Green</v>
      </c>
      <c r="K3988">
        <v>3</v>
      </c>
      <c r="L3988">
        <v>34</v>
      </c>
      <c r="M3988">
        <v>182</v>
      </c>
      <c r="N3988" t="str">
        <f>_xlfn.XLOOKUP(Orders[[#This Row],[_ProductID]],Products!A:A,Products!C:C)</f>
        <v>Outdoor</v>
      </c>
      <c r="O3988">
        <v>9</v>
      </c>
      <c r="P3988">
        <v>0.05</v>
      </c>
      <c r="Q3988" s="2">
        <v>1775.5</v>
      </c>
      <c r="R3988" s="2">
        <v>1242.8499999999999</v>
      </c>
      <c r="S3988" s="2">
        <v>5060.1750000000002</v>
      </c>
      <c r="T3988" s="2">
        <v>1331.6250000000005</v>
      </c>
    </row>
    <row r="3989" spans="1:20" x14ac:dyDescent="0.25">
      <c r="A3989" t="s">
        <v>4013</v>
      </c>
      <c r="B3989" t="s">
        <v>1</v>
      </c>
      <c r="C3989" t="s">
        <v>6</v>
      </c>
      <c r="D3989" s="1">
        <v>43600</v>
      </c>
      <c r="E3989" s="1">
        <v>43725</v>
      </c>
      <c r="F3989" s="1">
        <v>43744</v>
      </c>
      <c r="G3989" s="1">
        <v>43745</v>
      </c>
      <c r="H3989" s="13">
        <f>Orders[[#This Row],[DeliveryDate]]-Orders[[#This Row],[OrderDate]]</f>
        <v>20</v>
      </c>
      <c r="I3989" t="s">
        <v>3</v>
      </c>
      <c r="J3989" t="str">
        <f>_xlfn.XLOOKUP(Orders[[#This Row],[_SalesRepID]],'Sales team'!A:A,'Sales team'!B:B)</f>
        <v>Adam Hernandez</v>
      </c>
      <c r="K3989">
        <v>1</v>
      </c>
      <c r="L3989">
        <v>48</v>
      </c>
      <c r="M3989">
        <v>138</v>
      </c>
      <c r="N3989" t="str">
        <f>_xlfn.XLOOKUP(Orders[[#This Row],[_ProductID]],Products!A:A,Products!C:C)</f>
        <v>Kitchen &amp; Dining</v>
      </c>
      <c r="O3989">
        <v>4</v>
      </c>
      <c r="P3989">
        <v>0.15</v>
      </c>
      <c r="Q3989" s="2">
        <v>5507.4000000000005</v>
      </c>
      <c r="R3989" s="2">
        <v>4075.4760000000006</v>
      </c>
      <c r="S3989" s="2">
        <v>23406.45</v>
      </c>
      <c r="T3989" s="2">
        <v>3029.0699999999961</v>
      </c>
    </row>
    <row r="3990" spans="1:20" x14ac:dyDescent="0.25">
      <c r="A3990" t="s">
        <v>4014</v>
      </c>
      <c r="B3990" t="s">
        <v>8</v>
      </c>
      <c r="C3990" t="s">
        <v>13</v>
      </c>
      <c r="D3990" s="1">
        <v>43600</v>
      </c>
      <c r="E3990" s="1">
        <v>43725</v>
      </c>
      <c r="F3990" s="1">
        <v>43737</v>
      </c>
      <c r="G3990" s="1">
        <v>43754</v>
      </c>
      <c r="H3990" s="13">
        <f>Orders[[#This Row],[DeliveryDate]]-Orders[[#This Row],[OrderDate]]</f>
        <v>29</v>
      </c>
      <c r="I3990" t="s">
        <v>3</v>
      </c>
      <c r="J3990" t="str">
        <f>_xlfn.XLOOKUP(Orders[[#This Row],[_SalesRepID]],'Sales team'!A:A,'Sales team'!B:B)</f>
        <v>Samuel Fowler</v>
      </c>
      <c r="K3990">
        <v>21</v>
      </c>
      <c r="L3990">
        <v>25</v>
      </c>
      <c r="M3990">
        <v>315</v>
      </c>
      <c r="N3990" t="str">
        <f>_xlfn.XLOOKUP(Orders[[#This Row],[_ProductID]],Products!A:A,Products!C:C)</f>
        <v>Furniture</v>
      </c>
      <c r="O3990">
        <v>19</v>
      </c>
      <c r="P3990">
        <v>0.05</v>
      </c>
      <c r="Q3990" s="2">
        <v>3839.1</v>
      </c>
      <c r="R3990" s="2">
        <v>2457.0239999999999</v>
      </c>
      <c r="S3990" s="2">
        <v>10941.434999999999</v>
      </c>
      <c r="T3990" s="2">
        <v>3570.3629999999994</v>
      </c>
    </row>
    <row r="3991" spans="1:20" x14ac:dyDescent="0.25">
      <c r="A3991" t="s">
        <v>4015</v>
      </c>
      <c r="B3991" t="s">
        <v>5</v>
      </c>
      <c r="C3991" t="s">
        <v>13</v>
      </c>
      <c r="D3991" s="1">
        <v>43600</v>
      </c>
      <c r="E3991" s="1">
        <v>43725</v>
      </c>
      <c r="F3991" s="1">
        <v>43727</v>
      </c>
      <c r="G3991" s="1">
        <v>43734</v>
      </c>
      <c r="H3991" s="13">
        <f>Orders[[#This Row],[DeliveryDate]]-Orders[[#This Row],[OrderDate]]</f>
        <v>9</v>
      </c>
      <c r="I3991" t="s">
        <v>3</v>
      </c>
      <c r="J3991" t="str">
        <f>_xlfn.XLOOKUP(Orders[[#This Row],[_SalesRepID]],'Sales team'!A:A,'Sales team'!B:B)</f>
        <v>Shawn Wallace</v>
      </c>
      <c r="K3991">
        <v>18</v>
      </c>
      <c r="L3991">
        <v>49</v>
      </c>
      <c r="M3991">
        <v>269</v>
      </c>
      <c r="N3991" t="str">
        <f>_xlfn.XLOOKUP(Orders[[#This Row],[_ProductID]],Products!A:A,Products!C:C)</f>
        <v>Furniture</v>
      </c>
      <c r="O3991">
        <v>15</v>
      </c>
      <c r="P3991">
        <v>0.4</v>
      </c>
      <c r="Q3991" s="2">
        <v>2438.8000000000002</v>
      </c>
      <c r="R3991" s="2">
        <v>1999.816</v>
      </c>
      <c r="S3991" s="2">
        <v>4389.84</v>
      </c>
      <c r="T3991" s="2">
        <v>-1609.6080000000002</v>
      </c>
    </row>
    <row r="3992" spans="1:20" x14ac:dyDescent="0.25">
      <c r="A3992" t="s">
        <v>4016</v>
      </c>
      <c r="B3992" t="s">
        <v>5</v>
      </c>
      <c r="C3992" t="s">
        <v>15</v>
      </c>
      <c r="D3992" s="1">
        <v>43600</v>
      </c>
      <c r="E3992" s="1">
        <v>43725</v>
      </c>
      <c r="F3992" s="1">
        <v>43742</v>
      </c>
      <c r="G3992" s="1">
        <v>43732</v>
      </c>
      <c r="H3992" s="13">
        <f>Orders[[#This Row],[DeliveryDate]]-Orders[[#This Row],[OrderDate]]</f>
        <v>7</v>
      </c>
      <c r="I3992" t="s">
        <v>3</v>
      </c>
      <c r="J3992" t="str">
        <f>_xlfn.XLOOKUP(Orders[[#This Row],[_SalesRepID]],'Sales team'!A:A,'Sales team'!B:B)</f>
        <v>Todd Roberts</v>
      </c>
      <c r="K3992">
        <v>13</v>
      </c>
      <c r="L3992">
        <v>34</v>
      </c>
      <c r="M3992">
        <v>32</v>
      </c>
      <c r="N3992" t="str">
        <f>_xlfn.XLOOKUP(Orders[[#This Row],[_ProductID]],Products!A:A,Products!C:C)</f>
        <v>Outdoor</v>
      </c>
      <c r="O3992">
        <v>10</v>
      </c>
      <c r="P3992">
        <v>0.1</v>
      </c>
      <c r="Q3992" s="2">
        <v>3765.4</v>
      </c>
      <c r="R3992" s="2">
        <v>2824.05</v>
      </c>
      <c r="S3992" s="2">
        <v>13555.44</v>
      </c>
      <c r="T3992" s="2">
        <v>2259.2399999999998</v>
      </c>
    </row>
    <row r="3993" spans="1:20" x14ac:dyDescent="0.25">
      <c r="A3993" t="s">
        <v>4008</v>
      </c>
      <c r="B3993" t="s">
        <v>10</v>
      </c>
      <c r="C3993" t="s">
        <v>46</v>
      </c>
      <c r="D3993" s="1">
        <v>43600</v>
      </c>
      <c r="E3993" s="1">
        <v>43724</v>
      </c>
      <c r="F3993" s="1">
        <v>43748</v>
      </c>
      <c r="G3993" s="1">
        <v>43731</v>
      </c>
      <c r="H3993" s="13">
        <f>Orders[[#This Row],[DeliveryDate]]-Orders[[#This Row],[OrderDate]]</f>
        <v>7</v>
      </c>
      <c r="I3993" t="s">
        <v>3</v>
      </c>
      <c r="J3993" t="str">
        <f>_xlfn.XLOOKUP(Orders[[#This Row],[_SalesRepID]],'Sales team'!A:A,'Sales team'!B:B)</f>
        <v>Shawn Torres</v>
      </c>
      <c r="K3993">
        <v>27</v>
      </c>
      <c r="L3993">
        <v>40</v>
      </c>
      <c r="M3993">
        <v>77</v>
      </c>
      <c r="N3993" t="str">
        <f>_xlfn.XLOOKUP(Orders[[#This Row],[_ProductID]],Products!A:A,Products!C:C)</f>
        <v>Home décor</v>
      </c>
      <c r="O3993">
        <v>33</v>
      </c>
      <c r="P3993">
        <v>0.05</v>
      </c>
      <c r="Q3993" s="2">
        <v>1005</v>
      </c>
      <c r="R3993" s="2">
        <v>723.6</v>
      </c>
      <c r="S3993" s="2">
        <v>1909.5</v>
      </c>
      <c r="T3993" s="2">
        <v>462.29999999999995</v>
      </c>
    </row>
    <row r="3994" spans="1:20" x14ac:dyDescent="0.25">
      <c r="A3994" t="s">
        <v>4009</v>
      </c>
      <c r="B3994" t="s">
        <v>10</v>
      </c>
      <c r="C3994" t="s">
        <v>2</v>
      </c>
      <c r="D3994" s="1">
        <v>43600</v>
      </c>
      <c r="E3994" s="1">
        <v>43724</v>
      </c>
      <c r="F3994" s="1">
        <v>43729</v>
      </c>
      <c r="G3994" s="1">
        <v>43727</v>
      </c>
      <c r="H3994" s="13">
        <f>Orders[[#This Row],[DeliveryDate]]-Orders[[#This Row],[OrderDate]]</f>
        <v>3</v>
      </c>
      <c r="I3994" t="s">
        <v>3</v>
      </c>
      <c r="J3994" t="str">
        <f>_xlfn.XLOOKUP(Orders[[#This Row],[_SalesRepID]],'Sales team'!A:A,'Sales team'!B:B)</f>
        <v>Shawn Torres</v>
      </c>
      <c r="K3994">
        <v>27</v>
      </c>
      <c r="L3994">
        <v>28</v>
      </c>
      <c r="M3994">
        <v>244</v>
      </c>
      <c r="N3994" t="str">
        <f>_xlfn.XLOOKUP(Orders[[#This Row],[_ProductID]],Products!A:A,Products!C:C)</f>
        <v>Home décor</v>
      </c>
      <c r="O3994">
        <v>21</v>
      </c>
      <c r="P3994">
        <v>0.05</v>
      </c>
      <c r="Q3994" s="2">
        <v>3852.5</v>
      </c>
      <c r="R3994" s="2">
        <v>2465.6</v>
      </c>
      <c r="S3994" s="2">
        <v>3659.875</v>
      </c>
      <c r="T3994" s="2">
        <v>1194.2750000000001</v>
      </c>
    </row>
    <row r="3995" spans="1:20" x14ac:dyDescent="0.25">
      <c r="A3995" t="s">
        <v>4010</v>
      </c>
      <c r="B3995" t="s">
        <v>1</v>
      </c>
      <c r="C3995" t="s">
        <v>6</v>
      </c>
      <c r="D3995" s="1">
        <v>43600</v>
      </c>
      <c r="E3995" s="1">
        <v>43724</v>
      </c>
      <c r="F3995" s="1">
        <v>43726</v>
      </c>
      <c r="G3995" s="1">
        <v>43733</v>
      </c>
      <c r="H3995" s="13">
        <f>Orders[[#This Row],[DeliveryDate]]-Orders[[#This Row],[OrderDate]]</f>
        <v>9</v>
      </c>
      <c r="I3995" t="s">
        <v>3</v>
      </c>
      <c r="J3995" t="str">
        <f>_xlfn.XLOOKUP(Orders[[#This Row],[_SalesRepID]],'Sales team'!A:A,'Sales team'!B:B)</f>
        <v>Joshua Ryan</v>
      </c>
      <c r="K3995">
        <v>9</v>
      </c>
      <c r="L3995">
        <v>28</v>
      </c>
      <c r="M3995">
        <v>174</v>
      </c>
      <c r="N3995" t="str">
        <f>_xlfn.XLOOKUP(Orders[[#This Row],[_ProductID]],Products!A:A,Products!C:C)</f>
        <v>Home décor</v>
      </c>
      <c r="O3995">
        <v>17</v>
      </c>
      <c r="P3995">
        <v>0.2</v>
      </c>
      <c r="Q3995" s="2">
        <v>1018.4</v>
      </c>
      <c r="R3995" s="2">
        <v>478.64799999999997</v>
      </c>
      <c r="S3995" s="2">
        <v>1629.44</v>
      </c>
      <c r="T3995" s="2">
        <v>672.14400000000012</v>
      </c>
    </row>
    <row r="3996" spans="1:20" x14ac:dyDescent="0.25">
      <c r="A3996" t="s">
        <v>4000</v>
      </c>
      <c r="B3996" t="s">
        <v>10</v>
      </c>
      <c r="C3996" t="s">
        <v>2</v>
      </c>
      <c r="D3996" s="1">
        <v>43600</v>
      </c>
      <c r="E3996" s="1">
        <v>43723</v>
      </c>
      <c r="F3996" s="1">
        <v>43736</v>
      </c>
      <c r="G3996" s="1">
        <v>43741</v>
      </c>
      <c r="H3996" s="13">
        <f>Orders[[#This Row],[DeliveryDate]]-Orders[[#This Row],[OrderDate]]</f>
        <v>18</v>
      </c>
      <c r="I3996" t="s">
        <v>3</v>
      </c>
      <c r="J3996" t="str">
        <f>_xlfn.XLOOKUP(Orders[[#This Row],[_SalesRepID]],'Sales team'!A:A,'Sales team'!B:B)</f>
        <v>Donald Reynolds</v>
      </c>
      <c r="K3996">
        <v>26</v>
      </c>
      <c r="L3996">
        <v>27</v>
      </c>
      <c r="M3996">
        <v>257</v>
      </c>
      <c r="N3996" t="str">
        <f>_xlfn.XLOOKUP(Orders[[#This Row],[_ProductID]],Products!A:A,Products!C:C)</f>
        <v>Home décor</v>
      </c>
      <c r="O3996">
        <v>26</v>
      </c>
      <c r="P3996">
        <v>0.05</v>
      </c>
      <c r="Q3996" s="2">
        <v>3376.8</v>
      </c>
      <c r="R3996" s="2">
        <v>1553.3280000000002</v>
      </c>
      <c r="S3996" s="2">
        <v>12831.84</v>
      </c>
      <c r="T3996" s="2">
        <v>6618.5279999999993</v>
      </c>
    </row>
    <row r="3997" spans="1:20" x14ac:dyDescent="0.25">
      <c r="A3997" t="s">
        <v>4001</v>
      </c>
      <c r="B3997" t="s">
        <v>5</v>
      </c>
      <c r="C3997" t="s">
        <v>15</v>
      </c>
      <c r="D3997" s="1">
        <v>43600</v>
      </c>
      <c r="E3997" s="1">
        <v>43723</v>
      </c>
      <c r="F3997" s="1">
        <v>43729</v>
      </c>
      <c r="G3997" s="1">
        <v>43746</v>
      </c>
      <c r="H3997" s="13">
        <f>Orders[[#This Row],[DeliveryDate]]-Orders[[#This Row],[OrderDate]]</f>
        <v>23</v>
      </c>
      <c r="I3997" t="s">
        <v>3</v>
      </c>
      <c r="J3997" t="str">
        <f>_xlfn.XLOOKUP(Orders[[#This Row],[_SalesRepID]],'Sales team'!A:A,'Sales team'!B:B)</f>
        <v>Shawn Wallace</v>
      </c>
      <c r="K3997">
        <v>18</v>
      </c>
      <c r="L3997">
        <v>15</v>
      </c>
      <c r="M3997">
        <v>47</v>
      </c>
      <c r="N3997" t="str">
        <f>_xlfn.XLOOKUP(Orders[[#This Row],[_ProductID]],Products!A:A,Products!C:C)</f>
        <v>Furniture</v>
      </c>
      <c r="O3997">
        <v>20</v>
      </c>
      <c r="P3997">
        <v>0.05</v>
      </c>
      <c r="Q3997" s="2">
        <v>180.9</v>
      </c>
      <c r="R3997" s="2">
        <v>86.831999999999994</v>
      </c>
      <c r="S3997" s="2">
        <v>1031.1300000000001</v>
      </c>
      <c r="T3997" s="2">
        <v>510.13800000000015</v>
      </c>
    </row>
    <row r="3998" spans="1:20" x14ac:dyDescent="0.25">
      <c r="A3998" t="s">
        <v>4002</v>
      </c>
      <c r="B3998" t="s">
        <v>8</v>
      </c>
      <c r="C3998" t="s">
        <v>13</v>
      </c>
      <c r="D3998" s="1">
        <v>43600</v>
      </c>
      <c r="E3998" s="1">
        <v>43723</v>
      </c>
      <c r="F3998" s="1">
        <v>43734</v>
      </c>
      <c r="G3998" s="1">
        <v>43763</v>
      </c>
      <c r="H3998" s="13">
        <f>Orders[[#This Row],[DeliveryDate]]-Orders[[#This Row],[OrderDate]]</f>
        <v>40</v>
      </c>
      <c r="I3998" t="s">
        <v>3</v>
      </c>
      <c r="J3998" t="str">
        <f>_xlfn.XLOOKUP(Orders[[#This Row],[_SalesRepID]],'Sales team'!A:A,'Sales team'!B:B)</f>
        <v>Samuel Fowler</v>
      </c>
      <c r="K3998">
        <v>21</v>
      </c>
      <c r="L3998">
        <v>47</v>
      </c>
      <c r="M3998">
        <v>283</v>
      </c>
      <c r="N3998" t="str">
        <f>_xlfn.XLOOKUP(Orders[[#This Row],[_ProductID]],Products!A:A,Products!C:C)</f>
        <v>Furniture</v>
      </c>
      <c r="O3998">
        <v>22</v>
      </c>
      <c r="P3998">
        <v>0.1</v>
      </c>
      <c r="Q3998" s="2">
        <v>247.9</v>
      </c>
      <c r="R3998" s="2">
        <v>205.75700000000001</v>
      </c>
      <c r="S3998" s="2">
        <v>1115.55</v>
      </c>
      <c r="T3998" s="2">
        <v>86.764999999999873</v>
      </c>
    </row>
    <row r="3999" spans="1:20" x14ac:dyDescent="0.25">
      <c r="A3999" t="s">
        <v>4003</v>
      </c>
      <c r="B3999" t="s">
        <v>1</v>
      </c>
      <c r="C3999" t="s">
        <v>13</v>
      </c>
      <c r="D3999" s="1">
        <v>43600</v>
      </c>
      <c r="E3999" s="1">
        <v>43723</v>
      </c>
      <c r="F3999" s="1">
        <v>43745</v>
      </c>
      <c r="G3999" s="1">
        <v>43728</v>
      </c>
      <c r="H3999" s="13">
        <f>Orders[[#This Row],[DeliveryDate]]-Orders[[#This Row],[OrderDate]]</f>
        <v>5</v>
      </c>
      <c r="I3999" t="s">
        <v>3</v>
      </c>
      <c r="J3999" t="str">
        <f>_xlfn.XLOOKUP(Orders[[#This Row],[_SalesRepID]],'Sales team'!A:A,'Sales team'!B:B)</f>
        <v>Jerry Green</v>
      </c>
      <c r="K3999">
        <v>3</v>
      </c>
      <c r="L3999">
        <v>20</v>
      </c>
      <c r="M3999">
        <v>273</v>
      </c>
      <c r="N3999" t="str">
        <f>_xlfn.XLOOKUP(Orders[[#This Row],[_ProductID]],Products!A:A,Products!C:C)</f>
        <v>Home décor</v>
      </c>
      <c r="O3999">
        <v>14</v>
      </c>
      <c r="P3999">
        <v>0.05</v>
      </c>
      <c r="Q3999" s="2">
        <v>3135.6</v>
      </c>
      <c r="R3999" s="2">
        <v>2508.48</v>
      </c>
      <c r="S3999" s="2">
        <v>2978.8199999999997</v>
      </c>
      <c r="T3999" s="2">
        <v>470.33999999999969</v>
      </c>
    </row>
    <row r="4000" spans="1:20" x14ac:dyDescent="0.25">
      <c r="A4000" t="s">
        <v>4004</v>
      </c>
      <c r="B4000" t="s">
        <v>8</v>
      </c>
      <c r="C4000" t="s">
        <v>15</v>
      </c>
      <c r="D4000" s="1">
        <v>43600</v>
      </c>
      <c r="E4000" s="1">
        <v>43723</v>
      </c>
      <c r="F4000" s="1">
        <v>43729</v>
      </c>
      <c r="G4000" s="1">
        <v>43726</v>
      </c>
      <c r="H4000" s="13">
        <f>Orders[[#This Row],[DeliveryDate]]-Orders[[#This Row],[OrderDate]]</f>
        <v>3</v>
      </c>
      <c r="I4000" t="s">
        <v>3</v>
      </c>
      <c r="J4000" t="str">
        <f>_xlfn.XLOOKUP(Orders[[#This Row],[_SalesRepID]],'Sales team'!A:A,'Sales team'!B:B)</f>
        <v>Samuel Fowler</v>
      </c>
      <c r="K4000">
        <v>21</v>
      </c>
      <c r="L4000">
        <v>19</v>
      </c>
      <c r="M4000">
        <v>24</v>
      </c>
      <c r="N4000" t="str">
        <f>_xlfn.XLOOKUP(Orders[[#This Row],[_ProductID]],Products!A:A,Products!C:C)</f>
        <v>Home décor</v>
      </c>
      <c r="O4000">
        <v>2</v>
      </c>
      <c r="P4000">
        <v>0.1</v>
      </c>
      <c r="Q4000" s="2">
        <v>2485.7000000000003</v>
      </c>
      <c r="R4000" s="2">
        <v>1739.99</v>
      </c>
      <c r="S4000" s="2">
        <v>11185.650000000001</v>
      </c>
      <c r="T4000" s="2">
        <v>2485.7000000000007</v>
      </c>
    </row>
    <row r="4001" spans="1:20" x14ac:dyDescent="0.25">
      <c r="A4001" t="s">
        <v>4005</v>
      </c>
      <c r="B4001" t="s">
        <v>5</v>
      </c>
      <c r="C4001" t="s">
        <v>2</v>
      </c>
      <c r="D4001" s="1">
        <v>43600</v>
      </c>
      <c r="E4001" s="1">
        <v>43723</v>
      </c>
      <c r="F4001" s="1">
        <v>43737</v>
      </c>
      <c r="G4001" s="1">
        <v>43740</v>
      </c>
      <c r="H4001" s="13">
        <f>Orders[[#This Row],[DeliveryDate]]-Orders[[#This Row],[OrderDate]]</f>
        <v>17</v>
      </c>
      <c r="I4001" t="s">
        <v>3</v>
      </c>
      <c r="J4001" t="str">
        <f>_xlfn.XLOOKUP(Orders[[#This Row],[_SalesRepID]],'Sales team'!A:A,'Sales team'!B:B)</f>
        <v>Anthony Torres</v>
      </c>
      <c r="K4001">
        <v>20</v>
      </c>
      <c r="L4001">
        <v>49</v>
      </c>
      <c r="M4001">
        <v>208</v>
      </c>
      <c r="N4001" t="str">
        <f>_xlfn.XLOOKUP(Orders[[#This Row],[_ProductID]],Products!A:A,Products!C:C)</f>
        <v>Electronics</v>
      </c>
      <c r="O4001">
        <v>25</v>
      </c>
      <c r="P4001">
        <v>0.15</v>
      </c>
      <c r="Q4001" s="2">
        <v>4013.3</v>
      </c>
      <c r="R4001" s="2">
        <v>3210.6400000000003</v>
      </c>
      <c r="S4001" s="2">
        <v>6822.6100000000006</v>
      </c>
      <c r="T4001" s="2">
        <v>401.32999999999993</v>
      </c>
    </row>
    <row r="4002" spans="1:20" x14ac:dyDescent="0.25">
      <c r="A4002" t="s">
        <v>4006</v>
      </c>
      <c r="B4002" t="s">
        <v>1</v>
      </c>
      <c r="C4002" t="s">
        <v>15</v>
      </c>
      <c r="D4002" s="1">
        <v>43600</v>
      </c>
      <c r="E4002" s="1">
        <v>43723</v>
      </c>
      <c r="F4002" s="1">
        <v>43749</v>
      </c>
      <c r="G4002" s="1">
        <v>43726</v>
      </c>
      <c r="H4002" s="13">
        <f>Orders[[#This Row],[DeliveryDate]]-Orders[[#This Row],[OrderDate]]</f>
        <v>3</v>
      </c>
      <c r="I4002" t="s">
        <v>3</v>
      </c>
      <c r="J4002" t="str">
        <f>_xlfn.XLOOKUP(Orders[[#This Row],[_SalesRepID]],'Sales team'!A:A,'Sales team'!B:B)</f>
        <v>Carl Nguyen</v>
      </c>
      <c r="K4002">
        <v>12</v>
      </c>
      <c r="L4002">
        <v>29</v>
      </c>
      <c r="M4002">
        <v>35</v>
      </c>
      <c r="N4002" t="str">
        <f>_xlfn.XLOOKUP(Orders[[#This Row],[_ProductID]],Products!A:A,Products!C:C)</f>
        <v>Home décor</v>
      </c>
      <c r="O4002">
        <v>31</v>
      </c>
      <c r="P4002">
        <v>7.4999999999999997E-2</v>
      </c>
      <c r="Q4002" s="2">
        <v>6351.6</v>
      </c>
      <c r="R4002" s="2">
        <v>3048.768</v>
      </c>
      <c r="S4002" s="2">
        <v>11750.460000000001</v>
      </c>
      <c r="T4002" s="2">
        <v>5652.9240000000009</v>
      </c>
    </row>
    <row r="4003" spans="1:20" x14ac:dyDescent="0.25">
      <c r="A4003" t="s">
        <v>4007</v>
      </c>
      <c r="B4003" t="s">
        <v>10</v>
      </c>
      <c r="C4003" t="s">
        <v>15</v>
      </c>
      <c r="D4003" s="1">
        <v>43600</v>
      </c>
      <c r="E4003" s="1">
        <v>43723</v>
      </c>
      <c r="F4003" s="1">
        <v>43736</v>
      </c>
      <c r="G4003" s="1">
        <v>43739</v>
      </c>
      <c r="H4003" s="13">
        <f>Orders[[#This Row],[DeliveryDate]]-Orders[[#This Row],[OrderDate]]</f>
        <v>16</v>
      </c>
      <c r="I4003" t="s">
        <v>3</v>
      </c>
      <c r="J4003" t="str">
        <f>_xlfn.XLOOKUP(Orders[[#This Row],[_SalesRepID]],'Sales team'!A:A,'Sales team'!B:B)</f>
        <v>Shawn Torres</v>
      </c>
      <c r="K4003">
        <v>27</v>
      </c>
      <c r="L4003">
        <v>38</v>
      </c>
      <c r="M4003">
        <v>40</v>
      </c>
      <c r="N4003" t="str">
        <f>_xlfn.XLOOKUP(Orders[[#This Row],[_ProductID]],Products!A:A,Products!C:C)</f>
        <v>Home décor</v>
      </c>
      <c r="O4003">
        <v>21</v>
      </c>
      <c r="P4003">
        <v>0.2</v>
      </c>
      <c r="Q4003" s="2">
        <v>1152.4000000000001</v>
      </c>
      <c r="R4003" s="2">
        <v>645.34400000000016</v>
      </c>
      <c r="S4003" s="2">
        <v>5531.52</v>
      </c>
      <c r="T4003" s="2">
        <v>1659.4559999999992</v>
      </c>
    </row>
    <row r="4004" spans="1:20" x14ac:dyDescent="0.25">
      <c r="A4004" t="s">
        <v>3988</v>
      </c>
      <c r="B4004" t="s">
        <v>10</v>
      </c>
      <c r="C4004" t="s">
        <v>2</v>
      </c>
      <c r="D4004" s="1">
        <v>43600</v>
      </c>
      <c r="E4004" s="1">
        <v>43722</v>
      </c>
      <c r="F4004" s="1">
        <v>43750</v>
      </c>
      <c r="G4004" s="1">
        <v>43728</v>
      </c>
      <c r="H4004" s="13">
        <f>Orders[[#This Row],[DeliveryDate]]-Orders[[#This Row],[OrderDate]]</f>
        <v>6</v>
      </c>
      <c r="I4004" t="s">
        <v>3</v>
      </c>
      <c r="J4004" t="str">
        <f>_xlfn.XLOOKUP(Orders[[#This Row],[_SalesRepID]],'Sales team'!A:A,'Sales team'!B:B)</f>
        <v>Patrick Graham</v>
      </c>
      <c r="K4004">
        <v>25</v>
      </c>
      <c r="L4004">
        <v>40</v>
      </c>
      <c r="M4004">
        <v>240</v>
      </c>
      <c r="N4004" t="str">
        <f>_xlfn.XLOOKUP(Orders[[#This Row],[_ProductID]],Products!A:A,Products!C:C)</f>
        <v>Home décor</v>
      </c>
      <c r="O4004">
        <v>3</v>
      </c>
      <c r="P4004">
        <v>0.15</v>
      </c>
      <c r="Q4004" s="2">
        <v>1139</v>
      </c>
      <c r="R4004" s="2">
        <v>501.16</v>
      </c>
      <c r="S4004" s="2">
        <v>968.15</v>
      </c>
      <c r="T4004" s="2">
        <v>466.98999999999995</v>
      </c>
    </row>
    <row r="4005" spans="1:20" x14ac:dyDescent="0.25">
      <c r="A4005" t="s">
        <v>3989</v>
      </c>
      <c r="B4005" t="s">
        <v>5</v>
      </c>
      <c r="C4005" t="s">
        <v>25</v>
      </c>
      <c r="D4005" s="1">
        <v>43600</v>
      </c>
      <c r="E4005" s="1">
        <v>43722</v>
      </c>
      <c r="F4005" s="1">
        <v>43729</v>
      </c>
      <c r="G4005" s="1">
        <v>43752</v>
      </c>
      <c r="H4005" s="13">
        <f>Orders[[#This Row],[DeliveryDate]]-Orders[[#This Row],[OrderDate]]</f>
        <v>30</v>
      </c>
      <c r="I4005" t="s">
        <v>3</v>
      </c>
      <c r="J4005" t="str">
        <f>_xlfn.XLOOKUP(Orders[[#This Row],[_SalesRepID]],'Sales team'!A:A,'Sales team'!B:B)</f>
        <v>Todd Roberts</v>
      </c>
      <c r="K4005">
        <v>13</v>
      </c>
      <c r="L4005">
        <v>8</v>
      </c>
      <c r="M4005">
        <v>350</v>
      </c>
      <c r="N4005" t="str">
        <f>_xlfn.XLOOKUP(Orders[[#This Row],[_ProductID]],Products!A:A,Products!C:C)</f>
        <v>Kitchen &amp; Dining</v>
      </c>
      <c r="O4005">
        <v>4</v>
      </c>
      <c r="P4005">
        <v>7.4999999999999997E-2</v>
      </c>
      <c r="Q4005" s="2">
        <v>703.5</v>
      </c>
      <c r="R4005" s="2">
        <v>302.505</v>
      </c>
      <c r="S4005" s="2">
        <v>3253.6875</v>
      </c>
      <c r="T4005" s="2">
        <v>1741.1624999999999</v>
      </c>
    </row>
    <row r="4006" spans="1:20" x14ac:dyDescent="0.25">
      <c r="A4006" t="s">
        <v>3990</v>
      </c>
      <c r="B4006" t="s">
        <v>5</v>
      </c>
      <c r="C4006" t="s">
        <v>6</v>
      </c>
      <c r="D4006" s="1">
        <v>43600</v>
      </c>
      <c r="E4006" s="1">
        <v>43722</v>
      </c>
      <c r="F4006" s="1">
        <v>43728</v>
      </c>
      <c r="G4006" s="1">
        <v>43745</v>
      </c>
      <c r="H4006" s="13">
        <f>Orders[[#This Row],[DeliveryDate]]-Orders[[#This Row],[OrderDate]]</f>
        <v>23</v>
      </c>
      <c r="I4006" t="s">
        <v>3</v>
      </c>
      <c r="J4006" t="str">
        <f>_xlfn.XLOOKUP(Orders[[#This Row],[_SalesRepID]],'Sales team'!A:A,'Sales team'!B:B)</f>
        <v>Todd Roberts</v>
      </c>
      <c r="K4006">
        <v>13</v>
      </c>
      <c r="L4006">
        <v>32</v>
      </c>
      <c r="M4006">
        <v>170</v>
      </c>
      <c r="N4006" t="str">
        <f>_xlfn.XLOOKUP(Orders[[#This Row],[_ProductID]],Products!A:A,Products!C:C)</f>
        <v>Kitchen &amp; Dining</v>
      </c>
      <c r="O4006">
        <v>1</v>
      </c>
      <c r="P4006">
        <v>0.15</v>
      </c>
      <c r="Q4006" s="2">
        <v>6217.6</v>
      </c>
      <c r="R4006" s="2">
        <v>2797.92</v>
      </c>
      <c r="S4006" s="2">
        <v>31709.760000000006</v>
      </c>
      <c r="T4006" s="2">
        <v>14922.240000000005</v>
      </c>
    </row>
    <row r="4007" spans="1:20" x14ac:dyDescent="0.25">
      <c r="A4007" t="s">
        <v>3991</v>
      </c>
      <c r="B4007" t="s">
        <v>8</v>
      </c>
      <c r="C4007" t="s">
        <v>6</v>
      </c>
      <c r="D4007" s="1">
        <v>43600</v>
      </c>
      <c r="E4007" s="1">
        <v>43722</v>
      </c>
      <c r="F4007" s="1">
        <v>43744</v>
      </c>
      <c r="G4007" s="1">
        <v>43727</v>
      </c>
      <c r="H4007" s="13">
        <f>Orders[[#This Row],[DeliveryDate]]-Orders[[#This Row],[OrderDate]]</f>
        <v>5</v>
      </c>
      <c r="I4007" t="s">
        <v>3</v>
      </c>
      <c r="J4007" t="str">
        <f>_xlfn.XLOOKUP(Orders[[#This Row],[_SalesRepID]],'Sales team'!A:A,'Sales team'!B:B)</f>
        <v>Roy Rice</v>
      </c>
      <c r="K4007">
        <v>24</v>
      </c>
      <c r="L4007">
        <v>35</v>
      </c>
      <c r="M4007">
        <v>145</v>
      </c>
      <c r="N4007" t="str">
        <f>_xlfn.XLOOKUP(Orders[[#This Row],[_ProductID]],Products!A:A,Products!C:C)</f>
        <v>Electronics</v>
      </c>
      <c r="O4007">
        <v>6</v>
      </c>
      <c r="P4007">
        <v>7.4999999999999997E-2</v>
      </c>
      <c r="Q4007" s="2">
        <v>3624.7000000000003</v>
      </c>
      <c r="R4007" s="2">
        <v>3080.9950000000003</v>
      </c>
      <c r="S4007" s="2">
        <v>10058.542500000001</v>
      </c>
      <c r="T4007" s="2">
        <v>815.5575000000008</v>
      </c>
    </row>
    <row r="4008" spans="1:20" x14ac:dyDescent="0.25">
      <c r="A4008" t="s">
        <v>3992</v>
      </c>
      <c r="B4008" t="s">
        <v>1</v>
      </c>
      <c r="C4008" t="s">
        <v>15</v>
      </c>
      <c r="D4008" s="1">
        <v>43600</v>
      </c>
      <c r="E4008" s="1">
        <v>43722</v>
      </c>
      <c r="F4008" s="1">
        <v>43743</v>
      </c>
      <c r="G4008" s="1">
        <v>43740</v>
      </c>
      <c r="H4008" s="13">
        <f>Orders[[#This Row],[DeliveryDate]]-Orders[[#This Row],[OrderDate]]</f>
        <v>18</v>
      </c>
      <c r="I4008" t="s">
        <v>3</v>
      </c>
      <c r="J4008" t="str">
        <f>_xlfn.XLOOKUP(Orders[[#This Row],[_SalesRepID]],'Sales team'!A:A,'Sales team'!B:B)</f>
        <v>Keith Griffin</v>
      </c>
      <c r="K4008">
        <v>2</v>
      </c>
      <c r="L4008">
        <v>27</v>
      </c>
      <c r="M4008">
        <v>57</v>
      </c>
      <c r="N4008" t="str">
        <f>_xlfn.XLOOKUP(Orders[[#This Row],[_ProductID]],Products!A:A,Products!C:C)</f>
        <v>Furniture</v>
      </c>
      <c r="O4008">
        <v>15</v>
      </c>
      <c r="P4008">
        <v>0.05</v>
      </c>
      <c r="Q4008" s="2">
        <v>1721.9</v>
      </c>
      <c r="R4008" s="2">
        <v>1205.33</v>
      </c>
      <c r="S4008" s="2">
        <v>6543.22</v>
      </c>
      <c r="T4008" s="2">
        <v>1721.9000000000005</v>
      </c>
    </row>
    <row r="4009" spans="1:20" x14ac:dyDescent="0.25">
      <c r="A4009" t="s">
        <v>3993</v>
      </c>
      <c r="B4009" t="s">
        <v>1</v>
      </c>
      <c r="C4009" t="s">
        <v>6</v>
      </c>
      <c r="D4009" s="1">
        <v>43600</v>
      </c>
      <c r="E4009" s="1">
        <v>43722</v>
      </c>
      <c r="F4009" s="1">
        <v>43746</v>
      </c>
      <c r="G4009" s="1">
        <v>43746</v>
      </c>
      <c r="H4009" s="13">
        <f>Orders[[#This Row],[DeliveryDate]]-Orders[[#This Row],[OrderDate]]</f>
        <v>24</v>
      </c>
      <c r="I4009" t="s">
        <v>3</v>
      </c>
      <c r="J4009" t="str">
        <f>_xlfn.XLOOKUP(Orders[[#This Row],[_SalesRepID]],'Sales team'!A:A,'Sales team'!B:B)</f>
        <v>Chris Armstrong</v>
      </c>
      <c r="K4009">
        <v>4</v>
      </c>
      <c r="L4009">
        <v>29</v>
      </c>
      <c r="M4009">
        <v>147</v>
      </c>
      <c r="N4009" t="str">
        <f>_xlfn.XLOOKUP(Orders[[#This Row],[_ProductID]],Products!A:A,Products!C:C)</f>
        <v>Home décor</v>
      </c>
      <c r="O4009">
        <v>36</v>
      </c>
      <c r="P4009">
        <v>7.4999999999999997E-2</v>
      </c>
      <c r="Q4009" s="2">
        <v>1829.1000000000001</v>
      </c>
      <c r="R4009" s="2">
        <v>877.96800000000007</v>
      </c>
      <c r="S4009" s="2">
        <v>3383.8350000000005</v>
      </c>
      <c r="T4009" s="2">
        <v>1627.8990000000003</v>
      </c>
    </row>
    <row r="4010" spans="1:20" x14ac:dyDescent="0.25">
      <c r="A4010" t="s">
        <v>3994</v>
      </c>
      <c r="B4010" t="s">
        <v>1</v>
      </c>
      <c r="C4010" t="s">
        <v>6</v>
      </c>
      <c r="D4010" s="1">
        <v>43600</v>
      </c>
      <c r="E4010" s="1">
        <v>43722</v>
      </c>
      <c r="F4010" s="1">
        <v>43741</v>
      </c>
      <c r="G4010" s="1">
        <v>43748</v>
      </c>
      <c r="H4010" s="13">
        <f>Orders[[#This Row],[DeliveryDate]]-Orders[[#This Row],[OrderDate]]</f>
        <v>26</v>
      </c>
      <c r="I4010" t="s">
        <v>3</v>
      </c>
      <c r="J4010" t="str">
        <f>_xlfn.XLOOKUP(Orders[[#This Row],[_SalesRepID]],'Sales team'!A:A,'Sales team'!B:B)</f>
        <v>Adam Hernandez</v>
      </c>
      <c r="K4010">
        <v>1</v>
      </c>
      <c r="L4010">
        <v>37</v>
      </c>
      <c r="M4010">
        <v>197</v>
      </c>
      <c r="N4010" t="str">
        <f>_xlfn.XLOOKUP(Orders[[#This Row],[_ProductID]],Products!A:A,Products!C:C)</f>
        <v>Kitchen &amp; Dining</v>
      </c>
      <c r="O4010">
        <v>1</v>
      </c>
      <c r="P4010">
        <v>7.4999999999999997E-2</v>
      </c>
      <c r="Q4010" s="2">
        <v>6110.4000000000005</v>
      </c>
      <c r="R4010" s="2">
        <v>4643.9040000000005</v>
      </c>
      <c r="S4010" s="2">
        <v>39564.840000000004</v>
      </c>
      <c r="T4010" s="2">
        <v>7057.5120000000024</v>
      </c>
    </row>
    <row r="4011" spans="1:20" x14ac:dyDescent="0.25">
      <c r="A4011" t="s">
        <v>3995</v>
      </c>
      <c r="B4011" t="s">
        <v>5</v>
      </c>
      <c r="C4011" t="s">
        <v>46</v>
      </c>
      <c r="D4011" s="1">
        <v>43600</v>
      </c>
      <c r="E4011" s="1">
        <v>43722</v>
      </c>
      <c r="F4011" s="1">
        <v>43742</v>
      </c>
      <c r="G4011" s="1">
        <v>43748</v>
      </c>
      <c r="H4011" s="13">
        <f>Orders[[#This Row],[DeliveryDate]]-Orders[[#This Row],[OrderDate]]</f>
        <v>26</v>
      </c>
      <c r="I4011" t="s">
        <v>3</v>
      </c>
      <c r="J4011" t="str">
        <f>_xlfn.XLOOKUP(Orders[[#This Row],[_SalesRepID]],'Sales team'!A:A,'Sales team'!B:B)</f>
        <v>Shawn Wallace</v>
      </c>
      <c r="K4011">
        <v>18</v>
      </c>
      <c r="L4011">
        <v>30</v>
      </c>
      <c r="M4011">
        <v>77</v>
      </c>
      <c r="N4011" t="str">
        <f>_xlfn.XLOOKUP(Orders[[#This Row],[_ProductID]],Products!A:A,Products!C:C)</f>
        <v>Furniture</v>
      </c>
      <c r="O4011">
        <v>15</v>
      </c>
      <c r="P4011">
        <v>0.05</v>
      </c>
      <c r="Q4011" s="2">
        <v>3886</v>
      </c>
      <c r="R4011" s="2">
        <v>2137.3000000000002</v>
      </c>
      <c r="S4011" s="2">
        <v>25841.899999999998</v>
      </c>
      <c r="T4011" s="2">
        <v>10880.799999999996</v>
      </c>
    </row>
    <row r="4012" spans="1:20" x14ac:dyDescent="0.25">
      <c r="A4012" t="s">
        <v>3996</v>
      </c>
      <c r="B4012" t="s">
        <v>5</v>
      </c>
      <c r="C4012" t="s">
        <v>13</v>
      </c>
      <c r="D4012" s="1">
        <v>43600</v>
      </c>
      <c r="E4012" s="1">
        <v>43722</v>
      </c>
      <c r="F4012" s="1">
        <v>43730</v>
      </c>
      <c r="G4012" s="1">
        <v>43732</v>
      </c>
      <c r="H4012" s="13">
        <f>Orders[[#This Row],[DeliveryDate]]-Orders[[#This Row],[OrderDate]]</f>
        <v>10</v>
      </c>
      <c r="I4012" t="s">
        <v>3</v>
      </c>
      <c r="J4012" t="str">
        <f>_xlfn.XLOOKUP(Orders[[#This Row],[_SalesRepID]],'Sales team'!A:A,'Sales team'!B:B)</f>
        <v>Nicholas Cunningham</v>
      </c>
      <c r="K4012">
        <v>19</v>
      </c>
      <c r="L4012">
        <v>20</v>
      </c>
      <c r="M4012">
        <v>325</v>
      </c>
      <c r="N4012" t="str">
        <f>_xlfn.XLOOKUP(Orders[[#This Row],[_ProductID]],Products!A:A,Products!C:C)</f>
        <v>Home décor</v>
      </c>
      <c r="O4012">
        <v>17</v>
      </c>
      <c r="P4012">
        <v>0.05</v>
      </c>
      <c r="Q4012" s="2">
        <v>5058.5</v>
      </c>
      <c r="R4012" s="2">
        <v>3743.29</v>
      </c>
      <c r="S4012" s="2">
        <v>38444.6</v>
      </c>
      <c r="T4012" s="2">
        <v>8498.2799999999988</v>
      </c>
    </row>
    <row r="4013" spans="1:20" x14ac:dyDescent="0.25">
      <c r="A4013" t="s">
        <v>3997</v>
      </c>
      <c r="B4013" t="s">
        <v>1</v>
      </c>
      <c r="C4013" t="s">
        <v>25</v>
      </c>
      <c r="D4013" s="1">
        <v>43600</v>
      </c>
      <c r="E4013" s="1">
        <v>43722</v>
      </c>
      <c r="F4013" s="1">
        <v>43742</v>
      </c>
      <c r="G4013" s="1">
        <v>43740</v>
      </c>
      <c r="H4013" s="13">
        <f>Orders[[#This Row],[DeliveryDate]]-Orders[[#This Row],[OrderDate]]</f>
        <v>18</v>
      </c>
      <c r="I4013" t="s">
        <v>3</v>
      </c>
      <c r="J4013" t="str">
        <f>_xlfn.XLOOKUP(Orders[[#This Row],[_SalesRepID]],'Sales team'!A:A,'Sales team'!B:B)</f>
        <v>Keith Griffin</v>
      </c>
      <c r="K4013">
        <v>2</v>
      </c>
      <c r="L4013">
        <v>31</v>
      </c>
      <c r="M4013">
        <v>352</v>
      </c>
      <c r="N4013" t="str">
        <f>_xlfn.XLOOKUP(Orders[[#This Row],[_ProductID]],Products!A:A,Products!C:C)</f>
        <v>Home décor</v>
      </c>
      <c r="O4013">
        <v>43</v>
      </c>
      <c r="P4013">
        <v>0.1</v>
      </c>
      <c r="Q4013" s="2">
        <v>1092.1000000000001</v>
      </c>
      <c r="R4013" s="2">
        <v>775.39100000000008</v>
      </c>
      <c r="S4013" s="2">
        <v>6880.2300000000005</v>
      </c>
      <c r="T4013" s="2">
        <v>1452.4929999999995</v>
      </c>
    </row>
    <row r="4014" spans="1:20" x14ac:dyDescent="0.25">
      <c r="A4014" t="s">
        <v>3998</v>
      </c>
      <c r="B4014" t="s">
        <v>5</v>
      </c>
      <c r="C4014" t="s">
        <v>13</v>
      </c>
      <c r="D4014" s="1">
        <v>43600</v>
      </c>
      <c r="E4014" s="1">
        <v>43722</v>
      </c>
      <c r="F4014" s="1">
        <v>43748</v>
      </c>
      <c r="G4014" s="1">
        <v>43740</v>
      </c>
      <c r="H4014" s="13">
        <f>Orders[[#This Row],[DeliveryDate]]-Orders[[#This Row],[OrderDate]]</f>
        <v>18</v>
      </c>
      <c r="I4014" t="s">
        <v>3</v>
      </c>
      <c r="J4014" t="str">
        <f>_xlfn.XLOOKUP(Orders[[#This Row],[_SalesRepID]],'Sales team'!A:A,'Sales team'!B:B)</f>
        <v>Roger Alexander</v>
      </c>
      <c r="K4014">
        <v>15</v>
      </c>
      <c r="L4014">
        <v>4</v>
      </c>
      <c r="M4014">
        <v>318</v>
      </c>
      <c r="N4014" t="str">
        <f>_xlfn.XLOOKUP(Orders[[#This Row],[_ProductID]],Products!A:A,Products!C:C)</f>
        <v>Home décor</v>
      </c>
      <c r="O4014">
        <v>40</v>
      </c>
      <c r="P4014">
        <v>7.4999999999999997E-2</v>
      </c>
      <c r="Q4014" s="2">
        <v>1949.7</v>
      </c>
      <c r="R4014" s="2">
        <v>896.86200000000008</v>
      </c>
      <c r="S4014" s="2">
        <v>14427.78</v>
      </c>
      <c r="T4014" s="2">
        <v>7252.884</v>
      </c>
    </row>
    <row r="4015" spans="1:20" x14ac:dyDescent="0.25">
      <c r="A4015" t="s">
        <v>3999</v>
      </c>
      <c r="B4015" t="s">
        <v>5</v>
      </c>
      <c r="C4015" t="s">
        <v>6</v>
      </c>
      <c r="D4015" s="1">
        <v>43600</v>
      </c>
      <c r="E4015" s="1">
        <v>43722</v>
      </c>
      <c r="F4015" s="1">
        <v>43741</v>
      </c>
      <c r="G4015" s="1">
        <v>43734</v>
      </c>
      <c r="H4015" s="13">
        <f>Orders[[#This Row],[DeliveryDate]]-Orders[[#This Row],[OrderDate]]</f>
        <v>12</v>
      </c>
      <c r="I4015" t="s">
        <v>3</v>
      </c>
      <c r="J4015" t="str">
        <f>_xlfn.XLOOKUP(Orders[[#This Row],[_SalesRepID]],'Sales team'!A:A,'Sales team'!B:B)</f>
        <v>Roger Alexander</v>
      </c>
      <c r="K4015">
        <v>15</v>
      </c>
      <c r="L4015">
        <v>23</v>
      </c>
      <c r="M4015">
        <v>166</v>
      </c>
      <c r="N4015" t="str">
        <f>_xlfn.XLOOKUP(Orders[[#This Row],[_ProductID]],Products!A:A,Products!C:C)</f>
        <v>Kitchen &amp; Dining</v>
      </c>
      <c r="O4015">
        <v>13</v>
      </c>
      <c r="P4015">
        <v>0.15</v>
      </c>
      <c r="Q4015" s="2">
        <v>3886</v>
      </c>
      <c r="R4015" s="2">
        <v>3225.3799999999997</v>
      </c>
      <c r="S4015" s="2">
        <v>6606.2</v>
      </c>
      <c r="T4015" s="2">
        <v>155.44000000000051</v>
      </c>
    </row>
    <row r="4016" spans="1:20" x14ac:dyDescent="0.25">
      <c r="A4016" t="s">
        <v>3981</v>
      </c>
      <c r="B4016" t="s">
        <v>5</v>
      </c>
      <c r="C4016" t="s">
        <v>6</v>
      </c>
      <c r="D4016" s="1">
        <v>43600</v>
      </c>
      <c r="E4016" s="1">
        <v>43721</v>
      </c>
      <c r="F4016" s="1">
        <v>43728</v>
      </c>
      <c r="G4016" s="1">
        <v>43745</v>
      </c>
      <c r="H4016" s="13">
        <f>Orders[[#This Row],[DeliveryDate]]-Orders[[#This Row],[OrderDate]]</f>
        <v>24</v>
      </c>
      <c r="I4016" t="s">
        <v>3</v>
      </c>
      <c r="J4016" t="str">
        <f>_xlfn.XLOOKUP(Orders[[#This Row],[_SalesRepID]],'Sales team'!A:A,'Sales team'!B:B)</f>
        <v>Shawn Wallace</v>
      </c>
      <c r="K4016">
        <v>18</v>
      </c>
      <c r="L4016">
        <v>27</v>
      </c>
      <c r="M4016">
        <v>175</v>
      </c>
      <c r="N4016" t="str">
        <f>_xlfn.XLOOKUP(Orders[[#This Row],[_ProductID]],Products!A:A,Products!C:C)</f>
        <v>Home décor</v>
      </c>
      <c r="O4016">
        <v>26</v>
      </c>
      <c r="P4016">
        <v>0.05</v>
      </c>
      <c r="Q4016" s="2">
        <v>723.6</v>
      </c>
      <c r="R4016" s="2">
        <v>361.8</v>
      </c>
      <c r="S4016" s="2">
        <v>4124.5200000000004</v>
      </c>
      <c r="T4016" s="2">
        <v>1953.7200000000003</v>
      </c>
    </row>
    <row r="4017" spans="1:20" x14ac:dyDescent="0.25">
      <c r="A4017" t="s">
        <v>3982</v>
      </c>
      <c r="B4017" t="s">
        <v>5</v>
      </c>
      <c r="C4017" t="s">
        <v>2</v>
      </c>
      <c r="D4017" s="1">
        <v>43600</v>
      </c>
      <c r="E4017" s="1">
        <v>43721</v>
      </c>
      <c r="F4017" s="1">
        <v>43727</v>
      </c>
      <c r="G4017" s="1">
        <v>43752</v>
      </c>
      <c r="H4017" s="13">
        <f>Orders[[#This Row],[DeliveryDate]]-Orders[[#This Row],[OrderDate]]</f>
        <v>31</v>
      </c>
      <c r="I4017" t="s">
        <v>3</v>
      </c>
      <c r="J4017" t="str">
        <f>_xlfn.XLOOKUP(Orders[[#This Row],[_SalesRepID]],'Sales team'!A:A,'Sales team'!B:B)</f>
        <v>Todd Roberts</v>
      </c>
      <c r="K4017">
        <v>13</v>
      </c>
      <c r="L4017">
        <v>48</v>
      </c>
      <c r="M4017">
        <v>231</v>
      </c>
      <c r="N4017" t="str">
        <f>_xlfn.XLOOKUP(Orders[[#This Row],[_ProductID]],Products!A:A,Products!C:C)</f>
        <v>Kitchen &amp; Dining</v>
      </c>
      <c r="O4017">
        <v>8</v>
      </c>
      <c r="P4017">
        <v>0.15</v>
      </c>
      <c r="Q4017" s="2">
        <v>1139</v>
      </c>
      <c r="R4017" s="2">
        <v>569.5</v>
      </c>
      <c r="S4017" s="2">
        <v>1936.3</v>
      </c>
      <c r="T4017" s="2">
        <v>797.3</v>
      </c>
    </row>
    <row r="4018" spans="1:20" x14ac:dyDescent="0.25">
      <c r="A4018" t="s">
        <v>3983</v>
      </c>
      <c r="B4018" t="s">
        <v>5</v>
      </c>
      <c r="C4018" t="s">
        <v>46</v>
      </c>
      <c r="D4018" s="1">
        <v>43600</v>
      </c>
      <c r="E4018" s="1">
        <v>43721</v>
      </c>
      <c r="F4018" s="1">
        <v>43739</v>
      </c>
      <c r="G4018" s="1">
        <v>43732</v>
      </c>
      <c r="H4018" s="13">
        <f>Orders[[#This Row],[DeliveryDate]]-Orders[[#This Row],[OrderDate]]</f>
        <v>11</v>
      </c>
      <c r="I4018" t="s">
        <v>3</v>
      </c>
      <c r="J4018" t="str">
        <f>_xlfn.XLOOKUP(Orders[[#This Row],[_SalesRepID]],'Sales team'!A:A,'Sales team'!B:B)</f>
        <v>Frank Brown</v>
      </c>
      <c r="K4018">
        <v>17</v>
      </c>
      <c r="L4018">
        <v>43</v>
      </c>
      <c r="M4018">
        <v>79</v>
      </c>
      <c r="N4018" t="str">
        <f>_xlfn.XLOOKUP(Orders[[#This Row],[_ProductID]],Products!A:A,Products!C:C)</f>
        <v>Home décor</v>
      </c>
      <c r="O4018">
        <v>29</v>
      </c>
      <c r="P4018">
        <v>0.3</v>
      </c>
      <c r="Q4018" s="2">
        <v>5956.3</v>
      </c>
      <c r="R4018" s="2">
        <v>4050.2840000000006</v>
      </c>
      <c r="S4018" s="2">
        <v>25016.46</v>
      </c>
      <c r="T4018" s="2">
        <v>714.75599999999395</v>
      </c>
    </row>
    <row r="4019" spans="1:20" x14ac:dyDescent="0.25">
      <c r="A4019" t="s">
        <v>3984</v>
      </c>
      <c r="B4019" t="s">
        <v>1</v>
      </c>
      <c r="C4019" t="s">
        <v>6</v>
      </c>
      <c r="D4019" s="1">
        <v>43600</v>
      </c>
      <c r="E4019" s="1">
        <v>43721</v>
      </c>
      <c r="F4019" s="1">
        <v>43739</v>
      </c>
      <c r="G4019" s="1">
        <v>43732</v>
      </c>
      <c r="H4019" s="13">
        <f>Orders[[#This Row],[DeliveryDate]]-Orders[[#This Row],[OrderDate]]</f>
        <v>11</v>
      </c>
      <c r="I4019" t="s">
        <v>3</v>
      </c>
      <c r="J4019" t="str">
        <f>_xlfn.XLOOKUP(Orders[[#This Row],[_SalesRepID]],'Sales team'!A:A,'Sales team'!B:B)</f>
        <v>Stephen Payne</v>
      </c>
      <c r="K4019">
        <v>5</v>
      </c>
      <c r="L4019">
        <v>9</v>
      </c>
      <c r="M4019">
        <v>93</v>
      </c>
      <c r="N4019" t="str">
        <f>_xlfn.XLOOKUP(Orders[[#This Row],[_ProductID]],Products!A:A,Products!C:C)</f>
        <v>Electronics</v>
      </c>
      <c r="O4019">
        <v>28</v>
      </c>
      <c r="P4019">
        <v>0.2</v>
      </c>
      <c r="Q4019" s="2">
        <v>857.6</v>
      </c>
      <c r="R4019" s="2">
        <v>505.98399999999998</v>
      </c>
      <c r="S4019" s="2">
        <v>4116.4800000000005</v>
      </c>
      <c r="T4019" s="2">
        <v>1080.5760000000005</v>
      </c>
    </row>
    <row r="4020" spans="1:20" x14ac:dyDescent="0.25">
      <c r="A4020" t="s">
        <v>3985</v>
      </c>
      <c r="B4020" t="s">
        <v>5</v>
      </c>
      <c r="C4020" t="s">
        <v>25</v>
      </c>
      <c r="D4020" s="1">
        <v>43600</v>
      </c>
      <c r="E4020" s="1">
        <v>43721</v>
      </c>
      <c r="F4020" s="1">
        <v>43743</v>
      </c>
      <c r="G4020" s="1">
        <v>43728</v>
      </c>
      <c r="H4020" s="13">
        <f>Orders[[#This Row],[DeliveryDate]]-Orders[[#This Row],[OrderDate]]</f>
        <v>7</v>
      </c>
      <c r="I4020" t="s">
        <v>3</v>
      </c>
      <c r="J4020" t="str">
        <f>_xlfn.XLOOKUP(Orders[[#This Row],[_SalesRepID]],'Sales team'!A:A,'Sales team'!B:B)</f>
        <v>Roger Alexander</v>
      </c>
      <c r="K4020">
        <v>15</v>
      </c>
      <c r="L4020">
        <v>40</v>
      </c>
      <c r="M4020">
        <v>350</v>
      </c>
      <c r="N4020" t="str">
        <f>_xlfn.XLOOKUP(Orders[[#This Row],[_ProductID]],Products!A:A,Products!C:C)</f>
        <v>Outdoor</v>
      </c>
      <c r="O4020">
        <v>10</v>
      </c>
      <c r="P4020">
        <v>7.4999999999999997E-2</v>
      </c>
      <c r="Q4020" s="2">
        <v>3899.4</v>
      </c>
      <c r="R4020" s="2">
        <v>2612.5980000000004</v>
      </c>
      <c r="S4020" s="2">
        <v>28855.56</v>
      </c>
      <c r="T4020" s="2">
        <v>7954.775999999998</v>
      </c>
    </row>
    <row r="4021" spans="1:20" x14ac:dyDescent="0.25">
      <c r="A4021" t="s">
        <v>3986</v>
      </c>
      <c r="B4021" t="s">
        <v>1</v>
      </c>
      <c r="C4021" t="s">
        <v>13</v>
      </c>
      <c r="D4021" s="1">
        <v>43600</v>
      </c>
      <c r="E4021" s="1">
        <v>43721</v>
      </c>
      <c r="F4021" s="1">
        <v>43738</v>
      </c>
      <c r="G4021" s="1">
        <v>43746</v>
      </c>
      <c r="H4021" s="13">
        <f>Orders[[#This Row],[DeliveryDate]]-Orders[[#This Row],[OrderDate]]</f>
        <v>25</v>
      </c>
      <c r="I4021" t="s">
        <v>3</v>
      </c>
      <c r="J4021" t="str">
        <f>_xlfn.XLOOKUP(Orders[[#This Row],[_SalesRepID]],'Sales team'!A:A,'Sales team'!B:B)</f>
        <v>George Lewis</v>
      </c>
      <c r="K4021">
        <v>8</v>
      </c>
      <c r="L4021">
        <v>12</v>
      </c>
      <c r="M4021">
        <v>311</v>
      </c>
      <c r="N4021" t="str">
        <f>_xlfn.XLOOKUP(Orders[[#This Row],[_ProductID]],Products!A:A,Products!C:C)</f>
        <v>Home décor</v>
      </c>
      <c r="O4021">
        <v>17</v>
      </c>
      <c r="P4021">
        <v>0.05</v>
      </c>
      <c r="Q4021" s="2">
        <v>1842.5</v>
      </c>
      <c r="R4021" s="2">
        <v>1529.2749999999999</v>
      </c>
      <c r="S4021" s="2">
        <v>1750.375</v>
      </c>
      <c r="T4021" s="2">
        <v>221.10000000000014</v>
      </c>
    </row>
    <row r="4022" spans="1:20" x14ac:dyDescent="0.25">
      <c r="A4022" t="s">
        <v>3987</v>
      </c>
      <c r="B4022" t="s">
        <v>1</v>
      </c>
      <c r="C4022" t="s">
        <v>13</v>
      </c>
      <c r="D4022" s="1">
        <v>43600</v>
      </c>
      <c r="E4022" s="1">
        <v>43721</v>
      </c>
      <c r="F4022" s="1">
        <v>43747</v>
      </c>
      <c r="G4022" s="1">
        <v>43745</v>
      </c>
      <c r="H4022" s="13">
        <f>Orders[[#This Row],[DeliveryDate]]-Orders[[#This Row],[OrderDate]]</f>
        <v>24</v>
      </c>
      <c r="I4022" t="s">
        <v>3</v>
      </c>
      <c r="J4022" t="str">
        <f>_xlfn.XLOOKUP(Orders[[#This Row],[_SalesRepID]],'Sales team'!A:A,'Sales team'!B:B)</f>
        <v>Chris Armstrong</v>
      </c>
      <c r="K4022">
        <v>4</v>
      </c>
      <c r="L4022">
        <v>11</v>
      </c>
      <c r="M4022">
        <v>317</v>
      </c>
      <c r="N4022" t="str">
        <f>_xlfn.XLOOKUP(Orders[[#This Row],[_ProductID]],Products!A:A,Products!C:C)</f>
        <v>Kitchen &amp; Dining</v>
      </c>
      <c r="O4022">
        <v>37</v>
      </c>
      <c r="P4022">
        <v>0.05</v>
      </c>
      <c r="Q4022" s="2">
        <v>214.4</v>
      </c>
      <c r="R4022" s="2">
        <v>96.48</v>
      </c>
      <c r="S4022" s="2">
        <v>407.36</v>
      </c>
      <c r="T4022" s="2">
        <v>214.4</v>
      </c>
    </row>
    <row r="4023" spans="1:20" x14ac:dyDescent="0.25">
      <c r="A4023" t="s">
        <v>3974</v>
      </c>
      <c r="B4023" t="s">
        <v>1</v>
      </c>
      <c r="C4023" t="s">
        <v>15</v>
      </c>
      <c r="D4023" s="1">
        <v>43600</v>
      </c>
      <c r="E4023" s="1">
        <v>43720</v>
      </c>
      <c r="F4023" s="1">
        <v>43731</v>
      </c>
      <c r="G4023" s="1">
        <v>43739</v>
      </c>
      <c r="H4023" s="13">
        <f>Orders[[#This Row],[DeliveryDate]]-Orders[[#This Row],[OrderDate]]</f>
        <v>19</v>
      </c>
      <c r="I4023" t="s">
        <v>3</v>
      </c>
      <c r="J4023" t="str">
        <f>_xlfn.XLOOKUP(Orders[[#This Row],[_SalesRepID]],'Sales team'!A:A,'Sales team'!B:B)</f>
        <v>Joshua Little</v>
      </c>
      <c r="K4023">
        <v>11</v>
      </c>
      <c r="L4023">
        <v>16</v>
      </c>
      <c r="M4023">
        <v>22</v>
      </c>
      <c r="N4023" t="str">
        <f>_xlfn.XLOOKUP(Orders[[#This Row],[_ProductID]],Products!A:A,Products!C:C)</f>
        <v>Home décor</v>
      </c>
      <c r="O4023">
        <v>29</v>
      </c>
      <c r="P4023">
        <v>0.05</v>
      </c>
      <c r="Q4023" s="2">
        <v>6559.3</v>
      </c>
      <c r="R4023" s="2">
        <v>4132.3590000000004</v>
      </c>
      <c r="S4023" s="2">
        <v>31156.674999999999</v>
      </c>
      <c r="T4023" s="2">
        <v>10494.879999999997</v>
      </c>
    </row>
    <row r="4024" spans="1:20" x14ac:dyDescent="0.25">
      <c r="A4024" t="s">
        <v>3975</v>
      </c>
      <c r="B4024" t="s">
        <v>5</v>
      </c>
      <c r="C4024" t="s">
        <v>6</v>
      </c>
      <c r="D4024" s="1">
        <v>43600</v>
      </c>
      <c r="E4024" s="1">
        <v>43720</v>
      </c>
      <c r="F4024" s="1">
        <v>43727</v>
      </c>
      <c r="G4024" s="1">
        <v>43745</v>
      </c>
      <c r="H4024" s="13">
        <f>Orders[[#This Row],[DeliveryDate]]-Orders[[#This Row],[OrderDate]]</f>
        <v>25</v>
      </c>
      <c r="I4024" t="s">
        <v>3</v>
      </c>
      <c r="J4024" t="str">
        <f>_xlfn.XLOOKUP(Orders[[#This Row],[_SalesRepID]],'Sales team'!A:A,'Sales team'!B:B)</f>
        <v>Anthony Torres</v>
      </c>
      <c r="K4024">
        <v>20</v>
      </c>
      <c r="L4024">
        <v>30</v>
      </c>
      <c r="M4024">
        <v>119</v>
      </c>
      <c r="N4024" t="str">
        <f>_xlfn.XLOOKUP(Orders[[#This Row],[_ProductID]],Products!A:A,Products!C:C)</f>
        <v>Outdoor</v>
      </c>
      <c r="O4024">
        <v>10</v>
      </c>
      <c r="P4024">
        <v>0.1</v>
      </c>
      <c r="Q4024" s="2">
        <v>850.9</v>
      </c>
      <c r="R4024" s="2">
        <v>433.959</v>
      </c>
      <c r="S4024" s="2">
        <v>6126.48</v>
      </c>
      <c r="T4024" s="2">
        <v>2654.8079999999995</v>
      </c>
    </row>
    <row r="4025" spans="1:20" x14ac:dyDescent="0.25">
      <c r="A4025" t="s">
        <v>3976</v>
      </c>
      <c r="B4025" t="s">
        <v>5</v>
      </c>
      <c r="C4025" t="s">
        <v>6</v>
      </c>
      <c r="D4025" s="1">
        <v>43600</v>
      </c>
      <c r="E4025" s="1">
        <v>43720</v>
      </c>
      <c r="F4025" s="1">
        <v>43746</v>
      </c>
      <c r="G4025" s="1">
        <v>43731</v>
      </c>
      <c r="H4025" s="13">
        <f>Orders[[#This Row],[DeliveryDate]]-Orders[[#This Row],[OrderDate]]</f>
        <v>11</v>
      </c>
      <c r="I4025" t="s">
        <v>3</v>
      </c>
      <c r="J4025" t="str">
        <f>_xlfn.XLOOKUP(Orders[[#This Row],[_SalesRepID]],'Sales team'!A:A,'Sales team'!B:B)</f>
        <v>Nicholas Cunningham</v>
      </c>
      <c r="K4025">
        <v>19</v>
      </c>
      <c r="L4025">
        <v>50</v>
      </c>
      <c r="M4025">
        <v>89</v>
      </c>
      <c r="N4025" t="str">
        <f>_xlfn.XLOOKUP(Orders[[#This Row],[_ProductID]],Products!A:A,Products!C:C)</f>
        <v>Home décor</v>
      </c>
      <c r="O4025">
        <v>23</v>
      </c>
      <c r="P4025">
        <v>0.15</v>
      </c>
      <c r="Q4025" s="2">
        <v>1072</v>
      </c>
      <c r="R4025" s="2">
        <v>707.52</v>
      </c>
      <c r="S4025" s="2">
        <v>6378.4</v>
      </c>
      <c r="T4025" s="2">
        <v>1425.7600000000002</v>
      </c>
    </row>
    <row r="4026" spans="1:20" x14ac:dyDescent="0.25">
      <c r="A4026" t="s">
        <v>3977</v>
      </c>
      <c r="B4026" t="s">
        <v>1</v>
      </c>
      <c r="C4026" t="s">
        <v>6</v>
      </c>
      <c r="D4026" s="1">
        <v>43600</v>
      </c>
      <c r="E4026" s="1">
        <v>43720</v>
      </c>
      <c r="F4026" s="1">
        <v>43724</v>
      </c>
      <c r="G4026" s="1">
        <v>43726</v>
      </c>
      <c r="H4026" s="13">
        <f>Orders[[#This Row],[DeliveryDate]]-Orders[[#This Row],[OrderDate]]</f>
        <v>6</v>
      </c>
      <c r="I4026" t="s">
        <v>3</v>
      </c>
      <c r="J4026" t="str">
        <f>_xlfn.XLOOKUP(Orders[[#This Row],[_SalesRepID]],'Sales team'!A:A,'Sales team'!B:B)</f>
        <v>Adam Hernandez</v>
      </c>
      <c r="K4026">
        <v>1</v>
      </c>
      <c r="L4026">
        <v>39</v>
      </c>
      <c r="M4026">
        <v>193</v>
      </c>
      <c r="N4026" t="str">
        <f>_xlfn.XLOOKUP(Orders[[#This Row],[_ProductID]],Products!A:A,Products!C:C)</f>
        <v>Home décor</v>
      </c>
      <c r="O4026">
        <v>44</v>
      </c>
      <c r="P4026">
        <v>7.4999999999999997E-2</v>
      </c>
      <c r="Q4026" s="2">
        <v>1025.1000000000001</v>
      </c>
      <c r="R4026" s="2">
        <v>625.31100000000004</v>
      </c>
      <c r="S4026" s="2">
        <v>5689.3050000000003</v>
      </c>
      <c r="T4026" s="2">
        <v>1937.4390000000003</v>
      </c>
    </row>
    <row r="4027" spans="1:20" x14ac:dyDescent="0.25">
      <c r="A4027" t="s">
        <v>3978</v>
      </c>
      <c r="B4027" t="s">
        <v>1</v>
      </c>
      <c r="C4027" t="s">
        <v>25</v>
      </c>
      <c r="D4027" s="1">
        <v>43600</v>
      </c>
      <c r="E4027" s="1">
        <v>43720</v>
      </c>
      <c r="F4027" s="1">
        <v>43746</v>
      </c>
      <c r="G4027" s="1">
        <v>43738</v>
      </c>
      <c r="H4027" s="13">
        <f>Orders[[#This Row],[DeliveryDate]]-Orders[[#This Row],[OrderDate]]</f>
        <v>18</v>
      </c>
      <c r="I4027" t="s">
        <v>3</v>
      </c>
      <c r="J4027" t="str">
        <f>_xlfn.XLOOKUP(Orders[[#This Row],[_SalesRepID]],'Sales team'!A:A,'Sales team'!B:B)</f>
        <v>Jonathan Hawkins</v>
      </c>
      <c r="K4027">
        <v>10</v>
      </c>
      <c r="L4027">
        <v>23</v>
      </c>
      <c r="M4027">
        <v>362</v>
      </c>
      <c r="N4027" t="str">
        <f>_xlfn.XLOOKUP(Orders[[#This Row],[_ProductID]],Products!A:A,Products!C:C)</f>
        <v>Home décor</v>
      </c>
      <c r="O4027">
        <v>21</v>
      </c>
      <c r="P4027">
        <v>0.1</v>
      </c>
      <c r="Q4027" s="2">
        <v>3926.2000000000003</v>
      </c>
      <c r="R4027" s="2">
        <v>3023.1740000000004</v>
      </c>
      <c r="S4027" s="2">
        <v>10600.74</v>
      </c>
      <c r="T4027" s="2">
        <v>1531.2179999999989</v>
      </c>
    </row>
    <row r="4028" spans="1:20" x14ac:dyDescent="0.25">
      <c r="A4028" t="s">
        <v>3979</v>
      </c>
      <c r="B4028" t="s">
        <v>5</v>
      </c>
      <c r="C4028" t="s">
        <v>6</v>
      </c>
      <c r="D4028" s="1">
        <v>43600</v>
      </c>
      <c r="E4028" s="1">
        <v>43720</v>
      </c>
      <c r="F4028" s="1">
        <v>43727</v>
      </c>
      <c r="G4028" s="1">
        <v>43728</v>
      </c>
      <c r="H4028" s="13">
        <f>Orders[[#This Row],[DeliveryDate]]-Orders[[#This Row],[OrderDate]]</f>
        <v>8</v>
      </c>
      <c r="I4028" t="s">
        <v>3</v>
      </c>
      <c r="J4028" t="str">
        <f>_xlfn.XLOOKUP(Orders[[#This Row],[_SalesRepID]],'Sales team'!A:A,'Sales team'!B:B)</f>
        <v>Roger Alexander</v>
      </c>
      <c r="K4028">
        <v>15</v>
      </c>
      <c r="L4028">
        <v>29</v>
      </c>
      <c r="M4028">
        <v>133</v>
      </c>
      <c r="N4028" t="str">
        <f>_xlfn.XLOOKUP(Orders[[#This Row],[_ProductID]],Products!A:A,Products!C:C)</f>
        <v>Home décor</v>
      </c>
      <c r="O4028">
        <v>14</v>
      </c>
      <c r="P4028">
        <v>0.05</v>
      </c>
      <c r="Q4028" s="2">
        <v>207.70000000000002</v>
      </c>
      <c r="R4028" s="2">
        <v>137.08200000000002</v>
      </c>
      <c r="S4028" s="2">
        <v>789.26</v>
      </c>
      <c r="T4028" s="2">
        <v>240.9319999999999</v>
      </c>
    </row>
    <row r="4029" spans="1:20" x14ac:dyDescent="0.25">
      <c r="A4029" t="s">
        <v>3980</v>
      </c>
      <c r="B4029" t="s">
        <v>1</v>
      </c>
      <c r="C4029" t="s">
        <v>25</v>
      </c>
      <c r="D4029" s="1">
        <v>43600</v>
      </c>
      <c r="E4029" s="1">
        <v>43720</v>
      </c>
      <c r="F4029" s="1">
        <v>43736</v>
      </c>
      <c r="G4029" s="1">
        <v>43738</v>
      </c>
      <c r="H4029" s="13">
        <f>Orders[[#This Row],[DeliveryDate]]-Orders[[#This Row],[OrderDate]]</f>
        <v>18</v>
      </c>
      <c r="I4029" t="s">
        <v>3</v>
      </c>
      <c r="J4029" t="str">
        <f>_xlfn.XLOOKUP(Orders[[#This Row],[_SalesRepID]],'Sales team'!A:A,'Sales team'!B:B)</f>
        <v>Joshua Little</v>
      </c>
      <c r="K4029">
        <v>11</v>
      </c>
      <c r="L4029">
        <v>6</v>
      </c>
      <c r="M4029">
        <v>331</v>
      </c>
      <c r="N4029" t="str">
        <f>_xlfn.XLOOKUP(Orders[[#This Row],[_ProductID]],Products!A:A,Products!C:C)</f>
        <v>Furniture</v>
      </c>
      <c r="O4029">
        <v>38</v>
      </c>
      <c r="P4029">
        <v>0.05</v>
      </c>
      <c r="Q4029" s="2">
        <v>2646.5</v>
      </c>
      <c r="R4029" s="2">
        <v>1243.855</v>
      </c>
      <c r="S4029" s="2">
        <v>20113.399999999998</v>
      </c>
      <c r="T4029" s="2">
        <v>10162.559999999998</v>
      </c>
    </row>
    <row r="4030" spans="1:20" x14ac:dyDescent="0.25">
      <c r="A4030" t="s">
        <v>3967</v>
      </c>
      <c r="B4030" t="s">
        <v>1</v>
      </c>
      <c r="C4030" t="s">
        <v>13</v>
      </c>
      <c r="D4030" s="1">
        <v>43600</v>
      </c>
      <c r="E4030" s="1">
        <v>43719</v>
      </c>
      <c r="F4030" s="1">
        <v>43725</v>
      </c>
      <c r="G4030" s="1">
        <v>43734</v>
      </c>
      <c r="H4030" s="13">
        <f>Orders[[#This Row],[DeliveryDate]]-Orders[[#This Row],[OrderDate]]</f>
        <v>15</v>
      </c>
      <c r="I4030" t="s">
        <v>3</v>
      </c>
      <c r="J4030" t="str">
        <f>_xlfn.XLOOKUP(Orders[[#This Row],[_SalesRepID]],'Sales team'!A:A,'Sales team'!B:B)</f>
        <v>Joshua Bennett</v>
      </c>
      <c r="K4030">
        <v>6</v>
      </c>
      <c r="L4030">
        <v>15</v>
      </c>
      <c r="M4030">
        <v>286</v>
      </c>
      <c r="N4030" t="str">
        <f>_xlfn.XLOOKUP(Orders[[#This Row],[_ProductID]],Products!A:A,Products!C:C)</f>
        <v>Home décor</v>
      </c>
      <c r="O4030">
        <v>33</v>
      </c>
      <c r="P4030">
        <v>0.05</v>
      </c>
      <c r="Q4030" s="2">
        <v>4013.3</v>
      </c>
      <c r="R4030" s="2">
        <v>1886.251</v>
      </c>
      <c r="S4030" s="2">
        <v>3812.6350000000002</v>
      </c>
      <c r="T4030" s="2">
        <v>1926.3840000000002</v>
      </c>
    </row>
    <row r="4031" spans="1:20" x14ac:dyDescent="0.25">
      <c r="A4031" t="s">
        <v>3968</v>
      </c>
      <c r="B4031" t="s">
        <v>1</v>
      </c>
      <c r="C4031" t="s">
        <v>6</v>
      </c>
      <c r="D4031" s="1">
        <v>43600</v>
      </c>
      <c r="E4031" s="1">
        <v>43719</v>
      </c>
      <c r="F4031" s="1">
        <v>43744</v>
      </c>
      <c r="G4031" s="1">
        <v>43735</v>
      </c>
      <c r="H4031" s="13">
        <f>Orders[[#This Row],[DeliveryDate]]-Orders[[#This Row],[OrderDate]]</f>
        <v>16</v>
      </c>
      <c r="I4031" t="s">
        <v>3</v>
      </c>
      <c r="J4031" t="str">
        <f>_xlfn.XLOOKUP(Orders[[#This Row],[_SalesRepID]],'Sales team'!A:A,'Sales team'!B:B)</f>
        <v>Jerry Green</v>
      </c>
      <c r="K4031">
        <v>3</v>
      </c>
      <c r="L4031">
        <v>14</v>
      </c>
      <c r="M4031">
        <v>169</v>
      </c>
      <c r="N4031" t="str">
        <f>_xlfn.XLOOKUP(Orders[[#This Row],[_ProductID]],Products!A:A,Products!C:C)</f>
        <v>Electronics</v>
      </c>
      <c r="O4031">
        <v>6</v>
      </c>
      <c r="P4031">
        <v>0.05</v>
      </c>
      <c r="Q4031" s="2">
        <v>3102.1</v>
      </c>
      <c r="R4031" s="2">
        <v>2357.596</v>
      </c>
      <c r="S4031" s="2">
        <v>8840.9849999999988</v>
      </c>
      <c r="T4031" s="2">
        <v>1768.1969999999983</v>
      </c>
    </row>
    <row r="4032" spans="1:20" x14ac:dyDescent="0.25">
      <c r="A4032" t="s">
        <v>3969</v>
      </c>
      <c r="B4032" t="s">
        <v>5</v>
      </c>
      <c r="C4032" t="s">
        <v>2</v>
      </c>
      <c r="D4032" s="1">
        <v>43600</v>
      </c>
      <c r="E4032" s="1">
        <v>43719</v>
      </c>
      <c r="F4032" s="1">
        <v>43743</v>
      </c>
      <c r="G4032" s="1">
        <v>43725</v>
      </c>
      <c r="H4032" s="13">
        <f>Orders[[#This Row],[DeliveryDate]]-Orders[[#This Row],[OrderDate]]</f>
        <v>6</v>
      </c>
      <c r="I4032" t="s">
        <v>3</v>
      </c>
      <c r="J4032" t="str">
        <f>_xlfn.XLOOKUP(Orders[[#This Row],[_SalesRepID]],'Sales team'!A:A,'Sales team'!B:B)</f>
        <v>Todd Roberts</v>
      </c>
      <c r="K4032">
        <v>13</v>
      </c>
      <c r="L4032">
        <v>10</v>
      </c>
      <c r="M4032">
        <v>230</v>
      </c>
      <c r="N4032" t="str">
        <f>_xlfn.XLOOKUP(Orders[[#This Row],[_ProductID]],Products!A:A,Products!C:C)</f>
        <v>Home décor</v>
      </c>
      <c r="O4032">
        <v>3</v>
      </c>
      <c r="P4032">
        <v>0.1</v>
      </c>
      <c r="Q4032" s="2">
        <v>1118.9000000000001</v>
      </c>
      <c r="R4032" s="2">
        <v>593.01700000000005</v>
      </c>
      <c r="S4032" s="2">
        <v>3021.03</v>
      </c>
      <c r="T4032" s="2">
        <v>1241.979</v>
      </c>
    </row>
    <row r="4033" spans="1:20" x14ac:dyDescent="0.25">
      <c r="A4033" t="s">
        <v>3970</v>
      </c>
      <c r="B4033" t="s">
        <v>5</v>
      </c>
      <c r="C4033" t="s">
        <v>25</v>
      </c>
      <c r="D4033" s="1">
        <v>43600</v>
      </c>
      <c r="E4033" s="1">
        <v>43719</v>
      </c>
      <c r="F4033" s="1">
        <v>43747</v>
      </c>
      <c r="G4033" s="1">
        <v>43731</v>
      </c>
      <c r="H4033" s="13">
        <f>Orders[[#This Row],[DeliveryDate]]-Orders[[#This Row],[OrderDate]]</f>
        <v>12</v>
      </c>
      <c r="I4033" t="s">
        <v>3</v>
      </c>
      <c r="J4033" t="str">
        <f>_xlfn.XLOOKUP(Orders[[#This Row],[_SalesRepID]],'Sales team'!A:A,'Sales team'!B:B)</f>
        <v>Carl Nguyen</v>
      </c>
      <c r="K4033">
        <v>12</v>
      </c>
      <c r="L4033">
        <v>41</v>
      </c>
      <c r="M4033">
        <v>344</v>
      </c>
      <c r="N4033" t="str">
        <f>_xlfn.XLOOKUP(Orders[[#This Row],[_ProductID]],Products!A:A,Products!C:C)</f>
        <v>Home décor</v>
      </c>
      <c r="O4033">
        <v>17</v>
      </c>
      <c r="P4033">
        <v>0.1</v>
      </c>
      <c r="Q4033" s="2">
        <v>3906.1</v>
      </c>
      <c r="R4033" s="2">
        <v>2265.538</v>
      </c>
      <c r="S4033" s="2">
        <v>3515.49</v>
      </c>
      <c r="T4033" s="2">
        <v>1249.9519999999998</v>
      </c>
    </row>
    <row r="4034" spans="1:20" x14ac:dyDescent="0.25">
      <c r="A4034" t="s">
        <v>3971</v>
      </c>
      <c r="B4034" t="s">
        <v>8</v>
      </c>
      <c r="C4034" t="s">
        <v>6</v>
      </c>
      <c r="D4034" s="1">
        <v>43600</v>
      </c>
      <c r="E4034" s="1">
        <v>43719</v>
      </c>
      <c r="F4034" s="1">
        <v>43741</v>
      </c>
      <c r="G4034" s="1">
        <v>43727</v>
      </c>
      <c r="H4034" s="13">
        <f>Orders[[#This Row],[DeliveryDate]]-Orders[[#This Row],[OrderDate]]</f>
        <v>8</v>
      </c>
      <c r="I4034" t="s">
        <v>3</v>
      </c>
      <c r="J4034" t="str">
        <f>_xlfn.XLOOKUP(Orders[[#This Row],[_SalesRepID]],'Sales team'!A:A,'Sales team'!B:B)</f>
        <v>Douglas Tucker</v>
      </c>
      <c r="K4034">
        <v>23</v>
      </c>
      <c r="L4034">
        <v>50</v>
      </c>
      <c r="M4034">
        <v>95</v>
      </c>
      <c r="N4034" t="str">
        <f>_xlfn.XLOOKUP(Orders[[#This Row],[_ProductID]],Products!A:A,Products!C:C)</f>
        <v>Home décor</v>
      </c>
      <c r="O4034">
        <v>3</v>
      </c>
      <c r="P4034">
        <v>0.15</v>
      </c>
      <c r="Q4034" s="2">
        <v>3993.2000000000003</v>
      </c>
      <c r="R4034" s="2">
        <v>1757.008</v>
      </c>
      <c r="S4034" s="2">
        <v>27153.760000000002</v>
      </c>
      <c r="T4034" s="2">
        <v>13097.696000000002</v>
      </c>
    </row>
    <row r="4035" spans="1:20" x14ac:dyDescent="0.25">
      <c r="A4035" t="s">
        <v>3972</v>
      </c>
      <c r="B4035" t="s">
        <v>1</v>
      </c>
      <c r="C4035" t="s">
        <v>6</v>
      </c>
      <c r="D4035" s="1">
        <v>43600</v>
      </c>
      <c r="E4035" s="1">
        <v>43719</v>
      </c>
      <c r="F4035" s="1">
        <v>43745</v>
      </c>
      <c r="G4035" s="1">
        <v>43747</v>
      </c>
      <c r="H4035" s="13">
        <f>Orders[[#This Row],[DeliveryDate]]-Orders[[#This Row],[OrderDate]]</f>
        <v>28</v>
      </c>
      <c r="I4035" t="s">
        <v>3</v>
      </c>
      <c r="J4035" t="str">
        <f>_xlfn.XLOOKUP(Orders[[#This Row],[_SalesRepID]],'Sales team'!A:A,'Sales team'!B:B)</f>
        <v>Carl Nguyen</v>
      </c>
      <c r="K4035">
        <v>12</v>
      </c>
      <c r="L4035">
        <v>42</v>
      </c>
      <c r="M4035">
        <v>175</v>
      </c>
      <c r="N4035" t="str">
        <f>_xlfn.XLOOKUP(Orders[[#This Row],[_ProductID]],Products!A:A,Products!C:C)</f>
        <v>Home décor</v>
      </c>
      <c r="O4035">
        <v>23</v>
      </c>
      <c r="P4035">
        <v>0.4</v>
      </c>
      <c r="Q4035" s="2">
        <v>5447.1</v>
      </c>
      <c r="R4035" s="2">
        <v>2614.6080000000002</v>
      </c>
      <c r="S4035" s="2">
        <v>22877.820000000003</v>
      </c>
      <c r="T4035" s="2">
        <v>4575.5640000000021</v>
      </c>
    </row>
    <row r="4036" spans="1:20" x14ac:dyDescent="0.25">
      <c r="A4036" t="s">
        <v>3973</v>
      </c>
      <c r="B4036" t="s">
        <v>1</v>
      </c>
      <c r="C4036" t="s">
        <v>6</v>
      </c>
      <c r="D4036" s="1">
        <v>43600</v>
      </c>
      <c r="E4036" s="1">
        <v>43719</v>
      </c>
      <c r="F4036" s="1">
        <v>43741</v>
      </c>
      <c r="G4036" s="1">
        <v>43759</v>
      </c>
      <c r="H4036" s="13">
        <f>Orders[[#This Row],[DeliveryDate]]-Orders[[#This Row],[OrderDate]]</f>
        <v>40</v>
      </c>
      <c r="I4036" t="s">
        <v>3</v>
      </c>
      <c r="J4036" t="str">
        <f>_xlfn.XLOOKUP(Orders[[#This Row],[_SalesRepID]],'Sales team'!A:A,'Sales team'!B:B)</f>
        <v>Stephen Payne</v>
      </c>
      <c r="K4036">
        <v>5</v>
      </c>
      <c r="L4036">
        <v>42</v>
      </c>
      <c r="M4036">
        <v>167</v>
      </c>
      <c r="N4036" t="str">
        <f>_xlfn.XLOOKUP(Orders[[#This Row],[_ProductID]],Products!A:A,Products!C:C)</f>
        <v>Kitchen &amp; Dining</v>
      </c>
      <c r="O4036">
        <v>1</v>
      </c>
      <c r="P4036">
        <v>0.05</v>
      </c>
      <c r="Q4036" s="2">
        <v>1145.7</v>
      </c>
      <c r="R4036" s="2">
        <v>928.01700000000005</v>
      </c>
      <c r="S4036" s="2">
        <v>3265.2450000000003</v>
      </c>
      <c r="T4036" s="2">
        <v>481.19399999999996</v>
      </c>
    </row>
    <row r="4037" spans="1:20" x14ac:dyDescent="0.25">
      <c r="A4037" t="s">
        <v>3958</v>
      </c>
      <c r="B4037" t="s">
        <v>8</v>
      </c>
      <c r="C4037" t="s">
        <v>6</v>
      </c>
      <c r="D4037" s="1">
        <v>43600</v>
      </c>
      <c r="E4037" s="1">
        <v>43718</v>
      </c>
      <c r="F4037" s="1">
        <v>43726</v>
      </c>
      <c r="G4037" s="1">
        <v>43721</v>
      </c>
      <c r="H4037" s="13">
        <f>Orders[[#This Row],[DeliveryDate]]-Orders[[#This Row],[OrderDate]]</f>
        <v>3</v>
      </c>
      <c r="I4037" t="s">
        <v>3</v>
      </c>
      <c r="J4037" t="str">
        <f>_xlfn.XLOOKUP(Orders[[#This Row],[_SalesRepID]],'Sales team'!A:A,'Sales team'!B:B)</f>
        <v>Roy Rice</v>
      </c>
      <c r="K4037">
        <v>24</v>
      </c>
      <c r="L4037">
        <v>11</v>
      </c>
      <c r="M4037">
        <v>91</v>
      </c>
      <c r="N4037" t="str">
        <f>_xlfn.XLOOKUP(Orders[[#This Row],[_ProductID]],Products!A:A,Products!C:C)</f>
        <v>Home décor</v>
      </c>
      <c r="O4037">
        <v>35</v>
      </c>
      <c r="P4037">
        <v>0.4</v>
      </c>
      <c r="Q4037" s="2">
        <v>5969.7</v>
      </c>
      <c r="R4037" s="2">
        <v>2626.6680000000001</v>
      </c>
      <c r="S4037" s="2">
        <v>3581.8199999999997</v>
      </c>
      <c r="T4037" s="2">
        <v>955.15199999999959</v>
      </c>
    </row>
    <row r="4038" spans="1:20" x14ac:dyDescent="0.25">
      <c r="A4038" t="s">
        <v>3959</v>
      </c>
      <c r="B4038" t="s">
        <v>5</v>
      </c>
      <c r="C4038" t="s">
        <v>13</v>
      </c>
      <c r="D4038" s="1">
        <v>43600</v>
      </c>
      <c r="E4038" s="1">
        <v>43718</v>
      </c>
      <c r="F4038" s="1">
        <v>43733</v>
      </c>
      <c r="G4038" s="1">
        <v>43728</v>
      </c>
      <c r="H4038" s="13">
        <f>Orders[[#This Row],[DeliveryDate]]-Orders[[#This Row],[OrderDate]]</f>
        <v>10</v>
      </c>
      <c r="I4038" t="s">
        <v>3</v>
      </c>
      <c r="J4038" t="str">
        <f>_xlfn.XLOOKUP(Orders[[#This Row],[_SalesRepID]],'Sales team'!A:A,'Sales team'!B:B)</f>
        <v>Paul Holmes</v>
      </c>
      <c r="K4038">
        <v>14</v>
      </c>
      <c r="L4038">
        <v>34</v>
      </c>
      <c r="M4038">
        <v>286</v>
      </c>
      <c r="N4038" t="str">
        <f>_xlfn.XLOOKUP(Orders[[#This Row],[_ProductID]],Products!A:A,Products!C:C)</f>
        <v>Home décor</v>
      </c>
      <c r="O4038">
        <v>35</v>
      </c>
      <c r="P4038">
        <v>7.4999999999999997E-2</v>
      </c>
      <c r="Q4038" s="2">
        <v>3048.5</v>
      </c>
      <c r="R4038" s="2">
        <v>1219.4000000000001</v>
      </c>
      <c r="S4038" s="2">
        <v>22558.9</v>
      </c>
      <c r="T4038" s="2">
        <v>12803.7</v>
      </c>
    </row>
    <row r="4039" spans="1:20" x14ac:dyDescent="0.25">
      <c r="A4039" t="s">
        <v>3960</v>
      </c>
      <c r="B4039" t="s">
        <v>5</v>
      </c>
      <c r="C4039" t="s">
        <v>13</v>
      </c>
      <c r="D4039" s="1">
        <v>43600</v>
      </c>
      <c r="E4039" s="1">
        <v>43718</v>
      </c>
      <c r="F4039" s="1">
        <v>43728</v>
      </c>
      <c r="G4039" s="1">
        <v>43735</v>
      </c>
      <c r="H4039" s="13">
        <f>Orders[[#This Row],[DeliveryDate]]-Orders[[#This Row],[OrderDate]]</f>
        <v>17</v>
      </c>
      <c r="I4039" t="s">
        <v>3</v>
      </c>
      <c r="J4039" t="str">
        <f>_xlfn.XLOOKUP(Orders[[#This Row],[_SalesRepID]],'Sales team'!A:A,'Sales team'!B:B)</f>
        <v>Anthony Torres</v>
      </c>
      <c r="K4039">
        <v>20</v>
      </c>
      <c r="L4039">
        <v>24</v>
      </c>
      <c r="M4039">
        <v>298</v>
      </c>
      <c r="N4039" t="str">
        <f>_xlfn.XLOOKUP(Orders[[#This Row],[_ProductID]],Products!A:A,Products!C:C)</f>
        <v>Kitchen &amp; Dining</v>
      </c>
      <c r="O4039">
        <v>7</v>
      </c>
      <c r="P4039">
        <v>7.4999999999999997E-2</v>
      </c>
      <c r="Q4039" s="2">
        <v>877.7</v>
      </c>
      <c r="R4039" s="2">
        <v>649.49800000000005</v>
      </c>
      <c r="S4039" s="2">
        <v>6494.9800000000005</v>
      </c>
      <c r="T4039" s="2">
        <v>1298.9960000000001</v>
      </c>
    </row>
    <row r="4040" spans="1:20" x14ac:dyDescent="0.25">
      <c r="A4040" t="s">
        <v>3961</v>
      </c>
      <c r="B4040" t="s">
        <v>5</v>
      </c>
      <c r="C4040" t="s">
        <v>15</v>
      </c>
      <c r="D4040" s="1">
        <v>43600</v>
      </c>
      <c r="E4040" s="1">
        <v>43718</v>
      </c>
      <c r="F4040" s="1">
        <v>43730</v>
      </c>
      <c r="G4040" s="1">
        <v>43728</v>
      </c>
      <c r="H4040" s="13">
        <f>Orders[[#This Row],[DeliveryDate]]-Orders[[#This Row],[OrderDate]]</f>
        <v>10</v>
      </c>
      <c r="I4040" t="s">
        <v>3</v>
      </c>
      <c r="J4040" t="str">
        <f>_xlfn.XLOOKUP(Orders[[#This Row],[_SalesRepID]],'Sales team'!A:A,'Sales team'!B:B)</f>
        <v>Shawn Wallace</v>
      </c>
      <c r="K4040">
        <v>18</v>
      </c>
      <c r="L4040">
        <v>10</v>
      </c>
      <c r="M4040">
        <v>9</v>
      </c>
      <c r="N4040" t="str">
        <f>_xlfn.XLOOKUP(Orders[[#This Row],[_ProductID]],Products!A:A,Products!C:C)</f>
        <v>Outdoor</v>
      </c>
      <c r="O4040">
        <v>10</v>
      </c>
      <c r="P4040">
        <v>0.1</v>
      </c>
      <c r="Q4040" s="2">
        <v>1943</v>
      </c>
      <c r="R4040" s="2">
        <v>1224.0899999999999</v>
      </c>
      <c r="S4040" s="2">
        <v>12240.9</v>
      </c>
      <c r="T4040" s="2">
        <v>3672.2700000000004</v>
      </c>
    </row>
    <row r="4041" spans="1:20" x14ac:dyDescent="0.25">
      <c r="A4041" t="s">
        <v>3962</v>
      </c>
      <c r="B4041" t="s">
        <v>1</v>
      </c>
      <c r="C4041" t="s">
        <v>13</v>
      </c>
      <c r="D4041" s="1">
        <v>43600</v>
      </c>
      <c r="E4041" s="1">
        <v>43718</v>
      </c>
      <c r="F4041" s="1">
        <v>43720</v>
      </c>
      <c r="G4041" s="1">
        <v>43727</v>
      </c>
      <c r="H4041" s="13">
        <f>Orders[[#This Row],[DeliveryDate]]-Orders[[#This Row],[OrderDate]]</f>
        <v>9</v>
      </c>
      <c r="I4041" t="s">
        <v>3</v>
      </c>
      <c r="J4041" t="str">
        <f>_xlfn.XLOOKUP(Orders[[#This Row],[_SalesRepID]],'Sales team'!A:A,'Sales team'!B:B)</f>
        <v>Joshua Little</v>
      </c>
      <c r="K4041">
        <v>11</v>
      </c>
      <c r="L4041">
        <v>25</v>
      </c>
      <c r="M4041">
        <v>325</v>
      </c>
      <c r="N4041" t="str">
        <f>_xlfn.XLOOKUP(Orders[[#This Row],[_ProductID]],Products!A:A,Products!C:C)</f>
        <v>Home décor</v>
      </c>
      <c r="O4041">
        <v>40</v>
      </c>
      <c r="P4041">
        <v>0.05</v>
      </c>
      <c r="Q4041" s="2">
        <v>2257.9</v>
      </c>
      <c r="R4041" s="2">
        <v>1806.3200000000002</v>
      </c>
      <c r="S4041" s="2">
        <v>15015.035</v>
      </c>
      <c r="T4041" s="2">
        <v>2370.7949999999983</v>
      </c>
    </row>
    <row r="4042" spans="1:20" x14ac:dyDescent="0.25">
      <c r="A4042" t="s">
        <v>3963</v>
      </c>
      <c r="B4042" t="s">
        <v>8</v>
      </c>
      <c r="C4042" t="s">
        <v>6</v>
      </c>
      <c r="D4042" s="1">
        <v>43600</v>
      </c>
      <c r="E4042" s="1">
        <v>43718</v>
      </c>
      <c r="F4042" s="1">
        <v>43726</v>
      </c>
      <c r="G4042" s="1">
        <v>43725</v>
      </c>
      <c r="H4042" s="13">
        <f>Orders[[#This Row],[DeliveryDate]]-Orders[[#This Row],[OrderDate]]</f>
        <v>7</v>
      </c>
      <c r="I4042" t="s">
        <v>3</v>
      </c>
      <c r="J4042" t="str">
        <f>_xlfn.XLOOKUP(Orders[[#This Row],[_SalesRepID]],'Sales team'!A:A,'Sales team'!B:B)</f>
        <v>Douglas Tucker</v>
      </c>
      <c r="K4042">
        <v>23</v>
      </c>
      <c r="L4042">
        <v>19</v>
      </c>
      <c r="M4042">
        <v>179</v>
      </c>
      <c r="N4042" t="str">
        <f>_xlfn.XLOOKUP(Orders[[#This Row],[_ProductID]],Products!A:A,Products!C:C)</f>
        <v>Kitchen &amp; Dining</v>
      </c>
      <c r="O4042">
        <v>16</v>
      </c>
      <c r="P4042">
        <v>0.05</v>
      </c>
      <c r="Q4042" s="2">
        <v>1105.5</v>
      </c>
      <c r="R4042" s="2">
        <v>795.95999999999992</v>
      </c>
      <c r="S4042" s="2">
        <v>6301.3499999999995</v>
      </c>
      <c r="T4042" s="2">
        <v>1525.5900000000001</v>
      </c>
    </row>
    <row r="4043" spans="1:20" x14ac:dyDescent="0.25">
      <c r="A4043" t="s">
        <v>3964</v>
      </c>
      <c r="B4043" t="s">
        <v>1</v>
      </c>
      <c r="C4043" t="s">
        <v>15</v>
      </c>
      <c r="D4043" s="1">
        <v>43600</v>
      </c>
      <c r="E4043" s="1">
        <v>43718</v>
      </c>
      <c r="F4043" s="1">
        <v>43740</v>
      </c>
      <c r="G4043" s="1">
        <v>43726</v>
      </c>
      <c r="H4043" s="13">
        <f>Orders[[#This Row],[DeliveryDate]]-Orders[[#This Row],[OrderDate]]</f>
        <v>8</v>
      </c>
      <c r="I4043" t="s">
        <v>3</v>
      </c>
      <c r="J4043" t="str">
        <f>_xlfn.XLOOKUP(Orders[[#This Row],[_SalesRepID]],'Sales team'!A:A,'Sales team'!B:B)</f>
        <v>Joshua Bennett</v>
      </c>
      <c r="K4043">
        <v>6</v>
      </c>
      <c r="L4043">
        <v>43</v>
      </c>
      <c r="M4043">
        <v>25</v>
      </c>
      <c r="N4043" t="str">
        <f>_xlfn.XLOOKUP(Orders[[#This Row],[_ProductID]],Products!A:A,Products!C:C)</f>
        <v>Home décor</v>
      </c>
      <c r="O4043">
        <v>39</v>
      </c>
      <c r="P4043">
        <v>0.05</v>
      </c>
      <c r="Q4043" s="2">
        <v>1085.4000000000001</v>
      </c>
      <c r="R4043" s="2">
        <v>738.07200000000012</v>
      </c>
      <c r="S4043" s="2">
        <v>2062.2600000000002</v>
      </c>
      <c r="T4043" s="2">
        <v>586.11599999999999</v>
      </c>
    </row>
    <row r="4044" spans="1:20" x14ac:dyDescent="0.25">
      <c r="A4044" t="s">
        <v>3965</v>
      </c>
      <c r="B4044" t="s">
        <v>10</v>
      </c>
      <c r="C4044" t="s">
        <v>6</v>
      </c>
      <c r="D4044" s="1">
        <v>43600</v>
      </c>
      <c r="E4044" s="1">
        <v>43718</v>
      </c>
      <c r="F4044" s="1">
        <v>43729</v>
      </c>
      <c r="G4044" s="1">
        <v>43724</v>
      </c>
      <c r="H4044" s="13">
        <f>Orders[[#This Row],[DeliveryDate]]-Orders[[#This Row],[OrderDate]]</f>
        <v>6</v>
      </c>
      <c r="I4044" t="s">
        <v>3</v>
      </c>
      <c r="J4044" t="str">
        <f>_xlfn.XLOOKUP(Orders[[#This Row],[_SalesRepID]],'Sales team'!A:A,'Sales team'!B:B)</f>
        <v>Shawn Torres</v>
      </c>
      <c r="K4044">
        <v>27</v>
      </c>
      <c r="L4044">
        <v>37</v>
      </c>
      <c r="M4044">
        <v>127</v>
      </c>
      <c r="N4044" t="str">
        <f>_xlfn.XLOOKUP(Orders[[#This Row],[_ProductID]],Products!A:A,Products!C:C)</f>
        <v>Home décor</v>
      </c>
      <c r="O4044">
        <v>43</v>
      </c>
      <c r="P4044">
        <v>0.1</v>
      </c>
      <c r="Q4044" s="2">
        <v>6472.2</v>
      </c>
      <c r="R4044" s="2">
        <v>3106.6559999999999</v>
      </c>
      <c r="S4044" s="2">
        <v>40774.86</v>
      </c>
      <c r="T4044" s="2">
        <v>19028.268</v>
      </c>
    </row>
    <row r="4045" spans="1:20" x14ac:dyDescent="0.25">
      <c r="A4045" t="s">
        <v>3966</v>
      </c>
      <c r="B4045" t="s">
        <v>1</v>
      </c>
      <c r="C4045" t="s">
        <v>25</v>
      </c>
      <c r="D4045" s="1">
        <v>43600</v>
      </c>
      <c r="E4045" s="1">
        <v>43718</v>
      </c>
      <c r="F4045" s="1">
        <v>43745</v>
      </c>
      <c r="G4045" s="1">
        <v>43731</v>
      </c>
      <c r="H4045" s="13">
        <f>Orders[[#This Row],[DeliveryDate]]-Orders[[#This Row],[OrderDate]]</f>
        <v>13</v>
      </c>
      <c r="I4045" t="s">
        <v>3</v>
      </c>
      <c r="J4045" t="str">
        <f>_xlfn.XLOOKUP(Orders[[#This Row],[_SalesRepID]],'Sales team'!A:A,'Sales team'!B:B)</f>
        <v>Keith Griffin</v>
      </c>
      <c r="K4045">
        <v>2</v>
      </c>
      <c r="L4045">
        <v>5</v>
      </c>
      <c r="M4045">
        <v>329</v>
      </c>
      <c r="N4045" t="str">
        <f>_xlfn.XLOOKUP(Orders[[#This Row],[_ProductID]],Products!A:A,Products!C:C)</f>
        <v>Electronics</v>
      </c>
      <c r="O4045">
        <v>28</v>
      </c>
      <c r="P4045">
        <v>0.1</v>
      </c>
      <c r="Q4045" s="2">
        <v>5835.7</v>
      </c>
      <c r="R4045" s="2">
        <v>3267.9920000000002</v>
      </c>
      <c r="S4045" s="2">
        <v>26260.65</v>
      </c>
      <c r="T4045" s="2">
        <v>9920.69</v>
      </c>
    </row>
    <row r="4046" spans="1:20" x14ac:dyDescent="0.25">
      <c r="A4046" t="s">
        <v>3943</v>
      </c>
      <c r="B4046" t="s">
        <v>5</v>
      </c>
      <c r="C4046" t="s">
        <v>25</v>
      </c>
      <c r="D4046" s="1">
        <v>43600</v>
      </c>
      <c r="E4046" s="1">
        <v>43717</v>
      </c>
      <c r="F4046" s="1">
        <v>43721</v>
      </c>
      <c r="G4046" s="1">
        <v>43727</v>
      </c>
      <c r="H4046" s="13">
        <f>Orders[[#This Row],[DeliveryDate]]-Orders[[#This Row],[OrderDate]]</f>
        <v>10</v>
      </c>
      <c r="I4046" t="s">
        <v>3</v>
      </c>
      <c r="J4046" t="str">
        <f>_xlfn.XLOOKUP(Orders[[#This Row],[_SalesRepID]],'Sales team'!A:A,'Sales team'!B:B)</f>
        <v>Paul Holmes</v>
      </c>
      <c r="K4046">
        <v>14</v>
      </c>
      <c r="L4046">
        <v>20</v>
      </c>
      <c r="M4046">
        <v>329</v>
      </c>
      <c r="N4046" t="str">
        <f>_xlfn.XLOOKUP(Orders[[#This Row],[_ProductID]],Products!A:A,Products!C:C)</f>
        <v>Home décor</v>
      </c>
      <c r="O4046">
        <v>46</v>
      </c>
      <c r="P4046">
        <v>0.1</v>
      </c>
      <c r="Q4046" s="2">
        <v>1105.5</v>
      </c>
      <c r="R4046" s="2">
        <v>652.245</v>
      </c>
      <c r="S4046" s="2">
        <v>994.95</v>
      </c>
      <c r="T4046" s="2">
        <v>342.70500000000004</v>
      </c>
    </row>
    <row r="4047" spans="1:20" x14ac:dyDescent="0.25">
      <c r="A4047" t="s">
        <v>3944</v>
      </c>
      <c r="B4047" t="s">
        <v>5</v>
      </c>
      <c r="C4047" t="s">
        <v>6</v>
      </c>
      <c r="D4047" s="1">
        <v>43600</v>
      </c>
      <c r="E4047" s="1">
        <v>43717</v>
      </c>
      <c r="F4047" s="1">
        <v>43736</v>
      </c>
      <c r="G4047" s="1">
        <v>43747</v>
      </c>
      <c r="H4047" s="13">
        <f>Orders[[#This Row],[DeliveryDate]]-Orders[[#This Row],[OrderDate]]</f>
        <v>30</v>
      </c>
      <c r="I4047" t="s">
        <v>3</v>
      </c>
      <c r="J4047" t="str">
        <f>_xlfn.XLOOKUP(Orders[[#This Row],[_SalesRepID]],'Sales team'!A:A,'Sales team'!B:B)</f>
        <v>Todd Roberts</v>
      </c>
      <c r="K4047">
        <v>13</v>
      </c>
      <c r="L4047">
        <v>27</v>
      </c>
      <c r="M4047">
        <v>165</v>
      </c>
      <c r="N4047" t="str">
        <f>_xlfn.XLOOKUP(Orders[[#This Row],[_ProductID]],Products!A:A,Products!C:C)</f>
        <v>Furniture</v>
      </c>
      <c r="O4047">
        <v>22</v>
      </c>
      <c r="P4047">
        <v>0.4</v>
      </c>
      <c r="Q4047" s="2">
        <v>3953</v>
      </c>
      <c r="R4047" s="2">
        <v>2925.22</v>
      </c>
      <c r="S4047" s="2">
        <v>14230.8</v>
      </c>
      <c r="T4047" s="2">
        <v>-3320.5200000000004</v>
      </c>
    </row>
    <row r="4048" spans="1:20" x14ac:dyDescent="0.25">
      <c r="A4048" t="s">
        <v>3945</v>
      </c>
      <c r="B4048" t="s">
        <v>1</v>
      </c>
      <c r="C4048" t="s">
        <v>15</v>
      </c>
      <c r="D4048" s="1">
        <v>43600</v>
      </c>
      <c r="E4048" s="1">
        <v>43717</v>
      </c>
      <c r="F4048" s="1">
        <v>43722</v>
      </c>
      <c r="G4048" s="1">
        <v>43724</v>
      </c>
      <c r="H4048" s="13">
        <f>Orders[[#This Row],[DeliveryDate]]-Orders[[#This Row],[OrderDate]]</f>
        <v>7</v>
      </c>
      <c r="I4048" t="s">
        <v>3</v>
      </c>
      <c r="J4048" t="str">
        <f>_xlfn.XLOOKUP(Orders[[#This Row],[_SalesRepID]],'Sales team'!A:A,'Sales team'!B:B)</f>
        <v>Stephen Payne</v>
      </c>
      <c r="K4048">
        <v>5</v>
      </c>
      <c r="L4048">
        <v>11</v>
      </c>
      <c r="M4048">
        <v>46</v>
      </c>
      <c r="N4048" t="str">
        <f>_xlfn.XLOOKUP(Orders[[#This Row],[_ProductID]],Products!A:A,Products!C:C)</f>
        <v>Kitchen &amp; Dining</v>
      </c>
      <c r="O4048">
        <v>4</v>
      </c>
      <c r="P4048">
        <v>0.2</v>
      </c>
      <c r="Q4048" s="2">
        <v>5815.6</v>
      </c>
      <c r="R4048" s="2">
        <v>4129.076</v>
      </c>
      <c r="S4048" s="2">
        <v>32567.360000000004</v>
      </c>
      <c r="T4048" s="2">
        <v>3663.828000000005</v>
      </c>
    </row>
    <row r="4049" spans="1:20" x14ac:dyDescent="0.25">
      <c r="A4049" t="s">
        <v>3946</v>
      </c>
      <c r="B4049" t="s">
        <v>5</v>
      </c>
      <c r="C4049" t="s">
        <v>6</v>
      </c>
      <c r="D4049" s="1">
        <v>43600</v>
      </c>
      <c r="E4049" s="1">
        <v>43717</v>
      </c>
      <c r="F4049" s="1">
        <v>43736</v>
      </c>
      <c r="G4049" s="1">
        <v>43734</v>
      </c>
      <c r="H4049" s="13">
        <f>Orders[[#This Row],[DeliveryDate]]-Orders[[#This Row],[OrderDate]]</f>
        <v>17</v>
      </c>
      <c r="I4049" t="s">
        <v>3</v>
      </c>
      <c r="J4049" t="str">
        <f>_xlfn.XLOOKUP(Orders[[#This Row],[_SalesRepID]],'Sales team'!A:A,'Sales team'!B:B)</f>
        <v>Roger Alexander</v>
      </c>
      <c r="K4049">
        <v>15</v>
      </c>
      <c r="L4049">
        <v>45</v>
      </c>
      <c r="M4049">
        <v>198</v>
      </c>
      <c r="N4049" t="str">
        <f>_xlfn.XLOOKUP(Orders[[#This Row],[_ProductID]],Products!A:A,Products!C:C)</f>
        <v>Home décor</v>
      </c>
      <c r="O4049">
        <v>36</v>
      </c>
      <c r="P4049">
        <v>0.1</v>
      </c>
      <c r="Q4049" s="2">
        <v>3209.3</v>
      </c>
      <c r="R4049" s="2">
        <v>2599.5330000000004</v>
      </c>
      <c r="S4049" s="2">
        <v>8665.1100000000024</v>
      </c>
      <c r="T4049" s="2">
        <v>866.51100000000133</v>
      </c>
    </row>
    <row r="4050" spans="1:20" x14ac:dyDescent="0.25">
      <c r="A4050" t="s">
        <v>3947</v>
      </c>
      <c r="B4050" t="s">
        <v>5</v>
      </c>
      <c r="C4050" t="s">
        <v>2</v>
      </c>
      <c r="D4050" s="1">
        <v>43600</v>
      </c>
      <c r="E4050" s="1">
        <v>43717</v>
      </c>
      <c r="F4050" s="1">
        <v>43725</v>
      </c>
      <c r="G4050" s="1">
        <v>43733</v>
      </c>
      <c r="H4050" s="13">
        <f>Orders[[#This Row],[DeliveryDate]]-Orders[[#This Row],[OrderDate]]</f>
        <v>16</v>
      </c>
      <c r="I4050" t="s">
        <v>3</v>
      </c>
      <c r="J4050" t="str">
        <f>_xlfn.XLOOKUP(Orders[[#This Row],[_SalesRepID]],'Sales team'!A:A,'Sales team'!B:B)</f>
        <v>Todd Roberts</v>
      </c>
      <c r="K4050">
        <v>13</v>
      </c>
      <c r="L4050">
        <v>48</v>
      </c>
      <c r="M4050">
        <v>241</v>
      </c>
      <c r="N4050" t="str">
        <f>_xlfn.XLOOKUP(Orders[[#This Row],[_ProductID]],Products!A:A,Products!C:C)</f>
        <v>Home décor</v>
      </c>
      <c r="O4050">
        <v>43</v>
      </c>
      <c r="P4050">
        <v>0.2</v>
      </c>
      <c r="Q4050" s="2">
        <v>2298.1</v>
      </c>
      <c r="R4050" s="2">
        <v>1034.145</v>
      </c>
      <c r="S4050" s="2">
        <v>5515.44</v>
      </c>
      <c r="T4050" s="2">
        <v>2413.0049999999997</v>
      </c>
    </row>
    <row r="4051" spans="1:20" x14ac:dyDescent="0.25">
      <c r="A4051" t="s">
        <v>3948</v>
      </c>
      <c r="B4051" t="s">
        <v>1</v>
      </c>
      <c r="C4051" t="s">
        <v>46</v>
      </c>
      <c r="D4051" s="1">
        <v>43600</v>
      </c>
      <c r="E4051" s="1">
        <v>43717</v>
      </c>
      <c r="F4051" s="1">
        <v>43721</v>
      </c>
      <c r="G4051" s="1">
        <v>43740</v>
      </c>
      <c r="H4051" s="13">
        <f>Orders[[#This Row],[DeliveryDate]]-Orders[[#This Row],[OrderDate]]</f>
        <v>23</v>
      </c>
      <c r="I4051" t="s">
        <v>3</v>
      </c>
      <c r="J4051" t="str">
        <f>_xlfn.XLOOKUP(Orders[[#This Row],[_SalesRepID]],'Sales team'!A:A,'Sales team'!B:B)</f>
        <v>Joshua Little</v>
      </c>
      <c r="K4051">
        <v>11</v>
      </c>
      <c r="L4051">
        <v>44</v>
      </c>
      <c r="M4051">
        <v>61</v>
      </c>
      <c r="N4051" t="str">
        <f>_xlfn.XLOOKUP(Orders[[#This Row],[_ProductID]],Products!A:A,Products!C:C)</f>
        <v>Kitchen &amp; Dining</v>
      </c>
      <c r="O4051">
        <v>4</v>
      </c>
      <c r="P4051">
        <v>0.4</v>
      </c>
      <c r="Q4051" s="2">
        <v>3946.3</v>
      </c>
      <c r="R4051" s="2">
        <v>1736.3720000000001</v>
      </c>
      <c r="S4051" s="2">
        <v>16574.46</v>
      </c>
      <c r="T4051" s="2">
        <v>4419.8559999999979</v>
      </c>
    </row>
    <row r="4052" spans="1:20" x14ac:dyDescent="0.25">
      <c r="A4052" t="s">
        <v>3949</v>
      </c>
      <c r="B4052" t="s">
        <v>1</v>
      </c>
      <c r="C4052" t="s">
        <v>46</v>
      </c>
      <c r="D4052" s="1">
        <v>43600</v>
      </c>
      <c r="E4052" s="1">
        <v>43717</v>
      </c>
      <c r="F4052" s="1">
        <v>43733</v>
      </c>
      <c r="G4052" s="1">
        <v>43726</v>
      </c>
      <c r="H4052" s="13">
        <f>Orders[[#This Row],[DeliveryDate]]-Orders[[#This Row],[OrderDate]]</f>
        <v>9</v>
      </c>
      <c r="I4052" t="s">
        <v>3</v>
      </c>
      <c r="J4052" t="str">
        <f>_xlfn.XLOOKUP(Orders[[#This Row],[_SalesRepID]],'Sales team'!A:A,'Sales team'!B:B)</f>
        <v>Joshua Little</v>
      </c>
      <c r="K4052">
        <v>11</v>
      </c>
      <c r="L4052">
        <v>23</v>
      </c>
      <c r="M4052">
        <v>87</v>
      </c>
      <c r="N4052" t="str">
        <f>_xlfn.XLOOKUP(Orders[[#This Row],[_ProductID]],Products!A:A,Products!C:C)</f>
        <v>Outdoor</v>
      </c>
      <c r="O4052">
        <v>10</v>
      </c>
      <c r="P4052">
        <v>0.05</v>
      </c>
      <c r="Q4052" s="2">
        <v>3932.9</v>
      </c>
      <c r="R4052" s="2">
        <v>2674.3720000000003</v>
      </c>
      <c r="S4052" s="2">
        <v>22417.53</v>
      </c>
      <c r="T4052" s="2">
        <v>6371.297999999997</v>
      </c>
    </row>
    <row r="4053" spans="1:20" x14ac:dyDescent="0.25">
      <c r="A4053" t="s">
        <v>3950</v>
      </c>
      <c r="B4053" t="s">
        <v>1</v>
      </c>
      <c r="C4053" t="s">
        <v>2</v>
      </c>
      <c r="D4053" s="1">
        <v>43600</v>
      </c>
      <c r="E4053" s="1">
        <v>43717</v>
      </c>
      <c r="F4053" s="1">
        <v>43737</v>
      </c>
      <c r="G4053" s="1">
        <v>43719</v>
      </c>
      <c r="H4053" s="13">
        <f>Orders[[#This Row],[DeliveryDate]]-Orders[[#This Row],[OrderDate]]</f>
        <v>2</v>
      </c>
      <c r="I4053" t="s">
        <v>3</v>
      </c>
      <c r="J4053" t="str">
        <f>_xlfn.XLOOKUP(Orders[[#This Row],[_SalesRepID]],'Sales team'!A:A,'Sales team'!B:B)</f>
        <v>Chris Armstrong</v>
      </c>
      <c r="K4053">
        <v>4</v>
      </c>
      <c r="L4053">
        <v>35</v>
      </c>
      <c r="M4053">
        <v>244</v>
      </c>
      <c r="N4053" t="str">
        <f>_xlfn.XLOOKUP(Orders[[#This Row],[_ProductID]],Products!A:A,Products!C:C)</f>
        <v>Home décor</v>
      </c>
      <c r="O4053">
        <v>27</v>
      </c>
      <c r="P4053">
        <v>0.05</v>
      </c>
      <c r="Q4053" s="2">
        <v>1005</v>
      </c>
      <c r="R4053" s="2">
        <v>572.84999999999991</v>
      </c>
      <c r="S4053" s="2">
        <v>6683.25</v>
      </c>
      <c r="T4053" s="2">
        <v>2673.3000000000006</v>
      </c>
    </row>
    <row r="4054" spans="1:20" x14ac:dyDescent="0.25">
      <c r="A4054" t="s">
        <v>3951</v>
      </c>
      <c r="B4054" t="s">
        <v>10</v>
      </c>
      <c r="C4054" t="s">
        <v>15</v>
      </c>
      <c r="D4054" s="1">
        <v>43600</v>
      </c>
      <c r="E4054" s="1">
        <v>43717</v>
      </c>
      <c r="F4054" s="1">
        <v>43733</v>
      </c>
      <c r="G4054" s="1">
        <v>43721</v>
      </c>
      <c r="H4054" s="13">
        <f>Orders[[#This Row],[DeliveryDate]]-Orders[[#This Row],[OrderDate]]</f>
        <v>4</v>
      </c>
      <c r="I4054" t="s">
        <v>3</v>
      </c>
      <c r="J4054" t="str">
        <f>_xlfn.XLOOKUP(Orders[[#This Row],[_SalesRepID]],'Sales team'!A:A,'Sales team'!B:B)</f>
        <v>Carlos Miller</v>
      </c>
      <c r="K4054">
        <v>28</v>
      </c>
      <c r="L4054">
        <v>7</v>
      </c>
      <c r="M4054">
        <v>58</v>
      </c>
      <c r="N4054" t="str">
        <f>_xlfn.XLOOKUP(Orders[[#This Row],[_ProductID]],Products!A:A,Products!C:C)</f>
        <v>Home décor</v>
      </c>
      <c r="O4054">
        <v>11</v>
      </c>
      <c r="P4054">
        <v>7.4999999999999997E-2</v>
      </c>
      <c r="Q4054" s="2">
        <v>2592.9</v>
      </c>
      <c r="R4054" s="2">
        <v>1218.663</v>
      </c>
      <c r="S4054" s="2">
        <v>19187.460000000003</v>
      </c>
      <c r="T4054" s="2">
        <v>9438.1560000000027</v>
      </c>
    </row>
    <row r="4055" spans="1:20" x14ac:dyDescent="0.25">
      <c r="A4055" t="s">
        <v>3952</v>
      </c>
      <c r="B4055" t="s">
        <v>8</v>
      </c>
      <c r="C4055" t="s">
        <v>6</v>
      </c>
      <c r="D4055" s="1">
        <v>43600</v>
      </c>
      <c r="E4055" s="1">
        <v>43717</v>
      </c>
      <c r="F4055" s="1">
        <v>43735</v>
      </c>
      <c r="G4055" s="1">
        <v>43721</v>
      </c>
      <c r="H4055" s="13">
        <f>Orders[[#This Row],[DeliveryDate]]-Orders[[#This Row],[OrderDate]]</f>
        <v>4</v>
      </c>
      <c r="I4055" t="s">
        <v>3</v>
      </c>
      <c r="J4055" t="str">
        <f>_xlfn.XLOOKUP(Orders[[#This Row],[_SalesRepID]],'Sales team'!A:A,'Sales team'!B:B)</f>
        <v>Douglas Tucker</v>
      </c>
      <c r="K4055">
        <v>23</v>
      </c>
      <c r="L4055">
        <v>39</v>
      </c>
      <c r="M4055">
        <v>105</v>
      </c>
      <c r="N4055" t="str">
        <f>_xlfn.XLOOKUP(Orders[[#This Row],[_ProductID]],Products!A:A,Products!C:C)</f>
        <v>Outdoor</v>
      </c>
      <c r="O4055">
        <v>9</v>
      </c>
      <c r="P4055">
        <v>0.05</v>
      </c>
      <c r="Q4055" s="2">
        <v>1145.7</v>
      </c>
      <c r="R4055" s="2">
        <v>801.99</v>
      </c>
      <c r="S4055" s="2">
        <v>4353.66</v>
      </c>
      <c r="T4055" s="2">
        <v>1145.6999999999998</v>
      </c>
    </row>
    <row r="4056" spans="1:20" x14ac:dyDescent="0.25">
      <c r="A4056" t="s">
        <v>3953</v>
      </c>
      <c r="B4056" t="s">
        <v>1</v>
      </c>
      <c r="C4056" t="s">
        <v>6</v>
      </c>
      <c r="D4056" s="1">
        <v>43600</v>
      </c>
      <c r="E4056" s="1">
        <v>43717</v>
      </c>
      <c r="F4056" s="1">
        <v>43745</v>
      </c>
      <c r="G4056" s="1">
        <v>43727</v>
      </c>
      <c r="H4056" s="13">
        <f>Orders[[#This Row],[DeliveryDate]]-Orders[[#This Row],[OrderDate]]</f>
        <v>10</v>
      </c>
      <c r="I4056" t="s">
        <v>3</v>
      </c>
      <c r="J4056" t="str">
        <f>_xlfn.XLOOKUP(Orders[[#This Row],[_SalesRepID]],'Sales team'!A:A,'Sales team'!B:B)</f>
        <v>Adam Hernandez</v>
      </c>
      <c r="K4056">
        <v>1</v>
      </c>
      <c r="L4056">
        <v>38</v>
      </c>
      <c r="M4056">
        <v>94</v>
      </c>
      <c r="N4056" t="str">
        <f>_xlfn.XLOOKUP(Orders[[#This Row],[_ProductID]],Products!A:A,Products!C:C)</f>
        <v>Furniture</v>
      </c>
      <c r="O4056">
        <v>42</v>
      </c>
      <c r="P4056">
        <v>7.4999999999999997E-2</v>
      </c>
      <c r="Q4056" s="2">
        <v>1159.1000000000001</v>
      </c>
      <c r="R4056" s="2">
        <v>475.23100000000005</v>
      </c>
      <c r="S4056" s="2">
        <v>7505.1725000000006</v>
      </c>
      <c r="T4056" s="2">
        <v>4178.5555000000004</v>
      </c>
    </row>
    <row r="4057" spans="1:20" x14ac:dyDescent="0.25">
      <c r="A4057" t="s">
        <v>3954</v>
      </c>
      <c r="B4057" t="s">
        <v>5</v>
      </c>
      <c r="C4057" t="s">
        <v>13</v>
      </c>
      <c r="D4057" s="1">
        <v>43600</v>
      </c>
      <c r="E4057" s="1">
        <v>43717</v>
      </c>
      <c r="F4057" s="1">
        <v>43735</v>
      </c>
      <c r="G4057" s="1">
        <v>43724</v>
      </c>
      <c r="H4057" s="13">
        <f>Orders[[#This Row],[DeliveryDate]]-Orders[[#This Row],[OrderDate]]</f>
        <v>7</v>
      </c>
      <c r="I4057" t="s">
        <v>3</v>
      </c>
      <c r="J4057" t="str">
        <f>_xlfn.XLOOKUP(Orders[[#This Row],[_SalesRepID]],'Sales team'!A:A,'Sales team'!B:B)</f>
        <v>Todd Roberts</v>
      </c>
      <c r="K4057">
        <v>13</v>
      </c>
      <c r="L4057">
        <v>4</v>
      </c>
      <c r="M4057">
        <v>265</v>
      </c>
      <c r="N4057" t="str">
        <f>_xlfn.XLOOKUP(Orders[[#This Row],[_ProductID]],Products!A:A,Products!C:C)</f>
        <v>Furniture</v>
      </c>
      <c r="O4057">
        <v>38</v>
      </c>
      <c r="P4057">
        <v>0.2</v>
      </c>
      <c r="Q4057" s="2">
        <v>1092.1000000000001</v>
      </c>
      <c r="R4057" s="2">
        <v>469.60300000000007</v>
      </c>
      <c r="S4057" s="2">
        <v>1747.3600000000004</v>
      </c>
      <c r="T4057" s="2">
        <v>808.15400000000022</v>
      </c>
    </row>
    <row r="4058" spans="1:20" x14ac:dyDescent="0.25">
      <c r="A4058" t="s">
        <v>3955</v>
      </c>
      <c r="B4058" t="s">
        <v>5</v>
      </c>
      <c r="C4058" t="s">
        <v>13</v>
      </c>
      <c r="D4058" s="1">
        <v>43600</v>
      </c>
      <c r="E4058" s="1">
        <v>43717</v>
      </c>
      <c r="F4058" s="1">
        <v>43732</v>
      </c>
      <c r="G4058" s="1">
        <v>43738</v>
      </c>
      <c r="H4058" s="13">
        <f>Orders[[#This Row],[DeliveryDate]]-Orders[[#This Row],[OrderDate]]</f>
        <v>21</v>
      </c>
      <c r="I4058" t="s">
        <v>3</v>
      </c>
      <c r="J4058" t="str">
        <f>_xlfn.XLOOKUP(Orders[[#This Row],[_SalesRepID]],'Sales team'!A:A,'Sales team'!B:B)</f>
        <v>Todd Roberts</v>
      </c>
      <c r="K4058">
        <v>13</v>
      </c>
      <c r="L4058">
        <v>29</v>
      </c>
      <c r="M4058">
        <v>323</v>
      </c>
      <c r="N4058" t="str">
        <f>_xlfn.XLOOKUP(Orders[[#This Row],[_ProductID]],Products!A:A,Products!C:C)</f>
        <v>Home décor</v>
      </c>
      <c r="O4058">
        <v>46</v>
      </c>
      <c r="P4058">
        <v>7.4999999999999997E-2</v>
      </c>
      <c r="Q4058" s="2">
        <v>917.9</v>
      </c>
      <c r="R4058" s="2">
        <v>578.27700000000004</v>
      </c>
      <c r="S4058" s="2">
        <v>5943.4025000000001</v>
      </c>
      <c r="T4058" s="2">
        <v>1895.4634999999998</v>
      </c>
    </row>
    <row r="4059" spans="1:20" x14ac:dyDescent="0.25">
      <c r="A4059" t="s">
        <v>3956</v>
      </c>
      <c r="B4059" t="s">
        <v>1</v>
      </c>
      <c r="C4059" t="s">
        <v>2</v>
      </c>
      <c r="D4059" s="1">
        <v>43600</v>
      </c>
      <c r="E4059" s="1">
        <v>43717</v>
      </c>
      <c r="F4059" s="1">
        <v>43730</v>
      </c>
      <c r="G4059" s="1">
        <v>43721</v>
      </c>
      <c r="H4059" s="13">
        <f>Orders[[#This Row],[DeliveryDate]]-Orders[[#This Row],[OrderDate]]</f>
        <v>4</v>
      </c>
      <c r="I4059" t="s">
        <v>3</v>
      </c>
      <c r="J4059" t="str">
        <f>_xlfn.XLOOKUP(Orders[[#This Row],[_SalesRepID]],'Sales team'!A:A,'Sales team'!B:B)</f>
        <v>Joshua Little</v>
      </c>
      <c r="K4059">
        <v>11</v>
      </c>
      <c r="L4059">
        <v>5</v>
      </c>
      <c r="M4059">
        <v>251</v>
      </c>
      <c r="N4059" t="str">
        <f>_xlfn.XLOOKUP(Orders[[#This Row],[_ProductID]],Products!A:A,Products!C:C)</f>
        <v>Kitchen &amp; Dining</v>
      </c>
      <c r="O4059">
        <v>37</v>
      </c>
      <c r="P4059">
        <v>0.05</v>
      </c>
      <c r="Q4059" s="2">
        <v>261.3</v>
      </c>
      <c r="R4059" s="2">
        <v>193.36199999999999</v>
      </c>
      <c r="S4059" s="2">
        <v>248.23499999999999</v>
      </c>
      <c r="T4059" s="2">
        <v>54.87299999999999</v>
      </c>
    </row>
    <row r="4060" spans="1:20" x14ac:dyDescent="0.25">
      <c r="A4060" t="s">
        <v>3957</v>
      </c>
      <c r="B4060" t="s">
        <v>5</v>
      </c>
      <c r="C4060" t="s">
        <v>2</v>
      </c>
      <c r="D4060" s="1">
        <v>43600</v>
      </c>
      <c r="E4060" s="1">
        <v>43717</v>
      </c>
      <c r="F4060" s="1">
        <v>43739</v>
      </c>
      <c r="G4060" s="1">
        <v>43731</v>
      </c>
      <c r="H4060" s="13">
        <f>Orders[[#This Row],[DeliveryDate]]-Orders[[#This Row],[OrderDate]]</f>
        <v>14</v>
      </c>
      <c r="I4060" t="s">
        <v>3</v>
      </c>
      <c r="J4060" t="str">
        <f>_xlfn.XLOOKUP(Orders[[#This Row],[_SalesRepID]],'Sales team'!A:A,'Sales team'!B:B)</f>
        <v>Nicholas Cunningham</v>
      </c>
      <c r="K4060">
        <v>19</v>
      </c>
      <c r="L4060">
        <v>6</v>
      </c>
      <c r="M4060">
        <v>225</v>
      </c>
      <c r="N4060" t="str">
        <f>_xlfn.XLOOKUP(Orders[[#This Row],[_ProductID]],Products!A:A,Products!C:C)</f>
        <v>Home décor</v>
      </c>
      <c r="O4060">
        <v>41</v>
      </c>
      <c r="P4060">
        <v>0.05</v>
      </c>
      <c r="Q4060" s="2">
        <v>1963.1000000000001</v>
      </c>
      <c r="R4060" s="2">
        <v>1472.325</v>
      </c>
      <c r="S4060" s="2">
        <v>1864.9449999999999</v>
      </c>
      <c r="T4060" s="2">
        <v>392.61999999999989</v>
      </c>
    </row>
    <row r="4061" spans="1:20" x14ac:dyDescent="0.25">
      <c r="A4061" t="s">
        <v>3940</v>
      </c>
      <c r="B4061" t="s">
        <v>1</v>
      </c>
      <c r="C4061" t="s">
        <v>2</v>
      </c>
      <c r="D4061" s="1">
        <v>43600</v>
      </c>
      <c r="E4061" s="1">
        <v>43716</v>
      </c>
      <c r="F4061" s="1">
        <v>43739</v>
      </c>
      <c r="G4061" s="1">
        <v>43720</v>
      </c>
      <c r="H4061" s="13">
        <f>Orders[[#This Row],[DeliveryDate]]-Orders[[#This Row],[OrderDate]]</f>
        <v>4</v>
      </c>
      <c r="I4061" t="s">
        <v>3</v>
      </c>
      <c r="J4061" t="str">
        <f>_xlfn.XLOOKUP(Orders[[#This Row],[_SalesRepID]],'Sales team'!A:A,'Sales team'!B:B)</f>
        <v>Jerry Green</v>
      </c>
      <c r="K4061">
        <v>3</v>
      </c>
      <c r="L4061">
        <v>24</v>
      </c>
      <c r="M4061">
        <v>250</v>
      </c>
      <c r="N4061" t="str">
        <f>_xlfn.XLOOKUP(Orders[[#This Row],[_ProductID]],Products!A:A,Products!C:C)</f>
        <v>Home décor</v>
      </c>
      <c r="O4061">
        <v>33</v>
      </c>
      <c r="P4061">
        <v>0.15</v>
      </c>
      <c r="Q4061" s="2">
        <v>1748.7</v>
      </c>
      <c r="R4061" s="2">
        <v>1451.421</v>
      </c>
      <c r="S4061" s="2">
        <v>10404.764999999999</v>
      </c>
      <c r="T4061" s="2">
        <v>244.8179999999993</v>
      </c>
    </row>
    <row r="4062" spans="1:20" x14ac:dyDescent="0.25">
      <c r="A4062" t="s">
        <v>3941</v>
      </c>
      <c r="B4062" t="s">
        <v>10</v>
      </c>
      <c r="C4062" t="s">
        <v>46</v>
      </c>
      <c r="D4062" s="1">
        <v>43600</v>
      </c>
      <c r="E4062" s="1">
        <v>43716</v>
      </c>
      <c r="F4062" s="1">
        <v>43744</v>
      </c>
      <c r="G4062" s="1">
        <v>43727</v>
      </c>
      <c r="H4062" s="13">
        <f>Orders[[#This Row],[DeliveryDate]]-Orders[[#This Row],[OrderDate]]</f>
        <v>11</v>
      </c>
      <c r="I4062" t="s">
        <v>3</v>
      </c>
      <c r="J4062" t="str">
        <f>_xlfn.XLOOKUP(Orders[[#This Row],[_SalesRepID]],'Sales team'!A:A,'Sales team'!B:B)</f>
        <v>Shawn Torres</v>
      </c>
      <c r="K4062">
        <v>27</v>
      </c>
      <c r="L4062">
        <v>20</v>
      </c>
      <c r="M4062">
        <v>80</v>
      </c>
      <c r="N4062" t="str">
        <f>_xlfn.XLOOKUP(Orders[[#This Row],[_ProductID]],Products!A:A,Products!C:C)</f>
        <v>Furniture</v>
      </c>
      <c r="O4062">
        <v>22</v>
      </c>
      <c r="P4062">
        <v>0.15</v>
      </c>
      <c r="Q4062" s="2">
        <v>1755.4</v>
      </c>
      <c r="R4062" s="2">
        <v>983.02400000000011</v>
      </c>
      <c r="S4062" s="2">
        <v>8952.5400000000009</v>
      </c>
      <c r="T4062" s="2">
        <v>3054.3960000000006</v>
      </c>
    </row>
    <row r="4063" spans="1:20" x14ac:dyDescent="0.25">
      <c r="A4063" t="s">
        <v>3942</v>
      </c>
      <c r="B4063" t="s">
        <v>8</v>
      </c>
      <c r="C4063" t="s">
        <v>2</v>
      </c>
      <c r="D4063" s="1">
        <v>43600</v>
      </c>
      <c r="E4063" s="1">
        <v>43716</v>
      </c>
      <c r="F4063" s="1">
        <v>43744</v>
      </c>
      <c r="G4063" s="1">
        <v>43725</v>
      </c>
      <c r="H4063" s="13">
        <f>Orders[[#This Row],[DeliveryDate]]-Orders[[#This Row],[OrderDate]]</f>
        <v>9</v>
      </c>
      <c r="I4063" t="s">
        <v>3</v>
      </c>
      <c r="J4063" t="str">
        <f>_xlfn.XLOOKUP(Orders[[#This Row],[_SalesRepID]],'Sales team'!A:A,'Sales team'!B:B)</f>
        <v>Joe Price</v>
      </c>
      <c r="K4063">
        <v>22</v>
      </c>
      <c r="L4063">
        <v>8</v>
      </c>
      <c r="M4063">
        <v>240</v>
      </c>
      <c r="N4063" t="str">
        <f>_xlfn.XLOOKUP(Orders[[#This Row],[_ProductID]],Products!A:A,Products!C:C)</f>
        <v>Electronics</v>
      </c>
      <c r="O4063">
        <v>47</v>
      </c>
      <c r="P4063">
        <v>0.2</v>
      </c>
      <c r="Q4063" s="2">
        <v>1105.5</v>
      </c>
      <c r="R4063" s="2">
        <v>851.23500000000001</v>
      </c>
      <c r="S4063" s="2">
        <v>5306.4000000000005</v>
      </c>
      <c r="T4063" s="2">
        <v>198.99000000000069</v>
      </c>
    </row>
    <row r="4064" spans="1:20" x14ac:dyDescent="0.25">
      <c r="A4064" t="s">
        <v>3934</v>
      </c>
      <c r="B4064" t="s">
        <v>5</v>
      </c>
      <c r="C4064" t="s">
        <v>46</v>
      </c>
      <c r="D4064" s="1">
        <v>43600</v>
      </c>
      <c r="E4064" s="1">
        <v>43715</v>
      </c>
      <c r="F4064" s="1">
        <v>43735</v>
      </c>
      <c r="G4064" s="1">
        <v>43739</v>
      </c>
      <c r="H4064" s="13">
        <f>Orders[[#This Row],[DeliveryDate]]-Orders[[#This Row],[OrderDate]]</f>
        <v>24</v>
      </c>
      <c r="I4064" t="s">
        <v>3</v>
      </c>
      <c r="J4064" t="str">
        <f>_xlfn.XLOOKUP(Orders[[#This Row],[_SalesRepID]],'Sales team'!A:A,'Sales team'!B:B)</f>
        <v>Anthony Torres</v>
      </c>
      <c r="K4064">
        <v>20</v>
      </c>
      <c r="L4064">
        <v>13</v>
      </c>
      <c r="M4064">
        <v>65</v>
      </c>
      <c r="N4064" t="str">
        <f>_xlfn.XLOOKUP(Orders[[#This Row],[_ProductID]],Products!A:A,Products!C:C)</f>
        <v>Kitchen &amp; Dining</v>
      </c>
      <c r="O4064">
        <v>37</v>
      </c>
      <c r="P4064">
        <v>7.4999999999999997E-2</v>
      </c>
      <c r="Q4064" s="2">
        <v>844.2</v>
      </c>
      <c r="R4064" s="2">
        <v>464.31000000000006</v>
      </c>
      <c r="S4064" s="2">
        <v>780.8850000000001</v>
      </c>
      <c r="T4064" s="2">
        <v>316.57500000000005</v>
      </c>
    </row>
    <row r="4065" spans="1:20" x14ac:dyDescent="0.25">
      <c r="A4065" t="s">
        <v>3935</v>
      </c>
      <c r="B4065" t="s">
        <v>8</v>
      </c>
      <c r="C4065" t="s">
        <v>2</v>
      </c>
      <c r="D4065" s="1">
        <v>43600</v>
      </c>
      <c r="E4065" s="1">
        <v>43715</v>
      </c>
      <c r="F4065" s="1">
        <v>43735</v>
      </c>
      <c r="G4065" s="1">
        <v>43753</v>
      </c>
      <c r="H4065" s="13">
        <f>Orders[[#This Row],[DeliveryDate]]-Orders[[#This Row],[OrderDate]]</f>
        <v>38</v>
      </c>
      <c r="I4065" t="s">
        <v>3</v>
      </c>
      <c r="J4065" t="str">
        <f>_xlfn.XLOOKUP(Orders[[#This Row],[_SalesRepID]],'Sales team'!A:A,'Sales team'!B:B)</f>
        <v>Douglas Tucker</v>
      </c>
      <c r="K4065">
        <v>23</v>
      </c>
      <c r="L4065">
        <v>48</v>
      </c>
      <c r="M4065">
        <v>225</v>
      </c>
      <c r="N4065" t="str">
        <f>_xlfn.XLOOKUP(Orders[[#This Row],[_ProductID]],Products!A:A,Products!C:C)</f>
        <v>Kitchen &amp; Dining</v>
      </c>
      <c r="O4065">
        <v>4</v>
      </c>
      <c r="P4065">
        <v>0.1</v>
      </c>
      <c r="Q4065" s="2">
        <v>167.5</v>
      </c>
      <c r="R4065" s="2">
        <v>95.474999999999994</v>
      </c>
      <c r="S4065" s="2">
        <v>150.75</v>
      </c>
      <c r="T4065" s="2">
        <v>55.275000000000006</v>
      </c>
    </row>
    <row r="4066" spans="1:20" x14ac:dyDescent="0.25">
      <c r="A4066" t="s">
        <v>3936</v>
      </c>
      <c r="B4066" t="s">
        <v>8</v>
      </c>
      <c r="C4066" t="s">
        <v>25</v>
      </c>
      <c r="D4066" s="1">
        <v>43600</v>
      </c>
      <c r="E4066" s="1">
        <v>43715</v>
      </c>
      <c r="F4066" s="1">
        <v>43717</v>
      </c>
      <c r="G4066" s="1">
        <v>43719</v>
      </c>
      <c r="H4066" s="13">
        <f>Orders[[#This Row],[DeliveryDate]]-Orders[[#This Row],[OrderDate]]</f>
        <v>4</v>
      </c>
      <c r="I4066" t="s">
        <v>3</v>
      </c>
      <c r="J4066" t="str">
        <f>_xlfn.XLOOKUP(Orders[[#This Row],[_SalesRepID]],'Sales team'!A:A,'Sales team'!B:B)</f>
        <v>Samuel Fowler</v>
      </c>
      <c r="K4066">
        <v>21</v>
      </c>
      <c r="L4066">
        <v>43</v>
      </c>
      <c r="M4066">
        <v>347</v>
      </c>
      <c r="N4066" t="str">
        <f>_xlfn.XLOOKUP(Orders[[#This Row],[_ProductID]],Products!A:A,Products!C:C)</f>
        <v>Furniture</v>
      </c>
      <c r="O4066">
        <v>5</v>
      </c>
      <c r="P4066">
        <v>0.05</v>
      </c>
      <c r="Q4066" s="2">
        <v>1105.5</v>
      </c>
      <c r="R4066" s="2">
        <v>807.01499999999999</v>
      </c>
      <c r="S4066" s="2">
        <v>5251.125</v>
      </c>
      <c r="T4066" s="2">
        <v>1216.0500000000002</v>
      </c>
    </row>
    <row r="4067" spans="1:20" x14ac:dyDescent="0.25">
      <c r="A4067" t="s">
        <v>3937</v>
      </c>
      <c r="B4067" t="s">
        <v>1</v>
      </c>
      <c r="C4067" t="s">
        <v>46</v>
      </c>
      <c r="D4067" s="1">
        <v>43600</v>
      </c>
      <c r="E4067" s="1">
        <v>43715</v>
      </c>
      <c r="F4067" s="1">
        <v>43723</v>
      </c>
      <c r="G4067" s="1">
        <v>43734</v>
      </c>
      <c r="H4067" s="13">
        <f>Orders[[#This Row],[DeliveryDate]]-Orders[[#This Row],[OrderDate]]</f>
        <v>19</v>
      </c>
      <c r="I4067" t="s">
        <v>3</v>
      </c>
      <c r="J4067" t="str">
        <f>_xlfn.XLOOKUP(Orders[[#This Row],[_SalesRepID]],'Sales team'!A:A,'Sales team'!B:B)</f>
        <v>Jerry Green</v>
      </c>
      <c r="K4067">
        <v>3</v>
      </c>
      <c r="L4067">
        <v>44</v>
      </c>
      <c r="M4067">
        <v>73</v>
      </c>
      <c r="N4067" t="str">
        <f>_xlfn.XLOOKUP(Orders[[#This Row],[_ProductID]],Products!A:A,Products!C:C)</f>
        <v>Home décor</v>
      </c>
      <c r="O4067">
        <v>36</v>
      </c>
      <c r="P4067">
        <v>0.05</v>
      </c>
      <c r="Q4067" s="2">
        <v>3082</v>
      </c>
      <c r="R4067" s="2">
        <v>2342.3200000000002</v>
      </c>
      <c r="S4067" s="2">
        <v>20495.3</v>
      </c>
      <c r="T4067" s="2">
        <v>4099.0599999999977</v>
      </c>
    </row>
    <row r="4068" spans="1:20" x14ac:dyDescent="0.25">
      <c r="A4068" t="s">
        <v>3938</v>
      </c>
      <c r="B4068" t="s">
        <v>8</v>
      </c>
      <c r="C4068" t="s">
        <v>15</v>
      </c>
      <c r="D4068" s="1">
        <v>43600</v>
      </c>
      <c r="E4068" s="1">
        <v>43715</v>
      </c>
      <c r="F4068" s="1">
        <v>43730</v>
      </c>
      <c r="G4068" s="1">
        <v>43732</v>
      </c>
      <c r="H4068" s="13">
        <f>Orders[[#This Row],[DeliveryDate]]-Orders[[#This Row],[OrderDate]]</f>
        <v>17</v>
      </c>
      <c r="I4068" t="s">
        <v>3</v>
      </c>
      <c r="J4068" t="str">
        <f>_xlfn.XLOOKUP(Orders[[#This Row],[_SalesRepID]],'Sales team'!A:A,'Sales team'!B:B)</f>
        <v>Douglas Tucker</v>
      </c>
      <c r="K4068">
        <v>23</v>
      </c>
      <c r="L4068">
        <v>33</v>
      </c>
      <c r="M4068">
        <v>50</v>
      </c>
      <c r="N4068" t="str">
        <f>_xlfn.XLOOKUP(Orders[[#This Row],[_ProductID]],Products!A:A,Products!C:C)</f>
        <v>Outdoor</v>
      </c>
      <c r="O4068">
        <v>18</v>
      </c>
      <c r="P4068">
        <v>0.1</v>
      </c>
      <c r="Q4068" s="2">
        <v>864.30000000000007</v>
      </c>
      <c r="R4068" s="2">
        <v>717.36900000000003</v>
      </c>
      <c r="S4068" s="2">
        <v>1555.7400000000002</v>
      </c>
      <c r="T4068" s="2">
        <v>121.00200000000018</v>
      </c>
    </row>
    <row r="4069" spans="1:20" x14ac:dyDescent="0.25">
      <c r="A4069" t="s">
        <v>3939</v>
      </c>
      <c r="B4069" t="s">
        <v>5</v>
      </c>
      <c r="C4069" t="s">
        <v>25</v>
      </c>
      <c r="D4069" s="1">
        <v>43600</v>
      </c>
      <c r="E4069" s="1">
        <v>43715</v>
      </c>
      <c r="F4069" s="1">
        <v>43734</v>
      </c>
      <c r="G4069" s="1">
        <v>43741</v>
      </c>
      <c r="H4069" s="13">
        <f>Orders[[#This Row],[DeliveryDate]]-Orders[[#This Row],[OrderDate]]</f>
        <v>26</v>
      </c>
      <c r="I4069" t="s">
        <v>3</v>
      </c>
      <c r="J4069" t="str">
        <f>_xlfn.XLOOKUP(Orders[[#This Row],[_SalesRepID]],'Sales team'!A:A,'Sales team'!B:B)</f>
        <v>Shawn Wallace</v>
      </c>
      <c r="K4069">
        <v>18</v>
      </c>
      <c r="L4069">
        <v>48</v>
      </c>
      <c r="M4069">
        <v>340</v>
      </c>
      <c r="N4069" t="str">
        <f>_xlfn.XLOOKUP(Orders[[#This Row],[_ProductID]],Products!A:A,Products!C:C)</f>
        <v>Home décor</v>
      </c>
      <c r="O4069">
        <v>30</v>
      </c>
      <c r="P4069">
        <v>0.05</v>
      </c>
      <c r="Q4069" s="2">
        <v>2646.5</v>
      </c>
      <c r="R4069" s="2">
        <v>1402.645</v>
      </c>
      <c r="S4069" s="2">
        <v>15085.05</v>
      </c>
      <c r="T4069" s="2">
        <v>6669.18</v>
      </c>
    </row>
    <row r="4070" spans="1:20" x14ac:dyDescent="0.25">
      <c r="A4070" t="s">
        <v>3928</v>
      </c>
      <c r="B4070" t="s">
        <v>5</v>
      </c>
      <c r="C4070" t="s">
        <v>25</v>
      </c>
      <c r="D4070" s="1">
        <v>43600</v>
      </c>
      <c r="E4070" s="1">
        <v>43714</v>
      </c>
      <c r="F4070" s="1">
        <v>43731</v>
      </c>
      <c r="G4070" s="1">
        <v>43732</v>
      </c>
      <c r="H4070" s="13">
        <f>Orders[[#This Row],[DeliveryDate]]-Orders[[#This Row],[OrderDate]]</f>
        <v>18</v>
      </c>
      <c r="I4070" t="s">
        <v>3</v>
      </c>
      <c r="J4070" t="str">
        <f>_xlfn.XLOOKUP(Orders[[#This Row],[_SalesRepID]],'Sales team'!A:A,'Sales team'!B:B)</f>
        <v>Carl Nguyen</v>
      </c>
      <c r="K4070">
        <v>12</v>
      </c>
      <c r="L4070">
        <v>50</v>
      </c>
      <c r="M4070">
        <v>366</v>
      </c>
      <c r="N4070" t="str">
        <f>_xlfn.XLOOKUP(Orders[[#This Row],[_ProductID]],Products!A:A,Products!C:C)</f>
        <v>Home décor</v>
      </c>
      <c r="O4070">
        <v>40</v>
      </c>
      <c r="P4070">
        <v>0.1</v>
      </c>
      <c r="Q4070" s="2">
        <v>2519.2000000000003</v>
      </c>
      <c r="R4070" s="2">
        <v>1410.7520000000002</v>
      </c>
      <c r="S4070" s="2">
        <v>4534.5600000000004</v>
      </c>
      <c r="T4070" s="2">
        <v>1713.056</v>
      </c>
    </row>
    <row r="4071" spans="1:20" x14ac:dyDescent="0.25">
      <c r="A4071" t="s">
        <v>3929</v>
      </c>
      <c r="B4071" t="s">
        <v>1</v>
      </c>
      <c r="C4071" t="s">
        <v>6</v>
      </c>
      <c r="D4071" s="1">
        <v>43600</v>
      </c>
      <c r="E4071" s="1">
        <v>43714</v>
      </c>
      <c r="F4071" s="1">
        <v>43735</v>
      </c>
      <c r="G4071" s="1">
        <v>43721</v>
      </c>
      <c r="H4071" s="13">
        <f>Orders[[#This Row],[DeliveryDate]]-Orders[[#This Row],[OrderDate]]</f>
        <v>7</v>
      </c>
      <c r="I4071" t="s">
        <v>3</v>
      </c>
      <c r="J4071" t="str">
        <f>_xlfn.XLOOKUP(Orders[[#This Row],[_SalesRepID]],'Sales team'!A:A,'Sales team'!B:B)</f>
        <v>Keith Griffin</v>
      </c>
      <c r="K4071">
        <v>2</v>
      </c>
      <c r="L4071">
        <v>19</v>
      </c>
      <c r="M4071">
        <v>113</v>
      </c>
      <c r="N4071" t="str">
        <f>_xlfn.XLOOKUP(Orders[[#This Row],[_ProductID]],Products!A:A,Products!C:C)</f>
        <v>Furniture</v>
      </c>
      <c r="O4071">
        <v>15</v>
      </c>
      <c r="P4071">
        <v>0.05</v>
      </c>
      <c r="Q4071" s="2">
        <v>850.9</v>
      </c>
      <c r="R4071" s="2">
        <v>570.10300000000007</v>
      </c>
      <c r="S4071" s="2">
        <v>808.3549999999999</v>
      </c>
      <c r="T4071" s="2">
        <v>238.25199999999984</v>
      </c>
    </row>
    <row r="4072" spans="1:20" x14ac:dyDescent="0.25">
      <c r="A4072" t="s">
        <v>3930</v>
      </c>
      <c r="B4072" t="s">
        <v>1</v>
      </c>
      <c r="C4072" t="s">
        <v>6</v>
      </c>
      <c r="D4072" s="1">
        <v>43600</v>
      </c>
      <c r="E4072" s="1">
        <v>43714</v>
      </c>
      <c r="F4072" s="1">
        <v>43732</v>
      </c>
      <c r="G4072" s="1">
        <v>43735</v>
      </c>
      <c r="H4072" s="13">
        <f>Orders[[#This Row],[DeliveryDate]]-Orders[[#This Row],[OrderDate]]</f>
        <v>21</v>
      </c>
      <c r="I4072" t="s">
        <v>3</v>
      </c>
      <c r="J4072" t="str">
        <f>_xlfn.XLOOKUP(Orders[[#This Row],[_SalesRepID]],'Sales team'!A:A,'Sales team'!B:B)</f>
        <v>Joshua Ryan</v>
      </c>
      <c r="K4072">
        <v>9</v>
      </c>
      <c r="L4072">
        <v>45</v>
      </c>
      <c r="M4072">
        <v>187</v>
      </c>
      <c r="N4072" t="str">
        <f>_xlfn.XLOOKUP(Orders[[#This Row],[_ProductID]],Products!A:A,Products!C:C)</f>
        <v>Home décor</v>
      </c>
      <c r="O4072">
        <v>45</v>
      </c>
      <c r="P4072">
        <v>7.4999999999999997E-2</v>
      </c>
      <c r="Q4072" s="2">
        <v>1969.8</v>
      </c>
      <c r="R4072" s="2">
        <v>1654.6319999999998</v>
      </c>
      <c r="S4072" s="2">
        <v>3644.13</v>
      </c>
      <c r="T4072" s="2">
        <v>334.86600000000044</v>
      </c>
    </row>
    <row r="4073" spans="1:20" x14ac:dyDescent="0.25">
      <c r="A4073" t="s">
        <v>3931</v>
      </c>
      <c r="B4073" t="s">
        <v>5</v>
      </c>
      <c r="C4073" t="s">
        <v>46</v>
      </c>
      <c r="D4073" s="1">
        <v>43600</v>
      </c>
      <c r="E4073" s="1">
        <v>43714</v>
      </c>
      <c r="F4073" s="1">
        <v>43735</v>
      </c>
      <c r="G4073" s="1">
        <v>43725</v>
      </c>
      <c r="H4073" s="13">
        <f>Orders[[#This Row],[DeliveryDate]]-Orders[[#This Row],[OrderDate]]</f>
        <v>11</v>
      </c>
      <c r="I4073" t="s">
        <v>3</v>
      </c>
      <c r="J4073" t="str">
        <f>_xlfn.XLOOKUP(Orders[[#This Row],[_SalesRepID]],'Sales team'!A:A,'Sales team'!B:B)</f>
        <v>Frank Brown</v>
      </c>
      <c r="K4073">
        <v>17</v>
      </c>
      <c r="L4073">
        <v>24</v>
      </c>
      <c r="M4073">
        <v>71</v>
      </c>
      <c r="N4073" t="str">
        <f>_xlfn.XLOOKUP(Orders[[#This Row],[_ProductID]],Products!A:A,Products!C:C)</f>
        <v>Home décor</v>
      </c>
      <c r="O4073">
        <v>35</v>
      </c>
      <c r="P4073">
        <v>0.4</v>
      </c>
      <c r="Q4073" s="2">
        <v>1078.7</v>
      </c>
      <c r="R4073" s="2">
        <v>614.85899999999992</v>
      </c>
      <c r="S4073" s="2">
        <v>5177.76</v>
      </c>
      <c r="T4073" s="2">
        <v>258.88800000000083</v>
      </c>
    </row>
    <row r="4074" spans="1:20" x14ac:dyDescent="0.25">
      <c r="A4074" t="s">
        <v>3932</v>
      </c>
      <c r="B4074" t="s">
        <v>1</v>
      </c>
      <c r="C4074" t="s">
        <v>46</v>
      </c>
      <c r="D4074" s="1">
        <v>43600</v>
      </c>
      <c r="E4074" s="1">
        <v>43714</v>
      </c>
      <c r="F4074" s="1">
        <v>43742</v>
      </c>
      <c r="G4074" s="1">
        <v>43728</v>
      </c>
      <c r="H4074" s="13">
        <f>Orders[[#This Row],[DeliveryDate]]-Orders[[#This Row],[OrderDate]]</f>
        <v>14</v>
      </c>
      <c r="I4074" t="s">
        <v>3</v>
      </c>
      <c r="J4074" t="str">
        <f>_xlfn.XLOOKUP(Orders[[#This Row],[_SalesRepID]],'Sales team'!A:A,'Sales team'!B:B)</f>
        <v>George Lewis</v>
      </c>
      <c r="K4074">
        <v>8</v>
      </c>
      <c r="L4074">
        <v>32</v>
      </c>
      <c r="M4074">
        <v>82</v>
      </c>
      <c r="N4074" t="str">
        <f>_xlfn.XLOOKUP(Orders[[#This Row],[_ProductID]],Products!A:A,Products!C:C)</f>
        <v>Furniture</v>
      </c>
      <c r="O4074">
        <v>19</v>
      </c>
      <c r="P4074">
        <v>7.4999999999999997E-2</v>
      </c>
      <c r="Q4074" s="2">
        <v>1876</v>
      </c>
      <c r="R4074" s="2">
        <v>1482.04</v>
      </c>
      <c r="S4074" s="2">
        <v>1735.3000000000002</v>
      </c>
      <c r="T4074" s="2">
        <v>253.26000000000022</v>
      </c>
    </row>
    <row r="4075" spans="1:20" x14ac:dyDescent="0.25">
      <c r="A4075" t="s">
        <v>3933</v>
      </c>
      <c r="B4075" t="s">
        <v>5</v>
      </c>
      <c r="C4075" t="s">
        <v>15</v>
      </c>
      <c r="D4075" s="1">
        <v>43600</v>
      </c>
      <c r="E4075" s="1">
        <v>43714</v>
      </c>
      <c r="F4075" s="1">
        <v>43720</v>
      </c>
      <c r="G4075" s="1">
        <v>43721</v>
      </c>
      <c r="H4075" s="13">
        <f>Orders[[#This Row],[DeliveryDate]]-Orders[[#This Row],[OrderDate]]</f>
        <v>7</v>
      </c>
      <c r="I4075" t="s">
        <v>3</v>
      </c>
      <c r="J4075" t="str">
        <f>_xlfn.XLOOKUP(Orders[[#This Row],[_SalesRepID]],'Sales team'!A:A,'Sales team'!B:B)</f>
        <v>Anthony Berry</v>
      </c>
      <c r="K4075">
        <v>16</v>
      </c>
      <c r="L4075">
        <v>11</v>
      </c>
      <c r="M4075">
        <v>25</v>
      </c>
      <c r="N4075" t="str">
        <f>_xlfn.XLOOKUP(Orders[[#This Row],[_ProductID]],Products!A:A,Products!C:C)</f>
        <v>Home décor</v>
      </c>
      <c r="O4075">
        <v>41</v>
      </c>
      <c r="P4075">
        <v>7.4999999999999997E-2</v>
      </c>
      <c r="Q4075" s="2">
        <v>1775.5</v>
      </c>
      <c r="R4075" s="2">
        <v>1384.89</v>
      </c>
      <c r="S4075" s="2">
        <v>6569.35</v>
      </c>
      <c r="T4075" s="2">
        <v>1029.79</v>
      </c>
    </row>
    <row r="4076" spans="1:20" x14ac:dyDescent="0.25">
      <c r="A4076" t="s">
        <v>3919</v>
      </c>
      <c r="B4076" t="s">
        <v>8</v>
      </c>
      <c r="C4076" t="s">
        <v>2</v>
      </c>
      <c r="D4076" s="1">
        <v>43600</v>
      </c>
      <c r="E4076" s="1">
        <v>43713</v>
      </c>
      <c r="F4076" s="1">
        <v>43719</v>
      </c>
      <c r="G4076" s="1">
        <v>43717</v>
      </c>
      <c r="H4076" s="13">
        <f>Orders[[#This Row],[DeliveryDate]]-Orders[[#This Row],[OrderDate]]</f>
        <v>4</v>
      </c>
      <c r="I4076" t="s">
        <v>3</v>
      </c>
      <c r="J4076" t="str">
        <f>_xlfn.XLOOKUP(Orders[[#This Row],[_SalesRepID]],'Sales team'!A:A,'Sales team'!B:B)</f>
        <v>Douglas Tucker</v>
      </c>
      <c r="K4076">
        <v>23</v>
      </c>
      <c r="L4076">
        <v>32</v>
      </c>
      <c r="M4076">
        <v>241</v>
      </c>
      <c r="N4076" t="str">
        <f>_xlfn.XLOOKUP(Orders[[#This Row],[_ProductID]],Products!A:A,Products!C:C)</f>
        <v>Furniture</v>
      </c>
      <c r="O4076">
        <v>20</v>
      </c>
      <c r="P4076">
        <v>0.1</v>
      </c>
      <c r="Q4076" s="2">
        <v>1065.3</v>
      </c>
      <c r="R4076" s="2">
        <v>830.93399999999997</v>
      </c>
      <c r="S4076" s="2">
        <v>5752.62</v>
      </c>
      <c r="T4076" s="2">
        <v>767.01600000000053</v>
      </c>
    </row>
    <row r="4077" spans="1:20" x14ac:dyDescent="0.25">
      <c r="A4077" t="s">
        <v>3920</v>
      </c>
      <c r="B4077" t="s">
        <v>5</v>
      </c>
      <c r="C4077" t="s">
        <v>25</v>
      </c>
      <c r="D4077" s="1">
        <v>43600</v>
      </c>
      <c r="E4077" s="1">
        <v>43713</v>
      </c>
      <c r="F4077" s="1">
        <v>43731</v>
      </c>
      <c r="G4077" s="1">
        <v>43726</v>
      </c>
      <c r="H4077" s="13">
        <f>Orders[[#This Row],[DeliveryDate]]-Orders[[#This Row],[OrderDate]]</f>
        <v>13</v>
      </c>
      <c r="I4077" t="s">
        <v>3</v>
      </c>
      <c r="J4077" t="str">
        <f>_xlfn.XLOOKUP(Orders[[#This Row],[_SalesRepID]],'Sales team'!A:A,'Sales team'!B:B)</f>
        <v>Todd Roberts</v>
      </c>
      <c r="K4077">
        <v>13</v>
      </c>
      <c r="L4077">
        <v>47</v>
      </c>
      <c r="M4077">
        <v>332</v>
      </c>
      <c r="N4077" t="str">
        <f>_xlfn.XLOOKUP(Orders[[#This Row],[_ProductID]],Products!A:A,Products!C:C)</f>
        <v>Outdoor</v>
      </c>
      <c r="O4077">
        <v>18</v>
      </c>
      <c r="P4077">
        <v>0.05</v>
      </c>
      <c r="Q4077" s="2">
        <v>1132.3</v>
      </c>
      <c r="R4077" s="2">
        <v>905.84</v>
      </c>
      <c r="S4077" s="2">
        <v>6454.1099999999988</v>
      </c>
      <c r="T4077" s="2">
        <v>1019.0699999999988</v>
      </c>
    </row>
    <row r="4078" spans="1:20" x14ac:dyDescent="0.25">
      <c r="A4078" t="s">
        <v>3921</v>
      </c>
      <c r="B4078" t="s">
        <v>8</v>
      </c>
      <c r="C4078" t="s">
        <v>15</v>
      </c>
      <c r="D4078" s="1">
        <v>43600</v>
      </c>
      <c r="E4078" s="1">
        <v>43713</v>
      </c>
      <c r="F4078" s="1">
        <v>43728</v>
      </c>
      <c r="G4078" s="1">
        <v>43742</v>
      </c>
      <c r="H4078" s="13">
        <f>Orders[[#This Row],[DeliveryDate]]-Orders[[#This Row],[OrderDate]]</f>
        <v>29</v>
      </c>
      <c r="I4078" t="s">
        <v>3</v>
      </c>
      <c r="J4078" t="str">
        <f>_xlfn.XLOOKUP(Orders[[#This Row],[_SalesRepID]],'Sales team'!A:A,'Sales team'!B:B)</f>
        <v>Samuel Fowler</v>
      </c>
      <c r="K4078">
        <v>21</v>
      </c>
      <c r="L4078">
        <v>13</v>
      </c>
      <c r="M4078">
        <v>21</v>
      </c>
      <c r="N4078" t="str">
        <f>_xlfn.XLOOKUP(Orders[[#This Row],[_ProductID]],Products!A:A,Products!C:C)</f>
        <v>Kitchen &amp; Dining</v>
      </c>
      <c r="O4078">
        <v>4</v>
      </c>
      <c r="P4078">
        <v>0.05</v>
      </c>
      <c r="Q4078" s="2">
        <v>884.4</v>
      </c>
      <c r="R4078" s="2">
        <v>689.83199999999999</v>
      </c>
      <c r="S4078" s="2">
        <v>1680.36</v>
      </c>
      <c r="T4078" s="2">
        <v>300.69599999999991</v>
      </c>
    </row>
    <row r="4079" spans="1:20" x14ac:dyDescent="0.25">
      <c r="A4079" t="s">
        <v>3922</v>
      </c>
      <c r="B4079" t="s">
        <v>1</v>
      </c>
      <c r="C4079" t="s">
        <v>6</v>
      </c>
      <c r="D4079" s="1">
        <v>43600</v>
      </c>
      <c r="E4079" s="1">
        <v>43713</v>
      </c>
      <c r="F4079" s="1">
        <v>43718</v>
      </c>
      <c r="G4079" s="1">
        <v>43728</v>
      </c>
      <c r="H4079" s="13">
        <f>Orders[[#This Row],[DeliveryDate]]-Orders[[#This Row],[OrderDate]]</f>
        <v>15</v>
      </c>
      <c r="I4079" t="s">
        <v>3</v>
      </c>
      <c r="J4079" t="str">
        <f>_xlfn.XLOOKUP(Orders[[#This Row],[_SalesRepID]],'Sales team'!A:A,'Sales team'!B:B)</f>
        <v>George Lewis</v>
      </c>
      <c r="K4079">
        <v>8</v>
      </c>
      <c r="L4079">
        <v>24</v>
      </c>
      <c r="M4079">
        <v>133</v>
      </c>
      <c r="N4079" t="str">
        <f>_xlfn.XLOOKUP(Orders[[#This Row],[_ProductID]],Products!A:A,Products!C:C)</f>
        <v>Home décor</v>
      </c>
      <c r="O4079">
        <v>45</v>
      </c>
      <c r="P4079">
        <v>0.1</v>
      </c>
      <c r="Q4079" s="2">
        <v>971.5</v>
      </c>
      <c r="R4079" s="2">
        <v>524.61</v>
      </c>
      <c r="S4079" s="2">
        <v>6994.8</v>
      </c>
      <c r="T4079" s="2">
        <v>2797.92</v>
      </c>
    </row>
    <row r="4080" spans="1:20" x14ac:dyDescent="0.25">
      <c r="A4080" t="s">
        <v>3923</v>
      </c>
      <c r="B4080" t="s">
        <v>1</v>
      </c>
      <c r="C4080" t="s">
        <v>13</v>
      </c>
      <c r="D4080" s="1">
        <v>43600</v>
      </c>
      <c r="E4080" s="1">
        <v>43713</v>
      </c>
      <c r="F4080" s="1">
        <v>43725</v>
      </c>
      <c r="G4080" s="1">
        <v>43731</v>
      </c>
      <c r="H4080" s="13">
        <f>Orders[[#This Row],[DeliveryDate]]-Orders[[#This Row],[OrderDate]]</f>
        <v>18</v>
      </c>
      <c r="I4080" t="s">
        <v>3</v>
      </c>
      <c r="J4080" t="str">
        <f>_xlfn.XLOOKUP(Orders[[#This Row],[_SalesRepID]],'Sales team'!A:A,'Sales team'!B:B)</f>
        <v>Jerry Green</v>
      </c>
      <c r="K4080">
        <v>3</v>
      </c>
      <c r="L4080">
        <v>23</v>
      </c>
      <c r="M4080">
        <v>311</v>
      </c>
      <c r="N4080" t="str">
        <f>_xlfn.XLOOKUP(Orders[[#This Row],[_ProductID]],Products!A:A,Products!C:C)</f>
        <v>Outdoor</v>
      </c>
      <c r="O4080">
        <v>18</v>
      </c>
      <c r="P4080">
        <v>7.4999999999999997E-2</v>
      </c>
      <c r="Q4080" s="2">
        <v>1782.2</v>
      </c>
      <c r="R4080" s="2">
        <v>1301.0060000000001</v>
      </c>
      <c r="S4080" s="2">
        <v>6594.14</v>
      </c>
      <c r="T4080" s="2">
        <v>1390.116</v>
      </c>
    </row>
    <row r="4081" spans="1:20" x14ac:dyDescent="0.25">
      <c r="A4081" t="s">
        <v>3924</v>
      </c>
      <c r="B4081" t="s">
        <v>1</v>
      </c>
      <c r="C4081" t="s">
        <v>15</v>
      </c>
      <c r="D4081" s="1">
        <v>43600</v>
      </c>
      <c r="E4081" s="1">
        <v>43713</v>
      </c>
      <c r="F4081" s="1">
        <v>43725</v>
      </c>
      <c r="G4081" s="1">
        <v>43721</v>
      </c>
      <c r="H4081" s="13">
        <f>Orders[[#This Row],[DeliveryDate]]-Orders[[#This Row],[OrderDate]]</f>
        <v>8</v>
      </c>
      <c r="I4081" t="s">
        <v>3</v>
      </c>
      <c r="J4081" t="str">
        <f>_xlfn.XLOOKUP(Orders[[#This Row],[_SalesRepID]],'Sales team'!A:A,'Sales team'!B:B)</f>
        <v>Chris Armstrong</v>
      </c>
      <c r="K4081">
        <v>4</v>
      </c>
      <c r="L4081">
        <v>3</v>
      </c>
      <c r="M4081">
        <v>43</v>
      </c>
      <c r="N4081" t="str">
        <f>_xlfn.XLOOKUP(Orders[[#This Row],[_ProductID]],Products!A:A,Products!C:C)</f>
        <v>Outdoor</v>
      </c>
      <c r="O4081">
        <v>10</v>
      </c>
      <c r="P4081">
        <v>0.3</v>
      </c>
      <c r="Q4081" s="2">
        <v>1112.2</v>
      </c>
      <c r="R4081" s="2">
        <v>500.49</v>
      </c>
      <c r="S4081" s="2">
        <v>4671.24</v>
      </c>
      <c r="T4081" s="2">
        <v>1668.2999999999997</v>
      </c>
    </row>
    <row r="4082" spans="1:20" x14ac:dyDescent="0.25">
      <c r="A4082" t="s">
        <v>3925</v>
      </c>
      <c r="B4082" t="s">
        <v>1</v>
      </c>
      <c r="C4082" t="s">
        <v>6</v>
      </c>
      <c r="D4082" s="1">
        <v>43600</v>
      </c>
      <c r="E4082" s="1">
        <v>43713</v>
      </c>
      <c r="F4082" s="1">
        <v>43737</v>
      </c>
      <c r="G4082" s="1">
        <v>43733</v>
      </c>
      <c r="H4082" s="13">
        <f>Orders[[#This Row],[DeliveryDate]]-Orders[[#This Row],[OrderDate]]</f>
        <v>20</v>
      </c>
      <c r="I4082" t="s">
        <v>3</v>
      </c>
      <c r="J4082" t="str">
        <f>_xlfn.XLOOKUP(Orders[[#This Row],[_SalesRepID]],'Sales team'!A:A,'Sales team'!B:B)</f>
        <v>George Lewis</v>
      </c>
      <c r="K4082">
        <v>8</v>
      </c>
      <c r="L4082">
        <v>17</v>
      </c>
      <c r="M4082">
        <v>116</v>
      </c>
      <c r="N4082" t="str">
        <f>_xlfn.XLOOKUP(Orders[[#This Row],[_ProductID]],Products!A:A,Products!C:C)</f>
        <v>Home décor</v>
      </c>
      <c r="O4082">
        <v>40</v>
      </c>
      <c r="P4082">
        <v>0.15</v>
      </c>
      <c r="Q4082" s="2">
        <v>2412</v>
      </c>
      <c r="R4082" s="2">
        <v>1616.0400000000002</v>
      </c>
      <c r="S4082" s="2">
        <v>4100.3999999999996</v>
      </c>
      <c r="T4082" s="2">
        <v>868.31999999999925</v>
      </c>
    </row>
    <row r="4083" spans="1:20" x14ac:dyDescent="0.25">
      <c r="A4083" t="s">
        <v>3926</v>
      </c>
      <c r="B4083" t="s">
        <v>1</v>
      </c>
      <c r="C4083" t="s">
        <v>15</v>
      </c>
      <c r="D4083" s="1">
        <v>43600</v>
      </c>
      <c r="E4083" s="1">
        <v>43713</v>
      </c>
      <c r="F4083" s="1">
        <v>43737</v>
      </c>
      <c r="G4083" s="1">
        <v>43739</v>
      </c>
      <c r="H4083" s="13">
        <f>Orders[[#This Row],[DeliveryDate]]-Orders[[#This Row],[OrderDate]]</f>
        <v>26</v>
      </c>
      <c r="I4083" t="s">
        <v>3</v>
      </c>
      <c r="J4083" t="str">
        <f>_xlfn.XLOOKUP(Orders[[#This Row],[_SalesRepID]],'Sales team'!A:A,'Sales team'!B:B)</f>
        <v>Joshua Ryan</v>
      </c>
      <c r="K4083">
        <v>9</v>
      </c>
      <c r="L4083">
        <v>13</v>
      </c>
      <c r="M4083">
        <v>53</v>
      </c>
      <c r="N4083" t="str">
        <f>_xlfn.XLOOKUP(Orders[[#This Row],[_ProductID]],Products!A:A,Products!C:C)</f>
        <v>Kitchen &amp; Dining</v>
      </c>
      <c r="O4083">
        <v>8</v>
      </c>
      <c r="P4083">
        <v>0.15</v>
      </c>
      <c r="Q4083" s="2">
        <v>3899.4</v>
      </c>
      <c r="R4083" s="2">
        <v>3080.5260000000003</v>
      </c>
      <c r="S4083" s="2">
        <v>3314.49</v>
      </c>
      <c r="T4083" s="2">
        <v>233.96399999999949</v>
      </c>
    </row>
    <row r="4084" spans="1:20" x14ac:dyDescent="0.25">
      <c r="A4084" t="s">
        <v>3927</v>
      </c>
      <c r="B4084" t="s">
        <v>1</v>
      </c>
      <c r="C4084" t="s">
        <v>15</v>
      </c>
      <c r="D4084" s="1">
        <v>43600</v>
      </c>
      <c r="E4084" s="1">
        <v>43713</v>
      </c>
      <c r="F4084" s="1">
        <v>43737</v>
      </c>
      <c r="G4084" s="1">
        <v>43721</v>
      </c>
      <c r="H4084" s="13">
        <f>Orders[[#This Row],[DeliveryDate]]-Orders[[#This Row],[OrderDate]]</f>
        <v>8</v>
      </c>
      <c r="I4084" t="s">
        <v>3</v>
      </c>
      <c r="J4084" t="str">
        <f>_xlfn.XLOOKUP(Orders[[#This Row],[_SalesRepID]],'Sales team'!A:A,'Sales team'!B:B)</f>
        <v>Joshua Bennett</v>
      </c>
      <c r="K4084">
        <v>6</v>
      </c>
      <c r="L4084">
        <v>27</v>
      </c>
      <c r="M4084">
        <v>25</v>
      </c>
      <c r="N4084" t="str">
        <f>_xlfn.XLOOKUP(Orders[[#This Row],[_ProductID]],Products!A:A,Products!C:C)</f>
        <v>Home décor</v>
      </c>
      <c r="O4084">
        <v>23</v>
      </c>
      <c r="P4084">
        <v>0.1</v>
      </c>
      <c r="Q4084" s="2">
        <v>3979.8</v>
      </c>
      <c r="R4084" s="2">
        <v>3263.4360000000001</v>
      </c>
      <c r="S4084" s="2">
        <v>10745.460000000001</v>
      </c>
      <c r="T4084" s="2">
        <v>955.15200000000004</v>
      </c>
    </row>
    <row r="4085" spans="1:20" x14ac:dyDescent="0.25">
      <c r="A4085" t="s">
        <v>3915</v>
      </c>
      <c r="B4085" t="s">
        <v>5</v>
      </c>
      <c r="C4085" t="s">
        <v>2</v>
      </c>
      <c r="D4085" s="1">
        <v>43600</v>
      </c>
      <c r="E4085" s="1">
        <v>43712</v>
      </c>
      <c r="F4085" s="1">
        <v>43730</v>
      </c>
      <c r="G4085" s="1">
        <v>43721</v>
      </c>
      <c r="H4085" s="13">
        <f>Orders[[#This Row],[DeliveryDate]]-Orders[[#This Row],[OrderDate]]</f>
        <v>9</v>
      </c>
      <c r="I4085" t="s">
        <v>3</v>
      </c>
      <c r="J4085" t="str">
        <f>_xlfn.XLOOKUP(Orders[[#This Row],[_SalesRepID]],'Sales team'!A:A,'Sales team'!B:B)</f>
        <v>Nicholas Cunningham</v>
      </c>
      <c r="K4085">
        <v>19</v>
      </c>
      <c r="L4085">
        <v>18</v>
      </c>
      <c r="M4085">
        <v>247</v>
      </c>
      <c r="N4085" t="str">
        <f>_xlfn.XLOOKUP(Orders[[#This Row],[_ProductID]],Products!A:A,Products!C:C)</f>
        <v>Kitchen &amp; Dining</v>
      </c>
      <c r="O4085">
        <v>37</v>
      </c>
      <c r="P4085">
        <v>7.4999999999999997E-2</v>
      </c>
      <c r="Q4085" s="2">
        <v>1916.2</v>
      </c>
      <c r="R4085" s="2">
        <v>1034.748</v>
      </c>
      <c r="S4085" s="2">
        <v>12407.395</v>
      </c>
      <c r="T4085" s="2">
        <v>5164.1589999999997</v>
      </c>
    </row>
    <row r="4086" spans="1:20" x14ac:dyDescent="0.25">
      <c r="A4086" t="s">
        <v>3916</v>
      </c>
      <c r="B4086" t="s">
        <v>5</v>
      </c>
      <c r="C4086" t="s">
        <v>6</v>
      </c>
      <c r="D4086" s="1">
        <v>43600</v>
      </c>
      <c r="E4086" s="1">
        <v>43712</v>
      </c>
      <c r="F4086" s="1">
        <v>43729</v>
      </c>
      <c r="G4086" s="1">
        <v>43739</v>
      </c>
      <c r="H4086" s="13">
        <f>Orders[[#This Row],[DeliveryDate]]-Orders[[#This Row],[OrderDate]]</f>
        <v>27</v>
      </c>
      <c r="I4086" t="s">
        <v>3</v>
      </c>
      <c r="J4086" t="str">
        <f>_xlfn.XLOOKUP(Orders[[#This Row],[_SalesRepID]],'Sales team'!A:A,'Sales team'!B:B)</f>
        <v>Nicholas Cunningham</v>
      </c>
      <c r="K4086">
        <v>19</v>
      </c>
      <c r="L4086">
        <v>45</v>
      </c>
      <c r="M4086">
        <v>189</v>
      </c>
      <c r="N4086" t="str">
        <f>_xlfn.XLOOKUP(Orders[[#This Row],[_ProductID]],Products!A:A,Products!C:C)</f>
        <v>Home décor</v>
      </c>
      <c r="O4086">
        <v>43</v>
      </c>
      <c r="P4086">
        <v>0.05</v>
      </c>
      <c r="Q4086" s="2">
        <v>1715.2</v>
      </c>
      <c r="R4086" s="2">
        <v>943.36000000000013</v>
      </c>
      <c r="S4086" s="2">
        <v>8147.2</v>
      </c>
      <c r="T4086" s="2">
        <v>3430.3999999999987</v>
      </c>
    </row>
    <row r="4087" spans="1:20" x14ac:dyDescent="0.25">
      <c r="A4087" t="s">
        <v>3917</v>
      </c>
      <c r="B4087" t="s">
        <v>5</v>
      </c>
      <c r="C4087" t="s">
        <v>15</v>
      </c>
      <c r="D4087" s="1">
        <v>43600</v>
      </c>
      <c r="E4087" s="1">
        <v>43712</v>
      </c>
      <c r="F4087" s="1">
        <v>43732</v>
      </c>
      <c r="G4087" s="1">
        <v>43724</v>
      </c>
      <c r="H4087" s="13">
        <f>Orders[[#This Row],[DeliveryDate]]-Orders[[#This Row],[OrderDate]]</f>
        <v>12</v>
      </c>
      <c r="I4087" t="s">
        <v>3</v>
      </c>
      <c r="J4087" t="str">
        <f>_xlfn.XLOOKUP(Orders[[#This Row],[_SalesRepID]],'Sales team'!A:A,'Sales team'!B:B)</f>
        <v>Todd Roberts</v>
      </c>
      <c r="K4087">
        <v>13</v>
      </c>
      <c r="L4087">
        <v>39</v>
      </c>
      <c r="M4087">
        <v>2</v>
      </c>
      <c r="N4087" t="str">
        <f>_xlfn.XLOOKUP(Orders[[#This Row],[_ProductID]],Products!A:A,Products!C:C)</f>
        <v>Home décor</v>
      </c>
      <c r="O4087">
        <v>26</v>
      </c>
      <c r="P4087">
        <v>7.4999999999999997E-2</v>
      </c>
      <c r="Q4087" s="2">
        <v>1011.7</v>
      </c>
      <c r="R4087" s="2">
        <v>586.78599999999994</v>
      </c>
      <c r="S4087" s="2">
        <v>2807.4675000000007</v>
      </c>
      <c r="T4087" s="2">
        <v>1047.1095000000009</v>
      </c>
    </row>
    <row r="4088" spans="1:20" x14ac:dyDescent="0.25">
      <c r="A4088" t="s">
        <v>3918</v>
      </c>
      <c r="B4088" t="s">
        <v>1</v>
      </c>
      <c r="C4088" t="s">
        <v>25</v>
      </c>
      <c r="D4088" s="1">
        <v>43600</v>
      </c>
      <c r="E4088" s="1">
        <v>43712</v>
      </c>
      <c r="F4088" s="1">
        <v>43720</v>
      </c>
      <c r="G4088" s="1">
        <v>43738</v>
      </c>
      <c r="H4088" s="13">
        <f>Orders[[#This Row],[DeliveryDate]]-Orders[[#This Row],[OrderDate]]</f>
        <v>26</v>
      </c>
      <c r="I4088" t="s">
        <v>3</v>
      </c>
      <c r="J4088" t="str">
        <f>_xlfn.XLOOKUP(Orders[[#This Row],[_SalesRepID]],'Sales team'!A:A,'Sales team'!B:B)</f>
        <v>Keith Griffin</v>
      </c>
      <c r="K4088">
        <v>2</v>
      </c>
      <c r="L4088">
        <v>23</v>
      </c>
      <c r="M4088">
        <v>341</v>
      </c>
      <c r="N4088" t="str">
        <f>_xlfn.XLOOKUP(Orders[[#This Row],[_ProductID]],Products!A:A,Products!C:C)</f>
        <v>Outdoor</v>
      </c>
      <c r="O4088">
        <v>10</v>
      </c>
      <c r="P4088">
        <v>0.05</v>
      </c>
      <c r="Q4088" s="2">
        <v>1025.1000000000001</v>
      </c>
      <c r="R4088" s="2">
        <v>676.56600000000014</v>
      </c>
      <c r="S4088" s="2">
        <v>5843.07</v>
      </c>
      <c r="T4088" s="2">
        <v>1783.6739999999991</v>
      </c>
    </row>
    <row r="4089" spans="1:20" x14ac:dyDescent="0.25">
      <c r="A4089" t="s">
        <v>3905</v>
      </c>
      <c r="B4089" t="s">
        <v>1</v>
      </c>
      <c r="C4089" t="s">
        <v>2</v>
      </c>
      <c r="D4089" s="1">
        <v>43600</v>
      </c>
      <c r="E4089" s="1">
        <v>43711</v>
      </c>
      <c r="F4089" s="1">
        <v>43737</v>
      </c>
      <c r="G4089" s="1">
        <v>43740</v>
      </c>
      <c r="H4089" s="13">
        <f>Orders[[#This Row],[DeliveryDate]]-Orders[[#This Row],[OrderDate]]</f>
        <v>29</v>
      </c>
      <c r="I4089" t="s">
        <v>3</v>
      </c>
      <c r="J4089" t="str">
        <f>_xlfn.XLOOKUP(Orders[[#This Row],[_SalesRepID]],'Sales team'!A:A,'Sales team'!B:B)</f>
        <v>Joshua Ryan</v>
      </c>
      <c r="K4089">
        <v>9</v>
      </c>
      <c r="L4089">
        <v>44</v>
      </c>
      <c r="M4089">
        <v>252</v>
      </c>
      <c r="N4089" t="str">
        <f>_xlfn.XLOOKUP(Orders[[#This Row],[_ProductID]],Products!A:A,Products!C:C)</f>
        <v>Furniture</v>
      </c>
      <c r="O4089">
        <v>22</v>
      </c>
      <c r="P4089">
        <v>0.05</v>
      </c>
      <c r="Q4089" s="2">
        <v>187.6</v>
      </c>
      <c r="R4089" s="2">
        <v>129.44399999999999</v>
      </c>
      <c r="S4089" s="2">
        <v>1069.32</v>
      </c>
      <c r="T4089" s="2">
        <v>292.65599999999995</v>
      </c>
    </row>
    <row r="4090" spans="1:20" x14ac:dyDescent="0.25">
      <c r="A4090" t="s">
        <v>3906</v>
      </c>
      <c r="B4090" t="s">
        <v>8</v>
      </c>
      <c r="C4090" t="s">
        <v>13</v>
      </c>
      <c r="D4090" s="1">
        <v>43600</v>
      </c>
      <c r="E4090" s="1">
        <v>43711</v>
      </c>
      <c r="F4090" s="1">
        <v>43739</v>
      </c>
      <c r="G4090" s="1">
        <v>43720</v>
      </c>
      <c r="H4090" s="13">
        <f>Orders[[#This Row],[DeliveryDate]]-Orders[[#This Row],[OrderDate]]</f>
        <v>9</v>
      </c>
      <c r="I4090" t="s">
        <v>3</v>
      </c>
      <c r="J4090" t="str">
        <f>_xlfn.XLOOKUP(Orders[[#This Row],[_SalesRepID]],'Sales team'!A:A,'Sales team'!B:B)</f>
        <v>Joe Price</v>
      </c>
      <c r="K4090">
        <v>22</v>
      </c>
      <c r="L4090">
        <v>35</v>
      </c>
      <c r="M4090">
        <v>306</v>
      </c>
      <c r="N4090" t="str">
        <f>_xlfn.XLOOKUP(Orders[[#This Row],[_ProductID]],Products!A:A,Products!C:C)</f>
        <v>Home décor</v>
      </c>
      <c r="O4090">
        <v>31</v>
      </c>
      <c r="P4090">
        <v>0.1</v>
      </c>
      <c r="Q4090" s="2">
        <v>864.30000000000007</v>
      </c>
      <c r="R4090" s="2">
        <v>613.65300000000002</v>
      </c>
      <c r="S4090" s="2">
        <v>4667.22</v>
      </c>
      <c r="T4090" s="2">
        <v>985.30200000000013</v>
      </c>
    </row>
    <row r="4091" spans="1:20" x14ac:dyDescent="0.25">
      <c r="A4091" t="s">
        <v>3907</v>
      </c>
      <c r="B4091" t="s">
        <v>10</v>
      </c>
      <c r="C4091" t="s">
        <v>6</v>
      </c>
      <c r="D4091" s="1">
        <v>43600</v>
      </c>
      <c r="E4091" s="1">
        <v>43711</v>
      </c>
      <c r="F4091" s="1">
        <v>43721</v>
      </c>
      <c r="G4091" s="1">
        <v>43731</v>
      </c>
      <c r="H4091" s="13">
        <f>Orders[[#This Row],[DeliveryDate]]-Orders[[#This Row],[OrderDate]]</f>
        <v>20</v>
      </c>
      <c r="I4091" t="s">
        <v>3</v>
      </c>
      <c r="J4091" t="str">
        <f>_xlfn.XLOOKUP(Orders[[#This Row],[_SalesRepID]],'Sales team'!A:A,'Sales team'!B:B)</f>
        <v>Carlos Miller</v>
      </c>
      <c r="K4091">
        <v>28</v>
      </c>
      <c r="L4091">
        <v>31</v>
      </c>
      <c r="M4091">
        <v>126</v>
      </c>
      <c r="N4091" t="str">
        <f>_xlfn.XLOOKUP(Orders[[#This Row],[_ProductID]],Products!A:A,Products!C:C)</f>
        <v>Home décor</v>
      </c>
      <c r="O4091">
        <v>36</v>
      </c>
      <c r="P4091">
        <v>0.05</v>
      </c>
      <c r="Q4091" s="2">
        <v>5701.7</v>
      </c>
      <c r="R4091" s="2">
        <v>2850.85</v>
      </c>
      <c r="S4091" s="2">
        <v>16249.844999999998</v>
      </c>
      <c r="T4091" s="2">
        <v>7697.2949999999983</v>
      </c>
    </row>
    <row r="4092" spans="1:20" x14ac:dyDescent="0.25">
      <c r="A4092" t="s">
        <v>3908</v>
      </c>
      <c r="B4092" t="s">
        <v>1</v>
      </c>
      <c r="C4092" t="s">
        <v>13</v>
      </c>
      <c r="D4092" s="1">
        <v>43600</v>
      </c>
      <c r="E4092" s="1">
        <v>43711</v>
      </c>
      <c r="F4092" s="1">
        <v>43729</v>
      </c>
      <c r="G4092" s="1">
        <v>43733</v>
      </c>
      <c r="H4092" s="13">
        <f>Orders[[#This Row],[DeliveryDate]]-Orders[[#This Row],[OrderDate]]</f>
        <v>22</v>
      </c>
      <c r="I4092" t="s">
        <v>3</v>
      </c>
      <c r="J4092" t="str">
        <f>_xlfn.XLOOKUP(Orders[[#This Row],[_SalesRepID]],'Sales team'!A:A,'Sales team'!B:B)</f>
        <v>Jonathan Hawkins</v>
      </c>
      <c r="K4092">
        <v>10</v>
      </c>
      <c r="L4092">
        <v>13</v>
      </c>
      <c r="M4092">
        <v>329</v>
      </c>
      <c r="N4092" t="str">
        <f>_xlfn.XLOOKUP(Orders[[#This Row],[_ProductID]],Products!A:A,Products!C:C)</f>
        <v>Electronics</v>
      </c>
      <c r="O4092">
        <v>25</v>
      </c>
      <c r="P4092">
        <v>7.4999999999999997E-2</v>
      </c>
      <c r="Q4092" s="2">
        <v>904.5</v>
      </c>
      <c r="R4092" s="2">
        <v>714.55500000000006</v>
      </c>
      <c r="S4092" s="2">
        <v>1673.325</v>
      </c>
      <c r="T4092" s="2">
        <v>244.21499999999992</v>
      </c>
    </row>
    <row r="4093" spans="1:20" x14ac:dyDescent="0.25">
      <c r="A4093" t="s">
        <v>3909</v>
      </c>
      <c r="B4093" t="s">
        <v>1</v>
      </c>
      <c r="C4093" t="s">
        <v>46</v>
      </c>
      <c r="D4093" s="1">
        <v>43600</v>
      </c>
      <c r="E4093" s="1">
        <v>43711</v>
      </c>
      <c r="F4093" s="1">
        <v>43721</v>
      </c>
      <c r="G4093" s="1">
        <v>43721</v>
      </c>
      <c r="H4093" s="13">
        <f>Orders[[#This Row],[DeliveryDate]]-Orders[[#This Row],[OrderDate]]</f>
        <v>10</v>
      </c>
      <c r="I4093" t="s">
        <v>3</v>
      </c>
      <c r="J4093" t="str">
        <f>_xlfn.XLOOKUP(Orders[[#This Row],[_SalesRepID]],'Sales team'!A:A,'Sales team'!B:B)</f>
        <v>Joshua Bennett</v>
      </c>
      <c r="K4093">
        <v>6</v>
      </c>
      <c r="L4093">
        <v>39</v>
      </c>
      <c r="M4093">
        <v>72</v>
      </c>
      <c r="N4093" t="str">
        <f>_xlfn.XLOOKUP(Orders[[#This Row],[_ProductID]],Products!A:A,Products!C:C)</f>
        <v>Furniture</v>
      </c>
      <c r="O4093">
        <v>15</v>
      </c>
      <c r="P4093">
        <v>0.4</v>
      </c>
      <c r="Q4093" s="2">
        <v>1159.1000000000001</v>
      </c>
      <c r="R4093" s="2">
        <v>822.96100000000001</v>
      </c>
      <c r="S4093" s="2">
        <v>695.46</v>
      </c>
      <c r="T4093" s="2">
        <v>-127.50099999999998</v>
      </c>
    </row>
    <row r="4094" spans="1:20" x14ac:dyDescent="0.25">
      <c r="A4094" t="s">
        <v>3910</v>
      </c>
      <c r="B4094" t="s">
        <v>10</v>
      </c>
      <c r="C4094" t="s">
        <v>13</v>
      </c>
      <c r="D4094" s="1">
        <v>43600</v>
      </c>
      <c r="E4094" s="1">
        <v>43711</v>
      </c>
      <c r="F4094" s="1">
        <v>43714</v>
      </c>
      <c r="G4094" s="1">
        <v>43728</v>
      </c>
      <c r="H4094" s="13">
        <f>Orders[[#This Row],[DeliveryDate]]-Orders[[#This Row],[OrderDate]]</f>
        <v>17</v>
      </c>
      <c r="I4094" t="s">
        <v>3</v>
      </c>
      <c r="J4094" t="str">
        <f>_xlfn.XLOOKUP(Orders[[#This Row],[_SalesRepID]],'Sales team'!A:A,'Sales team'!B:B)</f>
        <v>Patrick Graham</v>
      </c>
      <c r="K4094">
        <v>25</v>
      </c>
      <c r="L4094">
        <v>41</v>
      </c>
      <c r="M4094">
        <v>311</v>
      </c>
      <c r="N4094" t="str">
        <f>_xlfn.XLOOKUP(Orders[[#This Row],[_ProductID]],Products!A:A,Products!C:C)</f>
        <v>Home décor</v>
      </c>
      <c r="O4094">
        <v>17</v>
      </c>
      <c r="P4094">
        <v>0.15</v>
      </c>
      <c r="Q4094" s="2">
        <v>247.9</v>
      </c>
      <c r="R4094" s="2">
        <v>176.00899999999999</v>
      </c>
      <c r="S4094" s="2">
        <v>210.715</v>
      </c>
      <c r="T4094" s="2">
        <v>34.706000000000017</v>
      </c>
    </row>
    <row r="4095" spans="1:20" x14ac:dyDescent="0.25">
      <c r="A4095" t="s">
        <v>3911</v>
      </c>
      <c r="B4095" t="s">
        <v>1</v>
      </c>
      <c r="C4095" t="s">
        <v>25</v>
      </c>
      <c r="D4095" s="1">
        <v>43600</v>
      </c>
      <c r="E4095" s="1">
        <v>43711</v>
      </c>
      <c r="F4095" s="1">
        <v>43725</v>
      </c>
      <c r="G4095" s="1">
        <v>43727</v>
      </c>
      <c r="H4095" s="13">
        <f>Orders[[#This Row],[DeliveryDate]]-Orders[[#This Row],[OrderDate]]</f>
        <v>16</v>
      </c>
      <c r="I4095" t="s">
        <v>3</v>
      </c>
      <c r="J4095" t="str">
        <f>_xlfn.XLOOKUP(Orders[[#This Row],[_SalesRepID]],'Sales team'!A:A,'Sales team'!B:B)</f>
        <v>Joshua Ryan</v>
      </c>
      <c r="K4095">
        <v>9</v>
      </c>
      <c r="L4095">
        <v>2</v>
      </c>
      <c r="M4095">
        <v>339</v>
      </c>
      <c r="N4095" t="str">
        <f>_xlfn.XLOOKUP(Orders[[#This Row],[_ProductID]],Products!A:A,Products!C:C)</f>
        <v>Electronics</v>
      </c>
      <c r="O4095">
        <v>47</v>
      </c>
      <c r="P4095">
        <v>0.05</v>
      </c>
      <c r="Q4095" s="2">
        <v>3919.5</v>
      </c>
      <c r="R4095" s="2">
        <v>1802.97</v>
      </c>
      <c r="S4095" s="2">
        <v>26064.674999999999</v>
      </c>
      <c r="T4095" s="2">
        <v>13443.884999999998</v>
      </c>
    </row>
    <row r="4096" spans="1:20" x14ac:dyDescent="0.25">
      <c r="A4096" t="s">
        <v>3912</v>
      </c>
      <c r="B4096" t="s">
        <v>1</v>
      </c>
      <c r="C4096" t="s">
        <v>6</v>
      </c>
      <c r="D4096" s="1">
        <v>43600</v>
      </c>
      <c r="E4096" s="1">
        <v>43711</v>
      </c>
      <c r="F4096" s="1">
        <v>43735</v>
      </c>
      <c r="G4096" s="1">
        <v>43738</v>
      </c>
      <c r="H4096" s="13">
        <f>Orders[[#This Row],[DeliveryDate]]-Orders[[#This Row],[OrderDate]]</f>
        <v>27</v>
      </c>
      <c r="I4096" t="s">
        <v>3</v>
      </c>
      <c r="J4096" t="str">
        <f>_xlfn.XLOOKUP(Orders[[#This Row],[_SalesRepID]],'Sales team'!A:A,'Sales team'!B:B)</f>
        <v>Carl Nguyen</v>
      </c>
      <c r="K4096">
        <v>12</v>
      </c>
      <c r="L4096">
        <v>45</v>
      </c>
      <c r="M4096">
        <v>200</v>
      </c>
      <c r="N4096" t="str">
        <f>_xlfn.XLOOKUP(Orders[[#This Row],[_ProductID]],Products!A:A,Products!C:C)</f>
        <v>Home décor</v>
      </c>
      <c r="O4096">
        <v>45</v>
      </c>
      <c r="P4096">
        <v>0.2</v>
      </c>
      <c r="Q4096" s="2">
        <v>2559.4</v>
      </c>
      <c r="R4096" s="2">
        <v>1714.7980000000002</v>
      </c>
      <c r="S4096" s="2">
        <v>2047.5200000000002</v>
      </c>
      <c r="T4096" s="2">
        <v>332.72199999999998</v>
      </c>
    </row>
    <row r="4097" spans="1:20" x14ac:dyDescent="0.25">
      <c r="A4097" t="s">
        <v>3913</v>
      </c>
      <c r="B4097" t="s">
        <v>1</v>
      </c>
      <c r="C4097" t="s">
        <v>6</v>
      </c>
      <c r="D4097" s="1">
        <v>43600</v>
      </c>
      <c r="E4097" s="1">
        <v>43711</v>
      </c>
      <c r="F4097" s="1">
        <v>43721</v>
      </c>
      <c r="G4097" s="1">
        <v>43719</v>
      </c>
      <c r="H4097" s="13">
        <f>Orders[[#This Row],[DeliveryDate]]-Orders[[#This Row],[OrderDate]]</f>
        <v>8</v>
      </c>
      <c r="I4097" t="s">
        <v>3</v>
      </c>
      <c r="J4097" t="str">
        <f>_xlfn.XLOOKUP(Orders[[#This Row],[_SalesRepID]],'Sales team'!A:A,'Sales team'!B:B)</f>
        <v>Adam Hernandez</v>
      </c>
      <c r="K4097">
        <v>1</v>
      </c>
      <c r="L4097">
        <v>25</v>
      </c>
      <c r="M4097">
        <v>112</v>
      </c>
      <c r="N4097" t="str">
        <f>_xlfn.XLOOKUP(Orders[[#This Row],[_ProductID]],Products!A:A,Products!C:C)</f>
        <v>Home décor</v>
      </c>
      <c r="O4097">
        <v>41</v>
      </c>
      <c r="P4097">
        <v>7.4999999999999997E-2</v>
      </c>
      <c r="Q4097" s="2">
        <v>2572.8000000000002</v>
      </c>
      <c r="R4097" s="2">
        <v>1183.4880000000001</v>
      </c>
      <c r="S4097" s="2">
        <v>14279.04</v>
      </c>
      <c r="T4097" s="2">
        <v>7178.112000000001</v>
      </c>
    </row>
    <row r="4098" spans="1:20" x14ac:dyDescent="0.25">
      <c r="A4098" t="s">
        <v>3914</v>
      </c>
      <c r="B4098" t="s">
        <v>5</v>
      </c>
      <c r="C4098" t="s">
        <v>2</v>
      </c>
      <c r="D4098" s="1">
        <v>43600</v>
      </c>
      <c r="E4098" s="1">
        <v>43711</v>
      </c>
      <c r="F4098" s="1">
        <v>43726</v>
      </c>
      <c r="G4098" s="1">
        <v>43718</v>
      </c>
      <c r="H4098" s="13">
        <f>Orders[[#This Row],[DeliveryDate]]-Orders[[#This Row],[OrderDate]]</f>
        <v>7</v>
      </c>
      <c r="I4098" t="s">
        <v>3</v>
      </c>
      <c r="J4098" t="str">
        <f>_xlfn.XLOOKUP(Orders[[#This Row],[_SalesRepID]],'Sales team'!A:A,'Sales team'!B:B)</f>
        <v>Nicholas Cunningham</v>
      </c>
      <c r="K4098">
        <v>19</v>
      </c>
      <c r="L4098">
        <v>4</v>
      </c>
      <c r="M4098">
        <v>221</v>
      </c>
      <c r="N4098" t="str">
        <f>_xlfn.XLOOKUP(Orders[[#This Row],[_ProductID]],Products!A:A,Products!C:C)</f>
        <v>Home décor</v>
      </c>
      <c r="O4098">
        <v>21</v>
      </c>
      <c r="P4098">
        <v>7.4999999999999997E-2</v>
      </c>
      <c r="Q4098" s="2">
        <v>2767.1</v>
      </c>
      <c r="R4098" s="2">
        <v>1743.2729999999999</v>
      </c>
      <c r="S4098" s="2">
        <v>2559.5675000000001</v>
      </c>
      <c r="T4098" s="2">
        <v>816.2945000000002</v>
      </c>
    </row>
    <row r="4099" spans="1:20" x14ac:dyDescent="0.25">
      <c r="A4099" t="s">
        <v>3903</v>
      </c>
      <c r="B4099" t="s">
        <v>1</v>
      </c>
      <c r="C4099" t="s">
        <v>15</v>
      </c>
      <c r="D4099" s="1">
        <v>43600</v>
      </c>
      <c r="E4099" s="1">
        <v>43710</v>
      </c>
      <c r="F4099" s="1">
        <v>43713</v>
      </c>
      <c r="G4099" s="1">
        <v>43721</v>
      </c>
      <c r="H4099" s="13">
        <f>Orders[[#This Row],[DeliveryDate]]-Orders[[#This Row],[OrderDate]]</f>
        <v>11</v>
      </c>
      <c r="I4099" t="s">
        <v>3</v>
      </c>
      <c r="J4099" t="str">
        <f>_xlfn.XLOOKUP(Orders[[#This Row],[_SalesRepID]],'Sales team'!A:A,'Sales team'!B:B)</f>
        <v>Joshua Ryan</v>
      </c>
      <c r="K4099">
        <v>9</v>
      </c>
      <c r="L4099">
        <v>13</v>
      </c>
      <c r="M4099">
        <v>19</v>
      </c>
      <c r="N4099" t="str">
        <f>_xlfn.XLOOKUP(Orders[[#This Row],[_ProductID]],Products!A:A,Products!C:C)</f>
        <v>Home décor</v>
      </c>
      <c r="O4099">
        <v>30</v>
      </c>
      <c r="P4099">
        <v>0.1</v>
      </c>
      <c r="Q4099" s="2">
        <v>3825.7000000000003</v>
      </c>
      <c r="R4099" s="2">
        <v>2907.5320000000002</v>
      </c>
      <c r="S4099" s="2">
        <v>3443.13</v>
      </c>
      <c r="T4099" s="2">
        <v>535.59799999999996</v>
      </c>
    </row>
    <row r="4100" spans="1:20" x14ac:dyDescent="0.25">
      <c r="A4100" t="s">
        <v>3904</v>
      </c>
      <c r="B4100" t="s">
        <v>10</v>
      </c>
      <c r="C4100" t="s">
        <v>13</v>
      </c>
      <c r="D4100" s="1">
        <v>43600</v>
      </c>
      <c r="E4100" s="1">
        <v>43710</v>
      </c>
      <c r="F4100" s="1">
        <v>43735</v>
      </c>
      <c r="G4100" s="1">
        <v>43727</v>
      </c>
      <c r="H4100" s="13">
        <f>Orders[[#This Row],[DeliveryDate]]-Orders[[#This Row],[OrderDate]]</f>
        <v>17</v>
      </c>
      <c r="I4100" t="s">
        <v>3</v>
      </c>
      <c r="J4100" t="str">
        <f>_xlfn.XLOOKUP(Orders[[#This Row],[_SalesRepID]],'Sales team'!A:A,'Sales team'!B:B)</f>
        <v>Donald Reynolds</v>
      </c>
      <c r="K4100">
        <v>26</v>
      </c>
      <c r="L4100">
        <v>37</v>
      </c>
      <c r="M4100">
        <v>322</v>
      </c>
      <c r="N4100" t="str">
        <f>_xlfn.XLOOKUP(Orders[[#This Row],[_ProductID]],Products!A:A,Products!C:C)</f>
        <v>Home décor</v>
      </c>
      <c r="O4100">
        <v>39</v>
      </c>
      <c r="P4100">
        <v>0.3</v>
      </c>
      <c r="Q4100" s="2">
        <v>1139</v>
      </c>
      <c r="R4100" s="2">
        <v>603.67000000000007</v>
      </c>
      <c r="S4100" s="2">
        <v>3986.4999999999995</v>
      </c>
      <c r="T4100" s="2">
        <v>968.14999999999918</v>
      </c>
    </row>
    <row r="4101" spans="1:20" x14ac:dyDescent="0.25">
      <c r="A4101" t="s">
        <v>3892</v>
      </c>
      <c r="B4101" t="s">
        <v>8</v>
      </c>
      <c r="C4101" t="s">
        <v>46</v>
      </c>
      <c r="D4101" s="1">
        <v>43600</v>
      </c>
      <c r="E4101" s="1">
        <v>43709</v>
      </c>
      <c r="F4101" s="1">
        <v>43735</v>
      </c>
      <c r="G4101" s="1">
        <v>43726</v>
      </c>
      <c r="H4101" s="13">
        <f>Orders[[#This Row],[DeliveryDate]]-Orders[[#This Row],[OrderDate]]</f>
        <v>17</v>
      </c>
      <c r="I4101" t="s">
        <v>3</v>
      </c>
      <c r="J4101" t="str">
        <f>_xlfn.XLOOKUP(Orders[[#This Row],[_SalesRepID]],'Sales team'!A:A,'Sales team'!B:B)</f>
        <v>Joe Price</v>
      </c>
      <c r="K4101">
        <v>22</v>
      </c>
      <c r="L4101">
        <v>33</v>
      </c>
      <c r="M4101">
        <v>62</v>
      </c>
      <c r="N4101" t="str">
        <f>_xlfn.XLOOKUP(Orders[[#This Row],[_ProductID]],Products!A:A,Products!C:C)</f>
        <v>Kitchen &amp; Dining</v>
      </c>
      <c r="O4101">
        <v>8</v>
      </c>
      <c r="P4101">
        <v>0.05</v>
      </c>
      <c r="Q4101" s="2">
        <v>5105.4000000000005</v>
      </c>
      <c r="R4101" s="2">
        <v>2042.1600000000003</v>
      </c>
      <c r="S4101" s="2">
        <v>24250.65</v>
      </c>
      <c r="T4101" s="2">
        <v>14039.85</v>
      </c>
    </row>
    <row r="4102" spans="1:20" x14ac:dyDescent="0.25">
      <c r="A4102" t="s">
        <v>3893</v>
      </c>
      <c r="B4102" t="s">
        <v>5</v>
      </c>
      <c r="C4102" t="s">
        <v>6</v>
      </c>
      <c r="D4102" s="1">
        <v>43600</v>
      </c>
      <c r="E4102" s="1">
        <v>43709</v>
      </c>
      <c r="F4102" s="1">
        <v>43735</v>
      </c>
      <c r="G4102" s="1">
        <v>43735</v>
      </c>
      <c r="H4102" s="13">
        <f>Orders[[#This Row],[DeliveryDate]]-Orders[[#This Row],[OrderDate]]</f>
        <v>26</v>
      </c>
      <c r="I4102" t="s">
        <v>3</v>
      </c>
      <c r="J4102" t="str">
        <f>_xlfn.XLOOKUP(Orders[[#This Row],[_SalesRepID]],'Sales team'!A:A,'Sales team'!B:B)</f>
        <v>Roger Alexander</v>
      </c>
      <c r="K4102">
        <v>15</v>
      </c>
      <c r="L4102">
        <v>45</v>
      </c>
      <c r="M4102">
        <v>149</v>
      </c>
      <c r="N4102" t="str">
        <f>_xlfn.XLOOKUP(Orders[[#This Row],[_ProductID]],Products!A:A,Products!C:C)</f>
        <v>Furniture</v>
      </c>
      <c r="O4102">
        <v>22</v>
      </c>
      <c r="P4102">
        <v>0.15</v>
      </c>
      <c r="Q4102" s="2">
        <v>3209.3</v>
      </c>
      <c r="R4102" s="2">
        <v>1347.9059999999999</v>
      </c>
      <c r="S4102" s="2">
        <v>19095.335000000003</v>
      </c>
      <c r="T4102" s="2">
        <v>9659.9930000000022</v>
      </c>
    </row>
    <row r="4103" spans="1:20" x14ac:dyDescent="0.25">
      <c r="A4103" t="s">
        <v>3894</v>
      </c>
      <c r="B4103" t="s">
        <v>1</v>
      </c>
      <c r="C4103" t="s">
        <v>15</v>
      </c>
      <c r="D4103" s="1">
        <v>43600</v>
      </c>
      <c r="E4103" s="1">
        <v>43709</v>
      </c>
      <c r="F4103" s="1">
        <v>43734</v>
      </c>
      <c r="G4103" s="1">
        <v>43718</v>
      </c>
      <c r="H4103" s="13">
        <f>Orders[[#This Row],[DeliveryDate]]-Orders[[#This Row],[OrderDate]]</f>
        <v>9</v>
      </c>
      <c r="I4103" t="s">
        <v>3</v>
      </c>
      <c r="J4103" t="str">
        <f>_xlfn.XLOOKUP(Orders[[#This Row],[_SalesRepID]],'Sales team'!A:A,'Sales team'!B:B)</f>
        <v>Joshua Bennett</v>
      </c>
      <c r="K4103">
        <v>6</v>
      </c>
      <c r="L4103">
        <v>23</v>
      </c>
      <c r="M4103">
        <v>47</v>
      </c>
      <c r="N4103" t="str">
        <f>_xlfn.XLOOKUP(Orders[[#This Row],[_ProductID]],Products!A:A,Products!C:C)</f>
        <v>Furniture</v>
      </c>
      <c r="O4103">
        <v>42</v>
      </c>
      <c r="P4103">
        <v>7.4999999999999997E-2</v>
      </c>
      <c r="Q4103" s="2">
        <v>1996.6000000000001</v>
      </c>
      <c r="R4103" s="2">
        <v>1697.1100000000001</v>
      </c>
      <c r="S4103" s="2">
        <v>14774.840000000002</v>
      </c>
      <c r="T4103" s="2">
        <v>1197.9600000000009</v>
      </c>
    </row>
    <row r="4104" spans="1:20" x14ac:dyDescent="0.25">
      <c r="A4104" t="s">
        <v>3895</v>
      </c>
      <c r="B4104" t="s">
        <v>8</v>
      </c>
      <c r="C4104" t="s">
        <v>6</v>
      </c>
      <c r="D4104" s="1">
        <v>43600</v>
      </c>
      <c r="E4104" s="1">
        <v>43709</v>
      </c>
      <c r="F4104" s="1">
        <v>43714</v>
      </c>
      <c r="G4104" s="1">
        <v>43714</v>
      </c>
      <c r="H4104" s="13">
        <f>Orders[[#This Row],[DeliveryDate]]-Orders[[#This Row],[OrderDate]]</f>
        <v>5</v>
      </c>
      <c r="I4104" t="s">
        <v>3</v>
      </c>
      <c r="J4104" t="str">
        <f>_xlfn.XLOOKUP(Orders[[#This Row],[_SalesRepID]],'Sales team'!A:A,'Sales team'!B:B)</f>
        <v>Patrick Graham</v>
      </c>
      <c r="K4104">
        <v>25</v>
      </c>
      <c r="L4104">
        <v>7</v>
      </c>
      <c r="M4104">
        <v>131</v>
      </c>
      <c r="N4104" t="str">
        <f>_xlfn.XLOOKUP(Orders[[#This Row],[_ProductID]],Products!A:A,Products!C:C)</f>
        <v>Home décor</v>
      </c>
      <c r="O4104">
        <v>27</v>
      </c>
      <c r="P4104">
        <v>0.1</v>
      </c>
      <c r="Q4104" s="2">
        <v>3470.6</v>
      </c>
      <c r="R4104" s="2">
        <v>2950.0099999999998</v>
      </c>
      <c r="S4104" s="2">
        <v>6247.08</v>
      </c>
      <c r="T4104" s="2">
        <v>347.0600000000004</v>
      </c>
    </row>
    <row r="4105" spans="1:20" x14ac:dyDescent="0.25">
      <c r="A4105" t="s">
        <v>3896</v>
      </c>
      <c r="B4105" t="s">
        <v>1</v>
      </c>
      <c r="C4105" t="s">
        <v>6</v>
      </c>
      <c r="D4105" s="1">
        <v>43600</v>
      </c>
      <c r="E4105" s="1">
        <v>43709</v>
      </c>
      <c r="F4105" s="1">
        <v>43728</v>
      </c>
      <c r="G4105" s="1">
        <v>43740</v>
      </c>
      <c r="H4105" s="13">
        <f>Orders[[#This Row],[DeliveryDate]]-Orders[[#This Row],[OrderDate]]</f>
        <v>31</v>
      </c>
      <c r="I4105" t="s">
        <v>3</v>
      </c>
      <c r="J4105" t="str">
        <f>_xlfn.XLOOKUP(Orders[[#This Row],[_SalesRepID]],'Sales team'!A:A,'Sales team'!B:B)</f>
        <v>Joshua Little</v>
      </c>
      <c r="K4105">
        <v>11</v>
      </c>
      <c r="L4105">
        <v>27</v>
      </c>
      <c r="M4105">
        <v>159</v>
      </c>
      <c r="N4105" t="str">
        <f>_xlfn.XLOOKUP(Orders[[#This Row],[_ProductID]],Products!A:A,Products!C:C)</f>
        <v>Home décor</v>
      </c>
      <c r="O4105">
        <v>35</v>
      </c>
      <c r="P4105">
        <v>0.05</v>
      </c>
      <c r="Q4105" s="2">
        <v>5768.7</v>
      </c>
      <c r="R4105" s="2">
        <v>4384.2119999999995</v>
      </c>
      <c r="S4105" s="2">
        <v>32881.589999999997</v>
      </c>
      <c r="T4105" s="2">
        <v>6576.3179999999993</v>
      </c>
    </row>
    <row r="4106" spans="1:20" x14ac:dyDescent="0.25">
      <c r="A4106" t="s">
        <v>3897</v>
      </c>
      <c r="B4106" t="s">
        <v>1</v>
      </c>
      <c r="C4106" t="s">
        <v>15</v>
      </c>
      <c r="D4106" s="1">
        <v>43600</v>
      </c>
      <c r="E4106" s="1">
        <v>43709</v>
      </c>
      <c r="F4106" s="1">
        <v>43725</v>
      </c>
      <c r="G4106" s="1">
        <v>43726</v>
      </c>
      <c r="H4106" s="13">
        <f>Orders[[#This Row],[DeliveryDate]]-Orders[[#This Row],[OrderDate]]</f>
        <v>17</v>
      </c>
      <c r="I4106" t="s">
        <v>3</v>
      </c>
      <c r="J4106" t="str">
        <f>_xlfn.XLOOKUP(Orders[[#This Row],[_SalesRepID]],'Sales team'!A:A,'Sales team'!B:B)</f>
        <v>Jerry Green</v>
      </c>
      <c r="K4106">
        <v>3</v>
      </c>
      <c r="L4106">
        <v>33</v>
      </c>
      <c r="M4106">
        <v>35</v>
      </c>
      <c r="N4106" t="str">
        <f>_xlfn.XLOOKUP(Orders[[#This Row],[_ProductID]],Products!A:A,Products!C:C)</f>
        <v>Home décor</v>
      </c>
      <c r="O4106">
        <v>2</v>
      </c>
      <c r="P4106">
        <v>7.4999999999999997E-2</v>
      </c>
      <c r="Q4106" s="2">
        <v>4020</v>
      </c>
      <c r="R4106" s="2">
        <v>2371.7999999999997</v>
      </c>
      <c r="S4106" s="2">
        <v>14874</v>
      </c>
      <c r="T4106" s="2">
        <v>5386.8000000000011</v>
      </c>
    </row>
    <row r="4107" spans="1:20" x14ac:dyDescent="0.25">
      <c r="A4107" t="s">
        <v>3898</v>
      </c>
      <c r="B4107" t="s">
        <v>5</v>
      </c>
      <c r="C4107" t="s">
        <v>13</v>
      </c>
      <c r="D4107" s="1">
        <v>43600</v>
      </c>
      <c r="E4107" s="1">
        <v>43709</v>
      </c>
      <c r="F4107" s="1">
        <v>43728</v>
      </c>
      <c r="G4107" s="1">
        <v>43742</v>
      </c>
      <c r="H4107" s="13">
        <f>Orders[[#This Row],[DeliveryDate]]-Orders[[#This Row],[OrderDate]]</f>
        <v>33</v>
      </c>
      <c r="I4107" t="s">
        <v>3</v>
      </c>
      <c r="J4107" t="str">
        <f>_xlfn.XLOOKUP(Orders[[#This Row],[_SalesRepID]],'Sales team'!A:A,'Sales team'!B:B)</f>
        <v>Shawn Wallace</v>
      </c>
      <c r="K4107">
        <v>18</v>
      </c>
      <c r="L4107">
        <v>9</v>
      </c>
      <c r="M4107">
        <v>321</v>
      </c>
      <c r="N4107" t="str">
        <f>_xlfn.XLOOKUP(Orders[[#This Row],[_ProductID]],Products!A:A,Products!C:C)</f>
        <v>Furniture</v>
      </c>
      <c r="O4107">
        <v>22</v>
      </c>
      <c r="P4107">
        <v>0.15</v>
      </c>
      <c r="Q4107" s="2">
        <v>2572.8000000000002</v>
      </c>
      <c r="R4107" s="2">
        <v>1183.4880000000001</v>
      </c>
      <c r="S4107" s="2">
        <v>15308.160000000002</v>
      </c>
      <c r="T4107" s="2">
        <v>7023.7440000000006</v>
      </c>
    </row>
    <row r="4108" spans="1:20" x14ac:dyDescent="0.25">
      <c r="A4108" t="s">
        <v>3899</v>
      </c>
      <c r="B4108" t="s">
        <v>1</v>
      </c>
      <c r="C4108" t="s">
        <v>25</v>
      </c>
      <c r="D4108" s="1">
        <v>43600</v>
      </c>
      <c r="E4108" s="1">
        <v>43709</v>
      </c>
      <c r="F4108" s="1">
        <v>43734</v>
      </c>
      <c r="G4108" s="1">
        <v>43719</v>
      </c>
      <c r="H4108" s="13">
        <f>Orders[[#This Row],[DeliveryDate]]-Orders[[#This Row],[OrderDate]]</f>
        <v>10</v>
      </c>
      <c r="I4108" t="s">
        <v>3</v>
      </c>
      <c r="J4108" t="str">
        <f>_xlfn.XLOOKUP(Orders[[#This Row],[_SalesRepID]],'Sales team'!A:A,'Sales team'!B:B)</f>
        <v>Carl Nguyen</v>
      </c>
      <c r="K4108">
        <v>12</v>
      </c>
      <c r="L4108">
        <v>12</v>
      </c>
      <c r="M4108">
        <v>337</v>
      </c>
      <c r="N4108" t="str">
        <f>_xlfn.XLOOKUP(Orders[[#This Row],[_ProductID]],Products!A:A,Products!C:C)</f>
        <v>Home décor</v>
      </c>
      <c r="O4108">
        <v>11</v>
      </c>
      <c r="P4108">
        <v>7.4999999999999997E-2</v>
      </c>
      <c r="Q4108" s="2">
        <v>3169.1</v>
      </c>
      <c r="R4108" s="2">
        <v>1331.0219999999999</v>
      </c>
      <c r="S4108" s="2">
        <v>11725.67</v>
      </c>
      <c r="T4108" s="2">
        <v>6401.5820000000003</v>
      </c>
    </row>
    <row r="4109" spans="1:20" x14ac:dyDescent="0.25">
      <c r="A4109" t="s">
        <v>3900</v>
      </c>
      <c r="B4109" t="s">
        <v>5</v>
      </c>
      <c r="C4109" t="s">
        <v>2</v>
      </c>
      <c r="D4109" s="1">
        <v>43600</v>
      </c>
      <c r="E4109" s="1">
        <v>43709</v>
      </c>
      <c r="F4109" s="1">
        <v>43712</v>
      </c>
      <c r="G4109" s="1">
        <v>43711</v>
      </c>
      <c r="H4109" s="13">
        <f>Orders[[#This Row],[DeliveryDate]]-Orders[[#This Row],[OrderDate]]</f>
        <v>2</v>
      </c>
      <c r="I4109" t="s">
        <v>3</v>
      </c>
      <c r="J4109" t="str">
        <f>_xlfn.XLOOKUP(Orders[[#This Row],[_SalesRepID]],'Sales team'!A:A,'Sales team'!B:B)</f>
        <v>Todd Roberts</v>
      </c>
      <c r="K4109">
        <v>13</v>
      </c>
      <c r="L4109">
        <v>34</v>
      </c>
      <c r="M4109">
        <v>209</v>
      </c>
      <c r="N4109" t="str">
        <f>_xlfn.XLOOKUP(Orders[[#This Row],[_ProductID]],Products!A:A,Products!C:C)</f>
        <v>Home décor</v>
      </c>
      <c r="O4109">
        <v>44</v>
      </c>
      <c r="P4109">
        <v>0.05</v>
      </c>
      <c r="Q4109" s="2">
        <v>1112.2</v>
      </c>
      <c r="R4109" s="2">
        <v>589.46600000000001</v>
      </c>
      <c r="S4109" s="2">
        <v>1056.5899999999999</v>
      </c>
      <c r="T4109" s="2">
        <v>467.12399999999991</v>
      </c>
    </row>
    <row r="4110" spans="1:20" x14ac:dyDescent="0.25">
      <c r="A4110" t="s">
        <v>3901</v>
      </c>
      <c r="B4110" t="s">
        <v>1</v>
      </c>
      <c r="C4110" t="s">
        <v>6</v>
      </c>
      <c r="D4110" s="1">
        <v>43600</v>
      </c>
      <c r="E4110" s="1">
        <v>43709</v>
      </c>
      <c r="F4110" s="1">
        <v>43734</v>
      </c>
      <c r="G4110" s="1">
        <v>43731</v>
      </c>
      <c r="H4110" s="13">
        <f>Orders[[#This Row],[DeliveryDate]]-Orders[[#This Row],[OrderDate]]</f>
        <v>22</v>
      </c>
      <c r="I4110" t="s">
        <v>3</v>
      </c>
      <c r="J4110" t="str">
        <f>_xlfn.XLOOKUP(Orders[[#This Row],[_SalesRepID]],'Sales team'!A:A,'Sales team'!B:B)</f>
        <v>Chris Armstrong</v>
      </c>
      <c r="K4110">
        <v>4</v>
      </c>
      <c r="L4110">
        <v>8</v>
      </c>
      <c r="M4110">
        <v>171</v>
      </c>
      <c r="N4110" t="str">
        <f>_xlfn.XLOOKUP(Orders[[#This Row],[_ProductID]],Products!A:A,Products!C:C)</f>
        <v>Outdoor</v>
      </c>
      <c r="O4110">
        <v>10</v>
      </c>
      <c r="P4110">
        <v>0.15</v>
      </c>
      <c r="Q4110" s="2">
        <v>1072</v>
      </c>
      <c r="R4110" s="2">
        <v>482.40000000000003</v>
      </c>
      <c r="S4110" s="2">
        <v>6378.4</v>
      </c>
      <c r="T4110" s="2">
        <v>3001.5999999999995</v>
      </c>
    </row>
    <row r="4111" spans="1:20" x14ac:dyDescent="0.25">
      <c r="A4111" t="s">
        <v>3902</v>
      </c>
      <c r="B4111" t="s">
        <v>8</v>
      </c>
      <c r="C4111" t="s">
        <v>2</v>
      </c>
      <c r="D4111" s="1">
        <v>43600</v>
      </c>
      <c r="E4111" s="1">
        <v>43709</v>
      </c>
      <c r="F4111" s="1">
        <v>43726</v>
      </c>
      <c r="G4111" s="1">
        <v>43719</v>
      </c>
      <c r="H4111" s="13">
        <f>Orders[[#This Row],[DeliveryDate]]-Orders[[#This Row],[OrderDate]]</f>
        <v>10</v>
      </c>
      <c r="I4111" t="s">
        <v>3</v>
      </c>
      <c r="J4111" t="str">
        <f>_xlfn.XLOOKUP(Orders[[#This Row],[_SalesRepID]],'Sales team'!A:A,'Sales team'!B:B)</f>
        <v>Joe Price</v>
      </c>
      <c r="K4111">
        <v>22</v>
      </c>
      <c r="L4111">
        <v>15</v>
      </c>
      <c r="M4111">
        <v>246</v>
      </c>
      <c r="N4111" t="str">
        <f>_xlfn.XLOOKUP(Orders[[#This Row],[_ProductID]],Products!A:A,Products!C:C)</f>
        <v>Kitchen &amp; Dining</v>
      </c>
      <c r="O4111">
        <v>1</v>
      </c>
      <c r="P4111">
        <v>0.05</v>
      </c>
      <c r="Q4111" s="2">
        <v>2425.4</v>
      </c>
      <c r="R4111" s="2">
        <v>1722.0339999999999</v>
      </c>
      <c r="S4111" s="2">
        <v>4608.26</v>
      </c>
      <c r="T4111" s="2">
        <v>1164.1920000000005</v>
      </c>
    </row>
    <row r="4112" spans="1:20" x14ac:dyDescent="0.25">
      <c r="A4112" t="s">
        <v>3885</v>
      </c>
      <c r="B4112" t="s">
        <v>1</v>
      </c>
      <c r="C4112" t="s">
        <v>15</v>
      </c>
      <c r="D4112" s="1">
        <v>43600</v>
      </c>
      <c r="E4112" s="1">
        <v>43708</v>
      </c>
      <c r="F4112" s="1">
        <v>43714</v>
      </c>
      <c r="G4112" s="1">
        <v>43733</v>
      </c>
      <c r="H4112" s="13">
        <f>Orders[[#This Row],[DeliveryDate]]-Orders[[#This Row],[OrderDate]]</f>
        <v>25</v>
      </c>
      <c r="I4112" t="s">
        <v>3</v>
      </c>
      <c r="J4112" t="str">
        <f>_xlfn.XLOOKUP(Orders[[#This Row],[_SalesRepID]],'Sales team'!A:A,'Sales team'!B:B)</f>
        <v>Keith Griffin</v>
      </c>
      <c r="K4112">
        <v>2</v>
      </c>
      <c r="L4112">
        <v>31</v>
      </c>
      <c r="M4112">
        <v>45</v>
      </c>
      <c r="N4112" t="str">
        <f>_xlfn.XLOOKUP(Orders[[#This Row],[_ProductID]],Products!A:A,Products!C:C)</f>
        <v>Kitchen &amp; Dining</v>
      </c>
      <c r="O4112">
        <v>1</v>
      </c>
      <c r="P4112">
        <v>0.05</v>
      </c>
      <c r="Q4112" s="2">
        <v>234.5</v>
      </c>
      <c r="R4112" s="2">
        <v>98.49</v>
      </c>
      <c r="S4112" s="2">
        <v>1113.875</v>
      </c>
      <c r="T4112" s="2">
        <v>621.42499999999995</v>
      </c>
    </row>
    <row r="4113" spans="1:20" x14ac:dyDescent="0.25">
      <c r="A4113" t="s">
        <v>3886</v>
      </c>
      <c r="B4113" t="s">
        <v>5</v>
      </c>
      <c r="C4113" t="s">
        <v>6</v>
      </c>
      <c r="D4113" s="1">
        <v>43600</v>
      </c>
      <c r="E4113" s="1">
        <v>43708</v>
      </c>
      <c r="F4113" s="1">
        <v>43728</v>
      </c>
      <c r="G4113" s="1">
        <v>43731</v>
      </c>
      <c r="H4113" s="13">
        <f>Orders[[#This Row],[DeliveryDate]]-Orders[[#This Row],[OrderDate]]</f>
        <v>23</v>
      </c>
      <c r="I4113" t="s">
        <v>3</v>
      </c>
      <c r="J4113" t="str">
        <f>_xlfn.XLOOKUP(Orders[[#This Row],[_SalesRepID]],'Sales team'!A:A,'Sales team'!B:B)</f>
        <v>Shawn Wallace</v>
      </c>
      <c r="K4113">
        <v>18</v>
      </c>
      <c r="L4113">
        <v>48</v>
      </c>
      <c r="M4113">
        <v>145</v>
      </c>
      <c r="N4113" t="str">
        <f>_xlfn.XLOOKUP(Orders[[#This Row],[_ProductID]],Products!A:A,Products!C:C)</f>
        <v>Home décor</v>
      </c>
      <c r="O4113">
        <v>31</v>
      </c>
      <c r="P4113">
        <v>0.05</v>
      </c>
      <c r="Q4113" s="2">
        <v>1092.1000000000001</v>
      </c>
      <c r="R4113" s="2">
        <v>655.2600000000001</v>
      </c>
      <c r="S4113" s="2">
        <v>3112.4850000000001</v>
      </c>
      <c r="T4113" s="2">
        <v>1146.7049999999999</v>
      </c>
    </row>
    <row r="4114" spans="1:20" x14ac:dyDescent="0.25">
      <c r="A4114" t="s">
        <v>3887</v>
      </c>
      <c r="B4114" t="s">
        <v>10</v>
      </c>
      <c r="C4114" t="s">
        <v>13</v>
      </c>
      <c r="D4114" s="1">
        <v>43600</v>
      </c>
      <c r="E4114" s="1">
        <v>43708</v>
      </c>
      <c r="F4114" s="1">
        <v>43718</v>
      </c>
      <c r="G4114" s="1">
        <v>43724</v>
      </c>
      <c r="H4114" s="13">
        <f>Orders[[#This Row],[DeliveryDate]]-Orders[[#This Row],[OrderDate]]</f>
        <v>16</v>
      </c>
      <c r="I4114" t="s">
        <v>3</v>
      </c>
      <c r="J4114" t="str">
        <f>_xlfn.XLOOKUP(Orders[[#This Row],[_SalesRepID]],'Sales team'!A:A,'Sales team'!B:B)</f>
        <v>Carlos Miller</v>
      </c>
      <c r="K4114">
        <v>28</v>
      </c>
      <c r="L4114">
        <v>10</v>
      </c>
      <c r="M4114">
        <v>296</v>
      </c>
      <c r="N4114" t="str">
        <f>_xlfn.XLOOKUP(Orders[[#This Row],[_ProductID]],Products!A:A,Products!C:C)</f>
        <v>Outdoor</v>
      </c>
      <c r="O4114">
        <v>18</v>
      </c>
      <c r="P4114">
        <v>0.4</v>
      </c>
      <c r="Q4114" s="2">
        <v>1031.8</v>
      </c>
      <c r="R4114" s="2">
        <v>784.16800000000001</v>
      </c>
      <c r="S4114" s="2">
        <v>3714.4799999999996</v>
      </c>
      <c r="T4114" s="2">
        <v>-990.52800000000025</v>
      </c>
    </row>
    <row r="4115" spans="1:20" x14ac:dyDescent="0.25">
      <c r="A4115" t="s">
        <v>3888</v>
      </c>
      <c r="B4115" t="s">
        <v>1</v>
      </c>
      <c r="C4115" t="s">
        <v>13</v>
      </c>
      <c r="D4115" s="1">
        <v>43600</v>
      </c>
      <c r="E4115" s="1">
        <v>43708</v>
      </c>
      <c r="F4115" s="1">
        <v>43729</v>
      </c>
      <c r="G4115" s="1">
        <v>43724</v>
      </c>
      <c r="H4115" s="13">
        <f>Orders[[#This Row],[DeliveryDate]]-Orders[[#This Row],[OrderDate]]</f>
        <v>16</v>
      </c>
      <c r="I4115" t="s">
        <v>3</v>
      </c>
      <c r="J4115" t="str">
        <f>_xlfn.XLOOKUP(Orders[[#This Row],[_SalesRepID]],'Sales team'!A:A,'Sales team'!B:B)</f>
        <v>Shawn Cook</v>
      </c>
      <c r="K4115">
        <v>7</v>
      </c>
      <c r="L4115">
        <v>7</v>
      </c>
      <c r="M4115">
        <v>303</v>
      </c>
      <c r="N4115" t="str">
        <f>_xlfn.XLOOKUP(Orders[[#This Row],[_ProductID]],Products!A:A,Products!C:C)</f>
        <v>Home décor</v>
      </c>
      <c r="O4115">
        <v>23</v>
      </c>
      <c r="P4115">
        <v>0.3</v>
      </c>
      <c r="Q4115" s="2">
        <v>221.1</v>
      </c>
      <c r="R4115" s="2">
        <v>128.238</v>
      </c>
      <c r="S4115" s="2">
        <v>773.84999999999991</v>
      </c>
      <c r="T4115" s="2">
        <v>132.65999999999985</v>
      </c>
    </row>
    <row r="4116" spans="1:20" x14ac:dyDescent="0.25">
      <c r="A4116" t="s">
        <v>3889</v>
      </c>
      <c r="B4116" t="s">
        <v>1</v>
      </c>
      <c r="C4116" t="s">
        <v>46</v>
      </c>
      <c r="D4116" s="1">
        <v>43600</v>
      </c>
      <c r="E4116" s="1">
        <v>43708</v>
      </c>
      <c r="F4116" s="1">
        <v>43733</v>
      </c>
      <c r="G4116" s="1">
        <v>43727</v>
      </c>
      <c r="H4116" s="13">
        <f>Orders[[#This Row],[DeliveryDate]]-Orders[[#This Row],[OrderDate]]</f>
        <v>19</v>
      </c>
      <c r="I4116" t="s">
        <v>3</v>
      </c>
      <c r="J4116" t="str">
        <f>_xlfn.XLOOKUP(Orders[[#This Row],[_SalesRepID]],'Sales team'!A:A,'Sales team'!B:B)</f>
        <v>Joshua Little</v>
      </c>
      <c r="K4116">
        <v>11</v>
      </c>
      <c r="L4116">
        <v>47</v>
      </c>
      <c r="M4116">
        <v>71</v>
      </c>
      <c r="N4116" t="str">
        <f>_xlfn.XLOOKUP(Orders[[#This Row],[_ProductID]],Products!A:A,Products!C:C)</f>
        <v>Home décor</v>
      </c>
      <c r="O4116">
        <v>36</v>
      </c>
      <c r="P4116">
        <v>0.3</v>
      </c>
      <c r="Q4116" s="2">
        <v>268</v>
      </c>
      <c r="R4116" s="2">
        <v>227.79999999999998</v>
      </c>
      <c r="S4116" s="2">
        <v>937.99999999999989</v>
      </c>
      <c r="T4116" s="2">
        <v>-201.00000000000011</v>
      </c>
    </row>
    <row r="4117" spans="1:20" x14ac:dyDescent="0.25">
      <c r="A4117" t="s">
        <v>3890</v>
      </c>
      <c r="B4117" t="s">
        <v>5</v>
      </c>
      <c r="C4117" t="s">
        <v>46</v>
      </c>
      <c r="D4117" s="1">
        <v>43600</v>
      </c>
      <c r="E4117" s="1">
        <v>43708</v>
      </c>
      <c r="F4117" s="1">
        <v>43725</v>
      </c>
      <c r="G4117" s="1">
        <v>43712</v>
      </c>
      <c r="H4117" s="13">
        <f>Orders[[#This Row],[DeliveryDate]]-Orders[[#This Row],[OrderDate]]</f>
        <v>4</v>
      </c>
      <c r="I4117" t="s">
        <v>3</v>
      </c>
      <c r="J4117" t="str">
        <f>_xlfn.XLOOKUP(Orders[[#This Row],[_SalesRepID]],'Sales team'!A:A,'Sales team'!B:B)</f>
        <v>Anthony Berry</v>
      </c>
      <c r="K4117">
        <v>16</v>
      </c>
      <c r="L4117">
        <v>34</v>
      </c>
      <c r="M4117">
        <v>87</v>
      </c>
      <c r="N4117" t="str">
        <f>_xlfn.XLOOKUP(Orders[[#This Row],[_ProductID]],Products!A:A,Products!C:C)</f>
        <v>Home décor</v>
      </c>
      <c r="O4117">
        <v>41</v>
      </c>
      <c r="P4117">
        <v>0.05</v>
      </c>
      <c r="Q4117" s="2">
        <v>214.4</v>
      </c>
      <c r="R4117" s="2">
        <v>165.08800000000002</v>
      </c>
      <c r="S4117" s="2">
        <v>1629.44</v>
      </c>
      <c r="T4117" s="2">
        <v>308.73599999999988</v>
      </c>
    </row>
    <row r="4118" spans="1:20" x14ac:dyDescent="0.25">
      <c r="A4118" t="s">
        <v>3891</v>
      </c>
      <c r="B4118" t="s">
        <v>5</v>
      </c>
      <c r="C4118" t="s">
        <v>6</v>
      </c>
      <c r="D4118" s="1">
        <v>43600</v>
      </c>
      <c r="E4118" s="1">
        <v>43708</v>
      </c>
      <c r="F4118" s="1">
        <v>43725</v>
      </c>
      <c r="G4118" s="1">
        <v>43717</v>
      </c>
      <c r="H4118" s="13">
        <f>Orders[[#This Row],[DeliveryDate]]-Orders[[#This Row],[OrderDate]]</f>
        <v>9</v>
      </c>
      <c r="I4118" t="s">
        <v>3</v>
      </c>
      <c r="J4118" t="str">
        <f>_xlfn.XLOOKUP(Orders[[#This Row],[_SalesRepID]],'Sales team'!A:A,'Sales team'!B:B)</f>
        <v>Anthony Berry</v>
      </c>
      <c r="K4118">
        <v>16</v>
      </c>
      <c r="L4118">
        <v>11</v>
      </c>
      <c r="M4118">
        <v>132</v>
      </c>
      <c r="N4118" t="str">
        <f>_xlfn.XLOOKUP(Orders[[#This Row],[_ProductID]],Products!A:A,Products!C:C)</f>
        <v>Home décor</v>
      </c>
      <c r="O4118">
        <v>31</v>
      </c>
      <c r="P4118">
        <v>7.4999999999999997E-2</v>
      </c>
      <c r="Q4118" s="2">
        <v>174.20000000000002</v>
      </c>
      <c r="R4118" s="2">
        <v>109.74600000000001</v>
      </c>
      <c r="S4118" s="2">
        <v>161.13500000000002</v>
      </c>
      <c r="T4118" s="2">
        <v>51.38900000000001</v>
      </c>
    </row>
    <row r="4119" spans="1:20" x14ac:dyDescent="0.25">
      <c r="A4119" t="s">
        <v>3874</v>
      </c>
      <c r="B4119" t="s">
        <v>1</v>
      </c>
      <c r="C4119" t="s">
        <v>6</v>
      </c>
      <c r="D4119" s="1">
        <v>43600</v>
      </c>
      <c r="E4119" s="1">
        <v>43707</v>
      </c>
      <c r="F4119" s="1">
        <v>43725</v>
      </c>
      <c r="G4119" s="1">
        <v>43713</v>
      </c>
      <c r="H4119" s="13">
        <f>Orders[[#This Row],[DeliveryDate]]-Orders[[#This Row],[OrderDate]]</f>
        <v>6</v>
      </c>
      <c r="I4119" t="s">
        <v>3</v>
      </c>
      <c r="J4119" t="str">
        <f>_xlfn.XLOOKUP(Orders[[#This Row],[_SalesRepID]],'Sales team'!A:A,'Sales team'!B:B)</f>
        <v>Chris Armstrong</v>
      </c>
      <c r="K4119">
        <v>4</v>
      </c>
      <c r="L4119">
        <v>6</v>
      </c>
      <c r="M4119">
        <v>185</v>
      </c>
      <c r="N4119" t="str">
        <f>_xlfn.XLOOKUP(Orders[[#This Row],[_ProductID]],Products!A:A,Products!C:C)</f>
        <v>Furniture</v>
      </c>
      <c r="O4119">
        <v>12</v>
      </c>
      <c r="P4119">
        <v>0.05</v>
      </c>
      <c r="Q4119" s="2">
        <v>3932.9</v>
      </c>
      <c r="R4119" s="2">
        <v>2792.3589999999999</v>
      </c>
      <c r="S4119" s="2">
        <v>18681.274999999998</v>
      </c>
      <c r="T4119" s="2">
        <v>4719.4799999999977</v>
      </c>
    </row>
    <row r="4120" spans="1:20" x14ac:dyDescent="0.25">
      <c r="A4120" t="s">
        <v>3875</v>
      </c>
      <c r="B4120" t="s">
        <v>1</v>
      </c>
      <c r="C4120" t="s">
        <v>15</v>
      </c>
      <c r="D4120" s="1">
        <v>43600</v>
      </c>
      <c r="E4120" s="1">
        <v>43707</v>
      </c>
      <c r="F4120" s="1">
        <v>43713</v>
      </c>
      <c r="G4120" s="1">
        <v>43728</v>
      </c>
      <c r="H4120" s="13">
        <f>Orders[[#This Row],[DeliveryDate]]-Orders[[#This Row],[OrderDate]]</f>
        <v>21</v>
      </c>
      <c r="I4120" t="s">
        <v>3</v>
      </c>
      <c r="J4120" t="str">
        <f>_xlfn.XLOOKUP(Orders[[#This Row],[_SalesRepID]],'Sales team'!A:A,'Sales team'!B:B)</f>
        <v>Jonathan Hawkins</v>
      </c>
      <c r="K4120">
        <v>10</v>
      </c>
      <c r="L4120">
        <v>16</v>
      </c>
      <c r="M4120">
        <v>36</v>
      </c>
      <c r="N4120" t="str">
        <f>_xlfn.XLOOKUP(Orders[[#This Row],[_ProductID]],Products!A:A,Products!C:C)</f>
        <v>Kitchen &amp; Dining</v>
      </c>
      <c r="O4120">
        <v>8</v>
      </c>
      <c r="P4120">
        <v>7.4999999999999997E-2</v>
      </c>
      <c r="Q4120" s="2">
        <v>2599.6</v>
      </c>
      <c r="R4120" s="2">
        <v>1715.7360000000001</v>
      </c>
      <c r="S4120" s="2">
        <v>2404.63</v>
      </c>
      <c r="T4120" s="2">
        <v>688.89400000000001</v>
      </c>
    </row>
    <row r="4121" spans="1:20" x14ac:dyDescent="0.25">
      <c r="A4121" t="s">
        <v>3876</v>
      </c>
      <c r="B4121" t="s">
        <v>8</v>
      </c>
      <c r="C4121" t="s">
        <v>6</v>
      </c>
      <c r="D4121" s="1">
        <v>43600</v>
      </c>
      <c r="E4121" s="1">
        <v>43707</v>
      </c>
      <c r="F4121" s="1">
        <v>43731</v>
      </c>
      <c r="G4121" s="1">
        <v>43731</v>
      </c>
      <c r="H4121" s="13">
        <f>Orders[[#This Row],[DeliveryDate]]-Orders[[#This Row],[OrderDate]]</f>
        <v>24</v>
      </c>
      <c r="I4121" t="s">
        <v>3</v>
      </c>
      <c r="J4121" t="str">
        <f>_xlfn.XLOOKUP(Orders[[#This Row],[_SalesRepID]],'Sales team'!A:A,'Sales team'!B:B)</f>
        <v>Joe Price</v>
      </c>
      <c r="K4121">
        <v>22</v>
      </c>
      <c r="L4121">
        <v>8</v>
      </c>
      <c r="M4121">
        <v>125</v>
      </c>
      <c r="N4121" t="str">
        <f>_xlfn.XLOOKUP(Orders[[#This Row],[_ProductID]],Products!A:A,Products!C:C)</f>
        <v>Home décor</v>
      </c>
      <c r="O4121">
        <v>39</v>
      </c>
      <c r="P4121">
        <v>7.4999999999999997E-2</v>
      </c>
      <c r="Q4121" s="2">
        <v>6478.9000000000005</v>
      </c>
      <c r="R4121" s="2">
        <v>4664.808</v>
      </c>
      <c r="S4121" s="2">
        <v>35957.895000000004</v>
      </c>
      <c r="T4121" s="2">
        <v>7969.0470000000059</v>
      </c>
    </row>
    <row r="4122" spans="1:20" x14ac:dyDescent="0.25">
      <c r="A4122" t="s">
        <v>3877</v>
      </c>
      <c r="B4122" t="s">
        <v>1</v>
      </c>
      <c r="C4122" t="s">
        <v>13</v>
      </c>
      <c r="D4122" s="1">
        <v>43600</v>
      </c>
      <c r="E4122" s="1">
        <v>43707</v>
      </c>
      <c r="F4122" s="1">
        <v>43713</v>
      </c>
      <c r="G4122" s="1">
        <v>43714</v>
      </c>
      <c r="H4122" s="13">
        <f>Orders[[#This Row],[DeliveryDate]]-Orders[[#This Row],[OrderDate]]</f>
        <v>7</v>
      </c>
      <c r="I4122" t="s">
        <v>3</v>
      </c>
      <c r="J4122" t="str">
        <f>_xlfn.XLOOKUP(Orders[[#This Row],[_SalesRepID]],'Sales team'!A:A,'Sales team'!B:B)</f>
        <v>Joshua Bennett</v>
      </c>
      <c r="K4122">
        <v>6</v>
      </c>
      <c r="L4122">
        <v>4</v>
      </c>
      <c r="M4122">
        <v>270</v>
      </c>
      <c r="N4122" t="str">
        <f>_xlfn.XLOOKUP(Orders[[#This Row],[_ProductID]],Products!A:A,Products!C:C)</f>
        <v>Home décor</v>
      </c>
      <c r="O4122">
        <v>3</v>
      </c>
      <c r="P4122">
        <v>7.4999999999999997E-2</v>
      </c>
      <c r="Q4122" s="2">
        <v>1715.2</v>
      </c>
      <c r="R4122" s="2">
        <v>977.66399999999999</v>
      </c>
      <c r="S4122" s="2">
        <v>4759.68</v>
      </c>
      <c r="T4122" s="2">
        <v>1826.6880000000001</v>
      </c>
    </row>
    <row r="4123" spans="1:20" x14ac:dyDescent="0.25">
      <c r="A4123" t="s">
        <v>3878</v>
      </c>
      <c r="B4123" t="s">
        <v>1</v>
      </c>
      <c r="C4123" t="s">
        <v>2</v>
      </c>
      <c r="D4123" s="1">
        <v>43600</v>
      </c>
      <c r="E4123" s="1">
        <v>43707</v>
      </c>
      <c r="F4123" s="1">
        <v>43722</v>
      </c>
      <c r="G4123" s="1">
        <v>43724</v>
      </c>
      <c r="H4123" s="13">
        <f>Orders[[#This Row],[DeliveryDate]]-Orders[[#This Row],[OrderDate]]</f>
        <v>17</v>
      </c>
      <c r="I4123" t="s">
        <v>3</v>
      </c>
      <c r="J4123" t="str">
        <f>_xlfn.XLOOKUP(Orders[[#This Row],[_SalesRepID]],'Sales team'!A:A,'Sales team'!B:B)</f>
        <v>Jerry Green</v>
      </c>
      <c r="K4123">
        <v>3</v>
      </c>
      <c r="L4123">
        <v>50</v>
      </c>
      <c r="M4123">
        <v>223</v>
      </c>
      <c r="N4123" t="str">
        <f>_xlfn.XLOOKUP(Orders[[#This Row],[_ProductID]],Products!A:A,Products!C:C)</f>
        <v>Kitchen &amp; Dining</v>
      </c>
      <c r="O4123">
        <v>16</v>
      </c>
      <c r="P4123">
        <v>0.05</v>
      </c>
      <c r="Q4123" s="2">
        <v>6512.4000000000005</v>
      </c>
      <c r="R4123" s="2">
        <v>4754.0520000000006</v>
      </c>
      <c r="S4123" s="2">
        <v>6186.7800000000007</v>
      </c>
      <c r="T4123" s="2">
        <v>1432.7280000000001</v>
      </c>
    </row>
    <row r="4124" spans="1:20" x14ac:dyDescent="0.25">
      <c r="A4124" t="s">
        <v>3879</v>
      </c>
      <c r="B4124" t="s">
        <v>1</v>
      </c>
      <c r="C4124" t="s">
        <v>6</v>
      </c>
      <c r="D4124" s="1">
        <v>43600</v>
      </c>
      <c r="E4124" s="1">
        <v>43707</v>
      </c>
      <c r="F4124" s="1">
        <v>43724</v>
      </c>
      <c r="G4124" s="1">
        <v>43714</v>
      </c>
      <c r="H4124" s="13">
        <f>Orders[[#This Row],[DeliveryDate]]-Orders[[#This Row],[OrderDate]]</f>
        <v>7</v>
      </c>
      <c r="I4124" t="s">
        <v>3</v>
      </c>
      <c r="J4124" t="str">
        <f>_xlfn.XLOOKUP(Orders[[#This Row],[_SalesRepID]],'Sales team'!A:A,'Sales team'!B:B)</f>
        <v>Chris Armstrong</v>
      </c>
      <c r="K4124">
        <v>4</v>
      </c>
      <c r="L4124">
        <v>16</v>
      </c>
      <c r="M4124">
        <v>183</v>
      </c>
      <c r="N4124" t="str">
        <f>_xlfn.XLOOKUP(Orders[[#This Row],[_ProductID]],Products!A:A,Products!C:C)</f>
        <v>Home décor</v>
      </c>
      <c r="O4124">
        <v>23</v>
      </c>
      <c r="P4124">
        <v>7.4999999999999997E-2</v>
      </c>
      <c r="Q4124" s="2">
        <v>884.4</v>
      </c>
      <c r="R4124" s="2">
        <v>601.39200000000005</v>
      </c>
      <c r="S4124" s="2">
        <v>5726.4900000000007</v>
      </c>
      <c r="T4124" s="2">
        <v>1516.7460000000001</v>
      </c>
    </row>
    <row r="4125" spans="1:20" x14ac:dyDescent="0.25">
      <c r="A4125" t="s">
        <v>3880</v>
      </c>
      <c r="B4125" t="s">
        <v>5</v>
      </c>
      <c r="C4125" t="s">
        <v>6</v>
      </c>
      <c r="D4125" s="1">
        <v>43600</v>
      </c>
      <c r="E4125" s="1">
        <v>43707</v>
      </c>
      <c r="F4125" s="1">
        <v>43716</v>
      </c>
      <c r="G4125" s="1">
        <v>43720</v>
      </c>
      <c r="H4125" s="13">
        <f>Orders[[#This Row],[DeliveryDate]]-Orders[[#This Row],[OrderDate]]</f>
        <v>13</v>
      </c>
      <c r="I4125" t="s">
        <v>3</v>
      </c>
      <c r="J4125" t="str">
        <f>_xlfn.XLOOKUP(Orders[[#This Row],[_SalesRepID]],'Sales team'!A:A,'Sales team'!B:B)</f>
        <v>Frank Brown</v>
      </c>
      <c r="K4125">
        <v>17</v>
      </c>
      <c r="L4125">
        <v>26</v>
      </c>
      <c r="M4125">
        <v>92</v>
      </c>
      <c r="N4125" t="str">
        <f>_xlfn.XLOOKUP(Orders[[#This Row],[_ProductID]],Products!A:A,Products!C:C)</f>
        <v>Home décor</v>
      </c>
      <c r="O4125">
        <v>17</v>
      </c>
      <c r="P4125">
        <v>7.4999999999999997E-2</v>
      </c>
      <c r="Q4125" s="2">
        <v>1005</v>
      </c>
      <c r="R4125" s="2">
        <v>613.04999999999995</v>
      </c>
      <c r="S4125" s="2">
        <v>929.625</v>
      </c>
      <c r="T4125" s="2">
        <v>316.57500000000005</v>
      </c>
    </row>
    <row r="4126" spans="1:20" x14ac:dyDescent="0.25">
      <c r="A4126" t="s">
        <v>3881</v>
      </c>
      <c r="B4126" t="s">
        <v>1</v>
      </c>
      <c r="C4126" t="s">
        <v>25</v>
      </c>
      <c r="D4126" s="1">
        <v>43600</v>
      </c>
      <c r="E4126" s="1">
        <v>43707</v>
      </c>
      <c r="F4126" s="1">
        <v>43735</v>
      </c>
      <c r="G4126" s="1">
        <v>43731</v>
      </c>
      <c r="H4126" s="13">
        <f>Orders[[#This Row],[DeliveryDate]]-Orders[[#This Row],[OrderDate]]</f>
        <v>24</v>
      </c>
      <c r="I4126" t="s">
        <v>3</v>
      </c>
      <c r="J4126" t="str">
        <f>_xlfn.XLOOKUP(Orders[[#This Row],[_SalesRepID]],'Sales team'!A:A,'Sales team'!B:B)</f>
        <v>Joshua Little</v>
      </c>
      <c r="K4126">
        <v>11</v>
      </c>
      <c r="L4126">
        <v>10</v>
      </c>
      <c r="M4126">
        <v>333</v>
      </c>
      <c r="N4126" t="str">
        <f>_xlfn.XLOOKUP(Orders[[#This Row],[_ProductID]],Products!A:A,Products!C:C)</f>
        <v>Kitchen &amp; Dining</v>
      </c>
      <c r="O4126">
        <v>13</v>
      </c>
      <c r="P4126">
        <v>0.05</v>
      </c>
      <c r="Q4126" s="2">
        <v>174.20000000000002</v>
      </c>
      <c r="R4126" s="2">
        <v>134.13400000000001</v>
      </c>
      <c r="S4126" s="2">
        <v>992.93999999999994</v>
      </c>
      <c r="T4126" s="2">
        <v>188.13599999999985</v>
      </c>
    </row>
    <row r="4127" spans="1:20" x14ac:dyDescent="0.25">
      <c r="A4127" t="s">
        <v>3882</v>
      </c>
      <c r="B4127" t="s">
        <v>5</v>
      </c>
      <c r="C4127" t="s">
        <v>2</v>
      </c>
      <c r="D4127" s="1">
        <v>43600</v>
      </c>
      <c r="E4127" s="1">
        <v>43707</v>
      </c>
      <c r="F4127" s="1">
        <v>43733</v>
      </c>
      <c r="G4127" s="1">
        <v>43733</v>
      </c>
      <c r="H4127" s="13">
        <f>Orders[[#This Row],[DeliveryDate]]-Orders[[#This Row],[OrderDate]]</f>
        <v>26</v>
      </c>
      <c r="I4127" t="s">
        <v>3</v>
      </c>
      <c r="J4127" t="str">
        <f>_xlfn.XLOOKUP(Orders[[#This Row],[_SalesRepID]],'Sales team'!A:A,'Sales team'!B:B)</f>
        <v>Shawn Wallace</v>
      </c>
      <c r="K4127">
        <v>18</v>
      </c>
      <c r="L4127">
        <v>12</v>
      </c>
      <c r="M4127">
        <v>235</v>
      </c>
      <c r="N4127" t="str">
        <f>_xlfn.XLOOKUP(Orders[[#This Row],[_ProductID]],Products!A:A,Products!C:C)</f>
        <v>Electronics</v>
      </c>
      <c r="O4127">
        <v>25</v>
      </c>
      <c r="P4127">
        <v>0.4</v>
      </c>
      <c r="Q4127" s="2">
        <v>1005</v>
      </c>
      <c r="R4127" s="2">
        <v>743.7</v>
      </c>
      <c r="S4127" s="2">
        <v>3015</v>
      </c>
      <c r="T4127" s="2">
        <v>-703.5</v>
      </c>
    </row>
    <row r="4128" spans="1:20" x14ac:dyDescent="0.25">
      <c r="A4128" t="s">
        <v>3883</v>
      </c>
      <c r="B4128" t="s">
        <v>5</v>
      </c>
      <c r="C4128" t="s">
        <v>15</v>
      </c>
      <c r="D4128" s="1">
        <v>43600</v>
      </c>
      <c r="E4128" s="1">
        <v>43707</v>
      </c>
      <c r="F4128" s="1">
        <v>43727</v>
      </c>
      <c r="G4128" s="1">
        <v>43732</v>
      </c>
      <c r="H4128" s="13">
        <f>Orders[[#This Row],[DeliveryDate]]-Orders[[#This Row],[OrderDate]]</f>
        <v>25</v>
      </c>
      <c r="I4128" t="s">
        <v>3</v>
      </c>
      <c r="J4128" t="str">
        <f>_xlfn.XLOOKUP(Orders[[#This Row],[_SalesRepID]],'Sales team'!A:A,'Sales team'!B:B)</f>
        <v>Anthony Torres</v>
      </c>
      <c r="K4128">
        <v>20</v>
      </c>
      <c r="L4128">
        <v>4</v>
      </c>
      <c r="M4128">
        <v>2</v>
      </c>
      <c r="N4128" t="str">
        <f>_xlfn.XLOOKUP(Orders[[#This Row],[_ProductID]],Products!A:A,Products!C:C)</f>
        <v>Electronics</v>
      </c>
      <c r="O4128">
        <v>28</v>
      </c>
      <c r="P4128">
        <v>7.4999999999999997E-2</v>
      </c>
      <c r="Q4128" s="2">
        <v>6170.7</v>
      </c>
      <c r="R4128" s="2">
        <v>4998.2669999999998</v>
      </c>
      <c r="S4128" s="2">
        <v>17123.692500000001</v>
      </c>
      <c r="T4128" s="2">
        <v>2128.8915000000015</v>
      </c>
    </row>
    <row r="4129" spans="1:20" x14ac:dyDescent="0.25">
      <c r="A4129" t="s">
        <v>3884</v>
      </c>
      <c r="B4129" t="s">
        <v>8</v>
      </c>
      <c r="C4129" t="s">
        <v>46</v>
      </c>
      <c r="D4129" s="1">
        <v>43600</v>
      </c>
      <c r="E4129" s="1">
        <v>43707</v>
      </c>
      <c r="F4129" s="1">
        <v>43711</v>
      </c>
      <c r="G4129" s="1">
        <v>43738</v>
      </c>
      <c r="H4129" s="13">
        <f>Orders[[#This Row],[DeliveryDate]]-Orders[[#This Row],[OrderDate]]</f>
        <v>31</v>
      </c>
      <c r="I4129" t="s">
        <v>3</v>
      </c>
      <c r="J4129" t="str">
        <f>_xlfn.XLOOKUP(Orders[[#This Row],[_SalesRepID]],'Sales team'!A:A,'Sales team'!B:B)</f>
        <v>Patrick Graham</v>
      </c>
      <c r="K4129">
        <v>25</v>
      </c>
      <c r="L4129">
        <v>9</v>
      </c>
      <c r="M4129">
        <v>60</v>
      </c>
      <c r="N4129" t="str">
        <f>_xlfn.XLOOKUP(Orders[[#This Row],[_ProductID]],Products!A:A,Products!C:C)</f>
        <v>Kitchen &amp; Dining</v>
      </c>
      <c r="O4129">
        <v>4</v>
      </c>
      <c r="P4129">
        <v>0.05</v>
      </c>
      <c r="Q4129" s="2">
        <v>187.6</v>
      </c>
      <c r="R4129" s="2">
        <v>133.196</v>
      </c>
      <c r="S4129" s="2">
        <v>1247.54</v>
      </c>
      <c r="T4129" s="2">
        <v>315.16800000000001</v>
      </c>
    </row>
    <row r="4130" spans="1:20" x14ac:dyDescent="0.25">
      <c r="A4130" t="s">
        <v>3870</v>
      </c>
      <c r="B4130" t="s">
        <v>5</v>
      </c>
      <c r="C4130" t="s">
        <v>6</v>
      </c>
      <c r="D4130" s="1">
        <v>43600</v>
      </c>
      <c r="E4130" s="1">
        <v>43706</v>
      </c>
      <c r="F4130" s="1">
        <v>43730</v>
      </c>
      <c r="G4130" s="1">
        <v>43721</v>
      </c>
      <c r="H4130" s="13">
        <f>Orders[[#This Row],[DeliveryDate]]-Orders[[#This Row],[OrderDate]]</f>
        <v>15</v>
      </c>
      <c r="I4130" t="s">
        <v>3</v>
      </c>
      <c r="J4130" t="str">
        <f>_xlfn.XLOOKUP(Orders[[#This Row],[_SalesRepID]],'Sales team'!A:A,'Sales team'!B:B)</f>
        <v>Nicholas Cunningham</v>
      </c>
      <c r="K4130">
        <v>19</v>
      </c>
      <c r="L4130">
        <v>46</v>
      </c>
      <c r="M4130">
        <v>128</v>
      </c>
      <c r="N4130" t="str">
        <f>_xlfn.XLOOKUP(Orders[[#This Row],[_ProductID]],Products!A:A,Products!C:C)</f>
        <v>Home décor</v>
      </c>
      <c r="O4130">
        <v>40</v>
      </c>
      <c r="P4130">
        <v>0.2</v>
      </c>
      <c r="Q4130" s="2">
        <v>201</v>
      </c>
      <c r="R4130" s="2">
        <v>166.82999999999998</v>
      </c>
      <c r="S4130" s="2">
        <v>160.80000000000001</v>
      </c>
      <c r="T4130" s="2">
        <v>-6.0299999999999727</v>
      </c>
    </row>
    <row r="4131" spans="1:20" x14ac:dyDescent="0.25">
      <c r="A4131" t="s">
        <v>3871</v>
      </c>
      <c r="B4131" t="s">
        <v>5</v>
      </c>
      <c r="C4131" t="s">
        <v>46</v>
      </c>
      <c r="D4131" s="1">
        <v>43600</v>
      </c>
      <c r="E4131" s="1">
        <v>43706</v>
      </c>
      <c r="F4131" s="1">
        <v>43728</v>
      </c>
      <c r="G4131" s="1">
        <v>43720</v>
      </c>
      <c r="H4131" s="13">
        <f>Orders[[#This Row],[DeliveryDate]]-Orders[[#This Row],[OrderDate]]</f>
        <v>14</v>
      </c>
      <c r="I4131" t="s">
        <v>3</v>
      </c>
      <c r="J4131" t="str">
        <f>_xlfn.XLOOKUP(Orders[[#This Row],[_SalesRepID]],'Sales team'!A:A,'Sales team'!B:B)</f>
        <v>Anthony Torres</v>
      </c>
      <c r="K4131">
        <v>20</v>
      </c>
      <c r="L4131">
        <v>3</v>
      </c>
      <c r="M4131">
        <v>67</v>
      </c>
      <c r="N4131" t="str">
        <f>_xlfn.XLOOKUP(Orders[[#This Row],[_ProductID]],Products!A:A,Products!C:C)</f>
        <v>Home décor</v>
      </c>
      <c r="O4131">
        <v>27</v>
      </c>
      <c r="P4131">
        <v>7.4999999999999997E-2</v>
      </c>
      <c r="Q4131" s="2">
        <v>1768.8</v>
      </c>
      <c r="R4131" s="2">
        <v>1220.472</v>
      </c>
      <c r="S4131" s="2">
        <v>6544.56</v>
      </c>
      <c r="T4131" s="2">
        <v>1662.6720000000005</v>
      </c>
    </row>
    <row r="4132" spans="1:20" x14ac:dyDescent="0.25">
      <c r="A4132" t="s">
        <v>3872</v>
      </c>
      <c r="B4132" t="s">
        <v>8</v>
      </c>
      <c r="C4132" t="s">
        <v>25</v>
      </c>
      <c r="D4132" s="1">
        <v>43600</v>
      </c>
      <c r="E4132" s="1">
        <v>43706</v>
      </c>
      <c r="F4132" s="1">
        <v>43711</v>
      </c>
      <c r="G4132" s="1">
        <v>43728</v>
      </c>
      <c r="H4132" s="13">
        <f>Orders[[#This Row],[DeliveryDate]]-Orders[[#This Row],[OrderDate]]</f>
        <v>22</v>
      </c>
      <c r="I4132" t="s">
        <v>3</v>
      </c>
      <c r="J4132" t="str">
        <f>_xlfn.XLOOKUP(Orders[[#This Row],[_SalesRepID]],'Sales team'!A:A,'Sales team'!B:B)</f>
        <v>Joe Price</v>
      </c>
      <c r="K4132">
        <v>22</v>
      </c>
      <c r="L4132">
        <v>19</v>
      </c>
      <c r="M4132">
        <v>356</v>
      </c>
      <c r="N4132" t="str">
        <f>_xlfn.XLOOKUP(Orders[[#This Row],[_ProductID]],Products!A:A,Products!C:C)</f>
        <v>Home décor</v>
      </c>
      <c r="O4132">
        <v>31</v>
      </c>
      <c r="P4132">
        <v>0.1</v>
      </c>
      <c r="Q4132" s="2">
        <v>1715.2</v>
      </c>
      <c r="R4132" s="2">
        <v>1337.856</v>
      </c>
      <c r="S4132" s="2">
        <v>6174.72</v>
      </c>
      <c r="T4132" s="2">
        <v>823.29600000000028</v>
      </c>
    </row>
    <row r="4133" spans="1:20" x14ac:dyDescent="0.25">
      <c r="A4133" t="s">
        <v>3873</v>
      </c>
      <c r="B4133" t="s">
        <v>8</v>
      </c>
      <c r="C4133" t="s">
        <v>25</v>
      </c>
      <c r="D4133" s="1">
        <v>43600</v>
      </c>
      <c r="E4133" s="1">
        <v>43706</v>
      </c>
      <c r="F4133" s="1">
        <v>43729</v>
      </c>
      <c r="G4133" s="1">
        <v>43731</v>
      </c>
      <c r="H4133" s="13">
        <f>Orders[[#This Row],[DeliveryDate]]-Orders[[#This Row],[OrderDate]]</f>
        <v>25</v>
      </c>
      <c r="I4133" t="s">
        <v>3</v>
      </c>
      <c r="J4133" t="str">
        <f>_xlfn.XLOOKUP(Orders[[#This Row],[_SalesRepID]],'Sales team'!A:A,'Sales team'!B:B)</f>
        <v>Douglas Tucker</v>
      </c>
      <c r="K4133">
        <v>23</v>
      </c>
      <c r="L4133">
        <v>43</v>
      </c>
      <c r="M4133">
        <v>343</v>
      </c>
      <c r="N4133" t="str">
        <f>_xlfn.XLOOKUP(Orders[[#This Row],[_ProductID]],Products!A:A,Products!C:C)</f>
        <v>Electronics</v>
      </c>
      <c r="O4133">
        <v>6</v>
      </c>
      <c r="P4133">
        <v>0.05</v>
      </c>
      <c r="Q4133" s="2">
        <v>1145.7</v>
      </c>
      <c r="R4133" s="2">
        <v>893.64600000000007</v>
      </c>
      <c r="S4133" s="2">
        <v>1088.415</v>
      </c>
      <c r="T4133" s="2">
        <v>194.76899999999989</v>
      </c>
    </row>
    <row r="4134" spans="1:20" x14ac:dyDescent="0.25">
      <c r="A4134" t="s">
        <v>3859</v>
      </c>
      <c r="B4134" t="s">
        <v>1</v>
      </c>
      <c r="C4134" t="s">
        <v>15</v>
      </c>
      <c r="D4134" s="1">
        <v>43600</v>
      </c>
      <c r="E4134" s="1">
        <v>43705</v>
      </c>
      <c r="F4134" s="1">
        <v>43723</v>
      </c>
      <c r="G4134" s="1">
        <v>43719</v>
      </c>
      <c r="H4134" s="13">
        <f>Orders[[#This Row],[DeliveryDate]]-Orders[[#This Row],[OrderDate]]</f>
        <v>14</v>
      </c>
      <c r="I4134" t="s">
        <v>3</v>
      </c>
      <c r="J4134" t="str">
        <f>_xlfn.XLOOKUP(Orders[[#This Row],[_SalesRepID]],'Sales team'!A:A,'Sales team'!B:B)</f>
        <v>Shawn Cook</v>
      </c>
      <c r="K4134">
        <v>7</v>
      </c>
      <c r="L4134">
        <v>10</v>
      </c>
      <c r="M4134">
        <v>2</v>
      </c>
      <c r="N4134" t="str">
        <f>_xlfn.XLOOKUP(Orders[[#This Row],[_ProductID]],Products!A:A,Products!C:C)</f>
        <v>Electronics</v>
      </c>
      <c r="O4134">
        <v>28</v>
      </c>
      <c r="P4134">
        <v>7.4999999999999997E-2</v>
      </c>
      <c r="Q4134" s="2">
        <v>3088.7000000000003</v>
      </c>
      <c r="R4134" s="2">
        <v>2069.4290000000001</v>
      </c>
      <c r="S4134" s="2">
        <v>17142.285</v>
      </c>
      <c r="T4134" s="2">
        <v>4725.7109999999993</v>
      </c>
    </row>
    <row r="4135" spans="1:20" x14ac:dyDescent="0.25">
      <c r="A4135" t="s">
        <v>3860</v>
      </c>
      <c r="B4135" t="s">
        <v>8</v>
      </c>
      <c r="C4135" t="s">
        <v>15</v>
      </c>
      <c r="D4135" s="1">
        <v>43600</v>
      </c>
      <c r="E4135" s="1">
        <v>43705</v>
      </c>
      <c r="F4135" s="1">
        <v>43712</v>
      </c>
      <c r="G4135" s="1">
        <v>43721</v>
      </c>
      <c r="H4135" s="13">
        <f>Orders[[#This Row],[DeliveryDate]]-Orders[[#This Row],[OrderDate]]</f>
        <v>16</v>
      </c>
      <c r="I4135" t="s">
        <v>3</v>
      </c>
      <c r="J4135" t="str">
        <f>_xlfn.XLOOKUP(Orders[[#This Row],[_SalesRepID]],'Sales team'!A:A,'Sales team'!B:B)</f>
        <v>Patrick Graham</v>
      </c>
      <c r="K4135">
        <v>25</v>
      </c>
      <c r="L4135">
        <v>43</v>
      </c>
      <c r="M4135">
        <v>22</v>
      </c>
      <c r="N4135" t="str">
        <f>_xlfn.XLOOKUP(Orders[[#This Row],[_ProductID]],Products!A:A,Products!C:C)</f>
        <v>Home décor</v>
      </c>
      <c r="O4135">
        <v>23</v>
      </c>
      <c r="P4135">
        <v>7.4999999999999997E-2</v>
      </c>
      <c r="Q4135" s="2">
        <v>978.2</v>
      </c>
      <c r="R4135" s="2">
        <v>528.22800000000007</v>
      </c>
      <c r="S4135" s="2">
        <v>3619.34</v>
      </c>
      <c r="T4135" s="2">
        <v>1506.4279999999999</v>
      </c>
    </row>
    <row r="4136" spans="1:20" x14ac:dyDescent="0.25">
      <c r="A4136" t="s">
        <v>3861</v>
      </c>
      <c r="B4136" t="s">
        <v>5</v>
      </c>
      <c r="C4136" t="s">
        <v>46</v>
      </c>
      <c r="D4136" s="1">
        <v>43600</v>
      </c>
      <c r="E4136" s="1">
        <v>43705</v>
      </c>
      <c r="F4136" s="1">
        <v>43733</v>
      </c>
      <c r="G4136" s="1">
        <v>43720</v>
      </c>
      <c r="H4136" s="13">
        <f>Orders[[#This Row],[DeliveryDate]]-Orders[[#This Row],[OrderDate]]</f>
        <v>15</v>
      </c>
      <c r="I4136" t="s">
        <v>3</v>
      </c>
      <c r="J4136" t="str">
        <f>_xlfn.XLOOKUP(Orders[[#This Row],[_SalesRepID]],'Sales team'!A:A,'Sales team'!B:B)</f>
        <v>Frank Brown</v>
      </c>
      <c r="K4136">
        <v>17</v>
      </c>
      <c r="L4136">
        <v>47</v>
      </c>
      <c r="M4136">
        <v>85</v>
      </c>
      <c r="N4136" t="str">
        <f>_xlfn.XLOOKUP(Orders[[#This Row],[_ProductID]],Products!A:A,Products!C:C)</f>
        <v>Outdoor</v>
      </c>
      <c r="O4136">
        <v>9</v>
      </c>
      <c r="P4136">
        <v>0.15</v>
      </c>
      <c r="Q4136" s="2">
        <v>261.3</v>
      </c>
      <c r="R4136" s="2">
        <v>177.68400000000003</v>
      </c>
      <c r="S4136" s="2">
        <v>1110.5249999999999</v>
      </c>
      <c r="T4136" s="2">
        <v>222.10499999999979</v>
      </c>
    </row>
    <row r="4137" spans="1:20" x14ac:dyDescent="0.25">
      <c r="A4137" t="s">
        <v>3862</v>
      </c>
      <c r="B4137" t="s">
        <v>8</v>
      </c>
      <c r="C4137" t="s">
        <v>46</v>
      </c>
      <c r="D4137" s="1">
        <v>43600</v>
      </c>
      <c r="E4137" s="1">
        <v>43705</v>
      </c>
      <c r="F4137" s="1">
        <v>43708</v>
      </c>
      <c r="G4137" s="1">
        <v>43717</v>
      </c>
      <c r="H4137" s="13">
        <f>Orders[[#This Row],[DeliveryDate]]-Orders[[#This Row],[OrderDate]]</f>
        <v>12</v>
      </c>
      <c r="I4137" t="s">
        <v>3</v>
      </c>
      <c r="J4137" t="str">
        <f>_xlfn.XLOOKUP(Orders[[#This Row],[_SalesRepID]],'Sales team'!A:A,'Sales team'!B:B)</f>
        <v>Douglas Tucker</v>
      </c>
      <c r="K4137">
        <v>23</v>
      </c>
      <c r="L4137">
        <v>28</v>
      </c>
      <c r="M4137">
        <v>59</v>
      </c>
      <c r="N4137" t="str">
        <f>_xlfn.XLOOKUP(Orders[[#This Row],[_ProductID]],Products!A:A,Products!C:C)</f>
        <v>Home décor</v>
      </c>
      <c r="O4137">
        <v>24</v>
      </c>
      <c r="P4137">
        <v>0.05</v>
      </c>
      <c r="Q4137" s="2">
        <v>1159.1000000000001</v>
      </c>
      <c r="R4137" s="2">
        <v>498.41300000000007</v>
      </c>
      <c r="S4137" s="2">
        <v>2202.29</v>
      </c>
      <c r="T4137" s="2">
        <v>1205.4639999999999</v>
      </c>
    </row>
    <row r="4138" spans="1:20" x14ac:dyDescent="0.25">
      <c r="A4138" t="s">
        <v>3863</v>
      </c>
      <c r="B4138" t="s">
        <v>5</v>
      </c>
      <c r="C4138" t="s">
        <v>13</v>
      </c>
      <c r="D4138" s="1">
        <v>43600</v>
      </c>
      <c r="E4138" s="1">
        <v>43705</v>
      </c>
      <c r="F4138" s="1">
        <v>43724</v>
      </c>
      <c r="G4138" s="1">
        <v>43719</v>
      </c>
      <c r="H4138" s="13">
        <f>Orders[[#This Row],[DeliveryDate]]-Orders[[#This Row],[OrderDate]]</f>
        <v>14</v>
      </c>
      <c r="I4138" t="s">
        <v>3</v>
      </c>
      <c r="J4138" t="str">
        <f>_xlfn.XLOOKUP(Orders[[#This Row],[_SalesRepID]],'Sales team'!A:A,'Sales team'!B:B)</f>
        <v>Anthony Berry</v>
      </c>
      <c r="K4138">
        <v>16</v>
      </c>
      <c r="L4138">
        <v>16</v>
      </c>
      <c r="M4138">
        <v>272</v>
      </c>
      <c r="N4138" t="str">
        <f>_xlfn.XLOOKUP(Orders[[#This Row],[_ProductID]],Products!A:A,Products!C:C)</f>
        <v>Home décor</v>
      </c>
      <c r="O4138">
        <v>11</v>
      </c>
      <c r="P4138">
        <v>0.1</v>
      </c>
      <c r="Q4138" s="2">
        <v>6197.5</v>
      </c>
      <c r="R4138" s="2">
        <v>3594.5499999999997</v>
      </c>
      <c r="S4138" s="2">
        <v>44622</v>
      </c>
      <c r="T4138" s="2">
        <v>15865.600000000002</v>
      </c>
    </row>
    <row r="4139" spans="1:20" x14ac:dyDescent="0.25">
      <c r="A4139" t="s">
        <v>3864</v>
      </c>
      <c r="B4139" t="s">
        <v>5</v>
      </c>
      <c r="C4139" t="s">
        <v>13</v>
      </c>
      <c r="D4139" s="1">
        <v>43600</v>
      </c>
      <c r="E4139" s="1">
        <v>43705</v>
      </c>
      <c r="F4139" s="1">
        <v>43717</v>
      </c>
      <c r="G4139" s="1">
        <v>43724</v>
      </c>
      <c r="H4139" s="13">
        <f>Orders[[#This Row],[DeliveryDate]]-Orders[[#This Row],[OrderDate]]</f>
        <v>19</v>
      </c>
      <c r="I4139" t="s">
        <v>3</v>
      </c>
      <c r="J4139" t="str">
        <f>_xlfn.XLOOKUP(Orders[[#This Row],[_SalesRepID]],'Sales team'!A:A,'Sales team'!B:B)</f>
        <v>Shawn Wallace</v>
      </c>
      <c r="K4139">
        <v>18</v>
      </c>
      <c r="L4139">
        <v>30</v>
      </c>
      <c r="M4139">
        <v>307</v>
      </c>
      <c r="N4139" t="str">
        <f>_xlfn.XLOOKUP(Orders[[#This Row],[_ProductID]],Products!A:A,Products!C:C)</f>
        <v>Outdoor</v>
      </c>
      <c r="O4139">
        <v>10</v>
      </c>
      <c r="P4139">
        <v>0.2</v>
      </c>
      <c r="Q4139" s="2">
        <v>5581.1</v>
      </c>
      <c r="R4139" s="2">
        <v>3237.038</v>
      </c>
      <c r="S4139" s="2">
        <v>13394.640000000003</v>
      </c>
      <c r="T4139" s="2">
        <v>3683.5260000000035</v>
      </c>
    </row>
    <row r="4140" spans="1:20" x14ac:dyDescent="0.25">
      <c r="A4140" t="s">
        <v>3865</v>
      </c>
      <c r="B4140" t="s">
        <v>5</v>
      </c>
      <c r="C4140" t="s">
        <v>46</v>
      </c>
      <c r="D4140" s="1">
        <v>43600</v>
      </c>
      <c r="E4140" s="1">
        <v>43705</v>
      </c>
      <c r="F4140" s="1">
        <v>43724</v>
      </c>
      <c r="G4140" s="1">
        <v>43720</v>
      </c>
      <c r="H4140" s="13">
        <f>Orders[[#This Row],[DeliveryDate]]-Orders[[#This Row],[OrderDate]]</f>
        <v>15</v>
      </c>
      <c r="I4140" t="s">
        <v>3</v>
      </c>
      <c r="J4140" t="str">
        <f>_xlfn.XLOOKUP(Orders[[#This Row],[_SalesRepID]],'Sales team'!A:A,'Sales team'!B:B)</f>
        <v>Todd Roberts</v>
      </c>
      <c r="K4140">
        <v>13</v>
      </c>
      <c r="L4140">
        <v>34</v>
      </c>
      <c r="M4140">
        <v>83</v>
      </c>
      <c r="N4140" t="str">
        <f>_xlfn.XLOOKUP(Orders[[#This Row],[_ProductID]],Products!A:A,Products!C:C)</f>
        <v>Home décor</v>
      </c>
      <c r="O4140">
        <v>17</v>
      </c>
      <c r="P4140">
        <v>0.1</v>
      </c>
      <c r="Q4140" s="2">
        <v>1051.9000000000001</v>
      </c>
      <c r="R4140" s="2">
        <v>862.55799999999999</v>
      </c>
      <c r="S4140" s="2">
        <v>946.71000000000015</v>
      </c>
      <c r="T4140" s="2">
        <v>84.152000000000157</v>
      </c>
    </row>
    <row r="4141" spans="1:20" x14ac:dyDescent="0.25">
      <c r="A4141" t="s">
        <v>3866</v>
      </c>
      <c r="B4141" t="s">
        <v>1</v>
      </c>
      <c r="C4141" t="s">
        <v>6</v>
      </c>
      <c r="D4141" s="1">
        <v>43600</v>
      </c>
      <c r="E4141" s="1">
        <v>43705</v>
      </c>
      <c r="F4141" s="1">
        <v>43714</v>
      </c>
      <c r="G4141" s="1">
        <v>43742</v>
      </c>
      <c r="H4141" s="13">
        <f>Orders[[#This Row],[DeliveryDate]]-Orders[[#This Row],[OrderDate]]</f>
        <v>37</v>
      </c>
      <c r="I4141" t="s">
        <v>3</v>
      </c>
      <c r="J4141" t="str">
        <f>_xlfn.XLOOKUP(Orders[[#This Row],[_SalesRepID]],'Sales team'!A:A,'Sales team'!B:B)</f>
        <v>Joshua Bennett</v>
      </c>
      <c r="K4141">
        <v>6</v>
      </c>
      <c r="L4141">
        <v>26</v>
      </c>
      <c r="M4141">
        <v>167</v>
      </c>
      <c r="N4141" t="str">
        <f>_xlfn.XLOOKUP(Orders[[#This Row],[_ProductID]],Products!A:A,Products!C:C)</f>
        <v>Furniture</v>
      </c>
      <c r="O4141">
        <v>20</v>
      </c>
      <c r="P4141">
        <v>0.05</v>
      </c>
      <c r="Q4141" s="2">
        <v>221.1</v>
      </c>
      <c r="R4141" s="2">
        <v>137.08199999999999</v>
      </c>
      <c r="S4141" s="2">
        <v>1260.2699999999998</v>
      </c>
      <c r="T4141" s="2">
        <v>437.77799999999979</v>
      </c>
    </row>
    <row r="4142" spans="1:20" x14ac:dyDescent="0.25">
      <c r="A4142" t="s">
        <v>3867</v>
      </c>
      <c r="B4142" t="s">
        <v>8</v>
      </c>
      <c r="C4142" t="s">
        <v>6</v>
      </c>
      <c r="D4142" s="1">
        <v>43600</v>
      </c>
      <c r="E4142" s="1">
        <v>43705</v>
      </c>
      <c r="F4142" s="1">
        <v>43721</v>
      </c>
      <c r="G4142" s="1">
        <v>43717</v>
      </c>
      <c r="H4142" s="13">
        <f>Orders[[#This Row],[DeliveryDate]]-Orders[[#This Row],[OrderDate]]</f>
        <v>12</v>
      </c>
      <c r="I4142" t="s">
        <v>3</v>
      </c>
      <c r="J4142" t="str">
        <f>_xlfn.XLOOKUP(Orders[[#This Row],[_SalesRepID]],'Sales team'!A:A,'Sales team'!B:B)</f>
        <v>Samuel Fowler</v>
      </c>
      <c r="K4142">
        <v>21</v>
      </c>
      <c r="L4142">
        <v>1</v>
      </c>
      <c r="M4142">
        <v>95</v>
      </c>
      <c r="N4142" t="str">
        <f>_xlfn.XLOOKUP(Orders[[#This Row],[_ProductID]],Products!A:A,Products!C:C)</f>
        <v>Home décor</v>
      </c>
      <c r="O4142">
        <v>27</v>
      </c>
      <c r="P4142">
        <v>0.05</v>
      </c>
      <c r="Q4142" s="2">
        <v>3879.3</v>
      </c>
      <c r="R4142" s="2">
        <v>2366.373</v>
      </c>
      <c r="S4142" s="2">
        <v>11056.005000000001</v>
      </c>
      <c r="T4142" s="2">
        <v>3956.8860000000004</v>
      </c>
    </row>
    <row r="4143" spans="1:20" x14ac:dyDescent="0.25">
      <c r="A4143" t="s">
        <v>3868</v>
      </c>
      <c r="B4143" t="s">
        <v>1</v>
      </c>
      <c r="C4143" t="s">
        <v>6</v>
      </c>
      <c r="D4143" s="1">
        <v>43600</v>
      </c>
      <c r="E4143" s="1">
        <v>43705</v>
      </c>
      <c r="F4143" s="1">
        <v>43727</v>
      </c>
      <c r="G4143" s="1">
        <v>43735</v>
      </c>
      <c r="H4143" s="13">
        <f>Orders[[#This Row],[DeliveryDate]]-Orders[[#This Row],[OrderDate]]</f>
        <v>30</v>
      </c>
      <c r="I4143" t="s">
        <v>3</v>
      </c>
      <c r="J4143" t="str">
        <f>_xlfn.XLOOKUP(Orders[[#This Row],[_SalesRepID]],'Sales team'!A:A,'Sales team'!B:B)</f>
        <v>Jonathan Hawkins</v>
      </c>
      <c r="K4143">
        <v>10</v>
      </c>
      <c r="L4143">
        <v>47</v>
      </c>
      <c r="M4143">
        <v>119</v>
      </c>
      <c r="N4143" t="str">
        <f>_xlfn.XLOOKUP(Orders[[#This Row],[_ProductID]],Products!A:A,Products!C:C)</f>
        <v>Furniture</v>
      </c>
      <c r="O4143">
        <v>12</v>
      </c>
      <c r="P4143">
        <v>0.15</v>
      </c>
      <c r="Q4143" s="2">
        <v>1139</v>
      </c>
      <c r="R4143" s="2">
        <v>854.25</v>
      </c>
      <c r="S4143" s="2">
        <v>7745.2</v>
      </c>
      <c r="T4143" s="2">
        <v>911.19999999999982</v>
      </c>
    </row>
    <row r="4144" spans="1:20" x14ac:dyDescent="0.25">
      <c r="A4144" t="s">
        <v>3869</v>
      </c>
      <c r="B4144" t="s">
        <v>8</v>
      </c>
      <c r="C4144" t="s">
        <v>13</v>
      </c>
      <c r="D4144" s="1">
        <v>43600</v>
      </c>
      <c r="E4144" s="1">
        <v>43705</v>
      </c>
      <c r="F4144" s="1">
        <v>43716</v>
      </c>
      <c r="G4144" s="1">
        <v>43740</v>
      </c>
      <c r="H4144" s="13">
        <f>Orders[[#This Row],[DeliveryDate]]-Orders[[#This Row],[OrderDate]]</f>
        <v>35</v>
      </c>
      <c r="I4144" t="s">
        <v>3</v>
      </c>
      <c r="J4144" t="str">
        <f>_xlfn.XLOOKUP(Orders[[#This Row],[_SalesRepID]],'Sales team'!A:A,'Sales team'!B:B)</f>
        <v>Roy Rice</v>
      </c>
      <c r="K4144">
        <v>24</v>
      </c>
      <c r="L4144">
        <v>33</v>
      </c>
      <c r="M4144">
        <v>326</v>
      </c>
      <c r="N4144" t="str">
        <f>_xlfn.XLOOKUP(Orders[[#This Row],[_ProductID]],Products!A:A,Products!C:C)</f>
        <v>Furniture</v>
      </c>
      <c r="O4144">
        <v>20</v>
      </c>
      <c r="P4144">
        <v>0.05</v>
      </c>
      <c r="Q4144" s="2">
        <v>938</v>
      </c>
      <c r="R4144" s="2">
        <v>590.94000000000005</v>
      </c>
      <c r="S4144" s="2">
        <v>4455.5</v>
      </c>
      <c r="T4144" s="2">
        <v>1500.7999999999997</v>
      </c>
    </row>
    <row r="4145" spans="1:20" x14ac:dyDescent="0.25">
      <c r="A4145" t="s">
        <v>3853</v>
      </c>
      <c r="B4145" t="s">
        <v>1</v>
      </c>
      <c r="C4145" t="s">
        <v>25</v>
      </c>
      <c r="D4145" s="1">
        <v>43600</v>
      </c>
      <c r="E4145" s="1">
        <v>43704</v>
      </c>
      <c r="F4145" s="1">
        <v>43710</v>
      </c>
      <c r="G4145" s="1">
        <v>43725</v>
      </c>
      <c r="H4145" s="13">
        <f>Orders[[#This Row],[DeliveryDate]]-Orders[[#This Row],[OrderDate]]</f>
        <v>21</v>
      </c>
      <c r="I4145" t="s">
        <v>3</v>
      </c>
      <c r="J4145" t="str">
        <f>_xlfn.XLOOKUP(Orders[[#This Row],[_SalesRepID]],'Sales team'!A:A,'Sales team'!B:B)</f>
        <v>Carl Nguyen</v>
      </c>
      <c r="K4145">
        <v>12</v>
      </c>
      <c r="L4145">
        <v>3</v>
      </c>
      <c r="M4145">
        <v>343</v>
      </c>
      <c r="N4145" t="str">
        <f>_xlfn.XLOOKUP(Orders[[#This Row],[_ProductID]],Products!A:A,Products!C:C)</f>
        <v>Furniture</v>
      </c>
      <c r="O4145">
        <v>5</v>
      </c>
      <c r="P4145">
        <v>7.4999999999999997E-2</v>
      </c>
      <c r="Q4145" s="2">
        <v>1192.6000000000001</v>
      </c>
      <c r="R4145" s="2">
        <v>500.89200000000005</v>
      </c>
      <c r="S4145" s="2">
        <v>1103.1550000000002</v>
      </c>
      <c r="T4145" s="2">
        <v>602.26300000000015</v>
      </c>
    </row>
    <row r="4146" spans="1:20" x14ac:dyDescent="0.25">
      <c r="A4146" t="s">
        <v>3854</v>
      </c>
      <c r="B4146" t="s">
        <v>1</v>
      </c>
      <c r="C4146" t="s">
        <v>15</v>
      </c>
      <c r="D4146" s="1">
        <v>43600</v>
      </c>
      <c r="E4146" s="1">
        <v>43704</v>
      </c>
      <c r="F4146" s="1">
        <v>43725</v>
      </c>
      <c r="G4146" s="1">
        <v>43718</v>
      </c>
      <c r="H4146" s="13">
        <f>Orders[[#This Row],[DeliveryDate]]-Orders[[#This Row],[OrderDate]]</f>
        <v>14</v>
      </c>
      <c r="I4146" t="s">
        <v>3</v>
      </c>
      <c r="J4146" t="str">
        <f>_xlfn.XLOOKUP(Orders[[#This Row],[_SalesRepID]],'Sales team'!A:A,'Sales team'!B:B)</f>
        <v>Stephen Payne</v>
      </c>
      <c r="K4146">
        <v>5</v>
      </c>
      <c r="L4146">
        <v>44</v>
      </c>
      <c r="M4146">
        <v>11</v>
      </c>
      <c r="N4146" t="str">
        <f>_xlfn.XLOOKUP(Orders[[#This Row],[_ProductID]],Products!A:A,Products!C:C)</f>
        <v>Electronics</v>
      </c>
      <c r="O4146">
        <v>25</v>
      </c>
      <c r="P4146">
        <v>0.1</v>
      </c>
      <c r="Q4146" s="2">
        <v>268</v>
      </c>
      <c r="R4146" s="2">
        <v>171.52</v>
      </c>
      <c r="S4146" s="2">
        <v>241.20000000000002</v>
      </c>
      <c r="T4146" s="2">
        <v>69.680000000000007</v>
      </c>
    </row>
    <row r="4147" spans="1:20" x14ac:dyDescent="0.25">
      <c r="A4147" t="s">
        <v>3855</v>
      </c>
      <c r="B4147" t="s">
        <v>5</v>
      </c>
      <c r="C4147" t="s">
        <v>2</v>
      </c>
      <c r="D4147" s="1">
        <v>43600</v>
      </c>
      <c r="E4147" s="1">
        <v>43704</v>
      </c>
      <c r="F4147" s="1">
        <v>43730</v>
      </c>
      <c r="G4147" s="1">
        <v>43725</v>
      </c>
      <c r="H4147" s="13">
        <f>Orders[[#This Row],[DeliveryDate]]-Orders[[#This Row],[OrderDate]]</f>
        <v>21</v>
      </c>
      <c r="I4147" t="s">
        <v>3</v>
      </c>
      <c r="J4147" t="str">
        <f>_xlfn.XLOOKUP(Orders[[#This Row],[_SalesRepID]],'Sales team'!A:A,'Sales team'!B:B)</f>
        <v>Anthony Berry</v>
      </c>
      <c r="K4147">
        <v>16</v>
      </c>
      <c r="L4147">
        <v>35</v>
      </c>
      <c r="M4147">
        <v>255</v>
      </c>
      <c r="N4147" t="str">
        <f>_xlfn.XLOOKUP(Orders[[#This Row],[_ProductID]],Products!A:A,Products!C:C)</f>
        <v>Kitchen &amp; Dining</v>
      </c>
      <c r="O4147">
        <v>16</v>
      </c>
      <c r="P4147">
        <v>0.15</v>
      </c>
      <c r="Q4147" s="2">
        <v>1132.3</v>
      </c>
      <c r="R4147" s="2">
        <v>611.44200000000001</v>
      </c>
      <c r="S4147" s="2">
        <v>3849.8199999999997</v>
      </c>
      <c r="T4147" s="2">
        <v>1404.0519999999997</v>
      </c>
    </row>
    <row r="4148" spans="1:20" x14ac:dyDescent="0.25">
      <c r="A4148" t="s">
        <v>3856</v>
      </c>
      <c r="B4148" t="s">
        <v>1</v>
      </c>
      <c r="C4148" t="s">
        <v>13</v>
      </c>
      <c r="D4148" s="1">
        <v>43600</v>
      </c>
      <c r="E4148" s="1">
        <v>43704</v>
      </c>
      <c r="F4148" s="1">
        <v>43716</v>
      </c>
      <c r="G4148" s="1">
        <v>43727</v>
      </c>
      <c r="H4148" s="13">
        <f>Orders[[#This Row],[DeliveryDate]]-Orders[[#This Row],[OrderDate]]</f>
        <v>23</v>
      </c>
      <c r="I4148" t="s">
        <v>3</v>
      </c>
      <c r="J4148" t="str">
        <f>_xlfn.XLOOKUP(Orders[[#This Row],[_SalesRepID]],'Sales team'!A:A,'Sales team'!B:B)</f>
        <v>Joshua Bennett</v>
      </c>
      <c r="K4148">
        <v>6</v>
      </c>
      <c r="L4148">
        <v>42</v>
      </c>
      <c r="M4148">
        <v>283</v>
      </c>
      <c r="N4148" t="str">
        <f>_xlfn.XLOOKUP(Orders[[#This Row],[_ProductID]],Products!A:A,Products!C:C)</f>
        <v>Home décor</v>
      </c>
      <c r="O4148">
        <v>40</v>
      </c>
      <c r="P4148">
        <v>0.1</v>
      </c>
      <c r="Q4148" s="2">
        <v>1809</v>
      </c>
      <c r="R4148" s="2">
        <v>1175.8500000000001</v>
      </c>
      <c r="S4148" s="2">
        <v>8140.5</v>
      </c>
      <c r="T4148" s="2">
        <v>2261.2499999999991</v>
      </c>
    </row>
    <row r="4149" spans="1:20" x14ac:dyDescent="0.25">
      <c r="A4149" t="s">
        <v>3857</v>
      </c>
      <c r="B4149" t="s">
        <v>5</v>
      </c>
      <c r="C4149" t="s">
        <v>6</v>
      </c>
      <c r="D4149" s="1">
        <v>43600</v>
      </c>
      <c r="E4149" s="1">
        <v>43704</v>
      </c>
      <c r="F4149" s="1">
        <v>43713</v>
      </c>
      <c r="G4149" s="1">
        <v>43721</v>
      </c>
      <c r="H4149" s="13">
        <f>Orders[[#This Row],[DeliveryDate]]-Orders[[#This Row],[OrderDate]]</f>
        <v>17</v>
      </c>
      <c r="I4149" t="s">
        <v>3</v>
      </c>
      <c r="J4149" t="str">
        <f>_xlfn.XLOOKUP(Orders[[#This Row],[_SalesRepID]],'Sales team'!A:A,'Sales team'!B:B)</f>
        <v>Nicholas Cunningham</v>
      </c>
      <c r="K4149">
        <v>19</v>
      </c>
      <c r="L4149">
        <v>18</v>
      </c>
      <c r="M4149">
        <v>188</v>
      </c>
      <c r="N4149" t="str">
        <f>_xlfn.XLOOKUP(Orders[[#This Row],[_ProductID]],Products!A:A,Products!C:C)</f>
        <v>Home décor</v>
      </c>
      <c r="O4149">
        <v>43</v>
      </c>
      <c r="P4149">
        <v>7.4999999999999997E-2</v>
      </c>
      <c r="Q4149" s="2">
        <v>1118.9000000000001</v>
      </c>
      <c r="R4149" s="2">
        <v>671.34</v>
      </c>
      <c r="S4149" s="2">
        <v>2069.9650000000001</v>
      </c>
      <c r="T4149" s="2">
        <v>727.28500000000008</v>
      </c>
    </row>
    <row r="4150" spans="1:20" x14ac:dyDescent="0.25">
      <c r="A4150" t="s">
        <v>3858</v>
      </c>
      <c r="B4150" t="s">
        <v>1</v>
      </c>
      <c r="C4150" t="s">
        <v>13</v>
      </c>
      <c r="D4150" s="1">
        <v>43600</v>
      </c>
      <c r="E4150" s="1">
        <v>43704</v>
      </c>
      <c r="F4150" s="1">
        <v>43729</v>
      </c>
      <c r="G4150" s="1">
        <v>43721</v>
      </c>
      <c r="H4150" s="13">
        <f>Orders[[#This Row],[DeliveryDate]]-Orders[[#This Row],[OrderDate]]</f>
        <v>17</v>
      </c>
      <c r="I4150" t="s">
        <v>3</v>
      </c>
      <c r="J4150" t="str">
        <f>_xlfn.XLOOKUP(Orders[[#This Row],[_SalesRepID]],'Sales team'!A:A,'Sales team'!B:B)</f>
        <v>Joshua Bennett</v>
      </c>
      <c r="K4150">
        <v>6</v>
      </c>
      <c r="L4150">
        <v>45</v>
      </c>
      <c r="M4150">
        <v>300</v>
      </c>
      <c r="N4150" t="str">
        <f>_xlfn.XLOOKUP(Orders[[#This Row],[_ProductID]],Products!A:A,Products!C:C)</f>
        <v>Home décor</v>
      </c>
      <c r="O4150">
        <v>31</v>
      </c>
      <c r="P4150">
        <v>0.05</v>
      </c>
      <c r="Q4150" s="2">
        <v>1025.1000000000001</v>
      </c>
      <c r="R4150" s="2">
        <v>697.0680000000001</v>
      </c>
      <c r="S4150" s="2">
        <v>3895.38</v>
      </c>
      <c r="T4150" s="2">
        <v>1107.1079999999997</v>
      </c>
    </row>
    <row r="4151" spans="1:20" x14ac:dyDescent="0.25">
      <c r="A4151" t="s">
        <v>3848</v>
      </c>
      <c r="B4151" t="s">
        <v>1</v>
      </c>
      <c r="C4151" t="s">
        <v>6</v>
      </c>
      <c r="D4151" s="1">
        <v>43600</v>
      </c>
      <c r="E4151" s="1">
        <v>43703</v>
      </c>
      <c r="F4151" s="1">
        <v>43727</v>
      </c>
      <c r="G4151" s="1">
        <v>43705</v>
      </c>
      <c r="H4151" s="13">
        <f>Orders[[#This Row],[DeliveryDate]]-Orders[[#This Row],[OrderDate]]</f>
        <v>2</v>
      </c>
      <c r="I4151" t="s">
        <v>3</v>
      </c>
      <c r="J4151" t="str">
        <f>_xlfn.XLOOKUP(Orders[[#This Row],[_SalesRepID]],'Sales team'!A:A,'Sales team'!B:B)</f>
        <v>Stephen Payne</v>
      </c>
      <c r="K4151">
        <v>5</v>
      </c>
      <c r="L4151">
        <v>44</v>
      </c>
      <c r="M4151">
        <v>103</v>
      </c>
      <c r="N4151" t="str">
        <f>_xlfn.XLOOKUP(Orders[[#This Row],[_ProductID]],Products!A:A,Products!C:C)</f>
        <v>Home décor</v>
      </c>
      <c r="O4151">
        <v>46</v>
      </c>
      <c r="P4151">
        <v>0.15</v>
      </c>
      <c r="Q4151" s="2">
        <v>2525.9</v>
      </c>
      <c r="R4151" s="2">
        <v>1793.3889999999999</v>
      </c>
      <c r="S4151" s="2">
        <v>2147.0149999999999</v>
      </c>
      <c r="T4151" s="2">
        <v>353.62599999999998</v>
      </c>
    </row>
    <row r="4152" spans="1:20" x14ac:dyDescent="0.25">
      <c r="A4152" t="s">
        <v>3849</v>
      </c>
      <c r="B4152" t="s">
        <v>10</v>
      </c>
      <c r="C4152" t="s">
        <v>13</v>
      </c>
      <c r="D4152" s="1">
        <v>43600</v>
      </c>
      <c r="E4152" s="1">
        <v>43703</v>
      </c>
      <c r="F4152" s="1">
        <v>43709</v>
      </c>
      <c r="G4152" s="1">
        <v>43721</v>
      </c>
      <c r="H4152" s="13">
        <f>Orders[[#This Row],[DeliveryDate]]-Orders[[#This Row],[OrderDate]]</f>
        <v>18</v>
      </c>
      <c r="I4152" t="s">
        <v>3</v>
      </c>
      <c r="J4152" t="str">
        <f>_xlfn.XLOOKUP(Orders[[#This Row],[_SalesRepID]],'Sales team'!A:A,'Sales team'!B:B)</f>
        <v>Shawn Torres</v>
      </c>
      <c r="K4152">
        <v>27</v>
      </c>
      <c r="L4152">
        <v>46</v>
      </c>
      <c r="M4152">
        <v>286</v>
      </c>
      <c r="N4152" t="str">
        <f>_xlfn.XLOOKUP(Orders[[#This Row],[_ProductID]],Products!A:A,Products!C:C)</f>
        <v>Furniture</v>
      </c>
      <c r="O4152">
        <v>12</v>
      </c>
      <c r="P4152">
        <v>0.05</v>
      </c>
      <c r="Q4152" s="2">
        <v>2304.8000000000002</v>
      </c>
      <c r="R4152" s="2">
        <v>1590.3119999999999</v>
      </c>
      <c r="S4152" s="2">
        <v>4379.12</v>
      </c>
      <c r="T4152" s="2">
        <v>1198.4960000000001</v>
      </c>
    </row>
    <row r="4153" spans="1:20" x14ac:dyDescent="0.25">
      <c r="A4153" t="s">
        <v>3850</v>
      </c>
      <c r="B4153" t="s">
        <v>1</v>
      </c>
      <c r="C4153" t="s">
        <v>15</v>
      </c>
      <c r="D4153" s="1">
        <v>43600</v>
      </c>
      <c r="E4153" s="1">
        <v>43703</v>
      </c>
      <c r="F4153" s="1">
        <v>43722</v>
      </c>
      <c r="G4153" s="1">
        <v>43721</v>
      </c>
      <c r="H4153" s="13">
        <f>Orders[[#This Row],[DeliveryDate]]-Orders[[#This Row],[OrderDate]]</f>
        <v>18</v>
      </c>
      <c r="I4153" t="s">
        <v>3</v>
      </c>
      <c r="J4153" t="str">
        <f>_xlfn.XLOOKUP(Orders[[#This Row],[_SalesRepID]],'Sales team'!A:A,'Sales team'!B:B)</f>
        <v>Shawn Cook</v>
      </c>
      <c r="K4153">
        <v>7</v>
      </c>
      <c r="L4153">
        <v>29</v>
      </c>
      <c r="M4153">
        <v>46</v>
      </c>
      <c r="N4153" t="str">
        <f>_xlfn.XLOOKUP(Orders[[#This Row],[_ProductID]],Products!A:A,Products!C:C)</f>
        <v>Kitchen &amp; Dining</v>
      </c>
      <c r="O4153">
        <v>8</v>
      </c>
      <c r="P4153">
        <v>0.15</v>
      </c>
      <c r="Q4153" s="2">
        <v>2010</v>
      </c>
      <c r="R4153" s="2">
        <v>1447.2</v>
      </c>
      <c r="S4153" s="2">
        <v>11959.5</v>
      </c>
      <c r="T4153" s="2">
        <v>1829.1000000000004</v>
      </c>
    </row>
    <row r="4154" spans="1:20" x14ac:dyDescent="0.25">
      <c r="A4154" t="s">
        <v>3851</v>
      </c>
      <c r="B4154" t="s">
        <v>10</v>
      </c>
      <c r="C4154" t="s">
        <v>6</v>
      </c>
      <c r="D4154" s="1">
        <v>43600</v>
      </c>
      <c r="E4154" s="1">
        <v>43703</v>
      </c>
      <c r="F4154" s="1">
        <v>43711</v>
      </c>
      <c r="G4154" s="1">
        <v>43719</v>
      </c>
      <c r="H4154" s="13">
        <f>Orders[[#This Row],[DeliveryDate]]-Orders[[#This Row],[OrderDate]]</f>
        <v>16</v>
      </c>
      <c r="I4154" t="s">
        <v>3</v>
      </c>
      <c r="J4154" t="str">
        <f>_xlfn.XLOOKUP(Orders[[#This Row],[_SalesRepID]],'Sales team'!A:A,'Sales team'!B:B)</f>
        <v>Shawn Torres</v>
      </c>
      <c r="K4154">
        <v>27</v>
      </c>
      <c r="L4154">
        <v>24</v>
      </c>
      <c r="M4154">
        <v>92</v>
      </c>
      <c r="N4154" t="str">
        <f>_xlfn.XLOOKUP(Orders[[#This Row],[_ProductID]],Products!A:A,Products!C:C)</f>
        <v>Furniture</v>
      </c>
      <c r="O4154">
        <v>5</v>
      </c>
      <c r="P4154">
        <v>0.1</v>
      </c>
      <c r="Q4154" s="2">
        <v>167.5</v>
      </c>
      <c r="R4154" s="2">
        <v>110.55000000000001</v>
      </c>
      <c r="S4154" s="2">
        <v>1055.25</v>
      </c>
      <c r="T4154" s="2">
        <v>281.39999999999986</v>
      </c>
    </row>
    <row r="4155" spans="1:20" x14ac:dyDescent="0.25">
      <c r="A4155" t="s">
        <v>3852</v>
      </c>
      <c r="B4155" t="s">
        <v>5</v>
      </c>
      <c r="C4155" t="s">
        <v>6</v>
      </c>
      <c r="D4155" s="1">
        <v>43600</v>
      </c>
      <c r="E4155" s="1">
        <v>43703</v>
      </c>
      <c r="F4155" s="1">
        <v>43724</v>
      </c>
      <c r="G4155" s="1">
        <v>43717</v>
      </c>
      <c r="H4155" s="13">
        <f>Orders[[#This Row],[DeliveryDate]]-Orders[[#This Row],[OrderDate]]</f>
        <v>14</v>
      </c>
      <c r="I4155" t="s">
        <v>3</v>
      </c>
      <c r="J4155" t="str">
        <f>_xlfn.XLOOKUP(Orders[[#This Row],[_SalesRepID]],'Sales team'!A:A,'Sales team'!B:B)</f>
        <v>Anthony Berry</v>
      </c>
      <c r="K4155">
        <v>16</v>
      </c>
      <c r="L4155">
        <v>34</v>
      </c>
      <c r="M4155">
        <v>121</v>
      </c>
      <c r="N4155" t="str">
        <f>_xlfn.XLOOKUP(Orders[[#This Row],[_ProductID]],Products!A:A,Products!C:C)</f>
        <v>Home décor</v>
      </c>
      <c r="O4155">
        <v>23</v>
      </c>
      <c r="P4155">
        <v>0.1</v>
      </c>
      <c r="Q4155" s="2">
        <v>2525.9</v>
      </c>
      <c r="R4155" s="2">
        <v>1010.3600000000001</v>
      </c>
      <c r="S4155" s="2">
        <v>6819.9300000000012</v>
      </c>
      <c r="T4155" s="2">
        <v>3788.8500000000008</v>
      </c>
    </row>
    <row r="4156" spans="1:20" x14ac:dyDescent="0.25">
      <c r="A4156" t="s">
        <v>3838</v>
      </c>
      <c r="B4156" t="s">
        <v>5</v>
      </c>
      <c r="C4156" t="s">
        <v>46</v>
      </c>
      <c r="D4156" s="1">
        <v>43600</v>
      </c>
      <c r="E4156" s="1">
        <v>43702</v>
      </c>
      <c r="F4156" s="1">
        <v>43723</v>
      </c>
      <c r="G4156" s="1">
        <v>43719</v>
      </c>
      <c r="H4156" s="13">
        <f>Orders[[#This Row],[DeliveryDate]]-Orders[[#This Row],[OrderDate]]</f>
        <v>17</v>
      </c>
      <c r="I4156" t="s">
        <v>3</v>
      </c>
      <c r="J4156" t="str">
        <f>_xlfn.XLOOKUP(Orders[[#This Row],[_SalesRepID]],'Sales team'!A:A,'Sales team'!B:B)</f>
        <v>Nicholas Cunningham</v>
      </c>
      <c r="K4156">
        <v>19</v>
      </c>
      <c r="L4156">
        <v>42</v>
      </c>
      <c r="M4156">
        <v>67</v>
      </c>
      <c r="N4156" t="str">
        <f>_xlfn.XLOOKUP(Orders[[#This Row],[_ProductID]],Products!A:A,Products!C:C)</f>
        <v>Home décor</v>
      </c>
      <c r="O4156">
        <v>43</v>
      </c>
      <c r="P4156">
        <v>0.05</v>
      </c>
      <c r="Q4156" s="2">
        <v>1072</v>
      </c>
      <c r="R4156" s="2">
        <v>793.28</v>
      </c>
      <c r="S4156" s="2">
        <v>4073.6</v>
      </c>
      <c r="T4156" s="2">
        <v>900.48</v>
      </c>
    </row>
    <row r="4157" spans="1:20" x14ac:dyDescent="0.25">
      <c r="A4157" t="s">
        <v>3839</v>
      </c>
      <c r="B4157" t="s">
        <v>10</v>
      </c>
      <c r="C4157" t="s">
        <v>15</v>
      </c>
      <c r="D4157" s="1">
        <v>43600</v>
      </c>
      <c r="E4157" s="1">
        <v>43702</v>
      </c>
      <c r="F4157" s="1">
        <v>43714</v>
      </c>
      <c r="G4157" s="1">
        <v>43710</v>
      </c>
      <c r="H4157" s="13">
        <f>Orders[[#This Row],[DeliveryDate]]-Orders[[#This Row],[OrderDate]]</f>
        <v>8</v>
      </c>
      <c r="I4157" t="s">
        <v>3</v>
      </c>
      <c r="J4157" t="str">
        <f>_xlfn.XLOOKUP(Orders[[#This Row],[_SalesRepID]],'Sales team'!A:A,'Sales team'!B:B)</f>
        <v>Donald Reynolds</v>
      </c>
      <c r="K4157">
        <v>26</v>
      </c>
      <c r="L4157">
        <v>10</v>
      </c>
      <c r="M4157">
        <v>38</v>
      </c>
      <c r="N4157" t="str">
        <f>_xlfn.XLOOKUP(Orders[[#This Row],[_ProductID]],Products!A:A,Products!C:C)</f>
        <v>Furniture</v>
      </c>
      <c r="O4157">
        <v>5</v>
      </c>
      <c r="P4157">
        <v>7.4999999999999997E-2</v>
      </c>
      <c r="Q4157" s="2">
        <v>6532.5</v>
      </c>
      <c r="R4157" s="2">
        <v>2939.625</v>
      </c>
      <c r="S4157" s="2">
        <v>42297.9375</v>
      </c>
      <c r="T4157" s="2">
        <v>21720.5625</v>
      </c>
    </row>
    <row r="4158" spans="1:20" x14ac:dyDescent="0.25">
      <c r="A4158" t="s">
        <v>3840</v>
      </c>
      <c r="B4158" t="s">
        <v>1</v>
      </c>
      <c r="C4158" t="s">
        <v>25</v>
      </c>
      <c r="D4158" s="1">
        <v>43600</v>
      </c>
      <c r="E4158" s="1">
        <v>43702</v>
      </c>
      <c r="F4158" s="1">
        <v>43716</v>
      </c>
      <c r="G4158" s="1">
        <v>43711</v>
      </c>
      <c r="H4158" s="13">
        <f>Orders[[#This Row],[DeliveryDate]]-Orders[[#This Row],[OrderDate]]</f>
        <v>9</v>
      </c>
      <c r="I4158" t="s">
        <v>3</v>
      </c>
      <c r="J4158" t="str">
        <f>_xlfn.XLOOKUP(Orders[[#This Row],[_SalesRepID]],'Sales team'!A:A,'Sales team'!B:B)</f>
        <v>Joshua Little</v>
      </c>
      <c r="K4158">
        <v>11</v>
      </c>
      <c r="L4158">
        <v>12</v>
      </c>
      <c r="M4158">
        <v>347</v>
      </c>
      <c r="N4158" t="str">
        <f>_xlfn.XLOOKUP(Orders[[#This Row],[_ProductID]],Products!A:A,Products!C:C)</f>
        <v>Home décor</v>
      </c>
      <c r="O4158">
        <v>43</v>
      </c>
      <c r="P4158">
        <v>0.3</v>
      </c>
      <c r="Q4158" s="2">
        <v>1983.2</v>
      </c>
      <c r="R4158" s="2">
        <v>1427.904</v>
      </c>
      <c r="S4158" s="2">
        <v>4164.72</v>
      </c>
      <c r="T4158" s="2">
        <v>-118.99199999999928</v>
      </c>
    </row>
    <row r="4159" spans="1:20" x14ac:dyDescent="0.25">
      <c r="A4159" t="s">
        <v>3841</v>
      </c>
      <c r="B4159" t="s">
        <v>1</v>
      </c>
      <c r="C4159" t="s">
        <v>13</v>
      </c>
      <c r="D4159" s="1">
        <v>43600</v>
      </c>
      <c r="E4159" s="1">
        <v>43702</v>
      </c>
      <c r="F4159" s="1">
        <v>43706</v>
      </c>
      <c r="G4159" s="1">
        <v>43710</v>
      </c>
      <c r="H4159" s="13">
        <f>Orders[[#This Row],[DeliveryDate]]-Orders[[#This Row],[OrderDate]]</f>
        <v>8</v>
      </c>
      <c r="I4159" t="s">
        <v>3</v>
      </c>
      <c r="J4159" t="str">
        <f>_xlfn.XLOOKUP(Orders[[#This Row],[_SalesRepID]],'Sales team'!A:A,'Sales team'!B:B)</f>
        <v>Joshua Ryan</v>
      </c>
      <c r="K4159">
        <v>9</v>
      </c>
      <c r="L4159">
        <v>18</v>
      </c>
      <c r="M4159">
        <v>288</v>
      </c>
      <c r="N4159" t="str">
        <f>_xlfn.XLOOKUP(Orders[[#This Row],[_ProductID]],Products!A:A,Products!C:C)</f>
        <v>Home décor</v>
      </c>
      <c r="O4159">
        <v>35</v>
      </c>
      <c r="P4159">
        <v>0.05</v>
      </c>
      <c r="Q4159" s="2">
        <v>1916.2</v>
      </c>
      <c r="R4159" s="2">
        <v>1015.5860000000001</v>
      </c>
      <c r="S4159" s="2">
        <v>7281.5599999999995</v>
      </c>
      <c r="T4159" s="2">
        <v>3219.215999999999</v>
      </c>
    </row>
    <row r="4160" spans="1:20" x14ac:dyDescent="0.25">
      <c r="A4160" t="s">
        <v>3842</v>
      </c>
      <c r="B4160" t="s">
        <v>8</v>
      </c>
      <c r="C4160" t="s">
        <v>2</v>
      </c>
      <c r="D4160" s="1">
        <v>43600</v>
      </c>
      <c r="E4160" s="1">
        <v>43702</v>
      </c>
      <c r="F4160" s="1">
        <v>43716</v>
      </c>
      <c r="G4160" s="1">
        <v>43714</v>
      </c>
      <c r="H4160" s="13">
        <f>Orders[[#This Row],[DeliveryDate]]-Orders[[#This Row],[OrderDate]]</f>
        <v>12</v>
      </c>
      <c r="I4160" t="s">
        <v>3</v>
      </c>
      <c r="J4160" t="str">
        <f>_xlfn.XLOOKUP(Orders[[#This Row],[_SalesRepID]],'Sales team'!A:A,'Sales team'!B:B)</f>
        <v>Samuel Fowler</v>
      </c>
      <c r="K4160">
        <v>21</v>
      </c>
      <c r="L4160">
        <v>9</v>
      </c>
      <c r="M4160">
        <v>225</v>
      </c>
      <c r="N4160" t="str">
        <f>_xlfn.XLOOKUP(Orders[[#This Row],[_ProductID]],Products!A:A,Products!C:C)</f>
        <v>Kitchen &amp; Dining</v>
      </c>
      <c r="O4160">
        <v>13</v>
      </c>
      <c r="P4160">
        <v>7.4999999999999997E-2</v>
      </c>
      <c r="Q4160" s="2">
        <v>3919.5</v>
      </c>
      <c r="R4160" s="2">
        <v>1685.385</v>
      </c>
      <c r="S4160" s="2">
        <v>25378.762500000001</v>
      </c>
      <c r="T4160" s="2">
        <v>13581.067500000001</v>
      </c>
    </row>
    <row r="4161" spans="1:20" x14ac:dyDescent="0.25">
      <c r="A4161" t="s">
        <v>3843</v>
      </c>
      <c r="B4161" t="s">
        <v>1</v>
      </c>
      <c r="C4161" t="s">
        <v>13</v>
      </c>
      <c r="D4161" s="1">
        <v>43600</v>
      </c>
      <c r="E4161" s="1">
        <v>43702</v>
      </c>
      <c r="F4161" s="1">
        <v>43709</v>
      </c>
      <c r="G4161" s="1">
        <v>43714</v>
      </c>
      <c r="H4161" s="13">
        <f>Orders[[#This Row],[DeliveryDate]]-Orders[[#This Row],[OrderDate]]</f>
        <v>12</v>
      </c>
      <c r="I4161" t="s">
        <v>3</v>
      </c>
      <c r="J4161" t="str">
        <f>_xlfn.XLOOKUP(Orders[[#This Row],[_SalesRepID]],'Sales team'!A:A,'Sales team'!B:B)</f>
        <v>Shawn Cook</v>
      </c>
      <c r="K4161">
        <v>7</v>
      </c>
      <c r="L4161">
        <v>21</v>
      </c>
      <c r="M4161">
        <v>288</v>
      </c>
      <c r="N4161" t="str">
        <f>_xlfn.XLOOKUP(Orders[[#This Row],[_ProductID]],Products!A:A,Products!C:C)</f>
        <v>Electronics</v>
      </c>
      <c r="O4161">
        <v>25</v>
      </c>
      <c r="P4161">
        <v>0.1</v>
      </c>
      <c r="Q4161" s="2">
        <v>6277.9000000000005</v>
      </c>
      <c r="R4161" s="2">
        <v>2636.7180000000003</v>
      </c>
      <c r="S4161" s="2">
        <v>45200.880000000005</v>
      </c>
      <c r="T4161" s="2">
        <v>24107.136000000002</v>
      </c>
    </row>
    <row r="4162" spans="1:20" x14ac:dyDescent="0.25">
      <c r="A4162" t="s">
        <v>3844</v>
      </c>
      <c r="B4162" t="s">
        <v>10</v>
      </c>
      <c r="C4162" t="s">
        <v>46</v>
      </c>
      <c r="D4162" s="1">
        <v>43600</v>
      </c>
      <c r="E4162" s="1">
        <v>43702</v>
      </c>
      <c r="F4162" s="1">
        <v>43730</v>
      </c>
      <c r="G4162" s="1">
        <v>43718</v>
      </c>
      <c r="H4162" s="13">
        <f>Orders[[#This Row],[DeliveryDate]]-Orders[[#This Row],[OrderDate]]</f>
        <v>16</v>
      </c>
      <c r="I4162" t="s">
        <v>3</v>
      </c>
      <c r="J4162" t="str">
        <f>_xlfn.XLOOKUP(Orders[[#This Row],[_SalesRepID]],'Sales team'!A:A,'Sales team'!B:B)</f>
        <v>Shawn Torres</v>
      </c>
      <c r="K4162">
        <v>27</v>
      </c>
      <c r="L4162">
        <v>7</v>
      </c>
      <c r="M4162">
        <v>85</v>
      </c>
      <c r="N4162" t="str">
        <f>_xlfn.XLOOKUP(Orders[[#This Row],[_ProductID]],Products!A:A,Products!C:C)</f>
        <v>Furniture</v>
      </c>
      <c r="O4162">
        <v>19</v>
      </c>
      <c r="P4162">
        <v>0.05</v>
      </c>
      <c r="Q4162" s="2">
        <v>1031.8</v>
      </c>
      <c r="R4162" s="2">
        <v>588.12599999999998</v>
      </c>
      <c r="S4162" s="2">
        <v>980.20999999999992</v>
      </c>
      <c r="T4162" s="2">
        <v>392.08399999999995</v>
      </c>
    </row>
    <row r="4163" spans="1:20" x14ac:dyDescent="0.25">
      <c r="A4163" t="s">
        <v>3845</v>
      </c>
      <c r="B4163" t="s">
        <v>1</v>
      </c>
      <c r="C4163" t="s">
        <v>46</v>
      </c>
      <c r="D4163" s="1">
        <v>43600</v>
      </c>
      <c r="E4163" s="1">
        <v>43702</v>
      </c>
      <c r="F4163" s="1">
        <v>43712</v>
      </c>
      <c r="G4163" s="1">
        <v>43706</v>
      </c>
      <c r="H4163" s="13">
        <f>Orders[[#This Row],[DeliveryDate]]-Orders[[#This Row],[OrderDate]]</f>
        <v>4</v>
      </c>
      <c r="I4163" t="s">
        <v>3</v>
      </c>
      <c r="J4163" t="str">
        <f>_xlfn.XLOOKUP(Orders[[#This Row],[_SalesRepID]],'Sales team'!A:A,'Sales team'!B:B)</f>
        <v>Chris Armstrong</v>
      </c>
      <c r="K4163">
        <v>4</v>
      </c>
      <c r="L4163">
        <v>18</v>
      </c>
      <c r="M4163">
        <v>67</v>
      </c>
      <c r="N4163" t="str">
        <f>_xlfn.XLOOKUP(Orders[[#This Row],[_ProductID]],Products!A:A,Products!C:C)</f>
        <v>Kitchen &amp; Dining</v>
      </c>
      <c r="O4163">
        <v>8</v>
      </c>
      <c r="P4163">
        <v>0.15</v>
      </c>
      <c r="Q4163" s="2">
        <v>2606.3000000000002</v>
      </c>
      <c r="R4163" s="2">
        <v>2137.1660000000002</v>
      </c>
      <c r="S4163" s="2">
        <v>4430.71</v>
      </c>
      <c r="T4163" s="2">
        <v>156.3779999999997</v>
      </c>
    </row>
    <row r="4164" spans="1:20" x14ac:dyDescent="0.25">
      <c r="A4164" t="s">
        <v>3846</v>
      </c>
      <c r="B4164" t="s">
        <v>8</v>
      </c>
      <c r="C4164" t="s">
        <v>25</v>
      </c>
      <c r="D4164" s="1">
        <v>43600</v>
      </c>
      <c r="E4164" s="1">
        <v>43702</v>
      </c>
      <c r="F4164" s="1">
        <v>43716</v>
      </c>
      <c r="G4164" s="1">
        <v>43724</v>
      </c>
      <c r="H4164" s="13">
        <f>Orders[[#This Row],[DeliveryDate]]-Orders[[#This Row],[OrderDate]]</f>
        <v>22</v>
      </c>
      <c r="I4164" t="s">
        <v>3</v>
      </c>
      <c r="J4164" t="str">
        <f>_xlfn.XLOOKUP(Orders[[#This Row],[_SalesRepID]],'Sales team'!A:A,'Sales team'!B:B)</f>
        <v>Samuel Fowler</v>
      </c>
      <c r="K4164">
        <v>21</v>
      </c>
      <c r="L4164">
        <v>22</v>
      </c>
      <c r="M4164">
        <v>332</v>
      </c>
      <c r="N4164" t="str">
        <f>_xlfn.XLOOKUP(Orders[[#This Row],[_ProductID]],Products!A:A,Products!C:C)</f>
        <v>Home décor</v>
      </c>
      <c r="O4164">
        <v>24</v>
      </c>
      <c r="P4164">
        <v>0.05</v>
      </c>
      <c r="Q4164" s="2">
        <v>2003.3</v>
      </c>
      <c r="R4164" s="2">
        <v>1282.1120000000001</v>
      </c>
      <c r="S4164" s="2">
        <v>3806.2699999999995</v>
      </c>
      <c r="T4164" s="2">
        <v>1242.0459999999994</v>
      </c>
    </row>
    <row r="4165" spans="1:20" x14ac:dyDescent="0.25">
      <c r="A4165" t="s">
        <v>3847</v>
      </c>
      <c r="B4165" t="s">
        <v>10</v>
      </c>
      <c r="C4165" t="s">
        <v>13</v>
      </c>
      <c r="D4165" s="1">
        <v>43600</v>
      </c>
      <c r="E4165" s="1">
        <v>43702</v>
      </c>
      <c r="F4165" s="1">
        <v>43722</v>
      </c>
      <c r="G4165" s="1">
        <v>43712</v>
      </c>
      <c r="H4165" s="13">
        <f>Orders[[#This Row],[DeliveryDate]]-Orders[[#This Row],[OrderDate]]</f>
        <v>10</v>
      </c>
      <c r="I4165" t="s">
        <v>3</v>
      </c>
      <c r="J4165" t="str">
        <f>_xlfn.XLOOKUP(Orders[[#This Row],[_SalesRepID]],'Sales team'!A:A,'Sales team'!B:B)</f>
        <v>Donald Reynolds</v>
      </c>
      <c r="K4165">
        <v>26</v>
      </c>
      <c r="L4165">
        <v>5</v>
      </c>
      <c r="M4165">
        <v>262</v>
      </c>
      <c r="N4165" t="str">
        <f>_xlfn.XLOOKUP(Orders[[#This Row],[_ProductID]],Products!A:A,Products!C:C)</f>
        <v>Home décor</v>
      </c>
      <c r="O4165">
        <v>30</v>
      </c>
      <c r="P4165">
        <v>0.15</v>
      </c>
      <c r="Q4165" s="2">
        <v>5601.2</v>
      </c>
      <c r="R4165" s="2">
        <v>2296.4919999999997</v>
      </c>
      <c r="S4165" s="2">
        <v>23805.1</v>
      </c>
      <c r="T4165" s="2">
        <v>12322.64</v>
      </c>
    </row>
    <row r="4166" spans="1:20" x14ac:dyDescent="0.25">
      <c r="A4166" t="s">
        <v>3830</v>
      </c>
      <c r="B4166" t="s">
        <v>5</v>
      </c>
      <c r="C4166" t="s">
        <v>46</v>
      </c>
      <c r="D4166" s="1">
        <v>43600</v>
      </c>
      <c r="E4166" s="1">
        <v>43701</v>
      </c>
      <c r="F4166" s="1">
        <v>43723</v>
      </c>
      <c r="G4166" s="1">
        <v>43706</v>
      </c>
      <c r="H4166" s="13">
        <f>Orders[[#This Row],[DeliveryDate]]-Orders[[#This Row],[OrderDate]]</f>
        <v>5</v>
      </c>
      <c r="I4166" t="s">
        <v>3</v>
      </c>
      <c r="J4166" t="str">
        <f>_xlfn.XLOOKUP(Orders[[#This Row],[_SalesRepID]],'Sales team'!A:A,'Sales team'!B:B)</f>
        <v>Anthony Berry</v>
      </c>
      <c r="K4166">
        <v>16</v>
      </c>
      <c r="L4166">
        <v>13</v>
      </c>
      <c r="M4166">
        <v>78</v>
      </c>
      <c r="N4166" t="str">
        <f>_xlfn.XLOOKUP(Orders[[#This Row],[_ProductID]],Products!A:A,Products!C:C)</f>
        <v>Home décor</v>
      </c>
      <c r="O4166">
        <v>30</v>
      </c>
      <c r="P4166">
        <v>0.05</v>
      </c>
      <c r="Q4166" s="2">
        <v>2284.7000000000003</v>
      </c>
      <c r="R4166" s="2">
        <v>1690.6780000000001</v>
      </c>
      <c r="S4166" s="2">
        <v>6511.3950000000004</v>
      </c>
      <c r="T4166" s="2">
        <v>1439.3609999999999</v>
      </c>
    </row>
    <row r="4167" spans="1:20" x14ac:dyDescent="0.25">
      <c r="A4167" t="s">
        <v>3831</v>
      </c>
      <c r="B4167" t="s">
        <v>1</v>
      </c>
      <c r="C4167" t="s">
        <v>6</v>
      </c>
      <c r="D4167" s="1">
        <v>43600</v>
      </c>
      <c r="E4167" s="1">
        <v>43701</v>
      </c>
      <c r="F4167" s="1">
        <v>43706</v>
      </c>
      <c r="G4167" s="1">
        <v>43706</v>
      </c>
      <c r="H4167" s="13">
        <f>Orders[[#This Row],[DeliveryDate]]-Orders[[#This Row],[OrderDate]]</f>
        <v>5</v>
      </c>
      <c r="I4167" t="s">
        <v>3</v>
      </c>
      <c r="J4167" t="str">
        <f>_xlfn.XLOOKUP(Orders[[#This Row],[_SalesRepID]],'Sales team'!A:A,'Sales team'!B:B)</f>
        <v>Joshua Bennett</v>
      </c>
      <c r="K4167">
        <v>6</v>
      </c>
      <c r="L4167">
        <v>46</v>
      </c>
      <c r="M4167">
        <v>114</v>
      </c>
      <c r="N4167" t="str">
        <f>_xlfn.XLOOKUP(Orders[[#This Row],[_ProductID]],Products!A:A,Products!C:C)</f>
        <v>Home décor</v>
      </c>
      <c r="O4167">
        <v>32</v>
      </c>
      <c r="P4167">
        <v>0.2</v>
      </c>
      <c r="Q4167" s="2">
        <v>1118.9000000000001</v>
      </c>
      <c r="R4167" s="2">
        <v>648.96199999999999</v>
      </c>
      <c r="S4167" s="2">
        <v>2685.3600000000006</v>
      </c>
      <c r="T4167" s="2">
        <v>738.47400000000061</v>
      </c>
    </row>
    <row r="4168" spans="1:20" x14ac:dyDescent="0.25">
      <c r="A4168" t="s">
        <v>3832</v>
      </c>
      <c r="B4168" t="s">
        <v>1</v>
      </c>
      <c r="C4168" t="s">
        <v>25</v>
      </c>
      <c r="D4168" s="1">
        <v>43600</v>
      </c>
      <c r="E4168" s="1">
        <v>43701</v>
      </c>
      <c r="F4168" s="1">
        <v>43720</v>
      </c>
      <c r="G4168" s="1">
        <v>43714</v>
      </c>
      <c r="H4168" s="13">
        <f>Orders[[#This Row],[DeliveryDate]]-Orders[[#This Row],[OrderDate]]</f>
        <v>13</v>
      </c>
      <c r="I4168" t="s">
        <v>3</v>
      </c>
      <c r="J4168" t="str">
        <f>_xlfn.XLOOKUP(Orders[[#This Row],[_SalesRepID]],'Sales team'!A:A,'Sales team'!B:B)</f>
        <v>George Lewis</v>
      </c>
      <c r="K4168">
        <v>8</v>
      </c>
      <c r="L4168">
        <v>32</v>
      </c>
      <c r="M4168">
        <v>340</v>
      </c>
      <c r="N4168" t="str">
        <f>_xlfn.XLOOKUP(Orders[[#This Row],[_ProductID]],Products!A:A,Products!C:C)</f>
        <v>Home décor</v>
      </c>
      <c r="O4168">
        <v>26</v>
      </c>
      <c r="P4168">
        <v>0.1</v>
      </c>
      <c r="Q4168" s="2">
        <v>2224.4</v>
      </c>
      <c r="R4168" s="2">
        <v>1468.104</v>
      </c>
      <c r="S4168" s="2">
        <v>10009.800000000001</v>
      </c>
      <c r="T4168" s="2">
        <v>2669.2800000000007</v>
      </c>
    </row>
    <row r="4169" spans="1:20" x14ac:dyDescent="0.25">
      <c r="A4169" t="s">
        <v>3833</v>
      </c>
      <c r="B4169" t="s">
        <v>8</v>
      </c>
      <c r="C4169" t="s">
        <v>6</v>
      </c>
      <c r="D4169" s="1">
        <v>43600</v>
      </c>
      <c r="E4169" s="1">
        <v>43701</v>
      </c>
      <c r="F4169" s="1">
        <v>43723</v>
      </c>
      <c r="G4169" s="1">
        <v>43720</v>
      </c>
      <c r="H4169" s="13">
        <f>Orders[[#This Row],[DeliveryDate]]-Orders[[#This Row],[OrderDate]]</f>
        <v>19</v>
      </c>
      <c r="I4169" t="s">
        <v>3</v>
      </c>
      <c r="J4169" t="str">
        <f>_xlfn.XLOOKUP(Orders[[#This Row],[_SalesRepID]],'Sales team'!A:A,'Sales team'!B:B)</f>
        <v>Roy Rice</v>
      </c>
      <c r="K4169">
        <v>24</v>
      </c>
      <c r="L4169">
        <v>1</v>
      </c>
      <c r="M4169">
        <v>201</v>
      </c>
      <c r="N4169" t="str">
        <f>_xlfn.XLOOKUP(Orders[[#This Row],[_ProductID]],Products!A:A,Products!C:C)</f>
        <v>Home décor</v>
      </c>
      <c r="O4169">
        <v>11</v>
      </c>
      <c r="P4169">
        <v>0.1</v>
      </c>
      <c r="Q4169" s="2">
        <v>1983.2</v>
      </c>
      <c r="R4169" s="2">
        <v>872.60800000000006</v>
      </c>
      <c r="S4169" s="2">
        <v>5354.64</v>
      </c>
      <c r="T4169" s="2">
        <v>2736.8160000000003</v>
      </c>
    </row>
    <row r="4170" spans="1:20" x14ac:dyDescent="0.25">
      <c r="A4170" t="s">
        <v>3834</v>
      </c>
      <c r="B4170" t="s">
        <v>8</v>
      </c>
      <c r="C4170" t="s">
        <v>13</v>
      </c>
      <c r="D4170" s="1">
        <v>43600</v>
      </c>
      <c r="E4170" s="1">
        <v>43701</v>
      </c>
      <c r="F4170" s="1">
        <v>43718</v>
      </c>
      <c r="G4170" s="1">
        <v>43707</v>
      </c>
      <c r="H4170" s="13">
        <f>Orders[[#This Row],[DeliveryDate]]-Orders[[#This Row],[OrderDate]]</f>
        <v>6</v>
      </c>
      <c r="I4170" t="s">
        <v>3</v>
      </c>
      <c r="J4170" t="str">
        <f>_xlfn.XLOOKUP(Orders[[#This Row],[_SalesRepID]],'Sales team'!A:A,'Sales team'!B:B)</f>
        <v>Roy Rice</v>
      </c>
      <c r="K4170">
        <v>24</v>
      </c>
      <c r="L4170">
        <v>9</v>
      </c>
      <c r="M4170">
        <v>262</v>
      </c>
      <c r="N4170" t="str">
        <f>_xlfn.XLOOKUP(Orders[[#This Row],[_ProductID]],Products!A:A,Products!C:C)</f>
        <v>Home décor</v>
      </c>
      <c r="O4170">
        <v>46</v>
      </c>
      <c r="P4170">
        <v>0.05</v>
      </c>
      <c r="Q4170" s="2">
        <v>1132.3</v>
      </c>
      <c r="R4170" s="2">
        <v>486.88899999999995</v>
      </c>
      <c r="S4170" s="2">
        <v>8605.48</v>
      </c>
      <c r="T4170" s="2">
        <v>4710.3680000000004</v>
      </c>
    </row>
    <row r="4171" spans="1:20" x14ac:dyDescent="0.25">
      <c r="A4171" t="s">
        <v>3835</v>
      </c>
      <c r="B4171" t="s">
        <v>1</v>
      </c>
      <c r="C4171" t="s">
        <v>13</v>
      </c>
      <c r="D4171" s="1">
        <v>43600</v>
      </c>
      <c r="E4171" s="1">
        <v>43701</v>
      </c>
      <c r="F4171" s="1">
        <v>43716</v>
      </c>
      <c r="G4171" s="1">
        <v>43707</v>
      </c>
      <c r="H4171" s="13">
        <f>Orders[[#This Row],[DeliveryDate]]-Orders[[#This Row],[OrderDate]]</f>
        <v>6</v>
      </c>
      <c r="I4171" t="s">
        <v>3</v>
      </c>
      <c r="J4171" t="str">
        <f>_xlfn.XLOOKUP(Orders[[#This Row],[_SalesRepID]],'Sales team'!A:A,'Sales team'!B:B)</f>
        <v>Keith Griffin</v>
      </c>
      <c r="K4171">
        <v>2</v>
      </c>
      <c r="L4171">
        <v>7</v>
      </c>
      <c r="M4171">
        <v>295</v>
      </c>
      <c r="N4171" t="str">
        <f>_xlfn.XLOOKUP(Orders[[#This Row],[_ProductID]],Products!A:A,Products!C:C)</f>
        <v>Furniture</v>
      </c>
      <c r="O4171">
        <v>20</v>
      </c>
      <c r="P4171">
        <v>0.05</v>
      </c>
      <c r="Q4171" s="2">
        <v>1929.6000000000001</v>
      </c>
      <c r="R4171" s="2">
        <v>1041.9840000000002</v>
      </c>
      <c r="S4171" s="2">
        <v>12831.84</v>
      </c>
      <c r="T4171" s="2">
        <v>5537.9519999999993</v>
      </c>
    </row>
    <row r="4172" spans="1:20" x14ac:dyDescent="0.25">
      <c r="A4172" t="s">
        <v>3836</v>
      </c>
      <c r="B4172" t="s">
        <v>5</v>
      </c>
      <c r="C4172" t="s">
        <v>2</v>
      </c>
      <c r="D4172" s="1">
        <v>43600</v>
      </c>
      <c r="E4172" s="1">
        <v>43701</v>
      </c>
      <c r="F4172" s="1">
        <v>43721</v>
      </c>
      <c r="G4172" s="1">
        <v>43718</v>
      </c>
      <c r="H4172" s="13">
        <f>Orders[[#This Row],[DeliveryDate]]-Orders[[#This Row],[OrderDate]]</f>
        <v>17</v>
      </c>
      <c r="I4172" t="s">
        <v>3</v>
      </c>
      <c r="J4172" t="str">
        <f>_xlfn.XLOOKUP(Orders[[#This Row],[_SalesRepID]],'Sales team'!A:A,'Sales team'!B:B)</f>
        <v>Roger Alexander</v>
      </c>
      <c r="K4172">
        <v>15</v>
      </c>
      <c r="L4172">
        <v>20</v>
      </c>
      <c r="M4172">
        <v>259</v>
      </c>
      <c r="N4172" t="str">
        <f>_xlfn.XLOOKUP(Orders[[#This Row],[_ProductID]],Products!A:A,Products!C:C)</f>
        <v>Outdoor</v>
      </c>
      <c r="O4172">
        <v>9</v>
      </c>
      <c r="P4172">
        <v>0.05</v>
      </c>
      <c r="Q4172" s="2">
        <v>3993.2000000000003</v>
      </c>
      <c r="R4172" s="2">
        <v>1836.8720000000003</v>
      </c>
      <c r="S4172" s="2">
        <v>18967.7</v>
      </c>
      <c r="T4172" s="2">
        <v>9783.34</v>
      </c>
    </row>
    <row r="4173" spans="1:20" x14ac:dyDescent="0.25">
      <c r="A4173" t="s">
        <v>3837</v>
      </c>
      <c r="B4173" t="s">
        <v>10</v>
      </c>
      <c r="C4173" t="s">
        <v>2</v>
      </c>
      <c r="D4173" s="1">
        <v>43600</v>
      </c>
      <c r="E4173" s="1">
        <v>43701</v>
      </c>
      <c r="F4173" s="1">
        <v>43703</v>
      </c>
      <c r="G4173" s="1">
        <v>43711</v>
      </c>
      <c r="H4173" s="13">
        <f>Orders[[#This Row],[DeliveryDate]]-Orders[[#This Row],[OrderDate]]</f>
        <v>10</v>
      </c>
      <c r="I4173" t="s">
        <v>3</v>
      </c>
      <c r="J4173" t="str">
        <f>_xlfn.XLOOKUP(Orders[[#This Row],[_SalesRepID]],'Sales team'!A:A,'Sales team'!B:B)</f>
        <v>Donald Reynolds</v>
      </c>
      <c r="K4173">
        <v>26</v>
      </c>
      <c r="L4173">
        <v>41</v>
      </c>
      <c r="M4173">
        <v>248</v>
      </c>
      <c r="N4173" t="str">
        <f>_xlfn.XLOOKUP(Orders[[#This Row],[_ProductID]],Products!A:A,Products!C:C)</f>
        <v>Electronics</v>
      </c>
      <c r="O4173">
        <v>47</v>
      </c>
      <c r="P4173">
        <v>0.05</v>
      </c>
      <c r="Q4173" s="2">
        <v>207.70000000000002</v>
      </c>
      <c r="R4173" s="2">
        <v>128.774</v>
      </c>
      <c r="S4173" s="2">
        <v>986.57499999999993</v>
      </c>
      <c r="T4173" s="2">
        <v>342.70499999999993</v>
      </c>
    </row>
    <row r="4174" spans="1:20" x14ac:dyDescent="0.25">
      <c r="A4174" t="s">
        <v>3824</v>
      </c>
      <c r="B4174" t="s">
        <v>5</v>
      </c>
      <c r="C4174" t="s">
        <v>6</v>
      </c>
      <c r="D4174" s="1">
        <v>43600</v>
      </c>
      <c r="E4174" s="1">
        <v>43700</v>
      </c>
      <c r="F4174" s="1">
        <v>43709</v>
      </c>
      <c r="G4174" s="1">
        <v>43714</v>
      </c>
      <c r="H4174" s="13">
        <f>Orders[[#This Row],[DeliveryDate]]-Orders[[#This Row],[OrderDate]]</f>
        <v>14</v>
      </c>
      <c r="I4174" t="s">
        <v>3</v>
      </c>
      <c r="J4174" t="str">
        <f>_xlfn.XLOOKUP(Orders[[#This Row],[_SalesRepID]],'Sales team'!A:A,'Sales team'!B:B)</f>
        <v>Todd Roberts</v>
      </c>
      <c r="K4174">
        <v>13</v>
      </c>
      <c r="L4174">
        <v>26</v>
      </c>
      <c r="M4174">
        <v>168</v>
      </c>
      <c r="N4174" t="str">
        <f>_xlfn.XLOOKUP(Orders[[#This Row],[_ProductID]],Products!A:A,Products!C:C)</f>
        <v>Home décor</v>
      </c>
      <c r="O4174">
        <v>39</v>
      </c>
      <c r="P4174">
        <v>0.2</v>
      </c>
      <c r="Q4174" s="2">
        <v>2331.6</v>
      </c>
      <c r="R4174" s="2">
        <v>1678.752</v>
      </c>
      <c r="S4174" s="2">
        <v>13056.96</v>
      </c>
      <c r="T4174" s="2">
        <v>1305.6959999999999</v>
      </c>
    </row>
    <row r="4175" spans="1:20" x14ac:dyDescent="0.25">
      <c r="A4175" t="s">
        <v>3825</v>
      </c>
      <c r="B4175" t="s">
        <v>1</v>
      </c>
      <c r="C4175" t="s">
        <v>13</v>
      </c>
      <c r="D4175" s="1">
        <v>43600</v>
      </c>
      <c r="E4175" s="1">
        <v>43700</v>
      </c>
      <c r="F4175" s="1">
        <v>43718</v>
      </c>
      <c r="G4175" s="1">
        <v>43713</v>
      </c>
      <c r="H4175" s="13">
        <f>Orders[[#This Row],[DeliveryDate]]-Orders[[#This Row],[OrderDate]]</f>
        <v>13</v>
      </c>
      <c r="I4175" t="s">
        <v>3</v>
      </c>
      <c r="J4175" t="str">
        <f>_xlfn.XLOOKUP(Orders[[#This Row],[_SalesRepID]],'Sales team'!A:A,'Sales team'!B:B)</f>
        <v>Joshua Ryan</v>
      </c>
      <c r="K4175">
        <v>9</v>
      </c>
      <c r="L4175">
        <v>5</v>
      </c>
      <c r="M4175">
        <v>314</v>
      </c>
      <c r="N4175" t="str">
        <f>_xlfn.XLOOKUP(Orders[[#This Row],[_ProductID]],Products!A:A,Products!C:C)</f>
        <v>Home décor</v>
      </c>
      <c r="O4175">
        <v>23</v>
      </c>
      <c r="P4175">
        <v>0.05</v>
      </c>
      <c r="Q4175" s="2">
        <v>1092.1000000000001</v>
      </c>
      <c r="R4175" s="2">
        <v>513.28700000000003</v>
      </c>
      <c r="S4175" s="2">
        <v>4149.9800000000005</v>
      </c>
      <c r="T4175" s="2">
        <v>2096.8320000000003</v>
      </c>
    </row>
    <row r="4176" spans="1:20" x14ac:dyDescent="0.25">
      <c r="A4176" t="s">
        <v>3826</v>
      </c>
      <c r="B4176" t="s">
        <v>10</v>
      </c>
      <c r="C4176" t="s">
        <v>2</v>
      </c>
      <c r="D4176" s="1">
        <v>43600</v>
      </c>
      <c r="E4176" s="1">
        <v>43700</v>
      </c>
      <c r="F4176" s="1">
        <v>43706</v>
      </c>
      <c r="G4176" s="1">
        <v>43718</v>
      </c>
      <c r="H4176" s="13">
        <f>Orders[[#This Row],[DeliveryDate]]-Orders[[#This Row],[OrderDate]]</f>
        <v>18</v>
      </c>
      <c r="I4176" t="s">
        <v>3</v>
      </c>
      <c r="J4176" t="str">
        <f>_xlfn.XLOOKUP(Orders[[#This Row],[_SalesRepID]],'Sales team'!A:A,'Sales team'!B:B)</f>
        <v>Carlos Miller</v>
      </c>
      <c r="K4176">
        <v>28</v>
      </c>
      <c r="L4176">
        <v>17</v>
      </c>
      <c r="M4176">
        <v>210</v>
      </c>
      <c r="N4176" t="str">
        <f>_xlfn.XLOOKUP(Orders[[#This Row],[_ProductID]],Products!A:A,Products!C:C)</f>
        <v>Furniture</v>
      </c>
      <c r="O4176">
        <v>20</v>
      </c>
      <c r="P4176">
        <v>0.05</v>
      </c>
      <c r="Q4176" s="2">
        <v>2432.1</v>
      </c>
      <c r="R4176" s="2">
        <v>1897.038</v>
      </c>
      <c r="S4176" s="2">
        <v>4620.99</v>
      </c>
      <c r="T4176" s="2">
        <v>826.91399999999976</v>
      </c>
    </row>
    <row r="4177" spans="1:20" x14ac:dyDescent="0.25">
      <c r="A4177" t="s">
        <v>3827</v>
      </c>
      <c r="B4177" t="s">
        <v>5</v>
      </c>
      <c r="C4177" t="s">
        <v>6</v>
      </c>
      <c r="D4177" s="1">
        <v>43600</v>
      </c>
      <c r="E4177" s="1">
        <v>43700</v>
      </c>
      <c r="F4177" s="1">
        <v>43721</v>
      </c>
      <c r="G4177" s="1">
        <v>43724</v>
      </c>
      <c r="H4177" s="13">
        <f>Orders[[#This Row],[DeliveryDate]]-Orders[[#This Row],[OrderDate]]</f>
        <v>24</v>
      </c>
      <c r="I4177" t="s">
        <v>3</v>
      </c>
      <c r="J4177" t="str">
        <f>_xlfn.XLOOKUP(Orders[[#This Row],[_SalesRepID]],'Sales team'!A:A,'Sales team'!B:B)</f>
        <v>Nicholas Cunningham</v>
      </c>
      <c r="K4177">
        <v>19</v>
      </c>
      <c r="L4177">
        <v>37</v>
      </c>
      <c r="M4177">
        <v>141</v>
      </c>
      <c r="N4177" t="str">
        <f>_xlfn.XLOOKUP(Orders[[#This Row],[_ProductID]],Products!A:A,Products!C:C)</f>
        <v>Home décor</v>
      </c>
      <c r="O4177">
        <v>40</v>
      </c>
      <c r="P4177">
        <v>0.1</v>
      </c>
      <c r="Q4177" s="2">
        <v>737</v>
      </c>
      <c r="R4177" s="2">
        <v>523.27</v>
      </c>
      <c r="S4177" s="2">
        <v>3316.5</v>
      </c>
      <c r="T4177" s="2">
        <v>700.15000000000009</v>
      </c>
    </row>
    <row r="4178" spans="1:20" x14ac:dyDescent="0.25">
      <c r="A4178" t="s">
        <v>3828</v>
      </c>
      <c r="B4178" t="s">
        <v>1</v>
      </c>
      <c r="C4178" t="s">
        <v>15</v>
      </c>
      <c r="D4178" s="1">
        <v>43600</v>
      </c>
      <c r="E4178" s="1">
        <v>43700</v>
      </c>
      <c r="F4178" s="1">
        <v>43726</v>
      </c>
      <c r="G4178" s="1">
        <v>43710</v>
      </c>
      <c r="H4178" s="13">
        <f>Orders[[#This Row],[DeliveryDate]]-Orders[[#This Row],[OrderDate]]</f>
        <v>10</v>
      </c>
      <c r="I4178" t="s">
        <v>3</v>
      </c>
      <c r="J4178" t="str">
        <f>_xlfn.XLOOKUP(Orders[[#This Row],[_SalesRepID]],'Sales team'!A:A,'Sales team'!B:B)</f>
        <v>Keith Griffin</v>
      </c>
      <c r="K4178">
        <v>2</v>
      </c>
      <c r="L4178">
        <v>31</v>
      </c>
      <c r="M4178">
        <v>4</v>
      </c>
      <c r="N4178" t="str">
        <f>_xlfn.XLOOKUP(Orders[[#This Row],[_ProductID]],Products!A:A,Products!C:C)</f>
        <v>Home décor</v>
      </c>
      <c r="O4178">
        <v>2</v>
      </c>
      <c r="P4178">
        <v>7.4999999999999997E-2</v>
      </c>
      <c r="Q4178" s="2">
        <v>1105.5</v>
      </c>
      <c r="R4178" s="2">
        <v>851.23500000000001</v>
      </c>
      <c r="S4178" s="2">
        <v>1022.5875000000001</v>
      </c>
      <c r="T4178" s="2">
        <v>171.35250000000008</v>
      </c>
    </row>
    <row r="4179" spans="1:20" x14ac:dyDescent="0.25">
      <c r="A4179" t="s">
        <v>3829</v>
      </c>
      <c r="B4179" t="s">
        <v>5</v>
      </c>
      <c r="C4179" t="s">
        <v>15</v>
      </c>
      <c r="D4179" s="1">
        <v>43600</v>
      </c>
      <c r="E4179" s="1">
        <v>43700</v>
      </c>
      <c r="F4179" s="1">
        <v>43707</v>
      </c>
      <c r="G4179" s="1">
        <v>43714</v>
      </c>
      <c r="H4179" s="13">
        <f>Orders[[#This Row],[DeliveryDate]]-Orders[[#This Row],[OrderDate]]</f>
        <v>14</v>
      </c>
      <c r="I4179" t="s">
        <v>3</v>
      </c>
      <c r="J4179" t="str">
        <f>_xlfn.XLOOKUP(Orders[[#This Row],[_SalesRepID]],'Sales team'!A:A,'Sales team'!B:B)</f>
        <v>Anthony Torres</v>
      </c>
      <c r="K4179">
        <v>20</v>
      </c>
      <c r="L4179">
        <v>25</v>
      </c>
      <c r="M4179">
        <v>48</v>
      </c>
      <c r="N4179" t="str">
        <f>_xlfn.XLOOKUP(Orders[[#This Row],[_ProductID]],Products!A:A,Products!C:C)</f>
        <v>Home décor</v>
      </c>
      <c r="O4179">
        <v>24</v>
      </c>
      <c r="P4179">
        <v>0.1</v>
      </c>
      <c r="Q4179" s="2">
        <v>2807.3</v>
      </c>
      <c r="R4179" s="2">
        <v>2049.3290000000002</v>
      </c>
      <c r="S4179" s="2">
        <v>12632.85</v>
      </c>
      <c r="T4179" s="2">
        <v>2386.2049999999999</v>
      </c>
    </row>
    <row r="4180" spans="1:20" x14ac:dyDescent="0.25">
      <c r="A4180" t="s">
        <v>3817</v>
      </c>
      <c r="B4180" t="s">
        <v>1</v>
      </c>
      <c r="C4180" t="s">
        <v>13</v>
      </c>
      <c r="D4180" s="1">
        <v>43600</v>
      </c>
      <c r="E4180" s="1">
        <v>43699</v>
      </c>
      <c r="F4180" s="1">
        <v>43714</v>
      </c>
      <c r="G4180" s="1">
        <v>43726</v>
      </c>
      <c r="H4180" s="13">
        <f>Orders[[#This Row],[DeliveryDate]]-Orders[[#This Row],[OrderDate]]</f>
        <v>27</v>
      </c>
      <c r="I4180" t="s">
        <v>3</v>
      </c>
      <c r="J4180" t="str">
        <f>_xlfn.XLOOKUP(Orders[[#This Row],[_SalesRepID]],'Sales team'!A:A,'Sales team'!B:B)</f>
        <v>Carl Nguyen</v>
      </c>
      <c r="K4180">
        <v>12</v>
      </c>
      <c r="L4180">
        <v>13</v>
      </c>
      <c r="M4180">
        <v>280</v>
      </c>
      <c r="N4180" t="str">
        <f>_xlfn.XLOOKUP(Orders[[#This Row],[_ProductID]],Products!A:A,Products!C:C)</f>
        <v>Home décor</v>
      </c>
      <c r="O4180">
        <v>36</v>
      </c>
      <c r="P4180">
        <v>7.4999999999999997E-2</v>
      </c>
      <c r="Q4180" s="2">
        <v>3812.3</v>
      </c>
      <c r="R4180" s="2">
        <v>2630.4870000000001</v>
      </c>
      <c r="S4180" s="2">
        <v>17631.887500000001</v>
      </c>
      <c r="T4180" s="2">
        <v>4479.4524999999994</v>
      </c>
    </row>
    <row r="4181" spans="1:20" x14ac:dyDescent="0.25">
      <c r="A4181" t="s">
        <v>3818</v>
      </c>
      <c r="B4181" t="s">
        <v>1</v>
      </c>
      <c r="C4181" t="s">
        <v>6</v>
      </c>
      <c r="D4181" s="1">
        <v>43600</v>
      </c>
      <c r="E4181" s="1">
        <v>43699</v>
      </c>
      <c r="F4181" s="1">
        <v>43712</v>
      </c>
      <c r="G4181" s="1">
        <v>43731</v>
      </c>
      <c r="H4181" s="13">
        <f>Orders[[#This Row],[DeliveryDate]]-Orders[[#This Row],[OrderDate]]</f>
        <v>32</v>
      </c>
      <c r="I4181" t="s">
        <v>3</v>
      </c>
      <c r="J4181" t="str">
        <f>_xlfn.XLOOKUP(Orders[[#This Row],[_SalesRepID]],'Sales team'!A:A,'Sales team'!B:B)</f>
        <v>Joshua Little</v>
      </c>
      <c r="K4181">
        <v>11</v>
      </c>
      <c r="L4181">
        <v>17</v>
      </c>
      <c r="M4181">
        <v>194</v>
      </c>
      <c r="N4181" t="str">
        <f>_xlfn.XLOOKUP(Orders[[#This Row],[_ProductID]],Products!A:A,Products!C:C)</f>
        <v>Furniture</v>
      </c>
      <c r="O4181">
        <v>19</v>
      </c>
      <c r="P4181">
        <v>0.1</v>
      </c>
      <c r="Q4181" s="2">
        <v>3149</v>
      </c>
      <c r="R4181" s="2">
        <v>1952.3799999999999</v>
      </c>
      <c r="S4181" s="2">
        <v>22672.799999999999</v>
      </c>
      <c r="T4181" s="2">
        <v>7053.76</v>
      </c>
    </row>
    <row r="4182" spans="1:20" x14ac:dyDescent="0.25">
      <c r="A4182" t="s">
        <v>3819</v>
      </c>
      <c r="B4182" t="s">
        <v>10</v>
      </c>
      <c r="C4182" t="s">
        <v>25</v>
      </c>
      <c r="D4182" s="1">
        <v>43600</v>
      </c>
      <c r="E4182" s="1">
        <v>43699</v>
      </c>
      <c r="F4182" s="1">
        <v>43719</v>
      </c>
      <c r="G4182" s="1">
        <v>43713</v>
      </c>
      <c r="H4182" s="13">
        <f>Orders[[#This Row],[DeliveryDate]]-Orders[[#This Row],[OrderDate]]</f>
        <v>14</v>
      </c>
      <c r="I4182" t="s">
        <v>3</v>
      </c>
      <c r="J4182" t="str">
        <f>_xlfn.XLOOKUP(Orders[[#This Row],[_SalesRepID]],'Sales team'!A:A,'Sales team'!B:B)</f>
        <v>Shawn Torres</v>
      </c>
      <c r="K4182">
        <v>27</v>
      </c>
      <c r="L4182">
        <v>45</v>
      </c>
      <c r="M4182">
        <v>366</v>
      </c>
      <c r="N4182" t="str">
        <f>_xlfn.XLOOKUP(Orders[[#This Row],[_ProductID]],Products!A:A,Products!C:C)</f>
        <v>Electronics</v>
      </c>
      <c r="O4182">
        <v>47</v>
      </c>
      <c r="P4182">
        <v>0.05</v>
      </c>
      <c r="Q4182" s="2">
        <v>3886</v>
      </c>
      <c r="R4182" s="2">
        <v>1632.12</v>
      </c>
      <c r="S4182" s="2">
        <v>11075.1</v>
      </c>
      <c r="T4182" s="2">
        <v>6178.7400000000007</v>
      </c>
    </row>
    <row r="4183" spans="1:20" x14ac:dyDescent="0.25">
      <c r="A4183" t="s">
        <v>3820</v>
      </c>
      <c r="B4183" t="s">
        <v>1</v>
      </c>
      <c r="C4183" t="s">
        <v>46</v>
      </c>
      <c r="D4183" s="1">
        <v>43600</v>
      </c>
      <c r="E4183" s="1">
        <v>43699</v>
      </c>
      <c r="F4183" s="1">
        <v>43722</v>
      </c>
      <c r="G4183" s="1">
        <v>43710</v>
      </c>
      <c r="H4183" s="13">
        <f>Orders[[#This Row],[DeliveryDate]]-Orders[[#This Row],[OrderDate]]</f>
        <v>11</v>
      </c>
      <c r="I4183" t="s">
        <v>3</v>
      </c>
      <c r="J4183" t="str">
        <f>_xlfn.XLOOKUP(Orders[[#This Row],[_SalesRepID]],'Sales team'!A:A,'Sales team'!B:B)</f>
        <v>Jonathan Hawkins</v>
      </c>
      <c r="K4183">
        <v>10</v>
      </c>
      <c r="L4183">
        <v>18</v>
      </c>
      <c r="M4183">
        <v>85</v>
      </c>
      <c r="N4183" t="str">
        <f>_xlfn.XLOOKUP(Orders[[#This Row],[_ProductID]],Products!A:A,Products!C:C)</f>
        <v>Home décor</v>
      </c>
      <c r="O4183">
        <v>45</v>
      </c>
      <c r="P4183">
        <v>0.15</v>
      </c>
      <c r="Q4183" s="2">
        <v>5293</v>
      </c>
      <c r="R4183" s="2">
        <v>2487.71</v>
      </c>
      <c r="S4183" s="2">
        <v>35992.400000000001</v>
      </c>
      <c r="T4183" s="2">
        <v>16090.720000000001</v>
      </c>
    </row>
    <row r="4184" spans="1:20" x14ac:dyDescent="0.25">
      <c r="A4184" t="s">
        <v>3821</v>
      </c>
      <c r="B4184" t="s">
        <v>8</v>
      </c>
      <c r="C4184" t="s">
        <v>13</v>
      </c>
      <c r="D4184" s="1">
        <v>43600</v>
      </c>
      <c r="E4184" s="1">
        <v>43699</v>
      </c>
      <c r="F4184" s="1">
        <v>43722</v>
      </c>
      <c r="G4184" s="1">
        <v>43732</v>
      </c>
      <c r="H4184" s="13">
        <f>Orders[[#This Row],[DeliveryDate]]-Orders[[#This Row],[OrderDate]]</f>
        <v>33</v>
      </c>
      <c r="I4184" t="s">
        <v>3</v>
      </c>
      <c r="J4184" t="str">
        <f>_xlfn.XLOOKUP(Orders[[#This Row],[_SalesRepID]],'Sales team'!A:A,'Sales team'!B:B)</f>
        <v>Joe Price</v>
      </c>
      <c r="K4184">
        <v>22</v>
      </c>
      <c r="L4184">
        <v>10</v>
      </c>
      <c r="M4184">
        <v>287</v>
      </c>
      <c r="N4184" t="str">
        <f>_xlfn.XLOOKUP(Orders[[#This Row],[_ProductID]],Products!A:A,Products!C:C)</f>
        <v>Kitchen &amp; Dining</v>
      </c>
      <c r="O4184">
        <v>13</v>
      </c>
      <c r="P4184">
        <v>0.1</v>
      </c>
      <c r="Q4184" s="2">
        <v>1045.2</v>
      </c>
      <c r="R4184" s="2">
        <v>825.70800000000008</v>
      </c>
      <c r="S4184" s="2">
        <v>6584.76</v>
      </c>
      <c r="T4184" s="2">
        <v>804.80400000000009</v>
      </c>
    </row>
    <row r="4185" spans="1:20" x14ac:dyDescent="0.25">
      <c r="A4185" t="s">
        <v>3822</v>
      </c>
      <c r="B4185" t="s">
        <v>10</v>
      </c>
      <c r="C4185" t="s">
        <v>13</v>
      </c>
      <c r="D4185" s="1">
        <v>43600</v>
      </c>
      <c r="E4185" s="1">
        <v>43699</v>
      </c>
      <c r="F4185" s="1">
        <v>43706</v>
      </c>
      <c r="G4185" s="1">
        <v>43710</v>
      </c>
      <c r="H4185" s="13">
        <f>Orders[[#This Row],[DeliveryDate]]-Orders[[#This Row],[OrderDate]]</f>
        <v>11</v>
      </c>
      <c r="I4185" t="s">
        <v>3</v>
      </c>
      <c r="J4185" t="str">
        <f>_xlfn.XLOOKUP(Orders[[#This Row],[_SalesRepID]],'Sales team'!A:A,'Sales team'!B:B)</f>
        <v>Carlos Miller</v>
      </c>
      <c r="K4185">
        <v>28</v>
      </c>
      <c r="L4185">
        <v>49</v>
      </c>
      <c r="M4185">
        <v>295</v>
      </c>
      <c r="N4185" t="str">
        <f>_xlfn.XLOOKUP(Orders[[#This Row],[_ProductID]],Products!A:A,Products!C:C)</f>
        <v>Furniture</v>
      </c>
      <c r="O4185">
        <v>20</v>
      </c>
      <c r="P4185">
        <v>7.4999999999999997E-2</v>
      </c>
      <c r="Q4185" s="2">
        <v>3376.8</v>
      </c>
      <c r="R4185" s="2">
        <v>2026.08</v>
      </c>
      <c r="S4185" s="2">
        <v>12494.160000000002</v>
      </c>
      <c r="T4185" s="2">
        <v>4389.840000000002</v>
      </c>
    </row>
    <row r="4186" spans="1:20" x14ac:dyDescent="0.25">
      <c r="A4186" t="s">
        <v>3823</v>
      </c>
      <c r="B4186" t="s">
        <v>1</v>
      </c>
      <c r="C4186" t="s">
        <v>6</v>
      </c>
      <c r="D4186" s="1">
        <v>43600</v>
      </c>
      <c r="E4186" s="1">
        <v>43699</v>
      </c>
      <c r="F4186" s="1">
        <v>43711</v>
      </c>
      <c r="G4186" s="1">
        <v>43711</v>
      </c>
      <c r="H4186" s="13">
        <f>Orders[[#This Row],[DeliveryDate]]-Orders[[#This Row],[OrderDate]]</f>
        <v>12</v>
      </c>
      <c r="I4186" t="s">
        <v>3</v>
      </c>
      <c r="J4186" t="str">
        <f>_xlfn.XLOOKUP(Orders[[#This Row],[_SalesRepID]],'Sales team'!A:A,'Sales team'!B:B)</f>
        <v>Carl Nguyen</v>
      </c>
      <c r="K4186">
        <v>12</v>
      </c>
      <c r="L4186">
        <v>47</v>
      </c>
      <c r="M4186">
        <v>155</v>
      </c>
      <c r="N4186" t="str">
        <f>_xlfn.XLOOKUP(Orders[[#This Row],[_ProductID]],Products!A:A,Products!C:C)</f>
        <v>Electronics</v>
      </c>
      <c r="O4186">
        <v>25</v>
      </c>
      <c r="P4186">
        <v>7.4999999999999997E-2</v>
      </c>
      <c r="Q4186" s="2">
        <v>1768.8</v>
      </c>
      <c r="R4186" s="2">
        <v>1167.4080000000001</v>
      </c>
      <c r="S4186" s="2">
        <v>6544.56</v>
      </c>
      <c r="T4186" s="2">
        <v>1874.9279999999999</v>
      </c>
    </row>
    <row r="4187" spans="1:20" x14ac:dyDescent="0.25">
      <c r="A4187" t="s">
        <v>3807</v>
      </c>
      <c r="B4187" t="s">
        <v>10</v>
      </c>
      <c r="C4187" t="s">
        <v>25</v>
      </c>
      <c r="D4187" s="1">
        <v>43600</v>
      </c>
      <c r="E4187" s="1">
        <v>43698</v>
      </c>
      <c r="F4187" s="1">
        <v>43713</v>
      </c>
      <c r="G4187" s="1">
        <v>43719</v>
      </c>
      <c r="H4187" s="13">
        <f>Orders[[#This Row],[DeliveryDate]]-Orders[[#This Row],[OrderDate]]</f>
        <v>21</v>
      </c>
      <c r="I4187" t="s">
        <v>3</v>
      </c>
      <c r="J4187" t="str">
        <f>_xlfn.XLOOKUP(Orders[[#This Row],[_SalesRepID]],'Sales team'!A:A,'Sales team'!B:B)</f>
        <v>Donald Reynolds</v>
      </c>
      <c r="K4187">
        <v>26</v>
      </c>
      <c r="L4187">
        <v>26</v>
      </c>
      <c r="M4187">
        <v>334</v>
      </c>
      <c r="N4187" t="str">
        <f>_xlfn.XLOOKUP(Orders[[#This Row],[_ProductID]],Products!A:A,Products!C:C)</f>
        <v>Furniture</v>
      </c>
      <c r="O4187">
        <v>22</v>
      </c>
      <c r="P4187">
        <v>0.05</v>
      </c>
      <c r="Q4187" s="2">
        <v>1098.8</v>
      </c>
      <c r="R4187" s="2">
        <v>670.26799999999992</v>
      </c>
      <c r="S4187" s="2">
        <v>8350.8799999999992</v>
      </c>
      <c r="T4187" s="2">
        <v>2988.7359999999999</v>
      </c>
    </row>
    <row r="4188" spans="1:20" x14ac:dyDescent="0.25">
      <c r="A4188" t="s">
        <v>3808</v>
      </c>
      <c r="B4188" t="s">
        <v>8</v>
      </c>
      <c r="C4188" t="s">
        <v>6</v>
      </c>
      <c r="D4188" s="1">
        <v>43600</v>
      </c>
      <c r="E4188" s="1">
        <v>43698</v>
      </c>
      <c r="F4188" s="1">
        <v>43715</v>
      </c>
      <c r="G4188" s="1">
        <v>43706</v>
      </c>
      <c r="H4188" s="13">
        <f>Orders[[#This Row],[DeliveryDate]]-Orders[[#This Row],[OrderDate]]</f>
        <v>8</v>
      </c>
      <c r="I4188" t="s">
        <v>3</v>
      </c>
      <c r="J4188" t="str">
        <f>_xlfn.XLOOKUP(Orders[[#This Row],[_SalesRepID]],'Sales team'!A:A,'Sales team'!B:B)</f>
        <v>Roy Rice</v>
      </c>
      <c r="K4188">
        <v>24</v>
      </c>
      <c r="L4188">
        <v>41</v>
      </c>
      <c r="M4188">
        <v>192</v>
      </c>
      <c r="N4188" t="str">
        <f>_xlfn.XLOOKUP(Orders[[#This Row],[_ProductID]],Products!A:A,Products!C:C)</f>
        <v>Home décor</v>
      </c>
      <c r="O4188">
        <v>44</v>
      </c>
      <c r="P4188">
        <v>0.05</v>
      </c>
      <c r="Q4188" s="2">
        <v>3825.7000000000003</v>
      </c>
      <c r="R4188" s="2">
        <v>1912.8500000000001</v>
      </c>
      <c r="S4188" s="2">
        <v>18172.075000000001</v>
      </c>
      <c r="T4188" s="2">
        <v>8607.8250000000007</v>
      </c>
    </row>
    <row r="4189" spans="1:20" x14ac:dyDescent="0.25">
      <c r="A4189" t="s">
        <v>3809</v>
      </c>
      <c r="B4189" t="s">
        <v>5</v>
      </c>
      <c r="C4189" t="s">
        <v>15</v>
      </c>
      <c r="D4189" s="1">
        <v>43600</v>
      </c>
      <c r="E4189" s="1">
        <v>43698</v>
      </c>
      <c r="F4189" s="1">
        <v>43712</v>
      </c>
      <c r="G4189" s="1">
        <v>43710</v>
      </c>
      <c r="H4189" s="13">
        <f>Orders[[#This Row],[DeliveryDate]]-Orders[[#This Row],[OrderDate]]</f>
        <v>12</v>
      </c>
      <c r="I4189" t="s">
        <v>3</v>
      </c>
      <c r="J4189" t="str">
        <f>_xlfn.XLOOKUP(Orders[[#This Row],[_SalesRepID]],'Sales team'!A:A,'Sales team'!B:B)</f>
        <v>Roger Alexander</v>
      </c>
      <c r="K4189">
        <v>15</v>
      </c>
      <c r="L4189">
        <v>1</v>
      </c>
      <c r="M4189">
        <v>31</v>
      </c>
      <c r="N4189" t="str">
        <f>_xlfn.XLOOKUP(Orders[[#This Row],[_ProductID]],Products!A:A,Products!C:C)</f>
        <v>Kitchen &amp; Dining</v>
      </c>
      <c r="O4189">
        <v>13</v>
      </c>
      <c r="P4189">
        <v>0.05</v>
      </c>
      <c r="Q4189" s="2">
        <v>6492.3</v>
      </c>
      <c r="R4189" s="2">
        <v>2661.8429999999998</v>
      </c>
      <c r="S4189" s="2">
        <v>12335.369999999999</v>
      </c>
      <c r="T4189" s="2">
        <v>7011.6839999999993</v>
      </c>
    </row>
    <row r="4190" spans="1:20" x14ac:dyDescent="0.25">
      <c r="A4190" t="s">
        <v>3810</v>
      </c>
      <c r="B4190" t="s">
        <v>5</v>
      </c>
      <c r="C4190" t="s">
        <v>2</v>
      </c>
      <c r="D4190" s="1">
        <v>43600</v>
      </c>
      <c r="E4190" s="1">
        <v>43698</v>
      </c>
      <c r="F4190" s="1">
        <v>43702</v>
      </c>
      <c r="G4190" s="1">
        <v>43717</v>
      </c>
      <c r="H4190" s="13">
        <f>Orders[[#This Row],[DeliveryDate]]-Orders[[#This Row],[OrderDate]]</f>
        <v>19</v>
      </c>
      <c r="I4190" t="s">
        <v>3</v>
      </c>
      <c r="J4190" t="str">
        <f>_xlfn.XLOOKUP(Orders[[#This Row],[_SalesRepID]],'Sales team'!A:A,'Sales team'!B:B)</f>
        <v>Todd Roberts</v>
      </c>
      <c r="K4190">
        <v>13</v>
      </c>
      <c r="L4190">
        <v>3</v>
      </c>
      <c r="M4190">
        <v>231</v>
      </c>
      <c r="N4190" t="str">
        <f>_xlfn.XLOOKUP(Orders[[#This Row],[_ProductID]],Products!A:A,Products!C:C)</f>
        <v>Furniture</v>
      </c>
      <c r="O4190">
        <v>38</v>
      </c>
      <c r="P4190">
        <v>7.4999999999999997E-2</v>
      </c>
      <c r="Q4190" s="2">
        <v>1085.4000000000001</v>
      </c>
      <c r="R4190" s="2">
        <v>879.17400000000009</v>
      </c>
      <c r="S4190" s="2">
        <v>4015.9800000000005</v>
      </c>
      <c r="T4190" s="2">
        <v>499.28400000000011</v>
      </c>
    </row>
    <row r="4191" spans="1:20" x14ac:dyDescent="0.25">
      <c r="A4191" t="s">
        <v>3811</v>
      </c>
      <c r="B4191" t="s">
        <v>1</v>
      </c>
      <c r="C4191" t="s">
        <v>15</v>
      </c>
      <c r="D4191" s="1">
        <v>43600</v>
      </c>
      <c r="E4191" s="1">
        <v>43698</v>
      </c>
      <c r="F4191" s="1">
        <v>43711</v>
      </c>
      <c r="G4191" s="1">
        <v>43713</v>
      </c>
      <c r="H4191" s="13">
        <f>Orders[[#This Row],[DeliveryDate]]-Orders[[#This Row],[OrderDate]]</f>
        <v>15</v>
      </c>
      <c r="I4191" t="s">
        <v>3</v>
      </c>
      <c r="J4191" t="str">
        <f>_xlfn.XLOOKUP(Orders[[#This Row],[_SalesRepID]],'Sales team'!A:A,'Sales team'!B:B)</f>
        <v>Jerry Green</v>
      </c>
      <c r="K4191">
        <v>3</v>
      </c>
      <c r="L4191">
        <v>12</v>
      </c>
      <c r="M4191">
        <v>1</v>
      </c>
      <c r="N4191" t="str">
        <f>_xlfn.XLOOKUP(Orders[[#This Row],[_ProductID]],Products!A:A,Products!C:C)</f>
        <v>Home décor</v>
      </c>
      <c r="O4191">
        <v>29</v>
      </c>
      <c r="P4191">
        <v>0.4</v>
      </c>
      <c r="Q4191" s="2">
        <v>1728.6000000000001</v>
      </c>
      <c r="R4191" s="2">
        <v>1019.874</v>
      </c>
      <c r="S4191" s="2">
        <v>1037.1600000000001</v>
      </c>
      <c r="T4191" s="2">
        <v>17.286000000000058</v>
      </c>
    </row>
    <row r="4192" spans="1:20" x14ac:dyDescent="0.25">
      <c r="A4192" t="s">
        <v>3812</v>
      </c>
      <c r="B4192" t="s">
        <v>5</v>
      </c>
      <c r="C4192" t="s">
        <v>13</v>
      </c>
      <c r="D4192" s="1">
        <v>43600</v>
      </c>
      <c r="E4192" s="1">
        <v>43698</v>
      </c>
      <c r="F4192" s="1">
        <v>43705</v>
      </c>
      <c r="G4192" s="1">
        <v>43726</v>
      </c>
      <c r="H4192" s="13">
        <f>Orders[[#This Row],[DeliveryDate]]-Orders[[#This Row],[OrderDate]]</f>
        <v>28</v>
      </c>
      <c r="I4192" t="s">
        <v>3</v>
      </c>
      <c r="J4192" t="str">
        <f>_xlfn.XLOOKUP(Orders[[#This Row],[_SalesRepID]],'Sales team'!A:A,'Sales team'!B:B)</f>
        <v>Roger Alexander</v>
      </c>
      <c r="K4192">
        <v>15</v>
      </c>
      <c r="L4192">
        <v>8</v>
      </c>
      <c r="M4192">
        <v>291</v>
      </c>
      <c r="N4192" t="str">
        <f>_xlfn.XLOOKUP(Orders[[#This Row],[_ProductID]],Products!A:A,Products!C:C)</f>
        <v>Kitchen &amp; Dining</v>
      </c>
      <c r="O4192">
        <v>7</v>
      </c>
      <c r="P4192">
        <v>0.05</v>
      </c>
      <c r="Q4192" s="2">
        <v>1916.2</v>
      </c>
      <c r="R4192" s="2">
        <v>1379.664</v>
      </c>
      <c r="S4192" s="2">
        <v>14563.119999999999</v>
      </c>
      <c r="T4192" s="2">
        <v>3525.8079999999991</v>
      </c>
    </row>
    <row r="4193" spans="1:20" x14ac:dyDescent="0.25">
      <c r="A4193" t="s">
        <v>3813</v>
      </c>
      <c r="B4193" t="s">
        <v>1</v>
      </c>
      <c r="C4193" t="s">
        <v>13</v>
      </c>
      <c r="D4193" s="1">
        <v>43600</v>
      </c>
      <c r="E4193" s="1">
        <v>43698</v>
      </c>
      <c r="F4193" s="1">
        <v>43706</v>
      </c>
      <c r="G4193" s="1">
        <v>43718</v>
      </c>
      <c r="H4193" s="13">
        <f>Orders[[#This Row],[DeliveryDate]]-Orders[[#This Row],[OrderDate]]</f>
        <v>20</v>
      </c>
      <c r="I4193" t="s">
        <v>3</v>
      </c>
      <c r="J4193" t="str">
        <f>_xlfn.XLOOKUP(Orders[[#This Row],[_SalesRepID]],'Sales team'!A:A,'Sales team'!B:B)</f>
        <v>Shawn Cook</v>
      </c>
      <c r="K4193">
        <v>7</v>
      </c>
      <c r="L4193">
        <v>37</v>
      </c>
      <c r="M4193">
        <v>321</v>
      </c>
      <c r="N4193" t="str">
        <f>_xlfn.XLOOKUP(Orders[[#This Row],[_ProductID]],Products!A:A,Products!C:C)</f>
        <v>Kitchen &amp; Dining</v>
      </c>
      <c r="O4193">
        <v>4</v>
      </c>
      <c r="P4193">
        <v>0.1</v>
      </c>
      <c r="Q4193" s="2">
        <v>3336.6</v>
      </c>
      <c r="R4193" s="2">
        <v>2469.0839999999998</v>
      </c>
      <c r="S4193" s="2">
        <v>18017.64</v>
      </c>
      <c r="T4193" s="2">
        <v>3203.1360000000004</v>
      </c>
    </row>
    <row r="4194" spans="1:20" x14ac:dyDescent="0.25">
      <c r="A4194" t="s">
        <v>3814</v>
      </c>
      <c r="B4194" t="s">
        <v>1</v>
      </c>
      <c r="C4194" t="s">
        <v>2</v>
      </c>
      <c r="D4194" s="1">
        <v>43600</v>
      </c>
      <c r="E4194" s="1">
        <v>43698</v>
      </c>
      <c r="F4194" s="1">
        <v>43711</v>
      </c>
      <c r="G4194" s="1">
        <v>43724</v>
      </c>
      <c r="H4194" s="13">
        <f>Orders[[#This Row],[DeliveryDate]]-Orders[[#This Row],[OrderDate]]</f>
        <v>26</v>
      </c>
      <c r="I4194" t="s">
        <v>3</v>
      </c>
      <c r="J4194" t="str">
        <f>_xlfn.XLOOKUP(Orders[[#This Row],[_SalesRepID]],'Sales team'!A:A,'Sales team'!B:B)</f>
        <v>Chris Armstrong</v>
      </c>
      <c r="K4194">
        <v>4</v>
      </c>
      <c r="L4194">
        <v>42</v>
      </c>
      <c r="M4194">
        <v>260</v>
      </c>
      <c r="N4194" t="str">
        <f>_xlfn.XLOOKUP(Orders[[#This Row],[_ProductID]],Products!A:A,Products!C:C)</f>
        <v>Furniture</v>
      </c>
      <c r="O4194">
        <v>22</v>
      </c>
      <c r="P4194">
        <v>0.05</v>
      </c>
      <c r="Q4194" s="2">
        <v>227.8</v>
      </c>
      <c r="R4194" s="2">
        <v>161.738</v>
      </c>
      <c r="S4194" s="2">
        <v>1731.28</v>
      </c>
      <c r="T4194" s="2">
        <v>437.37599999999998</v>
      </c>
    </row>
    <row r="4195" spans="1:20" x14ac:dyDescent="0.25">
      <c r="A4195" t="s">
        <v>3815</v>
      </c>
      <c r="B4195" t="s">
        <v>5</v>
      </c>
      <c r="C4195" t="s">
        <v>2</v>
      </c>
      <c r="D4195" s="1">
        <v>43600</v>
      </c>
      <c r="E4195" s="1">
        <v>43698</v>
      </c>
      <c r="F4195" s="1">
        <v>43716</v>
      </c>
      <c r="G4195" s="1">
        <v>43712</v>
      </c>
      <c r="H4195" s="13">
        <f>Orders[[#This Row],[DeliveryDate]]-Orders[[#This Row],[OrderDate]]</f>
        <v>14</v>
      </c>
      <c r="I4195" t="s">
        <v>3</v>
      </c>
      <c r="J4195" t="str">
        <f>_xlfn.XLOOKUP(Orders[[#This Row],[_SalesRepID]],'Sales team'!A:A,'Sales team'!B:B)</f>
        <v>Shawn Wallace</v>
      </c>
      <c r="K4195">
        <v>18</v>
      </c>
      <c r="L4195">
        <v>12</v>
      </c>
      <c r="M4195">
        <v>244</v>
      </c>
      <c r="N4195" t="str">
        <f>_xlfn.XLOOKUP(Orders[[#This Row],[_ProductID]],Products!A:A,Products!C:C)</f>
        <v>Home décor</v>
      </c>
      <c r="O4195">
        <v>32</v>
      </c>
      <c r="P4195">
        <v>0.2</v>
      </c>
      <c r="Q4195" s="2">
        <v>2666.6</v>
      </c>
      <c r="R4195" s="2">
        <v>1839.9539999999997</v>
      </c>
      <c r="S4195" s="2">
        <v>12799.68</v>
      </c>
      <c r="T4195" s="2">
        <v>1759.9560000000019</v>
      </c>
    </row>
    <row r="4196" spans="1:20" x14ac:dyDescent="0.25">
      <c r="A4196" t="s">
        <v>3816</v>
      </c>
      <c r="B4196" t="s">
        <v>1</v>
      </c>
      <c r="C4196" t="s">
        <v>6</v>
      </c>
      <c r="D4196" s="1">
        <v>43600</v>
      </c>
      <c r="E4196" s="1">
        <v>43698</v>
      </c>
      <c r="F4196" s="1">
        <v>43722</v>
      </c>
      <c r="G4196" s="1">
        <v>43706</v>
      </c>
      <c r="H4196" s="13">
        <f>Orders[[#This Row],[DeliveryDate]]-Orders[[#This Row],[OrderDate]]</f>
        <v>8</v>
      </c>
      <c r="I4196" t="s">
        <v>3</v>
      </c>
      <c r="J4196" t="str">
        <f>_xlfn.XLOOKUP(Orders[[#This Row],[_SalesRepID]],'Sales team'!A:A,'Sales team'!B:B)</f>
        <v>Joshua Bennett</v>
      </c>
      <c r="K4196">
        <v>6</v>
      </c>
      <c r="L4196">
        <v>23</v>
      </c>
      <c r="M4196">
        <v>132</v>
      </c>
      <c r="N4196" t="str">
        <f>_xlfn.XLOOKUP(Orders[[#This Row],[_ProductID]],Products!A:A,Products!C:C)</f>
        <v>Kitchen &amp; Dining</v>
      </c>
      <c r="O4196">
        <v>7</v>
      </c>
      <c r="P4196">
        <v>0.1</v>
      </c>
      <c r="Q4196" s="2">
        <v>167.5</v>
      </c>
      <c r="R4196" s="2">
        <v>112.22500000000001</v>
      </c>
      <c r="S4196" s="2">
        <v>150.75</v>
      </c>
      <c r="T4196" s="2">
        <v>38.524999999999991</v>
      </c>
    </row>
    <row r="4197" spans="1:20" x14ac:dyDescent="0.25">
      <c r="A4197" t="s">
        <v>3795</v>
      </c>
      <c r="B4197" t="s">
        <v>1</v>
      </c>
      <c r="C4197" t="s">
        <v>15</v>
      </c>
      <c r="D4197" s="1">
        <v>43600</v>
      </c>
      <c r="E4197" s="1">
        <v>43697</v>
      </c>
      <c r="F4197" s="1">
        <v>43719</v>
      </c>
      <c r="G4197" s="1">
        <v>43718</v>
      </c>
      <c r="H4197" s="13">
        <f>Orders[[#This Row],[DeliveryDate]]-Orders[[#This Row],[OrderDate]]</f>
        <v>21</v>
      </c>
      <c r="I4197" t="s">
        <v>3</v>
      </c>
      <c r="J4197" t="str">
        <f>_xlfn.XLOOKUP(Orders[[#This Row],[_SalesRepID]],'Sales team'!A:A,'Sales team'!B:B)</f>
        <v>George Lewis</v>
      </c>
      <c r="K4197">
        <v>8</v>
      </c>
      <c r="L4197">
        <v>10</v>
      </c>
      <c r="M4197">
        <v>32</v>
      </c>
      <c r="N4197" t="str">
        <f>_xlfn.XLOOKUP(Orders[[#This Row],[_ProductID]],Products!A:A,Products!C:C)</f>
        <v>Kitchen &amp; Dining</v>
      </c>
      <c r="O4197">
        <v>8</v>
      </c>
      <c r="P4197">
        <v>7.4999999999999997E-2</v>
      </c>
      <c r="Q4197" s="2">
        <v>3765.4</v>
      </c>
      <c r="R4197" s="2">
        <v>2372.2020000000002</v>
      </c>
      <c r="S4197" s="2">
        <v>20897.97</v>
      </c>
      <c r="T4197" s="2">
        <v>6664.7579999999998</v>
      </c>
    </row>
    <row r="4198" spans="1:20" x14ac:dyDescent="0.25">
      <c r="A4198" t="s">
        <v>3796</v>
      </c>
      <c r="B4198" t="s">
        <v>10</v>
      </c>
      <c r="C4198" t="s">
        <v>46</v>
      </c>
      <c r="D4198" s="1">
        <v>43600</v>
      </c>
      <c r="E4198" s="1">
        <v>43697</v>
      </c>
      <c r="F4198" s="1">
        <v>43711</v>
      </c>
      <c r="G4198" s="1">
        <v>43704</v>
      </c>
      <c r="H4198" s="13">
        <f>Orders[[#This Row],[DeliveryDate]]-Orders[[#This Row],[OrderDate]]</f>
        <v>7</v>
      </c>
      <c r="I4198" t="s">
        <v>3</v>
      </c>
      <c r="J4198" t="str">
        <f>_xlfn.XLOOKUP(Orders[[#This Row],[_SalesRepID]],'Sales team'!A:A,'Sales team'!B:B)</f>
        <v>Donald Reynolds</v>
      </c>
      <c r="K4198">
        <v>26</v>
      </c>
      <c r="L4198">
        <v>46</v>
      </c>
      <c r="M4198">
        <v>86</v>
      </c>
      <c r="N4198" t="str">
        <f>_xlfn.XLOOKUP(Orders[[#This Row],[_ProductID]],Products!A:A,Products!C:C)</f>
        <v>Home décor</v>
      </c>
      <c r="O4198">
        <v>31</v>
      </c>
      <c r="P4198">
        <v>0.05</v>
      </c>
      <c r="Q4198" s="2">
        <v>1072</v>
      </c>
      <c r="R4198" s="2">
        <v>621.76</v>
      </c>
      <c r="S4198" s="2">
        <v>8147.2</v>
      </c>
      <c r="T4198" s="2">
        <v>3173.12</v>
      </c>
    </row>
    <row r="4199" spans="1:20" x14ac:dyDescent="0.25">
      <c r="A4199" t="s">
        <v>3797</v>
      </c>
      <c r="B4199" t="s">
        <v>1</v>
      </c>
      <c r="C4199" t="s">
        <v>6</v>
      </c>
      <c r="D4199" s="1">
        <v>43600</v>
      </c>
      <c r="E4199" s="1">
        <v>43697</v>
      </c>
      <c r="F4199" s="1">
        <v>43714</v>
      </c>
      <c r="G4199" s="1">
        <v>43738</v>
      </c>
      <c r="H4199" s="13">
        <f>Orders[[#This Row],[DeliveryDate]]-Orders[[#This Row],[OrderDate]]</f>
        <v>41</v>
      </c>
      <c r="I4199" t="s">
        <v>3</v>
      </c>
      <c r="J4199" t="str">
        <f>_xlfn.XLOOKUP(Orders[[#This Row],[_SalesRepID]],'Sales team'!A:A,'Sales team'!B:B)</f>
        <v>Keith Griffin</v>
      </c>
      <c r="K4199">
        <v>2</v>
      </c>
      <c r="L4199">
        <v>36</v>
      </c>
      <c r="M4199">
        <v>166</v>
      </c>
      <c r="N4199" t="str">
        <f>_xlfn.XLOOKUP(Orders[[#This Row],[_ProductID]],Products!A:A,Products!C:C)</f>
        <v>Furniture</v>
      </c>
      <c r="O4199">
        <v>42</v>
      </c>
      <c r="P4199">
        <v>0.1</v>
      </c>
      <c r="Q4199" s="2">
        <v>1822.4</v>
      </c>
      <c r="R4199" s="2">
        <v>1457.92</v>
      </c>
      <c r="S4199" s="2">
        <v>6560.64</v>
      </c>
      <c r="T4199" s="2">
        <v>728.96</v>
      </c>
    </row>
    <row r="4200" spans="1:20" x14ac:dyDescent="0.25">
      <c r="A4200" t="s">
        <v>3798</v>
      </c>
      <c r="B4200" t="s">
        <v>8</v>
      </c>
      <c r="C4200" t="s">
        <v>6</v>
      </c>
      <c r="D4200" s="1">
        <v>43600</v>
      </c>
      <c r="E4200" s="1">
        <v>43697</v>
      </c>
      <c r="F4200" s="1">
        <v>43721</v>
      </c>
      <c r="G4200" s="1">
        <v>43704</v>
      </c>
      <c r="H4200" s="13">
        <f>Orders[[#This Row],[DeliveryDate]]-Orders[[#This Row],[OrderDate]]</f>
        <v>7</v>
      </c>
      <c r="I4200" t="s">
        <v>3</v>
      </c>
      <c r="J4200" t="str">
        <f>_xlfn.XLOOKUP(Orders[[#This Row],[_SalesRepID]],'Sales team'!A:A,'Sales team'!B:B)</f>
        <v>Anthony Torres</v>
      </c>
      <c r="K4200">
        <v>20</v>
      </c>
      <c r="L4200">
        <v>15</v>
      </c>
      <c r="M4200">
        <v>94</v>
      </c>
      <c r="N4200" t="str">
        <f>_xlfn.XLOOKUP(Orders[[#This Row],[_ProductID]],Products!A:A,Products!C:C)</f>
        <v>Home décor</v>
      </c>
      <c r="O4200">
        <v>39</v>
      </c>
      <c r="P4200">
        <v>0.1</v>
      </c>
      <c r="Q4200" s="2">
        <v>951.4</v>
      </c>
      <c r="R4200" s="2">
        <v>618.41</v>
      </c>
      <c r="S4200" s="2">
        <v>5993.8200000000006</v>
      </c>
      <c r="T4200" s="2">
        <v>1664.9500000000007</v>
      </c>
    </row>
    <row r="4201" spans="1:20" x14ac:dyDescent="0.25">
      <c r="A4201" t="s">
        <v>3799</v>
      </c>
      <c r="B4201" t="s">
        <v>8</v>
      </c>
      <c r="C4201" t="s">
        <v>46</v>
      </c>
      <c r="D4201" s="1">
        <v>43600</v>
      </c>
      <c r="E4201" s="1">
        <v>43697</v>
      </c>
      <c r="F4201" s="1">
        <v>43714</v>
      </c>
      <c r="G4201" s="1">
        <v>43704</v>
      </c>
      <c r="H4201" s="13">
        <f>Orders[[#This Row],[DeliveryDate]]-Orders[[#This Row],[OrderDate]]</f>
        <v>7</v>
      </c>
      <c r="I4201" t="s">
        <v>3</v>
      </c>
      <c r="J4201" t="str">
        <f>_xlfn.XLOOKUP(Orders[[#This Row],[_SalesRepID]],'Sales team'!A:A,'Sales team'!B:B)</f>
        <v>Samuel Fowler</v>
      </c>
      <c r="K4201">
        <v>21</v>
      </c>
      <c r="L4201">
        <v>39</v>
      </c>
      <c r="M4201">
        <v>60</v>
      </c>
      <c r="N4201" t="str">
        <f>_xlfn.XLOOKUP(Orders[[#This Row],[_ProductID]],Products!A:A,Products!C:C)</f>
        <v>Electronics</v>
      </c>
      <c r="O4201">
        <v>6</v>
      </c>
      <c r="P4201">
        <v>0.4</v>
      </c>
      <c r="Q4201" s="2">
        <v>1882.7</v>
      </c>
      <c r="R4201" s="2">
        <v>903.69600000000003</v>
      </c>
      <c r="S4201" s="2">
        <v>7907.3399999999992</v>
      </c>
      <c r="T4201" s="2">
        <v>1581.4679999999989</v>
      </c>
    </row>
    <row r="4202" spans="1:20" x14ac:dyDescent="0.25">
      <c r="A4202" t="s">
        <v>3800</v>
      </c>
      <c r="B4202" t="s">
        <v>1</v>
      </c>
      <c r="C4202" t="s">
        <v>6</v>
      </c>
      <c r="D4202" s="1">
        <v>43600</v>
      </c>
      <c r="E4202" s="1">
        <v>43697</v>
      </c>
      <c r="F4202" s="1">
        <v>43711</v>
      </c>
      <c r="G4202" s="1">
        <v>43738</v>
      </c>
      <c r="H4202" s="13">
        <f>Orders[[#This Row],[DeliveryDate]]-Orders[[#This Row],[OrderDate]]</f>
        <v>41</v>
      </c>
      <c r="I4202" t="s">
        <v>3</v>
      </c>
      <c r="J4202" t="str">
        <f>_xlfn.XLOOKUP(Orders[[#This Row],[_SalesRepID]],'Sales team'!A:A,'Sales team'!B:B)</f>
        <v>Carl Nguyen</v>
      </c>
      <c r="K4202">
        <v>12</v>
      </c>
      <c r="L4202">
        <v>7</v>
      </c>
      <c r="M4202">
        <v>155</v>
      </c>
      <c r="N4202" t="str">
        <f>_xlfn.XLOOKUP(Orders[[#This Row],[_ProductID]],Products!A:A,Products!C:C)</f>
        <v>Kitchen &amp; Dining</v>
      </c>
      <c r="O4202">
        <v>8</v>
      </c>
      <c r="P4202">
        <v>0.1</v>
      </c>
      <c r="Q4202" s="2">
        <v>917.9</v>
      </c>
      <c r="R4202" s="2">
        <v>614.99300000000005</v>
      </c>
      <c r="S4202" s="2">
        <v>4130.55</v>
      </c>
      <c r="T4202" s="2">
        <v>1055.585</v>
      </c>
    </row>
    <row r="4203" spans="1:20" x14ac:dyDescent="0.25">
      <c r="A4203" t="s">
        <v>3801</v>
      </c>
      <c r="B4203" t="s">
        <v>1</v>
      </c>
      <c r="C4203" t="s">
        <v>25</v>
      </c>
      <c r="D4203" s="1">
        <v>43600</v>
      </c>
      <c r="E4203" s="1">
        <v>43697</v>
      </c>
      <c r="F4203" s="1">
        <v>43713</v>
      </c>
      <c r="G4203" s="1">
        <v>43724</v>
      </c>
      <c r="H4203" s="13">
        <f>Orders[[#This Row],[DeliveryDate]]-Orders[[#This Row],[OrderDate]]</f>
        <v>27</v>
      </c>
      <c r="I4203" t="s">
        <v>3</v>
      </c>
      <c r="J4203" t="str">
        <f>_xlfn.XLOOKUP(Orders[[#This Row],[_SalesRepID]],'Sales team'!A:A,'Sales team'!B:B)</f>
        <v>Keith Griffin</v>
      </c>
      <c r="K4203">
        <v>2</v>
      </c>
      <c r="L4203">
        <v>13</v>
      </c>
      <c r="M4203">
        <v>332</v>
      </c>
      <c r="N4203" t="str">
        <f>_xlfn.XLOOKUP(Orders[[#This Row],[_ProductID]],Products!A:A,Products!C:C)</f>
        <v>Home décor</v>
      </c>
      <c r="O4203">
        <v>30</v>
      </c>
      <c r="P4203">
        <v>7.4999999999999997E-2</v>
      </c>
      <c r="Q4203" s="2">
        <v>5648.1</v>
      </c>
      <c r="R4203" s="2">
        <v>4574.9610000000002</v>
      </c>
      <c r="S4203" s="2">
        <v>26122.462500000001</v>
      </c>
      <c r="T4203" s="2">
        <v>3247.6575000000012</v>
      </c>
    </row>
    <row r="4204" spans="1:20" x14ac:dyDescent="0.25">
      <c r="A4204" t="s">
        <v>3802</v>
      </c>
      <c r="B4204" t="s">
        <v>5</v>
      </c>
      <c r="C4204" t="s">
        <v>15</v>
      </c>
      <c r="D4204" s="1">
        <v>43600</v>
      </c>
      <c r="E4204" s="1">
        <v>43697</v>
      </c>
      <c r="F4204" s="1">
        <v>43704</v>
      </c>
      <c r="G4204" s="1">
        <v>43706</v>
      </c>
      <c r="H4204" s="13">
        <f>Orders[[#This Row],[DeliveryDate]]-Orders[[#This Row],[OrderDate]]</f>
        <v>9</v>
      </c>
      <c r="I4204" t="s">
        <v>3</v>
      </c>
      <c r="J4204" t="str">
        <f>_xlfn.XLOOKUP(Orders[[#This Row],[_SalesRepID]],'Sales team'!A:A,'Sales team'!B:B)</f>
        <v>Todd Roberts</v>
      </c>
      <c r="K4204">
        <v>13</v>
      </c>
      <c r="L4204">
        <v>17</v>
      </c>
      <c r="M4204">
        <v>46</v>
      </c>
      <c r="N4204" t="str">
        <f>_xlfn.XLOOKUP(Orders[[#This Row],[_ProductID]],Products!A:A,Products!C:C)</f>
        <v>Outdoor</v>
      </c>
      <c r="O4204">
        <v>9</v>
      </c>
      <c r="P4204">
        <v>0.15</v>
      </c>
      <c r="Q4204" s="2">
        <v>1916.2</v>
      </c>
      <c r="R4204" s="2">
        <v>804.80399999999997</v>
      </c>
      <c r="S4204" s="2">
        <v>4886.3100000000004</v>
      </c>
      <c r="T4204" s="2">
        <v>2471.8980000000006</v>
      </c>
    </row>
    <row r="4205" spans="1:20" x14ac:dyDescent="0.25">
      <c r="A4205" t="s">
        <v>3803</v>
      </c>
      <c r="B4205" t="s">
        <v>8</v>
      </c>
      <c r="C4205" t="s">
        <v>15</v>
      </c>
      <c r="D4205" s="1">
        <v>43600</v>
      </c>
      <c r="E4205" s="1">
        <v>43697</v>
      </c>
      <c r="F4205" s="1">
        <v>43701</v>
      </c>
      <c r="G4205" s="1">
        <v>43707</v>
      </c>
      <c r="H4205" s="13">
        <f>Orders[[#This Row],[DeliveryDate]]-Orders[[#This Row],[OrderDate]]</f>
        <v>10</v>
      </c>
      <c r="I4205" t="s">
        <v>3</v>
      </c>
      <c r="J4205" t="str">
        <f>_xlfn.XLOOKUP(Orders[[#This Row],[_SalesRepID]],'Sales team'!A:A,'Sales team'!B:B)</f>
        <v>Roy Rice</v>
      </c>
      <c r="K4205">
        <v>24</v>
      </c>
      <c r="L4205">
        <v>47</v>
      </c>
      <c r="M4205">
        <v>56</v>
      </c>
      <c r="N4205" t="str">
        <f>_xlfn.XLOOKUP(Orders[[#This Row],[_ProductID]],Products!A:A,Products!C:C)</f>
        <v>Electronics</v>
      </c>
      <c r="O4205">
        <v>25</v>
      </c>
      <c r="P4205">
        <v>0.05</v>
      </c>
      <c r="Q4205" s="2">
        <v>1876</v>
      </c>
      <c r="R4205" s="2">
        <v>1050.5600000000002</v>
      </c>
      <c r="S4205" s="2">
        <v>14257.599999999999</v>
      </c>
      <c r="T4205" s="2">
        <v>5853.1199999999972</v>
      </c>
    </row>
    <row r="4206" spans="1:20" x14ac:dyDescent="0.25">
      <c r="A4206" t="s">
        <v>3804</v>
      </c>
      <c r="B4206" t="s">
        <v>5</v>
      </c>
      <c r="C4206" t="s">
        <v>25</v>
      </c>
      <c r="D4206" s="1">
        <v>43600</v>
      </c>
      <c r="E4206" s="1">
        <v>43697</v>
      </c>
      <c r="F4206" s="1">
        <v>43705</v>
      </c>
      <c r="G4206" s="1">
        <v>43711</v>
      </c>
      <c r="H4206" s="13">
        <f>Orders[[#This Row],[DeliveryDate]]-Orders[[#This Row],[OrderDate]]</f>
        <v>14</v>
      </c>
      <c r="I4206" t="s">
        <v>3</v>
      </c>
      <c r="J4206" t="str">
        <f>_xlfn.XLOOKUP(Orders[[#This Row],[_SalesRepID]],'Sales team'!A:A,'Sales team'!B:B)</f>
        <v>Anthony Berry</v>
      </c>
      <c r="K4206">
        <v>16</v>
      </c>
      <c r="L4206">
        <v>2</v>
      </c>
      <c r="M4206">
        <v>343</v>
      </c>
      <c r="N4206" t="str">
        <f>_xlfn.XLOOKUP(Orders[[#This Row],[_ProductID]],Products!A:A,Products!C:C)</f>
        <v>Home décor</v>
      </c>
      <c r="O4206">
        <v>29</v>
      </c>
      <c r="P4206">
        <v>7.4999999999999997E-2</v>
      </c>
      <c r="Q4206" s="2">
        <v>797.30000000000007</v>
      </c>
      <c r="R4206" s="2">
        <v>414.59600000000006</v>
      </c>
      <c r="S4206" s="2">
        <v>3687.5125000000007</v>
      </c>
      <c r="T4206" s="2">
        <v>1614.5325000000003</v>
      </c>
    </row>
    <row r="4207" spans="1:20" x14ac:dyDescent="0.25">
      <c r="A4207" t="s">
        <v>3805</v>
      </c>
      <c r="B4207" t="s">
        <v>5</v>
      </c>
      <c r="C4207" t="s">
        <v>46</v>
      </c>
      <c r="D4207" s="1">
        <v>43600</v>
      </c>
      <c r="E4207" s="1">
        <v>43697</v>
      </c>
      <c r="F4207" s="1">
        <v>43708</v>
      </c>
      <c r="G4207" s="1">
        <v>43706</v>
      </c>
      <c r="H4207" s="13">
        <f>Orders[[#This Row],[DeliveryDate]]-Orders[[#This Row],[OrderDate]]</f>
        <v>9</v>
      </c>
      <c r="I4207" t="s">
        <v>3</v>
      </c>
      <c r="J4207" t="str">
        <f>_xlfn.XLOOKUP(Orders[[#This Row],[_SalesRepID]],'Sales team'!A:A,'Sales team'!B:B)</f>
        <v>Frank Brown</v>
      </c>
      <c r="K4207">
        <v>17</v>
      </c>
      <c r="L4207">
        <v>35</v>
      </c>
      <c r="M4207">
        <v>63</v>
      </c>
      <c r="N4207" t="str">
        <f>_xlfn.XLOOKUP(Orders[[#This Row],[_ProductID]],Products!A:A,Products!C:C)</f>
        <v>Outdoor</v>
      </c>
      <c r="O4207">
        <v>18</v>
      </c>
      <c r="P4207">
        <v>7.4999999999999997E-2</v>
      </c>
      <c r="Q4207" s="2">
        <v>1058.6000000000001</v>
      </c>
      <c r="R4207" s="2">
        <v>656.33200000000011</v>
      </c>
      <c r="S4207" s="2">
        <v>5875.2300000000005</v>
      </c>
      <c r="T4207" s="2">
        <v>1937.2379999999998</v>
      </c>
    </row>
    <row r="4208" spans="1:20" x14ac:dyDescent="0.25">
      <c r="A4208" t="s">
        <v>3806</v>
      </c>
      <c r="B4208" t="s">
        <v>1</v>
      </c>
      <c r="C4208" t="s">
        <v>15</v>
      </c>
      <c r="D4208" s="1">
        <v>43600</v>
      </c>
      <c r="E4208" s="1">
        <v>43697</v>
      </c>
      <c r="F4208" s="1">
        <v>43710</v>
      </c>
      <c r="G4208" s="1">
        <v>43707</v>
      </c>
      <c r="H4208" s="13">
        <f>Orders[[#This Row],[DeliveryDate]]-Orders[[#This Row],[OrderDate]]</f>
        <v>10</v>
      </c>
      <c r="I4208" t="s">
        <v>3</v>
      </c>
      <c r="J4208" t="str">
        <f>_xlfn.XLOOKUP(Orders[[#This Row],[_SalesRepID]],'Sales team'!A:A,'Sales team'!B:B)</f>
        <v>Stephen Payne</v>
      </c>
      <c r="K4208">
        <v>5</v>
      </c>
      <c r="L4208">
        <v>39</v>
      </c>
      <c r="M4208">
        <v>51</v>
      </c>
      <c r="N4208" t="str">
        <f>_xlfn.XLOOKUP(Orders[[#This Row],[_ProductID]],Products!A:A,Products!C:C)</f>
        <v>Home décor</v>
      </c>
      <c r="O4208">
        <v>36</v>
      </c>
      <c r="P4208">
        <v>0.2</v>
      </c>
      <c r="Q4208" s="2">
        <v>3725.2000000000003</v>
      </c>
      <c r="R4208" s="2">
        <v>2644.8920000000003</v>
      </c>
      <c r="S4208" s="2">
        <v>17880.960000000003</v>
      </c>
      <c r="T4208" s="2">
        <v>2011.6080000000002</v>
      </c>
    </row>
    <row r="4209" spans="1:20" x14ac:dyDescent="0.25">
      <c r="A4209" t="s">
        <v>3791</v>
      </c>
      <c r="B4209" t="s">
        <v>5</v>
      </c>
      <c r="C4209" t="s">
        <v>15</v>
      </c>
      <c r="D4209" s="1">
        <v>43600</v>
      </c>
      <c r="E4209" s="1">
        <v>43696</v>
      </c>
      <c r="F4209" s="1">
        <v>43706</v>
      </c>
      <c r="G4209" s="1">
        <v>43711</v>
      </c>
      <c r="H4209" s="13">
        <f>Orders[[#This Row],[DeliveryDate]]-Orders[[#This Row],[OrderDate]]</f>
        <v>15</v>
      </c>
      <c r="I4209" t="s">
        <v>3</v>
      </c>
      <c r="J4209" t="str">
        <f>_xlfn.XLOOKUP(Orders[[#This Row],[_SalesRepID]],'Sales team'!A:A,'Sales team'!B:B)</f>
        <v>Anthony Berry</v>
      </c>
      <c r="K4209">
        <v>16</v>
      </c>
      <c r="L4209">
        <v>40</v>
      </c>
      <c r="M4209">
        <v>29</v>
      </c>
      <c r="N4209" t="str">
        <f>_xlfn.XLOOKUP(Orders[[#This Row],[_ProductID]],Products!A:A,Products!C:C)</f>
        <v>Electronics</v>
      </c>
      <c r="O4209">
        <v>6</v>
      </c>
      <c r="P4209">
        <v>7.4999999999999997E-2</v>
      </c>
      <c r="Q4209" s="2">
        <v>857.6</v>
      </c>
      <c r="R4209" s="2">
        <v>651.77600000000007</v>
      </c>
      <c r="S4209" s="2">
        <v>3173.1200000000003</v>
      </c>
      <c r="T4209" s="2">
        <v>566.01600000000008</v>
      </c>
    </row>
    <row r="4210" spans="1:20" x14ac:dyDescent="0.25">
      <c r="A4210" t="s">
        <v>3792</v>
      </c>
      <c r="B4210" t="s">
        <v>1</v>
      </c>
      <c r="C4210" t="s">
        <v>2</v>
      </c>
      <c r="D4210" s="1">
        <v>43600</v>
      </c>
      <c r="E4210" s="1">
        <v>43696</v>
      </c>
      <c r="F4210" s="1">
        <v>43718</v>
      </c>
      <c r="G4210" s="1">
        <v>43714</v>
      </c>
      <c r="H4210" s="13">
        <f>Orders[[#This Row],[DeliveryDate]]-Orders[[#This Row],[OrderDate]]</f>
        <v>18</v>
      </c>
      <c r="I4210" t="s">
        <v>3</v>
      </c>
      <c r="J4210" t="str">
        <f>_xlfn.XLOOKUP(Orders[[#This Row],[_SalesRepID]],'Sales team'!A:A,'Sales team'!B:B)</f>
        <v>Chris Armstrong</v>
      </c>
      <c r="K4210">
        <v>4</v>
      </c>
      <c r="L4210">
        <v>31</v>
      </c>
      <c r="M4210">
        <v>222</v>
      </c>
      <c r="N4210" t="str">
        <f>_xlfn.XLOOKUP(Orders[[#This Row],[_ProductID]],Products!A:A,Products!C:C)</f>
        <v>Home décor</v>
      </c>
      <c r="O4210">
        <v>36</v>
      </c>
      <c r="P4210">
        <v>0.4</v>
      </c>
      <c r="Q4210" s="2">
        <v>1246.2</v>
      </c>
      <c r="R4210" s="2">
        <v>610.63800000000003</v>
      </c>
      <c r="S4210" s="2">
        <v>2990.88</v>
      </c>
      <c r="T4210" s="2">
        <v>548.32799999999997</v>
      </c>
    </row>
    <row r="4211" spans="1:20" x14ac:dyDescent="0.25">
      <c r="A4211" t="s">
        <v>3793</v>
      </c>
      <c r="B4211" t="s">
        <v>1</v>
      </c>
      <c r="C4211" t="s">
        <v>15</v>
      </c>
      <c r="D4211" s="1">
        <v>43600</v>
      </c>
      <c r="E4211" s="1">
        <v>43696</v>
      </c>
      <c r="F4211" s="1">
        <v>43704</v>
      </c>
      <c r="G4211" s="1">
        <v>43713</v>
      </c>
      <c r="H4211" s="13">
        <f>Orders[[#This Row],[DeliveryDate]]-Orders[[#This Row],[OrderDate]]</f>
        <v>17</v>
      </c>
      <c r="I4211" t="s">
        <v>3</v>
      </c>
      <c r="J4211" t="str">
        <f>_xlfn.XLOOKUP(Orders[[#This Row],[_SalesRepID]],'Sales team'!A:A,'Sales team'!B:B)</f>
        <v>Adam Hernandez</v>
      </c>
      <c r="K4211">
        <v>1</v>
      </c>
      <c r="L4211">
        <v>40</v>
      </c>
      <c r="M4211">
        <v>26</v>
      </c>
      <c r="N4211" t="str">
        <f>_xlfn.XLOOKUP(Orders[[#This Row],[_ProductID]],Products!A:A,Products!C:C)</f>
        <v>Furniture</v>
      </c>
      <c r="O4211">
        <v>22</v>
      </c>
      <c r="P4211">
        <v>0.15</v>
      </c>
      <c r="Q4211" s="2">
        <v>1681.7</v>
      </c>
      <c r="R4211" s="2">
        <v>790.399</v>
      </c>
      <c r="S4211" s="2">
        <v>7147.2249999999995</v>
      </c>
      <c r="T4211" s="2">
        <v>3195.2299999999996</v>
      </c>
    </row>
    <row r="4212" spans="1:20" x14ac:dyDescent="0.25">
      <c r="A4212" t="s">
        <v>3794</v>
      </c>
      <c r="B4212" t="s">
        <v>8</v>
      </c>
      <c r="C4212" t="s">
        <v>25</v>
      </c>
      <c r="D4212" s="1">
        <v>43600</v>
      </c>
      <c r="E4212" s="1">
        <v>43696</v>
      </c>
      <c r="F4212" s="1">
        <v>43709</v>
      </c>
      <c r="G4212" s="1">
        <v>43713</v>
      </c>
      <c r="H4212" s="13">
        <f>Orders[[#This Row],[DeliveryDate]]-Orders[[#This Row],[OrderDate]]</f>
        <v>17</v>
      </c>
      <c r="I4212" t="s">
        <v>3</v>
      </c>
      <c r="J4212" t="str">
        <f>_xlfn.XLOOKUP(Orders[[#This Row],[_SalesRepID]],'Sales team'!A:A,'Sales team'!B:B)</f>
        <v>Roy Rice</v>
      </c>
      <c r="K4212">
        <v>24</v>
      </c>
      <c r="L4212">
        <v>12</v>
      </c>
      <c r="M4212">
        <v>355</v>
      </c>
      <c r="N4212" t="str">
        <f>_xlfn.XLOOKUP(Orders[[#This Row],[_ProductID]],Products!A:A,Products!C:C)</f>
        <v>Furniture</v>
      </c>
      <c r="O4212">
        <v>12</v>
      </c>
      <c r="P4212">
        <v>7.4999999999999997E-2</v>
      </c>
      <c r="Q4212" s="2">
        <v>3953</v>
      </c>
      <c r="R4212" s="2">
        <v>2569.4500000000003</v>
      </c>
      <c r="S4212" s="2">
        <v>10969.575000000001</v>
      </c>
      <c r="T4212" s="2">
        <v>3261.2250000000004</v>
      </c>
    </row>
    <row r="4213" spans="1:20" x14ac:dyDescent="0.25">
      <c r="A4213" t="s">
        <v>3781</v>
      </c>
      <c r="B4213" t="s">
        <v>5</v>
      </c>
      <c r="C4213" t="s">
        <v>15</v>
      </c>
      <c r="D4213" s="1">
        <v>43600</v>
      </c>
      <c r="E4213" s="1">
        <v>43695</v>
      </c>
      <c r="F4213" s="1">
        <v>43722</v>
      </c>
      <c r="G4213" s="1">
        <v>43724</v>
      </c>
      <c r="H4213" s="13">
        <f>Orders[[#This Row],[DeliveryDate]]-Orders[[#This Row],[OrderDate]]</f>
        <v>29</v>
      </c>
      <c r="I4213" t="s">
        <v>3</v>
      </c>
      <c r="J4213" t="str">
        <f>_xlfn.XLOOKUP(Orders[[#This Row],[_SalesRepID]],'Sales team'!A:A,'Sales team'!B:B)</f>
        <v>Anthony Torres</v>
      </c>
      <c r="K4213">
        <v>20</v>
      </c>
      <c r="L4213">
        <v>16</v>
      </c>
      <c r="M4213">
        <v>58</v>
      </c>
      <c r="N4213" t="str">
        <f>_xlfn.XLOOKUP(Orders[[#This Row],[_ProductID]],Products!A:A,Products!C:C)</f>
        <v>Kitchen &amp; Dining</v>
      </c>
      <c r="O4213">
        <v>13</v>
      </c>
      <c r="P4213">
        <v>7.4999999999999997E-2</v>
      </c>
      <c r="Q4213" s="2">
        <v>790.6</v>
      </c>
      <c r="R4213" s="2">
        <v>434.83000000000004</v>
      </c>
      <c r="S4213" s="2">
        <v>2925.2200000000003</v>
      </c>
      <c r="T4213" s="2">
        <v>1185.9000000000001</v>
      </c>
    </row>
    <row r="4214" spans="1:20" x14ac:dyDescent="0.25">
      <c r="A4214" t="s">
        <v>3782</v>
      </c>
      <c r="B4214" t="s">
        <v>5</v>
      </c>
      <c r="C4214" t="s">
        <v>25</v>
      </c>
      <c r="D4214" s="1">
        <v>43600</v>
      </c>
      <c r="E4214" s="1">
        <v>43695</v>
      </c>
      <c r="F4214" s="1">
        <v>43706</v>
      </c>
      <c r="G4214" s="1">
        <v>43712</v>
      </c>
      <c r="H4214" s="13">
        <f>Orders[[#This Row],[DeliveryDate]]-Orders[[#This Row],[OrderDate]]</f>
        <v>17</v>
      </c>
      <c r="I4214" t="s">
        <v>3</v>
      </c>
      <c r="J4214" t="str">
        <f>_xlfn.XLOOKUP(Orders[[#This Row],[_SalesRepID]],'Sales team'!A:A,'Sales team'!B:B)</f>
        <v>Nicholas Cunningham</v>
      </c>
      <c r="K4214">
        <v>19</v>
      </c>
      <c r="L4214">
        <v>47</v>
      </c>
      <c r="M4214">
        <v>361</v>
      </c>
      <c r="N4214" t="str">
        <f>_xlfn.XLOOKUP(Orders[[#This Row],[_ProductID]],Products!A:A,Products!C:C)</f>
        <v>Kitchen &amp; Dining</v>
      </c>
      <c r="O4214">
        <v>37</v>
      </c>
      <c r="P4214">
        <v>7.4999999999999997E-2</v>
      </c>
      <c r="Q4214" s="2">
        <v>3242.8</v>
      </c>
      <c r="R4214" s="2">
        <v>2464.5280000000002</v>
      </c>
      <c r="S4214" s="2">
        <v>23996.720000000001</v>
      </c>
      <c r="T4214" s="2">
        <v>4280.4959999999992</v>
      </c>
    </row>
    <row r="4215" spans="1:20" x14ac:dyDescent="0.25">
      <c r="A4215" t="s">
        <v>3783</v>
      </c>
      <c r="B4215" t="s">
        <v>1</v>
      </c>
      <c r="C4215" t="s">
        <v>6</v>
      </c>
      <c r="D4215" s="1">
        <v>43600</v>
      </c>
      <c r="E4215" s="1">
        <v>43695</v>
      </c>
      <c r="F4215" s="1">
        <v>43698</v>
      </c>
      <c r="G4215" s="1">
        <v>43718</v>
      </c>
      <c r="H4215" s="13">
        <f>Orders[[#This Row],[DeliveryDate]]-Orders[[#This Row],[OrderDate]]</f>
        <v>23</v>
      </c>
      <c r="I4215" t="s">
        <v>3</v>
      </c>
      <c r="J4215" t="str">
        <f>_xlfn.XLOOKUP(Orders[[#This Row],[_SalesRepID]],'Sales team'!A:A,'Sales team'!B:B)</f>
        <v>George Lewis</v>
      </c>
      <c r="K4215">
        <v>8</v>
      </c>
      <c r="L4215">
        <v>28</v>
      </c>
      <c r="M4215">
        <v>163</v>
      </c>
      <c r="N4215" t="str">
        <f>_xlfn.XLOOKUP(Orders[[#This Row],[_ProductID]],Products!A:A,Products!C:C)</f>
        <v>Home décor</v>
      </c>
      <c r="O4215">
        <v>39</v>
      </c>
      <c r="P4215">
        <v>0.15</v>
      </c>
      <c r="Q4215" s="2">
        <v>234.5</v>
      </c>
      <c r="R4215" s="2">
        <v>164.14999999999998</v>
      </c>
      <c r="S4215" s="2">
        <v>1395.2749999999999</v>
      </c>
      <c r="T4215" s="2">
        <v>246.22500000000014</v>
      </c>
    </row>
    <row r="4216" spans="1:20" x14ac:dyDescent="0.25">
      <c r="A4216" t="s">
        <v>3784</v>
      </c>
      <c r="B4216" t="s">
        <v>8</v>
      </c>
      <c r="C4216" t="s">
        <v>46</v>
      </c>
      <c r="D4216" s="1">
        <v>43600</v>
      </c>
      <c r="E4216" s="1">
        <v>43695</v>
      </c>
      <c r="F4216" s="1">
        <v>43701</v>
      </c>
      <c r="G4216" s="1">
        <v>43717</v>
      </c>
      <c r="H4216" s="13">
        <f>Orders[[#This Row],[DeliveryDate]]-Orders[[#This Row],[OrderDate]]</f>
        <v>22</v>
      </c>
      <c r="I4216" t="s">
        <v>3</v>
      </c>
      <c r="J4216" t="str">
        <f>_xlfn.XLOOKUP(Orders[[#This Row],[_SalesRepID]],'Sales team'!A:A,'Sales team'!B:B)</f>
        <v>Samuel Fowler</v>
      </c>
      <c r="K4216">
        <v>21</v>
      </c>
      <c r="L4216">
        <v>36</v>
      </c>
      <c r="M4216">
        <v>74</v>
      </c>
      <c r="N4216" t="str">
        <f>_xlfn.XLOOKUP(Orders[[#This Row],[_ProductID]],Products!A:A,Products!C:C)</f>
        <v>Furniture</v>
      </c>
      <c r="O4216">
        <v>12</v>
      </c>
      <c r="P4216">
        <v>0.05</v>
      </c>
      <c r="Q4216" s="2">
        <v>5494</v>
      </c>
      <c r="R4216" s="2">
        <v>3626.04</v>
      </c>
      <c r="S4216" s="2">
        <v>26096.5</v>
      </c>
      <c r="T4216" s="2">
        <v>7966.2999999999993</v>
      </c>
    </row>
    <row r="4217" spans="1:20" x14ac:dyDescent="0.25">
      <c r="A4217" t="s">
        <v>3785</v>
      </c>
      <c r="B4217" t="s">
        <v>5</v>
      </c>
      <c r="C4217" t="s">
        <v>2</v>
      </c>
      <c r="D4217" s="1">
        <v>43600</v>
      </c>
      <c r="E4217" s="1">
        <v>43695</v>
      </c>
      <c r="F4217" s="1">
        <v>43717</v>
      </c>
      <c r="G4217" s="1">
        <v>43711</v>
      </c>
      <c r="H4217" s="13">
        <f>Orders[[#This Row],[DeliveryDate]]-Orders[[#This Row],[OrderDate]]</f>
        <v>16</v>
      </c>
      <c r="I4217" t="s">
        <v>3</v>
      </c>
      <c r="J4217" t="str">
        <f>_xlfn.XLOOKUP(Orders[[#This Row],[_SalesRepID]],'Sales team'!A:A,'Sales team'!B:B)</f>
        <v>Paul Holmes</v>
      </c>
      <c r="K4217">
        <v>14</v>
      </c>
      <c r="L4217">
        <v>41</v>
      </c>
      <c r="M4217">
        <v>257</v>
      </c>
      <c r="N4217" t="str">
        <f>_xlfn.XLOOKUP(Orders[[#This Row],[_ProductID]],Products!A:A,Products!C:C)</f>
        <v>Furniture</v>
      </c>
      <c r="O4217">
        <v>38</v>
      </c>
      <c r="P4217">
        <v>7.4999999999999997E-2</v>
      </c>
      <c r="Q4217" s="2">
        <v>2613</v>
      </c>
      <c r="R4217" s="2">
        <v>1907.49</v>
      </c>
      <c r="S4217" s="2">
        <v>2417.0250000000001</v>
      </c>
      <c r="T4217" s="2">
        <v>509.53500000000008</v>
      </c>
    </row>
    <row r="4218" spans="1:20" x14ac:dyDescent="0.25">
      <c r="A4218" t="s">
        <v>3786</v>
      </c>
      <c r="B4218" t="s">
        <v>8</v>
      </c>
      <c r="C4218" t="s">
        <v>6</v>
      </c>
      <c r="D4218" s="1">
        <v>43600</v>
      </c>
      <c r="E4218" s="1">
        <v>43695</v>
      </c>
      <c r="F4218" s="1">
        <v>43703</v>
      </c>
      <c r="G4218" s="1">
        <v>43711</v>
      </c>
      <c r="H4218" s="13">
        <f>Orders[[#This Row],[DeliveryDate]]-Orders[[#This Row],[OrderDate]]</f>
        <v>16</v>
      </c>
      <c r="I4218" t="s">
        <v>3</v>
      </c>
      <c r="J4218" t="str">
        <f>_xlfn.XLOOKUP(Orders[[#This Row],[_SalesRepID]],'Sales team'!A:A,'Sales team'!B:B)</f>
        <v>Patrick Graham</v>
      </c>
      <c r="K4218">
        <v>25</v>
      </c>
      <c r="L4218">
        <v>36</v>
      </c>
      <c r="M4218">
        <v>115</v>
      </c>
      <c r="N4218" t="str">
        <f>_xlfn.XLOOKUP(Orders[[#This Row],[_ProductID]],Products!A:A,Products!C:C)</f>
        <v>Kitchen &amp; Dining</v>
      </c>
      <c r="O4218">
        <v>16</v>
      </c>
      <c r="P4218">
        <v>0.05</v>
      </c>
      <c r="Q4218" s="2">
        <v>1159.1000000000001</v>
      </c>
      <c r="R4218" s="2">
        <v>544.77700000000004</v>
      </c>
      <c r="S4218" s="2">
        <v>5505.7250000000004</v>
      </c>
      <c r="T4218" s="2">
        <v>2781.84</v>
      </c>
    </row>
    <row r="4219" spans="1:20" x14ac:dyDescent="0.25">
      <c r="A4219" t="s">
        <v>3787</v>
      </c>
      <c r="B4219" t="s">
        <v>1</v>
      </c>
      <c r="C4219" t="s">
        <v>13</v>
      </c>
      <c r="D4219" s="1">
        <v>43600</v>
      </c>
      <c r="E4219" s="1">
        <v>43695</v>
      </c>
      <c r="F4219" s="1">
        <v>43719</v>
      </c>
      <c r="G4219" s="1">
        <v>43711</v>
      </c>
      <c r="H4219" s="13">
        <f>Orders[[#This Row],[DeliveryDate]]-Orders[[#This Row],[OrderDate]]</f>
        <v>16</v>
      </c>
      <c r="I4219" t="s">
        <v>3</v>
      </c>
      <c r="J4219" t="str">
        <f>_xlfn.XLOOKUP(Orders[[#This Row],[_SalesRepID]],'Sales team'!A:A,'Sales team'!B:B)</f>
        <v>Chris Armstrong</v>
      </c>
      <c r="K4219">
        <v>4</v>
      </c>
      <c r="L4219">
        <v>34</v>
      </c>
      <c r="M4219">
        <v>309</v>
      </c>
      <c r="N4219" t="str">
        <f>_xlfn.XLOOKUP(Orders[[#This Row],[_ProductID]],Products!A:A,Products!C:C)</f>
        <v>Kitchen &amp; Dining</v>
      </c>
      <c r="O4219">
        <v>1</v>
      </c>
      <c r="P4219">
        <v>7.4999999999999997E-2</v>
      </c>
      <c r="Q4219" s="2">
        <v>1809</v>
      </c>
      <c r="R4219" s="2">
        <v>777.87</v>
      </c>
      <c r="S4219" s="2">
        <v>1673.325</v>
      </c>
      <c r="T4219" s="2">
        <v>895.45500000000004</v>
      </c>
    </row>
    <row r="4220" spans="1:20" x14ac:dyDescent="0.25">
      <c r="A4220" t="s">
        <v>3788</v>
      </c>
      <c r="B4220" t="s">
        <v>8</v>
      </c>
      <c r="C4220" t="s">
        <v>15</v>
      </c>
      <c r="D4220" s="1">
        <v>43600</v>
      </c>
      <c r="E4220" s="1">
        <v>43695</v>
      </c>
      <c r="F4220" s="1">
        <v>43701</v>
      </c>
      <c r="G4220" s="1">
        <v>43705</v>
      </c>
      <c r="H4220" s="13">
        <f>Orders[[#This Row],[DeliveryDate]]-Orders[[#This Row],[OrderDate]]</f>
        <v>10</v>
      </c>
      <c r="I4220" t="s">
        <v>3</v>
      </c>
      <c r="J4220" t="str">
        <f>_xlfn.XLOOKUP(Orders[[#This Row],[_SalesRepID]],'Sales team'!A:A,'Sales team'!B:B)</f>
        <v>Douglas Tucker</v>
      </c>
      <c r="K4220">
        <v>23</v>
      </c>
      <c r="L4220">
        <v>10</v>
      </c>
      <c r="M4220">
        <v>34</v>
      </c>
      <c r="N4220" t="str">
        <f>_xlfn.XLOOKUP(Orders[[#This Row],[_ProductID]],Products!A:A,Products!C:C)</f>
        <v>Home décor</v>
      </c>
      <c r="O4220">
        <v>14</v>
      </c>
      <c r="P4220">
        <v>0.05</v>
      </c>
      <c r="Q4220" s="2">
        <v>1018.4</v>
      </c>
      <c r="R4220" s="2">
        <v>855.4559999999999</v>
      </c>
      <c r="S4220" s="2">
        <v>1934.9599999999998</v>
      </c>
      <c r="T4220" s="2">
        <v>224.048</v>
      </c>
    </row>
    <row r="4221" spans="1:20" x14ac:dyDescent="0.25">
      <c r="A4221" t="s">
        <v>3789</v>
      </c>
      <c r="B4221" t="s">
        <v>1</v>
      </c>
      <c r="C4221" t="s">
        <v>15</v>
      </c>
      <c r="D4221" s="1">
        <v>43600</v>
      </c>
      <c r="E4221" s="1">
        <v>43695</v>
      </c>
      <c r="F4221" s="1">
        <v>43723</v>
      </c>
      <c r="G4221" s="1">
        <v>43718</v>
      </c>
      <c r="H4221" s="13">
        <f>Orders[[#This Row],[DeliveryDate]]-Orders[[#This Row],[OrderDate]]</f>
        <v>23</v>
      </c>
      <c r="I4221" t="s">
        <v>3</v>
      </c>
      <c r="J4221" t="str">
        <f>_xlfn.XLOOKUP(Orders[[#This Row],[_SalesRepID]],'Sales team'!A:A,'Sales team'!B:B)</f>
        <v>Joshua Ryan</v>
      </c>
      <c r="K4221">
        <v>9</v>
      </c>
      <c r="L4221">
        <v>6</v>
      </c>
      <c r="M4221">
        <v>4</v>
      </c>
      <c r="N4221" t="str">
        <f>_xlfn.XLOOKUP(Orders[[#This Row],[_ProductID]],Products!A:A,Products!C:C)</f>
        <v>Electronics</v>
      </c>
      <c r="O4221">
        <v>47</v>
      </c>
      <c r="P4221">
        <v>0.05</v>
      </c>
      <c r="Q4221" s="2">
        <v>1273</v>
      </c>
      <c r="R4221" s="2">
        <v>1043.8599999999999</v>
      </c>
      <c r="S4221" s="2">
        <v>6046.75</v>
      </c>
      <c r="T4221" s="2">
        <v>827.45000000000073</v>
      </c>
    </row>
    <row r="4222" spans="1:20" x14ac:dyDescent="0.25">
      <c r="A4222" t="s">
        <v>3790</v>
      </c>
      <c r="B4222" t="s">
        <v>5</v>
      </c>
      <c r="C4222" t="s">
        <v>2</v>
      </c>
      <c r="D4222" s="1">
        <v>43600</v>
      </c>
      <c r="E4222" s="1">
        <v>43695</v>
      </c>
      <c r="F4222" s="1">
        <v>43717</v>
      </c>
      <c r="G4222" s="1">
        <v>43707</v>
      </c>
      <c r="H4222" s="13">
        <f>Orders[[#This Row],[DeliveryDate]]-Orders[[#This Row],[OrderDate]]</f>
        <v>12</v>
      </c>
      <c r="I4222" t="s">
        <v>3</v>
      </c>
      <c r="J4222" t="str">
        <f>_xlfn.XLOOKUP(Orders[[#This Row],[_SalesRepID]],'Sales team'!A:A,'Sales team'!B:B)</f>
        <v>Paul Holmes</v>
      </c>
      <c r="K4222">
        <v>14</v>
      </c>
      <c r="L4222">
        <v>48</v>
      </c>
      <c r="M4222">
        <v>250</v>
      </c>
      <c r="N4222" t="str">
        <f>_xlfn.XLOOKUP(Orders[[#This Row],[_ProductID]],Products!A:A,Products!C:C)</f>
        <v>Home décor</v>
      </c>
      <c r="O4222">
        <v>43</v>
      </c>
      <c r="P4222">
        <v>0.2</v>
      </c>
      <c r="Q4222" s="2">
        <v>207.70000000000002</v>
      </c>
      <c r="R4222" s="2">
        <v>157.852</v>
      </c>
      <c r="S4222" s="2">
        <v>1163.1200000000001</v>
      </c>
      <c r="T4222" s="2">
        <v>58.156000000000176</v>
      </c>
    </row>
    <row r="4223" spans="1:20" x14ac:dyDescent="0.25">
      <c r="A4223" t="s">
        <v>3773</v>
      </c>
      <c r="B4223" t="s">
        <v>1</v>
      </c>
      <c r="C4223" t="s">
        <v>13</v>
      </c>
      <c r="D4223" s="1">
        <v>43600</v>
      </c>
      <c r="E4223" s="1">
        <v>43694</v>
      </c>
      <c r="F4223" s="1">
        <v>43712</v>
      </c>
      <c r="G4223" s="1">
        <v>43699</v>
      </c>
      <c r="H4223" s="13">
        <f>Orders[[#This Row],[DeliveryDate]]-Orders[[#This Row],[OrderDate]]</f>
        <v>5</v>
      </c>
      <c r="I4223" t="s">
        <v>3</v>
      </c>
      <c r="J4223" t="str">
        <f>_xlfn.XLOOKUP(Orders[[#This Row],[_SalesRepID]],'Sales team'!A:A,'Sales team'!B:B)</f>
        <v>Keith Griffin</v>
      </c>
      <c r="K4223">
        <v>2</v>
      </c>
      <c r="L4223">
        <v>22</v>
      </c>
      <c r="M4223">
        <v>264</v>
      </c>
      <c r="N4223" t="str">
        <f>_xlfn.XLOOKUP(Orders[[#This Row],[_ProductID]],Products!A:A,Products!C:C)</f>
        <v>Home décor</v>
      </c>
      <c r="O4223">
        <v>2</v>
      </c>
      <c r="P4223">
        <v>7.4999999999999997E-2</v>
      </c>
      <c r="Q4223" s="2">
        <v>241.20000000000002</v>
      </c>
      <c r="R4223" s="2">
        <v>96.480000000000018</v>
      </c>
      <c r="S4223" s="2">
        <v>1561.7700000000002</v>
      </c>
      <c r="T4223" s="2">
        <v>886.41000000000008</v>
      </c>
    </row>
    <row r="4224" spans="1:20" x14ac:dyDescent="0.25">
      <c r="A4224" t="s">
        <v>3774</v>
      </c>
      <c r="B4224" t="s">
        <v>5</v>
      </c>
      <c r="C4224" t="s">
        <v>46</v>
      </c>
      <c r="D4224" s="1">
        <v>43600</v>
      </c>
      <c r="E4224" s="1">
        <v>43694</v>
      </c>
      <c r="F4224" s="1">
        <v>43713</v>
      </c>
      <c r="G4224" s="1">
        <v>43704</v>
      </c>
      <c r="H4224" s="13">
        <f>Orders[[#This Row],[DeliveryDate]]-Orders[[#This Row],[OrderDate]]</f>
        <v>10</v>
      </c>
      <c r="I4224" t="s">
        <v>3</v>
      </c>
      <c r="J4224" t="str">
        <f>_xlfn.XLOOKUP(Orders[[#This Row],[_SalesRepID]],'Sales team'!A:A,'Sales team'!B:B)</f>
        <v>Paul Holmes</v>
      </c>
      <c r="K4224">
        <v>14</v>
      </c>
      <c r="L4224">
        <v>23</v>
      </c>
      <c r="M4224">
        <v>67</v>
      </c>
      <c r="N4224" t="str">
        <f>_xlfn.XLOOKUP(Orders[[#This Row],[_ProductID]],Products!A:A,Products!C:C)</f>
        <v>Home décor</v>
      </c>
      <c r="O4224">
        <v>2</v>
      </c>
      <c r="P4224">
        <v>7.4999999999999997E-2</v>
      </c>
      <c r="Q4224" s="2">
        <v>3149</v>
      </c>
      <c r="R4224" s="2">
        <v>1731.95</v>
      </c>
      <c r="S4224" s="2">
        <v>8738.4750000000004</v>
      </c>
      <c r="T4224" s="2">
        <v>3542.625</v>
      </c>
    </row>
    <row r="4225" spans="1:20" x14ac:dyDescent="0.25">
      <c r="A4225" t="s">
        <v>3775</v>
      </c>
      <c r="B4225" t="s">
        <v>5</v>
      </c>
      <c r="C4225" t="s">
        <v>2</v>
      </c>
      <c r="D4225" s="1">
        <v>43600</v>
      </c>
      <c r="E4225" s="1">
        <v>43694</v>
      </c>
      <c r="F4225" s="1">
        <v>43709</v>
      </c>
      <c r="G4225" s="1">
        <v>43713</v>
      </c>
      <c r="H4225" s="13">
        <f>Orders[[#This Row],[DeliveryDate]]-Orders[[#This Row],[OrderDate]]</f>
        <v>19</v>
      </c>
      <c r="I4225" t="s">
        <v>3</v>
      </c>
      <c r="J4225" t="str">
        <f>_xlfn.XLOOKUP(Orders[[#This Row],[_SalesRepID]],'Sales team'!A:A,'Sales team'!B:B)</f>
        <v>Anthony Torres</v>
      </c>
      <c r="K4225">
        <v>20</v>
      </c>
      <c r="L4225">
        <v>43</v>
      </c>
      <c r="M4225">
        <v>253</v>
      </c>
      <c r="N4225" t="str">
        <f>_xlfn.XLOOKUP(Orders[[#This Row],[_ProductID]],Products!A:A,Products!C:C)</f>
        <v>Home décor</v>
      </c>
      <c r="O4225">
        <v>41</v>
      </c>
      <c r="P4225">
        <v>7.4999999999999997E-2</v>
      </c>
      <c r="Q4225" s="2">
        <v>911.2</v>
      </c>
      <c r="R4225" s="2">
        <v>728.96</v>
      </c>
      <c r="S4225" s="2">
        <v>2528.5800000000004</v>
      </c>
      <c r="T4225" s="2">
        <v>341.70000000000027</v>
      </c>
    </row>
    <row r="4226" spans="1:20" x14ac:dyDescent="0.25">
      <c r="A4226" t="s">
        <v>3776</v>
      </c>
      <c r="B4226" t="s">
        <v>1</v>
      </c>
      <c r="C4226" t="s">
        <v>6</v>
      </c>
      <c r="D4226" s="1">
        <v>43600</v>
      </c>
      <c r="E4226" s="1">
        <v>43694</v>
      </c>
      <c r="F4226" s="1">
        <v>43696</v>
      </c>
      <c r="G4226" s="1">
        <v>43721</v>
      </c>
      <c r="H4226" s="13">
        <f>Orders[[#This Row],[DeliveryDate]]-Orders[[#This Row],[OrderDate]]</f>
        <v>27</v>
      </c>
      <c r="I4226" t="s">
        <v>3</v>
      </c>
      <c r="J4226" t="str">
        <f>_xlfn.XLOOKUP(Orders[[#This Row],[_SalesRepID]],'Sales team'!A:A,'Sales team'!B:B)</f>
        <v>Joshua Bennett</v>
      </c>
      <c r="K4226">
        <v>6</v>
      </c>
      <c r="L4226">
        <v>29</v>
      </c>
      <c r="M4226">
        <v>154</v>
      </c>
      <c r="N4226" t="str">
        <f>_xlfn.XLOOKUP(Orders[[#This Row],[_ProductID]],Products!A:A,Products!C:C)</f>
        <v>Furniture</v>
      </c>
      <c r="O4226">
        <v>5</v>
      </c>
      <c r="P4226">
        <v>0.15</v>
      </c>
      <c r="Q4226" s="2">
        <v>2345</v>
      </c>
      <c r="R4226" s="2">
        <v>1758.75</v>
      </c>
      <c r="S4226" s="2">
        <v>5979.75</v>
      </c>
      <c r="T4226" s="2">
        <v>703.5</v>
      </c>
    </row>
    <row r="4227" spans="1:20" x14ac:dyDescent="0.25">
      <c r="A4227" t="s">
        <v>3777</v>
      </c>
      <c r="B4227" t="s">
        <v>1</v>
      </c>
      <c r="C4227" t="s">
        <v>2</v>
      </c>
      <c r="D4227" s="1">
        <v>43600</v>
      </c>
      <c r="E4227" s="1">
        <v>43694</v>
      </c>
      <c r="F4227" s="1">
        <v>43700</v>
      </c>
      <c r="G4227" s="1">
        <v>43707</v>
      </c>
      <c r="H4227" s="13">
        <f>Orders[[#This Row],[DeliveryDate]]-Orders[[#This Row],[OrderDate]]</f>
        <v>13</v>
      </c>
      <c r="I4227" t="s">
        <v>3</v>
      </c>
      <c r="J4227" t="str">
        <f>_xlfn.XLOOKUP(Orders[[#This Row],[_SalesRepID]],'Sales team'!A:A,'Sales team'!B:B)</f>
        <v>Stephen Payne</v>
      </c>
      <c r="K4227">
        <v>5</v>
      </c>
      <c r="L4227">
        <v>20</v>
      </c>
      <c r="M4227">
        <v>247</v>
      </c>
      <c r="N4227" t="str">
        <f>_xlfn.XLOOKUP(Orders[[#This Row],[_ProductID]],Products!A:A,Products!C:C)</f>
        <v>Home décor</v>
      </c>
      <c r="O4227">
        <v>32</v>
      </c>
      <c r="P4227">
        <v>0.05</v>
      </c>
      <c r="Q4227" s="2">
        <v>5313.1</v>
      </c>
      <c r="R4227" s="2">
        <v>2125.2400000000002</v>
      </c>
      <c r="S4227" s="2">
        <v>25237.224999999999</v>
      </c>
      <c r="T4227" s="2">
        <v>14611.024999999998</v>
      </c>
    </row>
    <row r="4228" spans="1:20" x14ac:dyDescent="0.25">
      <c r="A4228" t="s">
        <v>3778</v>
      </c>
      <c r="B4228" t="s">
        <v>1</v>
      </c>
      <c r="C4228" t="s">
        <v>15</v>
      </c>
      <c r="D4228" s="1">
        <v>43600</v>
      </c>
      <c r="E4228" s="1">
        <v>43694</v>
      </c>
      <c r="F4228" s="1">
        <v>43718</v>
      </c>
      <c r="G4228" s="1">
        <v>43699</v>
      </c>
      <c r="H4228" s="13">
        <f>Orders[[#This Row],[DeliveryDate]]-Orders[[#This Row],[OrderDate]]</f>
        <v>5</v>
      </c>
      <c r="I4228" t="s">
        <v>3</v>
      </c>
      <c r="J4228" t="str">
        <f>_xlfn.XLOOKUP(Orders[[#This Row],[_SalesRepID]],'Sales team'!A:A,'Sales team'!B:B)</f>
        <v>Jerry Green</v>
      </c>
      <c r="K4228">
        <v>3</v>
      </c>
      <c r="L4228">
        <v>1</v>
      </c>
      <c r="M4228">
        <v>8</v>
      </c>
      <c r="N4228" t="str">
        <f>_xlfn.XLOOKUP(Orders[[#This Row],[_ProductID]],Products!A:A,Products!C:C)</f>
        <v>Home décor</v>
      </c>
      <c r="O4228">
        <v>44</v>
      </c>
      <c r="P4228">
        <v>7.4999999999999997E-2</v>
      </c>
      <c r="Q4228" s="2">
        <v>2512.5</v>
      </c>
      <c r="R4228" s="2">
        <v>1331.625</v>
      </c>
      <c r="S4228" s="2">
        <v>6972.1875</v>
      </c>
      <c r="T4228" s="2">
        <v>2977.3125</v>
      </c>
    </row>
    <row r="4229" spans="1:20" x14ac:dyDescent="0.25">
      <c r="A4229" t="s">
        <v>3779</v>
      </c>
      <c r="B4229" t="s">
        <v>1</v>
      </c>
      <c r="C4229" t="s">
        <v>6</v>
      </c>
      <c r="D4229" s="1">
        <v>43600</v>
      </c>
      <c r="E4229" s="1">
        <v>43694</v>
      </c>
      <c r="F4229" s="1">
        <v>43704</v>
      </c>
      <c r="G4229" s="1">
        <v>43705</v>
      </c>
      <c r="H4229" s="13">
        <f>Orders[[#This Row],[DeliveryDate]]-Orders[[#This Row],[OrderDate]]</f>
        <v>11</v>
      </c>
      <c r="I4229" t="s">
        <v>3</v>
      </c>
      <c r="J4229" t="str">
        <f>_xlfn.XLOOKUP(Orders[[#This Row],[_SalesRepID]],'Sales team'!A:A,'Sales team'!B:B)</f>
        <v>Jonathan Hawkins</v>
      </c>
      <c r="K4229">
        <v>10</v>
      </c>
      <c r="L4229">
        <v>7</v>
      </c>
      <c r="M4229">
        <v>125</v>
      </c>
      <c r="N4229" t="str">
        <f>_xlfn.XLOOKUP(Orders[[#This Row],[_ProductID]],Products!A:A,Products!C:C)</f>
        <v>Electronics</v>
      </c>
      <c r="O4229">
        <v>6</v>
      </c>
      <c r="P4229">
        <v>0.05</v>
      </c>
      <c r="Q4229" s="2">
        <v>4020</v>
      </c>
      <c r="R4229" s="2">
        <v>2291.3999999999996</v>
      </c>
      <c r="S4229" s="2">
        <v>19095</v>
      </c>
      <c r="T4229" s="2">
        <v>7638.0000000000018</v>
      </c>
    </row>
    <row r="4230" spans="1:20" x14ac:dyDescent="0.25">
      <c r="A4230" t="s">
        <v>3780</v>
      </c>
      <c r="B4230" t="s">
        <v>1</v>
      </c>
      <c r="C4230" t="s">
        <v>6</v>
      </c>
      <c r="D4230" s="1">
        <v>43600</v>
      </c>
      <c r="E4230" s="1">
        <v>43694</v>
      </c>
      <c r="F4230" s="1">
        <v>43703</v>
      </c>
      <c r="G4230" s="1">
        <v>43703</v>
      </c>
      <c r="H4230" s="13">
        <f>Orders[[#This Row],[DeliveryDate]]-Orders[[#This Row],[OrderDate]]</f>
        <v>9</v>
      </c>
      <c r="I4230" t="s">
        <v>3</v>
      </c>
      <c r="J4230" t="str">
        <f>_xlfn.XLOOKUP(Orders[[#This Row],[_SalesRepID]],'Sales team'!A:A,'Sales team'!B:B)</f>
        <v>Adam Hernandez</v>
      </c>
      <c r="K4230">
        <v>1</v>
      </c>
      <c r="L4230">
        <v>11</v>
      </c>
      <c r="M4230">
        <v>88</v>
      </c>
      <c r="N4230" t="str">
        <f>_xlfn.XLOOKUP(Orders[[#This Row],[_ProductID]],Products!A:A,Products!C:C)</f>
        <v>Home décor</v>
      </c>
      <c r="O4230">
        <v>40</v>
      </c>
      <c r="P4230">
        <v>0.4</v>
      </c>
      <c r="Q4230" s="2">
        <v>194.3</v>
      </c>
      <c r="R4230" s="2">
        <v>122.40900000000001</v>
      </c>
      <c r="S4230" s="2">
        <v>233.16</v>
      </c>
      <c r="T4230" s="2">
        <v>-11.658000000000015</v>
      </c>
    </row>
    <row r="4231" spans="1:20" x14ac:dyDescent="0.25">
      <c r="A4231" t="s">
        <v>3766</v>
      </c>
      <c r="B4231" t="s">
        <v>5</v>
      </c>
      <c r="C4231" t="s">
        <v>6</v>
      </c>
      <c r="D4231" s="1">
        <v>43600</v>
      </c>
      <c r="E4231" s="1">
        <v>43693</v>
      </c>
      <c r="F4231" s="1">
        <v>43714</v>
      </c>
      <c r="G4231" s="1">
        <v>43700</v>
      </c>
      <c r="H4231" s="13">
        <f>Orders[[#This Row],[DeliveryDate]]-Orders[[#This Row],[OrderDate]]</f>
        <v>7</v>
      </c>
      <c r="I4231" t="s">
        <v>3</v>
      </c>
      <c r="J4231" t="str">
        <f>_xlfn.XLOOKUP(Orders[[#This Row],[_SalesRepID]],'Sales team'!A:A,'Sales team'!B:B)</f>
        <v>Nicholas Cunningham</v>
      </c>
      <c r="K4231">
        <v>19</v>
      </c>
      <c r="L4231">
        <v>18</v>
      </c>
      <c r="M4231">
        <v>95</v>
      </c>
      <c r="N4231" t="str">
        <f>_xlfn.XLOOKUP(Orders[[#This Row],[_ProductID]],Products!A:A,Products!C:C)</f>
        <v>Home décor</v>
      </c>
      <c r="O4231">
        <v>32</v>
      </c>
      <c r="P4231">
        <v>0.2</v>
      </c>
      <c r="Q4231" s="2">
        <v>837.5</v>
      </c>
      <c r="R4231" s="2">
        <v>368.5</v>
      </c>
      <c r="S4231" s="2">
        <v>1340</v>
      </c>
      <c r="T4231" s="2">
        <v>603</v>
      </c>
    </row>
    <row r="4232" spans="1:20" x14ac:dyDescent="0.25">
      <c r="A4232" t="s">
        <v>3767</v>
      </c>
      <c r="B4232" t="s">
        <v>1</v>
      </c>
      <c r="C4232" t="s">
        <v>6</v>
      </c>
      <c r="D4232" s="1">
        <v>43600</v>
      </c>
      <c r="E4232" s="1">
        <v>43693</v>
      </c>
      <c r="F4232" s="1">
        <v>43699</v>
      </c>
      <c r="G4232" s="1">
        <v>43721</v>
      </c>
      <c r="H4232" s="13">
        <f>Orders[[#This Row],[DeliveryDate]]-Orders[[#This Row],[OrderDate]]</f>
        <v>28</v>
      </c>
      <c r="I4232" t="s">
        <v>3</v>
      </c>
      <c r="J4232" t="str">
        <f>_xlfn.XLOOKUP(Orders[[#This Row],[_SalesRepID]],'Sales team'!A:A,'Sales team'!B:B)</f>
        <v>Joshua Bennett</v>
      </c>
      <c r="K4232">
        <v>6</v>
      </c>
      <c r="L4232">
        <v>39</v>
      </c>
      <c r="M4232">
        <v>143</v>
      </c>
      <c r="N4232" t="str">
        <f>_xlfn.XLOOKUP(Orders[[#This Row],[_ProductID]],Products!A:A,Products!C:C)</f>
        <v>Kitchen &amp; Dining</v>
      </c>
      <c r="O4232">
        <v>37</v>
      </c>
      <c r="P4232">
        <v>0.05</v>
      </c>
      <c r="Q4232" s="2">
        <v>3852.5</v>
      </c>
      <c r="R4232" s="2">
        <v>3236.1</v>
      </c>
      <c r="S4232" s="2">
        <v>7319.75</v>
      </c>
      <c r="T4232" s="2">
        <v>847.55000000000018</v>
      </c>
    </row>
    <row r="4233" spans="1:20" x14ac:dyDescent="0.25">
      <c r="A4233" t="s">
        <v>3768</v>
      </c>
      <c r="B4233" t="s">
        <v>1</v>
      </c>
      <c r="C4233" t="s">
        <v>15</v>
      </c>
      <c r="D4233" s="1">
        <v>43600</v>
      </c>
      <c r="E4233" s="1">
        <v>43693</v>
      </c>
      <c r="F4233" s="1">
        <v>43696</v>
      </c>
      <c r="G4233" s="1">
        <v>43711</v>
      </c>
      <c r="H4233" s="13">
        <f>Orders[[#This Row],[DeliveryDate]]-Orders[[#This Row],[OrderDate]]</f>
        <v>18</v>
      </c>
      <c r="I4233" t="s">
        <v>3</v>
      </c>
      <c r="J4233" t="str">
        <f>_xlfn.XLOOKUP(Orders[[#This Row],[_SalesRepID]],'Sales team'!A:A,'Sales team'!B:B)</f>
        <v>Chris Armstrong</v>
      </c>
      <c r="K4233">
        <v>4</v>
      </c>
      <c r="L4233">
        <v>27</v>
      </c>
      <c r="M4233">
        <v>15</v>
      </c>
      <c r="N4233" t="str">
        <f>_xlfn.XLOOKUP(Orders[[#This Row],[_ProductID]],Products!A:A,Products!C:C)</f>
        <v>Kitchen &amp; Dining</v>
      </c>
      <c r="O4233">
        <v>16</v>
      </c>
      <c r="P4233">
        <v>7.4999999999999997E-2</v>
      </c>
      <c r="Q4233" s="2">
        <v>3644.8</v>
      </c>
      <c r="R4233" s="2">
        <v>2842.9440000000004</v>
      </c>
      <c r="S4233" s="2">
        <v>16857.2</v>
      </c>
      <c r="T4233" s="2">
        <v>2642.4799999999996</v>
      </c>
    </row>
    <row r="4234" spans="1:20" x14ac:dyDescent="0.25">
      <c r="A4234" t="s">
        <v>3769</v>
      </c>
      <c r="B4234" t="s">
        <v>8</v>
      </c>
      <c r="C4234" t="s">
        <v>15</v>
      </c>
      <c r="D4234" s="1">
        <v>43600</v>
      </c>
      <c r="E4234" s="1">
        <v>43693</v>
      </c>
      <c r="F4234" s="1">
        <v>43705</v>
      </c>
      <c r="G4234" s="1">
        <v>43713</v>
      </c>
      <c r="H4234" s="13">
        <f>Orders[[#This Row],[DeliveryDate]]-Orders[[#This Row],[OrderDate]]</f>
        <v>20</v>
      </c>
      <c r="I4234" t="s">
        <v>3</v>
      </c>
      <c r="J4234" t="str">
        <f>_xlfn.XLOOKUP(Orders[[#This Row],[_SalesRepID]],'Sales team'!A:A,'Sales team'!B:B)</f>
        <v>Samuel Fowler</v>
      </c>
      <c r="K4234">
        <v>21</v>
      </c>
      <c r="L4234">
        <v>50</v>
      </c>
      <c r="M4234">
        <v>50</v>
      </c>
      <c r="N4234" t="str">
        <f>_xlfn.XLOOKUP(Orders[[#This Row],[_ProductID]],Products!A:A,Products!C:C)</f>
        <v>Electronics</v>
      </c>
      <c r="O4234">
        <v>25</v>
      </c>
      <c r="P4234">
        <v>7.4999999999999997E-2</v>
      </c>
      <c r="Q4234" s="2">
        <v>227.8</v>
      </c>
      <c r="R4234" s="2">
        <v>120.73400000000001</v>
      </c>
      <c r="S4234" s="2">
        <v>421.43000000000006</v>
      </c>
      <c r="T4234" s="2">
        <v>179.96200000000005</v>
      </c>
    </row>
    <row r="4235" spans="1:20" x14ac:dyDescent="0.25">
      <c r="A4235" t="s">
        <v>3770</v>
      </c>
      <c r="B4235" t="s">
        <v>8</v>
      </c>
      <c r="C4235" t="s">
        <v>15</v>
      </c>
      <c r="D4235" s="1">
        <v>43600</v>
      </c>
      <c r="E4235" s="1">
        <v>43693</v>
      </c>
      <c r="F4235" s="1">
        <v>43704</v>
      </c>
      <c r="G4235" s="1">
        <v>43699</v>
      </c>
      <c r="H4235" s="13">
        <f>Orders[[#This Row],[DeliveryDate]]-Orders[[#This Row],[OrderDate]]</f>
        <v>6</v>
      </c>
      <c r="I4235" t="s">
        <v>3</v>
      </c>
      <c r="J4235" t="str">
        <f>_xlfn.XLOOKUP(Orders[[#This Row],[_SalesRepID]],'Sales team'!A:A,'Sales team'!B:B)</f>
        <v>Douglas Tucker</v>
      </c>
      <c r="K4235">
        <v>23</v>
      </c>
      <c r="L4235">
        <v>12</v>
      </c>
      <c r="M4235">
        <v>56</v>
      </c>
      <c r="N4235" t="str">
        <f>_xlfn.XLOOKUP(Orders[[#This Row],[_ProductID]],Products!A:A,Products!C:C)</f>
        <v>Kitchen &amp; Dining</v>
      </c>
      <c r="O4235">
        <v>7</v>
      </c>
      <c r="P4235">
        <v>7.4999999999999997E-2</v>
      </c>
      <c r="Q4235" s="2">
        <v>3370.1</v>
      </c>
      <c r="R4235" s="2">
        <v>2055.761</v>
      </c>
      <c r="S4235" s="2">
        <v>21821.397500000003</v>
      </c>
      <c r="T4235" s="2">
        <v>7431.0705000000034</v>
      </c>
    </row>
    <row r="4236" spans="1:20" x14ac:dyDescent="0.25">
      <c r="A4236" t="s">
        <v>3771</v>
      </c>
      <c r="B4236" t="s">
        <v>5</v>
      </c>
      <c r="C4236" t="s">
        <v>13</v>
      </c>
      <c r="D4236" s="1">
        <v>43600</v>
      </c>
      <c r="E4236" s="1">
        <v>43693</v>
      </c>
      <c r="F4236" s="1">
        <v>43701</v>
      </c>
      <c r="G4236" s="1">
        <v>43718</v>
      </c>
      <c r="H4236" s="13">
        <f>Orders[[#This Row],[DeliveryDate]]-Orders[[#This Row],[OrderDate]]</f>
        <v>25</v>
      </c>
      <c r="I4236" t="s">
        <v>3</v>
      </c>
      <c r="J4236" t="str">
        <f>_xlfn.XLOOKUP(Orders[[#This Row],[_SalesRepID]],'Sales team'!A:A,'Sales team'!B:B)</f>
        <v>Anthony Berry</v>
      </c>
      <c r="K4236">
        <v>16</v>
      </c>
      <c r="L4236">
        <v>40</v>
      </c>
      <c r="M4236">
        <v>328</v>
      </c>
      <c r="N4236" t="str">
        <f>_xlfn.XLOOKUP(Orders[[#This Row],[_ProductID]],Products!A:A,Products!C:C)</f>
        <v>Home décor</v>
      </c>
      <c r="O4236">
        <v>30</v>
      </c>
      <c r="P4236">
        <v>0.05</v>
      </c>
      <c r="Q4236" s="2">
        <v>1051.9000000000001</v>
      </c>
      <c r="R4236" s="2">
        <v>557.50700000000006</v>
      </c>
      <c r="S4236" s="2">
        <v>6995.1350000000011</v>
      </c>
      <c r="T4236" s="2">
        <v>3092.5860000000007</v>
      </c>
    </row>
    <row r="4237" spans="1:20" x14ac:dyDescent="0.25">
      <c r="A4237" t="s">
        <v>3772</v>
      </c>
      <c r="B4237" t="s">
        <v>1</v>
      </c>
      <c r="C4237" t="s">
        <v>46</v>
      </c>
      <c r="D4237" s="1">
        <v>43600</v>
      </c>
      <c r="E4237" s="1">
        <v>43693</v>
      </c>
      <c r="F4237" s="1">
        <v>43713</v>
      </c>
      <c r="G4237" s="1">
        <v>43705</v>
      </c>
      <c r="H4237" s="13">
        <f>Orders[[#This Row],[DeliveryDate]]-Orders[[#This Row],[OrderDate]]</f>
        <v>12</v>
      </c>
      <c r="I4237" t="s">
        <v>3</v>
      </c>
      <c r="J4237" t="str">
        <f>_xlfn.XLOOKUP(Orders[[#This Row],[_SalesRepID]],'Sales team'!A:A,'Sales team'!B:B)</f>
        <v>Jerry Green</v>
      </c>
      <c r="K4237">
        <v>3</v>
      </c>
      <c r="L4237">
        <v>41</v>
      </c>
      <c r="M4237">
        <v>85</v>
      </c>
      <c r="N4237" t="str">
        <f>_xlfn.XLOOKUP(Orders[[#This Row],[_ProductID]],Products!A:A,Products!C:C)</f>
        <v>Home décor</v>
      </c>
      <c r="O4237">
        <v>17</v>
      </c>
      <c r="P4237">
        <v>0.05</v>
      </c>
      <c r="Q4237" s="2">
        <v>3966.4</v>
      </c>
      <c r="R4237" s="2">
        <v>3331.7759999999998</v>
      </c>
      <c r="S4237" s="2">
        <v>22608.48</v>
      </c>
      <c r="T4237" s="2">
        <v>2617.8240000000005</v>
      </c>
    </row>
    <row r="4238" spans="1:20" x14ac:dyDescent="0.25">
      <c r="A4238" t="s">
        <v>3756</v>
      </c>
      <c r="B4238" t="s">
        <v>5</v>
      </c>
      <c r="C4238" t="s">
        <v>15</v>
      </c>
      <c r="D4238" s="1">
        <v>43600</v>
      </c>
      <c r="E4238" s="1">
        <v>43692</v>
      </c>
      <c r="F4238" s="1">
        <v>43705</v>
      </c>
      <c r="G4238" s="1">
        <v>43700</v>
      </c>
      <c r="H4238" s="13">
        <f>Orders[[#This Row],[DeliveryDate]]-Orders[[#This Row],[OrderDate]]</f>
        <v>8</v>
      </c>
      <c r="I4238" t="s">
        <v>3</v>
      </c>
      <c r="J4238" t="str">
        <f>_xlfn.XLOOKUP(Orders[[#This Row],[_SalesRepID]],'Sales team'!A:A,'Sales team'!B:B)</f>
        <v>Anthony Berry</v>
      </c>
      <c r="K4238">
        <v>16</v>
      </c>
      <c r="L4238">
        <v>7</v>
      </c>
      <c r="M4238">
        <v>47</v>
      </c>
      <c r="N4238" t="str">
        <f>_xlfn.XLOOKUP(Orders[[#This Row],[_ProductID]],Products!A:A,Products!C:C)</f>
        <v>Furniture</v>
      </c>
      <c r="O4238">
        <v>19</v>
      </c>
      <c r="P4238">
        <v>0.05</v>
      </c>
      <c r="Q4238" s="2">
        <v>958.1</v>
      </c>
      <c r="R4238" s="2">
        <v>488.63100000000003</v>
      </c>
      <c r="S4238" s="2">
        <v>7281.5599999999995</v>
      </c>
      <c r="T4238" s="2">
        <v>3372.5119999999993</v>
      </c>
    </row>
    <row r="4239" spans="1:20" x14ac:dyDescent="0.25">
      <c r="A4239" t="s">
        <v>3757</v>
      </c>
      <c r="B4239" t="s">
        <v>1</v>
      </c>
      <c r="C4239" t="s">
        <v>25</v>
      </c>
      <c r="D4239" s="1">
        <v>43600</v>
      </c>
      <c r="E4239" s="1">
        <v>43692</v>
      </c>
      <c r="F4239" s="1">
        <v>43714</v>
      </c>
      <c r="G4239" s="1">
        <v>43724</v>
      </c>
      <c r="H4239" s="13">
        <f>Orders[[#This Row],[DeliveryDate]]-Orders[[#This Row],[OrderDate]]</f>
        <v>32</v>
      </c>
      <c r="I4239" t="s">
        <v>3</v>
      </c>
      <c r="J4239" t="str">
        <f>_xlfn.XLOOKUP(Orders[[#This Row],[_SalesRepID]],'Sales team'!A:A,'Sales team'!B:B)</f>
        <v>George Lewis</v>
      </c>
      <c r="K4239">
        <v>8</v>
      </c>
      <c r="L4239">
        <v>46</v>
      </c>
      <c r="M4239">
        <v>355</v>
      </c>
      <c r="N4239" t="str">
        <f>_xlfn.XLOOKUP(Orders[[#This Row],[_ProductID]],Products!A:A,Products!C:C)</f>
        <v>Furniture</v>
      </c>
      <c r="O4239">
        <v>34</v>
      </c>
      <c r="P4239">
        <v>0.05</v>
      </c>
      <c r="Q4239" s="2">
        <v>5641.4000000000005</v>
      </c>
      <c r="R4239" s="2">
        <v>4174.6360000000004</v>
      </c>
      <c r="S4239" s="2">
        <v>16077.99</v>
      </c>
      <c r="T4239" s="2">
        <v>3554.0819999999985</v>
      </c>
    </row>
    <row r="4240" spans="1:20" x14ac:dyDescent="0.25">
      <c r="A4240" t="s">
        <v>3758</v>
      </c>
      <c r="B4240" t="s">
        <v>10</v>
      </c>
      <c r="C4240" t="s">
        <v>2</v>
      </c>
      <c r="D4240" s="1">
        <v>43600</v>
      </c>
      <c r="E4240" s="1">
        <v>43692</v>
      </c>
      <c r="F4240" s="1">
        <v>43700</v>
      </c>
      <c r="G4240" s="1">
        <v>43712</v>
      </c>
      <c r="H4240" s="13">
        <f>Orders[[#This Row],[DeliveryDate]]-Orders[[#This Row],[OrderDate]]</f>
        <v>20</v>
      </c>
      <c r="I4240" t="s">
        <v>3</v>
      </c>
      <c r="J4240" t="str">
        <f>_xlfn.XLOOKUP(Orders[[#This Row],[_SalesRepID]],'Sales team'!A:A,'Sales team'!B:B)</f>
        <v>Carlos Miller</v>
      </c>
      <c r="K4240">
        <v>28</v>
      </c>
      <c r="L4240">
        <v>27</v>
      </c>
      <c r="M4240">
        <v>234</v>
      </c>
      <c r="N4240" t="str">
        <f>_xlfn.XLOOKUP(Orders[[#This Row],[_ProductID]],Products!A:A,Products!C:C)</f>
        <v>Home décor</v>
      </c>
      <c r="O4240">
        <v>29</v>
      </c>
      <c r="P4240">
        <v>7.4999999999999997E-2</v>
      </c>
      <c r="Q4240" s="2">
        <v>743.7</v>
      </c>
      <c r="R4240" s="2">
        <v>349.53899999999999</v>
      </c>
      <c r="S4240" s="2">
        <v>5503.380000000001</v>
      </c>
      <c r="T4240" s="2">
        <v>2707.0680000000011</v>
      </c>
    </row>
    <row r="4241" spans="1:20" x14ac:dyDescent="0.25">
      <c r="A4241" t="s">
        <v>3759</v>
      </c>
      <c r="B4241" t="s">
        <v>10</v>
      </c>
      <c r="C4241" t="s">
        <v>13</v>
      </c>
      <c r="D4241" s="1">
        <v>43600</v>
      </c>
      <c r="E4241" s="1">
        <v>43692</v>
      </c>
      <c r="F4241" s="1">
        <v>43694</v>
      </c>
      <c r="G4241" s="1">
        <v>43721</v>
      </c>
      <c r="H4241" s="13">
        <f>Orders[[#This Row],[DeliveryDate]]-Orders[[#This Row],[OrderDate]]</f>
        <v>29</v>
      </c>
      <c r="I4241" t="s">
        <v>3</v>
      </c>
      <c r="J4241" t="str">
        <f>_xlfn.XLOOKUP(Orders[[#This Row],[_SalesRepID]],'Sales team'!A:A,'Sales team'!B:B)</f>
        <v>Shawn Torres</v>
      </c>
      <c r="K4241">
        <v>27</v>
      </c>
      <c r="L4241">
        <v>5</v>
      </c>
      <c r="M4241">
        <v>278</v>
      </c>
      <c r="N4241" t="str">
        <f>_xlfn.XLOOKUP(Orders[[#This Row],[_ProductID]],Products!A:A,Products!C:C)</f>
        <v>Outdoor</v>
      </c>
      <c r="O4241">
        <v>18</v>
      </c>
      <c r="P4241">
        <v>0.15</v>
      </c>
      <c r="Q4241" s="2">
        <v>3819</v>
      </c>
      <c r="R4241" s="2">
        <v>1909.5</v>
      </c>
      <c r="S4241" s="2">
        <v>3246.15</v>
      </c>
      <c r="T4241" s="2">
        <v>1336.65</v>
      </c>
    </row>
    <row r="4242" spans="1:20" x14ac:dyDescent="0.25">
      <c r="A4242" t="s">
        <v>3760</v>
      </c>
      <c r="B4242" t="s">
        <v>1</v>
      </c>
      <c r="C4242" t="s">
        <v>25</v>
      </c>
      <c r="D4242" s="1">
        <v>43600</v>
      </c>
      <c r="E4242" s="1">
        <v>43692</v>
      </c>
      <c r="F4242" s="1">
        <v>43712</v>
      </c>
      <c r="G4242" s="1">
        <v>43699</v>
      </c>
      <c r="H4242" s="13">
        <f>Orders[[#This Row],[DeliveryDate]]-Orders[[#This Row],[OrderDate]]</f>
        <v>7</v>
      </c>
      <c r="I4242" t="s">
        <v>3</v>
      </c>
      <c r="J4242" t="str">
        <f>_xlfn.XLOOKUP(Orders[[#This Row],[_SalesRepID]],'Sales team'!A:A,'Sales team'!B:B)</f>
        <v>George Lewis</v>
      </c>
      <c r="K4242">
        <v>8</v>
      </c>
      <c r="L4242">
        <v>32</v>
      </c>
      <c r="M4242">
        <v>342</v>
      </c>
      <c r="N4242" t="str">
        <f>_xlfn.XLOOKUP(Orders[[#This Row],[_ProductID]],Products!A:A,Products!C:C)</f>
        <v>Electronics</v>
      </c>
      <c r="O4242">
        <v>47</v>
      </c>
      <c r="P4242">
        <v>0.15</v>
      </c>
      <c r="Q4242" s="2">
        <v>2653.2000000000003</v>
      </c>
      <c r="R4242" s="2">
        <v>1485.7920000000004</v>
      </c>
      <c r="S4242" s="2">
        <v>13531.32</v>
      </c>
      <c r="T4242" s="2">
        <v>4616.5679999999975</v>
      </c>
    </row>
    <row r="4243" spans="1:20" x14ac:dyDescent="0.25">
      <c r="A4243" t="s">
        <v>3761</v>
      </c>
      <c r="B4243" t="s">
        <v>5</v>
      </c>
      <c r="C4243" t="s">
        <v>25</v>
      </c>
      <c r="D4243" s="1">
        <v>43600</v>
      </c>
      <c r="E4243" s="1">
        <v>43692</v>
      </c>
      <c r="F4243" s="1">
        <v>43717</v>
      </c>
      <c r="G4243" s="1">
        <v>43704</v>
      </c>
      <c r="H4243" s="13">
        <f>Orders[[#This Row],[DeliveryDate]]-Orders[[#This Row],[OrderDate]]</f>
        <v>12</v>
      </c>
      <c r="I4243" t="s">
        <v>3</v>
      </c>
      <c r="J4243" t="str">
        <f>_xlfn.XLOOKUP(Orders[[#This Row],[_SalesRepID]],'Sales team'!A:A,'Sales team'!B:B)</f>
        <v>Roger Alexander</v>
      </c>
      <c r="K4243">
        <v>15</v>
      </c>
      <c r="L4243">
        <v>1</v>
      </c>
      <c r="M4243">
        <v>366</v>
      </c>
      <c r="N4243" t="str">
        <f>_xlfn.XLOOKUP(Orders[[#This Row],[_ProductID]],Products!A:A,Products!C:C)</f>
        <v>Kitchen &amp; Dining</v>
      </c>
      <c r="O4243">
        <v>37</v>
      </c>
      <c r="P4243">
        <v>0.1</v>
      </c>
      <c r="Q4243" s="2">
        <v>1943</v>
      </c>
      <c r="R4243" s="2">
        <v>1088.0800000000002</v>
      </c>
      <c r="S4243" s="2">
        <v>3497.4</v>
      </c>
      <c r="T4243" s="2">
        <v>1321.2399999999998</v>
      </c>
    </row>
    <row r="4244" spans="1:20" x14ac:dyDescent="0.25">
      <c r="A4244" t="s">
        <v>3762</v>
      </c>
      <c r="B4244" t="s">
        <v>5</v>
      </c>
      <c r="C4244" t="s">
        <v>6</v>
      </c>
      <c r="D4244" s="1">
        <v>43600</v>
      </c>
      <c r="E4244" s="1">
        <v>43692</v>
      </c>
      <c r="F4244" s="1">
        <v>43695</v>
      </c>
      <c r="G4244" s="1">
        <v>43719</v>
      </c>
      <c r="H4244" s="13">
        <f>Orders[[#This Row],[DeliveryDate]]-Orders[[#This Row],[OrderDate]]</f>
        <v>27</v>
      </c>
      <c r="I4244" t="s">
        <v>3</v>
      </c>
      <c r="J4244" t="str">
        <f>_xlfn.XLOOKUP(Orders[[#This Row],[_SalesRepID]],'Sales team'!A:A,'Sales team'!B:B)</f>
        <v>Roger Alexander</v>
      </c>
      <c r="K4244">
        <v>15</v>
      </c>
      <c r="L4244">
        <v>40</v>
      </c>
      <c r="M4244">
        <v>174</v>
      </c>
      <c r="N4244" t="str">
        <f>_xlfn.XLOOKUP(Orders[[#This Row],[_ProductID]],Products!A:A,Products!C:C)</f>
        <v>Home décor</v>
      </c>
      <c r="O4244">
        <v>11</v>
      </c>
      <c r="P4244">
        <v>0.05</v>
      </c>
      <c r="Q4244" s="2">
        <v>1929.6000000000001</v>
      </c>
      <c r="R4244" s="2">
        <v>1543.6800000000003</v>
      </c>
      <c r="S4244" s="2">
        <v>12831.84</v>
      </c>
      <c r="T4244" s="2">
        <v>2026.0799999999981</v>
      </c>
    </row>
    <row r="4245" spans="1:20" x14ac:dyDescent="0.25">
      <c r="A4245" t="s">
        <v>3763</v>
      </c>
      <c r="B4245" t="s">
        <v>5</v>
      </c>
      <c r="C4245" t="s">
        <v>2</v>
      </c>
      <c r="D4245" s="1">
        <v>43600</v>
      </c>
      <c r="E4245" s="1">
        <v>43692</v>
      </c>
      <c r="F4245" s="1">
        <v>43715</v>
      </c>
      <c r="G4245" s="1">
        <v>43712</v>
      </c>
      <c r="H4245" s="13">
        <f>Orders[[#This Row],[DeliveryDate]]-Orders[[#This Row],[OrderDate]]</f>
        <v>20</v>
      </c>
      <c r="I4245" t="s">
        <v>3</v>
      </c>
      <c r="J4245" t="str">
        <f>_xlfn.XLOOKUP(Orders[[#This Row],[_SalesRepID]],'Sales team'!A:A,'Sales team'!B:B)</f>
        <v>Anthony Berry</v>
      </c>
      <c r="K4245">
        <v>16</v>
      </c>
      <c r="L4245">
        <v>44</v>
      </c>
      <c r="M4245">
        <v>260</v>
      </c>
      <c r="N4245" t="str">
        <f>_xlfn.XLOOKUP(Orders[[#This Row],[_ProductID]],Products!A:A,Products!C:C)</f>
        <v>Kitchen &amp; Dining</v>
      </c>
      <c r="O4245">
        <v>13</v>
      </c>
      <c r="P4245">
        <v>7.4999999999999997E-2</v>
      </c>
      <c r="Q4245" s="2">
        <v>1809</v>
      </c>
      <c r="R4245" s="2">
        <v>1338.66</v>
      </c>
      <c r="S4245" s="2">
        <v>3346.65</v>
      </c>
      <c r="T4245" s="2">
        <v>669.32999999999993</v>
      </c>
    </row>
    <row r="4246" spans="1:20" x14ac:dyDescent="0.25">
      <c r="A4246" t="s">
        <v>3764</v>
      </c>
      <c r="B4246" t="s">
        <v>10</v>
      </c>
      <c r="C4246" t="s">
        <v>25</v>
      </c>
      <c r="D4246" s="1">
        <v>43600</v>
      </c>
      <c r="E4246" s="1">
        <v>43692</v>
      </c>
      <c r="F4246" s="1">
        <v>43717</v>
      </c>
      <c r="G4246" s="1">
        <v>43712</v>
      </c>
      <c r="H4246" s="13">
        <f>Orders[[#This Row],[DeliveryDate]]-Orders[[#This Row],[OrderDate]]</f>
        <v>20</v>
      </c>
      <c r="I4246" t="s">
        <v>3</v>
      </c>
      <c r="J4246" t="str">
        <f>_xlfn.XLOOKUP(Orders[[#This Row],[_SalesRepID]],'Sales team'!A:A,'Sales team'!B:B)</f>
        <v>Carlos Miller</v>
      </c>
      <c r="K4246">
        <v>28</v>
      </c>
      <c r="L4246">
        <v>36</v>
      </c>
      <c r="M4246">
        <v>351</v>
      </c>
      <c r="N4246" t="str">
        <f>_xlfn.XLOOKUP(Orders[[#This Row],[_ProductID]],Products!A:A,Products!C:C)</f>
        <v>Outdoor</v>
      </c>
      <c r="O4246">
        <v>9</v>
      </c>
      <c r="P4246">
        <v>7.4999999999999997E-2</v>
      </c>
      <c r="Q4246" s="2">
        <v>1005</v>
      </c>
      <c r="R4246" s="2">
        <v>814.05000000000007</v>
      </c>
      <c r="S4246" s="2">
        <v>1859.25</v>
      </c>
      <c r="T4246" s="2">
        <v>231.14999999999986</v>
      </c>
    </row>
    <row r="4247" spans="1:20" x14ac:dyDescent="0.25">
      <c r="A4247" t="s">
        <v>3765</v>
      </c>
      <c r="B4247" t="s">
        <v>10</v>
      </c>
      <c r="C4247" t="s">
        <v>6</v>
      </c>
      <c r="D4247" s="1">
        <v>43600</v>
      </c>
      <c r="E4247" s="1">
        <v>43692</v>
      </c>
      <c r="F4247" s="1">
        <v>43712</v>
      </c>
      <c r="G4247" s="1">
        <v>43734</v>
      </c>
      <c r="H4247" s="13">
        <f>Orders[[#This Row],[DeliveryDate]]-Orders[[#This Row],[OrderDate]]</f>
        <v>42</v>
      </c>
      <c r="I4247" t="s">
        <v>3</v>
      </c>
      <c r="J4247" t="str">
        <f>_xlfn.XLOOKUP(Orders[[#This Row],[_SalesRepID]],'Sales team'!A:A,'Sales team'!B:B)</f>
        <v>Shawn Torres</v>
      </c>
      <c r="K4247">
        <v>27</v>
      </c>
      <c r="L4247">
        <v>34</v>
      </c>
      <c r="M4247">
        <v>197</v>
      </c>
      <c r="N4247" t="str">
        <f>_xlfn.XLOOKUP(Orders[[#This Row],[_ProductID]],Products!A:A,Products!C:C)</f>
        <v>Furniture</v>
      </c>
      <c r="O4247">
        <v>38</v>
      </c>
      <c r="P4247">
        <v>7.4999999999999997E-2</v>
      </c>
      <c r="Q4247" s="2">
        <v>1721.9</v>
      </c>
      <c r="R4247" s="2">
        <v>1102.0160000000001</v>
      </c>
      <c r="S4247" s="2">
        <v>3185.5150000000003</v>
      </c>
      <c r="T4247" s="2">
        <v>981.48300000000017</v>
      </c>
    </row>
    <row r="4248" spans="1:20" x14ac:dyDescent="0.25">
      <c r="A4248" t="s">
        <v>3744</v>
      </c>
      <c r="B4248" t="s">
        <v>5</v>
      </c>
      <c r="C4248" t="s">
        <v>6</v>
      </c>
      <c r="D4248" s="1">
        <v>43600</v>
      </c>
      <c r="E4248" s="1">
        <v>43691</v>
      </c>
      <c r="F4248" s="1">
        <v>43713</v>
      </c>
      <c r="G4248" s="1">
        <v>43718</v>
      </c>
      <c r="H4248" s="13">
        <f>Orders[[#This Row],[DeliveryDate]]-Orders[[#This Row],[OrderDate]]</f>
        <v>27</v>
      </c>
      <c r="I4248" t="s">
        <v>3</v>
      </c>
      <c r="J4248" t="str">
        <f>_xlfn.XLOOKUP(Orders[[#This Row],[_SalesRepID]],'Sales team'!A:A,'Sales team'!B:B)</f>
        <v>Shawn Wallace</v>
      </c>
      <c r="K4248">
        <v>18</v>
      </c>
      <c r="L4248">
        <v>49</v>
      </c>
      <c r="M4248">
        <v>130</v>
      </c>
      <c r="N4248" t="str">
        <f>_xlfn.XLOOKUP(Orders[[#This Row],[_ProductID]],Products!A:A,Products!C:C)</f>
        <v>Furniture</v>
      </c>
      <c r="O4248">
        <v>34</v>
      </c>
      <c r="P4248">
        <v>0.05</v>
      </c>
      <c r="Q4248" s="2">
        <v>971.5</v>
      </c>
      <c r="R4248" s="2">
        <v>670.33499999999992</v>
      </c>
      <c r="S4248" s="2">
        <v>6460.4749999999995</v>
      </c>
      <c r="T4248" s="2">
        <v>1768.13</v>
      </c>
    </row>
    <row r="4249" spans="1:20" x14ac:dyDescent="0.25">
      <c r="A4249" t="s">
        <v>3745</v>
      </c>
      <c r="B4249" t="s">
        <v>10</v>
      </c>
      <c r="C4249" t="s">
        <v>6</v>
      </c>
      <c r="D4249" s="1">
        <v>43600</v>
      </c>
      <c r="E4249" s="1">
        <v>43691</v>
      </c>
      <c r="F4249" s="1">
        <v>43719</v>
      </c>
      <c r="G4249" s="1">
        <v>43711</v>
      </c>
      <c r="H4249" s="13">
        <f>Orders[[#This Row],[DeliveryDate]]-Orders[[#This Row],[OrderDate]]</f>
        <v>20</v>
      </c>
      <c r="I4249" t="s">
        <v>3</v>
      </c>
      <c r="J4249" t="str">
        <f>_xlfn.XLOOKUP(Orders[[#This Row],[_SalesRepID]],'Sales team'!A:A,'Sales team'!B:B)</f>
        <v>Shawn Torres</v>
      </c>
      <c r="K4249">
        <v>27</v>
      </c>
      <c r="L4249">
        <v>5</v>
      </c>
      <c r="M4249">
        <v>146</v>
      </c>
      <c r="N4249" t="str">
        <f>_xlfn.XLOOKUP(Orders[[#This Row],[_ProductID]],Products!A:A,Products!C:C)</f>
        <v>Home décor</v>
      </c>
      <c r="O4249">
        <v>44</v>
      </c>
      <c r="P4249">
        <v>0.1</v>
      </c>
      <c r="Q4249" s="2">
        <v>180.9</v>
      </c>
      <c r="R4249" s="2">
        <v>86.831999999999994</v>
      </c>
      <c r="S4249" s="2">
        <v>1139.67</v>
      </c>
      <c r="T4249" s="2">
        <v>531.84600000000012</v>
      </c>
    </row>
    <row r="4250" spans="1:20" x14ac:dyDescent="0.25">
      <c r="A4250" t="s">
        <v>3746</v>
      </c>
      <c r="B4250" t="s">
        <v>5</v>
      </c>
      <c r="C4250" t="s">
        <v>6</v>
      </c>
      <c r="D4250" s="1">
        <v>43600</v>
      </c>
      <c r="E4250" s="1">
        <v>43691</v>
      </c>
      <c r="F4250" s="1">
        <v>43714</v>
      </c>
      <c r="G4250" s="1">
        <v>43717</v>
      </c>
      <c r="H4250" s="13">
        <f>Orders[[#This Row],[DeliveryDate]]-Orders[[#This Row],[OrderDate]]</f>
        <v>26</v>
      </c>
      <c r="I4250" t="s">
        <v>3</v>
      </c>
      <c r="J4250" t="str">
        <f>_xlfn.XLOOKUP(Orders[[#This Row],[_SalesRepID]],'Sales team'!A:A,'Sales team'!B:B)</f>
        <v>Anthony Berry</v>
      </c>
      <c r="K4250">
        <v>16</v>
      </c>
      <c r="L4250">
        <v>12</v>
      </c>
      <c r="M4250">
        <v>95</v>
      </c>
      <c r="N4250" t="str">
        <f>_xlfn.XLOOKUP(Orders[[#This Row],[_ProductID]],Products!A:A,Products!C:C)</f>
        <v>Kitchen &amp; Dining</v>
      </c>
      <c r="O4250">
        <v>37</v>
      </c>
      <c r="P4250">
        <v>0.15</v>
      </c>
      <c r="Q4250" s="2">
        <v>207.70000000000002</v>
      </c>
      <c r="R4250" s="2">
        <v>114.23500000000001</v>
      </c>
      <c r="S4250" s="2">
        <v>882.72500000000002</v>
      </c>
      <c r="T4250" s="2">
        <v>311.54999999999995</v>
      </c>
    </row>
    <row r="4251" spans="1:20" x14ac:dyDescent="0.25">
      <c r="A4251" t="s">
        <v>3747</v>
      </c>
      <c r="B4251" t="s">
        <v>5</v>
      </c>
      <c r="C4251" t="s">
        <v>6</v>
      </c>
      <c r="D4251" s="1">
        <v>43600</v>
      </c>
      <c r="E4251" s="1">
        <v>43691</v>
      </c>
      <c r="F4251" s="1">
        <v>43702</v>
      </c>
      <c r="G4251" s="1">
        <v>43711</v>
      </c>
      <c r="H4251" s="13">
        <f>Orders[[#This Row],[DeliveryDate]]-Orders[[#This Row],[OrderDate]]</f>
        <v>20</v>
      </c>
      <c r="I4251" t="s">
        <v>3</v>
      </c>
      <c r="J4251" t="str">
        <f>_xlfn.XLOOKUP(Orders[[#This Row],[_SalesRepID]],'Sales team'!A:A,'Sales team'!B:B)</f>
        <v>Roger Alexander</v>
      </c>
      <c r="K4251">
        <v>15</v>
      </c>
      <c r="L4251">
        <v>23</v>
      </c>
      <c r="M4251">
        <v>144</v>
      </c>
      <c r="N4251" t="str">
        <f>_xlfn.XLOOKUP(Orders[[#This Row],[_ProductID]],Products!A:A,Products!C:C)</f>
        <v>Home décor</v>
      </c>
      <c r="O4251">
        <v>36</v>
      </c>
      <c r="P4251">
        <v>0.05</v>
      </c>
      <c r="Q4251" s="2">
        <v>3979.8</v>
      </c>
      <c r="R4251" s="2">
        <v>2706.2640000000001</v>
      </c>
      <c r="S4251" s="2">
        <v>11342.43</v>
      </c>
      <c r="T4251" s="2">
        <v>3223.6379999999999</v>
      </c>
    </row>
    <row r="4252" spans="1:20" x14ac:dyDescent="0.25">
      <c r="A4252" t="s">
        <v>3748</v>
      </c>
      <c r="B4252" t="s">
        <v>1</v>
      </c>
      <c r="C4252" t="s">
        <v>13</v>
      </c>
      <c r="D4252" s="1">
        <v>43600</v>
      </c>
      <c r="E4252" s="1">
        <v>43691</v>
      </c>
      <c r="F4252" s="1">
        <v>43701</v>
      </c>
      <c r="G4252" s="1">
        <v>43707</v>
      </c>
      <c r="H4252" s="13">
        <f>Orders[[#This Row],[DeliveryDate]]-Orders[[#This Row],[OrderDate]]</f>
        <v>16</v>
      </c>
      <c r="I4252" t="s">
        <v>3</v>
      </c>
      <c r="J4252" t="str">
        <f>_xlfn.XLOOKUP(Orders[[#This Row],[_SalesRepID]],'Sales team'!A:A,'Sales team'!B:B)</f>
        <v>Jerry Green</v>
      </c>
      <c r="K4252">
        <v>3</v>
      </c>
      <c r="L4252">
        <v>13</v>
      </c>
      <c r="M4252">
        <v>290</v>
      </c>
      <c r="N4252" t="str">
        <f>_xlfn.XLOOKUP(Orders[[#This Row],[_ProductID]],Products!A:A,Products!C:C)</f>
        <v>Furniture</v>
      </c>
      <c r="O4252">
        <v>19</v>
      </c>
      <c r="P4252">
        <v>0.3</v>
      </c>
      <c r="Q4252" s="2">
        <v>221.1</v>
      </c>
      <c r="R4252" s="2">
        <v>154.76999999999998</v>
      </c>
      <c r="S4252" s="2">
        <v>619.07999999999993</v>
      </c>
      <c r="T4252" s="2">
        <v>0</v>
      </c>
    </row>
    <row r="4253" spans="1:20" x14ac:dyDescent="0.25">
      <c r="A4253" t="s">
        <v>3749</v>
      </c>
      <c r="B4253" t="s">
        <v>8</v>
      </c>
      <c r="C4253" t="s">
        <v>6</v>
      </c>
      <c r="D4253" s="1">
        <v>43600</v>
      </c>
      <c r="E4253" s="1">
        <v>43691</v>
      </c>
      <c r="F4253" s="1">
        <v>43702</v>
      </c>
      <c r="G4253" s="1">
        <v>43703</v>
      </c>
      <c r="H4253" s="13">
        <f>Orders[[#This Row],[DeliveryDate]]-Orders[[#This Row],[OrderDate]]</f>
        <v>12</v>
      </c>
      <c r="I4253" t="s">
        <v>3</v>
      </c>
      <c r="J4253" t="str">
        <f>_xlfn.XLOOKUP(Orders[[#This Row],[_SalesRepID]],'Sales team'!A:A,'Sales team'!B:B)</f>
        <v>Joe Price</v>
      </c>
      <c r="K4253">
        <v>22</v>
      </c>
      <c r="L4253">
        <v>9</v>
      </c>
      <c r="M4253">
        <v>139</v>
      </c>
      <c r="N4253" t="str">
        <f>_xlfn.XLOOKUP(Orders[[#This Row],[_ProductID]],Products!A:A,Products!C:C)</f>
        <v>Furniture</v>
      </c>
      <c r="O4253">
        <v>12</v>
      </c>
      <c r="P4253">
        <v>0.2</v>
      </c>
      <c r="Q4253" s="2">
        <v>1058.6000000000001</v>
      </c>
      <c r="R4253" s="2">
        <v>497.54200000000003</v>
      </c>
      <c r="S4253" s="2">
        <v>4234.4000000000005</v>
      </c>
      <c r="T4253" s="2">
        <v>1746.6900000000005</v>
      </c>
    </row>
    <row r="4254" spans="1:20" x14ac:dyDescent="0.25">
      <c r="A4254" t="s">
        <v>3750</v>
      </c>
      <c r="B4254" t="s">
        <v>5</v>
      </c>
      <c r="C4254" t="s">
        <v>2</v>
      </c>
      <c r="D4254" s="1">
        <v>43600</v>
      </c>
      <c r="E4254" s="1">
        <v>43691</v>
      </c>
      <c r="F4254" s="1">
        <v>43701</v>
      </c>
      <c r="G4254" s="1">
        <v>43693</v>
      </c>
      <c r="H4254" s="13">
        <f>Orders[[#This Row],[DeliveryDate]]-Orders[[#This Row],[OrderDate]]</f>
        <v>2</v>
      </c>
      <c r="I4254" t="s">
        <v>3</v>
      </c>
      <c r="J4254" t="str">
        <f>_xlfn.XLOOKUP(Orders[[#This Row],[_SalesRepID]],'Sales team'!A:A,'Sales team'!B:B)</f>
        <v>Nicholas Cunningham</v>
      </c>
      <c r="K4254">
        <v>19</v>
      </c>
      <c r="L4254">
        <v>22</v>
      </c>
      <c r="M4254">
        <v>258</v>
      </c>
      <c r="N4254" t="str">
        <f>_xlfn.XLOOKUP(Orders[[#This Row],[_ProductID]],Products!A:A,Products!C:C)</f>
        <v>Kitchen &amp; Dining</v>
      </c>
      <c r="O4254">
        <v>4</v>
      </c>
      <c r="P4254">
        <v>0.15</v>
      </c>
      <c r="Q4254" s="2">
        <v>5929.5</v>
      </c>
      <c r="R4254" s="2">
        <v>3557.7</v>
      </c>
      <c r="S4254" s="2">
        <v>15120.225</v>
      </c>
      <c r="T4254" s="2">
        <v>4447.1250000000018</v>
      </c>
    </row>
    <row r="4255" spans="1:20" x14ac:dyDescent="0.25">
      <c r="A4255" t="s">
        <v>3751</v>
      </c>
      <c r="B4255" t="s">
        <v>8</v>
      </c>
      <c r="C4255" t="s">
        <v>15</v>
      </c>
      <c r="D4255" s="1">
        <v>43600</v>
      </c>
      <c r="E4255" s="1">
        <v>43691</v>
      </c>
      <c r="F4255" s="1">
        <v>43714</v>
      </c>
      <c r="G4255" s="1">
        <v>43696</v>
      </c>
      <c r="H4255" s="13">
        <f>Orders[[#This Row],[DeliveryDate]]-Orders[[#This Row],[OrderDate]]</f>
        <v>5</v>
      </c>
      <c r="I4255" t="s">
        <v>3</v>
      </c>
      <c r="J4255" t="str">
        <f>_xlfn.XLOOKUP(Orders[[#This Row],[_SalesRepID]],'Sales team'!A:A,'Sales team'!B:B)</f>
        <v>Joe Price</v>
      </c>
      <c r="K4255">
        <v>22</v>
      </c>
      <c r="L4255">
        <v>46</v>
      </c>
      <c r="M4255">
        <v>53</v>
      </c>
      <c r="N4255" t="str">
        <f>_xlfn.XLOOKUP(Orders[[#This Row],[_ProductID]],Products!A:A,Products!C:C)</f>
        <v>Furniture</v>
      </c>
      <c r="O4255">
        <v>15</v>
      </c>
      <c r="P4255">
        <v>0.4</v>
      </c>
      <c r="Q4255" s="2">
        <v>904.5</v>
      </c>
      <c r="R4255" s="2">
        <v>479.38500000000005</v>
      </c>
      <c r="S4255" s="2">
        <v>2170.7999999999997</v>
      </c>
      <c r="T4255" s="2">
        <v>253.25999999999954</v>
      </c>
    </row>
    <row r="4256" spans="1:20" x14ac:dyDescent="0.25">
      <c r="A4256" t="s">
        <v>3752</v>
      </c>
      <c r="B4256" t="s">
        <v>10</v>
      </c>
      <c r="C4256" t="s">
        <v>6</v>
      </c>
      <c r="D4256" s="1">
        <v>43600</v>
      </c>
      <c r="E4256" s="1">
        <v>43691</v>
      </c>
      <c r="F4256" s="1">
        <v>43704</v>
      </c>
      <c r="G4256" s="1">
        <v>43706</v>
      </c>
      <c r="H4256" s="13">
        <f>Orders[[#This Row],[DeliveryDate]]-Orders[[#This Row],[OrderDate]]</f>
        <v>15</v>
      </c>
      <c r="I4256" t="s">
        <v>3</v>
      </c>
      <c r="J4256" t="str">
        <f>_xlfn.XLOOKUP(Orders[[#This Row],[_SalesRepID]],'Sales team'!A:A,'Sales team'!B:B)</f>
        <v>Donald Reynolds</v>
      </c>
      <c r="K4256">
        <v>26</v>
      </c>
      <c r="L4256">
        <v>7</v>
      </c>
      <c r="M4256">
        <v>194</v>
      </c>
      <c r="N4256" t="str">
        <f>_xlfn.XLOOKUP(Orders[[#This Row],[_ProductID]],Products!A:A,Products!C:C)</f>
        <v>Electronics</v>
      </c>
      <c r="O4256">
        <v>28</v>
      </c>
      <c r="P4256">
        <v>0.05</v>
      </c>
      <c r="Q4256" s="2">
        <v>2331.6</v>
      </c>
      <c r="R4256" s="2">
        <v>1911.9119999999998</v>
      </c>
      <c r="S4256" s="2">
        <v>11075.1</v>
      </c>
      <c r="T4256" s="2">
        <v>1515.5400000000009</v>
      </c>
    </row>
    <row r="4257" spans="1:20" x14ac:dyDescent="0.25">
      <c r="A4257" t="s">
        <v>3753</v>
      </c>
      <c r="B4257" t="s">
        <v>10</v>
      </c>
      <c r="C4257" t="s">
        <v>6</v>
      </c>
      <c r="D4257" s="1">
        <v>43600</v>
      </c>
      <c r="E4257" s="1">
        <v>43691</v>
      </c>
      <c r="F4257" s="1">
        <v>43703</v>
      </c>
      <c r="G4257" s="1">
        <v>43705</v>
      </c>
      <c r="H4257" s="13">
        <f>Orders[[#This Row],[DeliveryDate]]-Orders[[#This Row],[OrderDate]]</f>
        <v>14</v>
      </c>
      <c r="I4257" t="s">
        <v>3</v>
      </c>
      <c r="J4257" t="str">
        <f>_xlfn.XLOOKUP(Orders[[#This Row],[_SalesRepID]],'Sales team'!A:A,'Sales team'!B:B)</f>
        <v>Shawn Torres</v>
      </c>
      <c r="K4257">
        <v>27</v>
      </c>
      <c r="L4257">
        <v>8</v>
      </c>
      <c r="M4257">
        <v>161</v>
      </c>
      <c r="N4257" t="str">
        <f>_xlfn.XLOOKUP(Orders[[#This Row],[_ProductID]],Products!A:A,Products!C:C)</f>
        <v>Furniture</v>
      </c>
      <c r="O4257">
        <v>15</v>
      </c>
      <c r="P4257">
        <v>0.3</v>
      </c>
      <c r="Q4257" s="2">
        <v>1976.5</v>
      </c>
      <c r="R4257" s="2">
        <v>1620.7299999999998</v>
      </c>
      <c r="S4257" s="2">
        <v>2767.1</v>
      </c>
      <c r="T4257" s="2">
        <v>-474.35999999999967</v>
      </c>
    </row>
    <row r="4258" spans="1:20" x14ac:dyDescent="0.25">
      <c r="A4258" t="s">
        <v>3754</v>
      </c>
      <c r="B4258" t="s">
        <v>5</v>
      </c>
      <c r="C4258" t="s">
        <v>25</v>
      </c>
      <c r="D4258" s="1">
        <v>43600</v>
      </c>
      <c r="E4258" s="1">
        <v>43691</v>
      </c>
      <c r="F4258" s="1">
        <v>43713</v>
      </c>
      <c r="G4258" s="1">
        <v>43718</v>
      </c>
      <c r="H4258" s="13">
        <f>Orders[[#This Row],[DeliveryDate]]-Orders[[#This Row],[OrderDate]]</f>
        <v>27</v>
      </c>
      <c r="I4258" t="s">
        <v>3</v>
      </c>
      <c r="J4258" t="str">
        <f>_xlfn.XLOOKUP(Orders[[#This Row],[_SalesRepID]],'Sales team'!A:A,'Sales team'!B:B)</f>
        <v>Anthony Berry</v>
      </c>
      <c r="K4258">
        <v>16</v>
      </c>
      <c r="L4258">
        <v>47</v>
      </c>
      <c r="M4258">
        <v>349</v>
      </c>
      <c r="N4258" t="str">
        <f>_xlfn.XLOOKUP(Orders[[#This Row],[_ProductID]],Products!A:A,Products!C:C)</f>
        <v>Furniture</v>
      </c>
      <c r="O4258">
        <v>5</v>
      </c>
      <c r="P4258">
        <v>0.05</v>
      </c>
      <c r="Q4258" s="2">
        <v>5748.6</v>
      </c>
      <c r="R4258" s="2">
        <v>4483.9080000000004</v>
      </c>
      <c r="S4258" s="2">
        <v>43689.36</v>
      </c>
      <c r="T4258" s="2">
        <v>7818.0959999999977</v>
      </c>
    </row>
    <row r="4259" spans="1:20" x14ac:dyDescent="0.25">
      <c r="A4259" t="s">
        <v>3755</v>
      </c>
      <c r="B4259" t="s">
        <v>10</v>
      </c>
      <c r="C4259" t="s">
        <v>6</v>
      </c>
      <c r="D4259" s="1">
        <v>43600</v>
      </c>
      <c r="E4259" s="1">
        <v>43691</v>
      </c>
      <c r="F4259" s="1">
        <v>43715</v>
      </c>
      <c r="G4259" s="1">
        <v>43697</v>
      </c>
      <c r="H4259" s="13">
        <f>Orders[[#This Row],[DeliveryDate]]-Orders[[#This Row],[OrderDate]]</f>
        <v>6</v>
      </c>
      <c r="I4259" t="s">
        <v>3</v>
      </c>
      <c r="J4259" t="str">
        <f>_xlfn.XLOOKUP(Orders[[#This Row],[_SalesRepID]],'Sales team'!A:A,'Sales team'!B:B)</f>
        <v>Carlos Miller</v>
      </c>
      <c r="K4259">
        <v>28</v>
      </c>
      <c r="L4259">
        <v>9</v>
      </c>
      <c r="M4259">
        <v>139</v>
      </c>
      <c r="N4259" t="str">
        <f>_xlfn.XLOOKUP(Orders[[#This Row],[_ProductID]],Products!A:A,Products!C:C)</f>
        <v>Home décor</v>
      </c>
      <c r="O4259">
        <v>41</v>
      </c>
      <c r="P4259">
        <v>0.15</v>
      </c>
      <c r="Q4259" s="2">
        <v>1319.9</v>
      </c>
      <c r="R4259" s="2">
        <v>725.94500000000016</v>
      </c>
      <c r="S4259" s="2">
        <v>8975.32</v>
      </c>
      <c r="T4259" s="2">
        <v>3167.7599999999984</v>
      </c>
    </row>
    <row r="4260" spans="1:20" x14ac:dyDescent="0.25">
      <c r="A4260" t="s">
        <v>3737</v>
      </c>
      <c r="B4260" t="s">
        <v>5</v>
      </c>
      <c r="C4260" t="s">
        <v>15</v>
      </c>
      <c r="D4260" s="1">
        <v>43600</v>
      </c>
      <c r="E4260" s="1">
        <v>43690</v>
      </c>
      <c r="F4260" s="1">
        <v>43698</v>
      </c>
      <c r="G4260" s="1">
        <v>43703</v>
      </c>
      <c r="H4260" s="13">
        <f>Orders[[#This Row],[DeliveryDate]]-Orders[[#This Row],[OrderDate]]</f>
        <v>13</v>
      </c>
      <c r="I4260" t="s">
        <v>3</v>
      </c>
      <c r="J4260" t="str">
        <f>_xlfn.XLOOKUP(Orders[[#This Row],[_SalesRepID]],'Sales team'!A:A,'Sales team'!B:B)</f>
        <v>Shawn Wallace</v>
      </c>
      <c r="K4260">
        <v>18</v>
      </c>
      <c r="L4260">
        <v>43</v>
      </c>
      <c r="M4260">
        <v>33</v>
      </c>
      <c r="N4260" t="str">
        <f>_xlfn.XLOOKUP(Orders[[#This Row],[_ProductID]],Products!A:A,Products!C:C)</f>
        <v>Furniture</v>
      </c>
      <c r="O4260">
        <v>42</v>
      </c>
      <c r="P4260">
        <v>7.4999999999999997E-2</v>
      </c>
      <c r="Q4260" s="2">
        <v>2613</v>
      </c>
      <c r="R4260" s="2">
        <v>1332.63</v>
      </c>
      <c r="S4260" s="2">
        <v>12085.125</v>
      </c>
      <c r="T4260" s="2">
        <v>5421.9749999999995</v>
      </c>
    </row>
    <row r="4261" spans="1:20" x14ac:dyDescent="0.25">
      <c r="A4261" t="s">
        <v>3738</v>
      </c>
      <c r="B4261" t="s">
        <v>8</v>
      </c>
      <c r="C4261" t="s">
        <v>6</v>
      </c>
      <c r="D4261" s="1">
        <v>43600</v>
      </c>
      <c r="E4261" s="1">
        <v>43690</v>
      </c>
      <c r="F4261" s="1">
        <v>43710</v>
      </c>
      <c r="G4261" s="1">
        <v>43707</v>
      </c>
      <c r="H4261" s="13">
        <f>Orders[[#This Row],[DeliveryDate]]-Orders[[#This Row],[OrderDate]]</f>
        <v>17</v>
      </c>
      <c r="I4261" t="s">
        <v>3</v>
      </c>
      <c r="J4261" t="str">
        <f>_xlfn.XLOOKUP(Orders[[#This Row],[_SalesRepID]],'Sales team'!A:A,'Sales team'!B:B)</f>
        <v>Joe Price</v>
      </c>
      <c r="K4261">
        <v>22</v>
      </c>
      <c r="L4261">
        <v>5</v>
      </c>
      <c r="M4261">
        <v>98</v>
      </c>
      <c r="N4261" t="str">
        <f>_xlfn.XLOOKUP(Orders[[#This Row],[_ProductID]],Products!A:A,Products!C:C)</f>
        <v>Home décor</v>
      </c>
      <c r="O4261">
        <v>46</v>
      </c>
      <c r="P4261">
        <v>0.1</v>
      </c>
      <c r="Q4261" s="2">
        <v>5621.3</v>
      </c>
      <c r="R4261" s="2">
        <v>3316.567</v>
      </c>
      <c r="S4261" s="2">
        <v>25295.850000000002</v>
      </c>
      <c r="T4261" s="2">
        <v>8713.0150000000031</v>
      </c>
    </row>
    <row r="4262" spans="1:20" x14ac:dyDescent="0.25">
      <c r="A4262" t="s">
        <v>3739</v>
      </c>
      <c r="B4262" t="s">
        <v>5</v>
      </c>
      <c r="C4262" t="s">
        <v>2</v>
      </c>
      <c r="D4262" s="1">
        <v>43600</v>
      </c>
      <c r="E4262" s="1">
        <v>43690</v>
      </c>
      <c r="F4262" s="1">
        <v>43702</v>
      </c>
      <c r="G4262" s="1">
        <v>43712</v>
      </c>
      <c r="H4262" s="13">
        <f>Orders[[#This Row],[DeliveryDate]]-Orders[[#This Row],[OrderDate]]</f>
        <v>22</v>
      </c>
      <c r="I4262" t="s">
        <v>3</v>
      </c>
      <c r="J4262" t="str">
        <f>_xlfn.XLOOKUP(Orders[[#This Row],[_SalesRepID]],'Sales team'!A:A,'Sales team'!B:B)</f>
        <v>Shawn Wallace</v>
      </c>
      <c r="K4262">
        <v>18</v>
      </c>
      <c r="L4262">
        <v>1</v>
      </c>
      <c r="M4262">
        <v>229</v>
      </c>
      <c r="N4262" t="str">
        <f>_xlfn.XLOOKUP(Orders[[#This Row],[_ProductID]],Products!A:A,Products!C:C)</f>
        <v>Furniture</v>
      </c>
      <c r="O4262">
        <v>20</v>
      </c>
      <c r="P4262">
        <v>0.05</v>
      </c>
      <c r="Q4262" s="2">
        <v>951.4</v>
      </c>
      <c r="R4262" s="2">
        <v>732.57799999999997</v>
      </c>
      <c r="S4262" s="2">
        <v>3615.3199999999997</v>
      </c>
      <c r="T4262" s="2">
        <v>685.00799999999981</v>
      </c>
    </row>
    <row r="4263" spans="1:20" x14ac:dyDescent="0.25">
      <c r="A4263" t="s">
        <v>3740</v>
      </c>
      <c r="B4263" t="s">
        <v>5</v>
      </c>
      <c r="C4263" t="s">
        <v>13</v>
      </c>
      <c r="D4263" s="1">
        <v>43600</v>
      </c>
      <c r="E4263" s="1">
        <v>43690</v>
      </c>
      <c r="F4263" s="1">
        <v>43700</v>
      </c>
      <c r="G4263" s="1">
        <v>43714</v>
      </c>
      <c r="H4263" s="13">
        <f>Orders[[#This Row],[DeliveryDate]]-Orders[[#This Row],[OrderDate]]</f>
        <v>24</v>
      </c>
      <c r="I4263" t="s">
        <v>3</v>
      </c>
      <c r="J4263" t="str">
        <f>_xlfn.XLOOKUP(Orders[[#This Row],[_SalesRepID]],'Sales team'!A:A,'Sales team'!B:B)</f>
        <v>Anthony Torres</v>
      </c>
      <c r="K4263">
        <v>20</v>
      </c>
      <c r="L4263">
        <v>35</v>
      </c>
      <c r="M4263">
        <v>298</v>
      </c>
      <c r="N4263" t="str">
        <f>_xlfn.XLOOKUP(Orders[[#This Row],[_ProductID]],Products!A:A,Products!C:C)</f>
        <v>Kitchen &amp; Dining</v>
      </c>
      <c r="O4263">
        <v>13</v>
      </c>
      <c r="P4263">
        <v>0.05</v>
      </c>
      <c r="Q4263" s="2">
        <v>187.6</v>
      </c>
      <c r="R4263" s="2">
        <v>80.667999999999992</v>
      </c>
      <c r="S4263" s="2">
        <v>891.09999999999991</v>
      </c>
      <c r="T4263" s="2">
        <v>487.75999999999993</v>
      </c>
    </row>
    <row r="4264" spans="1:20" x14ac:dyDescent="0.25">
      <c r="A4264" t="s">
        <v>3741</v>
      </c>
      <c r="B4264" t="s">
        <v>5</v>
      </c>
      <c r="C4264" t="s">
        <v>2</v>
      </c>
      <c r="D4264" s="1">
        <v>43600</v>
      </c>
      <c r="E4264" s="1">
        <v>43690</v>
      </c>
      <c r="F4264" s="1">
        <v>43693</v>
      </c>
      <c r="G4264" s="1">
        <v>43717</v>
      </c>
      <c r="H4264" s="13">
        <f>Orders[[#This Row],[DeliveryDate]]-Orders[[#This Row],[OrderDate]]</f>
        <v>27</v>
      </c>
      <c r="I4264" t="s">
        <v>3</v>
      </c>
      <c r="J4264" t="str">
        <f>_xlfn.XLOOKUP(Orders[[#This Row],[_SalesRepID]],'Sales team'!A:A,'Sales team'!B:B)</f>
        <v>Anthony Berry</v>
      </c>
      <c r="K4264">
        <v>16</v>
      </c>
      <c r="L4264">
        <v>4</v>
      </c>
      <c r="M4264">
        <v>244</v>
      </c>
      <c r="N4264" t="str">
        <f>_xlfn.XLOOKUP(Orders[[#This Row],[_ProductID]],Products!A:A,Products!C:C)</f>
        <v>Furniture</v>
      </c>
      <c r="O4264">
        <v>22</v>
      </c>
      <c r="P4264">
        <v>0.15</v>
      </c>
      <c r="Q4264" s="2">
        <v>3886</v>
      </c>
      <c r="R4264" s="2">
        <v>2409.3200000000002</v>
      </c>
      <c r="S4264" s="2">
        <v>23121.7</v>
      </c>
      <c r="T4264" s="2">
        <v>6256.4599999999991</v>
      </c>
    </row>
    <row r="4265" spans="1:20" x14ac:dyDescent="0.25">
      <c r="A4265" t="s">
        <v>3742</v>
      </c>
      <c r="B4265" t="s">
        <v>10</v>
      </c>
      <c r="C4265" t="s">
        <v>6</v>
      </c>
      <c r="D4265" s="1">
        <v>43600</v>
      </c>
      <c r="E4265" s="1">
        <v>43690</v>
      </c>
      <c r="F4265" s="1">
        <v>43697</v>
      </c>
      <c r="G4265" s="1">
        <v>43693</v>
      </c>
      <c r="H4265" s="13">
        <f>Orders[[#This Row],[DeliveryDate]]-Orders[[#This Row],[OrderDate]]</f>
        <v>3</v>
      </c>
      <c r="I4265" t="s">
        <v>3</v>
      </c>
      <c r="J4265" t="str">
        <f>_xlfn.XLOOKUP(Orders[[#This Row],[_SalesRepID]],'Sales team'!A:A,'Sales team'!B:B)</f>
        <v>Carlos Miller</v>
      </c>
      <c r="K4265">
        <v>28</v>
      </c>
      <c r="L4265">
        <v>31</v>
      </c>
      <c r="M4265">
        <v>106</v>
      </c>
      <c r="N4265" t="str">
        <f>_xlfn.XLOOKUP(Orders[[#This Row],[_ProductID]],Products!A:A,Products!C:C)</f>
        <v>Furniture</v>
      </c>
      <c r="O4265">
        <v>15</v>
      </c>
      <c r="P4265">
        <v>0.05</v>
      </c>
      <c r="Q4265" s="2">
        <v>1815.7</v>
      </c>
      <c r="R4265" s="2">
        <v>980.47800000000007</v>
      </c>
      <c r="S4265" s="2">
        <v>10349.49</v>
      </c>
      <c r="T4265" s="2">
        <v>4466.6219999999994</v>
      </c>
    </row>
    <row r="4266" spans="1:20" x14ac:dyDescent="0.25">
      <c r="A4266" t="s">
        <v>3743</v>
      </c>
      <c r="B4266" t="s">
        <v>1</v>
      </c>
      <c r="C4266" t="s">
        <v>6</v>
      </c>
      <c r="D4266" s="1">
        <v>43600</v>
      </c>
      <c r="E4266" s="1">
        <v>43690</v>
      </c>
      <c r="F4266" s="1">
        <v>43700</v>
      </c>
      <c r="G4266" s="1">
        <v>43696</v>
      </c>
      <c r="H4266" s="13">
        <f>Orders[[#This Row],[DeliveryDate]]-Orders[[#This Row],[OrderDate]]</f>
        <v>6</v>
      </c>
      <c r="I4266" t="s">
        <v>3</v>
      </c>
      <c r="J4266" t="str">
        <f>_xlfn.XLOOKUP(Orders[[#This Row],[_SalesRepID]],'Sales team'!A:A,'Sales team'!B:B)</f>
        <v>Shawn Cook</v>
      </c>
      <c r="K4266">
        <v>7</v>
      </c>
      <c r="L4266">
        <v>4</v>
      </c>
      <c r="M4266">
        <v>199</v>
      </c>
      <c r="N4266" t="str">
        <f>_xlfn.XLOOKUP(Orders[[#This Row],[_ProductID]],Products!A:A,Products!C:C)</f>
        <v>Home décor</v>
      </c>
      <c r="O4266">
        <v>26</v>
      </c>
      <c r="P4266">
        <v>0.2</v>
      </c>
      <c r="Q4266" s="2">
        <v>2834.1</v>
      </c>
      <c r="R4266" s="2">
        <v>1927.1880000000001</v>
      </c>
      <c r="S4266" s="2">
        <v>9069.1200000000008</v>
      </c>
      <c r="T4266" s="2">
        <v>1360.3680000000004</v>
      </c>
    </row>
    <row r="4267" spans="1:20" x14ac:dyDescent="0.25">
      <c r="A4267" t="s">
        <v>3729</v>
      </c>
      <c r="B4267" t="s">
        <v>5</v>
      </c>
      <c r="C4267" t="s">
        <v>6</v>
      </c>
      <c r="D4267" s="1">
        <v>43600</v>
      </c>
      <c r="E4267" s="1">
        <v>43689</v>
      </c>
      <c r="F4267" s="1">
        <v>43695</v>
      </c>
      <c r="G4267" s="1">
        <v>43713</v>
      </c>
      <c r="H4267" s="13">
        <f>Orders[[#This Row],[DeliveryDate]]-Orders[[#This Row],[OrderDate]]</f>
        <v>24</v>
      </c>
      <c r="I4267" t="s">
        <v>3</v>
      </c>
      <c r="J4267" t="str">
        <f>_xlfn.XLOOKUP(Orders[[#This Row],[_SalesRepID]],'Sales team'!A:A,'Sales team'!B:B)</f>
        <v>Anthony Berry</v>
      </c>
      <c r="K4267">
        <v>16</v>
      </c>
      <c r="L4267">
        <v>17</v>
      </c>
      <c r="M4267">
        <v>177</v>
      </c>
      <c r="N4267" t="str">
        <f>_xlfn.XLOOKUP(Orders[[#This Row],[_ProductID]],Products!A:A,Products!C:C)</f>
        <v>Furniture</v>
      </c>
      <c r="O4267">
        <v>22</v>
      </c>
      <c r="P4267">
        <v>0.2</v>
      </c>
      <c r="Q4267" s="2">
        <v>1098.8</v>
      </c>
      <c r="R4267" s="2">
        <v>802.12399999999991</v>
      </c>
      <c r="S4267" s="2">
        <v>2637.12</v>
      </c>
      <c r="T4267" s="2">
        <v>230.74800000000005</v>
      </c>
    </row>
    <row r="4268" spans="1:20" x14ac:dyDescent="0.25">
      <c r="A4268" t="s">
        <v>3730</v>
      </c>
      <c r="B4268" t="s">
        <v>10</v>
      </c>
      <c r="C4268" t="s">
        <v>2</v>
      </c>
      <c r="D4268" s="1">
        <v>43600</v>
      </c>
      <c r="E4268" s="1">
        <v>43689</v>
      </c>
      <c r="F4268" s="1">
        <v>43711</v>
      </c>
      <c r="G4268" s="1">
        <v>43711</v>
      </c>
      <c r="H4268" s="13">
        <f>Orders[[#This Row],[DeliveryDate]]-Orders[[#This Row],[OrderDate]]</f>
        <v>22</v>
      </c>
      <c r="I4268" t="s">
        <v>3</v>
      </c>
      <c r="J4268" t="str">
        <f>_xlfn.XLOOKUP(Orders[[#This Row],[_SalesRepID]],'Sales team'!A:A,'Sales team'!B:B)</f>
        <v>Donald Reynolds</v>
      </c>
      <c r="K4268">
        <v>26</v>
      </c>
      <c r="L4268">
        <v>12</v>
      </c>
      <c r="M4268">
        <v>205</v>
      </c>
      <c r="N4268" t="str">
        <f>_xlfn.XLOOKUP(Orders[[#This Row],[_ProductID]],Products!A:A,Products!C:C)</f>
        <v>Furniture</v>
      </c>
      <c r="O4268">
        <v>22</v>
      </c>
      <c r="P4268">
        <v>7.4999999999999997E-2</v>
      </c>
      <c r="Q4268" s="2">
        <v>3946.3</v>
      </c>
      <c r="R4268" s="2">
        <v>3196.5030000000002</v>
      </c>
      <c r="S4268" s="2">
        <v>14601.310000000001</v>
      </c>
      <c r="T4268" s="2">
        <v>1815.2980000000007</v>
      </c>
    </row>
    <row r="4269" spans="1:20" x14ac:dyDescent="0.25">
      <c r="A4269" t="s">
        <v>3731</v>
      </c>
      <c r="B4269" t="s">
        <v>10</v>
      </c>
      <c r="C4269" t="s">
        <v>13</v>
      </c>
      <c r="D4269" s="1">
        <v>43600</v>
      </c>
      <c r="E4269" s="1">
        <v>43689</v>
      </c>
      <c r="F4269" s="1">
        <v>43710</v>
      </c>
      <c r="G4269" s="1">
        <v>43707</v>
      </c>
      <c r="H4269" s="13">
        <f>Orders[[#This Row],[DeliveryDate]]-Orders[[#This Row],[OrderDate]]</f>
        <v>18</v>
      </c>
      <c r="I4269" t="s">
        <v>3</v>
      </c>
      <c r="J4269" t="str">
        <f>_xlfn.XLOOKUP(Orders[[#This Row],[_SalesRepID]],'Sales team'!A:A,'Sales team'!B:B)</f>
        <v>Carlos Miller</v>
      </c>
      <c r="K4269">
        <v>28</v>
      </c>
      <c r="L4269">
        <v>8</v>
      </c>
      <c r="M4269">
        <v>309</v>
      </c>
      <c r="N4269" t="str">
        <f>_xlfn.XLOOKUP(Orders[[#This Row],[_ProductID]],Products!A:A,Products!C:C)</f>
        <v>Furniture</v>
      </c>
      <c r="O4269">
        <v>42</v>
      </c>
      <c r="P4269">
        <v>0.1</v>
      </c>
      <c r="Q4269" s="2">
        <v>1855.9</v>
      </c>
      <c r="R4269" s="2">
        <v>890.83199999999999</v>
      </c>
      <c r="S4269" s="2">
        <v>1670.3100000000002</v>
      </c>
      <c r="T4269" s="2">
        <v>779.47800000000018</v>
      </c>
    </row>
    <row r="4270" spans="1:20" x14ac:dyDescent="0.25">
      <c r="A4270" t="s">
        <v>3732</v>
      </c>
      <c r="B4270" t="s">
        <v>10</v>
      </c>
      <c r="C4270" t="s">
        <v>6</v>
      </c>
      <c r="D4270" s="1">
        <v>43600</v>
      </c>
      <c r="E4270" s="1">
        <v>43689</v>
      </c>
      <c r="F4270" s="1">
        <v>43697</v>
      </c>
      <c r="G4270" s="1">
        <v>43699</v>
      </c>
      <c r="H4270" s="13">
        <f>Orders[[#This Row],[DeliveryDate]]-Orders[[#This Row],[OrderDate]]</f>
        <v>10</v>
      </c>
      <c r="I4270" t="s">
        <v>3</v>
      </c>
      <c r="J4270" t="str">
        <f>_xlfn.XLOOKUP(Orders[[#This Row],[_SalesRepID]],'Sales team'!A:A,'Sales team'!B:B)</f>
        <v>Donald Reynolds</v>
      </c>
      <c r="K4270">
        <v>26</v>
      </c>
      <c r="L4270">
        <v>50</v>
      </c>
      <c r="M4270">
        <v>144</v>
      </c>
      <c r="N4270" t="str">
        <f>_xlfn.XLOOKUP(Orders[[#This Row],[_ProductID]],Products!A:A,Products!C:C)</f>
        <v>Furniture</v>
      </c>
      <c r="O4270">
        <v>22</v>
      </c>
      <c r="P4270">
        <v>0.15</v>
      </c>
      <c r="Q4270" s="2">
        <v>5768.7</v>
      </c>
      <c r="R4270" s="2">
        <v>2711.2889999999998</v>
      </c>
      <c r="S4270" s="2">
        <v>9806.7899999999991</v>
      </c>
      <c r="T4270" s="2">
        <v>4384.2119999999995</v>
      </c>
    </row>
    <row r="4271" spans="1:20" x14ac:dyDescent="0.25">
      <c r="A4271" t="s">
        <v>3733</v>
      </c>
      <c r="B4271" t="s">
        <v>5</v>
      </c>
      <c r="C4271" t="s">
        <v>13</v>
      </c>
      <c r="D4271" s="1">
        <v>43600</v>
      </c>
      <c r="E4271" s="1">
        <v>43689</v>
      </c>
      <c r="F4271" s="1">
        <v>43692</v>
      </c>
      <c r="G4271" s="1">
        <v>43706</v>
      </c>
      <c r="H4271" s="13">
        <f>Orders[[#This Row],[DeliveryDate]]-Orders[[#This Row],[OrderDate]]</f>
        <v>17</v>
      </c>
      <c r="I4271" t="s">
        <v>3</v>
      </c>
      <c r="J4271" t="str">
        <f>_xlfn.XLOOKUP(Orders[[#This Row],[_SalesRepID]],'Sales team'!A:A,'Sales team'!B:B)</f>
        <v>Roger Alexander</v>
      </c>
      <c r="K4271">
        <v>15</v>
      </c>
      <c r="L4271">
        <v>23</v>
      </c>
      <c r="M4271">
        <v>268</v>
      </c>
      <c r="N4271" t="str">
        <f>_xlfn.XLOOKUP(Orders[[#This Row],[_ProductID]],Products!A:A,Products!C:C)</f>
        <v>Home décor</v>
      </c>
      <c r="O4271">
        <v>33</v>
      </c>
      <c r="P4271">
        <v>0.1</v>
      </c>
      <c r="Q4271" s="2">
        <v>737</v>
      </c>
      <c r="R4271" s="2">
        <v>346.39</v>
      </c>
      <c r="S4271" s="2">
        <v>3316.5</v>
      </c>
      <c r="T4271" s="2">
        <v>1584.5500000000002</v>
      </c>
    </row>
    <row r="4272" spans="1:20" x14ac:dyDescent="0.25">
      <c r="A4272" t="s">
        <v>3734</v>
      </c>
      <c r="B4272" t="s">
        <v>8</v>
      </c>
      <c r="C4272" t="s">
        <v>46</v>
      </c>
      <c r="D4272" s="1">
        <v>43600</v>
      </c>
      <c r="E4272" s="1">
        <v>43689</v>
      </c>
      <c r="F4272" s="1">
        <v>43705</v>
      </c>
      <c r="G4272" s="1">
        <v>43693</v>
      </c>
      <c r="H4272" s="13">
        <f>Orders[[#This Row],[DeliveryDate]]-Orders[[#This Row],[OrderDate]]</f>
        <v>4</v>
      </c>
      <c r="I4272" t="s">
        <v>3</v>
      </c>
      <c r="J4272" t="str">
        <f>_xlfn.XLOOKUP(Orders[[#This Row],[_SalesRepID]],'Sales team'!A:A,'Sales team'!B:B)</f>
        <v>Joe Price</v>
      </c>
      <c r="K4272">
        <v>22</v>
      </c>
      <c r="L4272">
        <v>11</v>
      </c>
      <c r="M4272">
        <v>69</v>
      </c>
      <c r="N4272" t="str">
        <f>_xlfn.XLOOKUP(Orders[[#This Row],[_ProductID]],Products!A:A,Products!C:C)</f>
        <v>Home décor</v>
      </c>
      <c r="O4272">
        <v>39</v>
      </c>
      <c r="P4272">
        <v>0.05</v>
      </c>
      <c r="Q4272" s="2">
        <v>5996.5</v>
      </c>
      <c r="R4272" s="2">
        <v>2398.6</v>
      </c>
      <c r="S4272" s="2">
        <v>45573.4</v>
      </c>
      <c r="T4272" s="2">
        <v>26384.600000000002</v>
      </c>
    </row>
    <row r="4273" spans="1:20" x14ac:dyDescent="0.25">
      <c r="A4273" t="s">
        <v>3735</v>
      </c>
      <c r="B4273" t="s">
        <v>5</v>
      </c>
      <c r="C4273" t="s">
        <v>15</v>
      </c>
      <c r="D4273" s="1">
        <v>43600</v>
      </c>
      <c r="E4273" s="1">
        <v>43689</v>
      </c>
      <c r="F4273" s="1">
        <v>43701</v>
      </c>
      <c r="G4273" s="1">
        <v>43707</v>
      </c>
      <c r="H4273" s="13">
        <f>Orders[[#This Row],[DeliveryDate]]-Orders[[#This Row],[OrderDate]]</f>
        <v>18</v>
      </c>
      <c r="I4273" t="s">
        <v>3</v>
      </c>
      <c r="J4273" t="str">
        <f>_xlfn.XLOOKUP(Orders[[#This Row],[_SalesRepID]],'Sales team'!A:A,'Sales team'!B:B)</f>
        <v>Paul Holmes</v>
      </c>
      <c r="K4273">
        <v>14</v>
      </c>
      <c r="L4273">
        <v>35</v>
      </c>
      <c r="M4273">
        <v>32</v>
      </c>
      <c r="N4273" t="str">
        <f>_xlfn.XLOOKUP(Orders[[#This Row],[_ProductID]],Products!A:A,Products!C:C)</f>
        <v>Home décor</v>
      </c>
      <c r="O4273">
        <v>43</v>
      </c>
      <c r="P4273">
        <v>0.1</v>
      </c>
      <c r="Q4273" s="2">
        <v>1058.6000000000001</v>
      </c>
      <c r="R4273" s="2">
        <v>899.81000000000006</v>
      </c>
      <c r="S4273" s="2">
        <v>6669.1800000000012</v>
      </c>
      <c r="T4273" s="2">
        <v>370.51000000000113</v>
      </c>
    </row>
    <row r="4274" spans="1:20" x14ac:dyDescent="0.25">
      <c r="A4274" t="s">
        <v>3736</v>
      </c>
      <c r="B4274" t="s">
        <v>5</v>
      </c>
      <c r="C4274" t="s">
        <v>6</v>
      </c>
      <c r="D4274" s="1">
        <v>43600</v>
      </c>
      <c r="E4274" s="1">
        <v>43689</v>
      </c>
      <c r="F4274" s="1">
        <v>43707</v>
      </c>
      <c r="G4274" s="1">
        <v>43698</v>
      </c>
      <c r="H4274" s="13">
        <f>Orders[[#This Row],[DeliveryDate]]-Orders[[#This Row],[OrderDate]]</f>
        <v>9</v>
      </c>
      <c r="I4274" t="s">
        <v>3</v>
      </c>
      <c r="J4274" t="str">
        <f>_xlfn.XLOOKUP(Orders[[#This Row],[_SalesRepID]],'Sales team'!A:A,'Sales team'!B:B)</f>
        <v>Anthony Berry</v>
      </c>
      <c r="K4274">
        <v>16</v>
      </c>
      <c r="L4274">
        <v>16</v>
      </c>
      <c r="M4274">
        <v>185</v>
      </c>
      <c r="N4274" t="str">
        <f>_xlfn.XLOOKUP(Orders[[#This Row],[_ProductID]],Products!A:A,Products!C:C)</f>
        <v>Home décor</v>
      </c>
      <c r="O4274">
        <v>21</v>
      </c>
      <c r="P4274">
        <v>7.4999999999999997E-2</v>
      </c>
      <c r="Q4274" s="2">
        <v>897.80000000000007</v>
      </c>
      <c r="R4274" s="2">
        <v>619.48199999999997</v>
      </c>
      <c r="S4274" s="2">
        <v>4982.79</v>
      </c>
      <c r="T4274" s="2">
        <v>1265.8980000000001</v>
      </c>
    </row>
    <row r="4275" spans="1:20" x14ac:dyDescent="0.25">
      <c r="A4275" t="s">
        <v>3723</v>
      </c>
      <c r="B4275" t="s">
        <v>10</v>
      </c>
      <c r="C4275" t="s">
        <v>46</v>
      </c>
      <c r="D4275" s="1">
        <v>43600</v>
      </c>
      <c r="E4275" s="1">
        <v>43688</v>
      </c>
      <c r="F4275" s="1">
        <v>43691</v>
      </c>
      <c r="G4275" s="1">
        <v>43713</v>
      </c>
      <c r="H4275" s="13">
        <f>Orders[[#This Row],[DeliveryDate]]-Orders[[#This Row],[OrderDate]]</f>
        <v>25</v>
      </c>
      <c r="I4275" t="s">
        <v>3</v>
      </c>
      <c r="J4275" t="str">
        <f>_xlfn.XLOOKUP(Orders[[#This Row],[_SalesRepID]],'Sales team'!A:A,'Sales team'!B:B)</f>
        <v>Shawn Torres</v>
      </c>
      <c r="K4275">
        <v>27</v>
      </c>
      <c r="L4275">
        <v>36</v>
      </c>
      <c r="M4275">
        <v>74</v>
      </c>
      <c r="N4275" t="str">
        <f>_xlfn.XLOOKUP(Orders[[#This Row],[_ProductID]],Products!A:A,Products!C:C)</f>
        <v>Kitchen &amp; Dining</v>
      </c>
      <c r="O4275">
        <v>13</v>
      </c>
      <c r="P4275">
        <v>0.15</v>
      </c>
      <c r="Q4275" s="2">
        <v>247.9</v>
      </c>
      <c r="R4275" s="2">
        <v>163.614</v>
      </c>
      <c r="S4275" s="2">
        <v>632.14499999999998</v>
      </c>
      <c r="T4275" s="2">
        <v>141.303</v>
      </c>
    </row>
    <row r="4276" spans="1:20" x14ac:dyDescent="0.25">
      <c r="A4276" t="s">
        <v>3724</v>
      </c>
      <c r="B4276" t="s">
        <v>1</v>
      </c>
      <c r="C4276" t="s">
        <v>2</v>
      </c>
      <c r="D4276" s="1">
        <v>43600</v>
      </c>
      <c r="E4276" s="1">
        <v>43688</v>
      </c>
      <c r="F4276" s="1">
        <v>43702</v>
      </c>
      <c r="G4276" s="1">
        <v>43698</v>
      </c>
      <c r="H4276" s="13">
        <f>Orders[[#This Row],[DeliveryDate]]-Orders[[#This Row],[OrderDate]]</f>
        <v>10</v>
      </c>
      <c r="I4276" t="s">
        <v>3</v>
      </c>
      <c r="J4276" t="str">
        <f>_xlfn.XLOOKUP(Orders[[#This Row],[_SalesRepID]],'Sales team'!A:A,'Sales team'!B:B)</f>
        <v>Joshua Bennett</v>
      </c>
      <c r="K4276">
        <v>6</v>
      </c>
      <c r="L4276">
        <v>10</v>
      </c>
      <c r="M4276">
        <v>205</v>
      </c>
      <c r="N4276" t="str">
        <f>_xlfn.XLOOKUP(Orders[[#This Row],[_ProductID]],Products!A:A,Products!C:C)</f>
        <v>Furniture</v>
      </c>
      <c r="O4276">
        <v>5</v>
      </c>
      <c r="P4276">
        <v>0.1</v>
      </c>
      <c r="Q4276" s="2">
        <v>3959.7000000000003</v>
      </c>
      <c r="R4276" s="2">
        <v>3207.3570000000004</v>
      </c>
      <c r="S4276" s="2">
        <v>28509.840000000004</v>
      </c>
      <c r="T4276" s="2">
        <v>2850.9840000000004</v>
      </c>
    </row>
    <row r="4277" spans="1:20" x14ac:dyDescent="0.25">
      <c r="A4277" t="s">
        <v>3725</v>
      </c>
      <c r="B4277" t="s">
        <v>8</v>
      </c>
      <c r="C4277" t="s">
        <v>25</v>
      </c>
      <c r="D4277" s="1">
        <v>43600</v>
      </c>
      <c r="E4277" s="1">
        <v>43688</v>
      </c>
      <c r="F4277" s="1">
        <v>43694</v>
      </c>
      <c r="G4277" s="1">
        <v>43706</v>
      </c>
      <c r="H4277" s="13">
        <f>Orders[[#This Row],[DeliveryDate]]-Orders[[#This Row],[OrderDate]]</f>
        <v>18</v>
      </c>
      <c r="I4277" t="s">
        <v>3</v>
      </c>
      <c r="J4277" t="str">
        <f>_xlfn.XLOOKUP(Orders[[#This Row],[_SalesRepID]],'Sales team'!A:A,'Sales team'!B:B)</f>
        <v>Roy Rice</v>
      </c>
      <c r="K4277">
        <v>24</v>
      </c>
      <c r="L4277">
        <v>35</v>
      </c>
      <c r="M4277">
        <v>363</v>
      </c>
      <c r="N4277" t="str">
        <f>_xlfn.XLOOKUP(Orders[[#This Row],[_ProductID]],Products!A:A,Products!C:C)</f>
        <v>Home décor</v>
      </c>
      <c r="O4277">
        <v>45</v>
      </c>
      <c r="P4277">
        <v>7.4999999999999997E-2</v>
      </c>
      <c r="Q4277" s="2">
        <v>3798.9</v>
      </c>
      <c r="R4277" s="2">
        <v>2887.1640000000002</v>
      </c>
      <c r="S4277" s="2">
        <v>21083.895000000004</v>
      </c>
      <c r="T4277" s="2">
        <v>3760.9110000000037</v>
      </c>
    </row>
    <row r="4278" spans="1:20" x14ac:dyDescent="0.25">
      <c r="A4278" t="s">
        <v>3726</v>
      </c>
      <c r="B4278" t="s">
        <v>8</v>
      </c>
      <c r="C4278" t="s">
        <v>2</v>
      </c>
      <c r="D4278" s="1">
        <v>43600</v>
      </c>
      <c r="E4278" s="1">
        <v>43688</v>
      </c>
      <c r="F4278" s="1">
        <v>43700</v>
      </c>
      <c r="G4278" s="1">
        <v>43707</v>
      </c>
      <c r="H4278" s="13">
        <f>Orders[[#This Row],[DeliveryDate]]-Orders[[#This Row],[OrderDate]]</f>
        <v>19</v>
      </c>
      <c r="I4278" t="s">
        <v>3</v>
      </c>
      <c r="J4278" t="str">
        <f>_xlfn.XLOOKUP(Orders[[#This Row],[_SalesRepID]],'Sales team'!A:A,'Sales team'!B:B)</f>
        <v>Douglas Tucker</v>
      </c>
      <c r="K4278">
        <v>23</v>
      </c>
      <c r="L4278">
        <v>21</v>
      </c>
      <c r="M4278">
        <v>234</v>
      </c>
      <c r="N4278" t="str">
        <f>_xlfn.XLOOKUP(Orders[[#This Row],[_ProductID]],Products!A:A,Products!C:C)</f>
        <v>Kitchen &amp; Dining</v>
      </c>
      <c r="O4278">
        <v>4</v>
      </c>
      <c r="P4278">
        <v>0.2</v>
      </c>
      <c r="Q4278" s="2">
        <v>3912.8</v>
      </c>
      <c r="R4278" s="2">
        <v>1799.8880000000001</v>
      </c>
      <c r="S4278" s="2">
        <v>3130.2400000000002</v>
      </c>
      <c r="T4278" s="2">
        <v>1330.3520000000001</v>
      </c>
    </row>
    <row r="4279" spans="1:20" x14ac:dyDescent="0.25">
      <c r="A4279" t="s">
        <v>3727</v>
      </c>
      <c r="B4279" t="s">
        <v>5</v>
      </c>
      <c r="C4279" t="s">
        <v>2</v>
      </c>
      <c r="D4279" s="1">
        <v>43600</v>
      </c>
      <c r="E4279" s="1">
        <v>43688</v>
      </c>
      <c r="F4279" s="1">
        <v>43691</v>
      </c>
      <c r="G4279" s="1">
        <v>43692</v>
      </c>
      <c r="H4279" s="13">
        <f>Orders[[#This Row],[DeliveryDate]]-Orders[[#This Row],[OrderDate]]</f>
        <v>4</v>
      </c>
      <c r="I4279" t="s">
        <v>3</v>
      </c>
      <c r="J4279" t="str">
        <f>_xlfn.XLOOKUP(Orders[[#This Row],[_SalesRepID]],'Sales team'!A:A,'Sales team'!B:B)</f>
        <v>Frank Brown</v>
      </c>
      <c r="K4279">
        <v>17</v>
      </c>
      <c r="L4279">
        <v>34</v>
      </c>
      <c r="M4279">
        <v>204</v>
      </c>
      <c r="N4279" t="str">
        <f>_xlfn.XLOOKUP(Orders[[#This Row],[_ProductID]],Products!A:A,Products!C:C)</f>
        <v>Home décor</v>
      </c>
      <c r="O4279">
        <v>24</v>
      </c>
      <c r="P4279">
        <v>0.05</v>
      </c>
      <c r="Q4279" s="2">
        <v>261.3</v>
      </c>
      <c r="R4279" s="2">
        <v>109.746</v>
      </c>
      <c r="S4279" s="2">
        <v>1489.41</v>
      </c>
      <c r="T4279" s="2">
        <v>830.93400000000008</v>
      </c>
    </row>
    <row r="4280" spans="1:20" x14ac:dyDescent="0.25">
      <c r="A4280" t="s">
        <v>3728</v>
      </c>
      <c r="B4280" t="s">
        <v>10</v>
      </c>
      <c r="C4280" t="s">
        <v>15</v>
      </c>
      <c r="D4280" s="1">
        <v>43600</v>
      </c>
      <c r="E4280" s="1">
        <v>43688</v>
      </c>
      <c r="F4280" s="1">
        <v>43713</v>
      </c>
      <c r="G4280" s="1">
        <v>43706</v>
      </c>
      <c r="H4280" s="13">
        <f>Orders[[#This Row],[DeliveryDate]]-Orders[[#This Row],[OrderDate]]</f>
        <v>18</v>
      </c>
      <c r="I4280" t="s">
        <v>3</v>
      </c>
      <c r="J4280" t="str">
        <f>_xlfn.XLOOKUP(Orders[[#This Row],[_SalesRepID]],'Sales team'!A:A,'Sales team'!B:B)</f>
        <v>Carlos Miller</v>
      </c>
      <c r="K4280">
        <v>28</v>
      </c>
      <c r="L4280">
        <v>1</v>
      </c>
      <c r="M4280">
        <v>57</v>
      </c>
      <c r="N4280" t="str">
        <f>_xlfn.XLOOKUP(Orders[[#This Row],[_ProductID]],Products!A:A,Products!C:C)</f>
        <v>Home décor</v>
      </c>
      <c r="O4280">
        <v>40</v>
      </c>
      <c r="P4280">
        <v>0.05</v>
      </c>
      <c r="Q4280" s="2">
        <v>2331.6</v>
      </c>
      <c r="R4280" s="2">
        <v>1515.54</v>
      </c>
      <c r="S4280" s="2">
        <v>15505.139999999998</v>
      </c>
      <c r="T4280" s="2">
        <v>4896.3599999999988</v>
      </c>
    </row>
    <row r="4281" spans="1:20" x14ac:dyDescent="0.25">
      <c r="A4281" t="s">
        <v>3714</v>
      </c>
      <c r="B4281" t="s">
        <v>5</v>
      </c>
      <c r="C4281" t="s">
        <v>13</v>
      </c>
      <c r="D4281" s="1">
        <v>43600</v>
      </c>
      <c r="E4281" s="1">
        <v>43687</v>
      </c>
      <c r="F4281" s="1">
        <v>43696</v>
      </c>
      <c r="G4281" s="1">
        <v>43693</v>
      </c>
      <c r="H4281" s="13">
        <f>Orders[[#This Row],[DeliveryDate]]-Orders[[#This Row],[OrderDate]]</f>
        <v>6</v>
      </c>
      <c r="I4281" t="s">
        <v>3</v>
      </c>
      <c r="J4281" t="str">
        <f>_xlfn.XLOOKUP(Orders[[#This Row],[_SalesRepID]],'Sales team'!A:A,'Sales team'!B:B)</f>
        <v>Frank Brown</v>
      </c>
      <c r="K4281">
        <v>17</v>
      </c>
      <c r="L4281">
        <v>48</v>
      </c>
      <c r="M4281">
        <v>297</v>
      </c>
      <c r="N4281" t="str">
        <f>_xlfn.XLOOKUP(Orders[[#This Row],[_ProductID]],Products!A:A,Products!C:C)</f>
        <v>Furniture</v>
      </c>
      <c r="O4281">
        <v>20</v>
      </c>
      <c r="P4281">
        <v>7.4999999999999997E-2</v>
      </c>
      <c r="Q4281" s="2">
        <v>1078.7</v>
      </c>
      <c r="R4281" s="2">
        <v>485.41500000000002</v>
      </c>
      <c r="S4281" s="2">
        <v>7982.380000000001</v>
      </c>
      <c r="T4281" s="2">
        <v>4099.0600000000013</v>
      </c>
    </row>
    <row r="4282" spans="1:20" x14ac:dyDescent="0.25">
      <c r="A4282" t="s">
        <v>3715</v>
      </c>
      <c r="B4282" t="s">
        <v>1</v>
      </c>
      <c r="C4282" t="s">
        <v>13</v>
      </c>
      <c r="D4282" s="1">
        <v>43600</v>
      </c>
      <c r="E4282" s="1">
        <v>43687</v>
      </c>
      <c r="F4282" s="1">
        <v>43698</v>
      </c>
      <c r="G4282" s="1">
        <v>43693</v>
      </c>
      <c r="H4282" s="13">
        <f>Orders[[#This Row],[DeliveryDate]]-Orders[[#This Row],[OrderDate]]</f>
        <v>6</v>
      </c>
      <c r="I4282" t="s">
        <v>3</v>
      </c>
      <c r="J4282" t="str">
        <f>_xlfn.XLOOKUP(Orders[[#This Row],[_SalesRepID]],'Sales team'!A:A,'Sales team'!B:B)</f>
        <v>Keith Griffin</v>
      </c>
      <c r="K4282">
        <v>2</v>
      </c>
      <c r="L4282">
        <v>27</v>
      </c>
      <c r="M4282">
        <v>277</v>
      </c>
      <c r="N4282" t="str">
        <f>_xlfn.XLOOKUP(Orders[[#This Row],[_ProductID]],Products!A:A,Products!C:C)</f>
        <v>Furniture</v>
      </c>
      <c r="O4282">
        <v>12</v>
      </c>
      <c r="P4282">
        <v>7.4999999999999997E-2</v>
      </c>
      <c r="Q4282" s="2">
        <v>1145.7</v>
      </c>
      <c r="R4282" s="2">
        <v>928.01700000000005</v>
      </c>
      <c r="S4282" s="2">
        <v>6358.6350000000011</v>
      </c>
      <c r="T4282" s="2">
        <v>790.53300000000036</v>
      </c>
    </row>
    <row r="4283" spans="1:20" x14ac:dyDescent="0.25">
      <c r="A4283" t="s">
        <v>3716</v>
      </c>
      <c r="B4283" t="s">
        <v>1</v>
      </c>
      <c r="C4283" t="s">
        <v>2</v>
      </c>
      <c r="D4283" s="1">
        <v>43600</v>
      </c>
      <c r="E4283" s="1">
        <v>43687</v>
      </c>
      <c r="F4283" s="1">
        <v>43711</v>
      </c>
      <c r="G4283" s="1">
        <v>43699</v>
      </c>
      <c r="H4283" s="13">
        <f>Orders[[#This Row],[DeliveryDate]]-Orders[[#This Row],[OrderDate]]</f>
        <v>12</v>
      </c>
      <c r="I4283" t="s">
        <v>3</v>
      </c>
      <c r="J4283" t="str">
        <f>_xlfn.XLOOKUP(Orders[[#This Row],[_SalesRepID]],'Sales team'!A:A,'Sales team'!B:B)</f>
        <v>Joshua Ryan</v>
      </c>
      <c r="K4283">
        <v>9</v>
      </c>
      <c r="L4283">
        <v>13</v>
      </c>
      <c r="M4283">
        <v>244</v>
      </c>
      <c r="N4283" t="str">
        <f>_xlfn.XLOOKUP(Orders[[#This Row],[_ProductID]],Products!A:A,Products!C:C)</f>
        <v>Home décor</v>
      </c>
      <c r="O4283">
        <v>29</v>
      </c>
      <c r="P4283">
        <v>0.1</v>
      </c>
      <c r="Q4283" s="2">
        <v>924.6</v>
      </c>
      <c r="R4283" s="2">
        <v>369.84000000000003</v>
      </c>
      <c r="S4283" s="2">
        <v>3328.56</v>
      </c>
      <c r="T4283" s="2">
        <v>1849.1999999999998</v>
      </c>
    </row>
    <row r="4284" spans="1:20" x14ac:dyDescent="0.25">
      <c r="A4284" t="s">
        <v>3717</v>
      </c>
      <c r="B4284" t="s">
        <v>5</v>
      </c>
      <c r="C4284" t="s">
        <v>13</v>
      </c>
      <c r="D4284" s="1">
        <v>43600</v>
      </c>
      <c r="E4284" s="1">
        <v>43687</v>
      </c>
      <c r="F4284" s="1">
        <v>43714</v>
      </c>
      <c r="G4284" s="1">
        <v>43696</v>
      </c>
      <c r="H4284" s="13">
        <f>Orders[[#This Row],[DeliveryDate]]-Orders[[#This Row],[OrderDate]]</f>
        <v>9</v>
      </c>
      <c r="I4284" t="s">
        <v>3</v>
      </c>
      <c r="J4284" t="str">
        <f>_xlfn.XLOOKUP(Orders[[#This Row],[_SalesRepID]],'Sales team'!A:A,'Sales team'!B:B)</f>
        <v>Nicholas Cunningham</v>
      </c>
      <c r="K4284">
        <v>19</v>
      </c>
      <c r="L4284">
        <v>20</v>
      </c>
      <c r="M4284">
        <v>323</v>
      </c>
      <c r="N4284" t="str">
        <f>_xlfn.XLOOKUP(Orders[[#This Row],[_ProductID]],Products!A:A,Products!C:C)</f>
        <v>Home décor</v>
      </c>
      <c r="O4284">
        <v>21</v>
      </c>
      <c r="P4284">
        <v>0.1</v>
      </c>
      <c r="Q4284" s="2">
        <v>1105.5</v>
      </c>
      <c r="R4284" s="2">
        <v>795.95999999999992</v>
      </c>
      <c r="S4284" s="2">
        <v>5969.7</v>
      </c>
      <c r="T4284" s="2">
        <v>1193.9400000000005</v>
      </c>
    </row>
    <row r="4285" spans="1:20" x14ac:dyDescent="0.25">
      <c r="A4285" t="s">
        <v>3718</v>
      </c>
      <c r="B4285" t="s">
        <v>5</v>
      </c>
      <c r="C4285" t="s">
        <v>13</v>
      </c>
      <c r="D4285" s="1">
        <v>43600</v>
      </c>
      <c r="E4285" s="1">
        <v>43687</v>
      </c>
      <c r="F4285" s="1">
        <v>43712</v>
      </c>
      <c r="G4285" s="1">
        <v>43700</v>
      </c>
      <c r="H4285" s="13">
        <f>Orders[[#This Row],[DeliveryDate]]-Orders[[#This Row],[OrderDate]]</f>
        <v>13</v>
      </c>
      <c r="I4285" t="s">
        <v>3</v>
      </c>
      <c r="J4285" t="str">
        <f>_xlfn.XLOOKUP(Orders[[#This Row],[_SalesRepID]],'Sales team'!A:A,'Sales team'!B:B)</f>
        <v>Todd Roberts</v>
      </c>
      <c r="K4285">
        <v>13</v>
      </c>
      <c r="L4285">
        <v>3</v>
      </c>
      <c r="M4285">
        <v>306</v>
      </c>
      <c r="N4285" t="str">
        <f>_xlfn.XLOOKUP(Orders[[#This Row],[_ProductID]],Products!A:A,Products!C:C)</f>
        <v>Home décor</v>
      </c>
      <c r="O4285">
        <v>45</v>
      </c>
      <c r="P4285">
        <v>0.15</v>
      </c>
      <c r="Q4285" s="2">
        <v>991.6</v>
      </c>
      <c r="R4285" s="2">
        <v>495.8</v>
      </c>
      <c r="S4285" s="2">
        <v>5900.0199999999995</v>
      </c>
      <c r="T4285" s="2">
        <v>2429.4199999999996</v>
      </c>
    </row>
    <row r="4286" spans="1:20" x14ac:dyDescent="0.25">
      <c r="A4286" t="s">
        <v>3719</v>
      </c>
      <c r="B4286" t="s">
        <v>1</v>
      </c>
      <c r="C4286" t="s">
        <v>13</v>
      </c>
      <c r="D4286" s="1">
        <v>43600</v>
      </c>
      <c r="E4286" s="1">
        <v>43687</v>
      </c>
      <c r="F4286" s="1">
        <v>43701</v>
      </c>
      <c r="G4286" s="1">
        <v>43698</v>
      </c>
      <c r="H4286" s="13">
        <f>Orders[[#This Row],[DeliveryDate]]-Orders[[#This Row],[OrderDate]]</f>
        <v>11</v>
      </c>
      <c r="I4286" t="s">
        <v>3</v>
      </c>
      <c r="J4286" t="str">
        <f>_xlfn.XLOOKUP(Orders[[#This Row],[_SalesRepID]],'Sales team'!A:A,'Sales team'!B:B)</f>
        <v>Jerry Green</v>
      </c>
      <c r="K4286">
        <v>3</v>
      </c>
      <c r="L4286">
        <v>7</v>
      </c>
      <c r="M4286">
        <v>315</v>
      </c>
      <c r="N4286" t="str">
        <f>_xlfn.XLOOKUP(Orders[[#This Row],[_ProductID]],Products!A:A,Products!C:C)</f>
        <v>Kitchen &amp; Dining</v>
      </c>
      <c r="O4286">
        <v>16</v>
      </c>
      <c r="P4286">
        <v>0.15</v>
      </c>
      <c r="Q4286" s="2">
        <v>897.80000000000007</v>
      </c>
      <c r="R4286" s="2">
        <v>664.37200000000007</v>
      </c>
      <c r="S4286" s="2">
        <v>2289.39</v>
      </c>
      <c r="T4286" s="2">
        <v>296.27399999999966</v>
      </c>
    </row>
    <row r="4287" spans="1:20" x14ac:dyDescent="0.25">
      <c r="A4287" t="s">
        <v>3720</v>
      </c>
      <c r="B4287" t="s">
        <v>8</v>
      </c>
      <c r="C4287" t="s">
        <v>15</v>
      </c>
      <c r="D4287" s="1">
        <v>43600</v>
      </c>
      <c r="E4287" s="1">
        <v>43687</v>
      </c>
      <c r="F4287" s="1">
        <v>43709</v>
      </c>
      <c r="G4287" s="1">
        <v>43697</v>
      </c>
      <c r="H4287" s="13">
        <f>Orders[[#This Row],[DeliveryDate]]-Orders[[#This Row],[OrderDate]]</f>
        <v>10</v>
      </c>
      <c r="I4287" t="s">
        <v>3</v>
      </c>
      <c r="J4287" t="str">
        <f>_xlfn.XLOOKUP(Orders[[#This Row],[_SalesRepID]],'Sales team'!A:A,'Sales team'!B:B)</f>
        <v>Douglas Tucker</v>
      </c>
      <c r="K4287">
        <v>23</v>
      </c>
      <c r="L4287">
        <v>8</v>
      </c>
      <c r="M4287">
        <v>21</v>
      </c>
      <c r="N4287" t="str">
        <f>_xlfn.XLOOKUP(Orders[[#This Row],[_ProductID]],Products!A:A,Products!C:C)</f>
        <v>Home décor</v>
      </c>
      <c r="O4287">
        <v>26</v>
      </c>
      <c r="P4287">
        <v>7.4999999999999997E-2</v>
      </c>
      <c r="Q4287" s="2">
        <v>3946.3</v>
      </c>
      <c r="R4287" s="2">
        <v>1617.9829999999999</v>
      </c>
      <c r="S4287" s="2">
        <v>10950.982500000002</v>
      </c>
      <c r="T4287" s="2">
        <v>6097.0335000000023</v>
      </c>
    </row>
    <row r="4288" spans="1:20" x14ac:dyDescent="0.25">
      <c r="A4288" t="s">
        <v>3721</v>
      </c>
      <c r="B4288" t="s">
        <v>5</v>
      </c>
      <c r="C4288" t="s">
        <v>13</v>
      </c>
      <c r="D4288" s="1">
        <v>43600</v>
      </c>
      <c r="E4288" s="1">
        <v>43687</v>
      </c>
      <c r="F4288" s="1">
        <v>43689</v>
      </c>
      <c r="G4288" s="1">
        <v>43693</v>
      </c>
      <c r="H4288" s="13">
        <f>Orders[[#This Row],[DeliveryDate]]-Orders[[#This Row],[OrderDate]]</f>
        <v>6</v>
      </c>
      <c r="I4288" t="s">
        <v>3</v>
      </c>
      <c r="J4288" t="str">
        <f>_xlfn.XLOOKUP(Orders[[#This Row],[_SalesRepID]],'Sales team'!A:A,'Sales team'!B:B)</f>
        <v>Todd Roberts</v>
      </c>
      <c r="K4288">
        <v>13</v>
      </c>
      <c r="L4288">
        <v>45</v>
      </c>
      <c r="M4288">
        <v>300</v>
      </c>
      <c r="N4288" t="str">
        <f>_xlfn.XLOOKUP(Orders[[#This Row],[_ProductID]],Products!A:A,Products!C:C)</f>
        <v>Kitchen &amp; Dining</v>
      </c>
      <c r="O4288">
        <v>13</v>
      </c>
      <c r="P4288">
        <v>0.05</v>
      </c>
      <c r="Q4288" s="2">
        <v>6150.6</v>
      </c>
      <c r="R4288" s="2">
        <v>2890.7820000000002</v>
      </c>
      <c r="S4288" s="2">
        <v>11686.14</v>
      </c>
      <c r="T4288" s="2">
        <v>5904.5759999999991</v>
      </c>
    </row>
    <row r="4289" spans="1:20" x14ac:dyDescent="0.25">
      <c r="A4289" t="s">
        <v>3722</v>
      </c>
      <c r="B4289" t="s">
        <v>1</v>
      </c>
      <c r="C4289" t="s">
        <v>25</v>
      </c>
      <c r="D4289" s="1">
        <v>43600</v>
      </c>
      <c r="E4289" s="1">
        <v>43687</v>
      </c>
      <c r="F4289" s="1">
        <v>43693</v>
      </c>
      <c r="G4289" s="1">
        <v>43704</v>
      </c>
      <c r="H4289" s="13">
        <f>Orders[[#This Row],[DeliveryDate]]-Orders[[#This Row],[OrderDate]]</f>
        <v>17</v>
      </c>
      <c r="I4289" t="s">
        <v>3</v>
      </c>
      <c r="J4289" t="str">
        <f>_xlfn.XLOOKUP(Orders[[#This Row],[_SalesRepID]],'Sales team'!A:A,'Sales team'!B:B)</f>
        <v>Joshua Ryan</v>
      </c>
      <c r="K4289">
        <v>9</v>
      </c>
      <c r="L4289">
        <v>12</v>
      </c>
      <c r="M4289">
        <v>334</v>
      </c>
      <c r="N4289" t="str">
        <f>_xlfn.XLOOKUP(Orders[[#This Row],[_ProductID]],Products!A:A,Products!C:C)</f>
        <v>Home décor</v>
      </c>
      <c r="O4289">
        <v>36</v>
      </c>
      <c r="P4289">
        <v>7.4999999999999997E-2</v>
      </c>
      <c r="Q4289" s="2">
        <v>214.4</v>
      </c>
      <c r="R4289" s="2">
        <v>145.792</v>
      </c>
      <c r="S4289" s="2">
        <v>1586.5600000000002</v>
      </c>
      <c r="T4289" s="2">
        <v>420.22400000000016</v>
      </c>
    </row>
    <row r="4290" spans="1:20" x14ac:dyDescent="0.25">
      <c r="A4290" t="s">
        <v>3708</v>
      </c>
      <c r="B4290" t="s">
        <v>10</v>
      </c>
      <c r="C4290" t="s">
        <v>13</v>
      </c>
      <c r="D4290" s="1">
        <v>43600</v>
      </c>
      <c r="E4290" s="1">
        <v>43686</v>
      </c>
      <c r="F4290" s="1">
        <v>43701</v>
      </c>
      <c r="G4290" s="1">
        <v>43711</v>
      </c>
      <c r="H4290" s="13">
        <f>Orders[[#This Row],[DeliveryDate]]-Orders[[#This Row],[OrderDate]]</f>
        <v>25</v>
      </c>
      <c r="I4290" t="s">
        <v>3</v>
      </c>
      <c r="J4290" t="str">
        <f>_xlfn.XLOOKUP(Orders[[#This Row],[_SalesRepID]],'Sales team'!A:A,'Sales team'!B:B)</f>
        <v>Carlos Miller</v>
      </c>
      <c r="K4290">
        <v>28</v>
      </c>
      <c r="L4290">
        <v>32</v>
      </c>
      <c r="M4290">
        <v>328</v>
      </c>
      <c r="N4290" t="str">
        <f>_xlfn.XLOOKUP(Orders[[#This Row],[_ProductID]],Products!A:A,Products!C:C)</f>
        <v>Outdoor</v>
      </c>
      <c r="O4290">
        <v>10</v>
      </c>
      <c r="P4290">
        <v>0.05</v>
      </c>
      <c r="Q4290" s="2">
        <v>978.2</v>
      </c>
      <c r="R4290" s="2">
        <v>596.702</v>
      </c>
      <c r="S4290" s="2">
        <v>7434.32</v>
      </c>
      <c r="T4290" s="2">
        <v>2660.7039999999997</v>
      </c>
    </row>
    <row r="4291" spans="1:20" x14ac:dyDescent="0.25">
      <c r="A4291" t="s">
        <v>3709</v>
      </c>
      <c r="B4291" t="s">
        <v>1</v>
      </c>
      <c r="C4291" t="s">
        <v>6</v>
      </c>
      <c r="D4291" s="1">
        <v>43600</v>
      </c>
      <c r="E4291" s="1">
        <v>43686</v>
      </c>
      <c r="F4291" s="1">
        <v>43690</v>
      </c>
      <c r="G4291" s="1">
        <v>43721</v>
      </c>
      <c r="H4291" s="13">
        <f>Orders[[#This Row],[DeliveryDate]]-Orders[[#This Row],[OrderDate]]</f>
        <v>35</v>
      </c>
      <c r="I4291" t="s">
        <v>3</v>
      </c>
      <c r="J4291" t="str">
        <f>_xlfn.XLOOKUP(Orders[[#This Row],[_SalesRepID]],'Sales team'!A:A,'Sales team'!B:B)</f>
        <v>Joshua Ryan</v>
      </c>
      <c r="K4291">
        <v>9</v>
      </c>
      <c r="L4291">
        <v>38</v>
      </c>
      <c r="M4291">
        <v>129</v>
      </c>
      <c r="N4291" t="str">
        <f>_xlfn.XLOOKUP(Orders[[#This Row],[_ProductID]],Products!A:A,Products!C:C)</f>
        <v>Furniture</v>
      </c>
      <c r="O4291">
        <v>5</v>
      </c>
      <c r="P4291">
        <v>0.05</v>
      </c>
      <c r="Q4291" s="2">
        <v>1045.2</v>
      </c>
      <c r="R4291" s="2">
        <v>616.66800000000001</v>
      </c>
      <c r="S4291" s="2">
        <v>3971.7599999999998</v>
      </c>
      <c r="T4291" s="2">
        <v>1505.0879999999997</v>
      </c>
    </row>
    <row r="4292" spans="1:20" x14ac:dyDescent="0.25">
      <c r="A4292" t="s">
        <v>3710</v>
      </c>
      <c r="B4292" t="s">
        <v>10</v>
      </c>
      <c r="C4292" t="s">
        <v>6</v>
      </c>
      <c r="D4292" s="1">
        <v>43600</v>
      </c>
      <c r="E4292" s="1">
        <v>43686</v>
      </c>
      <c r="F4292" s="1">
        <v>43689</v>
      </c>
      <c r="G4292" s="1">
        <v>43727</v>
      </c>
      <c r="H4292" s="13">
        <f>Orders[[#This Row],[DeliveryDate]]-Orders[[#This Row],[OrderDate]]</f>
        <v>41</v>
      </c>
      <c r="I4292" t="s">
        <v>3</v>
      </c>
      <c r="J4292" t="str">
        <f>_xlfn.XLOOKUP(Orders[[#This Row],[_SalesRepID]],'Sales team'!A:A,'Sales team'!B:B)</f>
        <v>Carlos Miller</v>
      </c>
      <c r="K4292">
        <v>28</v>
      </c>
      <c r="L4292">
        <v>47</v>
      </c>
      <c r="M4292">
        <v>156</v>
      </c>
      <c r="N4292" t="str">
        <f>_xlfn.XLOOKUP(Orders[[#This Row],[_ProductID]],Products!A:A,Products!C:C)</f>
        <v>Kitchen &amp; Dining</v>
      </c>
      <c r="O4292">
        <v>8</v>
      </c>
      <c r="P4292">
        <v>0.15</v>
      </c>
      <c r="Q4292" s="2">
        <v>5621.3</v>
      </c>
      <c r="R4292" s="2">
        <v>2754.4369999999999</v>
      </c>
      <c r="S4292" s="2">
        <v>14334.315000000001</v>
      </c>
      <c r="T4292" s="2">
        <v>6071.0040000000008</v>
      </c>
    </row>
    <row r="4293" spans="1:20" x14ac:dyDescent="0.25">
      <c r="A4293" t="s">
        <v>3711</v>
      </c>
      <c r="B4293" t="s">
        <v>5</v>
      </c>
      <c r="C4293" t="s">
        <v>2</v>
      </c>
      <c r="D4293" s="1">
        <v>43600</v>
      </c>
      <c r="E4293" s="1">
        <v>43686</v>
      </c>
      <c r="F4293" s="1">
        <v>43701</v>
      </c>
      <c r="G4293" s="1">
        <v>43706</v>
      </c>
      <c r="H4293" s="13">
        <f>Orders[[#This Row],[DeliveryDate]]-Orders[[#This Row],[OrderDate]]</f>
        <v>20</v>
      </c>
      <c r="I4293" t="s">
        <v>3</v>
      </c>
      <c r="J4293" t="str">
        <f>_xlfn.XLOOKUP(Orders[[#This Row],[_SalesRepID]],'Sales team'!A:A,'Sales team'!B:B)</f>
        <v>Todd Roberts</v>
      </c>
      <c r="K4293">
        <v>13</v>
      </c>
      <c r="L4293">
        <v>50</v>
      </c>
      <c r="M4293">
        <v>205</v>
      </c>
      <c r="N4293" t="str">
        <f>_xlfn.XLOOKUP(Orders[[#This Row],[_ProductID]],Products!A:A,Products!C:C)</f>
        <v>Home décor</v>
      </c>
      <c r="O4293">
        <v>33</v>
      </c>
      <c r="P4293">
        <v>0.3</v>
      </c>
      <c r="Q4293" s="2">
        <v>1092.1000000000001</v>
      </c>
      <c r="R4293" s="2">
        <v>862.75900000000013</v>
      </c>
      <c r="S4293" s="2">
        <v>764.47</v>
      </c>
      <c r="T4293" s="2">
        <v>-98.289000000000101</v>
      </c>
    </row>
    <row r="4294" spans="1:20" x14ac:dyDescent="0.25">
      <c r="A4294" t="s">
        <v>3712</v>
      </c>
      <c r="B4294" t="s">
        <v>1</v>
      </c>
      <c r="C4294" t="s">
        <v>15</v>
      </c>
      <c r="D4294" s="1">
        <v>43600</v>
      </c>
      <c r="E4294" s="1">
        <v>43686</v>
      </c>
      <c r="F4294" s="1">
        <v>43689</v>
      </c>
      <c r="G4294" s="1">
        <v>43717</v>
      </c>
      <c r="H4294" s="13">
        <f>Orders[[#This Row],[DeliveryDate]]-Orders[[#This Row],[OrderDate]]</f>
        <v>31</v>
      </c>
      <c r="I4294" t="s">
        <v>3</v>
      </c>
      <c r="J4294" t="str">
        <f>_xlfn.XLOOKUP(Orders[[#This Row],[_SalesRepID]],'Sales team'!A:A,'Sales team'!B:B)</f>
        <v>Stephen Payne</v>
      </c>
      <c r="K4294">
        <v>5</v>
      </c>
      <c r="L4294">
        <v>24</v>
      </c>
      <c r="M4294">
        <v>17</v>
      </c>
      <c r="N4294" t="str">
        <f>_xlfn.XLOOKUP(Orders[[#This Row],[_ProductID]],Products!A:A,Products!C:C)</f>
        <v>Kitchen &amp; Dining</v>
      </c>
      <c r="O4294">
        <v>8</v>
      </c>
      <c r="P4294">
        <v>7.4999999999999997E-2</v>
      </c>
      <c r="Q4294" s="2">
        <v>877.7</v>
      </c>
      <c r="R4294" s="2">
        <v>438.85</v>
      </c>
      <c r="S4294" s="2">
        <v>3247.4900000000002</v>
      </c>
      <c r="T4294" s="2">
        <v>1492.0900000000001</v>
      </c>
    </row>
    <row r="4295" spans="1:20" x14ac:dyDescent="0.25">
      <c r="A4295" t="s">
        <v>3713</v>
      </c>
      <c r="B4295" t="s">
        <v>5</v>
      </c>
      <c r="C4295" t="s">
        <v>15</v>
      </c>
      <c r="D4295" s="1">
        <v>43600</v>
      </c>
      <c r="E4295" s="1">
        <v>43686</v>
      </c>
      <c r="F4295" s="1">
        <v>43707</v>
      </c>
      <c r="G4295" s="1">
        <v>43697</v>
      </c>
      <c r="H4295" s="13">
        <f>Orders[[#This Row],[DeliveryDate]]-Orders[[#This Row],[OrderDate]]</f>
        <v>11</v>
      </c>
      <c r="I4295" t="s">
        <v>3</v>
      </c>
      <c r="J4295" t="str">
        <f>_xlfn.XLOOKUP(Orders[[#This Row],[_SalesRepID]],'Sales team'!A:A,'Sales team'!B:B)</f>
        <v>Shawn Wallace</v>
      </c>
      <c r="K4295">
        <v>18</v>
      </c>
      <c r="L4295">
        <v>36</v>
      </c>
      <c r="M4295">
        <v>38</v>
      </c>
      <c r="N4295" t="str">
        <f>_xlfn.XLOOKUP(Orders[[#This Row],[_ProductID]],Products!A:A,Products!C:C)</f>
        <v>Electronics</v>
      </c>
      <c r="O4295">
        <v>47</v>
      </c>
      <c r="P4295">
        <v>7.4999999999999997E-2</v>
      </c>
      <c r="Q4295" s="2">
        <v>1889.4</v>
      </c>
      <c r="R4295" s="2">
        <v>1190.3220000000001</v>
      </c>
      <c r="S4295" s="2">
        <v>8738.4750000000004</v>
      </c>
      <c r="T4295" s="2">
        <v>2786.8649999999998</v>
      </c>
    </row>
    <row r="4296" spans="1:20" x14ac:dyDescent="0.25">
      <c r="A4296" t="s">
        <v>3695</v>
      </c>
      <c r="B4296" t="s">
        <v>5</v>
      </c>
      <c r="C4296" t="s">
        <v>2</v>
      </c>
      <c r="D4296" s="1">
        <v>43500</v>
      </c>
      <c r="E4296" s="1">
        <v>43685</v>
      </c>
      <c r="F4296" s="1">
        <v>43697</v>
      </c>
      <c r="G4296" s="1">
        <v>43710</v>
      </c>
      <c r="H4296" s="13">
        <f>Orders[[#This Row],[DeliveryDate]]-Orders[[#This Row],[OrderDate]]</f>
        <v>25</v>
      </c>
      <c r="I4296" t="s">
        <v>3</v>
      </c>
      <c r="J4296" t="str">
        <f>_xlfn.XLOOKUP(Orders[[#This Row],[_SalesRepID]],'Sales team'!A:A,'Sales team'!B:B)</f>
        <v>Carl Nguyen</v>
      </c>
      <c r="K4296">
        <v>12</v>
      </c>
      <c r="L4296">
        <v>20</v>
      </c>
      <c r="M4296">
        <v>207</v>
      </c>
      <c r="N4296" t="str">
        <f>_xlfn.XLOOKUP(Orders[[#This Row],[_ProductID]],Products!A:A,Products!C:C)</f>
        <v>Furniture</v>
      </c>
      <c r="O4296">
        <v>34</v>
      </c>
      <c r="P4296">
        <v>7.4999999999999997E-2</v>
      </c>
      <c r="Q4296" s="2">
        <v>1815.7</v>
      </c>
      <c r="R4296" s="2">
        <v>1143.8910000000001</v>
      </c>
      <c r="S4296" s="2">
        <v>1679.5225</v>
      </c>
      <c r="T4296" s="2">
        <v>535.63149999999996</v>
      </c>
    </row>
    <row r="4297" spans="1:20" x14ac:dyDescent="0.25">
      <c r="A4297" t="s">
        <v>3696</v>
      </c>
      <c r="B4297" t="s">
        <v>1</v>
      </c>
      <c r="C4297" t="s">
        <v>25</v>
      </c>
      <c r="D4297" s="1">
        <v>43600</v>
      </c>
      <c r="E4297" s="1">
        <v>43685</v>
      </c>
      <c r="F4297" s="1">
        <v>43688</v>
      </c>
      <c r="G4297" s="1">
        <v>43707</v>
      </c>
      <c r="H4297" s="13">
        <f>Orders[[#This Row],[DeliveryDate]]-Orders[[#This Row],[OrderDate]]</f>
        <v>22</v>
      </c>
      <c r="I4297" t="s">
        <v>3</v>
      </c>
      <c r="J4297" t="str">
        <f>_xlfn.XLOOKUP(Orders[[#This Row],[_SalesRepID]],'Sales team'!A:A,'Sales team'!B:B)</f>
        <v>Joshua Little</v>
      </c>
      <c r="K4297">
        <v>11</v>
      </c>
      <c r="L4297">
        <v>13</v>
      </c>
      <c r="M4297">
        <v>365</v>
      </c>
      <c r="N4297" t="str">
        <f>_xlfn.XLOOKUP(Orders[[#This Row],[_ProductID]],Products!A:A,Products!C:C)</f>
        <v>Home décor</v>
      </c>
      <c r="O4297">
        <v>33</v>
      </c>
      <c r="P4297">
        <v>0.05</v>
      </c>
      <c r="Q4297" s="2">
        <v>2479</v>
      </c>
      <c r="R4297" s="2">
        <v>1090.76</v>
      </c>
      <c r="S4297" s="2">
        <v>18840.399999999998</v>
      </c>
      <c r="T4297" s="2">
        <v>10114.319999999998</v>
      </c>
    </row>
    <row r="4298" spans="1:20" x14ac:dyDescent="0.25">
      <c r="A4298" t="s">
        <v>3697</v>
      </c>
      <c r="B4298" t="s">
        <v>8</v>
      </c>
      <c r="C4298" t="s">
        <v>6</v>
      </c>
      <c r="D4298" s="1">
        <v>43600</v>
      </c>
      <c r="E4298" s="1">
        <v>43685</v>
      </c>
      <c r="F4298" s="1">
        <v>43697</v>
      </c>
      <c r="G4298" s="1">
        <v>43712</v>
      </c>
      <c r="H4298" s="13">
        <f>Orders[[#This Row],[DeliveryDate]]-Orders[[#This Row],[OrderDate]]</f>
        <v>27</v>
      </c>
      <c r="I4298" t="s">
        <v>3</v>
      </c>
      <c r="J4298" t="str">
        <f>_xlfn.XLOOKUP(Orders[[#This Row],[_SalesRepID]],'Sales team'!A:A,'Sales team'!B:B)</f>
        <v>Douglas Tucker</v>
      </c>
      <c r="K4298">
        <v>23</v>
      </c>
      <c r="L4298">
        <v>20</v>
      </c>
      <c r="M4298">
        <v>134</v>
      </c>
      <c r="N4298" t="str">
        <f>_xlfn.XLOOKUP(Orders[[#This Row],[_ProductID]],Products!A:A,Products!C:C)</f>
        <v>Furniture</v>
      </c>
      <c r="O4298">
        <v>20</v>
      </c>
      <c r="P4298">
        <v>7.4999999999999997E-2</v>
      </c>
      <c r="Q4298" s="2">
        <v>2405.3000000000002</v>
      </c>
      <c r="R4298" s="2">
        <v>1250.7560000000001</v>
      </c>
      <c r="S4298" s="2">
        <v>11124.512500000001</v>
      </c>
      <c r="T4298" s="2">
        <v>4870.7325000000001</v>
      </c>
    </row>
    <row r="4299" spans="1:20" x14ac:dyDescent="0.25">
      <c r="A4299" t="s">
        <v>3698</v>
      </c>
      <c r="B4299" t="s">
        <v>8</v>
      </c>
      <c r="C4299" t="s">
        <v>2</v>
      </c>
      <c r="D4299" s="1">
        <v>43600</v>
      </c>
      <c r="E4299" s="1">
        <v>43685</v>
      </c>
      <c r="F4299" s="1">
        <v>43697</v>
      </c>
      <c r="G4299" s="1">
        <v>43705</v>
      </c>
      <c r="H4299" s="13">
        <f>Orders[[#This Row],[DeliveryDate]]-Orders[[#This Row],[OrderDate]]</f>
        <v>20</v>
      </c>
      <c r="I4299" t="s">
        <v>3</v>
      </c>
      <c r="J4299" t="str">
        <f>_xlfn.XLOOKUP(Orders[[#This Row],[_SalesRepID]],'Sales team'!A:A,'Sales team'!B:B)</f>
        <v>Roy Rice</v>
      </c>
      <c r="K4299">
        <v>24</v>
      </c>
      <c r="L4299">
        <v>40</v>
      </c>
      <c r="M4299">
        <v>254</v>
      </c>
      <c r="N4299" t="str">
        <f>_xlfn.XLOOKUP(Orders[[#This Row],[_ProductID]],Products!A:A,Products!C:C)</f>
        <v>Home décor</v>
      </c>
      <c r="O4299">
        <v>2</v>
      </c>
      <c r="P4299">
        <v>0.15</v>
      </c>
      <c r="Q4299" s="2">
        <v>5480.6</v>
      </c>
      <c r="R4299" s="2">
        <v>3946.0320000000002</v>
      </c>
      <c r="S4299" s="2">
        <v>18634.04</v>
      </c>
      <c r="T4299" s="2">
        <v>2849.9120000000003</v>
      </c>
    </row>
    <row r="4300" spans="1:20" x14ac:dyDescent="0.25">
      <c r="A4300" t="s">
        <v>3699</v>
      </c>
      <c r="B4300" t="s">
        <v>1</v>
      </c>
      <c r="C4300" t="s">
        <v>15</v>
      </c>
      <c r="D4300" s="1">
        <v>43600</v>
      </c>
      <c r="E4300" s="1">
        <v>43685</v>
      </c>
      <c r="F4300" s="1">
        <v>43709</v>
      </c>
      <c r="G4300" s="1">
        <v>43703</v>
      </c>
      <c r="H4300" s="13">
        <f>Orders[[#This Row],[DeliveryDate]]-Orders[[#This Row],[OrderDate]]</f>
        <v>18</v>
      </c>
      <c r="I4300" t="s">
        <v>3</v>
      </c>
      <c r="J4300" t="str">
        <f>_xlfn.XLOOKUP(Orders[[#This Row],[_SalesRepID]],'Sales team'!A:A,'Sales team'!B:B)</f>
        <v>Adam Hernandez</v>
      </c>
      <c r="K4300">
        <v>1</v>
      </c>
      <c r="L4300">
        <v>19</v>
      </c>
      <c r="M4300">
        <v>29</v>
      </c>
      <c r="N4300" t="str">
        <f>_xlfn.XLOOKUP(Orders[[#This Row],[_ProductID]],Products!A:A,Products!C:C)</f>
        <v>Furniture</v>
      </c>
      <c r="O4300">
        <v>34</v>
      </c>
      <c r="P4300">
        <v>0.1</v>
      </c>
      <c r="Q4300" s="2">
        <v>268</v>
      </c>
      <c r="R4300" s="2">
        <v>166.16</v>
      </c>
      <c r="S4300" s="2">
        <v>1206</v>
      </c>
      <c r="T4300" s="2">
        <v>375.20000000000005</v>
      </c>
    </row>
    <row r="4301" spans="1:20" x14ac:dyDescent="0.25">
      <c r="A4301" t="s">
        <v>3700</v>
      </c>
      <c r="B4301" t="s">
        <v>1</v>
      </c>
      <c r="C4301" t="s">
        <v>13</v>
      </c>
      <c r="D4301" s="1">
        <v>43600</v>
      </c>
      <c r="E4301" s="1">
        <v>43685</v>
      </c>
      <c r="F4301" s="1">
        <v>43699</v>
      </c>
      <c r="G4301" s="1">
        <v>43707</v>
      </c>
      <c r="H4301" s="13">
        <f>Orders[[#This Row],[DeliveryDate]]-Orders[[#This Row],[OrderDate]]</f>
        <v>22</v>
      </c>
      <c r="I4301" t="s">
        <v>3</v>
      </c>
      <c r="J4301" t="str">
        <f>_xlfn.XLOOKUP(Orders[[#This Row],[_SalesRepID]],'Sales team'!A:A,'Sales team'!B:B)</f>
        <v>Joshua Ryan</v>
      </c>
      <c r="K4301">
        <v>9</v>
      </c>
      <c r="L4301">
        <v>36</v>
      </c>
      <c r="M4301">
        <v>279</v>
      </c>
      <c r="N4301" t="str">
        <f>_xlfn.XLOOKUP(Orders[[#This Row],[_ProductID]],Products!A:A,Products!C:C)</f>
        <v>Kitchen &amp; Dining</v>
      </c>
      <c r="O4301">
        <v>16</v>
      </c>
      <c r="P4301">
        <v>7.4999999999999997E-2</v>
      </c>
      <c r="Q4301" s="2">
        <v>6331.5</v>
      </c>
      <c r="R4301" s="2">
        <v>2595.915</v>
      </c>
      <c r="S4301" s="2">
        <v>35139.825000000004</v>
      </c>
      <c r="T4301" s="2">
        <v>19564.335000000006</v>
      </c>
    </row>
    <row r="4302" spans="1:20" x14ac:dyDescent="0.25">
      <c r="A4302" t="s">
        <v>3701</v>
      </c>
      <c r="B4302" t="s">
        <v>1</v>
      </c>
      <c r="C4302" t="s">
        <v>6</v>
      </c>
      <c r="D4302" s="1">
        <v>43600</v>
      </c>
      <c r="E4302" s="1">
        <v>43685</v>
      </c>
      <c r="F4302" s="1">
        <v>43698</v>
      </c>
      <c r="G4302" s="1">
        <v>43696</v>
      </c>
      <c r="H4302" s="13">
        <f>Orders[[#This Row],[DeliveryDate]]-Orders[[#This Row],[OrderDate]]</f>
        <v>11</v>
      </c>
      <c r="I4302" t="s">
        <v>3</v>
      </c>
      <c r="J4302" t="str">
        <f>_xlfn.XLOOKUP(Orders[[#This Row],[_SalesRepID]],'Sales team'!A:A,'Sales team'!B:B)</f>
        <v>Adam Hernandez</v>
      </c>
      <c r="K4302">
        <v>1</v>
      </c>
      <c r="L4302">
        <v>8</v>
      </c>
      <c r="M4302">
        <v>137</v>
      </c>
      <c r="N4302" t="str">
        <f>_xlfn.XLOOKUP(Orders[[#This Row],[_ProductID]],Products!A:A,Products!C:C)</f>
        <v>Home décor</v>
      </c>
      <c r="O4302">
        <v>3</v>
      </c>
      <c r="P4302">
        <v>0.2</v>
      </c>
      <c r="Q4302" s="2">
        <v>730.30000000000007</v>
      </c>
      <c r="R4302" s="2">
        <v>365.15000000000003</v>
      </c>
      <c r="S4302" s="2">
        <v>2336.9600000000005</v>
      </c>
      <c r="T4302" s="2">
        <v>876.36000000000035</v>
      </c>
    </row>
    <row r="4303" spans="1:20" x14ac:dyDescent="0.25">
      <c r="A4303" t="s">
        <v>3702</v>
      </c>
      <c r="B4303" t="s">
        <v>1</v>
      </c>
      <c r="C4303" t="s">
        <v>15</v>
      </c>
      <c r="D4303" s="1">
        <v>43600</v>
      </c>
      <c r="E4303" s="1">
        <v>43685</v>
      </c>
      <c r="F4303" s="1">
        <v>43689</v>
      </c>
      <c r="G4303" s="1">
        <v>43700</v>
      </c>
      <c r="H4303" s="13">
        <f>Orders[[#This Row],[DeliveryDate]]-Orders[[#This Row],[OrderDate]]</f>
        <v>15</v>
      </c>
      <c r="I4303" t="s">
        <v>3</v>
      </c>
      <c r="J4303" t="str">
        <f>_xlfn.XLOOKUP(Orders[[#This Row],[_SalesRepID]],'Sales team'!A:A,'Sales team'!B:B)</f>
        <v>Jonathan Hawkins</v>
      </c>
      <c r="K4303">
        <v>10</v>
      </c>
      <c r="L4303">
        <v>27</v>
      </c>
      <c r="M4303">
        <v>4</v>
      </c>
      <c r="N4303" t="str">
        <f>_xlfn.XLOOKUP(Orders[[#This Row],[_ProductID]],Products!A:A,Products!C:C)</f>
        <v>Home décor</v>
      </c>
      <c r="O4303">
        <v>39</v>
      </c>
      <c r="P4303">
        <v>7.4999999999999997E-2</v>
      </c>
      <c r="Q4303" s="2">
        <v>187.6</v>
      </c>
      <c r="R4303" s="2">
        <v>146.328</v>
      </c>
      <c r="S4303" s="2">
        <v>520.59</v>
      </c>
      <c r="T4303" s="2">
        <v>81.605999999999995</v>
      </c>
    </row>
    <row r="4304" spans="1:20" x14ac:dyDescent="0.25">
      <c r="A4304" t="s">
        <v>3703</v>
      </c>
      <c r="B4304" t="s">
        <v>5</v>
      </c>
      <c r="C4304" t="s">
        <v>6</v>
      </c>
      <c r="D4304" s="1">
        <v>43600</v>
      </c>
      <c r="E4304" s="1">
        <v>43685</v>
      </c>
      <c r="F4304" s="1">
        <v>43690</v>
      </c>
      <c r="G4304" s="1">
        <v>43710</v>
      </c>
      <c r="H4304" s="13">
        <f>Orders[[#This Row],[DeliveryDate]]-Orders[[#This Row],[OrderDate]]</f>
        <v>25</v>
      </c>
      <c r="I4304" t="s">
        <v>3</v>
      </c>
      <c r="J4304" t="str">
        <f>_xlfn.XLOOKUP(Orders[[#This Row],[_SalesRepID]],'Sales team'!A:A,'Sales team'!B:B)</f>
        <v>Frank Brown</v>
      </c>
      <c r="K4304">
        <v>17</v>
      </c>
      <c r="L4304">
        <v>22</v>
      </c>
      <c r="M4304">
        <v>127</v>
      </c>
      <c r="N4304" t="str">
        <f>_xlfn.XLOOKUP(Orders[[#This Row],[_ProductID]],Products!A:A,Products!C:C)</f>
        <v>Home décor</v>
      </c>
      <c r="O4304">
        <v>32</v>
      </c>
      <c r="P4304">
        <v>0.3</v>
      </c>
      <c r="Q4304" s="2">
        <v>3819</v>
      </c>
      <c r="R4304" s="2">
        <v>2329.59</v>
      </c>
      <c r="S4304" s="2">
        <v>10693.199999999999</v>
      </c>
      <c r="T4304" s="2">
        <v>1374.8399999999983</v>
      </c>
    </row>
    <row r="4305" spans="1:20" x14ac:dyDescent="0.25">
      <c r="A4305" t="s">
        <v>3704</v>
      </c>
      <c r="B4305" t="s">
        <v>8</v>
      </c>
      <c r="C4305" t="s">
        <v>6</v>
      </c>
      <c r="D4305" s="1">
        <v>43600</v>
      </c>
      <c r="E4305" s="1">
        <v>43685</v>
      </c>
      <c r="F4305" s="1">
        <v>43705</v>
      </c>
      <c r="G4305" s="1">
        <v>43712</v>
      </c>
      <c r="H4305" s="13">
        <f>Orders[[#This Row],[DeliveryDate]]-Orders[[#This Row],[OrderDate]]</f>
        <v>27</v>
      </c>
      <c r="I4305" t="s">
        <v>3</v>
      </c>
      <c r="J4305" t="str">
        <f>_xlfn.XLOOKUP(Orders[[#This Row],[_SalesRepID]],'Sales team'!A:A,'Sales team'!B:B)</f>
        <v>Samuel Fowler</v>
      </c>
      <c r="K4305">
        <v>21</v>
      </c>
      <c r="L4305">
        <v>48</v>
      </c>
      <c r="M4305">
        <v>194</v>
      </c>
      <c r="N4305" t="str">
        <f>_xlfn.XLOOKUP(Orders[[#This Row],[_ProductID]],Products!A:A,Products!C:C)</f>
        <v>Home décor</v>
      </c>
      <c r="O4305">
        <v>39</v>
      </c>
      <c r="P4305">
        <v>0.1</v>
      </c>
      <c r="Q4305" s="2">
        <v>241.20000000000002</v>
      </c>
      <c r="R4305" s="2">
        <v>135.07200000000003</v>
      </c>
      <c r="S4305" s="2">
        <v>434.16</v>
      </c>
      <c r="T4305" s="2">
        <v>164.01599999999996</v>
      </c>
    </row>
    <row r="4306" spans="1:20" x14ac:dyDescent="0.25">
      <c r="A4306" t="s">
        <v>3705</v>
      </c>
      <c r="B4306" t="s">
        <v>5</v>
      </c>
      <c r="C4306" t="s">
        <v>2</v>
      </c>
      <c r="D4306" s="1">
        <v>43600</v>
      </c>
      <c r="E4306" s="1">
        <v>43685</v>
      </c>
      <c r="F4306" s="1">
        <v>43690</v>
      </c>
      <c r="G4306" s="1">
        <v>43700</v>
      </c>
      <c r="H4306" s="13">
        <f>Orders[[#This Row],[DeliveryDate]]-Orders[[#This Row],[OrderDate]]</f>
        <v>15</v>
      </c>
      <c r="I4306" t="s">
        <v>3</v>
      </c>
      <c r="J4306" t="str">
        <f>_xlfn.XLOOKUP(Orders[[#This Row],[_SalesRepID]],'Sales team'!A:A,'Sales team'!B:B)</f>
        <v>Todd Roberts</v>
      </c>
      <c r="K4306">
        <v>13</v>
      </c>
      <c r="L4306">
        <v>19</v>
      </c>
      <c r="M4306">
        <v>223</v>
      </c>
      <c r="N4306" t="str">
        <f>_xlfn.XLOOKUP(Orders[[#This Row],[_ProductID]],Products!A:A,Products!C:C)</f>
        <v>Home décor</v>
      </c>
      <c r="O4306">
        <v>33</v>
      </c>
      <c r="P4306">
        <v>0.2</v>
      </c>
      <c r="Q4306" s="2">
        <v>1299.8</v>
      </c>
      <c r="R4306" s="2">
        <v>961.85199999999998</v>
      </c>
      <c r="S4306" s="2">
        <v>8318.7199999999993</v>
      </c>
      <c r="T4306" s="2">
        <v>623.90399999999954</v>
      </c>
    </row>
    <row r="4307" spans="1:20" x14ac:dyDescent="0.25">
      <c r="A4307" t="s">
        <v>3706</v>
      </c>
      <c r="B4307" t="s">
        <v>1</v>
      </c>
      <c r="C4307" t="s">
        <v>25</v>
      </c>
      <c r="D4307" s="1">
        <v>43600</v>
      </c>
      <c r="E4307" s="1">
        <v>43685</v>
      </c>
      <c r="F4307" s="1">
        <v>43713</v>
      </c>
      <c r="G4307" s="1">
        <v>43712</v>
      </c>
      <c r="H4307" s="13">
        <f>Orders[[#This Row],[DeliveryDate]]-Orders[[#This Row],[OrderDate]]</f>
        <v>27</v>
      </c>
      <c r="I4307" t="s">
        <v>3</v>
      </c>
      <c r="J4307" t="str">
        <f>_xlfn.XLOOKUP(Orders[[#This Row],[_SalesRepID]],'Sales team'!A:A,'Sales team'!B:B)</f>
        <v>Shawn Cook</v>
      </c>
      <c r="K4307">
        <v>7</v>
      </c>
      <c r="L4307">
        <v>7</v>
      </c>
      <c r="M4307">
        <v>344</v>
      </c>
      <c r="N4307" t="str">
        <f>_xlfn.XLOOKUP(Orders[[#This Row],[_ProductID]],Products!A:A,Products!C:C)</f>
        <v>Furniture</v>
      </c>
      <c r="O4307">
        <v>34</v>
      </c>
      <c r="P4307">
        <v>0.1</v>
      </c>
      <c r="Q4307" s="2">
        <v>1112.2</v>
      </c>
      <c r="R4307" s="2">
        <v>456.00200000000001</v>
      </c>
      <c r="S4307" s="2">
        <v>3002.9400000000005</v>
      </c>
      <c r="T4307" s="2">
        <v>1634.9340000000004</v>
      </c>
    </row>
    <row r="4308" spans="1:20" x14ac:dyDescent="0.25">
      <c r="A4308" t="s">
        <v>3707</v>
      </c>
      <c r="B4308" t="s">
        <v>5</v>
      </c>
      <c r="C4308" t="s">
        <v>25</v>
      </c>
      <c r="D4308" s="1">
        <v>43600</v>
      </c>
      <c r="E4308" s="1">
        <v>43685</v>
      </c>
      <c r="F4308" s="1">
        <v>43703</v>
      </c>
      <c r="G4308" s="1">
        <v>43692</v>
      </c>
      <c r="H4308" s="13">
        <f>Orders[[#This Row],[DeliveryDate]]-Orders[[#This Row],[OrderDate]]</f>
        <v>7</v>
      </c>
      <c r="I4308" t="s">
        <v>3</v>
      </c>
      <c r="J4308" t="str">
        <f>_xlfn.XLOOKUP(Orders[[#This Row],[_SalesRepID]],'Sales team'!A:A,'Sales team'!B:B)</f>
        <v>Frank Brown</v>
      </c>
      <c r="K4308">
        <v>17</v>
      </c>
      <c r="L4308">
        <v>49</v>
      </c>
      <c r="M4308">
        <v>344</v>
      </c>
      <c r="N4308" t="str">
        <f>_xlfn.XLOOKUP(Orders[[#This Row],[_ProductID]],Products!A:A,Products!C:C)</f>
        <v>Home décor</v>
      </c>
      <c r="O4308">
        <v>29</v>
      </c>
      <c r="P4308">
        <v>7.4999999999999997E-2</v>
      </c>
      <c r="Q4308" s="2">
        <v>4006.6</v>
      </c>
      <c r="R4308" s="2">
        <v>2844.6859999999997</v>
      </c>
      <c r="S4308" s="2">
        <v>29648.84</v>
      </c>
      <c r="T4308" s="2">
        <v>6891.3520000000026</v>
      </c>
    </row>
    <row r="4309" spans="1:20" x14ac:dyDescent="0.25">
      <c r="A4309" t="s">
        <v>3691</v>
      </c>
      <c r="B4309" t="s">
        <v>5</v>
      </c>
      <c r="C4309" t="s">
        <v>25</v>
      </c>
      <c r="D4309" s="1">
        <v>43500</v>
      </c>
      <c r="E4309" s="1">
        <v>43684</v>
      </c>
      <c r="F4309" s="1">
        <v>43689</v>
      </c>
      <c r="G4309" s="1">
        <v>43698</v>
      </c>
      <c r="H4309" s="13">
        <f>Orders[[#This Row],[DeliveryDate]]-Orders[[#This Row],[OrderDate]]</f>
        <v>14</v>
      </c>
      <c r="I4309" t="s">
        <v>3</v>
      </c>
      <c r="J4309" t="str">
        <f>_xlfn.XLOOKUP(Orders[[#This Row],[_SalesRepID]],'Sales team'!A:A,'Sales team'!B:B)</f>
        <v>Paul Holmes</v>
      </c>
      <c r="K4309">
        <v>14</v>
      </c>
      <c r="L4309">
        <v>34</v>
      </c>
      <c r="M4309">
        <v>332</v>
      </c>
      <c r="N4309" t="str">
        <f>_xlfn.XLOOKUP(Orders[[#This Row],[_ProductID]],Products!A:A,Products!C:C)</f>
        <v>Home décor</v>
      </c>
      <c r="O4309">
        <v>45</v>
      </c>
      <c r="P4309">
        <v>7.4999999999999997E-2</v>
      </c>
      <c r="Q4309" s="2">
        <v>2505.8000000000002</v>
      </c>
      <c r="R4309" s="2">
        <v>1553.596</v>
      </c>
      <c r="S4309" s="2">
        <v>2317.8650000000002</v>
      </c>
      <c r="T4309" s="2">
        <v>764.26900000000023</v>
      </c>
    </row>
    <row r="4310" spans="1:20" x14ac:dyDescent="0.25">
      <c r="A4310" t="s">
        <v>3692</v>
      </c>
      <c r="B4310" t="s">
        <v>1</v>
      </c>
      <c r="C4310" t="s">
        <v>2</v>
      </c>
      <c r="D4310" s="1">
        <v>43600</v>
      </c>
      <c r="E4310" s="1">
        <v>43684</v>
      </c>
      <c r="F4310" s="1">
        <v>43697</v>
      </c>
      <c r="G4310" s="1">
        <v>43703</v>
      </c>
      <c r="H4310" s="13">
        <f>Orders[[#This Row],[DeliveryDate]]-Orders[[#This Row],[OrderDate]]</f>
        <v>19</v>
      </c>
      <c r="I4310" t="s">
        <v>3</v>
      </c>
      <c r="J4310" t="str">
        <f>_xlfn.XLOOKUP(Orders[[#This Row],[_SalesRepID]],'Sales team'!A:A,'Sales team'!B:B)</f>
        <v>George Lewis</v>
      </c>
      <c r="K4310">
        <v>8</v>
      </c>
      <c r="L4310">
        <v>15</v>
      </c>
      <c r="M4310">
        <v>220</v>
      </c>
      <c r="N4310" t="str">
        <f>_xlfn.XLOOKUP(Orders[[#This Row],[_ProductID]],Products!A:A,Products!C:C)</f>
        <v>Outdoor</v>
      </c>
      <c r="O4310">
        <v>10</v>
      </c>
      <c r="P4310">
        <v>7.4999999999999997E-2</v>
      </c>
      <c r="Q4310" s="2">
        <v>1005</v>
      </c>
      <c r="R4310" s="2">
        <v>743.7</v>
      </c>
      <c r="S4310" s="2">
        <v>5577.75</v>
      </c>
      <c r="T4310" s="2">
        <v>1115.5499999999993</v>
      </c>
    </row>
    <row r="4311" spans="1:20" x14ac:dyDescent="0.25">
      <c r="A4311" t="s">
        <v>3693</v>
      </c>
      <c r="B4311" t="s">
        <v>1</v>
      </c>
      <c r="C4311" t="s">
        <v>6</v>
      </c>
      <c r="D4311" s="1">
        <v>43600</v>
      </c>
      <c r="E4311" s="1">
        <v>43684</v>
      </c>
      <c r="F4311" s="1">
        <v>43696</v>
      </c>
      <c r="G4311" s="1">
        <v>43699</v>
      </c>
      <c r="H4311" s="13">
        <f>Orders[[#This Row],[DeliveryDate]]-Orders[[#This Row],[OrderDate]]</f>
        <v>15</v>
      </c>
      <c r="I4311" t="s">
        <v>3</v>
      </c>
      <c r="J4311" t="str">
        <f>_xlfn.XLOOKUP(Orders[[#This Row],[_SalesRepID]],'Sales team'!A:A,'Sales team'!B:B)</f>
        <v>Joshua Ryan</v>
      </c>
      <c r="K4311">
        <v>9</v>
      </c>
      <c r="L4311">
        <v>28</v>
      </c>
      <c r="M4311">
        <v>156</v>
      </c>
      <c r="N4311" t="str">
        <f>_xlfn.XLOOKUP(Orders[[#This Row],[_ProductID]],Products!A:A,Products!C:C)</f>
        <v>Electronics</v>
      </c>
      <c r="O4311">
        <v>6</v>
      </c>
      <c r="P4311">
        <v>7.4999999999999997E-2</v>
      </c>
      <c r="Q4311" s="2">
        <v>1005</v>
      </c>
      <c r="R4311" s="2">
        <v>623.1</v>
      </c>
      <c r="S4311" s="2">
        <v>5577.75</v>
      </c>
      <c r="T4311" s="2">
        <v>1839.1499999999996</v>
      </c>
    </row>
    <row r="4312" spans="1:20" x14ac:dyDescent="0.25">
      <c r="A4312" t="s">
        <v>3694</v>
      </c>
      <c r="B4312" t="s">
        <v>1</v>
      </c>
      <c r="C4312" t="s">
        <v>2</v>
      </c>
      <c r="D4312" s="1">
        <v>43500</v>
      </c>
      <c r="E4312" s="1">
        <v>43684</v>
      </c>
      <c r="F4312" s="1">
        <v>43692</v>
      </c>
      <c r="G4312" s="1">
        <v>43691</v>
      </c>
      <c r="H4312" s="13">
        <f>Orders[[#This Row],[DeliveryDate]]-Orders[[#This Row],[OrderDate]]</f>
        <v>7</v>
      </c>
      <c r="I4312" t="s">
        <v>3</v>
      </c>
      <c r="J4312" t="str">
        <f>_xlfn.XLOOKUP(Orders[[#This Row],[_SalesRepID]],'Sales team'!A:A,'Sales team'!B:B)</f>
        <v>Jonathan Hawkins</v>
      </c>
      <c r="K4312">
        <v>10</v>
      </c>
      <c r="L4312">
        <v>18</v>
      </c>
      <c r="M4312">
        <v>238</v>
      </c>
      <c r="N4312" t="str">
        <f>_xlfn.XLOOKUP(Orders[[#This Row],[_ProductID]],Products!A:A,Products!C:C)</f>
        <v>Home décor</v>
      </c>
      <c r="O4312">
        <v>45</v>
      </c>
      <c r="P4312">
        <v>0.15</v>
      </c>
      <c r="Q4312" s="2">
        <v>1755.4</v>
      </c>
      <c r="R4312" s="2">
        <v>947.91600000000017</v>
      </c>
      <c r="S4312" s="2">
        <v>7460.45</v>
      </c>
      <c r="T4312" s="2">
        <v>2720.869999999999</v>
      </c>
    </row>
    <row r="4313" spans="1:20" x14ac:dyDescent="0.25">
      <c r="A4313" t="s">
        <v>3679</v>
      </c>
      <c r="B4313" t="s">
        <v>1</v>
      </c>
      <c r="C4313" t="s">
        <v>13</v>
      </c>
      <c r="D4313" s="1">
        <v>43600</v>
      </c>
      <c r="E4313" s="1">
        <v>43683</v>
      </c>
      <c r="F4313" s="1">
        <v>43704</v>
      </c>
      <c r="G4313" s="1">
        <v>43710</v>
      </c>
      <c r="H4313" s="13">
        <f>Orders[[#This Row],[DeliveryDate]]-Orders[[#This Row],[OrderDate]]</f>
        <v>27</v>
      </c>
      <c r="I4313" t="s">
        <v>3</v>
      </c>
      <c r="J4313" t="str">
        <f>_xlfn.XLOOKUP(Orders[[#This Row],[_SalesRepID]],'Sales team'!A:A,'Sales team'!B:B)</f>
        <v>Joshua Little</v>
      </c>
      <c r="K4313">
        <v>11</v>
      </c>
      <c r="L4313">
        <v>25</v>
      </c>
      <c r="M4313">
        <v>305</v>
      </c>
      <c r="N4313" t="str">
        <f>_xlfn.XLOOKUP(Orders[[#This Row],[_ProductID]],Products!A:A,Products!C:C)</f>
        <v>Electronics</v>
      </c>
      <c r="O4313">
        <v>25</v>
      </c>
      <c r="P4313">
        <v>0.2</v>
      </c>
      <c r="Q4313" s="2">
        <v>1005</v>
      </c>
      <c r="R4313" s="2">
        <v>783.9</v>
      </c>
      <c r="S4313" s="2">
        <v>4824</v>
      </c>
      <c r="T4313" s="2">
        <v>120.60000000000036</v>
      </c>
    </row>
    <row r="4314" spans="1:20" x14ac:dyDescent="0.25">
      <c r="A4314" t="s">
        <v>3680</v>
      </c>
      <c r="B4314" t="s">
        <v>10</v>
      </c>
      <c r="C4314" t="s">
        <v>46</v>
      </c>
      <c r="D4314" s="1">
        <v>43600</v>
      </c>
      <c r="E4314" s="1">
        <v>43683</v>
      </c>
      <c r="F4314" s="1">
        <v>43708</v>
      </c>
      <c r="G4314" s="1">
        <v>43699</v>
      </c>
      <c r="H4314" s="13">
        <f>Orders[[#This Row],[DeliveryDate]]-Orders[[#This Row],[OrderDate]]</f>
        <v>16</v>
      </c>
      <c r="I4314" t="s">
        <v>3</v>
      </c>
      <c r="J4314" t="str">
        <f>_xlfn.XLOOKUP(Orders[[#This Row],[_SalesRepID]],'Sales team'!A:A,'Sales team'!B:B)</f>
        <v>Donald Reynolds</v>
      </c>
      <c r="K4314">
        <v>26</v>
      </c>
      <c r="L4314">
        <v>28</v>
      </c>
      <c r="M4314">
        <v>78</v>
      </c>
      <c r="N4314" t="str">
        <f>_xlfn.XLOOKUP(Orders[[#This Row],[_ProductID]],Products!A:A,Products!C:C)</f>
        <v>Home décor</v>
      </c>
      <c r="O4314">
        <v>36</v>
      </c>
      <c r="P4314">
        <v>0.05</v>
      </c>
      <c r="Q4314" s="2">
        <v>5333.2</v>
      </c>
      <c r="R4314" s="2">
        <v>4159.8959999999997</v>
      </c>
      <c r="S4314" s="2">
        <v>5066.54</v>
      </c>
      <c r="T4314" s="2">
        <v>906.64400000000023</v>
      </c>
    </row>
    <row r="4315" spans="1:20" x14ac:dyDescent="0.25">
      <c r="A4315" t="s">
        <v>3681</v>
      </c>
      <c r="B4315" t="s">
        <v>10</v>
      </c>
      <c r="C4315" t="s">
        <v>2</v>
      </c>
      <c r="D4315" s="1">
        <v>43600</v>
      </c>
      <c r="E4315" s="1">
        <v>43683</v>
      </c>
      <c r="F4315" s="1">
        <v>43700</v>
      </c>
      <c r="G4315" s="1">
        <v>43697</v>
      </c>
      <c r="H4315" s="13">
        <f>Orders[[#This Row],[DeliveryDate]]-Orders[[#This Row],[OrderDate]]</f>
        <v>14</v>
      </c>
      <c r="I4315" t="s">
        <v>3</v>
      </c>
      <c r="J4315" t="str">
        <f>_xlfn.XLOOKUP(Orders[[#This Row],[_SalesRepID]],'Sales team'!A:A,'Sales team'!B:B)</f>
        <v>Donald Reynolds</v>
      </c>
      <c r="K4315">
        <v>26</v>
      </c>
      <c r="L4315">
        <v>43</v>
      </c>
      <c r="M4315">
        <v>231</v>
      </c>
      <c r="N4315" t="str">
        <f>_xlfn.XLOOKUP(Orders[[#This Row],[_ProductID]],Products!A:A,Products!C:C)</f>
        <v>Home décor</v>
      </c>
      <c r="O4315">
        <v>40</v>
      </c>
      <c r="P4315">
        <v>7.4999999999999997E-2</v>
      </c>
      <c r="Q4315" s="2">
        <v>2378.5</v>
      </c>
      <c r="R4315" s="2">
        <v>2021.7249999999999</v>
      </c>
      <c r="S4315" s="2">
        <v>17600.900000000001</v>
      </c>
      <c r="T4315" s="2">
        <v>1427.1000000000022</v>
      </c>
    </row>
    <row r="4316" spans="1:20" x14ac:dyDescent="0.25">
      <c r="A4316" t="s">
        <v>3682</v>
      </c>
      <c r="B4316" t="s">
        <v>1</v>
      </c>
      <c r="C4316" t="s">
        <v>15</v>
      </c>
      <c r="D4316" s="1">
        <v>43600</v>
      </c>
      <c r="E4316" s="1">
        <v>43683</v>
      </c>
      <c r="F4316" s="1">
        <v>43705</v>
      </c>
      <c r="G4316" s="1">
        <v>43686</v>
      </c>
      <c r="H4316" s="13">
        <f>Orders[[#This Row],[DeliveryDate]]-Orders[[#This Row],[OrderDate]]</f>
        <v>3</v>
      </c>
      <c r="I4316" t="s">
        <v>3</v>
      </c>
      <c r="J4316" t="str">
        <f>_xlfn.XLOOKUP(Orders[[#This Row],[_SalesRepID]],'Sales team'!A:A,'Sales team'!B:B)</f>
        <v>Chris Armstrong</v>
      </c>
      <c r="K4316">
        <v>4</v>
      </c>
      <c r="L4316">
        <v>20</v>
      </c>
      <c r="M4316">
        <v>52</v>
      </c>
      <c r="N4316" t="str">
        <f>_xlfn.XLOOKUP(Orders[[#This Row],[_ProductID]],Products!A:A,Products!C:C)</f>
        <v>Home décor</v>
      </c>
      <c r="O4316">
        <v>45</v>
      </c>
      <c r="P4316">
        <v>0.05</v>
      </c>
      <c r="Q4316" s="2">
        <v>1989.9</v>
      </c>
      <c r="R4316" s="2">
        <v>1452.627</v>
      </c>
      <c r="S4316" s="2">
        <v>9452.0249999999996</v>
      </c>
      <c r="T4316" s="2">
        <v>2188.8899999999994</v>
      </c>
    </row>
    <row r="4317" spans="1:20" x14ac:dyDescent="0.25">
      <c r="A4317" t="s">
        <v>3683</v>
      </c>
      <c r="B4317" t="s">
        <v>5</v>
      </c>
      <c r="C4317" t="s">
        <v>15</v>
      </c>
      <c r="D4317" s="1">
        <v>43500</v>
      </c>
      <c r="E4317" s="1">
        <v>43683</v>
      </c>
      <c r="F4317" s="1">
        <v>43686</v>
      </c>
      <c r="G4317" s="1">
        <v>43689</v>
      </c>
      <c r="H4317" s="13">
        <f>Orders[[#This Row],[DeliveryDate]]-Orders[[#This Row],[OrderDate]]</f>
        <v>6</v>
      </c>
      <c r="I4317" t="s">
        <v>3</v>
      </c>
      <c r="J4317" t="str">
        <f>_xlfn.XLOOKUP(Orders[[#This Row],[_SalesRepID]],'Sales team'!A:A,'Sales team'!B:B)</f>
        <v>Carl Nguyen</v>
      </c>
      <c r="K4317">
        <v>12</v>
      </c>
      <c r="L4317">
        <v>37</v>
      </c>
      <c r="M4317">
        <v>7</v>
      </c>
      <c r="N4317" t="str">
        <f>_xlfn.XLOOKUP(Orders[[#This Row],[_ProductID]],Products!A:A,Products!C:C)</f>
        <v>Kitchen &amp; Dining</v>
      </c>
      <c r="O4317">
        <v>16</v>
      </c>
      <c r="P4317">
        <v>0.05</v>
      </c>
      <c r="Q4317" s="2">
        <v>2479</v>
      </c>
      <c r="R4317" s="2">
        <v>2007.9900000000002</v>
      </c>
      <c r="S4317" s="2">
        <v>14130.3</v>
      </c>
      <c r="T4317" s="2">
        <v>2082.3599999999969</v>
      </c>
    </row>
    <row r="4318" spans="1:20" x14ac:dyDescent="0.25">
      <c r="A4318" t="s">
        <v>3684</v>
      </c>
      <c r="B4318" t="s">
        <v>1</v>
      </c>
      <c r="C4318" t="s">
        <v>15</v>
      </c>
      <c r="D4318" s="1">
        <v>43600</v>
      </c>
      <c r="E4318" s="1">
        <v>43683</v>
      </c>
      <c r="F4318" s="1">
        <v>43693</v>
      </c>
      <c r="G4318" s="1">
        <v>43692</v>
      </c>
      <c r="H4318" s="13">
        <f>Orders[[#This Row],[DeliveryDate]]-Orders[[#This Row],[OrderDate]]</f>
        <v>9</v>
      </c>
      <c r="I4318" t="s">
        <v>3</v>
      </c>
      <c r="J4318" t="str">
        <f>_xlfn.XLOOKUP(Orders[[#This Row],[_SalesRepID]],'Sales team'!A:A,'Sales team'!B:B)</f>
        <v>George Lewis</v>
      </c>
      <c r="K4318">
        <v>8</v>
      </c>
      <c r="L4318">
        <v>10</v>
      </c>
      <c r="M4318">
        <v>30</v>
      </c>
      <c r="N4318" t="str">
        <f>_xlfn.XLOOKUP(Orders[[#This Row],[_ProductID]],Products!A:A,Products!C:C)</f>
        <v>Home décor</v>
      </c>
      <c r="O4318">
        <v>17</v>
      </c>
      <c r="P4318">
        <v>7.4999999999999997E-2</v>
      </c>
      <c r="Q4318" s="2">
        <v>984.9</v>
      </c>
      <c r="R4318" s="2">
        <v>551.5440000000001</v>
      </c>
      <c r="S4318" s="2">
        <v>6377.2275000000009</v>
      </c>
      <c r="T4318" s="2">
        <v>2516.4195</v>
      </c>
    </row>
    <row r="4319" spans="1:20" x14ac:dyDescent="0.25">
      <c r="A4319" t="s">
        <v>3685</v>
      </c>
      <c r="B4319" t="s">
        <v>5</v>
      </c>
      <c r="C4319" t="s">
        <v>15</v>
      </c>
      <c r="D4319" s="1">
        <v>43600</v>
      </c>
      <c r="E4319" s="1">
        <v>43683</v>
      </c>
      <c r="F4319" s="1">
        <v>43711</v>
      </c>
      <c r="G4319" s="1">
        <v>43703</v>
      </c>
      <c r="H4319" s="13">
        <f>Orders[[#This Row],[DeliveryDate]]-Orders[[#This Row],[OrderDate]]</f>
        <v>20</v>
      </c>
      <c r="I4319" t="s">
        <v>3</v>
      </c>
      <c r="J4319" t="str">
        <f>_xlfn.XLOOKUP(Orders[[#This Row],[_SalesRepID]],'Sales team'!A:A,'Sales team'!B:B)</f>
        <v>Frank Brown</v>
      </c>
      <c r="K4319">
        <v>17</v>
      </c>
      <c r="L4319">
        <v>5</v>
      </c>
      <c r="M4319">
        <v>1</v>
      </c>
      <c r="N4319" t="str">
        <f>_xlfn.XLOOKUP(Orders[[#This Row],[_ProductID]],Products!A:A,Products!C:C)</f>
        <v>Kitchen &amp; Dining</v>
      </c>
      <c r="O4319">
        <v>16</v>
      </c>
      <c r="P4319">
        <v>0.05</v>
      </c>
      <c r="Q4319" s="2">
        <v>891.1</v>
      </c>
      <c r="R4319" s="2">
        <v>516.83799999999997</v>
      </c>
      <c r="S4319" s="2">
        <v>5925.8149999999996</v>
      </c>
      <c r="T4319" s="2">
        <v>2307.9489999999996</v>
      </c>
    </row>
    <row r="4320" spans="1:20" x14ac:dyDescent="0.25">
      <c r="A4320" t="s">
        <v>3686</v>
      </c>
      <c r="B4320" t="s">
        <v>1</v>
      </c>
      <c r="C4320" t="s">
        <v>6</v>
      </c>
      <c r="D4320" s="1">
        <v>43600</v>
      </c>
      <c r="E4320" s="1">
        <v>43683</v>
      </c>
      <c r="F4320" s="1">
        <v>43700</v>
      </c>
      <c r="G4320" s="1">
        <v>43704</v>
      </c>
      <c r="H4320" s="13">
        <f>Orders[[#This Row],[DeliveryDate]]-Orders[[#This Row],[OrderDate]]</f>
        <v>21</v>
      </c>
      <c r="I4320" t="s">
        <v>3</v>
      </c>
      <c r="J4320" t="str">
        <f>_xlfn.XLOOKUP(Orders[[#This Row],[_SalesRepID]],'Sales team'!A:A,'Sales team'!B:B)</f>
        <v>Joshua Little</v>
      </c>
      <c r="K4320">
        <v>11</v>
      </c>
      <c r="L4320">
        <v>26</v>
      </c>
      <c r="M4320">
        <v>126</v>
      </c>
      <c r="N4320" t="str">
        <f>_xlfn.XLOOKUP(Orders[[#This Row],[_ProductID]],Products!A:A,Products!C:C)</f>
        <v>Electronics</v>
      </c>
      <c r="O4320">
        <v>47</v>
      </c>
      <c r="P4320">
        <v>0.1</v>
      </c>
      <c r="Q4320" s="2">
        <v>4013.3</v>
      </c>
      <c r="R4320" s="2">
        <v>2969.8420000000001</v>
      </c>
      <c r="S4320" s="2">
        <v>25283.79</v>
      </c>
      <c r="T4320" s="2">
        <v>4494.8960000000006</v>
      </c>
    </row>
    <row r="4321" spans="1:20" x14ac:dyDescent="0.25">
      <c r="A4321" t="s">
        <v>3687</v>
      </c>
      <c r="B4321" t="s">
        <v>1</v>
      </c>
      <c r="C4321" t="s">
        <v>2</v>
      </c>
      <c r="D4321" s="1">
        <v>43600</v>
      </c>
      <c r="E4321" s="1">
        <v>43683</v>
      </c>
      <c r="F4321" s="1">
        <v>43700</v>
      </c>
      <c r="G4321" s="1">
        <v>43712</v>
      </c>
      <c r="H4321" s="13">
        <f>Orders[[#This Row],[DeliveryDate]]-Orders[[#This Row],[OrderDate]]</f>
        <v>29</v>
      </c>
      <c r="I4321" t="s">
        <v>3</v>
      </c>
      <c r="J4321" t="str">
        <f>_xlfn.XLOOKUP(Orders[[#This Row],[_SalesRepID]],'Sales team'!A:A,'Sales team'!B:B)</f>
        <v>Shawn Cook</v>
      </c>
      <c r="K4321">
        <v>7</v>
      </c>
      <c r="L4321">
        <v>5</v>
      </c>
      <c r="M4321">
        <v>252</v>
      </c>
      <c r="N4321" t="str">
        <f>_xlfn.XLOOKUP(Orders[[#This Row],[_ProductID]],Products!A:A,Products!C:C)</f>
        <v>Kitchen &amp; Dining</v>
      </c>
      <c r="O4321">
        <v>7</v>
      </c>
      <c r="P4321">
        <v>7.4999999999999997E-2</v>
      </c>
      <c r="Q4321" s="2">
        <v>6331.5</v>
      </c>
      <c r="R4321" s="2">
        <v>3292.38</v>
      </c>
      <c r="S4321" s="2">
        <v>40996.462500000001</v>
      </c>
      <c r="T4321" s="2">
        <v>17949.802500000002</v>
      </c>
    </row>
    <row r="4322" spans="1:20" x14ac:dyDescent="0.25">
      <c r="A4322" t="s">
        <v>3688</v>
      </c>
      <c r="B4322" t="s">
        <v>5</v>
      </c>
      <c r="C4322" t="s">
        <v>6</v>
      </c>
      <c r="D4322" s="1">
        <v>43600</v>
      </c>
      <c r="E4322" s="1">
        <v>43683</v>
      </c>
      <c r="F4322" s="1">
        <v>43709</v>
      </c>
      <c r="G4322" s="1">
        <v>43710</v>
      </c>
      <c r="H4322" s="13">
        <f>Orders[[#This Row],[DeliveryDate]]-Orders[[#This Row],[OrderDate]]</f>
        <v>27</v>
      </c>
      <c r="I4322" t="s">
        <v>3</v>
      </c>
      <c r="J4322" t="str">
        <f>_xlfn.XLOOKUP(Orders[[#This Row],[_SalesRepID]],'Sales team'!A:A,'Sales team'!B:B)</f>
        <v>Anthony Berry</v>
      </c>
      <c r="K4322">
        <v>16</v>
      </c>
      <c r="L4322">
        <v>14</v>
      </c>
      <c r="M4322">
        <v>186</v>
      </c>
      <c r="N4322" t="str">
        <f>_xlfn.XLOOKUP(Orders[[#This Row],[_ProductID]],Products!A:A,Products!C:C)</f>
        <v>Home décor</v>
      </c>
      <c r="O4322">
        <v>21</v>
      </c>
      <c r="P4322">
        <v>7.4999999999999997E-2</v>
      </c>
      <c r="Q4322" s="2">
        <v>5286.3</v>
      </c>
      <c r="R4322" s="2">
        <v>2537.424</v>
      </c>
      <c r="S4322" s="2">
        <v>9779.6550000000007</v>
      </c>
      <c r="T4322" s="2">
        <v>4704.8070000000007</v>
      </c>
    </row>
    <row r="4323" spans="1:20" x14ac:dyDescent="0.25">
      <c r="A4323" t="s">
        <v>3689</v>
      </c>
      <c r="B4323" t="s">
        <v>8</v>
      </c>
      <c r="C4323" t="s">
        <v>2</v>
      </c>
      <c r="D4323" s="1">
        <v>43600</v>
      </c>
      <c r="E4323" s="1">
        <v>43683</v>
      </c>
      <c r="F4323" s="1">
        <v>43692</v>
      </c>
      <c r="G4323" s="1">
        <v>43693</v>
      </c>
      <c r="H4323" s="13">
        <f>Orders[[#This Row],[DeliveryDate]]-Orders[[#This Row],[OrderDate]]</f>
        <v>10</v>
      </c>
      <c r="I4323" t="s">
        <v>3</v>
      </c>
      <c r="J4323" t="str">
        <f>_xlfn.XLOOKUP(Orders[[#This Row],[_SalesRepID]],'Sales team'!A:A,'Sales team'!B:B)</f>
        <v>Joe Price</v>
      </c>
      <c r="K4323">
        <v>22</v>
      </c>
      <c r="L4323">
        <v>32</v>
      </c>
      <c r="M4323">
        <v>251</v>
      </c>
      <c r="N4323" t="str">
        <f>_xlfn.XLOOKUP(Orders[[#This Row],[_ProductID]],Products!A:A,Products!C:C)</f>
        <v>Home décor</v>
      </c>
      <c r="O4323">
        <v>31</v>
      </c>
      <c r="P4323">
        <v>0.05</v>
      </c>
      <c r="Q4323" s="2">
        <v>1715.2</v>
      </c>
      <c r="R4323" s="2">
        <v>1011.968</v>
      </c>
      <c r="S4323" s="2">
        <v>4888.32</v>
      </c>
      <c r="T4323" s="2">
        <v>1852.4159999999997</v>
      </c>
    </row>
    <row r="4324" spans="1:20" x14ac:dyDescent="0.25">
      <c r="A4324" t="s">
        <v>3690</v>
      </c>
      <c r="B4324" t="s">
        <v>10</v>
      </c>
      <c r="C4324" t="s">
        <v>2</v>
      </c>
      <c r="D4324" s="1">
        <v>43600</v>
      </c>
      <c r="E4324" s="1">
        <v>43683</v>
      </c>
      <c r="F4324" s="1">
        <v>43692</v>
      </c>
      <c r="G4324" s="1">
        <v>43690</v>
      </c>
      <c r="H4324" s="13">
        <f>Orders[[#This Row],[DeliveryDate]]-Orders[[#This Row],[OrderDate]]</f>
        <v>7</v>
      </c>
      <c r="I4324" t="s">
        <v>3</v>
      </c>
      <c r="J4324" t="str">
        <f>_xlfn.XLOOKUP(Orders[[#This Row],[_SalesRepID]],'Sales team'!A:A,'Sales team'!B:B)</f>
        <v>Donald Reynolds</v>
      </c>
      <c r="K4324">
        <v>26</v>
      </c>
      <c r="L4324">
        <v>41</v>
      </c>
      <c r="M4324">
        <v>242</v>
      </c>
      <c r="N4324" t="str">
        <f>_xlfn.XLOOKUP(Orders[[#This Row],[_ProductID]],Products!A:A,Products!C:C)</f>
        <v>Furniture</v>
      </c>
      <c r="O4324">
        <v>19</v>
      </c>
      <c r="P4324">
        <v>7.4999999999999997E-2</v>
      </c>
      <c r="Q4324" s="2">
        <v>1065.3</v>
      </c>
      <c r="R4324" s="2">
        <v>703.09799999999996</v>
      </c>
      <c r="S4324" s="2">
        <v>4927.0124999999998</v>
      </c>
      <c r="T4324" s="2">
        <v>1411.5225</v>
      </c>
    </row>
    <row r="4325" spans="1:20" x14ac:dyDescent="0.25">
      <c r="A4325" t="s">
        <v>3672</v>
      </c>
      <c r="B4325" t="s">
        <v>8</v>
      </c>
      <c r="C4325" t="s">
        <v>13</v>
      </c>
      <c r="D4325" s="1">
        <v>43600</v>
      </c>
      <c r="E4325" s="1">
        <v>43682</v>
      </c>
      <c r="F4325" s="1">
        <v>43687</v>
      </c>
      <c r="G4325" s="1">
        <v>43690</v>
      </c>
      <c r="H4325" s="13">
        <f>Orders[[#This Row],[DeliveryDate]]-Orders[[#This Row],[OrderDate]]</f>
        <v>8</v>
      </c>
      <c r="I4325" t="s">
        <v>3</v>
      </c>
      <c r="J4325" t="str">
        <f>_xlfn.XLOOKUP(Orders[[#This Row],[_SalesRepID]],'Sales team'!A:A,'Sales team'!B:B)</f>
        <v>Joe Price</v>
      </c>
      <c r="K4325">
        <v>22</v>
      </c>
      <c r="L4325">
        <v>46</v>
      </c>
      <c r="M4325">
        <v>306</v>
      </c>
      <c r="N4325" t="str">
        <f>_xlfn.XLOOKUP(Orders[[#This Row],[_ProductID]],Products!A:A,Products!C:C)</f>
        <v>Home décor</v>
      </c>
      <c r="O4325">
        <v>39</v>
      </c>
      <c r="P4325">
        <v>7.4999999999999997E-2</v>
      </c>
      <c r="Q4325" s="2">
        <v>5976.4000000000005</v>
      </c>
      <c r="R4325" s="2">
        <v>3227.2560000000003</v>
      </c>
      <c r="S4325" s="2">
        <v>16584.510000000002</v>
      </c>
      <c r="T4325" s="2">
        <v>6902.742000000002</v>
      </c>
    </row>
    <row r="4326" spans="1:20" x14ac:dyDescent="0.25">
      <c r="A4326" t="s">
        <v>3673</v>
      </c>
      <c r="B4326" t="s">
        <v>10</v>
      </c>
      <c r="C4326" t="s">
        <v>6</v>
      </c>
      <c r="D4326" s="1">
        <v>43600</v>
      </c>
      <c r="E4326" s="1">
        <v>43682</v>
      </c>
      <c r="F4326" s="1">
        <v>43689</v>
      </c>
      <c r="G4326" s="1">
        <v>43692</v>
      </c>
      <c r="H4326" s="13">
        <f>Orders[[#This Row],[DeliveryDate]]-Orders[[#This Row],[OrderDate]]</f>
        <v>10</v>
      </c>
      <c r="I4326" t="s">
        <v>3</v>
      </c>
      <c r="J4326" t="str">
        <f>_xlfn.XLOOKUP(Orders[[#This Row],[_SalesRepID]],'Sales team'!A:A,'Sales team'!B:B)</f>
        <v>Donald Reynolds</v>
      </c>
      <c r="K4326">
        <v>26</v>
      </c>
      <c r="L4326">
        <v>11</v>
      </c>
      <c r="M4326">
        <v>195</v>
      </c>
      <c r="N4326" t="str">
        <f>_xlfn.XLOOKUP(Orders[[#This Row],[_ProductID]],Products!A:A,Products!C:C)</f>
        <v>Home décor</v>
      </c>
      <c r="O4326">
        <v>43</v>
      </c>
      <c r="P4326">
        <v>7.4999999999999997E-2</v>
      </c>
      <c r="Q4326" s="2">
        <v>3423.7000000000003</v>
      </c>
      <c r="R4326" s="2">
        <v>2533.538</v>
      </c>
      <c r="S4326" s="2">
        <v>22168.457500000004</v>
      </c>
      <c r="T4326" s="2">
        <v>4433.6915000000045</v>
      </c>
    </row>
    <row r="4327" spans="1:20" x14ac:dyDescent="0.25">
      <c r="A4327" t="s">
        <v>3674</v>
      </c>
      <c r="B4327" t="s">
        <v>10</v>
      </c>
      <c r="C4327" t="s">
        <v>2</v>
      </c>
      <c r="D4327" s="1">
        <v>43600</v>
      </c>
      <c r="E4327" s="1">
        <v>43682</v>
      </c>
      <c r="F4327" s="1">
        <v>43694</v>
      </c>
      <c r="G4327" s="1">
        <v>43692</v>
      </c>
      <c r="H4327" s="13">
        <f>Orders[[#This Row],[DeliveryDate]]-Orders[[#This Row],[OrderDate]]</f>
        <v>10</v>
      </c>
      <c r="I4327" t="s">
        <v>3</v>
      </c>
      <c r="J4327" t="str">
        <f>_xlfn.XLOOKUP(Orders[[#This Row],[_SalesRepID]],'Sales team'!A:A,'Sales team'!B:B)</f>
        <v>Carlos Miller</v>
      </c>
      <c r="K4327">
        <v>28</v>
      </c>
      <c r="L4327">
        <v>28</v>
      </c>
      <c r="M4327">
        <v>233</v>
      </c>
      <c r="N4327" t="str">
        <f>_xlfn.XLOOKUP(Orders[[#This Row],[_ProductID]],Products!A:A,Products!C:C)</f>
        <v>Electronics</v>
      </c>
      <c r="O4327">
        <v>25</v>
      </c>
      <c r="P4327">
        <v>0.2</v>
      </c>
      <c r="Q4327" s="2">
        <v>1025.1000000000001</v>
      </c>
      <c r="R4327" s="2">
        <v>584.30700000000002</v>
      </c>
      <c r="S4327" s="2">
        <v>1640.1600000000003</v>
      </c>
      <c r="T4327" s="2">
        <v>471.54600000000028</v>
      </c>
    </row>
    <row r="4328" spans="1:20" x14ac:dyDescent="0.25">
      <c r="A4328" t="s">
        <v>3675</v>
      </c>
      <c r="B4328" t="s">
        <v>8</v>
      </c>
      <c r="C4328" t="s">
        <v>6</v>
      </c>
      <c r="D4328" s="1">
        <v>43600</v>
      </c>
      <c r="E4328" s="1">
        <v>43682</v>
      </c>
      <c r="F4328" s="1">
        <v>43691</v>
      </c>
      <c r="G4328" s="1">
        <v>43710</v>
      </c>
      <c r="H4328" s="13">
        <f>Orders[[#This Row],[DeliveryDate]]-Orders[[#This Row],[OrderDate]]</f>
        <v>28</v>
      </c>
      <c r="I4328" t="s">
        <v>3</v>
      </c>
      <c r="J4328" t="str">
        <f>_xlfn.XLOOKUP(Orders[[#This Row],[_SalesRepID]],'Sales team'!A:A,'Sales team'!B:B)</f>
        <v>Patrick Graham</v>
      </c>
      <c r="K4328">
        <v>25</v>
      </c>
      <c r="L4328">
        <v>50</v>
      </c>
      <c r="M4328">
        <v>156</v>
      </c>
      <c r="N4328" t="str">
        <f>_xlfn.XLOOKUP(Orders[[#This Row],[_ProductID]],Products!A:A,Products!C:C)</f>
        <v>Home décor</v>
      </c>
      <c r="O4328">
        <v>45</v>
      </c>
      <c r="P4328">
        <v>0.05</v>
      </c>
      <c r="Q4328" s="2">
        <v>3979.8</v>
      </c>
      <c r="R4328" s="2">
        <v>2626.6680000000001</v>
      </c>
      <c r="S4328" s="2">
        <v>18904.05</v>
      </c>
      <c r="T4328" s="2">
        <v>5770.7099999999991</v>
      </c>
    </row>
    <row r="4329" spans="1:20" x14ac:dyDescent="0.25">
      <c r="A4329" t="s">
        <v>3676</v>
      </c>
      <c r="B4329" t="s">
        <v>5</v>
      </c>
      <c r="C4329" t="s">
        <v>2</v>
      </c>
      <c r="D4329" s="1">
        <v>43600</v>
      </c>
      <c r="E4329" s="1">
        <v>43682</v>
      </c>
      <c r="F4329" s="1">
        <v>43705</v>
      </c>
      <c r="G4329" s="1">
        <v>43691</v>
      </c>
      <c r="H4329" s="13">
        <f>Orders[[#This Row],[DeliveryDate]]-Orders[[#This Row],[OrderDate]]</f>
        <v>9</v>
      </c>
      <c r="I4329" t="s">
        <v>3</v>
      </c>
      <c r="J4329" t="str">
        <f>_xlfn.XLOOKUP(Orders[[#This Row],[_SalesRepID]],'Sales team'!A:A,'Sales team'!B:B)</f>
        <v>Roger Alexander</v>
      </c>
      <c r="K4329">
        <v>15</v>
      </c>
      <c r="L4329">
        <v>32</v>
      </c>
      <c r="M4329">
        <v>257</v>
      </c>
      <c r="N4329" t="str">
        <f>_xlfn.XLOOKUP(Orders[[#This Row],[_ProductID]],Products!A:A,Products!C:C)</f>
        <v>Home décor</v>
      </c>
      <c r="O4329">
        <v>46</v>
      </c>
      <c r="P4329">
        <v>0.05</v>
      </c>
      <c r="Q4329" s="2">
        <v>3825.7000000000003</v>
      </c>
      <c r="R4329" s="2">
        <v>3213.5880000000002</v>
      </c>
      <c r="S4329" s="2">
        <v>18172.075000000001</v>
      </c>
      <c r="T4329" s="2">
        <v>2104.1350000000002</v>
      </c>
    </row>
    <row r="4330" spans="1:20" x14ac:dyDescent="0.25">
      <c r="A4330" t="s">
        <v>3677</v>
      </c>
      <c r="B4330" t="s">
        <v>5</v>
      </c>
      <c r="C4330" t="s">
        <v>15</v>
      </c>
      <c r="D4330" s="1">
        <v>43600</v>
      </c>
      <c r="E4330" s="1">
        <v>43682</v>
      </c>
      <c r="F4330" s="1">
        <v>43693</v>
      </c>
      <c r="G4330" s="1">
        <v>43705</v>
      </c>
      <c r="H4330" s="13">
        <f>Orders[[#This Row],[DeliveryDate]]-Orders[[#This Row],[OrderDate]]</f>
        <v>23</v>
      </c>
      <c r="I4330" t="s">
        <v>3</v>
      </c>
      <c r="J4330" t="str">
        <f>_xlfn.XLOOKUP(Orders[[#This Row],[_SalesRepID]],'Sales team'!A:A,'Sales team'!B:B)</f>
        <v>Roger Alexander</v>
      </c>
      <c r="K4330">
        <v>15</v>
      </c>
      <c r="L4330">
        <v>28</v>
      </c>
      <c r="M4330">
        <v>45</v>
      </c>
      <c r="N4330" t="str">
        <f>_xlfn.XLOOKUP(Orders[[#This Row],[_ProductID]],Products!A:A,Products!C:C)</f>
        <v>Furniture</v>
      </c>
      <c r="O4330">
        <v>20</v>
      </c>
      <c r="P4330">
        <v>0.05</v>
      </c>
      <c r="Q4330" s="2">
        <v>3892.7000000000003</v>
      </c>
      <c r="R4330" s="2">
        <v>2063.1310000000003</v>
      </c>
      <c r="S4330" s="2">
        <v>18490.325000000001</v>
      </c>
      <c r="T4330" s="2">
        <v>8174.6699999999983</v>
      </c>
    </row>
    <row r="4331" spans="1:20" x14ac:dyDescent="0.25">
      <c r="A4331" t="s">
        <v>3678</v>
      </c>
      <c r="B4331" t="s">
        <v>8</v>
      </c>
      <c r="C4331" t="s">
        <v>2</v>
      </c>
      <c r="D4331" s="1">
        <v>43600</v>
      </c>
      <c r="E4331" s="1">
        <v>43682</v>
      </c>
      <c r="F4331" s="1">
        <v>43703</v>
      </c>
      <c r="G4331" s="1">
        <v>43706</v>
      </c>
      <c r="H4331" s="13">
        <f>Orders[[#This Row],[DeliveryDate]]-Orders[[#This Row],[OrderDate]]</f>
        <v>24</v>
      </c>
      <c r="I4331" t="s">
        <v>3</v>
      </c>
      <c r="J4331" t="str">
        <f>_xlfn.XLOOKUP(Orders[[#This Row],[_SalesRepID]],'Sales team'!A:A,'Sales team'!B:B)</f>
        <v>Roy Rice</v>
      </c>
      <c r="K4331">
        <v>24</v>
      </c>
      <c r="L4331">
        <v>8</v>
      </c>
      <c r="M4331">
        <v>204</v>
      </c>
      <c r="N4331" t="str">
        <f>_xlfn.XLOOKUP(Orders[[#This Row],[_ProductID]],Products!A:A,Products!C:C)</f>
        <v>Outdoor</v>
      </c>
      <c r="O4331">
        <v>9</v>
      </c>
      <c r="P4331">
        <v>0.05</v>
      </c>
      <c r="Q4331" s="2">
        <v>1018.4</v>
      </c>
      <c r="R4331" s="2">
        <v>672.14400000000001</v>
      </c>
      <c r="S4331" s="2">
        <v>6772.36</v>
      </c>
      <c r="T4331" s="2">
        <v>2067.3519999999999</v>
      </c>
    </row>
    <row r="4332" spans="1:20" x14ac:dyDescent="0.25">
      <c r="A4332" t="s">
        <v>3666</v>
      </c>
      <c r="B4332" t="s">
        <v>1</v>
      </c>
      <c r="C4332" t="s">
        <v>6</v>
      </c>
      <c r="D4332" s="1">
        <v>43600</v>
      </c>
      <c r="E4332" s="1">
        <v>43681</v>
      </c>
      <c r="F4332" s="1">
        <v>43706</v>
      </c>
      <c r="G4332" s="1">
        <v>43706</v>
      </c>
      <c r="H4332" s="13">
        <f>Orders[[#This Row],[DeliveryDate]]-Orders[[#This Row],[OrderDate]]</f>
        <v>25</v>
      </c>
      <c r="I4332" t="s">
        <v>3</v>
      </c>
      <c r="J4332" t="str">
        <f>_xlfn.XLOOKUP(Orders[[#This Row],[_SalesRepID]],'Sales team'!A:A,'Sales team'!B:B)</f>
        <v>Joshua Bennett</v>
      </c>
      <c r="K4332">
        <v>6</v>
      </c>
      <c r="L4332">
        <v>34</v>
      </c>
      <c r="M4332">
        <v>125</v>
      </c>
      <c r="N4332" t="str">
        <f>_xlfn.XLOOKUP(Orders[[#This Row],[_ProductID]],Products!A:A,Products!C:C)</f>
        <v>Home décor</v>
      </c>
      <c r="O4332">
        <v>3</v>
      </c>
      <c r="P4332">
        <v>0.3</v>
      </c>
      <c r="Q4332" s="2">
        <v>221.1</v>
      </c>
      <c r="R4332" s="2">
        <v>128.238</v>
      </c>
      <c r="S4332" s="2">
        <v>773.84999999999991</v>
      </c>
      <c r="T4332" s="2">
        <v>132.65999999999985</v>
      </c>
    </row>
    <row r="4333" spans="1:20" x14ac:dyDescent="0.25">
      <c r="A4333" t="s">
        <v>3667</v>
      </c>
      <c r="B4333" t="s">
        <v>1</v>
      </c>
      <c r="C4333" t="s">
        <v>15</v>
      </c>
      <c r="D4333" s="1">
        <v>43500</v>
      </c>
      <c r="E4333" s="1">
        <v>43681</v>
      </c>
      <c r="F4333" s="1">
        <v>43698</v>
      </c>
      <c r="G4333" s="1">
        <v>43699</v>
      </c>
      <c r="H4333" s="13">
        <f>Orders[[#This Row],[DeliveryDate]]-Orders[[#This Row],[OrderDate]]</f>
        <v>18</v>
      </c>
      <c r="I4333" t="s">
        <v>3</v>
      </c>
      <c r="J4333" t="str">
        <f>_xlfn.XLOOKUP(Orders[[#This Row],[_SalesRepID]],'Sales team'!A:A,'Sales team'!B:B)</f>
        <v>Jerry Green</v>
      </c>
      <c r="K4333">
        <v>3</v>
      </c>
      <c r="L4333">
        <v>44</v>
      </c>
      <c r="M4333">
        <v>7</v>
      </c>
      <c r="N4333" t="str">
        <f>_xlfn.XLOOKUP(Orders[[#This Row],[_ProductID]],Products!A:A,Products!C:C)</f>
        <v>Furniture</v>
      </c>
      <c r="O4333">
        <v>22</v>
      </c>
      <c r="P4333">
        <v>0.1</v>
      </c>
      <c r="Q4333" s="2">
        <v>2445.5</v>
      </c>
      <c r="R4333" s="2">
        <v>1393.9349999999999</v>
      </c>
      <c r="S4333" s="2">
        <v>15406.65</v>
      </c>
      <c r="T4333" s="2">
        <v>5649.1049999999996</v>
      </c>
    </row>
    <row r="4334" spans="1:20" x14ac:dyDescent="0.25">
      <c r="A4334" t="s">
        <v>3668</v>
      </c>
      <c r="B4334" t="s">
        <v>8</v>
      </c>
      <c r="C4334" t="s">
        <v>6</v>
      </c>
      <c r="D4334" s="1">
        <v>43600</v>
      </c>
      <c r="E4334" s="1">
        <v>43681</v>
      </c>
      <c r="F4334" s="1">
        <v>43692</v>
      </c>
      <c r="G4334" s="1">
        <v>43689</v>
      </c>
      <c r="H4334" s="13">
        <f>Orders[[#This Row],[DeliveryDate]]-Orders[[#This Row],[OrderDate]]</f>
        <v>8</v>
      </c>
      <c r="I4334" t="s">
        <v>3</v>
      </c>
      <c r="J4334" t="str">
        <f>_xlfn.XLOOKUP(Orders[[#This Row],[_SalesRepID]],'Sales team'!A:A,'Sales team'!B:B)</f>
        <v>Samuel Fowler</v>
      </c>
      <c r="K4334">
        <v>21</v>
      </c>
      <c r="L4334">
        <v>42</v>
      </c>
      <c r="M4334">
        <v>103</v>
      </c>
      <c r="N4334" t="str">
        <f>_xlfn.XLOOKUP(Orders[[#This Row],[_ProductID]],Products!A:A,Products!C:C)</f>
        <v>Home décor</v>
      </c>
      <c r="O4334">
        <v>30</v>
      </c>
      <c r="P4334">
        <v>0.3</v>
      </c>
      <c r="Q4334" s="2">
        <v>1118.9000000000001</v>
      </c>
      <c r="R4334" s="2">
        <v>626.58400000000006</v>
      </c>
      <c r="S4334" s="2">
        <v>4699.38</v>
      </c>
      <c r="T4334" s="2">
        <v>939.87599999999975</v>
      </c>
    </row>
    <row r="4335" spans="1:20" x14ac:dyDescent="0.25">
      <c r="A4335" t="s">
        <v>3669</v>
      </c>
      <c r="B4335" t="s">
        <v>5</v>
      </c>
      <c r="C4335" t="s">
        <v>13</v>
      </c>
      <c r="D4335" s="1">
        <v>43500</v>
      </c>
      <c r="E4335" s="1">
        <v>43681</v>
      </c>
      <c r="F4335" s="1">
        <v>43693</v>
      </c>
      <c r="G4335" s="1">
        <v>43706</v>
      </c>
      <c r="H4335" s="13">
        <f>Orders[[#This Row],[DeliveryDate]]-Orders[[#This Row],[OrderDate]]</f>
        <v>25</v>
      </c>
      <c r="I4335" t="s">
        <v>3</v>
      </c>
      <c r="J4335" t="str">
        <f>_xlfn.XLOOKUP(Orders[[#This Row],[_SalesRepID]],'Sales team'!A:A,'Sales team'!B:B)</f>
        <v>Nicholas Cunningham</v>
      </c>
      <c r="K4335">
        <v>19</v>
      </c>
      <c r="L4335">
        <v>43</v>
      </c>
      <c r="M4335">
        <v>298</v>
      </c>
      <c r="N4335" t="str">
        <f>_xlfn.XLOOKUP(Orders[[#This Row],[_ProductID]],Products!A:A,Products!C:C)</f>
        <v>Kitchen &amp; Dining</v>
      </c>
      <c r="O4335">
        <v>16</v>
      </c>
      <c r="P4335">
        <v>0.15</v>
      </c>
      <c r="Q4335" s="2">
        <v>1246.2</v>
      </c>
      <c r="R4335" s="2">
        <v>598.17600000000004</v>
      </c>
      <c r="S4335" s="2">
        <v>6355.6200000000008</v>
      </c>
      <c r="T4335" s="2">
        <v>2766.5640000000003</v>
      </c>
    </row>
    <row r="4336" spans="1:20" x14ac:dyDescent="0.25">
      <c r="A4336" t="s">
        <v>3670</v>
      </c>
      <c r="B4336" t="s">
        <v>8</v>
      </c>
      <c r="C4336" t="s">
        <v>2</v>
      </c>
      <c r="D4336" s="1">
        <v>43600</v>
      </c>
      <c r="E4336" s="1">
        <v>43681</v>
      </c>
      <c r="F4336" s="1">
        <v>43688</v>
      </c>
      <c r="G4336" s="1">
        <v>43700</v>
      </c>
      <c r="H4336" s="13">
        <f>Orders[[#This Row],[DeliveryDate]]-Orders[[#This Row],[OrderDate]]</f>
        <v>19</v>
      </c>
      <c r="I4336" t="s">
        <v>3</v>
      </c>
      <c r="J4336" t="str">
        <f>_xlfn.XLOOKUP(Orders[[#This Row],[_SalesRepID]],'Sales team'!A:A,'Sales team'!B:B)</f>
        <v>Anthony Torres</v>
      </c>
      <c r="K4336">
        <v>20</v>
      </c>
      <c r="L4336">
        <v>3</v>
      </c>
      <c r="M4336">
        <v>257</v>
      </c>
      <c r="N4336" t="str">
        <f>_xlfn.XLOOKUP(Orders[[#This Row],[_ProductID]],Products!A:A,Products!C:C)</f>
        <v>Kitchen &amp; Dining</v>
      </c>
      <c r="O4336">
        <v>13</v>
      </c>
      <c r="P4336">
        <v>0.05</v>
      </c>
      <c r="Q4336" s="2">
        <v>1199.3</v>
      </c>
      <c r="R4336" s="2">
        <v>575.66399999999999</v>
      </c>
      <c r="S4336" s="2">
        <v>9114.6799999999985</v>
      </c>
      <c r="T4336" s="2">
        <v>4509.3679999999986</v>
      </c>
    </row>
    <row r="4337" spans="1:20" x14ac:dyDescent="0.25">
      <c r="A4337" t="s">
        <v>3671</v>
      </c>
      <c r="B4337" t="s">
        <v>5</v>
      </c>
      <c r="C4337" t="s">
        <v>6</v>
      </c>
      <c r="D4337" s="1">
        <v>43600</v>
      </c>
      <c r="E4337" s="1">
        <v>43681</v>
      </c>
      <c r="F4337" s="1">
        <v>43691</v>
      </c>
      <c r="G4337" s="1">
        <v>43685</v>
      </c>
      <c r="H4337" s="13">
        <f>Orders[[#This Row],[DeliveryDate]]-Orders[[#This Row],[OrderDate]]</f>
        <v>4</v>
      </c>
      <c r="I4337" t="s">
        <v>3</v>
      </c>
      <c r="J4337" t="str">
        <f>_xlfn.XLOOKUP(Orders[[#This Row],[_SalesRepID]],'Sales team'!A:A,'Sales team'!B:B)</f>
        <v>Roger Alexander</v>
      </c>
      <c r="K4337">
        <v>15</v>
      </c>
      <c r="L4337">
        <v>41</v>
      </c>
      <c r="M4337">
        <v>96</v>
      </c>
      <c r="N4337" t="str">
        <f>_xlfn.XLOOKUP(Orders[[#This Row],[_ProductID]],Products!A:A,Products!C:C)</f>
        <v>Furniture</v>
      </c>
      <c r="O4337">
        <v>15</v>
      </c>
      <c r="P4337">
        <v>7.4999999999999997E-2</v>
      </c>
      <c r="Q4337" s="2">
        <v>174.20000000000002</v>
      </c>
      <c r="R4337" s="2">
        <v>116.71400000000001</v>
      </c>
      <c r="S4337" s="2">
        <v>805.67500000000018</v>
      </c>
      <c r="T4337" s="2">
        <v>222.10500000000013</v>
      </c>
    </row>
    <row r="4338" spans="1:20" x14ac:dyDescent="0.25">
      <c r="A4338" t="s">
        <v>3659</v>
      </c>
      <c r="B4338" t="s">
        <v>1</v>
      </c>
      <c r="C4338" t="s">
        <v>15</v>
      </c>
      <c r="D4338" s="1">
        <v>43600</v>
      </c>
      <c r="E4338" s="1">
        <v>43680</v>
      </c>
      <c r="F4338" s="1">
        <v>43702</v>
      </c>
      <c r="G4338" s="1">
        <v>43684</v>
      </c>
      <c r="H4338" s="13">
        <f>Orders[[#This Row],[DeliveryDate]]-Orders[[#This Row],[OrderDate]]</f>
        <v>4</v>
      </c>
      <c r="I4338" t="s">
        <v>3</v>
      </c>
      <c r="J4338" t="str">
        <f>_xlfn.XLOOKUP(Orders[[#This Row],[_SalesRepID]],'Sales team'!A:A,'Sales team'!B:B)</f>
        <v>Chris Armstrong</v>
      </c>
      <c r="K4338">
        <v>4</v>
      </c>
      <c r="L4338">
        <v>18</v>
      </c>
      <c r="M4338">
        <v>29</v>
      </c>
      <c r="N4338" t="str">
        <f>_xlfn.XLOOKUP(Orders[[#This Row],[_ProductID]],Products!A:A,Products!C:C)</f>
        <v>Home décor</v>
      </c>
      <c r="O4338">
        <v>29</v>
      </c>
      <c r="P4338">
        <v>0.05</v>
      </c>
      <c r="Q4338" s="2">
        <v>1748.7</v>
      </c>
      <c r="R4338" s="2">
        <v>1346.499</v>
      </c>
      <c r="S4338" s="2">
        <v>6645.0599999999995</v>
      </c>
      <c r="T4338" s="2">
        <v>1259.0639999999994</v>
      </c>
    </row>
    <row r="4339" spans="1:20" x14ac:dyDescent="0.25">
      <c r="A4339" t="s">
        <v>3660</v>
      </c>
      <c r="B4339" t="s">
        <v>5</v>
      </c>
      <c r="C4339" t="s">
        <v>6</v>
      </c>
      <c r="D4339" s="1">
        <v>43600</v>
      </c>
      <c r="E4339" s="1">
        <v>43680</v>
      </c>
      <c r="F4339" s="1">
        <v>43685</v>
      </c>
      <c r="G4339" s="1">
        <v>43696</v>
      </c>
      <c r="H4339" s="13">
        <f>Orders[[#This Row],[DeliveryDate]]-Orders[[#This Row],[OrderDate]]</f>
        <v>16</v>
      </c>
      <c r="I4339" t="s">
        <v>3</v>
      </c>
      <c r="J4339" t="str">
        <f>_xlfn.XLOOKUP(Orders[[#This Row],[_SalesRepID]],'Sales team'!A:A,'Sales team'!B:B)</f>
        <v>Carl Nguyen</v>
      </c>
      <c r="K4339">
        <v>12</v>
      </c>
      <c r="L4339">
        <v>22</v>
      </c>
      <c r="M4339">
        <v>173</v>
      </c>
      <c r="N4339" t="str">
        <f>_xlfn.XLOOKUP(Orders[[#This Row],[_ProductID]],Products!A:A,Products!C:C)</f>
        <v>Home décor</v>
      </c>
      <c r="O4339">
        <v>29</v>
      </c>
      <c r="P4339">
        <v>7.4999999999999997E-2</v>
      </c>
      <c r="Q4339" s="2">
        <v>1728.6000000000001</v>
      </c>
      <c r="R4339" s="2">
        <v>1175.4480000000001</v>
      </c>
      <c r="S4339" s="2">
        <v>3197.9100000000003</v>
      </c>
      <c r="T4339" s="2">
        <v>847.01400000000012</v>
      </c>
    </row>
    <row r="4340" spans="1:20" x14ac:dyDescent="0.25">
      <c r="A4340" t="s">
        <v>3661</v>
      </c>
      <c r="B4340" t="s">
        <v>8</v>
      </c>
      <c r="C4340" t="s">
        <v>2</v>
      </c>
      <c r="D4340" s="1">
        <v>43600</v>
      </c>
      <c r="E4340" s="1">
        <v>43680</v>
      </c>
      <c r="F4340" s="1">
        <v>43684</v>
      </c>
      <c r="G4340" s="1">
        <v>43710</v>
      </c>
      <c r="H4340" s="13">
        <f>Orders[[#This Row],[DeliveryDate]]-Orders[[#This Row],[OrderDate]]</f>
        <v>30</v>
      </c>
      <c r="I4340" t="s">
        <v>3</v>
      </c>
      <c r="J4340" t="str">
        <f>_xlfn.XLOOKUP(Orders[[#This Row],[_SalesRepID]],'Sales team'!A:A,'Sales team'!B:B)</f>
        <v>Roy Rice</v>
      </c>
      <c r="K4340">
        <v>24</v>
      </c>
      <c r="L4340">
        <v>28</v>
      </c>
      <c r="M4340">
        <v>226</v>
      </c>
      <c r="N4340" t="str">
        <f>_xlfn.XLOOKUP(Orders[[#This Row],[_ProductID]],Products!A:A,Products!C:C)</f>
        <v>Furniture</v>
      </c>
      <c r="O4340">
        <v>34</v>
      </c>
      <c r="P4340">
        <v>0.4</v>
      </c>
      <c r="Q4340" s="2">
        <v>3959.7000000000003</v>
      </c>
      <c r="R4340" s="2">
        <v>2217.4320000000002</v>
      </c>
      <c r="S4340" s="2">
        <v>2375.8200000000002</v>
      </c>
      <c r="T4340" s="2">
        <v>158.38799999999992</v>
      </c>
    </row>
    <row r="4341" spans="1:20" x14ac:dyDescent="0.25">
      <c r="A4341" t="s">
        <v>3662</v>
      </c>
      <c r="B4341" t="s">
        <v>8</v>
      </c>
      <c r="C4341" t="s">
        <v>2</v>
      </c>
      <c r="D4341" s="1">
        <v>43600</v>
      </c>
      <c r="E4341" s="1">
        <v>43680</v>
      </c>
      <c r="F4341" s="1">
        <v>43702</v>
      </c>
      <c r="G4341" s="1">
        <v>43700</v>
      </c>
      <c r="H4341" s="13">
        <f>Orders[[#This Row],[DeliveryDate]]-Orders[[#This Row],[OrderDate]]</f>
        <v>20</v>
      </c>
      <c r="I4341" t="s">
        <v>3</v>
      </c>
      <c r="J4341" t="str">
        <f>_xlfn.XLOOKUP(Orders[[#This Row],[_SalesRepID]],'Sales team'!A:A,'Sales team'!B:B)</f>
        <v>Patrick Graham</v>
      </c>
      <c r="K4341">
        <v>25</v>
      </c>
      <c r="L4341">
        <v>3</v>
      </c>
      <c r="M4341">
        <v>236</v>
      </c>
      <c r="N4341" t="str">
        <f>_xlfn.XLOOKUP(Orders[[#This Row],[_ProductID]],Products!A:A,Products!C:C)</f>
        <v>Furniture</v>
      </c>
      <c r="O4341">
        <v>38</v>
      </c>
      <c r="P4341">
        <v>0.05</v>
      </c>
      <c r="Q4341" s="2">
        <v>783.9</v>
      </c>
      <c r="R4341" s="2">
        <v>423.30600000000004</v>
      </c>
      <c r="S4341" s="2">
        <v>1489.4099999999999</v>
      </c>
      <c r="T4341" s="2">
        <v>642.79799999999977</v>
      </c>
    </row>
    <row r="4342" spans="1:20" x14ac:dyDescent="0.25">
      <c r="A4342" t="s">
        <v>3663</v>
      </c>
      <c r="B4342" t="s">
        <v>1</v>
      </c>
      <c r="C4342" t="s">
        <v>13</v>
      </c>
      <c r="D4342" s="1">
        <v>43600</v>
      </c>
      <c r="E4342" s="1">
        <v>43680</v>
      </c>
      <c r="F4342" s="1">
        <v>43685</v>
      </c>
      <c r="G4342" s="1">
        <v>43705</v>
      </c>
      <c r="H4342" s="13">
        <f>Orders[[#This Row],[DeliveryDate]]-Orders[[#This Row],[OrderDate]]</f>
        <v>25</v>
      </c>
      <c r="I4342" t="s">
        <v>3</v>
      </c>
      <c r="J4342" t="str">
        <f>_xlfn.XLOOKUP(Orders[[#This Row],[_SalesRepID]],'Sales team'!A:A,'Sales team'!B:B)</f>
        <v>Carl Nguyen</v>
      </c>
      <c r="K4342">
        <v>12</v>
      </c>
      <c r="L4342">
        <v>6</v>
      </c>
      <c r="M4342">
        <v>322</v>
      </c>
      <c r="N4342" t="str">
        <f>_xlfn.XLOOKUP(Orders[[#This Row],[_ProductID]],Products!A:A,Products!C:C)</f>
        <v>Furniture</v>
      </c>
      <c r="O4342">
        <v>12</v>
      </c>
      <c r="P4342">
        <v>7.4999999999999997E-2</v>
      </c>
      <c r="Q4342" s="2">
        <v>1795.6000000000001</v>
      </c>
      <c r="R4342" s="2">
        <v>1400.5680000000002</v>
      </c>
      <c r="S4342" s="2">
        <v>11626.510000000002</v>
      </c>
      <c r="T4342" s="2">
        <v>1822.5339999999997</v>
      </c>
    </row>
    <row r="4343" spans="1:20" x14ac:dyDescent="0.25">
      <c r="A4343" t="s">
        <v>3664</v>
      </c>
      <c r="B4343" t="s">
        <v>5</v>
      </c>
      <c r="C4343" t="s">
        <v>46</v>
      </c>
      <c r="D4343" s="1">
        <v>43600</v>
      </c>
      <c r="E4343" s="1">
        <v>43680</v>
      </c>
      <c r="F4343" s="1">
        <v>43708</v>
      </c>
      <c r="G4343" s="1">
        <v>43685</v>
      </c>
      <c r="H4343" s="13">
        <f>Orders[[#This Row],[DeliveryDate]]-Orders[[#This Row],[OrderDate]]</f>
        <v>5</v>
      </c>
      <c r="I4343" t="s">
        <v>3</v>
      </c>
      <c r="J4343" t="str">
        <f>_xlfn.XLOOKUP(Orders[[#This Row],[_SalesRepID]],'Sales team'!A:A,'Sales team'!B:B)</f>
        <v>Roger Alexander</v>
      </c>
      <c r="K4343">
        <v>15</v>
      </c>
      <c r="L4343">
        <v>41</v>
      </c>
      <c r="M4343">
        <v>62</v>
      </c>
      <c r="N4343" t="str">
        <f>_xlfn.XLOOKUP(Orders[[#This Row],[_ProductID]],Products!A:A,Products!C:C)</f>
        <v>Home décor</v>
      </c>
      <c r="O4343">
        <v>41</v>
      </c>
      <c r="P4343">
        <v>0.15</v>
      </c>
      <c r="Q4343" s="2">
        <v>5969.7</v>
      </c>
      <c r="R4343" s="2">
        <v>3343.0320000000002</v>
      </c>
      <c r="S4343" s="2">
        <v>20296.98</v>
      </c>
      <c r="T4343" s="2">
        <v>6924.851999999999</v>
      </c>
    </row>
    <row r="4344" spans="1:20" x14ac:dyDescent="0.25">
      <c r="A4344" t="s">
        <v>3665</v>
      </c>
      <c r="B4344" t="s">
        <v>1</v>
      </c>
      <c r="C4344" t="s">
        <v>6</v>
      </c>
      <c r="D4344" s="1">
        <v>43600</v>
      </c>
      <c r="E4344" s="1">
        <v>43680</v>
      </c>
      <c r="F4344" s="1">
        <v>43688</v>
      </c>
      <c r="G4344" s="1">
        <v>43699</v>
      </c>
      <c r="H4344" s="13">
        <f>Orders[[#This Row],[DeliveryDate]]-Orders[[#This Row],[OrderDate]]</f>
        <v>19</v>
      </c>
      <c r="I4344" t="s">
        <v>3</v>
      </c>
      <c r="J4344" t="str">
        <f>_xlfn.XLOOKUP(Orders[[#This Row],[_SalesRepID]],'Sales team'!A:A,'Sales team'!B:B)</f>
        <v>Adam Hernandez</v>
      </c>
      <c r="K4344">
        <v>1</v>
      </c>
      <c r="L4344">
        <v>38</v>
      </c>
      <c r="M4344">
        <v>182</v>
      </c>
      <c r="N4344" t="str">
        <f>_xlfn.XLOOKUP(Orders[[#This Row],[_ProductID]],Products!A:A,Products!C:C)</f>
        <v>Home décor</v>
      </c>
      <c r="O4344">
        <v>31</v>
      </c>
      <c r="P4344">
        <v>7.4999999999999997E-2</v>
      </c>
      <c r="Q4344" s="2">
        <v>2579.5</v>
      </c>
      <c r="R4344" s="2">
        <v>2115.19</v>
      </c>
      <c r="S4344" s="2">
        <v>4772.0749999999998</v>
      </c>
      <c r="T4344" s="2">
        <v>541.69499999999971</v>
      </c>
    </row>
    <row r="4345" spans="1:20" x14ac:dyDescent="0.25">
      <c r="A4345" t="s">
        <v>3645</v>
      </c>
      <c r="B4345" t="s">
        <v>1</v>
      </c>
      <c r="C4345" t="s">
        <v>6</v>
      </c>
      <c r="D4345" s="1">
        <v>43500</v>
      </c>
      <c r="E4345" s="1">
        <v>43679</v>
      </c>
      <c r="F4345" s="1">
        <v>43690</v>
      </c>
      <c r="G4345" s="1">
        <v>43692</v>
      </c>
      <c r="H4345" s="13">
        <f>Orders[[#This Row],[DeliveryDate]]-Orders[[#This Row],[OrderDate]]</f>
        <v>13</v>
      </c>
      <c r="I4345" t="s">
        <v>3</v>
      </c>
      <c r="J4345" t="str">
        <f>_xlfn.XLOOKUP(Orders[[#This Row],[_SalesRepID]],'Sales team'!A:A,'Sales team'!B:B)</f>
        <v>Carl Nguyen</v>
      </c>
      <c r="K4345">
        <v>12</v>
      </c>
      <c r="L4345">
        <v>29</v>
      </c>
      <c r="M4345">
        <v>118</v>
      </c>
      <c r="N4345" t="str">
        <f>_xlfn.XLOOKUP(Orders[[#This Row],[_ProductID]],Products!A:A,Products!C:C)</f>
        <v>Home décor</v>
      </c>
      <c r="O4345">
        <v>43</v>
      </c>
      <c r="P4345">
        <v>7.4999999999999997E-2</v>
      </c>
      <c r="Q4345" s="2">
        <v>1038.5</v>
      </c>
      <c r="R4345" s="2">
        <v>664.64</v>
      </c>
      <c r="S4345" s="2">
        <v>7684.9000000000005</v>
      </c>
      <c r="T4345" s="2">
        <v>2367.7800000000007</v>
      </c>
    </row>
    <row r="4346" spans="1:20" x14ac:dyDescent="0.25">
      <c r="A4346" t="s">
        <v>3646</v>
      </c>
      <c r="B4346" t="s">
        <v>10</v>
      </c>
      <c r="C4346" t="s">
        <v>2</v>
      </c>
      <c r="D4346" s="1">
        <v>43600</v>
      </c>
      <c r="E4346" s="1">
        <v>43679</v>
      </c>
      <c r="F4346" s="1">
        <v>43681</v>
      </c>
      <c r="G4346" s="1">
        <v>43686</v>
      </c>
      <c r="H4346" s="13">
        <f>Orders[[#This Row],[DeliveryDate]]-Orders[[#This Row],[OrderDate]]</f>
        <v>7</v>
      </c>
      <c r="I4346" t="s">
        <v>3</v>
      </c>
      <c r="J4346" t="str">
        <f>_xlfn.XLOOKUP(Orders[[#This Row],[_SalesRepID]],'Sales team'!A:A,'Sales team'!B:B)</f>
        <v>Donald Reynolds</v>
      </c>
      <c r="K4346">
        <v>26</v>
      </c>
      <c r="L4346">
        <v>50</v>
      </c>
      <c r="M4346">
        <v>240</v>
      </c>
      <c r="N4346" t="str">
        <f>_xlfn.XLOOKUP(Orders[[#This Row],[_ProductID]],Products!A:A,Products!C:C)</f>
        <v>Kitchen &amp; Dining</v>
      </c>
      <c r="O4346">
        <v>1</v>
      </c>
      <c r="P4346">
        <v>0.05</v>
      </c>
      <c r="Q4346" s="2">
        <v>207.70000000000002</v>
      </c>
      <c r="R4346" s="2">
        <v>89.311000000000007</v>
      </c>
      <c r="S4346" s="2">
        <v>789.26</v>
      </c>
      <c r="T4346" s="2">
        <v>432.01599999999996</v>
      </c>
    </row>
    <row r="4347" spans="1:20" x14ac:dyDescent="0.25">
      <c r="A4347" t="s">
        <v>3647</v>
      </c>
      <c r="B4347" t="s">
        <v>10</v>
      </c>
      <c r="C4347" t="s">
        <v>6</v>
      </c>
      <c r="D4347" s="1">
        <v>43600</v>
      </c>
      <c r="E4347" s="1">
        <v>43679</v>
      </c>
      <c r="F4347" s="1">
        <v>43693</v>
      </c>
      <c r="G4347" s="1">
        <v>43698</v>
      </c>
      <c r="H4347" s="13">
        <f>Orders[[#This Row],[DeliveryDate]]-Orders[[#This Row],[OrderDate]]</f>
        <v>19</v>
      </c>
      <c r="I4347" t="s">
        <v>3</v>
      </c>
      <c r="J4347" t="str">
        <f>_xlfn.XLOOKUP(Orders[[#This Row],[_SalesRepID]],'Sales team'!A:A,'Sales team'!B:B)</f>
        <v>Donald Reynolds</v>
      </c>
      <c r="K4347">
        <v>26</v>
      </c>
      <c r="L4347">
        <v>19</v>
      </c>
      <c r="M4347">
        <v>168</v>
      </c>
      <c r="N4347" t="str">
        <f>_xlfn.XLOOKUP(Orders[[#This Row],[_ProductID]],Products!A:A,Products!C:C)</f>
        <v>Home décor</v>
      </c>
      <c r="O4347">
        <v>14</v>
      </c>
      <c r="P4347">
        <v>0.05</v>
      </c>
      <c r="Q4347" s="2">
        <v>2311.5</v>
      </c>
      <c r="R4347" s="2">
        <v>1733.625</v>
      </c>
      <c r="S4347" s="2">
        <v>15371.474999999999</v>
      </c>
      <c r="T4347" s="2">
        <v>3236.0999999999985</v>
      </c>
    </row>
    <row r="4348" spans="1:20" x14ac:dyDescent="0.25">
      <c r="A4348" t="s">
        <v>3648</v>
      </c>
      <c r="B4348" t="s">
        <v>1</v>
      </c>
      <c r="C4348" t="s">
        <v>2</v>
      </c>
      <c r="D4348" s="1">
        <v>43600</v>
      </c>
      <c r="E4348" s="1">
        <v>43679</v>
      </c>
      <c r="F4348" s="1">
        <v>43706</v>
      </c>
      <c r="G4348" s="1">
        <v>43700</v>
      </c>
      <c r="H4348" s="13">
        <f>Orders[[#This Row],[DeliveryDate]]-Orders[[#This Row],[OrderDate]]</f>
        <v>21</v>
      </c>
      <c r="I4348" t="s">
        <v>3</v>
      </c>
      <c r="J4348" t="str">
        <f>_xlfn.XLOOKUP(Orders[[#This Row],[_SalesRepID]],'Sales team'!A:A,'Sales team'!B:B)</f>
        <v>Adam Hernandez</v>
      </c>
      <c r="K4348">
        <v>1</v>
      </c>
      <c r="L4348">
        <v>35</v>
      </c>
      <c r="M4348">
        <v>211</v>
      </c>
      <c r="N4348" t="str">
        <f>_xlfn.XLOOKUP(Orders[[#This Row],[_ProductID]],Products!A:A,Products!C:C)</f>
        <v>Home décor</v>
      </c>
      <c r="O4348">
        <v>40</v>
      </c>
      <c r="P4348">
        <v>7.4999999999999997E-2</v>
      </c>
      <c r="Q4348" s="2">
        <v>3001.6</v>
      </c>
      <c r="R4348" s="2">
        <v>2341.248</v>
      </c>
      <c r="S4348" s="2">
        <v>5552.96</v>
      </c>
      <c r="T4348" s="2">
        <v>870.46399999999994</v>
      </c>
    </row>
    <row r="4349" spans="1:20" x14ac:dyDescent="0.25">
      <c r="A4349" t="s">
        <v>3649</v>
      </c>
      <c r="B4349" t="s">
        <v>5</v>
      </c>
      <c r="C4349" t="s">
        <v>13</v>
      </c>
      <c r="D4349" s="1">
        <v>43600</v>
      </c>
      <c r="E4349" s="1">
        <v>43679</v>
      </c>
      <c r="F4349" s="1">
        <v>43705</v>
      </c>
      <c r="G4349" s="1">
        <v>43711</v>
      </c>
      <c r="H4349" s="13">
        <f>Orders[[#This Row],[DeliveryDate]]-Orders[[#This Row],[OrderDate]]</f>
        <v>32</v>
      </c>
      <c r="I4349" t="s">
        <v>3</v>
      </c>
      <c r="J4349" t="str">
        <f>_xlfn.XLOOKUP(Orders[[#This Row],[_SalesRepID]],'Sales team'!A:A,'Sales team'!B:B)</f>
        <v>Paul Holmes</v>
      </c>
      <c r="K4349">
        <v>14</v>
      </c>
      <c r="L4349">
        <v>4</v>
      </c>
      <c r="M4349">
        <v>301</v>
      </c>
      <c r="N4349" t="str">
        <f>_xlfn.XLOOKUP(Orders[[#This Row],[_ProductID]],Products!A:A,Products!C:C)</f>
        <v>Furniture</v>
      </c>
      <c r="O4349">
        <v>22</v>
      </c>
      <c r="P4349">
        <v>0.05</v>
      </c>
      <c r="Q4349" s="2">
        <v>167.5</v>
      </c>
      <c r="R4349" s="2">
        <v>110.55000000000001</v>
      </c>
      <c r="S4349" s="2">
        <v>318.25</v>
      </c>
      <c r="T4349" s="2">
        <v>97.149999999999977</v>
      </c>
    </row>
    <row r="4350" spans="1:20" x14ac:dyDescent="0.25">
      <c r="A4350" t="s">
        <v>3650</v>
      </c>
      <c r="B4350" t="s">
        <v>10</v>
      </c>
      <c r="C4350" t="s">
        <v>13</v>
      </c>
      <c r="D4350" s="1">
        <v>43600</v>
      </c>
      <c r="E4350" s="1">
        <v>43679</v>
      </c>
      <c r="F4350" s="1">
        <v>43699</v>
      </c>
      <c r="G4350" s="1">
        <v>43685</v>
      </c>
      <c r="H4350" s="13">
        <f>Orders[[#This Row],[DeliveryDate]]-Orders[[#This Row],[OrderDate]]</f>
        <v>6</v>
      </c>
      <c r="I4350" t="s">
        <v>3</v>
      </c>
      <c r="J4350" t="str">
        <f>_xlfn.XLOOKUP(Orders[[#This Row],[_SalesRepID]],'Sales team'!A:A,'Sales team'!B:B)</f>
        <v>Carlos Miller</v>
      </c>
      <c r="K4350">
        <v>28</v>
      </c>
      <c r="L4350">
        <v>38</v>
      </c>
      <c r="M4350">
        <v>266</v>
      </c>
      <c r="N4350" t="str">
        <f>_xlfn.XLOOKUP(Orders[[#This Row],[_ProductID]],Products!A:A,Products!C:C)</f>
        <v>Home décor</v>
      </c>
      <c r="O4350">
        <v>23</v>
      </c>
      <c r="P4350">
        <v>7.4999999999999997E-2</v>
      </c>
      <c r="Q4350" s="2">
        <v>3859.2000000000003</v>
      </c>
      <c r="R4350" s="2">
        <v>2006.7840000000001</v>
      </c>
      <c r="S4350" s="2">
        <v>14279.04</v>
      </c>
      <c r="T4350" s="2">
        <v>6251.9040000000005</v>
      </c>
    </row>
    <row r="4351" spans="1:20" x14ac:dyDescent="0.25">
      <c r="A4351" t="s">
        <v>3651</v>
      </c>
      <c r="B4351" t="s">
        <v>1</v>
      </c>
      <c r="C4351" t="s">
        <v>13</v>
      </c>
      <c r="D4351" s="1">
        <v>43600</v>
      </c>
      <c r="E4351" s="1">
        <v>43679</v>
      </c>
      <c r="F4351" s="1">
        <v>43705</v>
      </c>
      <c r="G4351" s="1">
        <v>43705</v>
      </c>
      <c r="H4351" s="13">
        <f>Orders[[#This Row],[DeliveryDate]]-Orders[[#This Row],[OrderDate]]</f>
        <v>26</v>
      </c>
      <c r="I4351" t="s">
        <v>3</v>
      </c>
      <c r="J4351" t="str">
        <f>_xlfn.XLOOKUP(Orders[[#This Row],[_SalesRepID]],'Sales team'!A:A,'Sales team'!B:B)</f>
        <v>Jerry Green</v>
      </c>
      <c r="K4351">
        <v>3</v>
      </c>
      <c r="L4351">
        <v>19</v>
      </c>
      <c r="M4351">
        <v>286</v>
      </c>
      <c r="N4351" t="str">
        <f>_xlfn.XLOOKUP(Orders[[#This Row],[_ProductID]],Products!A:A,Products!C:C)</f>
        <v>Home décor</v>
      </c>
      <c r="O4351">
        <v>33</v>
      </c>
      <c r="P4351">
        <v>0.05</v>
      </c>
      <c r="Q4351" s="2">
        <v>234.5</v>
      </c>
      <c r="R4351" s="2">
        <v>133.66499999999999</v>
      </c>
      <c r="S4351" s="2">
        <v>668.32499999999993</v>
      </c>
      <c r="T4351" s="2">
        <v>267.32999999999993</v>
      </c>
    </row>
    <row r="4352" spans="1:20" x14ac:dyDescent="0.25">
      <c r="A4352" t="s">
        <v>3652</v>
      </c>
      <c r="B4352" t="s">
        <v>5</v>
      </c>
      <c r="C4352" t="s">
        <v>6</v>
      </c>
      <c r="D4352" s="1">
        <v>43600</v>
      </c>
      <c r="E4352" s="1">
        <v>43679</v>
      </c>
      <c r="F4352" s="1">
        <v>43700</v>
      </c>
      <c r="G4352" s="1">
        <v>43691</v>
      </c>
      <c r="H4352" s="13">
        <f>Orders[[#This Row],[DeliveryDate]]-Orders[[#This Row],[OrderDate]]</f>
        <v>12</v>
      </c>
      <c r="I4352" t="s">
        <v>3</v>
      </c>
      <c r="J4352" t="str">
        <f>_xlfn.XLOOKUP(Orders[[#This Row],[_SalesRepID]],'Sales team'!A:A,'Sales team'!B:B)</f>
        <v>Anthony Berry</v>
      </c>
      <c r="K4352">
        <v>16</v>
      </c>
      <c r="L4352">
        <v>1</v>
      </c>
      <c r="M4352">
        <v>95</v>
      </c>
      <c r="N4352" t="str">
        <f>_xlfn.XLOOKUP(Orders[[#This Row],[_ProductID]],Products!A:A,Products!C:C)</f>
        <v>Home décor</v>
      </c>
      <c r="O4352">
        <v>21</v>
      </c>
      <c r="P4352">
        <v>0.15</v>
      </c>
      <c r="Q4352" s="2">
        <v>1031.8</v>
      </c>
      <c r="R4352" s="2">
        <v>691.30600000000004</v>
      </c>
      <c r="S4352" s="2">
        <v>3508.12</v>
      </c>
      <c r="T4352" s="2">
        <v>742.89599999999973</v>
      </c>
    </row>
    <row r="4353" spans="1:20" x14ac:dyDescent="0.25">
      <c r="A4353" t="s">
        <v>3653</v>
      </c>
      <c r="B4353" t="s">
        <v>8</v>
      </c>
      <c r="C4353" t="s">
        <v>15</v>
      </c>
      <c r="D4353" s="1">
        <v>43600</v>
      </c>
      <c r="E4353" s="1">
        <v>43679</v>
      </c>
      <c r="F4353" s="1">
        <v>43707</v>
      </c>
      <c r="G4353" s="1">
        <v>43697</v>
      </c>
      <c r="H4353" s="13">
        <f>Orders[[#This Row],[DeliveryDate]]-Orders[[#This Row],[OrderDate]]</f>
        <v>18</v>
      </c>
      <c r="I4353" t="s">
        <v>3</v>
      </c>
      <c r="J4353" t="str">
        <f>_xlfn.XLOOKUP(Orders[[#This Row],[_SalesRepID]],'Sales team'!A:A,'Sales team'!B:B)</f>
        <v>Samuel Fowler</v>
      </c>
      <c r="K4353">
        <v>21</v>
      </c>
      <c r="L4353">
        <v>18</v>
      </c>
      <c r="M4353">
        <v>34</v>
      </c>
      <c r="N4353" t="str">
        <f>_xlfn.XLOOKUP(Orders[[#This Row],[_ProductID]],Products!A:A,Products!C:C)</f>
        <v>Outdoor</v>
      </c>
      <c r="O4353">
        <v>18</v>
      </c>
      <c r="P4353">
        <v>0.05</v>
      </c>
      <c r="Q4353" s="2">
        <v>3819</v>
      </c>
      <c r="R4353" s="2">
        <v>2826.06</v>
      </c>
      <c r="S4353" s="2">
        <v>18140.25</v>
      </c>
      <c r="T4353" s="2">
        <v>4009.9500000000007</v>
      </c>
    </row>
    <row r="4354" spans="1:20" x14ac:dyDescent="0.25">
      <c r="A4354" t="s">
        <v>3654</v>
      </c>
      <c r="B4354" t="s">
        <v>8</v>
      </c>
      <c r="C4354" t="s">
        <v>46</v>
      </c>
      <c r="D4354" s="1">
        <v>43600</v>
      </c>
      <c r="E4354" s="1">
        <v>43679</v>
      </c>
      <c r="F4354" s="1">
        <v>43683</v>
      </c>
      <c r="G4354" s="1">
        <v>43685</v>
      </c>
      <c r="H4354" s="13">
        <f>Orders[[#This Row],[DeliveryDate]]-Orders[[#This Row],[OrderDate]]</f>
        <v>6</v>
      </c>
      <c r="I4354" t="s">
        <v>3</v>
      </c>
      <c r="J4354" t="str">
        <f>_xlfn.XLOOKUP(Orders[[#This Row],[_SalesRepID]],'Sales team'!A:A,'Sales team'!B:B)</f>
        <v>Douglas Tucker</v>
      </c>
      <c r="K4354">
        <v>23</v>
      </c>
      <c r="L4354">
        <v>27</v>
      </c>
      <c r="M4354">
        <v>75</v>
      </c>
      <c r="N4354" t="str">
        <f>_xlfn.XLOOKUP(Orders[[#This Row],[_ProductID]],Products!A:A,Products!C:C)</f>
        <v>Kitchen &amp; Dining</v>
      </c>
      <c r="O4354">
        <v>37</v>
      </c>
      <c r="P4354">
        <v>7.4999999999999997E-2</v>
      </c>
      <c r="Q4354" s="2">
        <v>3678.3</v>
      </c>
      <c r="R4354" s="2">
        <v>2464.4610000000002</v>
      </c>
      <c r="S4354" s="2">
        <v>23816.992500000004</v>
      </c>
      <c r="T4354" s="2">
        <v>6565.7655000000013</v>
      </c>
    </row>
    <row r="4355" spans="1:20" x14ac:dyDescent="0.25">
      <c r="A4355" t="s">
        <v>3655</v>
      </c>
      <c r="B4355" t="s">
        <v>1</v>
      </c>
      <c r="C4355" t="s">
        <v>13</v>
      </c>
      <c r="D4355" s="1">
        <v>43600</v>
      </c>
      <c r="E4355" s="1">
        <v>43679</v>
      </c>
      <c r="F4355" s="1">
        <v>43694</v>
      </c>
      <c r="G4355" s="1">
        <v>43697</v>
      </c>
      <c r="H4355" s="13">
        <f>Orders[[#This Row],[DeliveryDate]]-Orders[[#This Row],[OrderDate]]</f>
        <v>18</v>
      </c>
      <c r="I4355" t="s">
        <v>3</v>
      </c>
      <c r="J4355" t="str">
        <f>_xlfn.XLOOKUP(Orders[[#This Row],[_SalesRepID]],'Sales team'!A:A,'Sales team'!B:B)</f>
        <v>Stephen Payne</v>
      </c>
      <c r="K4355">
        <v>5</v>
      </c>
      <c r="L4355">
        <v>31</v>
      </c>
      <c r="M4355">
        <v>262</v>
      </c>
      <c r="N4355" t="str">
        <f>_xlfn.XLOOKUP(Orders[[#This Row],[_ProductID]],Products!A:A,Products!C:C)</f>
        <v>Home décor</v>
      </c>
      <c r="O4355">
        <v>44</v>
      </c>
      <c r="P4355">
        <v>7.4999999999999997E-2</v>
      </c>
      <c r="Q4355" s="2">
        <v>971.5</v>
      </c>
      <c r="R4355" s="2">
        <v>417.745</v>
      </c>
      <c r="S4355" s="2">
        <v>5391.8249999999998</v>
      </c>
      <c r="T4355" s="2">
        <v>2885.3549999999996</v>
      </c>
    </row>
    <row r="4356" spans="1:20" x14ac:dyDescent="0.25">
      <c r="A4356" t="s">
        <v>3656</v>
      </c>
      <c r="B4356" t="s">
        <v>1</v>
      </c>
      <c r="C4356" t="s">
        <v>2</v>
      </c>
      <c r="D4356" s="1">
        <v>43600</v>
      </c>
      <c r="E4356" s="1">
        <v>43679</v>
      </c>
      <c r="F4356" s="1">
        <v>43683</v>
      </c>
      <c r="G4356" s="1">
        <v>43698</v>
      </c>
      <c r="H4356" s="13">
        <f>Orders[[#This Row],[DeliveryDate]]-Orders[[#This Row],[OrderDate]]</f>
        <v>19</v>
      </c>
      <c r="I4356" t="s">
        <v>3</v>
      </c>
      <c r="J4356" t="str">
        <f>_xlfn.XLOOKUP(Orders[[#This Row],[_SalesRepID]],'Sales team'!A:A,'Sales team'!B:B)</f>
        <v>Joshua Bennett</v>
      </c>
      <c r="K4356">
        <v>6</v>
      </c>
      <c r="L4356">
        <v>47</v>
      </c>
      <c r="M4356">
        <v>219</v>
      </c>
      <c r="N4356" t="str">
        <f>_xlfn.XLOOKUP(Orders[[#This Row],[_ProductID]],Products!A:A,Products!C:C)</f>
        <v>Home décor</v>
      </c>
      <c r="O4356">
        <v>30</v>
      </c>
      <c r="P4356">
        <v>0.4</v>
      </c>
      <c r="Q4356" s="2">
        <v>6009.9000000000005</v>
      </c>
      <c r="R4356" s="2">
        <v>4507.4250000000002</v>
      </c>
      <c r="S4356" s="2">
        <v>7211.88</v>
      </c>
      <c r="T4356" s="2">
        <v>-1802.9700000000003</v>
      </c>
    </row>
    <row r="4357" spans="1:20" x14ac:dyDescent="0.25">
      <c r="A4357" t="s">
        <v>3657</v>
      </c>
      <c r="B4357" t="s">
        <v>5</v>
      </c>
      <c r="C4357" t="s">
        <v>13</v>
      </c>
      <c r="D4357" s="1">
        <v>43500</v>
      </c>
      <c r="E4357" s="1">
        <v>43679</v>
      </c>
      <c r="F4357" s="1">
        <v>43704</v>
      </c>
      <c r="G4357" s="1">
        <v>43697</v>
      </c>
      <c r="H4357" s="13">
        <f>Orders[[#This Row],[DeliveryDate]]-Orders[[#This Row],[OrderDate]]</f>
        <v>18</v>
      </c>
      <c r="I4357" t="s">
        <v>3</v>
      </c>
      <c r="J4357" t="str">
        <f>_xlfn.XLOOKUP(Orders[[#This Row],[_SalesRepID]],'Sales team'!A:A,'Sales team'!B:B)</f>
        <v>Anthony Berry</v>
      </c>
      <c r="K4357">
        <v>16</v>
      </c>
      <c r="L4357">
        <v>47</v>
      </c>
      <c r="M4357">
        <v>323</v>
      </c>
      <c r="N4357" t="str">
        <f>_xlfn.XLOOKUP(Orders[[#This Row],[_ProductID]],Products!A:A,Products!C:C)</f>
        <v>Home décor</v>
      </c>
      <c r="O4357">
        <v>21</v>
      </c>
      <c r="P4357">
        <v>0.4</v>
      </c>
      <c r="Q4357" s="2">
        <v>1118.9000000000001</v>
      </c>
      <c r="R4357" s="2">
        <v>783.23</v>
      </c>
      <c r="S4357" s="2">
        <v>671.34</v>
      </c>
      <c r="T4357" s="2">
        <v>-111.88999999999999</v>
      </c>
    </row>
    <row r="4358" spans="1:20" x14ac:dyDescent="0.25">
      <c r="A4358" t="s">
        <v>3658</v>
      </c>
      <c r="B4358" t="s">
        <v>1</v>
      </c>
      <c r="C4358" t="s">
        <v>2</v>
      </c>
      <c r="D4358" s="1">
        <v>43600</v>
      </c>
      <c r="E4358" s="1">
        <v>43679</v>
      </c>
      <c r="F4358" s="1">
        <v>43682</v>
      </c>
      <c r="G4358" s="1">
        <v>43698</v>
      </c>
      <c r="H4358" s="13">
        <f>Orders[[#This Row],[DeliveryDate]]-Orders[[#This Row],[OrderDate]]</f>
        <v>19</v>
      </c>
      <c r="I4358" t="s">
        <v>3</v>
      </c>
      <c r="J4358" t="str">
        <f>_xlfn.XLOOKUP(Orders[[#This Row],[_SalesRepID]],'Sales team'!A:A,'Sales team'!B:B)</f>
        <v>George Lewis</v>
      </c>
      <c r="K4358">
        <v>8</v>
      </c>
      <c r="L4358">
        <v>45</v>
      </c>
      <c r="M4358">
        <v>246</v>
      </c>
      <c r="N4358" t="str">
        <f>_xlfn.XLOOKUP(Orders[[#This Row],[_ProductID]],Products!A:A,Products!C:C)</f>
        <v>Electronics</v>
      </c>
      <c r="O4358">
        <v>6</v>
      </c>
      <c r="P4358">
        <v>0.05</v>
      </c>
      <c r="Q4358" s="2">
        <v>2693.4</v>
      </c>
      <c r="R4358" s="2">
        <v>2073.9180000000001</v>
      </c>
      <c r="S4358" s="2">
        <v>17911.109999999997</v>
      </c>
      <c r="T4358" s="2">
        <v>3393.6839999999956</v>
      </c>
    </row>
    <row r="4359" spans="1:20" x14ac:dyDescent="0.25">
      <c r="A4359" t="s">
        <v>3631</v>
      </c>
      <c r="B4359" t="s">
        <v>5</v>
      </c>
      <c r="C4359" t="s">
        <v>2</v>
      </c>
      <c r="D4359" s="1">
        <v>43600</v>
      </c>
      <c r="E4359" s="1">
        <v>43678</v>
      </c>
      <c r="F4359" s="1">
        <v>43684</v>
      </c>
      <c r="G4359" s="1">
        <v>43689</v>
      </c>
      <c r="H4359" s="13">
        <f>Orders[[#This Row],[DeliveryDate]]-Orders[[#This Row],[OrderDate]]</f>
        <v>11</v>
      </c>
      <c r="I4359" t="s">
        <v>3</v>
      </c>
      <c r="J4359" t="str">
        <f>_xlfn.XLOOKUP(Orders[[#This Row],[_SalesRepID]],'Sales team'!A:A,'Sales team'!B:B)</f>
        <v>Roger Alexander</v>
      </c>
      <c r="K4359">
        <v>15</v>
      </c>
      <c r="L4359">
        <v>32</v>
      </c>
      <c r="M4359">
        <v>216</v>
      </c>
      <c r="N4359" t="str">
        <f>_xlfn.XLOOKUP(Orders[[#This Row],[_ProductID]],Products!A:A,Products!C:C)</f>
        <v>Furniture</v>
      </c>
      <c r="O4359">
        <v>15</v>
      </c>
      <c r="P4359">
        <v>7.4999999999999997E-2</v>
      </c>
      <c r="Q4359" s="2">
        <v>5735.2</v>
      </c>
      <c r="R4359" s="2">
        <v>2810.248</v>
      </c>
      <c r="S4359" s="2">
        <v>21220.240000000002</v>
      </c>
      <c r="T4359" s="2">
        <v>9979.2480000000014</v>
      </c>
    </row>
    <row r="4360" spans="1:20" x14ac:dyDescent="0.25">
      <c r="A4360" t="s">
        <v>3632</v>
      </c>
      <c r="B4360" t="s">
        <v>5</v>
      </c>
      <c r="C4360" t="s">
        <v>6</v>
      </c>
      <c r="D4360" s="1">
        <v>43600</v>
      </c>
      <c r="E4360" s="1">
        <v>43678</v>
      </c>
      <c r="F4360" s="1">
        <v>43706</v>
      </c>
      <c r="G4360" s="1">
        <v>43684</v>
      </c>
      <c r="H4360" s="13">
        <f>Orders[[#This Row],[DeliveryDate]]-Orders[[#This Row],[OrderDate]]</f>
        <v>6</v>
      </c>
      <c r="I4360" t="s">
        <v>3</v>
      </c>
      <c r="J4360" t="str">
        <f>_xlfn.XLOOKUP(Orders[[#This Row],[_SalesRepID]],'Sales team'!A:A,'Sales team'!B:B)</f>
        <v>Roger Alexander</v>
      </c>
      <c r="K4360">
        <v>15</v>
      </c>
      <c r="L4360">
        <v>8</v>
      </c>
      <c r="M4360">
        <v>146</v>
      </c>
      <c r="N4360" t="str">
        <f>_xlfn.XLOOKUP(Orders[[#This Row],[_ProductID]],Products!A:A,Products!C:C)</f>
        <v>Furniture</v>
      </c>
      <c r="O4360">
        <v>34</v>
      </c>
      <c r="P4360">
        <v>0.05</v>
      </c>
      <c r="Q4360" s="2">
        <v>2271.3000000000002</v>
      </c>
      <c r="R4360" s="2">
        <v>1612.623</v>
      </c>
      <c r="S4360" s="2">
        <v>8630.94</v>
      </c>
      <c r="T4360" s="2">
        <v>2180.4480000000003</v>
      </c>
    </row>
    <row r="4361" spans="1:20" x14ac:dyDescent="0.25">
      <c r="A4361" t="s">
        <v>3633</v>
      </c>
      <c r="B4361" t="s">
        <v>10</v>
      </c>
      <c r="C4361" t="s">
        <v>13</v>
      </c>
      <c r="D4361" s="1">
        <v>43600</v>
      </c>
      <c r="E4361" s="1">
        <v>43678</v>
      </c>
      <c r="F4361" s="1">
        <v>43686</v>
      </c>
      <c r="G4361" s="1">
        <v>43699</v>
      </c>
      <c r="H4361" s="13">
        <f>Orders[[#This Row],[DeliveryDate]]-Orders[[#This Row],[OrderDate]]</f>
        <v>21</v>
      </c>
      <c r="I4361" t="s">
        <v>3</v>
      </c>
      <c r="J4361" t="str">
        <f>_xlfn.XLOOKUP(Orders[[#This Row],[_SalesRepID]],'Sales team'!A:A,'Sales team'!B:B)</f>
        <v>Donald Reynolds</v>
      </c>
      <c r="K4361">
        <v>26</v>
      </c>
      <c r="L4361">
        <v>1</v>
      </c>
      <c r="M4361">
        <v>261</v>
      </c>
      <c r="N4361" t="str">
        <f>_xlfn.XLOOKUP(Orders[[#This Row],[_ProductID]],Products!A:A,Products!C:C)</f>
        <v>Kitchen &amp; Dining</v>
      </c>
      <c r="O4361">
        <v>7</v>
      </c>
      <c r="P4361">
        <v>0.05</v>
      </c>
      <c r="Q4361" s="2">
        <v>1849.2</v>
      </c>
      <c r="R4361" s="2">
        <v>1312.932</v>
      </c>
      <c r="S4361" s="2">
        <v>7026.96</v>
      </c>
      <c r="T4361" s="2">
        <v>1775.232</v>
      </c>
    </row>
    <row r="4362" spans="1:20" x14ac:dyDescent="0.25">
      <c r="A4362" t="s">
        <v>3634</v>
      </c>
      <c r="B4362" t="s">
        <v>8</v>
      </c>
      <c r="C4362" t="s">
        <v>25</v>
      </c>
      <c r="D4362" s="1">
        <v>43600</v>
      </c>
      <c r="E4362" s="1">
        <v>43678</v>
      </c>
      <c r="F4362" s="1">
        <v>43698</v>
      </c>
      <c r="G4362" s="1">
        <v>43689</v>
      </c>
      <c r="H4362" s="13">
        <f>Orders[[#This Row],[DeliveryDate]]-Orders[[#This Row],[OrderDate]]</f>
        <v>11</v>
      </c>
      <c r="I4362" t="s">
        <v>3</v>
      </c>
      <c r="J4362" t="str">
        <f>_xlfn.XLOOKUP(Orders[[#This Row],[_SalesRepID]],'Sales team'!A:A,'Sales team'!B:B)</f>
        <v>Joe Price</v>
      </c>
      <c r="K4362">
        <v>22</v>
      </c>
      <c r="L4362">
        <v>4</v>
      </c>
      <c r="M4362">
        <v>359</v>
      </c>
      <c r="N4362" t="str">
        <f>_xlfn.XLOOKUP(Orders[[#This Row],[_ProductID]],Products!A:A,Products!C:C)</f>
        <v>Home décor</v>
      </c>
      <c r="O4362">
        <v>29</v>
      </c>
      <c r="P4362">
        <v>0.1</v>
      </c>
      <c r="Q4362" s="2">
        <v>3832.4</v>
      </c>
      <c r="R4362" s="2">
        <v>1647.932</v>
      </c>
      <c r="S4362" s="2">
        <v>24144.12</v>
      </c>
      <c r="T4362" s="2">
        <v>12608.596</v>
      </c>
    </row>
    <row r="4363" spans="1:20" x14ac:dyDescent="0.25">
      <c r="A4363" t="s">
        <v>3635</v>
      </c>
      <c r="B4363" t="s">
        <v>8</v>
      </c>
      <c r="C4363" t="s">
        <v>6</v>
      </c>
      <c r="D4363" s="1">
        <v>43600</v>
      </c>
      <c r="E4363" s="1">
        <v>43678</v>
      </c>
      <c r="F4363" s="1">
        <v>43697</v>
      </c>
      <c r="G4363" s="1">
        <v>43700</v>
      </c>
      <c r="H4363" s="13">
        <f>Orders[[#This Row],[DeliveryDate]]-Orders[[#This Row],[OrderDate]]</f>
        <v>22</v>
      </c>
      <c r="I4363" t="s">
        <v>3</v>
      </c>
      <c r="J4363" t="str">
        <f>_xlfn.XLOOKUP(Orders[[#This Row],[_SalesRepID]],'Sales team'!A:A,'Sales team'!B:B)</f>
        <v>Samuel Fowler</v>
      </c>
      <c r="K4363">
        <v>21</v>
      </c>
      <c r="L4363">
        <v>1</v>
      </c>
      <c r="M4363">
        <v>92</v>
      </c>
      <c r="N4363" t="str">
        <f>_xlfn.XLOOKUP(Orders[[#This Row],[_ProductID]],Products!A:A,Products!C:C)</f>
        <v>Furniture</v>
      </c>
      <c r="O4363">
        <v>42</v>
      </c>
      <c r="P4363">
        <v>0.05</v>
      </c>
      <c r="Q4363" s="2">
        <v>2613</v>
      </c>
      <c r="R4363" s="2">
        <v>1776.8400000000001</v>
      </c>
      <c r="S4363" s="2">
        <v>14894.099999999999</v>
      </c>
      <c r="T4363" s="2">
        <v>4233.0599999999977</v>
      </c>
    </row>
    <row r="4364" spans="1:20" x14ac:dyDescent="0.25">
      <c r="A4364" t="s">
        <v>3636</v>
      </c>
      <c r="B4364" t="s">
        <v>8</v>
      </c>
      <c r="C4364" t="s">
        <v>46</v>
      </c>
      <c r="D4364" s="1">
        <v>43600</v>
      </c>
      <c r="E4364" s="1">
        <v>43678</v>
      </c>
      <c r="F4364" s="1">
        <v>43703</v>
      </c>
      <c r="G4364" s="1">
        <v>43691</v>
      </c>
      <c r="H4364" s="13">
        <f>Orders[[#This Row],[DeliveryDate]]-Orders[[#This Row],[OrderDate]]</f>
        <v>13</v>
      </c>
      <c r="I4364" t="s">
        <v>3</v>
      </c>
      <c r="J4364" t="str">
        <f>_xlfn.XLOOKUP(Orders[[#This Row],[_SalesRepID]],'Sales team'!A:A,'Sales team'!B:B)</f>
        <v>Joe Price</v>
      </c>
      <c r="K4364">
        <v>22</v>
      </c>
      <c r="L4364">
        <v>18</v>
      </c>
      <c r="M4364">
        <v>62</v>
      </c>
      <c r="N4364" t="str">
        <f>_xlfn.XLOOKUP(Orders[[#This Row],[_ProductID]],Products!A:A,Products!C:C)</f>
        <v>Home décor</v>
      </c>
      <c r="O4364">
        <v>11</v>
      </c>
      <c r="P4364">
        <v>0.15</v>
      </c>
      <c r="Q4364" s="2">
        <v>187.6</v>
      </c>
      <c r="R4364" s="2">
        <v>157.584</v>
      </c>
      <c r="S4364" s="2">
        <v>797.3</v>
      </c>
      <c r="T4364" s="2">
        <v>9.3799999999998818</v>
      </c>
    </row>
    <row r="4365" spans="1:20" x14ac:dyDescent="0.25">
      <c r="A4365" t="s">
        <v>3637</v>
      </c>
      <c r="B4365" t="s">
        <v>5</v>
      </c>
      <c r="C4365" t="s">
        <v>6</v>
      </c>
      <c r="D4365" s="1">
        <v>43600</v>
      </c>
      <c r="E4365" s="1">
        <v>43678</v>
      </c>
      <c r="F4365" s="1">
        <v>43688</v>
      </c>
      <c r="G4365" s="1">
        <v>43692</v>
      </c>
      <c r="H4365" s="13">
        <f>Orders[[#This Row],[DeliveryDate]]-Orders[[#This Row],[OrderDate]]</f>
        <v>14</v>
      </c>
      <c r="I4365" t="s">
        <v>3</v>
      </c>
      <c r="J4365" t="str">
        <f>_xlfn.XLOOKUP(Orders[[#This Row],[_SalesRepID]],'Sales team'!A:A,'Sales team'!B:B)</f>
        <v>Nicholas Cunningham</v>
      </c>
      <c r="K4365">
        <v>19</v>
      </c>
      <c r="L4365">
        <v>35</v>
      </c>
      <c r="M4365">
        <v>143</v>
      </c>
      <c r="N4365" t="str">
        <f>_xlfn.XLOOKUP(Orders[[#This Row],[_ProductID]],Products!A:A,Products!C:C)</f>
        <v>Home décor</v>
      </c>
      <c r="O4365">
        <v>2</v>
      </c>
      <c r="P4365">
        <v>0.3</v>
      </c>
      <c r="Q4365" s="2">
        <v>180.9</v>
      </c>
      <c r="R4365" s="2">
        <v>115.77600000000001</v>
      </c>
      <c r="S4365" s="2">
        <v>126.63</v>
      </c>
      <c r="T4365" s="2">
        <v>10.853999999999985</v>
      </c>
    </row>
    <row r="4366" spans="1:20" x14ac:dyDescent="0.25">
      <c r="A4366" t="s">
        <v>3638</v>
      </c>
      <c r="B4366" t="s">
        <v>1</v>
      </c>
      <c r="C4366" t="s">
        <v>46</v>
      </c>
      <c r="D4366" s="1">
        <v>43600</v>
      </c>
      <c r="E4366" s="1">
        <v>43678</v>
      </c>
      <c r="F4366" s="1">
        <v>43695</v>
      </c>
      <c r="G4366" s="1">
        <v>43692</v>
      </c>
      <c r="H4366" s="13">
        <f>Orders[[#This Row],[DeliveryDate]]-Orders[[#This Row],[OrderDate]]</f>
        <v>14</v>
      </c>
      <c r="I4366" t="s">
        <v>3</v>
      </c>
      <c r="J4366" t="str">
        <f>_xlfn.XLOOKUP(Orders[[#This Row],[_SalesRepID]],'Sales team'!A:A,'Sales team'!B:B)</f>
        <v>George Lewis</v>
      </c>
      <c r="K4366">
        <v>8</v>
      </c>
      <c r="L4366">
        <v>26</v>
      </c>
      <c r="M4366">
        <v>82</v>
      </c>
      <c r="N4366" t="str">
        <f>_xlfn.XLOOKUP(Orders[[#This Row],[_ProductID]],Products!A:A,Products!C:C)</f>
        <v>Kitchen &amp; Dining</v>
      </c>
      <c r="O4366">
        <v>37</v>
      </c>
      <c r="P4366">
        <v>7.4999999999999997E-2</v>
      </c>
      <c r="Q4366" s="2">
        <v>5138.9000000000005</v>
      </c>
      <c r="R4366" s="2">
        <v>3597.23</v>
      </c>
      <c r="S4366" s="2">
        <v>14260.447500000002</v>
      </c>
      <c r="T4366" s="2">
        <v>3468.7575000000015</v>
      </c>
    </row>
    <row r="4367" spans="1:20" x14ac:dyDescent="0.25">
      <c r="A4367" t="s">
        <v>3639</v>
      </c>
      <c r="B4367" t="s">
        <v>1</v>
      </c>
      <c r="C4367" t="s">
        <v>25</v>
      </c>
      <c r="D4367" s="1">
        <v>43600</v>
      </c>
      <c r="E4367" s="1">
        <v>43678</v>
      </c>
      <c r="F4367" s="1">
        <v>43698</v>
      </c>
      <c r="G4367" s="1">
        <v>43700</v>
      </c>
      <c r="H4367" s="13">
        <f>Orders[[#This Row],[DeliveryDate]]-Orders[[#This Row],[OrderDate]]</f>
        <v>22</v>
      </c>
      <c r="I4367" t="s">
        <v>3</v>
      </c>
      <c r="J4367" t="str">
        <f>_xlfn.XLOOKUP(Orders[[#This Row],[_SalesRepID]],'Sales team'!A:A,'Sales team'!B:B)</f>
        <v>Joshua Bennett</v>
      </c>
      <c r="K4367">
        <v>6</v>
      </c>
      <c r="L4367">
        <v>35</v>
      </c>
      <c r="M4367">
        <v>341</v>
      </c>
      <c r="N4367" t="str">
        <f>_xlfn.XLOOKUP(Orders[[#This Row],[_ProductID]],Products!A:A,Products!C:C)</f>
        <v>Home décor</v>
      </c>
      <c r="O4367">
        <v>3</v>
      </c>
      <c r="P4367">
        <v>0.05</v>
      </c>
      <c r="Q4367" s="2">
        <v>6210.9000000000005</v>
      </c>
      <c r="R4367" s="2">
        <v>4223.4120000000003</v>
      </c>
      <c r="S4367" s="2">
        <v>41302.485000000001</v>
      </c>
      <c r="T4367" s="2">
        <v>11738.600999999999</v>
      </c>
    </row>
    <row r="4368" spans="1:20" x14ac:dyDescent="0.25">
      <c r="A4368" t="s">
        <v>3640</v>
      </c>
      <c r="B4368" t="s">
        <v>8</v>
      </c>
      <c r="C4368" t="s">
        <v>15</v>
      </c>
      <c r="D4368" s="1">
        <v>43600</v>
      </c>
      <c r="E4368" s="1">
        <v>43678</v>
      </c>
      <c r="F4368" s="1">
        <v>43698</v>
      </c>
      <c r="G4368" s="1">
        <v>43690</v>
      </c>
      <c r="H4368" s="13">
        <f>Orders[[#This Row],[DeliveryDate]]-Orders[[#This Row],[OrderDate]]</f>
        <v>12</v>
      </c>
      <c r="I4368" t="s">
        <v>3</v>
      </c>
      <c r="J4368" t="str">
        <f>_xlfn.XLOOKUP(Orders[[#This Row],[_SalesRepID]],'Sales team'!A:A,'Sales team'!B:B)</f>
        <v>Douglas Tucker</v>
      </c>
      <c r="K4368">
        <v>23</v>
      </c>
      <c r="L4368">
        <v>33</v>
      </c>
      <c r="M4368">
        <v>51</v>
      </c>
      <c r="N4368" t="str">
        <f>_xlfn.XLOOKUP(Orders[[#This Row],[_ProductID]],Products!A:A,Products!C:C)</f>
        <v>Kitchen &amp; Dining</v>
      </c>
      <c r="O4368">
        <v>37</v>
      </c>
      <c r="P4368">
        <v>7.4999999999999997E-2</v>
      </c>
      <c r="Q4368" s="2">
        <v>254.6</v>
      </c>
      <c r="R4368" s="2">
        <v>201.13400000000001</v>
      </c>
      <c r="S4368" s="2">
        <v>706.51499999999999</v>
      </c>
      <c r="T4368" s="2">
        <v>103.11299999999994</v>
      </c>
    </row>
    <row r="4369" spans="1:20" x14ac:dyDescent="0.25">
      <c r="A4369" t="s">
        <v>3641</v>
      </c>
      <c r="B4369" t="s">
        <v>8</v>
      </c>
      <c r="C4369" t="s">
        <v>2</v>
      </c>
      <c r="D4369" s="1">
        <v>43500</v>
      </c>
      <c r="E4369" s="1">
        <v>43678</v>
      </c>
      <c r="F4369" s="1">
        <v>43699</v>
      </c>
      <c r="G4369" s="1">
        <v>43693</v>
      </c>
      <c r="H4369" s="13">
        <f>Orders[[#This Row],[DeliveryDate]]-Orders[[#This Row],[OrderDate]]</f>
        <v>15</v>
      </c>
      <c r="I4369" t="s">
        <v>3</v>
      </c>
      <c r="J4369" t="str">
        <f>_xlfn.XLOOKUP(Orders[[#This Row],[_SalesRepID]],'Sales team'!A:A,'Sales team'!B:B)</f>
        <v>Samuel Fowler</v>
      </c>
      <c r="K4369">
        <v>21</v>
      </c>
      <c r="L4369">
        <v>46</v>
      </c>
      <c r="M4369">
        <v>261</v>
      </c>
      <c r="N4369" t="str">
        <f>_xlfn.XLOOKUP(Orders[[#This Row],[_ProductID]],Products!A:A,Products!C:C)</f>
        <v>Home décor</v>
      </c>
      <c r="O4369">
        <v>23</v>
      </c>
      <c r="P4369">
        <v>0.1</v>
      </c>
      <c r="Q4369" s="2">
        <v>1005</v>
      </c>
      <c r="R4369" s="2">
        <v>502.5</v>
      </c>
      <c r="S4369" s="2">
        <v>2713.5</v>
      </c>
      <c r="T4369" s="2">
        <v>1206</v>
      </c>
    </row>
    <row r="4370" spans="1:20" x14ac:dyDescent="0.25">
      <c r="A4370" t="s">
        <v>3642</v>
      </c>
      <c r="B4370" t="s">
        <v>8</v>
      </c>
      <c r="C4370" t="s">
        <v>13</v>
      </c>
      <c r="D4370" s="1">
        <v>43600</v>
      </c>
      <c r="E4370" s="1">
        <v>43678</v>
      </c>
      <c r="F4370" s="1">
        <v>43696</v>
      </c>
      <c r="G4370" s="1">
        <v>43703</v>
      </c>
      <c r="H4370" s="13">
        <f>Orders[[#This Row],[DeliveryDate]]-Orders[[#This Row],[OrderDate]]</f>
        <v>25</v>
      </c>
      <c r="I4370" t="s">
        <v>3</v>
      </c>
      <c r="J4370" t="str">
        <f>_xlfn.XLOOKUP(Orders[[#This Row],[_SalesRepID]],'Sales team'!A:A,'Sales team'!B:B)</f>
        <v>Patrick Graham</v>
      </c>
      <c r="K4370">
        <v>25</v>
      </c>
      <c r="L4370">
        <v>30</v>
      </c>
      <c r="M4370">
        <v>302</v>
      </c>
      <c r="N4370" t="str">
        <f>_xlfn.XLOOKUP(Orders[[#This Row],[_ProductID]],Products!A:A,Products!C:C)</f>
        <v>Furniture</v>
      </c>
      <c r="O4370">
        <v>22</v>
      </c>
      <c r="P4370">
        <v>0.05</v>
      </c>
      <c r="Q4370" s="2">
        <v>2432.1</v>
      </c>
      <c r="R4370" s="2">
        <v>1580.865</v>
      </c>
      <c r="S4370" s="2">
        <v>4620.99</v>
      </c>
      <c r="T4370" s="2">
        <v>1459.2599999999998</v>
      </c>
    </row>
    <row r="4371" spans="1:20" x14ac:dyDescent="0.25">
      <c r="A4371" t="s">
        <v>3643</v>
      </c>
      <c r="B4371" t="s">
        <v>10</v>
      </c>
      <c r="C4371" t="s">
        <v>2</v>
      </c>
      <c r="D4371" s="1">
        <v>43600</v>
      </c>
      <c r="E4371" s="1">
        <v>43678</v>
      </c>
      <c r="F4371" s="1">
        <v>43696</v>
      </c>
      <c r="G4371" s="1">
        <v>43707</v>
      </c>
      <c r="H4371" s="13">
        <f>Orders[[#This Row],[DeliveryDate]]-Orders[[#This Row],[OrderDate]]</f>
        <v>29</v>
      </c>
      <c r="I4371" t="s">
        <v>3</v>
      </c>
      <c r="J4371" t="str">
        <f>_xlfn.XLOOKUP(Orders[[#This Row],[_SalesRepID]],'Sales team'!A:A,'Sales team'!B:B)</f>
        <v>Shawn Torres</v>
      </c>
      <c r="K4371">
        <v>27</v>
      </c>
      <c r="L4371">
        <v>22</v>
      </c>
      <c r="M4371">
        <v>251</v>
      </c>
      <c r="N4371" t="str">
        <f>_xlfn.XLOOKUP(Orders[[#This Row],[_ProductID]],Products!A:A,Products!C:C)</f>
        <v>Kitchen &amp; Dining</v>
      </c>
      <c r="O4371">
        <v>7</v>
      </c>
      <c r="P4371">
        <v>7.4999999999999997E-2</v>
      </c>
      <c r="Q4371" s="2">
        <v>247.9</v>
      </c>
      <c r="R4371" s="2">
        <v>126.429</v>
      </c>
      <c r="S4371" s="2">
        <v>458.61500000000001</v>
      </c>
      <c r="T4371" s="2">
        <v>205.75700000000001</v>
      </c>
    </row>
    <row r="4372" spans="1:20" x14ac:dyDescent="0.25">
      <c r="A4372" t="s">
        <v>3644</v>
      </c>
      <c r="B4372" t="s">
        <v>10</v>
      </c>
      <c r="C4372" t="s">
        <v>6</v>
      </c>
      <c r="D4372" s="1">
        <v>43600</v>
      </c>
      <c r="E4372" s="1">
        <v>43678</v>
      </c>
      <c r="F4372" s="1">
        <v>43699</v>
      </c>
      <c r="G4372" s="1">
        <v>43710</v>
      </c>
      <c r="H4372" s="13">
        <f>Orders[[#This Row],[DeliveryDate]]-Orders[[#This Row],[OrderDate]]</f>
        <v>32</v>
      </c>
      <c r="I4372" t="s">
        <v>3</v>
      </c>
      <c r="J4372" t="str">
        <f>_xlfn.XLOOKUP(Orders[[#This Row],[_SalesRepID]],'Sales team'!A:A,'Sales team'!B:B)</f>
        <v>Donald Reynolds</v>
      </c>
      <c r="K4372">
        <v>26</v>
      </c>
      <c r="L4372">
        <v>33</v>
      </c>
      <c r="M4372">
        <v>163</v>
      </c>
      <c r="N4372" t="str">
        <f>_xlfn.XLOOKUP(Orders[[#This Row],[_ProductID]],Products!A:A,Products!C:C)</f>
        <v>Furniture</v>
      </c>
      <c r="O4372">
        <v>22</v>
      </c>
      <c r="P4372">
        <v>0.1</v>
      </c>
      <c r="Q4372" s="2">
        <v>1132.3</v>
      </c>
      <c r="R4372" s="2">
        <v>668.0569999999999</v>
      </c>
      <c r="S4372" s="2">
        <v>2038.1399999999999</v>
      </c>
      <c r="T4372" s="2">
        <v>702.02600000000007</v>
      </c>
    </row>
    <row r="4373" spans="1:20" x14ac:dyDescent="0.25">
      <c r="A4373" t="s">
        <v>3619</v>
      </c>
      <c r="B4373" t="s">
        <v>5</v>
      </c>
      <c r="C4373" t="s">
        <v>2</v>
      </c>
      <c r="D4373" s="1">
        <v>43600</v>
      </c>
      <c r="E4373" s="1">
        <v>43677</v>
      </c>
      <c r="F4373" s="1">
        <v>43685</v>
      </c>
      <c r="G4373" s="1">
        <v>43691</v>
      </c>
      <c r="H4373" s="13">
        <f>Orders[[#This Row],[DeliveryDate]]-Orders[[#This Row],[OrderDate]]</f>
        <v>14</v>
      </c>
      <c r="I4373" t="s">
        <v>3</v>
      </c>
      <c r="J4373" t="str">
        <f>_xlfn.XLOOKUP(Orders[[#This Row],[_SalesRepID]],'Sales team'!A:A,'Sales team'!B:B)</f>
        <v>Anthony Berry</v>
      </c>
      <c r="K4373">
        <v>16</v>
      </c>
      <c r="L4373">
        <v>41</v>
      </c>
      <c r="M4373">
        <v>231</v>
      </c>
      <c r="N4373" t="str">
        <f>_xlfn.XLOOKUP(Orders[[#This Row],[_ProductID]],Products!A:A,Products!C:C)</f>
        <v>Furniture</v>
      </c>
      <c r="O4373">
        <v>5</v>
      </c>
      <c r="P4373">
        <v>0.05</v>
      </c>
      <c r="Q4373" s="2">
        <v>3919.5</v>
      </c>
      <c r="R4373" s="2">
        <v>1606.9949999999999</v>
      </c>
      <c r="S4373" s="2">
        <v>22341.149999999998</v>
      </c>
      <c r="T4373" s="2">
        <v>12699.179999999998</v>
      </c>
    </row>
    <row r="4374" spans="1:20" x14ac:dyDescent="0.25">
      <c r="A4374" t="s">
        <v>3620</v>
      </c>
      <c r="B4374" t="s">
        <v>8</v>
      </c>
      <c r="C4374" t="s">
        <v>6</v>
      </c>
      <c r="D4374" s="1">
        <v>43600</v>
      </c>
      <c r="E4374" s="1">
        <v>43677</v>
      </c>
      <c r="F4374" s="1">
        <v>43704</v>
      </c>
      <c r="G4374" s="1">
        <v>43698</v>
      </c>
      <c r="H4374" s="13">
        <f>Orders[[#This Row],[DeliveryDate]]-Orders[[#This Row],[OrderDate]]</f>
        <v>21</v>
      </c>
      <c r="I4374" t="s">
        <v>3</v>
      </c>
      <c r="J4374" t="str">
        <f>_xlfn.XLOOKUP(Orders[[#This Row],[_SalesRepID]],'Sales team'!A:A,'Sales team'!B:B)</f>
        <v>Joe Price</v>
      </c>
      <c r="K4374">
        <v>22</v>
      </c>
      <c r="L4374">
        <v>35</v>
      </c>
      <c r="M4374">
        <v>152</v>
      </c>
      <c r="N4374" t="str">
        <f>_xlfn.XLOOKUP(Orders[[#This Row],[_ProductID]],Products!A:A,Products!C:C)</f>
        <v>Home décor</v>
      </c>
      <c r="O4374">
        <v>35</v>
      </c>
      <c r="P4374">
        <v>0.05</v>
      </c>
      <c r="Q4374" s="2">
        <v>2418.7000000000003</v>
      </c>
      <c r="R4374" s="2">
        <v>1547.9680000000003</v>
      </c>
      <c r="S4374" s="2">
        <v>16084.355000000001</v>
      </c>
      <c r="T4374" s="2">
        <v>5248.5789999999997</v>
      </c>
    </row>
    <row r="4375" spans="1:20" x14ac:dyDescent="0.25">
      <c r="A4375" t="s">
        <v>3621</v>
      </c>
      <c r="B4375" t="s">
        <v>1</v>
      </c>
      <c r="C4375" t="s">
        <v>6</v>
      </c>
      <c r="D4375" s="1">
        <v>43600</v>
      </c>
      <c r="E4375" s="1">
        <v>43677</v>
      </c>
      <c r="F4375" s="1">
        <v>43686</v>
      </c>
      <c r="G4375" s="1">
        <v>43719</v>
      </c>
      <c r="H4375" s="13">
        <f>Orders[[#This Row],[DeliveryDate]]-Orders[[#This Row],[OrderDate]]</f>
        <v>42</v>
      </c>
      <c r="I4375" t="s">
        <v>3</v>
      </c>
      <c r="J4375" t="str">
        <f>_xlfn.XLOOKUP(Orders[[#This Row],[_SalesRepID]],'Sales team'!A:A,'Sales team'!B:B)</f>
        <v>Joshua Little</v>
      </c>
      <c r="K4375">
        <v>11</v>
      </c>
      <c r="L4375">
        <v>14</v>
      </c>
      <c r="M4375">
        <v>182</v>
      </c>
      <c r="N4375" t="str">
        <f>_xlfn.XLOOKUP(Orders[[#This Row],[_ProductID]],Products!A:A,Products!C:C)</f>
        <v>Kitchen &amp; Dining</v>
      </c>
      <c r="O4375">
        <v>4</v>
      </c>
      <c r="P4375">
        <v>0.4</v>
      </c>
      <c r="Q4375" s="2">
        <v>3350</v>
      </c>
      <c r="R4375" s="2">
        <v>1641.5</v>
      </c>
      <c r="S4375" s="2">
        <v>16080</v>
      </c>
      <c r="T4375" s="2">
        <v>2948</v>
      </c>
    </row>
    <row r="4376" spans="1:20" x14ac:dyDescent="0.25">
      <c r="A4376" t="s">
        <v>3622</v>
      </c>
      <c r="B4376" t="s">
        <v>1</v>
      </c>
      <c r="C4376" t="s">
        <v>6</v>
      </c>
      <c r="D4376" s="1">
        <v>43600</v>
      </c>
      <c r="E4376" s="1">
        <v>43677</v>
      </c>
      <c r="F4376" s="1">
        <v>43685</v>
      </c>
      <c r="G4376" s="1">
        <v>43697</v>
      </c>
      <c r="H4376" s="13">
        <f>Orders[[#This Row],[DeliveryDate]]-Orders[[#This Row],[OrderDate]]</f>
        <v>20</v>
      </c>
      <c r="I4376" t="s">
        <v>3</v>
      </c>
      <c r="J4376" t="str">
        <f>_xlfn.XLOOKUP(Orders[[#This Row],[_SalesRepID]],'Sales team'!A:A,'Sales team'!B:B)</f>
        <v>Keith Griffin</v>
      </c>
      <c r="K4376">
        <v>2</v>
      </c>
      <c r="L4376">
        <v>42</v>
      </c>
      <c r="M4376">
        <v>140</v>
      </c>
      <c r="N4376" t="str">
        <f>_xlfn.XLOOKUP(Orders[[#This Row],[_ProductID]],Products!A:A,Products!C:C)</f>
        <v>Home décor</v>
      </c>
      <c r="O4376">
        <v>43</v>
      </c>
      <c r="P4376">
        <v>7.4999999999999997E-2</v>
      </c>
      <c r="Q4376" s="2">
        <v>3966.4</v>
      </c>
      <c r="R4376" s="2">
        <v>2221.1840000000002</v>
      </c>
      <c r="S4376" s="2">
        <v>7337.84</v>
      </c>
      <c r="T4376" s="2">
        <v>2895.4719999999998</v>
      </c>
    </row>
    <row r="4377" spans="1:20" x14ac:dyDescent="0.25">
      <c r="A4377" t="s">
        <v>3623</v>
      </c>
      <c r="B4377" t="s">
        <v>8</v>
      </c>
      <c r="C4377" t="s">
        <v>15</v>
      </c>
      <c r="D4377" s="1">
        <v>43600</v>
      </c>
      <c r="E4377" s="1">
        <v>43677</v>
      </c>
      <c r="F4377" s="1">
        <v>43683</v>
      </c>
      <c r="G4377" s="1">
        <v>43683</v>
      </c>
      <c r="H4377" s="13">
        <f>Orders[[#This Row],[DeliveryDate]]-Orders[[#This Row],[OrderDate]]</f>
        <v>6</v>
      </c>
      <c r="I4377" t="s">
        <v>3</v>
      </c>
      <c r="J4377" t="str">
        <f>_xlfn.XLOOKUP(Orders[[#This Row],[_SalesRepID]],'Sales team'!A:A,'Sales team'!B:B)</f>
        <v>Roy Rice</v>
      </c>
      <c r="K4377">
        <v>24</v>
      </c>
      <c r="L4377">
        <v>27</v>
      </c>
      <c r="M4377">
        <v>15</v>
      </c>
      <c r="N4377" t="str">
        <f>_xlfn.XLOOKUP(Orders[[#This Row],[_ProductID]],Products!A:A,Products!C:C)</f>
        <v>Home décor</v>
      </c>
      <c r="O4377">
        <v>44</v>
      </c>
      <c r="P4377">
        <v>0.2</v>
      </c>
      <c r="Q4377" s="2">
        <v>3999.9</v>
      </c>
      <c r="R4377" s="2">
        <v>2279.9429999999998</v>
      </c>
      <c r="S4377" s="2">
        <v>15999.6</v>
      </c>
      <c r="T4377" s="2">
        <v>4599.885000000002</v>
      </c>
    </row>
    <row r="4378" spans="1:20" x14ac:dyDescent="0.25">
      <c r="A4378" t="s">
        <v>3624</v>
      </c>
      <c r="B4378" t="s">
        <v>8</v>
      </c>
      <c r="C4378" t="s">
        <v>15</v>
      </c>
      <c r="D4378" s="1">
        <v>43500</v>
      </c>
      <c r="E4378" s="1">
        <v>43677</v>
      </c>
      <c r="F4378" s="1">
        <v>43688</v>
      </c>
      <c r="G4378" s="1">
        <v>43692</v>
      </c>
      <c r="H4378" s="13">
        <f>Orders[[#This Row],[DeliveryDate]]-Orders[[#This Row],[OrderDate]]</f>
        <v>15</v>
      </c>
      <c r="I4378" t="s">
        <v>3</v>
      </c>
      <c r="J4378" t="str">
        <f>_xlfn.XLOOKUP(Orders[[#This Row],[_SalesRepID]],'Sales team'!A:A,'Sales team'!B:B)</f>
        <v>Roy Rice</v>
      </c>
      <c r="K4378">
        <v>24</v>
      </c>
      <c r="L4378">
        <v>32</v>
      </c>
      <c r="M4378">
        <v>17</v>
      </c>
      <c r="N4378" t="str">
        <f>_xlfn.XLOOKUP(Orders[[#This Row],[_ProductID]],Products!A:A,Products!C:C)</f>
        <v>Home décor</v>
      </c>
      <c r="O4378">
        <v>21</v>
      </c>
      <c r="P4378">
        <v>0.2</v>
      </c>
      <c r="Q4378" s="2">
        <v>1192.6000000000001</v>
      </c>
      <c r="R4378" s="2">
        <v>536.67000000000007</v>
      </c>
      <c r="S4378" s="2">
        <v>5724.4800000000005</v>
      </c>
      <c r="T4378" s="2">
        <v>2504.46</v>
      </c>
    </row>
    <row r="4379" spans="1:20" x14ac:dyDescent="0.25">
      <c r="A4379" t="s">
        <v>3625</v>
      </c>
      <c r="B4379" t="s">
        <v>5</v>
      </c>
      <c r="C4379" t="s">
        <v>6</v>
      </c>
      <c r="D4379" s="1">
        <v>43600</v>
      </c>
      <c r="E4379" s="1">
        <v>43677</v>
      </c>
      <c r="F4379" s="1">
        <v>43689</v>
      </c>
      <c r="G4379" s="1">
        <v>43690</v>
      </c>
      <c r="H4379" s="13">
        <f>Orders[[#This Row],[DeliveryDate]]-Orders[[#This Row],[OrderDate]]</f>
        <v>13</v>
      </c>
      <c r="I4379" t="s">
        <v>3</v>
      </c>
      <c r="J4379" t="str">
        <f>_xlfn.XLOOKUP(Orders[[#This Row],[_SalesRepID]],'Sales team'!A:A,'Sales team'!B:B)</f>
        <v>Frank Brown</v>
      </c>
      <c r="K4379">
        <v>17</v>
      </c>
      <c r="L4379">
        <v>22</v>
      </c>
      <c r="M4379">
        <v>93</v>
      </c>
      <c r="N4379" t="str">
        <f>_xlfn.XLOOKUP(Orders[[#This Row],[_ProductID]],Products!A:A,Products!C:C)</f>
        <v>Home décor</v>
      </c>
      <c r="O4379">
        <v>27</v>
      </c>
      <c r="P4379">
        <v>0.15</v>
      </c>
      <c r="Q4379" s="2">
        <v>1085.4000000000001</v>
      </c>
      <c r="R4379" s="2">
        <v>857.46600000000012</v>
      </c>
      <c r="S4379" s="2">
        <v>5535.54</v>
      </c>
      <c r="T4379" s="2">
        <v>390.74399999999969</v>
      </c>
    </row>
    <row r="4380" spans="1:20" x14ac:dyDescent="0.25">
      <c r="A4380" t="s">
        <v>3626</v>
      </c>
      <c r="B4380" t="s">
        <v>1</v>
      </c>
      <c r="C4380" t="s">
        <v>6</v>
      </c>
      <c r="D4380" s="1">
        <v>43600</v>
      </c>
      <c r="E4380" s="1">
        <v>43677</v>
      </c>
      <c r="F4380" s="1">
        <v>43687</v>
      </c>
      <c r="G4380" s="1">
        <v>43699</v>
      </c>
      <c r="H4380" s="13">
        <f>Orders[[#This Row],[DeliveryDate]]-Orders[[#This Row],[OrderDate]]</f>
        <v>22</v>
      </c>
      <c r="I4380" t="s">
        <v>3</v>
      </c>
      <c r="J4380" t="str">
        <f>_xlfn.XLOOKUP(Orders[[#This Row],[_SalesRepID]],'Sales team'!A:A,'Sales team'!B:B)</f>
        <v>Joshua Bennett</v>
      </c>
      <c r="K4380">
        <v>6</v>
      </c>
      <c r="L4380">
        <v>35</v>
      </c>
      <c r="M4380">
        <v>149</v>
      </c>
      <c r="N4380" t="str">
        <f>_xlfn.XLOOKUP(Orders[[#This Row],[_ProductID]],Products!A:A,Products!C:C)</f>
        <v>Home décor</v>
      </c>
      <c r="O4380">
        <v>2</v>
      </c>
      <c r="P4380">
        <v>0.05</v>
      </c>
      <c r="Q4380" s="2">
        <v>5728.5</v>
      </c>
      <c r="R4380" s="2">
        <v>3437.1</v>
      </c>
      <c r="S4380" s="2">
        <v>21768.3</v>
      </c>
      <c r="T4380" s="2">
        <v>8019.9</v>
      </c>
    </row>
    <row r="4381" spans="1:20" x14ac:dyDescent="0.25">
      <c r="A4381" t="s">
        <v>3627</v>
      </c>
      <c r="B4381" t="s">
        <v>1</v>
      </c>
      <c r="C4381" t="s">
        <v>6</v>
      </c>
      <c r="D4381" s="1">
        <v>43600</v>
      </c>
      <c r="E4381" s="1">
        <v>43677</v>
      </c>
      <c r="F4381" s="1">
        <v>43679</v>
      </c>
      <c r="G4381" s="1">
        <v>43685</v>
      </c>
      <c r="H4381" s="13">
        <f>Orders[[#This Row],[DeliveryDate]]-Orders[[#This Row],[OrderDate]]</f>
        <v>8</v>
      </c>
      <c r="I4381" t="s">
        <v>3</v>
      </c>
      <c r="J4381" t="str">
        <f>_xlfn.XLOOKUP(Orders[[#This Row],[_SalesRepID]],'Sales team'!A:A,'Sales team'!B:B)</f>
        <v>George Lewis</v>
      </c>
      <c r="K4381">
        <v>8</v>
      </c>
      <c r="L4381">
        <v>7</v>
      </c>
      <c r="M4381">
        <v>117</v>
      </c>
      <c r="N4381" t="str">
        <f>_xlfn.XLOOKUP(Orders[[#This Row],[_ProductID]],Products!A:A,Products!C:C)</f>
        <v>Electronics</v>
      </c>
      <c r="O4381">
        <v>47</v>
      </c>
      <c r="P4381">
        <v>7.4999999999999997E-2</v>
      </c>
      <c r="Q4381" s="2">
        <v>1045.2</v>
      </c>
      <c r="R4381" s="2">
        <v>533.05200000000002</v>
      </c>
      <c r="S4381" s="2">
        <v>3867.2400000000002</v>
      </c>
      <c r="T4381" s="2">
        <v>1735.0320000000002</v>
      </c>
    </row>
    <row r="4382" spans="1:20" x14ac:dyDescent="0.25">
      <c r="A4382" t="s">
        <v>3628</v>
      </c>
      <c r="B4382" t="s">
        <v>1</v>
      </c>
      <c r="C4382" t="s">
        <v>6</v>
      </c>
      <c r="D4382" s="1">
        <v>43600</v>
      </c>
      <c r="E4382" s="1">
        <v>43677</v>
      </c>
      <c r="F4382" s="1">
        <v>43696</v>
      </c>
      <c r="G4382" s="1">
        <v>43685</v>
      </c>
      <c r="H4382" s="13">
        <f>Orders[[#This Row],[DeliveryDate]]-Orders[[#This Row],[OrderDate]]</f>
        <v>8</v>
      </c>
      <c r="I4382" t="s">
        <v>3</v>
      </c>
      <c r="J4382" t="str">
        <f>_xlfn.XLOOKUP(Orders[[#This Row],[_SalesRepID]],'Sales team'!A:A,'Sales team'!B:B)</f>
        <v>Shawn Cook</v>
      </c>
      <c r="K4382">
        <v>7</v>
      </c>
      <c r="L4382">
        <v>28</v>
      </c>
      <c r="M4382">
        <v>145</v>
      </c>
      <c r="N4382" t="str">
        <f>_xlfn.XLOOKUP(Orders[[#This Row],[_ProductID]],Products!A:A,Products!C:C)</f>
        <v>Electronics</v>
      </c>
      <c r="O4382">
        <v>6</v>
      </c>
      <c r="P4382">
        <v>0.05</v>
      </c>
      <c r="Q4382" s="2">
        <v>2633.1</v>
      </c>
      <c r="R4382" s="2">
        <v>1474.5360000000001</v>
      </c>
      <c r="S4382" s="2">
        <v>20011.559999999998</v>
      </c>
      <c r="T4382" s="2">
        <v>8215.2719999999972</v>
      </c>
    </row>
    <row r="4383" spans="1:20" x14ac:dyDescent="0.25">
      <c r="A4383" t="s">
        <v>3629</v>
      </c>
      <c r="B4383" t="s">
        <v>5</v>
      </c>
      <c r="C4383" t="s">
        <v>25</v>
      </c>
      <c r="D4383" s="1">
        <v>43600</v>
      </c>
      <c r="E4383" s="1">
        <v>43677</v>
      </c>
      <c r="F4383" s="1">
        <v>43690</v>
      </c>
      <c r="G4383" s="1">
        <v>43700</v>
      </c>
      <c r="H4383" s="13">
        <f>Orders[[#This Row],[DeliveryDate]]-Orders[[#This Row],[OrderDate]]</f>
        <v>23</v>
      </c>
      <c r="I4383" t="s">
        <v>3</v>
      </c>
      <c r="J4383" t="str">
        <f>_xlfn.XLOOKUP(Orders[[#This Row],[_SalesRepID]],'Sales team'!A:A,'Sales team'!B:B)</f>
        <v>Nicholas Cunningham</v>
      </c>
      <c r="K4383">
        <v>19</v>
      </c>
      <c r="L4383">
        <v>42</v>
      </c>
      <c r="M4383">
        <v>333</v>
      </c>
      <c r="N4383" t="str">
        <f>_xlfn.XLOOKUP(Orders[[#This Row],[_ProductID]],Products!A:A,Products!C:C)</f>
        <v>Outdoor</v>
      </c>
      <c r="O4383">
        <v>10</v>
      </c>
      <c r="P4383">
        <v>0.05</v>
      </c>
      <c r="Q4383" s="2">
        <v>1855.9</v>
      </c>
      <c r="R4383" s="2">
        <v>1447.6020000000001</v>
      </c>
      <c r="S4383" s="2">
        <v>12341.735000000001</v>
      </c>
      <c r="T4383" s="2">
        <v>2208.5210000000006</v>
      </c>
    </row>
    <row r="4384" spans="1:20" x14ac:dyDescent="0.25">
      <c r="A4384" t="s">
        <v>3630</v>
      </c>
      <c r="B4384" t="s">
        <v>8</v>
      </c>
      <c r="C4384" t="s">
        <v>2</v>
      </c>
      <c r="D4384" s="1">
        <v>43600</v>
      </c>
      <c r="E4384" s="1">
        <v>43677</v>
      </c>
      <c r="F4384" s="1">
        <v>43697</v>
      </c>
      <c r="G4384" s="1">
        <v>43718</v>
      </c>
      <c r="H4384" s="13">
        <f>Orders[[#This Row],[DeliveryDate]]-Orders[[#This Row],[OrderDate]]</f>
        <v>41</v>
      </c>
      <c r="I4384" t="s">
        <v>3</v>
      </c>
      <c r="J4384" t="str">
        <f>_xlfn.XLOOKUP(Orders[[#This Row],[_SalesRepID]],'Sales team'!A:A,'Sales team'!B:B)</f>
        <v>Douglas Tucker</v>
      </c>
      <c r="K4384">
        <v>23</v>
      </c>
      <c r="L4384">
        <v>11</v>
      </c>
      <c r="M4384">
        <v>215</v>
      </c>
      <c r="N4384" t="str">
        <f>_xlfn.XLOOKUP(Orders[[#This Row],[_ProductID]],Products!A:A,Products!C:C)</f>
        <v>Furniture</v>
      </c>
      <c r="O4384">
        <v>12</v>
      </c>
      <c r="P4384">
        <v>7.4999999999999997E-2</v>
      </c>
      <c r="Q4384" s="2">
        <v>2345</v>
      </c>
      <c r="R4384" s="2">
        <v>1664.9499999999998</v>
      </c>
      <c r="S4384" s="2">
        <v>4338.25</v>
      </c>
      <c r="T4384" s="2">
        <v>1008.3500000000004</v>
      </c>
    </row>
    <row r="4385" spans="1:20" x14ac:dyDescent="0.25">
      <c r="A4385" t="s">
        <v>3617</v>
      </c>
      <c r="B4385" t="s">
        <v>1</v>
      </c>
      <c r="C4385" t="s">
        <v>6</v>
      </c>
      <c r="D4385" s="1">
        <v>43600</v>
      </c>
      <c r="E4385" s="1">
        <v>43676</v>
      </c>
      <c r="F4385" s="1">
        <v>43682</v>
      </c>
      <c r="G4385" s="1">
        <v>43686</v>
      </c>
      <c r="H4385" s="13">
        <f>Orders[[#This Row],[DeliveryDate]]-Orders[[#This Row],[OrderDate]]</f>
        <v>10</v>
      </c>
      <c r="I4385" t="s">
        <v>3</v>
      </c>
      <c r="J4385" t="str">
        <f>_xlfn.XLOOKUP(Orders[[#This Row],[_SalesRepID]],'Sales team'!A:A,'Sales team'!B:B)</f>
        <v>Jerry Green</v>
      </c>
      <c r="K4385">
        <v>3</v>
      </c>
      <c r="L4385">
        <v>1</v>
      </c>
      <c r="M4385">
        <v>192</v>
      </c>
      <c r="N4385" t="str">
        <f>_xlfn.XLOOKUP(Orders[[#This Row],[_ProductID]],Products!A:A,Products!C:C)</f>
        <v>Furniture</v>
      </c>
      <c r="O4385">
        <v>38</v>
      </c>
      <c r="P4385">
        <v>7.4999999999999997E-2</v>
      </c>
      <c r="Q4385" s="2">
        <v>1072</v>
      </c>
      <c r="R4385" s="2">
        <v>536</v>
      </c>
      <c r="S4385" s="2">
        <v>7932.8</v>
      </c>
      <c r="T4385" s="2">
        <v>3644.8</v>
      </c>
    </row>
    <row r="4386" spans="1:20" x14ac:dyDescent="0.25">
      <c r="A4386" t="s">
        <v>3618</v>
      </c>
      <c r="B4386" t="s">
        <v>10</v>
      </c>
      <c r="C4386" t="s">
        <v>15</v>
      </c>
      <c r="D4386" s="1">
        <v>43600</v>
      </c>
      <c r="E4386" s="1">
        <v>43676</v>
      </c>
      <c r="F4386" s="1">
        <v>43690</v>
      </c>
      <c r="G4386" s="1">
        <v>43686</v>
      </c>
      <c r="H4386" s="13">
        <f>Orders[[#This Row],[DeliveryDate]]-Orders[[#This Row],[OrderDate]]</f>
        <v>10</v>
      </c>
      <c r="I4386" t="s">
        <v>3</v>
      </c>
      <c r="J4386" t="str">
        <f>_xlfn.XLOOKUP(Orders[[#This Row],[_SalesRepID]],'Sales team'!A:A,'Sales team'!B:B)</f>
        <v>Carlos Miller</v>
      </c>
      <c r="K4386">
        <v>28</v>
      </c>
      <c r="L4386">
        <v>14</v>
      </c>
      <c r="M4386">
        <v>11</v>
      </c>
      <c r="N4386" t="str">
        <f>_xlfn.XLOOKUP(Orders[[#This Row],[_ProductID]],Products!A:A,Products!C:C)</f>
        <v>Kitchen &amp; Dining</v>
      </c>
      <c r="O4386">
        <v>4</v>
      </c>
      <c r="P4386">
        <v>0.05</v>
      </c>
      <c r="Q4386" s="2">
        <v>187.6</v>
      </c>
      <c r="R4386" s="2">
        <v>146.328</v>
      </c>
      <c r="S4386" s="2">
        <v>712.88</v>
      </c>
      <c r="T4386" s="2">
        <v>127.56799999999998</v>
      </c>
    </row>
    <row r="4387" spans="1:20" x14ac:dyDescent="0.25">
      <c r="A4387" t="s">
        <v>3607</v>
      </c>
      <c r="B4387" t="s">
        <v>5</v>
      </c>
      <c r="C4387" t="s">
        <v>6</v>
      </c>
      <c r="D4387" s="1">
        <v>43600</v>
      </c>
      <c r="E4387" s="1">
        <v>43675</v>
      </c>
      <c r="F4387" s="1">
        <v>43678</v>
      </c>
      <c r="G4387" s="1">
        <v>43689</v>
      </c>
      <c r="H4387" s="13">
        <f>Orders[[#This Row],[DeliveryDate]]-Orders[[#This Row],[OrderDate]]</f>
        <v>14</v>
      </c>
      <c r="I4387" t="s">
        <v>3</v>
      </c>
      <c r="J4387" t="str">
        <f>_xlfn.XLOOKUP(Orders[[#This Row],[_SalesRepID]],'Sales team'!A:A,'Sales team'!B:B)</f>
        <v>Frank Brown</v>
      </c>
      <c r="K4387">
        <v>17</v>
      </c>
      <c r="L4387">
        <v>45</v>
      </c>
      <c r="M4387">
        <v>161</v>
      </c>
      <c r="N4387" t="str">
        <f>_xlfn.XLOOKUP(Orders[[#This Row],[_ProductID]],Products!A:A,Products!C:C)</f>
        <v>Electronics</v>
      </c>
      <c r="O4387">
        <v>6</v>
      </c>
      <c r="P4387">
        <v>0.15</v>
      </c>
      <c r="Q4387" s="2">
        <v>2532.6</v>
      </c>
      <c r="R4387" s="2">
        <v>1874.124</v>
      </c>
      <c r="S4387" s="2">
        <v>15068.97</v>
      </c>
      <c r="T4387" s="2">
        <v>1950.101999999999</v>
      </c>
    </row>
    <row r="4388" spans="1:20" x14ac:dyDescent="0.25">
      <c r="A4388" t="s">
        <v>3608</v>
      </c>
      <c r="B4388" t="s">
        <v>8</v>
      </c>
      <c r="C4388" t="s">
        <v>46</v>
      </c>
      <c r="D4388" s="1">
        <v>43600</v>
      </c>
      <c r="E4388" s="1">
        <v>43675</v>
      </c>
      <c r="F4388" s="1">
        <v>43701</v>
      </c>
      <c r="G4388" s="1">
        <v>43689</v>
      </c>
      <c r="H4388" s="13">
        <f>Orders[[#This Row],[DeliveryDate]]-Orders[[#This Row],[OrderDate]]</f>
        <v>14</v>
      </c>
      <c r="I4388" t="s">
        <v>3</v>
      </c>
      <c r="J4388" t="str">
        <f>_xlfn.XLOOKUP(Orders[[#This Row],[_SalesRepID]],'Sales team'!A:A,'Sales team'!B:B)</f>
        <v>Roy Rice</v>
      </c>
      <c r="K4388">
        <v>24</v>
      </c>
      <c r="L4388">
        <v>34</v>
      </c>
      <c r="M4388">
        <v>59</v>
      </c>
      <c r="N4388" t="str">
        <f>_xlfn.XLOOKUP(Orders[[#This Row],[_ProductID]],Products!A:A,Products!C:C)</f>
        <v>Home décor</v>
      </c>
      <c r="O4388">
        <v>2</v>
      </c>
      <c r="P4388">
        <v>7.4999999999999997E-2</v>
      </c>
      <c r="Q4388" s="2">
        <v>1011.7</v>
      </c>
      <c r="R4388" s="2">
        <v>566.55200000000013</v>
      </c>
      <c r="S4388" s="2">
        <v>3743.2900000000004</v>
      </c>
      <c r="T4388" s="2">
        <v>1477.0819999999999</v>
      </c>
    </row>
    <row r="4389" spans="1:20" x14ac:dyDescent="0.25">
      <c r="A4389" t="s">
        <v>3609</v>
      </c>
      <c r="B4389" t="s">
        <v>5</v>
      </c>
      <c r="C4389" t="s">
        <v>25</v>
      </c>
      <c r="D4389" s="1">
        <v>43500</v>
      </c>
      <c r="E4389" s="1">
        <v>43675</v>
      </c>
      <c r="F4389" s="1">
        <v>43684</v>
      </c>
      <c r="G4389" s="1">
        <v>43698</v>
      </c>
      <c r="H4389" s="13">
        <f>Orders[[#This Row],[DeliveryDate]]-Orders[[#This Row],[OrderDate]]</f>
        <v>23</v>
      </c>
      <c r="I4389" t="s">
        <v>3</v>
      </c>
      <c r="J4389" t="str">
        <f>_xlfn.XLOOKUP(Orders[[#This Row],[_SalesRepID]],'Sales team'!A:A,'Sales team'!B:B)</f>
        <v>Nicholas Cunningham</v>
      </c>
      <c r="K4389">
        <v>19</v>
      </c>
      <c r="L4389">
        <v>4</v>
      </c>
      <c r="M4389">
        <v>362</v>
      </c>
      <c r="N4389" t="str">
        <f>_xlfn.XLOOKUP(Orders[[#This Row],[_ProductID]],Products!A:A,Products!C:C)</f>
        <v>Furniture</v>
      </c>
      <c r="O4389">
        <v>19</v>
      </c>
      <c r="P4389">
        <v>0.05</v>
      </c>
      <c r="Q4389" s="2">
        <v>6331.5</v>
      </c>
      <c r="R4389" s="2">
        <v>2975.8049999999998</v>
      </c>
      <c r="S4389" s="2">
        <v>48119.399999999994</v>
      </c>
      <c r="T4389" s="2">
        <v>24312.959999999995</v>
      </c>
    </row>
    <row r="4390" spans="1:20" x14ac:dyDescent="0.25">
      <c r="A4390" t="s">
        <v>3610</v>
      </c>
      <c r="B4390" t="s">
        <v>8</v>
      </c>
      <c r="C4390" t="s">
        <v>25</v>
      </c>
      <c r="D4390" s="1">
        <v>43500</v>
      </c>
      <c r="E4390" s="1">
        <v>43675</v>
      </c>
      <c r="F4390" s="1">
        <v>43701</v>
      </c>
      <c r="G4390" s="1">
        <v>43693</v>
      </c>
      <c r="H4390" s="13">
        <f>Orders[[#This Row],[DeliveryDate]]-Orders[[#This Row],[OrderDate]]</f>
        <v>18</v>
      </c>
      <c r="I4390" t="s">
        <v>3</v>
      </c>
      <c r="J4390" t="str">
        <f>_xlfn.XLOOKUP(Orders[[#This Row],[_SalesRepID]],'Sales team'!A:A,'Sales team'!B:B)</f>
        <v>Joe Price</v>
      </c>
      <c r="K4390">
        <v>22</v>
      </c>
      <c r="L4390">
        <v>24</v>
      </c>
      <c r="M4390">
        <v>358</v>
      </c>
      <c r="N4390" t="str">
        <f>_xlfn.XLOOKUP(Orders[[#This Row],[_ProductID]],Products!A:A,Products!C:C)</f>
        <v>Home décor</v>
      </c>
      <c r="O4390">
        <v>30</v>
      </c>
      <c r="P4390">
        <v>0.3</v>
      </c>
      <c r="Q4390" s="2">
        <v>5413.6</v>
      </c>
      <c r="R4390" s="2">
        <v>3735.384</v>
      </c>
      <c r="S4390" s="2">
        <v>7579.04</v>
      </c>
      <c r="T4390" s="2">
        <v>108.27199999999993</v>
      </c>
    </row>
    <row r="4391" spans="1:20" x14ac:dyDescent="0.25">
      <c r="A4391" t="s">
        <v>3611</v>
      </c>
      <c r="B4391" t="s">
        <v>1</v>
      </c>
      <c r="C4391" t="s">
        <v>6</v>
      </c>
      <c r="D4391" s="1">
        <v>43600</v>
      </c>
      <c r="E4391" s="1">
        <v>43675</v>
      </c>
      <c r="F4391" s="1">
        <v>43693</v>
      </c>
      <c r="G4391" s="1">
        <v>43684</v>
      </c>
      <c r="H4391" s="13">
        <f>Orders[[#This Row],[DeliveryDate]]-Orders[[#This Row],[OrderDate]]</f>
        <v>9</v>
      </c>
      <c r="I4391" t="s">
        <v>3</v>
      </c>
      <c r="J4391" t="str">
        <f>_xlfn.XLOOKUP(Orders[[#This Row],[_SalesRepID]],'Sales team'!A:A,'Sales team'!B:B)</f>
        <v>Joshua Ryan</v>
      </c>
      <c r="K4391">
        <v>9</v>
      </c>
      <c r="L4391">
        <v>31</v>
      </c>
      <c r="M4391">
        <v>112</v>
      </c>
      <c r="N4391" t="str">
        <f>_xlfn.XLOOKUP(Orders[[#This Row],[_ProductID]],Products!A:A,Products!C:C)</f>
        <v>Furniture</v>
      </c>
      <c r="O4391">
        <v>42</v>
      </c>
      <c r="P4391">
        <v>0.1</v>
      </c>
      <c r="Q4391" s="2">
        <v>234.5</v>
      </c>
      <c r="R4391" s="2">
        <v>136.01</v>
      </c>
      <c r="S4391" s="2">
        <v>1688.4</v>
      </c>
      <c r="T4391" s="2">
        <v>600.32000000000016</v>
      </c>
    </row>
    <row r="4392" spans="1:20" x14ac:dyDescent="0.25">
      <c r="A4392" t="s">
        <v>3612</v>
      </c>
      <c r="B4392" t="s">
        <v>8</v>
      </c>
      <c r="C4392" t="s">
        <v>6</v>
      </c>
      <c r="D4392" s="1">
        <v>43600</v>
      </c>
      <c r="E4392" s="1">
        <v>43675</v>
      </c>
      <c r="F4392" s="1">
        <v>43680</v>
      </c>
      <c r="G4392" s="1">
        <v>43692</v>
      </c>
      <c r="H4392" s="13">
        <f>Orders[[#This Row],[DeliveryDate]]-Orders[[#This Row],[OrderDate]]</f>
        <v>17</v>
      </c>
      <c r="I4392" t="s">
        <v>3</v>
      </c>
      <c r="J4392" t="str">
        <f>_xlfn.XLOOKUP(Orders[[#This Row],[_SalesRepID]],'Sales team'!A:A,'Sales team'!B:B)</f>
        <v>Joe Price</v>
      </c>
      <c r="K4392">
        <v>22</v>
      </c>
      <c r="L4392">
        <v>33</v>
      </c>
      <c r="M4392">
        <v>129</v>
      </c>
      <c r="N4392" t="str">
        <f>_xlfn.XLOOKUP(Orders[[#This Row],[_ProductID]],Products!A:A,Products!C:C)</f>
        <v>Home décor</v>
      </c>
      <c r="O4392">
        <v>23</v>
      </c>
      <c r="P4392">
        <v>0.2</v>
      </c>
      <c r="Q4392" s="2">
        <v>241.20000000000002</v>
      </c>
      <c r="R4392" s="2">
        <v>168.84</v>
      </c>
      <c r="S4392" s="2">
        <v>964.80000000000007</v>
      </c>
      <c r="T4392" s="2">
        <v>120.60000000000002</v>
      </c>
    </row>
    <row r="4393" spans="1:20" x14ac:dyDescent="0.25">
      <c r="A4393" t="s">
        <v>3613</v>
      </c>
      <c r="B4393" t="s">
        <v>1</v>
      </c>
      <c r="C4393" t="s">
        <v>6</v>
      </c>
      <c r="D4393" s="1">
        <v>43600</v>
      </c>
      <c r="E4393" s="1">
        <v>43675</v>
      </c>
      <c r="F4393" s="1">
        <v>43694</v>
      </c>
      <c r="G4393" s="1">
        <v>43699</v>
      </c>
      <c r="H4393" s="13">
        <f>Orders[[#This Row],[DeliveryDate]]-Orders[[#This Row],[OrderDate]]</f>
        <v>24</v>
      </c>
      <c r="I4393" t="s">
        <v>3</v>
      </c>
      <c r="J4393" t="str">
        <f>_xlfn.XLOOKUP(Orders[[#This Row],[_SalesRepID]],'Sales team'!A:A,'Sales team'!B:B)</f>
        <v>Joshua Bennett</v>
      </c>
      <c r="K4393">
        <v>6</v>
      </c>
      <c r="L4393">
        <v>44</v>
      </c>
      <c r="M4393">
        <v>107</v>
      </c>
      <c r="N4393" t="str">
        <f>_xlfn.XLOOKUP(Orders[[#This Row],[_ProductID]],Products!A:A,Products!C:C)</f>
        <v>Kitchen &amp; Dining</v>
      </c>
      <c r="O4393">
        <v>1</v>
      </c>
      <c r="P4393">
        <v>7.4999999999999997E-2</v>
      </c>
      <c r="Q4393" s="2">
        <v>247.9</v>
      </c>
      <c r="R4393" s="2">
        <v>168.572</v>
      </c>
      <c r="S4393" s="2">
        <v>1146.5375000000001</v>
      </c>
      <c r="T4393" s="2">
        <v>303.67750000000012</v>
      </c>
    </row>
    <row r="4394" spans="1:20" x14ac:dyDescent="0.25">
      <c r="A4394" t="s">
        <v>3614</v>
      </c>
      <c r="B4394" t="s">
        <v>5</v>
      </c>
      <c r="C4394" t="s">
        <v>2</v>
      </c>
      <c r="D4394" s="1">
        <v>43500</v>
      </c>
      <c r="E4394" s="1">
        <v>43675</v>
      </c>
      <c r="F4394" s="1">
        <v>43695</v>
      </c>
      <c r="G4394" s="1">
        <v>43693</v>
      </c>
      <c r="H4394" s="13">
        <f>Orders[[#This Row],[DeliveryDate]]-Orders[[#This Row],[OrderDate]]</f>
        <v>18</v>
      </c>
      <c r="I4394" t="s">
        <v>3</v>
      </c>
      <c r="J4394" t="str">
        <f>_xlfn.XLOOKUP(Orders[[#This Row],[_SalesRepID]],'Sales team'!A:A,'Sales team'!B:B)</f>
        <v>Roger Alexander</v>
      </c>
      <c r="K4394">
        <v>15</v>
      </c>
      <c r="L4394">
        <v>9</v>
      </c>
      <c r="M4394">
        <v>252</v>
      </c>
      <c r="N4394" t="str">
        <f>_xlfn.XLOOKUP(Orders[[#This Row],[_ProductID]],Products!A:A,Products!C:C)</f>
        <v>Outdoor</v>
      </c>
      <c r="O4394">
        <v>10</v>
      </c>
      <c r="P4394">
        <v>0.3</v>
      </c>
      <c r="Q4394" s="2">
        <v>6559.3</v>
      </c>
      <c r="R4394" s="2">
        <v>3345.2429999999999</v>
      </c>
      <c r="S4394" s="2">
        <v>27549.06</v>
      </c>
      <c r="T4394" s="2">
        <v>7477.6020000000026</v>
      </c>
    </row>
    <row r="4395" spans="1:20" x14ac:dyDescent="0.25">
      <c r="A4395" t="s">
        <v>3615</v>
      </c>
      <c r="B4395" t="s">
        <v>1</v>
      </c>
      <c r="C4395" t="s">
        <v>6</v>
      </c>
      <c r="D4395" s="1">
        <v>43600</v>
      </c>
      <c r="E4395" s="1">
        <v>43675</v>
      </c>
      <c r="F4395" s="1">
        <v>43684</v>
      </c>
      <c r="G4395" s="1">
        <v>43693</v>
      </c>
      <c r="H4395" s="13">
        <f>Orders[[#This Row],[DeliveryDate]]-Orders[[#This Row],[OrderDate]]</f>
        <v>18</v>
      </c>
      <c r="I4395" t="s">
        <v>3</v>
      </c>
      <c r="J4395" t="str">
        <f>_xlfn.XLOOKUP(Orders[[#This Row],[_SalesRepID]],'Sales team'!A:A,'Sales team'!B:B)</f>
        <v>Jerry Green</v>
      </c>
      <c r="K4395">
        <v>3</v>
      </c>
      <c r="L4395">
        <v>25</v>
      </c>
      <c r="M4395">
        <v>194</v>
      </c>
      <c r="N4395" t="str">
        <f>_xlfn.XLOOKUP(Orders[[#This Row],[_ProductID]],Products!A:A,Products!C:C)</f>
        <v>Outdoor</v>
      </c>
      <c r="O4395">
        <v>9</v>
      </c>
      <c r="P4395">
        <v>0.15</v>
      </c>
      <c r="Q4395" s="2">
        <v>1989.9</v>
      </c>
      <c r="R4395" s="2">
        <v>1591.92</v>
      </c>
      <c r="S4395" s="2">
        <v>5074.2450000000008</v>
      </c>
      <c r="T4395" s="2">
        <v>298.48500000000058</v>
      </c>
    </row>
    <row r="4396" spans="1:20" x14ac:dyDescent="0.25">
      <c r="A4396" t="s">
        <v>3616</v>
      </c>
      <c r="B4396" t="s">
        <v>5</v>
      </c>
      <c r="C4396" t="s">
        <v>13</v>
      </c>
      <c r="D4396" s="1">
        <v>43600</v>
      </c>
      <c r="E4396" s="1">
        <v>43675</v>
      </c>
      <c r="F4396" s="1">
        <v>43692</v>
      </c>
      <c r="G4396" s="1">
        <v>43690</v>
      </c>
      <c r="H4396" s="13">
        <f>Orders[[#This Row],[DeliveryDate]]-Orders[[#This Row],[OrderDate]]</f>
        <v>15</v>
      </c>
      <c r="I4396" t="s">
        <v>3</v>
      </c>
      <c r="J4396" t="str">
        <f>_xlfn.XLOOKUP(Orders[[#This Row],[_SalesRepID]],'Sales team'!A:A,'Sales team'!B:B)</f>
        <v>Paul Holmes</v>
      </c>
      <c r="K4396">
        <v>14</v>
      </c>
      <c r="L4396">
        <v>18</v>
      </c>
      <c r="M4396">
        <v>313</v>
      </c>
      <c r="N4396" t="str">
        <f>_xlfn.XLOOKUP(Orders[[#This Row],[_ProductID]],Products!A:A,Products!C:C)</f>
        <v>Home décor</v>
      </c>
      <c r="O4396">
        <v>36</v>
      </c>
      <c r="P4396">
        <v>0.05</v>
      </c>
      <c r="Q4396" s="2">
        <v>964.80000000000007</v>
      </c>
      <c r="R4396" s="2">
        <v>627.12000000000012</v>
      </c>
      <c r="S4396" s="2">
        <v>7332.4800000000005</v>
      </c>
      <c r="T4396" s="2">
        <v>2315.5199999999995</v>
      </c>
    </row>
    <row r="4397" spans="1:20" x14ac:dyDescent="0.25">
      <c r="A4397" t="s">
        <v>3600</v>
      </c>
      <c r="B4397" t="s">
        <v>5</v>
      </c>
      <c r="C4397" t="s">
        <v>6</v>
      </c>
      <c r="D4397" s="1">
        <v>43500</v>
      </c>
      <c r="E4397" s="1">
        <v>43674</v>
      </c>
      <c r="F4397" s="1">
        <v>43680</v>
      </c>
      <c r="G4397" s="1">
        <v>43683</v>
      </c>
      <c r="H4397" s="13">
        <f>Orders[[#This Row],[DeliveryDate]]-Orders[[#This Row],[OrderDate]]</f>
        <v>9</v>
      </c>
      <c r="I4397" t="s">
        <v>3</v>
      </c>
      <c r="J4397" t="str">
        <f>_xlfn.XLOOKUP(Orders[[#This Row],[_SalesRepID]],'Sales team'!A:A,'Sales team'!B:B)</f>
        <v>Paul Holmes</v>
      </c>
      <c r="K4397">
        <v>14</v>
      </c>
      <c r="L4397">
        <v>37</v>
      </c>
      <c r="M4397">
        <v>147</v>
      </c>
      <c r="N4397" t="str">
        <f>_xlfn.XLOOKUP(Orders[[#This Row],[_ProductID]],Products!A:A,Products!C:C)</f>
        <v>Home décor</v>
      </c>
      <c r="O4397">
        <v>27</v>
      </c>
      <c r="P4397">
        <v>0.15</v>
      </c>
      <c r="Q4397" s="2">
        <v>3999.9</v>
      </c>
      <c r="R4397" s="2">
        <v>2279.9429999999998</v>
      </c>
      <c r="S4397" s="2">
        <v>6799.83</v>
      </c>
      <c r="T4397" s="2">
        <v>2239.9440000000004</v>
      </c>
    </row>
    <row r="4398" spans="1:20" x14ac:dyDescent="0.25">
      <c r="A4398" t="s">
        <v>3601</v>
      </c>
      <c r="B4398" t="s">
        <v>1</v>
      </c>
      <c r="C4398" t="s">
        <v>13</v>
      </c>
      <c r="D4398" s="1">
        <v>43600</v>
      </c>
      <c r="E4398" s="1">
        <v>43674</v>
      </c>
      <c r="F4398" s="1">
        <v>43702</v>
      </c>
      <c r="G4398" s="1">
        <v>43696</v>
      </c>
      <c r="H4398" s="13">
        <f>Orders[[#This Row],[DeliveryDate]]-Orders[[#This Row],[OrderDate]]</f>
        <v>22</v>
      </c>
      <c r="I4398" t="s">
        <v>3</v>
      </c>
      <c r="J4398" t="str">
        <f>_xlfn.XLOOKUP(Orders[[#This Row],[_SalesRepID]],'Sales team'!A:A,'Sales team'!B:B)</f>
        <v>Stephen Payne</v>
      </c>
      <c r="K4398">
        <v>5</v>
      </c>
      <c r="L4398">
        <v>39</v>
      </c>
      <c r="M4398">
        <v>316</v>
      </c>
      <c r="N4398" t="str">
        <f>_xlfn.XLOOKUP(Orders[[#This Row],[_ProductID]],Products!A:A,Products!C:C)</f>
        <v>Home décor</v>
      </c>
      <c r="O4398">
        <v>39</v>
      </c>
      <c r="P4398">
        <v>7.4999999999999997E-2</v>
      </c>
      <c r="Q4398" s="2">
        <v>3892.7000000000003</v>
      </c>
      <c r="R4398" s="2">
        <v>2413.4740000000002</v>
      </c>
      <c r="S4398" s="2">
        <v>21604.485000000001</v>
      </c>
      <c r="T4398" s="2">
        <v>7123.6409999999996</v>
      </c>
    </row>
    <row r="4399" spans="1:20" x14ac:dyDescent="0.25">
      <c r="A4399" t="s">
        <v>3602</v>
      </c>
      <c r="B4399" t="s">
        <v>1</v>
      </c>
      <c r="C4399" t="s">
        <v>15</v>
      </c>
      <c r="D4399" s="1">
        <v>43500</v>
      </c>
      <c r="E4399" s="1">
        <v>43674</v>
      </c>
      <c r="F4399" s="1">
        <v>43692</v>
      </c>
      <c r="G4399" s="1">
        <v>43703</v>
      </c>
      <c r="H4399" s="13">
        <f>Orders[[#This Row],[DeliveryDate]]-Orders[[#This Row],[OrderDate]]</f>
        <v>29</v>
      </c>
      <c r="I4399" t="s">
        <v>3</v>
      </c>
      <c r="J4399" t="str">
        <f>_xlfn.XLOOKUP(Orders[[#This Row],[_SalesRepID]],'Sales team'!A:A,'Sales team'!B:B)</f>
        <v>Carl Nguyen</v>
      </c>
      <c r="K4399">
        <v>12</v>
      </c>
      <c r="L4399">
        <v>13</v>
      </c>
      <c r="M4399">
        <v>25</v>
      </c>
      <c r="N4399" t="str">
        <f>_xlfn.XLOOKUP(Orders[[#This Row],[_ProductID]],Products!A:A,Products!C:C)</f>
        <v>Kitchen &amp; Dining</v>
      </c>
      <c r="O4399">
        <v>37</v>
      </c>
      <c r="P4399">
        <v>0.1</v>
      </c>
      <c r="Q4399" s="2">
        <v>3959.7000000000003</v>
      </c>
      <c r="R4399" s="2">
        <v>3048.9690000000005</v>
      </c>
      <c r="S4399" s="2">
        <v>10691.19</v>
      </c>
      <c r="T4399" s="2">
        <v>1544.2829999999994</v>
      </c>
    </row>
    <row r="4400" spans="1:20" x14ac:dyDescent="0.25">
      <c r="A4400" t="s">
        <v>3603</v>
      </c>
      <c r="B4400" t="s">
        <v>1</v>
      </c>
      <c r="C4400" t="s">
        <v>6</v>
      </c>
      <c r="D4400" s="1">
        <v>43500</v>
      </c>
      <c r="E4400" s="1">
        <v>43674</v>
      </c>
      <c r="F4400" s="1">
        <v>43689</v>
      </c>
      <c r="G4400" s="1">
        <v>43699</v>
      </c>
      <c r="H4400" s="13">
        <f>Orders[[#This Row],[DeliveryDate]]-Orders[[#This Row],[OrderDate]]</f>
        <v>25</v>
      </c>
      <c r="I4400" t="s">
        <v>3</v>
      </c>
      <c r="J4400" t="str">
        <f>_xlfn.XLOOKUP(Orders[[#This Row],[_SalesRepID]],'Sales team'!A:A,'Sales team'!B:B)</f>
        <v>Joshua Little</v>
      </c>
      <c r="K4400">
        <v>11</v>
      </c>
      <c r="L4400">
        <v>5</v>
      </c>
      <c r="M4400">
        <v>135</v>
      </c>
      <c r="N4400" t="str">
        <f>_xlfn.XLOOKUP(Orders[[#This Row],[_ProductID]],Products!A:A,Products!C:C)</f>
        <v>Home décor</v>
      </c>
      <c r="O4400">
        <v>32</v>
      </c>
      <c r="P4400">
        <v>0.05</v>
      </c>
      <c r="Q4400" s="2">
        <v>6204.2</v>
      </c>
      <c r="R4400" s="2">
        <v>4963.3600000000006</v>
      </c>
      <c r="S4400" s="2">
        <v>23575.96</v>
      </c>
      <c r="T4400" s="2">
        <v>3722.5199999999968</v>
      </c>
    </row>
    <row r="4401" spans="1:20" x14ac:dyDescent="0.25">
      <c r="A4401" t="s">
        <v>3604</v>
      </c>
      <c r="B4401" t="s">
        <v>1</v>
      </c>
      <c r="C4401" t="s">
        <v>2</v>
      </c>
      <c r="D4401" s="1">
        <v>43600</v>
      </c>
      <c r="E4401" s="1">
        <v>43674</v>
      </c>
      <c r="F4401" s="1">
        <v>43684</v>
      </c>
      <c r="G4401" s="1">
        <v>43697</v>
      </c>
      <c r="H4401" s="13">
        <f>Orders[[#This Row],[DeliveryDate]]-Orders[[#This Row],[OrderDate]]</f>
        <v>23</v>
      </c>
      <c r="I4401" t="s">
        <v>3</v>
      </c>
      <c r="J4401" t="str">
        <f>_xlfn.XLOOKUP(Orders[[#This Row],[_SalesRepID]],'Sales team'!A:A,'Sales team'!B:B)</f>
        <v>Keith Griffin</v>
      </c>
      <c r="K4401">
        <v>2</v>
      </c>
      <c r="L4401">
        <v>11</v>
      </c>
      <c r="M4401">
        <v>238</v>
      </c>
      <c r="N4401" t="str">
        <f>_xlfn.XLOOKUP(Orders[[#This Row],[_ProductID]],Products!A:A,Products!C:C)</f>
        <v>Home décor</v>
      </c>
      <c r="O4401">
        <v>45</v>
      </c>
      <c r="P4401">
        <v>7.4999999999999997E-2</v>
      </c>
      <c r="Q4401" s="2">
        <v>1098.8</v>
      </c>
      <c r="R4401" s="2">
        <v>791.13599999999997</v>
      </c>
      <c r="S4401" s="2">
        <v>2032.78</v>
      </c>
      <c r="T4401" s="2">
        <v>450.50800000000004</v>
      </c>
    </row>
    <row r="4402" spans="1:20" x14ac:dyDescent="0.25">
      <c r="A4402" t="s">
        <v>3605</v>
      </c>
      <c r="B4402" t="s">
        <v>1</v>
      </c>
      <c r="C4402" t="s">
        <v>6</v>
      </c>
      <c r="D4402" s="1">
        <v>43600</v>
      </c>
      <c r="E4402" s="1">
        <v>43674</v>
      </c>
      <c r="F4402" s="1">
        <v>43689</v>
      </c>
      <c r="G4402" s="1">
        <v>43691</v>
      </c>
      <c r="H4402" s="13">
        <f>Orders[[#This Row],[DeliveryDate]]-Orders[[#This Row],[OrderDate]]</f>
        <v>17</v>
      </c>
      <c r="I4402" t="s">
        <v>3</v>
      </c>
      <c r="J4402" t="str">
        <f>_xlfn.XLOOKUP(Orders[[#This Row],[_SalesRepID]],'Sales team'!A:A,'Sales team'!B:B)</f>
        <v>Shawn Cook</v>
      </c>
      <c r="K4402">
        <v>7</v>
      </c>
      <c r="L4402">
        <v>36</v>
      </c>
      <c r="M4402">
        <v>165</v>
      </c>
      <c r="N4402" t="str">
        <f>_xlfn.XLOOKUP(Orders[[#This Row],[_ProductID]],Products!A:A,Products!C:C)</f>
        <v>Electronics</v>
      </c>
      <c r="O4402">
        <v>28</v>
      </c>
      <c r="P4402">
        <v>0.2</v>
      </c>
      <c r="Q4402" s="2">
        <v>1916.2</v>
      </c>
      <c r="R4402" s="2">
        <v>1398.826</v>
      </c>
      <c r="S4402" s="2">
        <v>6131.84</v>
      </c>
      <c r="T4402" s="2">
        <v>536.53600000000006</v>
      </c>
    </row>
    <row r="4403" spans="1:20" x14ac:dyDescent="0.25">
      <c r="A4403" t="s">
        <v>3606</v>
      </c>
      <c r="B4403" t="s">
        <v>1</v>
      </c>
      <c r="C4403" t="s">
        <v>6</v>
      </c>
      <c r="D4403" s="1">
        <v>43600</v>
      </c>
      <c r="E4403" s="1">
        <v>43674</v>
      </c>
      <c r="F4403" s="1">
        <v>43697</v>
      </c>
      <c r="G4403" s="1">
        <v>43690</v>
      </c>
      <c r="H4403" s="13">
        <f>Orders[[#This Row],[DeliveryDate]]-Orders[[#This Row],[OrderDate]]</f>
        <v>16</v>
      </c>
      <c r="I4403" t="s">
        <v>3</v>
      </c>
      <c r="J4403" t="str">
        <f>_xlfn.XLOOKUP(Orders[[#This Row],[_SalesRepID]],'Sales team'!A:A,'Sales team'!B:B)</f>
        <v>Joshua Ryan</v>
      </c>
      <c r="K4403">
        <v>9</v>
      </c>
      <c r="L4403">
        <v>30</v>
      </c>
      <c r="M4403">
        <v>201</v>
      </c>
      <c r="N4403" t="str">
        <f>_xlfn.XLOOKUP(Orders[[#This Row],[_ProductID]],Products!A:A,Products!C:C)</f>
        <v>Home décor</v>
      </c>
      <c r="O4403">
        <v>45</v>
      </c>
      <c r="P4403">
        <v>0.1</v>
      </c>
      <c r="Q4403" s="2">
        <v>3986.5</v>
      </c>
      <c r="R4403" s="2">
        <v>3149.335</v>
      </c>
      <c r="S4403" s="2">
        <v>28702.799999999999</v>
      </c>
      <c r="T4403" s="2">
        <v>3508.119999999999</v>
      </c>
    </row>
    <row r="4404" spans="1:20" x14ac:dyDescent="0.25">
      <c r="A4404" t="s">
        <v>3592</v>
      </c>
      <c r="B4404" t="s">
        <v>5</v>
      </c>
      <c r="C4404" t="s">
        <v>2</v>
      </c>
      <c r="D4404" s="1">
        <v>43600</v>
      </c>
      <c r="E4404" s="1">
        <v>43673</v>
      </c>
      <c r="F4404" s="1">
        <v>43678</v>
      </c>
      <c r="G4404" s="1">
        <v>43677</v>
      </c>
      <c r="H4404" s="13">
        <f>Orders[[#This Row],[DeliveryDate]]-Orders[[#This Row],[OrderDate]]</f>
        <v>4</v>
      </c>
      <c r="I4404" t="s">
        <v>3</v>
      </c>
      <c r="J4404" t="str">
        <f>_xlfn.XLOOKUP(Orders[[#This Row],[_SalesRepID]],'Sales team'!A:A,'Sales team'!B:B)</f>
        <v>Frank Brown</v>
      </c>
      <c r="K4404">
        <v>17</v>
      </c>
      <c r="L4404">
        <v>42</v>
      </c>
      <c r="M4404">
        <v>210</v>
      </c>
      <c r="N4404" t="str">
        <f>_xlfn.XLOOKUP(Orders[[#This Row],[_ProductID]],Products!A:A,Products!C:C)</f>
        <v>Home décor</v>
      </c>
      <c r="O4404">
        <v>11</v>
      </c>
      <c r="P4404">
        <v>0.05</v>
      </c>
      <c r="Q4404" s="2">
        <v>951.4</v>
      </c>
      <c r="R4404" s="2">
        <v>627.92399999999998</v>
      </c>
      <c r="S4404" s="2">
        <v>6326.8099999999995</v>
      </c>
      <c r="T4404" s="2">
        <v>1931.3419999999996</v>
      </c>
    </row>
    <row r="4405" spans="1:20" x14ac:dyDescent="0.25">
      <c r="A4405" t="s">
        <v>3593</v>
      </c>
      <c r="B4405" t="s">
        <v>5</v>
      </c>
      <c r="C4405" t="s">
        <v>2</v>
      </c>
      <c r="D4405" s="1">
        <v>43600</v>
      </c>
      <c r="E4405" s="1">
        <v>43673</v>
      </c>
      <c r="F4405" s="1">
        <v>43684</v>
      </c>
      <c r="G4405" s="1">
        <v>43698</v>
      </c>
      <c r="H4405" s="13">
        <f>Orders[[#This Row],[DeliveryDate]]-Orders[[#This Row],[OrderDate]]</f>
        <v>25</v>
      </c>
      <c r="I4405" t="s">
        <v>3</v>
      </c>
      <c r="J4405" t="str">
        <f>_xlfn.XLOOKUP(Orders[[#This Row],[_SalesRepID]],'Sales team'!A:A,'Sales team'!B:B)</f>
        <v>Frank Brown</v>
      </c>
      <c r="K4405">
        <v>17</v>
      </c>
      <c r="L4405">
        <v>35</v>
      </c>
      <c r="M4405">
        <v>235</v>
      </c>
      <c r="N4405" t="str">
        <f>_xlfn.XLOOKUP(Orders[[#This Row],[_ProductID]],Products!A:A,Products!C:C)</f>
        <v>Kitchen &amp; Dining</v>
      </c>
      <c r="O4405">
        <v>1</v>
      </c>
      <c r="P4405">
        <v>0.1</v>
      </c>
      <c r="Q4405" s="2">
        <v>2592.9</v>
      </c>
      <c r="R4405" s="2">
        <v>2203.9650000000001</v>
      </c>
      <c r="S4405" s="2">
        <v>11668.050000000001</v>
      </c>
      <c r="T4405" s="2">
        <v>648.22500000000036</v>
      </c>
    </row>
    <row r="4406" spans="1:20" x14ac:dyDescent="0.25">
      <c r="A4406" t="s">
        <v>3594</v>
      </c>
      <c r="B4406" t="s">
        <v>5</v>
      </c>
      <c r="C4406" t="s">
        <v>6</v>
      </c>
      <c r="D4406" s="1">
        <v>43600</v>
      </c>
      <c r="E4406" s="1">
        <v>43673</v>
      </c>
      <c r="F4406" s="1">
        <v>43689</v>
      </c>
      <c r="G4406" s="1">
        <v>43682</v>
      </c>
      <c r="H4406" s="13">
        <f>Orders[[#This Row],[DeliveryDate]]-Orders[[#This Row],[OrderDate]]</f>
        <v>9</v>
      </c>
      <c r="I4406" t="s">
        <v>3</v>
      </c>
      <c r="J4406" t="str">
        <f>_xlfn.XLOOKUP(Orders[[#This Row],[_SalesRepID]],'Sales team'!A:A,'Sales team'!B:B)</f>
        <v>Roger Alexander</v>
      </c>
      <c r="K4406">
        <v>15</v>
      </c>
      <c r="L4406">
        <v>23</v>
      </c>
      <c r="M4406">
        <v>124</v>
      </c>
      <c r="N4406" t="str">
        <f>_xlfn.XLOOKUP(Orders[[#This Row],[_ProductID]],Products!A:A,Products!C:C)</f>
        <v>Home décor</v>
      </c>
      <c r="O4406">
        <v>11</v>
      </c>
      <c r="P4406">
        <v>7.4999999999999997E-2</v>
      </c>
      <c r="Q4406" s="2">
        <v>1159.1000000000001</v>
      </c>
      <c r="R4406" s="2">
        <v>741.82400000000007</v>
      </c>
      <c r="S4406" s="2">
        <v>6433.005000000001</v>
      </c>
      <c r="T4406" s="2">
        <v>1982.0610000000006</v>
      </c>
    </row>
    <row r="4407" spans="1:20" x14ac:dyDescent="0.25">
      <c r="A4407" t="s">
        <v>3595</v>
      </c>
      <c r="B4407" t="s">
        <v>5</v>
      </c>
      <c r="C4407" t="s">
        <v>46</v>
      </c>
      <c r="D4407" s="1">
        <v>43600</v>
      </c>
      <c r="E4407" s="1">
        <v>43673</v>
      </c>
      <c r="F4407" s="1">
        <v>43698</v>
      </c>
      <c r="G4407" s="1">
        <v>43693</v>
      </c>
      <c r="H4407" s="13">
        <f>Orders[[#This Row],[DeliveryDate]]-Orders[[#This Row],[OrderDate]]</f>
        <v>20</v>
      </c>
      <c r="I4407" t="s">
        <v>3</v>
      </c>
      <c r="J4407" t="str">
        <f>_xlfn.XLOOKUP(Orders[[#This Row],[_SalesRepID]],'Sales team'!A:A,'Sales team'!B:B)</f>
        <v>Todd Roberts</v>
      </c>
      <c r="K4407">
        <v>13</v>
      </c>
      <c r="L4407">
        <v>17</v>
      </c>
      <c r="M4407">
        <v>81</v>
      </c>
      <c r="N4407" t="str">
        <f>_xlfn.XLOOKUP(Orders[[#This Row],[_ProductID]],Products!A:A,Products!C:C)</f>
        <v>Furniture</v>
      </c>
      <c r="O4407">
        <v>38</v>
      </c>
      <c r="P4407">
        <v>7.4999999999999997E-2</v>
      </c>
      <c r="Q4407" s="2">
        <v>2532.6</v>
      </c>
      <c r="R4407" s="2">
        <v>1646.19</v>
      </c>
      <c r="S4407" s="2">
        <v>2342.6550000000002</v>
      </c>
      <c r="T4407" s="2">
        <v>696.46500000000015</v>
      </c>
    </row>
    <row r="4408" spans="1:20" x14ac:dyDescent="0.25">
      <c r="A4408" t="s">
        <v>3596</v>
      </c>
      <c r="B4408" t="s">
        <v>1</v>
      </c>
      <c r="C4408" t="s">
        <v>2</v>
      </c>
      <c r="D4408" s="1">
        <v>43600</v>
      </c>
      <c r="E4408" s="1">
        <v>43673</v>
      </c>
      <c r="F4408" s="1">
        <v>43697</v>
      </c>
      <c r="G4408" s="1">
        <v>43678</v>
      </c>
      <c r="H4408" s="13">
        <f>Orders[[#This Row],[DeliveryDate]]-Orders[[#This Row],[OrderDate]]</f>
        <v>5</v>
      </c>
      <c r="I4408" t="s">
        <v>3</v>
      </c>
      <c r="J4408" t="str">
        <f>_xlfn.XLOOKUP(Orders[[#This Row],[_SalesRepID]],'Sales team'!A:A,'Sales team'!B:B)</f>
        <v>George Lewis</v>
      </c>
      <c r="K4408">
        <v>8</v>
      </c>
      <c r="L4408">
        <v>33</v>
      </c>
      <c r="M4408">
        <v>216</v>
      </c>
      <c r="N4408" t="str">
        <f>_xlfn.XLOOKUP(Orders[[#This Row],[_ProductID]],Products!A:A,Products!C:C)</f>
        <v>Home décor</v>
      </c>
      <c r="O4408">
        <v>29</v>
      </c>
      <c r="P4408">
        <v>0.2</v>
      </c>
      <c r="Q4408" s="2">
        <v>1996.6000000000001</v>
      </c>
      <c r="R4408" s="2">
        <v>1557.3480000000002</v>
      </c>
      <c r="S4408" s="2">
        <v>9583.68</v>
      </c>
      <c r="T4408" s="2">
        <v>239.59199999999873</v>
      </c>
    </row>
    <row r="4409" spans="1:20" x14ac:dyDescent="0.25">
      <c r="A4409" t="s">
        <v>3597</v>
      </c>
      <c r="B4409" t="s">
        <v>10</v>
      </c>
      <c r="C4409" t="s">
        <v>2</v>
      </c>
      <c r="D4409" s="1">
        <v>43600</v>
      </c>
      <c r="E4409" s="1">
        <v>43673</v>
      </c>
      <c r="F4409" s="1">
        <v>43693</v>
      </c>
      <c r="G4409" s="1">
        <v>43693</v>
      </c>
      <c r="H4409" s="13">
        <f>Orders[[#This Row],[DeliveryDate]]-Orders[[#This Row],[OrderDate]]</f>
        <v>20</v>
      </c>
      <c r="I4409" t="s">
        <v>3</v>
      </c>
      <c r="J4409" t="str">
        <f>_xlfn.XLOOKUP(Orders[[#This Row],[_SalesRepID]],'Sales team'!A:A,'Sales team'!B:B)</f>
        <v>Carlos Miller</v>
      </c>
      <c r="K4409">
        <v>28</v>
      </c>
      <c r="L4409">
        <v>23</v>
      </c>
      <c r="M4409">
        <v>236</v>
      </c>
      <c r="N4409" t="str">
        <f>_xlfn.XLOOKUP(Orders[[#This Row],[_ProductID]],Products!A:A,Products!C:C)</f>
        <v>Home décor</v>
      </c>
      <c r="O4409">
        <v>2</v>
      </c>
      <c r="P4409">
        <v>7.4999999999999997E-2</v>
      </c>
      <c r="Q4409" s="2">
        <v>1051.9000000000001</v>
      </c>
      <c r="R4409" s="2">
        <v>610.10199999999998</v>
      </c>
      <c r="S4409" s="2">
        <v>4865.0375000000004</v>
      </c>
      <c r="T4409" s="2">
        <v>1814.5275000000006</v>
      </c>
    </row>
    <row r="4410" spans="1:20" x14ac:dyDescent="0.25">
      <c r="A4410" t="s">
        <v>3598</v>
      </c>
      <c r="B4410" t="s">
        <v>5</v>
      </c>
      <c r="C4410" t="s">
        <v>6</v>
      </c>
      <c r="D4410" s="1">
        <v>43600</v>
      </c>
      <c r="E4410" s="1">
        <v>43673</v>
      </c>
      <c r="F4410" s="1">
        <v>43682</v>
      </c>
      <c r="G4410" s="1">
        <v>43691</v>
      </c>
      <c r="H4410" s="13">
        <f>Orders[[#This Row],[DeliveryDate]]-Orders[[#This Row],[OrderDate]]</f>
        <v>18</v>
      </c>
      <c r="I4410" t="s">
        <v>3</v>
      </c>
      <c r="J4410" t="str">
        <f>_xlfn.XLOOKUP(Orders[[#This Row],[_SalesRepID]],'Sales team'!A:A,'Sales team'!B:B)</f>
        <v>Todd Roberts</v>
      </c>
      <c r="K4410">
        <v>13</v>
      </c>
      <c r="L4410">
        <v>29</v>
      </c>
      <c r="M4410">
        <v>165</v>
      </c>
      <c r="N4410" t="str">
        <f>_xlfn.XLOOKUP(Orders[[#This Row],[_ProductID]],Products!A:A,Products!C:C)</f>
        <v>Home décor</v>
      </c>
      <c r="O4410">
        <v>40</v>
      </c>
      <c r="P4410">
        <v>0.15</v>
      </c>
      <c r="Q4410" s="2">
        <v>1842.5</v>
      </c>
      <c r="R4410" s="2">
        <v>773.85</v>
      </c>
      <c r="S4410" s="2">
        <v>3132.25</v>
      </c>
      <c r="T4410" s="2">
        <v>1584.55</v>
      </c>
    </row>
    <row r="4411" spans="1:20" x14ac:dyDescent="0.25">
      <c r="A4411" t="s">
        <v>3599</v>
      </c>
      <c r="B4411" t="s">
        <v>8</v>
      </c>
      <c r="C4411" t="s">
        <v>13</v>
      </c>
      <c r="D4411" s="1">
        <v>43600</v>
      </c>
      <c r="E4411" s="1">
        <v>43673</v>
      </c>
      <c r="F4411" s="1">
        <v>43689</v>
      </c>
      <c r="G4411" s="1">
        <v>43690</v>
      </c>
      <c r="H4411" s="13">
        <f>Orders[[#This Row],[DeliveryDate]]-Orders[[#This Row],[OrderDate]]</f>
        <v>17</v>
      </c>
      <c r="I4411" t="s">
        <v>3</v>
      </c>
      <c r="J4411" t="str">
        <f>_xlfn.XLOOKUP(Orders[[#This Row],[_SalesRepID]],'Sales team'!A:A,'Sales team'!B:B)</f>
        <v>Samuel Fowler</v>
      </c>
      <c r="K4411">
        <v>21</v>
      </c>
      <c r="L4411">
        <v>42</v>
      </c>
      <c r="M4411">
        <v>291</v>
      </c>
      <c r="N4411" t="str">
        <f>_xlfn.XLOOKUP(Orders[[#This Row],[_ProductID]],Products!A:A,Products!C:C)</f>
        <v>Furniture</v>
      </c>
      <c r="O4411">
        <v>5</v>
      </c>
      <c r="P4411">
        <v>0.1</v>
      </c>
      <c r="Q4411" s="2">
        <v>2438.8000000000002</v>
      </c>
      <c r="R4411" s="2">
        <v>1926.6520000000003</v>
      </c>
      <c r="S4411" s="2">
        <v>10974.6</v>
      </c>
      <c r="T4411" s="2">
        <v>1341.3399999999983</v>
      </c>
    </row>
    <row r="4412" spans="1:20" x14ac:dyDescent="0.25">
      <c r="A4412" t="s">
        <v>3584</v>
      </c>
      <c r="B4412" t="s">
        <v>5</v>
      </c>
      <c r="C4412" t="s">
        <v>13</v>
      </c>
      <c r="D4412" s="1">
        <v>43500</v>
      </c>
      <c r="E4412" s="1">
        <v>43672</v>
      </c>
      <c r="F4412" s="1">
        <v>43681</v>
      </c>
      <c r="G4412" s="1">
        <v>43693</v>
      </c>
      <c r="H4412" s="13">
        <f>Orders[[#This Row],[DeliveryDate]]-Orders[[#This Row],[OrderDate]]</f>
        <v>21</v>
      </c>
      <c r="I4412" t="s">
        <v>3</v>
      </c>
      <c r="J4412" t="str">
        <f>_xlfn.XLOOKUP(Orders[[#This Row],[_SalesRepID]],'Sales team'!A:A,'Sales team'!B:B)</f>
        <v>Todd Roberts</v>
      </c>
      <c r="K4412">
        <v>13</v>
      </c>
      <c r="L4412">
        <v>49</v>
      </c>
      <c r="M4412">
        <v>279</v>
      </c>
      <c r="N4412" t="str">
        <f>_xlfn.XLOOKUP(Orders[[#This Row],[_ProductID]],Products!A:A,Products!C:C)</f>
        <v>Furniture</v>
      </c>
      <c r="O4412">
        <v>42</v>
      </c>
      <c r="P4412">
        <v>0.1</v>
      </c>
      <c r="Q4412" s="2">
        <v>737</v>
      </c>
      <c r="R4412" s="2">
        <v>405.35</v>
      </c>
      <c r="S4412" s="2">
        <v>2653.2000000000003</v>
      </c>
      <c r="T4412" s="2">
        <v>1031.8000000000002</v>
      </c>
    </row>
    <row r="4413" spans="1:20" x14ac:dyDescent="0.25">
      <c r="A4413" t="s">
        <v>3585</v>
      </c>
      <c r="B4413" t="s">
        <v>5</v>
      </c>
      <c r="C4413" t="s">
        <v>2</v>
      </c>
      <c r="D4413" s="1">
        <v>43600</v>
      </c>
      <c r="E4413" s="1">
        <v>43672</v>
      </c>
      <c r="F4413" s="1">
        <v>43678</v>
      </c>
      <c r="G4413" s="1">
        <v>43689</v>
      </c>
      <c r="H4413" s="13">
        <f>Orders[[#This Row],[DeliveryDate]]-Orders[[#This Row],[OrderDate]]</f>
        <v>17</v>
      </c>
      <c r="I4413" t="s">
        <v>3</v>
      </c>
      <c r="J4413" t="str">
        <f>_xlfn.XLOOKUP(Orders[[#This Row],[_SalesRepID]],'Sales team'!A:A,'Sales team'!B:B)</f>
        <v>Todd Roberts</v>
      </c>
      <c r="K4413">
        <v>13</v>
      </c>
      <c r="L4413">
        <v>13</v>
      </c>
      <c r="M4413">
        <v>213</v>
      </c>
      <c r="N4413" t="str">
        <f>_xlfn.XLOOKUP(Orders[[#This Row],[_ProductID]],Products!A:A,Products!C:C)</f>
        <v>Home décor</v>
      </c>
      <c r="O4413">
        <v>39</v>
      </c>
      <c r="P4413">
        <v>7.4999999999999997E-2</v>
      </c>
      <c r="Q4413" s="2">
        <v>3108.8</v>
      </c>
      <c r="R4413" s="2">
        <v>2549.2159999999999</v>
      </c>
      <c r="S4413" s="2">
        <v>11502.560000000001</v>
      </c>
      <c r="T4413" s="2">
        <v>1305.6960000000017</v>
      </c>
    </row>
    <row r="4414" spans="1:20" x14ac:dyDescent="0.25">
      <c r="A4414" t="s">
        <v>3586</v>
      </c>
      <c r="B4414" t="s">
        <v>10</v>
      </c>
      <c r="C4414" t="s">
        <v>6</v>
      </c>
      <c r="D4414" s="1">
        <v>43600</v>
      </c>
      <c r="E4414" s="1">
        <v>43672</v>
      </c>
      <c r="F4414" s="1">
        <v>43689</v>
      </c>
      <c r="G4414" s="1">
        <v>43683</v>
      </c>
      <c r="H4414" s="13">
        <f>Orders[[#This Row],[DeliveryDate]]-Orders[[#This Row],[OrderDate]]</f>
        <v>11</v>
      </c>
      <c r="I4414" t="s">
        <v>3</v>
      </c>
      <c r="J4414" t="str">
        <f>_xlfn.XLOOKUP(Orders[[#This Row],[_SalesRepID]],'Sales team'!A:A,'Sales team'!B:B)</f>
        <v>Carlos Miller</v>
      </c>
      <c r="K4414">
        <v>28</v>
      </c>
      <c r="L4414">
        <v>9</v>
      </c>
      <c r="M4414">
        <v>192</v>
      </c>
      <c r="N4414" t="str">
        <f>_xlfn.XLOOKUP(Orders[[#This Row],[_ProductID]],Products!A:A,Products!C:C)</f>
        <v>Home décor</v>
      </c>
      <c r="O4414">
        <v>40</v>
      </c>
      <c r="P4414">
        <v>0.3</v>
      </c>
      <c r="Q4414" s="2">
        <v>3423.7000000000003</v>
      </c>
      <c r="R4414" s="2">
        <v>2191.1680000000001</v>
      </c>
      <c r="S4414" s="2">
        <v>11982.949999999999</v>
      </c>
      <c r="T4414" s="2">
        <v>1027.1099999999988</v>
      </c>
    </row>
    <row r="4415" spans="1:20" x14ac:dyDescent="0.25">
      <c r="A4415" t="s">
        <v>3587</v>
      </c>
      <c r="B4415" t="s">
        <v>1</v>
      </c>
      <c r="C4415" t="s">
        <v>46</v>
      </c>
      <c r="D4415" s="1">
        <v>43500</v>
      </c>
      <c r="E4415" s="1">
        <v>43672</v>
      </c>
      <c r="F4415" s="1">
        <v>43683</v>
      </c>
      <c r="G4415" s="1">
        <v>43678</v>
      </c>
      <c r="H4415" s="13">
        <f>Orders[[#This Row],[DeliveryDate]]-Orders[[#This Row],[OrderDate]]</f>
        <v>6</v>
      </c>
      <c r="I4415" t="s">
        <v>3</v>
      </c>
      <c r="J4415" t="str">
        <f>_xlfn.XLOOKUP(Orders[[#This Row],[_SalesRepID]],'Sales team'!A:A,'Sales team'!B:B)</f>
        <v>George Lewis</v>
      </c>
      <c r="K4415">
        <v>8</v>
      </c>
      <c r="L4415">
        <v>20</v>
      </c>
      <c r="M4415">
        <v>60</v>
      </c>
      <c r="N4415" t="str">
        <f>_xlfn.XLOOKUP(Orders[[#This Row],[_ProductID]],Products!A:A,Products!C:C)</f>
        <v>Outdoor</v>
      </c>
      <c r="O4415">
        <v>10</v>
      </c>
      <c r="P4415">
        <v>0.05</v>
      </c>
      <c r="Q4415" s="2">
        <v>180.9</v>
      </c>
      <c r="R4415" s="2">
        <v>121.20300000000002</v>
      </c>
      <c r="S4415" s="2">
        <v>171.85499999999999</v>
      </c>
      <c r="T4415" s="2">
        <v>50.651999999999973</v>
      </c>
    </row>
    <row r="4416" spans="1:20" x14ac:dyDescent="0.25">
      <c r="A4416" t="s">
        <v>3588</v>
      </c>
      <c r="B4416" t="s">
        <v>5</v>
      </c>
      <c r="C4416" t="s">
        <v>13</v>
      </c>
      <c r="D4416" s="1">
        <v>43600</v>
      </c>
      <c r="E4416" s="1">
        <v>43672</v>
      </c>
      <c r="F4416" s="1">
        <v>43691</v>
      </c>
      <c r="G4416" s="1">
        <v>43703</v>
      </c>
      <c r="H4416" s="13">
        <f>Orders[[#This Row],[DeliveryDate]]-Orders[[#This Row],[OrderDate]]</f>
        <v>31</v>
      </c>
      <c r="I4416" t="s">
        <v>3</v>
      </c>
      <c r="J4416" t="str">
        <f>_xlfn.XLOOKUP(Orders[[#This Row],[_SalesRepID]],'Sales team'!A:A,'Sales team'!B:B)</f>
        <v>Paul Holmes</v>
      </c>
      <c r="K4416">
        <v>14</v>
      </c>
      <c r="L4416">
        <v>12</v>
      </c>
      <c r="M4416">
        <v>283</v>
      </c>
      <c r="N4416" t="str">
        <f>_xlfn.XLOOKUP(Orders[[#This Row],[_ProductID]],Products!A:A,Products!C:C)</f>
        <v>Furniture</v>
      </c>
      <c r="O4416">
        <v>5</v>
      </c>
      <c r="P4416">
        <v>0.05</v>
      </c>
      <c r="Q4416" s="2">
        <v>1232.8</v>
      </c>
      <c r="R4416" s="2">
        <v>505.44799999999998</v>
      </c>
      <c r="S4416" s="2">
        <v>9369.2799999999988</v>
      </c>
      <c r="T4416" s="2">
        <v>5325.695999999999</v>
      </c>
    </row>
    <row r="4417" spans="1:20" x14ac:dyDescent="0.25">
      <c r="A4417" t="s">
        <v>3589</v>
      </c>
      <c r="B4417" t="s">
        <v>8</v>
      </c>
      <c r="C4417" t="s">
        <v>6</v>
      </c>
      <c r="D4417" s="1">
        <v>43600</v>
      </c>
      <c r="E4417" s="1">
        <v>43672</v>
      </c>
      <c r="F4417" s="1">
        <v>43680</v>
      </c>
      <c r="G4417" s="1">
        <v>43692</v>
      </c>
      <c r="H4417" s="13">
        <f>Orders[[#This Row],[DeliveryDate]]-Orders[[#This Row],[OrderDate]]</f>
        <v>20</v>
      </c>
      <c r="I4417" t="s">
        <v>3</v>
      </c>
      <c r="J4417" t="str">
        <f>_xlfn.XLOOKUP(Orders[[#This Row],[_SalesRepID]],'Sales team'!A:A,'Sales team'!B:B)</f>
        <v>Samuel Fowler</v>
      </c>
      <c r="K4417">
        <v>21</v>
      </c>
      <c r="L4417">
        <v>47</v>
      </c>
      <c r="M4417">
        <v>202</v>
      </c>
      <c r="N4417" t="str">
        <f>_xlfn.XLOOKUP(Orders[[#This Row],[_ProductID]],Products!A:A,Products!C:C)</f>
        <v>Home décor</v>
      </c>
      <c r="O4417">
        <v>41</v>
      </c>
      <c r="P4417">
        <v>7.4999999999999997E-2</v>
      </c>
      <c r="Q4417" s="2">
        <v>6311.4000000000005</v>
      </c>
      <c r="R4417" s="2">
        <v>3218.8140000000003</v>
      </c>
      <c r="S4417" s="2">
        <v>40866.315000000002</v>
      </c>
      <c r="T4417" s="2">
        <v>18334.616999999998</v>
      </c>
    </row>
    <row r="4418" spans="1:20" x14ac:dyDescent="0.25">
      <c r="A4418" t="s">
        <v>3590</v>
      </c>
      <c r="B4418" t="s">
        <v>5</v>
      </c>
      <c r="C4418" t="s">
        <v>13</v>
      </c>
      <c r="D4418" s="1">
        <v>43600</v>
      </c>
      <c r="E4418" s="1">
        <v>43672</v>
      </c>
      <c r="F4418" s="1">
        <v>43678</v>
      </c>
      <c r="G4418" s="1">
        <v>43696</v>
      </c>
      <c r="H4418" s="13">
        <f>Orders[[#This Row],[DeliveryDate]]-Orders[[#This Row],[OrderDate]]</f>
        <v>24</v>
      </c>
      <c r="I4418" t="s">
        <v>3</v>
      </c>
      <c r="J4418" t="str">
        <f>_xlfn.XLOOKUP(Orders[[#This Row],[_SalesRepID]],'Sales team'!A:A,'Sales team'!B:B)</f>
        <v>Paul Holmes</v>
      </c>
      <c r="K4418">
        <v>14</v>
      </c>
      <c r="L4418">
        <v>7</v>
      </c>
      <c r="M4418">
        <v>310</v>
      </c>
      <c r="N4418" t="str">
        <f>_xlfn.XLOOKUP(Orders[[#This Row],[_ProductID]],Products!A:A,Products!C:C)</f>
        <v>Home décor</v>
      </c>
      <c r="O4418">
        <v>46</v>
      </c>
      <c r="P4418">
        <v>0.15</v>
      </c>
      <c r="Q4418" s="2">
        <v>1072</v>
      </c>
      <c r="R4418" s="2">
        <v>728.96</v>
      </c>
      <c r="S4418" s="2">
        <v>3644.7999999999997</v>
      </c>
      <c r="T4418" s="2">
        <v>728.95999999999958</v>
      </c>
    </row>
    <row r="4419" spans="1:20" x14ac:dyDescent="0.25">
      <c r="A4419" t="s">
        <v>3591</v>
      </c>
      <c r="B4419" t="s">
        <v>1</v>
      </c>
      <c r="C4419" t="s">
        <v>13</v>
      </c>
      <c r="D4419" s="1">
        <v>43600</v>
      </c>
      <c r="E4419" s="1">
        <v>43672</v>
      </c>
      <c r="F4419" s="1">
        <v>43696</v>
      </c>
      <c r="G4419" s="1">
        <v>43683</v>
      </c>
      <c r="H4419" s="13">
        <f>Orders[[#This Row],[DeliveryDate]]-Orders[[#This Row],[OrderDate]]</f>
        <v>11</v>
      </c>
      <c r="I4419" t="s">
        <v>3</v>
      </c>
      <c r="J4419" t="str">
        <f>_xlfn.XLOOKUP(Orders[[#This Row],[_SalesRepID]],'Sales team'!A:A,'Sales team'!B:B)</f>
        <v>Shawn Cook</v>
      </c>
      <c r="K4419">
        <v>7</v>
      </c>
      <c r="L4419">
        <v>36</v>
      </c>
      <c r="M4419">
        <v>278</v>
      </c>
      <c r="N4419" t="str">
        <f>_xlfn.XLOOKUP(Orders[[#This Row],[_ProductID]],Products!A:A,Products!C:C)</f>
        <v>Home décor</v>
      </c>
      <c r="O4419">
        <v>17</v>
      </c>
      <c r="P4419">
        <v>7.4999999999999997E-2</v>
      </c>
      <c r="Q4419" s="2">
        <v>268</v>
      </c>
      <c r="R4419" s="2">
        <v>155.44</v>
      </c>
      <c r="S4419" s="2">
        <v>1735.3000000000002</v>
      </c>
      <c r="T4419" s="2">
        <v>647.22000000000025</v>
      </c>
    </row>
    <row r="4420" spans="1:20" x14ac:dyDescent="0.25">
      <c r="A4420" t="s">
        <v>3579</v>
      </c>
      <c r="B4420" t="s">
        <v>1</v>
      </c>
      <c r="C4420" t="s">
        <v>13</v>
      </c>
      <c r="D4420" s="1">
        <v>43600</v>
      </c>
      <c r="E4420" s="1">
        <v>43671</v>
      </c>
      <c r="F4420" s="1">
        <v>43679</v>
      </c>
      <c r="G4420" s="1">
        <v>43698</v>
      </c>
      <c r="H4420" s="13">
        <f>Orders[[#This Row],[DeliveryDate]]-Orders[[#This Row],[OrderDate]]</f>
        <v>27</v>
      </c>
      <c r="I4420" t="s">
        <v>3</v>
      </c>
      <c r="J4420" t="str">
        <f>_xlfn.XLOOKUP(Orders[[#This Row],[_SalesRepID]],'Sales team'!A:A,'Sales team'!B:B)</f>
        <v>Joshua Little</v>
      </c>
      <c r="K4420">
        <v>11</v>
      </c>
      <c r="L4420">
        <v>46</v>
      </c>
      <c r="M4420">
        <v>325</v>
      </c>
      <c r="N4420" t="str">
        <f>_xlfn.XLOOKUP(Orders[[#This Row],[_ProductID]],Products!A:A,Products!C:C)</f>
        <v>Home décor</v>
      </c>
      <c r="O4420">
        <v>44</v>
      </c>
      <c r="P4420">
        <v>0.4</v>
      </c>
      <c r="Q4420" s="2">
        <v>797.30000000000007</v>
      </c>
      <c r="R4420" s="2">
        <v>597.97500000000002</v>
      </c>
      <c r="S4420" s="2">
        <v>478.38</v>
      </c>
      <c r="T4420" s="2">
        <v>-119.59500000000003</v>
      </c>
    </row>
    <row r="4421" spans="1:20" x14ac:dyDescent="0.25">
      <c r="A4421" t="s">
        <v>3580</v>
      </c>
      <c r="B4421" t="s">
        <v>5</v>
      </c>
      <c r="C4421" t="s">
        <v>2</v>
      </c>
      <c r="D4421" s="1">
        <v>43500</v>
      </c>
      <c r="E4421" s="1">
        <v>43671</v>
      </c>
      <c r="F4421" s="1">
        <v>43681</v>
      </c>
      <c r="G4421" s="1">
        <v>43705</v>
      </c>
      <c r="H4421" s="13">
        <f>Orders[[#This Row],[DeliveryDate]]-Orders[[#This Row],[OrderDate]]</f>
        <v>34</v>
      </c>
      <c r="I4421" t="s">
        <v>3</v>
      </c>
      <c r="J4421" t="str">
        <f>_xlfn.XLOOKUP(Orders[[#This Row],[_SalesRepID]],'Sales team'!A:A,'Sales team'!B:B)</f>
        <v>Nicholas Cunningham</v>
      </c>
      <c r="K4421">
        <v>19</v>
      </c>
      <c r="L4421">
        <v>30</v>
      </c>
      <c r="M4421">
        <v>233</v>
      </c>
      <c r="N4421" t="str">
        <f>_xlfn.XLOOKUP(Orders[[#This Row],[_ProductID]],Products!A:A,Products!C:C)</f>
        <v>Furniture</v>
      </c>
      <c r="O4421">
        <v>42</v>
      </c>
      <c r="P4421">
        <v>7.4999999999999997E-2</v>
      </c>
      <c r="Q4421" s="2">
        <v>5366.7</v>
      </c>
      <c r="R4421" s="2">
        <v>3542.0219999999999</v>
      </c>
      <c r="S4421" s="2">
        <v>14892.592499999999</v>
      </c>
      <c r="T4421" s="2">
        <v>4266.5264999999999</v>
      </c>
    </row>
    <row r="4422" spans="1:20" x14ac:dyDescent="0.25">
      <c r="A4422" t="s">
        <v>3581</v>
      </c>
      <c r="B4422" t="s">
        <v>1</v>
      </c>
      <c r="C4422" t="s">
        <v>6</v>
      </c>
      <c r="D4422" s="1">
        <v>43600</v>
      </c>
      <c r="E4422" s="1">
        <v>43671</v>
      </c>
      <c r="F4422" s="1">
        <v>43683</v>
      </c>
      <c r="G4422" s="1">
        <v>43696</v>
      </c>
      <c r="H4422" s="13">
        <f>Orders[[#This Row],[DeliveryDate]]-Orders[[#This Row],[OrderDate]]</f>
        <v>25</v>
      </c>
      <c r="I4422" t="s">
        <v>3</v>
      </c>
      <c r="J4422" t="str">
        <f>_xlfn.XLOOKUP(Orders[[#This Row],[_SalesRepID]],'Sales team'!A:A,'Sales team'!B:B)</f>
        <v>Chris Armstrong</v>
      </c>
      <c r="K4422">
        <v>4</v>
      </c>
      <c r="L4422">
        <v>30</v>
      </c>
      <c r="M4422">
        <v>138</v>
      </c>
      <c r="N4422" t="str">
        <f>_xlfn.XLOOKUP(Orders[[#This Row],[_ProductID]],Products!A:A,Products!C:C)</f>
        <v>Home décor</v>
      </c>
      <c r="O4422">
        <v>11</v>
      </c>
      <c r="P4422">
        <v>0.2</v>
      </c>
      <c r="Q4422" s="2">
        <v>3343.3</v>
      </c>
      <c r="R4422" s="2">
        <v>1370.7529999999999</v>
      </c>
      <c r="S4422" s="2">
        <v>8023.9200000000019</v>
      </c>
      <c r="T4422" s="2">
        <v>3911.6610000000019</v>
      </c>
    </row>
    <row r="4423" spans="1:20" x14ac:dyDescent="0.25">
      <c r="A4423" t="s">
        <v>3582</v>
      </c>
      <c r="B4423" t="s">
        <v>1</v>
      </c>
      <c r="C4423" t="s">
        <v>2</v>
      </c>
      <c r="D4423" s="1">
        <v>43600</v>
      </c>
      <c r="E4423" s="1">
        <v>43671</v>
      </c>
      <c r="F4423" s="1">
        <v>43685</v>
      </c>
      <c r="G4423" s="1">
        <v>43698</v>
      </c>
      <c r="H4423" s="13">
        <f>Orders[[#This Row],[DeliveryDate]]-Orders[[#This Row],[OrderDate]]</f>
        <v>27</v>
      </c>
      <c r="I4423" t="s">
        <v>3</v>
      </c>
      <c r="J4423" t="str">
        <f>_xlfn.XLOOKUP(Orders[[#This Row],[_SalesRepID]],'Sales team'!A:A,'Sales team'!B:B)</f>
        <v>Adam Hernandez</v>
      </c>
      <c r="K4423">
        <v>1</v>
      </c>
      <c r="L4423">
        <v>20</v>
      </c>
      <c r="M4423">
        <v>229</v>
      </c>
      <c r="N4423" t="str">
        <f>_xlfn.XLOOKUP(Orders[[#This Row],[_ProductID]],Products!A:A,Products!C:C)</f>
        <v>Home décor</v>
      </c>
      <c r="O4423">
        <v>17</v>
      </c>
      <c r="P4423">
        <v>0.2</v>
      </c>
      <c r="Q4423" s="2">
        <v>3939.6</v>
      </c>
      <c r="R4423" s="2">
        <v>2836.5119999999997</v>
      </c>
      <c r="S4423" s="2">
        <v>6303.3600000000006</v>
      </c>
      <c r="T4423" s="2">
        <v>630.33600000000115</v>
      </c>
    </row>
    <row r="4424" spans="1:20" x14ac:dyDescent="0.25">
      <c r="A4424" t="s">
        <v>3583</v>
      </c>
      <c r="B4424" t="s">
        <v>8</v>
      </c>
      <c r="C4424" t="s">
        <v>15</v>
      </c>
      <c r="D4424" s="1">
        <v>43600</v>
      </c>
      <c r="E4424" s="1">
        <v>43671</v>
      </c>
      <c r="F4424" s="1">
        <v>43694</v>
      </c>
      <c r="G4424" s="1">
        <v>43689</v>
      </c>
      <c r="H4424" s="13">
        <f>Orders[[#This Row],[DeliveryDate]]-Orders[[#This Row],[OrderDate]]</f>
        <v>18</v>
      </c>
      <c r="I4424" t="s">
        <v>3</v>
      </c>
      <c r="J4424" t="str">
        <f>_xlfn.XLOOKUP(Orders[[#This Row],[_SalesRepID]],'Sales team'!A:A,'Sales team'!B:B)</f>
        <v>Roy Rice</v>
      </c>
      <c r="K4424">
        <v>24</v>
      </c>
      <c r="L4424">
        <v>36</v>
      </c>
      <c r="M4424">
        <v>52</v>
      </c>
      <c r="N4424" t="str">
        <f>_xlfn.XLOOKUP(Orders[[#This Row],[_ProductID]],Products!A:A,Products!C:C)</f>
        <v>Home décor</v>
      </c>
      <c r="O4424">
        <v>21</v>
      </c>
      <c r="P4424">
        <v>7.4999999999999997E-2</v>
      </c>
      <c r="Q4424" s="2">
        <v>2659.9</v>
      </c>
      <c r="R4424" s="2">
        <v>1542.742</v>
      </c>
      <c r="S4424" s="2">
        <v>12302.0375</v>
      </c>
      <c r="T4424" s="2">
        <v>4588.3275000000003</v>
      </c>
    </row>
    <row r="4425" spans="1:20" x14ac:dyDescent="0.25">
      <c r="A4425" t="s">
        <v>3570</v>
      </c>
      <c r="B4425" t="s">
        <v>10</v>
      </c>
      <c r="C4425" t="s">
        <v>15</v>
      </c>
      <c r="D4425" s="1">
        <v>43600</v>
      </c>
      <c r="E4425" s="1">
        <v>43670</v>
      </c>
      <c r="F4425" s="1">
        <v>43691</v>
      </c>
      <c r="G4425" s="1">
        <v>43682</v>
      </c>
      <c r="H4425" s="13">
        <f>Orders[[#This Row],[DeliveryDate]]-Orders[[#This Row],[OrderDate]]</f>
        <v>12</v>
      </c>
      <c r="I4425" t="s">
        <v>3</v>
      </c>
      <c r="J4425" t="str">
        <f>_xlfn.XLOOKUP(Orders[[#This Row],[_SalesRepID]],'Sales team'!A:A,'Sales team'!B:B)</f>
        <v>Carlos Miller</v>
      </c>
      <c r="K4425">
        <v>28</v>
      </c>
      <c r="L4425">
        <v>21</v>
      </c>
      <c r="M4425">
        <v>30</v>
      </c>
      <c r="N4425" t="str">
        <f>_xlfn.XLOOKUP(Orders[[#This Row],[_ProductID]],Products!A:A,Products!C:C)</f>
        <v>Home décor</v>
      </c>
      <c r="O4425">
        <v>31</v>
      </c>
      <c r="P4425">
        <v>7.4999999999999997E-2</v>
      </c>
      <c r="Q4425" s="2">
        <v>5226</v>
      </c>
      <c r="R4425" s="2">
        <v>3814.98</v>
      </c>
      <c r="S4425" s="2">
        <v>33838.35</v>
      </c>
      <c r="T4425" s="2">
        <v>7133.489999999998</v>
      </c>
    </row>
    <row r="4426" spans="1:20" x14ac:dyDescent="0.25">
      <c r="A4426" t="s">
        <v>3571</v>
      </c>
      <c r="B4426" t="s">
        <v>5</v>
      </c>
      <c r="C4426" t="s">
        <v>25</v>
      </c>
      <c r="D4426" s="1">
        <v>43600</v>
      </c>
      <c r="E4426" s="1">
        <v>43670</v>
      </c>
      <c r="F4426" s="1">
        <v>43693</v>
      </c>
      <c r="G4426" s="1">
        <v>43692</v>
      </c>
      <c r="H4426" s="13">
        <f>Orders[[#This Row],[DeliveryDate]]-Orders[[#This Row],[OrderDate]]</f>
        <v>22</v>
      </c>
      <c r="I4426" t="s">
        <v>3</v>
      </c>
      <c r="J4426" t="str">
        <f>_xlfn.XLOOKUP(Orders[[#This Row],[_SalesRepID]],'Sales team'!A:A,'Sales team'!B:B)</f>
        <v>Roger Alexander</v>
      </c>
      <c r="K4426">
        <v>15</v>
      </c>
      <c r="L4426">
        <v>25</v>
      </c>
      <c r="M4426">
        <v>355</v>
      </c>
      <c r="N4426" t="str">
        <f>_xlfn.XLOOKUP(Orders[[#This Row],[_ProductID]],Products!A:A,Products!C:C)</f>
        <v>Home décor</v>
      </c>
      <c r="O4426">
        <v>26</v>
      </c>
      <c r="P4426">
        <v>7.4999999999999997E-2</v>
      </c>
      <c r="Q4426" s="2">
        <v>268</v>
      </c>
      <c r="R4426" s="2">
        <v>217.08</v>
      </c>
      <c r="S4426" s="2">
        <v>247.9</v>
      </c>
      <c r="T4426" s="2">
        <v>30.819999999999993</v>
      </c>
    </row>
    <row r="4427" spans="1:20" x14ac:dyDescent="0.25">
      <c r="A4427" t="s">
        <v>3572</v>
      </c>
      <c r="B4427" t="s">
        <v>1</v>
      </c>
      <c r="C4427" t="s">
        <v>25</v>
      </c>
      <c r="D4427" s="1">
        <v>43600</v>
      </c>
      <c r="E4427" s="1">
        <v>43670</v>
      </c>
      <c r="F4427" s="1">
        <v>43679</v>
      </c>
      <c r="G4427" s="1">
        <v>43691</v>
      </c>
      <c r="H4427" s="13">
        <f>Orders[[#This Row],[DeliveryDate]]-Orders[[#This Row],[OrderDate]]</f>
        <v>21</v>
      </c>
      <c r="I4427" t="s">
        <v>3</v>
      </c>
      <c r="J4427" t="str">
        <f>_xlfn.XLOOKUP(Orders[[#This Row],[_SalesRepID]],'Sales team'!A:A,'Sales team'!B:B)</f>
        <v>Chris Armstrong</v>
      </c>
      <c r="K4427">
        <v>4</v>
      </c>
      <c r="L4427">
        <v>19</v>
      </c>
      <c r="M4427">
        <v>343</v>
      </c>
      <c r="N4427" t="str">
        <f>_xlfn.XLOOKUP(Orders[[#This Row],[_ProductID]],Products!A:A,Products!C:C)</f>
        <v>Home décor</v>
      </c>
      <c r="O4427">
        <v>31</v>
      </c>
      <c r="P4427">
        <v>7.4999999999999997E-2</v>
      </c>
      <c r="Q4427" s="2">
        <v>1742</v>
      </c>
      <c r="R4427" s="2">
        <v>1027.78</v>
      </c>
      <c r="S4427" s="2">
        <v>4834.05</v>
      </c>
      <c r="T4427" s="2">
        <v>1750.71</v>
      </c>
    </row>
    <row r="4428" spans="1:20" x14ac:dyDescent="0.25">
      <c r="A4428" t="s">
        <v>3573</v>
      </c>
      <c r="B4428" t="s">
        <v>5</v>
      </c>
      <c r="C4428" t="s">
        <v>6</v>
      </c>
      <c r="D4428" s="1">
        <v>43600</v>
      </c>
      <c r="E4428" s="1">
        <v>43670</v>
      </c>
      <c r="F4428" s="1">
        <v>43693</v>
      </c>
      <c r="G4428" s="1">
        <v>43678</v>
      </c>
      <c r="H4428" s="13">
        <f>Orders[[#This Row],[DeliveryDate]]-Orders[[#This Row],[OrderDate]]</f>
        <v>8</v>
      </c>
      <c r="I4428" t="s">
        <v>3</v>
      </c>
      <c r="J4428" t="str">
        <f>_xlfn.XLOOKUP(Orders[[#This Row],[_SalesRepID]],'Sales team'!A:A,'Sales team'!B:B)</f>
        <v>Shawn Wallace</v>
      </c>
      <c r="K4428">
        <v>18</v>
      </c>
      <c r="L4428">
        <v>2</v>
      </c>
      <c r="M4428">
        <v>124</v>
      </c>
      <c r="N4428" t="str">
        <f>_xlfn.XLOOKUP(Orders[[#This Row],[_ProductID]],Products!A:A,Products!C:C)</f>
        <v>Home décor</v>
      </c>
      <c r="O4428">
        <v>23</v>
      </c>
      <c r="P4428">
        <v>0.05</v>
      </c>
      <c r="Q4428" s="2">
        <v>871</v>
      </c>
      <c r="R4428" s="2">
        <v>435.5</v>
      </c>
      <c r="S4428" s="2">
        <v>5792.15</v>
      </c>
      <c r="T4428" s="2">
        <v>2743.6499999999996</v>
      </c>
    </row>
    <row r="4429" spans="1:20" x14ac:dyDescent="0.25">
      <c r="A4429" t="s">
        <v>3574</v>
      </c>
      <c r="B4429" t="s">
        <v>1</v>
      </c>
      <c r="C4429" t="s">
        <v>2</v>
      </c>
      <c r="D4429" s="1">
        <v>43600</v>
      </c>
      <c r="E4429" s="1">
        <v>43670</v>
      </c>
      <c r="F4429" s="1">
        <v>43686</v>
      </c>
      <c r="G4429" s="1">
        <v>43686</v>
      </c>
      <c r="H4429" s="13">
        <f>Orders[[#This Row],[DeliveryDate]]-Orders[[#This Row],[OrderDate]]</f>
        <v>16</v>
      </c>
      <c r="I4429" t="s">
        <v>3</v>
      </c>
      <c r="J4429" t="str">
        <f>_xlfn.XLOOKUP(Orders[[#This Row],[_SalesRepID]],'Sales team'!A:A,'Sales team'!B:B)</f>
        <v>Joshua Bennett</v>
      </c>
      <c r="K4429">
        <v>6</v>
      </c>
      <c r="L4429">
        <v>3</v>
      </c>
      <c r="M4429">
        <v>235</v>
      </c>
      <c r="N4429" t="str">
        <f>_xlfn.XLOOKUP(Orders[[#This Row],[_ProductID]],Products!A:A,Products!C:C)</f>
        <v>Kitchen &amp; Dining</v>
      </c>
      <c r="O4429">
        <v>16</v>
      </c>
      <c r="P4429">
        <v>0.2</v>
      </c>
      <c r="Q4429" s="2">
        <v>247.9</v>
      </c>
      <c r="R4429" s="2">
        <v>138.82400000000001</v>
      </c>
      <c r="S4429" s="2">
        <v>198.32000000000002</v>
      </c>
      <c r="T4429" s="2">
        <v>59.496000000000009</v>
      </c>
    </row>
    <row r="4430" spans="1:20" x14ac:dyDescent="0.25">
      <c r="A4430" t="s">
        <v>3575</v>
      </c>
      <c r="B4430" t="s">
        <v>8</v>
      </c>
      <c r="C4430" t="s">
        <v>13</v>
      </c>
      <c r="D4430" s="1">
        <v>43500</v>
      </c>
      <c r="E4430" s="1">
        <v>43670</v>
      </c>
      <c r="F4430" s="1">
        <v>43685</v>
      </c>
      <c r="G4430" s="1">
        <v>43689</v>
      </c>
      <c r="H4430" s="13">
        <f>Orders[[#This Row],[DeliveryDate]]-Orders[[#This Row],[OrderDate]]</f>
        <v>19</v>
      </c>
      <c r="I4430" t="s">
        <v>3</v>
      </c>
      <c r="J4430" t="str">
        <f>_xlfn.XLOOKUP(Orders[[#This Row],[_SalesRepID]],'Sales team'!A:A,'Sales team'!B:B)</f>
        <v>Anthony Torres</v>
      </c>
      <c r="K4430">
        <v>20</v>
      </c>
      <c r="L4430">
        <v>13</v>
      </c>
      <c r="M4430">
        <v>325</v>
      </c>
      <c r="N4430" t="str">
        <f>_xlfn.XLOOKUP(Orders[[#This Row],[_ProductID]],Products!A:A,Products!C:C)</f>
        <v>Furniture</v>
      </c>
      <c r="O4430">
        <v>34</v>
      </c>
      <c r="P4430">
        <v>7.4999999999999997E-2</v>
      </c>
      <c r="Q4430" s="2">
        <v>1869.3</v>
      </c>
      <c r="R4430" s="2">
        <v>915.95699999999999</v>
      </c>
      <c r="S4430" s="2">
        <v>3458.2049999999999</v>
      </c>
      <c r="T4430" s="2">
        <v>1626.2909999999999</v>
      </c>
    </row>
    <row r="4431" spans="1:20" x14ac:dyDescent="0.25">
      <c r="A4431" t="s">
        <v>3576</v>
      </c>
      <c r="B4431" t="s">
        <v>1</v>
      </c>
      <c r="C4431" t="s">
        <v>2</v>
      </c>
      <c r="D4431" s="1">
        <v>43600</v>
      </c>
      <c r="E4431" s="1">
        <v>43670</v>
      </c>
      <c r="F4431" s="1">
        <v>43676</v>
      </c>
      <c r="G4431" s="1">
        <v>43675</v>
      </c>
      <c r="H4431" s="13">
        <f>Orders[[#This Row],[DeliveryDate]]-Orders[[#This Row],[OrderDate]]</f>
        <v>5</v>
      </c>
      <c r="I4431" t="s">
        <v>3</v>
      </c>
      <c r="J4431" t="str">
        <f>_xlfn.XLOOKUP(Orders[[#This Row],[_SalesRepID]],'Sales team'!A:A,'Sales team'!B:B)</f>
        <v>Keith Griffin</v>
      </c>
      <c r="K4431">
        <v>2</v>
      </c>
      <c r="L4431">
        <v>21</v>
      </c>
      <c r="M4431">
        <v>228</v>
      </c>
      <c r="N4431" t="str">
        <f>_xlfn.XLOOKUP(Orders[[#This Row],[_ProductID]],Products!A:A,Products!C:C)</f>
        <v>Home décor</v>
      </c>
      <c r="O4431">
        <v>44</v>
      </c>
      <c r="P4431">
        <v>0.05</v>
      </c>
      <c r="Q4431" s="2">
        <v>2579.5</v>
      </c>
      <c r="R4431" s="2">
        <v>1160.7750000000001</v>
      </c>
      <c r="S4431" s="2">
        <v>14703.15</v>
      </c>
      <c r="T4431" s="2">
        <v>7738.4999999999991</v>
      </c>
    </row>
    <row r="4432" spans="1:20" x14ac:dyDescent="0.25">
      <c r="A4432" t="s">
        <v>3577</v>
      </c>
      <c r="B4432" t="s">
        <v>1</v>
      </c>
      <c r="C4432" t="s">
        <v>46</v>
      </c>
      <c r="D4432" s="1">
        <v>43600</v>
      </c>
      <c r="E4432" s="1">
        <v>43670</v>
      </c>
      <c r="F4432" s="1">
        <v>43673</v>
      </c>
      <c r="G4432" s="1">
        <v>43676</v>
      </c>
      <c r="H4432" s="13">
        <f>Orders[[#This Row],[DeliveryDate]]-Orders[[#This Row],[OrderDate]]</f>
        <v>6</v>
      </c>
      <c r="I4432" t="s">
        <v>3</v>
      </c>
      <c r="J4432" t="str">
        <f>_xlfn.XLOOKUP(Orders[[#This Row],[_SalesRepID]],'Sales team'!A:A,'Sales team'!B:B)</f>
        <v>Joshua Little</v>
      </c>
      <c r="K4432">
        <v>11</v>
      </c>
      <c r="L4432">
        <v>16</v>
      </c>
      <c r="M4432">
        <v>73</v>
      </c>
      <c r="N4432" t="str">
        <f>_xlfn.XLOOKUP(Orders[[#This Row],[_ProductID]],Products!A:A,Products!C:C)</f>
        <v>Home décor</v>
      </c>
      <c r="O4432">
        <v>30</v>
      </c>
      <c r="P4432">
        <v>7.4999999999999997E-2</v>
      </c>
      <c r="Q4432" s="2">
        <v>1956.4</v>
      </c>
      <c r="R4432" s="2">
        <v>1212.9680000000001</v>
      </c>
      <c r="S4432" s="2">
        <v>14477.36</v>
      </c>
      <c r="T4432" s="2">
        <v>4773.616</v>
      </c>
    </row>
    <row r="4433" spans="1:20" x14ac:dyDescent="0.25">
      <c r="A4433" t="s">
        <v>3578</v>
      </c>
      <c r="B4433" t="s">
        <v>5</v>
      </c>
      <c r="C4433" t="s">
        <v>2</v>
      </c>
      <c r="D4433" s="1">
        <v>43600</v>
      </c>
      <c r="E4433" s="1">
        <v>43670</v>
      </c>
      <c r="F4433" s="1">
        <v>43684</v>
      </c>
      <c r="G4433" s="1">
        <v>43679</v>
      </c>
      <c r="H4433" s="13">
        <f>Orders[[#This Row],[DeliveryDate]]-Orders[[#This Row],[OrderDate]]</f>
        <v>9</v>
      </c>
      <c r="I4433" t="s">
        <v>3</v>
      </c>
      <c r="J4433" t="str">
        <f>_xlfn.XLOOKUP(Orders[[#This Row],[_SalesRepID]],'Sales team'!A:A,'Sales team'!B:B)</f>
        <v>Roger Alexander</v>
      </c>
      <c r="K4433">
        <v>15</v>
      </c>
      <c r="L4433">
        <v>20</v>
      </c>
      <c r="M4433">
        <v>205</v>
      </c>
      <c r="N4433" t="str">
        <f>_xlfn.XLOOKUP(Orders[[#This Row],[_ProductID]],Products!A:A,Products!C:C)</f>
        <v>Furniture</v>
      </c>
      <c r="O4433">
        <v>5</v>
      </c>
      <c r="P4433">
        <v>0.05</v>
      </c>
      <c r="Q4433" s="2">
        <v>2519.2000000000003</v>
      </c>
      <c r="R4433" s="2">
        <v>1864.2080000000001</v>
      </c>
      <c r="S4433" s="2">
        <v>2393.2400000000002</v>
      </c>
      <c r="T4433" s="2">
        <v>529.03200000000015</v>
      </c>
    </row>
    <row r="4434" spans="1:20" x14ac:dyDescent="0.25">
      <c r="A4434" t="s">
        <v>3562</v>
      </c>
      <c r="B4434" t="s">
        <v>1</v>
      </c>
      <c r="C4434" t="s">
        <v>25</v>
      </c>
      <c r="D4434" s="1">
        <v>43500</v>
      </c>
      <c r="E4434" s="1">
        <v>43669</v>
      </c>
      <c r="F4434" s="1">
        <v>43677</v>
      </c>
      <c r="G4434" s="1">
        <v>43703</v>
      </c>
      <c r="H4434" s="13">
        <f>Orders[[#This Row],[DeliveryDate]]-Orders[[#This Row],[OrderDate]]</f>
        <v>34</v>
      </c>
      <c r="I4434" t="s">
        <v>3</v>
      </c>
      <c r="J4434" t="str">
        <f>_xlfn.XLOOKUP(Orders[[#This Row],[_SalesRepID]],'Sales team'!A:A,'Sales team'!B:B)</f>
        <v>Chris Armstrong</v>
      </c>
      <c r="K4434">
        <v>4</v>
      </c>
      <c r="L4434">
        <v>18</v>
      </c>
      <c r="M4434">
        <v>344</v>
      </c>
      <c r="N4434" t="str">
        <f>_xlfn.XLOOKUP(Orders[[#This Row],[_ProductID]],Products!A:A,Products!C:C)</f>
        <v>Kitchen &amp; Dining</v>
      </c>
      <c r="O4434">
        <v>37</v>
      </c>
      <c r="P4434">
        <v>7.4999999999999997E-2</v>
      </c>
      <c r="Q4434" s="2">
        <v>978.2</v>
      </c>
      <c r="R4434" s="2">
        <v>469.536</v>
      </c>
      <c r="S4434" s="2">
        <v>3619.34</v>
      </c>
      <c r="T4434" s="2">
        <v>1741.1960000000001</v>
      </c>
    </row>
    <row r="4435" spans="1:20" x14ac:dyDescent="0.25">
      <c r="A4435" t="s">
        <v>3563</v>
      </c>
      <c r="B4435" t="s">
        <v>1</v>
      </c>
      <c r="C4435" t="s">
        <v>6</v>
      </c>
      <c r="D4435" s="1">
        <v>43600</v>
      </c>
      <c r="E4435" s="1">
        <v>43669</v>
      </c>
      <c r="F4435" s="1">
        <v>43692</v>
      </c>
      <c r="G4435" s="1">
        <v>43677</v>
      </c>
      <c r="H4435" s="13">
        <f>Orders[[#This Row],[DeliveryDate]]-Orders[[#This Row],[OrderDate]]</f>
        <v>8</v>
      </c>
      <c r="I4435" t="s">
        <v>3</v>
      </c>
      <c r="J4435" t="str">
        <f>_xlfn.XLOOKUP(Orders[[#This Row],[_SalesRepID]],'Sales team'!A:A,'Sales team'!B:B)</f>
        <v>Keith Griffin</v>
      </c>
      <c r="K4435">
        <v>2</v>
      </c>
      <c r="L4435">
        <v>15</v>
      </c>
      <c r="M4435">
        <v>138</v>
      </c>
      <c r="N4435" t="str">
        <f>_xlfn.XLOOKUP(Orders[[#This Row],[_ProductID]],Products!A:A,Products!C:C)</f>
        <v>Home décor</v>
      </c>
      <c r="O4435">
        <v>36</v>
      </c>
      <c r="P4435">
        <v>0.1</v>
      </c>
      <c r="Q4435" s="2">
        <v>3825.7000000000003</v>
      </c>
      <c r="R4435" s="2">
        <v>2218.9059999999999</v>
      </c>
      <c r="S4435" s="2">
        <v>20658.780000000002</v>
      </c>
      <c r="T4435" s="2">
        <v>7345.3440000000028</v>
      </c>
    </row>
    <row r="4436" spans="1:20" x14ac:dyDescent="0.25">
      <c r="A4436" t="s">
        <v>3564</v>
      </c>
      <c r="B4436" t="s">
        <v>1</v>
      </c>
      <c r="C4436" t="s">
        <v>6</v>
      </c>
      <c r="D4436" s="1">
        <v>43500</v>
      </c>
      <c r="E4436" s="1">
        <v>43669</v>
      </c>
      <c r="F4436" s="1">
        <v>43687</v>
      </c>
      <c r="G4436" s="1">
        <v>43693</v>
      </c>
      <c r="H4436" s="13">
        <f>Orders[[#This Row],[DeliveryDate]]-Orders[[#This Row],[OrderDate]]</f>
        <v>24</v>
      </c>
      <c r="I4436" t="s">
        <v>3</v>
      </c>
      <c r="J4436" t="str">
        <f>_xlfn.XLOOKUP(Orders[[#This Row],[_SalesRepID]],'Sales team'!A:A,'Sales team'!B:B)</f>
        <v>Stephen Payne</v>
      </c>
      <c r="K4436">
        <v>5</v>
      </c>
      <c r="L4436">
        <v>35</v>
      </c>
      <c r="M4436">
        <v>98</v>
      </c>
      <c r="N4436" t="str">
        <f>_xlfn.XLOOKUP(Orders[[#This Row],[_ProductID]],Products!A:A,Products!C:C)</f>
        <v>Furniture</v>
      </c>
      <c r="O4436">
        <v>42</v>
      </c>
      <c r="P4436">
        <v>0.05</v>
      </c>
      <c r="Q4436" s="2">
        <v>737</v>
      </c>
      <c r="R4436" s="2">
        <v>582.23</v>
      </c>
      <c r="S4436" s="2">
        <v>2100.4499999999998</v>
      </c>
      <c r="T4436" s="2">
        <v>353.75999999999976</v>
      </c>
    </row>
    <row r="4437" spans="1:20" x14ac:dyDescent="0.25">
      <c r="A4437" t="s">
        <v>3565</v>
      </c>
      <c r="B4437" t="s">
        <v>1</v>
      </c>
      <c r="C4437" t="s">
        <v>46</v>
      </c>
      <c r="D4437" s="1">
        <v>43600</v>
      </c>
      <c r="E4437" s="1">
        <v>43669</v>
      </c>
      <c r="F4437" s="1">
        <v>43692</v>
      </c>
      <c r="G4437" s="1">
        <v>43683</v>
      </c>
      <c r="H4437" s="13">
        <f>Orders[[#This Row],[DeliveryDate]]-Orders[[#This Row],[OrderDate]]</f>
        <v>14</v>
      </c>
      <c r="I4437" t="s">
        <v>3</v>
      </c>
      <c r="J4437" t="str">
        <f>_xlfn.XLOOKUP(Orders[[#This Row],[_SalesRepID]],'Sales team'!A:A,'Sales team'!B:B)</f>
        <v>Adam Hernandez</v>
      </c>
      <c r="K4437">
        <v>1</v>
      </c>
      <c r="L4437">
        <v>27</v>
      </c>
      <c r="M4437">
        <v>60</v>
      </c>
      <c r="N4437" t="str">
        <f>_xlfn.XLOOKUP(Orders[[#This Row],[_ProductID]],Products!A:A,Products!C:C)</f>
        <v>Furniture</v>
      </c>
      <c r="O4437">
        <v>34</v>
      </c>
      <c r="P4437">
        <v>7.4999999999999997E-2</v>
      </c>
      <c r="Q4437" s="2">
        <v>1969.8</v>
      </c>
      <c r="R4437" s="2">
        <v>1260.672</v>
      </c>
      <c r="S4437" s="2">
        <v>5466.1949999999997</v>
      </c>
      <c r="T4437" s="2">
        <v>1684.1789999999996</v>
      </c>
    </row>
    <row r="4438" spans="1:20" x14ac:dyDescent="0.25">
      <c r="A4438" t="s">
        <v>3566</v>
      </c>
      <c r="B4438" t="s">
        <v>1</v>
      </c>
      <c r="C4438" t="s">
        <v>46</v>
      </c>
      <c r="D4438" s="1">
        <v>43600</v>
      </c>
      <c r="E4438" s="1">
        <v>43669</v>
      </c>
      <c r="F4438" s="1">
        <v>43689</v>
      </c>
      <c r="G4438" s="1">
        <v>43683</v>
      </c>
      <c r="H4438" s="13">
        <f>Orders[[#This Row],[DeliveryDate]]-Orders[[#This Row],[OrderDate]]</f>
        <v>14</v>
      </c>
      <c r="I4438" t="s">
        <v>3</v>
      </c>
      <c r="J4438" t="str">
        <f>_xlfn.XLOOKUP(Orders[[#This Row],[_SalesRepID]],'Sales team'!A:A,'Sales team'!B:B)</f>
        <v>Chris Armstrong</v>
      </c>
      <c r="K4438">
        <v>4</v>
      </c>
      <c r="L4438">
        <v>43</v>
      </c>
      <c r="M4438">
        <v>74</v>
      </c>
      <c r="N4438" t="str">
        <f>_xlfn.XLOOKUP(Orders[[#This Row],[_ProductID]],Products!A:A,Products!C:C)</f>
        <v>Outdoor</v>
      </c>
      <c r="O4438">
        <v>9</v>
      </c>
      <c r="P4438">
        <v>0.05</v>
      </c>
      <c r="Q4438" s="2">
        <v>1058.6000000000001</v>
      </c>
      <c r="R4438" s="2">
        <v>423.44000000000005</v>
      </c>
      <c r="S4438" s="2">
        <v>4022.6800000000003</v>
      </c>
      <c r="T4438" s="2">
        <v>2328.92</v>
      </c>
    </row>
    <row r="4439" spans="1:20" x14ac:dyDescent="0.25">
      <c r="A4439" t="s">
        <v>3567</v>
      </c>
      <c r="B4439" t="s">
        <v>1</v>
      </c>
      <c r="C4439" t="s">
        <v>2</v>
      </c>
      <c r="D4439" s="1">
        <v>43600</v>
      </c>
      <c r="E4439" s="1">
        <v>43669</v>
      </c>
      <c r="F4439" s="1">
        <v>43675</v>
      </c>
      <c r="G4439" s="1">
        <v>43691</v>
      </c>
      <c r="H4439" s="13">
        <f>Orders[[#This Row],[DeliveryDate]]-Orders[[#This Row],[OrderDate]]</f>
        <v>22</v>
      </c>
      <c r="I4439" t="s">
        <v>3</v>
      </c>
      <c r="J4439" t="str">
        <f>_xlfn.XLOOKUP(Orders[[#This Row],[_SalesRepID]],'Sales team'!A:A,'Sales team'!B:B)</f>
        <v>Adam Hernandez</v>
      </c>
      <c r="K4439">
        <v>1</v>
      </c>
      <c r="L4439">
        <v>27</v>
      </c>
      <c r="M4439">
        <v>214</v>
      </c>
      <c r="N4439" t="str">
        <f>_xlfn.XLOOKUP(Orders[[#This Row],[_ProductID]],Products!A:A,Products!C:C)</f>
        <v>Home décor</v>
      </c>
      <c r="O4439">
        <v>41</v>
      </c>
      <c r="P4439">
        <v>7.4999999999999997E-2</v>
      </c>
      <c r="Q4439" s="2">
        <v>180.9</v>
      </c>
      <c r="R4439" s="2">
        <v>72.36</v>
      </c>
      <c r="S4439" s="2">
        <v>1171.3275000000001</v>
      </c>
      <c r="T4439" s="2">
        <v>664.80750000000012</v>
      </c>
    </row>
    <row r="4440" spans="1:20" x14ac:dyDescent="0.25">
      <c r="A4440" t="s">
        <v>3568</v>
      </c>
      <c r="B4440" t="s">
        <v>5</v>
      </c>
      <c r="C4440" t="s">
        <v>13</v>
      </c>
      <c r="D4440" s="1">
        <v>43600</v>
      </c>
      <c r="E4440" s="1">
        <v>43669</v>
      </c>
      <c r="F4440" s="1">
        <v>43672</v>
      </c>
      <c r="G4440" s="1">
        <v>43690</v>
      </c>
      <c r="H4440" s="13">
        <f>Orders[[#This Row],[DeliveryDate]]-Orders[[#This Row],[OrderDate]]</f>
        <v>21</v>
      </c>
      <c r="I4440" t="s">
        <v>3</v>
      </c>
      <c r="J4440" t="str">
        <f>_xlfn.XLOOKUP(Orders[[#This Row],[_SalesRepID]],'Sales team'!A:A,'Sales team'!B:B)</f>
        <v>Roger Alexander</v>
      </c>
      <c r="K4440">
        <v>15</v>
      </c>
      <c r="L4440">
        <v>2</v>
      </c>
      <c r="M4440">
        <v>328</v>
      </c>
      <c r="N4440" t="str">
        <f>_xlfn.XLOOKUP(Orders[[#This Row],[_ProductID]],Products!A:A,Products!C:C)</f>
        <v>Kitchen &amp; Dining</v>
      </c>
      <c r="O4440">
        <v>37</v>
      </c>
      <c r="P4440">
        <v>0.3</v>
      </c>
      <c r="Q4440" s="2">
        <v>2519.2000000000003</v>
      </c>
      <c r="R4440" s="2">
        <v>1964.9760000000003</v>
      </c>
      <c r="S4440" s="2">
        <v>14107.52</v>
      </c>
      <c r="T4440" s="2">
        <v>-1612.2880000000023</v>
      </c>
    </row>
    <row r="4441" spans="1:20" x14ac:dyDescent="0.25">
      <c r="A4441" t="s">
        <v>3569</v>
      </c>
      <c r="B4441" t="s">
        <v>5</v>
      </c>
      <c r="C4441" t="s">
        <v>13</v>
      </c>
      <c r="D4441" s="1">
        <v>43600</v>
      </c>
      <c r="E4441" s="1">
        <v>43669</v>
      </c>
      <c r="F4441" s="1">
        <v>43689</v>
      </c>
      <c r="G4441" s="1">
        <v>43683</v>
      </c>
      <c r="H4441" s="13">
        <f>Orders[[#This Row],[DeliveryDate]]-Orders[[#This Row],[OrderDate]]</f>
        <v>14</v>
      </c>
      <c r="I4441" t="s">
        <v>3</v>
      </c>
      <c r="J4441" t="str">
        <f>_xlfn.XLOOKUP(Orders[[#This Row],[_SalesRepID]],'Sales team'!A:A,'Sales team'!B:B)</f>
        <v>Anthony Berry</v>
      </c>
      <c r="K4441">
        <v>16</v>
      </c>
      <c r="L4441">
        <v>32</v>
      </c>
      <c r="M4441">
        <v>288</v>
      </c>
      <c r="N4441" t="str">
        <f>_xlfn.XLOOKUP(Orders[[#This Row],[_ProductID]],Products!A:A,Products!C:C)</f>
        <v>Home décor</v>
      </c>
      <c r="O4441">
        <v>33</v>
      </c>
      <c r="P4441">
        <v>7.4999999999999997E-2</v>
      </c>
      <c r="Q4441" s="2">
        <v>3839.1</v>
      </c>
      <c r="R4441" s="2">
        <v>2073.114</v>
      </c>
      <c r="S4441" s="2">
        <v>10653.502500000001</v>
      </c>
      <c r="T4441" s="2">
        <v>4434.1605</v>
      </c>
    </row>
    <row r="4442" spans="1:20" x14ac:dyDescent="0.25">
      <c r="A4442" t="s">
        <v>3550</v>
      </c>
      <c r="B4442" t="s">
        <v>8</v>
      </c>
      <c r="C4442" t="s">
        <v>6</v>
      </c>
      <c r="D4442" s="1">
        <v>43600</v>
      </c>
      <c r="E4442" s="1">
        <v>43668</v>
      </c>
      <c r="F4442" s="1">
        <v>43694</v>
      </c>
      <c r="G4442" s="1">
        <v>43678</v>
      </c>
      <c r="H4442" s="13">
        <f>Orders[[#This Row],[DeliveryDate]]-Orders[[#This Row],[OrderDate]]</f>
        <v>10</v>
      </c>
      <c r="I4442" t="s">
        <v>3</v>
      </c>
      <c r="J4442" t="str">
        <f>_xlfn.XLOOKUP(Orders[[#This Row],[_SalesRepID]],'Sales team'!A:A,'Sales team'!B:B)</f>
        <v>Joe Price</v>
      </c>
      <c r="K4442">
        <v>22</v>
      </c>
      <c r="L4442">
        <v>20</v>
      </c>
      <c r="M4442">
        <v>159</v>
      </c>
      <c r="N4442" t="str">
        <f>_xlfn.XLOOKUP(Orders[[#This Row],[_ProductID]],Products!A:A,Products!C:C)</f>
        <v>Home décor</v>
      </c>
      <c r="O4442">
        <v>3</v>
      </c>
      <c r="P4442">
        <v>0.05</v>
      </c>
      <c r="Q4442" s="2">
        <v>1165.8</v>
      </c>
      <c r="R4442" s="2">
        <v>489.63599999999997</v>
      </c>
      <c r="S4442" s="2">
        <v>2215.02</v>
      </c>
      <c r="T4442" s="2">
        <v>1235.748</v>
      </c>
    </row>
    <row r="4443" spans="1:20" x14ac:dyDescent="0.25">
      <c r="A4443" t="s">
        <v>3551</v>
      </c>
      <c r="B4443" t="s">
        <v>1</v>
      </c>
      <c r="C4443" t="s">
        <v>6</v>
      </c>
      <c r="D4443" s="1">
        <v>43500</v>
      </c>
      <c r="E4443" s="1">
        <v>43668</v>
      </c>
      <c r="F4443" s="1">
        <v>43675</v>
      </c>
      <c r="G4443" s="1">
        <v>43693</v>
      </c>
      <c r="H4443" s="13">
        <f>Orders[[#This Row],[DeliveryDate]]-Orders[[#This Row],[OrderDate]]</f>
        <v>25</v>
      </c>
      <c r="I4443" t="s">
        <v>3</v>
      </c>
      <c r="J4443" t="str">
        <f>_xlfn.XLOOKUP(Orders[[#This Row],[_SalesRepID]],'Sales team'!A:A,'Sales team'!B:B)</f>
        <v>Chris Armstrong</v>
      </c>
      <c r="K4443">
        <v>4</v>
      </c>
      <c r="L4443">
        <v>44</v>
      </c>
      <c r="M4443">
        <v>141</v>
      </c>
      <c r="N4443" t="str">
        <f>_xlfn.XLOOKUP(Orders[[#This Row],[_ProductID]],Products!A:A,Products!C:C)</f>
        <v>Kitchen &amp; Dining</v>
      </c>
      <c r="O4443">
        <v>13</v>
      </c>
      <c r="P4443">
        <v>7.4999999999999997E-2</v>
      </c>
      <c r="Q4443" s="2">
        <v>2211</v>
      </c>
      <c r="R4443" s="2">
        <v>1392.93</v>
      </c>
      <c r="S4443" s="2">
        <v>4090.3500000000004</v>
      </c>
      <c r="T4443" s="2">
        <v>1304.4900000000002</v>
      </c>
    </row>
    <row r="4444" spans="1:20" x14ac:dyDescent="0.25">
      <c r="A4444" t="s">
        <v>3552</v>
      </c>
      <c r="B4444" t="s">
        <v>1</v>
      </c>
      <c r="C4444" t="s">
        <v>15</v>
      </c>
      <c r="D4444" s="1">
        <v>43500</v>
      </c>
      <c r="E4444" s="1">
        <v>43668</v>
      </c>
      <c r="F4444" s="1">
        <v>43677</v>
      </c>
      <c r="G4444" s="1">
        <v>43684</v>
      </c>
      <c r="H4444" s="13">
        <f>Orders[[#This Row],[DeliveryDate]]-Orders[[#This Row],[OrderDate]]</f>
        <v>16</v>
      </c>
      <c r="I4444" t="s">
        <v>3</v>
      </c>
      <c r="J4444" t="str">
        <f>_xlfn.XLOOKUP(Orders[[#This Row],[_SalesRepID]],'Sales team'!A:A,'Sales team'!B:B)</f>
        <v>Keith Griffin</v>
      </c>
      <c r="K4444">
        <v>2</v>
      </c>
      <c r="L4444">
        <v>4</v>
      </c>
      <c r="M4444">
        <v>7</v>
      </c>
      <c r="N4444" t="str">
        <f>_xlfn.XLOOKUP(Orders[[#This Row],[_ProductID]],Products!A:A,Products!C:C)</f>
        <v>Electronics</v>
      </c>
      <c r="O4444">
        <v>25</v>
      </c>
      <c r="P4444">
        <v>7.4999999999999997E-2</v>
      </c>
      <c r="Q4444" s="2">
        <v>750.4</v>
      </c>
      <c r="R4444" s="2">
        <v>487.76</v>
      </c>
      <c r="S4444" s="2">
        <v>1388.24</v>
      </c>
      <c r="T4444" s="2">
        <v>412.72</v>
      </c>
    </row>
    <row r="4445" spans="1:20" x14ac:dyDescent="0.25">
      <c r="A4445" t="s">
        <v>3553</v>
      </c>
      <c r="B4445" t="s">
        <v>1</v>
      </c>
      <c r="C4445" t="s">
        <v>13</v>
      </c>
      <c r="D4445" s="1">
        <v>43500</v>
      </c>
      <c r="E4445" s="1">
        <v>43668</v>
      </c>
      <c r="F4445" s="1">
        <v>43673</v>
      </c>
      <c r="G4445" s="1">
        <v>43683</v>
      </c>
      <c r="H4445" s="13">
        <f>Orders[[#This Row],[DeliveryDate]]-Orders[[#This Row],[OrderDate]]</f>
        <v>15</v>
      </c>
      <c r="I4445" t="s">
        <v>3</v>
      </c>
      <c r="J4445" t="str">
        <f>_xlfn.XLOOKUP(Orders[[#This Row],[_SalesRepID]],'Sales team'!A:A,'Sales team'!B:B)</f>
        <v>George Lewis</v>
      </c>
      <c r="K4445">
        <v>8</v>
      </c>
      <c r="L4445">
        <v>19</v>
      </c>
      <c r="M4445">
        <v>306</v>
      </c>
      <c r="N4445" t="str">
        <f>_xlfn.XLOOKUP(Orders[[#This Row],[_ProductID]],Products!A:A,Products!C:C)</f>
        <v>Electronics</v>
      </c>
      <c r="O4445">
        <v>25</v>
      </c>
      <c r="P4445">
        <v>7.4999999999999997E-2</v>
      </c>
      <c r="Q4445" s="2">
        <v>1051.9000000000001</v>
      </c>
      <c r="R4445" s="2">
        <v>725.81100000000004</v>
      </c>
      <c r="S4445" s="2">
        <v>7784.0600000000013</v>
      </c>
      <c r="T4445" s="2">
        <v>1977.572000000001</v>
      </c>
    </row>
    <row r="4446" spans="1:20" x14ac:dyDescent="0.25">
      <c r="A4446" t="s">
        <v>3554</v>
      </c>
      <c r="B4446" t="s">
        <v>8</v>
      </c>
      <c r="C4446" t="s">
        <v>2</v>
      </c>
      <c r="D4446" s="1">
        <v>43500</v>
      </c>
      <c r="E4446" s="1">
        <v>43668</v>
      </c>
      <c r="F4446" s="1">
        <v>43684</v>
      </c>
      <c r="G4446" s="1">
        <v>43675</v>
      </c>
      <c r="H4446" s="13">
        <f>Orders[[#This Row],[DeliveryDate]]-Orders[[#This Row],[OrderDate]]</f>
        <v>7</v>
      </c>
      <c r="I4446" t="s">
        <v>3</v>
      </c>
      <c r="J4446" t="str">
        <f>_xlfn.XLOOKUP(Orders[[#This Row],[_SalesRepID]],'Sales team'!A:A,'Sales team'!B:B)</f>
        <v>Roy Rice</v>
      </c>
      <c r="K4446">
        <v>24</v>
      </c>
      <c r="L4446">
        <v>33</v>
      </c>
      <c r="M4446">
        <v>247</v>
      </c>
      <c r="N4446" t="str">
        <f>_xlfn.XLOOKUP(Orders[[#This Row],[_ProductID]],Products!A:A,Products!C:C)</f>
        <v>Home décor</v>
      </c>
      <c r="O4446">
        <v>41</v>
      </c>
      <c r="P4446">
        <v>0.1</v>
      </c>
      <c r="Q4446" s="2">
        <v>5427</v>
      </c>
      <c r="R4446" s="2">
        <v>3201.93</v>
      </c>
      <c r="S4446" s="2">
        <v>34190.1</v>
      </c>
      <c r="T4446" s="2">
        <v>11776.59</v>
      </c>
    </row>
    <row r="4447" spans="1:20" x14ac:dyDescent="0.25">
      <c r="A4447" t="s">
        <v>3555</v>
      </c>
      <c r="B4447" t="s">
        <v>5</v>
      </c>
      <c r="C4447" t="s">
        <v>25</v>
      </c>
      <c r="D4447" s="1">
        <v>43500</v>
      </c>
      <c r="E4447" s="1">
        <v>43668</v>
      </c>
      <c r="F4447" s="1">
        <v>43691</v>
      </c>
      <c r="G4447" s="1">
        <v>43672</v>
      </c>
      <c r="H4447" s="13">
        <f>Orders[[#This Row],[DeliveryDate]]-Orders[[#This Row],[OrderDate]]</f>
        <v>4</v>
      </c>
      <c r="I4447" t="s">
        <v>3</v>
      </c>
      <c r="J4447" t="str">
        <f>_xlfn.XLOOKUP(Orders[[#This Row],[_SalesRepID]],'Sales team'!A:A,'Sales team'!B:B)</f>
        <v>Nicholas Cunningham</v>
      </c>
      <c r="K4447">
        <v>19</v>
      </c>
      <c r="L4447">
        <v>23</v>
      </c>
      <c r="M4447">
        <v>358</v>
      </c>
      <c r="N4447" t="str">
        <f>_xlfn.XLOOKUP(Orders[[#This Row],[_ProductID]],Products!A:A,Products!C:C)</f>
        <v>Kitchen &amp; Dining</v>
      </c>
      <c r="O4447">
        <v>37</v>
      </c>
      <c r="P4447">
        <v>0.1</v>
      </c>
      <c r="Q4447" s="2">
        <v>2505.8000000000002</v>
      </c>
      <c r="R4447" s="2">
        <v>1854.2920000000001</v>
      </c>
      <c r="S4447" s="2">
        <v>6765.6600000000008</v>
      </c>
      <c r="T4447" s="2">
        <v>1202.7840000000006</v>
      </c>
    </row>
    <row r="4448" spans="1:20" x14ac:dyDescent="0.25">
      <c r="A4448" t="s">
        <v>3556</v>
      </c>
      <c r="B4448" t="s">
        <v>1</v>
      </c>
      <c r="C4448" t="s">
        <v>6</v>
      </c>
      <c r="D4448" s="1">
        <v>43600</v>
      </c>
      <c r="E4448" s="1">
        <v>43668</v>
      </c>
      <c r="F4448" s="1">
        <v>43676</v>
      </c>
      <c r="G4448" s="1">
        <v>43690</v>
      </c>
      <c r="H4448" s="13">
        <f>Orders[[#This Row],[DeliveryDate]]-Orders[[#This Row],[OrderDate]]</f>
        <v>22</v>
      </c>
      <c r="I4448" t="s">
        <v>3</v>
      </c>
      <c r="J4448" t="str">
        <f>_xlfn.XLOOKUP(Orders[[#This Row],[_SalesRepID]],'Sales team'!A:A,'Sales team'!B:B)</f>
        <v>Jonathan Hawkins</v>
      </c>
      <c r="K4448">
        <v>10</v>
      </c>
      <c r="L4448">
        <v>28</v>
      </c>
      <c r="M4448">
        <v>200</v>
      </c>
      <c r="N4448" t="str">
        <f>_xlfn.XLOOKUP(Orders[[#This Row],[_ProductID]],Products!A:A,Products!C:C)</f>
        <v>Home décor</v>
      </c>
      <c r="O4448">
        <v>17</v>
      </c>
      <c r="P4448">
        <v>7.4999999999999997E-2</v>
      </c>
      <c r="Q4448" s="2">
        <v>3162.4</v>
      </c>
      <c r="R4448" s="2">
        <v>2624.7919999999999</v>
      </c>
      <c r="S4448" s="2">
        <v>8775.6600000000017</v>
      </c>
      <c r="T4448" s="2">
        <v>901.28400000000147</v>
      </c>
    </row>
    <row r="4449" spans="1:20" x14ac:dyDescent="0.25">
      <c r="A4449" t="s">
        <v>3557</v>
      </c>
      <c r="B4449" t="s">
        <v>10</v>
      </c>
      <c r="C4449" t="s">
        <v>2</v>
      </c>
      <c r="D4449" s="1">
        <v>43600</v>
      </c>
      <c r="E4449" s="1">
        <v>43668</v>
      </c>
      <c r="F4449" s="1">
        <v>43675</v>
      </c>
      <c r="G4449" s="1">
        <v>43678</v>
      </c>
      <c r="H4449" s="13">
        <f>Orders[[#This Row],[DeliveryDate]]-Orders[[#This Row],[OrderDate]]</f>
        <v>10</v>
      </c>
      <c r="I4449" t="s">
        <v>3</v>
      </c>
      <c r="J4449" t="str">
        <f>_xlfn.XLOOKUP(Orders[[#This Row],[_SalesRepID]],'Sales team'!A:A,'Sales team'!B:B)</f>
        <v>Shawn Torres</v>
      </c>
      <c r="K4449">
        <v>27</v>
      </c>
      <c r="L4449">
        <v>22</v>
      </c>
      <c r="M4449">
        <v>222</v>
      </c>
      <c r="N4449" t="str">
        <f>_xlfn.XLOOKUP(Orders[[#This Row],[_ProductID]],Products!A:A,Products!C:C)</f>
        <v>Home décor</v>
      </c>
      <c r="O4449">
        <v>11</v>
      </c>
      <c r="P4449">
        <v>0.05</v>
      </c>
      <c r="Q4449" s="2">
        <v>3122.2000000000003</v>
      </c>
      <c r="R4449" s="2">
        <v>1717.2100000000003</v>
      </c>
      <c r="S4449" s="2">
        <v>2966.09</v>
      </c>
      <c r="T4449" s="2">
        <v>1248.8799999999999</v>
      </c>
    </row>
    <row r="4450" spans="1:20" x14ac:dyDescent="0.25">
      <c r="A4450" t="s">
        <v>3558</v>
      </c>
      <c r="B4450" t="s">
        <v>5</v>
      </c>
      <c r="C4450" t="s">
        <v>2</v>
      </c>
      <c r="D4450" s="1">
        <v>43600</v>
      </c>
      <c r="E4450" s="1">
        <v>43668</v>
      </c>
      <c r="F4450" s="1">
        <v>43691</v>
      </c>
      <c r="G4450" s="1">
        <v>43675</v>
      </c>
      <c r="H4450" s="13">
        <f>Orders[[#This Row],[DeliveryDate]]-Orders[[#This Row],[OrderDate]]</f>
        <v>7</v>
      </c>
      <c r="I4450" t="s">
        <v>3</v>
      </c>
      <c r="J4450" t="str">
        <f>_xlfn.XLOOKUP(Orders[[#This Row],[_SalesRepID]],'Sales team'!A:A,'Sales team'!B:B)</f>
        <v>Todd Roberts</v>
      </c>
      <c r="K4450">
        <v>13</v>
      </c>
      <c r="L4450">
        <v>8</v>
      </c>
      <c r="M4450">
        <v>206</v>
      </c>
      <c r="N4450" t="str">
        <f>_xlfn.XLOOKUP(Orders[[#This Row],[_ProductID]],Products!A:A,Products!C:C)</f>
        <v>Electronics</v>
      </c>
      <c r="O4450">
        <v>28</v>
      </c>
      <c r="P4450">
        <v>0.15</v>
      </c>
      <c r="Q4450" s="2">
        <v>1125.6000000000001</v>
      </c>
      <c r="R4450" s="2">
        <v>450.24000000000007</v>
      </c>
      <c r="S4450" s="2">
        <v>1913.5200000000002</v>
      </c>
      <c r="T4450" s="2">
        <v>1013.0400000000001</v>
      </c>
    </row>
    <row r="4451" spans="1:20" x14ac:dyDescent="0.25">
      <c r="A4451" t="s">
        <v>3559</v>
      </c>
      <c r="B4451" t="s">
        <v>1</v>
      </c>
      <c r="C4451" t="s">
        <v>25</v>
      </c>
      <c r="D4451" s="1">
        <v>43600</v>
      </c>
      <c r="E4451" s="1">
        <v>43668</v>
      </c>
      <c r="F4451" s="1">
        <v>43678</v>
      </c>
      <c r="G4451" s="1">
        <v>43682</v>
      </c>
      <c r="H4451" s="13">
        <f>Orders[[#This Row],[DeliveryDate]]-Orders[[#This Row],[OrderDate]]</f>
        <v>14</v>
      </c>
      <c r="I4451" t="s">
        <v>3</v>
      </c>
      <c r="J4451" t="str">
        <f>_xlfn.XLOOKUP(Orders[[#This Row],[_SalesRepID]],'Sales team'!A:A,'Sales team'!B:B)</f>
        <v>Joshua Ryan</v>
      </c>
      <c r="K4451">
        <v>9</v>
      </c>
      <c r="L4451">
        <v>50</v>
      </c>
      <c r="M4451">
        <v>352</v>
      </c>
      <c r="N4451" t="str">
        <f>_xlfn.XLOOKUP(Orders[[#This Row],[_ProductID]],Products!A:A,Products!C:C)</f>
        <v>Home décor</v>
      </c>
      <c r="O4451">
        <v>21</v>
      </c>
      <c r="P4451">
        <v>0.05</v>
      </c>
      <c r="Q4451" s="2">
        <v>2385.2000000000003</v>
      </c>
      <c r="R4451" s="2">
        <v>1311.8600000000004</v>
      </c>
      <c r="S4451" s="2">
        <v>6797.82</v>
      </c>
      <c r="T4451" s="2">
        <v>2862.2399999999989</v>
      </c>
    </row>
    <row r="4452" spans="1:20" x14ac:dyDescent="0.25">
      <c r="A4452" t="s">
        <v>3560</v>
      </c>
      <c r="B4452" t="s">
        <v>5</v>
      </c>
      <c r="C4452" t="s">
        <v>13</v>
      </c>
      <c r="D4452" s="1">
        <v>43600</v>
      </c>
      <c r="E4452" s="1">
        <v>43668</v>
      </c>
      <c r="F4452" s="1">
        <v>43694</v>
      </c>
      <c r="G4452" s="1">
        <v>43675</v>
      </c>
      <c r="H4452" s="13">
        <f>Orders[[#This Row],[DeliveryDate]]-Orders[[#This Row],[OrderDate]]</f>
        <v>7</v>
      </c>
      <c r="I4452" t="s">
        <v>3</v>
      </c>
      <c r="J4452" t="str">
        <f>_xlfn.XLOOKUP(Orders[[#This Row],[_SalesRepID]],'Sales team'!A:A,'Sales team'!B:B)</f>
        <v>Anthony Berry</v>
      </c>
      <c r="K4452">
        <v>16</v>
      </c>
      <c r="L4452">
        <v>49</v>
      </c>
      <c r="M4452">
        <v>328</v>
      </c>
      <c r="N4452" t="str">
        <f>_xlfn.XLOOKUP(Orders[[#This Row],[_ProductID]],Products!A:A,Products!C:C)</f>
        <v>Kitchen &amp; Dining</v>
      </c>
      <c r="O4452">
        <v>16</v>
      </c>
      <c r="P4452">
        <v>0.15</v>
      </c>
      <c r="Q4452" s="2">
        <v>3832.4</v>
      </c>
      <c r="R4452" s="2">
        <v>2376.0880000000002</v>
      </c>
      <c r="S4452" s="2">
        <v>26060.32</v>
      </c>
      <c r="T4452" s="2">
        <v>7051.6159999999982</v>
      </c>
    </row>
    <row r="4453" spans="1:20" x14ac:dyDescent="0.25">
      <c r="A4453" t="s">
        <v>3561</v>
      </c>
      <c r="B4453" t="s">
        <v>1</v>
      </c>
      <c r="C4453" t="s">
        <v>13</v>
      </c>
      <c r="D4453" s="1">
        <v>43500</v>
      </c>
      <c r="E4453" s="1">
        <v>43668</v>
      </c>
      <c r="F4453" s="1">
        <v>43689</v>
      </c>
      <c r="G4453" s="1">
        <v>43684</v>
      </c>
      <c r="H4453" s="13">
        <f>Orders[[#This Row],[DeliveryDate]]-Orders[[#This Row],[OrderDate]]</f>
        <v>16</v>
      </c>
      <c r="I4453" t="s">
        <v>3</v>
      </c>
      <c r="J4453" t="str">
        <f>_xlfn.XLOOKUP(Orders[[#This Row],[_SalesRepID]],'Sales team'!A:A,'Sales team'!B:B)</f>
        <v>Shawn Cook</v>
      </c>
      <c r="K4453">
        <v>7</v>
      </c>
      <c r="L4453">
        <v>16</v>
      </c>
      <c r="M4453">
        <v>327</v>
      </c>
      <c r="N4453" t="str">
        <f>_xlfn.XLOOKUP(Orders[[#This Row],[_ProductID]],Products!A:A,Products!C:C)</f>
        <v>Home décor</v>
      </c>
      <c r="O4453">
        <v>36</v>
      </c>
      <c r="P4453">
        <v>0.15</v>
      </c>
      <c r="Q4453" s="2">
        <v>1762.1000000000001</v>
      </c>
      <c r="R4453" s="2">
        <v>722.46100000000001</v>
      </c>
      <c r="S4453" s="2">
        <v>1497.7850000000001</v>
      </c>
      <c r="T4453" s="2">
        <v>775.32400000000007</v>
      </c>
    </row>
    <row r="4454" spans="1:20" x14ac:dyDescent="0.25">
      <c r="A4454" t="s">
        <v>3538</v>
      </c>
      <c r="B4454" t="s">
        <v>1</v>
      </c>
      <c r="C4454" t="s">
        <v>6</v>
      </c>
      <c r="D4454" s="1">
        <v>43600</v>
      </c>
      <c r="E4454" s="1">
        <v>43667</v>
      </c>
      <c r="F4454" s="1">
        <v>43691</v>
      </c>
      <c r="G4454" s="1">
        <v>43693</v>
      </c>
      <c r="H4454" s="13">
        <f>Orders[[#This Row],[DeliveryDate]]-Orders[[#This Row],[OrderDate]]</f>
        <v>26</v>
      </c>
      <c r="I4454" t="s">
        <v>3</v>
      </c>
      <c r="J4454" t="str">
        <f>_xlfn.XLOOKUP(Orders[[#This Row],[_SalesRepID]],'Sales team'!A:A,'Sales team'!B:B)</f>
        <v>Jonathan Hawkins</v>
      </c>
      <c r="K4454">
        <v>10</v>
      </c>
      <c r="L4454">
        <v>39</v>
      </c>
      <c r="M4454">
        <v>178</v>
      </c>
      <c r="N4454" t="str">
        <f>_xlfn.XLOOKUP(Orders[[#This Row],[_ProductID]],Products!A:A,Products!C:C)</f>
        <v>Home décor</v>
      </c>
      <c r="O4454">
        <v>17</v>
      </c>
      <c r="P4454">
        <v>0.05</v>
      </c>
      <c r="Q4454" s="2">
        <v>750.4</v>
      </c>
      <c r="R4454" s="2">
        <v>607.82400000000007</v>
      </c>
      <c r="S4454" s="2">
        <v>2851.52</v>
      </c>
      <c r="T4454" s="2">
        <v>420.22399999999971</v>
      </c>
    </row>
    <row r="4455" spans="1:20" x14ac:dyDescent="0.25">
      <c r="A4455" t="s">
        <v>3539</v>
      </c>
      <c r="B4455" t="s">
        <v>5</v>
      </c>
      <c r="C4455" t="s">
        <v>2</v>
      </c>
      <c r="D4455" s="1">
        <v>43600</v>
      </c>
      <c r="E4455" s="1">
        <v>43667</v>
      </c>
      <c r="F4455" s="1">
        <v>43694</v>
      </c>
      <c r="G4455" s="1">
        <v>43693</v>
      </c>
      <c r="H4455" s="13">
        <f>Orders[[#This Row],[DeliveryDate]]-Orders[[#This Row],[OrderDate]]</f>
        <v>26</v>
      </c>
      <c r="I4455" t="s">
        <v>3</v>
      </c>
      <c r="J4455" t="str">
        <f>_xlfn.XLOOKUP(Orders[[#This Row],[_SalesRepID]],'Sales team'!A:A,'Sales team'!B:B)</f>
        <v>Anthony Berry</v>
      </c>
      <c r="K4455">
        <v>16</v>
      </c>
      <c r="L4455">
        <v>28</v>
      </c>
      <c r="M4455">
        <v>235</v>
      </c>
      <c r="N4455" t="str">
        <f>_xlfn.XLOOKUP(Orders[[#This Row],[_ProductID]],Products!A:A,Products!C:C)</f>
        <v>Furniture</v>
      </c>
      <c r="O4455">
        <v>12</v>
      </c>
      <c r="P4455">
        <v>0.2</v>
      </c>
      <c r="Q4455" s="2">
        <v>1045.2</v>
      </c>
      <c r="R4455" s="2">
        <v>606.21600000000001</v>
      </c>
      <c r="S4455" s="2">
        <v>5016.9600000000009</v>
      </c>
      <c r="T4455" s="2">
        <v>1379.6640000000007</v>
      </c>
    </row>
    <row r="4456" spans="1:20" x14ac:dyDescent="0.25">
      <c r="A4456" t="s">
        <v>3540</v>
      </c>
      <c r="B4456" t="s">
        <v>5</v>
      </c>
      <c r="C4456" t="s">
        <v>6</v>
      </c>
      <c r="D4456" s="1">
        <v>43500</v>
      </c>
      <c r="E4456" s="1">
        <v>43667</v>
      </c>
      <c r="F4456" s="1">
        <v>43680</v>
      </c>
      <c r="G4456" s="1">
        <v>43684</v>
      </c>
      <c r="H4456" s="13">
        <f>Orders[[#This Row],[DeliveryDate]]-Orders[[#This Row],[OrderDate]]</f>
        <v>17</v>
      </c>
      <c r="I4456" t="s">
        <v>3</v>
      </c>
      <c r="J4456" t="str">
        <f>_xlfn.XLOOKUP(Orders[[#This Row],[_SalesRepID]],'Sales team'!A:A,'Sales team'!B:B)</f>
        <v>Shawn Wallace</v>
      </c>
      <c r="K4456">
        <v>18</v>
      </c>
      <c r="L4456">
        <v>43</v>
      </c>
      <c r="M4456">
        <v>91</v>
      </c>
      <c r="N4456" t="str">
        <f>_xlfn.XLOOKUP(Orders[[#This Row],[_ProductID]],Products!A:A,Products!C:C)</f>
        <v>Kitchen &amp; Dining</v>
      </c>
      <c r="O4456">
        <v>8</v>
      </c>
      <c r="P4456">
        <v>0.05</v>
      </c>
      <c r="Q4456" s="2">
        <v>194.3</v>
      </c>
      <c r="R4456" s="2">
        <v>163.21200000000002</v>
      </c>
      <c r="S4456" s="2">
        <v>1107.5100000000002</v>
      </c>
      <c r="T4456" s="2">
        <v>128.23800000000006</v>
      </c>
    </row>
    <row r="4457" spans="1:20" x14ac:dyDescent="0.25">
      <c r="A4457" t="s">
        <v>3541</v>
      </c>
      <c r="B4457" t="s">
        <v>1</v>
      </c>
      <c r="C4457" t="s">
        <v>6</v>
      </c>
      <c r="D4457" s="1">
        <v>43600</v>
      </c>
      <c r="E4457" s="1">
        <v>43667</v>
      </c>
      <c r="F4457" s="1">
        <v>43690</v>
      </c>
      <c r="G4457" s="1">
        <v>43686</v>
      </c>
      <c r="H4457" s="13">
        <f>Orders[[#This Row],[DeliveryDate]]-Orders[[#This Row],[OrderDate]]</f>
        <v>19</v>
      </c>
      <c r="I4457" t="s">
        <v>3</v>
      </c>
      <c r="J4457" t="str">
        <f>_xlfn.XLOOKUP(Orders[[#This Row],[_SalesRepID]],'Sales team'!A:A,'Sales team'!B:B)</f>
        <v>Adam Hernandez</v>
      </c>
      <c r="K4457">
        <v>1</v>
      </c>
      <c r="L4457">
        <v>38</v>
      </c>
      <c r="M4457">
        <v>145</v>
      </c>
      <c r="N4457" t="str">
        <f>_xlfn.XLOOKUP(Orders[[#This Row],[_ProductID]],Products!A:A,Products!C:C)</f>
        <v>Outdoor</v>
      </c>
      <c r="O4457">
        <v>9</v>
      </c>
      <c r="P4457">
        <v>7.4999999999999997E-2</v>
      </c>
      <c r="Q4457" s="2">
        <v>234.5</v>
      </c>
      <c r="R4457" s="2">
        <v>147.73500000000001</v>
      </c>
      <c r="S4457" s="2">
        <v>1518.3875</v>
      </c>
      <c r="T4457" s="2">
        <v>484.24250000000006</v>
      </c>
    </row>
    <row r="4458" spans="1:20" x14ac:dyDescent="0.25">
      <c r="A4458" t="s">
        <v>3542</v>
      </c>
      <c r="B4458" t="s">
        <v>1</v>
      </c>
      <c r="C4458" t="s">
        <v>6</v>
      </c>
      <c r="D4458" s="1">
        <v>43600</v>
      </c>
      <c r="E4458" s="1">
        <v>43667</v>
      </c>
      <c r="F4458" s="1">
        <v>43679</v>
      </c>
      <c r="G4458" s="1">
        <v>43678</v>
      </c>
      <c r="H4458" s="13">
        <f>Orders[[#This Row],[DeliveryDate]]-Orders[[#This Row],[OrderDate]]</f>
        <v>11</v>
      </c>
      <c r="I4458" t="s">
        <v>3</v>
      </c>
      <c r="J4458" t="str">
        <f>_xlfn.XLOOKUP(Orders[[#This Row],[_SalesRepID]],'Sales team'!A:A,'Sales team'!B:B)</f>
        <v>Joshua Ryan</v>
      </c>
      <c r="K4458">
        <v>9</v>
      </c>
      <c r="L4458">
        <v>29</v>
      </c>
      <c r="M4458">
        <v>175</v>
      </c>
      <c r="N4458" t="str">
        <f>_xlfn.XLOOKUP(Orders[[#This Row],[_ProductID]],Products!A:A,Products!C:C)</f>
        <v>Home décor</v>
      </c>
      <c r="O4458">
        <v>27</v>
      </c>
      <c r="P4458">
        <v>7.4999999999999997E-2</v>
      </c>
      <c r="Q4458" s="2">
        <v>3597.9</v>
      </c>
      <c r="R4458" s="2">
        <v>2698.4250000000002</v>
      </c>
      <c r="S4458" s="2">
        <v>13312.230000000001</v>
      </c>
      <c r="T4458" s="2">
        <v>2518.5300000000007</v>
      </c>
    </row>
    <row r="4459" spans="1:20" x14ac:dyDescent="0.25">
      <c r="A4459" t="s">
        <v>3543</v>
      </c>
      <c r="B4459" t="s">
        <v>5</v>
      </c>
      <c r="C4459" t="s">
        <v>6</v>
      </c>
      <c r="D4459" s="1">
        <v>43600</v>
      </c>
      <c r="E4459" s="1">
        <v>43667</v>
      </c>
      <c r="F4459" s="1">
        <v>43677</v>
      </c>
      <c r="G4459" s="1">
        <v>43685</v>
      </c>
      <c r="H4459" s="13">
        <f>Orders[[#This Row],[DeliveryDate]]-Orders[[#This Row],[OrderDate]]</f>
        <v>18</v>
      </c>
      <c r="I4459" t="s">
        <v>3</v>
      </c>
      <c r="J4459" t="str">
        <f>_xlfn.XLOOKUP(Orders[[#This Row],[_SalesRepID]],'Sales team'!A:A,'Sales team'!B:B)</f>
        <v>Paul Holmes</v>
      </c>
      <c r="K4459">
        <v>14</v>
      </c>
      <c r="L4459">
        <v>32</v>
      </c>
      <c r="M4459">
        <v>134</v>
      </c>
      <c r="N4459" t="str">
        <f>_xlfn.XLOOKUP(Orders[[#This Row],[_ProductID]],Products!A:A,Products!C:C)</f>
        <v>Home décor</v>
      </c>
      <c r="O4459">
        <v>3</v>
      </c>
      <c r="P4459">
        <v>0.1</v>
      </c>
      <c r="Q4459" s="2">
        <v>790.6</v>
      </c>
      <c r="R4459" s="2">
        <v>387.39400000000001</v>
      </c>
      <c r="S4459" s="2">
        <v>2846.1600000000003</v>
      </c>
      <c r="T4459" s="2">
        <v>1296.5840000000003</v>
      </c>
    </row>
    <row r="4460" spans="1:20" x14ac:dyDescent="0.25">
      <c r="A4460" t="s">
        <v>3544</v>
      </c>
      <c r="B4460" t="s">
        <v>5</v>
      </c>
      <c r="C4460" t="s">
        <v>46</v>
      </c>
      <c r="D4460" s="1">
        <v>43600</v>
      </c>
      <c r="E4460" s="1">
        <v>43667</v>
      </c>
      <c r="F4460" s="1">
        <v>43676</v>
      </c>
      <c r="G4460" s="1">
        <v>43685</v>
      </c>
      <c r="H4460" s="13">
        <f>Orders[[#This Row],[DeliveryDate]]-Orders[[#This Row],[OrderDate]]</f>
        <v>18</v>
      </c>
      <c r="I4460" t="s">
        <v>3</v>
      </c>
      <c r="J4460" t="str">
        <f>_xlfn.XLOOKUP(Orders[[#This Row],[_SalesRepID]],'Sales team'!A:A,'Sales team'!B:B)</f>
        <v>Roger Alexander</v>
      </c>
      <c r="K4460">
        <v>15</v>
      </c>
      <c r="L4460">
        <v>17</v>
      </c>
      <c r="M4460">
        <v>86</v>
      </c>
      <c r="N4460" t="str">
        <f>_xlfn.XLOOKUP(Orders[[#This Row],[_ProductID]],Products!A:A,Products!C:C)</f>
        <v>Home décor</v>
      </c>
      <c r="O4460">
        <v>39</v>
      </c>
      <c r="P4460">
        <v>0.1</v>
      </c>
      <c r="Q4460" s="2">
        <v>6177.4000000000005</v>
      </c>
      <c r="R4460" s="2">
        <v>3891.7620000000002</v>
      </c>
      <c r="S4460" s="2">
        <v>27798.300000000003</v>
      </c>
      <c r="T4460" s="2">
        <v>8339.4900000000016</v>
      </c>
    </row>
    <row r="4461" spans="1:20" x14ac:dyDescent="0.25">
      <c r="A4461" t="s">
        <v>3545</v>
      </c>
      <c r="B4461" t="s">
        <v>5</v>
      </c>
      <c r="C4461" t="s">
        <v>46</v>
      </c>
      <c r="D4461" s="1">
        <v>43500</v>
      </c>
      <c r="E4461" s="1">
        <v>43667</v>
      </c>
      <c r="F4461" s="1">
        <v>43695</v>
      </c>
      <c r="G4461" s="1">
        <v>43678</v>
      </c>
      <c r="H4461" s="13">
        <f>Orders[[#This Row],[DeliveryDate]]-Orders[[#This Row],[OrderDate]]</f>
        <v>11</v>
      </c>
      <c r="I4461" t="s">
        <v>3</v>
      </c>
      <c r="J4461" t="str">
        <f>_xlfn.XLOOKUP(Orders[[#This Row],[_SalesRepID]],'Sales team'!A:A,'Sales team'!B:B)</f>
        <v>Shawn Wallace</v>
      </c>
      <c r="K4461">
        <v>18</v>
      </c>
      <c r="L4461">
        <v>11</v>
      </c>
      <c r="M4461">
        <v>72</v>
      </c>
      <c r="N4461" t="str">
        <f>_xlfn.XLOOKUP(Orders[[#This Row],[_ProductID]],Products!A:A,Products!C:C)</f>
        <v>Kitchen &amp; Dining</v>
      </c>
      <c r="O4461">
        <v>7</v>
      </c>
      <c r="P4461">
        <v>7.4999999999999997E-2</v>
      </c>
      <c r="Q4461" s="2">
        <v>1112.2</v>
      </c>
      <c r="R4461" s="2">
        <v>544.97800000000007</v>
      </c>
      <c r="S4461" s="2">
        <v>6172.7100000000009</v>
      </c>
      <c r="T4461" s="2">
        <v>2902.8420000000006</v>
      </c>
    </row>
    <row r="4462" spans="1:20" x14ac:dyDescent="0.25">
      <c r="A4462" t="s">
        <v>3546</v>
      </c>
      <c r="B4462" t="s">
        <v>10</v>
      </c>
      <c r="C4462" t="s">
        <v>15</v>
      </c>
      <c r="D4462" s="1">
        <v>43500</v>
      </c>
      <c r="E4462" s="1">
        <v>43667</v>
      </c>
      <c r="F4462" s="1">
        <v>43675</v>
      </c>
      <c r="G4462" s="1">
        <v>43679</v>
      </c>
      <c r="H4462" s="13">
        <f>Orders[[#This Row],[DeliveryDate]]-Orders[[#This Row],[OrderDate]]</f>
        <v>12</v>
      </c>
      <c r="I4462" t="s">
        <v>3</v>
      </c>
      <c r="J4462" t="str">
        <f>_xlfn.XLOOKUP(Orders[[#This Row],[_SalesRepID]],'Sales team'!A:A,'Sales team'!B:B)</f>
        <v>Donald Reynolds</v>
      </c>
      <c r="K4462">
        <v>26</v>
      </c>
      <c r="L4462">
        <v>30</v>
      </c>
      <c r="M4462">
        <v>14</v>
      </c>
      <c r="N4462" t="str">
        <f>_xlfn.XLOOKUP(Orders[[#This Row],[_ProductID]],Products!A:A,Products!C:C)</f>
        <v>Kitchen &amp; Dining</v>
      </c>
      <c r="O4462">
        <v>1</v>
      </c>
      <c r="P4462">
        <v>0.1</v>
      </c>
      <c r="Q4462" s="2">
        <v>1822.4</v>
      </c>
      <c r="R4462" s="2">
        <v>1530.816</v>
      </c>
      <c r="S4462" s="2">
        <v>1640.16</v>
      </c>
      <c r="T4462" s="2">
        <v>109.34400000000005</v>
      </c>
    </row>
    <row r="4463" spans="1:20" x14ac:dyDescent="0.25">
      <c r="A4463" t="s">
        <v>3547</v>
      </c>
      <c r="B4463" t="s">
        <v>5</v>
      </c>
      <c r="C4463" t="s">
        <v>15</v>
      </c>
      <c r="D4463" s="1">
        <v>43500</v>
      </c>
      <c r="E4463" s="1">
        <v>43667</v>
      </c>
      <c r="F4463" s="1">
        <v>43674</v>
      </c>
      <c r="G4463" s="1">
        <v>43670</v>
      </c>
      <c r="H4463" s="13">
        <f>Orders[[#This Row],[DeliveryDate]]-Orders[[#This Row],[OrderDate]]</f>
        <v>3</v>
      </c>
      <c r="I4463" t="s">
        <v>3</v>
      </c>
      <c r="J4463" t="str">
        <f>_xlfn.XLOOKUP(Orders[[#This Row],[_SalesRepID]],'Sales team'!A:A,'Sales team'!B:B)</f>
        <v>Nicholas Cunningham</v>
      </c>
      <c r="K4463">
        <v>19</v>
      </c>
      <c r="L4463">
        <v>33</v>
      </c>
      <c r="M4463">
        <v>6</v>
      </c>
      <c r="N4463" t="str">
        <f>_xlfn.XLOOKUP(Orders[[#This Row],[_ProductID]],Products!A:A,Products!C:C)</f>
        <v>Home décor</v>
      </c>
      <c r="O4463">
        <v>46</v>
      </c>
      <c r="P4463">
        <v>0.05</v>
      </c>
      <c r="Q4463" s="2">
        <v>737</v>
      </c>
      <c r="R4463" s="2">
        <v>302.16999999999996</v>
      </c>
      <c r="S4463" s="2">
        <v>3500.75</v>
      </c>
      <c r="T4463" s="2">
        <v>1989.9</v>
      </c>
    </row>
    <row r="4464" spans="1:20" x14ac:dyDescent="0.25">
      <c r="A4464" t="s">
        <v>3548</v>
      </c>
      <c r="B4464" t="s">
        <v>1</v>
      </c>
      <c r="C4464" t="s">
        <v>6</v>
      </c>
      <c r="D4464" s="1">
        <v>43600</v>
      </c>
      <c r="E4464" s="1">
        <v>43667</v>
      </c>
      <c r="F4464" s="1">
        <v>43677</v>
      </c>
      <c r="G4464" s="1">
        <v>43691</v>
      </c>
      <c r="H4464" s="13">
        <f>Orders[[#This Row],[DeliveryDate]]-Orders[[#This Row],[OrderDate]]</f>
        <v>24</v>
      </c>
      <c r="I4464" t="s">
        <v>3</v>
      </c>
      <c r="J4464" t="str">
        <f>_xlfn.XLOOKUP(Orders[[#This Row],[_SalesRepID]],'Sales team'!A:A,'Sales team'!B:B)</f>
        <v>Joshua Bennett</v>
      </c>
      <c r="K4464">
        <v>6</v>
      </c>
      <c r="L4464">
        <v>23</v>
      </c>
      <c r="M4464">
        <v>189</v>
      </c>
      <c r="N4464" t="str">
        <f>_xlfn.XLOOKUP(Orders[[#This Row],[_ProductID]],Products!A:A,Products!C:C)</f>
        <v>Home décor</v>
      </c>
      <c r="O4464">
        <v>24</v>
      </c>
      <c r="P4464">
        <v>0.1</v>
      </c>
      <c r="Q4464" s="2">
        <v>790.6</v>
      </c>
      <c r="R4464" s="2">
        <v>656.19799999999998</v>
      </c>
      <c r="S4464" s="2">
        <v>711.54000000000008</v>
      </c>
      <c r="T4464" s="2">
        <v>55.342000000000098</v>
      </c>
    </row>
    <row r="4465" spans="1:20" x14ac:dyDescent="0.25">
      <c r="A4465" t="s">
        <v>3549</v>
      </c>
      <c r="B4465" t="s">
        <v>1</v>
      </c>
      <c r="C4465" t="s">
        <v>25</v>
      </c>
      <c r="D4465" s="1">
        <v>43600</v>
      </c>
      <c r="E4465" s="1">
        <v>43667</v>
      </c>
      <c r="F4465" s="1">
        <v>43688</v>
      </c>
      <c r="G4465" s="1">
        <v>43686</v>
      </c>
      <c r="H4465" s="13">
        <f>Orders[[#This Row],[DeliveryDate]]-Orders[[#This Row],[OrderDate]]</f>
        <v>19</v>
      </c>
      <c r="I4465" t="s">
        <v>3</v>
      </c>
      <c r="J4465" t="str">
        <f>_xlfn.XLOOKUP(Orders[[#This Row],[_SalesRepID]],'Sales team'!A:A,'Sales team'!B:B)</f>
        <v>Joshua Little</v>
      </c>
      <c r="K4465">
        <v>11</v>
      </c>
      <c r="L4465">
        <v>40</v>
      </c>
      <c r="M4465">
        <v>338</v>
      </c>
      <c r="N4465" t="str">
        <f>_xlfn.XLOOKUP(Orders[[#This Row],[_ProductID]],Products!A:A,Products!C:C)</f>
        <v>Electronics</v>
      </c>
      <c r="O4465">
        <v>47</v>
      </c>
      <c r="P4465">
        <v>0.05</v>
      </c>
      <c r="Q4465" s="2">
        <v>1011.7</v>
      </c>
      <c r="R4465" s="2">
        <v>505.85</v>
      </c>
      <c r="S4465" s="2">
        <v>6727.8050000000003</v>
      </c>
      <c r="T4465" s="2">
        <v>3186.855</v>
      </c>
    </row>
    <row r="4466" spans="1:20" x14ac:dyDescent="0.25">
      <c r="A4466" t="s">
        <v>3530</v>
      </c>
      <c r="B4466" t="s">
        <v>8</v>
      </c>
      <c r="C4466" t="s">
        <v>2</v>
      </c>
      <c r="D4466" s="1">
        <v>43600</v>
      </c>
      <c r="E4466" s="1">
        <v>43666</v>
      </c>
      <c r="F4466" s="1">
        <v>43686</v>
      </c>
      <c r="G4466" s="1">
        <v>43692</v>
      </c>
      <c r="H4466" s="13">
        <f>Orders[[#This Row],[DeliveryDate]]-Orders[[#This Row],[OrderDate]]</f>
        <v>26</v>
      </c>
      <c r="I4466" t="s">
        <v>3</v>
      </c>
      <c r="J4466" t="str">
        <f>_xlfn.XLOOKUP(Orders[[#This Row],[_SalesRepID]],'Sales team'!A:A,'Sales team'!B:B)</f>
        <v>Douglas Tucker</v>
      </c>
      <c r="K4466">
        <v>23</v>
      </c>
      <c r="L4466">
        <v>32</v>
      </c>
      <c r="M4466">
        <v>246</v>
      </c>
      <c r="N4466" t="str">
        <f>_xlfn.XLOOKUP(Orders[[#This Row],[_ProductID]],Products!A:A,Products!C:C)</f>
        <v>Furniture</v>
      </c>
      <c r="O4466">
        <v>38</v>
      </c>
      <c r="P4466">
        <v>0.15</v>
      </c>
      <c r="Q4466" s="2">
        <v>6117.1</v>
      </c>
      <c r="R4466" s="2">
        <v>3792.6020000000003</v>
      </c>
      <c r="S4466" s="2">
        <v>25997.674999999999</v>
      </c>
      <c r="T4466" s="2">
        <v>7034.6649999999972</v>
      </c>
    </row>
    <row r="4467" spans="1:20" x14ac:dyDescent="0.25">
      <c r="A4467" t="s">
        <v>3531</v>
      </c>
      <c r="B4467" t="s">
        <v>5</v>
      </c>
      <c r="C4467" t="s">
        <v>6</v>
      </c>
      <c r="D4467" s="1">
        <v>43500</v>
      </c>
      <c r="E4467" s="1">
        <v>43666</v>
      </c>
      <c r="F4467" s="1">
        <v>43674</v>
      </c>
      <c r="G4467" s="1">
        <v>43686</v>
      </c>
      <c r="H4467" s="13">
        <f>Orders[[#This Row],[DeliveryDate]]-Orders[[#This Row],[OrderDate]]</f>
        <v>20</v>
      </c>
      <c r="I4467" t="s">
        <v>3</v>
      </c>
      <c r="J4467" t="str">
        <f>_xlfn.XLOOKUP(Orders[[#This Row],[_SalesRepID]],'Sales team'!A:A,'Sales team'!B:B)</f>
        <v>Shawn Wallace</v>
      </c>
      <c r="K4467">
        <v>18</v>
      </c>
      <c r="L4467">
        <v>19</v>
      </c>
      <c r="M4467">
        <v>139</v>
      </c>
      <c r="N4467" t="str">
        <f>_xlfn.XLOOKUP(Orders[[#This Row],[_ProductID]],Products!A:A,Products!C:C)</f>
        <v>Home décor</v>
      </c>
      <c r="O4467">
        <v>27</v>
      </c>
      <c r="P4467">
        <v>7.4999999999999997E-2</v>
      </c>
      <c r="Q4467" s="2">
        <v>3852.5</v>
      </c>
      <c r="R4467" s="2">
        <v>2465.6</v>
      </c>
      <c r="S4467" s="2">
        <v>3563.5625</v>
      </c>
      <c r="T4467" s="2">
        <v>1097.9625000000001</v>
      </c>
    </row>
    <row r="4468" spans="1:20" x14ac:dyDescent="0.25">
      <c r="A4468" t="s">
        <v>3532</v>
      </c>
      <c r="B4468" t="s">
        <v>5</v>
      </c>
      <c r="C4468" t="s">
        <v>2</v>
      </c>
      <c r="D4468" s="1">
        <v>43600</v>
      </c>
      <c r="E4468" s="1">
        <v>43666</v>
      </c>
      <c r="F4468" s="1">
        <v>43679</v>
      </c>
      <c r="G4468" s="1">
        <v>43683</v>
      </c>
      <c r="H4468" s="13">
        <f>Orders[[#This Row],[DeliveryDate]]-Orders[[#This Row],[OrderDate]]</f>
        <v>17</v>
      </c>
      <c r="I4468" t="s">
        <v>3</v>
      </c>
      <c r="J4468" t="str">
        <f>_xlfn.XLOOKUP(Orders[[#This Row],[_SalesRepID]],'Sales team'!A:A,'Sales team'!B:B)</f>
        <v>Paul Holmes</v>
      </c>
      <c r="K4468">
        <v>14</v>
      </c>
      <c r="L4468">
        <v>32</v>
      </c>
      <c r="M4468">
        <v>239</v>
      </c>
      <c r="N4468" t="str">
        <f>_xlfn.XLOOKUP(Orders[[#This Row],[_ProductID]],Products!A:A,Products!C:C)</f>
        <v>Home décor</v>
      </c>
      <c r="O4468">
        <v>39</v>
      </c>
      <c r="P4468">
        <v>0.05</v>
      </c>
      <c r="Q4468" s="2">
        <v>3832.4</v>
      </c>
      <c r="R4468" s="2">
        <v>2069.4960000000001</v>
      </c>
      <c r="S4468" s="2">
        <v>10922.34</v>
      </c>
      <c r="T4468" s="2">
        <v>4713.8519999999999</v>
      </c>
    </row>
    <row r="4469" spans="1:20" x14ac:dyDescent="0.25">
      <c r="A4469" t="s">
        <v>3533</v>
      </c>
      <c r="B4469" t="s">
        <v>1</v>
      </c>
      <c r="C4469" t="s">
        <v>13</v>
      </c>
      <c r="D4469" s="1">
        <v>43600</v>
      </c>
      <c r="E4469" s="1">
        <v>43666</v>
      </c>
      <c r="F4469" s="1">
        <v>43680</v>
      </c>
      <c r="G4469" s="1">
        <v>43685</v>
      </c>
      <c r="H4469" s="13">
        <f>Orders[[#This Row],[DeliveryDate]]-Orders[[#This Row],[OrderDate]]</f>
        <v>19</v>
      </c>
      <c r="I4469" t="s">
        <v>3</v>
      </c>
      <c r="J4469" t="str">
        <f>_xlfn.XLOOKUP(Orders[[#This Row],[_SalesRepID]],'Sales team'!A:A,'Sales team'!B:B)</f>
        <v>Adam Hernandez</v>
      </c>
      <c r="K4469">
        <v>1</v>
      </c>
      <c r="L4469">
        <v>7</v>
      </c>
      <c r="M4469">
        <v>300</v>
      </c>
      <c r="N4469" t="str">
        <f>_xlfn.XLOOKUP(Orders[[#This Row],[_ProductID]],Products!A:A,Products!C:C)</f>
        <v>Home décor</v>
      </c>
      <c r="O4469">
        <v>33</v>
      </c>
      <c r="P4469">
        <v>0.1</v>
      </c>
      <c r="Q4469" s="2">
        <v>1125.6000000000001</v>
      </c>
      <c r="R4469" s="2">
        <v>799.17600000000004</v>
      </c>
      <c r="S4469" s="2">
        <v>8104.3200000000015</v>
      </c>
      <c r="T4469" s="2">
        <v>1710.9120000000012</v>
      </c>
    </row>
    <row r="4470" spans="1:20" x14ac:dyDescent="0.25">
      <c r="A4470" t="s">
        <v>3534</v>
      </c>
      <c r="B4470" t="s">
        <v>1</v>
      </c>
      <c r="C4470" t="s">
        <v>13</v>
      </c>
      <c r="D4470" s="1">
        <v>43600</v>
      </c>
      <c r="E4470" s="1">
        <v>43666</v>
      </c>
      <c r="F4470" s="1">
        <v>43670</v>
      </c>
      <c r="G4470" s="1">
        <v>43675</v>
      </c>
      <c r="H4470" s="13">
        <f>Orders[[#This Row],[DeliveryDate]]-Orders[[#This Row],[OrderDate]]</f>
        <v>9</v>
      </c>
      <c r="I4470" t="s">
        <v>3</v>
      </c>
      <c r="J4470" t="str">
        <f>_xlfn.XLOOKUP(Orders[[#This Row],[_SalesRepID]],'Sales team'!A:A,'Sales team'!B:B)</f>
        <v>Shawn Cook</v>
      </c>
      <c r="K4470">
        <v>7</v>
      </c>
      <c r="L4470">
        <v>38</v>
      </c>
      <c r="M4470">
        <v>297</v>
      </c>
      <c r="N4470" t="str">
        <f>_xlfn.XLOOKUP(Orders[[#This Row],[_ProductID]],Products!A:A,Products!C:C)</f>
        <v>Home décor</v>
      </c>
      <c r="O4470">
        <v>43</v>
      </c>
      <c r="P4470">
        <v>0.05</v>
      </c>
      <c r="Q4470" s="2">
        <v>3088.7000000000003</v>
      </c>
      <c r="R4470" s="2">
        <v>1420.8020000000001</v>
      </c>
      <c r="S4470" s="2">
        <v>17605.59</v>
      </c>
      <c r="T4470" s="2">
        <v>9080.7779999999984</v>
      </c>
    </row>
    <row r="4471" spans="1:20" x14ac:dyDescent="0.25">
      <c r="A4471" t="s">
        <v>3535</v>
      </c>
      <c r="B4471" t="s">
        <v>1</v>
      </c>
      <c r="C4471" t="s">
        <v>15</v>
      </c>
      <c r="D4471" s="1">
        <v>43600</v>
      </c>
      <c r="E4471" s="1">
        <v>43666</v>
      </c>
      <c r="F4471" s="1">
        <v>43682</v>
      </c>
      <c r="G4471" s="1">
        <v>43672</v>
      </c>
      <c r="H4471" s="13">
        <f>Orders[[#This Row],[DeliveryDate]]-Orders[[#This Row],[OrderDate]]</f>
        <v>6</v>
      </c>
      <c r="I4471" t="s">
        <v>3</v>
      </c>
      <c r="J4471" t="str">
        <f>_xlfn.XLOOKUP(Orders[[#This Row],[_SalesRepID]],'Sales team'!A:A,'Sales team'!B:B)</f>
        <v>Jonathan Hawkins</v>
      </c>
      <c r="K4471">
        <v>10</v>
      </c>
      <c r="L4471">
        <v>29</v>
      </c>
      <c r="M4471">
        <v>20</v>
      </c>
      <c r="N4471" t="str">
        <f>_xlfn.XLOOKUP(Orders[[#This Row],[_ProductID]],Products!A:A,Products!C:C)</f>
        <v>Furniture</v>
      </c>
      <c r="O4471">
        <v>38</v>
      </c>
      <c r="P4471">
        <v>0.05</v>
      </c>
      <c r="Q4471" s="2">
        <v>1038.5</v>
      </c>
      <c r="R4471" s="2">
        <v>841.18500000000006</v>
      </c>
      <c r="S4471" s="2">
        <v>5919.45</v>
      </c>
      <c r="T4471" s="2">
        <v>872.33999999999924</v>
      </c>
    </row>
    <row r="4472" spans="1:20" x14ac:dyDescent="0.25">
      <c r="A4472" t="s">
        <v>3536</v>
      </c>
      <c r="B4472" t="s">
        <v>5</v>
      </c>
      <c r="C4472" t="s">
        <v>2</v>
      </c>
      <c r="D4472" s="1">
        <v>43600</v>
      </c>
      <c r="E4472" s="1">
        <v>43666</v>
      </c>
      <c r="F4472" s="1">
        <v>43679</v>
      </c>
      <c r="G4472" s="1">
        <v>43691</v>
      </c>
      <c r="H4472" s="13">
        <f>Orders[[#This Row],[DeliveryDate]]-Orders[[#This Row],[OrderDate]]</f>
        <v>25</v>
      </c>
      <c r="I4472" t="s">
        <v>3</v>
      </c>
      <c r="J4472" t="str">
        <f>_xlfn.XLOOKUP(Orders[[#This Row],[_SalesRepID]],'Sales team'!A:A,'Sales team'!B:B)</f>
        <v>Nicholas Cunningham</v>
      </c>
      <c r="K4472">
        <v>19</v>
      </c>
      <c r="L4472">
        <v>27</v>
      </c>
      <c r="M4472">
        <v>219</v>
      </c>
      <c r="N4472" t="str">
        <f>_xlfn.XLOOKUP(Orders[[#This Row],[_ProductID]],Products!A:A,Products!C:C)</f>
        <v>Home décor</v>
      </c>
      <c r="O4472">
        <v>33</v>
      </c>
      <c r="P4472">
        <v>0.1</v>
      </c>
      <c r="Q4472" s="2">
        <v>757.1</v>
      </c>
      <c r="R4472" s="2">
        <v>431.54699999999997</v>
      </c>
      <c r="S4472" s="2">
        <v>4769.7299999999996</v>
      </c>
      <c r="T4472" s="2">
        <v>1748.9009999999998</v>
      </c>
    </row>
    <row r="4473" spans="1:20" x14ac:dyDescent="0.25">
      <c r="A4473" t="s">
        <v>3537</v>
      </c>
      <c r="B4473" t="s">
        <v>8</v>
      </c>
      <c r="C4473" t="s">
        <v>6</v>
      </c>
      <c r="D4473" s="1">
        <v>43600</v>
      </c>
      <c r="E4473" s="1">
        <v>43666</v>
      </c>
      <c r="F4473" s="1">
        <v>43671</v>
      </c>
      <c r="G4473" s="1">
        <v>43685</v>
      </c>
      <c r="H4473" s="13">
        <f>Orders[[#This Row],[DeliveryDate]]-Orders[[#This Row],[OrderDate]]</f>
        <v>19</v>
      </c>
      <c r="I4473" t="s">
        <v>3</v>
      </c>
      <c r="J4473" t="str">
        <f>_xlfn.XLOOKUP(Orders[[#This Row],[_SalesRepID]],'Sales team'!A:A,'Sales team'!B:B)</f>
        <v>Joe Price</v>
      </c>
      <c r="K4473">
        <v>22</v>
      </c>
      <c r="L4473">
        <v>9</v>
      </c>
      <c r="M4473">
        <v>121</v>
      </c>
      <c r="N4473" t="str">
        <f>_xlfn.XLOOKUP(Orders[[#This Row],[_ProductID]],Products!A:A,Products!C:C)</f>
        <v>Home décor</v>
      </c>
      <c r="O4473">
        <v>33</v>
      </c>
      <c r="P4473">
        <v>0.05</v>
      </c>
      <c r="Q4473" s="2">
        <v>214.4</v>
      </c>
      <c r="R4473" s="2">
        <v>100.768</v>
      </c>
      <c r="S4473" s="2">
        <v>1425.76</v>
      </c>
      <c r="T4473" s="2">
        <v>720.38400000000001</v>
      </c>
    </row>
    <row r="4474" spans="1:20" x14ac:dyDescent="0.25">
      <c r="A4474" t="s">
        <v>3519</v>
      </c>
      <c r="B4474" t="s">
        <v>10</v>
      </c>
      <c r="C4474" t="s">
        <v>6</v>
      </c>
      <c r="D4474" s="1">
        <v>43500</v>
      </c>
      <c r="E4474" s="1">
        <v>43665</v>
      </c>
      <c r="F4474" s="1">
        <v>43688</v>
      </c>
      <c r="G4474" s="1">
        <v>43672</v>
      </c>
      <c r="H4474" s="13">
        <f>Orders[[#This Row],[DeliveryDate]]-Orders[[#This Row],[OrderDate]]</f>
        <v>7</v>
      </c>
      <c r="I4474" t="s">
        <v>3</v>
      </c>
      <c r="J4474" t="str">
        <f>_xlfn.XLOOKUP(Orders[[#This Row],[_SalesRepID]],'Sales team'!A:A,'Sales team'!B:B)</f>
        <v>Shawn Torres</v>
      </c>
      <c r="K4474">
        <v>27</v>
      </c>
      <c r="L4474">
        <v>40</v>
      </c>
      <c r="M4474">
        <v>130</v>
      </c>
      <c r="N4474" t="str">
        <f>_xlfn.XLOOKUP(Orders[[#This Row],[_ProductID]],Products!A:A,Products!C:C)</f>
        <v>Furniture</v>
      </c>
      <c r="O4474">
        <v>42</v>
      </c>
      <c r="P4474">
        <v>0.2</v>
      </c>
      <c r="Q4474" s="2">
        <v>1963.1000000000001</v>
      </c>
      <c r="R4474" s="2">
        <v>1197.491</v>
      </c>
      <c r="S4474" s="2">
        <v>10993.36</v>
      </c>
      <c r="T4474" s="2">
        <v>2610.9230000000007</v>
      </c>
    </row>
    <row r="4475" spans="1:20" x14ac:dyDescent="0.25">
      <c r="A4475" t="s">
        <v>3520</v>
      </c>
      <c r="B4475" t="s">
        <v>1</v>
      </c>
      <c r="C4475" t="s">
        <v>6</v>
      </c>
      <c r="D4475" s="1">
        <v>43500</v>
      </c>
      <c r="E4475" s="1">
        <v>43665</v>
      </c>
      <c r="F4475" s="1">
        <v>43678</v>
      </c>
      <c r="G4475" s="1">
        <v>43689</v>
      </c>
      <c r="H4475" s="13">
        <f>Orders[[#This Row],[DeliveryDate]]-Orders[[#This Row],[OrderDate]]</f>
        <v>24</v>
      </c>
      <c r="I4475" t="s">
        <v>3</v>
      </c>
      <c r="J4475" t="str">
        <f>_xlfn.XLOOKUP(Orders[[#This Row],[_SalesRepID]],'Sales team'!A:A,'Sales team'!B:B)</f>
        <v>Joshua Ryan</v>
      </c>
      <c r="K4475">
        <v>9</v>
      </c>
      <c r="L4475">
        <v>4</v>
      </c>
      <c r="M4475">
        <v>127</v>
      </c>
      <c r="N4475" t="str">
        <f>_xlfn.XLOOKUP(Orders[[#This Row],[_ProductID]],Products!A:A,Products!C:C)</f>
        <v>Home décor</v>
      </c>
      <c r="O4475">
        <v>3</v>
      </c>
      <c r="P4475">
        <v>0.1</v>
      </c>
      <c r="Q4475" s="2">
        <v>1038.5</v>
      </c>
      <c r="R4475" s="2">
        <v>654.255</v>
      </c>
      <c r="S4475" s="2">
        <v>934.65</v>
      </c>
      <c r="T4475" s="2">
        <v>280.39499999999998</v>
      </c>
    </row>
    <row r="4476" spans="1:20" x14ac:dyDescent="0.25">
      <c r="A4476" t="s">
        <v>3521</v>
      </c>
      <c r="B4476" t="s">
        <v>1</v>
      </c>
      <c r="C4476" t="s">
        <v>15</v>
      </c>
      <c r="D4476" s="1">
        <v>43600</v>
      </c>
      <c r="E4476" s="1">
        <v>43665</v>
      </c>
      <c r="F4476" s="1">
        <v>43689</v>
      </c>
      <c r="G4476" s="1">
        <v>43675</v>
      </c>
      <c r="H4476" s="13">
        <f>Orders[[#This Row],[DeliveryDate]]-Orders[[#This Row],[OrderDate]]</f>
        <v>10</v>
      </c>
      <c r="I4476" t="s">
        <v>3</v>
      </c>
      <c r="J4476" t="str">
        <f>_xlfn.XLOOKUP(Orders[[#This Row],[_SalesRepID]],'Sales team'!A:A,'Sales team'!B:B)</f>
        <v>Joshua Ryan</v>
      </c>
      <c r="K4476">
        <v>9</v>
      </c>
      <c r="L4476">
        <v>49</v>
      </c>
      <c r="M4476">
        <v>47</v>
      </c>
      <c r="N4476" t="str">
        <f>_xlfn.XLOOKUP(Orders[[#This Row],[_ProductID]],Products!A:A,Products!C:C)</f>
        <v>Home décor</v>
      </c>
      <c r="O4476">
        <v>40</v>
      </c>
      <c r="P4476">
        <v>0.05</v>
      </c>
      <c r="Q4476" s="2">
        <v>1226.1000000000001</v>
      </c>
      <c r="R4476" s="2">
        <v>674.35500000000013</v>
      </c>
      <c r="S4476" s="2">
        <v>8153.5650000000005</v>
      </c>
      <c r="T4476" s="2">
        <v>3433.08</v>
      </c>
    </row>
    <row r="4477" spans="1:20" x14ac:dyDescent="0.25">
      <c r="A4477" t="s">
        <v>3522</v>
      </c>
      <c r="B4477" t="s">
        <v>1</v>
      </c>
      <c r="C4477" t="s">
        <v>25</v>
      </c>
      <c r="D4477" s="1">
        <v>43600</v>
      </c>
      <c r="E4477" s="1">
        <v>43665</v>
      </c>
      <c r="F4477" s="1">
        <v>43668</v>
      </c>
      <c r="G4477" s="1">
        <v>43683</v>
      </c>
      <c r="H4477" s="13">
        <f>Orders[[#This Row],[DeliveryDate]]-Orders[[#This Row],[OrderDate]]</f>
        <v>18</v>
      </c>
      <c r="I4477" t="s">
        <v>3</v>
      </c>
      <c r="J4477" t="str">
        <f>_xlfn.XLOOKUP(Orders[[#This Row],[_SalesRepID]],'Sales team'!A:A,'Sales team'!B:B)</f>
        <v>Carl Nguyen</v>
      </c>
      <c r="K4477">
        <v>12</v>
      </c>
      <c r="L4477">
        <v>47</v>
      </c>
      <c r="M4477">
        <v>349</v>
      </c>
      <c r="N4477" t="str">
        <f>_xlfn.XLOOKUP(Orders[[#This Row],[_ProductID]],Products!A:A,Products!C:C)</f>
        <v>Kitchen &amp; Dining</v>
      </c>
      <c r="O4477">
        <v>13</v>
      </c>
      <c r="P4477">
        <v>0.15</v>
      </c>
      <c r="Q4477" s="2">
        <v>1219.4000000000001</v>
      </c>
      <c r="R4477" s="2">
        <v>841.38599999999997</v>
      </c>
      <c r="S4477" s="2">
        <v>1036.49</v>
      </c>
      <c r="T4477" s="2">
        <v>195.10400000000004</v>
      </c>
    </row>
    <row r="4478" spans="1:20" x14ac:dyDescent="0.25">
      <c r="A4478" t="s">
        <v>3523</v>
      </c>
      <c r="B4478" t="s">
        <v>1</v>
      </c>
      <c r="C4478" t="s">
        <v>2</v>
      </c>
      <c r="D4478" s="1">
        <v>43600</v>
      </c>
      <c r="E4478" s="1">
        <v>43665</v>
      </c>
      <c r="F4478" s="1">
        <v>43667</v>
      </c>
      <c r="G4478" s="1">
        <v>43675</v>
      </c>
      <c r="H4478" s="13">
        <f>Orders[[#This Row],[DeliveryDate]]-Orders[[#This Row],[OrderDate]]</f>
        <v>10</v>
      </c>
      <c r="I4478" t="s">
        <v>3</v>
      </c>
      <c r="J4478" t="str">
        <f>_xlfn.XLOOKUP(Orders[[#This Row],[_SalesRepID]],'Sales team'!A:A,'Sales team'!B:B)</f>
        <v>George Lewis</v>
      </c>
      <c r="K4478">
        <v>8</v>
      </c>
      <c r="L4478">
        <v>17</v>
      </c>
      <c r="M4478">
        <v>242</v>
      </c>
      <c r="N4478" t="str">
        <f>_xlfn.XLOOKUP(Orders[[#This Row],[_ProductID]],Products!A:A,Products!C:C)</f>
        <v>Electronics</v>
      </c>
      <c r="O4478">
        <v>25</v>
      </c>
      <c r="P4478">
        <v>0.3</v>
      </c>
      <c r="Q4478" s="2">
        <v>5748.6</v>
      </c>
      <c r="R4478" s="2">
        <v>2989.2720000000004</v>
      </c>
      <c r="S4478" s="2">
        <v>24144.120000000003</v>
      </c>
      <c r="T4478" s="2">
        <v>6208.4880000000012</v>
      </c>
    </row>
    <row r="4479" spans="1:20" x14ac:dyDescent="0.25">
      <c r="A4479" t="s">
        <v>3524</v>
      </c>
      <c r="B4479" t="s">
        <v>8</v>
      </c>
      <c r="C4479" t="s">
        <v>25</v>
      </c>
      <c r="D4479" s="1">
        <v>43600</v>
      </c>
      <c r="E4479" s="1">
        <v>43665</v>
      </c>
      <c r="F4479" s="1">
        <v>43677</v>
      </c>
      <c r="G4479" s="1">
        <v>43685</v>
      </c>
      <c r="H4479" s="13">
        <f>Orders[[#This Row],[DeliveryDate]]-Orders[[#This Row],[OrderDate]]</f>
        <v>20</v>
      </c>
      <c r="I4479" t="s">
        <v>3</v>
      </c>
      <c r="J4479" t="str">
        <f>_xlfn.XLOOKUP(Orders[[#This Row],[_SalesRepID]],'Sales team'!A:A,'Sales team'!B:B)</f>
        <v>Patrick Graham</v>
      </c>
      <c r="K4479">
        <v>25</v>
      </c>
      <c r="L4479">
        <v>33</v>
      </c>
      <c r="M4479">
        <v>350</v>
      </c>
      <c r="N4479" t="str">
        <f>_xlfn.XLOOKUP(Orders[[#This Row],[_ProductID]],Products!A:A,Products!C:C)</f>
        <v>Kitchen &amp; Dining</v>
      </c>
      <c r="O4479">
        <v>16</v>
      </c>
      <c r="P4479">
        <v>0.2</v>
      </c>
      <c r="Q4479" s="2">
        <v>777.2</v>
      </c>
      <c r="R4479" s="2">
        <v>334.19600000000003</v>
      </c>
      <c r="S4479" s="2">
        <v>3730.5600000000009</v>
      </c>
      <c r="T4479" s="2">
        <v>1725.3840000000007</v>
      </c>
    </row>
    <row r="4480" spans="1:20" x14ac:dyDescent="0.25">
      <c r="A4480" t="s">
        <v>3525</v>
      </c>
      <c r="B4480" t="s">
        <v>1</v>
      </c>
      <c r="C4480" t="s">
        <v>25</v>
      </c>
      <c r="D4480" s="1">
        <v>43500</v>
      </c>
      <c r="E4480" s="1">
        <v>43665</v>
      </c>
      <c r="F4480" s="1">
        <v>43672</v>
      </c>
      <c r="G4480" s="1">
        <v>43684</v>
      </c>
      <c r="H4480" s="13">
        <f>Orders[[#This Row],[DeliveryDate]]-Orders[[#This Row],[OrderDate]]</f>
        <v>19</v>
      </c>
      <c r="I4480" t="s">
        <v>3</v>
      </c>
      <c r="J4480" t="str">
        <f>_xlfn.XLOOKUP(Orders[[#This Row],[_SalesRepID]],'Sales team'!A:A,'Sales team'!B:B)</f>
        <v>Jonathan Hawkins</v>
      </c>
      <c r="K4480">
        <v>10</v>
      </c>
      <c r="L4480">
        <v>45</v>
      </c>
      <c r="M4480">
        <v>367</v>
      </c>
      <c r="N4480" t="str">
        <f>_xlfn.XLOOKUP(Orders[[#This Row],[_ProductID]],Products!A:A,Products!C:C)</f>
        <v>Home décor</v>
      </c>
      <c r="O4480">
        <v>30</v>
      </c>
      <c r="P4480">
        <v>0.15</v>
      </c>
      <c r="Q4480" s="2">
        <v>917.9</v>
      </c>
      <c r="R4480" s="2">
        <v>761.85699999999997</v>
      </c>
      <c r="S4480" s="2">
        <v>2340.645</v>
      </c>
      <c r="T4480" s="2">
        <v>55.074000000000069</v>
      </c>
    </row>
    <row r="4481" spans="1:20" x14ac:dyDescent="0.25">
      <c r="A4481" t="s">
        <v>3526</v>
      </c>
      <c r="B4481" t="s">
        <v>1</v>
      </c>
      <c r="C4481" t="s">
        <v>6</v>
      </c>
      <c r="D4481" s="1">
        <v>43600</v>
      </c>
      <c r="E4481" s="1">
        <v>43665</v>
      </c>
      <c r="F4481" s="1">
        <v>43692</v>
      </c>
      <c r="G4481" s="1">
        <v>43699</v>
      </c>
      <c r="H4481" s="13">
        <f>Orders[[#This Row],[DeliveryDate]]-Orders[[#This Row],[OrderDate]]</f>
        <v>34</v>
      </c>
      <c r="I4481" t="s">
        <v>3</v>
      </c>
      <c r="J4481" t="str">
        <f>_xlfn.XLOOKUP(Orders[[#This Row],[_SalesRepID]],'Sales team'!A:A,'Sales team'!B:B)</f>
        <v>George Lewis</v>
      </c>
      <c r="K4481">
        <v>8</v>
      </c>
      <c r="L4481">
        <v>31</v>
      </c>
      <c r="M4481">
        <v>185</v>
      </c>
      <c r="N4481" t="str">
        <f>_xlfn.XLOOKUP(Orders[[#This Row],[_ProductID]],Products!A:A,Products!C:C)</f>
        <v>Kitchen &amp; Dining</v>
      </c>
      <c r="O4481">
        <v>16</v>
      </c>
      <c r="P4481">
        <v>0.15</v>
      </c>
      <c r="Q4481" s="2">
        <v>1051.9000000000001</v>
      </c>
      <c r="R4481" s="2">
        <v>462.83600000000007</v>
      </c>
      <c r="S4481" s="2">
        <v>5364.6900000000005</v>
      </c>
      <c r="T4481" s="2">
        <v>2587.674</v>
      </c>
    </row>
    <row r="4482" spans="1:20" x14ac:dyDescent="0.25">
      <c r="A4482" t="s">
        <v>3527</v>
      </c>
      <c r="B4482" t="s">
        <v>1</v>
      </c>
      <c r="C4482" t="s">
        <v>13</v>
      </c>
      <c r="D4482" s="1">
        <v>43500</v>
      </c>
      <c r="E4482" s="1">
        <v>43665</v>
      </c>
      <c r="F4482" s="1">
        <v>43688</v>
      </c>
      <c r="G4482" s="1">
        <v>43675</v>
      </c>
      <c r="H4482" s="13">
        <f>Orders[[#This Row],[DeliveryDate]]-Orders[[#This Row],[OrderDate]]</f>
        <v>10</v>
      </c>
      <c r="I4482" t="s">
        <v>3</v>
      </c>
      <c r="J4482" t="str">
        <f>_xlfn.XLOOKUP(Orders[[#This Row],[_SalesRepID]],'Sales team'!A:A,'Sales team'!B:B)</f>
        <v>Adam Hernandez</v>
      </c>
      <c r="K4482">
        <v>1</v>
      </c>
      <c r="L4482">
        <v>10</v>
      </c>
      <c r="M4482">
        <v>272</v>
      </c>
      <c r="N4482" t="str">
        <f>_xlfn.XLOOKUP(Orders[[#This Row],[_ProductID]],Products!A:A,Products!C:C)</f>
        <v>Home décor</v>
      </c>
      <c r="O4482">
        <v>17</v>
      </c>
      <c r="P4482">
        <v>0.1</v>
      </c>
      <c r="Q4482" s="2">
        <v>1132.3</v>
      </c>
      <c r="R4482" s="2">
        <v>679.38</v>
      </c>
      <c r="S4482" s="2">
        <v>5095.3500000000004</v>
      </c>
      <c r="T4482" s="2">
        <v>1698.4500000000003</v>
      </c>
    </row>
    <row r="4483" spans="1:20" x14ac:dyDescent="0.25">
      <c r="A4483" t="s">
        <v>3528</v>
      </c>
      <c r="B4483" t="s">
        <v>8</v>
      </c>
      <c r="C4483" t="s">
        <v>13</v>
      </c>
      <c r="D4483" s="1">
        <v>43600</v>
      </c>
      <c r="E4483" s="1">
        <v>43665</v>
      </c>
      <c r="F4483" s="1">
        <v>43670</v>
      </c>
      <c r="G4483" s="1">
        <v>43685</v>
      </c>
      <c r="H4483" s="13">
        <f>Orders[[#This Row],[DeliveryDate]]-Orders[[#This Row],[OrderDate]]</f>
        <v>20</v>
      </c>
      <c r="I4483" t="s">
        <v>3</v>
      </c>
      <c r="J4483" t="str">
        <f>_xlfn.XLOOKUP(Orders[[#This Row],[_SalesRepID]],'Sales team'!A:A,'Sales team'!B:B)</f>
        <v>Joe Price</v>
      </c>
      <c r="K4483">
        <v>22</v>
      </c>
      <c r="L4483">
        <v>28</v>
      </c>
      <c r="M4483">
        <v>269</v>
      </c>
      <c r="N4483" t="str">
        <f>_xlfn.XLOOKUP(Orders[[#This Row],[_ProductID]],Products!A:A,Products!C:C)</f>
        <v>Furniture</v>
      </c>
      <c r="O4483">
        <v>5</v>
      </c>
      <c r="P4483">
        <v>0.15</v>
      </c>
      <c r="Q4483" s="2">
        <v>6164</v>
      </c>
      <c r="R4483" s="2">
        <v>3020.36</v>
      </c>
      <c r="S4483" s="2">
        <v>5239.3999999999996</v>
      </c>
      <c r="T4483" s="2">
        <v>2219.0399999999995</v>
      </c>
    </row>
    <row r="4484" spans="1:20" x14ac:dyDescent="0.25">
      <c r="A4484" t="s">
        <v>3529</v>
      </c>
      <c r="B4484" t="s">
        <v>1</v>
      </c>
      <c r="C4484" t="s">
        <v>13</v>
      </c>
      <c r="D4484" s="1">
        <v>43500</v>
      </c>
      <c r="E4484" s="1">
        <v>43665</v>
      </c>
      <c r="F4484" s="1">
        <v>43668</v>
      </c>
      <c r="G4484" s="1">
        <v>43682</v>
      </c>
      <c r="H4484" s="13">
        <f>Orders[[#This Row],[DeliveryDate]]-Orders[[#This Row],[OrderDate]]</f>
        <v>17</v>
      </c>
      <c r="I4484" t="s">
        <v>3</v>
      </c>
      <c r="J4484" t="str">
        <f>_xlfn.XLOOKUP(Orders[[#This Row],[_SalesRepID]],'Sales team'!A:A,'Sales team'!B:B)</f>
        <v>George Lewis</v>
      </c>
      <c r="K4484">
        <v>8</v>
      </c>
      <c r="L4484">
        <v>45</v>
      </c>
      <c r="M4484">
        <v>311</v>
      </c>
      <c r="N4484" t="str">
        <f>_xlfn.XLOOKUP(Orders[[#This Row],[_ProductID]],Products!A:A,Products!C:C)</f>
        <v>Home décor</v>
      </c>
      <c r="O4484">
        <v>36</v>
      </c>
      <c r="P4484">
        <v>0.05</v>
      </c>
      <c r="Q4484" s="2">
        <v>2539.3000000000002</v>
      </c>
      <c r="R4484" s="2">
        <v>2082.2260000000001</v>
      </c>
      <c r="S4484" s="2">
        <v>9649.34</v>
      </c>
      <c r="T4484" s="2">
        <v>1320.4359999999997</v>
      </c>
    </row>
    <row r="4485" spans="1:20" x14ac:dyDescent="0.25">
      <c r="A4485" t="s">
        <v>3510</v>
      </c>
      <c r="B4485" t="s">
        <v>10</v>
      </c>
      <c r="C4485" t="s">
        <v>15</v>
      </c>
      <c r="D4485" s="1">
        <v>43500</v>
      </c>
      <c r="E4485" s="1">
        <v>43664</v>
      </c>
      <c r="F4485" s="1">
        <v>43672</v>
      </c>
      <c r="G4485" s="1">
        <v>43682</v>
      </c>
      <c r="H4485" s="13">
        <f>Orders[[#This Row],[DeliveryDate]]-Orders[[#This Row],[OrderDate]]</f>
        <v>18</v>
      </c>
      <c r="I4485" t="s">
        <v>3</v>
      </c>
      <c r="J4485" t="str">
        <f>_xlfn.XLOOKUP(Orders[[#This Row],[_SalesRepID]],'Sales team'!A:A,'Sales team'!B:B)</f>
        <v>Shawn Torres</v>
      </c>
      <c r="K4485">
        <v>27</v>
      </c>
      <c r="L4485">
        <v>45</v>
      </c>
      <c r="M4485">
        <v>7</v>
      </c>
      <c r="N4485" t="str">
        <f>_xlfn.XLOOKUP(Orders[[#This Row],[_ProductID]],Products!A:A,Products!C:C)</f>
        <v>Outdoor</v>
      </c>
      <c r="O4485">
        <v>10</v>
      </c>
      <c r="P4485">
        <v>7.4999999999999997E-2</v>
      </c>
      <c r="Q4485" s="2">
        <v>207.70000000000002</v>
      </c>
      <c r="R4485" s="2">
        <v>145.39000000000001</v>
      </c>
      <c r="S4485" s="2">
        <v>576.36750000000006</v>
      </c>
      <c r="T4485" s="2">
        <v>140.19749999999999</v>
      </c>
    </row>
    <row r="4486" spans="1:20" x14ac:dyDescent="0.25">
      <c r="A4486" t="s">
        <v>3511</v>
      </c>
      <c r="B4486" t="s">
        <v>10</v>
      </c>
      <c r="C4486" t="s">
        <v>25</v>
      </c>
      <c r="D4486" s="1">
        <v>43500</v>
      </c>
      <c r="E4486" s="1">
        <v>43664</v>
      </c>
      <c r="F4486" s="1">
        <v>43682</v>
      </c>
      <c r="G4486" s="1">
        <v>43683</v>
      </c>
      <c r="H4486" s="13">
        <f>Orders[[#This Row],[DeliveryDate]]-Orders[[#This Row],[OrderDate]]</f>
        <v>19</v>
      </c>
      <c r="I4486" t="s">
        <v>3</v>
      </c>
      <c r="J4486" t="str">
        <f>_xlfn.XLOOKUP(Orders[[#This Row],[_SalesRepID]],'Sales team'!A:A,'Sales team'!B:B)</f>
        <v>Donald Reynolds</v>
      </c>
      <c r="K4486">
        <v>26</v>
      </c>
      <c r="L4486">
        <v>45</v>
      </c>
      <c r="M4486">
        <v>356</v>
      </c>
      <c r="N4486" t="str">
        <f>_xlfn.XLOOKUP(Orders[[#This Row],[_ProductID]],Products!A:A,Products!C:C)</f>
        <v>Outdoor</v>
      </c>
      <c r="O4486">
        <v>18</v>
      </c>
      <c r="P4486">
        <v>0.1</v>
      </c>
      <c r="Q4486" s="2">
        <v>1038.5</v>
      </c>
      <c r="R4486" s="2">
        <v>872.33999999999992</v>
      </c>
      <c r="S4486" s="2">
        <v>1869.3</v>
      </c>
      <c r="T4486" s="2">
        <v>124.62000000000012</v>
      </c>
    </row>
    <row r="4487" spans="1:20" x14ac:dyDescent="0.25">
      <c r="A4487" t="s">
        <v>3512</v>
      </c>
      <c r="B4487" t="s">
        <v>1</v>
      </c>
      <c r="C4487" t="s">
        <v>13</v>
      </c>
      <c r="D4487" s="1">
        <v>43500</v>
      </c>
      <c r="E4487" s="1">
        <v>43664</v>
      </c>
      <c r="F4487" s="1">
        <v>43690</v>
      </c>
      <c r="G4487" s="1">
        <v>43675</v>
      </c>
      <c r="H4487" s="13">
        <f>Orders[[#This Row],[DeliveryDate]]-Orders[[#This Row],[OrderDate]]</f>
        <v>11</v>
      </c>
      <c r="I4487" t="s">
        <v>3</v>
      </c>
      <c r="J4487" t="str">
        <f>_xlfn.XLOOKUP(Orders[[#This Row],[_SalesRepID]],'Sales team'!A:A,'Sales team'!B:B)</f>
        <v>Joshua Ryan</v>
      </c>
      <c r="K4487">
        <v>9</v>
      </c>
      <c r="L4487">
        <v>47</v>
      </c>
      <c r="M4487">
        <v>266</v>
      </c>
      <c r="N4487" t="str">
        <f>_xlfn.XLOOKUP(Orders[[#This Row],[_ProductID]],Products!A:A,Products!C:C)</f>
        <v>Home décor</v>
      </c>
      <c r="O4487">
        <v>3</v>
      </c>
      <c r="P4487">
        <v>0.4</v>
      </c>
      <c r="Q4487" s="2">
        <v>6023.3</v>
      </c>
      <c r="R4487" s="2">
        <v>4758.4070000000002</v>
      </c>
      <c r="S4487" s="2">
        <v>3613.98</v>
      </c>
      <c r="T4487" s="2">
        <v>-1144.4270000000001</v>
      </c>
    </row>
    <row r="4488" spans="1:20" x14ac:dyDescent="0.25">
      <c r="A4488" t="s">
        <v>3513</v>
      </c>
      <c r="B4488" t="s">
        <v>1</v>
      </c>
      <c r="C4488" t="s">
        <v>13</v>
      </c>
      <c r="D4488" s="1">
        <v>43600</v>
      </c>
      <c r="E4488" s="1">
        <v>43664</v>
      </c>
      <c r="F4488" s="1">
        <v>43670</v>
      </c>
      <c r="G4488" s="1">
        <v>43675</v>
      </c>
      <c r="H4488" s="13">
        <f>Orders[[#This Row],[DeliveryDate]]-Orders[[#This Row],[OrderDate]]</f>
        <v>11</v>
      </c>
      <c r="I4488" t="s">
        <v>3</v>
      </c>
      <c r="J4488" t="str">
        <f>_xlfn.XLOOKUP(Orders[[#This Row],[_SalesRepID]],'Sales team'!A:A,'Sales team'!B:B)</f>
        <v>Chris Armstrong</v>
      </c>
      <c r="K4488">
        <v>4</v>
      </c>
      <c r="L4488">
        <v>19</v>
      </c>
      <c r="M4488">
        <v>302</v>
      </c>
      <c r="N4488" t="str">
        <f>_xlfn.XLOOKUP(Orders[[#This Row],[_ProductID]],Products!A:A,Products!C:C)</f>
        <v>Furniture</v>
      </c>
      <c r="O4488">
        <v>42</v>
      </c>
      <c r="P4488">
        <v>0.05</v>
      </c>
      <c r="Q4488" s="2">
        <v>964.80000000000007</v>
      </c>
      <c r="R4488" s="2">
        <v>501.69600000000003</v>
      </c>
      <c r="S4488" s="2">
        <v>4582.8</v>
      </c>
      <c r="T4488" s="2">
        <v>2074.3200000000002</v>
      </c>
    </row>
    <row r="4489" spans="1:20" x14ac:dyDescent="0.25">
      <c r="A4489" t="s">
        <v>3514</v>
      </c>
      <c r="B4489" t="s">
        <v>8</v>
      </c>
      <c r="C4489" t="s">
        <v>13</v>
      </c>
      <c r="D4489" s="1">
        <v>43600</v>
      </c>
      <c r="E4489" s="1">
        <v>43664</v>
      </c>
      <c r="F4489" s="1">
        <v>43679</v>
      </c>
      <c r="G4489" s="1">
        <v>43690</v>
      </c>
      <c r="H4489" s="13">
        <f>Orders[[#This Row],[DeliveryDate]]-Orders[[#This Row],[OrderDate]]</f>
        <v>26</v>
      </c>
      <c r="I4489" t="s">
        <v>3</v>
      </c>
      <c r="J4489" t="str">
        <f>_xlfn.XLOOKUP(Orders[[#This Row],[_SalesRepID]],'Sales team'!A:A,'Sales team'!B:B)</f>
        <v>Patrick Graham</v>
      </c>
      <c r="K4489">
        <v>25</v>
      </c>
      <c r="L4489">
        <v>14</v>
      </c>
      <c r="M4489">
        <v>326</v>
      </c>
      <c r="N4489" t="str">
        <f>_xlfn.XLOOKUP(Orders[[#This Row],[_ProductID]],Products!A:A,Products!C:C)</f>
        <v>Furniture</v>
      </c>
      <c r="O4489">
        <v>20</v>
      </c>
      <c r="P4489">
        <v>0.4</v>
      </c>
      <c r="Q4489" s="2">
        <v>2371.8000000000002</v>
      </c>
      <c r="R4489" s="2">
        <v>1351.9259999999999</v>
      </c>
      <c r="S4489" s="2">
        <v>9961.5600000000013</v>
      </c>
      <c r="T4489" s="2">
        <v>498.07800000000134</v>
      </c>
    </row>
    <row r="4490" spans="1:20" x14ac:dyDescent="0.25">
      <c r="A4490" t="s">
        <v>3515</v>
      </c>
      <c r="B4490" t="s">
        <v>5</v>
      </c>
      <c r="C4490" t="s">
        <v>6</v>
      </c>
      <c r="D4490" s="1">
        <v>43500</v>
      </c>
      <c r="E4490" s="1">
        <v>43664</v>
      </c>
      <c r="F4490" s="1">
        <v>43684</v>
      </c>
      <c r="G4490" s="1">
        <v>43668</v>
      </c>
      <c r="H4490" s="13">
        <f>Orders[[#This Row],[DeliveryDate]]-Orders[[#This Row],[OrderDate]]</f>
        <v>4</v>
      </c>
      <c r="I4490" t="s">
        <v>3</v>
      </c>
      <c r="J4490" t="str">
        <f>_xlfn.XLOOKUP(Orders[[#This Row],[_SalesRepID]],'Sales team'!A:A,'Sales team'!B:B)</f>
        <v>Shawn Wallace</v>
      </c>
      <c r="K4490">
        <v>18</v>
      </c>
      <c r="L4490">
        <v>9</v>
      </c>
      <c r="M4490">
        <v>107</v>
      </c>
      <c r="N4490" t="str">
        <f>_xlfn.XLOOKUP(Orders[[#This Row],[_ProductID]],Products!A:A,Products!C:C)</f>
        <v>Home décor</v>
      </c>
      <c r="O4490">
        <v>36</v>
      </c>
      <c r="P4490">
        <v>0.2</v>
      </c>
      <c r="Q4490" s="2">
        <v>884.4</v>
      </c>
      <c r="R4490" s="2">
        <v>742.89599999999996</v>
      </c>
      <c r="S4490" s="2">
        <v>3537.6000000000004</v>
      </c>
      <c r="T4490" s="2">
        <v>-176.8799999999992</v>
      </c>
    </row>
    <row r="4491" spans="1:20" x14ac:dyDescent="0.25">
      <c r="A4491" t="s">
        <v>3516</v>
      </c>
      <c r="B4491" t="s">
        <v>10</v>
      </c>
      <c r="C4491" t="s">
        <v>46</v>
      </c>
      <c r="D4491" s="1">
        <v>43600</v>
      </c>
      <c r="E4491" s="1">
        <v>43664</v>
      </c>
      <c r="F4491" s="1">
        <v>43685</v>
      </c>
      <c r="G4491" s="1">
        <v>43683</v>
      </c>
      <c r="H4491" s="13">
        <f>Orders[[#This Row],[DeliveryDate]]-Orders[[#This Row],[OrderDate]]</f>
        <v>19</v>
      </c>
      <c r="I4491" t="s">
        <v>3</v>
      </c>
      <c r="J4491" t="str">
        <f>_xlfn.XLOOKUP(Orders[[#This Row],[_SalesRepID]],'Sales team'!A:A,'Sales team'!B:B)</f>
        <v>Shawn Torres</v>
      </c>
      <c r="K4491">
        <v>27</v>
      </c>
      <c r="L4491">
        <v>11</v>
      </c>
      <c r="M4491">
        <v>77</v>
      </c>
      <c r="N4491" t="str">
        <f>_xlfn.XLOOKUP(Orders[[#This Row],[_ProductID]],Products!A:A,Products!C:C)</f>
        <v>Outdoor</v>
      </c>
      <c r="O4491">
        <v>10</v>
      </c>
      <c r="P4491">
        <v>0.05</v>
      </c>
      <c r="Q4491" s="2">
        <v>2941.3</v>
      </c>
      <c r="R4491" s="2">
        <v>2058.91</v>
      </c>
      <c r="S4491" s="2">
        <v>19559.645</v>
      </c>
      <c r="T4491" s="2">
        <v>5147.2750000000015</v>
      </c>
    </row>
    <row r="4492" spans="1:20" x14ac:dyDescent="0.25">
      <c r="A4492" t="s">
        <v>3517</v>
      </c>
      <c r="B4492" t="s">
        <v>1</v>
      </c>
      <c r="C4492" t="s">
        <v>6</v>
      </c>
      <c r="D4492" s="1">
        <v>43500</v>
      </c>
      <c r="E4492" s="1">
        <v>43664</v>
      </c>
      <c r="F4492" s="1">
        <v>43681</v>
      </c>
      <c r="G4492" s="1">
        <v>43670</v>
      </c>
      <c r="H4492" s="13">
        <f>Orders[[#This Row],[DeliveryDate]]-Orders[[#This Row],[OrderDate]]</f>
        <v>6</v>
      </c>
      <c r="I4492" t="s">
        <v>3</v>
      </c>
      <c r="J4492" t="str">
        <f>_xlfn.XLOOKUP(Orders[[#This Row],[_SalesRepID]],'Sales team'!A:A,'Sales team'!B:B)</f>
        <v>Joshua Bennett</v>
      </c>
      <c r="K4492">
        <v>6</v>
      </c>
      <c r="L4492">
        <v>30</v>
      </c>
      <c r="M4492">
        <v>99</v>
      </c>
      <c r="N4492" t="str">
        <f>_xlfn.XLOOKUP(Orders[[#This Row],[_ProductID]],Products!A:A,Products!C:C)</f>
        <v>Kitchen &amp; Dining</v>
      </c>
      <c r="O4492">
        <v>37</v>
      </c>
      <c r="P4492">
        <v>0.05</v>
      </c>
      <c r="Q4492" s="2">
        <v>1762.1000000000001</v>
      </c>
      <c r="R4492" s="2">
        <v>1251.0910000000001</v>
      </c>
      <c r="S4492" s="2">
        <v>1673.9950000000001</v>
      </c>
      <c r="T4492" s="2">
        <v>422.904</v>
      </c>
    </row>
    <row r="4493" spans="1:20" x14ac:dyDescent="0.25">
      <c r="A4493" t="s">
        <v>3518</v>
      </c>
      <c r="B4493" t="s">
        <v>1</v>
      </c>
      <c r="C4493" t="s">
        <v>15</v>
      </c>
      <c r="D4493" s="1">
        <v>43500</v>
      </c>
      <c r="E4493" s="1">
        <v>43664</v>
      </c>
      <c r="F4493" s="1">
        <v>43689</v>
      </c>
      <c r="G4493" s="1">
        <v>43670</v>
      </c>
      <c r="H4493" s="13">
        <f>Orders[[#This Row],[DeliveryDate]]-Orders[[#This Row],[OrderDate]]</f>
        <v>6</v>
      </c>
      <c r="I4493" t="s">
        <v>3</v>
      </c>
      <c r="J4493" t="str">
        <f>_xlfn.XLOOKUP(Orders[[#This Row],[_SalesRepID]],'Sales team'!A:A,'Sales team'!B:B)</f>
        <v>Jerry Green</v>
      </c>
      <c r="K4493">
        <v>3</v>
      </c>
      <c r="L4493">
        <v>45</v>
      </c>
      <c r="M4493">
        <v>30</v>
      </c>
      <c r="N4493" t="str">
        <f>_xlfn.XLOOKUP(Orders[[#This Row],[_ProductID]],Products!A:A,Products!C:C)</f>
        <v>Home décor</v>
      </c>
      <c r="O4493">
        <v>44</v>
      </c>
      <c r="P4493">
        <v>0.05</v>
      </c>
      <c r="Q4493" s="2">
        <v>6398.5</v>
      </c>
      <c r="R4493" s="2">
        <v>5118.8</v>
      </c>
      <c r="S4493" s="2">
        <v>18235.724999999999</v>
      </c>
      <c r="T4493" s="2">
        <v>2879.3249999999971</v>
      </c>
    </row>
    <row r="4494" spans="1:20" x14ac:dyDescent="0.25">
      <c r="A4494" t="s">
        <v>3501</v>
      </c>
      <c r="B4494" t="s">
        <v>1</v>
      </c>
      <c r="C4494" t="s">
        <v>25</v>
      </c>
      <c r="D4494" s="1">
        <v>43500</v>
      </c>
      <c r="E4494" s="1">
        <v>43663</v>
      </c>
      <c r="F4494" s="1">
        <v>43679</v>
      </c>
      <c r="G4494" s="1">
        <v>43683</v>
      </c>
      <c r="H4494" s="13">
        <f>Orders[[#This Row],[DeliveryDate]]-Orders[[#This Row],[OrderDate]]</f>
        <v>20</v>
      </c>
      <c r="I4494" t="s">
        <v>3</v>
      </c>
      <c r="J4494" t="str">
        <f>_xlfn.XLOOKUP(Orders[[#This Row],[_SalesRepID]],'Sales team'!A:A,'Sales team'!B:B)</f>
        <v>Joshua Bennett</v>
      </c>
      <c r="K4494">
        <v>6</v>
      </c>
      <c r="L4494">
        <v>20</v>
      </c>
      <c r="M4494">
        <v>347</v>
      </c>
      <c r="N4494" t="str">
        <f>_xlfn.XLOOKUP(Orders[[#This Row],[_ProductID]],Products!A:A,Products!C:C)</f>
        <v>Home décor</v>
      </c>
      <c r="O4494">
        <v>21</v>
      </c>
      <c r="P4494">
        <v>0.1</v>
      </c>
      <c r="Q4494" s="2">
        <v>1688.4</v>
      </c>
      <c r="R4494" s="2">
        <v>911.7360000000001</v>
      </c>
      <c r="S4494" s="2">
        <v>3039.1200000000003</v>
      </c>
      <c r="T4494" s="2">
        <v>1215.6480000000001</v>
      </c>
    </row>
    <row r="4495" spans="1:20" x14ac:dyDescent="0.25">
      <c r="A4495" t="s">
        <v>3502</v>
      </c>
      <c r="B4495" t="s">
        <v>1</v>
      </c>
      <c r="C4495" t="s">
        <v>6</v>
      </c>
      <c r="D4495" s="1">
        <v>43600</v>
      </c>
      <c r="E4495" s="1">
        <v>43663</v>
      </c>
      <c r="F4495" s="1">
        <v>43681</v>
      </c>
      <c r="G4495" s="1">
        <v>43678</v>
      </c>
      <c r="H4495" s="13">
        <f>Orders[[#This Row],[DeliveryDate]]-Orders[[#This Row],[OrderDate]]</f>
        <v>15</v>
      </c>
      <c r="I4495" t="s">
        <v>3</v>
      </c>
      <c r="J4495" t="str">
        <f>_xlfn.XLOOKUP(Orders[[#This Row],[_SalesRepID]],'Sales team'!A:A,'Sales team'!B:B)</f>
        <v>Jerry Green</v>
      </c>
      <c r="K4495">
        <v>3</v>
      </c>
      <c r="L4495">
        <v>1</v>
      </c>
      <c r="M4495">
        <v>89</v>
      </c>
      <c r="N4495" t="str">
        <f>_xlfn.XLOOKUP(Orders[[#This Row],[_ProductID]],Products!A:A,Products!C:C)</f>
        <v>Home décor</v>
      </c>
      <c r="O4495">
        <v>27</v>
      </c>
      <c r="P4495">
        <v>0.15</v>
      </c>
      <c r="Q4495" s="2">
        <v>3021.7000000000003</v>
      </c>
      <c r="R4495" s="2">
        <v>1269.114</v>
      </c>
      <c r="S4495" s="2">
        <v>5136.8900000000003</v>
      </c>
      <c r="T4495" s="2">
        <v>2598.6620000000003</v>
      </c>
    </row>
    <row r="4496" spans="1:20" x14ac:dyDescent="0.25">
      <c r="A4496" t="s">
        <v>3503</v>
      </c>
      <c r="B4496" t="s">
        <v>5</v>
      </c>
      <c r="C4496" t="s">
        <v>6</v>
      </c>
      <c r="D4496" s="1">
        <v>43500</v>
      </c>
      <c r="E4496" s="1">
        <v>43663</v>
      </c>
      <c r="F4496" s="1">
        <v>43671</v>
      </c>
      <c r="G4496" s="1">
        <v>43672</v>
      </c>
      <c r="H4496" s="13">
        <f>Orders[[#This Row],[DeliveryDate]]-Orders[[#This Row],[OrderDate]]</f>
        <v>9</v>
      </c>
      <c r="I4496" t="s">
        <v>3</v>
      </c>
      <c r="J4496" t="str">
        <f>_xlfn.XLOOKUP(Orders[[#This Row],[_SalesRepID]],'Sales team'!A:A,'Sales team'!B:B)</f>
        <v>Nicholas Cunningham</v>
      </c>
      <c r="K4496">
        <v>19</v>
      </c>
      <c r="L4496">
        <v>42</v>
      </c>
      <c r="M4496">
        <v>110</v>
      </c>
      <c r="N4496" t="str">
        <f>_xlfn.XLOOKUP(Orders[[#This Row],[_ProductID]],Products!A:A,Products!C:C)</f>
        <v>Kitchen &amp; Dining</v>
      </c>
      <c r="O4496">
        <v>8</v>
      </c>
      <c r="P4496">
        <v>0.4</v>
      </c>
      <c r="Q4496" s="2">
        <v>3926.2000000000003</v>
      </c>
      <c r="R4496" s="2">
        <v>2866.1260000000002</v>
      </c>
      <c r="S4496" s="2">
        <v>18845.760000000002</v>
      </c>
      <c r="T4496" s="2">
        <v>-4083.2479999999996</v>
      </c>
    </row>
    <row r="4497" spans="1:20" x14ac:dyDescent="0.25">
      <c r="A4497" t="s">
        <v>3504</v>
      </c>
      <c r="B4497" t="s">
        <v>1</v>
      </c>
      <c r="C4497" t="s">
        <v>46</v>
      </c>
      <c r="D4497" s="1">
        <v>43500</v>
      </c>
      <c r="E4497" s="1">
        <v>43663</v>
      </c>
      <c r="F4497" s="1">
        <v>43673</v>
      </c>
      <c r="G4497" s="1">
        <v>43679</v>
      </c>
      <c r="H4497" s="13">
        <f>Orders[[#This Row],[DeliveryDate]]-Orders[[#This Row],[OrderDate]]</f>
        <v>16</v>
      </c>
      <c r="I4497" t="s">
        <v>3</v>
      </c>
      <c r="J4497" t="str">
        <f>_xlfn.XLOOKUP(Orders[[#This Row],[_SalesRepID]],'Sales team'!A:A,'Sales team'!B:B)</f>
        <v>Keith Griffin</v>
      </c>
      <c r="K4497">
        <v>2</v>
      </c>
      <c r="L4497">
        <v>34</v>
      </c>
      <c r="M4497">
        <v>84</v>
      </c>
      <c r="N4497" t="str">
        <f>_xlfn.XLOOKUP(Orders[[#This Row],[_ProductID]],Products!A:A,Products!C:C)</f>
        <v>Home décor</v>
      </c>
      <c r="O4497">
        <v>31</v>
      </c>
      <c r="P4497">
        <v>0.15</v>
      </c>
      <c r="Q4497" s="2">
        <v>2257.9</v>
      </c>
      <c r="R4497" s="2">
        <v>1241.8450000000003</v>
      </c>
      <c r="S4497" s="2">
        <v>1919.2149999999999</v>
      </c>
      <c r="T4497" s="2">
        <v>677.36999999999966</v>
      </c>
    </row>
    <row r="4498" spans="1:20" x14ac:dyDescent="0.25">
      <c r="A4498" t="s">
        <v>3505</v>
      </c>
      <c r="B4498" t="s">
        <v>5</v>
      </c>
      <c r="C4498" t="s">
        <v>6</v>
      </c>
      <c r="D4498" s="1">
        <v>43500</v>
      </c>
      <c r="E4498" s="1">
        <v>43663</v>
      </c>
      <c r="F4498" s="1">
        <v>43689</v>
      </c>
      <c r="G4498" s="1">
        <v>43675</v>
      </c>
      <c r="H4498" s="13">
        <f>Orders[[#This Row],[DeliveryDate]]-Orders[[#This Row],[OrderDate]]</f>
        <v>12</v>
      </c>
      <c r="I4498" t="s">
        <v>3</v>
      </c>
      <c r="J4498" t="str">
        <f>_xlfn.XLOOKUP(Orders[[#This Row],[_SalesRepID]],'Sales team'!A:A,'Sales team'!B:B)</f>
        <v>Roger Alexander</v>
      </c>
      <c r="K4498">
        <v>15</v>
      </c>
      <c r="L4498">
        <v>49</v>
      </c>
      <c r="M4498">
        <v>124</v>
      </c>
      <c r="N4498" t="str">
        <f>_xlfn.XLOOKUP(Orders[[#This Row],[_ProductID]],Products!A:A,Products!C:C)</f>
        <v>Home décor</v>
      </c>
      <c r="O4498">
        <v>39</v>
      </c>
      <c r="P4498">
        <v>0.05</v>
      </c>
      <c r="Q4498" s="2">
        <v>2586.2000000000003</v>
      </c>
      <c r="R4498" s="2">
        <v>2172.4080000000004</v>
      </c>
      <c r="S4498" s="2">
        <v>4913.7800000000007</v>
      </c>
      <c r="T4498" s="2">
        <v>568.96399999999994</v>
      </c>
    </row>
    <row r="4499" spans="1:20" x14ac:dyDescent="0.25">
      <c r="A4499" t="s">
        <v>3506</v>
      </c>
      <c r="B4499" t="s">
        <v>1</v>
      </c>
      <c r="C4499" t="s">
        <v>13</v>
      </c>
      <c r="D4499" s="1">
        <v>43500</v>
      </c>
      <c r="E4499" s="1">
        <v>43663</v>
      </c>
      <c r="F4499" s="1">
        <v>43672</v>
      </c>
      <c r="G4499" s="1">
        <v>43675</v>
      </c>
      <c r="H4499" s="13">
        <f>Orders[[#This Row],[DeliveryDate]]-Orders[[#This Row],[OrderDate]]</f>
        <v>12</v>
      </c>
      <c r="I4499" t="s">
        <v>3</v>
      </c>
      <c r="J4499" t="str">
        <f>_xlfn.XLOOKUP(Orders[[#This Row],[_SalesRepID]],'Sales team'!A:A,'Sales team'!B:B)</f>
        <v>George Lewis</v>
      </c>
      <c r="K4499">
        <v>8</v>
      </c>
      <c r="L4499">
        <v>28</v>
      </c>
      <c r="M4499">
        <v>276</v>
      </c>
      <c r="N4499" t="str">
        <f>_xlfn.XLOOKUP(Orders[[#This Row],[_ProductID]],Products!A:A,Products!C:C)</f>
        <v>Home décor</v>
      </c>
      <c r="O4499">
        <v>46</v>
      </c>
      <c r="P4499">
        <v>0.05</v>
      </c>
      <c r="Q4499" s="2">
        <v>1065.3</v>
      </c>
      <c r="R4499" s="2">
        <v>617.87399999999991</v>
      </c>
      <c r="S4499" s="2">
        <v>1012.0349999999999</v>
      </c>
      <c r="T4499" s="2">
        <v>394.16099999999994</v>
      </c>
    </row>
    <row r="4500" spans="1:20" x14ac:dyDescent="0.25">
      <c r="A4500" t="s">
        <v>3507</v>
      </c>
      <c r="B4500" t="s">
        <v>1</v>
      </c>
      <c r="C4500" t="s">
        <v>25</v>
      </c>
      <c r="D4500" s="1">
        <v>43500</v>
      </c>
      <c r="E4500" s="1">
        <v>43663</v>
      </c>
      <c r="F4500" s="1">
        <v>43677</v>
      </c>
      <c r="G4500" s="1">
        <v>43671</v>
      </c>
      <c r="H4500" s="13">
        <f>Orders[[#This Row],[DeliveryDate]]-Orders[[#This Row],[OrderDate]]</f>
        <v>8</v>
      </c>
      <c r="I4500" t="s">
        <v>3</v>
      </c>
      <c r="J4500" t="str">
        <f>_xlfn.XLOOKUP(Orders[[#This Row],[_SalesRepID]],'Sales team'!A:A,'Sales team'!B:B)</f>
        <v>Keith Griffin</v>
      </c>
      <c r="K4500">
        <v>2</v>
      </c>
      <c r="L4500">
        <v>31</v>
      </c>
      <c r="M4500">
        <v>360</v>
      </c>
      <c r="N4500" t="str">
        <f>_xlfn.XLOOKUP(Orders[[#This Row],[_ProductID]],Products!A:A,Products!C:C)</f>
        <v>Home décor</v>
      </c>
      <c r="O4500">
        <v>23</v>
      </c>
      <c r="P4500">
        <v>7.4999999999999997E-2</v>
      </c>
      <c r="Q4500" s="2">
        <v>3075.3</v>
      </c>
      <c r="R4500" s="2">
        <v>1322.3790000000001</v>
      </c>
      <c r="S4500" s="2">
        <v>14223.262500000001</v>
      </c>
      <c r="T4500" s="2">
        <v>7611.3675000000003</v>
      </c>
    </row>
    <row r="4501" spans="1:20" x14ac:dyDescent="0.25">
      <c r="A4501" t="s">
        <v>3508</v>
      </c>
      <c r="B4501" t="s">
        <v>1</v>
      </c>
      <c r="C4501" t="s">
        <v>13</v>
      </c>
      <c r="D4501" s="1">
        <v>43600</v>
      </c>
      <c r="E4501" s="1">
        <v>43663</v>
      </c>
      <c r="F4501" s="1">
        <v>43665</v>
      </c>
      <c r="G4501" s="1">
        <v>43682</v>
      </c>
      <c r="H4501" s="13">
        <f>Orders[[#This Row],[DeliveryDate]]-Orders[[#This Row],[OrderDate]]</f>
        <v>19</v>
      </c>
      <c r="I4501" t="s">
        <v>3</v>
      </c>
      <c r="J4501" t="str">
        <f>_xlfn.XLOOKUP(Orders[[#This Row],[_SalesRepID]],'Sales team'!A:A,'Sales team'!B:B)</f>
        <v>Chris Armstrong</v>
      </c>
      <c r="K4501">
        <v>4</v>
      </c>
      <c r="L4501">
        <v>29</v>
      </c>
      <c r="M4501">
        <v>297</v>
      </c>
      <c r="N4501" t="str">
        <f>_xlfn.XLOOKUP(Orders[[#This Row],[_ProductID]],Products!A:A,Products!C:C)</f>
        <v>Kitchen &amp; Dining</v>
      </c>
      <c r="O4501">
        <v>16</v>
      </c>
      <c r="P4501">
        <v>0.05</v>
      </c>
      <c r="Q4501" s="2">
        <v>1165.8</v>
      </c>
      <c r="R4501" s="2">
        <v>547.92599999999993</v>
      </c>
      <c r="S4501" s="2">
        <v>7752.5699999999988</v>
      </c>
      <c r="T4501" s="2">
        <v>3917.0879999999993</v>
      </c>
    </row>
    <row r="4502" spans="1:20" x14ac:dyDescent="0.25">
      <c r="A4502" t="s">
        <v>3509</v>
      </c>
      <c r="B4502" t="s">
        <v>5</v>
      </c>
      <c r="C4502" t="s">
        <v>25</v>
      </c>
      <c r="D4502" s="1">
        <v>43600</v>
      </c>
      <c r="E4502" s="1">
        <v>43663</v>
      </c>
      <c r="F4502" s="1">
        <v>43682</v>
      </c>
      <c r="G4502" s="1">
        <v>43691</v>
      </c>
      <c r="H4502" s="13">
        <f>Orders[[#This Row],[DeliveryDate]]-Orders[[#This Row],[OrderDate]]</f>
        <v>28</v>
      </c>
      <c r="I4502" t="s">
        <v>3</v>
      </c>
      <c r="J4502" t="str">
        <f>_xlfn.XLOOKUP(Orders[[#This Row],[_SalesRepID]],'Sales team'!A:A,'Sales team'!B:B)</f>
        <v>Nicholas Cunningham</v>
      </c>
      <c r="K4502">
        <v>19</v>
      </c>
      <c r="L4502">
        <v>48</v>
      </c>
      <c r="M4502">
        <v>355</v>
      </c>
      <c r="N4502" t="str">
        <f>_xlfn.XLOOKUP(Orders[[#This Row],[_ProductID]],Products!A:A,Products!C:C)</f>
        <v>Kitchen &amp; Dining</v>
      </c>
      <c r="O4502">
        <v>7</v>
      </c>
      <c r="P4502">
        <v>7.4999999999999997E-2</v>
      </c>
      <c r="Q4502" s="2">
        <v>5875.9000000000005</v>
      </c>
      <c r="R4502" s="2">
        <v>2467.8780000000002</v>
      </c>
      <c r="S4502" s="2">
        <v>16305.622500000001</v>
      </c>
      <c r="T4502" s="2">
        <v>8901.9885000000013</v>
      </c>
    </row>
    <row r="4503" spans="1:20" x14ac:dyDescent="0.25">
      <c r="A4503" t="s">
        <v>3496</v>
      </c>
      <c r="B4503" t="s">
        <v>1</v>
      </c>
      <c r="C4503" t="s">
        <v>13</v>
      </c>
      <c r="D4503" s="1">
        <v>43600</v>
      </c>
      <c r="E4503" s="1">
        <v>43662</v>
      </c>
      <c r="F4503" s="1">
        <v>43679</v>
      </c>
      <c r="G4503" s="1">
        <v>43690</v>
      </c>
      <c r="H4503" s="13">
        <f>Orders[[#This Row],[DeliveryDate]]-Orders[[#This Row],[OrderDate]]</f>
        <v>28</v>
      </c>
      <c r="I4503" t="s">
        <v>3</v>
      </c>
      <c r="J4503" t="str">
        <f>_xlfn.XLOOKUP(Orders[[#This Row],[_SalesRepID]],'Sales team'!A:A,'Sales team'!B:B)</f>
        <v>Carl Nguyen</v>
      </c>
      <c r="K4503">
        <v>12</v>
      </c>
      <c r="L4503">
        <v>2</v>
      </c>
      <c r="M4503">
        <v>294</v>
      </c>
      <c r="N4503" t="str">
        <f>_xlfn.XLOOKUP(Orders[[#This Row],[_ProductID]],Products!A:A,Products!C:C)</f>
        <v>Furniture</v>
      </c>
      <c r="O4503">
        <v>42</v>
      </c>
      <c r="P4503">
        <v>0.05</v>
      </c>
      <c r="Q4503" s="2">
        <v>3832.4</v>
      </c>
      <c r="R4503" s="2">
        <v>1571.2839999999999</v>
      </c>
      <c r="S4503" s="2">
        <v>18203.899999999998</v>
      </c>
      <c r="T4503" s="2">
        <v>10347.48</v>
      </c>
    </row>
    <row r="4504" spans="1:20" x14ac:dyDescent="0.25">
      <c r="A4504" t="s">
        <v>3497</v>
      </c>
      <c r="B4504" t="s">
        <v>1</v>
      </c>
      <c r="C4504" t="s">
        <v>6</v>
      </c>
      <c r="D4504" s="1">
        <v>43500</v>
      </c>
      <c r="E4504" s="1">
        <v>43662</v>
      </c>
      <c r="F4504" s="1">
        <v>43675</v>
      </c>
      <c r="G4504" s="1">
        <v>43686</v>
      </c>
      <c r="H4504" s="13">
        <f>Orders[[#This Row],[DeliveryDate]]-Orders[[#This Row],[OrderDate]]</f>
        <v>24</v>
      </c>
      <c r="I4504" t="s">
        <v>3</v>
      </c>
      <c r="J4504" t="str">
        <f>_xlfn.XLOOKUP(Orders[[#This Row],[_SalesRepID]],'Sales team'!A:A,'Sales team'!B:B)</f>
        <v>Joshua Little</v>
      </c>
      <c r="K4504">
        <v>11</v>
      </c>
      <c r="L4504">
        <v>1</v>
      </c>
      <c r="M4504">
        <v>129</v>
      </c>
      <c r="N4504" t="str">
        <f>_xlfn.XLOOKUP(Orders[[#This Row],[_ProductID]],Products!A:A,Products!C:C)</f>
        <v>Kitchen &amp; Dining</v>
      </c>
      <c r="O4504">
        <v>1</v>
      </c>
      <c r="P4504">
        <v>0.1</v>
      </c>
      <c r="Q4504" s="2">
        <v>3852.5</v>
      </c>
      <c r="R4504" s="2">
        <v>2658.2249999999999</v>
      </c>
      <c r="S4504" s="2">
        <v>6934.5</v>
      </c>
      <c r="T4504" s="2">
        <v>1618.0500000000002</v>
      </c>
    </row>
    <row r="4505" spans="1:20" x14ac:dyDescent="0.25">
      <c r="A4505" t="s">
        <v>3498</v>
      </c>
      <c r="B4505" t="s">
        <v>5</v>
      </c>
      <c r="C4505" t="s">
        <v>15</v>
      </c>
      <c r="D4505" s="1">
        <v>43500</v>
      </c>
      <c r="E4505" s="1">
        <v>43662</v>
      </c>
      <c r="F4505" s="1">
        <v>43668</v>
      </c>
      <c r="G4505" s="1">
        <v>43670</v>
      </c>
      <c r="H4505" s="13">
        <f>Orders[[#This Row],[DeliveryDate]]-Orders[[#This Row],[OrderDate]]</f>
        <v>8</v>
      </c>
      <c r="I4505" t="s">
        <v>3</v>
      </c>
      <c r="J4505" t="str">
        <f>_xlfn.XLOOKUP(Orders[[#This Row],[_SalesRepID]],'Sales team'!A:A,'Sales team'!B:B)</f>
        <v>Todd Roberts</v>
      </c>
      <c r="K4505">
        <v>13</v>
      </c>
      <c r="L4505">
        <v>26</v>
      </c>
      <c r="M4505">
        <v>2</v>
      </c>
      <c r="N4505" t="str">
        <f>_xlfn.XLOOKUP(Orders[[#This Row],[_ProductID]],Products!A:A,Products!C:C)</f>
        <v>Home décor</v>
      </c>
      <c r="O4505">
        <v>17</v>
      </c>
      <c r="P4505">
        <v>7.4999999999999997E-2</v>
      </c>
      <c r="Q4505" s="2">
        <v>214.4</v>
      </c>
      <c r="R4505" s="2">
        <v>137.21600000000001</v>
      </c>
      <c r="S4505" s="2">
        <v>198.32000000000002</v>
      </c>
      <c r="T4505" s="2">
        <v>61.104000000000013</v>
      </c>
    </row>
    <row r="4506" spans="1:20" x14ac:dyDescent="0.25">
      <c r="A4506" t="s">
        <v>3499</v>
      </c>
      <c r="B4506" t="s">
        <v>5</v>
      </c>
      <c r="C4506" t="s">
        <v>13</v>
      </c>
      <c r="D4506" s="1">
        <v>43500</v>
      </c>
      <c r="E4506" s="1">
        <v>43662</v>
      </c>
      <c r="F4506" s="1">
        <v>43671</v>
      </c>
      <c r="G4506" s="1">
        <v>43685</v>
      </c>
      <c r="H4506" s="13">
        <f>Orders[[#This Row],[DeliveryDate]]-Orders[[#This Row],[OrderDate]]</f>
        <v>23</v>
      </c>
      <c r="I4506" t="s">
        <v>3</v>
      </c>
      <c r="J4506" t="str">
        <f>_xlfn.XLOOKUP(Orders[[#This Row],[_SalesRepID]],'Sales team'!A:A,'Sales team'!B:B)</f>
        <v>Frank Brown</v>
      </c>
      <c r="K4506">
        <v>17</v>
      </c>
      <c r="L4506">
        <v>47</v>
      </c>
      <c r="M4506">
        <v>303</v>
      </c>
      <c r="N4506" t="str">
        <f>_xlfn.XLOOKUP(Orders[[#This Row],[_ProductID]],Products!A:A,Products!C:C)</f>
        <v>Electronics</v>
      </c>
      <c r="O4506">
        <v>47</v>
      </c>
      <c r="P4506">
        <v>0.2</v>
      </c>
      <c r="Q4506" s="2">
        <v>254.6</v>
      </c>
      <c r="R4506" s="2">
        <v>178.22</v>
      </c>
      <c r="S4506" s="2">
        <v>1018.4000000000001</v>
      </c>
      <c r="T4506" s="2">
        <v>127.30000000000007</v>
      </c>
    </row>
    <row r="4507" spans="1:20" x14ac:dyDescent="0.25">
      <c r="A4507" t="s">
        <v>3500</v>
      </c>
      <c r="B4507" t="s">
        <v>8</v>
      </c>
      <c r="C4507" t="s">
        <v>25</v>
      </c>
      <c r="D4507" s="1">
        <v>43500</v>
      </c>
      <c r="E4507" s="1">
        <v>43662</v>
      </c>
      <c r="F4507" s="1">
        <v>43678</v>
      </c>
      <c r="G4507" s="1">
        <v>43669</v>
      </c>
      <c r="H4507" s="13">
        <f>Orders[[#This Row],[DeliveryDate]]-Orders[[#This Row],[OrderDate]]</f>
        <v>7</v>
      </c>
      <c r="I4507" t="s">
        <v>3</v>
      </c>
      <c r="J4507" t="str">
        <f>_xlfn.XLOOKUP(Orders[[#This Row],[_SalesRepID]],'Sales team'!A:A,'Sales team'!B:B)</f>
        <v>Douglas Tucker</v>
      </c>
      <c r="K4507">
        <v>23</v>
      </c>
      <c r="L4507">
        <v>22</v>
      </c>
      <c r="M4507">
        <v>353</v>
      </c>
      <c r="N4507" t="str">
        <f>_xlfn.XLOOKUP(Orders[[#This Row],[_ProductID]],Products!A:A,Products!C:C)</f>
        <v>Kitchen &amp; Dining</v>
      </c>
      <c r="O4507">
        <v>13</v>
      </c>
      <c r="P4507">
        <v>0.3</v>
      </c>
      <c r="Q4507" s="2">
        <v>1092.1000000000001</v>
      </c>
      <c r="R4507" s="2">
        <v>436.84000000000009</v>
      </c>
      <c r="S4507" s="2">
        <v>3822.3500000000004</v>
      </c>
      <c r="T4507" s="2">
        <v>1638.15</v>
      </c>
    </row>
    <row r="4508" spans="1:20" x14ac:dyDescent="0.25">
      <c r="A4508" t="s">
        <v>3486</v>
      </c>
      <c r="B4508" t="s">
        <v>1</v>
      </c>
      <c r="C4508" t="s">
        <v>6</v>
      </c>
      <c r="D4508" s="1">
        <v>43600</v>
      </c>
      <c r="E4508" s="1">
        <v>43661</v>
      </c>
      <c r="F4508" s="1">
        <v>43674</v>
      </c>
      <c r="G4508" s="1">
        <v>43665</v>
      </c>
      <c r="H4508" s="13">
        <f>Orders[[#This Row],[DeliveryDate]]-Orders[[#This Row],[OrderDate]]</f>
        <v>4</v>
      </c>
      <c r="I4508" t="s">
        <v>3</v>
      </c>
      <c r="J4508" t="str">
        <f>_xlfn.XLOOKUP(Orders[[#This Row],[_SalesRepID]],'Sales team'!A:A,'Sales team'!B:B)</f>
        <v>Joshua Ryan</v>
      </c>
      <c r="K4508">
        <v>9</v>
      </c>
      <c r="L4508">
        <v>30</v>
      </c>
      <c r="M4508">
        <v>199</v>
      </c>
      <c r="N4508" t="str">
        <f>_xlfn.XLOOKUP(Orders[[#This Row],[_ProductID]],Products!A:A,Products!C:C)</f>
        <v>Electronics</v>
      </c>
      <c r="O4508">
        <v>25</v>
      </c>
      <c r="P4508">
        <v>0.1</v>
      </c>
      <c r="Q4508" s="2">
        <v>864.30000000000007</v>
      </c>
      <c r="R4508" s="2">
        <v>639.58199999999999</v>
      </c>
      <c r="S4508" s="2">
        <v>777.87000000000012</v>
      </c>
      <c r="T4508" s="2">
        <v>138.28800000000012</v>
      </c>
    </row>
    <row r="4509" spans="1:20" x14ac:dyDescent="0.25">
      <c r="A4509" t="s">
        <v>3487</v>
      </c>
      <c r="B4509" t="s">
        <v>1</v>
      </c>
      <c r="C4509" t="s">
        <v>15</v>
      </c>
      <c r="D4509" s="1">
        <v>43500</v>
      </c>
      <c r="E4509" s="1">
        <v>43661</v>
      </c>
      <c r="F4509" s="1">
        <v>43664</v>
      </c>
      <c r="G4509" s="1">
        <v>43672</v>
      </c>
      <c r="H4509" s="13">
        <f>Orders[[#This Row],[DeliveryDate]]-Orders[[#This Row],[OrderDate]]</f>
        <v>11</v>
      </c>
      <c r="I4509" t="s">
        <v>3</v>
      </c>
      <c r="J4509" t="str">
        <f>_xlfn.XLOOKUP(Orders[[#This Row],[_SalesRepID]],'Sales team'!A:A,'Sales team'!B:B)</f>
        <v>George Lewis</v>
      </c>
      <c r="K4509">
        <v>8</v>
      </c>
      <c r="L4509">
        <v>17</v>
      </c>
      <c r="M4509">
        <v>54</v>
      </c>
      <c r="N4509" t="str">
        <f>_xlfn.XLOOKUP(Orders[[#This Row],[_ProductID]],Products!A:A,Products!C:C)</f>
        <v>Home décor</v>
      </c>
      <c r="O4509">
        <v>24</v>
      </c>
      <c r="P4509">
        <v>7.4999999999999997E-2</v>
      </c>
      <c r="Q4509" s="2">
        <v>817.4</v>
      </c>
      <c r="R4509" s="2">
        <v>498.61399999999998</v>
      </c>
      <c r="S4509" s="2">
        <v>6048.76</v>
      </c>
      <c r="T4509" s="2">
        <v>2059.8480000000004</v>
      </c>
    </row>
    <row r="4510" spans="1:20" x14ac:dyDescent="0.25">
      <c r="A4510" t="s">
        <v>3488</v>
      </c>
      <c r="B4510" t="s">
        <v>1</v>
      </c>
      <c r="C4510" t="s">
        <v>6</v>
      </c>
      <c r="D4510" s="1">
        <v>43500</v>
      </c>
      <c r="E4510" s="1">
        <v>43661</v>
      </c>
      <c r="F4510" s="1">
        <v>43665</v>
      </c>
      <c r="G4510" s="1">
        <v>43703</v>
      </c>
      <c r="H4510" s="13">
        <f>Orders[[#This Row],[DeliveryDate]]-Orders[[#This Row],[OrderDate]]</f>
        <v>42</v>
      </c>
      <c r="I4510" t="s">
        <v>3</v>
      </c>
      <c r="J4510" t="str">
        <f>_xlfn.XLOOKUP(Orders[[#This Row],[_SalesRepID]],'Sales team'!A:A,'Sales team'!B:B)</f>
        <v>Jonathan Hawkins</v>
      </c>
      <c r="K4510">
        <v>10</v>
      </c>
      <c r="L4510">
        <v>25</v>
      </c>
      <c r="M4510">
        <v>170</v>
      </c>
      <c r="N4510" t="str">
        <f>_xlfn.XLOOKUP(Orders[[#This Row],[_ProductID]],Products!A:A,Products!C:C)</f>
        <v>Kitchen &amp; Dining</v>
      </c>
      <c r="O4510">
        <v>37</v>
      </c>
      <c r="P4510">
        <v>7.4999999999999997E-2</v>
      </c>
      <c r="Q4510" s="2">
        <v>1038.5</v>
      </c>
      <c r="R4510" s="2">
        <v>675.02499999999998</v>
      </c>
      <c r="S4510" s="2">
        <v>4803.0625</v>
      </c>
      <c r="T4510" s="2">
        <v>1427.9375</v>
      </c>
    </row>
    <row r="4511" spans="1:20" x14ac:dyDescent="0.25">
      <c r="A4511" t="s">
        <v>3489</v>
      </c>
      <c r="B4511" t="s">
        <v>1</v>
      </c>
      <c r="C4511" t="s">
        <v>6</v>
      </c>
      <c r="D4511" s="1">
        <v>43500</v>
      </c>
      <c r="E4511" s="1">
        <v>43661</v>
      </c>
      <c r="F4511" s="1">
        <v>43663</v>
      </c>
      <c r="G4511" s="1">
        <v>43669</v>
      </c>
      <c r="H4511" s="13">
        <f>Orders[[#This Row],[DeliveryDate]]-Orders[[#This Row],[OrderDate]]</f>
        <v>8</v>
      </c>
      <c r="I4511" t="s">
        <v>3</v>
      </c>
      <c r="J4511" t="str">
        <f>_xlfn.XLOOKUP(Orders[[#This Row],[_SalesRepID]],'Sales team'!A:A,'Sales team'!B:B)</f>
        <v>Shawn Cook</v>
      </c>
      <c r="K4511">
        <v>7</v>
      </c>
      <c r="L4511">
        <v>32</v>
      </c>
      <c r="M4511">
        <v>114</v>
      </c>
      <c r="N4511" t="str">
        <f>_xlfn.XLOOKUP(Orders[[#This Row],[_ProductID]],Products!A:A,Products!C:C)</f>
        <v>Home décor</v>
      </c>
      <c r="O4511">
        <v>36</v>
      </c>
      <c r="P4511">
        <v>0.15</v>
      </c>
      <c r="Q4511" s="2">
        <v>1092.1000000000001</v>
      </c>
      <c r="R4511" s="2">
        <v>928.28500000000008</v>
      </c>
      <c r="S4511" s="2">
        <v>3713.1400000000003</v>
      </c>
      <c r="T4511" s="2">
        <v>0</v>
      </c>
    </row>
    <row r="4512" spans="1:20" x14ac:dyDescent="0.25">
      <c r="A4512" t="s">
        <v>3490</v>
      </c>
      <c r="B4512" t="s">
        <v>5</v>
      </c>
      <c r="C4512" t="s">
        <v>13</v>
      </c>
      <c r="D4512" s="1">
        <v>43500</v>
      </c>
      <c r="E4512" s="1">
        <v>43661</v>
      </c>
      <c r="F4512" s="1">
        <v>43673</v>
      </c>
      <c r="G4512" s="1">
        <v>43671</v>
      </c>
      <c r="H4512" s="13">
        <f>Orders[[#This Row],[DeliveryDate]]-Orders[[#This Row],[OrderDate]]</f>
        <v>10</v>
      </c>
      <c r="I4512" t="s">
        <v>3</v>
      </c>
      <c r="J4512" t="str">
        <f>_xlfn.XLOOKUP(Orders[[#This Row],[_SalesRepID]],'Sales team'!A:A,'Sales team'!B:B)</f>
        <v>Paul Holmes</v>
      </c>
      <c r="K4512">
        <v>14</v>
      </c>
      <c r="L4512">
        <v>13</v>
      </c>
      <c r="M4512">
        <v>302</v>
      </c>
      <c r="N4512" t="str">
        <f>_xlfn.XLOOKUP(Orders[[#This Row],[_ProductID]],Products!A:A,Products!C:C)</f>
        <v>Electronics</v>
      </c>
      <c r="O4512">
        <v>6</v>
      </c>
      <c r="P4512">
        <v>7.4999999999999997E-2</v>
      </c>
      <c r="Q4512" s="2">
        <v>3825.7000000000003</v>
      </c>
      <c r="R4512" s="2">
        <v>1912.8500000000001</v>
      </c>
      <c r="S4512" s="2">
        <v>10616.317500000001</v>
      </c>
      <c r="T4512" s="2">
        <v>4877.7675000000008</v>
      </c>
    </row>
    <row r="4513" spans="1:20" x14ac:dyDescent="0.25">
      <c r="A4513" t="s">
        <v>3491</v>
      </c>
      <c r="B4513" t="s">
        <v>5</v>
      </c>
      <c r="C4513" t="s">
        <v>13</v>
      </c>
      <c r="D4513" s="1">
        <v>43500</v>
      </c>
      <c r="E4513" s="1">
        <v>43661</v>
      </c>
      <c r="F4513" s="1">
        <v>43667</v>
      </c>
      <c r="G4513" s="1">
        <v>43679</v>
      </c>
      <c r="H4513" s="13">
        <f>Orders[[#This Row],[DeliveryDate]]-Orders[[#This Row],[OrderDate]]</f>
        <v>18</v>
      </c>
      <c r="I4513" t="s">
        <v>3</v>
      </c>
      <c r="J4513" t="str">
        <f>_xlfn.XLOOKUP(Orders[[#This Row],[_SalesRepID]],'Sales team'!A:A,'Sales team'!B:B)</f>
        <v>Roger Alexander</v>
      </c>
      <c r="K4513">
        <v>15</v>
      </c>
      <c r="L4513">
        <v>20</v>
      </c>
      <c r="M4513">
        <v>296</v>
      </c>
      <c r="N4513" t="str">
        <f>_xlfn.XLOOKUP(Orders[[#This Row],[_ProductID]],Products!A:A,Products!C:C)</f>
        <v>Kitchen &amp; Dining</v>
      </c>
      <c r="O4513">
        <v>8</v>
      </c>
      <c r="P4513">
        <v>0.1</v>
      </c>
      <c r="Q4513" s="2">
        <v>167.5</v>
      </c>
      <c r="R4513" s="2">
        <v>128.97499999999999</v>
      </c>
      <c r="S4513" s="2">
        <v>301.5</v>
      </c>
      <c r="T4513" s="2">
        <v>43.550000000000011</v>
      </c>
    </row>
    <row r="4514" spans="1:20" x14ac:dyDescent="0.25">
      <c r="A4514" t="s">
        <v>3492</v>
      </c>
      <c r="B4514" t="s">
        <v>8</v>
      </c>
      <c r="C4514" t="s">
        <v>46</v>
      </c>
      <c r="D4514" s="1">
        <v>43600</v>
      </c>
      <c r="E4514" s="1">
        <v>43661</v>
      </c>
      <c r="F4514" s="1">
        <v>43686</v>
      </c>
      <c r="G4514" s="1">
        <v>43664</v>
      </c>
      <c r="H4514" s="13">
        <f>Orders[[#This Row],[DeliveryDate]]-Orders[[#This Row],[OrderDate]]</f>
        <v>3</v>
      </c>
      <c r="I4514" t="s">
        <v>3</v>
      </c>
      <c r="J4514" t="str">
        <f>_xlfn.XLOOKUP(Orders[[#This Row],[_SalesRepID]],'Sales team'!A:A,'Sales team'!B:B)</f>
        <v>Samuel Fowler</v>
      </c>
      <c r="K4514">
        <v>21</v>
      </c>
      <c r="L4514">
        <v>24</v>
      </c>
      <c r="M4514">
        <v>80</v>
      </c>
      <c r="N4514" t="str">
        <f>_xlfn.XLOOKUP(Orders[[#This Row],[_ProductID]],Products!A:A,Products!C:C)</f>
        <v>Furniture</v>
      </c>
      <c r="O4514">
        <v>42</v>
      </c>
      <c r="P4514">
        <v>7.4999999999999997E-2</v>
      </c>
      <c r="Q4514" s="2">
        <v>3939.6</v>
      </c>
      <c r="R4514" s="2">
        <v>2127.384</v>
      </c>
      <c r="S4514" s="2">
        <v>25508.910000000003</v>
      </c>
      <c r="T4514" s="2">
        <v>10617.222000000003</v>
      </c>
    </row>
    <row r="4515" spans="1:20" x14ac:dyDescent="0.25">
      <c r="A4515" t="s">
        <v>3493</v>
      </c>
      <c r="B4515" t="s">
        <v>1</v>
      </c>
      <c r="C4515" t="s">
        <v>15</v>
      </c>
      <c r="D4515" s="1">
        <v>43500</v>
      </c>
      <c r="E4515" s="1">
        <v>43661</v>
      </c>
      <c r="F4515" s="1">
        <v>43682</v>
      </c>
      <c r="G4515" s="1">
        <v>43665</v>
      </c>
      <c r="H4515" s="13">
        <f>Orders[[#This Row],[DeliveryDate]]-Orders[[#This Row],[OrderDate]]</f>
        <v>4</v>
      </c>
      <c r="I4515" t="s">
        <v>3</v>
      </c>
      <c r="J4515" t="str">
        <f>_xlfn.XLOOKUP(Orders[[#This Row],[_SalesRepID]],'Sales team'!A:A,'Sales team'!B:B)</f>
        <v>Keith Griffin</v>
      </c>
      <c r="K4515">
        <v>2</v>
      </c>
      <c r="L4515">
        <v>19</v>
      </c>
      <c r="M4515">
        <v>30</v>
      </c>
      <c r="N4515" t="str">
        <f>_xlfn.XLOOKUP(Orders[[#This Row],[_ProductID]],Products!A:A,Products!C:C)</f>
        <v>Home décor</v>
      </c>
      <c r="O4515">
        <v>26</v>
      </c>
      <c r="P4515">
        <v>0.15</v>
      </c>
      <c r="Q4515" s="2">
        <v>261.3</v>
      </c>
      <c r="R4515" s="2">
        <v>167.232</v>
      </c>
      <c r="S4515" s="2">
        <v>1110.5249999999999</v>
      </c>
      <c r="T4515" s="2">
        <v>274.3649999999999</v>
      </c>
    </row>
    <row r="4516" spans="1:20" x14ac:dyDescent="0.25">
      <c r="A4516" t="s">
        <v>3494</v>
      </c>
      <c r="B4516" t="s">
        <v>1</v>
      </c>
      <c r="C4516" t="s">
        <v>2</v>
      </c>
      <c r="D4516" s="1">
        <v>43600</v>
      </c>
      <c r="E4516" s="1">
        <v>43661</v>
      </c>
      <c r="F4516" s="1">
        <v>43668</v>
      </c>
      <c r="G4516" s="1">
        <v>43668</v>
      </c>
      <c r="H4516" s="13">
        <f>Orders[[#This Row],[DeliveryDate]]-Orders[[#This Row],[OrderDate]]</f>
        <v>7</v>
      </c>
      <c r="I4516" t="s">
        <v>3</v>
      </c>
      <c r="J4516" t="str">
        <f>_xlfn.XLOOKUP(Orders[[#This Row],[_SalesRepID]],'Sales team'!A:A,'Sales team'!B:B)</f>
        <v>Joshua Ryan</v>
      </c>
      <c r="K4516">
        <v>9</v>
      </c>
      <c r="L4516">
        <v>12</v>
      </c>
      <c r="M4516">
        <v>235</v>
      </c>
      <c r="N4516" t="str">
        <f>_xlfn.XLOOKUP(Orders[[#This Row],[_ProductID]],Products!A:A,Products!C:C)</f>
        <v>Kitchen &amp; Dining</v>
      </c>
      <c r="O4516">
        <v>37</v>
      </c>
      <c r="P4516">
        <v>0.15</v>
      </c>
      <c r="Q4516" s="2">
        <v>2385.2000000000003</v>
      </c>
      <c r="R4516" s="2">
        <v>1454.9720000000002</v>
      </c>
      <c r="S4516" s="2">
        <v>10137.100000000002</v>
      </c>
      <c r="T4516" s="2">
        <v>2862.2400000000016</v>
      </c>
    </row>
    <row r="4517" spans="1:20" x14ac:dyDescent="0.25">
      <c r="A4517" t="s">
        <v>3495</v>
      </c>
      <c r="B4517" t="s">
        <v>1</v>
      </c>
      <c r="C4517" t="s">
        <v>46</v>
      </c>
      <c r="D4517" s="1">
        <v>43600</v>
      </c>
      <c r="E4517" s="1">
        <v>43661</v>
      </c>
      <c r="F4517" s="1">
        <v>43679</v>
      </c>
      <c r="G4517" s="1">
        <v>43664</v>
      </c>
      <c r="H4517" s="13">
        <f>Orders[[#This Row],[DeliveryDate]]-Orders[[#This Row],[OrderDate]]</f>
        <v>3</v>
      </c>
      <c r="I4517" t="s">
        <v>3</v>
      </c>
      <c r="J4517" t="str">
        <f>_xlfn.XLOOKUP(Orders[[#This Row],[_SalesRepID]],'Sales team'!A:A,'Sales team'!B:B)</f>
        <v>Joshua Little</v>
      </c>
      <c r="K4517">
        <v>11</v>
      </c>
      <c r="L4517">
        <v>10</v>
      </c>
      <c r="M4517">
        <v>71</v>
      </c>
      <c r="N4517" t="str">
        <f>_xlfn.XLOOKUP(Orders[[#This Row],[_ProductID]],Products!A:A,Products!C:C)</f>
        <v>Outdoor</v>
      </c>
      <c r="O4517">
        <v>18</v>
      </c>
      <c r="P4517">
        <v>0.4</v>
      </c>
      <c r="Q4517" s="2">
        <v>3865.9</v>
      </c>
      <c r="R4517" s="2">
        <v>3131.3790000000004</v>
      </c>
      <c r="S4517" s="2">
        <v>2319.54</v>
      </c>
      <c r="T4517" s="2">
        <v>-811.8390000000004</v>
      </c>
    </row>
    <row r="4518" spans="1:20" x14ac:dyDescent="0.25">
      <c r="A4518" t="s">
        <v>3476</v>
      </c>
      <c r="B4518" t="s">
        <v>1</v>
      </c>
      <c r="C4518" t="s">
        <v>13</v>
      </c>
      <c r="D4518" s="1">
        <v>43600</v>
      </c>
      <c r="E4518" s="1">
        <v>43660</v>
      </c>
      <c r="F4518" s="1">
        <v>43682</v>
      </c>
      <c r="G4518" s="1">
        <v>43670</v>
      </c>
      <c r="H4518" s="13">
        <f>Orders[[#This Row],[DeliveryDate]]-Orders[[#This Row],[OrderDate]]</f>
        <v>10</v>
      </c>
      <c r="I4518" t="s">
        <v>3</v>
      </c>
      <c r="J4518" t="str">
        <f>_xlfn.XLOOKUP(Orders[[#This Row],[_SalesRepID]],'Sales team'!A:A,'Sales team'!B:B)</f>
        <v>Shawn Cook</v>
      </c>
      <c r="K4518">
        <v>7</v>
      </c>
      <c r="L4518">
        <v>26</v>
      </c>
      <c r="M4518">
        <v>305</v>
      </c>
      <c r="N4518" t="str">
        <f>_xlfn.XLOOKUP(Orders[[#This Row],[_ProductID]],Products!A:A,Products!C:C)</f>
        <v>Electronics</v>
      </c>
      <c r="O4518">
        <v>47</v>
      </c>
      <c r="P4518">
        <v>0.15</v>
      </c>
      <c r="Q4518" s="2">
        <v>1788.9</v>
      </c>
      <c r="R4518" s="2">
        <v>1431.1200000000001</v>
      </c>
      <c r="S4518" s="2">
        <v>9123.3900000000012</v>
      </c>
      <c r="T4518" s="2">
        <v>536.67000000000007</v>
      </c>
    </row>
    <row r="4519" spans="1:20" x14ac:dyDescent="0.25">
      <c r="A4519" t="s">
        <v>3477</v>
      </c>
      <c r="B4519" t="s">
        <v>8</v>
      </c>
      <c r="C4519" t="s">
        <v>6</v>
      </c>
      <c r="D4519" s="1">
        <v>43500</v>
      </c>
      <c r="E4519" s="1">
        <v>43660</v>
      </c>
      <c r="F4519" s="1">
        <v>43684</v>
      </c>
      <c r="G4519" s="1">
        <v>43678</v>
      </c>
      <c r="H4519" s="13">
        <f>Orders[[#This Row],[DeliveryDate]]-Orders[[#This Row],[OrderDate]]</f>
        <v>18</v>
      </c>
      <c r="I4519" t="s">
        <v>3</v>
      </c>
      <c r="J4519" t="str">
        <f>_xlfn.XLOOKUP(Orders[[#This Row],[_SalesRepID]],'Sales team'!A:A,'Sales team'!B:B)</f>
        <v>Joe Price</v>
      </c>
      <c r="K4519">
        <v>22</v>
      </c>
      <c r="L4519">
        <v>37</v>
      </c>
      <c r="M4519">
        <v>145</v>
      </c>
      <c r="N4519" t="str">
        <f>_xlfn.XLOOKUP(Orders[[#This Row],[_ProductID]],Products!A:A,Products!C:C)</f>
        <v>Home décor</v>
      </c>
      <c r="O4519">
        <v>41</v>
      </c>
      <c r="P4519">
        <v>7.4999999999999997E-2</v>
      </c>
      <c r="Q4519" s="2">
        <v>2546</v>
      </c>
      <c r="R4519" s="2">
        <v>1374.8400000000001</v>
      </c>
      <c r="S4519" s="2">
        <v>7065.1500000000005</v>
      </c>
      <c r="T4519" s="2">
        <v>2940.63</v>
      </c>
    </row>
    <row r="4520" spans="1:20" x14ac:dyDescent="0.25">
      <c r="A4520" t="s">
        <v>3478</v>
      </c>
      <c r="B4520" t="s">
        <v>5</v>
      </c>
      <c r="C4520" t="s">
        <v>46</v>
      </c>
      <c r="D4520" s="1">
        <v>43600</v>
      </c>
      <c r="E4520" s="1">
        <v>43660</v>
      </c>
      <c r="F4520" s="1">
        <v>43684</v>
      </c>
      <c r="G4520" s="1">
        <v>43689</v>
      </c>
      <c r="H4520" s="13">
        <f>Orders[[#This Row],[DeliveryDate]]-Orders[[#This Row],[OrderDate]]</f>
        <v>29</v>
      </c>
      <c r="I4520" t="s">
        <v>3</v>
      </c>
      <c r="J4520" t="str">
        <f>_xlfn.XLOOKUP(Orders[[#This Row],[_SalesRepID]],'Sales team'!A:A,'Sales team'!B:B)</f>
        <v>Todd Roberts</v>
      </c>
      <c r="K4520">
        <v>13</v>
      </c>
      <c r="L4520">
        <v>37</v>
      </c>
      <c r="M4520">
        <v>87</v>
      </c>
      <c r="N4520" t="str">
        <f>_xlfn.XLOOKUP(Orders[[#This Row],[_ProductID]],Products!A:A,Products!C:C)</f>
        <v>Furniture</v>
      </c>
      <c r="O4520">
        <v>42</v>
      </c>
      <c r="P4520">
        <v>0.05</v>
      </c>
      <c r="Q4520" s="2">
        <v>2465.6</v>
      </c>
      <c r="R4520" s="2">
        <v>1725.9199999999998</v>
      </c>
      <c r="S4520" s="2">
        <v>4684.6399999999994</v>
      </c>
      <c r="T4520" s="2">
        <v>1232.7999999999997</v>
      </c>
    </row>
    <row r="4521" spans="1:20" x14ac:dyDescent="0.25">
      <c r="A4521" t="s">
        <v>3479</v>
      </c>
      <c r="B4521" t="s">
        <v>10</v>
      </c>
      <c r="C4521" t="s">
        <v>13</v>
      </c>
      <c r="D4521" s="1">
        <v>43600</v>
      </c>
      <c r="E4521" s="1">
        <v>43660</v>
      </c>
      <c r="F4521" s="1">
        <v>43663</v>
      </c>
      <c r="G4521" s="1">
        <v>43676</v>
      </c>
      <c r="H4521" s="13">
        <f>Orders[[#This Row],[DeliveryDate]]-Orders[[#This Row],[OrderDate]]</f>
        <v>16</v>
      </c>
      <c r="I4521" t="s">
        <v>3</v>
      </c>
      <c r="J4521" t="str">
        <f>_xlfn.XLOOKUP(Orders[[#This Row],[_SalesRepID]],'Sales team'!A:A,'Sales team'!B:B)</f>
        <v>Shawn Torres</v>
      </c>
      <c r="K4521">
        <v>27</v>
      </c>
      <c r="L4521">
        <v>43</v>
      </c>
      <c r="M4521">
        <v>291</v>
      </c>
      <c r="N4521" t="str">
        <f>_xlfn.XLOOKUP(Orders[[#This Row],[_ProductID]],Products!A:A,Products!C:C)</f>
        <v>Furniture</v>
      </c>
      <c r="O4521">
        <v>42</v>
      </c>
      <c r="P4521">
        <v>0.15</v>
      </c>
      <c r="Q4521" s="2">
        <v>5956.3</v>
      </c>
      <c r="R4521" s="2">
        <v>4228.973</v>
      </c>
      <c r="S4521" s="2">
        <v>5062.8550000000005</v>
      </c>
      <c r="T4521" s="2">
        <v>833.88200000000052</v>
      </c>
    </row>
    <row r="4522" spans="1:20" x14ac:dyDescent="0.25">
      <c r="A4522" t="s">
        <v>3480</v>
      </c>
      <c r="B4522" t="s">
        <v>5</v>
      </c>
      <c r="C4522" t="s">
        <v>13</v>
      </c>
      <c r="D4522" s="1">
        <v>43600</v>
      </c>
      <c r="E4522" s="1">
        <v>43660</v>
      </c>
      <c r="F4522" s="1">
        <v>43685</v>
      </c>
      <c r="G4522" s="1">
        <v>43672</v>
      </c>
      <c r="H4522" s="13">
        <f>Orders[[#This Row],[DeliveryDate]]-Orders[[#This Row],[OrderDate]]</f>
        <v>12</v>
      </c>
      <c r="I4522" t="s">
        <v>3</v>
      </c>
      <c r="J4522" t="str">
        <f>_xlfn.XLOOKUP(Orders[[#This Row],[_SalesRepID]],'Sales team'!A:A,'Sales team'!B:B)</f>
        <v>Anthony Berry</v>
      </c>
      <c r="K4522">
        <v>16</v>
      </c>
      <c r="L4522">
        <v>34</v>
      </c>
      <c r="M4522">
        <v>296</v>
      </c>
      <c r="N4522" t="str">
        <f>_xlfn.XLOOKUP(Orders[[#This Row],[_ProductID]],Products!A:A,Products!C:C)</f>
        <v>Home décor</v>
      </c>
      <c r="O4522">
        <v>46</v>
      </c>
      <c r="P4522">
        <v>0.05</v>
      </c>
      <c r="Q4522" s="2">
        <v>1072</v>
      </c>
      <c r="R4522" s="2">
        <v>686.08</v>
      </c>
      <c r="S4522" s="2">
        <v>5092</v>
      </c>
      <c r="T4522" s="2">
        <v>1661.6</v>
      </c>
    </row>
    <row r="4523" spans="1:20" x14ac:dyDescent="0.25">
      <c r="A4523" t="s">
        <v>3481</v>
      </c>
      <c r="B4523" t="s">
        <v>5</v>
      </c>
      <c r="C4523" t="s">
        <v>25</v>
      </c>
      <c r="D4523" s="1">
        <v>43600</v>
      </c>
      <c r="E4523" s="1">
        <v>43660</v>
      </c>
      <c r="F4523" s="1">
        <v>43663</v>
      </c>
      <c r="G4523" s="1">
        <v>43675</v>
      </c>
      <c r="H4523" s="13">
        <f>Orders[[#This Row],[DeliveryDate]]-Orders[[#This Row],[OrderDate]]</f>
        <v>15</v>
      </c>
      <c r="I4523" t="s">
        <v>3</v>
      </c>
      <c r="J4523" t="str">
        <f>_xlfn.XLOOKUP(Orders[[#This Row],[_SalesRepID]],'Sales team'!A:A,'Sales team'!B:B)</f>
        <v>Anthony Berry</v>
      </c>
      <c r="K4523">
        <v>16</v>
      </c>
      <c r="L4523">
        <v>19</v>
      </c>
      <c r="M4523">
        <v>337</v>
      </c>
      <c r="N4523" t="str">
        <f>_xlfn.XLOOKUP(Orders[[#This Row],[_ProductID]],Products!A:A,Products!C:C)</f>
        <v>Home décor</v>
      </c>
      <c r="O4523">
        <v>41</v>
      </c>
      <c r="P4523">
        <v>0.1</v>
      </c>
      <c r="Q4523" s="2">
        <v>978.2</v>
      </c>
      <c r="R4523" s="2">
        <v>674.95799999999997</v>
      </c>
      <c r="S4523" s="2">
        <v>7043.0400000000009</v>
      </c>
      <c r="T4523" s="2">
        <v>1643.3760000000011</v>
      </c>
    </row>
    <row r="4524" spans="1:20" x14ac:dyDescent="0.25">
      <c r="A4524" t="s">
        <v>3482</v>
      </c>
      <c r="B4524" t="s">
        <v>1</v>
      </c>
      <c r="C4524" t="s">
        <v>2</v>
      </c>
      <c r="D4524" s="1">
        <v>43600</v>
      </c>
      <c r="E4524" s="1">
        <v>43660</v>
      </c>
      <c r="F4524" s="1">
        <v>43672</v>
      </c>
      <c r="G4524" s="1">
        <v>43665</v>
      </c>
      <c r="H4524" s="13">
        <f>Orders[[#This Row],[DeliveryDate]]-Orders[[#This Row],[OrderDate]]</f>
        <v>5</v>
      </c>
      <c r="I4524" t="s">
        <v>3</v>
      </c>
      <c r="J4524" t="str">
        <f>_xlfn.XLOOKUP(Orders[[#This Row],[_SalesRepID]],'Sales team'!A:A,'Sales team'!B:B)</f>
        <v>Joshua Bennett</v>
      </c>
      <c r="K4524">
        <v>6</v>
      </c>
      <c r="L4524">
        <v>33</v>
      </c>
      <c r="M4524">
        <v>212</v>
      </c>
      <c r="N4524" t="str">
        <f>_xlfn.XLOOKUP(Orders[[#This Row],[_ProductID]],Products!A:A,Products!C:C)</f>
        <v>Furniture</v>
      </c>
      <c r="O4524">
        <v>20</v>
      </c>
      <c r="P4524">
        <v>0.2</v>
      </c>
      <c r="Q4524" s="2">
        <v>180.9</v>
      </c>
      <c r="R4524" s="2">
        <v>79.596000000000004</v>
      </c>
      <c r="S4524" s="2">
        <v>723.6</v>
      </c>
      <c r="T4524" s="2">
        <v>325.62</v>
      </c>
    </row>
    <row r="4525" spans="1:20" x14ac:dyDescent="0.25">
      <c r="A4525" t="s">
        <v>3483</v>
      </c>
      <c r="B4525" t="s">
        <v>8</v>
      </c>
      <c r="C4525" t="s">
        <v>6</v>
      </c>
      <c r="D4525" s="1">
        <v>43500</v>
      </c>
      <c r="E4525" s="1">
        <v>43660</v>
      </c>
      <c r="F4525" s="1">
        <v>43666</v>
      </c>
      <c r="G4525" s="1">
        <v>43672</v>
      </c>
      <c r="H4525" s="13">
        <f>Orders[[#This Row],[DeliveryDate]]-Orders[[#This Row],[OrderDate]]</f>
        <v>12</v>
      </c>
      <c r="I4525" t="s">
        <v>3</v>
      </c>
      <c r="J4525" t="str">
        <f>_xlfn.XLOOKUP(Orders[[#This Row],[_SalesRepID]],'Sales team'!A:A,'Sales team'!B:B)</f>
        <v>Samuel Fowler</v>
      </c>
      <c r="K4525">
        <v>21</v>
      </c>
      <c r="L4525">
        <v>41</v>
      </c>
      <c r="M4525">
        <v>112</v>
      </c>
      <c r="N4525" t="str">
        <f>_xlfn.XLOOKUP(Orders[[#This Row],[_ProductID]],Products!A:A,Products!C:C)</f>
        <v>Home décor</v>
      </c>
      <c r="O4525">
        <v>46</v>
      </c>
      <c r="P4525">
        <v>0.05</v>
      </c>
      <c r="Q4525" s="2">
        <v>857.6</v>
      </c>
      <c r="R4525" s="2">
        <v>428.8</v>
      </c>
      <c r="S4525" s="2">
        <v>814.72</v>
      </c>
      <c r="T4525" s="2">
        <v>385.92</v>
      </c>
    </row>
    <row r="4526" spans="1:20" x14ac:dyDescent="0.25">
      <c r="A4526" t="s">
        <v>3484</v>
      </c>
      <c r="B4526" t="s">
        <v>5</v>
      </c>
      <c r="C4526" t="s">
        <v>25</v>
      </c>
      <c r="D4526" s="1">
        <v>43500</v>
      </c>
      <c r="E4526" s="1">
        <v>43660</v>
      </c>
      <c r="F4526" s="1">
        <v>43678</v>
      </c>
      <c r="G4526" s="1">
        <v>43665</v>
      </c>
      <c r="H4526" s="13">
        <f>Orders[[#This Row],[DeliveryDate]]-Orders[[#This Row],[OrderDate]]</f>
        <v>5</v>
      </c>
      <c r="I4526" t="s">
        <v>3</v>
      </c>
      <c r="J4526" t="str">
        <f>_xlfn.XLOOKUP(Orders[[#This Row],[_SalesRepID]],'Sales team'!A:A,'Sales team'!B:B)</f>
        <v>Roger Alexander</v>
      </c>
      <c r="K4526">
        <v>15</v>
      </c>
      <c r="L4526">
        <v>41</v>
      </c>
      <c r="M4526">
        <v>345</v>
      </c>
      <c r="N4526" t="str">
        <f>_xlfn.XLOOKUP(Orders[[#This Row],[_ProductID]],Products!A:A,Products!C:C)</f>
        <v>Home décor</v>
      </c>
      <c r="O4526">
        <v>40</v>
      </c>
      <c r="P4526">
        <v>7.4999999999999997E-2</v>
      </c>
      <c r="Q4526" s="2">
        <v>5755.3</v>
      </c>
      <c r="R4526" s="2">
        <v>3740.9450000000002</v>
      </c>
      <c r="S4526" s="2">
        <v>5323.6525000000001</v>
      </c>
      <c r="T4526" s="2">
        <v>1582.7075</v>
      </c>
    </row>
    <row r="4527" spans="1:20" x14ac:dyDescent="0.25">
      <c r="A4527" t="s">
        <v>3485</v>
      </c>
      <c r="B4527" t="s">
        <v>8</v>
      </c>
      <c r="C4527" t="s">
        <v>13</v>
      </c>
      <c r="D4527" s="1">
        <v>43500</v>
      </c>
      <c r="E4527" s="1">
        <v>43660</v>
      </c>
      <c r="F4527" s="1">
        <v>43670</v>
      </c>
      <c r="G4527" s="1">
        <v>43686</v>
      </c>
      <c r="H4527" s="13">
        <f>Orders[[#This Row],[DeliveryDate]]-Orders[[#This Row],[OrderDate]]</f>
        <v>26</v>
      </c>
      <c r="I4527" t="s">
        <v>3</v>
      </c>
      <c r="J4527" t="str">
        <f>_xlfn.XLOOKUP(Orders[[#This Row],[_SalesRepID]],'Sales team'!A:A,'Sales team'!B:B)</f>
        <v>Joe Price</v>
      </c>
      <c r="K4527">
        <v>22</v>
      </c>
      <c r="L4527">
        <v>3</v>
      </c>
      <c r="M4527">
        <v>281</v>
      </c>
      <c r="N4527" t="str">
        <f>_xlfn.XLOOKUP(Orders[[#This Row],[_ProductID]],Products!A:A,Products!C:C)</f>
        <v>Kitchen &amp; Dining</v>
      </c>
      <c r="O4527">
        <v>4</v>
      </c>
      <c r="P4527">
        <v>7.4999999999999997E-2</v>
      </c>
      <c r="Q4527" s="2">
        <v>2485.7000000000003</v>
      </c>
      <c r="R4527" s="2">
        <v>1988.5600000000004</v>
      </c>
      <c r="S4527" s="2">
        <v>18394.180000000004</v>
      </c>
      <c r="T4527" s="2">
        <v>2485.7000000000007</v>
      </c>
    </row>
    <row r="4528" spans="1:20" x14ac:dyDescent="0.25">
      <c r="A4528" t="s">
        <v>3471</v>
      </c>
      <c r="B4528" t="s">
        <v>10</v>
      </c>
      <c r="C4528" t="s">
        <v>6</v>
      </c>
      <c r="D4528" s="1">
        <v>43500</v>
      </c>
      <c r="E4528" s="1">
        <v>43659</v>
      </c>
      <c r="F4528" s="1">
        <v>43674</v>
      </c>
      <c r="G4528" s="1">
        <v>43678</v>
      </c>
      <c r="H4528" s="13">
        <f>Orders[[#This Row],[DeliveryDate]]-Orders[[#This Row],[OrderDate]]</f>
        <v>19</v>
      </c>
      <c r="I4528" t="s">
        <v>3</v>
      </c>
      <c r="J4528" t="str">
        <f>_xlfn.XLOOKUP(Orders[[#This Row],[_SalesRepID]],'Sales team'!A:A,'Sales team'!B:B)</f>
        <v>Shawn Torres</v>
      </c>
      <c r="K4528">
        <v>27</v>
      </c>
      <c r="L4528">
        <v>7</v>
      </c>
      <c r="M4528">
        <v>151</v>
      </c>
      <c r="N4528" t="str">
        <f>_xlfn.XLOOKUP(Orders[[#This Row],[_ProductID]],Products!A:A,Products!C:C)</f>
        <v>Electronics</v>
      </c>
      <c r="O4528">
        <v>6</v>
      </c>
      <c r="P4528">
        <v>7.4999999999999997E-2</v>
      </c>
      <c r="Q4528" s="2">
        <v>3564.4</v>
      </c>
      <c r="R4528" s="2">
        <v>2566.3679999999999</v>
      </c>
      <c r="S4528" s="2">
        <v>26376.560000000001</v>
      </c>
      <c r="T4528" s="2">
        <v>5845.6160000000018</v>
      </c>
    </row>
    <row r="4529" spans="1:20" x14ac:dyDescent="0.25">
      <c r="A4529" t="s">
        <v>3472</v>
      </c>
      <c r="B4529" t="s">
        <v>8</v>
      </c>
      <c r="C4529" t="s">
        <v>6</v>
      </c>
      <c r="D4529" s="1">
        <v>43600</v>
      </c>
      <c r="E4529" s="1">
        <v>43659</v>
      </c>
      <c r="F4529" s="1">
        <v>43675</v>
      </c>
      <c r="G4529" s="1">
        <v>43685</v>
      </c>
      <c r="H4529" s="13">
        <f>Orders[[#This Row],[DeliveryDate]]-Orders[[#This Row],[OrderDate]]</f>
        <v>26</v>
      </c>
      <c r="I4529" t="s">
        <v>3</v>
      </c>
      <c r="J4529" t="str">
        <f>_xlfn.XLOOKUP(Orders[[#This Row],[_SalesRepID]],'Sales team'!A:A,'Sales team'!B:B)</f>
        <v>Joe Price</v>
      </c>
      <c r="K4529">
        <v>22</v>
      </c>
      <c r="L4529">
        <v>48</v>
      </c>
      <c r="M4529">
        <v>187</v>
      </c>
      <c r="N4529" t="str">
        <f>_xlfn.XLOOKUP(Orders[[#This Row],[_ProductID]],Products!A:A,Products!C:C)</f>
        <v>Electronics</v>
      </c>
      <c r="O4529">
        <v>47</v>
      </c>
      <c r="P4529">
        <v>0.05</v>
      </c>
      <c r="Q4529" s="2">
        <v>2351.7000000000003</v>
      </c>
      <c r="R4529" s="2">
        <v>1011.2310000000001</v>
      </c>
      <c r="S4529" s="2">
        <v>2234.1150000000002</v>
      </c>
      <c r="T4529" s="2">
        <v>1222.884</v>
      </c>
    </row>
    <row r="4530" spans="1:20" x14ac:dyDescent="0.25">
      <c r="A4530" t="s">
        <v>3473</v>
      </c>
      <c r="B4530" t="s">
        <v>5</v>
      </c>
      <c r="C4530" t="s">
        <v>2</v>
      </c>
      <c r="D4530" s="1">
        <v>43500</v>
      </c>
      <c r="E4530" s="1">
        <v>43659</v>
      </c>
      <c r="F4530" s="1">
        <v>43674</v>
      </c>
      <c r="G4530" s="1">
        <v>43685</v>
      </c>
      <c r="H4530" s="13">
        <f>Orders[[#This Row],[DeliveryDate]]-Orders[[#This Row],[OrderDate]]</f>
        <v>26</v>
      </c>
      <c r="I4530" t="s">
        <v>3</v>
      </c>
      <c r="J4530" t="str">
        <f>_xlfn.XLOOKUP(Orders[[#This Row],[_SalesRepID]],'Sales team'!A:A,'Sales team'!B:B)</f>
        <v>Roger Alexander</v>
      </c>
      <c r="K4530">
        <v>15</v>
      </c>
      <c r="L4530">
        <v>33</v>
      </c>
      <c r="M4530">
        <v>239</v>
      </c>
      <c r="N4530" t="str">
        <f>_xlfn.XLOOKUP(Orders[[#This Row],[_ProductID]],Products!A:A,Products!C:C)</f>
        <v>Home décor</v>
      </c>
      <c r="O4530">
        <v>2</v>
      </c>
      <c r="P4530">
        <v>0.3</v>
      </c>
      <c r="Q4530" s="2">
        <v>1165.8</v>
      </c>
      <c r="R4530" s="2">
        <v>827.71799999999996</v>
      </c>
      <c r="S4530" s="2">
        <v>816.06</v>
      </c>
      <c r="T4530" s="2">
        <v>-11.658000000000015</v>
      </c>
    </row>
    <row r="4531" spans="1:20" x14ac:dyDescent="0.25">
      <c r="A4531" t="s">
        <v>3474</v>
      </c>
      <c r="B4531" t="s">
        <v>5</v>
      </c>
      <c r="C4531" t="s">
        <v>6</v>
      </c>
      <c r="D4531" s="1">
        <v>43500</v>
      </c>
      <c r="E4531" s="1">
        <v>43659</v>
      </c>
      <c r="F4531" s="1">
        <v>43676</v>
      </c>
      <c r="G4531" s="1">
        <v>43677</v>
      </c>
      <c r="H4531" s="13">
        <f>Orders[[#This Row],[DeliveryDate]]-Orders[[#This Row],[OrderDate]]</f>
        <v>18</v>
      </c>
      <c r="I4531" t="s">
        <v>3</v>
      </c>
      <c r="J4531" t="str">
        <f>_xlfn.XLOOKUP(Orders[[#This Row],[_SalesRepID]],'Sales team'!A:A,'Sales team'!B:B)</f>
        <v>Anthony Torres</v>
      </c>
      <c r="K4531">
        <v>20</v>
      </c>
      <c r="L4531">
        <v>48</v>
      </c>
      <c r="M4531">
        <v>127</v>
      </c>
      <c r="N4531" t="str">
        <f>_xlfn.XLOOKUP(Orders[[#This Row],[_ProductID]],Products!A:A,Products!C:C)</f>
        <v>Electronics</v>
      </c>
      <c r="O4531">
        <v>28</v>
      </c>
      <c r="P4531">
        <v>0.05</v>
      </c>
      <c r="Q4531" s="2">
        <v>1112.2</v>
      </c>
      <c r="R4531" s="2">
        <v>633.95399999999995</v>
      </c>
      <c r="S4531" s="2">
        <v>7396.13</v>
      </c>
      <c r="T4531" s="2">
        <v>2958.4520000000002</v>
      </c>
    </row>
    <row r="4532" spans="1:20" x14ac:dyDescent="0.25">
      <c r="A4532" t="s">
        <v>3475</v>
      </c>
      <c r="B4532" t="s">
        <v>5</v>
      </c>
      <c r="C4532" t="s">
        <v>2</v>
      </c>
      <c r="D4532" s="1">
        <v>43600</v>
      </c>
      <c r="E4532" s="1">
        <v>43659</v>
      </c>
      <c r="F4532" s="1">
        <v>43684</v>
      </c>
      <c r="G4532" s="1">
        <v>43676</v>
      </c>
      <c r="H4532" s="13">
        <f>Orders[[#This Row],[DeliveryDate]]-Orders[[#This Row],[OrderDate]]</f>
        <v>17</v>
      </c>
      <c r="I4532" t="s">
        <v>3</v>
      </c>
      <c r="J4532" t="str">
        <f>_xlfn.XLOOKUP(Orders[[#This Row],[_SalesRepID]],'Sales team'!A:A,'Sales team'!B:B)</f>
        <v>Carl Nguyen</v>
      </c>
      <c r="K4532">
        <v>12</v>
      </c>
      <c r="L4532">
        <v>50</v>
      </c>
      <c r="M4532">
        <v>215</v>
      </c>
      <c r="N4532" t="str">
        <f>_xlfn.XLOOKUP(Orders[[#This Row],[_ProductID]],Products!A:A,Products!C:C)</f>
        <v>Home décor</v>
      </c>
      <c r="O4532">
        <v>45</v>
      </c>
      <c r="P4532">
        <v>0.1</v>
      </c>
      <c r="Q4532" s="2">
        <v>877.7</v>
      </c>
      <c r="R4532" s="2">
        <v>623.16700000000003</v>
      </c>
      <c r="S4532" s="2">
        <v>3949.65</v>
      </c>
      <c r="T4532" s="2">
        <v>833.81500000000005</v>
      </c>
    </row>
    <row r="4533" spans="1:20" x14ac:dyDescent="0.25">
      <c r="A4533" t="s">
        <v>3465</v>
      </c>
      <c r="B4533" t="s">
        <v>1</v>
      </c>
      <c r="C4533" t="s">
        <v>6</v>
      </c>
      <c r="D4533" s="1">
        <v>43600</v>
      </c>
      <c r="E4533" s="1">
        <v>43658</v>
      </c>
      <c r="F4533" s="1">
        <v>43684</v>
      </c>
      <c r="G4533" s="1">
        <v>43678</v>
      </c>
      <c r="H4533" s="13">
        <f>Orders[[#This Row],[DeliveryDate]]-Orders[[#This Row],[OrderDate]]</f>
        <v>20</v>
      </c>
      <c r="I4533" t="s">
        <v>3</v>
      </c>
      <c r="J4533" t="str">
        <f>_xlfn.XLOOKUP(Orders[[#This Row],[_SalesRepID]],'Sales team'!A:A,'Sales team'!B:B)</f>
        <v>Jonathan Hawkins</v>
      </c>
      <c r="K4533">
        <v>10</v>
      </c>
      <c r="L4533">
        <v>15</v>
      </c>
      <c r="M4533">
        <v>92</v>
      </c>
      <c r="N4533" t="str">
        <f>_xlfn.XLOOKUP(Orders[[#This Row],[_ProductID]],Products!A:A,Products!C:C)</f>
        <v>Furniture</v>
      </c>
      <c r="O4533">
        <v>22</v>
      </c>
      <c r="P4533">
        <v>0.15</v>
      </c>
      <c r="Q4533" s="2">
        <v>1829.1000000000001</v>
      </c>
      <c r="R4533" s="2">
        <v>859.67700000000002</v>
      </c>
      <c r="S4533" s="2">
        <v>7773.6750000000002</v>
      </c>
      <c r="T4533" s="2">
        <v>3475.29</v>
      </c>
    </row>
    <row r="4534" spans="1:20" x14ac:dyDescent="0.25">
      <c r="A4534" t="s">
        <v>3466</v>
      </c>
      <c r="B4534" t="s">
        <v>10</v>
      </c>
      <c r="C4534" t="s">
        <v>6</v>
      </c>
      <c r="D4534" s="1">
        <v>43500</v>
      </c>
      <c r="E4534" s="1">
        <v>43658</v>
      </c>
      <c r="F4534" s="1">
        <v>43671</v>
      </c>
      <c r="G4534" s="1">
        <v>43690</v>
      </c>
      <c r="H4534" s="13">
        <f>Orders[[#This Row],[DeliveryDate]]-Orders[[#This Row],[OrderDate]]</f>
        <v>32</v>
      </c>
      <c r="I4534" t="s">
        <v>3</v>
      </c>
      <c r="J4534" t="str">
        <f>_xlfn.XLOOKUP(Orders[[#This Row],[_SalesRepID]],'Sales team'!A:A,'Sales team'!B:B)</f>
        <v>Donald Reynolds</v>
      </c>
      <c r="K4534">
        <v>26</v>
      </c>
      <c r="L4534">
        <v>11</v>
      </c>
      <c r="M4534">
        <v>151</v>
      </c>
      <c r="N4534" t="str">
        <f>_xlfn.XLOOKUP(Orders[[#This Row],[_ProductID]],Products!A:A,Products!C:C)</f>
        <v>Electronics</v>
      </c>
      <c r="O4534">
        <v>28</v>
      </c>
      <c r="P4534">
        <v>0.3</v>
      </c>
      <c r="Q4534" s="2">
        <v>2425.4</v>
      </c>
      <c r="R4534" s="2">
        <v>1455.24</v>
      </c>
      <c r="S4534" s="2">
        <v>13582.24</v>
      </c>
      <c r="T4534" s="2">
        <v>1940.3199999999997</v>
      </c>
    </row>
    <row r="4535" spans="1:20" x14ac:dyDescent="0.25">
      <c r="A4535" t="s">
        <v>3467</v>
      </c>
      <c r="B4535" t="s">
        <v>5</v>
      </c>
      <c r="C4535" t="s">
        <v>6</v>
      </c>
      <c r="D4535" s="1">
        <v>43500</v>
      </c>
      <c r="E4535" s="1">
        <v>43658</v>
      </c>
      <c r="F4535" s="1">
        <v>43663</v>
      </c>
      <c r="G4535" s="1">
        <v>43675</v>
      </c>
      <c r="H4535" s="13">
        <f>Orders[[#This Row],[DeliveryDate]]-Orders[[#This Row],[OrderDate]]</f>
        <v>17</v>
      </c>
      <c r="I4535" t="s">
        <v>3</v>
      </c>
      <c r="J4535" t="str">
        <f>_xlfn.XLOOKUP(Orders[[#This Row],[_SalesRepID]],'Sales team'!A:A,'Sales team'!B:B)</f>
        <v>Todd Roberts</v>
      </c>
      <c r="K4535">
        <v>13</v>
      </c>
      <c r="L4535">
        <v>14</v>
      </c>
      <c r="M4535">
        <v>112</v>
      </c>
      <c r="N4535" t="str">
        <f>_xlfn.XLOOKUP(Orders[[#This Row],[_ProductID]],Products!A:A,Products!C:C)</f>
        <v>Home décor</v>
      </c>
      <c r="O4535">
        <v>33</v>
      </c>
      <c r="P4535">
        <v>0.15</v>
      </c>
      <c r="Q4535" s="2">
        <v>1078.7</v>
      </c>
      <c r="R4535" s="2">
        <v>679.58100000000002</v>
      </c>
      <c r="S4535" s="2">
        <v>1833.79</v>
      </c>
      <c r="T4535" s="2">
        <v>474.62799999999993</v>
      </c>
    </row>
    <row r="4536" spans="1:20" x14ac:dyDescent="0.25">
      <c r="A4536" t="s">
        <v>3468</v>
      </c>
      <c r="B4536" t="s">
        <v>8</v>
      </c>
      <c r="C4536" t="s">
        <v>6</v>
      </c>
      <c r="D4536" s="1">
        <v>43500</v>
      </c>
      <c r="E4536" s="1">
        <v>43658</v>
      </c>
      <c r="F4536" s="1">
        <v>43680</v>
      </c>
      <c r="G4536" s="1">
        <v>43683</v>
      </c>
      <c r="H4536" s="13">
        <f>Orders[[#This Row],[DeliveryDate]]-Orders[[#This Row],[OrderDate]]</f>
        <v>25</v>
      </c>
      <c r="I4536" t="s">
        <v>3</v>
      </c>
      <c r="J4536" t="str">
        <f>_xlfn.XLOOKUP(Orders[[#This Row],[_SalesRepID]],'Sales team'!A:A,'Sales team'!B:B)</f>
        <v>Joe Price</v>
      </c>
      <c r="K4536">
        <v>22</v>
      </c>
      <c r="L4536">
        <v>5</v>
      </c>
      <c r="M4536">
        <v>153</v>
      </c>
      <c r="N4536" t="str">
        <f>_xlfn.XLOOKUP(Orders[[#This Row],[_ProductID]],Products!A:A,Products!C:C)</f>
        <v>Home décor</v>
      </c>
      <c r="O4536">
        <v>2</v>
      </c>
      <c r="P4536">
        <v>0.1</v>
      </c>
      <c r="Q4536" s="2">
        <v>3189.2000000000003</v>
      </c>
      <c r="R4536" s="2">
        <v>2423.7920000000004</v>
      </c>
      <c r="S4536" s="2">
        <v>20091.960000000003</v>
      </c>
      <c r="T4536" s="2">
        <v>3125.4160000000011</v>
      </c>
    </row>
    <row r="4537" spans="1:20" x14ac:dyDescent="0.25">
      <c r="A4537" t="s">
        <v>3469</v>
      </c>
      <c r="B4537" t="s">
        <v>8</v>
      </c>
      <c r="C4537" t="s">
        <v>13</v>
      </c>
      <c r="D4537" s="1">
        <v>43600</v>
      </c>
      <c r="E4537" s="1">
        <v>43658</v>
      </c>
      <c r="F4537" s="1">
        <v>43678</v>
      </c>
      <c r="G4537" s="1">
        <v>43690</v>
      </c>
      <c r="H4537" s="13">
        <f>Orders[[#This Row],[DeliveryDate]]-Orders[[#This Row],[OrderDate]]</f>
        <v>32</v>
      </c>
      <c r="I4537" t="s">
        <v>3</v>
      </c>
      <c r="J4537" t="str">
        <f>_xlfn.XLOOKUP(Orders[[#This Row],[_SalesRepID]],'Sales team'!A:A,'Sales team'!B:B)</f>
        <v>Joe Price</v>
      </c>
      <c r="K4537">
        <v>22</v>
      </c>
      <c r="L4537">
        <v>18</v>
      </c>
      <c r="M4537">
        <v>328</v>
      </c>
      <c r="N4537" t="str">
        <f>_xlfn.XLOOKUP(Orders[[#This Row],[_ProductID]],Products!A:A,Products!C:C)</f>
        <v>Furniture</v>
      </c>
      <c r="O4537">
        <v>20</v>
      </c>
      <c r="P4537">
        <v>0.05</v>
      </c>
      <c r="Q4537" s="2">
        <v>810.7</v>
      </c>
      <c r="R4537" s="2">
        <v>664.774</v>
      </c>
      <c r="S4537" s="2">
        <v>5391.1550000000007</v>
      </c>
      <c r="T4537" s="2">
        <v>737.73700000000099</v>
      </c>
    </row>
    <row r="4538" spans="1:20" x14ac:dyDescent="0.25">
      <c r="A4538" t="s">
        <v>3470</v>
      </c>
      <c r="B4538" t="s">
        <v>1</v>
      </c>
      <c r="C4538" t="s">
        <v>6</v>
      </c>
      <c r="D4538" s="1">
        <v>43500</v>
      </c>
      <c r="E4538" s="1">
        <v>43658</v>
      </c>
      <c r="F4538" s="1">
        <v>43670</v>
      </c>
      <c r="G4538" s="1">
        <v>43689</v>
      </c>
      <c r="H4538" s="13">
        <f>Orders[[#This Row],[DeliveryDate]]-Orders[[#This Row],[OrderDate]]</f>
        <v>31</v>
      </c>
      <c r="I4538" t="s">
        <v>3</v>
      </c>
      <c r="J4538" t="str">
        <f>_xlfn.XLOOKUP(Orders[[#This Row],[_SalesRepID]],'Sales team'!A:A,'Sales team'!B:B)</f>
        <v>Adam Hernandez</v>
      </c>
      <c r="K4538">
        <v>1</v>
      </c>
      <c r="L4538">
        <v>18</v>
      </c>
      <c r="M4538">
        <v>173</v>
      </c>
      <c r="N4538" t="str">
        <f>_xlfn.XLOOKUP(Orders[[#This Row],[_ProductID]],Products!A:A,Products!C:C)</f>
        <v>Kitchen &amp; Dining</v>
      </c>
      <c r="O4538">
        <v>37</v>
      </c>
      <c r="P4538">
        <v>0.05</v>
      </c>
      <c r="Q4538" s="2">
        <v>3819</v>
      </c>
      <c r="R4538" s="2">
        <v>2062.2600000000002</v>
      </c>
      <c r="S4538" s="2">
        <v>14512.199999999999</v>
      </c>
      <c r="T4538" s="2">
        <v>6263.159999999998</v>
      </c>
    </row>
    <row r="4539" spans="1:20" x14ac:dyDescent="0.25">
      <c r="A4539" t="s">
        <v>3462</v>
      </c>
      <c r="B4539" t="s">
        <v>8</v>
      </c>
      <c r="C4539" t="s">
        <v>25</v>
      </c>
      <c r="D4539" s="1">
        <v>43500</v>
      </c>
      <c r="E4539" s="1">
        <v>43657</v>
      </c>
      <c r="F4539" s="1">
        <v>43672</v>
      </c>
      <c r="G4539" s="1">
        <v>43683</v>
      </c>
      <c r="H4539" s="13">
        <f>Orders[[#This Row],[DeliveryDate]]-Orders[[#This Row],[OrderDate]]</f>
        <v>26</v>
      </c>
      <c r="I4539" t="s">
        <v>3</v>
      </c>
      <c r="J4539" t="str">
        <f>_xlfn.XLOOKUP(Orders[[#This Row],[_SalesRepID]],'Sales team'!A:A,'Sales team'!B:B)</f>
        <v>Patrick Graham</v>
      </c>
      <c r="K4539">
        <v>25</v>
      </c>
      <c r="L4539">
        <v>37</v>
      </c>
      <c r="M4539">
        <v>343</v>
      </c>
      <c r="N4539" t="str">
        <f>_xlfn.XLOOKUP(Orders[[#This Row],[_ProductID]],Products!A:A,Products!C:C)</f>
        <v>Home décor</v>
      </c>
      <c r="O4539">
        <v>27</v>
      </c>
      <c r="P4539">
        <v>0.05</v>
      </c>
      <c r="Q4539" s="2">
        <v>844.2</v>
      </c>
      <c r="R4539" s="2">
        <v>616.26599999999996</v>
      </c>
      <c r="S4539" s="2">
        <v>1603.98</v>
      </c>
      <c r="T4539" s="2">
        <v>371.44800000000009</v>
      </c>
    </row>
    <row r="4540" spans="1:20" x14ac:dyDescent="0.25">
      <c r="A4540" t="s">
        <v>3463</v>
      </c>
      <c r="B4540" t="s">
        <v>1</v>
      </c>
      <c r="C4540" t="s">
        <v>6</v>
      </c>
      <c r="D4540" s="1">
        <v>43500</v>
      </c>
      <c r="E4540" s="1">
        <v>43657</v>
      </c>
      <c r="F4540" s="1">
        <v>43663</v>
      </c>
      <c r="G4540" s="1">
        <v>43684</v>
      </c>
      <c r="H4540" s="13">
        <f>Orders[[#This Row],[DeliveryDate]]-Orders[[#This Row],[OrderDate]]</f>
        <v>27</v>
      </c>
      <c r="I4540" t="s">
        <v>3</v>
      </c>
      <c r="J4540" t="str">
        <f>_xlfn.XLOOKUP(Orders[[#This Row],[_SalesRepID]],'Sales team'!A:A,'Sales team'!B:B)</f>
        <v>Joshua Ryan</v>
      </c>
      <c r="K4540">
        <v>9</v>
      </c>
      <c r="L4540">
        <v>42</v>
      </c>
      <c r="M4540">
        <v>151</v>
      </c>
      <c r="N4540" t="str">
        <f>_xlfn.XLOOKUP(Orders[[#This Row],[_ProductID]],Products!A:A,Products!C:C)</f>
        <v>Home décor</v>
      </c>
      <c r="O4540">
        <v>32</v>
      </c>
      <c r="P4540">
        <v>0.15</v>
      </c>
      <c r="Q4540" s="2">
        <v>3859.2000000000003</v>
      </c>
      <c r="R4540" s="2">
        <v>3241.7280000000001</v>
      </c>
      <c r="S4540" s="2">
        <v>13121.28</v>
      </c>
      <c r="T4540" s="2">
        <v>154.36800000000039</v>
      </c>
    </row>
    <row r="4541" spans="1:20" x14ac:dyDescent="0.25">
      <c r="A4541" t="s">
        <v>3464</v>
      </c>
      <c r="B4541" t="s">
        <v>5</v>
      </c>
      <c r="C4541" t="s">
        <v>13</v>
      </c>
      <c r="D4541" s="1">
        <v>43600</v>
      </c>
      <c r="E4541" s="1">
        <v>43657</v>
      </c>
      <c r="F4541" s="1">
        <v>43678</v>
      </c>
      <c r="G4541" s="1">
        <v>43663</v>
      </c>
      <c r="H4541" s="13">
        <f>Orders[[#This Row],[DeliveryDate]]-Orders[[#This Row],[OrderDate]]</f>
        <v>6</v>
      </c>
      <c r="I4541" t="s">
        <v>3</v>
      </c>
      <c r="J4541" t="str">
        <f>_xlfn.XLOOKUP(Orders[[#This Row],[_SalesRepID]],'Sales team'!A:A,'Sales team'!B:B)</f>
        <v>Paul Holmes</v>
      </c>
      <c r="K4541">
        <v>14</v>
      </c>
      <c r="L4541">
        <v>45</v>
      </c>
      <c r="M4541">
        <v>303</v>
      </c>
      <c r="N4541" t="str">
        <f>_xlfn.XLOOKUP(Orders[[#This Row],[_ProductID]],Products!A:A,Products!C:C)</f>
        <v>Electronics</v>
      </c>
      <c r="O4541">
        <v>47</v>
      </c>
      <c r="P4541">
        <v>0.1</v>
      </c>
      <c r="Q4541" s="2">
        <v>3986.5</v>
      </c>
      <c r="R4541" s="2">
        <v>2232.44</v>
      </c>
      <c r="S4541" s="2">
        <v>17939.25</v>
      </c>
      <c r="T4541" s="2">
        <v>6777.0499999999993</v>
      </c>
    </row>
    <row r="4542" spans="1:20" x14ac:dyDescent="0.25">
      <c r="A4542" t="s">
        <v>3452</v>
      </c>
      <c r="B4542" t="s">
        <v>5</v>
      </c>
      <c r="C4542" t="s">
        <v>25</v>
      </c>
      <c r="D4542" s="1">
        <v>43600</v>
      </c>
      <c r="E4542" s="1">
        <v>43656</v>
      </c>
      <c r="F4542" s="1">
        <v>43675</v>
      </c>
      <c r="G4542" s="1">
        <v>43675</v>
      </c>
      <c r="H4542" s="13">
        <f>Orders[[#This Row],[DeliveryDate]]-Orders[[#This Row],[OrderDate]]</f>
        <v>19</v>
      </c>
      <c r="I4542" t="s">
        <v>3</v>
      </c>
      <c r="J4542" t="str">
        <f>_xlfn.XLOOKUP(Orders[[#This Row],[_SalesRepID]],'Sales team'!A:A,'Sales team'!B:B)</f>
        <v>Roger Alexander</v>
      </c>
      <c r="K4542">
        <v>15</v>
      </c>
      <c r="L4542">
        <v>13</v>
      </c>
      <c r="M4542">
        <v>339</v>
      </c>
      <c r="N4542" t="str">
        <f>_xlfn.XLOOKUP(Orders[[#This Row],[_ProductID]],Products!A:A,Products!C:C)</f>
        <v>Outdoor</v>
      </c>
      <c r="O4542">
        <v>10</v>
      </c>
      <c r="P4542">
        <v>0.15</v>
      </c>
      <c r="Q4542" s="2">
        <v>2847.5</v>
      </c>
      <c r="R4542" s="2">
        <v>1708.5</v>
      </c>
      <c r="S4542" s="2">
        <v>12101.875</v>
      </c>
      <c r="T4542" s="2">
        <v>3559.375</v>
      </c>
    </row>
    <row r="4543" spans="1:20" x14ac:dyDescent="0.25">
      <c r="A4543" t="s">
        <v>3453</v>
      </c>
      <c r="B4543" t="s">
        <v>1</v>
      </c>
      <c r="C4543" t="s">
        <v>13</v>
      </c>
      <c r="D4543" s="1">
        <v>43600</v>
      </c>
      <c r="E4543" s="1">
        <v>43656</v>
      </c>
      <c r="F4543" s="1">
        <v>43662</v>
      </c>
      <c r="G4543" s="1">
        <v>43669</v>
      </c>
      <c r="H4543" s="13">
        <f>Orders[[#This Row],[DeliveryDate]]-Orders[[#This Row],[OrderDate]]</f>
        <v>13</v>
      </c>
      <c r="I4543" t="s">
        <v>3</v>
      </c>
      <c r="J4543" t="str">
        <f>_xlfn.XLOOKUP(Orders[[#This Row],[_SalesRepID]],'Sales team'!A:A,'Sales team'!B:B)</f>
        <v>Jonathan Hawkins</v>
      </c>
      <c r="K4543">
        <v>10</v>
      </c>
      <c r="L4543">
        <v>15</v>
      </c>
      <c r="M4543">
        <v>275</v>
      </c>
      <c r="N4543" t="str">
        <f>_xlfn.XLOOKUP(Orders[[#This Row],[_ProductID]],Products!A:A,Products!C:C)</f>
        <v>Home décor</v>
      </c>
      <c r="O4543">
        <v>17</v>
      </c>
      <c r="P4543">
        <v>0.05</v>
      </c>
      <c r="Q4543" s="2">
        <v>2780.5</v>
      </c>
      <c r="R4543" s="2">
        <v>1445.8600000000001</v>
      </c>
      <c r="S4543" s="2">
        <v>5282.95</v>
      </c>
      <c r="T4543" s="2">
        <v>2391.2299999999996</v>
      </c>
    </row>
    <row r="4544" spans="1:20" x14ac:dyDescent="0.25">
      <c r="A4544" t="s">
        <v>3454</v>
      </c>
      <c r="B4544" t="s">
        <v>8</v>
      </c>
      <c r="C4544" t="s">
        <v>13</v>
      </c>
      <c r="D4544" s="1">
        <v>43500</v>
      </c>
      <c r="E4544" s="1">
        <v>43656</v>
      </c>
      <c r="F4544" s="1">
        <v>43675</v>
      </c>
      <c r="G4544" s="1">
        <v>43669</v>
      </c>
      <c r="H4544" s="13">
        <f>Orders[[#This Row],[DeliveryDate]]-Orders[[#This Row],[OrderDate]]</f>
        <v>13</v>
      </c>
      <c r="I4544" t="s">
        <v>3</v>
      </c>
      <c r="J4544" t="str">
        <f>_xlfn.XLOOKUP(Orders[[#This Row],[_SalesRepID]],'Sales team'!A:A,'Sales team'!B:B)</f>
        <v>Douglas Tucker</v>
      </c>
      <c r="K4544">
        <v>23</v>
      </c>
      <c r="L4544">
        <v>12</v>
      </c>
      <c r="M4544">
        <v>286</v>
      </c>
      <c r="N4544" t="str">
        <f>_xlfn.XLOOKUP(Orders[[#This Row],[_ProductID]],Products!A:A,Products!C:C)</f>
        <v>Home décor</v>
      </c>
      <c r="O4544">
        <v>23</v>
      </c>
      <c r="P4544">
        <v>0.05</v>
      </c>
      <c r="Q4544" s="2">
        <v>2358.4</v>
      </c>
      <c r="R4544" s="2">
        <v>1249.952</v>
      </c>
      <c r="S4544" s="2">
        <v>15683.359999999999</v>
      </c>
      <c r="T4544" s="2">
        <v>6933.6959999999981</v>
      </c>
    </row>
    <row r="4545" spans="1:20" x14ac:dyDescent="0.25">
      <c r="A4545" t="s">
        <v>3455</v>
      </c>
      <c r="B4545" t="s">
        <v>1</v>
      </c>
      <c r="C4545" t="s">
        <v>13</v>
      </c>
      <c r="D4545" s="1">
        <v>43600</v>
      </c>
      <c r="E4545" s="1">
        <v>43656</v>
      </c>
      <c r="F4545" s="1">
        <v>43679</v>
      </c>
      <c r="G4545" s="1">
        <v>43671</v>
      </c>
      <c r="H4545" s="13">
        <f>Orders[[#This Row],[DeliveryDate]]-Orders[[#This Row],[OrderDate]]</f>
        <v>15</v>
      </c>
      <c r="I4545" t="s">
        <v>3</v>
      </c>
      <c r="J4545" t="str">
        <f>_xlfn.XLOOKUP(Orders[[#This Row],[_SalesRepID]],'Sales team'!A:A,'Sales team'!B:B)</f>
        <v>Keith Griffin</v>
      </c>
      <c r="K4545">
        <v>2</v>
      </c>
      <c r="L4545">
        <v>17</v>
      </c>
      <c r="M4545">
        <v>313</v>
      </c>
      <c r="N4545" t="str">
        <f>_xlfn.XLOOKUP(Orders[[#This Row],[_ProductID]],Products!A:A,Products!C:C)</f>
        <v>Outdoor</v>
      </c>
      <c r="O4545">
        <v>18</v>
      </c>
      <c r="P4545">
        <v>0.05</v>
      </c>
      <c r="Q4545" s="2">
        <v>6411.9000000000005</v>
      </c>
      <c r="R4545" s="2">
        <v>4680.6869999999999</v>
      </c>
      <c r="S4545" s="2">
        <v>18273.915000000001</v>
      </c>
      <c r="T4545" s="2">
        <v>4231.8540000000012</v>
      </c>
    </row>
    <row r="4546" spans="1:20" x14ac:dyDescent="0.25">
      <c r="A4546" t="s">
        <v>3456</v>
      </c>
      <c r="B4546" t="s">
        <v>1</v>
      </c>
      <c r="C4546" t="s">
        <v>15</v>
      </c>
      <c r="D4546" s="1">
        <v>43500</v>
      </c>
      <c r="E4546" s="1">
        <v>43656</v>
      </c>
      <c r="F4546" s="1">
        <v>43666</v>
      </c>
      <c r="G4546" s="1">
        <v>43677</v>
      </c>
      <c r="H4546" s="13">
        <f>Orders[[#This Row],[DeliveryDate]]-Orders[[#This Row],[OrderDate]]</f>
        <v>21</v>
      </c>
      <c r="I4546" t="s">
        <v>3</v>
      </c>
      <c r="J4546" t="str">
        <f>_xlfn.XLOOKUP(Orders[[#This Row],[_SalesRepID]],'Sales team'!A:A,'Sales team'!B:B)</f>
        <v>George Lewis</v>
      </c>
      <c r="K4546">
        <v>8</v>
      </c>
      <c r="L4546">
        <v>38</v>
      </c>
      <c r="M4546">
        <v>31</v>
      </c>
      <c r="N4546" t="str">
        <f>_xlfn.XLOOKUP(Orders[[#This Row],[_ProductID]],Products!A:A,Products!C:C)</f>
        <v>Kitchen &amp; Dining</v>
      </c>
      <c r="O4546">
        <v>4</v>
      </c>
      <c r="P4546">
        <v>7.4999999999999997E-2</v>
      </c>
      <c r="Q4546" s="2">
        <v>1118.9000000000001</v>
      </c>
      <c r="R4546" s="2">
        <v>469.93800000000005</v>
      </c>
      <c r="S4546" s="2">
        <v>6209.8950000000004</v>
      </c>
      <c r="T4546" s="2">
        <v>3390.2670000000003</v>
      </c>
    </row>
    <row r="4547" spans="1:20" x14ac:dyDescent="0.25">
      <c r="A4547" t="s">
        <v>3457</v>
      </c>
      <c r="B4547" t="s">
        <v>8</v>
      </c>
      <c r="C4547" t="s">
        <v>46</v>
      </c>
      <c r="D4547" s="1">
        <v>43600</v>
      </c>
      <c r="E4547" s="1">
        <v>43656</v>
      </c>
      <c r="F4547" s="1">
        <v>43682</v>
      </c>
      <c r="G4547" s="1">
        <v>43684</v>
      </c>
      <c r="H4547" s="13">
        <f>Orders[[#This Row],[DeliveryDate]]-Orders[[#This Row],[OrderDate]]</f>
        <v>28</v>
      </c>
      <c r="I4547" t="s">
        <v>3</v>
      </c>
      <c r="J4547" t="str">
        <f>_xlfn.XLOOKUP(Orders[[#This Row],[_SalesRepID]],'Sales team'!A:A,'Sales team'!B:B)</f>
        <v>Joe Price</v>
      </c>
      <c r="K4547">
        <v>22</v>
      </c>
      <c r="L4547">
        <v>50</v>
      </c>
      <c r="M4547">
        <v>80</v>
      </c>
      <c r="N4547" t="str">
        <f>_xlfn.XLOOKUP(Orders[[#This Row],[_ProductID]],Products!A:A,Products!C:C)</f>
        <v>Furniture</v>
      </c>
      <c r="O4547">
        <v>12</v>
      </c>
      <c r="P4547">
        <v>0.1</v>
      </c>
      <c r="Q4547" s="2">
        <v>5279.6</v>
      </c>
      <c r="R4547" s="2">
        <v>3431.7400000000002</v>
      </c>
      <c r="S4547" s="2">
        <v>9503.2800000000007</v>
      </c>
      <c r="T4547" s="2">
        <v>2639.8</v>
      </c>
    </row>
    <row r="4548" spans="1:20" x14ac:dyDescent="0.25">
      <c r="A4548" t="s">
        <v>3458</v>
      </c>
      <c r="B4548" t="s">
        <v>10</v>
      </c>
      <c r="C4548" t="s">
        <v>13</v>
      </c>
      <c r="D4548" s="1">
        <v>43600</v>
      </c>
      <c r="E4548" s="1">
        <v>43656</v>
      </c>
      <c r="F4548" s="1">
        <v>43662</v>
      </c>
      <c r="G4548" s="1">
        <v>43684</v>
      </c>
      <c r="H4548" s="13">
        <f>Orders[[#This Row],[DeliveryDate]]-Orders[[#This Row],[OrderDate]]</f>
        <v>28</v>
      </c>
      <c r="I4548" t="s">
        <v>3</v>
      </c>
      <c r="J4548" t="str">
        <f>_xlfn.XLOOKUP(Orders[[#This Row],[_SalesRepID]],'Sales team'!A:A,'Sales team'!B:B)</f>
        <v>Donald Reynolds</v>
      </c>
      <c r="K4548">
        <v>26</v>
      </c>
      <c r="L4548">
        <v>41</v>
      </c>
      <c r="M4548">
        <v>278</v>
      </c>
      <c r="N4548" t="str">
        <f>_xlfn.XLOOKUP(Orders[[#This Row],[_ProductID]],Products!A:A,Products!C:C)</f>
        <v>Home décor</v>
      </c>
      <c r="O4548">
        <v>24</v>
      </c>
      <c r="P4548">
        <v>0.15</v>
      </c>
      <c r="Q4548" s="2">
        <v>1172.5</v>
      </c>
      <c r="R4548" s="2">
        <v>644.875</v>
      </c>
      <c r="S4548" s="2">
        <v>5979.75</v>
      </c>
      <c r="T4548" s="2">
        <v>2110.5</v>
      </c>
    </row>
    <row r="4549" spans="1:20" x14ac:dyDescent="0.25">
      <c r="A4549" t="s">
        <v>3459</v>
      </c>
      <c r="B4549" t="s">
        <v>8</v>
      </c>
      <c r="C4549" t="s">
        <v>15</v>
      </c>
      <c r="D4549" s="1">
        <v>43600</v>
      </c>
      <c r="E4549" s="1">
        <v>43656</v>
      </c>
      <c r="F4549" s="1">
        <v>43662</v>
      </c>
      <c r="G4549" s="1">
        <v>43683</v>
      </c>
      <c r="H4549" s="13">
        <f>Orders[[#This Row],[DeliveryDate]]-Orders[[#This Row],[OrderDate]]</f>
        <v>27</v>
      </c>
      <c r="I4549" t="s">
        <v>3</v>
      </c>
      <c r="J4549" t="str">
        <f>_xlfn.XLOOKUP(Orders[[#This Row],[_SalesRepID]],'Sales team'!A:A,'Sales team'!B:B)</f>
        <v>Patrick Graham</v>
      </c>
      <c r="K4549">
        <v>25</v>
      </c>
      <c r="L4549">
        <v>49</v>
      </c>
      <c r="M4549">
        <v>5</v>
      </c>
      <c r="N4549" t="str">
        <f>_xlfn.XLOOKUP(Orders[[#This Row],[_ProductID]],Products!A:A,Products!C:C)</f>
        <v>Furniture</v>
      </c>
      <c r="O4549">
        <v>20</v>
      </c>
      <c r="P4549">
        <v>0.1</v>
      </c>
      <c r="Q4549" s="2">
        <v>1045.2</v>
      </c>
      <c r="R4549" s="2">
        <v>480.79200000000003</v>
      </c>
      <c r="S4549" s="2">
        <v>7525.4400000000005</v>
      </c>
      <c r="T4549" s="2">
        <v>3679.1040000000003</v>
      </c>
    </row>
    <row r="4550" spans="1:20" x14ac:dyDescent="0.25">
      <c r="A4550" t="s">
        <v>3460</v>
      </c>
      <c r="B4550" t="s">
        <v>5</v>
      </c>
      <c r="C4550" t="s">
        <v>2</v>
      </c>
      <c r="D4550" s="1">
        <v>43600</v>
      </c>
      <c r="E4550" s="1">
        <v>43656</v>
      </c>
      <c r="F4550" s="1">
        <v>43684</v>
      </c>
      <c r="G4550" s="1">
        <v>43668</v>
      </c>
      <c r="H4550" s="13">
        <f>Orders[[#This Row],[DeliveryDate]]-Orders[[#This Row],[OrderDate]]</f>
        <v>12</v>
      </c>
      <c r="I4550" t="s">
        <v>3</v>
      </c>
      <c r="J4550" t="str">
        <f>_xlfn.XLOOKUP(Orders[[#This Row],[_SalesRepID]],'Sales team'!A:A,'Sales team'!B:B)</f>
        <v>Paul Holmes</v>
      </c>
      <c r="K4550">
        <v>14</v>
      </c>
      <c r="L4550">
        <v>1</v>
      </c>
      <c r="M4550">
        <v>203</v>
      </c>
      <c r="N4550" t="str">
        <f>_xlfn.XLOOKUP(Orders[[#This Row],[_ProductID]],Products!A:A,Products!C:C)</f>
        <v>Home décor</v>
      </c>
      <c r="O4550">
        <v>41</v>
      </c>
      <c r="P4550">
        <v>0.05</v>
      </c>
      <c r="Q4550" s="2">
        <v>1025.1000000000001</v>
      </c>
      <c r="R4550" s="2">
        <v>635.56200000000013</v>
      </c>
      <c r="S4550" s="2">
        <v>4869.2250000000004</v>
      </c>
      <c r="T4550" s="2">
        <v>1691.415</v>
      </c>
    </row>
    <row r="4551" spans="1:20" x14ac:dyDescent="0.25">
      <c r="A4551" t="s">
        <v>3461</v>
      </c>
      <c r="B4551" t="s">
        <v>1</v>
      </c>
      <c r="C4551" t="s">
        <v>46</v>
      </c>
      <c r="D4551" s="1">
        <v>43500</v>
      </c>
      <c r="E4551" s="1">
        <v>43656</v>
      </c>
      <c r="F4551" s="1">
        <v>43681</v>
      </c>
      <c r="G4551" s="1">
        <v>43671</v>
      </c>
      <c r="H4551" s="13">
        <f>Orders[[#This Row],[DeliveryDate]]-Orders[[#This Row],[OrderDate]]</f>
        <v>15</v>
      </c>
      <c r="I4551" t="s">
        <v>3</v>
      </c>
      <c r="J4551" t="str">
        <f>_xlfn.XLOOKUP(Orders[[#This Row],[_SalesRepID]],'Sales team'!A:A,'Sales team'!B:B)</f>
        <v>Jonathan Hawkins</v>
      </c>
      <c r="K4551">
        <v>10</v>
      </c>
      <c r="L4551">
        <v>49</v>
      </c>
      <c r="M4551">
        <v>71</v>
      </c>
      <c r="N4551" t="str">
        <f>_xlfn.XLOOKUP(Orders[[#This Row],[_ProductID]],Products!A:A,Products!C:C)</f>
        <v>Home décor</v>
      </c>
      <c r="O4551">
        <v>21</v>
      </c>
      <c r="P4551">
        <v>0.1</v>
      </c>
      <c r="Q4551" s="2">
        <v>5420.3</v>
      </c>
      <c r="R4551" s="2">
        <v>3577.3980000000001</v>
      </c>
      <c r="S4551" s="2">
        <v>29269.620000000003</v>
      </c>
      <c r="T4551" s="2">
        <v>7805.2320000000036</v>
      </c>
    </row>
    <row r="4552" spans="1:20" x14ac:dyDescent="0.25">
      <c r="A4552" t="s">
        <v>3446</v>
      </c>
      <c r="B4552" t="s">
        <v>1</v>
      </c>
      <c r="C4552" t="s">
        <v>15</v>
      </c>
      <c r="D4552" s="1">
        <v>43600</v>
      </c>
      <c r="E4552" s="1">
        <v>43655</v>
      </c>
      <c r="F4552" s="1">
        <v>43673</v>
      </c>
      <c r="G4552" s="1">
        <v>43682</v>
      </c>
      <c r="H4552" s="13">
        <f>Orders[[#This Row],[DeliveryDate]]-Orders[[#This Row],[OrderDate]]</f>
        <v>27</v>
      </c>
      <c r="I4552" t="s">
        <v>3</v>
      </c>
      <c r="J4552" t="str">
        <f>_xlfn.XLOOKUP(Orders[[#This Row],[_SalesRepID]],'Sales team'!A:A,'Sales team'!B:B)</f>
        <v>Joshua Bennett</v>
      </c>
      <c r="K4552">
        <v>6</v>
      </c>
      <c r="L4552">
        <v>41</v>
      </c>
      <c r="M4552">
        <v>38</v>
      </c>
      <c r="N4552" t="str">
        <f>_xlfn.XLOOKUP(Orders[[#This Row],[_ProductID]],Products!A:A,Products!C:C)</f>
        <v>Kitchen &amp; Dining</v>
      </c>
      <c r="O4552">
        <v>8</v>
      </c>
      <c r="P4552">
        <v>0.1</v>
      </c>
      <c r="Q4552" s="2">
        <v>6411.9000000000005</v>
      </c>
      <c r="R4552" s="2">
        <v>3526.5450000000005</v>
      </c>
      <c r="S4552" s="2">
        <v>28853.550000000003</v>
      </c>
      <c r="T4552" s="2">
        <v>11220.825000000001</v>
      </c>
    </row>
    <row r="4553" spans="1:20" x14ac:dyDescent="0.25">
      <c r="A4553" t="s">
        <v>3447</v>
      </c>
      <c r="B4553" t="s">
        <v>5</v>
      </c>
      <c r="C4553" t="s">
        <v>25</v>
      </c>
      <c r="D4553" s="1">
        <v>43500</v>
      </c>
      <c r="E4553" s="1">
        <v>43655</v>
      </c>
      <c r="F4553" s="1">
        <v>43672</v>
      </c>
      <c r="G4553" s="1">
        <v>43678</v>
      </c>
      <c r="H4553" s="13">
        <f>Orders[[#This Row],[DeliveryDate]]-Orders[[#This Row],[OrderDate]]</f>
        <v>23</v>
      </c>
      <c r="I4553" t="s">
        <v>3</v>
      </c>
      <c r="J4553" t="str">
        <f>_xlfn.XLOOKUP(Orders[[#This Row],[_SalesRepID]],'Sales team'!A:A,'Sales team'!B:B)</f>
        <v>Roger Alexander</v>
      </c>
      <c r="K4553">
        <v>15</v>
      </c>
      <c r="L4553">
        <v>18</v>
      </c>
      <c r="M4553">
        <v>341</v>
      </c>
      <c r="N4553" t="str">
        <f>_xlfn.XLOOKUP(Orders[[#This Row],[_ProductID]],Products!A:A,Products!C:C)</f>
        <v>Furniture</v>
      </c>
      <c r="O4553">
        <v>38</v>
      </c>
      <c r="P4553">
        <v>7.4999999999999997E-2</v>
      </c>
      <c r="Q4553" s="2">
        <v>1279.7</v>
      </c>
      <c r="R4553" s="2">
        <v>870.19600000000014</v>
      </c>
      <c r="S4553" s="2">
        <v>5918.6125000000002</v>
      </c>
      <c r="T4553" s="2">
        <v>1567.6324999999997</v>
      </c>
    </row>
    <row r="4554" spans="1:20" x14ac:dyDescent="0.25">
      <c r="A4554" t="s">
        <v>3448</v>
      </c>
      <c r="B4554" t="s">
        <v>1</v>
      </c>
      <c r="C4554" t="s">
        <v>46</v>
      </c>
      <c r="D4554" s="1">
        <v>43500</v>
      </c>
      <c r="E4554" s="1">
        <v>43655</v>
      </c>
      <c r="F4554" s="1">
        <v>43671</v>
      </c>
      <c r="G4554" s="1">
        <v>43675</v>
      </c>
      <c r="H4554" s="13">
        <f>Orders[[#This Row],[DeliveryDate]]-Orders[[#This Row],[OrderDate]]</f>
        <v>20</v>
      </c>
      <c r="I4554" t="s">
        <v>3</v>
      </c>
      <c r="J4554" t="str">
        <f>_xlfn.XLOOKUP(Orders[[#This Row],[_SalesRepID]],'Sales team'!A:A,'Sales team'!B:B)</f>
        <v>Joshua Ryan</v>
      </c>
      <c r="K4554">
        <v>9</v>
      </c>
      <c r="L4554">
        <v>1</v>
      </c>
      <c r="M4554">
        <v>73</v>
      </c>
      <c r="N4554" t="str">
        <f>_xlfn.XLOOKUP(Orders[[#This Row],[_ProductID]],Products!A:A,Products!C:C)</f>
        <v>Home décor</v>
      </c>
      <c r="O4554">
        <v>43</v>
      </c>
      <c r="P4554">
        <v>0.05</v>
      </c>
      <c r="Q4554" s="2">
        <v>1051.9000000000001</v>
      </c>
      <c r="R4554" s="2">
        <v>831.00100000000009</v>
      </c>
      <c r="S4554" s="2">
        <v>1998.6100000000001</v>
      </c>
      <c r="T4554" s="2">
        <v>336.60799999999995</v>
      </c>
    </row>
    <row r="4555" spans="1:20" x14ac:dyDescent="0.25">
      <c r="A4555" t="s">
        <v>3449</v>
      </c>
      <c r="B4555" t="s">
        <v>5</v>
      </c>
      <c r="C4555" t="s">
        <v>6</v>
      </c>
      <c r="D4555" s="1">
        <v>43500</v>
      </c>
      <c r="E4555" s="1">
        <v>43655</v>
      </c>
      <c r="F4555" s="1">
        <v>43677</v>
      </c>
      <c r="G4555" s="1">
        <v>43677</v>
      </c>
      <c r="H4555" s="13">
        <f>Orders[[#This Row],[DeliveryDate]]-Orders[[#This Row],[OrderDate]]</f>
        <v>22</v>
      </c>
      <c r="I4555" t="s">
        <v>3</v>
      </c>
      <c r="J4555" t="str">
        <f>_xlfn.XLOOKUP(Orders[[#This Row],[_SalesRepID]],'Sales team'!A:A,'Sales team'!B:B)</f>
        <v>Anthony Torres</v>
      </c>
      <c r="K4555">
        <v>20</v>
      </c>
      <c r="L4555">
        <v>42</v>
      </c>
      <c r="M4555">
        <v>120</v>
      </c>
      <c r="N4555" t="str">
        <f>_xlfn.XLOOKUP(Orders[[#This Row],[_ProductID]],Products!A:A,Products!C:C)</f>
        <v>Kitchen &amp; Dining</v>
      </c>
      <c r="O4555">
        <v>1</v>
      </c>
      <c r="P4555">
        <v>0.05</v>
      </c>
      <c r="Q4555" s="2">
        <v>1889.4</v>
      </c>
      <c r="R4555" s="2">
        <v>1020.2760000000001</v>
      </c>
      <c r="S4555" s="2">
        <v>1794.93</v>
      </c>
      <c r="T4555" s="2">
        <v>774.654</v>
      </c>
    </row>
    <row r="4556" spans="1:20" x14ac:dyDescent="0.25">
      <c r="A4556" t="s">
        <v>3450</v>
      </c>
      <c r="B4556" t="s">
        <v>5</v>
      </c>
      <c r="C4556" t="s">
        <v>2</v>
      </c>
      <c r="D4556" s="1">
        <v>43500</v>
      </c>
      <c r="E4556" s="1">
        <v>43655</v>
      </c>
      <c r="F4556" s="1">
        <v>43674</v>
      </c>
      <c r="G4556" s="1">
        <v>43658</v>
      </c>
      <c r="H4556" s="13">
        <f>Orders[[#This Row],[DeliveryDate]]-Orders[[#This Row],[OrderDate]]</f>
        <v>3</v>
      </c>
      <c r="I4556" t="s">
        <v>3</v>
      </c>
      <c r="J4556" t="str">
        <f>_xlfn.XLOOKUP(Orders[[#This Row],[_SalesRepID]],'Sales team'!A:A,'Sales team'!B:B)</f>
        <v>Anthony Torres</v>
      </c>
      <c r="K4556">
        <v>20</v>
      </c>
      <c r="L4556">
        <v>49</v>
      </c>
      <c r="M4556">
        <v>209</v>
      </c>
      <c r="N4556" t="str">
        <f>_xlfn.XLOOKUP(Orders[[#This Row],[_ProductID]],Products!A:A,Products!C:C)</f>
        <v>Electronics</v>
      </c>
      <c r="O4556">
        <v>6</v>
      </c>
      <c r="P4556">
        <v>0.05</v>
      </c>
      <c r="Q4556" s="2">
        <v>1078.7</v>
      </c>
      <c r="R4556" s="2">
        <v>528.56299999999999</v>
      </c>
      <c r="S4556" s="2">
        <v>2049.5300000000002</v>
      </c>
      <c r="T4556" s="2">
        <v>992.40400000000022</v>
      </c>
    </row>
    <row r="4557" spans="1:20" x14ac:dyDescent="0.25">
      <c r="A4557" t="s">
        <v>3451</v>
      </c>
      <c r="B4557" t="s">
        <v>5</v>
      </c>
      <c r="C4557" t="s">
        <v>2</v>
      </c>
      <c r="D4557" s="1">
        <v>43500</v>
      </c>
      <c r="E4557" s="1">
        <v>43655</v>
      </c>
      <c r="F4557" s="1">
        <v>43657</v>
      </c>
      <c r="G4557" s="1">
        <v>43671</v>
      </c>
      <c r="H4557" s="13">
        <f>Orders[[#This Row],[DeliveryDate]]-Orders[[#This Row],[OrderDate]]</f>
        <v>16</v>
      </c>
      <c r="I4557" t="s">
        <v>3</v>
      </c>
      <c r="J4557" t="str">
        <f>_xlfn.XLOOKUP(Orders[[#This Row],[_SalesRepID]],'Sales team'!A:A,'Sales team'!B:B)</f>
        <v>Todd Roberts</v>
      </c>
      <c r="K4557">
        <v>13</v>
      </c>
      <c r="L4557">
        <v>48</v>
      </c>
      <c r="M4557">
        <v>239</v>
      </c>
      <c r="N4557" t="str">
        <f>_xlfn.XLOOKUP(Orders[[#This Row],[_ProductID]],Products!A:A,Products!C:C)</f>
        <v>Home décor</v>
      </c>
      <c r="O4557">
        <v>17</v>
      </c>
      <c r="P4557">
        <v>0.15</v>
      </c>
      <c r="Q4557" s="2">
        <v>2505.8000000000002</v>
      </c>
      <c r="R4557" s="2">
        <v>1678.8860000000002</v>
      </c>
      <c r="S4557" s="2">
        <v>4259.8600000000006</v>
      </c>
      <c r="T4557" s="2">
        <v>902.08800000000019</v>
      </c>
    </row>
    <row r="4558" spans="1:20" x14ac:dyDescent="0.25">
      <c r="A4558" t="s">
        <v>3439</v>
      </c>
      <c r="B4558" t="s">
        <v>1</v>
      </c>
      <c r="C4558" t="s">
        <v>6</v>
      </c>
      <c r="D4558" s="1">
        <v>43600</v>
      </c>
      <c r="E4558" s="1">
        <v>43654</v>
      </c>
      <c r="F4558" s="1">
        <v>43664</v>
      </c>
      <c r="G4558" s="1">
        <v>43678</v>
      </c>
      <c r="H4558" s="13">
        <f>Orders[[#This Row],[DeliveryDate]]-Orders[[#This Row],[OrderDate]]</f>
        <v>24</v>
      </c>
      <c r="I4558" t="s">
        <v>3</v>
      </c>
      <c r="J4558" t="str">
        <f>_xlfn.XLOOKUP(Orders[[#This Row],[_SalesRepID]],'Sales team'!A:A,'Sales team'!B:B)</f>
        <v>Joshua Bennett</v>
      </c>
      <c r="K4558">
        <v>6</v>
      </c>
      <c r="L4558">
        <v>16</v>
      </c>
      <c r="M4558">
        <v>177</v>
      </c>
      <c r="N4558" t="str">
        <f>_xlfn.XLOOKUP(Orders[[#This Row],[_ProductID]],Products!A:A,Products!C:C)</f>
        <v>Home décor</v>
      </c>
      <c r="O4558">
        <v>44</v>
      </c>
      <c r="P4558">
        <v>0.05</v>
      </c>
      <c r="Q4558" s="2">
        <v>2479</v>
      </c>
      <c r="R4558" s="2">
        <v>1065.97</v>
      </c>
      <c r="S4558" s="2">
        <v>11775.25</v>
      </c>
      <c r="T4558" s="2">
        <v>6445.4</v>
      </c>
    </row>
    <row r="4559" spans="1:20" x14ac:dyDescent="0.25">
      <c r="A4559" t="s">
        <v>3440</v>
      </c>
      <c r="B4559" t="s">
        <v>10</v>
      </c>
      <c r="C4559" t="s">
        <v>15</v>
      </c>
      <c r="D4559" s="1">
        <v>43600</v>
      </c>
      <c r="E4559" s="1">
        <v>43654</v>
      </c>
      <c r="F4559" s="1">
        <v>43665</v>
      </c>
      <c r="G4559" s="1">
        <v>43661</v>
      </c>
      <c r="H4559" s="13">
        <f>Orders[[#This Row],[DeliveryDate]]-Orders[[#This Row],[OrderDate]]</f>
        <v>7</v>
      </c>
      <c r="I4559" t="s">
        <v>3</v>
      </c>
      <c r="J4559" t="str">
        <f>_xlfn.XLOOKUP(Orders[[#This Row],[_SalesRepID]],'Sales team'!A:A,'Sales team'!B:B)</f>
        <v>Donald Reynolds</v>
      </c>
      <c r="K4559">
        <v>26</v>
      </c>
      <c r="L4559">
        <v>42</v>
      </c>
      <c r="M4559">
        <v>57</v>
      </c>
      <c r="N4559" t="str">
        <f>_xlfn.XLOOKUP(Orders[[#This Row],[_ProductID]],Products!A:A,Products!C:C)</f>
        <v>Kitchen &amp; Dining</v>
      </c>
      <c r="O4559">
        <v>4</v>
      </c>
      <c r="P4559">
        <v>0.05</v>
      </c>
      <c r="Q4559" s="2">
        <v>214.4</v>
      </c>
      <c r="R4559" s="2">
        <v>175.80799999999999</v>
      </c>
      <c r="S4559" s="2">
        <v>1222.08</v>
      </c>
      <c r="T4559" s="2">
        <v>167.23199999999997</v>
      </c>
    </row>
    <row r="4560" spans="1:20" x14ac:dyDescent="0.25">
      <c r="A4560" t="s">
        <v>3441</v>
      </c>
      <c r="B4560" t="s">
        <v>5</v>
      </c>
      <c r="C4560" t="s">
        <v>15</v>
      </c>
      <c r="D4560" s="1">
        <v>43500</v>
      </c>
      <c r="E4560" s="1">
        <v>43654</v>
      </c>
      <c r="F4560" s="1">
        <v>43678</v>
      </c>
      <c r="G4560" s="1">
        <v>43668</v>
      </c>
      <c r="H4560" s="13">
        <f>Orders[[#This Row],[DeliveryDate]]-Orders[[#This Row],[OrderDate]]</f>
        <v>14</v>
      </c>
      <c r="I4560" t="s">
        <v>3</v>
      </c>
      <c r="J4560" t="str">
        <f>_xlfn.XLOOKUP(Orders[[#This Row],[_SalesRepID]],'Sales team'!A:A,'Sales team'!B:B)</f>
        <v>Roger Alexander</v>
      </c>
      <c r="K4560">
        <v>15</v>
      </c>
      <c r="L4560">
        <v>41</v>
      </c>
      <c r="M4560">
        <v>43</v>
      </c>
      <c r="N4560" t="str">
        <f>_xlfn.XLOOKUP(Orders[[#This Row],[_ProductID]],Products!A:A,Products!C:C)</f>
        <v>Home décor</v>
      </c>
      <c r="O4560">
        <v>14</v>
      </c>
      <c r="P4560">
        <v>0.3</v>
      </c>
      <c r="Q4560" s="2">
        <v>1902.8</v>
      </c>
      <c r="R4560" s="2">
        <v>1046.54</v>
      </c>
      <c r="S4560" s="2">
        <v>7991.7599999999993</v>
      </c>
      <c r="T4560" s="2">
        <v>1712.5199999999995</v>
      </c>
    </row>
    <row r="4561" spans="1:20" x14ac:dyDescent="0.25">
      <c r="A4561" t="s">
        <v>3442</v>
      </c>
      <c r="B4561" t="s">
        <v>1</v>
      </c>
      <c r="C4561" t="s">
        <v>13</v>
      </c>
      <c r="D4561" s="1">
        <v>43500</v>
      </c>
      <c r="E4561" s="1">
        <v>43654</v>
      </c>
      <c r="F4561" s="1">
        <v>43674</v>
      </c>
      <c r="G4561" s="1">
        <v>43665</v>
      </c>
      <c r="H4561" s="13">
        <f>Orders[[#This Row],[DeliveryDate]]-Orders[[#This Row],[OrderDate]]</f>
        <v>11</v>
      </c>
      <c r="I4561" t="s">
        <v>3</v>
      </c>
      <c r="J4561" t="str">
        <f>_xlfn.XLOOKUP(Orders[[#This Row],[_SalesRepID]],'Sales team'!A:A,'Sales team'!B:B)</f>
        <v>Carl Nguyen</v>
      </c>
      <c r="K4561">
        <v>12</v>
      </c>
      <c r="L4561">
        <v>11</v>
      </c>
      <c r="M4561">
        <v>272</v>
      </c>
      <c r="N4561" t="str">
        <f>_xlfn.XLOOKUP(Orders[[#This Row],[_ProductID]],Products!A:A,Products!C:C)</f>
        <v>Home décor</v>
      </c>
      <c r="O4561">
        <v>14</v>
      </c>
      <c r="P4561">
        <v>0.05</v>
      </c>
      <c r="Q4561" s="2">
        <v>268</v>
      </c>
      <c r="R4561" s="2">
        <v>214.4</v>
      </c>
      <c r="S4561" s="2">
        <v>1018.4</v>
      </c>
      <c r="T4561" s="2">
        <v>160.79999999999995</v>
      </c>
    </row>
    <row r="4562" spans="1:20" x14ac:dyDescent="0.25">
      <c r="A4562" t="s">
        <v>3443</v>
      </c>
      <c r="B4562" t="s">
        <v>1</v>
      </c>
      <c r="C4562" t="s">
        <v>15</v>
      </c>
      <c r="D4562" s="1">
        <v>43500</v>
      </c>
      <c r="E4562" s="1">
        <v>43654</v>
      </c>
      <c r="F4562" s="1">
        <v>43669</v>
      </c>
      <c r="G4562" s="1">
        <v>43682</v>
      </c>
      <c r="H4562" s="13">
        <f>Orders[[#This Row],[DeliveryDate]]-Orders[[#This Row],[OrderDate]]</f>
        <v>28</v>
      </c>
      <c r="I4562" t="s">
        <v>3</v>
      </c>
      <c r="J4562" t="str">
        <f>_xlfn.XLOOKUP(Orders[[#This Row],[_SalesRepID]],'Sales team'!A:A,'Sales team'!B:B)</f>
        <v>Chris Armstrong</v>
      </c>
      <c r="K4562">
        <v>4</v>
      </c>
      <c r="L4562">
        <v>5</v>
      </c>
      <c r="M4562">
        <v>16</v>
      </c>
      <c r="N4562" t="str">
        <f>_xlfn.XLOOKUP(Orders[[#This Row],[_ProductID]],Products!A:A,Products!C:C)</f>
        <v>Furniture</v>
      </c>
      <c r="O4562">
        <v>19</v>
      </c>
      <c r="P4562">
        <v>0.15</v>
      </c>
      <c r="Q4562" s="2">
        <v>884.4</v>
      </c>
      <c r="R4562" s="2">
        <v>725.20799999999997</v>
      </c>
      <c r="S4562" s="2">
        <v>6013.92</v>
      </c>
      <c r="T4562" s="2">
        <v>212.25600000000031</v>
      </c>
    </row>
    <row r="4563" spans="1:20" x14ac:dyDescent="0.25">
      <c r="A4563" t="s">
        <v>3444</v>
      </c>
      <c r="B4563" t="s">
        <v>5</v>
      </c>
      <c r="C4563" t="s">
        <v>6</v>
      </c>
      <c r="D4563" s="1">
        <v>43500</v>
      </c>
      <c r="E4563" s="1">
        <v>43654</v>
      </c>
      <c r="F4563" s="1">
        <v>43672</v>
      </c>
      <c r="G4563" s="1">
        <v>43696</v>
      </c>
      <c r="H4563" s="13">
        <f>Orders[[#This Row],[DeliveryDate]]-Orders[[#This Row],[OrderDate]]</f>
        <v>42</v>
      </c>
      <c r="I4563" t="s">
        <v>3</v>
      </c>
      <c r="J4563" t="str">
        <f>_xlfn.XLOOKUP(Orders[[#This Row],[_SalesRepID]],'Sales team'!A:A,'Sales team'!B:B)</f>
        <v>Roger Alexander</v>
      </c>
      <c r="K4563">
        <v>15</v>
      </c>
      <c r="L4563">
        <v>32</v>
      </c>
      <c r="M4563">
        <v>197</v>
      </c>
      <c r="N4563" t="str">
        <f>_xlfn.XLOOKUP(Orders[[#This Row],[_ProductID]],Products!A:A,Products!C:C)</f>
        <v>Kitchen &amp; Dining</v>
      </c>
      <c r="O4563">
        <v>1</v>
      </c>
      <c r="P4563">
        <v>0.1</v>
      </c>
      <c r="Q4563" s="2">
        <v>1118.9000000000001</v>
      </c>
      <c r="R4563" s="2">
        <v>939.87600000000009</v>
      </c>
      <c r="S4563" s="2">
        <v>7049.0700000000015</v>
      </c>
      <c r="T4563" s="2">
        <v>469.93800000000101</v>
      </c>
    </row>
    <row r="4564" spans="1:20" x14ac:dyDescent="0.25">
      <c r="A4564" t="s">
        <v>3445</v>
      </c>
      <c r="B4564" t="s">
        <v>5</v>
      </c>
      <c r="C4564" t="s">
        <v>15</v>
      </c>
      <c r="D4564" s="1">
        <v>43500</v>
      </c>
      <c r="E4564" s="1">
        <v>43654</v>
      </c>
      <c r="F4564" s="1">
        <v>43676</v>
      </c>
      <c r="G4564" s="1">
        <v>43676</v>
      </c>
      <c r="H4564" s="13">
        <f>Orders[[#This Row],[DeliveryDate]]-Orders[[#This Row],[OrderDate]]</f>
        <v>22</v>
      </c>
      <c r="I4564" t="s">
        <v>3</v>
      </c>
      <c r="J4564" t="str">
        <f>_xlfn.XLOOKUP(Orders[[#This Row],[_SalesRepID]],'Sales team'!A:A,'Sales team'!B:B)</f>
        <v>Anthony Berry</v>
      </c>
      <c r="K4564">
        <v>16</v>
      </c>
      <c r="L4564">
        <v>10</v>
      </c>
      <c r="M4564">
        <v>9</v>
      </c>
      <c r="N4564" t="str">
        <f>_xlfn.XLOOKUP(Orders[[#This Row],[_ProductID]],Products!A:A,Products!C:C)</f>
        <v>Furniture</v>
      </c>
      <c r="O4564">
        <v>38</v>
      </c>
      <c r="P4564">
        <v>7.4999999999999997E-2</v>
      </c>
      <c r="Q4564" s="2">
        <v>1976.5</v>
      </c>
      <c r="R4564" s="2">
        <v>1462.61</v>
      </c>
      <c r="S4564" s="2">
        <v>7313.05</v>
      </c>
      <c r="T4564" s="2">
        <v>1462.6100000000006</v>
      </c>
    </row>
    <row r="4565" spans="1:20" x14ac:dyDescent="0.25">
      <c r="A4565" t="s">
        <v>3429</v>
      </c>
      <c r="B4565" t="s">
        <v>1</v>
      </c>
      <c r="C4565" t="s">
        <v>2</v>
      </c>
      <c r="D4565" s="1">
        <v>43500</v>
      </c>
      <c r="E4565" s="1">
        <v>43653</v>
      </c>
      <c r="F4565" s="1">
        <v>43657</v>
      </c>
      <c r="G4565" s="1">
        <v>43678</v>
      </c>
      <c r="H4565" s="13">
        <f>Orders[[#This Row],[DeliveryDate]]-Orders[[#This Row],[OrderDate]]</f>
        <v>25</v>
      </c>
      <c r="I4565" t="s">
        <v>3</v>
      </c>
      <c r="J4565" t="str">
        <f>_xlfn.XLOOKUP(Orders[[#This Row],[_SalesRepID]],'Sales team'!A:A,'Sales team'!B:B)</f>
        <v>Carl Nguyen</v>
      </c>
      <c r="K4565">
        <v>12</v>
      </c>
      <c r="L4565">
        <v>40</v>
      </c>
      <c r="M4565">
        <v>249</v>
      </c>
      <c r="N4565" t="str">
        <f>_xlfn.XLOOKUP(Orders[[#This Row],[_ProductID]],Products!A:A,Products!C:C)</f>
        <v>Kitchen &amp; Dining</v>
      </c>
      <c r="O4565">
        <v>37</v>
      </c>
      <c r="P4565">
        <v>0.05</v>
      </c>
      <c r="Q4565" s="2">
        <v>1139</v>
      </c>
      <c r="R4565" s="2">
        <v>728.96</v>
      </c>
      <c r="S4565" s="2">
        <v>4328.2</v>
      </c>
      <c r="T4565" s="2">
        <v>1412.3599999999997</v>
      </c>
    </row>
    <row r="4566" spans="1:20" x14ac:dyDescent="0.25">
      <c r="A4566" t="s">
        <v>3430</v>
      </c>
      <c r="B4566" t="s">
        <v>1</v>
      </c>
      <c r="C4566" t="s">
        <v>6</v>
      </c>
      <c r="D4566" s="1">
        <v>43600</v>
      </c>
      <c r="E4566" s="1">
        <v>43653</v>
      </c>
      <c r="F4566" s="1">
        <v>43681</v>
      </c>
      <c r="G4566" s="1">
        <v>43675</v>
      </c>
      <c r="H4566" s="13">
        <f>Orders[[#This Row],[DeliveryDate]]-Orders[[#This Row],[OrderDate]]</f>
        <v>22</v>
      </c>
      <c r="I4566" t="s">
        <v>3</v>
      </c>
      <c r="J4566" t="str">
        <f>_xlfn.XLOOKUP(Orders[[#This Row],[_SalesRepID]],'Sales team'!A:A,'Sales team'!B:B)</f>
        <v>Jonathan Hawkins</v>
      </c>
      <c r="K4566">
        <v>10</v>
      </c>
      <c r="L4566">
        <v>41</v>
      </c>
      <c r="M4566">
        <v>133</v>
      </c>
      <c r="N4566" t="str">
        <f>_xlfn.XLOOKUP(Orders[[#This Row],[_ProductID]],Products!A:A,Products!C:C)</f>
        <v>Furniture</v>
      </c>
      <c r="O4566">
        <v>12</v>
      </c>
      <c r="P4566">
        <v>0.4</v>
      </c>
      <c r="Q4566" s="2">
        <v>1038.5</v>
      </c>
      <c r="R4566" s="2">
        <v>633.48500000000001</v>
      </c>
      <c r="S4566" s="2">
        <v>623.1</v>
      </c>
      <c r="T4566" s="2">
        <v>-10.384999999999991</v>
      </c>
    </row>
    <row r="4567" spans="1:20" x14ac:dyDescent="0.25">
      <c r="A4567" t="s">
        <v>3431</v>
      </c>
      <c r="B4567" t="s">
        <v>8</v>
      </c>
      <c r="C4567" t="s">
        <v>6</v>
      </c>
      <c r="D4567" s="1">
        <v>43500</v>
      </c>
      <c r="E4567" s="1">
        <v>43653</v>
      </c>
      <c r="F4567" s="1">
        <v>43661</v>
      </c>
      <c r="G4567" s="1">
        <v>43678</v>
      </c>
      <c r="H4567" s="13">
        <f>Orders[[#This Row],[DeliveryDate]]-Orders[[#This Row],[OrderDate]]</f>
        <v>25</v>
      </c>
      <c r="I4567" t="s">
        <v>3</v>
      </c>
      <c r="J4567" t="str">
        <f>_xlfn.XLOOKUP(Orders[[#This Row],[_SalesRepID]],'Sales team'!A:A,'Sales team'!B:B)</f>
        <v>Douglas Tucker</v>
      </c>
      <c r="K4567">
        <v>23</v>
      </c>
      <c r="L4567">
        <v>46</v>
      </c>
      <c r="M4567">
        <v>179</v>
      </c>
      <c r="N4567" t="str">
        <f>_xlfn.XLOOKUP(Orders[[#This Row],[_ProductID]],Products!A:A,Products!C:C)</f>
        <v>Electronics</v>
      </c>
      <c r="O4567">
        <v>25</v>
      </c>
      <c r="P4567">
        <v>0.05</v>
      </c>
      <c r="Q4567" s="2">
        <v>1078.7</v>
      </c>
      <c r="R4567" s="2">
        <v>841.38600000000008</v>
      </c>
      <c r="S4567" s="2">
        <v>3074.2950000000001</v>
      </c>
      <c r="T4567" s="2">
        <v>550.13699999999972</v>
      </c>
    </row>
    <row r="4568" spans="1:20" x14ac:dyDescent="0.25">
      <c r="A4568" t="s">
        <v>3432</v>
      </c>
      <c r="B4568" t="s">
        <v>1</v>
      </c>
      <c r="C4568" t="s">
        <v>6</v>
      </c>
      <c r="D4568" s="1">
        <v>43600</v>
      </c>
      <c r="E4568" s="1">
        <v>43653</v>
      </c>
      <c r="F4568" s="1">
        <v>43660</v>
      </c>
      <c r="G4568" s="1">
        <v>43661</v>
      </c>
      <c r="H4568" s="13">
        <f>Orders[[#This Row],[DeliveryDate]]-Orders[[#This Row],[OrderDate]]</f>
        <v>8</v>
      </c>
      <c r="I4568" t="s">
        <v>3</v>
      </c>
      <c r="J4568" t="str">
        <f>_xlfn.XLOOKUP(Orders[[#This Row],[_SalesRepID]],'Sales team'!A:A,'Sales team'!B:B)</f>
        <v>Stephen Payne</v>
      </c>
      <c r="K4568">
        <v>5</v>
      </c>
      <c r="L4568">
        <v>29</v>
      </c>
      <c r="M4568">
        <v>191</v>
      </c>
      <c r="N4568" t="str">
        <f>_xlfn.XLOOKUP(Orders[[#This Row],[_ProductID]],Products!A:A,Products!C:C)</f>
        <v>Home décor</v>
      </c>
      <c r="O4568">
        <v>39</v>
      </c>
      <c r="P4568">
        <v>7.4999999999999997E-2</v>
      </c>
      <c r="Q4568" s="2">
        <v>3604.6</v>
      </c>
      <c r="R4568" s="2">
        <v>2270.8980000000001</v>
      </c>
      <c r="S4568" s="2">
        <v>10002.764999999999</v>
      </c>
      <c r="T4568" s="2">
        <v>3190.070999999999</v>
      </c>
    </row>
    <row r="4569" spans="1:20" x14ac:dyDescent="0.25">
      <c r="A4569" t="s">
        <v>3433</v>
      </c>
      <c r="B4569" t="s">
        <v>8</v>
      </c>
      <c r="C4569" t="s">
        <v>6</v>
      </c>
      <c r="D4569" s="1">
        <v>43600</v>
      </c>
      <c r="E4569" s="1">
        <v>43653</v>
      </c>
      <c r="F4569" s="1">
        <v>43661</v>
      </c>
      <c r="G4569" s="1">
        <v>43658</v>
      </c>
      <c r="H4569" s="13">
        <f>Orders[[#This Row],[DeliveryDate]]-Orders[[#This Row],[OrderDate]]</f>
        <v>5</v>
      </c>
      <c r="I4569" t="s">
        <v>3</v>
      </c>
      <c r="J4569" t="str">
        <f>_xlfn.XLOOKUP(Orders[[#This Row],[_SalesRepID]],'Sales team'!A:A,'Sales team'!B:B)</f>
        <v>Douglas Tucker</v>
      </c>
      <c r="K4569">
        <v>23</v>
      </c>
      <c r="L4569">
        <v>16</v>
      </c>
      <c r="M4569">
        <v>141</v>
      </c>
      <c r="N4569" t="str">
        <f>_xlfn.XLOOKUP(Orders[[#This Row],[_ProductID]],Products!A:A,Products!C:C)</f>
        <v>Home décor</v>
      </c>
      <c r="O4569">
        <v>3</v>
      </c>
      <c r="P4569">
        <v>7.4999999999999997E-2</v>
      </c>
      <c r="Q4569" s="2">
        <v>871</v>
      </c>
      <c r="R4569" s="2">
        <v>531.30999999999995</v>
      </c>
      <c r="S4569" s="2">
        <v>5639.7250000000004</v>
      </c>
      <c r="T4569" s="2">
        <v>1920.5550000000007</v>
      </c>
    </row>
    <row r="4570" spans="1:20" x14ac:dyDescent="0.25">
      <c r="A4570" t="s">
        <v>3434</v>
      </c>
      <c r="B4570" t="s">
        <v>10</v>
      </c>
      <c r="C4570" t="s">
        <v>6</v>
      </c>
      <c r="D4570" s="1">
        <v>43500</v>
      </c>
      <c r="E4570" s="1">
        <v>43653</v>
      </c>
      <c r="F4570" s="1">
        <v>43664</v>
      </c>
      <c r="G4570" s="1">
        <v>43669</v>
      </c>
      <c r="H4570" s="13">
        <f>Orders[[#This Row],[DeliveryDate]]-Orders[[#This Row],[OrderDate]]</f>
        <v>16</v>
      </c>
      <c r="I4570" t="s">
        <v>3</v>
      </c>
      <c r="J4570" t="str">
        <f>_xlfn.XLOOKUP(Orders[[#This Row],[_SalesRepID]],'Sales team'!A:A,'Sales team'!B:B)</f>
        <v>Carlos Miller</v>
      </c>
      <c r="K4570">
        <v>28</v>
      </c>
      <c r="L4570">
        <v>47</v>
      </c>
      <c r="M4570">
        <v>132</v>
      </c>
      <c r="N4570" t="str">
        <f>_xlfn.XLOOKUP(Orders[[#This Row],[_ProductID]],Products!A:A,Products!C:C)</f>
        <v>Home décor</v>
      </c>
      <c r="O4570">
        <v>26</v>
      </c>
      <c r="P4570">
        <v>0.05</v>
      </c>
      <c r="Q4570" s="2">
        <v>984.9</v>
      </c>
      <c r="R4570" s="2">
        <v>512.14800000000002</v>
      </c>
      <c r="S4570" s="2">
        <v>2806.9649999999997</v>
      </c>
      <c r="T4570" s="2">
        <v>1270.5209999999997</v>
      </c>
    </row>
    <row r="4571" spans="1:20" x14ac:dyDescent="0.25">
      <c r="A4571" t="s">
        <v>3435</v>
      </c>
      <c r="B4571" t="s">
        <v>5</v>
      </c>
      <c r="C4571" t="s">
        <v>6</v>
      </c>
      <c r="D4571" s="1">
        <v>43500</v>
      </c>
      <c r="E4571" s="1">
        <v>43653</v>
      </c>
      <c r="F4571" s="1">
        <v>43675</v>
      </c>
      <c r="G4571" s="1">
        <v>43678</v>
      </c>
      <c r="H4571" s="13">
        <f>Orders[[#This Row],[DeliveryDate]]-Orders[[#This Row],[OrderDate]]</f>
        <v>25</v>
      </c>
      <c r="I4571" t="s">
        <v>3</v>
      </c>
      <c r="J4571" t="str">
        <f>_xlfn.XLOOKUP(Orders[[#This Row],[_SalesRepID]],'Sales team'!A:A,'Sales team'!B:B)</f>
        <v>Shawn Wallace</v>
      </c>
      <c r="K4571">
        <v>18</v>
      </c>
      <c r="L4571">
        <v>39</v>
      </c>
      <c r="M4571">
        <v>153</v>
      </c>
      <c r="N4571" t="str">
        <f>_xlfn.XLOOKUP(Orders[[#This Row],[_ProductID]],Products!A:A,Products!C:C)</f>
        <v>Home décor</v>
      </c>
      <c r="O4571">
        <v>21</v>
      </c>
      <c r="P4571">
        <v>0.2</v>
      </c>
      <c r="Q4571" s="2">
        <v>5989.8</v>
      </c>
      <c r="R4571" s="2">
        <v>4552.2480000000005</v>
      </c>
      <c r="S4571" s="2">
        <v>38334.720000000001</v>
      </c>
      <c r="T4571" s="2">
        <v>1916.7359999999971</v>
      </c>
    </row>
    <row r="4572" spans="1:20" x14ac:dyDescent="0.25">
      <c r="A4572" t="s">
        <v>3436</v>
      </c>
      <c r="B4572" t="s">
        <v>10</v>
      </c>
      <c r="C4572" t="s">
        <v>46</v>
      </c>
      <c r="D4572" s="1">
        <v>43600</v>
      </c>
      <c r="E4572" s="1">
        <v>43653</v>
      </c>
      <c r="F4572" s="1">
        <v>43667</v>
      </c>
      <c r="G4572" s="1">
        <v>43665</v>
      </c>
      <c r="H4572" s="13">
        <f>Orders[[#This Row],[DeliveryDate]]-Orders[[#This Row],[OrderDate]]</f>
        <v>12</v>
      </c>
      <c r="I4572" t="s">
        <v>3</v>
      </c>
      <c r="J4572" t="str">
        <f>_xlfn.XLOOKUP(Orders[[#This Row],[_SalesRepID]],'Sales team'!A:A,'Sales team'!B:B)</f>
        <v>Shawn Torres</v>
      </c>
      <c r="K4572">
        <v>27</v>
      </c>
      <c r="L4572">
        <v>28</v>
      </c>
      <c r="M4572">
        <v>86</v>
      </c>
      <c r="N4572" t="str">
        <f>_xlfn.XLOOKUP(Orders[[#This Row],[_ProductID]],Products!A:A,Products!C:C)</f>
        <v>Electronics</v>
      </c>
      <c r="O4572">
        <v>47</v>
      </c>
      <c r="P4572">
        <v>0.1</v>
      </c>
      <c r="Q4572" s="2">
        <v>978.2</v>
      </c>
      <c r="R4572" s="2">
        <v>616.26600000000008</v>
      </c>
      <c r="S4572" s="2">
        <v>4401.9000000000005</v>
      </c>
      <c r="T4572" s="2">
        <v>1320.5700000000002</v>
      </c>
    </row>
    <row r="4573" spans="1:20" x14ac:dyDescent="0.25">
      <c r="A4573" t="s">
        <v>3437</v>
      </c>
      <c r="B4573" t="s">
        <v>10</v>
      </c>
      <c r="C4573" t="s">
        <v>15</v>
      </c>
      <c r="D4573" s="1">
        <v>43600</v>
      </c>
      <c r="E4573" s="1">
        <v>43653</v>
      </c>
      <c r="F4573" s="1">
        <v>43669</v>
      </c>
      <c r="G4573" s="1">
        <v>43665</v>
      </c>
      <c r="H4573" s="13">
        <f>Orders[[#This Row],[DeliveryDate]]-Orders[[#This Row],[OrderDate]]</f>
        <v>12</v>
      </c>
      <c r="I4573" t="s">
        <v>3</v>
      </c>
      <c r="J4573" t="str">
        <f>_xlfn.XLOOKUP(Orders[[#This Row],[_SalesRepID]],'Sales team'!A:A,'Sales team'!B:B)</f>
        <v>Shawn Torres</v>
      </c>
      <c r="K4573">
        <v>27</v>
      </c>
      <c r="L4573">
        <v>8</v>
      </c>
      <c r="M4573">
        <v>1</v>
      </c>
      <c r="N4573" t="str">
        <f>_xlfn.XLOOKUP(Orders[[#This Row],[_ProductID]],Products!A:A,Products!C:C)</f>
        <v>Furniture</v>
      </c>
      <c r="O4573">
        <v>5</v>
      </c>
      <c r="P4573">
        <v>0.1</v>
      </c>
      <c r="Q4573" s="2">
        <v>1701.8</v>
      </c>
      <c r="R4573" s="2">
        <v>1429.5119999999999</v>
      </c>
      <c r="S4573" s="2">
        <v>10721.34</v>
      </c>
      <c r="T4573" s="2">
        <v>714.75600000000122</v>
      </c>
    </row>
    <row r="4574" spans="1:20" x14ac:dyDescent="0.25">
      <c r="A4574" t="s">
        <v>3438</v>
      </c>
      <c r="B4574" t="s">
        <v>5</v>
      </c>
      <c r="C4574" t="s">
        <v>6</v>
      </c>
      <c r="D4574" s="1">
        <v>43500</v>
      </c>
      <c r="E4574" s="1">
        <v>43653</v>
      </c>
      <c r="F4574" s="1">
        <v>43656</v>
      </c>
      <c r="G4574" s="1">
        <v>43669</v>
      </c>
      <c r="H4574" s="13">
        <f>Orders[[#This Row],[DeliveryDate]]-Orders[[#This Row],[OrderDate]]</f>
        <v>16</v>
      </c>
      <c r="I4574" t="s">
        <v>3</v>
      </c>
      <c r="J4574" t="str">
        <f>_xlfn.XLOOKUP(Orders[[#This Row],[_SalesRepID]],'Sales team'!A:A,'Sales team'!B:B)</f>
        <v>Carl Nguyen</v>
      </c>
      <c r="K4574">
        <v>12</v>
      </c>
      <c r="L4574">
        <v>24</v>
      </c>
      <c r="M4574">
        <v>170</v>
      </c>
      <c r="N4574" t="str">
        <f>_xlfn.XLOOKUP(Orders[[#This Row],[_ProductID]],Products!A:A,Products!C:C)</f>
        <v>Electronics</v>
      </c>
      <c r="O4574">
        <v>6</v>
      </c>
      <c r="P4574">
        <v>0.15</v>
      </c>
      <c r="Q4574" s="2">
        <v>1688.4</v>
      </c>
      <c r="R4574" s="2">
        <v>1080.576</v>
      </c>
      <c r="S4574" s="2">
        <v>11481.12</v>
      </c>
      <c r="T4574" s="2">
        <v>2836.5120000000006</v>
      </c>
    </row>
    <row r="4575" spans="1:20" x14ac:dyDescent="0.25">
      <c r="A4575" t="s">
        <v>3423</v>
      </c>
      <c r="B4575" t="s">
        <v>1</v>
      </c>
      <c r="C4575" t="s">
        <v>2</v>
      </c>
      <c r="D4575" s="1">
        <v>43500</v>
      </c>
      <c r="E4575" s="1">
        <v>43652</v>
      </c>
      <c r="F4575" s="1">
        <v>43661</v>
      </c>
      <c r="G4575" s="1">
        <v>43662</v>
      </c>
      <c r="H4575" s="13">
        <f>Orders[[#This Row],[DeliveryDate]]-Orders[[#This Row],[OrderDate]]</f>
        <v>10</v>
      </c>
      <c r="I4575" t="s">
        <v>3</v>
      </c>
      <c r="J4575" t="str">
        <f>_xlfn.XLOOKUP(Orders[[#This Row],[_SalesRepID]],'Sales team'!A:A,'Sales team'!B:B)</f>
        <v>Shawn Cook</v>
      </c>
      <c r="K4575">
        <v>7</v>
      </c>
      <c r="L4575">
        <v>33</v>
      </c>
      <c r="M4575">
        <v>208</v>
      </c>
      <c r="N4575" t="str">
        <f>_xlfn.XLOOKUP(Orders[[#This Row],[_ProductID]],Products!A:A,Products!C:C)</f>
        <v>Home décor</v>
      </c>
      <c r="O4575">
        <v>32</v>
      </c>
      <c r="P4575">
        <v>7.4999999999999997E-2</v>
      </c>
      <c r="Q4575" s="2">
        <v>1045.2</v>
      </c>
      <c r="R4575" s="2">
        <v>648.024</v>
      </c>
      <c r="S4575" s="2">
        <v>3867.2400000000002</v>
      </c>
      <c r="T4575" s="2">
        <v>1275.1440000000002</v>
      </c>
    </row>
    <row r="4576" spans="1:20" x14ac:dyDescent="0.25">
      <c r="A4576" t="s">
        <v>3424</v>
      </c>
      <c r="B4576" t="s">
        <v>1</v>
      </c>
      <c r="C4576" t="s">
        <v>25</v>
      </c>
      <c r="D4576" s="1">
        <v>43600</v>
      </c>
      <c r="E4576" s="1">
        <v>43652</v>
      </c>
      <c r="F4576" s="1">
        <v>43680</v>
      </c>
      <c r="G4576" s="1">
        <v>43675</v>
      </c>
      <c r="H4576" s="13">
        <f>Orders[[#This Row],[DeliveryDate]]-Orders[[#This Row],[OrderDate]]</f>
        <v>23</v>
      </c>
      <c r="I4576" t="s">
        <v>3</v>
      </c>
      <c r="J4576" t="str">
        <f>_xlfn.XLOOKUP(Orders[[#This Row],[_SalesRepID]],'Sales team'!A:A,'Sales team'!B:B)</f>
        <v>Stephen Payne</v>
      </c>
      <c r="K4576">
        <v>5</v>
      </c>
      <c r="L4576">
        <v>18</v>
      </c>
      <c r="M4576">
        <v>343</v>
      </c>
      <c r="N4576" t="str">
        <f>_xlfn.XLOOKUP(Orders[[#This Row],[_ProductID]],Products!A:A,Products!C:C)</f>
        <v>Home décor</v>
      </c>
      <c r="O4576">
        <v>14</v>
      </c>
      <c r="P4576">
        <v>0.2</v>
      </c>
      <c r="Q4576" s="2">
        <v>1118.9000000000001</v>
      </c>
      <c r="R4576" s="2">
        <v>626.58400000000006</v>
      </c>
      <c r="S4576" s="2">
        <v>6265.8400000000011</v>
      </c>
      <c r="T4576" s="2">
        <v>1879.7520000000004</v>
      </c>
    </row>
    <row r="4577" spans="1:20" x14ac:dyDescent="0.25">
      <c r="A4577" t="s">
        <v>3425</v>
      </c>
      <c r="B4577" t="s">
        <v>5</v>
      </c>
      <c r="C4577" t="s">
        <v>2</v>
      </c>
      <c r="D4577" s="1">
        <v>43600</v>
      </c>
      <c r="E4577" s="1">
        <v>43652</v>
      </c>
      <c r="F4577" s="1">
        <v>43670</v>
      </c>
      <c r="G4577" s="1">
        <v>43675</v>
      </c>
      <c r="H4577" s="13">
        <f>Orders[[#This Row],[DeliveryDate]]-Orders[[#This Row],[OrderDate]]</f>
        <v>23</v>
      </c>
      <c r="I4577" t="s">
        <v>3</v>
      </c>
      <c r="J4577" t="str">
        <f>_xlfn.XLOOKUP(Orders[[#This Row],[_SalesRepID]],'Sales team'!A:A,'Sales team'!B:B)</f>
        <v>Nicholas Cunningham</v>
      </c>
      <c r="K4577">
        <v>19</v>
      </c>
      <c r="L4577">
        <v>30</v>
      </c>
      <c r="M4577">
        <v>257</v>
      </c>
      <c r="N4577" t="str">
        <f>_xlfn.XLOOKUP(Orders[[#This Row],[_ProductID]],Products!A:A,Products!C:C)</f>
        <v>Kitchen &amp; Dining</v>
      </c>
      <c r="O4577">
        <v>13</v>
      </c>
      <c r="P4577">
        <v>0.1</v>
      </c>
      <c r="Q4577" s="2">
        <v>1956.4</v>
      </c>
      <c r="R4577" s="2">
        <v>782.56000000000006</v>
      </c>
      <c r="S4577" s="2">
        <v>5282.2800000000007</v>
      </c>
      <c r="T4577" s="2">
        <v>2934.6000000000004</v>
      </c>
    </row>
    <row r="4578" spans="1:20" x14ac:dyDescent="0.25">
      <c r="A4578" t="s">
        <v>3426</v>
      </c>
      <c r="B4578" t="s">
        <v>5</v>
      </c>
      <c r="C4578" t="s">
        <v>46</v>
      </c>
      <c r="D4578" s="1">
        <v>43600</v>
      </c>
      <c r="E4578" s="1">
        <v>43652</v>
      </c>
      <c r="F4578" s="1">
        <v>43679</v>
      </c>
      <c r="G4578" s="1">
        <v>43670</v>
      </c>
      <c r="H4578" s="13">
        <f>Orders[[#This Row],[DeliveryDate]]-Orders[[#This Row],[OrderDate]]</f>
        <v>18</v>
      </c>
      <c r="I4578" t="s">
        <v>3</v>
      </c>
      <c r="J4578" t="str">
        <f>_xlfn.XLOOKUP(Orders[[#This Row],[_SalesRepID]],'Sales team'!A:A,'Sales team'!B:B)</f>
        <v>Frank Brown</v>
      </c>
      <c r="K4578">
        <v>17</v>
      </c>
      <c r="L4578">
        <v>42</v>
      </c>
      <c r="M4578">
        <v>83</v>
      </c>
      <c r="N4578" t="str">
        <f>_xlfn.XLOOKUP(Orders[[#This Row],[_ProductID]],Products!A:A,Products!C:C)</f>
        <v>Home décor</v>
      </c>
      <c r="O4578">
        <v>26</v>
      </c>
      <c r="P4578">
        <v>0.4</v>
      </c>
      <c r="Q4578" s="2">
        <v>1085.4000000000001</v>
      </c>
      <c r="R4578" s="2">
        <v>434.16000000000008</v>
      </c>
      <c r="S4578" s="2">
        <v>5209.92</v>
      </c>
      <c r="T4578" s="2">
        <v>1736.6399999999994</v>
      </c>
    </row>
    <row r="4579" spans="1:20" x14ac:dyDescent="0.25">
      <c r="A4579" t="s">
        <v>3427</v>
      </c>
      <c r="B4579" t="s">
        <v>8</v>
      </c>
      <c r="C4579" t="s">
        <v>13</v>
      </c>
      <c r="D4579" s="1">
        <v>43600</v>
      </c>
      <c r="E4579" s="1">
        <v>43652</v>
      </c>
      <c r="F4579" s="1">
        <v>43668</v>
      </c>
      <c r="G4579" s="1">
        <v>43658</v>
      </c>
      <c r="H4579" s="13">
        <f>Orders[[#This Row],[DeliveryDate]]-Orders[[#This Row],[OrderDate]]</f>
        <v>6</v>
      </c>
      <c r="I4579" t="s">
        <v>3</v>
      </c>
      <c r="J4579" t="str">
        <f>_xlfn.XLOOKUP(Orders[[#This Row],[_SalesRepID]],'Sales team'!A:A,'Sales team'!B:B)</f>
        <v>Douglas Tucker</v>
      </c>
      <c r="K4579">
        <v>23</v>
      </c>
      <c r="L4579">
        <v>20</v>
      </c>
      <c r="M4579">
        <v>321</v>
      </c>
      <c r="N4579" t="str">
        <f>_xlfn.XLOOKUP(Orders[[#This Row],[_ProductID]],Products!A:A,Products!C:C)</f>
        <v>Home décor</v>
      </c>
      <c r="O4579">
        <v>46</v>
      </c>
      <c r="P4579">
        <v>0.1</v>
      </c>
      <c r="Q4579" s="2">
        <v>1112.2</v>
      </c>
      <c r="R4579" s="2">
        <v>934.24800000000005</v>
      </c>
      <c r="S4579" s="2">
        <v>1000.98</v>
      </c>
      <c r="T4579" s="2">
        <v>66.731999999999971</v>
      </c>
    </row>
    <row r="4580" spans="1:20" x14ac:dyDescent="0.25">
      <c r="A4580" t="s">
        <v>3428</v>
      </c>
      <c r="B4580" t="s">
        <v>8</v>
      </c>
      <c r="C4580" t="s">
        <v>46</v>
      </c>
      <c r="D4580" s="1">
        <v>43500</v>
      </c>
      <c r="E4580" s="1">
        <v>43652</v>
      </c>
      <c r="F4580" s="1">
        <v>43675</v>
      </c>
      <c r="G4580" s="1">
        <v>43658</v>
      </c>
      <c r="H4580" s="13">
        <f>Orders[[#This Row],[DeliveryDate]]-Orders[[#This Row],[OrderDate]]</f>
        <v>6</v>
      </c>
      <c r="I4580" t="s">
        <v>3</v>
      </c>
      <c r="J4580" t="str">
        <f>_xlfn.XLOOKUP(Orders[[#This Row],[_SalesRepID]],'Sales team'!A:A,'Sales team'!B:B)</f>
        <v>Anthony Torres</v>
      </c>
      <c r="K4580">
        <v>20</v>
      </c>
      <c r="L4580">
        <v>12</v>
      </c>
      <c r="M4580">
        <v>67</v>
      </c>
      <c r="N4580" t="str">
        <f>_xlfn.XLOOKUP(Orders[[#This Row],[_ProductID]],Products!A:A,Products!C:C)</f>
        <v>Electronics</v>
      </c>
      <c r="O4580">
        <v>6</v>
      </c>
      <c r="P4580">
        <v>0.05</v>
      </c>
      <c r="Q4580" s="2">
        <v>247.9</v>
      </c>
      <c r="R4580" s="2">
        <v>146.261</v>
      </c>
      <c r="S4580" s="2">
        <v>706.51499999999999</v>
      </c>
      <c r="T4580" s="2">
        <v>267.73199999999997</v>
      </c>
    </row>
    <row r="4581" spans="1:20" x14ac:dyDescent="0.25">
      <c r="A4581" t="s">
        <v>3414</v>
      </c>
      <c r="B4581" t="s">
        <v>5</v>
      </c>
      <c r="C4581" t="s">
        <v>2</v>
      </c>
      <c r="D4581" s="1">
        <v>43600</v>
      </c>
      <c r="E4581" s="1">
        <v>43651</v>
      </c>
      <c r="F4581" s="1">
        <v>43655</v>
      </c>
      <c r="G4581" s="1">
        <v>43676</v>
      </c>
      <c r="H4581" s="13">
        <f>Orders[[#This Row],[DeliveryDate]]-Orders[[#This Row],[OrderDate]]</f>
        <v>25</v>
      </c>
      <c r="I4581" t="s">
        <v>3</v>
      </c>
      <c r="J4581" t="str">
        <f>_xlfn.XLOOKUP(Orders[[#This Row],[_SalesRepID]],'Sales team'!A:A,'Sales team'!B:B)</f>
        <v>Roger Alexander</v>
      </c>
      <c r="K4581">
        <v>15</v>
      </c>
      <c r="L4581">
        <v>42</v>
      </c>
      <c r="M4581">
        <v>214</v>
      </c>
      <c r="N4581" t="str">
        <f>_xlfn.XLOOKUP(Orders[[#This Row],[_ProductID]],Products!A:A,Products!C:C)</f>
        <v>Home décor</v>
      </c>
      <c r="O4581">
        <v>31</v>
      </c>
      <c r="P4581">
        <v>0.05</v>
      </c>
      <c r="Q4581" s="2">
        <v>2720.2000000000003</v>
      </c>
      <c r="R4581" s="2">
        <v>1441.7060000000001</v>
      </c>
      <c r="S4581" s="2">
        <v>2584.19</v>
      </c>
      <c r="T4581" s="2">
        <v>1142.4839999999999</v>
      </c>
    </row>
    <row r="4582" spans="1:20" x14ac:dyDescent="0.25">
      <c r="A4582" t="s">
        <v>3415</v>
      </c>
      <c r="B4582" t="s">
        <v>5</v>
      </c>
      <c r="C4582" t="s">
        <v>6</v>
      </c>
      <c r="D4582" s="1">
        <v>43500</v>
      </c>
      <c r="E4582" s="1">
        <v>43651</v>
      </c>
      <c r="F4582" s="1">
        <v>43669</v>
      </c>
      <c r="G4582" s="1">
        <v>43675</v>
      </c>
      <c r="H4582" s="13">
        <f>Orders[[#This Row],[DeliveryDate]]-Orders[[#This Row],[OrderDate]]</f>
        <v>24</v>
      </c>
      <c r="I4582" t="s">
        <v>3</v>
      </c>
      <c r="J4582" t="str">
        <f>_xlfn.XLOOKUP(Orders[[#This Row],[_SalesRepID]],'Sales team'!A:A,'Sales team'!B:B)</f>
        <v>Nicholas Cunningham</v>
      </c>
      <c r="K4582">
        <v>19</v>
      </c>
      <c r="L4582">
        <v>13</v>
      </c>
      <c r="M4582">
        <v>174</v>
      </c>
      <c r="N4582" t="str">
        <f>_xlfn.XLOOKUP(Orders[[#This Row],[_ProductID]],Products!A:A,Products!C:C)</f>
        <v>Home décor</v>
      </c>
      <c r="O4582">
        <v>17</v>
      </c>
      <c r="P4582">
        <v>0.4</v>
      </c>
      <c r="Q4582" s="2">
        <v>1132.3</v>
      </c>
      <c r="R4582" s="2">
        <v>962.45499999999993</v>
      </c>
      <c r="S4582" s="2">
        <v>2717.52</v>
      </c>
      <c r="T4582" s="2">
        <v>-1132.2999999999997</v>
      </c>
    </row>
    <row r="4583" spans="1:20" x14ac:dyDescent="0.25">
      <c r="A4583" t="s">
        <v>3416</v>
      </c>
      <c r="B4583" t="s">
        <v>5</v>
      </c>
      <c r="C4583" t="s">
        <v>2</v>
      </c>
      <c r="D4583" s="1">
        <v>43500</v>
      </c>
      <c r="E4583" s="1">
        <v>43651</v>
      </c>
      <c r="F4583" s="1">
        <v>43658</v>
      </c>
      <c r="G4583" s="1">
        <v>43668</v>
      </c>
      <c r="H4583" s="13">
        <f>Orders[[#This Row],[DeliveryDate]]-Orders[[#This Row],[OrderDate]]</f>
        <v>17</v>
      </c>
      <c r="I4583" t="s">
        <v>3</v>
      </c>
      <c r="J4583" t="str">
        <f>_xlfn.XLOOKUP(Orders[[#This Row],[_SalesRepID]],'Sales team'!A:A,'Sales team'!B:B)</f>
        <v>Nicholas Cunningham</v>
      </c>
      <c r="K4583">
        <v>19</v>
      </c>
      <c r="L4583">
        <v>21</v>
      </c>
      <c r="M4583">
        <v>229</v>
      </c>
      <c r="N4583" t="str">
        <f>_xlfn.XLOOKUP(Orders[[#This Row],[_ProductID]],Products!A:A,Products!C:C)</f>
        <v>Outdoor</v>
      </c>
      <c r="O4583">
        <v>9</v>
      </c>
      <c r="P4583">
        <v>0.15</v>
      </c>
      <c r="Q4583" s="2">
        <v>1051.9000000000001</v>
      </c>
      <c r="R4583" s="2">
        <v>494.39300000000003</v>
      </c>
      <c r="S4583" s="2">
        <v>1788.23</v>
      </c>
      <c r="T4583" s="2">
        <v>799.44399999999996</v>
      </c>
    </row>
    <row r="4584" spans="1:20" x14ac:dyDescent="0.25">
      <c r="A4584" t="s">
        <v>3417</v>
      </c>
      <c r="B4584" t="s">
        <v>1</v>
      </c>
      <c r="C4584" t="s">
        <v>25</v>
      </c>
      <c r="D4584" s="1">
        <v>43600</v>
      </c>
      <c r="E4584" s="1">
        <v>43651</v>
      </c>
      <c r="F4584" s="1">
        <v>43667</v>
      </c>
      <c r="G4584" s="1">
        <v>43675</v>
      </c>
      <c r="H4584" s="13">
        <f>Orders[[#This Row],[DeliveryDate]]-Orders[[#This Row],[OrderDate]]</f>
        <v>24</v>
      </c>
      <c r="I4584" t="s">
        <v>3</v>
      </c>
      <c r="J4584" t="str">
        <f>_xlfn.XLOOKUP(Orders[[#This Row],[_SalesRepID]],'Sales team'!A:A,'Sales team'!B:B)</f>
        <v>Joshua Bennett</v>
      </c>
      <c r="K4584">
        <v>6</v>
      </c>
      <c r="L4584">
        <v>16</v>
      </c>
      <c r="M4584">
        <v>329</v>
      </c>
      <c r="N4584" t="str">
        <f>_xlfn.XLOOKUP(Orders[[#This Row],[_ProductID]],Products!A:A,Products!C:C)</f>
        <v>Kitchen &amp; Dining</v>
      </c>
      <c r="O4584">
        <v>16</v>
      </c>
      <c r="P4584">
        <v>0.2</v>
      </c>
      <c r="Q4584" s="2">
        <v>1112.2</v>
      </c>
      <c r="R4584" s="2">
        <v>556.1</v>
      </c>
      <c r="S4584" s="2">
        <v>2669.2800000000007</v>
      </c>
      <c r="T4584" s="2">
        <v>1000.9800000000005</v>
      </c>
    </row>
    <row r="4585" spans="1:20" x14ac:dyDescent="0.25">
      <c r="A4585" t="s">
        <v>3418</v>
      </c>
      <c r="B4585" t="s">
        <v>1</v>
      </c>
      <c r="C4585" t="s">
        <v>6</v>
      </c>
      <c r="D4585" s="1">
        <v>43500</v>
      </c>
      <c r="E4585" s="1">
        <v>43651</v>
      </c>
      <c r="F4585" s="1">
        <v>43654</v>
      </c>
      <c r="G4585" s="1">
        <v>43678</v>
      </c>
      <c r="H4585" s="13">
        <f>Orders[[#This Row],[DeliveryDate]]-Orders[[#This Row],[OrderDate]]</f>
        <v>27</v>
      </c>
      <c r="I4585" t="s">
        <v>3</v>
      </c>
      <c r="J4585" t="str">
        <f>_xlfn.XLOOKUP(Orders[[#This Row],[_SalesRepID]],'Sales team'!A:A,'Sales team'!B:B)</f>
        <v>Joshua Ryan</v>
      </c>
      <c r="K4585">
        <v>9</v>
      </c>
      <c r="L4585">
        <v>21</v>
      </c>
      <c r="M4585">
        <v>124</v>
      </c>
      <c r="N4585" t="str">
        <f>_xlfn.XLOOKUP(Orders[[#This Row],[_ProductID]],Products!A:A,Products!C:C)</f>
        <v>Home décor</v>
      </c>
      <c r="O4585">
        <v>29</v>
      </c>
      <c r="P4585">
        <v>0.05</v>
      </c>
      <c r="Q4585" s="2">
        <v>3886</v>
      </c>
      <c r="R4585" s="2">
        <v>2953.36</v>
      </c>
      <c r="S4585" s="2">
        <v>18458.5</v>
      </c>
      <c r="T4585" s="2">
        <v>3691.6999999999989</v>
      </c>
    </row>
    <row r="4586" spans="1:20" x14ac:dyDescent="0.25">
      <c r="A4586" t="s">
        <v>3419</v>
      </c>
      <c r="B4586" t="s">
        <v>1</v>
      </c>
      <c r="C4586" t="s">
        <v>25</v>
      </c>
      <c r="D4586" s="1">
        <v>43500</v>
      </c>
      <c r="E4586" s="1">
        <v>43651</v>
      </c>
      <c r="F4586" s="1">
        <v>43679</v>
      </c>
      <c r="G4586" s="1">
        <v>43662</v>
      </c>
      <c r="H4586" s="13">
        <f>Orders[[#This Row],[DeliveryDate]]-Orders[[#This Row],[OrderDate]]</f>
        <v>11</v>
      </c>
      <c r="I4586" t="s">
        <v>3</v>
      </c>
      <c r="J4586" t="str">
        <f>_xlfn.XLOOKUP(Orders[[#This Row],[_SalesRepID]],'Sales team'!A:A,'Sales team'!B:B)</f>
        <v>Shawn Cook</v>
      </c>
      <c r="K4586">
        <v>7</v>
      </c>
      <c r="L4586">
        <v>45</v>
      </c>
      <c r="M4586">
        <v>339</v>
      </c>
      <c r="N4586" t="str">
        <f>_xlfn.XLOOKUP(Orders[[#This Row],[_ProductID]],Products!A:A,Products!C:C)</f>
        <v>Home décor</v>
      </c>
      <c r="O4586">
        <v>30</v>
      </c>
      <c r="P4586">
        <v>0.1</v>
      </c>
      <c r="Q4586" s="2">
        <v>2479</v>
      </c>
      <c r="R4586" s="2">
        <v>1834.46</v>
      </c>
      <c r="S4586" s="2">
        <v>4462.2</v>
      </c>
      <c r="T4586" s="2">
        <v>793.27999999999975</v>
      </c>
    </row>
    <row r="4587" spans="1:20" x14ac:dyDescent="0.25">
      <c r="A4587" t="s">
        <v>3420</v>
      </c>
      <c r="B4587" t="s">
        <v>5</v>
      </c>
      <c r="C4587" t="s">
        <v>6</v>
      </c>
      <c r="D4587" s="1">
        <v>43500</v>
      </c>
      <c r="E4587" s="1">
        <v>43651</v>
      </c>
      <c r="F4587" s="1">
        <v>43670</v>
      </c>
      <c r="G4587" s="1">
        <v>43675</v>
      </c>
      <c r="H4587" s="13">
        <f>Orders[[#This Row],[DeliveryDate]]-Orders[[#This Row],[OrderDate]]</f>
        <v>24</v>
      </c>
      <c r="I4587" t="s">
        <v>3</v>
      </c>
      <c r="J4587" t="str">
        <f>_xlfn.XLOOKUP(Orders[[#This Row],[_SalesRepID]],'Sales team'!A:A,'Sales team'!B:B)</f>
        <v>Roger Alexander</v>
      </c>
      <c r="K4587">
        <v>15</v>
      </c>
      <c r="L4587">
        <v>24</v>
      </c>
      <c r="M4587">
        <v>139</v>
      </c>
      <c r="N4587" t="str">
        <f>_xlfn.XLOOKUP(Orders[[#This Row],[_ProductID]],Products!A:A,Products!C:C)</f>
        <v>Outdoor</v>
      </c>
      <c r="O4587">
        <v>10</v>
      </c>
      <c r="P4587">
        <v>0.15</v>
      </c>
      <c r="Q4587" s="2">
        <v>1085.4000000000001</v>
      </c>
      <c r="R4587" s="2">
        <v>542.70000000000005</v>
      </c>
      <c r="S4587" s="2">
        <v>922.59</v>
      </c>
      <c r="T4587" s="2">
        <v>379.89</v>
      </c>
    </row>
    <row r="4588" spans="1:20" x14ac:dyDescent="0.25">
      <c r="A4588" t="s">
        <v>3421</v>
      </c>
      <c r="B4588" t="s">
        <v>1</v>
      </c>
      <c r="C4588" t="s">
        <v>2</v>
      </c>
      <c r="D4588" s="1">
        <v>43500</v>
      </c>
      <c r="E4588" s="1">
        <v>43651</v>
      </c>
      <c r="F4588" s="1">
        <v>43668</v>
      </c>
      <c r="G4588" s="1">
        <v>43665</v>
      </c>
      <c r="H4588" s="13">
        <f>Orders[[#This Row],[DeliveryDate]]-Orders[[#This Row],[OrderDate]]</f>
        <v>14</v>
      </c>
      <c r="I4588" t="s">
        <v>3</v>
      </c>
      <c r="J4588" t="str">
        <f>_xlfn.XLOOKUP(Orders[[#This Row],[_SalesRepID]],'Sales team'!A:A,'Sales team'!B:B)</f>
        <v>Stephen Payne</v>
      </c>
      <c r="K4588">
        <v>5</v>
      </c>
      <c r="L4588">
        <v>21</v>
      </c>
      <c r="M4588">
        <v>209</v>
      </c>
      <c r="N4588" t="str">
        <f>_xlfn.XLOOKUP(Orders[[#This Row],[_ProductID]],Products!A:A,Products!C:C)</f>
        <v>Home décor</v>
      </c>
      <c r="O4588">
        <v>3</v>
      </c>
      <c r="P4588">
        <v>7.4999999999999997E-2</v>
      </c>
      <c r="Q4588" s="2">
        <v>683.4</v>
      </c>
      <c r="R4588" s="2">
        <v>369.036</v>
      </c>
      <c r="S4588" s="2">
        <v>3792.87</v>
      </c>
      <c r="T4588" s="2">
        <v>1578.654</v>
      </c>
    </row>
    <row r="4589" spans="1:20" x14ac:dyDescent="0.25">
      <c r="A4589" t="s">
        <v>3422</v>
      </c>
      <c r="B4589" t="s">
        <v>10</v>
      </c>
      <c r="C4589" t="s">
        <v>13</v>
      </c>
      <c r="D4589" s="1">
        <v>43500</v>
      </c>
      <c r="E4589" s="1">
        <v>43651</v>
      </c>
      <c r="F4589" s="1">
        <v>43667</v>
      </c>
      <c r="G4589" s="1">
        <v>43678</v>
      </c>
      <c r="H4589" s="13">
        <f>Orders[[#This Row],[DeliveryDate]]-Orders[[#This Row],[OrderDate]]</f>
        <v>27</v>
      </c>
      <c r="I4589" t="s">
        <v>3</v>
      </c>
      <c r="J4589" t="str">
        <f>_xlfn.XLOOKUP(Orders[[#This Row],[_SalesRepID]],'Sales team'!A:A,'Sales team'!B:B)</f>
        <v>Donald Reynolds</v>
      </c>
      <c r="K4589">
        <v>26</v>
      </c>
      <c r="L4589">
        <v>26</v>
      </c>
      <c r="M4589">
        <v>281</v>
      </c>
      <c r="N4589" t="str">
        <f>_xlfn.XLOOKUP(Orders[[#This Row],[_ProductID]],Products!A:A,Products!C:C)</f>
        <v>Outdoor</v>
      </c>
      <c r="O4589">
        <v>18</v>
      </c>
      <c r="P4589">
        <v>0.05</v>
      </c>
      <c r="Q4589" s="2">
        <v>944.7</v>
      </c>
      <c r="R4589" s="2">
        <v>415.66800000000001</v>
      </c>
      <c r="S4589" s="2">
        <v>897.46500000000003</v>
      </c>
      <c r="T4589" s="2">
        <v>481.79700000000003</v>
      </c>
    </row>
    <row r="4590" spans="1:20" x14ac:dyDescent="0.25">
      <c r="A4590" t="s">
        <v>3409</v>
      </c>
      <c r="B4590" t="s">
        <v>1</v>
      </c>
      <c r="C4590" t="s">
        <v>2</v>
      </c>
      <c r="D4590" s="1">
        <v>43500</v>
      </c>
      <c r="E4590" s="1">
        <v>43650</v>
      </c>
      <c r="F4590" s="1">
        <v>43659</v>
      </c>
      <c r="G4590" s="1">
        <v>43675</v>
      </c>
      <c r="H4590" s="13">
        <f>Orders[[#This Row],[DeliveryDate]]-Orders[[#This Row],[OrderDate]]</f>
        <v>25</v>
      </c>
      <c r="I4590" t="s">
        <v>3</v>
      </c>
      <c r="J4590" t="str">
        <f>_xlfn.XLOOKUP(Orders[[#This Row],[_SalesRepID]],'Sales team'!A:A,'Sales team'!B:B)</f>
        <v>Shawn Cook</v>
      </c>
      <c r="K4590">
        <v>7</v>
      </c>
      <c r="L4590">
        <v>1</v>
      </c>
      <c r="M4590">
        <v>211</v>
      </c>
      <c r="N4590" t="str">
        <f>_xlfn.XLOOKUP(Orders[[#This Row],[_ProductID]],Products!A:A,Products!C:C)</f>
        <v>Home décor</v>
      </c>
      <c r="O4590">
        <v>27</v>
      </c>
      <c r="P4590">
        <v>0.05</v>
      </c>
      <c r="Q4590" s="2">
        <v>1172.5</v>
      </c>
      <c r="R4590" s="2">
        <v>914.55000000000007</v>
      </c>
      <c r="S4590" s="2">
        <v>4455.5</v>
      </c>
      <c r="T4590" s="2">
        <v>797.29999999999973</v>
      </c>
    </row>
    <row r="4591" spans="1:20" x14ac:dyDescent="0.25">
      <c r="A4591" t="s">
        <v>3410</v>
      </c>
      <c r="B4591" t="s">
        <v>1</v>
      </c>
      <c r="C4591" t="s">
        <v>6</v>
      </c>
      <c r="D4591" s="1">
        <v>43500</v>
      </c>
      <c r="E4591" s="1">
        <v>43650</v>
      </c>
      <c r="F4591" s="1">
        <v>43657</v>
      </c>
      <c r="G4591" s="1">
        <v>43682</v>
      </c>
      <c r="H4591" s="13">
        <f>Orders[[#This Row],[DeliveryDate]]-Orders[[#This Row],[OrderDate]]</f>
        <v>32</v>
      </c>
      <c r="I4591" t="s">
        <v>3</v>
      </c>
      <c r="J4591" t="str">
        <f>_xlfn.XLOOKUP(Orders[[#This Row],[_SalesRepID]],'Sales team'!A:A,'Sales team'!B:B)</f>
        <v>George Lewis</v>
      </c>
      <c r="K4591">
        <v>8</v>
      </c>
      <c r="L4591">
        <v>28</v>
      </c>
      <c r="M4591">
        <v>147</v>
      </c>
      <c r="N4591" t="str">
        <f>_xlfn.XLOOKUP(Orders[[#This Row],[_ProductID]],Products!A:A,Products!C:C)</f>
        <v>Outdoor</v>
      </c>
      <c r="O4591">
        <v>9</v>
      </c>
      <c r="P4591">
        <v>0.15</v>
      </c>
      <c r="Q4591" s="2">
        <v>1105.5</v>
      </c>
      <c r="R4591" s="2">
        <v>442.20000000000005</v>
      </c>
      <c r="S4591" s="2">
        <v>939.67499999999995</v>
      </c>
      <c r="T4591" s="2">
        <v>497.47499999999991</v>
      </c>
    </row>
    <row r="4592" spans="1:20" x14ac:dyDescent="0.25">
      <c r="A4592" t="s">
        <v>3411</v>
      </c>
      <c r="B4592" t="s">
        <v>5</v>
      </c>
      <c r="C4592" t="s">
        <v>25</v>
      </c>
      <c r="D4592" s="1">
        <v>43600</v>
      </c>
      <c r="E4592" s="1">
        <v>43650</v>
      </c>
      <c r="F4592" s="1">
        <v>43667</v>
      </c>
      <c r="G4592" s="1">
        <v>43676</v>
      </c>
      <c r="H4592" s="13">
        <f>Orders[[#This Row],[DeliveryDate]]-Orders[[#This Row],[OrderDate]]</f>
        <v>26</v>
      </c>
      <c r="I4592" t="s">
        <v>3</v>
      </c>
      <c r="J4592" t="str">
        <f>_xlfn.XLOOKUP(Orders[[#This Row],[_SalesRepID]],'Sales team'!A:A,'Sales team'!B:B)</f>
        <v>Anthony Torres</v>
      </c>
      <c r="K4592">
        <v>20</v>
      </c>
      <c r="L4592">
        <v>10</v>
      </c>
      <c r="M4592">
        <v>350</v>
      </c>
      <c r="N4592" t="str">
        <f>_xlfn.XLOOKUP(Orders[[#This Row],[_ProductID]],Products!A:A,Products!C:C)</f>
        <v>Electronics</v>
      </c>
      <c r="O4592">
        <v>25</v>
      </c>
      <c r="P4592">
        <v>7.4999999999999997E-2</v>
      </c>
      <c r="Q4592" s="2">
        <v>2760.4</v>
      </c>
      <c r="R4592" s="2">
        <v>1739.0520000000001</v>
      </c>
      <c r="S4592" s="2">
        <v>12766.85</v>
      </c>
      <c r="T4592" s="2">
        <v>4071.59</v>
      </c>
    </row>
    <row r="4593" spans="1:20" x14ac:dyDescent="0.25">
      <c r="A4593" t="s">
        <v>3412</v>
      </c>
      <c r="B4593" t="s">
        <v>5</v>
      </c>
      <c r="C4593" t="s">
        <v>15</v>
      </c>
      <c r="D4593" s="1">
        <v>43600</v>
      </c>
      <c r="E4593" s="1">
        <v>43650</v>
      </c>
      <c r="F4593" s="1">
        <v>43660</v>
      </c>
      <c r="G4593" s="1">
        <v>43656</v>
      </c>
      <c r="H4593" s="13">
        <f>Orders[[#This Row],[DeliveryDate]]-Orders[[#This Row],[OrderDate]]</f>
        <v>6</v>
      </c>
      <c r="I4593" t="s">
        <v>3</v>
      </c>
      <c r="J4593" t="str">
        <f>_xlfn.XLOOKUP(Orders[[#This Row],[_SalesRepID]],'Sales team'!A:A,'Sales team'!B:B)</f>
        <v>Frank Brown</v>
      </c>
      <c r="K4593">
        <v>17</v>
      </c>
      <c r="L4593">
        <v>47</v>
      </c>
      <c r="M4593">
        <v>53</v>
      </c>
      <c r="N4593" t="str">
        <f>_xlfn.XLOOKUP(Orders[[#This Row],[_ProductID]],Products!A:A,Products!C:C)</f>
        <v>Outdoor</v>
      </c>
      <c r="O4593">
        <v>10</v>
      </c>
      <c r="P4593">
        <v>0.05</v>
      </c>
      <c r="Q4593" s="2">
        <v>268</v>
      </c>
      <c r="R4593" s="2">
        <v>134</v>
      </c>
      <c r="S4593" s="2">
        <v>254.6</v>
      </c>
      <c r="T4593" s="2">
        <v>120.6</v>
      </c>
    </row>
    <row r="4594" spans="1:20" x14ac:dyDescent="0.25">
      <c r="A4594" t="s">
        <v>3413</v>
      </c>
      <c r="B4594" t="s">
        <v>1</v>
      </c>
      <c r="C4594" t="s">
        <v>46</v>
      </c>
      <c r="D4594" s="1">
        <v>43500</v>
      </c>
      <c r="E4594" s="1">
        <v>43650</v>
      </c>
      <c r="F4594" s="1">
        <v>43675</v>
      </c>
      <c r="G4594" s="1">
        <v>43677</v>
      </c>
      <c r="H4594" s="13">
        <f>Orders[[#This Row],[DeliveryDate]]-Orders[[#This Row],[OrderDate]]</f>
        <v>27</v>
      </c>
      <c r="I4594" t="s">
        <v>3</v>
      </c>
      <c r="J4594" t="str">
        <f>_xlfn.XLOOKUP(Orders[[#This Row],[_SalesRepID]],'Sales team'!A:A,'Sales team'!B:B)</f>
        <v>Joshua Bennett</v>
      </c>
      <c r="K4594">
        <v>6</v>
      </c>
      <c r="L4594">
        <v>21</v>
      </c>
      <c r="M4594">
        <v>74</v>
      </c>
      <c r="N4594" t="str">
        <f>_xlfn.XLOOKUP(Orders[[#This Row],[_ProductID]],Products!A:A,Products!C:C)</f>
        <v>Furniture</v>
      </c>
      <c r="O4594">
        <v>20</v>
      </c>
      <c r="P4594">
        <v>0.1</v>
      </c>
      <c r="Q4594" s="2">
        <v>1246.2</v>
      </c>
      <c r="R4594" s="2">
        <v>984.49800000000005</v>
      </c>
      <c r="S4594" s="2">
        <v>7851.0599999999995</v>
      </c>
      <c r="T4594" s="2">
        <v>959.5739999999987</v>
      </c>
    </row>
    <row r="4595" spans="1:20" x14ac:dyDescent="0.25">
      <c r="A4595" t="s">
        <v>3401</v>
      </c>
      <c r="B4595" t="s">
        <v>5</v>
      </c>
      <c r="C4595" t="s">
        <v>2</v>
      </c>
      <c r="D4595" s="1">
        <v>43500</v>
      </c>
      <c r="E4595" s="1">
        <v>43649</v>
      </c>
      <c r="F4595" s="1">
        <v>43662</v>
      </c>
      <c r="G4595" s="1">
        <v>43668</v>
      </c>
      <c r="H4595" s="13">
        <f>Orders[[#This Row],[DeliveryDate]]-Orders[[#This Row],[OrderDate]]</f>
        <v>19</v>
      </c>
      <c r="I4595" t="s">
        <v>3</v>
      </c>
      <c r="J4595" t="str">
        <f>_xlfn.XLOOKUP(Orders[[#This Row],[_SalesRepID]],'Sales team'!A:A,'Sales team'!B:B)</f>
        <v>Anthony Berry</v>
      </c>
      <c r="K4595">
        <v>16</v>
      </c>
      <c r="L4595">
        <v>33</v>
      </c>
      <c r="M4595">
        <v>220</v>
      </c>
      <c r="N4595" t="str">
        <f>_xlfn.XLOOKUP(Orders[[#This Row],[_ProductID]],Products!A:A,Products!C:C)</f>
        <v>Home décor</v>
      </c>
      <c r="O4595">
        <v>39</v>
      </c>
      <c r="P4595">
        <v>0.1</v>
      </c>
      <c r="Q4595" s="2">
        <v>214.4</v>
      </c>
      <c r="R4595" s="2">
        <v>135.072</v>
      </c>
      <c r="S4595" s="2">
        <v>771.84</v>
      </c>
      <c r="T4595" s="2">
        <v>231.55200000000002</v>
      </c>
    </row>
    <row r="4596" spans="1:20" x14ac:dyDescent="0.25">
      <c r="A4596" t="s">
        <v>3402</v>
      </c>
      <c r="B4596" t="s">
        <v>5</v>
      </c>
      <c r="C4596" t="s">
        <v>6</v>
      </c>
      <c r="D4596" s="1">
        <v>43500</v>
      </c>
      <c r="E4596" s="1">
        <v>43649</v>
      </c>
      <c r="F4596" s="1">
        <v>43672</v>
      </c>
      <c r="G4596" s="1">
        <v>43672</v>
      </c>
      <c r="H4596" s="13">
        <f>Orders[[#This Row],[DeliveryDate]]-Orders[[#This Row],[OrderDate]]</f>
        <v>23</v>
      </c>
      <c r="I4596" t="s">
        <v>3</v>
      </c>
      <c r="J4596" t="str">
        <f>_xlfn.XLOOKUP(Orders[[#This Row],[_SalesRepID]],'Sales team'!A:A,'Sales team'!B:B)</f>
        <v>Roger Alexander</v>
      </c>
      <c r="K4596">
        <v>15</v>
      </c>
      <c r="L4596">
        <v>47</v>
      </c>
      <c r="M4596">
        <v>116</v>
      </c>
      <c r="N4596" t="str">
        <f>_xlfn.XLOOKUP(Orders[[#This Row],[_ProductID]],Products!A:A,Products!C:C)</f>
        <v>Kitchen &amp; Dining</v>
      </c>
      <c r="O4596">
        <v>16</v>
      </c>
      <c r="P4596">
        <v>0.15</v>
      </c>
      <c r="Q4596" s="2">
        <v>1748.7</v>
      </c>
      <c r="R4596" s="2">
        <v>804.40200000000004</v>
      </c>
      <c r="S4596" s="2">
        <v>10404.764999999999</v>
      </c>
      <c r="T4596" s="2">
        <v>4773.9509999999991</v>
      </c>
    </row>
    <row r="4597" spans="1:20" x14ac:dyDescent="0.25">
      <c r="A4597" t="s">
        <v>3403</v>
      </c>
      <c r="B4597" t="s">
        <v>5</v>
      </c>
      <c r="C4597" t="s">
        <v>13</v>
      </c>
      <c r="D4597" s="1">
        <v>43500</v>
      </c>
      <c r="E4597" s="1">
        <v>43649</v>
      </c>
      <c r="F4597" s="1">
        <v>43677</v>
      </c>
      <c r="G4597" s="1">
        <v>43656</v>
      </c>
      <c r="H4597" s="13">
        <f>Orders[[#This Row],[DeliveryDate]]-Orders[[#This Row],[OrderDate]]</f>
        <v>7</v>
      </c>
      <c r="I4597" t="s">
        <v>3</v>
      </c>
      <c r="J4597" t="str">
        <f>_xlfn.XLOOKUP(Orders[[#This Row],[_SalesRepID]],'Sales team'!A:A,'Sales team'!B:B)</f>
        <v>Nicholas Cunningham</v>
      </c>
      <c r="K4597">
        <v>19</v>
      </c>
      <c r="L4597">
        <v>38</v>
      </c>
      <c r="M4597">
        <v>275</v>
      </c>
      <c r="N4597" t="str">
        <f>_xlfn.XLOOKUP(Orders[[#This Row],[_ProductID]],Products!A:A,Products!C:C)</f>
        <v>Home décor</v>
      </c>
      <c r="O4597">
        <v>43</v>
      </c>
      <c r="P4597">
        <v>0.05</v>
      </c>
      <c r="Q4597" s="2">
        <v>2834.1</v>
      </c>
      <c r="R4597" s="2">
        <v>1445.3910000000001</v>
      </c>
      <c r="S4597" s="2">
        <v>2692.395</v>
      </c>
      <c r="T4597" s="2">
        <v>1247.0039999999999</v>
      </c>
    </row>
    <row r="4598" spans="1:20" x14ac:dyDescent="0.25">
      <c r="A4598" t="s">
        <v>3404</v>
      </c>
      <c r="B4598" t="s">
        <v>10</v>
      </c>
      <c r="C4598" t="s">
        <v>2</v>
      </c>
      <c r="D4598" s="1">
        <v>43600</v>
      </c>
      <c r="E4598" s="1">
        <v>43649</v>
      </c>
      <c r="F4598" s="1">
        <v>43654</v>
      </c>
      <c r="G4598" s="1">
        <v>43661</v>
      </c>
      <c r="H4598" s="13">
        <f>Orders[[#This Row],[DeliveryDate]]-Orders[[#This Row],[OrderDate]]</f>
        <v>12</v>
      </c>
      <c r="I4598" t="s">
        <v>3</v>
      </c>
      <c r="J4598" t="str">
        <f>_xlfn.XLOOKUP(Orders[[#This Row],[_SalesRepID]],'Sales team'!A:A,'Sales team'!B:B)</f>
        <v>Shawn Torres</v>
      </c>
      <c r="K4598">
        <v>27</v>
      </c>
      <c r="L4598">
        <v>39</v>
      </c>
      <c r="M4598">
        <v>232</v>
      </c>
      <c r="N4598" t="str">
        <f>_xlfn.XLOOKUP(Orders[[#This Row],[_ProductID]],Products!A:A,Products!C:C)</f>
        <v>Home décor</v>
      </c>
      <c r="O4598">
        <v>46</v>
      </c>
      <c r="P4598">
        <v>7.4999999999999997E-2</v>
      </c>
      <c r="Q4598" s="2">
        <v>2324.9</v>
      </c>
      <c r="R4598" s="2">
        <v>953.20899999999995</v>
      </c>
      <c r="S4598" s="2">
        <v>15053.727500000001</v>
      </c>
      <c r="T4598" s="2">
        <v>8381.2645000000011</v>
      </c>
    </row>
    <row r="4599" spans="1:20" x14ac:dyDescent="0.25">
      <c r="A4599" t="s">
        <v>3405</v>
      </c>
      <c r="B4599" t="s">
        <v>10</v>
      </c>
      <c r="C4599" t="s">
        <v>2</v>
      </c>
      <c r="D4599" s="1">
        <v>43500</v>
      </c>
      <c r="E4599" s="1">
        <v>43649</v>
      </c>
      <c r="F4599" s="1">
        <v>43659</v>
      </c>
      <c r="G4599" s="1">
        <v>43662</v>
      </c>
      <c r="H4599" s="13">
        <f>Orders[[#This Row],[DeliveryDate]]-Orders[[#This Row],[OrderDate]]</f>
        <v>13</v>
      </c>
      <c r="I4599" t="s">
        <v>3</v>
      </c>
      <c r="J4599" t="str">
        <f>_xlfn.XLOOKUP(Orders[[#This Row],[_SalesRepID]],'Sales team'!A:A,'Sales team'!B:B)</f>
        <v>Donald Reynolds</v>
      </c>
      <c r="K4599">
        <v>26</v>
      </c>
      <c r="L4599">
        <v>43</v>
      </c>
      <c r="M4599">
        <v>227</v>
      </c>
      <c r="N4599" t="str">
        <f>_xlfn.XLOOKUP(Orders[[#This Row],[_ProductID]],Products!A:A,Products!C:C)</f>
        <v>Home décor</v>
      </c>
      <c r="O4599">
        <v>45</v>
      </c>
      <c r="P4599">
        <v>0.3</v>
      </c>
      <c r="Q4599" s="2">
        <v>1815.7</v>
      </c>
      <c r="R4599" s="2">
        <v>1470.7170000000001</v>
      </c>
      <c r="S4599" s="2">
        <v>1270.99</v>
      </c>
      <c r="T4599" s="2">
        <v>-199.72700000000009</v>
      </c>
    </row>
    <row r="4600" spans="1:20" x14ac:dyDescent="0.25">
      <c r="A4600" t="s">
        <v>3406</v>
      </c>
      <c r="B4600" t="s">
        <v>5</v>
      </c>
      <c r="C4600" t="s">
        <v>46</v>
      </c>
      <c r="D4600" s="1">
        <v>43600</v>
      </c>
      <c r="E4600" s="1">
        <v>43649</v>
      </c>
      <c r="F4600" s="1">
        <v>43656</v>
      </c>
      <c r="G4600" s="1">
        <v>43669</v>
      </c>
      <c r="H4600" s="13">
        <f>Orders[[#This Row],[DeliveryDate]]-Orders[[#This Row],[OrderDate]]</f>
        <v>20</v>
      </c>
      <c r="I4600" t="s">
        <v>3</v>
      </c>
      <c r="J4600" t="str">
        <f>_xlfn.XLOOKUP(Orders[[#This Row],[_SalesRepID]],'Sales team'!A:A,'Sales team'!B:B)</f>
        <v>Frank Brown</v>
      </c>
      <c r="K4600">
        <v>17</v>
      </c>
      <c r="L4600">
        <v>5</v>
      </c>
      <c r="M4600">
        <v>68</v>
      </c>
      <c r="N4600" t="str">
        <f>_xlfn.XLOOKUP(Orders[[#This Row],[_ProductID]],Products!A:A,Products!C:C)</f>
        <v>Outdoor</v>
      </c>
      <c r="O4600">
        <v>9</v>
      </c>
      <c r="P4600">
        <v>0.1</v>
      </c>
      <c r="Q4600" s="2">
        <v>187.6</v>
      </c>
      <c r="R4600" s="2">
        <v>99.427999999999997</v>
      </c>
      <c r="S4600" s="2">
        <v>506.52</v>
      </c>
      <c r="T4600" s="2">
        <v>208.23599999999999</v>
      </c>
    </row>
    <row r="4601" spans="1:20" x14ac:dyDescent="0.25">
      <c r="A4601" t="s">
        <v>3407</v>
      </c>
      <c r="B4601" t="s">
        <v>1</v>
      </c>
      <c r="C4601" t="s">
        <v>2</v>
      </c>
      <c r="D4601" s="1">
        <v>43500</v>
      </c>
      <c r="E4601" s="1">
        <v>43649</v>
      </c>
      <c r="F4601" s="1">
        <v>43655</v>
      </c>
      <c r="G4601" s="1">
        <v>43655</v>
      </c>
      <c r="H4601" s="13">
        <f>Orders[[#This Row],[DeliveryDate]]-Orders[[#This Row],[OrderDate]]</f>
        <v>6</v>
      </c>
      <c r="I4601" t="s">
        <v>3</v>
      </c>
      <c r="J4601" t="str">
        <f>_xlfn.XLOOKUP(Orders[[#This Row],[_SalesRepID]],'Sales team'!A:A,'Sales team'!B:B)</f>
        <v>Jonathan Hawkins</v>
      </c>
      <c r="K4601">
        <v>10</v>
      </c>
      <c r="L4601">
        <v>11</v>
      </c>
      <c r="M4601">
        <v>224</v>
      </c>
      <c r="N4601" t="str">
        <f>_xlfn.XLOOKUP(Orders[[#This Row],[_ProductID]],Products!A:A,Products!C:C)</f>
        <v>Kitchen &amp; Dining</v>
      </c>
      <c r="O4601">
        <v>37</v>
      </c>
      <c r="P4601">
        <v>0.2</v>
      </c>
      <c r="Q4601" s="2">
        <v>1232.8</v>
      </c>
      <c r="R4601" s="2">
        <v>505.44799999999998</v>
      </c>
      <c r="S4601" s="2">
        <v>1972.48</v>
      </c>
      <c r="T4601" s="2">
        <v>961.58400000000006</v>
      </c>
    </row>
    <row r="4602" spans="1:20" x14ac:dyDescent="0.25">
      <c r="A4602" t="s">
        <v>3408</v>
      </c>
      <c r="B4602" t="s">
        <v>5</v>
      </c>
      <c r="C4602" t="s">
        <v>13</v>
      </c>
      <c r="D4602" s="1">
        <v>43600</v>
      </c>
      <c r="E4602" s="1">
        <v>43649</v>
      </c>
      <c r="F4602" s="1">
        <v>43657</v>
      </c>
      <c r="G4602" s="1">
        <v>43677</v>
      </c>
      <c r="H4602" s="13">
        <f>Orders[[#This Row],[DeliveryDate]]-Orders[[#This Row],[OrderDate]]</f>
        <v>28</v>
      </c>
      <c r="I4602" t="s">
        <v>3</v>
      </c>
      <c r="J4602" t="str">
        <f>_xlfn.XLOOKUP(Orders[[#This Row],[_SalesRepID]],'Sales team'!A:A,'Sales team'!B:B)</f>
        <v>Frank Brown</v>
      </c>
      <c r="K4602">
        <v>17</v>
      </c>
      <c r="L4602">
        <v>38</v>
      </c>
      <c r="M4602">
        <v>326</v>
      </c>
      <c r="N4602" t="str">
        <f>_xlfn.XLOOKUP(Orders[[#This Row],[_ProductID]],Products!A:A,Products!C:C)</f>
        <v>Furniture</v>
      </c>
      <c r="O4602">
        <v>12</v>
      </c>
      <c r="P4602">
        <v>7.4999999999999997E-2</v>
      </c>
      <c r="Q4602" s="2">
        <v>978.2</v>
      </c>
      <c r="R4602" s="2">
        <v>498.88200000000001</v>
      </c>
      <c r="S4602" s="2">
        <v>4524.1750000000002</v>
      </c>
      <c r="T4602" s="2">
        <v>2029.7650000000003</v>
      </c>
    </row>
    <row r="4603" spans="1:20" x14ac:dyDescent="0.25">
      <c r="A4603" t="s">
        <v>3384</v>
      </c>
      <c r="B4603" t="s">
        <v>8</v>
      </c>
      <c r="C4603" t="s">
        <v>13</v>
      </c>
      <c r="D4603" s="1">
        <v>43600</v>
      </c>
      <c r="E4603" s="1">
        <v>43648</v>
      </c>
      <c r="F4603" s="1">
        <v>43666</v>
      </c>
      <c r="G4603" s="1">
        <v>43654</v>
      </c>
      <c r="H4603" s="13">
        <f>Orders[[#This Row],[DeliveryDate]]-Orders[[#This Row],[OrderDate]]</f>
        <v>6</v>
      </c>
      <c r="I4603" t="s">
        <v>3</v>
      </c>
      <c r="J4603" t="str">
        <f>_xlfn.XLOOKUP(Orders[[#This Row],[_SalesRepID]],'Sales team'!A:A,'Sales team'!B:B)</f>
        <v>Samuel Fowler</v>
      </c>
      <c r="K4603">
        <v>21</v>
      </c>
      <c r="L4603">
        <v>18</v>
      </c>
      <c r="M4603">
        <v>293</v>
      </c>
      <c r="N4603" t="str">
        <f>_xlfn.XLOOKUP(Orders[[#This Row],[_ProductID]],Products!A:A,Products!C:C)</f>
        <v>Outdoor</v>
      </c>
      <c r="O4603">
        <v>10</v>
      </c>
      <c r="P4603">
        <v>0.05</v>
      </c>
      <c r="Q4603" s="2">
        <v>1031.8</v>
      </c>
      <c r="R4603" s="2">
        <v>804.80399999999997</v>
      </c>
      <c r="S4603" s="2">
        <v>6861.4699999999993</v>
      </c>
      <c r="T4603" s="2">
        <v>1227.8419999999996</v>
      </c>
    </row>
    <row r="4604" spans="1:20" x14ac:dyDescent="0.25">
      <c r="A4604" t="s">
        <v>3385</v>
      </c>
      <c r="B4604" t="s">
        <v>8</v>
      </c>
      <c r="C4604" t="s">
        <v>6</v>
      </c>
      <c r="D4604" s="1">
        <v>43500</v>
      </c>
      <c r="E4604" s="1">
        <v>43648</v>
      </c>
      <c r="F4604" s="1">
        <v>43674</v>
      </c>
      <c r="G4604" s="1">
        <v>43654</v>
      </c>
      <c r="H4604" s="13">
        <f>Orders[[#This Row],[DeliveryDate]]-Orders[[#This Row],[OrderDate]]</f>
        <v>6</v>
      </c>
      <c r="I4604" t="s">
        <v>3</v>
      </c>
      <c r="J4604" t="str">
        <f>_xlfn.XLOOKUP(Orders[[#This Row],[_SalesRepID]],'Sales team'!A:A,'Sales team'!B:B)</f>
        <v>Roy Rice</v>
      </c>
      <c r="K4604">
        <v>24</v>
      </c>
      <c r="L4604">
        <v>21</v>
      </c>
      <c r="M4604">
        <v>172</v>
      </c>
      <c r="N4604" t="str">
        <f>_xlfn.XLOOKUP(Orders[[#This Row],[_ProductID]],Products!A:A,Products!C:C)</f>
        <v>Home décor</v>
      </c>
      <c r="O4604">
        <v>36</v>
      </c>
      <c r="P4604">
        <v>0.1</v>
      </c>
      <c r="Q4604" s="2">
        <v>5983.1</v>
      </c>
      <c r="R4604" s="2">
        <v>3410.3669999999997</v>
      </c>
      <c r="S4604" s="2">
        <v>5384.7900000000009</v>
      </c>
      <c r="T4604" s="2">
        <v>1974.4230000000011</v>
      </c>
    </row>
    <row r="4605" spans="1:20" x14ac:dyDescent="0.25">
      <c r="A4605" t="s">
        <v>3386</v>
      </c>
      <c r="B4605" t="s">
        <v>8</v>
      </c>
      <c r="C4605" t="s">
        <v>6</v>
      </c>
      <c r="D4605" s="1">
        <v>43500</v>
      </c>
      <c r="E4605" s="1">
        <v>43648</v>
      </c>
      <c r="F4605" s="1">
        <v>43671</v>
      </c>
      <c r="G4605" s="1">
        <v>43658</v>
      </c>
      <c r="H4605" s="13">
        <f>Orders[[#This Row],[DeliveryDate]]-Orders[[#This Row],[OrderDate]]</f>
        <v>10</v>
      </c>
      <c r="I4605" t="s">
        <v>3</v>
      </c>
      <c r="J4605" t="str">
        <f>_xlfn.XLOOKUP(Orders[[#This Row],[_SalesRepID]],'Sales team'!A:A,'Sales team'!B:B)</f>
        <v>Joe Price</v>
      </c>
      <c r="K4605">
        <v>22</v>
      </c>
      <c r="L4605">
        <v>12</v>
      </c>
      <c r="M4605">
        <v>128</v>
      </c>
      <c r="N4605" t="str">
        <f>_xlfn.XLOOKUP(Orders[[#This Row],[_ProductID]],Products!A:A,Products!C:C)</f>
        <v>Electronics</v>
      </c>
      <c r="O4605">
        <v>47</v>
      </c>
      <c r="P4605">
        <v>0.05</v>
      </c>
      <c r="Q4605" s="2">
        <v>830.80000000000007</v>
      </c>
      <c r="R4605" s="2">
        <v>697.87200000000007</v>
      </c>
      <c r="S4605" s="2">
        <v>5524.82</v>
      </c>
      <c r="T4605" s="2">
        <v>639.71599999999944</v>
      </c>
    </row>
    <row r="4606" spans="1:20" x14ac:dyDescent="0.25">
      <c r="A4606" t="s">
        <v>3387</v>
      </c>
      <c r="B4606" t="s">
        <v>5</v>
      </c>
      <c r="C4606" t="s">
        <v>13</v>
      </c>
      <c r="D4606" s="1">
        <v>43500</v>
      </c>
      <c r="E4606" s="1">
        <v>43648</v>
      </c>
      <c r="F4606" s="1">
        <v>43651</v>
      </c>
      <c r="G4606" s="1">
        <v>43657</v>
      </c>
      <c r="H4606" s="13">
        <f>Orders[[#This Row],[DeliveryDate]]-Orders[[#This Row],[OrderDate]]</f>
        <v>9</v>
      </c>
      <c r="I4606" t="s">
        <v>3</v>
      </c>
      <c r="J4606" t="str">
        <f>_xlfn.XLOOKUP(Orders[[#This Row],[_SalesRepID]],'Sales team'!A:A,'Sales team'!B:B)</f>
        <v>Frank Brown</v>
      </c>
      <c r="K4606">
        <v>17</v>
      </c>
      <c r="L4606">
        <v>1</v>
      </c>
      <c r="M4606">
        <v>262</v>
      </c>
      <c r="N4606" t="str">
        <f>_xlfn.XLOOKUP(Orders[[#This Row],[_ProductID]],Products!A:A,Products!C:C)</f>
        <v>Home décor</v>
      </c>
      <c r="O4606">
        <v>23</v>
      </c>
      <c r="P4606">
        <v>0.1</v>
      </c>
      <c r="Q4606" s="2">
        <v>1092.1000000000001</v>
      </c>
      <c r="R4606" s="2">
        <v>633.41800000000001</v>
      </c>
      <c r="S4606" s="2">
        <v>7863.1200000000008</v>
      </c>
      <c r="T4606" s="2">
        <v>2795.7760000000007</v>
      </c>
    </row>
    <row r="4607" spans="1:20" x14ac:dyDescent="0.25">
      <c r="A4607" t="s">
        <v>3388</v>
      </c>
      <c r="B4607" t="s">
        <v>1</v>
      </c>
      <c r="C4607" t="s">
        <v>6</v>
      </c>
      <c r="D4607" s="1">
        <v>43500</v>
      </c>
      <c r="E4607" s="1">
        <v>43648</v>
      </c>
      <c r="F4607" s="1">
        <v>43663</v>
      </c>
      <c r="G4607" s="1">
        <v>43671</v>
      </c>
      <c r="H4607" s="13">
        <f>Orders[[#This Row],[DeliveryDate]]-Orders[[#This Row],[OrderDate]]</f>
        <v>23</v>
      </c>
      <c r="I4607" t="s">
        <v>3</v>
      </c>
      <c r="J4607" t="str">
        <f>_xlfn.XLOOKUP(Orders[[#This Row],[_SalesRepID]],'Sales team'!A:A,'Sales team'!B:B)</f>
        <v>Stephen Payne</v>
      </c>
      <c r="K4607">
        <v>5</v>
      </c>
      <c r="L4607">
        <v>24</v>
      </c>
      <c r="M4607">
        <v>193</v>
      </c>
      <c r="N4607" t="str">
        <f>_xlfn.XLOOKUP(Orders[[#This Row],[_ProductID]],Products!A:A,Products!C:C)</f>
        <v>Home décor</v>
      </c>
      <c r="O4607">
        <v>30</v>
      </c>
      <c r="P4607">
        <v>0.2</v>
      </c>
      <c r="Q4607" s="2">
        <v>1011.7</v>
      </c>
      <c r="R4607" s="2">
        <v>718.30700000000002</v>
      </c>
      <c r="S4607" s="2">
        <v>2428.0800000000004</v>
      </c>
      <c r="T4607" s="2">
        <v>273.15900000000011</v>
      </c>
    </row>
    <row r="4608" spans="1:20" x14ac:dyDescent="0.25">
      <c r="A4608" t="s">
        <v>3389</v>
      </c>
      <c r="B4608" t="s">
        <v>1</v>
      </c>
      <c r="C4608" t="s">
        <v>2</v>
      </c>
      <c r="D4608" s="1">
        <v>43600</v>
      </c>
      <c r="E4608" s="1">
        <v>43648</v>
      </c>
      <c r="F4608" s="1">
        <v>43652</v>
      </c>
      <c r="G4608" s="1">
        <v>43661</v>
      </c>
      <c r="H4608" s="13">
        <f>Orders[[#This Row],[DeliveryDate]]-Orders[[#This Row],[OrderDate]]</f>
        <v>13</v>
      </c>
      <c r="I4608" t="s">
        <v>3</v>
      </c>
      <c r="J4608" t="str">
        <f>_xlfn.XLOOKUP(Orders[[#This Row],[_SalesRepID]],'Sales team'!A:A,'Sales team'!B:B)</f>
        <v>Joshua Little</v>
      </c>
      <c r="K4608">
        <v>11</v>
      </c>
      <c r="L4608">
        <v>25</v>
      </c>
      <c r="M4608">
        <v>208</v>
      </c>
      <c r="N4608" t="str">
        <f>_xlfn.XLOOKUP(Orders[[#This Row],[_ProductID]],Products!A:A,Products!C:C)</f>
        <v>Home décor</v>
      </c>
      <c r="O4608">
        <v>33</v>
      </c>
      <c r="P4608">
        <v>7.4999999999999997E-2</v>
      </c>
      <c r="Q4608" s="2">
        <v>1882.7</v>
      </c>
      <c r="R4608" s="2">
        <v>1186.1010000000001</v>
      </c>
      <c r="S4608" s="2">
        <v>5224.4925000000003</v>
      </c>
      <c r="T4608" s="2">
        <v>1666.1895</v>
      </c>
    </row>
    <row r="4609" spans="1:20" x14ac:dyDescent="0.25">
      <c r="A4609" t="s">
        <v>3390</v>
      </c>
      <c r="B4609" t="s">
        <v>10</v>
      </c>
      <c r="C4609" t="s">
        <v>6</v>
      </c>
      <c r="D4609" s="1">
        <v>43500</v>
      </c>
      <c r="E4609" s="1">
        <v>43648</v>
      </c>
      <c r="F4609" s="1">
        <v>43672</v>
      </c>
      <c r="G4609" s="1">
        <v>43684</v>
      </c>
      <c r="H4609" s="13">
        <f>Orders[[#This Row],[DeliveryDate]]-Orders[[#This Row],[OrderDate]]</f>
        <v>36</v>
      </c>
      <c r="I4609" t="s">
        <v>3</v>
      </c>
      <c r="J4609" t="str">
        <f>_xlfn.XLOOKUP(Orders[[#This Row],[_SalesRepID]],'Sales team'!A:A,'Sales team'!B:B)</f>
        <v>Shawn Torres</v>
      </c>
      <c r="K4609">
        <v>27</v>
      </c>
      <c r="L4609">
        <v>8</v>
      </c>
      <c r="M4609">
        <v>171</v>
      </c>
      <c r="N4609" t="str">
        <f>_xlfn.XLOOKUP(Orders[[#This Row],[_ProductID]],Products!A:A,Products!C:C)</f>
        <v>Kitchen &amp; Dining</v>
      </c>
      <c r="O4609">
        <v>37</v>
      </c>
      <c r="P4609">
        <v>7.4999999999999997E-2</v>
      </c>
      <c r="Q4609" s="2">
        <v>1252.9000000000001</v>
      </c>
      <c r="R4609" s="2">
        <v>914.61700000000008</v>
      </c>
      <c r="S4609" s="2">
        <v>2317.8650000000002</v>
      </c>
      <c r="T4609" s="2">
        <v>488.63100000000009</v>
      </c>
    </row>
    <row r="4610" spans="1:20" x14ac:dyDescent="0.25">
      <c r="A4610" t="s">
        <v>3391</v>
      </c>
      <c r="B4610" t="s">
        <v>8</v>
      </c>
      <c r="C4610" t="s">
        <v>6</v>
      </c>
      <c r="D4610" s="1">
        <v>43500</v>
      </c>
      <c r="E4610" s="1">
        <v>43648</v>
      </c>
      <c r="F4610" s="1">
        <v>43655</v>
      </c>
      <c r="G4610" s="1">
        <v>43663</v>
      </c>
      <c r="H4610" s="13">
        <f>Orders[[#This Row],[DeliveryDate]]-Orders[[#This Row],[OrderDate]]</f>
        <v>15</v>
      </c>
      <c r="I4610" t="s">
        <v>3</v>
      </c>
      <c r="J4610" t="str">
        <f>_xlfn.XLOOKUP(Orders[[#This Row],[_SalesRepID]],'Sales team'!A:A,'Sales team'!B:B)</f>
        <v>Roy Rice</v>
      </c>
      <c r="K4610">
        <v>24</v>
      </c>
      <c r="L4610">
        <v>6</v>
      </c>
      <c r="M4610">
        <v>140</v>
      </c>
      <c r="N4610" t="str">
        <f>_xlfn.XLOOKUP(Orders[[#This Row],[_ProductID]],Products!A:A,Products!C:C)</f>
        <v>Home décor</v>
      </c>
      <c r="O4610">
        <v>31</v>
      </c>
      <c r="P4610">
        <v>0.2</v>
      </c>
      <c r="Q4610" s="2">
        <v>1708.5</v>
      </c>
      <c r="R4610" s="2">
        <v>1435.1399999999999</v>
      </c>
      <c r="S4610" s="2">
        <v>10934.400000000001</v>
      </c>
      <c r="T4610" s="2">
        <v>-546.71999999999753</v>
      </c>
    </row>
    <row r="4611" spans="1:20" x14ac:dyDescent="0.25">
      <c r="A4611" t="s">
        <v>3392</v>
      </c>
      <c r="B4611" t="s">
        <v>1</v>
      </c>
      <c r="C4611" t="s">
        <v>13</v>
      </c>
      <c r="D4611" s="1">
        <v>43600</v>
      </c>
      <c r="E4611" s="1">
        <v>43648</v>
      </c>
      <c r="F4611" s="1">
        <v>43667</v>
      </c>
      <c r="G4611" s="1">
        <v>43657</v>
      </c>
      <c r="H4611" s="13">
        <f>Orders[[#This Row],[DeliveryDate]]-Orders[[#This Row],[OrderDate]]</f>
        <v>9</v>
      </c>
      <c r="I4611" t="s">
        <v>3</v>
      </c>
      <c r="J4611" t="str">
        <f>_xlfn.XLOOKUP(Orders[[#This Row],[_SalesRepID]],'Sales team'!A:A,'Sales team'!B:B)</f>
        <v>Jerry Green</v>
      </c>
      <c r="K4611">
        <v>3</v>
      </c>
      <c r="L4611">
        <v>37</v>
      </c>
      <c r="M4611">
        <v>268</v>
      </c>
      <c r="N4611" t="str">
        <f>_xlfn.XLOOKUP(Orders[[#This Row],[_ProductID]],Products!A:A,Products!C:C)</f>
        <v>Home décor</v>
      </c>
      <c r="O4611">
        <v>35</v>
      </c>
      <c r="P4611">
        <v>0.1</v>
      </c>
      <c r="Q4611" s="2">
        <v>1273</v>
      </c>
      <c r="R4611" s="2">
        <v>954.75</v>
      </c>
      <c r="S4611" s="2">
        <v>1145.7</v>
      </c>
      <c r="T4611" s="2">
        <v>190.95000000000005</v>
      </c>
    </row>
    <row r="4612" spans="1:20" x14ac:dyDescent="0.25">
      <c r="A4612" t="s">
        <v>3393</v>
      </c>
      <c r="B4612" t="s">
        <v>5</v>
      </c>
      <c r="C4612" t="s">
        <v>2</v>
      </c>
      <c r="D4612" s="1">
        <v>43500</v>
      </c>
      <c r="E4612" s="1">
        <v>43648</v>
      </c>
      <c r="F4612" s="1">
        <v>43668</v>
      </c>
      <c r="G4612" s="1">
        <v>43684</v>
      </c>
      <c r="H4612" s="13">
        <f>Orders[[#This Row],[DeliveryDate]]-Orders[[#This Row],[OrderDate]]</f>
        <v>36</v>
      </c>
      <c r="I4612" t="s">
        <v>3</v>
      </c>
      <c r="J4612" t="str">
        <f>_xlfn.XLOOKUP(Orders[[#This Row],[_SalesRepID]],'Sales team'!A:A,'Sales team'!B:B)</f>
        <v>Frank Brown</v>
      </c>
      <c r="K4612">
        <v>17</v>
      </c>
      <c r="L4612">
        <v>3</v>
      </c>
      <c r="M4612">
        <v>219</v>
      </c>
      <c r="N4612" t="str">
        <f>_xlfn.XLOOKUP(Orders[[#This Row],[_ProductID]],Products!A:A,Products!C:C)</f>
        <v>Furniture</v>
      </c>
      <c r="O4612">
        <v>38</v>
      </c>
      <c r="P4612">
        <v>0.15</v>
      </c>
      <c r="Q4612" s="2">
        <v>2438.8000000000002</v>
      </c>
      <c r="R4612" s="2">
        <v>1341.3400000000001</v>
      </c>
      <c r="S4612" s="2">
        <v>4145.96</v>
      </c>
      <c r="T4612" s="2">
        <v>1463.2799999999997</v>
      </c>
    </row>
    <row r="4613" spans="1:20" x14ac:dyDescent="0.25">
      <c r="A4613" t="s">
        <v>3394</v>
      </c>
      <c r="B4613" t="s">
        <v>1</v>
      </c>
      <c r="C4613" t="s">
        <v>2</v>
      </c>
      <c r="D4613" s="1">
        <v>43500</v>
      </c>
      <c r="E4613" s="1">
        <v>43648</v>
      </c>
      <c r="F4613" s="1">
        <v>43665</v>
      </c>
      <c r="G4613" s="1">
        <v>43670</v>
      </c>
      <c r="H4613" s="13">
        <f>Orders[[#This Row],[DeliveryDate]]-Orders[[#This Row],[OrderDate]]</f>
        <v>22</v>
      </c>
      <c r="I4613" t="s">
        <v>3</v>
      </c>
      <c r="J4613" t="str">
        <f>_xlfn.XLOOKUP(Orders[[#This Row],[_SalesRepID]],'Sales team'!A:A,'Sales team'!B:B)</f>
        <v>Jonathan Hawkins</v>
      </c>
      <c r="K4613">
        <v>10</v>
      </c>
      <c r="L4613">
        <v>27</v>
      </c>
      <c r="M4613">
        <v>255</v>
      </c>
      <c r="N4613" t="str">
        <f>_xlfn.XLOOKUP(Orders[[#This Row],[_ProductID]],Products!A:A,Products!C:C)</f>
        <v>Furniture</v>
      </c>
      <c r="O4613">
        <v>15</v>
      </c>
      <c r="P4613">
        <v>0.1</v>
      </c>
      <c r="Q4613" s="2">
        <v>3061.9</v>
      </c>
      <c r="R4613" s="2">
        <v>1745.2829999999999</v>
      </c>
      <c r="S4613" s="2">
        <v>2755.71</v>
      </c>
      <c r="T4613" s="2">
        <v>1010.4270000000001</v>
      </c>
    </row>
    <row r="4614" spans="1:20" x14ac:dyDescent="0.25">
      <c r="A4614" t="s">
        <v>3395</v>
      </c>
      <c r="B4614" t="s">
        <v>8</v>
      </c>
      <c r="C4614" t="s">
        <v>25</v>
      </c>
      <c r="D4614" s="1">
        <v>43500</v>
      </c>
      <c r="E4614" s="1">
        <v>43648</v>
      </c>
      <c r="F4614" s="1">
        <v>43674</v>
      </c>
      <c r="G4614" s="1">
        <v>43665</v>
      </c>
      <c r="H4614" s="13">
        <f>Orders[[#This Row],[DeliveryDate]]-Orders[[#This Row],[OrderDate]]</f>
        <v>17</v>
      </c>
      <c r="I4614" t="s">
        <v>3</v>
      </c>
      <c r="J4614" t="str">
        <f>_xlfn.XLOOKUP(Orders[[#This Row],[_SalesRepID]],'Sales team'!A:A,'Sales team'!B:B)</f>
        <v>Douglas Tucker</v>
      </c>
      <c r="K4614">
        <v>23</v>
      </c>
      <c r="L4614">
        <v>2</v>
      </c>
      <c r="M4614">
        <v>360</v>
      </c>
      <c r="N4614" t="str">
        <f>_xlfn.XLOOKUP(Orders[[#This Row],[_ProductID]],Products!A:A,Products!C:C)</f>
        <v>Electronics</v>
      </c>
      <c r="O4614">
        <v>28</v>
      </c>
      <c r="P4614">
        <v>0.15</v>
      </c>
      <c r="Q4614" s="2">
        <v>3061.9</v>
      </c>
      <c r="R4614" s="2">
        <v>1224.76</v>
      </c>
      <c r="S4614" s="2">
        <v>15615.69</v>
      </c>
      <c r="T4614" s="2">
        <v>8267.130000000001</v>
      </c>
    </row>
    <row r="4615" spans="1:20" x14ac:dyDescent="0.25">
      <c r="A4615" t="s">
        <v>3396</v>
      </c>
      <c r="B4615" t="s">
        <v>1</v>
      </c>
      <c r="C4615" t="s">
        <v>6</v>
      </c>
      <c r="D4615" s="1">
        <v>43600</v>
      </c>
      <c r="E4615" s="1">
        <v>43648</v>
      </c>
      <c r="F4615" s="1">
        <v>43662</v>
      </c>
      <c r="G4615" s="1">
        <v>43664</v>
      </c>
      <c r="H4615" s="13">
        <f>Orders[[#This Row],[DeliveryDate]]-Orders[[#This Row],[OrderDate]]</f>
        <v>16</v>
      </c>
      <c r="I4615" t="s">
        <v>3</v>
      </c>
      <c r="J4615" t="str">
        <f>_xlfn.XLOOKUP(Orders[[#This Row],[_SalesRepID]],'Sales team'!A:A,'Sales team'!B:B)</f>
        <v>Adam Hernandez</v>
      </c>
      <c r="K4615">
        <v>1</v>
      </c>
      <c r="L4615">
        <v>6</v>
      </c>
      <c r="M4615">
        <v>119</v>
      </c>
      <c r="N4615" t="str">
        <f>_xlfn.XLOOKUP(Orders[[#This Row],[_ProductID]],Products!A:A,Products!C:C)</f>
        <v>Home décor</v>
      </c>
      <c r="O4615">
        <v>24</v>
      </c>
      <c r="P4615">
        <v>0.05</v>
      </c>
      <c r="Q4615" s="2">
        <v>167.5</v>
      </c>
      <c r="R4615" s="2">
        <v>142.375</v>
      </c>
      <c r="S4615" s="2">
        <v>159.125</v>
      </c>
      <c r="T4615" s="2">
        <v>16.75</v>
      </c>
    </row>
    <row r="4616" spans="1:20" x14ac:dyDescent="0.25">
      <c r="A4616" t="s">
        <v>3397</v>
      </c>
      <c r="B4616" t="s">
        <v>5</v>
      </c>
      <c r="C4616" t="s">
        <v>13</v>
      </c>
      <c r="D4616" s="1">
        <v>43500</v>
      </c>
      <c r="E4616" s="1">
        <v>43648</v>
      </c>
      <c r="F4616" s="1">
        <v>43662</v>
      </c>
      <c r="G4616" s="1">
        <v>43662</v>
      </c>
      <c r="H4616" s="13">
        <f>Orders[[#This Row],[DeliveryDate]]-Orders[[#This Row],[OrderDate]]</f>
        <v>14</v>
      </c>
      <c r="I4616" t="s">
        <v>3</v>
      </c>
      <c r="J4616" t="str">
        <f>_xlfn.XLOOKUP(Orders[[#This Row],[_SalesRepID]],'Sales team'!A:A,'Sales team'!B:B)</f>
        <v>Paul Holmes</v>
      </c>
      <c r="K4616">
        <v>14</v>
      </c>
      <c r="L4616">
        <v>47</v>
      </c>
      <c r="M4616">
        <v>323</v>
      </c>
      <c r="N4616" t="str">
        <f>_xlfn.XLOOKUP(Orders[[#This Row],[_ProductID]],Products!A:A,Products!C:C)</f>
        <v>Home décor</v>
      </c>
      <c r="O4616">
        <v>2</v>
      </c>
      <c r="P4616">
        <v>0.15</v>
      </c>
      <c r="Q4616" s="2">
        <v>3993.2000000000003</v>
      </c>
      <c r="R4616" s="2">
        <v>3234.4920000000006</v>
      </c>
      <c r="S4616" s="2">
        <v>20365.32</v>
      </c>
      <c r="T4616" s="2">
        <v>958.36799999999494</v>
      </c>
    </row>
    <row r="4617" spans="1:20" x14ac:dyDescent="0.25">
      <c r="A4617" t="s">
        <v>3398</v>
      </c>
      <c r="B4617" t="s">
        <v>1</v>
      </c>
      <c r="C4617" t="s">
        <v>13</v>
      </c>
      <c r="D4617" s="1">
        <v>43500</v>
      </c>
      <c r="E4617" s="1">
        <v>43648</v>
      </c>
      <c r="F4617" s="1">
        <v>43669</v>
      </c>
      <c r="G4617" s="1">
        <v>43654</v>
      </c>
      <c r="H4617" s="13">
        <f>Orders[[#This Row],[DeliveryDate]]-Orders[[#This Row],[OrderDate]]</f>
        <v>6</v>
      </c>
      <c r="I4617" t="s">
        <v>3</v>
      </c>
      <c r="J4617" t="str">
        <f>_xlfn.XLOOKUP(Orders[[#This Row],[_SalesRepID]],'Sales team'!A:A,'Sales team'!B:B)</f>
        <v>Jerry Green</v>
      </c>
      <c r="K4617">
        <v>3</v>
      </c>
      <c r="L4617">
        <v>10</v>
      </c>
      <c r="M4617">
        <v>326</v>
      </c>
      <c r="N4617" t="str">
        <f>_xlfn.XLOOKUP(Orders[[#This Row],[_ProductID]],Products!A:A,Products!C:C)</f>
        <v>Home décor</v>
      </c>
      <c r="O4617">
        <v>21</v>
      </c>
      <c r="P4617">
        <v>0.1</v>
      </c>
      <c r="Q4617" s="2">
        <v>1125.6000000000001</v>
      </c>
      <c r="R4617" s="2">
        <v>585.31200000000013</v>
      </c>
      <c r="S4617" s="2">
        <v>5065.2000000000007</v>
      </c>
      <c r="T4617" s="2">
        <v>2138.6400000000003</v>
      </c>
    </row>
    <row r="4618" spans="1:20" x14ac:dyDescent="0.25">
      <c r="A4618" t="s">
        <v>3399</v>
      </c>
      <c r="B4618" t="s">
        <v>8</v>
      </c>
      <c r="C4618" t="s">
        <v>6</v>
      </c>
      <c r="D4618" s="1">
        <v>43500</v>
      </c>
      <c r="E4618" s="1">
        <v>43648</v>
      </c>
      <c r="F4618" s="1">
        <v>43664</v>
      </c>
      <c r="G4618" s="1">
        <v>43678</v>
      </c>
      <c r="H4618" s="13">
        <f>Orders[[#This Row],[DeliveryDate]]-Orders[[#This Row],[OrderDate]]</f>
        <v>30</v>
      </c>
      <c r="I4618" t="s">
        <v>3</v>
      </c>
      <c r="J4618" t="str">
        <f>_xlfn.XLOOKUP(Orders[[#This Row],[_SalesRepID]],'Sales team'!A:A,'Sales team'!B:B)</f>
        <v>Roy Rice</v>
      </c>
      <c r="K4618">
        <v>24</v>
      </c>
      <c r="L4618">
        <v>17</v>
      </c>
      <c r="M4618">
        <v>191</v>
      </c>
      <c r="N4618" t="str">
        <f>_xlfn.XLOOKUP(Orders[[#This Row],[_ProductID]],Products!A:A,Products!C:C)</f>
        <v>Kitchen &amp; Dining</v>
      </c>
      <c r="O4618">
        <v>4</v>
      </c>
      <c r="P4618">
        <v>7.4999999999999997E-2</v>
      </c>
      <c r="Q4618" s="2">
        <v>1159.1000000000001</v>
      </c>
      <c r="R4618" s="2">
        <v>846.14300000000003</v>
      </c>
      <c r="S4618" s="2">
        <v>3216.5025000000005</v>
      </c>
      <c r="T4618" s="2">
        <v>678.07350000000042</v>
      </c>
    </row>
    <row r="4619" spans="1:20" x14ac:dyDescent="0.25">
      <c r="A4619" t="s">
        <v>3400</v>
      </c>
      <c r="B4619" t="s">
        <v>5</v>
      </c>
      <c r="C4619" t="s">
        <v>2</v>
      </c>
      <c r="D4619" s="1">
        <v>43500</v>
      </c>
      <c r="E4619" s="1">
        <v>43648</v>
      </c>
      <c r="F4619" s="1">
        <v>43664</v>
      </c>
      <c r="G4619" s="1">
        <v>43654</v>
      </c>
      <c r="H4619" s="13">
        <f>Orders[[#This Row],[DeliveryDate]]-Orders[[#This Row],[OrderDate]]</f>
        <v>6</v>
      </c>
      <c r="I4619" t="s">
        <v>3</v>
      </c>
      <c r="J4619" t="str">
        <f>_xlfn.XLOOKUP(Orders[[#This Row],[_SalesRepID]],'Sales team'!A:A,'Sales team'!B:B)</f>
        <v>Paul Holmes</v>
      </c>
      <c r="K4619">
        <v>14</v>
      </c>
      <c r="L4619">
        <v>29</v>
      </c>
      <c r="M4619">
        <v>222</v>
      </c>
      <c r="N4619" t="str">
        <f>_xlfn.XLOOKUP(Orders[[#This Row],[_ProductID]],Products!A:A,Products!C:C)</f>
        <v>Home décor</v>
      </c>
      <c r="O4619">
        <v>32</v>
      </c>
      <c r="P4619">
        <v>7.4999999999999997E-2</v>
      </c>
      <c r="Q4619" s="2">
        <v>1038.5</v>
      </c>
      <c r="R4619" s="2">
        <v>810.03</v>
      </c>
      <c r="S4619" s="2">
        <v>960.61250000000007</v>
      </c>
      <c r="T4619" s="2">
        <v>150.5825000000001</v>
      </c>
    </row>
    <row r="4620" spans="1:20" x14ac:dyDescent="0.25">
      <c r="A4620" t="s">
        <v>3378</v>
      </c>
      <c r="B4620" t="s">
        <v>1</v>
      </c>
      <c r="C4620" t="s">
        <v>13</v>
      </c>
      <c r="D4620" s="1">
        <v>43600</v>
      </c>
      <c r="E4620" s="1">
        <v>43647</v>
      </c>
      <c r="F4620" s="1">
        <v>43673</v>
      </c>
      <c r="G4620" s="1">
        <v>43663</v>
      </c>
      <c r="H4620" s="13">
        <f>Orders[[#This Row],[DeliveryDate]]-Orders[[#This Row],[OrderDate]]</f>
        <v>16</v>
      </c>
      <c r="I4620" t="s">
        <v>3</v>
      </c>
      <c r="J4620" t="str">
        <f>_xlfn.XLOOKUP(Orders[[#This Row],[_SalesRepID]],'Sales team'!A:A,'Sales team'!B:B)</f>
        <v>Jerry Green</v>
      </c>
      <c r="K4620">
        <v>3</v>
      </c>
      <c r="L4620">
        <v>10</v>
      </c>
      <c r="M4620">
        <v>292</v>
      </c>
      <c r="N4620" t="str">
        <f>_xlfn.XLOOKUP(Orders[[#This Row],[_ProductID]],Products!A:A,Products!C:C)</f>
        <v>Home décor</v>
      </c>
      <c r="O4620">
        <v>17</v>
      </c>
      <c r="P4620">
        <v>0.1</v>
      </c>
      <c r="Q4620" s="2">
        <v>247.9</v>
      </c>
      <c r="R4620" s="2">
        <v>198.32000000000002</v>
      </c>
      <c r="S4620" s="2">
        <v>1115.55</v>
      </c>
      <c r="T4620" s="2">
        <v>123.94999999999982</v>
      </c>
    </row>
    <row r="4621" spans="1:20" x14ac:dyDescent="0.25">
      <c r="A4621" t="s">
        <v>3379</v>
      </c>
      <c r="B4621" t="s">
        <v>5</v>
      </c>
      <c r="C4621" t="s">
        <v>25</v>
      </c>
      <c r="D4621" s="1">
        <v>43500</v>
      </c>
      <c r="E4621" s="1">
        <v>43647</v>
      </c>
      <c r="F4621" s="1">
        <v>43649</v>
      </c>
      <c r="G4621" s="1">
        <v>43658</v>
      </c>
      <c r="H4621" s="13">
        <f>Orders[[#This Row],[DeliveryDate]]-Orders[[#This Row],[OrderDate]]</f>
        <v>11</v>
      </c>
      <c r="I4621" t="s">
        <v>3</v>
      </c>
      <c r="J4621" t="str">
        <f>_xlfn.XLOOKUP(Orders[[#This Row],[_SalesRepID]],'Sales team'!A:A,'Sales team'!B:B)</f>
        <v>Roger Alexander</v>
      </c>
      <c r="K4621">
        <v>15</v>
      </c>
      <c r="L4621">
        <v>34</v>
      </c>
      <c r="M4621">
        <v>332</v>
      </c>
      <c r="N4621" t="str">
        <f>_xlfn.XLOOKUP(Orders[[#This Row],[_ProductID]],Products!A:A,Products!C:C)</f>
        <v>Home décor</v>
      </c>
      <c r="O4621">
        <v>3</v>
      </c>
      <c r="P4621">
        <v>0.05</v>
      </c>
      <c r="Q4621" s="2">
        <v>1025.1000000000001</v>
      </c>
      <c r="R4621" s="2">
        <v>481.79700000000003</v>
      </c>
      <c r="S4621" s="2">
        <v>6816.915</v>
      </c>
      <c r="T4621" s="2">
        <v>3444.3359999999998</v>
      </c>
    </row>
    <row r="4622" spans="1:20" x14ac:dyDescent="0.25">
      <c r="A4622" t="s">
        <v>3380</v>
      </c>
      <c r="B4622" t="s">
        <v>1</v>
      </c>
      <c r="C4622" t="s">
        <v>13</v>
      </c>
      <c r="D4622" s="1">
        <v>43500</v>
      </c>
      <c r="E4622" s="1">
        <v>43647</v>
      </c>
      <c r="F4622" s="1">
        <v>43668</v>
      </c>
      <c r="G4622" s="1">
        <v>43663</v>
      </c>
      <c r="H4622" s="13">
        <f>Orders[[#This Row],[DeliveryDate]]-Orders[[#This Row],[OrderDate]]</f>
        <v>16</v>
      </c>
      <c r="I4622" t="s">
        <v>3</v>
      </c>
      <c r="J4622" t="str">
        <f>_xlfn.XLOOKUP(Orders[[#This Row],[_SalesRepID]],'Sales team'!A:A,'Sales team'!B:B)</f>
        <v>Keith Griffin</v>
      </c>
      <c r="K4622">
        <v>2</v>
      </c>
      <c r="L4622">
        <v>19</v>
      </c>
      <c r="M4622">
        <v>320</v>
      </c>
      <c r="N4622" t="str">
        <f>_xlfn.XLOOKUP(Orders[[#This Row],[_ProductID]],Products!A:A,Products!C:C)</f>
        <v>Furniture</v>
      </c>
      <c r="O4622">
        <v>22</v>
      </c>
      <c r="P4622">
        <v>7.4999999999999997E-2</v>
      </c>
      <c r="Q4622" s="2">
        <v>5782.1</v>
      </c>
      <c r="R4622" s="2">
        <v>3700.5440000000003</v>
      </c>
      <c r="S4622" s="2">
        <v>5348.442500000001</v>
      </c>
      <c r="T4622" s="2">
        <v>1647.8985000000007</v>
      </c>
    </row>
    <row r="4623" spans="1:20" x14ac:dyDescent="0.25">
      <c r="A4623" t="s">
        <v>3381</v>
      </c>
      <c r="B4623" t="s">
        <v>10</v>
      </c>
      <c r="C4623" t="s">
        <v>6</v>
      </c>
      <c r="D4623" s="1">
        <v>43600</v>
      </c>
      <c r="E4623" s="1">
        <v>43647</v>
      </c>
      <c r="F4623" s="1">
        <v>43658</v>
      </c>
      <c r="G4623" s="1">
        <v>43655</v>
      </c>
      <c r="H4623" s="13">
        <f>Orders[[#This Row],[DeliveryDate]]-Orders[[#This Row],[OrderDate]]</f>
        <v>8</v>
      </c>
      <c r="I4623" t="s">
        <v>3</v>
      </c>
      <c r="J4623" t="str">
        <f>_xlfn.XLOOKUP(Orders[[#This Row],[_SalesRepID]],'Sales team'!A:A,'Sales team'!B:B)</f>
        <v>Carlos Miller</v>
      </c>
      <c r="K4623">
        <v>28</v>
      </c>
      <c r="L4623">
        <v>25</v>
      </c>
      <c r="M4623">
        <v>97</v>
      </c>
      <c r="N4623" t="str">
        <f>_xlfn.XLOOKUP(Orders[[#This Row],[_ProductID]],Products!A:A,Products!C:C)</f>
        <v>Outdoor</v>
      </c>
      <c r="O4623">
        <v>9</v>
      </c>
      <c r="P4623">
        <v>0.2</v>
      </c>
      <c r="Q4623" s="2">
        <v>1051.9000000000001</v>
      </c>
      <c r="R4623" s="2">
        <v>462.83600000000007</v>
      </c>
      <c r="S4623" s="2">
        <v>6732.1600000000008</v>
      </c>
      <c r="T4623" s="2">
        <v>3029.4720000000002</v>
      </c>
    </row>
    <row r="4624" spans="1:20" x14ac:dyDescent="0.25">
      <c r="A4624" t="s">
        <v>3382</v>
      </c>
      <c r="B4624" t="s">
        <v>8</v>
      </c>
      <c r="C4624" t="s">
        <v>2</v>
      </c>
      <c r="D4624" s="1">
        <v>43500</v>
      </c>
      <c r="E4624" s="1">
        <v>43647</v>
      </c>
      <c r="F4624" s="1">
        <v>43668</v>
      </c>
      <c r="G4624" s="1">
        <v>43672</v>
      </c>
      <c r="H4624" s="13">
        <f>Orders[[#This Row],[DeliveryDate]]-Orders[[#This Row],[OrderDate]]</f>
        <v>25</v>
      </c>
      <c r="I4624" t="s">
        <v>3</v>
      </c>
      <c r="J4624" t="str">
        <f>_xlfn.XLOOKUP(Orders[[#This Row],[_SalesRepID]],'Sales team'!A:A,'Sales team'!B:B)</f>
        <v>Samuel Fowler</v>
      </c>
      <c r="K4624">
        <v>21</v>
      </c>
      <c r="L4624">
        <v>26</v>
      </c>
      <c r="M4624">
        <v>237</v>
      </c>
      <c r="N4624" t="str">
        <f>_xlfn.XLOOKUP(Orders[[#This Row],[_ProductID]],Products!A:A,Products!C:C)</f>
        <v>Home décor</v>
      </c>
      <c r="O4624">
        <v>45</v>
      </c>
      <c r="P4624">
        <v>7.4999999999999997E-2</v>
      </c>
      <c r="Q4624" s="2">
        <v>844.2</v>
      </c>
      <c r="R4624" s="2">
        <v>379.89000000000004</v>
      </c>
      <c r="S4624" s="2">
        <v>6247.0800000000008</v>
      </c>
      <c r="T4624" s="2">
        <v>3207.9600000000005</v>
      </c>
    </row>
    <row r="4625" spans="1:20" x14ac:dyDescent="0.25">
      <c r="A4625" t="s">
        <v>3383</v>
      </c>
      <c r="B4625" t="s">
        <v>1</v>
      </c>
      <c r="C4625" t="s">
        <v>6</v>
      </c>
      <c r="D4625" s="1">
        <v>43500</v>
      </c>
      <c r="E4625" s="1">
        <v>43647</v>
      </c>
      <c r="F4625" s="1">
        <v>43655</v>
      </c>
      <c r="G4625" s="1">
        <v>43675</v>
      </c>
      <c r="H4625" s="13">
        <f>Orders[[#This Row],[DeliveryDate]]-Orders[[#This Row],[OrderDate]]</f>
        <v>28</v>
      </c>
      <c r="I4625" t="s">
        <v>3</v>
      </c>
      <c r="J4625" t="str">
        <f>_xlfn.XLOOKUP(Orders[[#This Row],[_SalesRepID]],'Sales team'!A:A,'Sales team'!B:B)</f>
        <v>Jonathan Hawkins</v>
      </c>
      <c r="K4625">
        <v>10</v>
      </c>
      <c r="L4625">
        <v>20</v>
      </c>
      <c r="M4625">
        <v>189</v>
      </c>
      <c r="N4625" t="str">
        <f>_xlfn.XLOOKUP(Orders[[#This Row],[_ProductID]],Products!A:A,Products!C:C)</f>
        <v>Home décor</v>
      </c>
      <c r="O4625">
        <v>35</v>
      </c>
      <c r="P4625">
        <v>0.1</v>
      </c>
      <c r="Q4625" s="2">
        <v>2412</v>
      </c>
      <c r="R4625" s="2">
        <v>2026.08</v>
      </c>
      <c r="S4625" s="2">
        <v>4341.6000000000004</v>
      </c>
      <c r="T4625" s="2">
        <v>289.44000000000051</v>
      </c>
    </row>
    <row r="4626" spans="1:20" x14ac:dyDescent="0.25">
      <c r="A4626" t="s">
        <v>3371</v>
      </c>
      <c r="B4626" t="s">
        <v>10</v>
      </c>
      <c r="C4626" t="s">
        <v>25</v>
      </c>
      <c r="D4626" s="1">
        <v>43500</v>
      </c>
      <c r="E4626" s="1">
        <v>43646</v>
      </c>
      <c r="F4626" s="1">
        <v>43649</v>
      </c>
      <c r="G4626" s="1">
        <v>43669</v>
      </c>
      <c r="H4626" s="13">
        <f>Orders[[#This Row],[DeliveryDate]]-Orders[[#This Row],[OrderDate]]</f>
        <v>23</v>
      </c>
      <c r="I4626" t="s">
        <v>3</v>
      </c>
      <c r="J4626" t="str">
        <f>_xlfn.XLOOKUP(Orders[[#This Row],[_SalesRepID]],'Sales team'!A:A,'Sales team'!B:B)</f>
        <v>Shawn Torres</v>
      </c>
      <c r="K4626">
        <v>27</v>
      </c>
      <c r="L4626">
        <v>29</v>
      </c>
      <c r="M4626">
        <v>329</v>
      </c>
      <c r="N4626" t="str">
        <f>_xlfn.XLOOKUP(Orders[[#This Row],[_ProductID]],Products!A:A,Products!C:C)</f>
        <v>Home décor</v>
      </c>
      <c r="O4626">
        <v>40</v>
      </c>
      <c r="P4626">
        <v>7.4999999999999997E-2</v>
      </c>
      <c r="Q4626" s="2">
        <v>3912.8</v>
      </c>
      <c r="R4626" s="2">
        <v>2543.3200000000002</v>
      </c>
      <c r="S4626" s="2">
        <v>18096.7</v>
      </c>
      <c r="T4626" s="2">
        <v>5380.1</v>
      </c>
    </row>
    <row r="4627" spans="1:20" x14ac:dyDescent="0.25">
      <c r="A4627" t="s">
        <v>3372</v>
      </c>
      <c r="B4627" t="s">
        <v>1</v>
      </c>
      <c r="C4627" t="s">
        <v>13</v>
      </c>
      <c r="D4627" s="1">
        <v>43500</v>
      </c>
      <c r="E4627" s="1">
        <v>43646</v>
      </c>
      <c r="F4627" s="1">
        <v>43671</v>
      </c>
      <c r="G4627" s="1">
        <v>43676</v>
      </c>
      <c r="H4627" s="13">
        <f>Orders[[#This Row],[DeliveryDate]]-Orders[[#This Row],[OrderDate]]</f>
        <v>30</v>
      </c>
      <c r="I4627" t="s">
        <v>3</v>
      </c>
      <c r="J4627" t="str">
        <f>_xlfn.XLOOKUP(Orders[[#This Row],[_SalesRepID]],'Sales team'!A:A,'Sales team'!B:B)</f>
        <v>Jonathan Hawkins</v>
      </c>
      <c r="K4627">
        <v>10</v>
      </c>
      <c r="L4627">
        <v>39</v>
      </c>
      <c r="M4627">
        <v>305</v>
      </c>
      <c r="N4627" t="str">
        <f>_xlfn.XLOOKUP(Orders[[#This Row],[_ProductID]],Products!A:A,Products!C:C)</f>
        <v>Furniture</v>
      </c>
      <c r="O4627">
        <v>38</v>
      </c>
      <c r="P4627">
        <v>0.1</v>
      </c>
      <c r="Q4627" s="2">
        <v>227.8</v>
      </c>
      <c r="R4627" s="2">
        <v>107.066</v>
      </c>
      <c r="S4627" s="2">
        <v>205.02</v>
      </c>
      <c r="T4627" s="2">
        <v>97.954000000000008</v>
      </c>
    </row>
    <row r="4628" spans="1:20" x14ac:dyDescent="0.25">
      <c r="A4628" t="s">
        <v>3373</v>
      </c>
      <c r="B4628" t="s">
        <v>10</v>
      </c>
      <c r="C4628" t="s">
        <v>15</v>
      </c>
      <c r="D4628" s="1">
        <v>43500</v>
      </c>
      <c r="E4628" s="1">
        <v>43646</v>
      </c>
      <c r="F4628" s="1">
        <v>43654</v>
      </c>
      <c r="G4628" s="1">
        <v>43655</v>
      </c>
      <c r="H4628" s="13">
        <f>Orders[[#This Row],[DeliveryDate]]-Orders[[#This Row],[OrderDate]]</f>
        <v>9</v>
      </c>
      <c r="I4628" t="s">
        <v>3</v>
      </c>
      <c r="J4628" t="str">
        <f>_xlfn.XLOOKUP(Orders[[#This Row],[_SalesRepID]],'Sales team'!A:A,'Sales team'!B:B)</f>
        <v>Shawn Torres</v>
      </c>
      <c r="K4628">
        <v>27</v>
      </c>
      <c r="L4628">
        <v>29</v>
      </c>
      <c r="M4628">
        <v>30</v>
      </c>
      <c r="N4628" t="str">
        <f>_xlfn.XLOOKUP(Orders[[#This Row],[_ProductID]],Products!A:A,Products!C:C)</f>
        <v>Home décor</v>
      </c>
      <c r="O4628">
        <v>21</v>
      </c>
      <c r="P4628">
        <v>7.4999999999999997E-2</v>
      </c>
      <c r="Q4628" s="2">
        <v>1139</v>
      </c>
      <c r="R4628" s="2">
        <v>558.11</v>
      </c>
      <c r="S4628" s="2">
        <v>2107.15</v>
      </c>
      <c r="T4628" s="2">
        <v>990.93000000000006</v>
      </c>
    </row>
    <row r="4629" spans="1:20" x14ac:dyDescent="0.25">
      <c r="A4629" t="s">
        <v>3374</v>
      </c>
      <c r="B4629" t="s">
        <v>8</v>
      </c>
      <c r="C4629" t="s">
        <v>2</v>
      </c>
      <c r="D4629" s="1">
        <v>43500</v>
      </c>
      <c r="E4629" s="1">
        <v>43646</v>
      </c>
      <c r="F4629" s="1">
        <v>43653</v>
      </c>
      <c r="G4629" s="1">
        <v>43657</v>
      </c>
      <c r="H4629" s="13">
        <f>Orders[[#This Row],[DeliveryDate]]-Orders[[#This Row],[OrderDate]]</f>
        <v>11</v>
      </c>
      <c r="I4629" t="s">
        <v>3</v>
      </c>
      <c r="J4629" t="str">
        <f>_xlfn.XLOOKUP(Orders[[#This Row],[_SalesRepID]],'Sales team'!A:A,'Sales team'!B:B)</f>
        <v>Patrick Graham</v>
      </c>
      <c r="K4629">
        <v>25</v>
      </c>
      <c r="L4629">
        <v>47</v>
      </c>
      <c r="M4629">
        <v>223</v>
      </c>
      <c r="N4629" t="str">
        <f>_xlfn.XLOOKUP(Orders[[#This Row],[_ProductID]],Products!A:A,Products!C:C)</f>
        <v>Electronics</v>
      </c>
      <c r="O4629">
        <v>28</v>
      </c>
      <c r="P4629">
        <v>0.05</v>
      </c>
      <c r="Q4629" s="2">
        <v>201</v>
      </c>
      <c r="R4629" s="2">
        <v>98.49</v>
      </c>
      <c r="S4629" s="2">
        <v>1145.7</v>
      </c>
      <c r="T4629" s="2">
        <v>554.7600000000001</v>
      </c>
    </row>
    <row r="4630" spans="1:20" x14ac:dyDescent="0.25">
      <c r="A4630" t="s">
        <v>3375</v>
      </c>
      <c r="B4630" t="s">
        <v>1</v>
      </c>
      <c r="C4630" t="s">
        <v>13</v>
      </c>
      <c r="D4630" s="1">
        <v>43600</v>
      </c>
      <c r="E4630" s="1">
        <v>43646</v>
      </c>
      <c r="F4630" s="1">
        <v>43673</v>
      </c>
      <c r="G4630" s="1">
        <v>43658</v>
      </c>
      <c r="H4630" s="13">
        <f>Orders[[#This Row],[DeliveryDate]]-Orders[[#This Row],[OrderDate]]</f>
        <v>12</v>
      </c>
      <c r="I4630" t="s">
        <v>3</v>
      </c>
      <c r="J4630" t="str">
        <f>_xlfn.XLOOKUP(Orders[[#This Row],[_SalesRepID]],'Sales team'!A:A,'Sales team'!B:B)</f>
        <v>Joshua Little</v>
      </c>
      <c r="K4630">
        <v>11</v>
      </c>
      <c r="L4630">
        <v>35</v>
      </c>
      <c r="M4630">
        <v>326</v>
      </c>
      <c r="N4630" t="str">
        <f>_xlfn.XLOOKUP(Orders[[#This Row],[_ProductID]],Products!A:A,Products!C:C)</f>
        <v>Home décor</v>
      </c>
      <c r="O4630">
        <v>44</v>
      </c>
      <c r="P4630">
        <v>7.4999999999999997E-2</v>
      </c>
      <c r="Q4630" s="2">
        <v>1038.5</v>
      </c>
      <c r="R4630" s="2">
        <v>799.64499999999998</v>
      </c>
      <c r="S4630" s="2">
        <v>3842.4500000000003</v>
      </c>
      <c r="T4630" s="2">
        <v>643.87000000000035</v>
      </c>
    </row>
    <row r="4631" spans="1:20" x14ac:dyDescent="0.25">
      <c r="A4631" t="s">
        <v>3376</v>
      </c>
      <c r="B4631" t="s">
        <v>8</v>
      </c>
      <c r="C4631" t="s">
        <v>6</v>
      </c>
      <c r="D4631" s="1">
        <v>43500</v>
      </c>
      <c r="E4631" s="1">
        <v>43646</v>
      </c>
      <c r="F4631" s="1">
        <v>43656</v>
      </c>
      <c r="G4631" s="1">
        <v>43677</v>
      </c>
      <c r="H4631" s="13">
        <f>Orders[[#This Row],[DeliveryDate]]-Orders[[#This Row],[OrderDate]]</f>
        <v>31</v>
      </c>
      <c r="I4631" t="s">
        <v>3</v>
      </c>
      <c r="J4631" t="str">
        <f>_xlfn.XLOOKUP(Orders[[#This Row],[_SalesRepID]],'Sales team'!A:A,'Sales team'!B:B)</f>
        <v>Roy Rice</v>
      </c>
      <c r="K4631">
        <v>24</v>
      </c>
      <c r="L4631">
        <v>12</v>
      </c>
      <c r="M4631">
        <v>155</v>
      </c>
      <c r="N4631" t="str">
        <f>_xlfn.XLOOKUP(Orders[[#This Row],[_ProductID]],Products!A:A,Products!C:C)</f>
        <v>Home décor</v>
      </c>
      <c r="O4631">
        <v>39</v>
      </c>
      <c r="P4631">
        <v>0.3</v>
      </c>
      <c r="Q4631" s="2">
        <v>254.6</v>
      </c>
      <c r="R4631" s="2">
        <v>142.57600000000002</v>
      </c>
      <c r="S4631" s="2">
        <v>891.09999999999991</v>
      </c>
      <c r="T4631" s="2">
        <v>178.2199999999998</v>
      </c>
    </row>
    <row r="4632" spans="1:20" x14ac:dyDescent="0.25">
      <c r="A4632" t="s">
        <v>3377</v>
      </c>
      <c r="B4632" t="s">
        <v>1</v>
      </c>
      <c r="C4632" t="s">
        <v>13</v>
      </c>
      <c r="D4632" s="1">
        <v>43500</v>
      </c>
      <c r="E4632" s="1">
        <v>43646</v>
      </c>
      <c r="F4632" s="1">
        <v>43664</v>
      </c>
      <c r="G4632" s="1">
        <v>43658</v>
      </c>
      <c r="H4632" s="13">
        <f>Orders[[#This Row],[DeliveryDate]]-Orders[[#This Row],[OrderDate]]</f>
        <v>12</v>
      </c>
      <c r="I4632" t="s">
        <v>3</v>
      </c>
      <c r="J4632" t="str">
        <f>_xlfn.XLOOKUP(Orders[[#This Row],[_SalesRepID]],'Sales team'!A:A,'Sales team'!B:B)</f>
        <v>Joshua Little</v>
      </c>
      <c r="K4632">
        <v>11</v>
      </c>
      <c r="L4632">
        <v>44</v>
      </c>
      <c r="M4632">
        <v>320</v>
      </c>
      <c r="N4632" t="str">
        <f>_xlfn.XLOOKUP(Orders[[#This Row],[_ProductID]],Products!A:A,Products!C:C)</f>
        <v>Home décor</v>
      </c>
      <c r="O4632">
        <v>40</v>
      </c>
      <c r="P4632">
        <v>0.1</v>
      </c>
      <c r="Q4632" s="2">
        <v>1058.6000000000001</v>
      </c>
      <c r="R4632" s="2">
        <v>518.71400000000006</v>
      </c>
      <c r="S4632" s="2">
        <v>5716.4400000000005</v>
      </c>
      <c r="T4632" s="2">
        <v>2604.1559999999999</v>
      </c>
    </row>
    <row r="4633" spans="1:20" x14ac:dyDescent="0.25">
      <c r="A4633" t="s">
        <v>3363</v>
      </c>
      <c r="B4633" t="s">
        <v>1</v>
      </c>
      <c r="C4633" t="s">
        <v>25</v>
      </c>
      <c r="D4633" s="1">
        <v>43500</v>
      </c>
      <c r="E4633" s="1">
        <v>43645</v>
      </c>
      <c r="F4633" s="1">
        <v>43661</v>
      </c>
      <c r="G4633" s="1">
        <v>43669</v>
      </c>
      <c r="H4633" s="13">
        <f>Orders[[#This Row],[DeliveryDate]]-Orders[[#This Row],[OrderDate]]</f>
        <v>24</v>
      </c>
      <c r="I4633" t="s">
        <v>3</v>
      </c>
      <c r="J4633" t="str">
        <f>_xlfn.XLOOKUP(Orders[[#This Row],[_SalesRepID]],'Sales team'!A:A,'Sales team'!B:B)</f>
        <v>Jonathan Hawkins</v>
      </c>
      <c r="K4633">
        <v>10</v>
      </c>
      <c r="L4633">
        <v>10</v>
      </c>
      <c r="M4633">
        <v>340</v>
      </c>
      <c r="N4633" t="str">
        <f>_xlfn.XLOOKUP(Orders[[#This Row],[_ProductID]],Products!A:A,Products!C:C)</f>
        <v>Home décor</v>
      </c>
      <c r="O4633">
        <v>46</v>
      </c>
      <c r="P4633">
        <v>0.1</v>
      </c>
      <c r="Q4633" s="2">
        <v>2345</v>
      </c>
      <c r="R4633" s="2">
        <v>1969.8</v>
      </c>
      <c r="S4633" s="2">
        <v>14773.5</v>
      </c>
      <c r="T4633" s="2">
        <v>984.89999999999964</v>
      </c>
    </row>
    <row r="4634" spans="1:20" x14ac:dyDescent="0.25">
      <c r="A4634" t="s">
        <v>3364</v>
      </c>
      <c r="B4634" t="s">
        <v>1</v>
      </c>
      <c r="C4634" t="s">
        <v>46</v>
      </c>
      <c r="D4634" s="1">
        <v>43600</v>
      </c>
      <c r="E4634" s="1">
        <v>43645</v>
      </c>
      <c r="F4634" s="1">
        <v>43655</v>
      </c>
      <c r="G4634" s="1">
        <v>43650</v>
      </c>
      <c r="H4634" s="13">
        <f>Orders[[#This Row],[DeliveryDate]]-Orders[[#This Row],[OrderDate]]</f>
        <v>5</v>
      </c>
      <c r="I4634" t="s">
        <v>3</v>
      </c>
      <c r="J4634" t="str">
        <f>_xlfn.XLOOKUP(Orders[[#This Row],[_SalesRepID]],'Sales team'!A:A,'Sales team'!B:B)</f>
        <v>Adam Hernandez</v>
      </c>
      <c r="K4634">
        <v>1</v>
      </c>
      <c r="L4634">
        <v>30</v>
      </c>
      <c r="M4634">
        <v>71</v>
      </c>
      <c r="N4634" t="str">
        <f>_xlfn.XLOOKUP(Orders[[#This Row],[_ProductID]],Products!A:A,Products!C:C)</f>
        <v>Home décor</v>
      </c>
      <c r="O4634">
        <v>39</v>
      </c>
      <c r="P4634">
        <v>0.05</v>
      </c>
      <c r="Q4634" s="2">
        <v>1675</v>
      </c>
      <c r="R4634" s="2">
        <v>670</v>
      </c>
      <c r="S4634" s="2">
        <v>6365</v>
      </c>
      <c r="T4634" s="2">
        <v>3685</v>
      </c>
    </row>
    <row r="4635" spans="1:20" x14ac:dyDescent="0.25">
      <c r="A4635" t="s">
        <v>3365</v>
      </c>
      <c r="B4635" t="s">
        <v>8</v>
      </c>
      <c r="C4635" t="s">
        <v>15</v>
      </c>
      <c r="D4635" s="1">
        <v>43600</v>
      </c>
      <c r="E4635" s="1">
        <v>43645</v>
      </c>
      <c r="F4635" s="1">
        <v>43661</v>
      </c>
      <c r="G4635" s="1">
        <v>43656</v>
      </c>
      <c r="H4635" s="13">
        <f>Orders[[#This Row],[DeliveryDate]]-Orders[[#This Row],[OrderDate]]</f>
        <v>11</v>
      </c>
      <c r="I4635" t="s">
        <v>3</v>
      </c>
      <c r="J4635" t="str">
        <f>_xlfn.XLOOKUP(Orders[[#This Row],[_SalesRepID]],'Sales team'!A:A,'Sales team'!B:B)</f>
        <v>Joe Price</v>
      </c>
      <c r="K4635">
        <v>22</v>
      </c>
      <c r="L4635">
        <v>24</v>
      </c>
      <c r="M4635">
        <v>53</v>
      </c>
      <c r="N4635" t="str">
        <f>_xlfn.XLOOKUP(Orders[[#This Row],[_ProductID]],Products!A:A,Products!C:C)</f>
        <v>Home décor</v>
      </c>
      <c r="O4635">
        <v>32</v>
      </c>
      <c r="P4635">
        <v>0.05</v>
      </c>
      <c r="Q4635" s="2">
        <v>2512.5</v>
      </c>
      <c r="R4635" s="2">
        <v>1130.625</v>
      </c>
      <c r="S4635" s="2">
        <v>7160.625</v>
      </c>
      <c r="T4635" s="2">
        <v>3768.75</v>
      </c>
    </row>
    <row r="4636" spans="1:20" x14ac:dyDescent="0.25">
      <c r="A4636" t="s">
        <v>3366</v>
      </c>
      <c r="B4636" t="s">
        <v>1</v>
      </c>
      <c r="C4636" t="s">
        <v>6</v>
      </c>
      <c r="D4636" s="1">
        <v>43500</v>
      </c>
      <c r="E4636" s="1">
        <v>43645</v>
      </c>
      <c r="F4636" s="1">
        <v>43670</v>
      </c>
      <c r="G4636" s="1">
        <v>43656</v>
      </c>
      <c r="H4636" s="13">
        <f>Orders[[#This Row],[DeliveryDate]]-Orders[[#This Row],[OrderDate]]</f>
        <v>11</v>
      </c>
      <c r="I4636" t="s">
        <v>3</v>
      </c>
      <c r="J4636" t="str">
        <f>_xlfn.XLOOKUP(Orders[[#This Row],[_SalesRepID]],'Sales team'!A:A,'Sales team'!B:B)</f>
        <v>Joshua Little</v>
      </c>
      <c r="K4636">
        <v>11</v>
      </c>
      <c r="L4636">
        <v>32</v>
      </c>
      <c r="M4636">
        <v>176</v>
      </c>
      <c r="N4636" t="str">
        <f>_xlfn.XLOOKUP(Orders[[#This Row],[_ProductID]],Products!A:A,Products!C:C)</f>
        <v>Home décor</v>
      </c>
      <c r="O4636">
        <v>35</v>
      </c>
      <c r="P4636">
        <v>0.05</v>
      </c>
      <c r="Q4636" s="2">
        <v>3926.2000000000003</v>
      </c>
      <c r="R4636" s="2">
        <v>2905.3880000000004</v>
      </c>
      <c r="S4636" s="2">
        <v>14919.56</v>
      </c>
      <c r="T4636" s="2">
        <v>3298.007999999998</v>
      </c>
    </row>
    <row r="4637" spans="1:20" x14ac:dyDescent="0.25">
      <c r="A4637" t="s">
        <v>3367</v>
      </c>
      <c r="B4637" t="s">
        <v>1</v>
      </c>
      <c r="C4637" t="s">
        <v>2</v>
      </c>
      <c r="D4637" s="1">
        <v>43500</v>
      </c>
      <c r="E4637" s="1">
        <v>43645</v>
      </c>
      <c r="F4637" s="1">
        <v>43672</v>
      </c>
      <c r="G4637" s="1">
        <v>43669</v>
      </c>
      <c r="H4637" s="13">
        <f>Orders[[#This Row],[DeliveryDate]]-Orders[[#This Row],[OrderDate]]</f>
        <v>24</v>
      </c>
      <c r="I4637" t="s">
        <v>3</v>
      </c>
      <c r="J4637" t="str">
        <f>_xlfn.XLOOKUP(Orders[[#This Row],[_SalesRepID]],'Sales team'!A:A,'Sales team'!B:B)</f>
        <v>Joshua Little</v>
      </c>
      <c r="K4637">
        <v>11</v>
      </c>
      <c r="L4637">
        <v>45</v>
      </c>
      <c r="M4637">
        <v>220</v>
      </c>
      <c r="N4637" t="str">
        <f>_xlfn.XLOOKUP(Orders[[#This Row],[_ProductID]],Products!A:A,Products!C:C)</f>
        <v>Home décor</v>
      </c>
      <c r="O4637">
        <v>29</v>
      </c>
      <c r="P4637">
        <v>7.4999999999999997E-2</v>
      </c>
      <c r="Q4637" s="2">
        <v>5366.7</v>
      </c>
      <c r="R4637" s="2">
        <v>4239.6930000000002</v>
      </c>
      <c r="S4637" s="2">
        <v>39713.58</v>
      </c>
      <c r="T4637" s="2">
        <v>5796.0360000000001</v>
      </c>
    </row>
    <row r="4638" spans="1:20" x14ac:dyDescent="0.25">
      <c r="A4638" t="s">
        <v>3368</v>
      </c>
      <c r="B4638" t="s">
        <v>5</v>
      </c>
      <c r="C4638" t="s">
        <v>13</v>
      </c>
      <c r="D4638" s="1">
        <v>43600</v>
      </c>
      <c r="E4638" s="1">
        <v>43645</v>
      </c>
      <c r="F4638" s="1">
        <v>43671</v>
      </c>
      <c r="G4638" s="1">
        <v>43662</v>
      </c>
      <c r="H4638" s="13">
        <f>Orders[[#This Row],[DeliveryDate]]-Orders[[#This Row],[OrderDate]]</f>
        <v>17</v>
      </c>
      <c r="I4638" t="s">
        <v>3</v>
      </c>
      <c r="J4638" t="str">
        <f>_xlfn.XLOOKUP(Orders[[#This Row],[_SalesRepID]],'Sales team'!A:A,'Sales team'!B:B)</f>
        <v>Frank Brown</v>
      </c>
      <c r="K4638">
        <v>17</v>
      </c>
      <c r="L4638">
        <v>17</v>
      </c>
      <c r="M4638">
        <v>292</v>
      </c>
      <c r="N4638" t="str">
        <f>_xlfn.XLOOKUP(Orders[[#This Row],[_ProductID]],Products!A:A,Products!C:C)</f>
        <v>Home décor</v>
      </c>
      <c r="O4638">
        <v>43</v>
      </c>
      <c r="P4638">
        <v>0.1</v>
      </c>
      <c r="Q4638" s="2">
        <v>877.7</v>
      </c>
      <c r="R4638" s="2">
        <v>623.16700000000003</v>
      </c>
      <c r="S4638" s="2">
        <v>789.93000000000006</v>
      </c>
      <c r="T4638" s="2">
        <v>166.76300000000003</v>
      </c>
    </row>
    <row r="4639" spans="1:20" x14ac:dyDescent="0.25">
      <c r="A4639" t="s">
        <v>3369</v>
      </c>
      <c r="B4639" t="s">
        <v>1</v>
      </c>
      <c r="C4639" t="s">
        <v>13</v>
      </c>
      <c r="D4639" s="1">
        <v>43500</v>
      </c>
      <c r="E4639" s="1">
        <v>43645</v>
      </c>
      <c r="F4639" s="1">
        <v>43649</v>
      </c>
      <c r="G4639" s="1">
        <v>43655</v>
      </c>
      <c r="H4639" s="13">
        <f>Orders[[#This Row],[DeliveryDate]]-Orders[[#This Row],[OrderDate]]</f>
        <v>10</v>
      </c>
      <c r="I4639" t="s">
        <v>3</v>
      </c>
      <c r="J4639" t="str">
        <f>_xlfn.XLOOKUP(Orders[[#This Row],[_SalesRepID]],'Sales team'!A:A,'Sales team'!B:B)</f>
        <v>George Lewis</v>
      </c>
      <c r="K4639">
        <v>8</v>
      </c>
      <c r="L4639">
        <v>47</v>
      </c>
      <c r="M4639">
        <v>270</v>
      </c>
      <c r="N4639" t="str">
        <f>_xlfn.XLOOKUP(Orders[[#This Row],[_ProductID]],Products!A:A,Products!C:C)</f>
        <v>Home décor</v>
      </c>
      <c r="O4639">
        <v>32</v>
      </c>
      <c r="P4639">
        <v>7.4999999999999997E-2</v>
      </c>
      <c r="Q4639" s="2">
        <v>1058.6000000000001</v>
      </c>
      <c r="R4639" s="2">
        <v>539.88600000000008</v>
      </c>
      <c r="S4639" s="2">
        <v>5875.2300000000005</v>
      </c>
      <c r="T4639" s="2">
        <v>2635.9139999999998</v>
      </c>
    </row>
    <row r="4640" spans="1:20" x14ac:dyDescent="0.25">
      <c r="A4640" t="s">
        <v>3370</v>
      </c>
      <c r="B4640" t="s">
        <v>1</v>
      </c>
      <c r="C4640" t="s">
        <v>13</v>
      </c>
      <c r="D4640" s="1">
        <v>43500</v>
      </c>
      <c r="E4640" s="1">
        <v>43645</v>
      </c>
      <c r="F4640" s="1">
        <v>43665</v>
      </c>
      <c r="G4640" s="1">
        <v>43649</v>
      </c>
      <c r="H4640" s="13">
        <f>Orders[[#This Row],[DeliveryDate]]-Orders[[#This Row],[OrderDate]]</f>
        <v>4</v>
      </c>
      <c r="I4640" t="s">
        <v>3</v>
      </c>
      <c r="J4640" t="str">
        <f>_xlfn.XLOOKUP(Orders[[#This Row],[_SalesRepID]],'Sales team'!A:A,'Sales team'!B:B)</f>
        <v>Joshua Little</v>
      </c>
      <c r="K4640">
        <v>11</v>
      </c>
      <c r="L4640">
        <v>19</v>
      </c>
      <c r="M4640">
        <v>275</v>
      </c>
      <c r="N4640" t="str">
        <f>_xlfn.XLOOKUP(Orders[[#This Row],[_ProductID]],Products!A:A,Products!C:C)</f>
        <v>Home décor</v>
      </c>
      <c r="O4640">
        <v>3</v>
      </c>
      <c r="P4640">
        <v>7.4999999999999997E-2</v>
      </c>
      <c r="Q4640" s="2">
        <v>1072</v>
      </c>
      <c r="R4640" s="2">
        <v>493.12</v>
      </c>
      <c r="S4640" s="2">
        <v>5949.6</v>
      </c>
      <c r="T4640" s="2">
        <v>2990.88</v>
      </c>
    </row>
    <row r="4641" spans="1:20" x14ac:dyDescent="0.25">
      <c r="A4641" t="s">
        <v>3353</v>
      </c>
      <c r="B4641" t="s">
        <v>1</v>
      </c>
      <c r="C4641" t="s">
        <v>13</v>
      </c>
      <c r="D4641" s="1">
        <v>43600</v>
      </c>
      <c r="E4641" s="1">
        <v>43644</v>
      </c>
      <c r="F4641" s="1">
        <v>43652</v>
      </c>
      <c r="G4641" s="1">
        <v>43663</v>
      </c>
      <c r="H4641" s="13">
        <f>Orders[[#This Row],[DeliveryDate]]-Orders[[#This Row],[OrderDate]]</f>
        <v>19</v>
      </c>
      <c r="I4641" t="s">
        <v>3</v>
      </c>
      <c r="J4641" t="str">
        <f>_xlfn.XLOOKUP(Orders[[#This Row],[_SalesRepID]],'Sales team'!A:A,'Sales team'!B:B)</f>
        <v>Jonathan Hawkins</v>
      </c>
      <c r="K4641">
        <v>10</v>
      </c>
      <c r="L4641">
        <v>38</v>
      </c>
      <c r="M4641">
        <v>325</v>
      </c>
      <c r="N4641" t="str">
        <f>_xlfn.XLOOKUP(Orders[[#This Row],[_ProductID]],Products!A:A,Products!C:C)</f>
        <v>Home décor</v>
      </c>
      <c r="O4641">
        <v>14</v>
      </c>
      <c r="P4641">
        <v>0.15</v>
      </c>
      <c r="Q4641" s="2">
        <v>6385.1</v>
      </c>
      <c r="R4641" s="2">
        <v>4661.1230000000005</v>
      </c>
      <c r="S4641" s="2">
        <v>32564.010000000006</v>
      </c>
      <c r="T4641" s="2">
        <v>4597.2720000000008</v>
      </c>
    </row>
    <row r="4642" spans="1:20" x14ac:dyDescent="0.25">
      <c r="A4642" t="s">
        <v>3354</v>
      </c>
      <c r="B4642" t="s">
        <v>10</v>
      </c>
      <c r="C4642" t="s">
        <v>15</v>
      </c>
      <c r="D4642" s="1">
        <v>43500</v>
      </c>
      <c r="E4642" s="1">
        <v>43644</v>
      </c>
      <c r="F4642" s="1">
        <v>43665</v>
      </c>
      <c r="G4642" s="1">
        <v>43669</v>
      </c>
      <c r="H4642" s="13">
        <f>Orders[[#This Row],[DeliveryDate]]-Orders[[#This Row],[OrderDate]]</f>
        <v>25</v>
      </c>
      <c r="I4642" t="s">
        <v>3</v>
      </c>
      <c r="J4642" t="str">
        <f>_xlfn.XLOOKUP(Orders[[#This Row],[_SalesRepID]],'Sales team'!A:A,'Sales team'!B:B)</f>
        <v>Carlos Miller</v>
      </c>
      <c r="K4642">
        <v>28</v>
      </c>
      <c r="L4642">
        <v>32</v>
      </c>
      <c r="M4642">
        <v>27</v>
      </c>
      <c r="N4642" t="str">
        <f>_xlfn.XLOOKUP(Orders[[#This Row],[_ProductID]],Products!A:A,Products!C:C)</f>
        <v>Kitchen &amp; Dining</v>
      </c>
      <c r="O4642">
        <v>16</v>
      </c>
      <c r="P4642">
        <v>0.1</v>
      </c>
      <c r="Q4642" s="2">
        <v>5065.2</v>
      </c>
      <c r="R4642" s="2">
        <v>3900.2039999999997</v>
      </c>
      <c r="S4642" s="2">
        <v>31910.760000000002</v>
      </c>
      <c r="T4642" s="2">
        <v>4609.3320000000022</v>
      </c>
    </row>
    <row r="4643" spans="1:20" x14ac:dyDescent="0.25">
      <c r="A4643" t="s">
        <v>3355</v>
      </c>
      <c r="B4643" t="s">
        <v>10</v>
      </c>
      <c r="C4643" t="s">
        <v>2</v>
      </c>
      <c r="D4643" s="1">
        <v>43500</v>
      </c>
      <c r="E4643" s="1">
        <v>43644</v>
      </c>
      <c r="F4643" s="1">
        <v>43666</v>
      </c>
      <c r="G4643" s="1">
        <v>43649</v>
      </c>
      <c r="H4643" s="13">
        <f>Orders[[#This Row],[DeliveryDate]]-Orders[[#This Row],[OrderDate]]</f>
        <v>5</v>
      </c>
      <c r="I4643" t="s">
        <v>3</v>
      </c>
      <c r="J4643" t="str">
        <f>_xlfn.XLOOKUP(Orders[[#This Row],[_SalesRepID]],'Sales team'!A:A,'Sales team'!B:B)</f>
        <v>Shawn Torres</v>
      </c>
      <c r="K4643">
        <v>27</v>
      </c>
      <c r="L4643">
        <v>31</v>
      </c>
      <c r="M4643">
        <v>228</v>
      </c>
      <c r="N4643" t="str">
        <f>_xlfn.XLOOKUP(Orders[[#This Row],[_ProductID]],Products!A:A,Products!C:C)</f>
        <v>Home décor</v>
      </c>
      <c r="O4643">
        <v>32</v>
      </c>
      <c r="P4643">
        <v>7.4999999999999997E-2</v>
      </c>
      <c r="Q4643" s="2">
        <v>1085.4000000000001</v>
      </c>
      <c r="R4643" s="2">
        <v>586.1160000000001</v>
      </c>
      <c r="S4643" s="2">
        <v>6023.9700000000012</v>
      </c>
      <c r="T4643" s="2">
        <v>2507.2740000000003</v>
      </c>
    </row>
    <row r="4644" spans="1:20" x14ac:dyDescent="0.25">
      <c r="A4644" t="s">
        <v>3356</v>
      </c>
      <c r="B4644" t="s">
        <v>10</v>
      </c>
      <c r="C4644" t="s">
        <v>2</v>
      </c>
      <c r="D4644" s="1">
        <v>43500</v>
      </c>
      <c r="E4644" s="1">
        <v>43644</v>
      </c>
      <c r="F4644" s="1">
        <v>43653</v>
      </c>
      <c r="G4644" s="1">
        <v>43663</v>
      </c>
      <c r="H4644" s="13">
        <f>Orders[[#This Row],[DeliveryDate]]-Orders[[#This Row],[OrderDate]]</f>
        <v>19</v>
      </c>
      <c r="I4644" t="s">
        <v>3</v>
      </c>
      <c r="J4644" t="str">
        <f>_xlfn.XLOOKUP(Orders[[#This Row],[_SalesRepID]],'Sales team'!A:A,'Sales team'!B:B)</f>
        <v>Carlos Miller</v>
      </c>
      <c r="K4644">
        <v>28</v>
      </c>
      <c r="L4644">
        <v>10</v>
      </c>
      <c r="M4644">
        <v>213</v>
      </c>
      <c r="N4644" t="str">
        <f>_xlfn.XLOOKUP(Orders[[#This Row],[_ProductID]],Products!A:A,Products!C:C)</f>
        <v>Home décor</v>
      </c>
      <c r="O4644">
        <v>17</v>
      </c>
      <c r="P4644">
        <v>7.4999999999999997E-2</v>
      </c>
      <c r="Q4644" s="2">
        <v>2445.5</v>
      </c>
      <c r="R4644" s="2">
        <v>1760.76</v>
      </c>
      <c r="S4644" s="2">
        <v>2262.0875000000001</v>
      </c>
      <c r="T4644" s="2">
        <v>501.3275000000001</v>
      </c>
    </row>
    <row r="4645" spans="1:20" x14ac:dyDescent="0.25">
      <c r="A4645" t="s">
        <v>3357</v>
      </c>
      <c r="B4645" t="s">
        <v>1</v>
      </c>
      <c r="C4645" t="s">
        <v>15</v>
      </c>
      <c r="D4645" s="1">
        <v>43500</v>
      </c>
      <c r="E4645" s="1">
        <v>43644</v>
      </c>
      <c r="F4645" s="1">
        <v>43665</v>
      </c>
      <c r="G4645" s="1">
        <v>43662</v>
      </c>
      <c r="H4645" s="13">
        <f>Orders[[#This Row],[DeliveryDate]]-Orders[[#This Row],[OrderDate]]</f>
        <v>18</v>
      </c>
      <c r="I4645" t="s">
        <v>3</v>
      </c>
      <c r="J4645" t="str">
        <f>_xlfn.XLOOKUP(Orders[[#This Row],[_SalesRepID]],'Sales team'!A:A,'Sales team'!B:B)</f>
        <v>George Lewis</v>
      </c>
      <c r="K4645">
        <v>8</v>
      </c>
      <c r="L4645">
        <v>31</v>
      </c>
      <c r="M4645">
        <v>31</v>
      </c>
      <c r="N4645" t="str">
        <f>_xlfn.XLOOKUP(Orders[[#This Row],[_ProductID]],Products!A:A,Products!C:C)</f>
        <v>Home décor</v>
      </c>
      <c r="O4645">
        <v>32</v>
      </c>
      <c r="P4645">
        <v>0.05</v>
      </c>
      <c r="Q4645" s="2">
        <v>247.9</v>
      </c>
      <c r="R4645" s="2">
        <v>131.387</v>
      </c>
      <c r="S4645" s="2">
        <v>1648.5349999999999</v>
      </c>
      <c r="T4645" s="2">
        <v>728.82599999999979</v>
      </c>
    </row>
    <row r="4646" spans="1:20" x14ac:dyDescent="0.25">
      <c r="A4646" t="s">
        <v>3358</v>
      </c>
      <c r="B4646" t="s">
        <v>1</v>
      </c>
      <c r="C4646" t="s">
        <v>13</v>
      </c>
      <c r="D4646" s="1">
        <v>43500</v>
      </c>
      <c r="E4646" s="1">
        <v>43644</v>
      </c>
      <c r="F4646" s="1">
        <v>43648</v>
      </c>
      <c r="G4646" s="1">
        <v>43661</v>
      </c>
      <c r="H4646" s="13">
        <f>Orders[[#This Row],[DeliveryDate]]-Orders[[#This Row],[OrderDate]]</f>
        <v>17</v>
      </c>
      <c r="I4646" t="s">
        <v>3</v>
      </c>
      <c r="J4646" t="str">
        <f>_xlfn.XLOOKUP(Orders[[#This Row],[_SalesRepID]],'Sales team'!A:A,'Sales team'!B:B)</f>
        <v>Joshua Ryan</v>
      </c>
      <c r="K4646">
        <v>9</v>
      </c>
      <c r="L4646">
        <v>45</v>
      </c>
      <c r="M4646">
        <v>313</v>
      </c>
      <c r="N4646" t="str">
        <f>_xlfn.XLOOKUP(Orders[[#This Row],[_ProductID]],Products!A:A,Products!C:C)</f>
        <v>Furniture</v>
      </c>
      <c r="O4646">
        <v>15</v>
      </c>
      <c r="P4646">
        <v>0.05</v>
      </c>
      <c r="Q4646" s="2">
        <v>1072</v>
      </c>
      <c r="R4646" s="2">
        <v>825.44</v>
      </c>
      <c r="S4646" s="2">
        <v>7128.7999999999993</v>
      </c>
      <c r="T4646" s="2">
        <v>1350.7199999999993</v>
      </c>
    </row>
    <row r="4647" spans="1:20" x14ac:dyDescent="0.25">
      <c r="A4647" t="s">
        <v>3359</v>
      </c>
      <c r="B4647" t="s">
        <v>8</v>
      </c>
      <c r="C4647" t="s">
        <v>6</v>
      </c>
      <c r="D4647" s="1">
        <v>43500</v>
      </c>
      <c r="E4647" s="1">
        <v>43644</v>
      </c>
      <c r="F4647" s="1">
        <v>43653</v>
      </c>
      <c r="G4647" s="1">
        <v>43665</v>
      </c>
      <c r="H4647" s="13">
        <f>Orders[[#This Row],[DeliveryDate]]-Orders[[#This Row],[OrderDate]]</f>
        <v>21</v>
      </c>
      <c r="I4647" t="s">
        <v>3</v>
      </c>
      <c r="J4647" t="str">
        <f>_xlfn.XLOOKUP(Orders[[#This Row],[_SalesRepID]],'Sales team'!A:A,'Sales team'!B:B)</f>
        <v>Douglas Tucker</v>
      </c>
      <c r="K4647">
        <v>23</v>
      </c>
      <c r="L4647">
        <v>29</v>
      </c>
      <c r="M4647">
        <v>144</v>
      </c>
      <c r="N4647" t="str">
        <f>_xlfn.XLOOKUP(Orders[[#This Row],[_ProductID]],Products!A:A,Products!C:C)</f>
        <v>Home décor</v>
      </c>
      <c r="O4647">
        <v>24</v>
      </c>
      <c r="P4647">
        <v>7.4999999999999997E-2</v>
      </c>
      <c r="Q4647" s="2">
        <v>2599.6</v>
      </c>
      <c r="R4647" s="2">
        <v>1429.78</v>
      </c>
      <c r="S4647" s="2">
        <v>9618.52</v>
      </c>
      <c r="T4647" s="2">
        <v>3899.4000000000005</v>
      </c>
    </row>
    <row r="4648" spans="1:20" x14ac:dyDescent="0.25">
      <c r="A4648" t="s">
        <v>3360</v>
      </c>
      <c r="B4648" t="s">
        <v>1</v>
      </c>
      <c r="C4648" t="s">
        <v>46</v>
      </c>
      <c r="D4648" s="1">
        <v>43500</v>
      </c>
      <c r="E4648" s="1">
        <v>43644</v>
      </c>
      <c r="F4648" s="1">
        <v>43659</v>
      </c>
      <c r="G4648" s="1">
        <v>43672</v>
      </c>
      <c r="H4648" s="13">
        <f>Orders[[#This Row],[DeliveryDate]]-Orders[[#This Row],[OrderDate]]</f>
        <v>28</v>
      </c>
      <c r="I4648" t="s">
        <v>3</v>
      </c>
      <c r="J4648" t="str">
        <f>_xlfn.XLOOKUP(Orders[[#This Row],[_SalesRepID]],'Sales team'!A:A,'Sales team'!B:B)</f>
        <v>Joshua Bennett</v>
      </c>
      <c r="K4648">
        <v>6</v>
      </c>
      <c r="L4648">
        <v>20</v>
      </c>
      <c r="M4648">
        <v>68</v>
      </c>
      <c r="N4648" t="str">
        <f>_xlfn.XLOOKUP(Orders[[#This Row],[_ProductID]],Products!A:A,Products!C:C)</f>
        <v>Kitchen &amp; Dining</v>
      </c>
      <c r="O4648">
        <v>37</v>
      </c>
      <c r="P4648">
        <v>0.15</v>
      </c>
      <c r="Q4648" s="2">
        <v>254.6</v>
      </c>
      <c r="R4648" s="2">
        <v>178.22</v>
      </c>
      <c r="S4648" s="2">
        <v>1298.4599999999998</v>
      </c>
      <c r="T4648" s="2">
        <v>229.13999999999987</v>
      </c>
    </row>
    <row r="4649" spans="1:20" x14ac:dyDescent="0.25">
      <c r="A4649" t="s">
        <v>3361</v>
      </c>
      <c r="B4649" t="s">
        <v>1</v>
      </c>
      <c r="C4649" t="s">
        <v>13</v>
      </c>
      <c r="D4649" s="1">
        <v>43500</v>
      </c>
      <c r="E4649" s="1">
        <v>43644</v>
      </c>
      <c r="F4649" s="1">
        <v>43668</v>
      </c>
      <c r="G4649" s="1">
        <v>43656</v>
      </c>
      <c r="H4649" s="13">
        <f>Orders[[#This Row],[DeliveryDate]]-Orders[[#This Row],[OrderDate]]</f>
        <v>12</v>
      </c>
      <c r="I4649" t="s">
        <v>3</v>
      </c>
      <c r="J4649" t="str">
        <f>_xlfn.XLOOKUP(Orders[[#This Row],[_SalesRepID]],'Sales team'!A:A,'Sales team'!B:B)</f>
        <v>Jonathan Hawkins</v>
      </c>
      <c r="K4649">
        <v>10</v>
      </c>
      <c r="L4649">
        <v>48</v>
      </c>
      <c r="M4649">
        <v>277</v>
      </c>
      <c r="N4649" t="str">
        <f>_xlfn.XLOOKUP(Orders[[#This Row],[_ProductID]],Products!A:A,Products!C:C)</f>
        <v>Furniture</v>
      </c>
      <c r="O4649">
        <v>38</v>
      </c>
      <c r="P4649">
        <v>7.4999999999999997E-2</v>
      </c>
      <c r="Q4649" s="2">
        <v>6378.4000000000005</v>
      </c>
      <c r="R4649" s="2">
        <v>3890.8240000000001</v>
      </c>
      <c r="S4649" s="2">
        <v>11800.04</v>
      </c>
      <c r="T4649" s="2">
        <v>4018.3920000000007</v>
      </c>
    </row>
    <row r="4650" spans="1:20" x14ac:dyDescent="0.25">
      <c r="A4650" t="s">
        <v>3362</v>
      </c>
      <c r="B4650" t="s">
        <v>10</v>
      </c>
      <c r="C4650" t="s">
        <v>2</v>
      </c>
      <c r="D4650" s="1">
        <v>43600</v>
      </c>
      <c r="E4650" s="1">
        <v>43644</v>
      </c>
      <c r="F4650" s="1">
        <v>43672</v>
      </c>
      <c r="G4650" s="1">
        <v>43662</v>
      </c>
      <c r="H4650" s="13">
        <f>Orders[[#This Row],[DeliveryDate]]-Orders[[#This Row],[OrderDate]]</f>
        <v>18</v>
      </c>
      <c r="I4650" t="s">
        <v>3</v>
      </c>
      <c r="J4650" t="str">
        <f>_xlfn.XLOOKUP(Orders[[#This Row],[_SalesRepID]],'Sales team'!A:A,'Sales team'!B:B)</f>
        <v>Carlos Miller</v>
      </c>
      <c r="K4650">
        <v>28</v>
      </c>
      <c r="L4650">
        <v>8</v>
      </c>
      <c r="M4650">
        <v>233</v>
      </c>
      <c r="N4650" t="str">
        <f>_xlfn.XLOOKUP(Orders[[#This Row],[_ProductID]],Products!A:A,Products!C:C)</f>
        <v>Home décor</v>
      </c>
      <c r="O4650">
        <v>43</v>
      </c>
      <c r="P4650">
        <v>7.4999999999999997E-2</v>
      </c>
      <c r="Q4650" s="2">
        <v>261.3</v>
      </c>
      <c r="R4650" s="2">
        <v>164.619</v>
      </c>
      <c r="S4650" s="2">
        <v>483.40500000000003</v>
      </c>
      <c r="T4650" s="2">
        <v>154.16700000000003</v>
      </c>
    </row>
    <row r="4651" spans="1:20" x14ac:dyDescent="0.25">
      <c r="A4651" t="s">
        <v>3348</v>
      </c>
      <c r="B4651" t="s">
        <v>5</v>
      </c>
      <c r="C4651" t="s">
        <v>25</v>
      </c>
      <c r="D4651" s="1">
        <v>43500</v>
      </c>
      <c r="E4651" s="1">
        <v>43643</v>
      </c>
      <c r="F4651" s="1">
        <v>43651</v>
      </c>
      <c r="G4651" s="1">
        <v>43657</v>
      </c>
      <c r="H4651" s="13">
        <f>Orders[[#This Row],[DeliveryDate]]-Orders[[#This Row],[OrderDate]]</f>
        <v>14</v>
      </c>
      <c r="I4651" t="s">
        <v>3</v>
      </c>
      <c r="J4651" t="str">
        <f>_xlfn.XLOOKUP(Orders[[#This Row],[_SalesRepID]],'Sales team'!A:A,'Sales team'!B:B)</f>
        <v>Paul Holmes</v>
      </c>
      <c r="K4651">
        <v>14</v>
      </c>
      <c r="L4651">
        <v>45</v>
      </c>
      <c r="M4651">
        <v>345</v>
      </c>
      <c r="N4651" t="str">
        <f>_xlfn.XLOOKUP(Orders[[#This Row],[_ProductID]],Products!A:A,Products!C:C)</f>
        <v>Home décor</v>
      </c>
      <c r="O4651">
        <v>27</v>
      </c>
      <c r="P4651">
        <v>0.1</v>
      </c>
      <c r="Q4651" s="2">
        <v>5272.9000000000005</v>
      </c>
      <c r="R4651" s="2">
        <v>3849.2170000000001</v>
      </c>
      <c r="S4651" s="2">
        <v>18982.440000000002</v>
      </c>
      <c r="T4651" s="2">
        <v>3585.5720000000019</v>
      </c>
    </row>
    <row r="4652" spans="1:20" x14ac:dyDescent="0.25">
      <c r="A4652" t="s">
        <v>3349</v>
      </c>
      <c r="B4652" t="s">
        <v>1</v>
      </c>
      <c r="C4652" t="s">
        <v>2</v>
      </c>
      <c r="D4652" s="1">
        <v>43500</v>
      </c>
      <c r="E4652" s="1">
        <v>43643</v>
      </c>
      <c r="F4652" s="1">
        <v>43662</v>
      </c>
      <c r="G4652" s="1">
        <v>43661</v>
      </c>
      <c r="H4652" s="13">
        <f>Orders[[#This Row],[DeliveryDate]]-Orders[[#This Row],[OrderDate]]</f>
        <v>18</v>
      </c>
      <c r="I4652" t="s">
        <v>3</v>
      </c>
      <c r="J4652" t="str">
        <f>_xlfn.XLOOKUP(Orders[[#This Row],[_SalesRepID]],'Sales team'!A:A,'Sales team'!B:B)</f>
        <v>Jerry Green</v>
      </c>
      <c r="K4652">
        <v>3</v>
      </c>
      <c r="L4652">
        <v>26</v>
      </c>
      <c r="M4652">
        <v>206</v>
      </c>
      <c r="N4652" t="str">
        <f>_xlfn.XLOOKUP(Orders[[#This Row],[_ProductID]],Products!A:A,Products!C:C)</f>
        <v>Home décor</v>
      </c>
      <c r="O4652">
        <v>26</v>
      </c>
      <c r="P4652">
        <v>0.1</v>
      </c>
      <c r="Q4652" s="2">
        <v>1018.4</v>
      </c>
      <c r="R4652" s="2">
        <v>835.08799999999997</v>
      </c>
      <c r="S4652" s="2">
        <v>7332.48</v>
      </c>
      <c r="T4652" s="2">
        <v>651.77599999999984</v>
      </c>
    </row>
    <row r="4653" spans="1:20" x14ac:dyDescent="0.25">
      <c r="A4653" t="s">
        <v>3350</v>
      </c>
      <c r="B4653" t="s">
        <v>1</v>
      </c>
      <c r="C4653" t="s">
        <v>6</v>
      </c>
      <c r="D4653" s="1">
        <v>43500</v>
      </c>
      <c r="E4653" s="1">
        <v>43643</v>
      </c>
      <c r="F4653" s="1">
        <v>43648</v>
      </c>
      <c r="G4653" s="1">
        <v>43657</v>
      </c>
      <c r="H4653" s="13">
        <f>Orders[[#This Row],[DeliveryDate]]-Orders[[#This Row],[OrderDate]]</f>
        <v>14</v>
      </c>
      <c r="I4653" t="s">
        <v>3</v>
      </c>
      <c r="J4653" t="str">
        <f>_xlfn.XLOOKUP(Orders[[#This Row],[_SalesRepID]],'Sales team'!A:A,'Sales team'!B:B)</f>
        <v>Joshua Bennett</v>
      </c>
      <c r="K4653">
        <v>6</v>
      </c>
      <c r="L4653">
        <v>31</v>
      </c>
      <c r="M4653">
        <v>96</v>
      </c>
      <c r="N4653" t="str">
        <f>_xlfn.XLOOKUP(Orders[[#This Row],[_ProductID]],Products!A:A,Products!C:C)</f>
        <v>Home décor</v>
      </c>
      <c r="O4653">
        <v>30</v>
      </c>
      <c r="P4653">
        <v>0.4</v>
      </c>
      <c r="Q4653" s="2">
        <v>3651.5</v>
      </c>
      <c r="R4653" s="2">
        <v>2117.87</v>
      </c>
      <c r="S4653" s="2">
        <v>13145.4</v>
      </c>
      <c r="T4653" s="2">
        <v>438.18000000000029</v>
      </c>
    </row>
    <row r="4654" spans="1:20" x14ac:dyDescent="0.25">
      <c r="A4654" t="s">
        <v>3351</v>
      </c>
      <c r="B4654" t="s">
        <v>5</v>
      </c>
      <c r="C4654" t="s">
        <v>15</v>
      </c>
      <c r="D4654" s="1">
        <v>43500</v>
      </c>
      <c r="E4654" s="1">
        <v>43643</v>
      </c>
      <c r="F4654" s="1">
        <v>43660</v>
      </c>
      <c r="G4654" s="1">
        <v>43657</v>
      </c>
      <c r="H4654" s="13">
        <f>Orders[[#This Row],[DeliveryDate]]-Orders[[#This Row],[OrderDate]]</f>
        <v>14</v>
      </c>
      <c r="I4654" t="s">
        <v>3</v>
      </c>
      <c r="J4654" t="str">
        <f>_xlfn.XLOOKUP(Orders[[#This Row],[_SalesRepID]],'Sales team'!A:A,'Sales team'!B:B)</f>
        <v>Paul Holmes</v>
      </c>
      <c r="K4654">
        <v>14</v>
      </c>
      <c r="L4654">
        <v>30</v>
      </c>
      <c r="M4654">
        <v>56</v>
      </c>
      <c r="N4654" t="str">
        <f>_xlfn.XLOOKUP(Orders[[#This Row],[_ProductID]],Products!A:A,Products!C:C)</f>
        <v>Outdoor</v>
      </c>
      <c r="O4654">
        <v>10</v>
      </c>
      <c r="P4654">
        <v>0.2</v>
      </c>
      <c r="Q4654" s="2">
        <v>2284.7000000000003</v>
      </c>
      <c r="R4654" s="2">
        <v>1759.2190000000003</v>
      </c>
      <c r="S4654" s="2">
        <v>7311.0400000000009</v>
      </c>
      <c r="T4654" s="2">
        <v>274.16399999999976</v>
      </c>
    </row>
    <row r="4655" spans="1:20" x14ac:dyDescent="0.25">
      <c r="A4655" t="s">
        <v>3352</v>
      </c>
      <c r="B4655" t="s">
        <v>5</v>
      </c>
      <c r="C4655" t="s">
        <v>6</v>
      </c>
      <c r="D4655" s="1">
        <v>43500</v>
      </c>
      <c r="E4655" s="1">
        <v>43643</v>
      </c>
      <c r="F4655" s="1">
        <v>43654</v>
      </c>
      <c r="G4655" s="1">
        <v>43655</v>
      </c>
      <c r="H4655" s="13">
        <f>Orders[[#This Row],[DeliveryDate]]-Orders[[#This Row],[OrderDate]]</f>
        <v>12</v>
      </c>
      <c r="I4655" t="s">
        <v>3</v>
      </c>
      <c r="J4655" t="str">
        <f>_xlfn.XLOOKUP(Orders[[#This Row],[_SalesRepID]],'Sales team'!A:A,'Sales team'!B:B)</f>
        <v>Frank Brown</v>
      </c>
      <c r="K4655">
        <v>17</v>
      </c>
      <c r="L4655">
        <v>16</v>
      </c>
      <c r="M4655">
        <v>161</v>
      </c>
      <c r="N4655" t="str">
        <f>_xlfn.XLOOKUP(Orders[[#This Row],[_ProductID]],Products!A:A,Products!C:C)</f>
        <v>Furniture</v>
      </c>
      <c r="O4655">
        <v>12</v>
      </c>
      <c r="P4655">
        <v>0.05</v>
      </c>
      <c r="Q4655" s="2">
        <v>6378.4000000000005</v>
      </c>
      <c r="R4655" s="2">
        <v>3061.6320000000001</v>
      </c>
      <c r="S4655" s="2">
        <v>12118.960000000001</v>
      </c>
      <c r="T4655" s="2">
        <v>5995.6960000000008</v>
      </c>
    </row>
    <row r="4656" spans="1:20" x14ac:dyDescent="0.25">
      <c r="A4656" t="s">
        <v>3336</v>
      </c>
      <c r="B4656" t="s">
        <v>5</v>
      </c>
      <c r="C4656" t="s">
        <v>13</v>
      </c>
      <c r="D4656" s="1">
        <v>43500</v>
      </c>
      <c r="E4656" s="1">
        <v>43642</v>
      </c>
      <c r="F4656" s="1">
        <v>43644</v>
      </c>
      <c r="G4656" s="1">
        <v>43654</v>
      </c>
      <c r="H4656" s="13">
        <f>Orders[[#This Row],[DeliveryDate]]-Orders[[#This Row],[OrderDate]]</f>
        <v>12</v>
      </c>
      <c r="I4656" t="s">
        <v>3</v>
      </c>
      <c r="J4656" t="str">
        <f>_xlfn.XLOOKUP(Orders[[#This Row],[_SalesRepID]],'Sales team'!A:A,'Sales team'!B:B)</f>
        <v>Roger Alexander</v>
      </c>
      <c r="K4656">
        <v>15</v>
      </c>
      <c r="L4656">
        <v>18</v>
      </c>
      <c r="M4656">
        <v>300</v>
      </c>
      <c r="N4656" t="str">
        <f>_xlfn.XLOOKUP(Orders[[#This Row],[_ProductID]],Products!A:A,Products!C:C)</f>
        <v>Furniture</v>
      </c>
      <c r="O4656">
        <v>42</v>
      </c>
      <c r="P4656">
        <v>0.2</v>
      </c>
      <c r="Q4656" s="2">
        <v>2244.5</v>
      </c>
      <c r="R4656" s="2">
        <v>1279.3649999999998</v>
      </c>
      <c r="S4656" s="2">
        <v>7182.4000000000005</v>
      </c>
      <c r="T4656" s="2">
        <v>2064.9400000000014</v>
      </c>
    </row>
    <row r="4657" spans="1:20" x14ac:dyDescent="0.25">
      <c r="A4657" t="s">
        <v>3337</v>
      </c>
      <c r="B4657" t="s">
        <v>5</v>
      </c>
      <c r="C4657" t="s">
        <v>2</v>
      </c>
      <c r="D4657" s="1">
        <v>43600</v>
      </c>
      <c r="E4657" s="1">
        <v>43642</v>
      </c>
      <c r="F4657" s="1">
        <v>43660</v>
      </c>
      <c r="G4657" s="1">
        <v>43663</v>
      </c>
      <c r="H4657" s="13">
        <f>Orders[[#This Row],[DeliveryDate]]-Orders[[#This Row],[OrderDate]]</f>
        <v>21</v>
      </c>
      <c r="I4657" t="s">
        <v>3</v>
      </c>
      <c r="J4657" t="str">
        <f>_xlfn.XLOOKUP(Orders[[#This Row],[_SalesRepID]],'Sales team'!A:A,'Sales team'!B:B)</f>
        <v>Anthony Torres</v>
      </c>
      <c r="K4657">
        <v>20</v>
      </c>
      <c r="L4657">
        <v>36</v>
      </c>
      <c r="M4657">
        <v>236</v>
      </c>
      <c r="N4657" t="str">
        <f>_xlfn.XLOOKUP(Orders[[#This Row],[_ProductID]],Products!A:A,Products!C:C)</f>
        <v>Home décor</v>
      </c>
      <c r="O4657">
        <v>29</v>
      </c>
      <c r="P4657">
        <v>0.05</v>
      </c>
      <c r="Q4657" s="2">
        <v>3953</v>
      </c>
      <c r="R4657" s="2">
        <v>2767.1</v>
      </c>
      <c r="S4657" s="2">
        <v>30042.799999999999</v>
      </c>
      <c r="T4657" s="2">
        <v>7906</v>
      </c>
    </row>
    <row r="4658" spans="1:20" x14ac:dyDescent="0.25">
      <c r="A4658" t="s">
        <v>3338</v>
      </c>
      <c r="B4658" t="s">
        <v>5</v>
      </c>
      <c r="C4658" t="s">
        <v>15</v>
      </c>
      <c r="D4658" s="1">
        <v>43600</v>
      </c>
      <c r="E4658" s="1">
        <v>43642</v>
      </c>
      <c r="F4658" s="1">
        <v>43645</v>
      </c>
      <c r="G4658" s="1">
        <v>43655</v>
      </c>
      <c r="H4658" s="13">
        <f>Orders[[#This Row],[DeliveryDate]]-Orders[[#This Row],[OrderDate]]</f>
        <v>13</v>
      </c>
      <c r="I4658" t="s">
        <v>3</v>
      </c>
      <c r="J4658" t="str">
        <f>_xlfn.XLOOKUP(Orders[[#This Row],[_SalesRepID]],'Sales team'!A:A,'Sales team'!B:B)</f>
        <v>Todd Roberts</v>
      </c>
      <c r="K4658">
        <v>13</v>
      </c>
      <c r="L4658">
        <v>27</v>
      </c>
      <c r="M4658">
        <v>48</v>
      </c>
      <c r="N4658" t="str">
        <f>_xlfn.XLOOKUP(Orders[[#This Row],[_ProductID]],Products!A:A,Products!C:C)</f>
        <v>Home décor</v>
      </c>
      <c r="O4658">
        <v>39</v>
      </c>
      <c r="P4658">
        <v>0.4</v>
      </c>
      <c r="Q4658" s="2">
        <v>4020</v>
      </c>
      <c r="R4658" s="2">
        <v>2251.2000000000003</v>
      </c>
      <c r="S4658" s="2">
        <v>16884</v>
      </c>
      <c r="T4658" s="2">
        <v>1125.5999999999985</v>
      </c>
    </row>
    <row r="4659" spans="1:20" x14ac:dyDescent="0.25">
      <c r="A4659" t="s">
        <v>3339</v>
      </c>
      <c r="B4659" t="s">
        <v>10</v>
      </c>
      <c r="C4659" t="s">
        <v>6</v>
      </c>
      <c r="D4659" s="1">
        <v>43500</v>
      </c>
      <c r="E4659" s="1">
        <v>43642</v>
      </c>
      <c r="F4659" s="1">
        <v>43659</v>
      </c>
      <c r="G4659" s="1">
        <v>43662</v>
      </c>
      <c r="H4659" s="13">
        <f>Orders[[#This Row],[DeliveryDate]]-Orders[[#This Row],[OrderDate]]</f>
        <v>20</v>
      </c>
      <c r="I4659" t="s">
        <v>3</v>
      </c>
      <c r="J4659" t="str">
        <f>_xlfn.XLOOKUP(Orders[[#This Row],[_SalesRepID]],'Sales team'!A:A,'Sales team'!B:B)</f>
        <v>Carlos Miller</v>
      </c>
      <c r="K4659">
        <v>28</v>
      </c>
      <c r="L4659">
        <v>29</v>
      </c>
      <c r="M4659">
        <v>168</v>
      </c>
      <c r="N4659" t="str">
        <f>_xlfn.XLOOKUP(Orders[[#This Row],[_ProductID]],Products!A:A,Products!C:C)</f>
        <v>Home décor</v>
      </c>
      <c r="O4659">
        <v>45</v>
      </c>
      <c r="P4659">
        <v>7.4999999999999997E-2</v>
      </c>
      <c r="Q4659" s="2">
        <v>6411.9000000000005</v>
      </c>
      <c r="R4659" s="2">
        <v>3911.2590000000005</v>
      </c>
      <c r="S4659" s="2">
        <v>23724.030000000002</v>
      </c>
      <c r="T4659" s="2">
        <v>8078.9940000000006</v>
      </c>
    </row>
    <row r="4660" spans="1:20" x14ac:dyDescent="0.25">
      <c r="A4660" t="s">
        <v>3340</v>
      </c>
      <c r="B4660" t="s">
        <v>8</v>
      </c>
      <c r="C4660" t="s">
        <v>15</v>
      </c>
      <c r="D4660" s="1">
        <v>43500</v>
      </c>
      <c r="E4660" s="1">
        <v>43642</v>
      </c>
      <c r="F4660" s="1">
        <v>43661</v>
      </c>
      <c r="G4660" s="1">
        <v>43656</v>
      </c>
      <c r="H4660" s="13">
        <f>Orders[[#This Row],[DeliveryDate]]-Orders[[#This Row],[OrderDate]]</f>
        <v>14</v>
      </c>
      <c r="I4660" t="s">
        <v>3</v>
      </c>
      <c r="J4660" t="str">
        <f>_xlfn.XLOOKUP(Orders[[#This Row],[_SalesRepID]],'Sales team'!A:A,'Sales team'!B:B)</f>
        <v>Samuel Fowler</v>
      </c>
      <c r="K4660">
        <v>21</v>
      </c>
      <c r="L4660">
        <v>24</v>
      </c>
      <c r="M4660">
        <v>18</v>
      </c>
      <c r="N4660" t="str">
        <f>_xlfn.XLOOKUP(Orders[[#This Row],[_ProductID]],Products!A:A,Products!C:C)</f>
        <v>Outdoor</v>
      </c>
      <c r="O4660">
        <v>18</v>
      </c>
      <c r="P4660">
        <v>0.1</v>
      </c>
      <c r="Q4660" s="2">
        <v>1782.2</v>
      </c>
      <c r="R4660" s="2">
        <v>1354.472</v>
      </c>
      <c r="S4660" s="2">
        <v>1603.98</v>
      </c>
      <c r="T4660" s="2">
        <v>249.50800000000004</v>
      </c>
    </row>
    <row r="4661" spans="1:20" x14ac:dyDescent="0.25">
      <c r="A4661" t="s">
        <v>3341</v>
      </c>
      <c r="B4661" t="s">
        <v>1</v>
      </c>
      <c r="C4661" t="s">
        <v>13</v>
      </c>
      <c r="D4661" s="1">
        <v>43500</v>
      </c>
      <c r="E4661" s="1">
        <v>43642</v>
      </c>
      <c r="F4661" s="1">
        <v>43644</v>
      </c>
      <c r="G4661" s="1">
        <v>43651</v>
      </c>
      <c r="H4661" s="13">
        <f>Orders[[#This Row],[DeliveryDate]]-Orders[[#This Row],[OrderDate]]</f>
        <v>9</v>
      </c>
      <c r="I4661" t="s">
        <v>3</v>
      </c>
      <c r="J4661" t="str">
        <f>_xlfn.XLOOKUP(Orders[[#This Row],[_SalesRepID]],'Sales team'!A:A,'Sales team'!B:B)</f>
        <v>Shawn Cook</v>
      </c>
      <c r="K4661">
        <v>7</v>
      </c>
      <c r="L4661">
        <v>19</v>
      </c>
      <c r="M4661">
        <v>272</v>
      </c>
      <c r="N4661" t="str">
        <f>_xlfn.XLOOKUP(Orders[[#This Row],[_ProductID]],Products!A:A,Products!C:C)</f>
        <v>Home décor</v>
      </c>
      <c r="O4661">
        <v>3</v>
      </c>
      <c r="P4661">
        <v>0.1</v>
      </c>
      <c r="Q4661" s="2">
        <v>998.30000000000007</v>
      </c>
      <c r="R4661" s="2">
        <v>549.06500000000005</v>
      </c>
      <c r="S4661" s="2">
        <v>2695.4100000000003</v>
      </c>
      <c r="T4661" s="2">
        <v>1048.2150000000001</v>
      </c>
    </row>
    <row r="4662" spans="1:20" x14ac:dyDescent="0.25">
      <c r="A4662" t="s">
        <v>3342</v>
      </c>
      <c r="B4662" t="s">
        <v>5</v>
      </c>
      <c r="C4662" t="s">
        <v>2</v>
      </c>
      <c r="D4662" s="1">
        <v>43600</v>
      </c>
      <c r="E4662" s="1">
        <v>43642</v>
      </c>
      <c r="F4662" s="1">
        <v>43648</v>
      </c>
      <c r="G4662" s="1">
        <v>43647</v>
      </c>
      <c r="H4662" s="13">
        <f>Orders[[#This Row],[DeliveryDate]]-Orders[[#This Row],[OrderDate]]</f>
        <v>5</v>
      </c>
      <c r="I4662" t="s">
        <v>3</v>
      </c>
      <c r="J4662" t="str">
        <f>_xlfn.XLOOKUP(Orders[[#This Row],[_SalesRepID]],'Sales team'!A:A,'Sales team'!B:B)</f>
        <v>Shawn Wallace</v>
      </c>
      <c r="K4662">
        <v>18</v>
      </c>
      <c r="L4662">
        <v>37</v>
      </c>
      <c r="M4662">
        <v>257</v>
      </c>
      <c r="N4662" t="str">
        <f>_xlfn.XLOOKUP(Orders[[#This Row],[_ProductID]],Products!A:A,Products!C:C)</f>
        <v>Home décor</v>
      </c>
      <c r="O4662">
        <v>43</v>
      </c>
      <c r="P4662">
        <v>0.05</v>
      </c>
      <c r="Q4662" s="2">
        <v>710.2</v>
      </c>
      <c r="R4662" s="2">
        <v>568.16000000000008</v>
      </c>
      <c r="S4662" s="2">
        <v>5397.52</v>
      </c>
      <c r="T4662" s="2">
        <v>852.23999999999978</v>
      </c>
    </row>
    <row r="4663" spans="1:20" x14ac:dyDescent="0.25">
      <c r="A4663" t="s">
        <v>3343</v>
      </c>
      <c r="B4663" t="s">
        <v>1</v>
      </c>
      <c r="C4663" t="s">
        <v>6</v>
      </c>
      <c r="D4663" s="1">
        <v>43500</v>
      </c>
      <c r="E4663" s="1">
        <v>43642</v>
      </c>
      <c r="F4663" s="1">
        <v>43666</v>
      </c>
      <c r="G4663" s="1">
        <v>43651</v>
      </c>
      <c r="H4663" s="13">
        <f>Orders[[#This Row],[DeliveryDate]]-Orders[[#This Row],[OrderDate]]</f>
        <v>9</v>
      </c>
      <c r="I4663" t="s">
        <v>3</v>
      </c>
      <c r="J4663" t="str">
        <f>_xlfn.XLOOKUP(Orders[[#This Row],[_SalesRepID]],'Sales team'!A:A,'Sales team'!B:B)</f>
        <v>Shawn Cook</v>
      </c>
      <c r="K4663">
        <v>7</v>
      </c>
      <c r="L4663">
        <v>30</v>
      </c>
      <c r="M4663">
        <v>149</v>
      </c>
      <c r="N4663" t="str">
        <f>_xlfn.XLOOKUP(Orders[[#This Row],[_ProductID]],Products!A:A,Products!C:C)</f>
        <v>Home décor</v>
      </c>
      <c r="O4663">
        <v>27</v>
      </c>
      <c r="P4663">
        <v>0.15</v>
      </c>
      <c r="Q4663" s="2">
        <v>227.8</v>
      </c>
      <c r="R4663" s="2">
        <v>154.90400000000002</v>
      </c>
      <c r="S4663" s="2">
        <v>1549.04</v>
      </c>
      <c r="T4663" s="2">
        <v>309.80799999999977</v>
      </c>
    </row>
    <row r="4664" spans="1:20" x14ac:dyDescent="0.25">
      <c r="A4664" t="s">
        <v>3344</v>
      </c>
      <c r="B4664" t="s">
        <v>8</v>
      </c>
      <c r="C4664" t="s">
        <v>6</v>
      </c>
      <c r="D4664" s="1">
        <v>43600</v>
      </c>
      <c r="E4664" s="1">
        <v>43642</v>
      </c>
      <c r="F4664" s="1">
        <v>43665</v>
      </c>
      <c r="G4664" s="1">
        <v>43683</v>
      </c>
      <c r="H4664" s="13">
        <f>Orders[[#This Row],[DeliveryDate]]-Orders[[#This Row],[OrderDate]]</f>
        <v>41</v>
      </c>
      <c r="I4664" t="s">
        <v>3</v>
      </c>
      <c r="J4664" t="str">
        <f>_xlfn.XLOOKUP(Orders[[#This Row],[_SalesRepID]],'Sales team'!A:A,'Sales team'!B:B)</f>
        <v>Douglas Tucker</v>
      </c>
      <c r="K4664">
        <v>23</v>
      </c>
      <c r="L4664">
        <v>35</v>
      </c>
      <c r="M4664">
        <v>177</v>
      </c>
      <c r="N4664" t="str">
        <f>_xlfn.XLOOKUP(Orders[[#This Row],[_ProductID]],Products!A:A,Products!C:C)</f>
        <v>Kitchen &amp; Dining</v>
      </c>
      <c r="O4664">
        <v>8</v>
      </c>
      <c r="P4664">
        <v>0.15</v>
      </c>
      <c r="Q4664" s="2">
        <v>1065.3</v>
      </c>
      <c r="R4664" s="2">
        <v>724.404</v>
      </c>
      <c r="S4664" s="2">
        <v>905.50499999999988</v>
      </c>
      <c r="T4664" s="2">
        <v>181.10099999999989</v>
      </c>
    </row>
    <row r="4665" spans="1:20" x14ac:dyDescent="0.25">
      <c r="A4665" t="s">
        <v>3345</v>
      </c>
      <c r="B4665" t="s">
        <v>5</v>
      </c>
      <c r="C4665" t="s">
        <v>13</v>
      </c>
      <c r="D4665" s="1">
        <v>43500</v>
      </c>
      <c r="E4665" s="1">
        <v>43642</v>
      </c>
      <c r="F4665" s="1">
        <v>43646</v>
      </c>
      <c r="G4665" s="1">
        <v>43648</v>
      </c>
      <c r="H4665" s="13">
        <f>Orders[[#This Row],[DeliveryDate]]-Orders[[#This Row],[OrderDate]]</f>
        <v>6</v>
      </c>
      <c r="I4665" t="s">
        <v>3</v>
      </c>
      <c r="J4665" t="str">
        <f>_xlfn.XLOOKUP(Orders[[#This Row],[_SalesRepID]],'Sales team'!A:A,'Sales team'!B:B)</f>
        <v>Shawn Wallace</v>
      </c>
      <c r="K4665">
        <v>18</v>
      </c>
      <c r="L4665">
        <v>49</v>
      </c>
      <c r="M4665">
        <v>312</v>
      </c>
      <c r="N4665" t="str">
        <f>_xlfn.XLOOKUP(Orders[[#This Row],[_ProductID]],Products!A:A,Products!C:C)</f>
        <v>Kitchen &amp; Dining</v>
      </c>
      <c r="O4665">
        <v>4</v>
      </c>
      <c r="P4665">
        <v>0.1</v>
      </c>
      <c r="Q4665" s="2">
        <v>214.4</v>
      </c>
      <c r="R4665" s="2">
        <v>120.06400000000002</v>
      </c>
      <c r="S4665" s="2">
        <v>1157.7600000000002</v>
      </c>
      <c r="T4665" s="2">
        <v>437.37600000000009</v>
      </c>
    </row>
    <row r="4666" spans="1:20" x14ac:dyDescent="0.25">
      <c r="A4666" t="s">
        <v>3346</v>
      </c>
      <c r="B4666" t="s">
        <v>8</v>
      </c>
      <c r="C4666" t="s">
        <v>6</v>
      </c>
      <c r="D4666" s="1">
        <v>43500</v>
      </c>
      <c r="E4666" s="1">
        <v>43642</v>
      </c>
      <c r="F4666" s="1">
        <v>43646</v>
      </c>
      <c r="G4666" s="1">
        <v>43665</v>
      </c>
      <c r="H4666" s="13">
        <f>Orders[[#This Row],[DeliveryDate]]-Orders[[#This Row],[OrderDate]]</f>
        <v>23</v>
      </c>
      <c r="I4666" t="s">
        <v>3</v>
      </c>
      <c r="J4666" t="str">
        <f>_xlfn.XLOOKUP(Orders[[#This Row],[_SalesRepID]],'Sales team'!A:A,'Sales team'!B:B)</f>
        <v>Joe Price</v>
      </c>
      <c r="K4666">
        <v>22</v>
      </c>
      <c r="L4666">
        <v>17</v>
      </c>
      <c r="M4666">
        <v>145</v>
      </c>
      <c r="N4666" t="str">
        <f>_xlfn.XLOOKUP(Orders[[#This Row],[_ProductID]],Products!A:A,Products!C:C)</f>
        <v>Home décor</v>
      </c>
      <c r="O4666">
        <v>43</v>
      </c>
      <c r="P4666">
        <v>7.4999999999999997E-2</v>
      </c>
      <c r="Q4666" s="2">
        <v>1286.4000000000001</v>
      </c>
      <c r="R4666" s="2">
        <v>836.16000000000008</v>
      </c>
      <c r="S4666" s="2">
        <v>1189.92</v>
      </c>
      <c r="T4666" s="2">
        <v>353.76</v>
      </c>
    </row>
    <row r="4667" spans="1:20" x14ac:dyDescent="0.25">
      <c r="A4667" t="s">
        <v>3347</v>
      </c>
      <c r="B4667" t="s">
        <v>1</v>
      </c>
      <c r="C4667" t="s">
        <v>6</v>
      </c>
      <c r="D4667" s="1">
        <v>43500</v>
      </c>
      <c r="E4667" s="1">
        <v>43642</v>
      </c>
      <c r="F4667" s="1">
        <v>43661</v>
      </c>
      <c r="G4667" s="1">
        <v>43657</v>
      </c>
      <c r="H4667" s="13">
        <f>Orders[[#This Row],[DeliveryDate]]-Orders[[#This Row],[OrderDate]]</f>
        <v>15</v>
      </c>
      <c r="I4667" t="s">
        <v>3</v>
      </c>
      <c r="J4667" t="str">
        <f>_xlfn.XLOOKUP(Orders[[#This Row],[_SalesRepID]],'Sales team'!A:A,'Sales team'!B:B)</f>
        <v>Jerry Green</v>
      </c>
      <c r="K4667">
        <v>3</v>
      </c>
      <c r="L4667">
        <v>44</v>
      </c>
      <c r="M4667">
        <v>182</v>
      </c>
      <c r="N4667" t="str">
        <f>_xlfn.XLOOKUP(Orders[[#This Row],[_ProductID]],Products!A:A,Products!C:C)</f>
        <v>Furniture</v>
      </c>
      <c r="O4667">
        <v>34</v>
      </c>
      <c r="P4667">
        <v>7.4999999999999997E-2</v>
      </c>
      <c r="Q4667" s="2">
        <v>1051.9000000000001</v>
      </c>
      <c r="R4667" s="2">
        <v>715.29200000000014</v>
      </c>
      <c r="S4667" s="2">
        <v>4865.0375000000004</v>
      </c>
      <c r="T4667" s="2">
        <v>1288.5774999999994</v>
      </c>
    </row>
    <row r="4668" spans="1:20" x14ac:dyDescent="0.25">
      <c r="A4668" t="s">
        <v>3329</v>
      </c>
      <c r="B4668" t="s">
        <v>5</v>
      </c>
      <c r="C4668" t="s">
        <v>15</v>
      </c>
      <c r="D4668" s="1">
        <v>43500</v>
      </c>
      <c r="E4668" s="1">
        <v>43641</v>
      </c>
      <c r="F4668" s="1">
        <v>43645</v>
      </c>
      <c r="G4668" s="1">
        <v>43661</v>
      </c>
      <c r="H4668" s="13">
        <f>Orders[[#This Row],[DeliveryDate]]-Orders[[#This Row],[OrderDate]]</f>
        <v>20</v>
      </c>
      <c r="I4668" t="s">
        <v>3</v>
      </c>
      <c r="J4668" t="str">
        <f>_xlfn.XLOOKUP(Orders[[#This Row],[_SalesRepID]],'Sales team'!A:A,'Sales team'!B:B)</f>
        <v>Anthony Berry</v>
      </c>
      <c r="K4668">
        <v>16</v>
      </c>
      <c r="L4668">
        <v>46</v>
      </c>
      <c r="M4668">
        <v>6</v>
      </c>
      <c r="N4668" t="str">
        <f>_xlfn.XLOOKUP(Orders[[#This Row],[_ProductID]],Products!A:A,Products!C:C)</f>
        <v>Furniture</v>
      </c>
      <c r="O4668">
        <v>12</v>
      </c>
      <c r="P4668">
        <v>7.4999999999999997E-2</v>
      </c>
      <c r="Q4668" s="2">
        <v>1098.8</v>
      </c>
      <c r="R4668" s="2">
        <v>637.30399999999997</v>
      </c>
      <c r="S4668" s="2">
        <v>6098.3399999999992</v>
      </c>
      <c r="T4668" s="2">
        <v>2274.5159999999996</v>
      </c>
    </row>
    <row r="4669" spans="1:20" x14ac:dyDescent="0.25">
      <c r="A4669" t="s">
        <v>3330</v>
      </c>
      <c r="B4669" t="s">
        <v>1</v>
      </c>
      <c r="C4669" t="s">
        <v>6</v>
      </c>
      <c r="D4669" s="1">
        <v>43500</v>
      </c>
      <c r="E4669" s="1">
        <v>43641</v>
      </c>
      <c r="F4669" s="1">
        <v>43652</v>
      </c>
      <c r="G4669" s="1">
        <v>43654</v>
      </c>
      <c r="H4669" s="13">
        <f>Orders[[#This Row],[DeliveryDate]]-Orders[[#This Row],[OrderDate]]</f>
        <v>13</v>
      </c>
      <c r="I4669" t="s">
        <v>3</v>
      </c>
      <c r="J4669" t="str">
        <f>_xlfn.XLOOKUP(Orders[[#This Row],[_SalesRepID]],'Sales team'!A:A,'Sales team'!B:B)</f>
        <v>Carl Nguyen</v>
      </c>
      <c r="K4669">
        <v>12</v>
      </c>
      <c r="L4669">
        <v>44</v>
      </c>
      <c r="M4669">
        <v>188</v>
      </c>
      <c r="N4669" t="str">
        <f>_xlfn.XLOOKUP(Orders[[#This Row],[_ProductID]],Products!A:A,Products!C:C)</f>
        <v>Home décor</v>
      </c>
      <c r="O4669">
        <v>21</v>
      </c>
      <c r="P4669">
        <v>0.4</v>
      </c>
      <c r="Q4669" s="2">
        <v>3993.2000000000003</v>
      </c>
      <c r="R4669" s="2">
        <v>2515.7160000000003</v>
      </c>
      <c r="S4669" s="2">
        <v>4791.84</v>
      </c>
      <c r="T4669" s="2">
        <v>-239.59200000000055</v>
      </c>
    </row>
    <row r="4670" spans="1:20" x14ac:dyDescent="0.25">
      <c r="A4670" t="s">
        <v>3331</v>
      </c>
      <c r="B4670" t="s">
        <v>8</v>
      </c>
      <c r="C4670" t="s">
        <v>6</v>
      </c>
      <c r="D4670" s="1">
        <v>43500</v>
      </c>
      <c r="E4670" s="1">
        <v>43641</v>
      </c>
      <c r="F4670" s="1">
        <v>43656</v>
      </c>
      <c r="G4670" s="1">
        <v>43648</v>
      </c>
      <c r="H4670" s="13">
        <f>Orders[[#This Row],[DeliveryDate]]-Orders[[#This Row],[OrderDate]]</f>
        <v>7</v>
      </c>
      <c r="I4670" t="s">
        <v>3</v>
      </c>
      <c r="J4670" t="str">
        <f>_xlfn.XLOOKUP(Orders[[#This Row],[_SalesRepID]],'Sales team'!A:A,'Sales team'!B:B)</f>
        <v>Patrick Graham</v>
      </c>
      <c r="K4670">
        <v>25</v>
      </c>
      <c r="L4670">
        <v>14</v>
      </c>
      <c r="M4670">
        <v>113</v>
      </c>
      <c r="N4670" t="str">
        <f>_xlfn.XLOOKUP(Orders[[#This Row],[_ProductID]],Products!A:A,Products!C:C)</f>
        <v>Home décor</v>
      </c>
      <c r="O4670">
        <v>40</v>
      </c>
      <c r="P4670">
        <v>0.05</v>
      </c>
      <c r="Q4670" s="2">
        <v>2485.7000000000003</v>
      </c>
      <c r="R4670" s="2">
        <v>1640.5620000000004</v>
      </c>
      <c r="S4670" s="2">
        <v>11807.075000000001</v>
      </c>
      <c r="T4670" s="2">
        <v>3604.2649999999994</v>
      </c>
    </row>
    <row r="4671" spans="1:20" x14ac:dyDescent="0.25">
      <c r="A4671" t="s">
        <v>3332</v>
      </c>
      <c r="B4671" t="s">
        <v>1</v>
      </c>
      <c r="C4671" t="s">
        <v>15</v>
      </c>
      <c r="D4671" s="1">
        <v>43500</v>
      </c>
      <c r="E4671" s="1">
        <v>43641</v>
      </c>
      <c r="F4671" s="1">
        <v>43645</v>
      </c>
      <c r="G4671" s="1">
        <v>43658</v>
      </c>
      <c r="H4671" s="13">
        <f>Orders[[#This Row],[DeliveryDate]]-Orders[[#This Row],[OrderDate]]</f>
        <v>17</v>
      </c>
      <c r="I4671" t="s">
        <v>3</v>
      </c>
      <c r="J4671" t="str">
        <f>_xlfn.XLOOKUP(Orders[[#This Row],[_SalesRepID]],'Sales team'!A:A,'Sales team'!B:B)</f>
        <v>George Lewis</v>
      </c>
      <c r="K4671">
        <v>8</v>
      </c>
      <c r="L4671">
        <v>33</v>
      </c>
      <c r="M4671">
        <v>5</v>
      </c>
      <c r="N4671" t="str">
        <f>_xlfn.XLOOKUP(Orders[[#This Row],[_ProductID]],Products!A:A,Products!C:C)</f>
        <v>Home décor</v>
      </c>
      <c r="O4671">
        <v>44</v>
      </c>
      <c r="P4671">
        <v>7.4999999999999997E-2</v>
      </c>
      <c r="Q4671" s="2">
        <v>221.1</v>
      </c>
      <c r="R4671" s="2">
        <v>121.605</v>
      </c>
      <c r="S4671" s="2">
        <v>409.03500000000003</v>
      </c>
      <c r="T4671" s="2">
        <v>165.82500000000002</v>
      </c>
    </row>
    <row r="4672" spans="1:20" x14ac:dyDescent="0.25">
      <c r="A4672" t="s">
        <v>3333</v>
      </c>
      <c r="B4672" t="s">
        <v>5</v>
      </c>
      <c r="C4672" t="s">
        <v>13</v>
      </c>
      <c r="D4672" s="1">
        <v>43500</v>
      </c>
      <c r="E4672" s="1">
        <v>43641</v>
      </c>
      <c r="F4672" s="1">
        <v>43658</v>
      </c>
      <c r="G4672" s="1">
        <v>43658</v>
      </c>
      <c r="H4672" s="13">
        <f>Orders[[#This Row],[DeliveryDate]]-Orders[[#This Row],[OrderDate]]</f>
        <v>17</v>
      </c>
      <c r="I4672" t="s">
        <v>3</v>
      </c>
      <c r="J4672" t="str">
        <f>_xlfn.XLOOKUP(Orders[[#This Row],[_SalesRepID]],'Sales team'!A:A,'Sales team'!B:B)</f>
        <v>Roger Alexander</v>
      </c>
      <c r="K4672">
        <v>15</v>
      </c>
      <c r="L4672">
        <v>26</v>
      </c>
      <c r="M4672">
        <v>298</v>
      </c>
      <c r="N4672" t="str">
        <f>_xlfn.XLOOKUP(Orders[[#This Row],[_ProductID]],Products!A:A,Products!C:C)</f>
        <v>Kitchen &amp; Dining</v>
      </c>
      <c r="O4672">
        <v>8</v>
      </c>
      <c r="P4672">
        <v>0.05</v>
      </c>
      <c r="Q4672" s="2">
        <v>2237.8000000000002</v>
      </c>
      <c r="R4672" s="2">
        <v>1566.46</v>
      </c>
      <c r="S4672" s="2">
        <v>4251.82</v>
      </c>
      <c r="T4672" s="2">
        <v>1118.8999999999996</v>
      </c>
    </row>
    <row r="4673" spans="1:20" x14ac:dyDescent="0.25">
      <c r="A4673" t="s">
        <v>3334</v>
      </c>
      <c r="B4673" t="s">
        <v>5</v>
      </c>
      <c r="C4673" t="s">
        <v>15</v>
      </c>
      <c r="D4673" s="1">
        <v>43500</v>
      </c>
      <c r="E4673" s="1">
        <v>43641</v>
      </c>
      <c r="F4673" s="1">
        <v>43659</v>
      </c>
      <c r="G4673" s="1">
        <v>43662</v>
      </c>
      <c r="H4673" s="13">
        <f>Orders[[#This Row],[DeliveryDate]]-Orders[[#This Row],[OrderDate]]</f>
        <v>21</v>
      </c>
      <c r="I4673" t="s">
        <v>3</v>
      </c>
      <c r="J4673" t="str">
        <f>_xlfn.XLOOKUP(Orders[[#This Row],[_SalesRepID]],'Sales team'!A:A,'Sales team'!B:B)</f>
        <v>Shawn Wallace</v>
      </c>
      <c r="K4673">
        <v>18</v>
      </c>
      <c r="L4673">
        <v>40</v>
      </c>
      <c r="M4673">
        <v>40</v>
      </c>
      <c r="N4673" t="str">
        <f>_xlfn.XLOOKUP(Orders[[#This Row],[_ProductID]],Products!A:A,Products!C:C)</f>
        <v>Furniture</v>
      </c>
      <c r="O4673">
        <v>34</v>
      </c>
      <c r="P4673">
        <v>0.3</v>
      </c>
      <c r="Q4673" s="2">
        <v>2244.5</v>
      </c>
      <c r="R4673" s="2">
        <v>1391.59</v>
      </c>
      <c r="S4673" s="2">
        <v>10998.05</v>
      </c>
      <c r="T4673" s="2">
        <v>1256.92</v>
      </c>
    </row>
    <row r="4674" spans="1:20" x14ac:dyDescent="0.25">
      <c r="A4674" t="s">
        <v>3335</v>
      </c>
      <c r="B4674" t="s">
        <v>1</v>
      </c>
      <c r="C4674" t="s">
        <v>13</v>
      </c>
      <c r="D4674" s="1">
        <v>43500</v>
      </c>
      <c r="E4674" s="1">
        <v>43641</v>
      </c>
      <c r="F4674" s="1">
        <v>43651</v>
      </c>
      <c r="G4674" s="1">
        <v>43650</v>
      </c>
      <c r="H4674" s="13">
        <f>Orders[[#This Row],[DeliveryDate]]-Orders[[#This Row],[OrderDate]]</f>
        <v>9</v>
      </c>
      <c r="I4674" t="s">
        <v>3</v>
      </c>
      <c r="J4674" t="str">
        <f>_xlfn.XLOOKUP(Orders[[#This Row],[_SalesRepID]],'Sales team'!A:A,'Sales team'!B:B)</f>
        <v>Joshua Little</v>
      </c>
      <c r="K4674">
        <v>11</v>
      </c>
      <c r="L4674">
        <v>24</v>
      </c>
      <c r="M4674">
        <v>300</v>
      </c>
      <c r="N4674" t="str">
        <f>_xlfn.XLOOKUP(Orders[[#This Row],[_ProductID]],Products!A:A,Products!C:C)</f>
        <v>Furniture</v>
      </c>
      <c r="O4674">
        <v>15</v>
      </c>
      <c r="P4674">
        <v>0.15</v>
      </c>
      <c r="Q4674" s="2">
        <v>737</v>
      </c>
      <c r="R4674" s="2">
        <v>449.57</v>
      </c>
      <c r="S4674" s="2">
        <v>5011.5999999999995</v>
      </c>
      <c r="T4674" s="2">
        <v>1415.0399999999995</v>
      </c>
    </row>
    <row r="4675" spans="1:20" x14ac:dyDescent="0.25">
      <c r="A4675" t="s">
        <v>3325</v>
      </c>
      <c r="B4675" t="s">
        <v>1</v>
      </c>
      <c r="C4675" t="s">
        <v>6</v>
      </c>
      <c r="D4675" s="1">
        <v>43500</v>
      </c>
      <c r="E4675" s="1">
        <v>43640</v>
      </c>
      <c r="F4675" s="1">
        <v>43654</v>
      </c>
      <c r="G4675" s="1">
        <v>43661</v>
      </c>
      <c r="H4675" s="13">
        <f>Orders[[#This Row],[DeliveryDate]]-Orders[[#This Row],[OrderDate]]</f>
        <v>21</v>
      </c>
      <c r="I4675" t="s">
        <v>3</v>
      </c>
      <c r="J4675" t="str">
        <f>_xlfn.XLOOKUP(Orders[[#This Row],[_SalesRepID]],'Sales team'!A:A,'Sales team'!B:B)</f>
        <v>Adam Hernandez</v>
      </c>
      <c r="K4675">
        <v>1</v>
      </c>
      <c r="L4675">
        <v>45</v>
      </c>
      <c r="M4675">
        <v>172</v>
      </c>
      <c r="N4675" t="str">
        <f>_xlfn.XLOOKUP(Orders[[#This Row],[_ProductID]],Products!A:A,Products!C:C)</f>
        <v>Electronics</v>
      </c>
      <c r="O4675">
        <v>25</v>
      </c>
      <c r="P4675">
        <v>0.4</v>
      </c>
      <c r="Q4675" s="2">
        <v>3879.3</v>
      </c>
      <c r="R4675" s="2">
        <v>1823.271</v>
      </c>
      <c r="S4675" s="2">
        <v>4655.16</v>
      </c>
      <c r="T4675" s="2">
        <v>1008.6179999999999</v>
      </c>
    </row>
    <row r="4676" spans="1:20" x14ac:dyDescent="0.25">
      <c r="A4676" t="s">
        <v>3326</v>
      </c>
      <c r="B4676" t="s">
        <v>1</v>
      </c>
      <c r="C4676" t="s">
        <v>13</v>
      </c>
      <c r="D4676" s="1">
        <v>43500</v>
      </c>
      <c r="E4676" s="1">
        <v>43640</v>
      </c>
      <c r="F4676" s="1">
        <v>43651</v>
      </c>
      <c r="G4676" s="1">
        <v>43656</v>
      </c>
      <c r="H4676" s="13">
        <f>Orders[[#This Row],[DeliveryDate]]-Orders[[#This Row],[OrderDate]]</f>
        <v>16</v>
      </c>
      <c r="I4676" t="s">
        <v>3</v>
      </c>
      <c r="J4676" t="str">
        <f>_xlfn.XLOOKUP(Orders[[#This Row],[_SalesRepID]],'Sales team'!A:A,'Sales team'!B:B)</f>
        <v>Joshua Ryan</v>
      </c>
      <c r="K4676">
        <v>9</v>
      </c>
      <c r="L4676">
        <v>22</v>
      </c>
      <c r="M4676">
        <v>328</v>
      </c>
      <c r="N4676" t="str">
        <f>_xlfn.XLOOKUP(Orders[[#This Row],[_ProductID]],Products!A:A,Products!C:C)</f>
        <v>Home décor</v>
      </c>
      <c r="O4676">
        <v>27</v>
      </c>
      <c r="P4676">
        <v>0.3</v>
      </c>
      <c r="Q4676" s="2">
        <v>3926.2000000000003</v>
      </c>
      <c r="R4676" s="2">
        <v>3258.7460000000001</v>
      </c>
      <c r="S4676" s="2">
        <v>8245.02</v>
      </c>
      <c r="T4676" s="2">
        <v>-1531.2180000000008</v>
      </c>
    </row>
    <row r="4677" spans="1:20" x14ac:dyDescent="0.25">
      <c r="A4677" t="s">
        <v>3327</v>
      </c>
      <c r="B4677" t="s">
        <v>1</v>
      </c>
      <c r="C4677" t="s">
        <v>2</v>
      </c>
      <c r="D4677" s="1">
        <v>43500</v>
      </c>
      <c r="E4677" s="1">
        <v>43640</v>
      </c>
      <c r="F4677" s="1">
        <v>43642</v>
      </c>
      <c r="G4677" s="1">
        <v>43657</v>
      </c>
      <c r="H4677" s="13">
        <f>Orders[[#This Row],[DeliveryDate]]-Orders[[#This Row],[OrderDate]]</f>
        <v>17</v>
      </c>
      <c r="I4677" t="s">
        <v>3</v>
      </c>
      <c r="J4677" t="str">
        <f>_xlfn.XLOOKUP(Orders[[#This Row],[_SalesRepID]],'Sales team'!A:A,'Sales team'!B:B)</f>
        <v>Jerry Green</v>
      </c>
      <c r="K4677">
        <v>3</v>
      </c>
      <c r="L4677">
        <v>44</v>
      </c>
      <c r="M4677">
        <v>254</v>
      </c>
      <c r="N4677" t="str">
        <f>_xlfn.XLOOKUP(Orders[[#This Row],[_ProductID]],Products!A:A,Products!C:C)</f>
        <v>Home décor</v>
      </c>
      <c r="O4677">
        <v>23</v>
      </c>
      <c r="P4677">
        <v>0.2</v>
      </c>
      <c r="Q4677" s="2">
        <v>998.30000000000007</v>
      </c>
      <c r="R4677" s="2">
        <v>798.6400000000001</v>
      </c>
      <c r="S4677" s="2">
        <v>3194.5600000000004</v>
      </c>
      <c r="T4677" s="2">
        <v>0</v>
      </c>
    </row>
    <row r="4678" spans="1:20" x14ac:dyDescent="0.25">
      <c r="A4678" t="s">
        <v>3328</v>
      </c>
      <c r="B4678" t="s">
        <v>5</v>
      </c>
      <c r="C4678" t="s">
        <v>15</v>
      </c>
      <c r="D4678" s="1">
        <v>43500</v>
      </c>
      <c r="E4678" s="1">
        <v>43640</v>
      </c>
      <c r="F4678" s="1">
        <v>43647</v>
      </c>
      <c r="G4678" s="1">
        <v>43648</v>
      </c>
      <c r="H4678" s="13">
        <f>Orders[[#This Row],[DeliveryDate]]-Orders[[#This Row],[OrderDate]]</f>
        <v>8</v>
      </c>
      <c r="I4678" t="s">
        <v>3</v>
      </c>
      <c r="J4678" t="str">
        <f>_xlfn.XLOOKUP(Orders[[#This Row],[_SalesRepID]],'Sales team'!A:A,'Sales team'!B:B)</f>
        <v>Anthony Berry</v>
      </c>
      <c r="K4678">
        <v>16</v>
      </c>
      <c r="L4678">
        <v>40</v>
      </c>
      <c r="M4678">
        <v>9</v>
      </c>
      <c r="N4678" t="str">
        <f>_xlfn.XLOOKUP(Orders[[#This Row],[_ProductID]],Products!A:A,Products!C:C)</f>
        <v>Home décor</v>
      </c>
      <c r="O4678">
        <v>36</v>
      </c>
      <c r="P4678">
        <v>0.05</v>
      </c>
      <c r="Q4678" s="2">
        <v>917.9</v>
      </c>
      <c r="R4678" s="2">
        <v>523.20299999999997</v>
      </c>
      <c r="S4678" s="2">
        <v>6976.0399999999991</v>
      </c>
      <c r="T4678" s="2">
        <v>2790.4159999999993</v>
      </c>
    </row>
    <row r="4679" spans="1:20" x14ac:dyDescent="0.25">
      <c r="A4679" t="s">
        <v>3318</v>
      </c>
      <c r="B4679" t="s">
        <v>1</v>
      </c>
      <c r="C4679" t="s">
        <v>6</v>
      </c>
      <c r="D4679" s="1">
        <v>43500</v>
      </c>
      <c r="E4679" s="1">
        <v>43639</v>
      </c>
      <c r="F4679" s="1">
        <v>43653</v>
      </c>
      <c r="G4679" s="1">
        <v>43643</v>
      </c>
      <c r="H4679" s="13">
        <f>Orders[[#This Row],[DeliveryDate]]-Orders[[#This Row],[OrderDate]]</f>
        <v>4</v>
      </c>
      <c r="I4679" t="s">
        <v>3</v>
      </c>
      <c r="J4679" t="str">
        <f>_xlfn.XLOOKUP(Orders[[#This Row],[_SalesRepID]],'Sales team'!A:A,'Sales team'!B:B)</f>
        <v>George Lewis</v>
      </c>
      <c r="K4679">
        <v>8</v>
      </c>
      <c r="L4679">
        <v>40</v>
      </c>
      <c r="M4679">
        <v>146</v>
      </c>
      <c r="N4679" t="str">
        <f>_xlfn.XLOOKUP(Orders[[#This Row],[_ProductID]],Products!A:A,Products!C:C)</f>
        <v>Furniture</v>
      </c>
      <c r="O4679">
        <v>15</v>
      </c>
      <c r="P4679">
        <v>7.4999999999999997E-2</v>
      </c>
      <c r="Q4679" s="2">
        <v>3919.5</v>
      </c>
      <c r="R4679" s="2">
        <v>2900.43</v>
      </c>
      <c r="S4679" s="2">
        <v>29004.300000000003</v>
      </c>
      <c r="T4679" s="2">
        <v>5800.8600000000042</v>
      </c>
    </row>
    <row r="4680" spans="1:20" x14ac:dyDescent="0.25">
      <c r="A4680" t="s">
        <v>3319</v>
      </c>
      <c r="B4680" t="s">
        <v>1</v>
      </c>
      <c r="C4680" t="s">
        <v>6</v>
      </c>
      <c r="D4680" s="1">
        <v>43500</v>
      </c>
      <c r="E4680" s="1">
        <v>43639</v>
      </c>
      <c r="F4680" s="1">
        <v>43660</v>
      </c>
      <c r="G4680" s="1">
        <v>43661</v>
      </c>
      <c r="H4680" s="13">
        <f>Orders[[#This Row],[DeliveryDate]]-Orders[[#This Row],[OrderDate]]</f>
        <v>22</v>
      </c>
      <c r="I4680" t="s">
        <v>3</v>
      </c>
      <c r="J4680" t="str">
        <f>_xlfn.XLOOKUP(Orders[[#This Row],[_SalesRepID]],'Sales team'!A:A,'Sales team'!B:B)</f>
        <v>Keith Griffin</v>
      </c>
      <c r="K4680">
        <v>2</v>
      </c>
      <c r="L4680">
        <v>37</v>
      </c>
      <c r="M4680">
        <v>175</v>
      </c>
      <c r="N4680" t="str">
        <f>_xlfn.XLOOKUP(Orders[[#This Row],[_ProductID]],Products!A:A,Products!C:C)</f>
        <v>Home décor</v>
      </c>
      <c r="O4680">
        <v>45</v>
      </c>
      <c r="P4680">
        <v>0.3</v>
      </c>
      <c r="Q4680" s="2">
        <v>1259.6000000000001</v>
      </c>
      <c r="R4680" s="2">
        <v>919.50800000000004</v>
      </c>
      <c r="S4680" s="2">
        <v>6172.04</v>
      </c>
      <c r="T4680" s="2">
        <v>-264.51600000000053</v>
      </c>
    </row>
    <row r="4681" spans="1:20" x14ac:dyDescent="0.25">
      <c r="A4681" t="s">
        <v>3320</v>
      </c>
      <c r="B4681" t="s">
        <v>1</v>
      </c>
      <c r="C4681" t="s">
        <v>6</v>
      </c>
      <c r="D4681" s="1">
        <v>43500</v>
      </c>
      <c r="E4681" s="1">
        <v>43639</v>
      </c>
      <c r="F4681" s="1">
        <v>43651</v>
      </c>
      <c r="G4681" s="1">
        <v>43651</v>
      </c>
      <c r="H4681" s="13">
        <f>Orders[[#This Row],[DeliveryDate]]-Orders[[#This Row],[OrderDate]]</f>
        <v>12</v>
      </c>
      <c r="I4681" t="s">
        <v>3</v>
      </c>
      <c r="J4681" t="str">
        <f>_xlfn.XLOOKUP(Orders[[#This Row],[_SalesRepID]],'Sales team'!A:A,'Sales team'!B:B)</f>
        <v>Joshua Little</v>
      </c>
      <c r="K4681">
        <v>11</v>
      </c>
      <c r="L4681">
        <v>38</v>
      </c>
      <c r="M4681">
        <v>98</v>
      </c>
      <c r="N4681" t="str">
        <f>_xlfn.XLOOKUP(Orders[[#This Row],[_ProductID]],Products!A:A,Products!C:C)</f>
        <v>Furniture</v>
      </c>
      <c r="O4681">
        <v>34</v>
      </c>
      <c r="P4681">
        <v>0.1</v>
      </c>
      <c r="Q4681" s="2">
        <v>2358.4</v>
      </c>
      <c r="R4681" s="2">
        <v>1532.96</v>
      </c>
      <c r="S4681" s="2">
        <v>10612.800000000001</v>
      </c>
      <c r="T4681" s="2">
        <v>2948.0000000000009</v>
      </c>
    </row>
    <row r="4682" spans="1:20" x14ac:dyDescent="0.25">
      <c r="A4682" t="s">
        <v>3321</v>
      </c>
      <c r="B4682" t="s">
        <v>1</v>
      </c>
      <c r="C4682" t="s">
        <v>25</v>
      </c>
      <c r="D4682" s="1">
        <v>43500</v>
      </c>
      <c r="E4682" s="1">
        <v>43639</v>
      </c>
      <c r="F4682" s="1">
        <v>43667</v>
      </c>
      <c r="G4682" s="1">
        <v>43649</v>
      </c>
      <c r="H4682" s="13">
        <f>Orders[[#This Row],[DeliveryDate]]-Orders[[#This Row],[OrderDate]]</f>
        <v>10</v>
      </c>
      <c r="I4682" t="s">
        <v>3</v>
      </c>
      <c r="J4682" t="str">
        <f>_xlfn.XLOOKUP(Orders[[#This Row],[_SalesRepID]],'Sales team'!A:A,'Sales team'!B:B)</f>
        <v>Jonathan Hawkins</v>
      </c>
      <c r="K4682">
        <v>10</v>
      </c>
      <c r="L4682">
        <v>45</v>
      </c>
      <c r="M4682">
        <v>364</v>
      </c>
      <c r="N4682" t="str">
        <f>_xlfn.XLOOKUP(Orders[[#This Row],[_ProductID]],Products!A:A,Products!C:C)</f>
        <v>Home décor</v>
      </c>
      <c r="O4682">
        <v>41</v>
      </c>
      <c r="P4682">
        <v>0.05</v>
      </c>
      <c r="Q4682" s="2">
        <v>2887.7000000000003</v>
      </c>
      <c r="R4682" s="2">
        <v>1443.8500000000001</v>
      </c>
      <c r="S4682" s="2">
        <v>10973.26</v>
      </c>
      <c r="T4682" s="2">
        <v>5197.8599999999997</v>
      </c>
    </row>
    <row r="4683" spans="1:20" x14ac:dyDescent="0.25">
      <c r="A4683" t="s">
        <v>3322</v>
      </c>
      <c r="B4683" t="s">
        <v>8</v>
      </c>
      <c r="C4683" t="s">
        <v>25</v>
      </c>
      <c r="D4683" s="1">
        <v>43600</v>
      </c>
      <c r="E4683" s="1">
        <v>43639</v>
      </c>
      <c r="F4683" s="1">
        <v>43646</v>
      </c>
      <c r="G4683" s="1">
        <v>43649</v>
      </c>
      <c r="H4683" s="13">
        <f>Orders[[#This Row],[DeliveryDate]]-Orders[[#This Row],[OrderDate]]</f>
        <v>10</v>
      </c>
      <c r="I4683" t="s">
        <v>3</v>
      </c>
      <c r="J4683" t="str">
        <f>_xlfn.XLOOKUP(Orders[[#This Row],[_SalesRepID]],'Sales team'!A:A,'Sales team'!B:B)</f>
        <v>Douglas Tucker</v>
      </c>
      <c r="K4683">
        <v>23</v>
      </c>
      <c r="L4683">
        <v>42</v>
      </c>
      <c r="M4683">
        <v>359</v>
      </c>
      <c r="N4683" t="str">
        <f>_xlfn.XLOOKUP(Orders[[#This Row],[_ProductID]],Products!A:A,Products!C:C)</f>
        <v>Home décor</v>
      </c>
      <c r="O4683">
        <v>36</v>
      </c>
      <c r="P4683">
        <v>0.05</v>
      </c>
      <c r="Q4683" s="2">
        <v>1065.3</v>
      </c>
      <c r="R4683" s="2">
        <v>628.52699999999993</v>
      </c>
      <c r="S4683" s="2">
        <v>5060.1750000000002</v>
      </c>
      <c r="T4683" s="2">
        <v>1917.5400000000004</v>
      </c>
    </row>
    <row r="4684" spans="1:20" x14ac:dyDescent="0.25">
      <c r="A4684" t="s">
        <v>3323</v>
      </c>
      <c r="B4684" t="s">
        <v>8</v>
      </c>
      <c r="C4684" t="s">
        <v>46</v>
      </c>
      <c r="D4684" s="1">
        <v>43500</v>
      </c>
      <c r="E4684" s="1">
        <v>43639</v>
      </c>
      <c r="F4684" s="1">
        <v>43644</v>
      </c>
      <c r="G4684" s="1">
        <v>43650</v>
      </c>
      <c r="H4684" s="13">
        <f>Orders[[#This Row],[DeliveryDate]]-Orders[[#This Row],[OrderDate]]</f>
        <v>11</v>
      </c>
      <c r="I4684" t="s">
        <v>3</v>
      </c>
      <c r="J4684" t="str">
        <f>_xlfn.XLOOKUP(Orders[[#This Row],[_SalesRepID]],'Sales team'!A:A,'Sales team'!B:B)</f>
        <v>Joe Price</v>
      </c>
      <c r="K4684">
        <v>22</v>
      </c>
      <c r="L4684">
        <v>5</v>
      </c>
      <c r="M4684">
        <v>86</v>
      </c>
      <c r="N4684" t="str">
        <f>_xlfn.XLOOKUP(Orders[[#This Row],[_ProductID]],Products!A:A,Products!C:C)</f>
        <v>Home décor</v>
      </c>
      <c r="O4684">
        <v>43</v>
      </c>
      <c r="P4684">
        <v>0.3</v>
      </c>
      <c r="Q4684" s="2">
        <v>5326.5</v>
      </c>
      <c r="R4684" s="2">
        <v>2503.4549999999999</v>
      </c>
      <c r="S4684" s="2">
        <v>11185.65</v>
      </c>
      <c r="T4684" s="2">
        <v>3675.2849999999999</v>
      </c>
    </row>
    <row r="4685" spans="1:20" x14ac:dyDescent="0.25">
      <c r="A4685" t="s">
        <v>3324</v>
      </c>
      <c r="B4685" t="s">
        <v>5</v>
      </c>
      <c r="C4685" t="s">
        <v>13</v>
      </c>
      <c r="D4685" s="1">
        <v>43500</v>
      </c>
      <c r="E4685" s="1">
        <v>43639</v>
      </c>
      <c r="F4685" s="1">
        <v>43644</v>
      </c>
      <c r="G4685" s="1">
        <v>43658</v>
      </c>
      <c r="H4685" s="13">
        <f>Orders[[#This Row],[DeliveryDate]]-Orders[[#This Row],[OrderDate]]</f>
        <v>19</v>
      </c>
      <c r="I4685" t="s">
        <v>3</v>
      </c>
      <c r="J4685" t="str">
        <f>_xlfn.XLOOKUP(Orders[[#This Row],[_SalesRepID]],'Sales team'!A:A,'Sales team'!B:B)</f>
        <v>Frank Brown</v>
      </c>
      <c r="K4685">
        <v>17</v>
      </c>
      <c r="L4685">
        <v>31</v>
      </c>
      <c r="M4685">
        <v>280</v>
      </c>
      <c r="N4685" t="str">
        <f>_xlfn.XLOOKUP(Orders[[#This Row],[_ProductID]],Products!A:A,Products!C:C)</f>
        <v>Outdoor</v>
      </c>
      <c r="O4685">
        <v>10</v>
      </c>
      <c r="P4685">
        <v>0.05</v>
      </c>
      <c r="Q4685" s="2">
        <v>3423.7000000000003</v>
      </c>
      <c r="R4685" s="2">
        <v>1540.6650000000002</v>
      </c>
      <c r="S4685" s="2">
        <v>26020.120000000003</v>
      </c>
      <c r="T4685" s="2">
        <v>13694.800000000001</v>
      </c>
    </row>
    <row r="4686" spans="1:20" x14ac:dyDescent="0.25">
      <c r="A4686" t="s">
        <v>3311</v>
      </c>
      <c r="B4686" t="s">
        <v>10</v>
      </c>
      <c r="C4686" t="s">
        <v>6</v>
      </c>
      <c r="D4686" s="1">
        <v>43500</v>
      </c>
      <c r="E4686" s="1">
        <v>43638</v>
      </c>
      <c r="F4686" s="1">
        <v>43655</v>
      </c>
      <c r="G4686" s="1">
        <v>43651</v>
      </c>
      <c r="H4686" s="13">
        <f>Orders[[#This Row],[DeliveryDate]]-Orders[[#This Row],[OrderDate]]</f>
        <v>13</v>
      </c>
      <c r="I4686" t="s">
        <v>3</v>
      </c>
      <c r="J4686" t="str">
        <f>_xlfn.XLOOKUP(Orders[[#This Row],[_SalesRepID]],'Sales team'!A:A,'Sales team'!B:B)</f>
        <v>Shawn Torres</v>
      </c>
      <c r="K4686">
        <v>27</v>
      </c>
      <c r="L4686">
        <v>38</v>
      </c>
      <c r="M4686">
        <v>96</v>
      </c>
      <c r="N4686" t="str">
        <f>_xlfn.XLOOKUP(Orders[[#This Row],[_ProductID]],Products!A:A,Products!C:C)</f>
        <v>Home décor</v>
      </c>
      <c r="O4686">
        <v>43</v>
      </c>
      <c r="P4686">
        <v>0.1</v>
      </c>
      <c r="Q4686" s="2">
        <v>3946.3</v>
      </c>
      <c r="R4686" s="2">
        <v>2801.873</v>
      </c>
      <c r="S4686" s="2">
        <v>14206.68</v>
      </c>
      <c r="T4686" s="2">
        <v>2999.1880000000001</v>
      </c>
    </row>
    <row r="4687" spans="1:20" x14ac:dyDescent="0.25">
      <c r="A4687" t="s">
        <v>3312</v>
      </c>
      <c r="B4687" t="s">
        <v>5</v>
      </c>
      <c r="C4687" t="s">
        <v>13</v>
      </c>
      <c r="D4687" s="1">
        <v>43500</v>
      </c>
      <c r="E4687" s="1">
        <v>43638</v>
      </c>
      <c r="F4687" s="1">
        <v>43643</v>
      </c>
      <c r="G4687" s="1">
        <v>43656</v>
      </c>
      <c r="H4687" s="13">
        <f>Orders[[#This Row],[DeliveryDate]]-Orders[[#This Row],[OrderDate]]</f>
        <v>18</v>
      </c>
      <c r="I4687" t="s">
        <v>3</v>
      </c>
      <c r="J4687" t="str">
        <f>_xlfn.XLOOKUP(Orders[[#This Row],[_SalesRepID]],'Sales team'!A:A,'Sales team'!B:B)</f>
        <v>Frank Brown</v>
      </c>
      <c r="K4687">
        <v>17</v>
      </c>
      <c r="L4687">
        <v>32</v>
      </c>
      <c r="M4687">
        <v>287</v>
      </c>
      <c r="N4687" t="str">
        <f>_xlfn.XLOOKUP(Orders[[#This Row],[_ProductID]],Products!A:A,Products!C:C)</f>
        <v>Home décor</v>
      </c>
      <c r="O4687">
        <v>29</v>
      </c>
      <c r="P4687">
        <v>0.15</v>
      </c>
      <c r="Q4687" s="2">
        <v>737</v>
      </c>
      <c r="R4687" s="2">
        <v>412.72</v>
      </c>
      <c r="S4687" s="2">
        <v>1879.35</v>
      </c>
      <c r="T4687" s="2">
        <v>641.18999999999983</v>
      </c>
    </row>
    <row r="4688" spans="1:20" x14ac:dyDescent="0.25">
      <c r="A4688" t="s">
        <v>3313</v>
      </c>
      <c r="B4688" t="s">
        <v>8</v>
      </c>
      <c r="C4688" t="s">
        <v>6</v>
      </c>
      <c r="D4688" s="1">
        <v>43500</v>
      </c>
      <c r="E4688" s="1">
        <v>43638</v>
      </c>
      <c r="F4688" s="1">
        <v>43652</v>
      </c>
      <c r="G4688" s="1">
        <v>43664</v>
      </c>
      <c r="H4688" s="13">
        <f>Orders[[#This Row],[DeliveryDate]]-Orders[[#This Row],[OrderDate]]</f>
        <v>26</v>
      </c>
      <c r="I4688" t="s">
        <v>3</v>
      </c>
      <c r="J4688" t="str">
        <f>_xlfn.XLOOKUP(Orders[[#This Row],[_SalesRepID]],'Sales team'!A:A,'Sales team'!B:B)</f>
        <v>Samuel Fowler</v>
      </c>
      <c r="K4688">
        <v>21</v>
      </c>
      <c r="L4688">
        <v>47</v>
      </c>
      <c r="M4688">
        <v>131</v>
      </c>
      <c r="N4688" t="str">
        <f>_xlfn.XLOOKUP(Orders[[#This Row],[_ProductID]],Products!A:A,Products!C:C)</f>
        <v>Home décor</v>
      </c>
      <c r="O4688">
        <v>11</v>
      </c>
      <c r="P4688">
        <v>0.05</v>
      </c>
      <c r="Q4688" s="2">
        <v>2559.4</v>
      </c>
      <c r="R4688" s="2">
        <v>1356.4820000000002</v>
      </c>
      <c r="S4688" s="2">
        <v>14588.58</v>
      </c>
      <c r="T4688" s="2">
        <v>6449.6879999999983</v>
      </c>
    </row>
    <row r="4689" spans="1:20" x14ac:dyDescent="0.25">
      <c r="A4689" t="s">
        <v>3314</v>
      </c>
      <c r="B4689" t="s">
        <v>1</v>
      </c>
      <c r="C4689" t="s">
        <v>2</v>
      </c>
      <c r="D4689" s="1">
        <v>43500</v>
      </c>
      <c r="E4689" s="1">
        <v>43638</v>
      </c>
      <c r="F4689" s="1">
        <v>43655</v>
      </c>
      <c r="G4689" s="1">
        <v>43656</v>
      </c>
      <c r="H4689" s="13">
        <f>Orders[[#This Row],[DeliveryDate]]-Orders[[#This Row],[OrderDate]]</f>
        <v>18</v>
      </c>
      <c r="I4689" t="s">
        <v>3</v>
      </c>
      <c r="J4689" t="str">
        <f>_xlfn.XLOOKUP(Orders[[#This Row],[_SalesRepID]],'Sales team'!A:A,'Sales team'!B:B)</f>
        <v>Chris Armstrong</v>
      </c>
      <c r="K4689">
        <v>4</v>
      </c>
      <c r="L4689">
        <v>10</v>
      </c>
      <c r="M4689">
        <v>245</v>
      </c>
      <c r="N4689" t="str">
        <f>_xlfn.XLOOKUP(Orders[[#This Row],[_ProductID]],Products!A:A,Products!C:C)</f>
        <v>Home décor</v>
      </c>
      <c r="O4689">
        <v>43</v>
      </c>
      <c r="P4689">
        <v>0.05</v>
      </c>
      <c r="Q4689" s="2">
        <v>6351.6</v>
      </c>
      <c r="R4689" s="2">
        <v>2921.7360000000003</v>
      </c>
      <c r="S4689" s="2">
        <v>18102.060000000001</v>
      </c>
      <c r="T4689" s="2">
        <v>9336.8520000000008</v>
      </c>
    </row>
    <row r="4690" spans="1:20" x14ac:dyDescent="0.25">
      <c r="A4690" t="s">
        <v>3315</v>
      </c>
      <c r="B4690" t="s">
        <v>10</v>
      </c>
      <c r="C4690" t="s">
        <v>6</v>
      </c>
      <c r="D4690" s="1">
        <v>43600</v>
      </c>
      <c r="E4690" s="1">
        <v>43638</v>
      </c>
      <c r="F4690" s="1">
        <v>43640</v>
      </c>
      <c r="G4690" s="1">
        <v>43658</v>
      </c>
      <c r="H4690" s="13">
        <f>Orders[[#This Row],[DeliveryDate]]-Orders[[#This Row],[OrderDate]]</f>
        <v>20</v>
      </c>
      <c r="I4690" t="s">
        <v>3</v>
      </c>
      <c r="J4690" t="str">
        <f>_xlfn.XLOOKUP(Orders[[#This Row],[_SalesRepID]],'Sales team'!A:A,'Sales team'!B:B)</f>
        <v>Donald Reynolds</v>
      </c>
      <c r="K4690">
        <v>26</v>
      </c>
      <c r="L4690">
        <v>8</v>
      </c>
      <c r="M4690">
        <v>115</v>
      </c>
      <c r="N4690" t="str">
        <f>_xlfn.XLOOKUP(Orders[[#This Row],[_ProductID]],Products!A:A,Products!C:C)</f>
        <v>Outdoor</v>
      </c>
      <c r="O4690">
        <v>10</v>
      </c>
      <c r="P4690">
        <v>0.15</v>
      </c>
      <c r="Q4690" s="2">
        <v>5721.8</v>
      </c>
      <c r="R4690" s="2">
        <v>3719.17</v>
      </c>
      <c r="S4690" s="2">
        <v>4863.53</v>
      </c>
      <c r="T4690" s="2">
        <v>1144.3599999999997</v>
      </c>
    </row>
    <row r="4691" spans="1:20" x14ac:dyDescent="0.25">
      <c r="A4691" t="s">
        <v>3316</v>
      </c>
      <c r="B4691" t="s">
        <v>5</v>
      </c>
      <c r="C4691" t="s">
        <v>2</v>
      </c>
      <c r="D4691" s="1">
        <v>43500</v>
      </c>
      <c r="E4691" s="1">
        <v>43638</v>
      </c>
      <c r="F4691" s="1">
        <v>43663</v>
      </c>
      <c r="G4691" s="1">
        <v>43650</v>
      </c>
      <c r="H4691" s="13">
        <f>Orders[[#This Row],[DeliveryDate]]-Orders[[#This Row],[OrderDate]]</f>
        <v>12</v>
      </c>
      <c r="I4691" t="s">
        <v>3</v>
      </c>
      <c r="J4691" t="str">
        <f>_xlfn.XLOOKUP(Orders[[#This Row],[_SalesRepID]],'Sales team'!A:A,'Sales team'!B:B)</f>
        <v>Paul Holmes</v>
      </c>
      <c r="K4691">
        <v>14</v>
      </c>
      <c r="L4691">
        <v>24</v>
      </c>
      <c r="M4691">
        <v>207</v>
      </c>
      <c r="N4691" t="str">
        <f>_xlfn.XLOOKUP(Orders[[#This Row],[_ProductID]],Products!A:A,Products!C:C)</f>
        <v>Furniture</v>
      </c>
      <c r="O4691">
        <v>19</v>
      </c>
      <c r="P4691">
        <v>0.15</v>
      </c>
      <c r="Q4691" s="2">
        <v>6137.2</v>
      </c>
      <c r="R4691" s="2">
        <v>4296.04</v>
      </c>
      <c r="S4691" s="2">
        <v>10433.24</v>
      </c>
      <c r="T4691" s="2">
        <v>1841.1599999999999</v>
      </c>
    </row>
    <row r="4692" spans="1:20" x14ac:dyDescent="0.25">
      <c r="A4692" t="s">
        <v>3317</v>
      </c>
      <c r="B4692" t="s">
        <v>8</v>
      </c>
      <c r="C4692" t="s">
        <v>6</v>
      </c>
      <c r="D4692" s="1">
        <v>43500</v>
      </c>
      <c r="E4692" s="1">
        <v>43638</v>
      </c>
      <c r="F4692" s="1">
        <v>43651</v>
      </c>
      <c r="G4692" s="1">
        <v>43663</v>
      </c>
      <c r="H4692" s="13">
        <f>Orders[[#This Row],[DeliveryDate]]-Orders[[#This Row],[OrderDate]]</f>
        <v>25</v>
      </c>
      <c r="I4692" t="s">
        <v>3</v>
      </c>
      <c r="J4692" t="str">
        <f>_xlfn.XLOOKUP(Orders[[#This Row],[_SalesRepID]],'Sales team'!A:A,'Sales team'!B:B)</f>
        <v>Joe Price</v>
      </c>
      <c r="K4692">
        <v>22</v>
      </c>
      <c r="L4692">
        <v>30</v>
      </c>
      <c r="M4692">
        <v>160</v>
      </c>
      <c r="N4692" t="str">
        <f>_xlfn.XLOOKUP(Orders[[#This Row],[_ProductID]],Products!A:A,Products!C:C)</f>
        <v>Kitchen &amp; Dining</v>
      </c>
      <c r="O4692">
        <v>1</v>
      </c>
      <c r="P4692">
        <v>0.1</v>
      </c>
      <c r="Q4692" s="2">
        <v>261.3</v>
      </c>
      <c r="R4692" s="2">
        <v>198.58800000000002</v>
      </c>
      <c r="S4692" s="2">
        <v>1175.8500000000001</v>
      </c>
      <c r="T4692" s="2">
        <v>182.91000000000008</v>
      </c>
    </row>
    <row r="4693" spans="1:20" x14ac:dyDescent="0.25">
      <c r="A4693" t="s">
        <v>3302</v>
      </c>
      <c r="B4693" t="s">
        <v>1</v>
      </c>
      <c r="C4693" t="s">
        <v>13</v>
      </c>
      <c r="D4693" s="1">
        <v>43500</v>
      </c>
      <c r="E4693" s="1">
        <v>43637</v>
      </c>
      <c r="F4693" s="1">
        <v>43640</v>
      </c>
      <c r="G4693" s="1">
        <v>43655</v>
      </c>
      <c r="H4693" s="13">
        <f>Orders[[#This Row],[DeliveryDate]]-Orders[[#This Row],[OrderDate]]</f>
        <v>18</v>
      </c>
      <c r="I4693" t="s">
        <v>3</v>
      </c>
      <c r="J4693" t="str">
        <f>_xlfn.XLOOKUP(Orders[[#This Row],[_SalesRepID]],'Sales team'!A:A,'Sales team'!B:B)</f>
        <v>Chris Armstrong</v>
      </c>
      <c r="K4693">
        <v>4</v>
      </c>
      <c r="L4693">
        <v>22</v>
      </c>
      <c r="M4693">
        <v>273</v>
      </c>
      <c r="N4693" t="str">
        <f>_xlfn.XLOOKUP(Orders[[#This Row],[_ProductID]],Products!A:A,Products!C:C)</f>
        <v>Electronics</v>
      </c>
      <c r="O4693">
        <v>47</v>
      </c>
      <c r="P4693">
        <v>0.05</v>
      </c>
      <c r="Q4693" s="2">
        <v>3859.2000000000003</v>
      </c>
      <c r="R4693" s="2">
        <v>1698.0480000000002</v>
      </c>
      <c r="S4693" s="2">
        <v>14664.960000000001</v>
      </c>
      <c r="T4693" s="2">
        <v>7872.768</v>
      </c>
    </row>
    <row r="4694" spans="1:20" x14ac:dyDescent="0.25">
      <c r="A4694" t="s">
        <v>3303</v>
      </c>
      <c r="B4694" t="s">
        <v>8</v>
      </c>
      <c r="C4694" t="s">
        <v>6</v>
      </c>
      <c r="D4694" s="1">
        <v>43500</v>
      </c>
      <c r="E4694" s="1">
        <v>43637</v>
      </c>
      <c r="F4694" s="1">
        <v>43644</v>
      </c>
      <c r="G4694" s="1">
        <v>43662</v>
      </c>
      <c r="H4694" s="13">
        <f>Orders[[#This Row],[DeliveryDate]]-Orders[[#This Row],[OrderDate]]</f>
        <v>25</v>
      </c>
      <c r="I4694" t="s">
        <v>3</v>
      </c>
      <c r="J4694" t="str">
        <f>_xlfn.XLOOKUP(Orders[[#This Row],[_SalesRepID]],'Sales team'!A:A,'Sales team'!B:B)</f>
        <v>Douglas Tucker</v>
      </c>
      <c r="K4694">
        <v>23</v>
      </c>
      <c r="L4694">
        <v>45</v>
      </c>
      <c r="M4694">
        <v>100</v>
      </c>
      <c r="N4694" t="str">
        <f>_xlfn.XLOOKUP(Orders[[#This Row],[_ProductID]],Products!A:A,Products!C:C)</f>
        <v>Furniture</v>
      </c>
      <c r="O4694">
        <v>19</v>
      </c>
      <c r="P4694">
        <v>7.4999999999999997E-2</v>
      </c>
      <c r="Q4694" s="2">
        <v>5534.2</v>
      </c>
      <c r="R4694" s="2">
        <v>4095.308</v>
      </c>
      <c r="S4694" s="2">
        <v>30714.809999999998</v>
      </c>
      <c r="T4694" s="2">
        <v>6142.9619999999995</v>
      </c>
    </row>
    <row r="4695" spans="1:20" x14ac:dyDescent="0.25">
      <c r="A4695" t="s">
        <v>3304</v>
      </c>
      <c r="B4695" t="s">
        <v>5</v>
      </c>
      <c r="C4695" t="s">
        <v>6</v>
      </c>
      <c r="D4695" s="1">
        <v>43600</v>
      </c>
      <c r="E4695" s="1">
        <v>43637</v>
      </c>
      <c r="F4695" s="1">
        <v>43651</v>
      </c>
      <c r="G4695" s="1">
        <v>43648</v>
      </c>
      <c r="H4695" s="13">
        <f>Orders[[#This Row],[DeliveryDate]]-Orders[[#This Row],[OrderDate]]</f>
        <v>11</v>
      </c>
      <c r="I4695" t="s">
        <v>3</v>
      </c>
      <c r="J4695" t="str">
        <f>_xlfn.XLOOKUP(Orders[[#This Row],[_SalesRepID]],'Sales team'!A:A,'Sales team'!B:B)</f>
        <v>Carl Nguyen</v>
      </c>
      <c r="K4695">
        <v>12</v>
      </c>
      <c r="L4695">
        <v>4</v>
      </c>
      <c r="M4695">
        <v>141</v>
      </c>
      <c r="N4695" t="str">
        <f>_xlfn.XLOOKUP(Orders[[#This Row],[_ProductID]],Products!A:A,Products!C:C)</f>
        <v>Home décor</v>
      </c>
      <c r="O4695">
        <v>43</v>
      </c>
      <c r="P4695">
        <v>7.4999999999999997E-2</v>
      </c>
      <c r="Q4695" s="2">
        <v>797.30000000000007</v>
      </c>
      <c r="R4695" s="2">
        <v>414.59600000000006</v>
      </c>
      <c r="S4695" s="2">
        <v>2950.01</v>
      </c>
      <c r="T4695" s="2">
        <v>1291.626</v>
      </c>
    </row>
    <row r="4696" spans="1:20" x14ac:dyDescent="0.25">
      <c r="A4696" t="s">
        <v>3305</v>
      </c>
      <c r="B4696" t="s">
        <v>5</v>
      </c>
      <c r="C4696" t="s">
        <v>46</v>
      </c>
      <c r="D4696" s="1">
        <v>43500</v>
      </c>
      <c r="E4696" s="1">
        <v>43637</v>
      </c>
      <c r="F4696" s="1">
        <v>43663</v>
      </c>
      <c r="G4696" s="1">
        <v>43655</v>
      </c>
      <c r="H4696" s="13">
        <f>Orders[[#This Row],[DeliveryDate]]-Orders[[#This Row],[OrderDate]]</f>
        <v>18</v>
      </c>
      <c r="I4696" t="s">
        <v>3</v>
      </c>
      <c r="J4696" t="str">
        <f>_xlfn.XLOOKUP(Orders[[#This Row],[_SalesRepID]],'Sales team'!A:A,'Sales team'!B:B)</f>
        <v>Roger Alexander</v>
      </c>
      <c r="K4696">
        <v>15</v>
      </c>
      <c r="L4696">
        <v>31</v>
      </c>
      <c r="M4696">
        <v>59</v>
      </c>
      <c r="N4696" t="str">
        <f>_xlfn.XLOOKUP(Orders[[#This Row],[_ProductID]],Products!A:A,Products!C:C)</f>
        <v>Home décor</v>
      </c>
      <c r="O4696">
        <v>27</v>
      </c>
      <c r="P4696">
        <v>0.4</v>
      </c>
      <c r="Q4696" s="2">
        <v>1748.7</v>
      </c>
      <c r="R4696" s="2">
        <v>1294.038</v>
      </c>
      <c r="S4696" s="2">
        <v>4196.88</v>
      </c>
      <c r="T4696" s="2">
        <v>-979.27199999999993</v>
      </c>
    </row>
    <row r="4697" spans="1:20" x14ac:dyDescent="0.25">
      <c r="A4697" t="s">
        <v>3306</v>
      </c>
      <c r="B4697" t="s">
        <v>5</v>
      </c>
      <c r="C4697" t="s">
        <v>25</v>
      </c>
      <c r="D4697" s="1">
        <v>43500</v>
      </c>
      <c r="E4697" s="1">
        <v>43637</v>
      </c>
      <c r="F4697" s="1">
        <v>43643</v>
      </c>
      <c r="G4697" s="1">
        <v>43661</v>
      </c>
      <c r="H4697" s="13">
        <f>Orders[[#This Row],[DeliveryDate]]-Orders[[#This Row],[OrderDate]]</f>
        <v>24</v>
      </c>
      <c r="I4697" t="s">
        <v>3</v>
      </c>
      <c r="J4697" t="str">
        <f>_xlfn.XLOOKUP(Orders[[#This Row],[_SalesRepID]],'Sales team'!A:A,'Sales team'!B:B)</f>
        <v>Paul Holmes</v>
      </c>
      <c r="K4697">
        <v>14</v>
      </c>
      <c r="L4697">
        <v>29</v>
      </c>
      <c r="M4697">
        <v>340</v>
      </c>
      <c r="N4697" t="str">
        <f>_xlfn.XLOOKUP(Orders[[#This Row],[_ProductID]],Products!A:A,Products!C:C)</f>
        <v>Home décor</v>
      </c>
      <c r="O4697">
        <v>32</v>
      </c>
      <c r="P4697">
        <v>0.05</v>
      </c>
      <c r="Q4697" s="2">
        <v>3919.5</v>
      </c>
      <c r="R4697" s="2">
        <v>3135.6000000000004</v>
      </c>
      <c r="S4697" s="2">
        <v>7447.0499999999993</v>
      </c>
      <c r="T4697" s="2">
        <v>1175.8499999999985</v>
      </c>
    </row>
    <row r="4698" spans="1:20" x14ac:dyDescent="0.25">
      <c r="A4698" t="s">
        <v>3307</v>
      </c>
      <c r="B4698" t="s">
        <v>1</v>
      </c>
      <c r="C4698" t="s">
        <v>15</v>
      </c>
      <c r="D4698" s="1">
        <v>43500</v>
      </c>
      <c r="E4698" s="1">
        <v>43637</v>
      </c>
      <c r="F4698" s="1">
        <v>43655</v>
      </c>
      <c r="G4698" s="1">
        <v>43650</v>
      </c>
      <c r="H4698" s="13">
        <f>Orders[[#This Row],[DeliveryDate]]-Orders[[#This Row],[OrderDate]]</f>
        <v>13</v>
      </c>
      <c r="I4698" t="s">
        <v>3</v>
      </c>
      <c r="J4698" t="str">
        <f>_xlfn.XLOOKUP(Orders[[#This Row],[_SalesRepID]],'Sales team'!A:A,'Sales team'!B:B)</f>
        <v>Shawn Cook</v>
      </c>
      <c r="K4698">
        <v>7</v>
      </c>
      <c r="L4698">
        <v>5</v>
      </c>
      <c r="M4698">
        <v>8</v>
      </c>
      <c r="N4698" t="str">
        <f>_xlfn.XLOOKUP(Orders[[#This Row],[_ProductID]],Products!A:A,Products!C:C)</f>
        <v>Home décor</v>
      </c>
      <c r="O4698">
        <v>46</v>
      </c>
      <c r="P4698">
        <v>0.05</v>
      </c>
      <c r="Q4698" s="2">
        <v>201</v>
      </c>
      <c r="R4698" s="2">
        <v>142.70999999999998</v>
      </c>
      <c r="S4698" s="2">
        <v>190.95</v>
      </c>
      <c r="T4698" s="2">
        <v>48.240000000000009</v>
      </c>
    </row>
    <row r="4699" spans="1:20" x14ac:dyDescent="0.25">
      <c r="A4699" t="s">
        <v>3308</v>
      </c>
      <c r="B4699" t="s">
        <v>8</v>
      </c>
      <c r="C4699" t="s">
        <v>6</v>
      </c>
      <c r="D4699" s="1">
        <v>43500</v>
      </c>
      <c r="E4699" s="1">
        <v>43637</v>
      </c>
      <c r="F4699" s="1">
        <v>43641</v>
      </c>
      <c r="G4699" s="1">
        <v>43648</v>
      </c>
      <c r="H4699" s="13">
        <f>Orders[[#This Row],[DeliveryDate]]-Orders[[#This Row],[OrderDate]]</f>
        <v>11</v>
      </c>
      <c r="I4699" t="s">
        <v>3</v>
      </c>
      <c r="J4699" t="str">
        <f>_xlfn.XLOOKUP(Orders[[#This Row],[_SalesRepID]],'Sales team'!A:A,'Sales team'!B:B)</f>
        <v>Anthony Torres</v>
      </c>
      <c r="K4699">
        <v>20</v>
      </c>
      <c r="L4699">
        <v>43</v>
      </c>
      <c r="M4699">
        <v>185</v>
      </c>
      <c r="N4699" t="str">
        <f>_xlfn.XLOOKUP(Orders[[#This Row],[_ProductID]],Products!A:A,Products!C:C)</f>
        <v>Home décor</v>
      </c>
      <c r="O4699">
        <v>23</v>
      </c>
      <c r="P4699">
        <v>0.3</v>
      </c>
      <c r="Q4699" s="2">
        <v>864.30000000000007</v>
      </c>
      <c r="R4699" s="2">
        <v>622.29600000000005</v>
      </c>
      <c r="S4699" s="2">
        <v>3630.06</v>
      </c>
      <c r="T4699" s="2">
        <v>-103.71600000000035</v>
      </c>
    </row>
    <row r="4700" spans="1:20" x14ac:dyDescent="0.25">
      <c r="A4700" t="s">
        <v>3309</v>
      </c>
      <c r="B4700" t="s">
        <v>1</v>
      </c>
      <c r="C4700" t="s">
        <v>25</v>
      </c>
      <c r="D4700" s="1">
        <v>43500</v>
      </c>
      <c r="E4700" s="1">
        <v>43637</v>
      </c>
      <c r="F4700" s="1">
        <v>43642</v>
      </c>
      <c r="G4700" s="1">
        <v>43669</v>
      </c>
      <c r="H4700" s="13">
        <f>Orders[[#This Row],[DeliveryDate]]-Orders[[#This Row],[OrderDate]]</f>
        <v>32</v>
      </c>
      <c r="I4700" t="s">
        <v>3</v>
      </c>
      <c r="J4700" t="str">
        <f>_xlfn.XLOOKUP(Orders[[#This Row],[_SalesRepID]],'Sales team'!A:A,'Sales team'!B:B)</f>
        <v>Adam Hernandez</v>
      </c>
      <c r="K4700">
        <v>1</v>
      </c>
      <c r="L4700">
        <v>20</v>
      </c>
      <c r="M4700">
        <v>344</v>
      </c>
      <c r="N4700" t="str">
        <f>_xlfn.XLOOKUP(Orders[[#This Row],[_ProductID]],Products!A:A,Products!C:C)</f>
        <v>Furniture</v>
      </c>
      <c r="O4700">
        <v>12</v>
      </c>
      <c r="P4700">
        <v>7.4999999999999997E-2</v>
      </c>
      <c r="Q4700" s="2">
        <v>1072</v>
      </c>
      <c r="R4700" s="2">
        <v>814.72</v>
      </c>
      <c r="S4700" s="2">
        <v>991.6</v>
      </c>
      <c r="T4700" s="2">
        <v>176.88</v>
      </c>
    </row>
    <row r="4701" spans="1:20" x14ac:dyDescent="0.25">
      <c r="A4701" t="s">
        <v>3310</v>
      </c>
      <c r="B4701" t="s">
        <v>1</v>
      </c>
      <c r="C4701" t="s">
        <v>6</v>
      </c>
      <c r="D4701" s="1">
        <v>43500</v>
      </c>
      <c r="E4701" s="1">
        <v>43637</v>
      </c>
      <c r="F4701" s="1">
        <v>43655</v>
      </c>
      <c r="G4701" s="1">
        <v>43669</v>
      </c>
      <c r="H4701" s="13">
        <f>Orders[[#This Row],[DeliveryDate]]-Orders[[#This Row],[OrderDate]]</f>
        <v>32</v>
      </c>
      <c r="I4701" t="s">
        <v>3</v>
      </c>
      <c r="J4701" t="str">
        <f>_xlfn.XLOOKUP(Orders[[#This Row],[_SalesRepID]],'Sales team'!A:A,'Sales team'!B:B)</f>
        <v>Stephen Payne</v>
      </c>
      <c r="K4701">
        <v>5</v>
      </c>
      <c r="L4701">
        <v>10</v>
      </c>
      <c r="M4701">
        <v>157</v>
      </c>
      <c r="N4701" t="str">
        <f>_xlfn.XLOOKUP(Orders[[#This Row],[_ProductID]],Products!A:A,Products!C:C)</f>
        <v>Home décor</v>
      </c>
      <c r="O4701">
        <v>35</v>
      </c>
      <c r="P4701">
        <v>7.4999999999999997E-2</v>
      </c>
      <c r="Q4701" s="2">
        <v>817.4</v>
      </c>
      <c r="R4701" s="2">
        <v>645.74599999999998</v>
      </c>
      <c r="S4701" s="2">
        <v>1512.19</v>
      </c>
      <c r="T4701" s="2">
        <v>220.69800000000009</v>
      </c>
    </row>
    <row r="4702" spans="1:20" x14ac:dyDescent="0.25">
      <c r="A4702" t="s">
        <v>3295</v>
      </c>
      <c r="B4702" t="s">
        <v>5</v>
      </c>
      <c r="C4702" t="s">
        <v>6</v>
      </c>
      <c r="D4702" s="1">
        <v>43500</v>
      </c>
      <c r="E4702" s="1">
        <v>43636</v>
      </c>
      <c r="F4702" s="1">
        <v>43658</v>
      </c>
      <c r="G4702" s="1">
        <v>43651</v>
      </c>
      <c r="H4702" s="13">
        <f>Orders[[#This Row],[DeliveryDate]]-Orders[[#This Row],[OrderDate]]</f>
        <v>15</v>
      </c>
      <c r="I4702" t="s">
        <v>3</v>
      </c>
      <c r="J4702" t="str">
        <f>_xlfn.XLOOKUP(Orders[[#This Row],[_SalesRepID]],'Sales team'!A:A,'Sales team'!B:B)</f>
        <v>Nicholas Cunningham</v>
      </c>
      <c r="K4702">
        <v>19</v>
      </c>
      <c r="L4702">
        <v>43</v>
      </c>
      <c r="M4702">
        <v>138</v>
      </c>
      <c r="N4702" t="str">
        <f>_xlfn.XLOOKUP(Orders[[#This Row],[_ProductID]],Products!A:A,Products!C:C)</f>
        <v>Home décor</v>
      </c>
      <c r="O4702">
        <v>36</v>
      </c>
      <c r="P4702">
        <v>0.05</v>
      </c>
      <c r="Q4702" s="2">
        <v>1246.2</v>
      </c>
      <c r="R4702" s="2">
        <v>934.65000000000009</v>
      </c>
      <c r="S4702" s="2">
        <v>5919.45</v>
      </c>
      <c r="T4702" s="2">
        <v>1246.1999999999998</v>
      </c>
    </row>
    <row r="4703" spans="1:20" x14ac:dyDescent="0.25">
      <c r="A4703" t="s">
        <v>3296</v>
      </c>
      <c r="B4703" t="s">
        <v>1</v>
      </c>
      <c r="C4703" t="s">
        <v>25</v>
      </c>
      <c r="D4703" s="1">
        <v>43500</v>
      </c>
      <c r="E4703" s="1">
        <v>43636</v>
      </c>
      <c r="F4703" s="1">
        <v>43651</v>
      </c>
      <c r="G4703" s="1">
        <v>43642</v>
      </c>
      <c r="H4703" s="13">
        <f>Orders[[#This Row],[DeliveryDate]]-Orders[[#This Row],[OrderDate]]</f>
        <v>6</v>
      </c>
      <c r="I4703" t="s">
        <v>3</v>
      </c>
      <c r="J4703" t="str">
        <f>_xlfn.XLOOKUP(Orders[[#This Row],[_SalesRepID]],'Sales team'!A:A,'Sales team'!B:B)</f>
        <v>George Lewis</v>
      </c>
      <c r="K4703">
        <v>8</v>
      </c>
      <c r="L4703">
        <v>20</v>
      </c>
      <c r="M4703">
        <v>354</v>
      </c>
      <c r="N4703" t="str">
        <f>_xlfn.XLOOKUP(Orders[[#This Row],[_ProductID]],Products!A:A,Products!C:C)</f>
        <v>Kitchen &amp; Dining</v>
      </c>
      <c r="O4703">
        <v>1</v>
      </c>
      <c r="P4703">
        <v>0.1</v>
      </c>
      <c r="Q4703" s="2">
        <v>850.9</v>
      </c>
      <c r="R4703" s="2">
        <v>433.959</v>
      </c>
      <c r="S4703" s="2">
        <v>6126.48</v>
      </c>
      <c r="T4703" s="2">
        <v>2654.8079999999995</v>
      </c>
    </row>
    <row r="4704" spans="1:20" x14ac:dyDescent="0.25">
      <c r="A4704" t="s">
        <v>3297</v>
      </c>
      <c r="B4704" t="s">
        <v>1</v>
      </c>
      <c r="C4704" t="s">
        <v>46</v>
      </c>
      <c r="D4704" s="1">
        <v>43500</v>
      </c>
      <c r="E4704" s="1">
        <v>43636</v>
      </c>
      <c r="F4704" s="1">
        <v>43656</v>
      </c>
      <c r="G4704" s="1">
        <v>43647</v>
      </c>
      <c r="H4704" s="13">
        <f>Orders[[#This Row],[DeliveryDate]]-Orders[[#This Row],[OrderDate]]</f>
        <v>11</v>
      </c>
      <c r="I4704" t="s">
        <v>3</v>
      </c>
      <c r="J4704" t="str">
        <f>_xlfn.XLOOKUP(Orders[[#This Row],[_SalesRepID]],'Sales team'!A:A,'Sales team'!B:B)</f>
        <v>Adam Hernandez</v>
      </c>
      <c r="K4704">
        <v>1</v>
      </c>
      <c r="L4704">
        <v>25</v>
      </c>
      <c r="M4704">
        <v>83</v>
      </c>
      <c r="N4704" t="str">
        <f>_xlfn.XLOOKUP(Orders[[#This Row],[_ProductID]],Products!A:A,Products!C:C)</f>
        <v>Electronics</v>
      </c>
      <c r="O4704">
        <v>6</v>
      </c>
      <c r="P4704">
        <v>0.05</v>
      </c>
      <c r="Q4704" s="2">
        <v>6411.9000000000005</v>
      </c>
      <c r="R4704" s="2">
        <v>2821.2360000000003</v>
      </c>
      <c r="S4704" s="2">
        <v>6091.3050000000003</v>
      </c>
      <c r="T4704" s="2">
        <v>3270.069</v>
      </c>
    </row>
    <row r="4705" spans="1:20" x14ac:dyDescent="0.25">
      <c r="A4705" t="s">
        <v>3298</v>
      </c>
      <c r="B4705" t="s">
        <v>1</v>
      </c>
      <c r="C4705" t="s">
        <v>13</v>
      </c>
      <c r="D4705" s="1">
        <v>43600</v>
      </c>
      <c r="E4705" s="1">
        <v>43636</v>
      </c>
      <c r="F4705" s="1">
        <v>43650</v>
      </c>
      <c r="G4705" s="1">
        <v>43655</v>
      </c>
      <c r="H4705" s="13">
        <f>Orders[[#This Row],[DeliveryDate]]-Orders[[#This Row],[OrderDate]]</f>
        <v>19</v>
      </c>
      <c r="I4705" t="s">
        <v>3</v>
      </c>
      <c r="J4705" t="str">
        <f>_xlfn.XLOOKUP(Orders[[#This Row],[_SalesRepID]],'Sales team'!A:A,'Sales team'!B:B)</f>
        <v>Joshua Little</v>
      </c>
      <c r="K4705">
        <v>11</v>
      </c>
      <c r="L4705">
        <v>47</v>
      </c>
      <c r="M4705">
        <v>293</v>
      </c>
      <c r="N4705" t="str">
        <f>_xlfn.XLOOKUP(Orders[[#This Row],[_ProductID]],Products!A:A,Products!C:C)</f>
        <v>Home décor</v>
      </c>
      <c r="O4705">
        <v>46</v>
      </c>
      <c r="P4705">
        <v>0.05</v>
      </c>
      <c r="Q4705" s="2">
        <v>268</v>
      </c>
      <c r="R4705" s="2">
        <v>163.47999999999999</v>
      </c>
      <c r="S4705" s="2">
        <v>254.6</v>
      </c>
      <c r="T4705" s="2">
        <v>91.12</v>
      </c>
    </row>
    <row r="4706" spans="1:20" x14ac:dyDescent="0.25">
      <c r="A4706" t="s">
        <v>3299</v>
      </c>
      <c r="B4706" t="s">
        <v>8</v>
      </c>
      <c r="C4706" t="s">
        <v>13</v>
      </c>
      <c r="D4706" s="1">
        <v>43600</v>
      </c>
      <c r="E4706" s="1">
        <v>43636</v>
      </c>
      <c r="F4706" s="1">
        <v>43642</v>
      </c>
      <c r="G4706" s="1">
        <v>43651</v>
      </c>
      <c r="H4706" s="13">
        <f>Orders[[#This Row],[DeliveryDate]]-Orders[[#This Row],[OrderDate]]</f>
        <v>15</v>
      </c>
      <c r="I4706" t="s">
        <v>3</v>
      </c>
      <c r="J4706" t="str">
        <f>_xlfn.XLOOKUP(Orders[[#This Row],[_SalesRepID]],'Sales team'!A:A,'Sales team'!B:B)</f>
        <v>Roy Rice</v>
      </c>
      <c r="K4706">
        <v>24</v>
      </c>
      <c r="L4706">
        <v>29</v>
      </c>
      <c r="M4706">
        <v>262</v>
      </c>
      <c r="N4706" t="str">
        <f>_xlfn.XLOOKUP(Orders[[#This Row],[_ProductID]],Products!A:A,Products!C:C)</f>
        <v>Home décor</v>
      </c>
      <c r="O4706">
        <v>43</v>
      </c>
      <c r="P4706">
        <v>0.05</v>
      </c>
      <c r="Q4706" s="2">
        <v>2485.7000000000003</v>
      </c>
      <c r="R4706" s="2">
        <v>1615.7050000000002</v>
      </c>
      <c r="S4706" s="2">
        <v>2361.415</v>
      </c>
      <c r="T4706" s="2">
        <v>745.70999999999981</v>
      </c>
    </row>
    <row r="4707" spans="1:20" x14ac:dyDescent="0.25">
      <c r="A4707" t="s">
        <v>3300</v>
      </c>
      <c r="B4707" t="s">
        <v>1</v>
      </c>
      <c r="C4707" t="s">
        <v>25</v>
      </c>
      <c r="D4707" s="1">
        <v>43500</v>
      </c>
      <c r="E4707" s="1">
        <v>43636</v>
      </c>
      <c r="F4707" s="1">
        <v>43643</v>
      </c>
      <c r="G4707" s="1">
        <v>43644</v>
      </c>
      <c r="H4707" s="13">
        <f>Orders[[#This Row],[DeliveryDate]]-Orders[[#This Row],[OrderDate]]</f>
        <v>8</v>
      </c>
      <c r="I4707" t="s">
        <v>3</v>
      </c>
      <c r="J4707" t="str">
        <f>_xlfn.XLOOKUP(Orders[[#This Row],[_SalesRepID]],'Sales team'!A:A,'Sales team'!B:B)</f>
        <v>Carl Nguyen</v>
      </c>
      <c r="K4707">
        <v>12</v>
      </c>
      <c r="L4707">
        <v>14</v>
      </c>
      <c r="M4707">
        <v>366</v>
      </c>
      <c r="N4707" t="str">
        <f>_xlfn.XLOOKUP(Orders[[#This Row],[_ProductID]],Products!A:A,Products!C:C)</f>
        <v>Home décor</v>
      </c>
      <c r="O4707">
        <v>33</v>
      </c>
      <c r="P4707">
        <v>7.4999999999999997E-2</v>
      </c>
      <c r="Q4707" s="2">
        <v>1782.2</v>
      </c>
      <c r="R4707" s="2">
        <v>1372.2940000000001</v>
      </c>
      <c r="S4707" s="2">
        <v>1648.5350000000001</v>
      </c>
      <c r="T4707" s="2">
        <v>276.24099999999999</v>
      </c>
    </row>
    <row r="4708" spans="1:20" x14ac:dyDescent="0.25">
      <c r="A4708" t="s">
        <v>3301</v>
      </c>
      <c r="B4708" t="s">
        <v>10</v>
      </c>
      <c r="C4708" t="s">
        <v>46</v>
      </c>
      <c r="D4708" s="1">
        <v>43500</v>
      </c>
      <c r="E4708" s="1">
        <v>43636</v>
      </c>
      <c r="F4708" s="1">
        <v>43645</v>
      </c>
      <c r="G4708" s="1">
        <v>43651</v>
      </c>
      <c r="H4708" s="13">
        <f>Orders[[#This Row],[DeliveryDate]]-Orders[[#This Row],[OrderDate]]</f>
        <v>15</v>
      </c>
      <c r="I4708" t="s">
        <v>3</v>
      </c>
      <c r="J4708" t="str">
        <f>_xlfn.XLOOKUP(Orders[[#This Row],[_SalesRepID]],'Sales team'!A:A,'Sales team'!B:B)</f>
        <v>Donald Reynolds</v>
      </c>
      <c r="K4708">
        <v>26</v>
      </c>
      <c r="L4708">
        <v>8</v>
      </c>
      <c r="M4708">
        <v>83</v>
      </c>
      <c r="N4708" t="str">
        <f>_xlfn.XLOOKUP(Orders[[#This Row],[_ProductID]],Products!A:A,Products!C:C)</f>
        <v>Home décor</v>
      </c>
      <c r="O4708">
        <v>46</v>
      </c>
      <c r="P4708">
        <v>0.15</v>
      </c>
      <c r="Q4708" s="2">
        <v>1273</v>
      </c>
      <c r="R4708" s="2">
        <v>509.20000000000005</v>
      </c>
      <c r="S4708" s="2">
        <v>1082.05</v>
      </c>
      <c r="T4708" s="2">
        <v>572.84999999999991</v>
      </c>
    </row>
    <row r="4709" spans="1:20" x14ac:dyDescent="0.25">
      <c r="A4709" t="s">
        <v>3291</v>
      </c>
      <c r="B4709" t="s">
        <v>5</v>
      </c>
      <c r="C4709" t="s">
        <v>15</v>
      </c>
      <c r="D4709" s="1">
        <v>43500</v>
      </c>
      <c r="E4709" s="1">
        <v>43635</v>
      </c>
      <c r="F4709" s="1">
        <v>43644</v>
      </c>
      <c r="G4709" s="1">
        <v>43647</v>
      </c>
      <c r="H4709" s="13">
        <f>Orders[[#This Row],[DeliveryDate]]-Orders[[#This Row],[OrderDate]]</f>
        <v>12</v>
      </c>
      <c r="I4709" t="s">
        <v>3</v>
      </c>
      <c r="J4709" t="str">
        <f>_xlfn.XLOOKUP(Orders[[#This Row],[_SalesRepID]],'Sales team'!A:A,'Sales team'!B:B)</f>
        <v>Anthony Berry</v>
      </c>
      <c r="K4709">
        <v>16</v>
      </c>
      <c r="L4709">
        <v>38</v>
      </c>
      <c r="M4709">
        <v>54</v>
      </c>
      <c r="N4709" t="str">
        <f>_xlfn.XLOOKUP(Orders[[#This Row],[_ProductID]],Products!A:A,Products!C:C)</f>
        <v>Furniture</v>
      </c>
      <c r="O4709">
        <v>42</v>
      </c>
      <c r="P4709">
        <v>0.05</v>
      </c>
      <c r="Q4709" s="2">
        <v>1025.1000000000001</v>
      </c>
      <c r="R4709" s="2">
        <v>727.82100000000003</v>
      </c>
      <c r="S4709" s="2">
        <v>1947.69</v>
      </c>
      <c r="T4709" s="2">
        <v>492.048</v>
      </c>
    </row>
    <row r="4710" spans="1:20" x14ac:dyDescent="0.25">
      <c r="A4710" t="s">
        <v>3292</v>
      </c>
      <c r="B4710" t="s">
        <v>5</v>
      </c>
      <c r="C4710" t="s">
        <v>6</v>
      </c>
      <c r="D4710" s="1">
        <v>43500</v>
      </c>
      <c r="E4710" s="1">
        <v>43635</v>
      </c>
      <c r="F4710" s="1">
        <v>43660</v>
      </c>
      <c r="G4710" s="1">
        <v>43643</v>
      </c>
      <c r="H4710" s="13">
        <f>Orders[[#This Row],[DeliveryDate]]-Orders[[#This Row],[OrderDate]]</f>
        <v>8</v>
      </c>
      <c r="I4710" t="s">
        <v>3</v>
      </c>
      <c r="J4710" t="str">
        <f>_xlfn.XLOOKUP(Orders[[#This Row],[_SalesRepID]],'Sales team'!A:A,'Sales team'!B:B)</f>
        <v>Frank Brown</v>
      </c>
      <c r="K4710">
        <v>17</v>
      </c>
      <c r="L4710">
        <v>35</v>
      </c>
      <c r="M4710">
        <v>108</v>
      </c>
      <c r="N4710" t="str">
        <f>_xlfn.XLOOKUP(Orders[[#This Row],[_ProductID]],Products!A:A,Products!C:C)</f>
        <v>Home décor</v>
      </c>
      <c r="O4710">
        <v>3</v>
      </c>
      <c r="P4710">
        <v>7.4999999999999997E-2</v>
      </c>
      <c r="Q4710" s="2">
        <v>1038.5</v>
      </c>
      <c r="R4710" s="2">
        <v>778.875</v>
      </c>
      <c r="S4710" s="2">
        <v>4803.0625</v>
      </c>
      <c r="T4710" s="2">
        <v>908.6875</v>
      </c>
    </row>
    <row r="4711" spans="1:20" x14ac:dyDescent="0.25">
      <c r="A4711" t="s">
        <v>3293</v>
      </c>
      <c r="B4711" t="s">
        <v>8</v>
      </c>
      <c r="C4711" t="s">
        <v>15</v>
      </c>
      <c r="D4711" s="1">
        <v>43500</v>
      </c>
      <c r="E4711" s="1">
        <v>43635</v>
      </c>
      <c r="F4711" s="1">
        <v>43660</v>
      </c>
      <c r="G4711" s="1">
        <v>43655</v>
      </c>
      <c r="H4711" s="13">
        <f>Orders[[#This Row],[DeliveryDate]]-Orders[[#This Row],[OrderDate]]</f>
        <v>20</v>
      </c>
      <c r="I4711" t="s">
        <v>3</v>
      </c>
      <c r="J4711" t="str">
        <f>_xlfn.XLOOKUP(Orders[[#This Row],[_SalesRepID]],'Sales team'!A:A,'Sales team'!B:B)</f>
        <v>Patrick Graham</v>
      </c>
      <c r="K4711">
        <v>25</v>
      </c>
      <c r="L4711">
        <v>21</v>
      </c>
      <c r="M4711">
        <v>23</v>
      </c>
      <c r="N4711" t="str">
        <f>_xlfn.XLOOKUP(Orders[[#This Row],[_ProductID]],Products!A:A,Products!C:C)</f>
        <v>Home décor</v>
      </c>
      <c r="O4711">
        <v>32</v>
      </c>
      <c r="P4711">
        <v>7.4999999999999997E-2</v>
      </c>
      <c r="Q4711" s="2">
        <v>4006.6</v>
      </c>
      <c r="R4711" s="2">
        <v>2604.29</v>
      </c>
      <c r="S4711" s="2">
        <v>3706.105</v>
      </c>
      <c r="T4711" s="2">
        <v>1101.8150000000001</v>
      </c>
    </row>
    <row r="4712" spans="1:20" x14ac:dyDescent="0.25">
      <c r="A4712" t="s">
        <v>3294</v>
      </c>
      <c r="B4712" t="s">
        <v>1</v>
      </c>
      <c r="C4712" t="s">
        <v>2</v>
      </c>
      <c r="D4712" s="1">
        <v>43600</v>
      </c>
      <c r="E4712" s="1">
        <v>43635</v>
      </c>
      <c r="F4712" s="1">
        <v>43656</v>
      </c>
      <c r="G4712" s="1">
        <v>43644</v>
      </c>
      <c r="H4712" s="13">
        <f>Orders[[#This Row],[DeliveryDate]]-Orders[[#This Row],[OrderDate]]</f>
        <v>9</v>
      </c>
      <c r="I4712" t="s">
        <v>3</v>
      </c>
      <c r="J4712" t="str">
        <f>_xlfn.XLOOKUP(Orders[[#This Row],[_SalesRepID]],'Sales team'!A:A,'Sales team'!B:B)</f>
        <v>George Lewis</v>
      </c>
      <c r="K4712">
        <v>8</v>
      </c>
      <c r="L4712">
        <v>25</v>
      </c>
      <c r="M4712">
        <v>204</v>
      </c>
      <c r="N4712" t="str">
        <f>_xlfn.XLOOKUP(Orders[[#This Row],[_ProductID]],Products!A:A,Products!C:C)</f>
        <v>Electronics</v>
      </c>
      <c r="O4712">
        <v>6</v>
      </c>
      <c r="P4712">
        <v>0.15</v>
      </c>
      <c r="Q4712" s="2">
        <v>5313.1</v>
      </c>
      <c r="R4712" s="2">
        <v>3772.3009999999999</v>
      </c>
      <c r="S4712" s="2">
        <v>13548.405000000001</v>
      </c>
      <c r="T4712" s="2">
        <v>2231.5020000000004</v>
      </c>
    </row>
    <row r="4713" spans="1:20" x14ac:dyDescent="0.25">
      <c r="A4713" t="s">
        <v>3277</v>
      </c>
      <c r="B4713" t="s">
        <v>5</v>
      </c>
      <c r="C4713" t="s">
        <v>15</v>
      </c>
      <c r="D4713" s="1">
        <v>43500</v>
      </c>
      <c r="E4713" s="1">
        <v>43634</v>
      </c>
      <c r="F4713" s="1">
        <v>43652</v>
      </c>
      <c r="G4713" s="1">
        <v>43642</v>
      </c>
      <c r="H4713" s="13">
        <f>Orders[[#This Row],[DeliveryDate]]-Orders[[#This Row],[OrderDate]]</f>
        <v>8</v>
      </c>
      <c r="I4713" t="s">
        <v>3</v>
      </c>
      <c r="J4713" t="str">
        <f>_xlfn.XLOOKUP(Orders[[#This Row],[_SalesRepID]],'Sales team'!A:A,'Sales team'!B:B)</f>
        <v>Paul Holmes</v>
      </c>
      <c r="K4713">
        <v>14</v>
      </c>
      <c r="L4713">
        <v>35</v>
      </c>
      <c r="M4713">
        <v>6</v>
      </c>
      <c r="N4713" t="str">
        <f>_xlfn.XLOOKUP(Orders[[#This Row],[_ProductID]],Products!A:A,Products!C:C)</f>
        <v>Home décor</v>
      </c>
      <c r="O4713">
        <v>23</v>
      </c>
      <c r="P4713">
        <v>0.05</v>
      </c>
      <c r="Q4713" s="2">
        <v>2968.1</v>
      </c>
      <c r="R4713" s="2">
        <v>1187.24</v>
      </c>
      <c r="S4713" s="2">
        <v>11278.779999999999</v>
      </c>
      <c r="T4713" s="2">
        <v>6529.8199999999988</v>
      </c>
    </row>
    <row r="4714" spans="1:20" x14ac:dyDescent="0.25">
      <c r="A4714" t="s">
        <v>3278</v>
      </c>
      <c r="B4714" t="s">
        <v>10</v>
      </c>
      <c r="C4714" t="s">
        <v>13</v>
      </c>
      <c r="D4714" s="1">
        <v>43500</v>
      </c>
      <c r="E4714" s="1">
        <v>43634</v>
      </c>
      <c r="F4714" s="1">
        <v>43656</v>
      </c>
      <c r="G4714" s="1">
        <v>43662</v>
      </c>
      <c r="H4714" s="13">
        <f>Orders[[#This Row],[DeliveryDate]]-Orders[[#This Row],[OrderDate]]</f>
        <v>28</v>
      </c>
      <c r="I4714" t="s">
        <v>3</v>
      </c>
      <c r="J4714" t="str">
        <f>_xlfn.XLOOKUP(Orders[[#This Row],[_SalesRepID]],'Sales team'!A:A,'Sales team'!B:B)</f>
        <v>Patrick Graham</v>
      </c>
      <c r="K4714">
        <v>25</v>
      </c>
      <c r="L4714">
        <v>2</v>
      </c>
      <c r="M4714">
        <v>281</v>
      </c>
      <c r="N4714" t="str">
        <f>_xlfn.XLOOKUP(Orders[[#This Row],[_ProductID]],Products!A:A,Products!C:C)</f>
        <v>Home décor</v>
      </c>
      <c r="O4714">
        <v>32</v>
      </c>
      <c r="P4714">
        <v>0.1</v>
      </c>
      <c r="Q4714" s="2">
        <v>1018.4</v>
      </c>
      <c r="R4714" s="2">
        <v>763.8</v>
      </c>
      <c r="S4714" s="2">
        <v>916.56</v>
      </c>
      <c r="T4714" s="2">
        <v>152.76</v>
      </c>
    </row>
    <row r="4715" spans="1:20" x14ac:dyDescent="0.25">
      <c r="A4715" t="s">
        <v>3279</v>
      </c>
      <c r="B4715" t="s">
        <v>5</v>
      </c>
      <c r="C4715" t="s">
        <v>6</v>
      </c>
      <c r="D4715" s="1">
        <v>43500</v>
      </c>
      <c r="E4715" s="1">
        <v>43634</v>
      </c>
      <c r="F4715" s="1">
        <v>43656</v>
      </c>
      <c r="G4715" s="1">
        <v>43644</v>
      </c>
      <c r="H4715" s="13">
        <f>Orders[[#This Row],[DeliveryDate]]-Orders[[#This Row],[OrderDate]]</f>
        <v>10</v>
      </c>
      <c r="I4715" t="s">
        <v>3</v>
      </c>
      <c r="J4715" t="str">
        <f>_xlfn.XLOOKUP(Orders[[#This Row],[_SalesRepID]],'Sales team'!A:A,'Sales team'!B:B)</f>
        <v>Carl Nguyen</v>
      </c>
      <c r="K4715">
        <v>12</v>
      </c>
      <c r="L4715">
        <v>1</v>
      </c>
      <c r="M4715">
        <v>201</v>
      </c>
      <c r="N4715" t="str">
        <f>_xlfn.XLOOKUP(Orders[[#This Row],[_ProductID]],Products!A:A,Products!C:C)</f>
        <v>Outdoor</v>
      </c>
      <c r="O4715">
        <v>9</v>
      </c>
      <c r="P4715">
        <v>0.05</v>
      </c>
      <c r="Q4715" s="2">
        <v>696.80000000000007</v>
      </c>
      <c r="R4715" s="2">
        <v>341.43200000000002</v>
      </c>
      <c r="S4715" s="2">
        <v>1323.92</v>
      </c>
      <c r="T4715" s="2">
        <v>641.05600000000004</v>
      </c>
    </row>
    <row r="4716" spans="1:20" x14ac:dyDescent="0.25">
      <c r="A4716" t="s">
        <v>3280</v>
      </c>
      <c r="B4716" t="s">
        <v>1</v>
      </c>
      <c r="C4716" t="s">
        <v>15</v>
      </c>
      <c r="D4716" s="1">
        <v>43500</v>
      </c>
      <c r="E4716" s="1">
        <v>43634</v>
      </c>
      <c r="F4716" s="1">
        <v>43646</v>
      </c>
      <c r="G4716" s="1">
        <v>43642</v>
      </c>
      <c r="H4716" s="13">
        <f>Orders[[#This Row],[DeliveryDate]]-Orders[[#This Row],[OrderDate]]</f>
        <v>8</v>
      </c>
      <c r="I4716" t="s">
        <v>3</v>
      </c>
      <c r="J4716" t="str">
        <f>_xlfn.XLOOKUP(Orders[[#This Row],[_SalesRepID]],'Sales team'!A:A,'Sales team'!B:B)</f>
        <v>Shawn Cook</v>
      </c>
      <c r="K4716">
        <v>7</v>
      </c>
      <c r="L4716">
        <v>26</v>
      </c>
      <c r="M4716">
        <v>15</v>
      </c>
      <c r="N4716" t="str">
        <f>_xlfn.XLOOKUP(Orders[[#This Row],[_ProductID]],Products!A:A,Products!C:C)</f>
        <v>Electronics</v>
      </c>
      <c r="O4716">
        <v>25</v>
      </c>
      <c r="P4716">
        <v>0.05</v>
      </c>
      <c r="Q4716" s="2">
        <v>1835.8</v>
      </c>
      <c r="R4716" s="2">
        <v>1523.7139999999999</v>
      </c>
      <c r="S4716" s="2">
        <v>6976.0399999999991</v>
      </c>
      <c r="T4716" s="2">
        <v>881.18399999999929</v>
      </c>
    </row>
    <row r="4717" spans="1:20" x14ac:dyDescent="0.25">
      <c r="A4717" t="s">
        <v>3281</v>
      </c>
      <c r="B4717" t="s">
        <v>5</v>
      </c>
      <c r="C4717" t="s">
        <v>46</v>
      </c>
      <c r="D4717" s="1">
        <v>43500</v>
      </c>
      <c r="E4717" s="1">
        <v>43634</v>
      </c>
      <c r="F4717" s="1">
        <v>43644</v>
      </c>
      <c r="G4717" s="1">
        <v>43640</v>
      </c>
      <c r="H4717" s="13">
        <f>Orders[[#This Row],[DeliveryDate]]-Orders[[#This Row],[OrderDate]]</f>
        <v>6</v>
      </c>
      <c r="I4717" t="s">
        <v>3</v>
      </c>
      <c r="J4717" t="str">
        <f>_xlfn.XLOOKUP(Orders[[#This Row],[_SalesRepID]],'Sales team'!A:A,'Sales team'!B:B)</f>
        <v>Todd Roberts</v>
      </c>
      <c r="K4717">
        <v>13</v>
      </c>
      <c r="L4717">
        <v>16</v>
      </c>
      <c r="M4717">
        <v>84</v>
      </c>
      <c r="N4717" t="str">
        <f>_xlfn.XLOOKUP(Orders[[#This Row],[_ProductID]],Products!A:A,Products!C:C)</f>
        <v>Kitchen &amp; Dining</v>
      </c>
      <c r="O4717">
        <v>13</v>
      </c>
      <c r="P4717">
        <v>0.05</v>
      </c>
      <c r="Q4717" s="2">
        <v>3899.4</v>
      </c>
      <c r="R4717" s="2">
        <v>3314.49</v>
      </c>
      <c r="S4717" s="2">
        <v>11113.29</v>
      </c>
      <c r="T4717" s="2">
        <v>1169.8200000000015</v>
      </c>
    </row>
    <row r="4718" spans="1:20" x14ac:dyDescent="0.25">
      <c r="A4718" t="s">
        <v>3282</v>
      </c>
      <c r="B4718" t="s">
        <v>10</v>
      </c>
      <c r="C4718" t="s">
        <v>15</v>
      </c>
      <c r="D4718" s="1">
        <v>43500</v>
      </c>
      <c r="E4718" s="1">
        <v>43634</v>
      </c>
      <c r="F4718" s="1">
        <v>43654</v>
      </c>
      <c r="G4718" s="1">
        <v>43647</v>
      </c>
      <c r="H4718" s="13">
        <f>Orders[[#This Row],[DeliveryDate]]-Orders[[#This Row],[OrderDate]]</f>
        <v>13</v>
      </c>
      <c r="I4718" t="s">
        <v>3</v>
      </c>
      <c r="J4718" t="str">
        <f>_xlfn.XLOOKUP(Orders[[#This Row],[_SalesRepID]],'Sales team'!A:A,'Sales team'!B:B)</f>
        <v>Carlos Miller</v>
      </c>
      <c r="K4718">
        <v>28</v>
      </c>
      <c r="L4718">
        <v>1</v>
      </c>
      <c r="M4718">
        <v>30</v>
      </c>
      <c r="N4718" t="str">
        <f>_xlfn.XLOOKUP(Orders[[#This Row],[_ProductID]],Products!A:A,Products!C:C)</f>
        <v>Home décor</v>
      </c>
      <c r="O4718">
        <v>24</v>
      </c>
      <c r="P4718">
        <v>0.05</v>
      </c>
      <c r="Q4718" s="2">
        <v>2941.3</v>
      </c>
      <c r="R4718" s="2">
        <v>2176.5619999999999</v>
      </c>
      <c r="S4718" s="2">
        <v>8382.7050000000017</v>
      </c>
      <c r="T4718" s="2">
        <v>1853.0190000000021</v>
      </c>
    </row>
    <row r="4719" spans="1:20" x14ac:dyDescent="0.25">
      <c r="A4719" t="s">
        <v>3283</v>
      </c>
      <c r="B4719" t="s">
        <v>5</v>
      </c>
      <c r="C4719" t="s">
        <v>25</v>
      </c>
      <c r="D4719" s="1">
        <v>43500</v>
      </c>
      <c r="E4719" s="1">
        <v>43634</v>
      </c>
      <c r="F4719" s="1">
        <v>43636</v>
      </c>
      <c r="G4719" s="1">
        <v>43664</v>
      </c>
      <c r="H4719" s="13">
        <f>Orders[[#This Row],[DeliveryDate]]-Orders[[#This Row],[OrderDate]]</f>
        <v>30</v>
      </c>
      <c r="I4719" t="s">
        <v>3</v>
      </c>
      <c r="J4719" t="str">
        <f>_xlfn.XLOOKUP(Orders[[#This Row],[_SalesRepID]],'Sales team'!A:A,'Sales team'!B:B)</f>
        <v>Todd Roberts</v>
      </c>
      <c r="K4719">
        <v>13</v>
      </c>
      <c r="L4719">
        <v>41</v>
      </c>
      <c r="M4719">
        <v>352</v>
      </c>
      <c r="N4719" t="str">
        <f>_xlfn.XLOOKUP(Orders[[#This Row],[_ProductID]],Products!A:A,Products!C:C)</f>
        <v>Kitchen &amp; Dining</v>
      </c>
      <c r="O4719">
        <v>13</v>
      </c>
      <c r="P4719">
        <v>0.2</v>
      </c>
      <c r="Q4719" s="2">
        <v>5534.2</v>
      </c>
      <c r="R4719" s="2">
        <v>4095.308</v>
      </c>
      <c r="S4719" s="2">
        <v>13282.08</v>
      </c>
      <c r="T4719" s="2">
        <v>996.15600000000086</v>
      </c>
    </row>
    <row r="4720" spans="1:20" x14ac:dyDescent="0.25">
      <c r="A4720" t="s">
        <v>3284</v>
      </c>
      <c r="B4720" t="s">
        <v>5</v>
      </c>
      <c r="C4720" t="s">
        <v>25</v>
      </c>
      <c r="D4720" s="1">
        <v>43500</v>
      </c>
      <c r="E4720" s="1">
        <v>43634</v>
      </c>
      <c r="F4720" s="1">
        <v>43660</v>
      </c>
      <c r="G4720" s="1">
        <v>43661</v>
      </c>
      <c r="H4720" s="13">
        <f>Orders[[#This Row],[DeliveryDate]]-Orders[[#This Row],[OrderDate]]</f>
        <v>27</v>
      </c>
      <c r="I4720" t="s">
        <v>3</v>
      </c>
      <c r="J4720" t="str">
        <f>_xlfn.XLOOKUP(Orders[[#This Row],[_SalesRepID]],'Sales team'!A:A,'Sales team'!B:B)</f>
        <v>Shawn Wallace</v>
      </c>
      <c r="K4720">
        <v>18</v>
      </c>
      <c r="L4720">
        <v>6</v>
      </c>
      <c r="M4720">
        <v>355</v>
      </c>
      <c r="N4720" t="str">
        <f>_xlfn.XLOOKUP(Orders[[#This Row],[_ProductID]],Products!A:A,Products!C:C)</f>
        <v>Furniture</v>
      </c>
      <c r="O4720">
        <v>38</v>
      </c>
      <c r="P4720">
        <v>7.4999999999999997E-2</v>
      </c>
      <c r="Q4720" s="2">
        <v>1132.3</v>
      </c>
      <c r="R4720" s="2">
        <v>532.18099999999993</v>
      </c>
      <c r="S4720" s="2">
        <v>7331.6424999999999</v>
      </c>
      <c r="T4720" s="2">
        <v>3606.3755000000006</v>
      </c>
    </row>
    <row r="4721" spans="1:20" x14ac:dyDescent="0.25">
      <c r="A4721" t="s">
        <v>3285</v>
      </c>
      <c r="B4721" t="s">
        <v>1</v>
      </c>
      <c r="C4721" t="s">
        <v>46</v>
      </c>
      <c r="D4721" s="1">
        <v>43600</v>
      </c>
      <c r="E4721" s="1">
        <v>43634</v>
      </c>
      <c r="F4721" s="1">
        <v>43641</v>
      </c>
      <c r="G4721" s="1">
        <v>43654</v>
      </c>
      <c r="H4721" s="13">
        <f>Orders[[#This Row],[DeliveryDate]]-Orders[[#This Row],[OrderDate]]</f>
        <v>20</v>
      </c>
      <c r="I4721" t="s">
        <v>3</v>
      </c>
      <c r="J4721" t="str">
        <f>_xlfn.XLOOKUP(Orders[[#This Row],[_SalesRepID]],'Sales team'!A:A,'Sales team'!B:B)</f>
        <v>Joshua Bennett</v>
      </c>
      <c r="K4721">
        <v>6</v>
      </c>
      <c r="L4721">
        <v>41</v>
      </c>
      <c r="M4721">
        <v>84</v>
      </c>
      <c r="N4721" t="str">
        <f>_xlfn.XLOOKUP(Orders[[#This Row],[_ProductID]],Products!A:A,Products!C:C)</f>
        <v>Home décor</v>
      </c>
      <c r="O4721">
        <v>2</v>
      </c>
      <c r="P4721">
        <v>0.05</v>
      </c>
      <c r="Q4721" s="2">
        <v>1822.4</v>
      </c>
      <c r="R4721" s="2">
        <v>911.2</v>
      </c>
      <c r="S4721" s="2">
        <v>10387.68</v>
      </c>
      <c r="T4721" s="2">
        <v>4920.4799999999996</v>
      </c>
    </row>
    <row r="4722" spans="1:20" x14ac:dyDescent="0.25">
      <c r="A4722" t="s">
        <v>3286</v>
      </c>
      <c r="B4722" t="s">
        <v>1</v>
      </c>
      <c r="C4722" t="s">
        <v>15</v>
      </c>
      <c r="D4722" s="1">
        <v>43500</v>
      </c>
      <c r="E4722" s="1">
        <v>43634</v>
      </c>
      <c r="F4722" s="1">
        <v>43652</v>
      </c>
      <c r="G4722" s="1">
        <v>43642</v>
      </c>
      <c r="H4722" s="13">
        <f>Orders[[#This Row],[DeliveryDate]]-Orders[[#This Row],[OrderDate]]</f>
        <v>8</v>
      </c>
      <c r="I4722" t="s">
        <v>3</v>
      </c>
      <c r="J4722" t="str">
        <f>_xlfn.XLOOKUP(Orders[[#This Row],[_SalesRepID]],'Sales team'!A:A,'Sales team'!B:B)</f>
        <v>Joshua Ryan</v>
      </c>
      <c r="K4722">
        <v>9</v>
      </c>
      <c r="L4722">
        <v>41</v>
      </c>
      <c r="M4722">
        <v>8</v>
      </c>
      <c r="N4722" t="str">
        <f>_xlfn.XLOOKUP(Orders[[#This Row],[_ProductID]],Products!A:A,Products!C:C)</f>
        <v>Home décor</v>
      </c>
      <c r="O4722">
        <v>27</v>
      </c>
      <c r="P4722">
        <v>0.2</v>
      </c>
      <c r="Q4722" s="2">
        <v>187.6</v>
      </c>
      <c r="R4722" s="2">
        <v>138.82399999999998</v>
      </c>
      <c r="S4722" s="2">
        <v>1200.6400000000001</v>
      </c>
      <c r="T4722" s="2">
        <v>90.048000000000229</v>
      </c>
    </row>
    <row r="4723" spans="1:20" x14ac:dyDescent="0.25">
      <c r="A4723" t="s">
        <v>3287</v>
      </c>
      <c r="B4723" t="s">
        <v>1</v>
      </c>
      <c r="C4723" t="s">
        <v>2</v>
      </c>
      <c r="D4723" s="1">
        <v>43500</v>
      </c>
      <c r="E4723" s="1">
        <v>43634</v>
      </c>
      <c r="F4723" s="1">
        <v>43636</v>
      </c>
      <c r="G4723" s="1">
        <v>43661</v>
      </c>
      <c r="H4723" s="13">
        <f>Orders[[#This Row],[DeliveryDate]]-Orders[[#This Row],[OrderDate]]</f>
        <v>27</v>
      </c>
      <c r="I4723" t="s">
        <v>3</v>
      </c>
      <c r="J4723" t="str">
        <f>_xlfn.XLOOKUP(Orders[[#This Row],[_SalesRepID]],'Sales team'!A:A,'Sales team'!B:B)</f>
        <v>Keith Griffin</v>
      </c>
      <c r="K4723">
        <v>2</v>
      </c>
      <c r="L4723">
        <v>33</v>
      </c>
      <c r="M4723">
        <v>214</v>
      </c>
      <c r="N4723" t="str">
        <f>_xlfn.XLOOKUP(Orders[[#This Row],[_ProductID]],Products!A:A,Products!C:C)</f>
        <v>Outdoor</v>
      </c>
      <c r="O4723">
        <v>9</v>
      </c>
      <c r="P4723">
        <v>0.05</v>
      </c>
      <c r="Q4723" s="2">
        <v>1045.2</v>
      </c>
      <c r="R4723" s="2">
        <v>857.06399999999996</v>
      </c>
      <c r="S4723" s="2">
        <v>5957.64</v>
      </c>
      <c r="T4723" s="2">
        <v>815.25600000000031</v>
      </c>
    </row>
    <row r="4724" spans="1:20" x14ac:dyDescent="0.25">
      <c r="A4724" t="s">
        <v>3288</v>
      </c>
      <c r="B4724" t="s">
        <v>1</v>
      </c>
      <c r="C4724" t="s">
        <v>15</v>
      </c>
      <c r="D4724" s="1">
        <v>43500</v>
      </c>
      <c r="E4724" s="1">
        <v>43634</v>
      </c>
      <c r="F4724" s="1">
        <v>43644</v>
      </c>
      <c r="G4724" s="1">
        <v>43641</v>
      </c>
      <c r="H4724" s="13">
        <f>Orders[[#This Row],[DeliveryDate]]-Orders[[#This Row],[OrderDate]]</f>
        <v>7</v>
      </c>
      <c r="I4724" t="s">
        <v>3</v>
      </c>
      <c r="J4724" t="str">
        <f>_xlfn.XLOOKUP(Orders[[#This Row],[_SalesRepID]],'Sales team'!A:A,'Sales team'!B:B)</f>
        <v>Stephen Payne</v>
      </c>
      <c r="K4724">
        <v>5</v>
      </c>
      <c r="L4724">
        <v>7</v>
      </c>
      <c r="M4724">
        <v>1</v>
      </c>
      <c r="N4724" t="str">
        <f>_xlfn.XLOOKUP(Orders[[#This Row],[_ProductID]],Products!A:A,Products!C:C)</f>
        <v>Home décor</v>
      </c>
      <c r="O4724">
        <v>43</v>
      </c>
      <c r="P4724">
        <v>0.3</v>
      </c>
      <c r="Q4724" s="2">
        <v>2351.7000000000003</v>
      </c>
      <c r="R4724" s="2">
        <v>1269.9180000000001</v>
      </c>
      <c r="S4724" s="2">
        <v>3292.38</v>
      </c>
      <c r="T4724" s="2">
        <v>752.54399999999987</v>
      </c>
    </row>
    <row r="4725" spans="1:20" x14ac:dyDescent="0.25">
      <c r="A4725" t="s">
        <v>3289</v>
      </c>
      <c r="B4725" t="s">
        <v>5</v>
      </c>
      <c r="C4725" t="s">
        <v>2</v>
      </c>
      <c r="D4725" s="1">
        <v>43500</v>
      </c>
      <c r="E4725" s="1">
        <v>43634</v>
      </c>
      <c r="F4725" s="1">
        <v>43662</v>
      </c>
      <c r="G4725" s="1">
        <v>43640</v>
      </c>
      <c r="H4725" s="13">
        <f>Orders[[#This Row],[DeliveryDate]]-Orders[[#This Row],[OrderDate]]</f>
        <v>6</v>
      </c>
      <c r="I4725" t="s">
        <v>3</v>
      </c>
      <c r="J4725" t="str">
        <f>_xlfn.XLOOKUP(Orders[[#This Row],[_SalesRepID]],'Sales team'!A:A,'Sales team'!B:B)</f>
        <v>Nicholas Cunningham</v>
      </c>
      <c r="K4725">
        <v>19</v>
      </c>
      <c r="L4725">
        <v>23</v>
      </c>
      <c r="M4725">
        <v>232</v>
      </c>
      <c r="N4725" t="str">
        <f>_xlfn.XLOOKUP(Orders[[#This Row],[_ProductID]],Products!A:A,Products!C:C)</f>
        <v>Home décor</v>
      </c>
      <c r="O4725">
        <v>23</v>
      </c>
      <c r="P4725">
        <v>0.05</v>
      </c>
      <c r="Q4725" s="2">
        <v>3517.5</v>
      </c>
      <c r="R4725" s="2">
        <v>2778.8250000000003</v>
      </c>
      <c r="S4725" s="2">
        <v>20049.75</v>
      </c>
      <c r="T4725" s="2">
        <v>3376.7999999999993</v>
      </c>
    </row>
    <row r="4726" spans="1:20" x14ac:dyDescent="0.25">
      <c r="A4726" t="s">
        <v>3290</v>
      </c>
      <c r="B4726" t="s">
        <v>1</v>
      </c>
      <c r="C4726" t="s">
        <v>6</v>
      </c>
      <c r="D4726" s="1">
        <v>43500</v>
      </c>
      <c r="E4726" s="1">
        <v>43634</v>
      </c>
      <c r="F4726" s="1">
        <v>43640</v>
      </c>
      <c r="G4726" s="1">
        <v>43642</v>
      </c>
      <c r="H4726" s="13">
        <f>Orders[[#This Row],[DeliveryDate]]-Orders[[#This Row],[OrderDate]]</f>
        <v>8</v>
      </c>
      <c r="I4726" t="s">
        <v>3</v>
      </c>
      <c r="J4726" t="str">
        <f>_xlfn.XLOOKUP(Orders[[#This Row],[_SalesRepID]],'Sales team'!A:A,'Sales team'!B:B)</f>
        <v>Keith Griffin</v>
      </c>
      <c r="K4726">
        <v>2</v>
      </c>
      <c r="L4726">
        <v>3</v>
      </c>
      <c r="M4726">
        <v>195</v>
      </c>
      <c r="N4726" t="str">
        <f>_xlfn.XLOOKUP(Orders[[#This Row],[_ProductID]],Products!A:A,Products!C:C)</f>
        <v>Home décor</v>
      </c>
      <c r="O4726">
        <v>17</v>
      </c>
      <c r="P4726">
        <v>0.1</v>
      </c>
      <c r="Q4726" s="2">
        <v>5380.1</v>
      </c>
      <c r="R4726" s="2">
        <v>4357.8810000000003</v>
      </c>
      <c r="S4726" s="2">
        <v>4842.09</v>
      </c>
      <c r="T4726" s="2">
        <v>484.20899999999983</v>
      </c>
    </row>
    <row r="4727" spans="1:20" x14ac:dyDescent="0.25">
      <c r="A4727" t="s">
        <v>3273</v>
      </c>
      <c r="B4727" t="s">
        <v>5</v>
      </c>
      <c r="C4727" t="s">
        <v>15</v>
      </c>
      <c r="D4727" s="1">
        <v>43500</v>
      </c>
      <c r="E4727" s="1">
        <v>43633</v>
      </c>
      <c r="F4727" s="1">
        <v>43646</v>
      </c>
      <c r="G4727" s="1">
        <v>43650</v>
      </c>
      <c r="H4727" s="13">
        <f>Orders[[#This Row],[DeliveryDate]]-Orders[[#This Row],[OrderDate]]</f>
        <v>17</v>
      </c>
      <c r="I4727" t="s">
        <v>3</v>
      </c>
      <c r="J4727" t="str">
        <f>_xlfn.XLOOKUP(Orders[[#This Row],[_SalesRepID]],'Sales team'!A:A,'Sales team'!B:B)</f>
        <v>Paul Holmes</v>
      </c>
      <c r="K4727">
        <v>14</v>
      </c>
      <c r="L4727">
        <v>12</v>
      </c>
      <c r="M4727">
        <v>49</v>
      </c>
      <c r="N4727" t="str">
        <f>_xlfn.XLOOKUP(Orders[[#This Row],[_ProductID]],Products!A:A,Products!C:C)</f>
        <v>Home décor</v>
      </c>
      <c r="O4727">
        <v>27</v>
      </c>
      <c r="P4727">
        <v>0.1</v>
      </c>
      <c r="Q4727" s="2">
        <v>864.30000000000007</v>
      </c>
      <c r="R4727" s="2">
        <v>509.93700000000001</v>
      </c>
      <c r="S4727" s="2">
        <v>5445.09</v>
      </c>
      <c r="T4727" s="2">
        <v>1875.5309999999999</v>
      </c>
    </row>
    <row r="4728" spans="1:20" x14ac:dyDescent="0.25">
      <c r="A4728" t="s">
        <v>3274</v>
      </c>
      <c r="B4728" t="s">
        <v>1</v>
      </c>
      <c r="C4728" t="s">
        <v>2</v>
      </c>
      <c r="D4728" s="1">
        <v>43500</v>
      </c>
      <c r="E4728" s="1">
        <v>43633</v>
      </c>
      <c r="F4728" s="1">
        <v>43645</v>
      </c>
      <c r="G4728" s="1">
        <v>43657</v>
      </c>
      <c r="H4728" s="13">
        <f>Orders[[#This Row],[DeliveryDate]]-Orders[[#This Row],[OrderDate]]</f>
        <v>24</v>
      </c>
      <c r="I4728" t="s">
        <v>3</v>
      </c>
      <c r="J4728" t="str">
        <f>_xlfn.XLOOKUP(Orders[[#This Row],[_SalesRepID]],'Sales team'!A:A,'Sales team'!B:B)</f>
        <v>Joshua Little</v>
      </c>
      <c r="K4728">
        <v>11</v>
      </c>
      <c r="L4728">
        <v>39</v>
      </c>
      <c r="M4728">
        <v>222</v>
      </c>
      <c r="N4728" t="str">
        <f>_xlfn.XLOOKUP(Orders[[#This Row],[_ProductID]],Products!A:A,Products!C:C)</f>
        <v>Home décor</v>
      </c>
      <c r="O4728">
        <v>36</v>
      </c>
      <c r="P4728">
        <v>0.05</v>
      </c>
      <c r="Q4728" s="2">
        <v>1105.5</v>
      </c>
      <c r="R4728" s="2">
        <v>851.23500000000001</v>
      </c>
      <c r="S4728" s="2">
        <v>7351.5749999999998</v>
      </c>
      <c r="T4728" s="2">
        <v>1392.9299999999994</v>
      </c>
    </row>
    <row r="4729" spans="1:20" x14ac:dyDescent="0.25">
      <c r="A4729" t="s">
        <v>3275</v>
      </c>
      <c r="B4729" t="s">
        <v>1</v>
      </c>
      <c r="C4729" t="s">
        <v>46</v>
      </c>
      <c r="D4729" s="1">
        <v>43500</v>
      </c>
      <c r="E4729" s="1">
        <v>43633</v>
      </c>
      <c r="F4729" s="1">
        <v>43641</v>
      </c>
      <c r="G4729" s="1">
        <v>43644</v>
      </c>
      <c r="H4729" s="13">
        <f>Orders[[#This Row],[DeliveryDate]]-Orders[[#This Row],[OrderDate]]</f>
        <v>11</v>
      </c>
      <c r="I4729" t="s">
        <v>3</v>
      </c>
      <c r="J4729" t="str">
        <f>_xlfn.XLOOKUP(Orders[[#This Row],[_SalesRepID]],'Sales team'!A:A,'Sales team'!B:B)</f>
        <v>Joshua Bennett</v>
      </c>
      <c r="K4729">
        <v>6</v>
      </c>
      <c r="L4729">
        <v>24</v>
      </c>
      <c r="M4729">
        <v>67</v>
      </c>
      <c r="N4729" t="str">
        <f>_xlfn.XLOOKUP(Orders[[#This Row],[_ProductID]],Products!A:A,Products!C:C)</f>
        <v>Electronics</v>
      </c>
      <c r="O4729">
        <v>28</v>
      </c>
      <c r="P4729">
        <v>7.4999999999999997E-2</v>
      </c>
      <c r="Q4729" s="2">
        <v>1031.8</v>
      </c>
      <c r="R4729" s="2">
        <v>856.39399999999989</v>
      </c>
      <c r="S4729" s="2">
        <v>1908.83</v>
      </c>
      <c r="T4729" s="2">
        <v>196.04200000000014</v>
      </c>
    </row>
    <row r="4730" spans="1:20" x14ac:dyDescent="0.25">
      <c r="A4730" t="s">
        <v>3276</v>
      </c>
      <c r="B4730" t="s">
        <v>8</v>
      </c>
      <c r="C4730" t="s">
        <v>6</v>
      </c>
      <c r="D4730" s="1">
        <v>43500</v>
      </c>
      <c r="E4730" s="1">
        <v>43633</v>
      </c>
      <c r="F4730" s="1">
        <v>43655</v>
      </c>
      <c r="G4730" s="1">
        <v>43642</v>
      </c>
      <c r="H4730" s="13">
        <f>Orders[[#This Row],[DeliveryDate]]-Orders[[#This Row],[OrderDate]]</f>
        <v>9</v>
      </c>
      <c r="I4730" t="s">
        <v>3</v>
      </c>
      <c r="J4730" t="str">
        <f>_xlfn.XLOOKUP(Orders[[#This Row],[_SalesRepID]],'Sales team'!A:A,'Sales team'!B:B)</f>
        <v>Patrick Graham</v>
      </c>
      <c r="K4730">
        <v>25</v>
      </c>
      <c r="L4730">
        <v>45</v>
      </c>
      <c r="M4730">
        <v>152</v>
      </c>
      <c r="N4730" t="str">
        <f>_xlfn.XLOOKUP(Orders[[#This Row],[_ProductID]],Products!A:A,Products!C:C)</f>
        <v>Electronics</v>
      </c>
      <c r="O4730">
        <v>47</v>
      </c>
      <c r="P4730">
        <v>0.3</v>
      </c>
      <c r="Q4730" s="2">
        <v>2539.3000000000002</v>
      </c>
      <c r="R4730" s="2">
        <v>1929.8680000000002</v>
      </c>
      <c r="S4730" s="2">
        <v>7110.04</v>
      </c>
      <c r="T4730" s="2">
        <v>-609.4320000000007</v>
      </c>
    </row>
    <row r="4731" spans="1:20" x14ac:dyDescent="0.25">
      <c r="A4731" t="s">
        <v>3271</v>
      </c>
      <c r="B4731" t="s">
        <v>5</v>
      </c>
      <c r="C4731" t="s">
        <v>15</v>
      </c>
      <c r="D4731" s="1">
        <v>43500</v>
      </c>
      <c r="E4731" s="1">
        <v>43632</v>
      </c>
      <c r="F4731" s="1">
        <v>43639</v>
      </c>
      <c r="G4731" s="1">
        <v>43637</v>
      </c>
      <c r="H4731" s="13">
        <f>Orders[[#This Row],[DeliveryDate]]-Orders[[#This Row],[OrderDate]]</f>
        <v>5</v>
      </c>
      <c r="I4731" t="s">
        <v>3</v>
      </c>
      <c r="J4731" t="str">
        <f>_xlfn.XLOOKUP(Orders[[#This Row],[_SalesRepID]],'Sales team'!A:A,'Sales team'!B:B)</f>
        <v>Shawn Wallace</v>
      </c>
      <c r="K4731">
        <v>18</v>
      </c>
      <c r="L4731">
        <v>50</v>
      </c>
      <c r="M4731">
        <v>20</v>
      </c>
      <c r="N4731" t="str">
        <f>_xlfn.XLOOKUP(Orders[[#This Row],[_ProductID]],Products!A:A,Products!C:C)</f>
        <v>Furniture</v>
      </c>
      <c r="O4731">
        <v>5</v>
      </c>
      <c r="P4731">
        <v>0.05</v>
      </c>
      <c r="Q4731" s="2">
        <v>3953</v>
      </c>
      <c r="R4731" s="2">
        <v>3241.4599999999996</v>
      </c>
      <c r="S4731" s="2">
        <v>3755.35</v>
      </c>
      <c r="T4731" s="2">
        <v>513.89000000000033</v>
      </c>
    </row>
    <row r="4732" spans="1:20" x14ac:dyDescent="0.25">
      <c r="A4732" t="s">
        <v>3272</v>
      </c>
      <c r="B4732" t="s">
        <v>1</v>
      </c>
      <c r="C4732" t="s">
        <v>46</v>
      </c>
      <c r="D4732" s="1">
        <v>43500</v>
      </c>
      <c r="E4732" s="1">
        <v>43632</v>
      </c>
      <c r="F4732" s="1">
        <v>43647</v>
      </c>
      <c r="G4732" s="1">
        <v>43641</v>
      </c>
      <c r="H4732" s="13">
        <f>Orders[[#This Row],[DeliveryDate]]-Orders[[#This Row],[OrderDate]]</f>
        <v>9</v>
      </c>
      <c r="I4732" t="s">
        <v>3</v>
      </c>
      <c r="J4732" t="str">
        <f>_xlfn.XLOOKUP(Orders[[#This Row],[_SalesRepID]],'Sales team'!A:A,'Sales team'!B:B)</f>
        <v>Jonathan Hawkins</v>
      </c>
      <c r="K4732">
        <v>10</v>
      </c>
      <c r="L4732">
        <v>49</v>
      </c>
      <c r="M4732">
        <v>79</v>
      </c>
      <c r="N4732" t="str">
        <f>_xlfn.XLOOKUP(Orders[[#This Row],[_ProductID]],Products!A:A,Products!C:C)</f>
        <v>Home décor</v>
      </c>
      <c r="O4732">
        <v>17</v>
      </c>
      <c r="P4732">
        <v>0.2</v>
      </c>
      <c r="Q4732" s="2">
        <v>2318.2000000000003</v>
      </c>
      <c r="R4732" s="2">
        <v>1669.104</v>
      </c>
      <c r="S4732" s="2">
        <v>5563.68</v>
      </c>
      <c r="T4732" s="2">
        <v>556.36800000000039</v>
      </c>
    </row>
    <row r="4733" spans="1:20" x14ac:dyDescent="0.25">
      <c r="A4733" t="s">
        <v>3263</v>
      </c>
      <c r="B4733" t="s">
        <v>5</v>
      </c>
      <c r="C4733" t="s">
        <v>6</v>
      </c>
      <c r="D4733" s="1">
        <v>43500</v>
      </c>
      <c r="E4733" s="1">
        <v>43631</v>
      </c>
      <c r="F4733" s="1">
        <v>43645</v>
      </c>
      <c r="G4733" s="1">
        <v>43650</v>
      </c>
      <c r="H4733" s="13">
        <f>Orders[[#This Row],[DeliveryDate]]-Orders[[#This Row],[OrderDate]]</f>
        <v>19</v>
      </c>
      <c r="I4733" t="s">
        <v>3</v>
      </c>
      <c r="J4733" t="str">
        <f>_xlfn.XLOOKUP(Orders[[#This Row],[_SalesRepID]],'Sales team'!A:A,'Sales team'!B:B)</f>
        <v>Anthony Berry</v>
      </c>
      <c r="K4733">
        <v>16</v>
      </c>
      <c r="L4733">
        <v>18</v>
      </c>
      <c r="M4733">
        <v>197</v>
      </c>
      <c r="N4733" t="str">
        <f>_xlfn.XLOOKUP(Orders[[#This Row],[_ProductID]],Products!A:A,Products!C:C)</f>
        <v>Electronics</v>
      </c>
      <c r="O4733">
        <v>28</v>
      </c>
      <c r="P4733">
        <v>0.2</v>
      </c>
      <c r="Q4733" s="2">
        <v>2217.7000000000003</v>
      </c>
      <c r="R4733" s="2">
        <v>1131.0270000000003</v>
      </c>
      <c r="S4733" s="2">
        <v>8870.8000000000011</v>
      </c>
      <c r="T4733" s="2">
        <v>3215.665</v>
      </c>
    </row>
    <row r="4734" spans="1:20" x14ac:dyDescent="0.25">
      <c r="A4734" t="s">
        <v>3264</v>
      </c>
      <c r="B4734" t="s">
        <v>1</v>
      </c>
      <c r="C4734" t="s">
        <v>13</v>
      </c>
      <c r="D4734" s="1">
        <v>43500</v>
      </c>
      <c r="E4734" s="1">
        <v>43631</v>
      </c>
      <c r="F4734" s="1">
        <v>43637</v>
      </c>
      <c r="G4734" s="1">
        <v>43642</v>
      </c>
      <c r="H4734" s="13">
        <f>Orders[[#This Row],[DeliveryDate]]-Orders[[#This Row],[OrderDate]]</f>
        <v>11</v>
      </c>
      <c r="I4734" t="s">
        <v>3</v>
      </c>
      <c r="J4734" t="str">
        <f>_xlfn.XLOOKUP(Orders[[#This Row],[_SalesRepID]],'Sales team'!A:A,'Sales team'!B:B)</f>
        <v>Carl Nguyen</v>
      </c>
      <c r="K4734">
        <v>12</v>
      </c>
      <c r="L4734">
        <v>34</v>
      </c>
      <c r="M4734">
        <v>266</v>
      </c>
      <c r="N4734" t="str">
        <f>_xlfn.XLOOKUP(Orders[[#This Row],[_ProductID]],Products!A:A,Products!C:C)</f>
        <v>Home décor</v>
      </c>
      <c r="O4734">
        <v>43</v>
      </c>
      <c r="P4734">
        <v>7.4999999999999997E-2</v>
      </c>
      <c r="Q4734" s="2">
        <v>5467.2</v>
      </c>
      <c r="R4734" s="2">
        <v>3772.3679999999995</v>
      </c>
      <c r="S4734" s="2">
        <v>5057.16</v>
      </c>
      <c r="T4734" s="2">
        <v>1284.7920000000004</v>
      </c>
    </row>
    <row r="4735" spans="1:20" x14ac:dyDescent="0.25">
      <c r="A4735" t="s">
        <v>3265</v>
      </c>
      <c r="B4735" t="s">
        <v>1</v>
      </c>
      <c r="C4735" t="s">
        <v>46</v>
      </c>
      <c r="D4735" s="1">
        <v>43500</v>
      </c>
      <c r="E4735" s="1">
        <v>43631</v>
      </c>
      <c r="F4735" s="1">
        <v>43653</v>
      </c>
      <c r="G4735" s="1">
        <v>43640</v>
      </c>
      <c r="H4735" s="13">
        <f>Orders[[#This Row],[DeliveryDate]]-Orders[[#This Row],[OrderDate]]</f>
        <v>9</v>
      </c>
      <c r="I4735" t="s">
        <v>3</v>
      </c>
      <c r="J4735" t="str">
        <f>_xlfn.XLOOKUP(Orders[[#This Row],[_SalesRepID]],'Sales team'!A:A,'Sales team'!B:B)</f>
        <v>Carl Nguyen</v>
      </c>
      <c r="K4735">
        <v>12</v>
      </c>
      <c r="L4735">
        <v>16</v>
      </c>
      <c r="M4735">
        <v>83</v>
      </c>
      <c r="N4735" t="str">
        <f>_xlfn.XLOOKUP(Orders[[#This Row],[_ProductID]],Products!A:A,Products!C:C)</f>
        <v>Home décor</v>
      </c>
      <c r="O4735">
        <v>17</v>
      </c>
      <c r="P4735">
        <v>7.4999999999999997E-2</v>
      </c>
      <c r="Q4735" s="2">
        <v>3819</v>
      </c>
      <c r="R4735" s="2">
        <v>2405.9699999999998</v>
      </c>
      <c r="S4735" s="2">
        <v>14130.300000000001</v>
      </c>
      <c r="T4735" s="2">
        <v>4506.4200000000019</v>
      </c>
    </row>
    <row r="4736" spans="1:20" x14ac:dyDescent="0.25">
      <c r="A4736" t="s">
        <v>3266</v>
      </c>
      <c r="B4736" t="s">
        <v>8</v>
      </c>
      <c r="C4736" t="s">
        <v>25</v>
      </c>
      <c r="D4736" s="1">
        <v>43500</v>
      </c>
      <c r="E4736" s="1">
        <v>43631</v>
      </c>
      <c r="F4736" s="1">
        <v>43636</v>
      </c>
      <c r="G4736" s="1">
        <v>43637</v>
      </c>
      <c r="H4736" s="13">
        <f>Orders[[#This Row],[DeliveryDate]]-Orders[[#This Row],[OrderDate]]</f>
        <v>6</v>
      </c>
      <c r="I4736" t="s">
        <v>3</v>
      </c>
      <c r="J4736" t="str">
        <f>_xlfn.XLOOKUP(Orders[[#This Row],[_SalesRepID]],'Sales team'!A:A,'Sales team'!B:B)</f>
        <v>Roy Rice</v>
      </c>
      <c r="K4736">
        <v>24</v>
      </c>
      <c r="L4736">
        <v>29</v>
      </c>
      <c r="M4736">
        <v>352</v>
      </c>
      <c r="N4736" t="str">
        <f>_xlfn.XLOOKUP(Orders[[#This Row],[_ProductID]],Products!A:A,Products!C:C)</f>
        <v>Home décor</v>
      </c>
      <c r="O4736">
        <v>29</v>
      </c>
      <c r="P4736">
        <v>0.15</v>
      </c>
      <c r="Q4736" s="2">
        <v>1011.7</v>
      </c>
      <c r="R4736" s="2">
        <v>627.25400000000002</v>
      </c>
      <c r="S4736" s="2">
        <v>5159.67</v>
      </c>
      <c r="T4736" s="2">
        <v>1396.1459999999997</v>
      </c>
    </row>
    <row r="4737" spans="1:20" x14ac:dyDescent="0.25">
      <c r="A4737" t="s">
        <v>3267</v>
      </c>
      <c r="B4737" t="s">
        <v>8</v>
      </c>
      <c r="C4737" t="s">
        <v>13</v>
      </c>
      <c r="D4737" s="1">
        <v>43500</v>
      </c>
      <c r="E4737" s="1">
        <v>43631</v>
      </c>
      <c r="F4737" s="1">
        <v>43648</v>
      </c>
      <c r="G4737" s="1">
        <v>43649</v>
      </c>
      <c r="H4737" s="13">
        <f>Orders[[#This Row],[DeliveryDate]]-Orders[[#This Row],[OrderDate]]</f>
        <v>18</v>
      </c>
      <c r="I4737" t="s">
        <v>3</v>
      </c>
      <c r="J4737" t="str">
        <f>_xlfn.XLOOKUP(Orders[[#This Row],[_SalesRepID]],'Sales team'!A:A,'Sales team'!B:B)</f>
        <v>Joe Price</v>
      </c>
      <c r="K4737">
        <v>22</v>
      </c>
      <c r="L4737">
        <v>22</v>
      </c>
      <c r="M4737">
        <v>273</v>
      </c>
      <c r="N4737" t="str">
        <f>_xlfn.XLOOKUP(Orders[[#This Row],[_ProductID]],Products!A:A,Products!C:C)</f>
        <v>Home décor</v>
      </c>
      <c r="O4737">
        <v>43</v>
      </c>
      <c r="P4737">
        <v>7.4999999999999997E-2</v>
      </c>
      <c r="Q4737" s="2">
        <v>1018.4</v>
      </c>
      <c r="R4737" s="2">
        <v>682.32799999999997</v>
      </c>
      <c r="S4737" s="2">
        <v>2826.06</v>
      </c>
      <c r="T4737" s="2">
        <v>779.07600000000002</v>
      </c>
    </row>
    <row r="4738" spans="1:20" x14ac:dyDescent="0.25">
      <c r="A4738" t="s">
        <v>3268</v>
      </c>
      <c r="B4738" t="s">
        <v>10</v>
      </c>
      <c r="C4738" t="s">
        <v>6</v>
      </c>
      <c r="D4738" s="1">
        <v>43600</v>
      </c>
      <c r="E4738" s="1">
        <v>43631</v>
      </c>
      <c r="F4738" s="1">
        <v>43654</v>
      </c>
      <c r="G4738" s="1">
        <v>43651</v>
      </c>
      <c r="H4738" s="13">
        <f>Orders[[#This Row],[DeliveryDate]]-Orders[[#This Row],[OrderDate]]</f>
        <v>20</v>
      </c>
      <c r="I4738" t="s">
        <v>3</v>
      </c>
      <c r="J4738" t="str">
        <f>_xlfn.XLOOKUP(Orders[[#This Row],[_SalesRepID]],'Sales team'!A:A,'Sales team'!B:B)</f>
        <v>Carlos Miller</v>
      </c>
      <c r="K4738">
        <v>28</v>
      </c>
      <c r="L4738">
        <v>20</v>
      </c>
      <c r="M4738">
        <v>136</v>
      </c>
      <c r="N4738" t="str">
        <f>_xlfn.XLOOKUP(Orders[[#This Row],[_ProductID]],Products!A:A,Products!C:C)</f>
        <v>Home décor</v>
      </c>
      <c r="O4738">
        <v>45</v>
      </c>
      <c r="P4738">
        <v>0.15</v>
      </c>
      <c r="Q4738" s="2">
        <v>1018.4</v>
      </c>
      <c r="R4738" s="2">
        <v>539.75200000000007</v>
      </c>
      <c r="S4738" s="2">
        <v>4328.2</v>
      </c>
      <c r="T4738" s="2">
        <v>1629.4399999999996</v>
      </c>
    </row>
    <row r="4739" spans="1:20" x14ac:dyDescent="0.25">
      <c r="A4739" t="s">
        <v>3269</v>
      </c>
      <c r="B4739" t="s">
        <v>1</v>
      </c>
      <c r="C4739" t="s">
        <v>13</v>
      </c>
      <c r="D4739" s="1">
        <v>43500</v>
      </c>
      <c r="E4739" s="1">
        <v>43631</v>
      </c>
      <c r="F4739" s="1">
        <v>43652</v>
      </c>
      <c r="G4739" s="1">
        <v>43637</v>
      </c>
      <c r="H4739" s="13">
        <f>Orders[[#This Row],[DeliveryDate]]-Orders[[#This Row],[OrderDate]]</f>
        <v>6</v>
      </c>
      <c r="I4739" t="s">
        <v>3</v>
      </c>
      <c r="J4739" t="str">
        <f>_xlfn.XLOOKUP(Orders[[#This Row],[_SalesRepID]],'Sales team'!A:A,'Sales team'!B:B)</f>
        <v>Stephen Payne</v>
      </c>
      <c r="K4739">
        <v>5</v>
      </c>
      <c r="L4739">
        <v>24</v>
      </c>
      <c r="M4739">
        <v>269</v>
      </c>
      <c r="N4739" t="str">
        <f>_xlfn.XLOOKUP(Orders[[#This Row],[_ProductID]],Products!A:A,Products!C:C)</f>
        <v>Home décor</v>
      </c>
      <c r="O4739">
        <v>27</v>
      </c>
      <c r="P4739">
        <v>0.05</v>
      </c>
      <c r="Q4739" s="2">
        <v>3812.3</v>
      </c>
      <c r="R4739" s="2">
        <v>2592.3640000000005</v>
      </c>
      <c r="S4739" s="2">
        <v>25351.795000000002</v>
      </c>
      <c r="T4739" s="2">
        <v>7205.2469999999994</v>
      </c>
    </row>
    <row r="4740" spans="1:20" x14ac:dyDescent="0.25">
      <c r="A4740" t="s">
        <v>3270</v>
      </c>
      <c r="B4740" t="s">
        <v>1</v>
      </c>
      <c r="C4740" t="s">
        <v>6</v>
      </c>
      <c r="D4740" s="1">
        <v>43500</v>
      </c>
      <c r="E4740" s="1">
        <v>43631</v>
      </c>
      <c r="F4740" s="1">
        <v>43658</v>
      </c>
      <c r="G4740" s="1">
        <v>43648</v>
      </c>
      <c r="H4740" s="13">
        <f>Orders[[#This Row],[DeliveryDate]]-Orders[[#This Row],[OrderDate]]</f>
        <v>17</v>
      </c>
      <c r="I4740" t="s">
        <v>3</v>
      </c>
      <c r="J4740" t="str">
        <f>_xlfn.XLOOKUP(Orders[[#This Row],[_SalesRepID]],'Sales team'!A:A,'Sales team'!B:B)</f>
        <v>Shawn Cook</v>
      </c>
      <c r="K4740">
        <v>7</v>
      </c>
      <c r="L4740">
        <v>14</v>
      </c>
      <c r="M4740">
        <v>130</v>
      </c>
      <c r="N4740" t="str">
        <f>_xlfn.XLOOKUP(Orders[[#This Row],[_ProductID]],Products!A:A,Products!C:C)</f>
        <v>Kitchen &amp; Dining</v>
      </c>
      <c r="O4740">
        <v>7</v>
      </c>
      <c r="P4740">
        <v>0.2</v>
      </c>
      <c r="Q4740" s="2">
        <v>3953</v>
      </c>
      <c r="R4740" s="2">
        <v>1818.38</v>
      </c>
      <c r="S4740" s="2">
        <v>15812</v>
      </c>
      <c r="T4740" s="2">
        <v>6720.0999999999985</v>
      </c>
    </row>
    <row r="4741" spans="1:20" x14ac:dyDescent="0.25">
      <c r="A4741" t="s">
        <v>3252</v>
      </c>
      <c r="B4741" t="s">
        <v>5</v>
      </c>
      <c r="C4741" t="s">
        <v>6</v>
      </c>
      <c r="D4741" s="1">
        <v>43500</v>
      </c>
      <c r="E4741" s="1">
        <v>43630</v>
      </c>
      <c r="F4741" s="1">
        <v>43655</v>
      </c>
      <c r="G4741" s="1">
        <v>43655</v>
      </c>
      <c r="H4741" s="13">
        <f>Orders[[#This Row],[DeliveryDate]]-Orders[[#This Row],[OrderDate]]</f>
        <v>25</v>
      </c>
      <c r="I4741" t="s">
        <v>3</v>
      </c>
      <c r="J4741" t="str">
        <f>_xlfn.XLOOKUP(Orders[[#This Row],[_SalesRepID]],'Sales team'!A:A,'Sales team'!B:B)</f>
        <v>Anthony Berry</v>
      </c>
      <c r="K4741">
        <v>16</v>
      </c>
      <c r="L4741">
        <v>38</v>
      </c>
      <c r="M4741">
        <v>133</v>
      </c>
      <c r="N4741" t="str">
        <f>_xlfn.XLOOKUP(Orders[[#This Row],[_ProductID]],Products!A:A,Products!C:C)</f>
        <v>Home décor</v>
      </c>
      <c r="O4741">
        <v>29</v>
      </c>
      <c r="P4741">
        <v>0.3</v>
      </c>
      <c r="Q4741" s="2">
        <v>2452.2000000000003</v>
      </c>
      <c r="R4741" s="2">
        <v>1054.4460000000001</v>
      </c>
      <c r="S4741" s="2">
        <v>1716.5400000000002</v>
      </c>
      <c r="T4741" s="2">
        <v>662.09400000000005</v>
      </c>
    </row>
    <row r="4742" spans="1:20" x14ac:dyDescent="0.25">
      <c r="A4742" t="s">
        <v>3253</v>
      </c>
      <c r="B4742" t="s">
        <v>5</v>
      </c>
      <c r="C4742" t="s">
        <v>6</v>
      </c>
      <c r="D4742" s="1">
        <v>43500</v>
      </c>
      <c r="E4742" s="1">
        <v>43630</v>
      </c>
      <c r="F4742" s="1">
        <v>43646</v>
      </c>
      <c r="G4742" s="1">
        <v>43647</v>
      </c>
      <c r="H4742" s="13">
        <f>Orders[[#This Row],[DeliveryDate]]-Orders[[#This Row],[OrderDate]]</f>
        <v>17</v>
      </c>
      <c r="I4742" t="s">
        <v>3</v>
      </c>
      <c r="J4742" t="str">
        <f>_xlfn.XLOOKUP(Orders[[#This Row],[_SalesRepID]],'Sales team'!A:A,'Sales team'!B:B)</f>
        <v>Frank Brown</v>
      </c>
      <c r="K4742">
        <v>17</v>
      </c>
      <c r="L4742">
        <v>14</v>
      </c>
      <c r="M4742">
        <v>105</v>
      </c>
      <c r="N4742" t="str">
        <f>_xlfn.XLOOKUP(Orders[[#This Row],[_ProductID]],Products!A:A,Products!C:C)</f>
        <v>Furniture</v>
      </c>
      <c r="O4742">
        <v>5</v>
      </c>
      <c r="P4742">
        <v>0.05</v>
      </c>
      <c r="Q4742" s="2">
        <v>5835.7</v>
      </c>
      <c r="R4742" s="2">
        <v>4026.6329999999994</v>
      </c>
      <c r="S4742" s="2">
        <v>5543.915</v>
      </c>
      <c r="T4742" s="2">
        <v>1517.2820000000006</v>
      </c>
    </row>
    <row r="4743" spans="1:20" x14ac:dyDescent="0.25">
      <c r="A4743" t="s">
        <v>3254</v>
      </c>
      <c r="B4743" t="s">
        <v>5</v>
      </c>
      <c r="C4743" t="s">
        <v>15</v>
      </c>
      <c r="D4743" s="1">
        <v>43500</v>
      </c>
      <c r="E4743" s="1">
        <v>43630</v>
      </c>
      <c r="F4743" s="1">
        <v>43651</v>
      </c>
      <c r="G4743" s="1">
        <v>43650</v>
      </c>
      <c r="H4743" s="13">
        <f>Orders[[#This Row],[DeliveryDate]]-Orders[[#This Row],[OrderDate]]</f>
        <v>20</v>
      </c>
      <c r="I4743" t="s">
        <v>3</v>
      </c>
      <c r="J4743" t="str">
        <f>_xlfn.XLOOKUP(Orders[[#This Row],[_SalesRepID]],'Sales team'!A:A,'Sales team'!B:B)</f>
        <v>Frank Brown</v>
      </c>
      <c r="K4743">
        <v>17</v>
      </c>
      <c r="L4743">
        <v>20</v>
      </c>
      <c r="M4743">
        <v>39</v>
      </c>
      <c r="N4743" t="str">
        <f>_xlfn.XLOOKUP(Orders[[#This Row],[_ProductID]],Products!A:A,Products!C:C)</f>
        <v>Electronics</v>
      </c>
      <c r="O4743">
        <v>47</v>
      </c>
      <c r="P4743">
        <v>7.4999999999999997E-2</v>
      </c>
      <c r="Q4743" s="2">
        <v>1098.8</v>
      </c>
      <c r="R4743" s="2">
        <v>933.9799999999999</v>
      </c>
      <c r="S4743" s="2">
        <v>3049.1699999999996</v>
      </c>
      <c r="T4743" s="2">
        <v>247.23000000000002</v>
      </c>
    </row>
    <row r="4744" spans="1:20" x14ac:dyDescent="0.25">
      <c r="A4744" t="s">
        <v>3255</v>
      </c>
      <c r="B4744" t="s">
        <v>5</v>
      </c>
      <c r="C4744" t="s">
        <v>2</v>
      </c>
      <c r="D4744" s="1">
        <v>43500</v>
      </c>
      <c r="E4744" s="1">
        <v>43630</v>
      </c>
      <c r="F4744" s="1">
        <v>43656</v>
      </c>
      <c r="G4744" s="1">
        <v>43658</v>
      </c>
      <c r="H4744" s="13">
        <f>Orders[[#This Row],[DeliveryDate]]-Orders[[#This Row],[OrderDate]]</f>
        <v>28</v>
      </c>
      <c r="I4744" t="s">
        <v>3</v>
      </c>
      <c r="J4744" t="str">
        <f>_xlfn.XLOOKUP(Orders[[#This Row],[_SalesRepID]],'Sales team'!A:A,'Sales team'!B:B)</f>
        <v>Todd Roberts</v>
      </c>
      <c r="K4744">
        <v>13</v>
      </c>
      <c r="L4744">
        <v>8</v>
      </c>
      <c r="M4744">
        <v>208</v>
      </c>
      <c r="N4744" t="str">
        <f>_xlfn.XLOOKUP(Orders[[#This Row],[_ProductID]],Products!A:A,Products!C:C)</f>
        <v>Kitchen &amp; Dining</v>
      </c>
      <c r="O4744">
        <v>8</v>
      </c>
      <c r="P4744">
        <v>0.05</v>
      </c>
      <c r="Q4744" s="2">
        <v>911.2</v>
      </c>
      <c r="R4744" s="2">
        <v>628.72799999999995</v>
      </c>
      <c r="S4744" s="2">
        <v>6925.12</v>
      </c>
      <c r="T4744" s="2">
        <v>1895.2960000000003</v>
      </c>
    </row>
    <row r="4745" spans="1:20" x14ac:dyDescent="0.25">
      <c r="A4745" t="s">
        <v>3256</v>
      </c>
      <c r="B4745" t="s">
        <v>1</v>
      </c>
      <c r="C4745" t="s">
        <v>6</v>
      </c>
      <c r="D4745" s="1">
        <v>43500</v>
      </c>
      <c r="E4745" s="1">
        <v>43630</v>
      </c>
      <c r="F4745" s="1">
        <v>43634</v>
      </c>
      <c r="G4745" s="1">
        <v>43649</v>
      </c>
      <c r="H4745" s="13">
        <f>Orders[[#This Row],[DeliveryDate]]-Orders[[#This Row],[OrderDate]]</f>
        <v>19</v>
      </c>
      <c r="I4745" t="s">
        <v>3</v>
      </c>
      <c r="J4745" t="str">
        <f>_xlfn.XLOOKUP(Orders[[#This Row],[_SalesRepID]],'Sales team'!A:A,'Sales team'!B:B)</f>
        <v>Adam Hernandez</v>
      </c>
      <c r="K4745">
        <v>1</v>
      </c>
      <c r="L4745">
        <v>47</v>
      </c>
      <c r="M4745">
        <v>132</v>
      </c>
      <c r="N4745" t="str">
        <f>_xlfn.XLOOKUP(Orders[[#This Row],[_ProductID]],Products!A:A,Products!C:C)</f>
        <v>Outdoor</v>
      </c>
      <c r="O4745">
        <v>9</v>
      </c>
      <c r="P4745">
        <v>0.15</v>
      </c>
      <c r="Q4745" s="2">
        <v>1869.3</v>
      </c>
      <c r="R4745" s="2">
        <v>1401.9749999999999</v>
      </c>
      <c r="S4745" s="2">
        <v>4766.7149999999992</v>
      </c>
      <c r="T4745" s="2">
        <v>560.79</v>
      </c>
    </row>
    <row r="4746" spans="1:20" x14ac:dyDescent="0.25">
      <c r="A4746" t="s">
        <v>3257</v>
      </c>
      <c r="B4746" t="s">
        <v>10</v>
      </c>
      <c r="C4746" t="s">
        <v>2</v>
      </c>
      <c r="D4746" s="1">
        <v>43500</v>
      </c>
      <c r="E4746" s="1">
        <v>43630</v>
      </c>
      <c r="F4746" s="1">
        <v>43656</v>
      </c>
      <c r="G4746" s="1">
        <v>43640</v>
      </c>
      <c r="H4746" s="13">
        <f>Orders[[#This Row],[DeliveryDate]]-Orders[[#This Row],[OrderDate]]</f>
        <v>10</v>
      </c>
      <c r="I4746" t="s">
        <v>3</v>
      </c>
      <c r="J4746" t="str">
        <f>_xlfn.XLOOKUP(Orders[[#This Row],[_SalesRepID]],'Sales team'!A:A,'Sales team'!B:B)</f>
        <v>Shawn Torres</v>
      </c>
      <c r="K4746">
        <v>27</v>
      </c>
      <c r="L4746">
        <v>1</v>
      </c>
      <c r="M4746">
        <v>238</v>
      </c>
      <c r="N4746" t="str">
        <f>_xlfn.XLOOKUP(Orders[[#This Row],[_ProductID]],Products!A:A,Products!C:C)</f>
        <v>Kitchen &amp; Dining</v>
      </c>
      <c r="O4746">
        <v>4</v>
      </c>
      <c r="P4746">
        <v>0.1</v>
      </c>
      <c r="Q4746" s="2">
        <v>3604.6</v>
      </c>
      <c r="R4746" s="2">
        <v>2379.0360000000001</v>
      </c>
      <c r="S4746" s="2">
        <v>22708.98</v>
      </c>
      <c r="T4746" s="2">
        <v>6055.7279999999992</v>
      </c>
    </row>
    <row r="4747" spans="1:20" x14ac:dyDescent="0.25">
      <c r="A4747" t="s">
        <v>3258</v>
      </c>
      <c r="B4747" t="s">
        <v>5</v>
      </c>
      <c r="C4747" t="s">
        <v>46</v>
      </c>
      <c r="D4747" s="1">
        <v>43500</v>
      </c>
      <c r="E4747" s="1">
        <v>43630</v>
      </c>
      <c r="F4747" s="1">
        <v>43654</v>
      </c>
      <c r="G4747" s="1">
        <v>43648</v>
      </c>
      <c r="H4747" s="13">
        <f>Orders[[#This Row],[DeliveryDate]]-Orders[[#This Row],[OrderDate]]</f>
        <v>18</v>
      </c>
      <c r="I4747" t="s">
        <v>3</v>
      </c>
      <c r="J4747" t="str">
        <f>_xlfn.XLOOKUP(Orders[[#This Row],[_SalesRepID]],'Sales team'!A:A,'Sales team'!B:B)</f>
        <v>Frank Brown</v>
      </c>
      <c r="K4747">
        <v>17</v>
      </c>
      <c r="L4747">
        <v>26</v>
      </c>
      <c r="M4747">
        <v>75</v>
      </c>
      <c r="N4747" t="str">
        <f>_xlfn.XLOOKUP(Orders[[#This Row],[_ProductID]],Products!A:A,Products!C:C)</f>
        <v>Outdoor</v>
      </c>
      <c r="O4747">
        <v>9</v>
      </c>
      <c r="P4747">
        <v>0.1</v>
      </c>
      <c r="Q4747" s="2">
        <v>884.4</v>
      </c>
      <c r="R4747" s="2">
        <v>477.57600000000002</v>
      </c>
      <c r="S4747" s="2">
        <v>1591.92</v>
      </c>
      <c r="T4747" s="2">
        <v>636.76800000000003</v>
      </c>
    </row>
    <row r="4748" spans="1:20" x14ac:dyDescent="0.25">
      <c r="A4748" t="s">
        <v>3259</v>
      </c>
      <c r="B4748" t="s">
        <v>8</v>
      </c>
      <c r="C4748" t="s">
        <v>25</v>
      </c>
      <c r="D4748" s="1">
        <v>43500</v>
      </c>
      <c r="E4748" s="1">
        <v>43630</v>
      </c>
      <c r="F4748" s="1">
        <v>43657</v>
      </c>
      <c r="G4748" s="1">
        <v>43643</v>
      </c>
      <c r="H4748" s="13">
        <f>Orders[[#This Row],[DeliveryDate]]-Orders[[#This Row],[OrderDate]]</f>
        <v>13</v>
      </c>
      <c r="I4748" t="s">
        <v>3</v>
      </c>
      <c r="J4748" t="str">
        <f>_xlfn.XLOOKUP(Orders[[#This Row],[_SalesRepID]],'Sales team'!A:A,'Sales team'!B:B)</f>
        <v>Douglas Tucker</v>
      </c>
      <c r="K4748">
        <v>23</v>
      </c>
      <c r="L4748">
        <v>47</v>
      </c>
      <c r="M4748">
        <v>350</v>
      </c>
      <c r="N4748" t="str">
        <f>_xlfn.XLOOKUP(Orders[[#This Row],[_ProductID]],Products!A:A,Products!C:C)</f>
        <v>Kitchen &amp; Dining</v>
      </c>
      <c r="O4748">
        <v>16</v>
      </c>
      <c r="P4748">
        <v>0.1</v>
      </c>
      <c r="Q4748" s="2">
        <v>2814</v>
      </c>
      <c r="R4748" s="2">
        <v>1885.38</v>
      </c>
      <c r="S4748" s="2">
        <v>7597.8</v>
      </c>
      <c r="T4748" s="2">
        <v>1941.6599999999999</v>
      </c>
    </row>
    <row r="4749" spans="1:20" x14ac:dyDescent="0.25">
      <c r="A4749" t="s">
        <v>3260</v>
      </c>
      <c r="B4749" t="s">
        <v>5</v>
      </c>
      <c r="C4749" t="s">
        <v>6</v>
      </c>
      <c r="D4749" s="1">
        <v>43500</v>
      </c>
      <c r="E4749" s="1">
        <v>43630</v>
      </c>
      <c r="F4749" s="1">
        <v>43648</v>
      </c>
      <c r="G4749" s="1">
        <v>43640</v>
      </c>
      <c r="H4749" s="13">
        <f>Orders[[#This Row],[DeliveryDate]]-Orders[[#This Row],[OrderDate]]</f>
        <v>10</v>
      </c>
      <c r="I4749" t="s">
        <v>3</v>
      </c>
      <c r="J4749" t="str">
        <f>_xlfn.XLOOKUP(Orders[[#This Row],[_SalesRepID]],'Sales team'!A:A,'Sales team'!B:B)</f>
        <v>Anthony Berry</v>
      </c>
      <c r="K4749">
        <v>16</v>
      </c>
      <c r="L4749">
        <v>22</v>
      </c>
      <c r="M4749">
        <v>144</v>
      </c>
      <c r="N4749" t="str">
        <f>_xlfn.XLOOKUP(Orders[[#This Row],[_ProductID]],Products!A:A,Products!C:C)</f>
        <v>Furniture</v>
      </c>
      <c r="O4749">
        <v>34</v>
      </c>
      <c r="P4749">
        <v>0.1</v>
      </c>
      <c r="Q4749" s="2">
        <v>1688.4</v>
      </c>
      <c r="R4749" s="2">
        <v>1063.692</v>
      </c>
      <c r="S4749" s="2">
        <v>12156.480000000001</v>
      </c>
      <c r="T4749" s="2">
        <v>3646.9440000000013</v>
      </c>
    </row>
    <row r="4750" spans="1:20" x14ac:dyDescent="0.25">
      <c r="A4750" t="s">
        <v>3261</v>
      </c>
      <c r="B4750" t="s">
        <v>1</v>
      </c>
      <c r="C4750" t="s">
        <v>46</v>
      </c>
      <c r="D4750" s="1">
        <v>43500</v>
      </c>
      <c r="E4750" s="1">
        <v>43630</v>
      </c>
      <c r="F4750" s="1">
        <v>43643</v>
      </c>
      <c r="G4750" s="1">
        <v>43637</v>
      </c>
      <c r="H4750" s="13">
        <f>Orders[[#This Row],[DeliveryDate]]-Orders[[#This Row],[OrderDate]]</f>
        <v>7</v>
      </c>
      <c r="I4750" t="s">
        <v>3</v>
      </c>
      <c r="J4750" t="str">
        <f>_xlfn.XLOOKUP(Orders[[#This Row],[_SalesRepID]],'Sales team'!A:A,'Sales team'!B:B)</f>
        <v>Adam Hernandez</v>
      </c>
      <c r="K4750">
        <v>1</v>
      </c>
      <c r="L4750">
        <v>14</v>
      </c>
      <c r="M4750">
        <v>77</v>
      </c>
      <c r="N4750" t="str">
        <f>_xlfn.XLOOKUP(Orders[[#This Row],[_ProductID]],Products!A:A,Products!C:C)</f>
        <v>Home décor</v>
      </c>
      <c r="O4750">
        <v>29</v>
      </c>
      <c r="P4750">
        <v>7.4999999999999997E-2</v>
      </c>
      <c r="Q4750" s="2">
        <v>958.1</v>
      </c>
      <c r="R4750" s="2">
        <v>804.80399999999997</v>
      </c>
      <c r="S4750" s="2">
        <v>4431.2125000000005</v>
      </c>
      <c r="T4750" s="2">
        <v>407.19250000000056</v>
      </c>
    </row>
    <row r="4751" spans="1:20" x14ac:dyDescent="0.25">
      <c r="A4751" t="s">
        <v>3262</v>
      </c>
      <c r="B4751" t="s">
        <v>5</v>
      </c>
      <c r="C4751" t="s">
        <v>13</v>
      </c>
      <c r="D4751" s="1">
        <v>43500</v>
      </c>
      <c r="E4751" s="1">
        <v>43630</v>
      </c>
      <c r="F4751" s="1">
        <v>43636</v>
      </c>
      <c r="G4751" s="1">
        <v>43637</v>
      </c>
      <c r="H4751" s="13">
        <f>Orders[[#This Row],[DeliveryDate]]-Orders[[#This Row],[OrderDate]]</f>
        <v>7</v>
      </c>
      <c r="I4751" t="s">
        <v>3</v>
      </c>
      <c r="J4751" t="str">
        <f>_xlfn.XLOOKUP(Orders[[#This Row],[_SalesRepID]],'Sales team'!A:A,'Sales team'!B:B)</f>
        <v>Anthony Berry</v>
      </c>
      <c r="K4751">
        <v>16</v>
      </c>
      <c r="L4751">
        <v>40</v>
      </c>
      <c r="M4751">
        <v>297</v>
      </c>
      <c r="N4751" t="str">
        <f>_xlfn.XLOOKUP(Orders[[#This Row],[_ProductID]],Products!A:A,Products!C:C)</f>
        <v>Electronics</v>
      </c>
      <c r="O4751">
        <v>28</v>
      </c>
      <c r="P4751">
        <v>0.2</v>
      </c>
      <c r="Q4751" s="2">
        <v>1795.6000000000001</v>
      </c>
      <c r="R4751" s="2">
        <v>1256.92</v>
      </c>
      <c r="S4751" s="2">
        <v>11491.840000000002</v>
      </c>
      <c r="T4751" s="2">
        <v>1436.4800000000014</v>
      </c>
    </row>
    <row r="4752" spans="1:20" x14ac:dyDescent="0.25">
      <c r="A4752" t="s">
        <v>3244</v>
      </c>
      <c r="B4752" t="s">
        <v>8</v>
      </c>
      <c r="C4752" t="s">
        <v>25</v>
      </c>
      <c r="D4752" s="1">
        <v>43500</v>
      </c>
      <c r="E4752" s="1">
        <v>43629</v>
      </c>
      <c r="F4752" s="1">
        <v>43645</v>
      </c>
      <c r="G4752" s="1">
        <v>43635</v>
      </c>
      <c r="H4752" s="13">
        <f>Orders[[#This Row],[DeliveryDate]]-Orders[[#This Row],[OrderDate]]</f>
        <v>6</v>
      </c>
      <c r="I4752" t="s">
        <v>3</v>
      </c>
      <c r="J4752" t="str">
        <f>_xlfn.XLOOKUP(Orders[[#This Row],[_SalesRepID]],'Sales team'!A:A,'Sales team'!B:B)</f>
        <v>Douglas Tucker</v>
      </c>
      <c r="K4752">
        <v>23</v>
      </c>
      <c r="L4752">
        <v>28</v>
      </c>
      <c r="M4752">
        <v>367</v>
      </c>
      <c r="N4752" t="str">
        <f>_xlfn.XLOOKUP(Orders[[#This Row],[_ProductID]],Products!A:A,Products!C:C)</f>
        <v>Home décor</v>
      </c>
      <c r="O4752">
        <v>36</v>
      </c>
      <c r="P4752">
        <v>0.05</v>
      </c>
      <c r="Q4752" s="2">
        <v>1969.8</v>
      </c>
      <c r="R4752" s="2">
        <v>1575.8400000000001</v>
      </c>
      <c r="S4752" s="2">
        <v>3742.62</v>
      </c>
      <c r="T4752" s="2">
        <v>590.9399999999996</v>
      </c>
    </row>
    <row r="4753" spans="1:20" x14ac:dyDescent="0.25">
      <c r="A4753" t="s">
        <v>3245</v>
      </c>
      <c r="B4753" t="s">
        <v>8</v>
      </c>
      <c r="C4753" t="s">
        <v>6</v>
      </c>
      <c r="D4753" s="1">
        <v>43500</v>
      </c>
      <c r="E4753" s="1">
        <v>43629</v>
      </c>
      <c r="F4753" s="1">
        <v>43639</v>
      </c>
      <c r="G4753" s="1">
        <v>43647</v>
      </c>
      <c r="H4753" s="13">
        <f>Orders[[#This Row],[DeliveryDate]]-Orders[[#This Row],[OrderDate]]</f>
        <v>18</v>
      </c>
      <c r="I4753" t="s">
        <v>3</v>
      </c>
      <c r="J4753" t="str">
        <f>_xlfn.XLOOKUP(Orders[[#This Row],[_SalesRepID]],'Sales team'!A:A,'Sales team'!B:B)</f>
        <v>Patrick Graham</v>
      </c>
      <c r="K4753">
        <v>25</v>
      </c>
      <c r="L4753">
        <v>19</v>
      </c>
      <c r="M4753">
        <v>116</v>
      </c>
      <c r="N4753" t="str">
        <f>_xlfn.XLOOKUP(Orders[[#This Row],[_ProductID]],Products!A:A,Products!C:C)</f>
        <v>Home décor</v>
      </c>
      <c r="O4753">
        <v>11</v>
      </c>
      <c r="P4753">
        <v>7.4999999999999997E-2</v>
      </c>
      <c r="Q4753" s="2">
        <v>194.3</v>
      </c>
      <c r="R4753" s="2">
        <v>118.52300000000001</v>
      </c>
      <c r="S4753" s="2">
        <v>359.45500000000004</v>
      </c>
      <c r="T4753" s="2">
        <v>122.40900000000002</v>
      </c>
    </row>
    <row r="4754" spans="1:20" x14ac:dyDescent="0.25">
      <c r="A4754" t="s">
        <v>3246</v>
      </c>
      <c r="B4754" t="s">
        <v>1</v>
      </c>
      <c r="C4754" t="s">
        <v>2</v>
      </c>
      <c r="D4754" s="1">
        <v>43500</v>
      </c>
      <c r="E4754" s="1">
        <v>43629</v>
      </c>
      <c r="F4754" s="1">
        <v>43645</v>
      </c>
      <c r="G4754" s="1">
        <v>43641</v>
      </c>
      <c r="H4754" s="13">
        <f>Orders[[#This Row],[DeliveryDate]]-Orders[[#This Row],[OrderDate]]</f>
        <v>12</v>
      </c>
      <c r="I4754" t="s">
        <v>3</v>
      </c>
      <c r="J4754" t="str">
        <f>_xlfn.XLOOKUP(Orders[[#This Row],[_SalesRepID]],'Sales team'!A:A,'Sales team'!B:B)</f>
        <v>Jerry Green</v>
      </c>
      <c r="K4754">
        <v>3</v>
      </c>
      <c r="L4754">
        <v>49</v>
      </c>
      <c r="M4754">
        <v>249</v>
      </c>
      <c r="N4754" t="str">
        <f>_xlfn.XLOOKUP(Orders[[#This Row],[_ProductID]],Products!A:A,Products!C:C)</f>
        <v>Home décor</v>
      </c>
      <c r="O4754">
        <v>14</v>
      </c>
      <c r="P4754">
        <v>7.4999999999999997E-2</v>
      </c>
      <c r="Q4754" s="2">
        <v>6190.8</v>
      </c>
      <c r="R4754" s="2">
        <v>3033.4920000000002</v>
      </c>
      <c r="S4754" s="2">
        <v>45811.920000000006</v>
      </c>
      <c r="T4754" s="2">
        <v>21543.984000000004</v>
      </c>
    </row>
    <row r="4755" spans="1:20" x14ac:dyDescent="0.25">
      <c r="A4755" t="s">
        <v>3247</v>
      </c>
      <c r="B4755" t="s">
        <v>5</v>
      </c>
      <c r="C4755" t="s">
        <v>6</v>
      </c>
      <c r="D4755" s="1">
        <v>43500</v>
      </c>
      <c r="E4755" s="1">
        <v>43629</v>
      </c>
      <c r="F4755" s="1">
        <v>43634</v>
      </c>
      <c r="G4755" s="1">
        <v>43643</v>
      </c>
      <c r="H4755" s="13">
        <f>Orders[[#This Row],[DeliveryDate]]-Orders[[#This Row],[OrderDate]]</f>
        <v>14</v>
      </c>
      <c r="I4755" t="s">
        <v>3</v>
      </c>
      <c r="J4755" t="str">
        <f>_xlfn.XLOOKUP(Orders[[#This Row],[_SalesRepID]],'Sales team'!A:A,'Sales team'!B:B)</f>
        <v>Nicholas Cunningham</v>
      </c>
      <c r="K4755">
        <v>19</v>
      </c>
      <c r="L4755">
        <v>12</v>
      </c>
      <c r="M4755">
        <v>130</v>
      </c>
      <c r="N4755" t="str">
        <f>_xlfn.XLOOKUP(Orders[[#This Row],[_ProductID]],Products!A:A,Products!C:C)</f>
        <v>Home décor</v>
      </c>
      <c r="O4755">
        <v>30</v>
      </c>
      <c r="P4755">
        <v>0.1</v>
      </c>
      <c r="Q4755" s="2">
        <v>1092.1000000000001</v>
      </c>
      <c r="R4755" s="2">
        <v>644.33900000000006</v>
      </c>
      <c r="S4755" s="2">
        <v>982.8900000000001</v>
      </c>
      <c r="T4755" s="2">
        <v>338.55100000000004</v>
      </c>
    </row>
    <row r="4756" spans="1:20" x14ac:dyDescent="0.25">
      <c r="A4756" t="s">
        <v>3248</v>
      </c>
      <c r="B4756" t="s">
        <v>10</v>
      </c>
      <c r="C4756" t="s">
        <v>25</v>
      </c>
      <c r="D4756" s="1">
        <v>43500</v>
      </c>
      <c r="E4756" s="1">
        <v>43629</v>
      </c>
      <c r="F4756" s="1">
        <v>43634</v>
      </c>
      <c r="G4756" s="1">
        <v>43648</v>
      </c>
      <c r="H4756" s="13">
        <f>Orders[[#This Row],[DeliveryDate]]-Orders[[#This Row],[OrderDate]]</f>
        <v>19</v>
      </c>
      <c r="I4756" t="s">
        <v>3</v>
      </c>
      <c r="J4756" t="str">
        <f>_xlfn.XLOOKUP(Orders[[#This Row],[_SalesRepID]],'Sales team'!A:A,'Sales team'!B:B)</f>
        <v>Patrick Graham</v>
      </c>
      <c r="K4756">
        <v>25</v>
      </c>
      <c r="L4756">
        <v>40</v>
      </c>
      <c r="M4756">
        <v>360</v>
      </c>
      <c r="N4756" t="str">
        <f>_xlfn.XLOOKUP(Orders[[#This Row],[_ProductID]],Products!A:A,Products!C:C)</f>
        <v>Outdoor</v>
      </c>
      <c r="O4756">
        <v>10</v>
      </c>
      <c r="P4756">
        <v>0.1</v>
      </c>
      <c r="Q4756" s="2">
        <v>2881</v>
      </c>
      <c r="R4756" s="2">
        <v>2074.3199999999997</v>
      </c>
      <c r="S4756" s="2">
        <v>18150.3</v>
      </c>
      <c r="T4756" s="2">
        <v>3630.0600000000013</v>
      </c>
    </row>
    <row r="4757" spans="1:20" x14ac:dyDescent="0.25">
      <c r="A4757" t="s">
        <v>3249</v>
      </c>
      <c r="B4757" t="s">
        <v>5</v>
      </c>
      <c r="C4757" t="s">
        <v>6</v>
      </c>
      <c r="D4757" s="1">
        <v>43500</v>
      </c>
      <c r="E4757" s="1">
        <v>43629</v>
      </c>
      <c r="F4757" s="1">
        <v>43634</v>
      </c>
      <c r="G4757" s="1">
        <v>43656</v>
      </c>
      <c r="H4757" s="13">
        <f>Orders[[#This Row],[DeliveryDate]]-Orders[[#This Row],[OrderDate]]</f>
        <v>27</v>
      </c>
      <c r="I4757" t="s">
        <v>3</v>
      </c>
      <c r="J4757" t="str">
        <f>_xlfn.XLOOKUP(Orders[[#This Row],[_SalesRepID]],'Sales team'!A:A,'Sales team'!B:B)</f>
        <v>Todd Roberts</v>
      </c>
      <c r="K4757">
        <v>13</v>
      </c>
      <c r="L4757">
        <v>36</v>
      </c>
      <c r="M4757">
        <v>116</v>
      </c>
      <c r="N4757" t="str">
        <f>_xlfn.XLOOKUP(Orders[[#This Row],[_ProductID]],Products!A:A,Products!C:C)</f>
        <v>Outdoor</v>
      </c>
      <c r="O4757">
        <v>9</v>
      </c>
      <c r="P4757">
        <v>0.4</v>
      </c>
      <c r="Q4757" s="2">
        <v>2237.8000000000002</v>
      </c>
      <c r="R4757" s="2">
        <v>1297.924</v>
      </c>
      <c r="S4757" s="2">
        <v>8056.08</v>
      </c>
      <c r="T4757" s="2">
        <v>268.53600000000006</v>
      </c>
    </row>
    <row r="4758" spans="1:20" x14ac:dyDescent="0.25">
      <c r="A4758" t="s">
        <v>3250</v>
      </c>
      <c r="B4758" t="s">
        <v>1</v>
      </c>
      <c r="C4758" t="s">
        <v>15</v>
      </c>
      <c r="D4758" s="1">
        <v>43500</v>
      </c>
      <c r="E4758" s="1">
        <v>43629</v>
      </c>
      <c r="F4758" s="1">
        <v>43652</v>
      </c>
      <c r="G4758" s="1">
        <v>43647</v>
      </c>
      <c r="H4758" s="13">
        <f>Orders[[#This Row],[DeliveryDate]]-Orders[[#This Row],[OrderDate]]</f>
        <v>18</v>
      </c>
      <c r="I4758" t="s">
        <v>3</v>
      </c>
      <c r="J4758" t="str">
        <f>_xlfn.XLOOKUP(Orders[[#This Row],[_SalesRepID]],'Sales team'!A:A,'Sales team'!B:B)</f>
        <v>Joshua Bennett</v>
      </c>
      <c r="K4758">
        <v>6</v>
      </c>
      <c r="L4758">
        <v>50</v>
      </c>
      <c r="M4758">
        <v>40</v>
      </c>
      <c r="N4758" t="str">
        <f>_xlfn.XLOOKUP(Orders[[#This Row],[_ProductID]],Products!A:A,Products!C:C)</f>
        <v>Home décor</v>
      </c>
      <c r="O4758">
        <v>35</v>
      </c>
      <c r="P4758">
        <v>7.4999999999999997E-2</v>
      </c>
      <c r="Q4758" s="2">
        <v>891.1</v>
      </c>
      <c r="R4758" s="2">
        <v>543.57100000000003</v>
      </c>
      <c r="S4758" s="2">
        <v>2472.8025000000002</v>
      </c>
      <c r="T4758" s="2">
        <v>842.08950000000004</v>
      </c>
    </row>
    <row r="4759" spans="1:20" x14ac:dyDescent="0.25">
      <c r="A4759" t="s">
        <v>3251</v>
      </c>
      <c r="B4759" t="s">
        <v>1</v>
      </c>
      <c r="C4759" t="s">
        <v>15</v>
      </c>
      <c r="D4759" s="1">
        <v>43500</v>
      </c>
      <c r="E4759" s="1">
        <v>43629</v>
      </c>
      <c r="F4759" s="1">
        <v>43655</v>
      </c>
      <c r="G4759" s="1">
        <v>43642</v>
      </c>
      <c r="H4759" s="13">
        <f>Orders[[#This Row],[DeliveryDate]]-Orders[[#This Row],[OrderDate]]</f>
        <v>13</v>
      </c>
      <c r="I4759" t="s">
        <v>3</v>
      </c>
      <c r="J4759" t="str">
        <f>_xlfn.XLOOKUP(Orders[[#This Row],[_SalesRepID]],'Sales team'!A:A,'Sales team'!B:B)</f>
        <v>Chris Armstrong</v>
      </c>
      <c r="K4759">
        <v>4</v>
      </c>
      <c r="L4759">
        <v>12</v>
      </c>
      <c r="M4759">
        <v>8</v>
      </c>
      <c r="N4759" t="str">
        <f>_xlfn.XLOOKUP(Orders[[#This Row],[_ProductID]],Products!A:A,Products!C:C)</f>
        <v>Home décor</v>
      </c>
      <c r="O4759">
        <v>30</v>
      </c>
      <c r="P4759">
        <v>0.2</v>
      </c>
      <c r="Q4759" s="2">
        <v>2224.4</v>
      </c>
      <c r="R4759" s="2">
        <v>1757.2760000000001</v>
      </c>
      <c r="S4759" s="2">
        <v>7118.0800000000008</v>
      </c>
      <c r="T4759" s="2">
        <v>88.976000000000568</v>
      </c>
    </row>
    <row r="4760" spans="1:20" x14ac:dyDescent="0.25">
      <c r="A4760" t="s">
        <v>3230</v>
      </c>
      <c r="B4760" t="s">
        <v>5</v>
      </c>
      <c r="C4760" t="s">
        <v>2</v>
      </c>
      <c r="D4760" s="1">
        <v>43500</v>
      </c>
      <c r="E4760" s="1">
        <v>43628</v>
      </c>
      <c r="F4760" s="1">
        <v>43634</v>
      </c>
      <c r="G4760" s="1">
        <v>43642</v>
      </c>
      <c r="H4760" s="13">
        <f>Orders[[#This Row],[DeliveryDate]]-Orders[[#This Row],[OrderDate]]</f>
        <v>14</v>
      </c>
      <c r="I4760" t="s">
        <v>3</v>
      </c>
      <c r="J4760" t="str">
        <f>_xlfn.XLOOKUP(Orders[[#This Row],[_SalesRepID]],'Sales team'!A:A,'Sales team'!B:B)</f>
        <v>Roger Alexander</v>
      </c>
      <c r="K4760">
        <v>15</v>
      </c>
      <c r="L4760">
        <v>3</v>
      </c>
      <c r="M4760">
        <v>228</v>
      </c>
      <c r="N4760" t="str">
        <f>_xlfn.XLOOKUP(Orders[[#This Row],[_ProductID]],Products!A:A,Products!C:C)</f>
        <v>Electronics</v>
      </c>
      <c r="O4760">
        <v>25</v>
      </c>
      <c r="P4760">
        <v>7.4999999999999997E-2</v>
      </c>
      <c r="Q4760" s="2">
        <v>1949.7</v>
      </c>
      <c r="R4760" s="2">
        <v>1169.82</v>
      </c>
      <c r="S4760" s="2">
        <v>1803.4725000000001</v>
      </c>
      <c r="T4760" s="2">
        <v>633.65250000000015</v>
      </c>
    </row>
    <row r="4761" spans="1:20" x14ac:dyDescent="0.25">
      <c r="A4761" t="s">
        <v>3231</v>
      </c>
      <c r="B4761" t="s">
        <v>5</v>
      </c>
      <c r="C4761" t="s">
        <v>6</v>
      </c>
      <c r="D4761" s="1">
        <v>43500</v>
      </c>
      <c r="E4761" s="1">
        <v>43628</v>
      </c>
      <c r="F4761" s="1">
        <v>43643</v>
      </c>
      <c r="G4761" s="1">
        <v>43640</v>
      </c>
      <c r="H4761" s="13">
        <f>Orders[[#This Row],[DeliveryDate]]-Orders[[#This Row],[OrderDate]]</f>
        <v>12</v>
      </c>
      <c r="I4761" t="s">
        <v>3</v>
      </c>
      <c r="J4761" t="str">
        <f>_xlfn.XLOOKUP(Orders[[#This Row],[_SalesRepID]],'Sales team'!A:A,'Sales team'!B:B)</f>
        <v>Nicholas Cunningham</v>
      </c>
      <c r="K4761">
        <v>19</v>
      </c>
      <c r="L4761">
        <v>12</v>
      </c>
      <c r="M4761">
        <v>98</v>
      </c>
      <c r="N4761" t="str">
        <f>_xlfn.XLOOKUP(Orders[[#This Row],[_ProductID]],Products!A:A,Products!C:C)</f>
        <v>Outdoor</v>
      </c>
      <c r="O4761">
        <v>9</v>
      </c>
      <c r="P4761">
        <v>0.05</v>
      </c>
      <c r="Q4761" s="2">
        <v>1078.7</v>
      </c>
      <c r="R4761" s="2">
        <v>690.36800000000005</v>
      </c>
      <c r="S4761" s="2">
        <v>6148.59</v>
      </c>
      <c r="T4761" s="2">
        <v>2006.3819999999996</v>
      </c>
    </row>
    <row r="4762" spans="1:20" x14ac:dyDescent="0.25">
      <c r="A4762" t="s">
        <v>3232</v>
      </c>
      <c r="B4762" t="s">
        <v>1</v>
      </c>
      <c r="C4762" t="s">
        <v>15</v>
      </c>
      <c r="D4762" s="1">
        <v>43500</v>
      </c>
      <c r="E4762" s="1">
        <v>43628</v>
      </c>
      <c r="F4762" s="1">
        <v>43640</v>
      </c>
      <c r="G4762" s="1">
        <v>43633</v>
      </c>
      <c r="H4762" s="13">
        <f>Orders[[#This Row],[DeliveryDate]]-Orders[[#This Row],[OrderDate]]</f>
        <v>5</v>
      </c>
      <c r="I4762" t="s">
        <v>3</v>
      </c>
      <c r="J4762" t="str">
        <f>_xlfn.XLOOKUP(Orders[[#This Row],[_SalesRepID]],'Sales team'!A:A,'Sales team'!B:B)</f>
        <v>Jerry Green</v>
      </c>
      <c r="K4762">
        <v>3</v>
      </c>
      <c r="L4762">
        <v>5</v>
      </c>
      <c r="M4762">
        <v>9</v>
      </c>
      <c r="N4762" t="str">
        <f>_xlfn.XLOOKUP(Orders[[#This Row],[_ProductID]],Products!A:A,Products!C:C)</f>
        <v>Home décor</v>
      </c>
      <c r="O4762">
        <v>36</v>
      </c>
      <c r="P4762">
        <v>0.05</v>
      </c>
      <c r="Q4762" s="2">
        <v>5272.9000000000005</v>
      </c>
      <c r="R4762" s="2">
        <v>4165.5910000000003</v>
      </c>
      <c r="S4762" s="2">
        <v>15027.764999999999</v>
      </c>
      <c r="T4762" s="2">
        <v>2530.9919999999984</v>
      </c>
    </row>
    <row r="4763" spans="1:20" x14ac:dyDescent="0.25">
      <c r="A4763" t="s">
        <v>3233</v>
      </c>
      <c r="B4763" t="s">
        <v>5</v>
      </c>
      <c r="C4763" t="s">
        <v>13</v>
      </c>
      <c r="D4763" s="1">
        <v>43500</v>
      </c>
      <c r="E4763" s="1">
        <v>43628</v>
      </c>
      <c r="F4763" s="1">
        <v>43646</v>
      </c>
      <c r="G4763" s="1">
        <v>43635</v>
      </c>
      <c r="H4763" s="13">
        <f>Orders[[#This Row],[DeliveryDate]]-Orders[[#This Row],[OrderDate]]</f>
        <v>7</v>
      </c>
      <c r="I4763" t="s">
        <v>3</v>
      </c>
      <c r="J4763" t="str">
        <f>_xlfn.XLOOKUP(Orders[[#This Row],[_SalesRepID]],'Sales team'!A:A,'Sales team'!B:B)</f>
        <v>Todd Roberts</v>
      </c>
      <c r="K4763">
        <v>13</v>
      </c>
      <c r="L4763">
        <v>48</v>
      </c>
      <c r="M4763">
        <v>316</v>
      </c>
      <c r="N4763" t="str">
        <f>_xlfn.XLOOKUP(Orders[[#This Row],[_ProductID]],Products!A:A,Products!C:C)</f>
        <v>Home décor</v>
      </c>
      <c r="O4763">
        <v>44</v>
      </c>
      <c r="P4763">
        <v>7.4999999999999997E-2</v>
      </c>
      <c r="Q4763" s="2">
        <v>3999.9</v>
      </c>
      <c r="R4763" s="2">
        <v>2759.931</v>
      </c>
      <c r="S4763" s="2">
        <v>14799.630000000001</v>
      </c>
      <c r="T4763" s="2">
        <v>3759.9060000000009</v>
      </c>
    </row>
    <row r="4764" spans="1:20" x14ac:dyDescent="0.25">
      <c r="A4764" t="s">
        <v>3234</v>
      </c>
      <c r="B4764" t="s">
        <v>5</v>
      </c>
      <c r="C4764" t="s">
        <v>6</v>
      </c>
      <c r="D4764" s="1">
        <v>43500</v>
      </c>
      <c r="E4764" s="1">
        <v>43628</v>
      </c>
      <c r="F4764" s="1">
        <v>43635</v>
      </c>
      <c r="G4764" s="1">
        <v>43640</v>
      </c>
      <c r="H4764" s="13">
        <f>Orders[[#This Row],[DeliveryDate]]-Orders[[#This Row],[OrderDate]]</f>
        <v>12</v>
      </c>
      <c r="I4764" t="s">
        <v>3</v>
      </c>
      <c r="J4764" t="str">
        <f>_xlfn.XLOOKUP(Orders[[#This Row],[_SalesRepID]],'Sales team'!A:A,'Sales team'!B:B)</f>
        <v>Anthony Berry</v>
      </c>
      <c r="K4764">
        <v>16</v>
      </c>
      <c r="L4764">
        <v>49</v>
      </c>
      <c r="M4764">
        <v>171</v>
      </c>
      <c r="N4764" t="str">
        <f>_xlfn.XLOOKUP(Orders[[#This Row],[_ProductID]],Products!A:A,Products!C:C)</f>
        <v>Furniture</v>
      </c>
      <c r="O4764">
        <v>22</v>
      </c>
      <c r="P4764">
        <v>0.05</v>
      </c>
      <c r="Q4764" s="2">
        <v>247.9</v>
      </c>
      <c r="R4764" s="2">
        <v>173.53</v>
      </c>
      <c r="S4764" s="2">
        <v>235.505</v>
      </c>
      <c r="T4764" s="2">
        <v>61.974999999999994</v>
      </c>
    </row>
    <row r="4765" spans="1:20" x14ac:dyDescent="0.25">
      <c r="A4765" t="s">
        <v>3235</v>
      </c>
      <c r="B4765" t="s">
        <v>1</v>
      </c>
      <c r="C4765" t="s">
        <v>25</v>
      </c>
      <c r="D4765" s="1">
        <v>43500</v>
      </c>
      <c r="E4765" s="1">
        <v>43628</v>
      </c>
      <c r="F4765" s="1">
        <v>43635</v>
      </c>
      <c r="G4765" s="1">
        <v>43641</v>
      </c>
      <c r="H4765" s="13">
        <f>Orders[[#This Row],[DeliveryDate]]-Orders[[#This Row],[OrderDate]]</f>
        <v>13</v>
      </c>
      <c r="I4765" t="s">
        <v>3</v>
      </c>
      <c r="J4765" t="str">
        <f>_xlfn.XLOOKUP(Orders[[#This Row],[_SalesRepID]],'Sales team'!A:A,'Sales team'!B:B)</f>
        <v>Jerry Green</v>
      </c>
      <c r="K4765">
        <v>3</v>
      </c>
      <c r="L4765">
        <v>12</v>
      </c>
      <c r="M4765">
        <v>363</v>
      </c>
      <c r="N4765" t="str">
        <f>_xlfn.XLOOKUP(Orders[[#This Row],[_ProductID]],Products!A:A,Products!C:C)</f>
        <v>Electronics</v>
      </c>
      <c r="O4765">
        <v>25</v>
      </c>
      <c r="P4765">
        <v>0.2</v>
      </c>
      <c r="Q4765" s="2">
        <v>6056.8</v>
      </c>
      <c r="R4765" s="2">
        <v>3694.6480000000001</v>
      </c>
      <c r="S4765" s="2">
        <v>24227.200000000001</v>
      </c>
      <c r="T4765" s="2">
        <v>5753.9599999999991</v>
      </c>
    </row>
    <row r="4766" spans="1:20" x14ac:dyDescent="0.25">
      <c r="A4766" t="s">
        <v>3236</v>
      </c>
      <c r="B4766" t="s">
        <v>5</v>
      </c>
      <c r="C4766" t="s">
        <v>6</v>
      </c>
      <c r="D4766" s="1">
        <v>43500</v>
      </c>
      <c r="E4766" s="1">
        <v>43628</v>
      </c>
      <c r="F4766" s="1">
        <v>43654</v>
      </c>
      <c r="G4766" s="1">
        <v>43655</v>
      </c>
      <c r="H4766" s="13">
        <f>Orders[[#This Row],[DeliveryDate]]-Orders[[#This Row],[OrderDate]]</f>
        <v>27</v>
      </c>
      <c r="I4766" t="s">
        <v>3</v>
      </c>
      <c r="J4766" t="str">
        <f>_xlfn.XLOOKUP(Orders[[#This Row],[_SalesRepID]],'Sales team'!A:A,'Sales team'!B:B)</f>
        <v>Shawn Wallace</v>
      </c>
      <c r="K4766">
        <v>18</v>
      </c>
      <c r="L4766">
        <v>2</v>
      </c>
      <c r="M4766">
        <v>127</v>
      </c>
      <c r="N4766" t="str">
        <f>_xlfn.XLOOKUP(Orders[[#This Row],[_ProductID]],Products!A:A,Products!C:C)</f>
        <v>Electronics</v>
      </c>
      <c r="O4766">
        <v>25</v>
      </c>
      <c r="P4766">
        <v>0.15</v>
      </c>
      <c r="Q4766" s="2">
        <v>241.20000000000002</v>
      </c>
      <c r="R4766" s="2">
        <v>161.60400000000001</v>
      </c>
      <c r="S4766" s="2">
        <v>1230.1200000000001</v>
      </c>
      <c r="T4766" s="2">
        <v>260.49600000000009</v>
      </c>
    </row>
    <row r="4767" spans="1:20" x14ac:dyDescent="0.25">
      <c r="A4767" t="s">
        <v>3237</v>
      </c>
      <c r="B4767" t="s">
        <v>5</v>
      </c>
      <c r="C4767" t="s">
        <v>2</v>
      </c>
      <c r="D4767" s="1">
        <v>43500</v>
      </c>
      <c r="E4767" s="1">
        <v>43628</v>
      </c>
      <c r="F4767" s="1">
        <v>43630</v>
      </c>
      <c r="G4767" s="1">
        <v>43635</v>
      </c>
      <c r="H4767" s="13">
        <f>Orders[[#This Row],[DeliveryDate]]-Orders[[#This Row],[OrderDate]]</f>
        <v>7</v>
      </c>
      <c r="I4767" t="s">
        <v>3</v>
      </c>
      <c r="J4767" t="str">
        <f>_xlfn.XLOOKUP(Orders[[#This Row],[_SalesRepID]],'Sales team'!A:A,'Sales team'!B:B)</f>
        <v>Anthony Berry</v>
      </c>
      <c r="K4767">
        <v>16</v>
      </c>
      <c r="L4767">
        <v>30</v>
      </c>
      <c r="M4767">
        <v>248</v>
      </c>
      <c r="N4767" t="str">
        <f>_xlfn.XLOOKUP(Orders[[#This Row],[_ProductID]],Products!A:A,Products!C:C)</f>
        <v>Furniture</v>
      </c>
      <c r="O4767">
        <v>20</v>
      </c>
      <c r="P4767">
        <v>7.4999999999999997E-2</v>
      </c>
      <c r="Q4767" s="2">
        <v>241.20000000000002</v>
      </c>
      <c r="R4767" s="2">
        <v>202.608</v>
      </c>
      <c r="S4767" s="2">
        <v>669.33</v>
      </c>
      <c r="T4767" s="2">
        <v>61.505999999999972</v>
      </c>
    </row>
    <row r="4768" spans="1:20" x14ac:dyDescent="0.25">
      <c r="A4768" t="s">
        <v>3238</v>
      </c>
      <c r="B4768" t="s">
        <v>1</v>
      </c>
      <c r="C4768" t="s">
        <v>25</v>
      </c>
      <c r="D4768" s="1">
        <v>43500</v>
      </c>
      <c r="E4768" s="1">
        <v>43628</v>
      </c>
      <c r="F4768" s="1">
        <v>43637</v>
      </c>
      <c r="G4768" s="1">
        <v>43644</v>
      </c>
      <c r="H4768" s="13">
        <f>Orders[[#This Row],[DeliveryDate]]-Orders[[#This Row],[OrderDate]]</f>
        <v>16</v>
      </c>
      <c r="I4768" t="s">
        <v>3</v>
      </c>
      <c r="J4768" t="str">
        <f>_xlfn.XLOOKUP(Orders[[#This Row],[_SalesRepID]],'Sales team'!A:A,'Sales team'!B:B)</f>
        <v>Joshua Ryan</v>
      </c>
      <c r="K4768">
        <v>9</v>
      </c>
      <c r="L4768">
        <v>1</v>
      </c>
      <c r="M4768">
        <v>332</v>
      </c>
      <c r="N4768" t="str">
        <f>_xlfn.XLOOKUP(Orders[[#This Row],[_ProductID]],Products!A:A,Products!C:C)</f>
        <v>Home décor</v>
      </c>
      <c r="O4768">
        <v>36</v>
      </c>
      <c r="P4768">
        <v>7.4999999999999997E-2</v>
      </c>
      <c r="Q4768" s="2">
        <v>1031.8</v>
      </c>
      <c r="R4768" s="2">
        <v>526.21799999999996</v>
      </c>
      <c r="S4768" s="2">
        <v>6680.9049999999997</v>
      </c>
      <c r="T4768" s="2">
        <v>2997.3789999999999</v>
      </c>
    </row>
    <row r="4769" spans="1:20" x14ac:dyDescent="0.25">
      <c r="A4769" t="s">
        <v>3239</v>
      </c>
      <c r="B4769" t="s">
        <v>8</v>
      </c>
      <c r="C4769" t="s">
        <v>6</v>
      </c>
      <c r="D4769" s="1">
        <v>43500</v>
      </c>
      <c r="E4769" s="1">
        <v>43628</v>
      </c>
      <c r="F4769" s="1">
        <v>43637</v>
      </c>
      <c r="G4769" s="1">
        <v>43642</v>
      </c>
      <c r="H4769" s="13">
        <f>Orders[[#This Row],[DeliveryDate]]-Orders[[#This Row],[OrderDate]]</f>
        <v>14</v>
      </c>
      <c r="I4769" t="s">
        <v>3</v>
      </c>
      <c r="J4769" t="str">
        <f>_xlfn.XLOOKUP(Orders[[#This Row],[_SalesRepID]],'Sales team'!A:A,'Sales team'!B:B)</f>
        <v>Roy Rice</v>
      </c>
      <c r="K4769">
        <v>24</v>
      </c>
      <c r="L4769">
        <v>32</v>
      </c>
      <c r="M4769">
        <v>95</v>
      </c>
      <c r="N4769" t="str">
        <f>_xlfn.XLOOKUP(Orders[[#This Row],[_ProductID]],Products!A:A,Products!C:C)</f>
        <v>Home décor</v>
      </c>
      <c r="O4769">
        <v>31</v>
      </c>
      <c r="P4769">
        <v>0.2</v>
      </c>
      <c r="Q4769" s="2">
        <v>1118.9000000000001</v>
      </c>
      <c r="R4769" s="2">
        <v>559.45000000000005</v>
      </c>
      <c r="S4769" s="2">
        <v>2685.3600000000006</v>
      </c>
      <c r="T4769" s="2">
        <v>1007.0100000000004</v>
      </c>
    </row>
    <row r="4770" spans="1:20" x14ac:dyDescent="0.25">
      <c r="A4770" t="s">
        <v>3240</v>
      </c>
      <c r="B4770" t="s">
        <v>1</v>
      </c>
      <c r="C4770" t="s">
        <v>15</v>
      </c>
      <c r="D4770" s="1">
        <v>43500</v>
      </c>
      <c r="E4770" s="1">
        <v>43628</v>
      </c>
      <c r="F4770" s="1">
        <v>43645</v>
      </c>
      <c r="G4770" s="1">
        <v>43643</v>
      </c>
      <c r="H4770" s="13">
        <f>Orders[[#This Row],[DeliveryDate]]-Orders[[#This Row],[OrderDate]]</f>
        <v>15</v>
      </c>
      <c r="I4770" t="s">
        <v>3</v>
      </c>
      <c r="J4770" t="str">
        <f>_xlfn.XLOOKUP(Orders[[#This Row],[_SalesRepID]],'Sales team'!A:A,'Sales team'!B:B)</f>
        <v>Carl Nguyen</v>
      </c>
      <c r="K4770">
        <v>12</v>
      </c>
      <c r="L4770">
        <v>27</v>
      </c>
      <c r="M4770">
        <v>11</v>
      </c>
      <c r="N4770" t="str">
        <f>_xlfn.XLOOKUP(Orders[[#This Row],[_ProductID]],Products!A:A,Products!C:C)</f>
        <v>Home décor</v>
      </c>
      <c r="O4770">
        <v>26</v>
      </c>
      <c r="P4770">
        <v>7.4999999999999997E-2</v>
      </c>
      <c r="Q4770" s="2">
        <v>1306.5</v>
      </c>
      <c r="R4770" s="2">
        <v>535.66499999999996</v>
      </c>
      <c r="S4770" s="2">
        <v>2417.0250000000001</v>
      </c>
      <c r="T4770" s="2">
        <v>1345.6950000000002</v>
      </c>
    </row>
    <row r="4771" spans="1:20" x14ac:dyDescent="0.25">
      <c r="A4771" t="s">
        <v>3241</v>
      </c>
      <c r="B4771" t="s">
        <v>1</v>
      </c>
      <c r="C4771" t="s">
        <v>6</v>
      </c>
      <c r="D4771" s="1">
        <v>43500</v>
      </c>
      <c r="E4771" s="1">
        <v>43628</v>
      </c>
      <c r="F4771" s="1">
        <v>43639</v>
      </c>
      <c r="G4771" s="1">
        <v>43641</v>
      </c>
      <c r="H4771" s="13">
        <f>Orders[[#This Row],[DeliveryDate]]-Orders[[#This Row],[OrderDate]]</f>
        <v>13</v>
      </c>
      <c r="I4771" t="s">
        <v>3</v>
      </c>
      <c r="J4771" t="str">
        <f>_xlfn.XLOOKUP(Orders[[#This Row],[_SalesRepID]],'Sales team'!A:A,'Sales team'!B:B)</f>
        <v>Joshua Ryan</v>
      </c>
      <c r="K4771">
        <v>9</v>
      </c>
      <c r="L4771">
        <v>8</v>
      </c>
      <c r="M4771">
        <v>149</v>
      </c>
      <c r="N4771" t="str">
        <f>_xlfn.XLOOKUP(Orders[[#This Row],[_ProductID]],Products!A:A,Products!C:C)</f>
        <v>Home décor</v>
      </c>
      <c r="O4771">
        <v>26</v>
      </c>
      <c r="P4771">
        <v>7.4999999999999997E-2</v>
      </c>
      <c r="Q4771" s="2">
        <v>167.5</v>
      </c>
      <c r="R4771" s="2">
        <v>118.925</v>
      </c>
      <c r="S4771" s="2">
        <v>154.9375</v>
      </c>
      <c r="T4771" s="2">
        <v>36.012500000000003</v>
      </c>
    </row>
    <row r="4772" spans="1:20" x14ac:dyDescent="0.25">
      <c r="A4772" t="s">
        <v>3242</v>
      </c>
      <c r="B4772" t="s">
        <v>10</v>
      </c>
      <c r="C4772" t="s">
        <v>2</v>
      </c>
      <c r="D4772" s="1">
        <v>43500</v>
      </c>
      <c r="E4772" s="1">
        <v>43628</v>
      </c>
      <c r="F4772" s="1">
        <v>43651</v>
      </c>
      <c r="G4772" s="1">
        <v>43643</v>
      </c>
      <c r="H4772" s="13">
        <f>Orders[[#This Row],[DeliveryDate]]-Orders[[#This Row],[OrderDate]]</f>
        <v>15</v>
      </c>
      <c r="I4772" t="s">
        <v>3</v>
      </c>
      <c r="J4772" t="str">
        <f>_xlfn.XLOOKUP(Orders[[#This Row],[_SalesRepID]],'Sales team'!A:A,'Sales team'!B:B)</f>
        <v>Carlos Miller</v>
      </c>
      <c r="K4772">
        <v>28</v>
      </c>
      <c r="L4772">
        <v>15</v>
      </c>
      <c r="M4772">
        <v>234</v>
      </c>
      <c r="N4772" t="str">
        <f>_xlfn.XLOOKUP(Orders[[#This Row],[_ProductID]],Products!A:A,Products!C:C)</f>
        <v>Kitchen &amp; Dining</v>
      </c>
      <c r="O4772">
        <v>7</v>
      </c>
      <c r="P4772">
        <v>0.1</v>
      </c>
      <c r="Q4772" s="2">
        <v>1072</v>
      </c>
      <c r="R4772" s="2">
        <v>546.72</v>
      </c>
      <c r="S4772" s="2">
        <v>3859.2000000000003</v>
      </c>
      <c r="T4772" s="2">
        <v>1672.3200000000002</v>
      </c>
    </row>
    <row r="4773" spans="1:20" x14ac:dyDescent="0.25">
      <c r="A4773" t="s">
        <v>3243</v>
      </c>
      <c r="B4773" t="s">
        <v>1</v>
      </c>
      <c r="C4773" t="s">
        <v>6</v>
      </c>
      <c r="D4773" s="1">
        <v>43500</v>
      </c>
      <c r="E4773" s="1">
        <v>43628</v>
      </c>
      <c r="F4773" s="1">
        <v>43656</v>
      </c>
      <c r="G4773" s="1">
        <v>43647</v>
      </c>
      <c r="H4773" s="13">
        <f>Orders[[#This Row],[DeliveryDate]]-Orders[[#This Row],[OrderDate]]</f>
        <v>19</v>
      </c>
      <c r="I4773" t="s">
        <v>3</v>
      </c>
      <c r="J4773" t="str">
        <f>_xlfn.XLOOKUP(Orders[[#This Row],[_SalesRepID]],'Sales team'!A:A,'Sales team'!B:B)</f>
        <v>Joshua Ryan</v>
      </c>
      <c r="K4773">
        <v>9</v>
      </c>
      <c r="L4773">
        <v>4</v>
      </c>
      <c r="M4773">
        <v>197</v>
      </c>
      <c r="N4773" t="str">
        <f>_xlfn.XLOOKUP(Orders[[#This Row],[_ProductID]],Products!A:A,Products!C:C)</f>
        <v>Home décor</v>
      </c>
      <c r="O4773">
        <v>27</v>
      </c>
      <c r="P4773">
        <v>0.05</v>
      </c>
      <c r="Q4773" s="2">
        <v>5406.9000000000005</v>
      </c>
      <c r="R4773" s="2">
        <v>4487.7269999999999</v>
      </c>
      <c r="S4773" s="2">
        <v>10273.11</v>
      </c>
      <c r="T4773" s="2">
        <v>1297.6560000000009</v>
      </c>
    </row>
    <row r="4774" spans="1:20" x14ac:dyDescent="0.25">
      <c r="A4774" t="s">
        <v>3224</v>
      </c>
      <c r="B4774" t="s">
        <v>1</v>
      </c>
      <c r="C4774" t="s">
        <v>15</v>
      </c>
      <c r="D4774" s="1">
        <v>43500</v>
      </c>
      <c r="E4774" s="1">
        <v>43627</v>
      </c>
      <c r="F4774" s="1">
        <v>43649</v>
      </c>
      <c r="G4774" s="1">
        <v>43651</v>
      </c>
      <c r="H4774" s="13">
        <f>Orders[[#This Row],[DeliveryDate]]-Orders[[#This Row],[OrderDate]]</f>
        <v>24</v>
      </c>
      <c r="I4774" t="s">
        <v>3</v>
      </c>
      <c r="J4774" t="str">
        <f>_xlfn.XLOOKUP(Orders[[#This Row],[_SalesRepID]],'Sales team'!A:A,'Sales team'!B:B)</f>
        <v>Keith Griffin</v>
      </c>
      <c r="K4774">
        <v>2</v>
      </c>
      <c r="L4774">
        <v>31</v>
      </c>
      <c r="M4774">
        <v>22</v>
      </c>
      <c r="N4774" t="str">
        <f>_xlfn.XLOOKUP(Orders[[#This Row],[_ProductID]],Products!A:A,Products!C:C)</f>
        <v>Furniture</v>
      </c>
      <c r="O4774">
        <v>42</v>
      </c>
      <c r="P4774">
        <v>0.05</v>
      </c>
      <c r="Q4774" s="2">
        <v>4006.6</v>
      </c>
      <c r="R4774" s="2">
        <v>2123.498</v>
      </c>
      <c r="S4774" s="2">
        <v>7612.5399999999991</v>
      </c>
      <c r="T4774" s="2">
        <v>3365.543999999999</v>
      </c>
    </row>
    <row r="4775" spans="1:20" x14ac:dyDescent="0.25">
      <c r="A4775" t="s">
        <v>3225</v>
      </c>
      <c r="B4775" t="s">
        <v>10</v>
      </c>
      <c r="C4775" t="s">
        <v>13</v>
      </c>
      <c r="D4775" s="1">
        <v>43500</v>
      </c>
      <c r="E4775" s="1">
        <v>43627</v>
      </c>
      <c r="F4775" s="1">
        <v>43637</v>
      </c>
      <c r="G4775" s="1">
        <v>43644</v>
      </c>
      <c r="H4775" s="13">
        <f>Orders[[#This Row],[DeliveryDate]]-Orders[[#This Row],[OrderDate]]</f>
        <v>17</v>
      </c>
      <c r="I4775" t="s">
        <v>3</v>
      </c>
      <c r="J4775" t="str">
        <f>_xlfn.XLOOKUP(Orders[[#This Row],[_SalesRepID]],'Sales team'!A:A,'Sales team'!B:B)</f>
        <v>Shawn Torres</v>
      </c>
      <c r="K4775">
        <v>27</v>
      </c>
      <c r="L4775">
        <v>10</v>
      </c>
      <c r="M4775">
        <v>326</v>
      </c>
      <c r="N4775" t="str">
        <f>_xlfn.XLOOKUP(Orders[[#This Row],[_ProductID]],Products!A:A,Products!C:C)</f>
        <v>Home décor</v>
      </c>
      <c r="O4775">
        <v>31</v>
      </c>
      <c r="P4775">
        <v>0.1</v>
      </c>
      <c r="Q4775" s="2">
        <v>2740.3</v>
      </c>
      <c r="R4775" s="2">
        <v>1561.971</v>
      </c>
      <c r="S4775" s="2">
        <v>2466.2700000000004</v>
      </c>
      <c r="T4775" s="2">
        <v>904.29900000000043</v>
      </c>
    </row>
    <row r="4776" spans="1:20" x14ac:dyDescent="0.25">
      <c r="A4776" t="s">
        <v>3226</v>
      </c>
      <c r="B4776" t="s">
        <v>1</v>
      </c>
      <c r="C4776" t="s">
        <v>6</v>
      </c>
      <c r="D4776" s="1">
        <v>43500</v>
      </c>
      <c r="E4776" s="1">
        <v>43627</v>
      </c>
      <c r="F4776" s="1">
        <v>43644</v>
      </c>
      <c r="G4776" s="1">
        <v>43656</v>
      </c>
      <c r="H4776" s="13">
        <f>Orders[[#This Row],[DeliveryDate]]-Orders[[#This Row],[OrderDate]]</f>
        <v>29</v>
      </c>
      <c r="I4776" t="s">
        <v>3</v>
      </c>
      <c r="J4776" t="str">
        <f>_xlfn.XLOOKUP(Orders[[#This Row],[_SalesRepID]],'Sales team'!A:A,'Sales team'!B:B)</f>
        <v>Shawn Cook</v>
      </c>
      <c r="K4776">
        <v>7</v>
      </c>
      <c r="L4776">
        <v>21</v>
      </c>
      <c r="M4776">
        <v>170</v>
      </c>
      <c r="N4776" t="str">
        <f>_xlfn.XLOOKUP(Orders[[#This Row],[_ProductID]],Products!A:A,Products!C:C)</f>
        <v>Outdoor</v>
      </c>
      <c r="O4776">
        <v>18</v>
      </c>
      <c r="P4776">
        <v>0.05</v>
      </c>
      <c r="Q4776" s="2">
        <v>6478.9000000000005</v>
      </c>
      <c r="R4776" s="2">
        <v>4923.9640000000009</v>
      </c>
      <c r="S4776" s="2">
        <v>49239.64</v>
      </c>
      <c r="T4776" s="2">
        <v>9847.9279999999926</v>
      </c>
    </row>
    <row r="4777" spans="1:20" x14ac:dyDescent="0.25">
      <c r="A4777" t="s">
        <v>3227</v>
      </c>
      <c r="B4777" t="s">
        <v>10</v>
      </c>
      <c r="C4777" t="s">
        <v>6</v>
      </c>
      <c r="D4777" s="1">
        <v>43500</v>
      </c>
      <c r="E4777" s="1">
        <v>43627</v>
      </c>
      <c r="F4777" s="1">
        <v>43646</v>
      </c>
      <c r="G4777" s="1">
        <v>43634</v>
      </c>
      <c r="H4777" s="13">
        <f>Orders[[#This Row],[DeliveryDate]]-Orders[[#This Row],[OrderDate]]</f>
        <v>7</v>
      </c>
      <c r="I4777" t="s">
        <v>3</v>
      </c>
      <c r="J4777" t="str">
        <f>_xlfn.XLOOKUP(Orders[[#This Row],[_SalesRepID]],'Sales team'!A:A,'Sales team'!B:B)</f>
        <v>Donald Reynolds</v>
      </c>
      <c r="K4777">
        <v>26</v>
      </c>
      <c r="L4777">
        <v>1</v>
      </c>
      <c r="M4777">
        <v>92</v>
      </c>
      <c r="N4777" t="str">
        <f>_xlfn.XLOOKUP(Orders[[#This Row],[_ProductID]],Products!A:A,Products!C:C)</f>
        <v>Electronics</v>
      </c>
      <c r="O4777">
        <v>47</v>
      </c>
      <c r="P4777">
        <v>7.4999999999999997E-2</v>
      </c>
      <c r="Q4777" s="2">
        <v>2807.3</v>
      </c>
      <c r="R4777" s="2">
        <v>1908.9640000000002</v>
      </c>
      <c r="S4777" s="2">
        <v>15580.515000000003</v>
      </c>
      <c r="T4777" s="2">
        <v>4126.7310000000016</v>
      </c>
    </row>
    <row r="4778" spans="1:20" x14ac:dyDescent="0.25">
      <c r="A4778" t="s">
        <v>3228</v>
      </c>
      <c r="B4778" t="s">
        <v>1</v>
      </c>
      <c r="C4778" t="s">
        <v>6</v>
      </c>
      <c r="D4778" s="1">
        <v>43500</v>
      </c>
      <c r="E4778" s="1">
        <v>43627</v>
      </c>
      <c r="F4778" s="1">
        <v>43655</v>
      </c>
      <c r="G4778" s="1">
        <v>43642</v>
      </c>
      <c r="H4778" s="13">
        <f>Orders[[#This Row],[DeliveryDate]]-Orders[[#This Row],[OrderDate]]</f>
        <v>15</v>
      </c>
      <c r="I4778" t="s">
        <v>3</v>
      </c>
      <c r="J4778" t="str">
        <f>_xlfn.XLOOKUP(Orders[[#This Row],[_SalesRepID]],'Sales team'!A:A,'Sales team'!B:B)</f>
        <v>Jerry Green</v>
      </c>
      <c r="K4778">
        <v>3</v>
      </c>
      <c r="L4778">
        <v>39</v>
      </c>
      <c r="M4778">
        <v>100</v>
      </c>
      <c r="N4778" t="str">
        <f>_xlfn.XLOOKUP(Orders[[#This Row],[_ProductID]],Products!A:A,Products!C:C)</f>
        <v>Home décor</v>
      </c>
      <c r="O4778">
        <v>2</v>
      </c>
      <c r="P4778">
        <v>7.4999999999999997E-2</v>
      </c>
      <c r="Q4778" s="2">
        <v>6251.1</v>
      </c>
      <c r="R4778" s="2">
        <v>2938.0169999999998</v>
      </c>
      <c r="S4778" s="2">
        <v>28911.337500000001</v>
      </c>
      <c r="T4778" s="2">
        <v>14221.252500000002</v>
      </c>
    </row>
    <row r="4779" spans="1:20" x14ac:dyDescent="0.25">
      <c r="A4779" t="s">
        <v>3229</v>
      </c>
      <c r="B4779" t="s">
        <v>5</v>
      </c>
      <c r="C4779" t="s">
        <v>6</v>
      </c>
      <c r="D4779" s="1">
        <v>43500</v>
      </c>
      <c r="E4779" s="1">
        <v>43627</v>
      </c>
      <c r="F4779" s="1">
        <v>43649</v>
      </c>
      <c r="G4779" s="1">
        <v>43644</v>
      </c>
      <c r="H4779" s="13">
        <f>Orders[[#This Row],[DeliveryDate]]-Orders[[#This Row],[OrderDate]]</f>
        <v>17</v>
      </c>
      <c r="I4779" t="s">
        <v>3</v>
      </c>
      <c r="J4779" t="str">
        <f>_xlfn.XLOOKUP(Orders[[#This Row],[_SalesRepID]],'Sales team'!A:A,'Sales team'!B:B)</f>
        <v>Anthony Torres</v>
      </c>
      <c r="K4779">
        <v>20</v>
      </c>
      <c r="L4779">
        <v>28</v>
      </c>
      <c r="M4779">
        <v>93</v>
      </c>
      <c r="N4779" t="str">
        <f>_xlfn.XLOOKUP(Orders[[#This Row],[_ProductID]],Products!A:A,Products!C:C)</f>
        <v>Kitchen &amp; Dining</v>
      </c>
      <c r="O4779">
        <v>37</v>
      </c>
      <c r="P4779">
        <v>0.05</v>
      </c>
      <c r="Q4779" s="2">
        <v>3015</v>
      </c>
      <c r="R4779" s="2">
        <v>2381.85</v>
      </c>
      <c r="S4779" s="2">
        <v>5728.5</v>
      </c>
      <c r="T4779" s="2">
        <v>964.80000000000018</v>
      </c>
    </row>
    <row r="4780" spans="1:20" x14ac:dyDescent="0.25">
      <c r="A4780" t="s">
        <v>3214</v>
      </c>
      <c r="B4780" t="s">
        <v>1</v>
      </c>
      <c r="C4780" t="s">
        <v>15</v>
      </c>
      <c r="D4780" s="1">
        <v>43500</v>
      </c>
      <c r="E4780" s="1">
        <v>43626</v>
      </c>
      <c r="F4780" s="1">
        <v>43641</v>
      </c>
      <c r="G4780" s="1">
        <v>43634</v>
      </c>
      <c r="H4780" s="13">
        <f>Orders[[#This Row],[DeliveryDate]]-Orders[[#This Row],[OrderDate]]</f>
        <v>8</v>
      </c>
      <c r="I4780" t="s">
        <v>3</v>
      </c>
      <c r="J4780" t="str">
        <f>_xlfn.XLOOKUP(Orders[[#This Row],[_SalesRepID]],'Sales team'!A:A,'Sales team'!B:B)</f>
        <v>Stephen Payne</v>
      </c>
      <c r="K4780">
        <v>5</v>
      </c>
      <c r="L4780">
        <v>37</v>
      </c>
      <c r="M4780">
        <v>49</v>
      </c>
      <c r="N4780" t="str">
        <f>_xlfn.XLOOKUP(Orders[[#This Row],[_ProductID]],Products!A:A,Products!C:C)</f>
        <v>Home décor</v>
      </c>
      <c r="O4780">
        <v>11</v>
      </c>
      <c r="P4780">
        <v>0.15</v>
      </c>
      <c r="Q4780" s="2">
        <v>1051.9000000000001</v>
      </c>
      <c r="R4780" s="2">
        <v>778.40600000000006</v>
      </c>
      <c r="S4780" s="2">
        <v>3576.46</v>
      </c>
      <c r="T4780" s="2">
        <v>462.83599999999979</v>
      </c>
    </row>
    <row r="4781" spans="1:20" x14ac:dyDescent="0.25">
      <c r="A4781" t="s">
        <v>3215</v>
      </c>
      <c r="B4781" t="s">
        <v>5</v>
      </c>
      <c r="C4781" t="s">
        <v>13</v>
      </c>
      <c r="D4781" s="1">
        <v>43500</v>
      </c>
      <c r="E4781" s="1">
        <v>43626</v>
      </c>
      <c r="F4781" s="1">
        <v>43648</v>
      </c>
      <c r="G4781" s="1">
        <v>43650</v>
      </c>
      <c r="H4781" s="13">
        <f>Orders[[#This Row],[DeliveryDate]]-Orders[[#This Row],[OrderDate]]</f>
        <v>24</v>
      </c>
      <c r="I4781" t="s">
        <v>3</v>
      </c>
      <c r="J4781" t="str">
        <f>_xlfn.XLOOKUP(Orders[[#This Row],[_SalesRepID]],'Sales team'!A:A,'Sales team'!B:B)</f>
        <v>Shawn Wallace</v>
      </c>
      <c r="K4781">
        <v>18</v>
      </c>
      <c r="L4781">
        <v>12</v>
      </c>
      <c r="M4781">
        <v>287</v>
      </c>
      <c r="N4781" t="str">
        <f>_xlfn.XLOOKUP(Orders[[#This Row],[_ProductID]],Products!A:A,Products!C:C)</f>
        <v>Home décor</v>
      </c>
      <c r="O4781">
        <v>21</v>
      </c>
      <c r="P4781">
        <v>7.4999999999999997E-2</v>
      </c>
      <c r="Q4781" s="2">
        <v>2572.8000000000002</v>
      </c>
      <c r="R4781" s="2">
        <v>1698.0480000000002</v>
      </c>
      <c r="S4781" s="2">
        <v>11899.2</v>
      </c>
      <c r="T4781" s="2">
        <v>3408.9599999999991</v>
      </c>
    </row>
    <row r="4782" spans="1:20" x14ac:dyDescent="0.25">
      <c r="A4782" t="s">
        <v>3216</v>
      </c>
      <c r="B4782" t="s">
        <v>5</v>
      </c>
      <c r="C4782" t="s">
        <v>6</v>
      </c>
      <c r="D4782" s="1">
        <v>43500</v>
      </c>
      <c r="E4782" s="1">
        <v>43626</v>
      </c>
      <c r="F4782" s="1">
        <v>43654</v>
      </c>
      <c r="G4782" s="1">
        <v>43633</v>
      </c>
      <c r="H4782" s="13">
        <f>Orders[[#This Row],[DeliveryDate]]-Orders[[#This Row],[OrderDate]]</f>
        <v>7</v>
      </c>
      <c r="I4782" t="s">
        <v>3</v>
      </c>
      <c r="J4782" t="str">
        <f>_xlfn.XLOOKUP(Orders[[#This Row],[_SalesRepID]],'Sales team'!A:A,'Sales team'!B:B)</f>
        <v>Shawn Wallace</v>
      </c>
      <c r="K4782">
        <v>18</v>
      </c>
      <c r="L4782">
        <v>48</v>
      </c>
      <c r="M4782">
        <v>117</v>
      </c>
      <c r="N4782" t="str">
        <f>_xlfn.XLOOKUP(Orders[[#This Row],[_ProductID]],Products!A:A,Products!C:C)</f>
        <v>Home décor</v>
      </c>
      <c r="O4782">
        <v>3</v>
      </c>
      <c r="P4782">
        <v>0.05</v>
      </c>
      <c r="Q4782" s="2">
        <v>3899.4</v>
      </c>
      <c r="R4782" s="2">
        <v>3314.49</v>
      </c>
      <c r="S4782" s="2">
        <v>14817.72</v>
      </c>
      <c r="T4782" s="2">
        <v>1559.7600000000002</v>
      </c>
    </row>
    <row r="4783" spans="1:20" x14ac:dyDescent="0.25">
      <c r="A4783" t="s">
        <v>3217</v>
      </c>
      <c r="B4783" t="s">
        <v>5</v>
      </c>
      <c r="C4783" t="s">
        <v>6</v>
      </c>
      <c r="D4783" s="1">
        <v>43500</v>
      </c>
      <c r="E4783" s="1">
        <v>43626</v>
      </c>
      <c r="F4783" s="1">
        <v>43647</v>
      </c>
      <c r="G4783" s="1">
        <v>43654</v>
      </c>
      <c r="H4783" s="13">
        <f>Orders[[#This Row],[DeliveryDate]]-Orders[[#This Row],[OrderDate]]</f>
        <v>28</v>
      </c>
      <c r="I4783" t="s">
        <v>3</v>
      </c>
      <c r="J4783" t="str">
        <f>_xlfn.XLOOKUP(Orders[[#This Row],[_SalesRepID]],'Sales team'!A:A,'Sales team'!B:B)</f>
        <v>Todd Roberts</v>
      </c>
      <c r="K4783">
        <v>13</v>
      </c>
      <c r="L4783">
        <v>38</v>
      </c>
      <c r="M4783">
        <v>169</v>
      </c>
      <c r="N4783" t="str">
        <f>_xlfn.XLOOKUP(Orders[[#This Row],[_ProductID]],Products!A:A,Products!C:C)</f>
        <v>Home décor</v>
      </c>
      <c r="O4783">
        <v>45</v>
      </c>
      <c r="P4783">
        <v>7.4999999999999997E-2</v>
      </c>
      <c r="Q4783" s="2">
        <v>2606.3000000000002</v>
      </c>
      <c r="R4783" s="2">
        <v>1615.9060000000002</v>
      </c>
      <c r="S4783" s="2">
        <v>4821.6550000000007</v>
      </c>
      <c r="T4783" s="2">
        <v>1589.8430000000003</v>
      </c>
    </row>
    <row r="4784" spans="1:20" x14ac:dyDescent="0.25">
      <c r="A4784" t="s">
        <v>3218</v>
      </c>
      <c r="B4784" t="s">
        <v>5</v>
      </c>
      <c r="C4784" t="s">
        <v>46</v>
      </c>
      <c r="D4784" s="1">
        <v>43500</v>
      </c>
      <c r="E4784" s="1">
        <v>43626</v>
      </c>
      <c r="F4784" s="1">
        <v>43647</v>
      </c>
      <c r="G4784" s="1">
        <v>43640</v>
      </c>
      <c r="H4784" s="13">
        <f>Orders[[#This Row],[DeliveryDate]]-Orders[[#This Row],[OrderDate]]</f>
        <v>14</v>
      </c>
      <c r="I4784" t="s">
        <v>3</v>
      </c>
      <c r="J4784" t="str">
        <f>_xlfn.XLOOKUP(Orders[[#This Row],[_SalesRepID]],'Sales team'!A:A,'Sales team'!B:B)</f>
        <v>Shawn Wallace</v>
      </c>
      <c r="K4784">
        <v>18</v>
      </c>
      <c r="L4784">
        <v>19</v>
      </c>
      <c r="M4784">
        <v>78</v>
      </c>
      <c r="N4784" t="str">
        <f>_xlfn.XLOOKUP(Orders[[#This Row],[_ProductID]],Products!A:A,Products!C:C)</f>
        <v>Furniture</v>
      </c>
      <c r="O4784">
        <v>34</v>
      </c>
      <c r="P4784">
        <v>7.4999999999999997E-2</v>
      </c>
      <c r="Q4784" s="2">
        <v>167.5</v>
      </c>
      <c r="R4784" s="2">
        <v>93.800000000000011</v>
      </c>
      <c r="S4784" s="2">
        <v>1239.5</v>
      </c>
      <c r="T4784" s="2">
        <v>489.09999999999991</v>
      </c>
    </row>
    <row r="4785" spans="1:20" x14ac:dyDescent="0.25">
      <c r="A4785" t="s">
        <v>3219</v>
      </c>
      <c r="B4785" t="s">
        <v>5</v>
      </c>
      <c r="C4785" t="s">
        <v>15</v>
      </c>
      <c r="D4785" s="1">
        <v>43500</v>
      </c>
      <c r="E4785" s="1">
        <v>43626</v>
      </c>
      <c r="F4785" s="1">
        <v>43644</v>
      </c>
      <c r="G4785" s="1">
        <v>43629</v>
      </c>
      <c r="H4785" s="13">
        <f>Orders[[#This Row],[DeliveryDate]]-Orders[[#This Row],[OrderDate]]</f>
        <v>3</v>
      </c>
      <c r="I4785" t="s">
        <v>3</v>
      </c>
      <c r="J4785" t="str">
        <f>_xlfn.XLOOKUP(Orders[[#This Row],[_SalesRepID]],'Sales team'!A:A,'Sales team'!B:B)</f>
        <v>Todd Roberts</v>
      </c>
      <c r="K4785">
        <v>13</v>
      </c>
      <c r="L4785">
        <v>37</v>
      </c>
      <c r="M4785">
        <v>35</v>
      </c>
      <c r="N4785" t="str">
        <f>_xlfn.XLOOKUP(Orders[[#This Row],[_ProductID]],Products!A:A,Products!C:C)</f>
        <v>Home décor</v>
      </c>
      <c r="O4785">
        <v>46</v>
      </c>
      <c r="P4785">
        <v>7.4999999999999997E-2</v>
      </c>
      <c r="Q4785" s="2">
        <v>2351.7000000000003</v>
      </c>
      <c r="R4785" s="2">
        <v>1622.673</v>
      </c>
      <c r="S4785" s="2">
        <v>10876.612500000003</v>
      </c>
      <c r="T4785" s="2">
        <v>2763.2475000000031</v>
      </c>
    </row>
    <row r="4786" spans="1:20" x14ac:dyDescent="0.25">
      <c r="A4786" t="s">
        <v>3220</v>
      </c>
      <c r="B4786" t="s">
        <v>8</v>
      </c>
      <c r="C4786" t="s">
        <v>25</v>
      </c>
      <c r="D4786" s="1">
        <v>43500</v>
      </c>
      <c r="E4786" s="1">
        <v>43626</v>
      </c>
      <c r="F4786" s="1">
        <v>43640</v>
      </c>
      <c r="G4786" s="1">
        <v>43644</v>
      </c>
      <c r="H4786" s="13">
        <f>Orders[[#This Row],[DeliveryDate]]-Orders[[#This Row],[OrderDate]]</f>
        <v>18</v>
      </c>
      <c r="I4786" t="s">
        <v>3</v>
      </c>
      <c r="J4786" t="str">
        <f>_xlfn.XLOOKUP(Orders[[#This Row],[_SalesRepID]],'Sales team'!A:A,'Sales team'!B:B)</f>
        <v>Douglas Tucker</v>
      </c>
      <c r="K4786">
        <v>23</v>
      </c>
      <c r="L4786">
        <v>18</v>
      </c>
      <c r="M4786">
        <v>358</v>
      </c>
      <c r="N4786" t="str">
        <f>_xlfn.XLOOKUP(Orders[[#This Row],[_ProductID]],Products!A:A,Products!C:C)</f>
        <v>Home décor</v>
      </c>
      <c r="O4786">
        <v>32</v>
      </c>
      <c r="P4786">
        <v>0.3</v>
      </c>
      <c r="Q4786" s="2">
        <v>1038.5</v>
      </c>
      <c r="R4786" s="2">
        <v>529.63499999999999</v>
      </c>
      <c r="S4786" s="2">
        <v>4361.7</v>
      </c>
      <c r="T4786" s="2">
        <v>1183.8899999999999</v>
      </c>
    </row>
    <row r="4787" spans="1:20" x14ac:dyDescent="0.25">
      <c r="A4787" t="s">
        <v>3221</v>
      </c>
      <c r="B4787" t="s">
        <v>1</v>
      </c>
      <c r="C4787" t="s">
        <v>25</v>
      </c>
      <c r="D4787" s="1">
        <v>43500</v>
      </c>
      <c r="E4787" s="1">
        <v>43626</v>
      </c>
      <c r="F4787" s="1">
        <v>43629</v>
      </c>
      <c r="G4787" s="1">
        <v>43647</v>
      </c>
      <c r="H4787" s="13">
        <f>Orders[[#This Row],[DeliveryDate]]-Orders[[#This Row],[OrderDate]]</f>
        <v>21</v>
      </c>
      <c r="I4787" t="s">
        <v>3</v>
      </c>
      <c r="J4787" t="str">
        <f>_xlfn.XLOOKUP(Orders[[#This Row],[_SalesRepID]],'Sales team'!A:A,'Sales team'!B:B)</f>
        <v>Shawn Cook</v>
      </c>
      <c r="K4787">
        <v>7</v>
      </c>
      <c r="L4787">
        <v>3</v>
      </c>
      <c r="M4787">
        <v>349</v>
      </c>
      <c r="N4787" t="str">
        <f>_xlfn.XLOOKUP(Orders[[#This Row],[_ProductID]],Products!A:A,Products!C:C)</f>
        <v>Home décor</v>
      </c>
      <c r="O4787">
        <v>30</v>
      </c>
      <c r="P4787">
        <v>0.05</v>
      </c>
      <c r="Q4787" s="2">
        <v>1976.5</v>
      </c>
      <c r="R4787" s="2">
        <v>1264.96</v>
      </c>
      <c r="S4787" s="2">
        <v>9388.375</v>
      </c>
      <c r="T4787" s="2">
        <v>3063.5749999999998</v>
      </c>
    </row>
    <row r="4788" spans="1:20" x14ac:dyDescent="0.25">
      <c r="A4788" t="s">
        <v>3222</v>
      </c>
      <c r="B4788" t="s">
        <v>5</v>
      </c>
      <c r="C4788" t="s">
        <v>2</v>
      </c>
      <c r="D4788" s="1">
        <v>43500</v>
      </c>
      <c r="E4788" s="1">
        <v>43626</v>
      </c>
      <c r="F4788" s="1">
        <v>43638</v>
      </c>
      <c r="G4788" s="1">
        <v>43636</v>
      </c>
      <c r="H4788" s="13">
        <f>Orders[[#This Row],[DeliveryDate]]-Orders[[#This Row],[OrderDate]]</f>
        <v>10</v>
      </c>
      <c r="I4788" t="s">
        <v>3</v>
      </c>
      <c r="J4788" t="str">
        <f>_xlfn.XLOOKUP(Orders[[#This Row],[_SalesRepID]],'Sales team'!A:A,'Sales team'!B:B)</f>
        <v>Anthony Berry</v>
      </c>
      <c r="K4788">
        <v>16</v>
      </c>
      <c r="L4788">
        <v>11</v>
      </c>
      <c r="M4788">
        <v>227</v>
      </c>
      <c r="N4788" t="str">
        <f>_xlfn.XLOOKUP(Orders[[#This Row],[_ProductID]],Products!A:A,Products!C:C)</f>
        <v>Outdoor</v>
      </c>
      <c r="O4788">
        <v>10</v>
      </c>
      <c r="P4788">
        <v>0.1</v>
      </c>
      <c r="Q4788" s="2">
        <v>1849.2</v>
      </c>
      <c r="R4788" s="2">
        <v>795.15600000000006</v>
      </c>
      <c r="S4788" s="2">
        <v>8321.4</v>
      </c>
      <c r="T4788" s="2">
        <v>4345.619999999999</v>
      </c>
    </row>
    <row r="4789" spans="1:20" x14ac:dyDescent="0.25">
      <c r="A4789" t="s">
        <v>3223</v>
      </c>
      <c r="B4789" t="s">
        <v>1</v>
      </c>
      <c r="C4789" t="s">
        <v>6</v>
      </c>
      <c r="D4789" s="1">
        <v>43500</v>
      </c>
      <c r="E4789" s="1">
        <v>43626</v>
      </c>
      <c r="F4789" s="1">
        <v>43642</v>
      </c>
      <c r="G4789" s="1">
        <v>43642</v>
      </c>
      <c r="H4789" s="13">
        <f>Orders[[#This Row],[DeliveryDate]]-Orders[[#This Row],[OrderDate]]</f>
        <v>16</v>
      </c>
      <c r="I4789" t="s">
        <v>3</v>
      </c>
      <c r="J4789" t="str">
        <f>_xlfn.XLOOKUP(Orders[[#This Row],[_SalesRepID]],'Sales team'!A:A,'Sales team'!B:B)</f>
        <v>Shawn Cook</v>
      </c>
      <c r="K4789">
        <v>7</v>
      </c>
      <c r="L4789">
        <v>7</v>
      </c>
      <c r="M4789">
        <v>190</v>
      </c>
      <c r="N4789" t="str">
        <f>_xlfn.XLOOKUP(Orders[[#This Row],[_ProductID]],Products!A:A,Products!C:C)</f>
        <v>Kitchen &amp; Dining</v>
      </c>
      <c r="O4789">
        <v>4</v>
      </c>
      <c r="P4789">
        <v>0.2</v>
      </c>
      <c r="Q4789" s="2">
        <v>1051.9000000000001</v>
      </c>
      <c r="R4789" s="2">
        <v>462.83600000000007</v>
      </c>
      <c r="S4789" s="2">
        <v>841.5200000000001</v>
      </c>
      <c r="T4789" s="2">
        <v>378.68400000000003</v>
      </c>
    </row>
    <row r="4790" spans="1:20" x14ac:dyDescent="0.25">
      <c r="A4790" t="s">
        <v>3208</v>
      </c>
      <c r="B4790" t="s">
        <v>5</v>
      </c>
      <c r="C4790" t="s">
        <v>6</v>
      </c>
      <c r="D4790" s="1">
        <v>43500</v>
      </c>
      <c r="E4790" s="1">
        <v>43625</v>
      </c>
      <c r="F4790" s="1">
        <v>43644</v>
      </c>
      <c r="G4790" s="1">
        <v>43647</v>
      </c>
      <c r="H4790" s="13">
        <f>Orders[[#This Row],[DeliveryDate]]-Orders[[#This Row],[OrderDate]]</f>
        <v>22</v>
      </c>
      <c r="I4790" t="s">
        <v>3</v>
      </c>
      <c r="J4790" t="str">
        <f>_xlfn.XLOOKUP(Orders[[#This Row],[_SalesRepID]],'Sales team'!A:A,'Sales team'!B:B)</f>
        <v>Anthony Torres</v>
      </c>
      <c r="K4790">
        <v>20</v>
      </c>
      <c r="L4790">
        <v>11</v>
      </c>
      <c r="M4790">
        <v>200</v>
      </c>
      <c r="N4790" t="str">
        <f>_xlfn.XLOOKUP(Orders[[#This Row],[_ProductID]],Products!A:A,Products!C:C)</f>
        <v>Home décor</v>
      </c>
      <c r="O4790">
        <v>40</v>
      </c>
      <c r="P4790">
        <v>0.05</v>
      </c>
      <c r="Q4790" s="2">
        <v>5152.3</v>
      </c>
      <c r="R4790" s="2">
        <v>3452.0410000000002</v>
      </c>
      <c r="S4790" s="2">
        <v>19578.739999999998</v>
      </c>
      <c r="T4790" s="2">
        <v>5770.5759999999973</v>
      </c>
    </row>
    <row r="4791" spans="1:20" x14ac:dyDescent="0.25">
      <c r="A4791" t="s">
        <v>3209</v>
      </c>
      <c r="B4791" t="s">
        <v>5</v>
      </c>
      <c r="C4791" t="s">
        <v>13</v>
      </c>
      <c r="D4791" s="1">
        <v>43500</v>
      </c>
      <c r="E4791" s="1">
        <v>43625</v>
      </c>
      <c r="F4791" s="1">
        <v>43629</v>
      </c>
      <c r="G4791" s="1">
        <v>43636</v>
      </c>
      <c r="H4791" s="13">
        <f>Orders[[#This Row],[DeliveryDate]]-Orders[[#This Row],[OrderDate]]</f>
        <v>11</v>
      </c>
      <c r="I4791" t="s">
        <v>3</v>
      </c>
      <c r="J4791" t="str">
        <f>_xlfn.XLOOKUP(Orders[[#This Row],[_SalesRepID]],'Sales team'!A:A,'Sales team'!B:B)</f>
        <v>Nicholas Cunningham</v>
      </c>
      <c r="K4791">
        <v>19</v>
      </c>
      <c r="L4791">
        <v>48</v>
      </c>
      <c r="M4791">
        <v>302</v>
      </c>
      <c r="N4791" t="str">
        <f>_xlfn.XLOOKUP(Orders[[#This Row],[_ProductID]],Products!A:A,Products!C:C)</f>
        <v>Furniture</v>
      </c>
      <c r="O4791">
        <v>22</v>
      </c>
      <c r="P4791">
        <v>7.4999999999999997E-2</v>
      </c>
      <c r="Q4791" s="2">
        <v>241.20000000000002</v>
      </c>
      <c r="R4791" s="2">
        <v>151.95600000000002</v>
      </c>
      <c r="S4791" s="2">
        <v>1561.7700000000002</v>
      </c>
      <c r="T4791" s="2">
        <v>498.0780000000002</v>
      </c>
    </row>
    <row r="4792" spans="1:20" x14ac:dyDescent="0.25">
      <c r="A4792" t="s">
        <v>3210</v>
      </c>
      <c r="B4792" t="s">
        <v>1</v>
      </c>
      <c r="C4792" t="s">
        <v>6</v>
      </c>
      <c r="D4792" s="1">
        <v>43500</v>
      </c>
      <c r="E4792" s="1">
        <v>43625</v>
      </c>
      <c r="F4792" s="1">
        <v>43641</v>
      </c>
      <c r="G4792" s="1">
        <v>43634</v>
      </c>
      <c r="H4792" s="13">
        <f>Orders[[#This Row],[DeliveryDate]]-Orders[[#This Row],[OrderDate]]</f>
        <v>9</v>
      </c>
      <c r="I4792" t="s">
        <v>3</v>
      </c>
      <c r="J4792" t="str">
        <f>_xlfn.XLOOKUP(Orders[[#This Row],[_SalesRepID]],'Sales team'!A:A,'Sales team'!B:B)</f>
        <v>Chris Armstrong</v>
      </c>
      <c r="K4792">
        <v>4</v>
      </c>
      <c r="L4792">
        <v>20</v>
      </c>
      <c r="M4792">
        <v>181</v>
      </c>
      <c r="N4792" t="str">
        <f>_xlfn.XLOOKUP(Orders[[#This Row],[_ProductID]],Products!A:A,Products!C:C)</f>
        <v>Home décor</v>
      </c>
      <c r="O4792">
        <v>44</v>
      </c>
      <c r="P4792">
        <v>7.4999999999999997E-2</v>
      </c>
      <c r="Q4792" s="2">
        <v>1018.4</v>
      </c>
      <c r="R4792" s="2">
        <v>539.75200000000007</v>
      </c>
      <c r="S4792" s="2">
        <v>2826.06</v>
      </c>
      <c r="T4792" s="2">
        <v>1206.8039999999996</v>
      </c>
    </row>
    <row r="4793" spans="1:20" x14ac:dyDescent="0.25">
      <c r="A4793" t="s">
        <v>3211</v>
      </c>
      <c r="B4793" t="s">
        <v>1</v>
      </c>
      <c r="C4793" t="s">
        <v>2</v>
      </c>
      <c r="D4793" s="1">
        <v>43500</v>
      </c>
      <c r="E4793" s="1">
        <v>43625</v>
      </c>
      <c r="F4793" s="1">
        <v>43648</v>
      </c>
      <c r="G4793" s="1">
        <v>43628</v>
      </c>
      <c r="H4793" s="13">
        <f>Orders[[#This Row],[DeliveryDate]]-Orders[[#This Row],[OrderDate]]</f>
        <v>3</v>
      </c>
      <c r="I4793" t="s">
        <v>3</v>
      </c>
      <c r="J4793" t="str">
        <f>_xlfn.XLOOKUP(Orders[[#This Row],[_SalesRepID]],'Sales team'!A:A,'Sales team'!B:B)</f>
        <v>Adam Hernandez</v>
      </c>
      <c r="K4793">
        <v>1</v>
      </c>
      <c r="L4793">
        <v>11</v>
      </c>
      <c r="M4793">
        <v>248</v>
      </c>
      <c r="N4793" t="str">
        <f>_xlfn.XLOOKUP(Orders[[#This Row],[_ProductID]],Products!A:A,Products!C:C)</f>
        <v>Electronics</v>
      </c>
      <c r="O4793">
        <v>28</v>
      </c>
      <c r="P4793">
        <v>0.15</v>
      </c>
      <c r="Q4793" s="2">
        <v>1742</v>
      </c>
      <c r="R4793" s="2">
        <v>1027.78</v>
      </c>
      <c r="S4793" s="2">
        <v>1480.7</v>
      </c>
      <c r="T4793" s="2">
        <v>452.92000000000007</v>
      </c>
    </row>
    <row r="4794" spans="1:20" x14ac:dyDescent="0.25">
      <c r="A4794" t="s">
        <v>3212</v>
      </c>
      <c r="B4794" t="s">
        <v>1</v>
      </c>
      <c r="C4794" t="s">
        <v>6</v>
      </c>
      <c r="D4794" s="1">
        <v>43500</v>
      </c>
      <c r="E4794" s="1">
        <v>43625</v>
      </c>
      <c r="F4794" s="1">
        <v>43648</v>
      </c>
      <c r="G4794" s="1">
        <v>43648</v>
      </c>
      <c r="H4794" s="13">
        <f>Orders[[#This Row],[DeliveryDate]]-Orders[[#This Row],[OrderDate]]</f>
        <v>23</v>
      </c>
      <c r="I4794" t="s">
        <v>3</v>
      </c>
      <c r="J4794" t="str">
        <f>_xlfn.XLOOKUP(Orders[[#This Row],[_SalesRepID]],'Sales team'!A:A,'Sales team'!B:B)</f>
        <v>Chris Armstrong</v>
      </c>
      <c r="K4794">
        <v>4</v>
      </c>
      <c r="L4794">
        <v>41</v>
      </c>
      <c r="M4794">
        <v>176</v>
      </c>
      <c r="N4794" t="str">
        <f>_xlfn.XLOOKUP(Orders[[#This Row],[_ProductID]],Products!A:A,Products!C:C)</f>
        <v>Home décor</v>
      </c>
      <c r="O4794">
        <v>29</v>
      </c>
      <c r="P4794">
        <v>0.05</v>
      </c>
      <c r="Q4794" s="2">
        <v>3899.4</v>
      </c>
      <c r="R4794" s="2">
        <v>3002.538</v>
      </c>
      <c r="S4794" s="2">
        <v>18522.149999999998</v>
      </c>
      <c r="T4794" s="2">
        <v>3509.4599999999973</v>
      </c>
    </row>
    <row r="4795" spans="1:20" x14ac:dyDescent="0.25">
      <c r="A4795" t="s">
        <v>3213</v>
      </c>
      <c r="B4795" t="s">
        <v>1</v>
      </c>
      <c r="C4795" t="s">
        <v>46</v>
      </c>
      <c r="D4795" s="1">
        <v>43500</v>
      </c>
      <c r="E4795" s="1">
        <v>43625</v>
      </c>
      <c r="F4795" s="1">
        <v>43627</v>
      </c>
      <c r="G4795" s="1">
        <v>43642</v>
      </c>
      <c r="H4795" s="13">
        <f>Orders[[#This Row],[DeliveryDate]]-Orders[[#This Row],[OrderDate]]</f>
        <v>17</v>
      </c>
      <c r="I4795" t="s">
        <v>3</v>
      </c>
      <c r="J4795" t="str">
        <f>_xlfn.XLOOKUP(Orders[[#This Row],[_SalesRepID]],'Sales team'!A:A,'Sales team'!B:B)</f>
        <v>Joshua Little</v>
      </c>
      <c r="K4795">
        <v>11</v>
      </c>
      <c r="L4795">
        <v>27</v>
      </c>
      <c r="M4795">
        <v>69</v>
      </c>
      <c r="N4795" t="str">
        <f>_xlfn.XLOOKUP(Orders[[#This Row],[_ProductID]],Products!A:A,Products!C:C)</f>
        <v>Home décor</v>
      </c>
      <c r="O4795">
        <v>46</v>
      </c>
      <c r="P4795">
        <v>0.05</v>
      </c>
      <c r="Q4795" s="2">
        <v>877.7</v>
      </c>
      <c r="R4795" s="2">
        <v>614.39</v>
      </c>
      <c r="S4795" s="2">
        <v>833.81500000000005</v>
      </c>
      <c r="T4795" s="2">
        <v>219.42500000000007</v>
      </c>
    </row>
    <row r="4796" spans="1:20" x14ac:dyDescent="0.25">
      <c r="A4796" t="s">
        <v>3201</v>
      </c>
      <c r="B4796" t="s">
        <v>8</v>
      </c>
      <c r="C4796" t="s">
        <v>25</v>
      </c>
      <c r="D4796" s="1">
        <v>43500</v>
      </c>
      <c r="E4796" s="1">
        <v>43624</v>
      </c>
      <c r="F4796" s="1">
        <v>43631</v>
      </c>
      <c r="G4796" s="1">
        <v>43640</v>
      </c>
      <c r="H4796" s="13">
        <f>Orders[[#This Row],[DeliveryDate]]-Orders[[#This Row],[OrderDate]]</f>
        <v>16</v>
      </c>
      <c r="I4796" t="s">
        <v>3</v>
      </c>
      <c r="J4796" t="str">
        <f>_xlfn.XLOOKUP(Orders[[#This Row],[_SalesRepID]],'Sales team'!A:A,'Sales team'!B:B)</f>
        <v>Roy Rice</v>
      </c>
      <c r="K4796">
        <v>24</v>
      </c>
      <c r="L4796">
        <v>1</v>
      </c>
      <c r="M4796">
        <v>358</v>
      </c>
      <c r="N4796" t="str">
        <f>_xlfn.XLOOKUP(Orders[[#This Row],[_ProductID]],Products!A:A,Products!C:C)</f>
        <v>Home décor</v>
      </c>
      <c r="O4796">
        <v>40</v>
      </c>
      <c r="P4796">
        <v>0.05</v>
      </c>
      <c r="Q4796" s="2">
        <v>1038.5</v>
      </c>
      <c r="R4796" s="2">
        <v>612.71499999999992</v>
      </c>
      <c r="S4796" s="2">
        <v>1973.1499999999999</v>
      </c>
      <c r="T4796" s="2">
        <v>747.72</v>
      </c>
    </row>
    <row r="4797" spans="1:20" x14ac:dyDescent="0.25">
      <c r="A4797" t="s">
        <v>3202</v>
      </c>
      <c r="B4797" t="s">
        <v>1</v>
      </c>
      <c r="C4797" t="s">
        <v>13</v>
      </c>
      <c r="D4797" s="1">
        <v>43500</v>
      </c>
      <c r="E4797" s="1">
        <v>43624</v>
      </c>
      <c r="F4797" s="1">
        <v>43639</v>
      </c>
      <c r="G4797" s="1">
        <v>43635</v>
      </c>
      <c r="H4797" s="13">
        <f>Orders[[#This Row],[DeliveryDate]]-Orders[[#This Row],[OrderDate]]</f>
        <v>11</v>
      </c>
      <c r="I4797" t="s">
        <v>3</v>
      </c>
      <c r="J4797" t="str">
        <f>_xlfn.XLOOKUP(Orders[[#This Row],[_SalesRepID]],'Sales team'!A:A,'Sales team'!B:B)</f>
        <v>Carl Nguyen</v>
      </c>
      <c r="K4797">
        <v>12</v>
      </c>
      <c r="L4797">
        <v>19</v>
      </c>
      <c r="M4797">
        <v>288</v>
      </c>
      <c r="N4797" t="str">
        <f>_xlfn.XLOOKUP(Orders[[#This Row],[_ProductID]],Products!A:A,Products!C:C)</f>
        <v>Home décor</v>
      </c>
      <c r="O4797">
        <v>29</v>
      </c>
      <c r="P4797">
        <v>0.1</v>
      </c>
      <c r="Q4797" s="2">
        <v>2680</v>
      </c>
      <c r="R4797" s="2">
        <v>1152.4000000000001</v>
      </c>
      <c r="S4797" s="2">
        <v>4824</v>
      </c>
      <c r="T4797" s="2">
        <v>2519.1999999999998</v>
      </c>
    </row>
    <row r="4798" spans="1:20" x14ac:dyDescent="0.25">
      <c r="A4798" t="s">
        <v>3203</v>
      </c>
      <c r="B4798" t="s">
        <v>1</v>
      </c>
      <c r="C4798" t="s">
        <v>15</v>
      </c>
      <c r="D4798" s="1">
        <v>43500</v>
      </c>
      <c r="E4798" s="1">
        <v>43624</v>
      </c>
      <c r="F4798" s="1">
        <v>43635</v>
      </c>
      <c r="G4798" s="1">
        <v>43641</v>
      </c>
      <c r="H4798" s="13">
        <f>Orders[[#This Row],[DeliveryDate]]-Orders[[#This Row],[OrderDate]]</f>
        <v>17</v>
      </c>
      <c r="I4798" t="s">
        <v>3</v>
      </c>
      <c r="J4798" t="str">
        <f>_xlfn.XLOOKUP(Orders[[#This Row],[_SalesRepID]],'Sales team'!A:A,'Sales team'!B:B)</f>
        <v>George Lewis</v>
      </c>
      <c r="K4798">
        <v>8</v>
      </c>
      <c r="L4798">
        <v>15</v>
      </c>
      <c r="M4798">
        <v>15</v>
      </c>
      <c r="N4798" t="str">
        <f>_xlfn.XLOOKUP(Orders[[#This Row],[_ProductID]],Products!A:A,Products!C:C)</f>
        <v>Electronics</v>
      </c>
      <c r="O4798">
        <v>25</v>
      </c>
      <c r="P4798">
        <v>7.4999999999999997E-2</v>
      </c>
      <c r="Q4798" s="2">
        <v>3618</v>
      </c>
      <c r="R4798" s="2">
        <v>2858.2200000000003</v>
      </c>
      <c r="S4798" s="2">
        <v>23426.550000000003</v>
      </c>
      <c r="T4798" s="2">
        <v>3419.010000000002</v>
      </c>
    </row>
    <row r="4799" spans="1:20" x14ac:dyDescent="0.25">
      <c r="A4799" t="s">
        <v>3204</v>
      </c>
      <c r="B4799" t="s">
        <v>10</v>
      </c>
      <c r="C4799" t="s">
        <v>15</v>
      </c>
      <c r="D4799" s="1">
        <v>43500</v>
      </c>
      <c r="E4799" s="1">
        <v>43624</v>
      </c>
      <c r="F4799" s="1">
        <v>43630</v>
      </c>
      <c r="G4799" s="1">
        <v>43642</v>
      </c>
      <c r="H4799" s="13">
        <f>Orders[[#This Row],[DeliveryDate]]-Orders[[#This Row],[OrderDate]]</f>
        <v>18</v>
      </c>
      <c r="I4799" t="s">
        <v>3</v>
      </c>
      <c r="J4799" t="str">
        <f>_xlfn.XLOOKUP(Orders[[#This Row],[_SalesRepID]],'Sales team'!A:A,'Sales team'!B:B)</f>
        <v>Donald Reynolds</v>
      </c>
      <c r="K4799">
        <v>26</v>
      </c>
      <c r="L4799">
        <v>6</v>
      </c>
      <c r="M4799">
        <v>54</v>
      </c>
      <c r="N4799" t="str">
        <f>_xlfn.XLOOKUP(Orders[[#This Row],[_ProductID]],Products!A:A,Products!C:C)</f>
        <v>Home décor</v>
      </c>
      <c r="O4799">
        <v>14</v>
      </c>
      <c r="P4799">
        <v>0.4</v>
      </c>
      <c r="Q4799" s="2">
        <v>1098.8</v>
      </c>
      <c r="R4799" s="2">
        <v>736.19600000000003</v>
      </c>
      <c r="S4799" s="2">
        <v>659.28</v>
      </c>
      <c r="T4799" s="2">
        <v>-76.916000000000054</v>
      </c>
    </row>
    <row r="4800" spans="1:20" x14ac:dyDescent="0.25">
      <c r="A4800" t="s">
        <v>3205</v>
      </c>
      <c r="B4800" t="s">
        <v>1</v>
      </c>
      <c r="C4800" t="s">
        <v>6</v>
      </c>
      <c r="D4800" s="1">
        <v>43500</v>
      </c>
      <c r="E4800" s="1">
        <v>43624</v>
      </c>
      <c r="F4800" s="1">
        <v>43644</v>
      </c>
      <c r="G4800" s="1">
        <v>43657</v>
      </c>
      <c r="H4800" s="13">
        <f>Orders[[#This Row],[DeliveryDate]]-Orders[[#This Row],[OrderDate]]</f>
        <v>33</v>
      </c>
      <c r="I4800" t="s">
        <v>3</v>
      </c>
      <c r="J4800" t="str">
        <f>_xlfn.XLOOKUP(Orders[[#This Row],[_SalesRepID]],'Sales team'!A:A,'Sales team'!B:B)</f>
        <v>Shawn Cook</v>
      </c>
      <c r="K4800">
        <v>7</v>
      </c>
      <c r="L4800">
        <v>29</v>
      </c>
      <c r="M4800">
        <v>147</v>
      </c>
      <c r="N4800" t="str">
        <f>_xlfn.XLOOKUP(Orders[[#This Row],[_ProductID]],Products!A:A,Products!C:C)</f>
        <v>Kitchen &amp; Dining</v>
      </c>
      <c r="O4800">
        <v>1</v>
      </c>
      <c r="P4800">
        <v>0.1</v>
      </c>
      <c r="Q4800" s="2">
        <v>3872.6</v>
      </c>
      <c r="R4800" s="2">
        <v>2478.4639999999999</v>
      </c>
      <c r="S4800" s="2">
        <v>10456.02</v>
      </c>
      <c r="T4800" s="2">
        <v>3020.6280000000006</v>
      </c>
    </row>
    <row r="4801" spans="1:20" x14ac:dyDescent="0.25">
      <c r="A4801" t="s">
        <v>3206</v>
      </c>
      <c r="B4801" t="s">
        <v>5</v>
      </c>
      <c r="C4801" t="s">
        <v>6</v>
      </c>
      <c r="D4801" s="1">
        <v>43500</v>
      </c>
      <c r="E4801" s="1">
        <v>43624</v>
      </c>
      <c r="F4801" s="1">
        <v>43632</v>
      </c>
      <c r="G4801" s="1">
        <v>43642</v>
      </c>
      <c r="H4801" s="13">
        <f>Orders[[#This Row],[DeliveryDate]]-Orders[[#This Row],[OrderDate]]</f>
        <v>18</v>
      </c>
      <c r="I4801" t="s">
        <v>3</v>
      </c>
      <c r="J4801" t="str">
        <f>_xlfn.XLOOKUP(Orders[[#This Row],[_SalesRepID]],'Sales team'!A:A,'Sales team'!B:B)</f>
        <v>Anthony Torres</v>
      </c>
      <c r="K4801">
        <v>20</v>
      </c>
      <c r="L4801">
        <v>18</v>
      </c>
      <c r="M4801">
        <v>135</v>
      </c>
      <c r="N4801" t="str">
        <f>_xlfn.XLOOKUP(Orders[[#This Row],[_ProductID]],Products!A:A,Products!C:C)</f>
        <v>Home décor</v>
      </c>
      <c r="O4801">
        <v>21</v>
      </c>
      <c r="P4801">
        <v>0.05</v>
      </c>
      <c r="Q4801" s="2">
        <v>2512.5</v>
      </c>
      <c r="R4801" s="2">
        <v>2110.5</v>
      </c>
      <c r="S4801" s="2">
        <v>11934.375</v>
      </c>
      <c r="T4801" s="2">
        <v>1381.875</v>
      </c>
    </row>
    <row r="4802" spans="1:20" x14ac:dyDescent="0.25">
      <c r="A4802" t="s">
        <v>3207</v>
      </c>
      <c r="B4802" t="s">
        <v>1</v>
      </c>
      <c r="C4802" t="s">
        <v>25</v>
      </c>
      <c r="D4802" s="1">
        <v>43500</v>
      </c>
      <c r="E4802" s="1">
        <v>43624</v>
      </c>
      <c r="F4802" s="1">
        <v>43646</v>
      </c>
      <c r="G4802" s="1">
        <v>43643</v>
      </c>
      <c r="H4802" s="13">
        <f>Orders[[#This Row],[DeliveryDate]]-Orders[[#This Row],[OrderDate]]</f>
        <v>19</v>
      </c>
      <c r="I4802" t="s">
        <v>3</v>
      </c>
      <c r="J4802" t="str">
        <f>_xlfn.XLOOKUP(Orders[[#This Row],[_SalesRepID]],'Sales team'!A:A,'Sales team'!B:B)</f>
        <v>Joshua Little</v>
      </c>
      <c r="K4802">
        <v>11</v>
      </c>
      <c r="L4802">
        <v>33</v>
      </c>
      <c r="M4802">
        <v>359</v>
      </c>
      <c r="N4802" t="str">
        <f>_xlfn.XLOOKUP(Orders[[#This Row],[_ProductID]],Products!A:A,Products!C:C)</f>
        <v>Home décor</v>
      </c>
      <c r="O4802">
        <v>11</v>
      </c>
      <c r="P4802">
        <v>0.1</v>
      </c>
      <c r="Q4802" s="2">
        <v>3946.3</v>
      </c>
      <c r="R4802" s="2">
        <v>3157.0400000000004</v>
      </c>
      <c r="S4802" s="2">
        <v>10655.010000000002</v>
      </c>
      <c r="T4802" s="2">
        <v>1183.8900000000012</v>
      </c>
    </row>
    <row r="4803" spans="1:20" x14ac:dyDescent="0.25">
      <c r="A4803" t="s">
        <v>3190</v>
      </c>
      <c r="B4803" t="s">
        <v>5</v>
      </c>
      <c r="C4803" t="s">
        <v>6</v>
      </c>
      <c r="D4803" s="1">
        <v>43500</v>
      </c>
      <c r="E4803" s="1">
        <v>43623</v>
      </c>
      <c r="F4803" s="1">
        <v>43640</v>
      </c>
      <c r="G4803" s="1">
        <v>43643</v>
      </c>
      <c r="H4803" s="13">
        <f>Orders[[#This Row],[DeliveryDate]]-Orders[[#This Row],[OrderDate]]</f>
        <v>20</v>
      </c>
      <c r="I4803" t="s">
        <v>3</v>
      </c>
      <c r="J4803" t="str">
        <f>_xlfn.XLOOKUP(Orders[[#This Row],[_SalesRepID]],'Sales team'!A:A,'Sales team'!B:B)</f>
        <v>Todd Roberts</v>
      </c>
      <c r="K4803">
        <v>13</v>
      </c>
      <c r="L4803">
        <v>2</v>
      </c>
      <c r="M4803">
        <v>192</v>
      </c>
      <c r="N4803" t="str">
        <f>_xlfn.XLOOKUP(Orders[[#This Row],[_ProductID]],Products!A:A,Products!C:C)</f>
        <v>Kitchen &amp; Dining</v>
      </c>
      <c r="O4803">
        <v>37</v>
      </c>
      <c r="P4803">
        <v>7.4999999999999997E-2</v>
      </c>
      <c r="Q4803" s="2">
        <v>6009.9000000000005</v>
      </c>
      <c r="R4803" s="2">
        <v>4026.6330000000007</v>
      </c>
      <c r="S4803" s="2">
        <v>44473.260000000009</v>
      </c>
      <c r="T4803" s="2">
        <v>12260.196000000004</v>
      </c>
    </row>
    <row r="4804" spans="1:20" x14ac:dyDescent="0.25">
      <c r="A4804" t="s">
        <v>3191</v>
      </c>
      <c r="B4804" t="s">
        <v>1</v>
      </c>
      <c r="C4804" t="s">
        <v>6</v>
      </c>
      <c r="D4804" s="1">
        <v>43500</v>
      </c>
      <c r="E4804" s="1">
        <v>43623</v>
      </c>
      <c r="F4804" s="1">
        <v>43639</v>
      </c>
      <c r="G4804" s="1">
        <v>43658</v>
      </c>
      <c r="H4804" s="13">
        <f>Orders[[#This Row],[DeliveryDate]]-Orders[[#This Row],[OrderDate]]</f>
        <v>35</v>
      </c>
      <c r="I4804" t="s">
        <v>3</v>
      </c>
      <c r="J4804" t="str">
        <f>_xlfn.XLOOKUP(Orders[[#This Row],[_SalesRepID]],'Sales team'!A:A,'Sales team'!B:B)</f>
        <v>Joshua Ryan</v>
      </c>
      <c r="K4804">
        <v>9</v>
      </c>
      <c r="L4804">
        <v>21</v>
      </c>
      <c r="M4804">
        <v>194</v>
      </c>
      <c r="N4804" t="str">
        <f>_xlfn.XLOOKUP(Orders[[#This Row],[_ProductID]],Products!A:A,Products!C:C)</f>
        <v>Kitchen &amp; Dining</v>
      </c>
      <c r="O4804">
        <v>7</v>
      </c>
      <c r="P4804">
        <v>0.2</v>
      </c>
      <c r="Q4804" s="2">
        <v>5775.4000000000005</v>
      </c>
      <c r="R4804" s="2">
        <v>3580.7480000000005</v>
      </c>
      <c r="S4804" s="2">
        <v>23101.600000000006</v>
      </c>
      <c r="T4804" s="2">
        <v>5197.8600000000042</v>
      </c>
    </row>
    <row r="4805" spans="1:20" x14ac:dyDescent="0.25">
      <c r="A4805" t="s">
        <v>3192</v>
      </c>
      <c r="B4805" t="s">
        <v>1</v>
      </c>
      <c r="C4805" t="s">
        <v>13</v>
      </c>
      <c r="D4805" s="1">
        <v>43500</v>
      </c>
      <c r="E4805" s="1">
        <v>43623</v>
      </c>
      <c r="F4805" s="1">
        <v>43637</v>
      </c>
      <c r="G4805" s="1">
        <v>43637</v>
      </c>
      <c r="H4805" s="13">
        <f>Orders[[#This Row],[DeliveryDate]]-Orders[[#This Row],[OrderDate]]</f>
        <v>14</v>
      </c>
      <c r="I4805" t="s">
        <v>3</v>
      </c>
      <c r="J4805" t="str">
        <f>_xlfn.XLOOKUP(Orders[[#This Row],[_SalesRepID]],'Sales team'!A:A,'Sales team'!B:B)</f>
        <v>Joshua Little</v>
      </c>
      <c r="K4805">
        <v>11</v>
      </c>
      <c r="L4805">
        <v>32</v>
      </c>
      <c r="M4805">
        <v>302</v>
      </c>
      <c r="N4805" t="str">
        <f>_xlfn.XLOOKUP(Orders[[#This Row],[_ProductID]],Products!A:A,Products!C:C)</f>
        <v>Home décor</v>
      </c>
      <c r="O4805">
        <v>17</v>
      </c>
      <c r="P4805">
        <v>0.2</v>
      </c>
      <c r="Q4805" s="2">
        <v>3825.7000000000003</v>
      </c>
      <c r="R4805" s="2">
        <v>1912.8500000000001</v>
      </c>
      <c r="S4805" s="2">
        <v>21423.920000000002</v>
      </c>
      <c r="T4805" s="2">
        <v>8033.9700000000012</v>
      </c>
    </row>
    <row r="4806" spans="1:20" x14ac:dyDescent="0.25">
      <c r="A4806" t="s">
        <v>3193</v>
      </c>
      <c r="B4806" t="s">
        <v>1</v>
      </c>
      <c r="C4806" t="s">
        <v>46</v>
      </c>
      <c r="D4806" s="1">
        <v>43500</v>
      </c>
      <c r="E4806" s="1">
        <v>43623</v>
      </c>
      <c r="F4806" s="1">
        <v>43640</v>
      </c>
      <c r="G4806" s="1">
        <v>43644</v>
      </c>
      <c r="H4806" s="13">
        <f>Orders[[#This Row],[DeliveryDate]]-Orders[[#This Row],[OrderDate]]</f>
        <v>21</v>
      </c>
      <c r="I4806" t="s">
        <v>3</v>
      </c>
      <c r="J4806" t="str">
        <f>_xlfn.XLOOKUP(Orders[[#This Row],[_SalesRepID]],'Sales team'!A:A,'Sales team'!B:B)</f>
        <v>Joshua Little</v>
      </c>
      <c r="K4806">
        <v>11</v>
      </c>
      <c r="L4806">
        <v>27</v>
      </c>
      <c r="M4806">
        <v>70</v>
      </c>
      <c r="N4806" t="str">
        <f>_xlfn.XLOOKUP(Orders[[#This Row],[_ProductID]],Products!A:A,Products!C:C)</f>
        <v>Kitchen &amp; Dining</v>
      </c>
      <c r="O4806">
        <v>8</v>
      </c>
      <c r="P4806">
        <v>7.4999999999999997E-2</v>
      </c>
      <c r="Q4806" s="2">
        <v>6418.6</v>
      </c>
      <c r="R4806" s="2">
        <v>3145.114</v>
      </c>
      <c r="S4806" s="2">
        <v>47497.640000000007</v>
      </c>
      <c r="T4806" s="2">
        <v>22336.728000000006</v>
      </c>
    </row>
    <row r="4807" spans="1:20" x14ac:dyDescent="0.25">
      <c r="A4807" t="s">
        <v>3194</v>
      </c>
      <c r="B4807" t="s">
        <v>8</v>
      </c>
      <c r="C4807" t="s">
        <v>13</v>
      </c>
      <c r="D4807" s="1">
        <v>43500</v>
      </c>
      <c r="E4807" s="1">
        <v>43623</v>
      </c>
      <c r="F4807" s="1">
        <v>43649</v>
      </c>
      <c r="G4807" s="1">
        <v>43630</v>
      </c>
      <c r="H4807" s="13">
        <f>Orders[[#This Row],[DeliveryDate]]-Orders[[#This Row],[OrderDate]]</f>
        <v>7</v>
      </c>
      <c r="I4807" t="s">
        <v>3</v>
      </c>
      <c r="J4807" t="str">
        <f>_xlfn.XLOOKUP(Orders[[#This Row],[_SalesRepID]],'Sales team'!A:A,'Sales team'!B:B)</f>
        <v>Roy Rice</v>
      </c>
      <c r="K4807">
        <v>24</v>
      </c>
      <c r="L4807">
        <v>50</v>
      </c>
      <c r="M4807">
        <v>286</v>
      </c>
      <c r="N4807" t="str">
        <f>_xlfn.XLOOKUP(Orders[[#This Row],[_ProductID]],Products!A:A,Products!C:C)</f>
        <v>Home décor</v>
      </c>
      <c r="O4807">
        <v>2</v>
      </c>
      <c r="P4807">
        <v>7.4999999999999997E-2</v>
      </c>
      <c r="Q4807" s="2">
        <v>2378.5</v>
      </c>
      <c r="R4807" s="2">
        <v>1379.53</v>
      </c>
      <c r="S4807" s="2">
        <v>8800.4500000000007</v>
      </c>
      <c r="T4807" s="2">
        <v>3282.3300000000008</v>
      </c>
    </row>
    <row r="4808" spans="1:20" x14ac:dyDescent="0.25">
      <c r="A4808" t="s">
        <v>3195</v>
      </c>
      <c r="B4808" t="s">
        <v>1</v>
      </c>
      <c r="C4808" t="s">
        <v>2</v>
      </c>
      <c r="D4808" s="1">
        <v>43500</v>
      </c>
      <c r="E4808" s="1">
        <v>43623</v>
      </c>
      <c r="F4808" s="1">
        <v>43648</v>
      </c>
      <c r="G4808" s="1">
        <v>43640</v>
      </c>
      <c r="H4808" s="13">
        <f>Orders[[#This Row],[DeliveryDate]]-Orders[[#This Row],[OrderDate]]</f>
        <v>17</v>
      </c>
      <c r="I4808" t="s">
        <v>3</v>
      </c>
      <c r="J4808" t="str">
        <f>_xlfn.XLOOKUP(Orders[[#This Row],[_SalesRepID]],'Sales team'!A:A,'Sales team'!B:B)</f>
        <v>Joshua Little</v>
      </c>
      <c r="K4808">
        <v>11</v>
      </c>
      <c r="L4808">
        <v>16</v>
      </c>
      <c r="M4808">
        <v>232</v>
      </c>
      <c r="N4808" t="str">
        <f>_xlfn.XLOOKUP(Orders[[#This Row],[_ProductID]],Products!A:A,Products!C:C)</f>
        <v>Home décor</v>
      </c>
      <c r="O4808">
        <v>26</v>
      </c>
      <c r="P4808">
        <v>7.4999999999999997E-2</v>
      </c>
      <c r="Q4808" s="2">
        <v>4006.6</v>
      </c>
      <c r="R4808" s="2">
        <v>2444.0259999999998</v>
      </c>
      <c r="S4808" s="2">
        <v>18530.525000000001</v>
      </c>
      <c r="T4808" s="2">
        <v>6310.3950000000023</v>
      </c>
    </row>
    <row r="4809" spans="1:20" x14ac:dyDescent="0.25">
      <c r="A4809" t="s">
        <v>3196</v>
      </c>
      <c r="B4809" t="s">
        <v>8</v>
      </c>
      <c r="C4809" t="s">
        <v>15</v>
      </c>
      <c r="D4809" s="1">
        <v>43500</v>
      </c>
      <c r="E4809" s="1">
        <v>43623</v>
      </c>
      <c r="F4809" s="1">
        <v>43627</v>
      </c>
      <c r="G4809" s="1">
        <v>43628</v>
      </c>
      <c r="H4809" s="13">
        <f>Orders[[#This Row],[DeliveryDate]]-Orders[[#This Row],[OrderDate]]</f>
        <v>5</v>
      </c>
      <c r="I4809" t="s">
        <v>3</v>
      </c>
      <c r="J4809" t="str">
        <f>_xlfn.XLOOKUP(Orders[[#This Row],[_SalesRepID]],'Sales team'!A:A,'Sales team'!B:B)</f>
        <v>Roy Rice</v>
      </c>
      <c r="K4809">
        <v>24</v>
      </c>
      <c r="L4809">
        <v>34</v>
      </c>
      <c r="M4809">
        <v>57</v>
      </c>
      <c r="N4809" t="str">
        <f>_xlfn.XLOOKUP(Orders[[#This Row],[_ProductID]],Products!A:A,Products!C:C)</f>
        <v>Home décor</v>
      </c>
      <c r="O4809">
        <v>41</v>
      </c>
      <c r="P4809">
        <v>0.2</v>
      </c>
      <c r="Q4809" s="2">
        <v>2331.6</v>
      </c>
      <c r="R4809" s="2">
        <v>1538.856</v>
      </c>
      <c r="S4809" s="2">
        <v>3730.56</v>
      </c>
      <c r="T4809" s="2">
        <v>652.84799999999996</v>
      </c>
    </row>
    <row r="4810" spans="1:20" x14ac:dyDescent="0.25">
      <c r="A4810" t="s">
        <v>3197</v>
      </c>
      <c r="B4810" t="s">
        <v>1</v>
      </c>
      <c r="C4810" t="s">
        <v>6</v>
      </c>
      <c r="D4810" s="1">
        <v>43500</v>
      </c>
      <c r="E4810" s="1">
        <v>43623</v>
      </c>
      <c r="F4810" s="1">
        <v>43640</v>
      </c>
      <c r="G4810" s="1">
        <v>43649</v>
      </c>
      <c r="H4810" s="13">
        <f>Orders[[#This Row],[DeliveryDate]]-Orders[[#This Row],[OrderDate]]</f>
        <v>26</v>
      </c>
      <c r="I4810" t="s">
        <v>3</v>
      </c>
      <c r="J4810" t="str">
        <f>_xlfn.XLOOKUP(Orders[[#This Row],[_SalesRepID]],'Sales team'!A:A,'Sales team'!B:B)</f>
        <v>Chris Armstrong</v>
      </c>
      <c r="K4810">
        <v>4</v>
      </c>
      <c r="L4810">
        <v>18</v>
      </c>
      <c r="M4810">
        <v>197</v>
      </c>
      <c r="N4810" t="str">
        <f>_xlfn.XLOOKUP(Orders[[#This Row],[_ProductID]],Products!A:A,Products!C:C)</f>
        <v>Home décor</v>
      </c>
      <c r="O4810">
        <v>33</v>
      </c>
      <c r="P4810">
        <v>7.4999999999999997E-2</v>
      </c>
      <c r="Q4810" s="2">
        <v>6210.9000000000005</v>
      </c>
      <c r="R4810" s="2">
        <v>4409.7390000000005</v>
      </c>
      <c r="S4810" s="2">
        <v>11490.165000000001</v>
      </c>
      <c r="T4810" s="2">
        <v>2670.6869999999999</v>
      </c>
    </row>
    <row r="4811" spans="1:20" x14ac:dyDescent="0.25">
      <c r="A4811" t="s">
        <v>3198</v>
      </c>
      <c r="B4811" t="s">
        <v>5</v>
      </c>
      <c r="C4811" t="s">
        <v>25</v>
      </c>
      <c r="D4811" s="1">
        <v>43500</v>
      </c>
      <c r="E4811" s="1">
        <v>43623</v>
      </c>
      <c r="F4811" s="1">
        <v>43639</v>
      </c>
      <c r="G4811" s="1">
        <v>43650</v>
      </c>
      <c r="H4811" s="13">
        <f>Orders[[#This Row],[DeliveryDate]]-Orders[[#This Row],[OrderDate]]</f>
        <v>27</v>
      </c>
      <c r="I4811" t="s">
        <v>3</v>
      </c>
      <c r="J4811" t="str">
        <f>_xlfn.XLOOKUP(Orders[[#This Row],[_SalesRepID]],'Sales team'!A:A,'Sales team'!B:B)</f>
        <v>Roger Alexander</v>
      </c>
      <c r="K4811">
        <v>15</v>
      </c>
      <c r="L4811">
        <v>49</v>
      </c>
      <c r="M4811">
        <v>353</v>
      </c>
      <c r="N4811" t="str">
        <f>_xlfn.XLOOKUP(Orders[[#This Row],[_ProductID]],Products!A:A,Products!C:C)</f>
        <v>Electronics</v>
      </c>
      <c r="O4811">
        <v>28</v>
      </c>
      <c r="P4811">
        <v>0.2</v>
      </c>
      <c r="Q4811" s="2">
        <v>1045.2</v>
      </c>
      <c r="R4811" s="2">
        <v>731.64</v>
      </c>
      <c r="S4811" s="2">
        <v>5853.1200000000008</v>
      </c>
      <c r="T4811" s="2">
        <v>731.64000000000124</v>
      </c>
    </row>
    <row r="4812" spans="1:20" x14ac:dyDescent="0.25">
      <c r="A4812" t="s">
        <v>3199</v>
      </c>
      <c r="B4812" t="s">
        <v>10</v>
      </c>
      <c r="C4812" t="s">
        <v>2</v>
      </c>
      <c r="D4812" s="1">
        <v>43500</v>
      </c>
      <c r="E4812" s="1">
        <v>43623</v>
      </c>
      <c r="F4812" s="1">
        <v>43633</v>
      </c>
      <c r="G4812" s="1">
        <v>43641</v>
      </c>
      <c r="H4812" s="13">
        <f>Orders[[#This Row],[DeliveryDate]]-Orders[[#This Row],[OrderDate]]</f>
        <v>18</v>
      </c>
      <c r="I4812" t="s">
        <v>3</v>
      </c>
      <c r="J4812" t="str">
        <f>_xlfn.XLOOKUP(Orders[[#This Row],[_SalesRepID]],'Sales team'!A:A,'Sales team'!B:B)</f>
        <v>Shawn Torres</v>
      </c>
      <c r="K4812">
        <v>27</v>
      </c>
      <c r="L4812">
        <v>16</v>
      </c>
      <c r="M4812">
        <v>243</v>
      </c>
      <c r="N4812" t="str">
        <f>_xlfn.XLOOKUP(Orders[[#This Row],[_ProductID]],Products!A:A,Products!C:C)</f>
        <v>Home décor</v>
      </c>
      <c r="O4812">
        <v>36</v>
      </c>
      <c r="P4812">
        <v>0.1</v>
      </c>
      <c r="Q4812" s="2">
        <v>1916.2</v>
      </c>
      <c r="R4812" s="2">
        <v>1475.4740000000002</v>
      </c>
      <c r="S4812" s="2">
        <v>13796.640000000001</v>
      </c>
      <c r="T4812" s="2">
        <v>1992.848</v>
      </c>
    </row>
    <row r="4813" spans="1:20" x14ac:dyDescent="0.25">
      <c r="A4813" t="s">
        <v>3200</v>
      </c>
      <c r="B4813" t="s">
        <v>1</v>
      </c>
      <c r="C4813" t="s">
        <v>2</v>
      </c>
      <c r="D4813" s="1">
        <v>43500</v>
      </c>
      <c r="E4813" s="1">
        <v>43623</v>
      </c>
      <c r="F4813" s="1">
        <v>43641</v>
      </c>
      <c r="G4813" s="1">
        <v>43642</v>
      </c>
      <c r="H4813" s="13">
        <f>Orders[[#This Row],[DeliveryDate]]-Orders[[#This Row],[OrderDate]]</f>
        <v>19</v>
      </c>
      <c r="I4813" t="s">
        <v>3</v>
      </c>
      <c r="J4813" t="str">
        <f>_xlfn.XLOOKUP(Orders[[#This Row],[_SalesRepID]],'Sales team'!A:A,'Sales team'!B:B)</f>
        <v>Joshua Little</v>
      </c>
      <c r="K4813">
        <v>11</v>
      </c>
      <c r="L4813">
        <v>6</v>
      </c>
      <c r="M4813">
        <v>212</v>
      </c>
      <c r="N4813" t="str">
        <f>_xlfn.XLOOKUP(Orders[[#This Row],[_ProductID]],Products!A:A,Products!C:C)</f>
        <v>Home décor</v>
      </c>
      <c r="O4813">
        <v>43</v>
      </c>
      <c r="P4813">
        <v>7.4999999999999997E-2</v>
      </c>
      <c r="Q4813" s="2">
        <v>1058.6000000000001</v>
      </c>
      <c r="R4813" s="2">
        <v>561.05800000000011</v>
      </c>
      <c r="S4813" s="2">
        <v>1958.4100000000003</v>
      </c>
      <c r="T4813" s="2">
        <v>836.2940000000001</v>
      </c>
    </row>
    <row r="4814" spans="1:20" x14ac:dyDescent="0.25">
      <c r="A4814" t="s">
        <v>3186</v>
      </c>
      <c r="B4814" t="s">
        <v>1</v>
      </c>
      <c r="C4814" t="s">
        <v>13</v>
      </c>
      <c r="D4814" s="1">
        <v>43500</v>
      </c>
      <c r="E4814" s="1">
        <v>43622</v>
      </c>
      <c r="F4814" s="1">
        <v>43641</v>
      </c>
      <c r="G4814" s="1">
        <v>43629</v>
      </c>
      <c r="H4814" s="13">
        <f>Orders[[#This Row],[DeliveryDate]]-Orders[[#This Row],[OrderDate]]</f>
        <v>7</v>
      </c>
      <c r="I4814" t="s">
        <v>3</v>
      </c>
      <c r="J4814" t="str">
        <f>_xlfn.XLOOKUP(Orders[[#This Row],[_SalesRepID]],'Sales team'!A:A,'Sales team'!B:B)</f>
        <v>Jerry Green</v>
      </c>
      <c r="K4814">
        <v>3</v>
      </c>
      <c r="L4814">
        <v>18</v>
      </c>
      <c r="M4814">
        <v>318</v>
      </c>
      <c r="N4814" t="str">
        <f>_xlfn.XLOOKUP(Orders[[#This Row],[_ProductID]],Products!A:A,Products!C:C)</f>
        <v>Home décor</v>
      </c>
      <c r="O4814">
        <v>26</v>
      </c>
      <c r="P4814">
        <v>0.05</v>
      </c>
      <c r="Q4814" s="2">
        <v>6170.7</v>
      </c>
      <c r="R4814" s="2">
        <v>4010.9549999999999</v>
      </c>
      <c r="S4814" s="2">
        <v>17586.494999999999</v>
      </c>
      <c r="T4814" s="2">
        <v>5553.6299999999992</v>
      </c>
    </row>
    <row r="4815" spans="1:20" x14ac:dyDescent="0.25">
      <c r="A4815" t="s">
        <v>3187</v>
      </c>
      <c r="B4815" t="s">
        <v>8</v>
      </c>
      <c r="C4815" t="s">
        <v>13</v>
      </c>
      <c r="D4815" s="1">
        <v>43500</v>
      </c>
      <c r="E4815" s="1">
        <v>43622</v>
      </c>
      <c r="F4815" s="1">
        <v>43640</v>
      </c>
      <c r="G4815" s="1">
        <v>43630</v>
      </c>
      <c r="H4815" s="13">
        <f>Orders[[#This Row],[DeliveryDate]]-Orders[[#This Row],[OrderDate]]</f>
        <v>8</v>
      </c>
      <c r="I4815" t="s">
        <v>3</v>
      </c>
      <c r="J4815" t="str">
        <f>_xlfn.XLOOKUP(Orders[[#This Row],[_SalesRepID]],'Sales team'!A:A,'Sales team'!B:B)</f>
        <v>Roy Rice</v>
      </c>
      <c r="K4815">
        <v>24</v>
      </c>
      <c r="L4815">
        <v>34</v>
      </c>
      <c r="M4815">
        <v>284</v>
      </c>
      <c r="N4815" t="str">
        <f>_xlfn.XLOOKUP(Orders[[#This Row],[_ProductID]],Products!A:A,Products!C:C)</f>
        <v>Home décor</v>
      </c>
      <c r="O4815">
        <v>2</v>
      </c>
      <c r="P4815">
        <v>7.4999999999999997E-2</v>
      </c>
      <c r="Q4815" s="2">
        <v>3999.9</v>
      </c>
      <c r="R4815" s="2">
        <v>3079.9230000000002</v>
      </c>
      <c r="S4815" s="2">
        <v>22199.445000000003</v>
      </c>
      <c r="T4815" s="2">
        <v>3719.9070000000029</v>
      </c>
    </row>
    <row r="4816" spans="1:20" x14ac:dyDescent="0.25">
      <c r="A4816" t="s">
        <v>3188</v>
      </c>
      <c r="B4816" t="s">
        <v>10</v>
      </c>
      <c r="C4816" t="s">
        <v>15</v>
      </c>
      <c r="D4816" s="1">
        <v>43500</v>
      </c>
      <c r="E4816" s="1">
        <v>43622</v>
      </c>
      <c r="F4816" s="1">
        <v>43638</v>
      </c>
      <c r="G4816" s="1">
        <v>43630</v>
      </c>
      <c r="H4816" s="13">
        <f>Orders[[#This Row],[DeliveryDate]]-Orders[[#This Row],[OrderDate]]</f>
        <v>8</v>
      </c>
      <c r="I4816" t="s">
        <v>3</v>
      </c>
      <c r="J4816" t="str">
        <f>_xlfn.XLOOKUP(Orders[[#This Row],[_SalesRepID]],'Sales team'!A:A,'Sales team'!B:B)</f>
        <v>Carlos Miller</v>
      </c>
      <c r="K4816">
        <v>28</v>
      </c>
      <c r="L4816">
        <v>46</v>
      </c>
      <c r="M4816">
        <v>7</v>
      </c>
      <c r="N4816" t="str">
        <f>_xlfn.XLOOKUP(Orders[[#This Row],[_ProductID]],Products!A:A,Products!C:C)</f>
        <v>Home décor</v>
      </c>
      <c r="O4816">
        <v>39</v>
      </c>
      <c r="P4816">
        <v>0.2</v>
      </c>
      <c r="Q4816" s="2">
        <v>3819</v>
      </c>
      <c r="R4816" s="2">
        <v>2405.9699999999998</v>
      </c>
      <c r="S4816" s="2">
        <v>9165.6</v>
      </c>
      <c r="T4816" s="2">
        <v>1947.6900000000005</v>
      </c>
    </row>
    <row r="4817" spans="1:20" x14ac:dyDescent="0.25">
      <c r="A4817" t="s">
        <v>3189</v>
      </c>
      <c r="B4817" t="s">
        <v>1</v>
      </c>
      <c r="C4817" t="s">
        <v>2</v>
      </c>
      <c r="D4817" s="1">
        <v>43500</v>
      </c>
      <c r="E4817" s="1">
        <v>43622</v>
      </c>
      <c r="F4817" s="1">
        <v>43646</v>
      </c>
      <c r="G4817" s="1">
        <v>43648</v>
      </c>
      <c r="H4817" s="13">
        <f>Orders[[#This Row],[DeliveryDate]]-Orders[[#This Row],[OrderDate]]</f>
        <v>26</v>
      </c>
      <c r="I4817" t="s">
        <v>3</v>
      </c>
      <c r="J4817" t="str">
        <f>_xlfn.XLOOKUP(Orders[[#This Row],[_SalesRepID]],'Sales team'!A:A,'Sales team'!B:B)</f>
        <v>George Lewis</v>
      </c>
      <c r="K4817">
        <v>8</v>
      </c>
      <c r="L4817">
        <v>13</v>
      </c>
      <c r="M4817">
        <v>208</v>
      </c>
      <c r="N4817" t="str">
        <f>_xlfn.XLOOKUP(Orders[[#This Row],[_ProductID]],Products!A:A,Products!C:C)</f>
        <v>Kitchen &amp; Dining</v>
      </c>
      <c r="O4817">
        <v>7</v>
      </c>
      <c r="P4817">
        <v>0.1</v>
      </c>
      <c r="Q4817" s="2">
        <v>5433.7</v>
      </c>
      <c r="R4817" s="2">
        <v>3097.2089999999998</v>
      </c>
      <c r="S4817" s="2">
        <v>4890.33</v>
      </c>
      <c r="T4817" s="2">
        <v>1793.1210000000001</v>
      </c>
    </row>
    <row r="4818" spans="1:20" x14ac:dyDescent="0.25">
      <c r="A4818" t="s">
        <v>3182</v>
      </c>
      <c r="B4818" t="s">
        <v>1</v>
      </c>
      <c r="C4818" t="s">
        <v>15</v>
      </c>
      <c r="D4818" s="1">
        <v>43500</v>
      </c>
      <c r="E4818" s="1">
        <v>43621</v>
      </c>
      <c r="F4818" s="1">
        <v>43627</v>
      </c>
      <c r="G4818" s="1">
        <v>43640</v>
      </c>
      <c r="H4818" s="13">
        <f>Orders[[#This Row],[DeliveryDate]]-Orders[[#This Row],[OrderDate]]</f>
        <v>19</v>
      </c>
      <c r="I4818" t="s">
        <v>3</v>
      </c>
      <c r="J4818" t="str">
        <f>_xlfn.XLOOKUP(Orders[[#This Row],[_SalesRepID]],'Sales team'!A:A,'Sales team'!B:B)</f>
        <v>Carl Nguyen</v>
      </c>
      <c r="K4818">
        <v>12</v>
      </c>
      <c r="L4818">
        <v>2</v>
      </c>
      <c r="M4818">
        <v>38</v>
      </c>
      <c r="N4818" t="str">
        <f>_xlfn.XLOOKUP(Orders[[#This Row],[_ProductID]],Products!A:A,Products!C:C)</f>
        <v>Home décor</v>
      </c>
      <c r="O4818">
        <v>2</v>
      </c>
      <c r="P4818">
        <v>0.4</v>
      </c>
      <c r="Q4818" s="2">
        <v>6438.7</v>
      </c>
      <c r="R4818" s="2">
        <v>2575.48</v>
      </c>
      <c r="S4818" s="2">
        <v>30905.759999999998</v>
      </c>
      <c r="T4818" s="2">
        <v>10301.919999999998</v>
      </c>
    </row>
    <row r="4819" spans="1:20" x14ac:dyDescent="0.25">
      <c r="A4819" t="s">
        <v>3183</v>
      </c>
      <c r="B4819" t="s">
        <v>1</v>
      </c>
      <c r="C4819" t="s">
        <v>25</v>
      </c>
      <c r="D4819" s="1">
        <v>43500</v>
      </c>
      <c r="E4819" s="1">
        <v>43621</v>
      </c>
      <c r="F4819" s="1">
        <v>43649</v>
      </c>
      <c r="G4819" s="1">
        <v>43647</v>
      </c>
      <c r="H4819" s="13">
        <f>Orders[[#This Row],[DeliveryDate]]-Orders[[#This Row],[OrderDate]]</f>
        <v>26</v>
      </c>
      <c r="I4819" t="s">
        <v>3</v>
      </c>
      <c r="J4819" t="str">
        <f>_xlfn.XLOOKUP(Orders[[#This Row],[_SalesRepID]],'Sales team'!A:A,'Sales team'!B:B)</f>
        <v>George Lewis</v>
      </c>
      <c r="K4819">
        <v>8</v>
      </c>
      <c r="L4819">
        <v>43</v>
      </c>
      <c r="M4819">
        <v>337</v>
      </c>
      <c r="N4819" t="str">
        <f>_xlfn.XLOOKUP(Orders[[#This Row],[_ProductID]],Products!A:A,Products!C:C)</f>
        <v>Home décor</v>
      </c>
      <c r="O4819">
        <v>39</v>
      </c>
      <c r="P4819">
        <v>0.4</v>
      </c>
      <c r="Q4819" s="2">
        <v>871</v>
      </c>
      <c r="R4819" s="2">
        <v>679.38</v>
      </c>
      <c r="S4819" s="2">
        <v>1567.8</v>
      </c>
      <c r="T4819" s="2">
        <v>-470.33999999999992</v>
      </c>
    </row>
    <row r="4820" spans="1:20" x14ac:dyDescent="0.25">
      <c r="A4820" t="s">
        <v>3184</v>
      </c>
      <c r="B4820" t="s">
        <v>5</v>
      </c>
      <c r="C4820" t="s">
        <v>13</v>
      </c>
      <c r="D4820" s="1">
        <v>43500</v>
      </c>
      <c r="E4820" s="1">
        <v>43621</v>
      </c>
      <c r="F4820" s="1">
        <v>43648</v>
      </c>
      <c r="G4820" s="1">
        <v>43629</v>
      </c>
      <c r="H4820" s="13">
        <f>Orders[[#This Row],[DeliveryDate]]-Orders[[#This Row],[OrderDate]]</f>
        <v>8</v>
      </c>
      <c r="I4820" t="s">
        <v>3</v>
      </c>
      <c r="J4820" t="str">
        <f>_xlfn.XLOOKUP(Orders[[#This Row],[_SalesRepID]],'Sales team'!A:A,'Sales team'!B:B)</f>
        <v>Roger Alexander</v>
      </c>
      <c r="K4820">
        <v>15</v>
      </c>
      <c r="L4820">
        <v>24</v>
      </c>
      <c r="M4820">
        <v>283</v>
      </c>
      <c r="N4820" t="str">
        <f>_xlfn.XLOOKUP(Orders[[#This Row],[_ProductID]],Products!A:A,Products!C:C)</f>
        <v>Outdoor</v>
      </c>
      <c r="O4820">
        <v>18</v>
      </c>
      <c r="P4820">
        <v>0.3</v>
      </c>
      <c r="Q4820" s="2">
        <v>3912.8</v>
      </c>
      <c r="R4820" s="2">
        <v>1799.8880000000001</v>
      </c>
      <c r="S4820" s="2">
        <v>16433.760000000002</v>
      </c>
      <c r="T4820" s="2">
        <v>5634.4320000000007</v>
      </c>
    </row>
    <row r="4821" spans="1:20" x14ac:dyDescent="0.25">
      <c r="A4821" t="s">
        <v>3185</v>
      </c>
      <c r="B4821" t="s">
        <v>1</v>
      </c>
      <c r="C4821" t="s">
        <v>6</v>
      </c>
      <c r="D4821" s="1">
        <v>43500</v>
      </c>
      <c r="E4821" s="1">
        <v>43621</v>
      </c>
      <c r="F4821" s="1">
        <v>43635</v>
      </c>
      <c r="G4821" s="1">
        <v>43641</v>
      </c>
      <c r="H4821" s="13">
        <f>Orders[[#This Row],[DeliveryDate]]-Orders[[#This Row],[OrderDate]]</f>
        <v>20</v>
      </c>
      <c r="I4821" t="s">
        <v>3</v>
      </c>
      <c r="J4821" t="str">
        <f>_xlfn.XLOOKUP(Orders[[#This Row],[_SalesRepID]],'Sales team'!A:A,'Sales team'!B:B)</f>
        <v>Joshua Bennett</v>
      </c>
      <c r="K4821">
        <v>6</v>
      </c>
      <c r="L4821">
        <v>50</v>
      </c>
      <c r="M4821">
        <v>186</v>
      </c>
      <c r="N4821" t="str">
        <f>_xlfn.XLOOKUP(Orders[[#This Row],[_ProductID]],Products!A:A,Products!C:C)</f>
        <v>Home décor</v>
      </c>
      <c r="O4821">
        <v>23</v>
      </c>
      <c r="P4821">
        <v>0.3</v>
      </c>
      <c r="Q4821" s="2">
        <v>998.30000000000007</v>
      </c>
      <c r="R4821" s="2">
        <v>499.15000000000003</v>
      </c>
      <c r="S4821" s="2">
        <v>2096.4299999999998</v>
      </c>
      <c r="T4821" s="2">
        <v>598.97999999999979</v>
      </c>
    </row>
    <row r="4822" spans="1:20" x14ac:dyDescent="0.25">
      <c r="A4822" t="s">
        <v>3174</v>
      </c>
      <c r="B4822" t="s">
        <v>8</v>
      </c>
      <c r="C4822" t="s">
        <v>2</v>
      </c>
      <c r="D4822" s="1">
        <v>43500</v>
      </c>
      <c r="E4822" s="1">
        <v>43620</v>
      </c>
      <c r="F4822" s="1">
        <v>43633</v>
      </c>
      <c r="G4822" s="1">
        <v>43637</v>
      </c>
      <c r="H4822" s="13">
        <f>Orders[[#This Row],[DeliveryDate]]-Orders[[#This Row],[OrderDate]]</f>
        <v>17</v>
      </c>
      <c r="I4822" t="s">
        <v>3</v>
      </c>
      <c r="J4822" t="str">
        <f>_xlfn.XLOOKUP(Orders[[#This Row],[_SalesRepID]],'Sales team'!A:A,'Sales team'!B:B)</f>
        <v>Samuel Fowler</v>
      </c>
      <c r="K4822">
        <v>21</v>
      </c>
      <c r="L4822">
        <v>3</v>
      </c>
      <c r="M4822">
        <v>260</v>
      </c>
      <c r="N4822" t="str">
        <f>_xlfn.XLOOKUP(Orders[[#This Row],[_ProductID]],Products!A:A,Products!C:C)</f>
        <v>Kitchen &amp; Dining</v>
      </c>
      <c r="O4822">
        <v>37</v>
      </c>
      <c r="P4822">
        <v>0.05</v>
      </c>
      <c r="Q4822" s="2">
        <v>234.5</v>
      </c>
      <c r="R4822" s="2">
        <v>192.29</v>
      </c>
      <c r="S4822" s="2">
        <v>668.32499999999993</v>
      </c>
      <c r="T4822" s="2">
        <v>91.454999999999927</v>
      </c>
    </row>
    <row r="4823" spans="1:20" x14ac:dyDescent="0.25">
      <c r="A4823" t="s">
        <v>3175</v>
      </c>
      <c r="B4823" t="s">
        <v>1</v>
      </c>
      <c r="C4823" t="s">
        <v>6</v>
      </c>
      <c r="D4823" s="1">
        <v>43500</v>
      </c>
      <c r="E4823" s="1">
        <v>43620</v>
      </c>
      <c r="F4823" s="1">
        <v>43622</v>
      </c>
      <c r="G4823" s="1">
        <v>43627</v>
      </c>
      <c r="H4823" s="13">
        <f>Orders[[#This Row],[DeliveryDate]]-Orders[[#This Row],[OrderDate]]</f>
        <v>7</v>
      </c>
      <c r="I4823" t="s">
        <v>3</v>
      </c>
      <c r="J4823" t="str">
        <f>_xlfn.XLOOKUP(Orders[[#This Row],[_SalesRepID]],'Sales team'!A:A,'Sales team'!B:B)</f>
        <v>Shawn Cook</v>
      </c>
      <c r="K4823">
        <v>7</v>
      </c>
      <c r="L4823">
        <v>45</v>
      </c>
      <c r="M4823">
        <v>113</v>
      </c>
      <c r="N4823" t="str">
        <f>_xlfn.XLOOKUP(Orders[[#This Row],[_ProductID]],Products!A:A,Products!C:C)</f>
        <v>Kitchen &amp; Dining</v>
      </c>
      <c r="O4823">
        <v>4</v>
      </c>
      <c r="P4823">
        <v>0.15</v>
      </c>
      <c r="Q4823" s="2">
        <v>3973.1</v>
      </c>
      <c r="R4823" s="2">
        <v>1708.433</v>
      </c>
      <c r="S4823" s="2">
        <v>16885.674999999999</v>
      </c>
      <c r="T4823" s="2">
        <v>8343.5099999999984</v>
      </c>
    </row>
    <row r="4824" spans="1:20" x14ac:dyDescent="0.25">
      <c r="A4824" t="s">
        <v>3176</v>
      </c>
      <c r="B4824" t="s">
        <v>1</v>
      </c>
      <c r="C4824" t="s">
        <v>6</v>
      </c>
      <c r="D4824" s="1">
        <v>43500</v>
      </c>
      <c r="E4824" s="1">
        <v>43620</v>
      </c>
      <c r="F4824" s="1">
        <v>43643</v>
      </c>
      <c r="G4824" s="1">
        <v>43643</v>
      </c>
      <c r="H4824" s="13">
        <f>Orders[[#This Row],[DeliveryDate]]-Orders[[#This Row],[OrderDate]]</f>
        <v>23</v>
      </c>
      <c r="I4824" t="s">
        <v>3</v>
      </c>
      <c r="J4824" t="str">
        <f>_xlfn.XLOOKUP(Orders[[#This Row],[_SalesRepID]],'Sales team'!A:A,'Sales team'!B:B)</f>
        <v>Joshua Ryan</v>
      </c>
      <c r="K4824">
        <v>9</v>
      </c>
      <c r="L4824">
        <v>24</v>
      </c>
      <c r="M4824">
        <v>178</v>
      </c>
      <c r="N4824" t="str">
        <f>_xlfn.XLOOKUP(Orders[[#This Row],[_ProductID]],Products!A:A,Products!C:C)</f>
        <v>Electronics</v>
      </c>
      <c r="O4824">
        <v>28</v>
      </c>
      <c r="P4824">
        <v>0.1</v>
      </c>
      <c r="Q4824" s="2">
        <v>207.70000000000002</v>
      </c>
      <c r="R4824" s="2">
        <v>153.69800000000001</v>
      </c>
      <c r="S4824" s="2">
        <v>373.86</v>
      </c>
      <c r="T4824" s="2">
        <v>66.463999999999999</v>
      </c>
    </row>
    <row r="4825" spans="1:20" x14ac:dyDescent="0.25">
      <c r="A4825" t="s">
        <v>3177</v>
      </c>
      <c r="B4825" t="s">
        <v>1</v>
      </c>
      <c r="C4825" t="s">
        <v>46</v>
      </c>
      <c r="D4825" s="1">
        <v>43500</v>
      </c>
      <c r="E4825" s="1">
        <v>43620</v>
      </c>
      <c r="F4825" s="1">
        <v>43633</v>
      </c>
      <c r="G4825" s="1">
        <v>43637</v>
      </c>
      <c r="H4825" s="13">
        <f>Orders[[#This Row],[DeliveryDate]]-Orders[[#This Row],[OrderDate]]</f>
        <v>17</v>
      </c>
      <c r="I4825" t="s">
        <v>3</v>
      </c>
      <c r="J4825" t="str">
        <f>_xlfn.XLOOKUP(Orders[[#This Row],[_SalesRepID]],'Sales team'!A:A,'Sales team'!B:B)</f>
        <v>Jonathan Hawkins</v>
      </c>
      <c r="K4825">
        <v>10</v>
      </c>
      <c r="L4825">
        <v>13</v>
      </c>
      <c r="M4825">
        <v>82</v>
      </c>
      <c r="N4825" t="str">
        <f>_xlfn.XLOOKUP(Orders[[#This Row],[_ProductID]],Products!A:A,Products!C:C)</f>
        <v>Home décor</v>
      </c>
      <c r="O4825">
        <v>14</v>
      </c>
      <c r="P4825">
        <v>0.1</v>
      </c>
      <c r="Q4825" s="2">
        <v>1005</v>
      </c>
      <c r="R4825" s="2">
        <v>783.9</v>
      </c>
      <c r="S4825" s="2">
        <v>1809</v>
      </c>
      <c r="T4825" s="2">
        <v>241.20000000000005</v>
      </c>
    </row>
    <row r="4826" spans="1:20" x14ac:dyDescent="0.25">
      <c r="A4826" t="s">
        <v>3178</v>
      </c>
      <c r="B4826" t="s">
        <v>5</v>
      </c>
      <c r="C4826" t="s">
        <v>2</v>
      </c>
      <c r="D4826" s="1">
        <v>43500</v>
      </c>
      <c r="E4826" s="1">
        <v>43620</v>
      </c>
      <c r="F4826" s="1">
        <v>43625</v>
      </c>
      <c r="G4826" s="1">
        <v>43626</v>
      </c>
      <c r="H4826" s="13">
        <f>Orders[[#This Row],[DeliveryDate]]-Orders[[#This Row],[OrderDate]]</f>
        <v>6</v>
      </c>
      <c r="I4826" t="s">
        <v>3</v>
      </c>
      <c r="J4826" t="str">
        <f>_xlfn.XLOOKUP(Orders[[#This Row],[_SalesRepID]],'Sales team'!A:A,'Sales team'!B:B)</f>
        <v>Nicholas Cunningham</v>
      </c>
      <c r="K4826">
        <v>19</v>
      </c>
      <c r="L4826">
        <v>14</v>
      </c>
      <c r="M4826">
        <v>234</v>
      </c>
      <c r="N4826" t="str">
        <f>_xlfn.XLOOKUP(Orders[[#This Row],[_ProductID]],Products!A:A,Products!C:C)</f>
        <v>Outdoor</v>
      </c>
      <c r="O4826">
        <v>10</v>
      </c>
      <c r="P4826">
        <v>0.15</v>
      </c>
      <c r="Q4826" s="2">
        <v>221.1</v>
      </c>
      <c r="R4826" s="2">
        <v>187.935</v>
      </c>
      <c r="S4826" s="2">
        <v>563.80499999999995</v>
      </c>
      <c r="T4826" s="2">
        <v>0</v>
      </c>
    </row>
    <row r="4827" spans="1:20" x14ac:dyDescent="0.25">
      <c r="A4827" t="s">
        <v>3179</v>
      </c>
      <c r="B4827" t="s">
        <v>8</v>
      </c>
      <c r="C4827" t="s">
        <v>46</v>
      </c>
      <c r="D4827" s="1">
        <v>43500</v>
      </c>
      <c r="E4827" s="1">
        <v>43620</v>
      </c>
      <c r="F4827" s="1">
        <v>43635</v>
      </c>
      <c r="G4827" s="1">
        <v>43640</v>
      </c>
      <c r="H4827" s="13">
        <f>Orders[[#This Row],[DeliveryDate]]-Orders[[#This Row],[OrderDate]]</f>
        <v>20</v>
      </c>
      <c r="I4827" t="s">
        <v>3</v>
      </c>
      <c r="J4827" t="str">
        <f>_xlfn.XLOOKUP(Orders[[#This Row],[_SalesRepID]],'Sales team'!A:A,'Sales team'!B:B)</f>
        <v>Patrick Graham</v>
      </c>
      <c r="K4827">
        <v>25</v>
      </c>
      <c r="L4827">
        <v>13</v>
      </c>
      <c r="M4827">
        <v>71</v>
      </c>
      <c r="N4827" t="str">
        <f>_xlfn.XLOOKUP(Orders[[#This Row],[_ProductID]],Products!A:A,Products!C:C)</f>
        <v>Outdoor</v>
      </c>
      <c r="O4827">
        <v>18</v>
      </c>
      <c r="P4827">
        <v>0.1</v>
      </c>
      <c r="Q4827" s="2">
        <v>3852.5</v>
      </c>
      <c r="R4827" s="2">
        <v>1656.575</v>
      </c>
      <c r="S4827" s="2">
        <v>24270.75</v>
      </c>
      <c r="T4827" s="2">
        <v>12674.725</v>
      </c>
    </row>
    <row r="4828" spans="1:20" x14ac:dyDescent="0.25">
      <c r="A4828" t="s">
        <v>3180</v>
      </c>
      <c r="B4828" t="s">
        <v>1</v>
      </c>
      <c r="C4828" t="s">
        <v>15</v>
      </c>
      <c r="D4828" s="1">
        <v>43500</v>
      </c>
      <c r="E4828" s="1">
        <v>43620</v>
      </c>
      <c r="F4828" s="1">
        <v>43646</v>
      </c>
      <c r="G4828" s="1">
        <v>43626</v>
      </c>
      <c r="H4828" s="13">
        <f>Orders[[#This Row],[DeliveryDate]]-Orders[[#This Row],[OrderDate]]</f>
        <v>6</v>
      </c>
      <c r="I4828" t="s">
        <v>3</v>
      </c>
      <c r="J4828" t="str">
        <f>_xlfn.XLOOKUP(Orders[[#This Row],[_SalesRepID]],'Sales team'!A:A,'Sales team'!B:B)</f>
        <v>Carl Nguyen</v>
      </c>
      <c r="K4828">
        <v>12</v>
      </c>
      <c r="L4828">
        <v>31</v>
      </c>
      <c r="M4828">
        <v>27</v>
      </c>
      <c r="N4828" t="str">
        <f>_xlfn.XLOOKUP(Orders[[#This Row],[_ProductID]],Products!A:A,Products!C:C)</f>
        <v>Furniture</v>
      </c>
      <c r="O4828">
        <v>19</v>
      </c>
      <c r="P4828">
        <v>0.05</v>
      </c>
      <c r="Q4828" s="2">
        <v>268</v>
      </c>
      <c r="R4828" s="2">
        <v>160.79999999999998</v>
      </c>
      <c r="S4828" s="2">
        <v>1018.4</v>
      </c>
      <c r="T4828" s="2">
        <v>375.20000000000005</v>
      </c>
    </row>
    <row r="4829" spans="1:20" x14ac:dyDescent="0.25">
      <c r="A4829" t="s">
        <v>3181</v>
      </c>
      <c r="B4829" t="s">
        <v>1</v>
      </c>
      <c r="C4829" t="s">
        <v>25</v>
      </c>
      <c r="D4829" s="1">
        <v>43500</v>
      </c>
      <c r="E4829" s="1">
        <v>43620</v>
      </c>
      <c r="F4829" s="1">
        <v>43632</v>
      </c>
      <c r="G4829" s="1">
        <v>43654</v>
      </c>
      <c r="H4829" s="13">
        <f>Orders[[#This Row],[DeliveryDate]]-Orders[[#This Row],[OrderDate]]</f>
        <v>34</v>
      </c>
      <c r="I4829" t="s">
        <v>3</v>
      </c>
      <c r="J4829" t="str">
        <f>_xlfn.XLOOKUP(Orders[[#This Row],[_SalesRepID]],'Sales team'!A:A,'Sales team'!B:B)</f>
        <v>George Lewis</v>
      </c>
      <c r="K4829">
        <v>8</v>
      </c>
      <c r="L4829">
        <v>14</v>
      </c>
      <c r="M4829">
        <v>356</v>
      </c>
      <c r="N4829" t="str">
        <f>_xlfn.XLOOKUP(Orders[[#This Row],[_ProductID]],Products!A:A,Products!C:C)</f>
        <v>Kitchen &amp; Dining</v>
      </c>
      <c r="O4829">
        <v>8</v>
      </c>
      <c r="P4829">
        <v>7.4999999999999997E-2</v>
      </c>
      <c r="Q4829" s="2">
        <v>3497.4</v>
      </c>
      <c r="R4829" s="2">
        <v>1398.96</v>
      </c>
      <c r="S4829" s="2">
        <v>3235.0950000000003</v>
      </c>
      <c r="T4829" s="2">
        <v>1836.1350000000002</v>
      </c>
    </row>
    <row r="4830" spans="1:20" x14ac:dyDescent="0.25">
      <c r="A4830" t="s">
        <v>3157</v>
      </c>
      <c r="B4830" t="s">
        <v>10</v>
      </c>
      <c r="C4830" t="s">
        <v>6</v>
      </c>
      <c r="D4830" s="1">
        <v>43500</v>
      </c>
      <c r="E4830" s="1">
        <v>43619</v>
      </c>
      <c r="F4830" s="1">
        <v>43636</v>
      </c>
      <c r="G4830" s="1">
        <v>43641</v>
      </c>
      <c r="H4830" s="13">
        <f>Orders[[#This Row],[DeliveryDate]]-Orders[[#This Row],[OrderDate]]</f>
        <v>22</v>
      </c>
      <c r="I4830" t="s">
        <v>3</v>
      </c>
      <c r="J4830" t="str">
        <f>_xlfn.XLOOKUP(Orders[[#This Row],[_SalesRepID]],'Sales team'!A:A,'Sales team'!B:B)</f>
        <v>Carlos Miller</v>
      </c>
      <c r="K4830">
        <v>28</v>
      </c>
      <c r="L4830">
        <v>49</v>
      </c>
      <c r="M4830">
        <v>176</v>
      </c>
      <c r="N4830" t="str">
        <f>_xlfn.XLOOKUP(Orders[[#This Row],[_ProductID]],Products!A:A,Products!C:C)</f>
        <v>Kitchen &amp; Dining</v>
      </c>
      <c r="O4830">
        <v>4</v>
      </c>
      <c r="P4830">
        <v>0.05</v>
      </c>
      <c r="Q4830" s="2">
        <v>2405.3000000000002</v>
      </c>
      <c r="R4830" s="2">
        <v>1611.5510000000002</v>
      </c>
      <c r="S4830" s="2">
        <v>9140.14</v>
      </c>
      <c r="T4830" s="2">
        <v>2693.9359999999988</v>
      </c>
    </row>
    <row r="4831" spans="1:20" x14ac:dyDescent="0.25">
      <c r="A4831" t="s">
        <v>3158</v>
      </c>
      <c r="B4831" t="s">
        <v>5</v>
      </c>
      <c r="C4831" t="s">
        <v>13</v>
      </c>
      <c r="D4831" s="1">
        <v>43500</v>
      </c>
      <c r="E4831" s="1">
        <v>43619</v>
      </c>
      <c r="F4831" s="1">
        <v>43630</v>
      </c>
      <c r="G4831" s="1">
        <v>43628</v>
      </c>
      <c r="H4831" s="13">
        <f>Orders[[#This Row],[DeliveryDate]]-Orders[[#This Row],[OrderDate]]</f>
        <v>9</v>
      </c>
      <c r="I4831" t="s">
        <v>3</v>
      </c>
      <c r="J4831" t="str">
        <f>_xlfn.XLOOKUP(Orders[[#This Row],[_SalesRepID]],'Sales team'!A:A,'Sales team'!B:B)</f>
        <v>Anthony Torres</v>
      </c>
      <c r="K4831">
        <v>20</v>
      </c>
      <c r="L4831">
        <v>28</v>
      </c>
      <c r="M4831">
        <v>292</v>
      </c>
      <c r="N4831" t="str">
        <f>_xlfn.XLOOKUP(Orders[[#This Row],[_ProductID]],Products!A:A,Products!C:C)</f>
        <v>Home décor</v>
      </c>
      <c r="O4831">
        <v>14</v>
      </c>
      <c r="P4831">
        <v>0.05</v>
      </c>
      <c r="Q4831" s="2">
        <v>6137.2</v>
      </c>
      <c r="R4831" s="2">
        <v>2823.1120000000001</v>
      </c>
      <c r="S4831" s="2">
        <v>11660.679999999998</v>
      </c>
      <c r="T4831" s="2">
        <v>6014.4559999999983</v>
      </c>
    </row>
    <row r="4832" spans="1:20" x14ac:dyDescent="0.25">
      <c r="A4832" t="s">
        <v>3159</v>
      </c>
      <c r="B4832" t="s">
        <v>5</v>
      </c>
      <c r="C4832" t="s">
        <v>2</v>
      </c>
      <c r="D4832" s="1">
        <v>43500</v>
      </c>
      <c r="E4832" s="1">
        <v>43619</v>
      </c>
      <c r="F4832" s="1">
        <v>43631</v>
      </c>
      <c r="G4832" s="1">
        <v>43627</v>
      </c>
      <c r="H4832" s="13">
        <f>Orders[[#This Row],[DeliveryDate]]-Orders[[#This Row],[OrderDate]]</f>
        <v>8</v>
      </c>
      <c r="I4832" t="s">
        <v>3</v>
      </c>
      <c r="J4832" t="str">
        <f>_xlfn.XLOOKUP(Orders[[#This Row],[_SalesRepID]],'Sales team'!A:A,'Sales team'!B:B)</f>
        <v>Nicholas Cunningham</v>
      </c>
      <c r="K4832">
        <v>19</v>
      </c>
      <c r="L4832">
        <v>42</v>
      </c>
      <c r="M4832">
        <v>257</v>
      </c>
      <c r="N4832" t="str">
        <f>_xlfn.XLOOKUP(Orders[[#This Row],[_ProductID]],Products!A:A,Products!C:C)</f>
        <v>Electronics</v>
      </c>
      <c r="O4832">
        <v>28</v>
      </c>
      <c r="P4832">
        <v>7.4999999999999997E-2</v>
      </c>
      <c r="Q4832" s="2">
        <v>2365.1</v>
      </c>
      <c r="R4832" s="2">
        <v>993.34199999999987</v>
      </c>
      <c r="S4832" s="2">
        <v>4375.4350000000004</v>
      </c>
      <c r="T4832" s="2">
        <v>2388.7510000000007</v>
      </c>
    </row>
    <row r="4833" spans="1:20" x14ac:dyDescent="0.25">
      <c r="A4833" t="s">
        <v>3160</v>
      </c>
      <c r="B4833" t="s">
        <v>1</v>
      </c>
      <c r="C4833" t="s">
        <v>6</v>
      </c>
      <c r="D4833" s="1">
        <v>43500</v>
      </c>
      <c r="E4833" s="1">
        <v>43619</v>
      </c>
      <c r="F4833" s="1">
        <v>43634</v>
      </c>
      <c r="G4833" s="1">
        <v>43643</v>
      </c>
      <c r="H4833" s="13">
        <f>Orders[[#This Row],[DeliveryDate]]-Orders[[#This Row],[OrderDate]]</f>
        <v>24</v>
      </c>
      <c r="I4833" t="s">
        <v>3</v>
      </c>
      <c r="J4833" t="str">
        <f>_xlfn.XLOOKUP(Orders[[#This Row],[_SalesRepID]],'Sales team'!A:A,'Sales team'!B:B)</f>
        <v>Keith Griffin</v>
      </c>
      <c r="K4833">
        <v>2</v>
      </c>
      <c r="L4833">
        <v>25</v>
      </c>
      <c r="M4833">
        <v>135</v>
      </c>
      <c r="N4833" t="str">
        <f>_xlfn.XLOOKUP(Orders[[#This Row],[_ProductID]],Products!A:A,Products!C:C)</f>
        <v>Home décor</v>
      </c>
      <c r="O4833">
        <v>45</v>
      </c>
      <c r="P4833">
        <v>0.05</v>
      </c>
      <c r="Q4833" s="2">
        <v>1159.1000000000001</v>
      </c>
      <c r="R4833" s="2">
        <v>950.4620000000001</v>
      </c>
      <c r="S4833" s="2">
        <v>6606.87</v>
      </c>
      <c r="T4833" s="2">
        <v>904.09799999999905</v>
      </c>
    </row>
    <row r="4834" spans="1:20" x14ac:dyDescent="0.25">
      <c r="A4834" t="s">
        <v>3161</v>
      </c>
      <c r="B4834" t="s">
        <v>10</v>
      </c>
      <c r="C4834" t="s">
        <v>6</v>
      </c>
      <c r="D4834" s="1">
        <v>43500</v>
      </c>
      <c r="E4834" s="1">
        <v>43619</v>
      </c>
      <c r="F4834" s="1">
        <v>43631</v>
      </c>
      <c r="G4834" s="1">
        <v>43637</v>
      </c>
      <c r="H4834" s="13">
        <f>Orders[[#This Row],[DeliveryDate]]-Orders[[#This Row],[OrderDate]]</f>
        <v>18</v>
      </c>
      <c r="I4834" t="s">
        <v>3</v>
      </c>
      <c r="J4834" t="str">
        <f>_xlfn.XLOOKUP(Orders[[#This Row],[_SalesRepID]],'Sales team'!A:A,'Sales team'!B:B)</f>
        <v>Carlos Miller</v>
      </c>
      <c r="K4834">
        <v>28</v>
      </c>
      <c r="L4834">
        <v>34</v>
      </c>
      <c r="M4834">
        <v>148</v>
      </c>
      <c r="N4834" t="str">
        <f>_xlfn.XLOOKUP(Orders[[#This Row],[_ProductID]],Products!A:A,Products!C:C)</f>
        <v>Electronics</v>
      </c>
      <c r="O4834">
        <v>28</v>
      </c>
      <c r="P4834">
        <v>0.05</v>
      </c>
      <c r="Q4834" s="2">
        <v>1072</v>
      </c>
      <c r="R4834" s="2">
        <v>450.24</v>
      </c>
      <c r="S4834" s="2">
        <v>7128.7999999999993</v>
      </c>
      <c r="T4834" s="2">
        <v>3977.119999999999</v>
      </c>
    </row>
    <row r="4835" spans="1:20" x14ac:dyDescent="0.25">
      <c r="A4835" t="s">
        <v>3162</v>
      </c>
      <c r="B4835" t="s">
        <v>1</v>
      </c>
      <c r="C4835" t="s">
        <v>2</v>
      </c>
      <c r="D4835" s="1">
        <v>43500</v>
      </c>
      <c r="E4835" s="1">
        <v>43619</v>
      </c>
      <c r="F4835" s="1">
        <v>43635</v>
      </c>
      <c r="G4835" s="1">
        <v>43627</v>
      </c>
      <c r="H4835" s="13">
        <f>Orders[[#This Row],[DeliveryDate]]-Orders[[#This Row],[OrderDate]]</f>
        <v>8</v>
      </c>
      <c r="I4835" t="s">
        <v>3</v>
      </c>
      <c r="J4835" t="str">
        <f>_xlfn.XLOOKUP(Orders[[#This Row],[_SalesRepID]],'Sales team'!A:A,'Sales team'!B:B)</f>
        <v>Shawn Cook</v>
      </c>
      <c r="K4835">
        <v>7</v>
      </c>
      <c r="L4835">
        <v>24</v>
      </c>
      <c r="M4835">
        <v>228</v>
      </c>
      <c r="N4835" t="str">
        <f>_xlfn.XLOOKUP(Orders[[#This Row],[_ProductID]],Products!A:A,Products!C:C)</f>
        <v>Outdoor</v>
      </c>
      <c r="O4835">
        <v>10</v>
      </c>
      <c r="P4835">
        <v>0.1</v>
      </c>
      <c r="Q4835" s="2">
        <v>3845.8</v>
      </c>
      <c r="R4835" s="2">
        <v>1922.9</v>
      </c>
      <c r="S4835" s="2">
        <v>10383.660000000002</v>
      </c>
      <c r="T4835" s="2">
        <v>4614.9600000000009</v>
      </c>
    </row>
    <row r="4836" spans="1:20" x14ac:dyDescent="0.25">
      <c r="A4836" t="s">
        <v>3163</v>
      </c>
      <c r="B4836" t="s">
        <v>5</v>
      </c>
      <c r="C4836" t="s">
        <v>2</v>
      </c>
      <c r="D4836" s="1">
        <v>43500</v>
      </c>
      <c r="E4836" s="1">
        <v>43619</v>
      </c>
      <c r="F4836" s="1">
        <v>43638</v>
      </c>
      <c r="G4836" s="1">
        <v>43626</v>
      </c>
      <c r="H4836" s="13">
        <f>Orders[[#This Row],[DeliveryDate]]-Orders[[#This Row],[OrderDate]]</f>
        <v>7</v>
      </c>
      <c r="I4836" t="s">
        <v>3</v>
      </c>
      <c r="J4836" t="str">
        <f>_xlfn.XLOOKUP(Orders[[#This Row],[_SalesRepID]],'Sales team'!A:A,'Sales team'!B:B)</f>
        <v>Nicholas Cunningham</v>
      </c>
      <c r="K4836">
        <v>19</v>
      </c>
      <c r="L4836">
        <v>10</v>
      </c>
      <c r="M4836">
        <v>252</v>
      </c>
      <c r="N4836" t="str">
        <f>_xlfn.XLOOKUP(Orders[[#This Row],[_ProductID]],Products!A:A,Products!C:C)</f>
        <v>Home décor</v>
      </c>
      <c r="O4836">
        <v>36</v>
      </c>
      <c r="P4836">
        <v>0.05</v>
      </c>
      <c r="Q4836" s="2">
        <v>3886</v>
      </c>
      <c r="R4836" s="2">
        <v>3069.94</v>
      </c>
      <c r="S4836" s="2">
        <v>25841.899999999998</v>
      </c>
      <c r="T4836" s="2">
        <v>4352.3199999999961</v>
      </c>
    </row>
    <row r="4837" spans="1:20" x14ac:dyDescent="0.25">
      <c r="A4837" t="s">
        <v>3164</v>
      </c>
      <c r="B4837" t="s">
        <v>1</v>
      </c>
      <c r="C4837" t="s">
        <v>6</v>
      </c>
      <c r="D4837" s="1">
        <v>43500</v>
      </c>
      <c r="E4837" s="1">
        <v>43619</v>
      </c>
      <c r="F4837" s="1">
        <v>43634</v>
      </c>
      <c r="G4837" s="1">
        <v>43622</v>
      </c>
      <c r="H4837" s="13">
        <f>Orders[[#This Row],[DeliveryDate]]-Orders[[#This Row],[OrderDate]]</f>
        <v>3</v>
      </c>
      <c r="I4837" t="s">
        <v>3</v>
      </c>
      <c r="J4837" t="str">
        <f>_xlfn.XLOOKUP(Orders[[#This Row],[_SalesRepID]],'Sales team'!A:A,'Sales team'!B:B)</f>
        <v>Joshua Ryan</v>
      </c>
      <c r="K4837">
        <v>9</v>
      </c>
      <c r="L4837">
        <v>7</v>
      </c>
      <c r="M4837">
        <v>96</v>
      </c>
      <c r="N4837" t="str">
        <f>_xlfn.XLOOKUP(Orders[[#This Row],[_ProductID]],Products!A:A,Products!C:C)</f>
        <v>Home décor</v>
      </c>
      <c r="O4837">
        <v>3</v>
      </c>
      <c r="P4837">
        <v>0.2</v>
      </c>
      <c r="Q4837" s="2">
        <v>777.2</v>
      </c>
      <c r="R4837" s="2">
        <v>528.49600000000009</v>
      </c>
      <c r="S4837" s="2">
        <v>3108.8</v>
      </c>
      <c r="T4837" s="2">
        <v>466.31999999999971</v>
      </c>
    </row>
    <row r="4838" spans="1:20" x14ac:dyDescent="0.25">
      <c r="A4838" t="s">
        <v>3165</v>
      </c>
      <c r="B4838" t="s">
        <v>5</v>
      </c>
      <c r="C4838" t="s">
        <v>6</v>
      </c>
      <c r="D4838" s="1">
        <v>43500</v>
      </c>
      <c r="E4838" s="1">
        <v>43619</v>
      </c>
      <c r="F4838" s="1">
        <v>43642</v>
      </c>
      <c r="G4838" s="1">
        <v>43657</v>
      </c>
      <c r="H4838" s="13">
        <f>Orders[[#This Row],[DeliveryDate]]-Orders[[#This Row],[OrderDate]]</f>
        <v>38</v>
      </c>
      <c r="I4838" t="s">
        <v>3</v>
      </c>
      <c r="J4838" t="str">
        <f>_xlfn.XLOOKUP(Orders[[#This Row],[_SalesRepID]],'Sales team'!A:A,'Sales team'!B:B)</f>
        <v>Paul Holmes</v>
      </c>
      <c r="K4838">
        <v>14</v>
      </c>
      <c r="L4838">
        <v>40</v>
      </c>
      <c r="M4838">
        <v>149</v>
      </c>
      <c r="N4838" t="str">
        <f>_xlfn.XLOOKUP(Orders[[#This Row],[_ProductID]],Products!A:A,Products!C:C)</f>
        <v>Kitchen &amp; Dining</v>
      </c>
      <c r="O4838">
        <v>37</v>
      </c>
      <c r="P4838">
        <v>0.1</v>
      </c>
      <c r="Q4838" s="2">
        <v>911.2</v>
      </c>
      <c r="R4838" s="2">
        <v>756.29600000000005</v>
      </c>
      <c r="S4838" s="2">
        <v>820.08</v>
      </c>
      <c r="T4838" s="2">
        <v>63.783999999999992</v>
      </c>
    </row>
    <row r="4839" spans="1:20" x14ac:dyDescent="0.25">
      <c r="A4839" t="s">
        <v>3166</v>
      </c>
      <c r="B4839" t="s">
        <v>8</v>
      </c>
      <c r="C4839" t="s">
        <v>13</v>
      </c>
      <c r="D4839" s="1">
        <v>43500</v>
      </c>
      <c r="E4839" s="1">
        <v>43619</v>
      </c>
      <c r="F4839" s="1">
        <v>43632</v>
      </c>
      <c r="G4839" s="1">
        <v>43628</v>
      </c>
      <c r="H4839" s="13">
        <f>Orders[[#This Row],[DeliveryDate]]-Orders[[#This Row],[OrderDate]]</f>
        <v>9</v>
      </c>
      <c r="I4839" t="s">
        <v>3</v>
      </c>
      <c r="J4839" t="str">
        <f>_xlfn.XLOOKUP(Orders[[#This Row],[_SalesRepID]],'Sales team'!A:A,'Sales team'!B:B)</f>
        <v>Roy Rice</v>
      </c>
      <c r="K4839">
        <v>24</v>
      </c>
      <c r="L4839">
        <v>16</v>
      </c>
      <c r="M4839">
        <v>294</v>
      </c>
      <c r="N4839" t="str">
        <f>_xlfn.XLOOKUP(Orders[[#This Row],[_ProductID]],Products!A:A,Products!C:C)</f>
        <v>Furniture</v>
      </c>
      <c r="O4839">
        <v>15</v>
      </c>
      <c r="P4839">
        <v>0.05</v>
      </c>
      <c r="Q4839" s="2">
        <v>3932.9</v>
      </c>
      <c r="R4839" s="2">
        <v>3106.991</v>
      </c>
      <c r="S4839" s="2">
        <v>29890.04</v>
      </c>
      <c r="T4839" s="2">
        <v>5034.112000000001</v>
      </c>
    </row>
    <row r="4840" spans="1:20" x14ac:dyDescent="0.25">
      <c r="A4840" t="s">
        <v>3167</v>
      </c>
      <c r="B4840" t="s">
        <v>5</v>
      </c>
      <c r="C4840" t="s">
        <v>13</v>
      </c>
      <c r="D4840" s="1">
        <v>43500</v>
      </c>
      <c r="E4840" s="1">
        <v>43619</v>
      </c>
      <c r="F4840" s="1">
        <v>43636</v>
      </c>
      <c r="G4840" s="1">
        <v>43644</v>
      </c>
      <c r="H4840" s="13">
        <f>Orders[[#This Row],[DeliveryDate]]-Orders[[#This Row],[OrderDate]]</f>
        <v>25</v>
      </c>
      <c r="I4840" t="s">
        <v>3</v>
      </c>
      <c r="J4840" t="str">
        <f>_xlfn.XLOOKUP(Orders[[#This Row],[_SalesRepID]],'Sales team'!A:A,'Sales team'!B:B)</f>
        <v>Todd Roberts</v>
      </c>
      <c r="K4840">
        <v>13</v>
      </c>
      <c r="L4840">
        <v>23</v>
      </c>
      <c r="M4840">
        <v>299</v>
      </c>
      <c r="N4840" t="str">
        <f>_xlfn.XLOOKUP(Orders[[#This Row],[_ProductID]],Products!A:A,Products!C:C)</f>
        <v>Electronics</v>
      </c>
      <c r="O4840">
        <v>25</v>
      </c>
      <c r="P4840">
        <v>7.4999999999999997E-2</v>
      </c>
      <c r="Q4840" s="2">
        <v>2566.1</v>
      </c>
      <c r="R4840" s="2">
        <v>1437.0160000000001</v>
      </c>
      <c r="S4840" s="2">
        <v>11868.212500000001</v>
      </c>
      <c r="T4840" s="2">
        <v>4683.1325000000015</v>
      </c>
    </row>
    <row r="4841" spans="1:20" x14ac:dyDescent="0.25">
      <c r="A4841" t="s">
        <v>3168</v>
      </c>
      <c r="B4841" t="s">
        <v>1</v>
      </c>
      <c r="C4841" t="s">
        <v>15</v>
      </c>
      <c r="D4841" s="1">
        <v>43500</v>
      </c>
      <c r="E4841" s="1">
        <v>43619</v>
      </c>
      <c r="F4841" s="1">
        <v>43626</v>
      </c>
      <c r="G4841" s="1">
        <v>43642</v>
      </c>
      <c r="H4841" s="13">
        <f>Orders[[#This Row],[DeliveryDate]]-Orders[[#This Row],[OrderDate]]</f>
        <v>23</v>
      </c>
      <c r="I4841" t="s">
        <v>3</v>
      </c>
      <c r="J4841" t="str">
        <f>_xlfn.XLOOKUP(Orders[[#This Row],[_SalesRepID]],'Sales team'!A:A,'Sales team'!B:B)</f>
        <v>Joshua Little</v>
      </c>
      <c r="K4841">
        <v>11</v>
      </c>
      <c r="L4841">
        <v>11</v>
      </c>
      <c r="M4841">
        <v>40</v>
      </c>
      <c r="N4841" t="str">
        <f>_xlfn.XLOOKUP(Orders[[#This Row],[_ProductID]],Products!A:A,Products!C:C)</f>
        <v>Furniture</v>
      </c>
      <c r="O4841">
        <v>34</v>
      </c>
      <c r="P4841">
        <v>7.4999999999999997E-2</v>
      </c>
      <c r="Q4841" s="2">
        <v>5788.8</v>
      </c>
      <c r="R4841" s="2">
        <v>2952.288</v>
      </c>
      <c r="S4841" s="2">
        <v>32127.840000000004</v>
      </c>
      <c r="T4841" s="2">
        <v>14414.112000000005</v>
      </c>
    </row>
    <row r="4842" spans="1:20" x14ac:dyDescent="0.25">
      <c r="A4842" t="s">
        <v>3169</v>
      </c>
      <c r="B4842" t="s">
        <v>1</v>
      </c>
      <c r="C4842" t="s">
        <v>6</v>
      </c>
      <c r="D4842" s="1">
        <v>43500</v>
      </c>
      <c r="E4842" s="1">
        <v>43619</v>
      </c>
      <c r="F4842" s="1">
        <v>43631</v>
      </c>
      <c r="G4842" s="1">
        <v>43627</v>
      </c>
      <c r="H4842" s="13">
        <f>Orders[[#This Row],[DeliveryDate]]-Orders[[#This Row],[OrderDate]]</f>
        <v>8</v>
      </c>
      <c r="I4842" t="s">
        <v>3</v>
      </c>
      <c r="J4842" t="str">
        <f>_xlfn.XLOOKUP(Orders[[#This Row],[_SalesRepID]],'Sales team'!A:A,'Sales team'!B:B)</f>
        <v>Joshua Little</v>
      </c>
      <c r="K4842">
        <v>11</v>
      </c>
      <c r="L4842">
        <v>5</v>
      </c>
      <c r="M4842">
        <v>151</v>
      </c>
      <c r="N4842" t="str">
        <f>_xlfn.XLOOKUP(Orders[[#This Row],[_ProductID]],Products!A:A,Products!C:C)</f>
        <v>Home décor</v>
      </c>
      <c r="O4842">
        <v>2</v>
      </c>
      <c r="P4842">
        <v>0.05</v>
      </c>
      <c r="Q4842" s="2">
        <v>6358.3</v>
      </c>
      <c r="R4842" s="2">
        <v>5023.0570000000007</v>
      </c>
      <c r="S4842" s="2">
        <v>6040.3850000000002</v>
      </c>
      <c r="T4842" s="2">
        <v>1017.3279999999995</v>
      </c>
    </row>
    <row r="4843" spans="1:20" x14ac:dyDescent="0.25">
      <c r="A4843" t="s">
        <v>3170</v>
      </c>
      <c r="B4843" t="s">
        <v>1</v>
      </c>
      <c r="C4843" t="s">
        <v>6</v>
      </c>
      <c r="D4843" s="1">
        <v>43500</v>
      </c>
      <c r="E4843" s="1">
        <v>43619</v>
      </c>
      <c r="F4843" s="1">
        <v>43629</v>
      </c>
      <c r="G4843" s="1">
        <v>43640</v>
      </c>
      <c r="H4843" s="13">
        <f>Orders[[#This Row],[DeliveryDate]]-Orders[[#This Row],[OrderDate]]</f>
        <v>21</v>
      </c>
      <c r="I4843" t="s">
        <v>3</v>
      </c>
      <c r="J4843" t="str">
        <f>_xlfn.XLOOKUP(Orders[[#This Row],[_SalesRepID]],'Sales team'!A:A,'Sales team'!B:B)</f>
        <v>Joshua Bennett</v>
      </c>
      <c r="K4843">
        <v>6</v>
      </c>
      <c r="L4843">
        <v>49</v>
      </c>
      <c r="M4843">
        <v>143</v>
      </c>
      <c r="N4843" t="str">
        <f>_xlfn.XLOOKUP(Orders[[#This Row],[_ProductID]],Products!A:A,Products!C:C)</f>
        <v>Kitchen &amp; Dining</v>
      </c>
      <c r="O4843">
        <v>8</v>
      </c>
      <c r="P4843">
        <v>7.4999999999999997E-2</v>
      </c>
      <c r="Q4843" s="2">
        <v>924.6</v>
      </c>
      <c r="R4843" s="2">
        <v>711.94200000000001</v>
      </c>
      <c r="S4843" s="2">
        <v>855.25500000000011</v>
      </c>
      <c r="T4843" s="2">
        <v>143.3130000000001</v>
      </c>
    </row>
    <row r="4844" spans="1:20" x14ac:dyDescent="0.25">
      <c r="A4844" t="s">
        <v>3171</v>
      </c>
      <c r="B4844" t="s">
        <v>8</v>
      </c>
      <c r="C4844" t="s">
        <v>6</v>
      </c>
      <c r="D4844" s="1">
        <v>43500</v>
      </c>
      <c r="E4844" s="1">
        <v>43619</v>
      </c>
      <c r="F4844" s="1">
        <v>43623</v>
      </c>
      <c r="G4844" s="1">
        <v>43629</v>
      </c>
      <c r="H4844" s="13">
        <f>Orders[[#This Row],[DeliveryDate]]-Orders[[#This Row],[OrderDate]]</f>
        <v>10</v>
      </c>
      <c r="I4844" t="s">
        <v>3</v>
      </c>
      <c r="J4844" t="str">
        <f>_xlfn.XLOOKUP(Orders[[#This Row],[_SalesRepID]],'Sales team'!A:A,'Sales team'!B:B)</f>
        <v>Joe Price</v>
      </c>
      <c r="K4844">
        <v>22</v>
      </c>
      <c r="L4844">
        <v>48</v>
      </c>
      <c r="M4844">
        <v>182</v>
      </c>
      <c r="N4844" t="str">
        <f>_xlfn.XLOOKUP(Orders[[#This Row],[_ProductID]],Products!A:A,Products!C:C)</f>
        <v>Electronics</v>
      </c>
      <c r="O4844">
        <v>28</v>
      </c>
      <c r="P4844">
        <v>0.2</v>
      </c>
      <c r="Q4844" s="2">
        <v>1031.8</v>
      </c>
      <c r="R4844" s="2">
        <v>639.71600000000001</v>
      </c>
      <c r="S4844" s="2">
        <v>825.44</v>
      </c>
      <c r="T4844" s="2">
        <v>185.72400000000005</v>
      </c>
    </row>
    <row r="4845" spans="1:20" x14ac:dyDescent="0.25">
      <c r="A4845" t="s">
        <v>3172</v>
      </c>
      <c r="B4845" t="s">
        <v>5</v>
      </c>
      <c r="C4845" t="s">
        <v>25</v>
      </c>
      <c r="D4845" s="1">
        <v>43500</v>
      </c>
      <c r="E4845" s="1">
        <v>43619</v>
      </c>
      <c r="F4845" s="1">
        <v>43624</v>
      </c>
      <c r="G4845" s="1">
        <v>43634</v>
      </c>
      <c r="H4845" s="13">
        <f>Orders[[#This Row],[DeliveryDate]]-Orders[[#This Row],[OrderDate]]</f>
        <v>15</v>
      </c>
      <c r="I4845" t="s">
        <v>3</v>
      </c>
      <c r="J4845" t="str">
        <f>_xlfn.XLOOKUP(Orders[[#This Row],[_SalesRepID]],'Sales team'!A:A,'Sales team'!B:B)</f>
        <v>Carl Nguyen</v>
      </c>
      <c r="K4845">
        <v>12</v>
      </c>
      <c r="L4845">
        <v>31</v>
      </c>
      <c r="M4845">
        <v>363</v>
      </c>
      <c r="N4845" t="str">
        <f>_xlfn.XLOOKUP(Orders[[#This Row],[_ProductID]],Products!A:A,Products!C:C)</f>
        <v>Home décor</v>
      </c>
      <c r="O4845">
        <v>3</v>
      </c>
      <c r="P4845">
        <v>0.15</v>
      </c>
      <c r="Q4845" s="2">
        <v>3845.8</v>
      </c>
      <c r="R4845" s="2">
        <v>1730.6100000000001</v>
      </c>
      <c r="S4845" s="2">
        <v>9806.7900000000009</v>
      </c>
      <c r="T4845" s="2">
        <v>4614.9600000000009</v>
      </c>
    </row>
    <row r="4846" spans="1:20" x14ac:dyDescent="0.25">
      <c r="A4846" t="s">
        <v>3173</v>
      </c>
      <c r="B4846" t="s">
        <v>5</v>
      </c>
      <c r="C4846" t="s">
        <v>6</v>
      </c>
      <c r="D4846" s="1">
        <v>43500</v>
      </c>
      <c r="E4846" s="1">
        <v>43619</v>
      </c>
      <c r="F4846" s="1">
        <v>43639</v>
      </c>
      <c r="G4846" s="1">
        <v>43634</v>
      </c>
      <c r="H4846" s="13">
        <f>Orders[[#This Row],[DeliveryDate]]-Orders[[#This Row],[OrderDate]]</f>
        <v>15</v>
      </c>
      <c r="I4846" t="s">
        <v>3</v>
      </c>
      <c r="J4846" t="str">
        <f>_xlfn.XLOOKUP(Orders[[#This Row],[_SalesRepID]],'Sales team'!A:A,'Sales team'!B:B)</f>
        <v>Todd Roberts</v>
      </c>
      <c r="K4846">
        <v>13</v>
      </c>
      <c r="L4846">
        <v>26</v>
      </c>
      <c r="M4846">
        <v>90</v>
      </c>
      <c r="N4846" t="str">
        <f>_xlfn.XLOOKUP(Orders[[#This Row],[_ProductID]],Products!A:A,Products!C:C)</f>
        <v>Furniture</v>
      </c>
      <c r="O4846">
        <v>38</v>
      </c>
      <c r="P4846">
        <v>0.05</v>
      </c>
      <c r="Q4846" s="2">
        <v>904.5</v>
      </c>
      <c r="R4846" s="2">
        <v>669.33</v>
      </c>
      <c r="S4846" s="2">
        <v>6014.9249999999993</v>
      </c>
      <c r="T4846" s="2">
        <v>1329.6149999999989</v>
      </c>
    </row>
    <row r="4847" spans="1:20" x14ac:dyDescent="0.25">
      <c r="A4847" t="s">
        <v>3147</v>
      </c>
      <c r="B4847" t="s">
        <v>1</v>
      </c>
      <c r="C4847" t="s">
        <v>2</v>
      </c>
      <c r="D4847" s="1">
        <v>43500</v>
      </c>
      <c r="E4847" s="1">
        <v>43618</v>
      </c>
      <c r="F4847" s="1">
        <v>43646</v>
      </c>
      <c r="G4847" s="1">
        <v>43633</v>
      </c>
      <c r="H4847" s="13">
        <f>Orders[[#This Row],[DeliveryDate]]-Orders[[#This Row],[OrderDate]]</f>
        <v>15</v>
      </c>
      <c r="I4847" t="s">
        <v>3</v>
      </c>
      <c r="J4847" t="str">
        <f>_xlfn.XLOOKUP(Orders[[#This Row],[_SalesRepID]],'Sales team'!A:A,'Sales team'!B:B)</f>
        <v>George Lewis</v>
      </c>
      <c r="K4847">
        <v>8</v>
      </c>
      <c r="L4847">
        <v>27</v>
      </c>
      <c r="M4847">
        <v>251</v>
      </c>
      <c r="N4847" t="str">
        <f>_xlfn.XLOOKUP(Orders[[#This Row],[_ProductID]],Products!A:A,Products!C:C)</f>
        <v>Home décor</v>
      </c>
      <c r="O4847">
        <v>31</v>
      </c>
      <c r="P4847">
        <v>0.05</v>
      </c>
      <c r="Q4847" s="2">
        <v>2646.5</v>
      </c>
      <c r="R4847" s="2">
        <v>1826.0849999999998</v>
      </c>
      <c r="S4847" s="2">
        <v>15085.05</v>
      </c>
      <c r="T4847" s="2">
        <v>4128.5400000000009</v>
      </c>
    </row>
    <row r="4848" spans="1:20" x14ac:dyDescent="0.25">
      <c r="A4848" t="s">
        <v>3148</v>
      </c>
      <c r="B4848" t="s">
        <v>1</v>
      </c>
      <c r="C4848" t="s">
        <v>25</v>
      </c>
      <c r="D4848" s="1">
        <v>43500</v>
      </c>
      <c r="E4848" s="1">
        <v>43618</v>
      </c>
      <c r="F4848" s="1">
        <v>43627</v>
      </c>
      <c r="G4848" s="1">
        <v>43635</v>
      </c>
      <c r="H4848" s="13">
        <f>Orders[[#This Row],[DeliveryDate]]-Orders[[#This Row],[OrderDate]]</f>
        <v>17</v>
      </c>
      <c r="I4848" t="s">
        <v>3</v>
      </c>
      <c r="J4848" t="str">
        <f>_xlfn.XLOOKUP(Orders[[#This Row],[_SalesRepID]],'Sales team'!A:A,'Sales team'!B:B)</f>
        <v>Shawn Cook</v>
      </c>
      <c r="K4848">
        <v>7</v>
      </c>
      <c r="L4848">
        <v>49</v>
      </c>
      <c r="M4848">
        <v>366</v>
      </c>
      <c r="N4848" t="str">
        <f>_xlfn.XLOOKUP(Orders[[#This Row],[_ProductID]],Products!A:A,Products!C:C)</f>
        <v>Home décor</v>
      </c>
      <c r="O4848">
        <v>45</v>
      </c>
      <c r="P4848">
        <v>0.2</v>
      </c>
      <c r="Q4848" s="2">
        <v>1058.6000000000001</v>
      </c>
      <c r="R4848" s="2">
        <v>709.26200000000017</v>
      </c>
      <c r="S4848" s="2">
        <v>2540.6400000000003</v>
      </c>
      <c r="T4848" s="2">
        <v>412.85399999999981</v>
      </c>
    </row>
    <row r="4849" spans="1:20" x14ac:dyDescent="0.25">
      <c r="A4849" t="s">
        <v>3149</v>
      </c>
      <c r="B4849" t="s">
        <v>8</v>
      </c>
      <c r="C4849" t="s">
        <v>15</v>
      </c>
      <c r="D4849" s="1">
        <v>43500</v>
      </c>
      <c r="E4849" s="1">
        <v>43618</v>
      </c>
      <c r="F4849" s="1">
        <v>43642</v>
      </c>
      <c r="G4849" s="1">
        <v>43633</v>
      </c>
      <c r="H4849" s="13">
        <f>Orders[[#This Row],[DeliveryDate]]-Orders[[#This Row],[OrderDate]]</f>
        <v>15</v>
      </c>
      <c r="I4849" t="s">
        <v>3</v>
      </c>
      <c r="J4849" t="str">
        <f>_xlfn.XLOOKUP(Orders[[#This Row],[_SalesRepID]],'Sales team'!A:A,'Sales team'!B:B)</f>
        <v>Samuel Fowler</v>
      </c>
      <c r="K4849">
        <v>21</v>
      </c>
      <c r="L4849">
        <v>34</v>
      </c>
      <c r="M4849">
        <v>4</v>
      </c>
      <c r="N4849" t="str">
        <f>_xlfn.XLOOKUP(Orders[[#This Row],[_ProductID]],Products!A:A,Products!C:C)</f>
        <v>Kitchen &amp; Dining</v>
      </c>
      <c r="O4849">
        <v>13</v>
      </c>
      <c r="P4849">
        <v>0.05</v>
      </c>
      <c r="Q4849" s="2">
        <v>3966.4</v>
      </c>
      <c r="R4849" s="2">
        <v>1586.5600000000002</v>
      </c>
      <c r="S4849" s="2">
        <v>3768.08</v>
      </c>
      <c r="T4849" s="2">
        <v>2181.5199999999995</v>
      </c>
    </row>
    <row r="4850" spans="1:20" x14ac:dyDescent="0.25">
      <c r="A4850" t="s">
        <v>3150</v>
      </c>
      <c r="B4850" t="s">
        <v>1</v>
      </c>
      <c r="C4850" t="s">
        <v>2</v>
      </c>
      <c r="D4850" s="1">
        <v>43500</v>
      </c>
      <c r="E4850" s="1">
        <v>43618</v>
      </c>
      <c r="F4850" s="1">
        <v>43624</v>
      </c>
      <c r="G4850" s="1">
        <v>43630</v>
      </c>
      <c r="H4850" s="13">
        <f>Orders[[#This Row],[DeliveryDate]]-Orders[[#This Row],[OrderDate]]</f>
        <v>12</v>
      </c>
      <c r="I4850" t="s">
        <v>3</v>
      </c>
      <c r="J4850" t="str">
        <f>_xlfn.XLOOKUP(Orders[[#This Row],[_SalesRepID]],'Sales team'!A:A,'Sales team'!B:B)</f>
        <v>Stephen Payne</v>
      </c>
      <c r="K4850">
        <v>5</v>
      </c>
      <c r="L4850">
        <v>29</v>
      </c>
      <c r="M4850">
        <v>203</v>
      </c>
      <c r="N4850" t="str">
        <f>_xlfn.XLOOKUP(Orders[[#This Row],[_ProductID]],Products!A:A,Products!C:C)</f>
        <v>Kitchen &amp; Dining</v>
      </c>
      <c r="O4850">
        <v>16</v>
      </c>
      <c r="P4850">
        <v>0.05</v>
      </c>
      <c r="Q4850" s="2">
        <v>2941.3</v>
      </c>
      <c r="R4850" s="2">
        <v>1911.8450000000003</v>
      </c>
      <c r="S4850" s="2">
        <v>22353.88</v>
      </c>
      <c r="T4850" s="2">
        <v>7059.119999999999</v>
      </c>
    </row>
    <row r="4851" spans="1:20" x14ac:dyDescent="0.25">
      <c r="A4851" t="s">
        <v>3151</v>
      </c>
      <c r="B4851" t="s">
        <v>5</v>
      </c>
      <c r="C4851" t="s">
        <v>13</v>
      </c>
      <c r="D4851" s="1">
        <v>43500</v>
      </c>
      <c r="E4851" s="1">
        <v>43618</v>
      </c>
      <c r="F4851" s="1">
        <v>43627</v>
      </c>
      <c r="G4851" s="1">
        <v>43623</v>
      </c>
      <c r="H4851" s="13">
        <f>Orders[[#This Row],[DeliveryDate]]-Orders[[#This Row],[OrderDate]]</f>
        <v>5</v>
      </c>
      <c r="I4851" t="s">
        <v>3</v>
      </c>
      <c r="J4851" t="str">
        <f>_xlfn.XLOOKUP(Orders[[#This Row],[_SalesRepID]],'Sales team'!A:A,'Sales team'!B:B)</f>
        <v>Frank Brown</v>
      </c>
      <c r="K4851">
        <v>17</v>
      </c>
      <c r="L4851">
        <v>49</v>
      </c>
      <c r="M4851">
        <v>316</v>
      </c>
      <c r="N4851" t="str">
        <f>_xlfn.XLOOKUP(Orders[[#This Row],[_ProductID]],Products!A:A,Products!C:C)</f>
        <v>Home décor</v>
      </c>
      <c r="O4851">
        <v>2</v>
      </c>
      <c r="P4851">
        <v>0.1</v>
      </c>
      <c r="Q4851" s="2">
        <v>1125.6000000000001</v>
      </c>
      <c r="R4851" s="2">
        <v>675.36</v>
      </c>
      <c r="S4851" s="2">
        <v>7091.2800000000007</v>
      </c>
      <c r="T4851" s="2">
        <v>2363.7600000000002</v>
      </c>
    </row>
    <row r="4852" spans="1:20" x14ac:dyDescent="0.25">
      <c r="A4852" t="s">
        <v>3152</v>
      </c>
      <c r="B4852" t="s">
        <v>5</v>
      </c>
      <c r="C4852" t="s">
        <v>15</v>
      </c>
      <c r="D4852" s="1">
        <v>43500</v>
      </c>
      <c r="E4852" s="1">
        <v>43618</v>
      </c>
      <c r="F4852" s="1">
        <v>43625</v>
      </c>
      <c r="G4852" s="1">
        <v>43621</v>
      </c>
      <c r="H4852" s="13">
        <f>Orders[[#This Row],[DeliveryDate]]-Orders[[#This Row],[OrderDate]]</f>
        <v>3</v>
      </c>
      <c r="I4852" t="s">
        <v>3</v>
      </c>
      <c r="J4852" t="str">
        <f>_xlfn.XLOOKUP(Orders[[#This Row],[_SalesRepID]],'Sales team'!A:A,'Sales team'!B:B)</f>
        <v>Nicholas Cunningham</v>
      </c>
      <c r="K4852">
        <v>19</v>
      </c>
      <c r="L4852">
        <v>40</v>
      </c>
      <c r="M4852">
        <v>22</v>
      </c>
      <c r="N4852" t="str">
        <f>_xlfn.XLOOKUP(Orders[[#This Row],[_ProductID]],Products!A:A,Products!C:C)</f>
        <v>Home décor</v>
      </c>
      <c r="O4852">
        <v>24</v>
      </c>
      <c r="P4852">
        <v>0.15</v>
      </c>
      <c r="Q4852" s="2">
        <v>2827.4</v>
      </c>
      <c r="R4852" s="2">
        <v>1781.2620000000002</v>
      </c>
      <c r="S4852" s="2">
        <v>16823.03</v>
      </c>
      <c r="T4852" s="2">
        <v>4354.1959999999981</v>
      </c>
    </row>
    <row r="4853" spans="1:20" x14ac:dyDescent="0.25">
      <c r="A4853" t="s">
        <v>3153</v>
      </c>
      <c r="B4853" t="s">
        <v>1</v>
      </c>
      <c r="C4853" t="s">
        <v>6</v>
      </c>
      <c r="D4853" s="1">
        <v>43500</v>
      </c>
      <c r="E4853" s="1">
        <v>43618</v>
      </c>
      <c r="F4853" s="1">
        <v>43638</v>
      </c>
      <c r="G4853" s="1">
        <v>43629</v>
      </c>
      <c r="H4853" s="13">
        <f>Orders[[#This Row],[DeliveryDate]]-Orders[[#This Row],[OrderDate]]</f>
        <v>11</v>
      </c>
      <c r="I4853" t="s">
        <v>3</v>
      </c>
      <c r="J4853" t="str">
        <f>_xlfn.XLOOKUP(Orders[[#This Row],[_SalesRepID]],'Sales team'!A:A,'Sales team'!B:B)</f>
        <v>Carl Nguyen</v>
      </c>
      <c r="K4853">
        <v>12</v>
      </c>
      <c r="L4853">
        <v>2</v>
      </c>
      <c r="M4853">
        <v>108</v>
      </c>
      <c r="N4853" t="str">
        <f>_xlfn.XLOOKUP(Orders[[#This Row],[_ProductID]],Products!A:A,Products!C:C)</f>
        <v>Home décor</v>
      </c>
      <c r="O4853">
        <v>39</v>
      </c>
      <c r="P4853">
        <v>7.4999999999999997E-2</v>
      </c>
      <c r="Q4853" s="2">
        <v>1105.5</v>
      </c>
      <c r="R4853" s="2">
        <v>740.68500000000006</v>
      </c>
      <c r="S4853" s="2">
        <v>2045.1750000000002</v>
      </c>
      <c r="T4853" s="2">
        <v>563.80500000000006</v>
      </c>
    </row>
    <row r="4854" spans="1:20" x14ac:dyDescent="0.25">
      <c r="A4854" t="s">
        <v>3154</v>
      </c>
      <c r="B4854" t="s">
        <v>5</v>
      </c>
      <c r="C4854" t="s">
        <v>6</v>
      </c>
      <c r="D4854" s="1">
        <v>43500</v>
      </c>
      <c r="E4854" s="1">
        <v>43618</v>
      </c>
      <c r="F4854" s="1">
        <v>43643</v>
      </c>
      <c r="G4854" s="1">
        <v>43634</v>
      </c>
      <c r="H4854" s="13">
        <f>Orders[[#This Row],[DeliveryDate]]-Orders[[#This Row],[OrderDate]]</f>
        <v>16</v>
      </c>
      <c r="I4854" t="s">
        <v>3</v>
      </c>
      <c r="J4854" t="str">
        <f>_xlfn.XLOOKUP(Orders[[#This Row],[_SalesRepID]],'Sales team'!A:A,'Sales team'!B:B)</f>
        <v>Paul Holmes</v>
      </c>
      <c r="K4854">
        <v>14</v>
      </c>
      <c r="L4854">
        <v>8</v>
      </c>
      <c r="M4854">
        <v>197</v>
      </c>
      <c r="N4854" t="str">
        <f>_xlfn.XLOOKUP(Orders[[#This Row],[_ProductID]],Products!A:A,Products!C:C)</f>
        <v>Furniture</v>
      </c>
      <c r="O4854">
        <v>15</v>
      </c>
      <c r="P4854">
        <v>0.05</v>
      </c>
      <c r="Q4854" s="2">
        <v>4020</v>
      </c>
      <c r="R4854" s="2">
        <v>1809</v>
      </c>
      <c r="S4854" s="2">
        <v>15276</v>
      </c>
      <c r="T4854" s="2">
        <v>8040</v>
      </c>
    </row>
    <row r="4855" spans="1:20" x14ac:dyDescent="0.25">
      <c r="A4855" t="s">
        <v>3155</v>
      </c>
      <c r="B4855" t="s">
        <v>8</v>
      </c>
      <c r="C4855" t="s">
        <v>2</v>
      </c>
      <c r="D4855" s="1">
        <v>43500</v>
      </c>
      <c r="E4855" s="1">
        <v>43618</v>
      </c>
      <c r="F4855" s="1">
        <v>43632</v>
      </c>
      <c r="G4855" s="1">
        <v>43633</v>
      </c>
      <c r="H4855" s="13">
        <f>Orders[[#This Row],[DeliveryDate]]-Orders[[#This Row],[OrderDate]]</f>
        <v>15</v>
      </c>
      <c r="I4855" t="s">
        <v>3</v>
      </c>
      <c r="J4855" t="str">
        <f>_xlfn.XLOOKUP(Orders[[#This Row],[_SalesRepID]],'Sales team'!A:A,'Sales team'!B:B)</f>
        <v>Roy Rice</v>
      </c>
      <c r="K4855">
        <v>24</v>
      </c>
      <c r="L4855">
        <v>20</v>
      </c>
      <c r="M4855">
        <v>240</v>
      </c>
      <c r="N4855" t="str">
        <f>_xlfn.XLOOKUP(Orders[[#This Row],[_ProductID]],Products!A:A,Products!C:C)</f>
        <v>Electronics</v>
      </c>
      <c r="O4855">
        <v>25</v>
      </c>
      <c r="P4855">
        <v>0.1</v>
      </c>
      <c r="Q4855" s="2">
        <v>3269.6</v>
      </c>
      <c r="R4855" s="2">
        <v>1405.9279999999999</v>
      </c>
      <c r="S4855" s="2">
        <v>23541.119999999999</v>
      </c>
      <c r="T4855" s="2">
        <v>12293.696</v>
      </c>
    </row>
    <row r="4856" spans="1:20" x14ac:dyDescent="0.25">
      <c r="A4856" t="s">
        <v>3156</v>
      </c>
      <c r="B4856" t="s">
        <v>8</v>
      </c>
      <c r="C4856" t="s">
        <v>13</v>
      </c>
      <c r="D4856" s="1">
        <v>43500</v>
      </c>
      <c r="E4856" s="1">
        <v>43618</v>
      </c>
      <c r="F4856" s="1">
        <v>43644</v>
      </c>
      <c r="G4856" s="1">
        <v>43628</v>
      </c>
      <c r="H4856" s="13">
        <f>Orders[[#This Row],[DeliveryDate]]-Orders[[#This Row],[OrderDate]]</f>
        <v>10</v>
      </c>
      <c r="I4856" t="s">
        <v>3</v>
      </c>
      <c r="J4856" t="str">
        <f>_xlfn.XLOOKUP(Orders[[#This Row],[_SalesRepID]],'Sales team'!A:A,'Sales team'!B:B)</f>
        <v>Samuel Fowler</v>
      </c>
      <c r="K4856">
        <v>21</v>
      </c>
      <c r="L4856">
        <v>19</v>
      </c>
      <c r="M4856">
        <v>262</v>
      </c>
      <c r="N4856" t="str">
        <f>_xlfn.XLOOKUP(Orders[[#This Row],[_ProductID]],Products!A:A,Products!C:C)</f>
        <v>Home décor</v>
      </c>
      <c r="O4856">
        <v>44</v>
      </c>
      <c r="P4856">
        <v>0.05</v>
      </c>
      <c r="Q4856" s="2">
        <v>5246.1</v>
      </c>
      <c r="R4856" s="2">
        <v>3882.114</v>
      </c>
      <c r="S4856" s="2">
        <v>34886.565000000002</v>
      </c>
      <c r="T4856" s="2">
        <v>7711.7670000000035</v>
      </c>
    </row>
    <row r="4857" spans="1:20" x14ac:dyDescent="0.25">
      <c r="A4857" t="s">
        <v>3135</v>
      </c>
      <c r="B4857" t="s">
        <v>1</v>
      </c>
      <c r="C4857" t="s">
        <v>13</v>
      </c>
      <c r="D4857" s="1">
        <v>43500</v>
      </c>
      <c r="E4857" s="1">
        <v>43617</v>
      </c>
      <c r="F4857" s="1">
        <v>43627</v>
      </c>
      <c r="G4857" s="1">
        <v>43628</v>
      </c>
      <c r="H4857" s="13">
        <f>Orders[[#This Row],[DeliveryDate]]-Orders[[#This Row],[OrderDate]]</f>
        <v>11</v>
      </c>
      <c r="I4857" t="s">
        <v>3</v>
      </c>
      <c r="J4857" t="str">
        <f>_xlfn.XLOOKUP(Orders[[#This Row],[_SalesRepID]],'Sales team'!A:A,'Sales team'!B:B)</f>
        <v>Jerry Green</v>
      </c>
      <c r="K4857">
        <v>3</v>
      </c>
      <c r="L4857">
        <v>26</v>
      </c>
      <c r="M4857">
        <v>301</v>
      </c>
      <c r="N4857" t="str">
        <f>_xlfn.XLOOKUP(Orders[[#This Row],[_ProductID]],Products!A:A,Products!C:C)</f>
        <v>Furniture</v>
      </c>
      <c r="O4857">
        <v>34</v>
      </c>
      <c r="P4857">
        <v>0.4</v>
      </c>
      <c r="Q4857" s="2">
        <v>1031.8</v>
      </c>
      <c r="R4857" s="2">
        <v>567.49</v>
      </c>
      <c r="S4857" s="2">
        <v>1857.2399999999998</v>
      </c>
      <c r="T4857" s="2">
        <v>154.76999999999975</v>
      </c>
    </row>
    <row r="4858" spans="1:20" x14ac:dyDescent="0.25">
      <c r="A4858" t="s">
        <v>3136</v>
      </c>
      <c r="B4858" t="s">
        <v>1</v>
      </c>
      <c r="C4858" t="s">
        <v>6</v>
      </c>
      <c r="D4858" s="1">
        <v>43500</v>
      </c>
      <c r="E4858" s="1">
        <v>43617</v>
      </c>
      <c r="F4858" s="1">
        <v>43633</v>
      </c>
      <c r="G4858" s="1">
        <v>43635</v>
      </c>
      <c r="H4858" s="13">
        <f>Orders[[#This Row],[DeliveryDate]]-Orders[[#This Row],[OrderDate]]</f>
        <v>18</v>
      </c>
      <c r="I4858" t="s">
        <v>3</v>
      </c>
      <c r="J4858" t="str">
        <f>_xlfn.XLOOKUP(Orders[[#This Row],[_SalesRepID]],'Sales team'!A:A,'Sales team'!B:B)</f>
        <v>Shawn Cook</v>
      </c>
      <c r="K4858">
        <v>7</v>
      </c>
      <c r="L4858">
        <v>44</v>
      </c>
      <c r="M4858">
        <v>123</v>
      </c>
      <c r="N4858" t="str">
        <f>_xlfn.XLOOKUP(Orders[[#This Row],[_ProductID]],Products!A:A,Products!C:C)</f>
        <v>Electronics</v>
      </c>
      <c r="O4858">
        <v>25</v>
      </c>
      <c r="P4858">
        <v>0.15</v>
      </c>
      <c r="Q4858" s="2">
        <v>3912.8</v>
      </c>
      <c r="R4858" s="2">
        <v>1721.6320000000001</v>
      </c>
      <c r="S4858" s="2">
        <v>3325.88</v>
      </c>
      <c r="T4858" s="2">
        <v>1604.248</v>
      </c>
    </row>
    <row r="4859" spans="1:20" x14ac:dyDescent="0.25">
      <c r="A4859" t="s">
        <v>3137</v>
      </c>
      <c r="B4859" t="s">
        <v>5</v>
      </c>
      <c r="C4859" t="s">
        <v>15</v>
      </c>
      <c r="D4859" s="1">
        <v>43500</v>
      </c>
      <c r="E4859" s="1">
        <v>43617</v>
      </c>
      <c r="F4859" s="1">
        <v>43642</v>
      </c>
      <c r="G4859" s="1">
        <v>43630</v>
      </c>
      <c r="H4859" s="13">
        <f>Orders[[#This Row],[DeliveryDate]]-Orders[[#This Row],[OrderDate]]</f>
        <v>13</v>
      </c>
      <c r="I4859" t="s">
        <v>3</v>
      </c>
      <c r="J4859" t="str">
        <f>_xlfn.XLOOKUP(Orders[[#This Row],[_SalesRepID]],'Sales team'!A:A,'Sales team'!B:B)</f>
        <v>Anthony Torres</v>
      </c>
      <c r="K4859">
        <v>20</v>
      </c>
      <c r="L4859">
        <v>39</v>
      </c>
      <c r="M4859">
        <v>5</v>
      </c>
      <c r="N4859" t="str">
        <f>_xlfn.XLOOKUP(Orders[[#This Row],[_ProductID]],Products!A:A,Products!C:C)</f>
        <v>Home décor</v>
      </c>
      <c r="O4859">
        <v>23</v>
      </c>
      <c r="P4859">
        <v>0.2</v>
      </c>
      <c r="Q4859" s="2">
        <v>1065.3</v>
      </c>
      <c r="R4859" s="2">
        <v>862.89300000000003</v>
      </c>
      <c r="S4859" s="2">
        <v>4261.2</v>
      </c>
      <c r="T4859" s="2">
        <v>-53.265000000000327</v>
      </c>
    </row>
    <row r="4860" spans="1:20" x14ac:dyDescent="0.25">
      <c r="A4860" t="s">
        <v>3138</v>
      </c>
      <c r="B4860" t="s">
        <v>8</v>
      </c>
      <c r="C4860" t="s">
        <v>13</v>
      </c>
      <c r="D4860" s="1">
        <v>43500</v>
      </c>
      <c r="E4860" s="1">
        <v>43617</v>
      </c>
      <c r="F4860" s="1">
        <v>43619</v>
      </c>
      <c r="G4860" s="1">
        <v>43635</v>
      </c>
      <c r="H4860" s="13">
        <f>Orders[[#This Row],[DeliveryDate]]-Orders[[#This Row],[OrderDate]]</f>
        <v>18</v>
      </c>
      <c r="I4860" t="s">
        <v>3</v>
      </c>
      <c r="J4860" t="str">
        <f>_xlfn.XLOOKUP(Orders[[#This Row],[_SalesRepID]],'Sales team'!A:A,'Sales team'!B:B)</f>
        <v>Roy Rice</v>
      </c>
      <c r="K4860">
        <v>24</v>
      </c>
      <c r="L4860">
        <v>1</v>
      </c>
      <c r="M4860">
        <v>272</v>
      </c>
      <c r="N4860" t="str">
        <f>_xlfn.XLOOKUP(Orders[[#This Row],[_ProductID]],Products!A:A,Products!C:C)</f>
        <v>Outdoor</v>
      </c>
      <c r="O4860">
        <v>9</v>
      </c>
      <c r="P4860">
        <v>0.05</v>
      </c>
      <c r="Q4860" s="2">
        <v>3959.7000000000003</v>
      </c>
      <c r="R4860" s="2">
        <v>3365.7450000000003</v>
      </c>
      <c r="S4860" s="2">
        <v>18808.575000000001</v>
      </c>
      <c r="T4860" s="2">
        <v>1979.8499999999985</v>
      </c>
    </row>
    <row r="4861" spans="1:20" x14ac:dyDescent="0.25">
      <c r="A4861" t="s">
        <v>3139</v>
      </c>
      <c r="B4861" t="s">
        <v>1</v>
      </c>
      <c r="C4861" t="s">
        <v>25</v>
      </c>
      <c r="D4861" s="1">
        <v>43500</v>
      </c>
      <c r="E4861" s="1">
        <v>43617</v>
      </c>
      <c r="F4861" s="1">
        <v>43641</v>
      </c>
      <c r="G4861" s="1">
        <v>43621</v>
      </c>
      <c r="H4861" s="13">
        <f>Orders[[#This Row],[DeliveryDate]]-Orders[[#This Row],[OrderDate]]</f>
        <v>4</v>
      </c>
      <c r="I4861" t="s">
        <v>3</v>
      </c>
      <c r="J4861" t="str">
        <f>_xlfn.XLOOKUP(Orders[[#This Row],[_SalesRepID]],'Sales team'!A:A,'Sales team'!B:B)</f>
        <v>Jerry Green</v>
      </c>
      <c r="K4861">
        <v>3</v>
      </c>
      <c r="L4861">
        <v>29</v>
      </c>
      <c r="M4861">
        <v>348</v>
      </c>
      <c r="N4861" t="str">
        <f>_xlfn.XLOOKUP(Orders[[#This Row],[_ProductID]],Products!A:A,Products!C:C)</f>
        <v>Home décor</v>
      </c>
      <c r="O4861">
        <v>21</v>
      </c>
      <c r="P4861">
        <v>0.4</v>
      </c>
      <c r="Q4861" s="2">
        <v>3973.1</v>
      </c>
      <c r="R4861" s="2">
        <v>1708.433</v>
      </c>
      <c r="S4861" s="2">
        <v>11919.3</v>
      </c>
      <c r="T4861" s="2">
        <v>3377.1349999999984</v>
      </c>
    </row>
    <row r="4862" spans="1:20" x14ac:dyDescent="0.25">
      <c r="A4862" t="s">
        <v>3140</v>
      </c>
      <c r="B4862" t="s">
        <v>8</v>
      </c>
      <c r="C4862" t="s">
        <v>15</v>
      </c>
      <c r="D4862" s="1">
        <v>43500</v>
      </c>
      <c r="E4862" s="1">
        <v>43617</v>
      </c>
      <c r="F4862" s="1">
        <v>43643</v>
      </c>
      <c r="G4862" s="1">
        <v>43633</v>
      </c>
      <c r="H4862" s="13">
        <f>Orders[[#This Row],[DeliveryDate]]-Orders[[#This Row],[OrderDate]]</f>
        <v>16</v>
      </c>
      <c r="I4862" t="s">
        <v>3</v>
      </c>
      <c r="J4862" t="str">
        <f>_xlfn.XLOOKUP(Orders[[#This Row],[_SalesRepID]],'Sales team'!A:A,'Sales team'!B:B)</f>
        <v>Joe Price</v>
      </c>
      <c r="K4862">
        <v>22</v>
      </c>
      <c r="L4862">
        <v>27</v>
      </c>
      <c r="M4862">
        <v>34</v>
      </c>
      <c r="N4862" t="str">
        <f>_xlfn.XLOOKUP(Orders[[#This Row],[_ProductID]],Products!A:A,Products!C:C)</f>
        <v>Home décor</v>
      </c>
      <c r="O4862">
        <v>33</v>
      </c>
      <c r="P4862">
        <v>0.15</v>
      </c>
      <c r="Q4862" s="2">
        <v>1072</v>
      </c>
      <c r="R4862" s="2">
        <v>428.8</v>
      </c>
      <c r="S4862" s="2">
        <v>1822.3999999999999</v>
      </c>
      <c r="T4862" s="2">
        <v>964.79999999999984</v>
      </c>
    </row>
    <row r="4863" spans="1:20" x14ac:dyDescent="0.25">
      <c r="A4863" t="s">
        <v>3141</v>
      </c>
      <c r="B4863" t="s">
        <v>1</v>
      </c>
      <c r="C4863" t="s">
        <v>2</v>
      </c>
      <c r="D4863" s="1">
        <v>43500</v>
      </c>
      <c r="E4863" s="1">
        <v>43617</v>
      </c>
      <c r="F4863" s="1">
        <v>43637</v>
      </c>
      <c r="G4863" s="1">
        <v>43641</v>
      </c>
      <c r="H4863" s="13">
        <f>Orders[[#This Row],[DeliveryDate]]-Orders[[#This Row],[OrderDate]]</f>
        <v>24</v>
      </c>
      <c r="I4863" t="s">
        <v>3</v>
      </c>
      <c r="J4863" t="str">
        <f>_xlfn.XLOOKUP(Orders[[#This Row],[_SalesRepID]],'Sales team'!A:A,'Sales team'!B:B)</f>
        <v>Carl Nguyen</v>
      </c>
      <c r="K4863">
        <v>12</v>
      </c>
      <c r="L4863">
        <v>27</v>
      </c>
      <c r="M4863">
        <v>205</v>
      </c>
      <c r="N4863" t="str">
        <f>_xlfn.XLOOKUP(Orders[[#This Row],[_ProductID]],Products!A:A,Products!C:C)</f>
        <v>Furniture</v>
      </c>
      <c r="O4863">
        <v>12</v>
      </c>
      <c r="P4863">
        <v>7.4999999999999997E-2</v>
      </c>
      <c r="Q4863" s="2">
        <v>2800.6</v>
      </c>
      <c r="R4863" s="2">
        <v>1260.27</v>
      </c>
      <c r="S4863" s="2">
        <v>12952.775000000001</v>
      </c>
      <c r="T4863" s="2">
        <v>6651.4250000000011</v>
      </c>
    </row>
    <row r="4864" spans="1:20" x14ac:dyDescent="0.25">
      <c r="A4864" t="s">
        <v>3142</v>
      </c>
      <c r="B4864" t="s">
        <v>8</v>
      </c>
      <c r="C4864" t="s">
        <v>25</v>
      </c>
      <c r="D4864" s="1">
        <v>43500</v>
      </c>
      <c r="E4864" s="1">
        <v>43617</v>
      </c>
      <c r="F4864" s="1">
        <v>43644</v>
      </c>
      <c r="G4864" s="1">
        <v>43634</v>
      </c>
      <c r="H4864" s="13">
        <f>Orders[[#This Row],[DeliveryDate]]-Orders[[#This Row],[OrderDate]]</f>
        <v>17</v>
      </c>
      <c r="I4864" t="s">
        <v>3</v>
      </c>
      <c r="J4864" t="str">
        <f>_xlfn.XLOOKUP(Orders[[#This Row],[_SalesRepID]],'Sales team'!A:A,'Sales team'!B:B)</f>
        <v>Joe Price</v>
      </c>
      <c r="K4864">
        <v>22</v>
      </c>
      <c r="L4864">
        <v>42</v>
      </c>
      <c r="M4864">
        <v>331</v>
      </c>
      <c r="N4864" t="str">
        <f>_xlfn.XLOOKUP(Orders[[#This Row],[_ProductID]],Products!A:A,Products!C:C)</f>
        <v>Furniture</v>
      </c>
      <c r="O4864">
        <v>19</v>
      </c>
      <c r="P4864">
        <v>0.1</v>
      </c>
      <c r="Q4864" s="2">
        <v>6545.9000000000005</v>
      </c>
      <c r="R4864" s="2">
        <v>4713.0479999999998</v>
      </c>
      <c r="S4864" s="2">
        <v>29456.550000000003</v>
      </c>
      <c r="T4864" s="2">
        <v>5891.3100000000049</v>
      </c>
    </row>
    <row r="4865" spans="1:20" x14ac:dyDescent="0.25">
      <c r="A4865" t="s">
        <v>3143</v>
      </c>
      <c r="B4865" t="s">
        <v>1</v>
      </c>
      <c r="C4865" t="s">
        <v>6</v>
      </c>
      <c r="D4865" s="1">
        <v>43500</v>
      </c>
      <c r="E4865" s="1">
        <v>43617</v>
      </c>
      <c r="F4865" s="1">
        <v>43627</v>
      </c>
      <c r="G4865" s="1">
        <v>43629</v>
      </c>
      <c r="H4865" s="13">
        <f>Orders[[#This Row],[DeliveryDate]]-Orders[[#This Row],[OrderDate]]</f>
        <v>12</v>
      </c>
      <c r="I4865" t="s">
        <v>3</v>
      </c>
      <c r="J4865" t="str">
        <f>_xlfn.XLOOKUP(Orders[[#This Row],[_SalesRepID]],'Sales team'!A:A,'Sales team'!B:B)</f>
        <v>Joshua Little</v>
      </c>
      <c r="K4865">
        <v>11</v>
      </c>
      <c r="L4865">
        <v>10</v>
      </c>
      <c r="M4865">
        <v>125</v>
      </c>
      <c r="N4865" t="str">
        <f>_xlfn.XLOOKUP(Orders[[#This Row],[_ProductID]],Products!A:A,Products!C:C)</f>
        <v>Home décor</v>
      </c>
      <c r="O4865">
        <v>21</v>
      </c>
      <c r="P4865">
        <v>0.1</v>
      </c>
      <c r="Q4865" s="2">
        <v>2365.1</v>
      </c>
      <c r="R4865" s="2">
        <v>1016.9929999999999</v>
      </c>
      <c r="S4865" s="2">
        <v>12771.539999999999</v>
      </c>
      <c r="T4865" s="2">
        <v>6669.5819999999994</v>
      </c>
    </row>
    <row r="4866" spans="1:20" x14ac:dyDescent="0.25">
      <c r="A4866" t="s">
        <v>3144</v>
      </c>
      <c r="B4866" t="s">
        <v>1</v>
      </c>
      <c r="C4866" t="s">
        <v>2</v>
      </c>
      <c r="D4866" s="1">
        <v>43500</v>
      </c>
      <c r="E4866" s="1">
        <v>43617</v>
      </c>
      <c r="F4866" s="1">
        <v>43629</v>
      </c>
      <c r="G4866" s="1">
        <v>43626</v>
      </c>
      <c r="H4866" s="13">
        <f>Orders[[#This Row],[DeliveryDate]]-Orders[[#This Row],[OrderDate]]</f>
        <v>9</v>
      </c>
      <c r="I4866" t="s">
        <v>3</v>
      </c>
      <c r="J4866" t="str">
        <f>_xlfn.XLOOKUP(Orders[[#This Row],[_SalesRepID]],'Sales team'!A:A,'Sales team'!B:B)</f>
        <v>Jonathan Hawkins</v>
      </c>
      <c r="K4866">
        <v>10</v>
      </c>
      <c r="L4866">
        <v>39</v>
      </c>
      <c r="M4866">
        <v>207</v>
      </c>
      <c r="N4866" t="str">
        <f>_xlfn.XLOOKUP(Orders[[#This Row],[_ProductID]],Products!A:A,Products!C:C)</f>
        <v>Electronics</v>
      </c>
      <c r="O4866">
        <v>6</v>
      </c>
      <c r="P4866">
        <v>0.05</v>
      </c>
      <c r="Q4866" s="2">
        <v>1092.1000000000001</v>
      </c>
      <c r="R4866" s="2">
        <v>829.99600000000009</v>
      </c>
      <c r="S4866" s="2">
        <v>6224.97</v>
      </c>
      <c r="T4866" s="2">
        <v>1244.9939999999997</v>
      </c>
    </row>
    <row r="4867" spans="1:20" x14ac:dyDescent="0.25">
      <c r="A4867" t="s">
        <v>3145</v>
      </c>
      <c r="B4867" t="s">
        <v>1</v>
      </c>
      <c r="C4867" t="s">
        <v>6</v>
      </c>
      <c r="D4867" s="1">
        <v>43500</v>
      </c>
      <c r="E4867" s="1">
        <v>43617</v>
      </c>
      <c r="F4867" s="1">
        <v>43634</v>
      </c>
      <c r="G4867" s="1">
        <v>43643</v>
      </c>
      <c r="H4867" s="13">
        <f>Orders[[#This Row],[DeliveryDate]]-Orders[[#This Row],[OrderDate]]</f>
        <v>26</v>
      </c>
      <c r="I4867" t="s">
        <v>3</v>
      </c>
      <c r="J4867" t="str">
        <f>_xlfn.XLOOKUP(Orders[[#This Row],[_SalesRepID]],'Sales team'!A:A,'Sales team'!B:B)</f>
        <v>Adam Hernandez</v>
      </c>
      <c r="K4867">
        <v>1</v>
      </c>
      <c r="L4867">
        <v>32</v>
      </c>
      <c r="M4867">
        <v>167</v>
      </c>
      <c r="N4867" t="str">
        <f>_xlfn.XLOOKUP(Orders[[#This Row],[_ProductID]],Products!A:A,Products!C:C)</f>
        <v>Kitchen &amp; Dining</v>
      </c>
      <c r="O4867">
        <v>1</v>
      </c>
      <c r="P4867">
        <v>0.05</v>
      </c>
      <c r="Q4867" s="2">
        <v>3403.6</v>
      </c>
      <c r="R4867" s="2">
        <v>2416.556</v>
      </c>
      <c r="S4867" s="2">
        <v>16167.099999999999</v>
      </c>
      <c r="T4867" s="2">
        <v>4084.3199999999979</v>
      </c>
    </row>
    <row r="4868" spans="1:20" x14ac:dyDescent="0.25">
      <c r="A4868" t="s">
        <v>3146</v>
      </c>
      <c r="B4868" t="s">
        <v>5</v>
      </c>
      <c r="C4868" t="s">
        <v>6</v>
      </c>
      <c r="D4868" s="1">
        <v>43500</v>
      </c>
      <c r="E4868" s="1">
        <v>43617</v>
      </c>
      <c r="F4868" s="1">
        <v>43641</v>
      </c>
      <c r="G4868" s="1">
        <v>43648</v>
      </c>
      <c r="H4868" s="13">
        <f>Orders[[#This Row],[DeliveryDate]]-Orders[[#This Row],[OrderDate]]</f>
        <v>31</v>
      </c>
      <c r="I4868" t="s">
        <v>3</v>
      </c>
      <c r="J4868" t="str">
        <f>_xlfn.XLOOKUP(Orders[[#This Row],[_SalesRepID]],'Sales team'!A:A,'Sales team'!B:B)</f>
        <v>Carl Nguyen</v>
      </c>
      <c r="K4868">
        <v>12</v>
      </c>
      <c r="L4868">
        <v>8</v>
      </c>
      <c r="M4868">
        <v>198</v>
      </c>
      <c r="N4868" t="str">
        <f>_xlfn.XLOOKUP(Orders[[#This Row],[_ProductID]],Products!A:A,Products!C:C)</f>
        <v>Home décor</v>
      </c>
      <c r="O4868">
        <v>3</v>
      </c>
      <c r="P4868">
        <v>7.4999999999999997E-2</v>
      </c>
      <c r="Q4868" s="2">
        <v>194.3</v>
      </c>
      <c r="R4868" s="2">
        <v>120.46600000000001</v>
      </c>
      <c r="S4868" s="2">
        <v>539.18250000000012</v>
      </c>
      <c r="T4868" s="2">
        <v>177.78450000000009</v>
      </c>
    </row>
    <row r="4869" spans="1:20" x14ac:dyDescent="0.25">
      <c r="A4869" t="s">
        <v>3127</v>
      </c>
      <c r="B4869" t="s">
        <v>1</v>
      </c>
      <c r="C4869" t="s">
        <v>15</v>
      </c>
      <c r="D4869" s="1">
        <v>43500</v>
      </c>
      <c r="E4869" s="1">
        <v>43616</v>
      </c>
      <c r="F4869" s="1">
        <v>43630</v>
      </c>
      <c r="G4869" s="1">
        <v>43627</v>
      </c>
      <c r="H4869" s="13">
        <f>Orders[[#This Row],[DeliveryDate]]-Orders[[#This Row],[OrderDate]]</f>
        <v>11</v>
      </c>
      <c r="I4869" t="s">
        <v>3</v>
      </c>
      <c r="J4869" t="str">
        <f>_xlfn.XLOOKUP(Orders[[#This Row],[_SalesRepID]],'Sales team'!A:A,'Sales team'!B:B)</f>
        <v>Joshua Ryan</v>
      </c>
      <c r="K4869">
        <v>9</v>
      </c>
      <c r="L4869">
        <v>12</v>
      </c>
      <c r="M4869">
        <v>44</v>
      </c>
      <c r="N4869" t="str">
        <f>_xlfn.XLOOKUP(Orders[[#This Row],[_ProductID]],Products!A:A,Products!C:C)</f>
        <v>Home décor</v>
      </c>
      <c r="O4869">
        <v>30</v>
      </c>
      <c r="P4869">
        <v>0.05</v>
      </c>
      <c r="Q4869" s="2">
        <v>234.5</v>
      </c>
      <c r="R4869" s="2">
        <v>93.800000000000011</v>
      </c>
      <c r="S4869" s="2">
        <v>891.09999999999991</v>
      </c>
      <c r="T4869" s="2">
        <v>515.89999999999986</v>
      </c>
    </row>
    <row r="4870" spans="1:20" x14ac:dyDescent="0.25">
      <c r="A4870" t="s">
        <v>3128</v>
      </c>
      <c r="B4870" t="s">
        <v>1</v>
      </c>
      <c r="C4870" t="s">
        <v>6</v>
      </c>
      <c r="D4870" s="1">
        <v>43500</v>
      </c>
      <c r="E4870" s="1">
        <v>43616</v>
      </c>
      <c r="F4870" s="1">
        <v>43618</v>
      </c>
      <c r="G4870" s="1">
        <v>43655</v>
      </c>
      <c r="H4870" s="13">
        <f>Orders[[#This Row],[DeliveryDate]]-Orders[[#This Row],[OrderDate]]</f>
        <v>39</v>
      </c>
      <c r="I4870" t="s">
        <v>3</v>
      </c>
      <c r="J4870" t="str">
        <f>_xlfn.XLOOKUP(Orders[[#This Row],[_SalesRepID]],'Sales team'!A:A,'Sales team'!B:B)</f>
        <v>Stephen Payne</v>
      </c>
      <c r="K4870">
        <v>5</v>
      </c>
      <c r="L4870">
        <v>32</v>
      </c>
      <c r="M4870">
        <v>151</v>
      </c>
      <c r="N4870" t="str">
        <f>_xlfn.XLOOKUP(Orders[[#This Row],[_ProductID]],Products!A:A,Products!C:C)</f>
        <v>Kitchen &amp; Dining</v>
      </c>
      <c r="O4870">
        <v>1</v>
      </c>
      <c r="P4870">
        <v>0.4</v>
      </c>
      <c r="Q4870" s="2">
        <v>1909.5</v>
      </c>
      <c r="R4870" s="2">
        <v>1355.7449999999999</v>
      </c>
      <c r="S4870" s="2">
        <v>8019.9</v>
      </c>
      <c r="T4870" s="2">
        <v>-1470.3150000000005</v>
      </c>
    </row>
    <row r="4871" spans="1:20" x14ac:dyDescent="0.25">
      <c r="A4871" t="s">
        <v>3129</v>
      </c>
      <c r="B4871" t="s">
        <v>5</v>
      </c>
      <c r="C4871" t="s">
        <v>6</v>
      </c>
      <c r="D4871" s="1">
        <v>43500</v>
      </c>
      <c r="E4871" s="1">
        <v>43616</v>
      </c>
      <c r="F4871" s="1">
        <v>43630</v>
      </c>
      <c r="G4871" s="1">
        <v>43635</v>
      </c>
      <c r="H4871" s="13">
        <f>Orders[[#This Row],[DeliveryDate]]-Orders[[#This Row],[OrderDate]]</f>
        <v>19</v>
      </c>
      <c r="I4871" t="s">
        <v>3</v>
      </c>
      <c r="J4871" t="str">
        <f>_xlfn.XLOOKUP(Orders[[#This Row],[_SalesRepID]],'Sales team'!A:A,'Sales team'!B:B)</f>
        <v>Carl Nguyen</v>
      </c>
      <c r="K4871">
        <v>12</v>
      </c>
      <c r="L4871">
        <v>10</v>
      </c>
      <c r="M4871">
        <v>134</v>
      </c>
      <c r="N4871" t="str">
        <f>_xlfn.XLOOKUP(Orders[[#This Row],[_ProductID]],Products!A:A,Products!C:C)</f>
        <v>Home décor</v>
      </c>
      <c r="O4871">
        <v>41</v>
      </c>
      <c r="P4871">
        <v>0.15</v>
      </c>
      <c r="Q4871" s="2">
        <v>1112.2</v>
      </c>
      <c r="R4871" s="2">
        <v>878.63800000000003</v>
      </c>
      <c r="S4871" s="2">
        <v>5672.22</v>
      </c>
      <c r="T4871" s="2">
        <v>400.39199999999983</v>
      </c>
    </row>
    <row r="4872" spans="1:20" x14ac:dyDescent="0.25">
      <c r="A4872" t="s">
        <v>3130</v>
      </c>
      <c r="B4872" t="s">
        <v>1</v>
      </c>
      <c r="C4872" t="s">
        <v>6</v>
      </c>
      <c r="D4872" s="1">
        <v>43500</v>
      </c>
      <c r="E4872" s="1">
        <v>43616</v>
      </c>
      <c r="F4872" s="1">
        <v>43620</v>
      </c>
      <c r="G4872" s="1">
        <v>43635</v>
      </c>
      <c r="H4872" s="13">
        <f>Orders[[#This Row],[DeliveryDate]]-Orders[[#This Row],[OrderDate]]</f>
        <v>19</v>
      </c>
      <c r="I4872" t="s">
        <v>3</v>
      </c>
      <c r="J4872" t="str">
        <f>_xlfn.XLOOKUP(Orders[[#This Row],[_SalesRepID]],'Sales team'!A:A,'Sales team'!B:B)</f>
        <v>Joshua Ryan</v>
      </c>
      <c r="K4872">
        <v>9</v>
      </c>
      <c r="L4872">
        <v>4</v>
      </c>
      <c r="M4872">
        <v>167</v>
      </c>
      <c r="N4872" t="str">
        <f>_xlfn.XLOOKUP(Orders[[#This Row],[_ProductID]],Products!A:A,Products!C:C)</f>
        <v>Kitchen &amp; Dining</v>
      </c>
      <c r="O4872">
        <v>1</v>
      </c>
      <c r="P4872">
        <v>7.4999999999999997E-2</v>
      </c>
      <c r="Q4872" s="2">
        <v>857.6</v>
      </c>
      <c r="R4872" s="2">
        <v>497.40799999999996</v>
      </c>
      <c r="S4872" s="2">
        <v>6346.2400000000007</v>
      </c>
      <c r="T4872" s="2">
        <v>2366.976000000001</v>
      </c>
    </row>
    <row r="4873" spans="1:20" x14ac:dyDescent="0.25">
      <c r="A4873" t="s">
        <v>3131</v>
      </c>
      <c r="B4873" t="s">
        <v>1</v>
      </c>
      <c r="C4873" t="s">
        <v>15</v>
      </c>
      <c r="D4873" s="1">
        <v>43500</v>
      </c>
      <c r="E4873" s="1">
        <v>43616</v>
      </c>
      <c r="F4873" s="1">
        <v>43628</v>
      </c>
      <c r="G4873" s="1">
        <v>43630</v>
      </c>
      <c r="H4873" s="13">
        <f>Orders[[#This Row],[DeliveryDate]]-Orders[[#This Row],[OrderDate]]</f>
        <v>14</v>
      </c>
      <c r="I4873" t="s">
        <v>3</v>
      </c>
      <c r="J4873" t="str">
        <f>_xlfn.XLOOKUP(Orders[[#This Row],[_SalesRepID]],'Sales team'!A:A,'Sales team'!B:B)</f>
        <v>George Lewis</v>
      </c>
      <c r="K4873">
        <v>8</v>
      </c>
      <c r="L4873">
        <v>49</v>
      </c>
      <c r="M4873">
        <v>4</v>
      </c>
      <c r="N4873" t="str">
        <f>_xlfn.XLOOKUP(Orders[[#This Row],[_ProductID]],Products!A:A,Products!C:C)</f>
        <v>Home décor</v>
      </c>
      <c r="O4873">
        <v>14</v>
      </c>
      <c r="P4873">
        <v>0.3</v>
      </c>
      <c r="Q4873" s="2">
        <v>2237.8000000000002</v>
      </c>
      <c r="R4873" s="2">
        <v>1409.8140000000001</v>
      </c>
      <c r="S4873" s="2">
        <v>9398.76</v>
      </c>
      <c r="T4873" s="2">
        <v>939.8760000000002</v>
      </c>
    </row>
    <row r="4874" spans="1:20" x14ac:dyDescent="0.25">
      <c r="A4874" t="s">
        <v>3132</v>
      </c>
      <c r="B4874" t="s">
        <v>1</v>
      </c>
      <c r="C4874" t="s">
        <v>13</v>
      </c>
      <c r="D4874" s="1">
        <v>43500</v>
      </c>
      <c r="E4874" s="1">
        <v>43616</v>
      </c>
      <c r="F4874" s="1">
        <v>43619</v>
      </c>
      <c r="G4874" s="1">
        <v>43634</v>
      </c>
      <c r="H4874" s="13">
        <f>Orders[[#This Row],[DeliveryDate]]-Orders[[#This Row],[OrderDate]]</f>
        <v>18</v>
      </c>
      <c r="I4874" t="s">
        <v>3</v>
      </c>
      <c r="J4874" t="str">
        <f>_xlfn.XLOOKUP(Orders[[#This Row],[_SalesRepID]],'Sales team'!A:A,'Sales team'!B:B)</f>
        <v>Stephen Payne</v>
      </c>
      <c r="K4874">
        <v>5</v>
      </c>
      <c r="L4874">
        <v>6</v>
      </c>
      <c r="M4874">
        <v>297</v>
      </c>
      <c r="N4874" t="str">
        <f>_xlfn.XLOOKUP(Orders[[#This Row],[_ProductID]],Products!A:A,Products!C:C)</f>
        <v>Home décor</v>
      </c>
      <c r="O4874">
        <v>21</v>
      </c>
      <c r="P4874">
        <v>0.1</v>
      </c>
      <c r="Q4874" s="2">
        <v>2345</v>
      </c>
      <c r="R4874" s="2">
        <v>1031.8</v>
      </c>
      <c r="S4874" s="2">
        <v>8442</v>
      </c>
      <c r="T4874" s="2">
        <v>4314.8</v>
      </c>
    </row>
    <row r="4875" spans="1:20" x14ac:dyDescent="0.25">
      <c r="A4875" t="s">
        <v>3133</v>
      </c>
      <c r="B4875" t="s">
        <v>1</v>
      </c>
      <c r="C4875" t="s">
        <v>46</v>
      </c>
      <c r="D4875" s="1">
        <v>43500</v>
      </c>
      <c r="E4875" s="1">
        <v>43616</v>
      </c>
      <c r="F4875" s="1">
        <v>43618</v>
      </c>
      <c r="G4875" s="1">
        <v>43622</v>
      </c>
      <c r="H4875" s="13">
        <f>Orders[[#This Row],[DeliveryDate]]-Orders[[#This Row],[OrderDate]]</f>
        <v>6</v>
      </c>
      <c r="I4875" t="s">
        <v>3</v>
      </c>
      <c r="J4875" t="str">
        <f>_xlfn.XLOOKUP(Orders[[#This Row],[_SalesRepID]],'Sales team'!A:A,'Sales team'!B:B)</f>
        <v>Keith Griffin</v>
      </c>
      <c r="K4875">
        <v>2</v>
      </c>
      <c r="L4875">
        <v>46</v>
      </c>
      <c r="M4875">
        <v>74</v>
      </c>
      <c r="N4875" t="str">
        <f>_xlfn.XLOOKUP(Orders[[#This Row],[_ProductID]],Products!A:A,Products!C:C)</f>
        <v>Home décor</v>
      </c>
      <c r="O4875">
        <v>26</v>
      </c>
      <c r="P4875">
        <v>0.15</v>
      </c>
      <c r="Q4875" s="2">
        <v>3202.6</v>
      </c>
      <c r="R4875" s="2">
        <v>1377.1179999999999</v>
      </c>
      <c r="S4875" s="2">
        <v>19055.47</v>
      </c>
      <c r="T4875" s="2">
        <v>9415.6440000000021</v>
      </c>
    </row>
    <row r="4876" spans="1:20" x14ac:dyDescent="0.25">
      <c r="A4876" t="s">
        <v>3134</v>
      </c>
      <c r="B4876" t="s">
        <v>10</v>
      </c>
      <c r="C4876" t="s">
        <v>15</v>
      </c>
      <c r="D4876" s="1">
        <v>43500</v>
      </c>
      <c r="E4876" s="1">
        <v>43616</v>
      </c>
      <c r="F4876" s="1">
        <v>43634</v>
      </c>
      <c r="G4876" s="1">
        <v>43647</v>
      </c>
      <c r="H4876" s="13">
        <f>Orders[[#This Row],[DeliveryDate]]-Orders[[#This Row],[OrderDate]]</f>
        <v>31</v>
      </c>
      <c r="I4876" t="s">
        <v>3</v>
      </c>
      <c r="J4876" t="str">
        <f>_xlfn.XLOOKUP(Orders[[#This Row],[_SalesRepID]],'Sales team'!A:A,'Sales team'!B:B)</f>
        <v>Donald Reynolds</v>
      </c>
      <c r="K4876">
        <v>26</v>
      </c>
      <c r="L4876">
        <v>39</v>
      </c>
      <c r="M4876">
        <v>39</v>
      </c>
      <c r="N4876" t="str">
        <f>_xlfn.XLOOKUP(Orders[[#This Row],[_ProductID]],Products!A:A,Products!C:C)</f>
        <v>Furniture</v>
      </c>
      <c r="O4876">
        <v>15</v>
      </c>
      <c r="P4876">
        <v>0.15</v>
      </c>
      <c r="Q4876" s="2">
        <v>1051.9000000000001</v>
      </c>
      <c r="R4876" s="2">
        <v>736.33</v>
      </c>
      <c r="S4876" s="2">
        <v>5364.6900000000005</v>
      </c>
      <c r="T4876" s="2">
        <v>946.71</v>
      </c>
    </row>
    <row r="4877" spans="1:20" x14ac:dyDescent="0.25">
      <c r="A4877" t="s">
        <v>3121</v>
      </c>
      <c r="B4877" t="s">
        <v>8</v>
      </c>
      <c r="C4877" t="s">
        <v>2</v>
      </c>
      <c r="D4877" s="1">
        <v>43500</v>
      </c>
      <c r="E4877" s="1">
        <v>43615</v>
      </c>
      <c r="F4877" s="1">
        <v>43643</v>
      </c>
      <c r="G4877" s="1">
        <v>43628</v>
      </c>
      <c r="H4877" s="13">
        <f>Orders[[#This Row],[DeliveryDate]]-Orders[[#This Row],[OrderDate]]</f>
        <v>13</v>
      </c>
      <c r="I4877" t="s">
        <v>3</v>
      </c>
      <c r="J4877" t="str">
        <f>_xlfn.XLOOKUP(Orders[[#This Row],[_SalesRepID]],'Sales team'!A:A,'Sales team'!B:B)</f>
        <v>Joe Price</v>
      </c>
      <c r="K4877">
        <v>22</v>
      </c>
      <c r="L4877">
        <v>25</v>
      </c>
      <c r="M4877">
        <v>247</v>
      </c>
      <c r="N4877" t="str">
        <f>_xlfn.XLOOKUP(Orders[[#This Row],[_ProductID]],Products!A:A,Products!C:C)</f>
        <v>Home décor</v>
      </c>
      <c r="O4877">
        <v>41</v>
      </c>
      <c r="P4877">
        <v>0.2</v>
      </c>
      <c r="Q4877" s="2">
        <v>2385.2000000000003</v>
      </c>
      <c r="R4877" s="2">
        <v>1550.3800000000003</v>
      </c>
      <c r="S4877" s="2">
        <v>5724.4800000000005</v>
      </c>
      <c r="T4877" s="2">
        <v>1073.3399999999992</v>
      </c>
    </row>
    <row r="4878" spans="1:20" x14ac:dyDescent="0.25">
      <c r="A4878" t="s">
        <v>3122</v>
      </c>
      <c r="B4878" t="s">
        <v>5</v>
      </c>
      <c r="C4878" t="s">
        <v>2</v>
      </c>
      <c r="D4878" s="1">
        <v>43500</v>
      </c>
      <c r="E4878" s="1">
        <v>43615</v>
      </c>
      <c r="F4878" s="1">
        <v>43633</v>
      </c>
      <c r="G4878" s="1">
        <v>43633</v>
      </c>
      <c r="H4878" s="13">
        <f>Orders[[#This Row],[DeliveryDate]]-Orders[[#This Row],[OrderDate]]</f>
        <v>18</v>
      </c>
      <c r="I4878" t="s">
        <v>3</v>
      </c>
      <c r="J4878" t="str">
        <f>_xlfn.XLOOKUP(Orders[[#This Row],[_SalesRepID]],'Sales team'!A:A,'Sales team'!B:B)</f>
        <v>Frank Brown</v>
      </c>
      <c r="K4878">
        <v>17</v>
      </c>
      <c r="L4878">
        <v>50</v>
      </c>
      <c r="M4878">
        <v>254</v>
      </c>
      <c r="N4878" t="str">
        <f>_xlfn.XLOOKUP(Orders[[#This Row],[_ProductID]],Products!A:A,Products!C:C)</f>
        <v>Electronics</v>
      </c>
      <c r="O4878">
        <v>6</v>
      </c>
      <c r="P4878">
        <v>0.05</v>
      </c>
      <c r="Q4878" s="2">
        <v>227.8</v>
      </c>
      <c r="R4878" s="2">
        <v>109.34400000000001</v>
      </c>
      <c r="S4878" s="2">
        <v>432.82</v>
      </c>
      <c r="T4878" s="2">
        <v>214.13199999999998</v>
      </c>
    </row>
    <row r="4879" spans="1:20" x14ac:dyDescent="0.25">
      <c r="A4879" t="s">
        <v>3123</v>
      </c>
      <c r="B4879" t="s">
        <v>8</v>
      </c>
      <c r="C4879" t="s">
        <v>6</v>
      </c>
      <c r="D4879" s="1">
        <v>43500</v>
      </c>
      <c r="E4879" s="1">
        <v>43615</v>
      </c>
      <c r="F4879" s="1">
        <v>43629</v>
      </c>
      <c r="G4879" s="1">
        <v>43640</v>
      </c>
      <c r="H4879" s="13">
        <f>Orders[[#This Row],[DeliveryDate]]-Orders[[#This Row],[OrderDate]]</f>
        <v>25</v>
      </c>
      <c r="I4879" t="s">
        <v>3</v>
      </c>
      <c r="J4879" t="str">
        <f>_xlfn.XLOOKUP(Orders[[#This Row],[_SalesRepID]],'Sales team'!A:A,'Sales team'!B:B)</f>
        <v>Patrick Graham</v>
      </c>
      <c r="K4879">
        <v>25</v>
      </c>
      <c r="L4879">
        <v>13</v>
      </c>
      <c r="M4879">
        <v>120</v>
      </c>
      <c r="N4879" t="str">
        <f>_xlfn.XLOOKUP(Orders[[#This Row],[_ProductID]],Products!A:A,Products!C:C)</f>
        <v>Outdoor</v>
      </c>
      <c r="O4879">
        <v>9</v>
      </c>
      <c r="P4879">
        <v>0.05</v>
      </c>
      <c r="Q4879" s="2">
        <v>690.1</v>
      </c>
      <c r="R4879" s="2">
        <v>324.34699999999998</v>
      </c>
      <c r="S4879" s="2">
        <v>2622.38</v>
      </c>
      <c r="T4879" s="2">
        <v>1324.9920000000002</v>
      </c>
    </row>
    <row r="4880" spans="1:20" x14ac:dyDescent="0.25">
      <c r="A4880" t="s">
        <v>3124</v>
      </c>
      <c r="B4880" t="s">
        <v>5</v>
      </c>
      <c r="C4880" t="s">
        <v>6</v>
      </c>
      <c r="D4880" s="1">
        <v>43500</v>
      </c>
      <c r="E4880" s="1">
        <v>43615</v>
      </c>
      <c r="F4880" s="1">
        <v>43624</v>
      </c>
      <c r="G4880" s="1">
        <v>43627</v>
      </c>
      <c r="H4880" s="13">
        <f>Orders[[#This Row],[DeliveryDate]]-Orders[[#This Row],[OrderDate]]</f>
        <v>12</v>
      </c>
      <c r="I4880" t="s">
        <v>3</v>
      </c>
      <c r="J4880" t="str">
        <f>_xlfn.XLOOKUP(Orders[[#This Row],[_SalesRepID]],'Sales team'!A:A,'Sales team'!B:B)</f>
        <v>Frank Brown</v>
      </c>
      <c r="K4880">
        <v>17</v>
      </c>
      <c r="L4880">
        <v>36</v>
      </c>
      <c r="M4880">
        <v>102</v>
      </c>
      <c r="N4880" t="str">
        <f>_xlfn.XLOOKUP(Orders[[#This Row],[_ProductID]],Products!A:A,Products!C:C)</f>
        <v>Furniture</v>
      </c>
      <c r="O4880">
        <v>38</v>
      </c>
      <c r="P4880">
        <v>7.4999999999999997E-2</v>
      </c>
      <c r="Q4880" s="2">
        <v>6271.2</v>
      </c>
      <c r="R4880" s="2">
        <v>4640.6880000000001</v>
      </c>
      <c r="S4880" s="2">
        <v>46406.879999999997</v>
      </c>
      <c r="T4880" s="2">
        <v>9281.3759999999966</v>
      </c>
    </row>
    <row r="4881" spans="1:20" x14ac:dyDescent="0.25">
      <c r="A4881" t="s">
        <v>3125</v>
      </c>
      <c r="B4881" t="s">
        <v>5</v>
      </c>
      <c r="C4881" t="s">
        <v>15</v>
      </c>
      <c r="D4881" s="1">
        <v>43500</v>
      </c>
      <c r="E4881" s="1">
        <v>43615</v>
      </c>
      <c r="F4881" s="1">
        <v>43617</v>
      </c>
      <c r="G4881" s="1">
        <v>43630</v>
      </c>
      <c r="H4881" s="13">
        <f>Orders[[#This Row],[DeliveryDate]]-Orders[[#This Row],[OrderDate]]</f>
        <v>15</v>
      </c>
      <c r="I4881" t="s">
        <v>3</v>
      </c>
      <c r="J4881" t="str">
        <f>_xlfn.XLOOKUP(Orders[[#This Row],[_SalesRepID]],'Sales team'!A:A,'Sales team'!B:B)</f>
        <v>Roger Alexander</v>
      </c>
      <c r="K4881">
        <v>15</v>
      </c>
      <c r="L4881">
        <v>16</v>
      </c>
      <c r="M4881">
        <v>11</v>
      </c>
      <c r="N4881" t="str">
        <f>_xlfn.XLOOKUP(Orders[[#This Row],[_ProductID]],Products!A:A,Products!C:C)</f>
        <v>Home décor</v>
      </c>
      <c r="O4881">
        <v>43</v>
      </c>
      <c r="P4881">
        <v>0.1</v>
      </c>
      <c r="Q4881" s="2">
        <v>174.20000000000002</v>
      </c>
      <c r="R4881" s="2">
        <v>127.16600000000001</v>
      </c>
      <c r="S4881" s="2">
        <v>783.90000000000009</v>
      </c>
      <c r="T4881" s="2">
        <v>148.07000000000005</v>
      </c>
    </row>
    <row r="4882" spans="1:20" x14ac:dyDescent="0.25">
      <c r="A4882" t="s">
        <v>3126</v>
      </c>
      <c r="B4882" t="s">
        <v>5</v>
      </c>
      <c r="C4882" t="s">
        <v>6</v>
      </c>
      <c r="D4882" s="1">
        <v>43500</v>
      </c>
      <c r="E4882" s="1">
        <v>43615</v>
      </c>
      <c r="F4882" s="1">
        <v>43629</v>
      </c>
      <c r="G4882" s="1">
        <v>43630</v>
      </c>
      <c r="H4882" s="13">
        <f>Orders[[#This Row],[DeliveryDate]]-Orders[[#This Row],[OrderDate]]</f>
        <v>15</v>
      </c>
      <c r="I4882" t="s">
        <v>3</v>
      </c>
      <c r="J4882" t="str">
        <f>_xlfn.XLOOKUP(Orders[[#This Row],[_SalesRepID]],'Sales team'!A:A,'Sales team'!B:B)</f>
        <v>Frank Brown</v>
      </c>
      <c r="K4882">
        <v>17</v>
      </c>
      <c r="L4882">
        <v>25</v>
      </c>
      <c r="M4882">
        <v>146</v>
      </c>
      <c r="N4882" t="str">
        <f>_xlfn.XLOOKUP(Orders[[#This Row],[_ProductID]],Products!A:A,Products!C:C)</f>
        <v>Outdoor</v>
      </c>
      <c r="O4882">
        <v>18</v>
      </c>
      <c r="P4882">
        <v>0.2</v>
      </c>
      <c r="Q4882" s="2">
        <v>221.1</v>
      </c>
      <c r="R4882" s="2">
        <v>119.39400000000001</v>
      </c>
      <c r="S4882" s="2">
        <v>884.40000000000009</v>
      </c>
      <c r="T4882" s="2">
        <v>287.43000000000006</v>
      </c>
    </row>
    <row r="4883" spans="1:20" x14ac:dyDescent="0.25">
      <c r="A4883" t="s">
        <v>3113</v>
      </c>
      <c r="B4883" t="s">
        <v>1</v>
      </c>
      <c r="C4883" t="s">
        <v>6</v>
      </c>
      <c r="D4883" s="1">
        <v>43500</v>
      </c>
      <c r="E4883" s="1">
        <v>43614</v>
      </c>
      <c r="F4883" s="1">
        <v>43642</v>
      </c>
      <c r="G4883" s="1">
        <v>43628</v>
      </c>
      <c r="H4883" s="13">
        <f>Orders[[#This Row],[DeliveryDate]]-Orders[[#This Row],[OrderDate]]</f>
        <v>14</v>
      </c>
      <c r="I4883" t="s">
        <v>3</v>
      </c>
      <c r="J4883" t="str">
        <f>_xlfn.XLOOKUP(Orders[[#This Row],[_SalesRepID]],'Sales team'!A:A,'Sales team'!B:B)</f>
        <v>Carl Nguyen</v>
      </c>
      <c r="K4883">
        <v>12</v>
      </c>
      <c r="L4883">
        <v>35</v>
      </c>
      <c r="M4883">
        <v>133</v>
      </c>
      <c r="N4883" t="str">
        <f>_xlfn.XLOOKUP(Orders[[#This Row],[_ProductID]],Products!A:A,Products!C:C)</f>
        <v>Home décor</v>
      </c>
      <c r="O4883">
        <v>29</v>
      </c>
      <c r="P4883">
        <v>0.05</v>
      </c>
      <c r="Q4883" s="2">
        <v>2338.3000000000002</v>
      </c>
      <c r="R4883" s="2">
        <v>1964.172</v>
      </c>
      <c r="S4883" s="2">
        <v>8885.5400000000009</v>
      </c>
      <c r="T4883" s="2">
        <v>1028.8520000000008</v>
      </c>
    </row>
    <row r="4884" spans="1:20" x14ac:dyDescent="0.25">
      <c r="A4884" t="s">
        <v>3114</v>
      </c>
      <c r="B4884" t="s">
        <v>1</v>
      </c>
      <c r="C4884" t="s">
        <v>2</v>
      </c>
      <c r="D4884" s="1">
        <v>43500</v>
      </c>
      <c r="E4884" s="1">
        <v>43614</v>
      </c>
      <c r="F4884" s="1">
        <v>43616</v>
      </c>
      <c r="G4884" s="1">
        <v>43621</v>
      </c>
      <c r="H4884" s="13">
        <f>Orders[[#This Row],[DeliveryDate]]-Orders[[#This Row],[OrderDate]]</f>
        <v>7</v>
      </c>
      <c r="I4884" t="s">
        <v>3</v>
      </c>
      <c r="J4884" t="str">
        <f>_xlfn.XLOOKUP(Orders[[#This Row],[_SalesRepID]],'Sales team'!A:A,'Sales team'!B:B)</f>
        <v>Shawn Cook</v>
      </c>
      <c r="K4884">
        <v>7</v>
      </c>
      <c r="L4884">
        <v>14</v>
      </c>
      <c r="M4884">
        <v>246</v>
      </c>
      <c r="N4884" t="str">
        <f>_xlfn.XLOOKUP(Orders[[#This Row],[_ProductID]],Products!A:A,Products!C:C)</f>
        <v>Home décor</v>
      </c>
      <c r="O4884">
        <v>29</v>
      </c>
      <c r="P4884">
        <v>0.1</v>
      </c>
      <c r="Q4884" s="2">
        <v>1025.1000000000001</v>
      </c>
      <c r="R4884" s="2">
        <v>809.82900000000018</v>
      </c>
      <c r="S4884" s="2">
        <v>2767.7700000000004</v>
      </c>
      <c r="T4884" s="2">
        <v>338.2829999999999</v>
      </c>
    </row>
    <row r="4885" spans="1:20" x14ac:dyDescent="0.25">
      <c r="A4885" t="s">
        <v>3115</v>
      </c>
      <c r="B4885" t="s">
        <v>5</v>
      </c>
      <c r="C4885" t="s">
        <v>13</v>
      </c>
      <c r="D4885" s="1">
        <v>43500</v>
      </c>
      <c r="E4885" s="1">
        <v>43614</v>
      </c>
      <c r="F4885" s="1">
        <v>43638</v>
      </c>
      <c r="G4885" s="1">
        <v>43616</v>
      </c>
      <c r="H4885" s="13">
        <f>Orders[[#This Row],[DeliveryDate]]-Orders[[#This Row],[OrderDate]]</f>
        <v>2</v>
      </c>
      <c r="I4885" t="s">
        <v>3</v>
      </c>
      <c r="J4885" t="str">
        <f>_xlfn.XLOOKUP(Orders[[#This Row],[_SalesRepID]],'Sales team'!A:A,'Sales team'!B:B)</f>
        <v>Anthony Torres</v>
      </c>
      <c r="K4885">
        <v>20</v>
      </c>
      <c r="L4885">
        <v>21</v>
      </c>
      <c r="M4885">
        <v>272</v>
      </c>
      <c r="N4885" t="str">
        <f>_xlfn.XLOOKUP(Orders[[#This Row],[_ProductID]],Products!A:A,Products!C:C)</f>
        <v>Kitchen &amp; Dining</v>
      </c>
      <c r="O4885">
        <v>7</v>
      </c>
      <c r="P4885">
        <v>0.1</v>
      </c>
      <c r="Q4885" s="2">
        <v>2291.4</v>
      </c>
      <c r="R4885" s="2">
        <v>1764.3780000000002</v>
      </c>
      <c r="S4885" s="2">
        <v>12373.560000000001</v>
      </c>
      <c r="T4885" s="2">
        <v>1787.2920000000013</v>
      </c>
    </row>
    <row r="4886" spans="1:20" x14ac:dyDescent="0.25">
      <c r="A4886" t="s">
        <v>3116</v>
      </c>
      <c r="B4886" t="s">
        <v>1</v>
      </c>
      <c r="C4886" t="s">
        <v>6</v>
      </c>
      <c r="D4886" s="1">
        <v>43500</v>
      </c>
      <c r="E4886" s="1">
        <v>43614</v>
      </c>
      <c r="F4886" s="1">
        <v>43623</v>
      </c>
      <c r="G4886" s="1">
        <v>43627</v>
      </c>
      <c r="H4886" s="13">
        <f>Orders[[#This Row],[DeliveryDate]]-Orders[[#This Row],[OrderDate]]</f>
        <v>13</v>
      </c>
      <c r="I4886" t="s">
        <v>3</v>
      </c>
      <c r="J4886" t="str">
        <f>_xlfn.XLOOKUP(Orders[[#This Row],[_SalesRepID]],'Sales team'!A:A,'Sales team'!B:B)</f>
        <v>Shawn Cook</v>
      </c>
      <c r="K4886">
        <v>7</v>
      </c>
      <c r="L4886">
        <v>41</v>
      </c>
      <c r="M4886">
        <v>173</v>
      </c>
      <c r="N4886" t="str">
        <f>_xlfn.XLOOKUP(Orders[[#This Row],[_ProductID]],Products!A:A,Products!C:C)</f>
        <v>Electronics</v>
      </c>
      <c r="O4886">
        <v>6</v>
      </c>
      <c r="P4886">
        <v>0.1</v>
      </c>
      <c r="Q4886" s="2">
        <v>1058.6000000000001</v>
      </c>
      <c r="R4886" s="2">
        <v>476.37000000000006</v>
      </c>
      <c r="S4886" s="2">
        <v>952.74000000000012</v>
      </c>
      <c r="T4886" s="2">
        <v>476.37000000000006</v>
      </c>
    </row>
    <row r="4887" spans="1:20" x14ac:dyDescent="0.25">
      <c r="A4887" t="s">
        <v>3117</v>
      </c>
      <c r="B4887" t="s">
        <v>10</v>
      </c>
      <c r="C4887" t="s">
        <v>2</v>
      </c>
      <c r="D4887" s="1">
        <v>43500</v>
      </c>
      <c r="E4887" s="1">
        <v>43614</v>
      </c>
      <c r="F4887" s="1">
        <v>43631</v>
      </c>
      <c r="G4887" s="1">
        <v>43636</v>
      </c>
      <c r="H4887" s="13">
        <f>Orders[[#This Row],[DeliveryDate]]-Orders[[#This Row],[OrderDate]]</f>
        <v>22</v>
      </c>
      <c r="I4887" t="s">
        <v>3</v>
      </c>
      <c r="J4887" t="str">
        <f>_xlfn.XLOOKUP(Orders[[#This Row],[_SalesRepID]],'Sales team'!A:A,'Sales team'!B:B)</f>
        <v>Shawn Torres</v>
      </c>
      <c r="K4887">
        <v>27</v>
      </c>
      <c r="L4887">
        <v>41</v>
      </c>
      <c r="M4887">
        <v>238</v>
      </c>
      <c r="N4887" t="str">
        <f>_xlfn.XLOOKUP(Orders[[#This Row],[_ProductID]],Products!A:A,Products!C:C)</f>
        <v>Kitchen &amp; Dining</v>
      </c>
      <c r="O4887">
        <v>37</v>
      </c>
      <c r="P4887">
        <v>0.2</v>
      </c>
      <c r="Q4887" s="2">
        <v>1139</v>
      </c>
      <c r="R4887" s="2">
        <v>523.94000000000005</v>
      </c>
      <c r="S4887" s="2">
        <v>6378.4000000000005</v>
      </c>
      <c r="T4887" s="2">
        <v>2710.82</v>
      </c>
    </row>
    <row r="4888" spans="1:20" x14ac:dyDescent="0.25">
      <c r="A4888" t="s">
        <v>3118</v>
      </c>
      <c r="B4888" t="s">
        <v>8</v>
      </c>
      <c r="C4888" t="s">
        <v>6</v>
      </c>
      <c r="D4888" s="1">
        <v>43500</v>
      </c>
      <c r="E4888" s="1">
        <v>43614</v>
      </c>
      <c r="F4888" s="1">
        <v>43629</v>
      </c>
      <c r="G4888" s="1">
        <v>43628</v>
      </c>
      <c r="H4888" s="13">
        <f>Orders[[#This Row],[DeliveryDate]]-Orders[[#This Row],[OrderDate]]</f>
        <v>14</v>
      </c>
      <c r="I4888" t="s">
        <v>3</v>
      </c>
      <c r="J4888" t="str">
        <f>_xlfn.XLOOKUP(Orders[[#This Row],[_SalesRepID]],'Sales team'!A:A,'Sales team'!B:B)</f>
        <v>Douglas Tucker</v>
      </c>
      <c r="K4888">
        <v>23</v>
      </c>
      <c r="L4888">
        <v>6</v>
      </c>
      <c r="M4888">
        <v>167</v>
      </c>
      <c r="N4888" t="str">
        <f>_xlfn.XLOOKUP(Orders[[#This Row],[_ProductID]],Products!A:A,Products!C:C)</f>
        <v>Home décor</v>
      </c>
      <c r="O4888">
        <v>33</v>
      </c>
      <c r="P4888">
        <v>0.15</v>
      </c>
      <c r="Q4888" s="2">
        <v>1139</v>
      </c>
      <c r="R4888" s="2">
        <v>455.6</v>
      </c>
      <c r="S4888" s="2">
        <v>6777.05</v>
      </c>
      <c r="T4888" s="2">
        <v>3587.85</v>
      </c>
    </row>
    <row r="4889" spans="1:20" x14ac:dyDescent="0.25">
      <c r="A4889" t="s">
        <v>3119</v>
      </c>
      <c r="B4889" t="s">
        <v>5</v>
      </c>
      <c r="C4889" t="s">
        <v>2</v>
      </c>
      <c r="D4889" s="1">
        <v>43500</v>
      </c>
      <c r="E4889" s="1">
        <v>43614</v>
      </c>
      <c r="F4889" s="1">
        <v>43619</v>
      </c>
      <c r="G4889" s="1">
        <v>43628</v>
      </c>
      <c r="H4889" s="13">
        <f>Orders[[#This Row],[DeliveryDate]]-Orders[[#This Row],[OrderDate]]</f>
        <v>14</v>
      </c>
      <c r="I4889" t="s">
        <v>3</v>
      </c>
      <c r="J4889" t="str">
        <f>_xlfn.XLOOKUP(Orders[[#This Row],[_SalesRepID]],'Sales team'!A:A,'Sales team'!B:B)</f>
        <v>Roger Alexander</v>
      </c>
      <c r="K4889">
        <v>15</v>
      </c>
      <c r="L4889">
        <v>21</v>
      </c>
      <c r="M4889">
        <v>258</v>
      </c>
      <c r="N4889" t="str">
        <f>_xlfn.XLOOKUP(Orders[[#This Row],[_ProductID]],Products!A:A,Products!C:C)</f>
        <v>Furniture</v>
      </c>
      <c r="O4889">
        <v>12</v>
      </c>
      <c r="P4889">
        <v>0.1</v>
      </c>
      <c r="Q4889" s="2">
        <v>3410.3</v>
      </c>
      <c r="R4889" s="2">
        <v>2319.0040000000004</v>
      </c>
      <c r="S4889" s="2">
        <v>21484.890000000003</v>
      </c>
      <c r="T4889" s="2">
        <v>5251.862000000001</v>
      </c>
    </row>
    <row r="4890" spans="1:20" x14ac:dyDescent="0.25">
      <c r="A4890" t="s">
        <v>3120</v>
      </c>
      <c r="B4890" t="s">
        <v>1</v>
      </c>
      <c r="C4890" t="s">
        <v>25</v>
      </c>
      <c r="D4890" s="1">
        <v>43500</v>
      </c>
      <c r="E4890" s="1">
        <v>43614</v>
      </c>
      <c r="F4890" s="1">
        <v>43616</v>
      </c>
      <c r="G4890" s="1">
        <v>43641</v>
      </c>
      <c r="H4890" s="13">
        <f>Orders[[#This Row],[DeliveryDate]]-Orders[[#This Row],[OrderDate]]</f>
        <v>27</v>
      </c>
      <c r="I4890" t="s">
        <v>3</v>
      </c>
      <c r="J4890" t="str">
        <f>_xlfn.XLOOKUP(Orders[[#This Row],[_SalesRepID]],'Sales team'!A:A,'Sales team'!B:B)</f>
        <v>Joshua Bennett</v>
      </c>
      <c r="K4890">
        <v>6</v>
      </c>
      <c r="L4890">
        <v>20</v>
      </c>
      <c r="M4890">
        <v>331</v>
      </c>
      <c r="N4890" t="str">
        <f>_xlfn.XLOOKUP(Orders[[#This Row],[_ProductID]],Products!A:A,Products!C:C)</f>
        <v>Home décor</v>
      </c>
      <c r="O4890">
        <v>39</v>
      </c>
      <c r="P4890">
        <v>0.1</v>
      </c>
      <c r="Q4890" s="2">
        <v>1085.4000000000001</v>
      </c>
      <c r="R4890" s="2">
        <v>640.38599999999997</v>
      </c>
      <c r="S4890" s="2">
        <v>6838.0200000000013</v>
      </c>
      <c r="T4890" s="2">
        <v>2355.318000000002</v>
      </c>
    </row>
    <row r="4891" spans="1:20" x14ac:dyDescent="0.25">
      <c r="A4891" t="s">
        <v>3100</v>
      </c>
      <c r="B4891" t="s">
        <v>10</v>
      </c>
      <c r="C4891" t="s">
        <v>15</v>
      </c>
      <c r="D4891" s="1">
        <v>43500</v>
      </c>
      <c r="E4891" s="1">
        <v>43613</v>
      </c>
      <c r="F4891" s="1">
        <v>43631</v>
      </c>
      <c r="G4891" s="1">
        <v>43619</v>
      </c>
      <c r="H4891" s="13">
        <f>Orders[[#This Row],[DeliveryDate]]-Orders[[#This Row],[OrderDate]]</f>
        <v>6</v>
      </c>
      <c r="I4891" t="s">
        <v>3</v>
      </c>
      <c r="J4891" t="str">
        <f>_xlfn.XLOOKUP(Orders[[#This Row],[_SalesRepID]],'Sales team'!A:A,'Sales team'!B:B)</f>
        <v>Shawn Torres</v>
      </c>
      <c r="K4891">
        <v>27</v>
      </c>
      <c r="L4891">
        <v>28</v>
      </c>
      <c r="M4891">
        <v>5</v>
      </c>
      <c r="N4891" t="str">
        <f>_xlfn.XLOOKUP(Orders[[#This Row],[_ProductID]],Products!A:A,Products!C:C)</f>
        <v>Home décor</v>
      </c>
      <c r="O4891">
        <v>41</v>
      </c>
      <c r="P4891">
        <v>0.15</v>
      </c>
      <c r="Q4891" s="2">
        <v>201</v>
      </c>
      <c r="R4891" s="2">
        <v>160.80000000000001</v>
      </c>
      <c r="S4891" s="2">
        <v>854.25</v>
      </c>
      <c r="T4891" s="2">
        <v>50.25</v>
      </c>
    </row>
    <row r="4892" spans="1:20" x14ac:dyDescent="0.25">
      <c r="A4892" t="s">
        <v>3101</v>
      </c>
      <c r="B4892" t="s">
        <v>1</v>
      </c>
      <c r="C4892" t="s">
        <v>6</v>
      </c>
      <c r="D4892" s="1">
        <v>43500</v>
      </c>
      <c r="E4892" s="1">
        <v>43613</v>
      </c>
      <c r="F4892" s="1">
        <v>43631</v>
      </c>
      <c r="G4892" s="1">
        <v>43628</v>
      </c>
      <c r="H4892" s="13">
        <f>Orders[[#This Row],[DeliveryDate]]-Orders[[#This Row],[OrderDate]]</f>
        <v>15</v>
      </c>
      <c r="I4892" t="s">
        <v>3</v>
      </c>
      <c r="J4892" t="str">
        <f>_xlfn.XLOOKUP(Orders[[#This Row],[_SalesRepID]],'Sales team'!A:A,'Sales team'!B:B)</f>
        <v>Keith Griffin</v>
      </c>
      <c r="K4892">
        <v>2</v>
      </c>
      <c r="L4892">
        <v>43</v>
      </c>
      <c r="M4892">
        <v>99</v>
      </c>
      <c r="N4892" t="str">
        <f>_xlfn.XLOOKUP(Orders[[#This Row],[_ProductID]],Products!A:A,Products!C:C)</f>
        <v>Furniture</v>
      </c>
      <c r="O4892">
        <v>20</v>
      </c>
      <c r="P4892">
        <v>0.05</v>
      </c>
      <c r="Q4892" s="2">
        <v>964.80000000000007</v>
      </c>
      <c r="R4892" s="2">
        <v>627.12000000000012</v>
      </c>
      <c r="S4892" s="2">
        <v>1833.1200000000001</v>
      </c>
      <c r="T4892" s="2">
        <v>578.87999999999988</v>
      </c>
    </row>
    <row r="4893" spans="1:20" x14ac:dyDescent="0.25">
      <c r="A4893" t="s">
        <v>3102</v>
      </c>
      <c r="B4893" t="s">
        <v>10</v>
      </c>
      <c r="C4893" t="s">
        <v>13</v>
      </c>
      <c r="D4893" s="1">
        <v>43500</v>
      </c>
      <c r="E4893" s="1">
        <v>43613</v>
      </c>
      <c r="F4893" s="1">
        <v>43621</v>
      </c>
      <c r="G4893" s="1">
        <v>43619</v>
      </c>
      <c r="H4893" s="13">
        <f>Orders[[#This Row],[DeliveryDate]]-Orders[[#This Row],[OrderDate]]</f>
        <v>6</v>
      </c>
      <c r="I4893" t="s">
        <v>3</v>
      </c>
      <c r="J4893" t="str">
        <f>_xlfn.XLOOKUP(Orders[[#This Row],[_SalesRepID]],'Sales team'!A:A,'Sales team'!B:B)</f>
        <v>Carlos Miller</v>
      </c>
      <c r="K4893">
        <v>28</v>
      </c>
      <c r="L4893">
        <v>3</v>
      </c>
      <c r="M4893">
        <v>311</v>
      </c>
      <c r="N4893" t="str">
        <f>_xlfn.XLOOKUP(Orders[[#This Row],[_ProductID]],Products!A:A,Products!C:C)</f>
        <v>Outdoor</v>
      </c>
      <c r="O4893">
        <v>10</v>
      </c>
      <c r="P4893">
        <v>0.1</v>
      </c>
      <c r="Q4893" s="2">
        <v>214.4</v>
      </c>
      <c r="R4893" s="2">
        <v>150.07999999999998</v>
      </c>
      <c r="S4893" s="2">
        <v>964.80000000000007</v>
      </c>
      <c r="T4893" s="2">
        <v>214.4000000000002</v>
      </c>
    </row>
    <row r="4894" spans="1:20" x14ac:dyDescent="0.25">
      <c r="A4894" t="s">
        <v>3103</v>
      </c>
      <c r="B4894" t="s">
        <v>8</v>
      </c>
      <c r="C4894" t="s">
        <v>13</v>
      </c>
      <c r="D4894" s="1">
        <v>43500</v>
      </c>
      <c r="E4894" s="1">
        <v>43613</v>
      </c>
      <c r="F4894" s="1">
        <v>43636</v>
      </c>
      <c r="G4894" s="1">
        <v>43619</v>
      </c>
      <c r="H4894" s="13">
        <f>Orders[[#This Row],[DeliveryDate]]-Orders[[#This Row],[OrderDate]]</f>
        <v>6</v>
      </c>
      <c r="I4894" t="s">
        <v>3</v>
      </c>
      <c r="J4894" t="str">
        <f>_xlfn.XLOOKUP(Orders[[#This Row],[_SalesRepID]],'Sales team'!A:A,'Sales team'!B:B)</f>
        <v>Roy Rice</v>
      </c>
      <c r="K4894">
        <v>24</v>
      </c>
      <c r="L4894">
        <v>15</v>
      </c>
      <c r="M4894">
        <v>283</v>
      </c>
      <c r="N4894" t="str">
        <f>_xlfn.XLOOKUP(Orders[[#This Row],[_ProductID]],Products!A:A,Products!C:C)</f>
        <v>Home décor</v>
      </c>
      <c r="O4894">
        <v>26</v>
      </c>
      <c r="P4894">
        <v>0.1</v>
      </c>
      <c r="Q4894" s="2">
        <v>1152.4000000000001</v>
      </c>
      <c r="R4894" s="2">
        <v>460.96000000000004</v>
      </c>
      <c r="S4894" s="2">
        <v>7260.1200000000008</v>
      </c>
      <c r="T4894" s="2">
        <v>4033.4000000000005</v>
      </c>
    </row>
    <row r="4895" spans="1:20" x14ac:dyDescent="0.25">
      <c r="A4895" t="s">
        <v>3104</v>
      </c>
      <c r="B4895" t="s">
        <v>10</v>
      </c>
      <c r="C4895" t="s">
        <v>25</v>
      </c>
      <c r="D4895" s="1">
        <v>43500</v>
      </c>
      <c r="E4895" s="1">
        <v>43613</v>
      </c>
      <c r="F4895" s="1">
        <v>43616</v>
      </c>
      <c r="G4895" s="1">
        <v>43629</v>
      </c>
      <c r="H4895" s="13">
        <f>Orders[[#This Row],[DeliveryDate]]-Orders[[#This Row],[OrderDate]]</f>
        <v>16</v>
      </c>
      <c r="I4895" t="s">
        <v>3</v>
      </c>
      <c r="J4895" t="str">
        <f>_xlfn.XLOOKUP(Orders[[#This Row],[_SalesRepID]],'Sales team'!A:A,'Sales team'!B:B)</f>
        <v>Shawn Torres</v>
      </c>
      <c r="K4895">
        <v>27</v>
      </c>
      <c r="L4895">
        <v>27</v>
      </c>
      <c r="M4895">
        <v>357</v>
      </c>
      <c r="N4895" t="str">
        <f>_xlfn.XLOOKUP(Orders[[#This Row],[_ProductID]],Products!A:A,Products!C:C)</f>
        <v>Home décor</v>
      </c>
      <c r="O4895">
        <v>33</v>
      </c>
      <c r="P4895">
        <v>0.05</v>
      </c>
      <c r="Q4895" s="2">
        <v>3872.6</v>
      </c>
      <c r="R4895" s="2">
        <v>1820.1219999999998</v>
      </c>
      <c r="S4895" s="2">
        <v>18394.849999999999</v>
      </c>
      <c r="T4895" s="2">
        <v>9294.24</v>
      </c>
    </row>
    <row r="4896" spans="1:20" x14ac:dyDescent="0.25">
      <c r="A4896" t="s">
        <v>3105</v>
      </c>
      <c r="B4896" t="s">
        <v>5</v>
      </c>
      <c r="C4896" t="s">
        <v>2</v>
      </c>
      <c r="D4896" s="1">
        <v>43500</v>
      </c>
      <c r="E4896" s="1">
        <v>43613</v>
      </c>
      <c r="F4896" s="1">
        <v>43623</v>
      </c>
      <c r="G4896" s="1">
        <v>43622</v>
      </c>
      <c r="H4896" s="13">
        <f>Orders[[#This Row],[DeliveryDate]]-Orders[[#This Row],[OrderDate]]</f>
        <v>9</v>
      </c>
      <c r="I4896" t="s">
        <v>3</v>
      </c>
      <c r="J4896" t="str">
        <f>_xlfn.XLOOKUP(Orders[[#This Row],[_SalesRepID]],'Sales team'!A:A,'Sales team'!B:B)</f>
        <v>Roger Alexander</v>
      </c>
      <c r="K4896">
        <v>15</v>
      </c>
      <c r="L4896">
        <v>33</v>
      </c>
      <c r="M4896">
        <v>230</v>
      </c>
      <c r="N4896" t="str">
        <f>_xlfn.XLOOKUP(Orders[[#This Row],[_ProductID]],Products!A:A,Products!C:C)</f>
        <v>Kitchen &amp; Dining</v>
      </c>
      <c r="O4896">
        <v>7</v>
      </c>
      <c r="P4896">
        <v>0.15</v>
      </c>
      <c r="Q4896" s="2">
        <v>1105.5</v>
      </c>
      <c r="R4896" s="2">
        <v>707.52</v>
      </c>
      <c r="S4896" s="2">
        <v>7517.4</v>
      </c>
      <c r="T4896" s="2">
        <v>1857.2399999999998</v>
      </c>
    </row>
    <row r="4897" spans="1:20" x14ac:dyDescent="0.25">
      <c r="A4897" t="s">
        <v>3106</v>
      </c>
      <c r="B4897" t="s">
        <v>1</v>
      </c>
      <c r="C4897" t="s">
        <v>6</v>
      </c>
      <c r="D4897" s="1">
        <v>43500</v>
      </c>
      <c r="E4897" s="1">
        <v>43613</v>
      </c>
      <c r="F4897" s="1">
        <v>43626</v>
      </c>
      <c r="G4897" s="1">
        <v>43640</v>
      </c>
      <c r="H4897" s="13">
        <f>Orders[[#This Row],[DeliveryDate]]-Orders[[#This Row],[OrderDate]]</f>
        <v>27</v>
      </c>
      <c r="I4897" t="s">
        <v>3</v>
      </c>
      <c r="J4897" t="str">
        <f>_xlfn.XLOOKUP(Orders[[#This Row],[_SalesRepID]],'Sales team'!A:A,'Sales team'!B:B)</f>
        <v>Chris Armstrong</v>
      </c>
      <c r="K4897">
        <v>4</v>
      </c>
      <c r="L4897">
        <v>36</v>
      </c>
      <c r="M4897">
        <v>116</v>
      </c>
      <c r="N4897" t="str">
        <f>_xlfn.XLOOKUP(Orders[[#This Row],[_ProductID]],Products!A:A,Products!C:C)</f>
        <v>Kitchen &amp; Dining</v>
      </c>
      <c r="O4897">
        <v>37</v>
      </c>
      <c r="P4897">
        <v>0.05</v>
      </c>
      <c r="Q4897" s="2">
        <v>3959.7000000000003</v>
      </c>
      <c r="R4897" s="2">
        <v>2811.3870000000002</v>
      </c>
      <c r="S4897" s="2">
        <v>26332.005000000001</v>
      </c>
      <c r="T4897" s="2">
        <v>6652.2959999999985</v>
      </c>
    </row>
    <row r="4898" spans="1:20" x14ac:dyDescent="0.25">
      <c r="A4898" t="s">
        <v>3107</v>
      </c>
      <c r="B4898" t="s">
        <v>5</v>
      </c>
      <c r="C4898" t="s">
        <v>25</v>
      </c>
      <c r="D4898" s="1">
        <v>43500</v>
      </c>
      <c r="E4898" s="1">
        <v>43613</v>
      </c>
      <c r="F4898" s="1">
        <v>43625</v>
      </c>
      <c r="G4898" s="1">
        <v>43622</v>
      </c>
      <c r="H4898" s="13">
        <f>Orders[[#This Row],[DeliveryDate]]-Orders[[#This Row],[OrderDate]]</f>
        <v>9</v>
      </c>
      <c r="I4898" t="s">
        <v>3</v>
      </c>
      <c r="J4898" t="str">
        <f>_xlfn.XLOOKUP(Orders[[#This Row],[_SalesRepID]],'Sales team'!A:A,'Sales team'!B:B)</f>
        <v>Anthony Torres</v>
      </c>
      <c r="K4898">
        <v>20</v>
      </c>
      <c r="L4898">
        <v>24</v>
      </c>
      <c r="M4898">
        <v>364</v>
      </c>
      <c r="N4898" t="str">
        <f>_xlfn.XLOOKUP(Orders[[#This Row],[_ProductID]],Products!A:A,Products!C:C)</f>
        <v>Home décor</v>
      </c>
      <c r="O4898">
        <v>39</v>
      </c>
      <c r="P4898">
        <v>0.1</v>
      </c>
      <c r="Q4898" s="2">
        <v>1735.3</v>
      </c>
      <c r="R4898" s="2">
        <v>954.41500000000008</v>
      </c>
      <c r="S4898" s="2">
        <v>6247.08</v>
      </c>
      <c r="T4898" s="2">
        <v>2429.4199999999996</v>
      </c>
    </row>
    <row r="4899" spans="1:20" x14ac:dyDescent="0.25">
      <c r="A4899" t="s">
        <v>3108</v>
      </c>
      <c r="B4899" t="s">
        <v>5</v>
      </c>
      <c r="C4899" t="s">
        <v>2</v>
      </c>
      <c r="D4899" s="1">
        <v>43500</v>
      </c>
      <c r="E4899" s="1">
        <v>43613</v>
      </c>
      <c r="F4899" s="1">
        <v>43625</v>
      </c>
      <c r="G4899" s="1">
        <v>43633</v>
      </c>
      <c r="H4899" s="13">
        <f>Orders[[#This Row],[DeliveryDate]]-Orders[[#This Row],[OrderDate]]</f>
        <v>20</v>
      </c>
      <c r="I4899" t="s">
        <v>3</v>
      </c>
      <c r="J4899" t="str">
        <f>_xlfn.XLOOKUP(Orders[[#This Row],[_SalesRepID]],'Sales team'!A:A,'Sales team'!B:B)</f>
        <v>Anthony Berry</v>
      </c>
      <c r="K4899">
        <v>16</v>
      </c>
      <c r="L4899">
        <v>40</v>
      </c>
      <c r="M4899">
        <v>248</v>
      </c>
      <c r="N4899" t="str">
        <f>_xlfn.XLOOKUP(Orders[[#This Row],[_ProductID]],Products!A:A,Products!C:C)</f>
        <v>Home décor</v>
      </c>
      <c r="O4899">
        <v>2</v>
      </c>
      <c r="P4899">
        <v>0.05</v>
      </c>
      <c r="Q4899" s="2">
        <v>3423.7000000000003</v>
      </c>
      <c r="R4899" s="2">
        <v>1540.6650000000002</v>
      </c>
      <c r="S4899" s="2">
        <v>16262.574999999999</v>
      </c>
      <c r="T4899" s="2">
        <v>8559.2499999999982</v>
      </c>
    </row>
    <row r="4900" spans="1:20" x14ac:dyDescent="0.25">
      <c r="A4900" t="s">
        <v>3109</v>
      </c>
      <c r="B4900" t="s">
        <v>1</v>
      </c>
      <c r="C4900" t="s">
        <v>2</v>
      </c>
      <c r="D4900" s="1">
        <v>43500</v>
      </c>
      <c r="E4900" s="1">
        <v>43613</v>
      </c>
      <c r="F4900" s="1">
        <v>43638</v>
      </c>
      <c r="G4900" s="1">
        <v>43633</v>
      </c>
      <c r="H4900" s="13">
        <f>Orders[[#This Row],[DeliveryDate]]-Orders[[#This Row],[OrderDate]]</f>
        <v>20</v>
      </c>
      <c r="I4900" t="s">
        <v>3</v>
      </c>
      <c r="J4900" t="str">
        <f>_xlfn.XLOOKUP(Orders[[#This Row],[_SalesRepID]],'Sales team'!A:A,'Sales team'!B:B)</f>
        <v>Jonathan Hawkins</v>
      </c>
      <c r="K4900">
        <v>10</v>
      </c>
      <c r="L4900">
        <v>35</v>
      </c>
      <c r="M4900">
        <v>251</v>
      </c>
      <c r="N4900" t="str">
        <f>_xlfn.XLOOKUP(Orders[[#This Row],[_ProductID]],Products!A:A,Products!C:C)</f>
        <v>Home décor</v>
      </c>
      <c r="O4900">
        <v>40</v>
      </c>
      <c r="P4900">
        <v>0.05</v>
      </c>
      <c r="Q4900" s="2">
        <v>3865.9</v>
      </c>
      <c r="R4900" s="2">
        <v>1700.9960000000001</v>
      </c>
      <c r="S4900" s="2">
        <v>11017.815000000001</v>
      </c>
      <c r="T4900" s="2">
        <v>5914.8270000000002</v>
      </c>
    </row>
    <row r="4901" spans="1:20" x14ac:dyDescent="0.25">
      <c r="A4901" t="s">
        <v>3110</v>
      </c>
      <c r="B4901" t="s">
        <v>1</v>
      </c>
      <c r="C4901" t="s">
        <v>25</v>
      </c>
      <c r="D4901" s="1">
        <v>43500</v>
      </c>
      <c r="E4901" s="1">
        <v>43613</v>
      </c>
      <c r="F4901" s="1">
        <v>43626</v>
      </c>
      <c r="G4901" s="1">
        <v>43620</v>
      </c>
      <c r="H4901" s="13">
        <f>Orders[[#This Row],[DeliveryDate]]-Orders[[#This Row],[OrderDate]]</f>
        <v>7</v>
      </c>
      <c r="I4901" t="s">
        <v>3</v>
      </c>
      <c r="J4901" t="str">
        <f>_xlfn.XLOOKUP(Orders[[#This Row],[_SalesRepID]],'Sales team'!A:A,'Sales team'!B:B)</f>
        <v>Jerry Green</v>
      </c>
      <c r="K4901">
        <v>3</v>
      </c>
      <c r="L4901">
        <v>19</v>
      </c>
      <c r="M4901">
        <v>334</v>
      </c>
      <c r="N4901" t="str">
        <f>_xlfn.XLOOKUP(Orders[[#This Row],[_ProductID]],Products!A:A,Products!C:C)</f>
        <v>Home décor</v>
      </c>
      <c r="O4901">
        <v>40</v>
      </c>
      <c r="P4901">
        <v>0.15</v>
      </c>
      <c r="Q4901" s="2">
        <v>1058.6000000000001</v>
      </c>
      <c r="R4901" s="2">
        <v>868.05200000000002</v>
      </c>
      <c r="S4901" s="2">
        <v>5398.8600000000006</v>
      </c>
      <c r="T4901" s="2">
        <v>190.54800000000068</v>
      </c>
    </row>
    <row r="4902" spans="1:20" x14ac:dyDescent="0.25">
      <c r="A4902" t="s">
        <v>3111</v>
      </c>
      <c r="B4902" t="s">
        <v>8</v>
      </c>
      <c r="C4902" t="s">
        <v>46</v>
      </c>
      <c r="D4902" s="1">
        <v>43500</v>
      </c>
      <c r="E4902" s="1">
        <v>43613</v>
      </c>
      <c r="F4902" s="1">
        <v>43629</v>
      </c>
      <c r="G4902" s="1">
        <v>43621</v>
      </c>
      <c r="H4902" s="13">
        <f>Orders[[#This Row],[DeliveryDate]]-Orders[[#This Row],[OrderDate]]</f>
        <v>8</v>
      </c>
      <c r="I4902" t="s">
        <v>3</v>
      </c>
      <c r="J4902" t="str">
        <f>_xlfn.XLOOKUP(Orders[[#This Row],[_SalesRepID]],'Sales team'!A:A,'Sales team'!B:B)</f>
        <v>Samuel Fowler</v>
      </c>
      <c r="K4902">
        <v>21</v>
      </c>
      <c r="L4902">
        <v>21</v>
      </c>
      <c r="M4902">
        <v>63</v>
      </c>
      <c r="N4902" t="str">
        <f>_xlfn.XLOOKUP(Orders[[#This Row],[_ProductID]],Products!A:A,Products!C:C)</f>
        <v>Home décor</v>
      </c>
      <c r="O4902">
        <v>23</v>
      </c>
      <c r="P4902">
        <v>0.1</v>
      </c>
      <c r="Q4902" s="2">
        <v>2257.9</v>
      </c>
      <c r="R4902" s="2">
        <v>925.73900000000003</v>
      </c>
      <c r="S4902" s="2">
        <v>4064.2200000000003</v>
      </c>
      <c r="T4902" s="2">
        <v>2212.7420000000002</v>
      </c>
    </row>
    <row r="4903" spans="1:20" x14ac:dyDescent="0.25">
      <c r="A4903" t="s">
        <v>3112</v>
      </c>
      <c r="B4903" t="s">
        <v>8</v>
      </c>
      <c r="C4903" t="s">
        <v>6</v>
      </c>
      <c r="D4903" s="1">
        <v>43500</v>
      </c>
      <c r="E4903" s="1">
        <v>43613</v>
      </c>
      <c r="F4903" s="1">
        <v>43624</v>
      </c>
      <c r="G4903" s="1">
        <v>43655</v>
      </c>
      <c r="H4903" s="13">
        <f>Orders[[#This Row],[DeliveryDate]]-Orders[[#This Row],[OrderDate]]</f>
        <v>42</v>
      </c>
      <c r="I4903" t="s">
        <v>3</v>
      </c>
      <c r="J4903" t="str">
        <f>_xlfn.XLOOKUP(Orders[[#This Row],[_SalesRepID]],'Sales team'!A:A,'Sales team'!B:B)</f>
        <v>Roy Rice</v>
      </c>
      <c r="K4903">
        <v>24</v>
      </c>
      <c r="L4903">
        <v>31</v>
      </c>
      <c r="M4903">
        <v>183</v>
      </c>
      <c r="N4903" t="str">
        <f>_xlfn.XLOOKUP(Orders[[#This Row],[_ProductID]],Products!A:A,Products!C:C)</f>
        <v>Kitchen &amp; Dining</v>
      </c>
      <c r="O4903">
        <v>37</v>
      </c>
      <c r="P4903">
        <v>0.1</v>
      </c>
      <c r="Q4903" s="2">
        <v>5849.1</v>
      </c>
      <c r="R4903" s="2">
        <v>2632.0950000000003</v>
      </c>
      <c r="S4903" s="2">
        <v>5264.1900000000005</v>
      </c>
      <c r="T4903" s="2">
        <v>2632.0950000000003</v>
      </c>
    </row>
    <row r="4904" spans="1:20" x14ac:dyDescent="0.25">
      <c r="A4904" t="s">
        <v>3087</v>
      </c>
      <c r="B4904" t="s">
        <v>1</v>
      </c>
      <c r="C4904" t="s">
        <v>6</v>
      </c>
      <c r="D4904" s="1">
        <v>43500</v>
      </c>
      <c r="E4904" s="1">
        <v>43612</v>
      </c>
      <c r="F4904" s="1">
        <v>43630</v>
      </c>
      <c r="G4904" s="1">
        <v>43634</v>
      </c>
      <c r="H4904" s="13">
        <f>Orders[[#This Row],[DeliveryDate]]-Orders[[#This Row],[OrderDate]]</f>
        <v>22</v>
      </c>
      <c r="I4904" t="s">
        <v>3</v>
      </c>
      <c r="J4904" t="str">
        <f>_xlfn.XLOOKUP(Orders[[#This Row],[_SalesRepID]],'Sales team'!A:A,'Sales team'!B:B)</f>
        <v>Jerry Green</v>
      </c>
      <c r="K4904">
        <v>3</v>
      </c>
      <c r="L4904">
        <v>1</v>
      </c>
      <c r="M4904">
        <v>197</v>
      </c>
      <c r="N4904" t="str">
        <f>_xlfn.XLOOKUP(Orders[[#This Row],[_ProductID]],Products!A:A,Products!C:C)</f>
        <v>Furniture</v>
      </c>
      <c r="O4904">
        <v>34</v>
      </c>
      <c r="P4904">
        <v>7.4999999999999997E-2</v>
      </c>
      <c r="Q4904" s="2">
        <v>194.3</v>
      </c>
      <c r="R4904" s="2">
        <v>128.238</v>
      </c>
      <c r="S4904" s="2">
        <v>1078.3650000000002</v>
      </c>
      <c r="T4904" s="2">
        <v>308.93700000000024</v>
      </c>
    </row>
    <row r="4905" spans="1:20" x14ac:dyDescent="0.25">
      <c r="A4905" t="s">
        <v>3088</v>
      </c>
      <c r="B4905" t="s">
        <v>1</v>
      </c>
      <c r="C4905" t="s">
        <v>15</v>
      </c>
      <c r="D4905" s="1">
        <v>43500</v>
      </c>
      <c r="E4905" s="1">
        <v>43612</v>
      </c>
      <c r="F4905" s="1">
        <v>43627</v>
      </c>
      <c r="G4905" s="1">
        <v>43626</v>
      </c>
      <c r="H4905" s="13">
        <f>Orders[[#This Row],[DeliveryDate]]-Orders[[#This Row],[OrderDate]]</f>
        <v>14</v>
      </c>
      <c r="I4905" t="s">
        <v>3</v>
      </c>
      <c r="J4905" t="str">
        <f>_xlfn.XLOOKUP(Orders[[#This Row],[_SalesRepID]],'Sales team'!A:A,'Sales team'!B:B)</f>
        <v>Stephen Payne</v>
      </c>
      <c r="K4905">
        <v>5</v>
      </c>
      <c r="L4905">
        <v>38</v>
      </c>
      <c r="M4905">
        <v>6</v>
      </c>
      <c r="N4905" t="str">
        <f>_xlfn.XLOOKUP(Orders[[#This Row],[_ProductID]],Products!A:A,Products!C:C)</f>
        <v>Home décor</v>
      </c>
      <c r="O4905">
        <v>31</v>
      </c>
      <c r="P4905">
        <v>0.1</v>
      </c>
      <c r="Q4905" s="2">
        <v>737</v>
      </c>
      <c r="R4905" s="2">
        <v>368.5</v>
      </c>
      <c r="S4905" s="2">
        <v>1326.6000000000001</v>
      </c>
      <c r="T4905" s="2">
        <v>589.60000000000014</v>
      </c>
    </row>
    <row r="4906" spans="1:20" x14ac:dyDescent="0.25">
      <c r="A4906" t="s">
        <v>3089</v>
      </c>
      <c r="B4906" t="s">
        <v>1</v>
      </c>
      <c r="C4906" t="s">
        <v>6</v>
      </c>
      <c r="D4906" s="1">
        <v>43500</v>
      </c>
      <c r="E4906" s="1">
        <v>43612</v>
      </c>
      <c r="F4906" s="1">
        <v>43634</v>
      </c>
      <c r="G4906" s="1">
        <v>43627</v>
      </c>
      <c r="H4906" s="13">
        <f>Orders[[#This Row],[DeliveryDate]]-Orders[[#This Row],[OrderDate]]</f>
        <v>15</v>
      </c>
      <c r="I4906" t="s">
        <v>3</v>
      </c>
      <c r="J4906" t="str">
        <f>_xlfn.XLOOKUP(Orders[[#This Row],[_SalesRepID]],'Sales team'!A:A,'Sales team'!B:B)</f>
        <v>Keith Griffin</v>
      </c>
      <c r="K4906">
        <v>2</v>
      </c>
      <c r="L4906">
        <v>48</v>
      </c>
      <c r="M4906">
        <v>177</v>
      </c>
      <c r="N4906" t="str">
        <f>_xlfn.XLOOKUP(Orders[[#This Row],[_ProductID]],Products!A:A,Products!C:C)</f>
        <v>Home décor</v>
      </c>
      <c r="O4906">
        <v>31</v>
      </c>
      <c r="P4906">
        <v>7.4999999999999997E-2</v>
      </c>
      <c r="Q4906" s="2">
        <v>1708.5</v>
      </c>
      <c r="R4906" s="2">
        <v>734.65499999999997</v>
      </c>
      <c r="S4906" s="2">
        <v>12642.900000000001</v>
      </c>
      <c r="T4906" s="2">
        <v>6765.6600000000017</v>
      </c>
    </row>
    <row r="4907" spans="1:20" x14ac:dyDescent="0.25">
      <c r="A4907" t="s">
        <v>3090</v>
      </c>
      <c r="B4907" t="s">
        <v>1</v>
      </c>
      <c r="C4907" t="s">
        <v>13</v>
      </c>
      <c r="D4907" s="1">
        <v>43500</v>
      </c>
      <c r="E4907" s="1">
        <v>43612</v>
      </c>
      <c r="F4907" s="1">
        <v>43627</v>
      </c>
      <c r="G4907" s="1">
        <v>43621</v>
      </c>
      <c r="H4907" s="13">
        <f>Orders[[#This Row],[DeliveryDate]]-Orders[[#This Row],[OrderDate]]</f>
        <v>9</v>
      </c>
      <c r="I4907" t="s">
        <v>3</v>
      </c>
      <c r="J4907" t="str">
        <f>_xlfn.XLOOKUP(Orders[[#This Row],[_SalesRepID]],'Sales team'!A:A,'Sales team'!B:B)</f>
        <v>George Lewis</v>
      </c>
      <c r="K4907">
        <v>8</v>
      </c>
      <c r="L4907">
        <v>5</v>
      </c>
      <c r="M4907">
        <v>294</v>
      </c>
      <c r="N4907" t="str">
        <f>_xlfn.XLOOKUP(Orders[[#This Row],[_ProductID]],Products!A:A,Products!C:C)</f>
        <v>Home décor</v>
      </c>
      <c r="O4907">
        <v>2</v>
      </c>
      <c r="P4907">
        <v>0.2</v>
      </c>
      <c r="Q4907" s="2">
        <v>2673.3</v>
      </c>
      <c r="R4907" s="2">
        <v>2031.7080000000001</v>
      </c>
      <c r="S4907" s="2">
        <v>10693.2</v>
      </c>
      <c r="T4907" s="2">
        <v>534.65999999999985</v>
      </c>
    </row>
    <row r="4908" spans="1:20" x14ac:dyDescent="0.25">
      <c r="A4908" t="s">
        <v>3091</v>
      </c>
      <c r="B4908" t="s">
        <v>1</v>
      </c>
      <c r="C4908" t="s">
        <v>6</v>
      </c>
      <c r="D4908" s="1">
        <v>43500</v>
      </c>
      <c r="E4908" s="1">
        <v>43612</v>
      </c>
      <c r="F4908" s="1">
        <v>43621</v>
      </c>
      <c r="G4908" s="1">
        <v>43633</v>
      </c>
      <c r="H4908" s="13">
        <f>Orders[[#This Row],[DeliveryDate]]-Orders[[#This Row],[OrderDate]]</f>
        <v>21</v>
      </c>
      <c r="I4908" t="s">
        <v>3</v>
      </c>
      <c r="J4908" t="str">
        <f>_xlfn.XLOOKUP(Orders[[#This Row],[_SalesRepID]],'Sales team'!A:A,'Sales team'!B:B)</f>
        <v>Carl Nguyen</v>
      </c>
      <c r="K4908">
        <v>12</v>
      </c>
      <c r="L4908">
        <v>28</v>
      </c>
      <c r="M4908">
        <v>142</v>
      </c>
      <c r="N4908" t="str">
        <f>_xlfn.XLOOKUP(Orders[[#This Row],[_ProductID]],Products!A:A,Products!C:C)</f>
        <v>Furniture</v>
      </c>
      <c r="O4908">
        <v>34</v>
      </c>
      <c r="P4908">
        <v>7.4999999999999997E-2</v>
      </c>
      <c r="Q4908" s="2">
        <v>2251.2000000000003</v>
      </c>
      <c r="R4908" s="2">
        <v>1710.9120000000003</v>
      </c>
      <c r="S4908" s="2">
        <v>6247.0800000000008</v>
      </c>
      <c r="T4908" s="2">
        <v>1114.3440000000001</v>
      </c>
    </row>
    <row r="4909" spans="1:20" x14ac:dyDescent="0.25">
      <c r="A4909" t="s">
        <v>3092</v>
      </c>
      <c r="B4909" t="s">
        <v>1</v>
      </c>
      <c r="C4909" t="s">
        <v>25</v>
      </c>
      <c r="D4909" s="1">
        <v>43500</v>
      </c>
      <c r="E4909" s="1">
        <v>43612</v>
      </c>
      <c r="F4909" s="1">
        <v>43616</v>
      </c>
      <c r="G4909" s="1">
        <v>43627</v>
      </c>
      <c r="H4909" s="13">
        <f>Orders[[#This Row],[DeliveryDate]]-Orders[[#This Row],[OrderDate]]</f>
        <v>15</v>
      </c>
      <c r="I4909" t="s">
        <v>3</v>
      </c>
      <c r="J4909" t="str">
        <f>_xlfn.XLOOKUP(Orders[[#This Row],[_SalesRepID]],'Sales team'!A:A,'Sales team'!B:B)</f>
        <v>Joshua Bennett</v>
      </c>
      <c r="K4909">
        <v>6</v>
      </c>
      <c r="L4909">
        <v>45</v>
      </c>
      <c r="M4909">
        <v>343</v>
      </c>
      <c r="N4909" t="str">
        <f>_xlfn.XLOOKUP(Orders[[#This Row],[_ProductID]],Products!A:A,Products!C:C)</f>
        <v>Furniture</v>
      </c>
      <c r="O4909">
        <v>15</v>
      </c>
      <c r="P4909">
        <v>0.15</v>
      </c>
      <c r="Q4909" s="2">
        <v>2499.1</v>
      </c>
      <c r="R4909" s="2">
        <v>1449.4779999999998</v>
      </c>
      <c r="S4909" s="2">
        <v>4248.4699999999993</v>
      </c>
      <c r="T4909" s="2">
        <v>1349.5139999999997</v>
      </c>
    </row>
    <row r="4910" spans="1:20" x14ac:dyDescent="0.25">
      <c r="A4910" t="s">
        <v>3093</v>
      </c>
      <c r="B4910" t="s">
        <v>1</v>
      </c>
      <c r="C4910" t="s">
        <v>2</v>
      </c>
      <c r="D4910" s="1">
        <v>43500</v>
      </c>
      <c r="E4910" s="1">
        <v>43612</v>
      </c>
      <c r="F4910" s="1">
        <v>43623</v>
      </c>
      <c r="G4910" s="1">
        <v>43619</v>
      </c>
      <c r="H4910" s="13">
        <f>Orders[[#This Row],[DeliveryDate]]-Orders[[#This Row],[OrderDate]]</f>
        <v>7</v>
      </c>
      <c r="I4910" t="s">
        <v>3</v>
      </c>
      <c r="J4910" t="str">
        <f>_xlfn.XLOOKUP(Orders[[#This Row],[_SalesRepID]],'Sales team'!A:A,'Sales team'!B:B)</f>
        <v>Stephen Payne</v>
      </c>
      <c r="K4910">
        <v>5</v>
      </c>
      <c r="L4910">
        <v>17</v>
      </c>
      <c r="M4910">
        <v>207</v>
      </c>
      <c r="N4910" t="str">
        <f>_xlfn.XLOOKUP(Orders[[#This Row],[_ProductID]],Products!A:A,Products!C:C)</f>
        <v>Furniture</v>
      </c>
      <c r="O4910">
        <v>5</v>
      </c>
      <c r="P4910">
        <v>0.05</v>
      </c>
      <c r="Q4910" s="2">
        <v>1011.7</v>
      </c>
      <c r="R4910" s="2">
        <v>485.61599999999999</v>
      </c>
      <c r="S4910" s="2">
        <v>961.11500000000001</v>
      </c>
      <c r="T4910" s="2">
        <v>475.49900000000002</v>
      </c>
    </row>
    <row r="4911" spans="1:20" x14ac:dyDescent="0.25">
      <c r="A4911" t="s">
        <v>3094</v>
      </c>
      <c r="B4911" t="s">
        <v>5</v>
      </c>
      <c r="C4911" t="s">
        <v>6</v>
      </c>
      <c r="D4911" s="1">
        <v>43500</v>
      </c>
      <c r="E4911" s="1">
        <v>43612</v>
      </c>
      <c r="F4911" s="1">
        <v>43614</v>
      </c>
      <c r="G4911" s="1">
        <v>43627</v>
      </c>
      <c r="H4911" s="13">
        <f>Orders[[#This Row],[DeliveryDate]]-Orders[[#This Row],[OrderDate]]</f>
        <v>15</v>
      </c>
      <c r="I4911" t="s">
        <v>3</v>
      </c>
      <c r="J4911" t="str">
        <f>_xlfn.XLOOKUP(Orders[[#This Row],[_SalesRepID]],'Sales team'!A:A,'Sales team'!B:B)</f>
        <v>Paul Holmes</v>
      </c>
      <c r="K4911">
        <v>14</v>
      </c>
      <c r="L4911">
        <v>29</v>
      </c>
      <c r="M4911">
        <v>112</v>
      </c>
      <c r="N4911" t="str">
        <f>_xlfn.XLOOKUP(Orders[[#This Row],[_ProductID]],Products!A:A,Products!C:C)</f>
        <v>Electronics</v>
      </c>
      <c r="O4911">
        <v>28</v>
      </c>
      <c r="P4911">
        <v>0.4</v>
      </c>
      <c r="Q4911" s="2">
        <v>1943</v>
      </c>
      <c r="R4911" s="2">
        <v>1398.96</v>
      </c>
      <c r="S4911" s="2">
        <v>6994.8</v>
      </c>
      <c r="T4911" s="2">
        <v>-1398.96</v>
      </c>
    </row>
    <row r="4912" spans="1:20" x14ac:dyDescent="0.25">
      <c r="A4912" t="s">
        <v>3095</v>
      </c>
      <c r="B4912" t="s">
        <v>1</v>
      </c>
      <c r="C4912" t="s">
        <v>13</v>
      </c>
      <c r="D4912" s="1">
        <v>43500</v>
      </c>
      <c r="E4912" s="1">
        <v>43612</v>
      </c>
      <c r="F4912" s="1">
        <v>43615</v>
      </c>
      <c r="G4912" s="1">
        <v>43637</v>
      </c>
      <c r="H4912" s="13">
        <f>Orders[[#This Row],[DeliveryDate]]-Orders[[#This Row],[OrderDate]]</f>
        <v>25</v>
      </c>
      <c r="I4912" t="s">
        <v>3</v>
      </c>
      <c r="J4912" t="str">
        <f>_xlfn.XLOOKUP(Orders[[#This Row],[_SalesRepID]],'Sales team'!A:A,'Sales team'!B:B)</f>
        <v>Stephen Payne</v>
      </c>
      <c r="K4912">
        <v>5</v>
      </c>
      <c r="L4912">
        <v>23</v>
      </c>
      <c r="M4912">
        <v>324</v>
      </c>
      <c r="N4912" t="str">
        <f>_xlfn.XLOOKUP(Orders[[#This Row],[_ProductID]],Products!A:A,Products!C:C)</f>
        <v>Home décor</v>
      </c>
      <c r="O4912">
        <v>24</v>
      </c>
      <c r="P4912">
        <v>0.2</v>
      </c>
      <c r="Q4912" s="2">
        <v>5346.6</v>
      </c>
      <c r="R4912" s="2">
        <v>3475.2900000000004</v>
      </c>
      <c r="S4912" s="2">
        <v>29940.960000000006</v>
      </c>
      <c r="T4912" s="2">
        <v>5613.9300000000039</v>
      </c>
    </row>
    <row r="4913" spans="1:20" x14ac:dyDescent="0.25">
      <c r="A4913" t="s">
        <v>3096</v>
      </c>
      <c r="B4913" t="s">
        <v>8</v>
      </c>
      <c r="C4913" t="s">
        <v>2</v>
      </c>
      <c r="D4913" s="1">
        <v>43500</v>
      </c>
      <c r="E4913" s="1">
        <v>43612</v>
      </c>
      <c r="F4913" s="1">
        <v>43627</v>
      </c>
      <c r="G4913" s="1">
        <v>43628</v>
      </c>
      <c r="H4913" s="13">
        <f>Orders[[#This Row],[DeliveryDate]]-Orders[[#This Row],[OrderDate]]</f>
        <v>16</v>
      </c>
      <c r="I4913" t="s">
        <v>3</v>
      </c>
      <c r="J4913" t="str">
        <f>_xlfn.XLOOKUP(Orders[[#This Row],[_SalesRepID]],'Sales team'!A:A,'Sales team'!B:B)</f>
        <v>Patrick Graham</v>
      </c>
      <c r="K4913">
        <v>25</v>
      </c>
      <c r="L4913">
        <v>27</v>
      </c>
      <c r="M4913">
        <v>246</v>
      </c>
      <c r="N4913" t="str">
        <f>_xlfn.XLOOKUP(Orders[[#This Row],[_ProductID]],Products!A:A,Products!C:C)</f>
        <v>Home décor</v>
      </c>
      <c r="O4913">
        <v>41</v>
      </c>
      <c r="P4913">
        <v>0.05</v>
      </c>
      <c r="Q4913" s="2">
        <v>1159.1000000000001</v>
      </c>
      <c r="R4913" s="2">
        <v>938.87100000000021</v>
      </c>
      <c r="S4913" s="2">
        <v>5505.7250000000004</v>
      </c>
      <c r="T4913" s="2">
        <v>811.36999999999898</v>
      </c>
    </row>
    <row r="4914" spans="1:20" x14ac:dyDescent="0.25">
      <c r="A4914" t="s">
        <v>3097</v>
      </c>
      <c r="B4914" t="s">
        <v>5</v>
      </c>
      <c r="C4914" t="s">
        <v>25</v>
      </c>
      <c r="D4914" s="1">
        <v>43500</v>
      </c>
      <c r="E4914" s="1">
        <v>43612</v>
      </c>
      <c r="F4914" s="1">
        <v>43631</v>
      </c>
      <c r="G4914" s="1">
        <v>43633</v>
      </c>
      <c r="H4914" s="13">
        <f>Orders[[#This Row],[DeliveryDate]]-Orders[[#This Row],[OrderDate]]</f>
        <v>21</v>
      </c>
      <c r="I4914" t="s">
        <v>3</v>
      </c>
      <c r="J4914" t="str">
        <f>_xlfn.XLOOKUP(Orders[[#This Row],[_SalesRepID]],'Sales team'!A:A,'Sales team'!B:B)</f>
        <v>Todd Roberts</v>
      </c>
      <c r="K4914">
        <v>13</v>
      </c>
      <c r="L4914">
        <v>35</v>
      </c>
      <c r="M4914">
        <v>340</v>
      </c>
      <c r="N4914" t="str">
        <f>_xlfn.XLOOKUP(Orders[[#This Row],[_ProductID]],Products!A:A,Products!C:C)</f>
        <v>Electronics</v>
      </c>
      <c r="O4914">
        <v>47</v>
      </c>
      <c r="P4914">
        <v>7.4999999999999997E-2</v>
      </c>
      <c r="Q4914" s="2">
        <v>1835.8</v>
      </c>
      <c r="R4914" s="2">
        <v>1248.3440000000001</v>
      </c>
      <c r="S4914" s="2">
        <v>5094.3450000000003</v>
      </c>
      <c r="T4914" s="2">
        <v>1349.3130000000001</v>
      </c>
    </row>
    <row r="4915" spans="1:20" x14ac:dyDescent="0.25">
      <c r="A4915" t="s">
        <v>3098</v>
      </c>
      <c r="B4915" t="s">
        <v>8</v>
      </c>
      <c r="C4915" t="s">
        <v>13</v>
      </c>
      <c r="D4915" s="1">
        <v>43500</v>
      </c>
      <c r="E4915" s="1">
        <v>43612</v>
      </c>
      <c r="F4915" s="1">
        <v>43632</v>
      </c>
      <c r="G4915" s="1">
        <v>43629</v>
      </c>
      <c r="H4915" s="13">
        <f>Orders[[#This Row],[DeliveryDate]]-Orders[[#This Row],[OrderDate]]</f>
        <v>17</v>
      </c>
      <c r="I4915" t="s">
        <v>3</v>
      </c>
      <c r="J4915" t="str">
        <f>_xlfn.XLOOKUP(Orders[[#This Row],[_SalesRepID]],'Sales team'!A:A,'Sales team'!B:B)</f>
        <v>Roy Rice</v>
      </c>
      <c r="K4915">
        <v>24</v>
      </c>
      <c r="L4915">
        <v>50</v>
      </c>
      <c r="M4915">
        <v>275</v>
      </c>
      <c r="N4915" t="str">
        <f>_xlfn.XLOOKUP(Orders[[#This Row],[_ProductID]],Products!A:A,Products!C:C)</f>
        <v>Home décor</v>
      </c>
      <c r="O4915">
        <v>27</v>
      </c>
      <c r="P4915">
        <v>0.05</v>
      </c>
      <c r="Q4915" s="2">
        <v>2619.7000000000003</v>
      </c>
      <c r="R4915" s="2">
        <v>1047.8800000000001</v>
      </c>
      <c r="S4915" s="2">
        <v>19909.72</v>
      </c>
      <c r="T4915" s="2">
        <v>11526.68</v>
      </c>
    </row>
    <row r="4916" spans="1:20" x14ac:dyDescent="0.25">
      <c r="A4916" t="s">
        <v>3099</v>
      </c>
      <c r="B4916" t="s">
        <v>5</v>
      </c>
      <c r="C4916" t="s">
        <v>46</v>
      </c>
      <c r="D4916" s="1">
        <v>43500</v>
      </c>
      <c r="E4916" s="1">
        <v>43612</v>
      </c>
      <c r="F4916" s="1">
        <v>43633</v>
      </c>
      <c r="G4916" s="1">
        <v>43615</v>
      </c>
      <c r="H4916" s="13">
        <f>Orders[[#This Row],[DeliveryDate]]-Orders[[#This Row],[OrderDate]]</f>
        <v>3</v>
      </c>
      <c r="I4916" t="s">
        <v>3</v>
      </c>
      <c r="J4916" t="str">
        <f>_xlfn.XLOOKUP(Orders[[#This Row],[_SalesRepID]],'Sales team'!A:A,'Sales team'!B:B)</f>
        <v>Nicholas Cunningham</v>
      </c>
      <c r="K4916">
        <v>19</v>
      </c>
      <c r="L4916">
        <v>1</v>
      </c>
      <c r="M4916">
        <v>73</v>
      </c>
      <c r="N4916" t="str">
        <f>_xlfn.XLOOKUP(Orders[[#This Row],[_ProductID]],Products!A:A,Products!C:C)</f>
        <v>Home décor</v>
      </c>
      <c r="O4916">
        <v>43</v>
      </c>
      <c r="P4916">
        <v>0.05</v>
      </c>
      <c r="Q4916" s="2">
        <v>864.30000000000007</v>
      </c>
      <c r="R4916" s="2">
        <v>406.221</v>
      </c>
      <c r="S4916" s="2">
        <v>2463.2550000000001</v>
      </c>
      <c r="T4916" s="2">
        <v>1244.5920000000001</v>
      </c>
    </row>
    <row r="4917" spans="1:20" x14ac:dyDescent="0.25">
      <c r="A4917" t="s">
        <v>3079</v>
      </c>
      <c r="B4917" t="s">
        <v>1</v>
      </c>
      <c r="C4917" t="s">
        <v>13</v>
      </c>
      <c r="D4917" s="1">
        <v>43500</v>
      </c>
      <c r="E4917" s="1">
        <v>43611</v>
      </c>
      <c r="F4917" s="1">
        <v>43627</v>
      </c>
      <c r="G4917" s="1">
        <v>43619</v>
      </c>
      <c r="H4917" s="13">
        <f>Orders[[#This Row],[DeliveryDate]]-Orders[[#This Row],[OrderDate]]</f>
        <v>8</v>
      </c>
      <c r="I4917" t="s">
        <v>3</v>
      </c>
      <c r="J4917" t="str">
        <f>_xlfn.XLOOKUP(Orders[[#This Row],[_SalesRepID]],'Sales team'!A:A,'Sales team'!B:B)</f>
        <v>Jonathan Hawkins</v>
      </c>
      <c r="K4917">
        <v>10</v>
      </c>
      <c r="L4917">
        <v>19</v>
      </c>
      <c r="M4917">
        <v>328</v>
      </c>
      <c r="N4917" t="str">
        <f>_xlfn.XLOOKUP(Orders[[#This Row],[_ProductID]],Products!A:A,Products!C:C)</f>
        <v>Furniture</v>
      </c>
      <c r="O4917">
        <v>22</v>
      </c>
      <c r="P4917">
        <v>0.05</v>
      </c>
      <c r="Q4917" s="2">
        <v>247.9</v>
      </c>
      <c r="R4917" s="2">
        <v>123.95</v>
      </c>
      <c r="S4917" s="2">
        <v>1413.03</v>
      </c>
      <c r="T4917" s="2">
        <v>669.32999999999993</v>
      </c>
    </row>
    <row r="4918" spans="1:20" x14ac:dyDescent="0.25">
      <c r="A4918" t="s">
        <v>3080</v>
      </c>
      <c r="B4918" t="s">
        <v>10</v>
      </c>
      <c r="C4918" t="s">
        <v>15</v>
      </c>
      <c r="D4918" s="1">
        <v>43500</v>
      </c>
      <c r="E4918" s="1">
        <v>43611</v>
      </c>
      <c r="F4918" s="1">
        <v>43613</v>
      </c>
      <c r="G4918" s="1">
        <v>43634</v>
      </c>
      <c r="H4918" s="13">
        <f>Orders[[#This Row],[DeliveryDate]]-Orders[[#This Row],[OrderDate]]</f>
        <v>23</v>
      </c>
      <c r="I4918" t="s">
        <v>3</v>
      </c>
      <c r="J4918" t="str">
        <f>_xlfn.XLOOKUP(Orders[[#This Row],[_SalesRepID]],'Sales team'!A:A,'Sales team'!B:B)</f>
        <v>Carlos Miller</v>
      </c>
      <c r="K4918">
        <v>28</v>
      </c>
      <c r="L4918">
        <v>23</v>
      </c>
      <c r="M4918">
        <v>5</v>
      </c>
      <c r="N4918" t="str">
        <f>_xlfn.XLOOKUP(Orders[[#This Row],[_ProductID]],Products!A:A,Products!C:C)</f>
        <v>Home décor</v>
      </c>
      <c r="O4918">
        <v>44</v>
      </c>
      <c r="P4918">
        <v>0.4</v>
      </c>
      <c r="Q4918" s="2">
        <v>1969.8</v>
      </c>
      <c r="R4918" s="2">
        <v>827.31599999999992</v>
      </c>
      <c r="S4918" s="2">
        <v>7091.28</v>
      </c>
      <c r="T4918" s="2">
        <v>2127.384</v>
      </c>
    </row>
    <row r="4919" spans="1:20" x14ac:dyDescent="0.25">
      <c r="A4919" t="s">
        <v>3081</v>
      </c>
      <c r="B4919" t="s">
        <v>1</v>
      </c>
      <c r="C4919" t="s">
        <v>13</v>
      </c>
      <c r="D4919" s="1">
        <v>43500</v>
      </c>
      <c r="E4919" s="1">
        <v>43611</v>
      </c>
      <c r="F4919" s="1">
        <v>43634</v>
      </c>
      <c r="G4919" s="1">
        <v>43627</v>
      </c>
      <c r="H4919" s="13">
        <f>Orders[[#This Row],[DeliveryDate]]-Orders[[#This Row],[OrderDate]]</f>
        <v>16</v>
      </c>
      <c r="I4919" t="s">
        <v>3</v>
      </c>
      <c r="J4919" t="str">
        <f>_xlfn.XLOOKUP(Orders[[#This Row],[_SalesRepID]],'Sales team'!A:A,'Sales team'!B:B)</f>
        <v>George Lewis</v>
      </c>
      <c r="K4919">
        <v>8</v>
      </c>
      <c r="L4919">
        <v>1</v>
      </c>
      <c r="M4919">
        <v>288</v>
      </c>
      <c r="N4919" t="str">
        <f>_xlfn.XLOOKUP(Orders[[#This Row],[_ProductID]],Products!A:A,Products!C:C)</f>
        <v>Kitchen &amp; Dining</v>
      </c>
      <c r="O4919">
        <v>1</v>
      </c>
      <c r="P4919">
        <v>0.3</v>
      </c>
      <c r="Q4919" s="2">
        <v>3966.4</v>
      </c>
      <c r="R4919" s="2">
        <v>2816.1439999999998</v>
      </c>
      <c r="S4919" s="2">
        <v>2776.48</v>
      </c>
      <c r="T4919" s="2">
        <v>-39.66399999999976</v>
      </c>
    </row>
    <row r="4920" spans="1:20" x14ac:dyDescent="0.25">
      <c r="A4920" t="s">
        <v>3082</v>
      </c>
      <c r="B4920" t="s">
        <v>10</v>
      </c>
      <c r="C4920" t="s">
        <v>6</v>
      </c>
      <c r="D4920" s="1">
        <v>43500</v>
      </c>
      <c r="E4920" s="1">
        <v>43611</v>
      </c>
      <c r="F4920" s="1">
        <v>43634</v>
      </c>
      <c r="G4920" s="1">
        <v>43627</v>
      </c>
      <c r="H4920" s="13">
        <f>Orders[[#This Row],[DeliveryDate]]-Orders[[#This Row],[OrderDate]]</f>
        <v>16</v>
      </c>
      <c r="I4920" t="s">
        <v>3</v>
      </c>
      <c r="J4920" t="str">
        <f>_xlfn.XLOOKUP(Orders[[#This Row],[_SalesRepID]],'Sales team'!A:A,'Sales team'!B:B)</f>
        <v>Carlos Miller</v>
      </c>
      <c r="K4920">
        <v>28</v>
      </c>
      <c r="L4920">
        <v>41</v>
      </c>
      <c r="M4920">
        <v>183</v>
      </c>
      <c r="N4920" t="str">
        <f>_xlfn.XLOOKUP(Orders[[#This Row],[_ProductID]],Products!A:A,Products!C:C)</f>
        <v>Home décor</v>
      </c>
      <c r="O4920">
        <v>43</v>
      </c>
      <c r="P4920">
        <v>7.4999999999999997E-2</v>
      </c>
      <c r="Q4920" s="2">
        <v>2472.3000000000002</v>
      </c>
      <c r="R4920" s="2">
        <v>1211.4270000000001</v>
      </c>
      <c r="S4920" s="2">
        <v>6860.6325000000006</v>
      </c>
      <c r="T4920" s="2">
        <v>3226.3515000000002</v>
      </c>
    </row>
    <row r="4921" spans="1:20" x14ac:dyDescent="0.25">
      <c r="A4921" t="s">
        <v>3083</v>
      </c>
      <c r="B4921" t="s">
        <v>5</v>
      </c>
      <c r="C4921" t="s">
        <v>25</v>
      </c>
      <c r="D4921" s="1">
        <v>43500</v>
      </c>
      <c r="E4921" s="1">
        <v>43611</v>
      </c>
      <c r="F4921" s="1">
        <v>43629</v>
      </c>
      <c r="G4921" s="1">
        <v>43620</v>
      </c>
      <c r="H4921" s="13">
        <f>Orders[[#This Row],[DeliveryDate]]-Orders[[#This Row],[OrderDate]]</f>
        <v>9</v>
      </c>
      <c r="I4921" t="s">
        <v>3</v>
      </c>
      <c r="J4921" t="str">
        <f>_xlfn.XLOOKUP(Orders[[#This Row],[_SalesRepID]],'Sales team'!A:A,'Sales team'!B:B)</f>
        <v>Frank Brown</v>
      </c>
      <c r="K4921">
        <v>17</v>
      </c>
      <c r="L4921">
        <v>11</v>
      </c>
      <c r="M4921">
        <v>352</v>
      </c>
      <c r="N4921" t="str">
        <f>_xlfn.XLOOKUP(Orders[[#This Row],[_ProductID]],Products!A:A,Products!C:C)</f>
        <v>Home décor</v>
      </c>
      <c r="O4921">
        <v>27</v>
      </c>
      <c r="P4921">
        <v>0.1</v>
      </c>
      <c r="Q4921" s="2">
        <v>3470.6</v>
      </c>
      <c r="R4921" s="2">
        <v>1943.5360000000001</v>
      </c>
      <c r="S4921" s="2">
        <v>21864.780000000002</v>
      </c>
      <c r="T4921" s="2">
        <v>8260.0280000000021</v>
      </c>
    </row>
    <row r="4922" spans="1:20" x14ac:dyDescent="0.25">
      <c r="A4922" t="s">
        <v>3084</v>
      </c>
      <c r="B4922" t="s">
        <v>10</v>
      </c>
      <c r="C4922" t="s">
        <v>13</v>
      </c>
      <c r="D4922" s="1">
        <v>43500</v>
      </c>
      <c r="E4922" s="1">
        <v>43611</v>
      </c>
      <c r="F4922" s="1">
        <v>43627</v>
      </c>
      <c r="G4922" s="1">
        <v>43621</v>
      </c>
      <c r="H4922" s="13">
        <f>Orders[[#This Row],[DeliveryDate]]-Orders[[#This Row],[OrderDate]]</f>
        <v>10</v>
      </c>
      <c r="I4922" t="s">
        <v>3</v>
      </c>
      <c r="J4922" t="str">
        <f>_xlfn.XLOOKUP(Orders[[#This Row],[_SalesRepID]],'Sales team'!A:A,'Sales team'!B:B)</f>
        <v>Shawn Torres</v>
      </c>
      <c r="K4922">
        <v>27</v>
      </c>
      <c r="L4922">
        <v>6</v>
      </c>
      <c r="M4922">
        <v>262</v>
      </c>
      <c r="N4922" t="str">
        <f>_xlfn.XLOOKUP(Orders[[#This Row],[_ProductID]],Products!A:A,Products!C:C)</f>
        <v>Kitchen &amp; Dining</v>
      </c>
      <c r="O4922">
        <v>37</v>
      </c>
      <c r="P4922">
        <v>0.05</v>
      </c>
      <c r="Q4922" s="2">
        <v>6150.6</v>
      </c>
      <c r="R4922" s="2">
        <v>4920.4800000000005</v>
      </c>
      <c r="S4922" s="2">
        <v>17529.210000000003</v>
      </c>
      <c r="T4922" s="2">
        <v>2767.7700000000004</v>
      </c>
    </row>
    <row r="4923" spans="1:20" x14ac:dyDescent="0.25">
      <c r="A4923" t="s">
        <v>3085</v>
      </c>
      <c r="B4923" t="s">
        <v>1</v>
      </c>
      <c r="C4923" t="s">
        <v>46</v>
      </c>
      <c r="D4923" s="1">
        <v>43500</v>
      </c>
      <c r="E4923" s="1">
        <v>43611</v>
      </c>
      <c r="F4923" s="1">
        <v>43632</v>
      </c>
      <c r="G4923" s="1">
        <v>43628</v>
      </c>
      <c r="H4923" s="13">
        <f>Orders[[#This Row],[DeliveryDate]]-Orders[[#This Row],[OrderDate]]</f>
        <v>17</v>
      </c>
      <c r="I4923" t="s">
        <v>3</v>
      </c>
      <c r="J4923" t="str">
        <f>_xlfn.XLOOKUP(Orders[[#This Row],[_SalesRepID]],'Sales team'!A:A,'Sales team'!B:B)</f>
        <v>Joshua Bennett</v>
      </c>
      <c r="K4923">
        <v>6</v>
      </c>
      <c r="L4923">
        <v>41</v>
      </c>
      <c r="M4923">
        <v>85</v>
      </c>
      <c r="N4923" t="str">
        <f>_xlfn.XLOOKUP(Orders[[#This Row],[_ProductID]],Products!A:A,Products!C:C)</f>
        <v>Kitchen &amp; Dining</v>
      </c>
      <c r="O4923">
        <v>7</v>
      </c>
      <c r="P4923">
        <v>0.05</v>
      </c>
      <c r="Q4923" s="2">
        <v>2284.7000000000003</v>
      </c>
      <c r="R4923" s="2">
        <v>1804.9130000000002</v>
      </c>
      <c r="S4923" s="2">
        <v>4340.93</v>
      </c>
      <c r="T4923" s="2">
        <v>731.10399999999981</v>
      </c>
    </row>
    <row r="4924" spans="1:20" x14ac:dyDescent="0.25">
      <c r="A4924" t="s">
        <v>3086</v>
      </c>
      <c r="B4924" t="s">
        <v>5</v>
      </c>
      <c r="C4924" t="s">
        <v>13</v>
      </c>
      <c r="D4924" s="1">
        <v>43500</v>
      </c>
      <c r="E4924" s="1">
        <v>43611</v>
      </c>
      <c r="F4924" s="1">
        <v>43618</v>
      </c>
      <c r="G4924" s="1">
        <v>43626</v>
      </c>
      <c r="H4924" s="13">
        <f>Orders[[#This Row],[DeliveryDate]]-Orders[[#This Row],[OrderDate]]</f>
        <v>15</v>
      </c>
      <c r="I4924" t="s">
        <v>3</v>
      </c>
      <c r="J4924" t="str">
        <f>_xlfn.XLOOKUP(Orders[[#This Row],[_SalesRepID]],'Sales team'!A:A,'Sales team'!B:B)</f>
        <v>Anthony Torres</v>
      </c>
      <c r="K4924">
        <v>20</v>
      </c>
      <c r="L4924">
        <v>17</v>
      </c>
      <c r="M4924">
        <v>285</v>
      </c>
      <c r="N4924" t="str">
        <f>_xlfn.XLOOKUP(Orders[[#This Row],[_ProductID]],Products!A:A,Products!C:C)</f>
        <v>Home décor</v>
      </c>
      <c r="O4924">
        <v>35</v>
      </c>
      <c r="P4924">
        <v>0.2</v>
      </c>
      <c r="Q4924" s="2">
        <v>3530.9</v>
      </c>
      <c r="R4924" s="2">
        <v>2930.6469999999999</v>
      </c>
      <c r="S4924" s="2">
        <v>5649.4400000000005</v>
      </c>
      <c r="T4924" s="2">
        <v>-211.85399999999936</v>
      </c>
    </row>
    <row r="4925" spans="1:20" x14ac:dyDescent="0.25">
      <c r="A4925" t="s">
        <v>3069</v>
      </c>
      <c r="B4925" t="s">
        <v>5</v>
      </c>
      <c r="C4925" t="s">
        <v>25</v>
      </c>
      <c r="D4925" s="1">
        <v>43500</v>
      </c>
      <c r="E4925" s="1">
        <v>43610</v>
      </c>
      <c r="F4925" s="1">
        <v>43613</v>
      </c>
      <c r="G4925" s="1">
        <v>43619</v>
      </c>
      <c r="H4925" s="13">
        <f>Orders[[#This Row],[DeliveryDate]]-Orders[[#This Row],[OrderDate]]</f>
        <v>9</v>
      </c>
      <c r="I4925" t="s">
        <v>3</v>
      </c>
      <c r="J4925" t="str">
        <f>_xlfn.XLOOKUP(Orders[[#This Row],[_SalesRepID]],'Sales team'!A:A,'Sales team'!B:B)</f>
        <v>Shawn Wallace</v>
      </c>
      <c r="K4925">
        <v>18</v>
      </c>
      <c r="L4925">
        <v>36</v>
      </c>
      <c r="M4925">
        <v>350</v>
      </c>
      <c r="N4925" t="str">
        <f>_xlfn.XLOOKUP(Orders[[#This Row],[_ProductID]],Products!A:A,Products!C:C)</f>
        <v>Furniture</v>
      </c>
      <c r="O4925">
        <v>42</v>
      </c>
      <c r="P4925">
        <v>0.05</v>
      </c>
      <c r="Q4925" s="2">
        <v>3363.4</v>
      </c>
      <c r="R4925" s="2">
        <v>2657.0860000000002</v>
      </c>
      <c r="S4925" s="2">
        <v>6390.46</v>
      </c>
      <c r="T4925" s="2">
        <v>1076.2879999999996</v>
      </c>
    </row>
    <row r="4926" spans="1:20" x14ac:dyDescent="0.25">
      <c r="A4926" t="s">
        <v>3070</v>
      </c>
      <c r="B4926" t="s">
        <v>5</v>
      </c>
      <c r="C4926" t="s">
        <v>25</v>
      </c>
      <c r="D4926" s="1">
        <v>43500</v>
      </c>
      <c r="E4926" s="1">
        <v>43610</v>
      </c>
      <c r="F4926" s="1">
        <v>43629</v>
      </c>
      <c r="G4926" s="1">
        <v>43616</v>
      </c>
      <c r="H4926" s="13">
        <f>Orders[[#This Row],[DeliveryDate]]-Orders[[#This Row],[OrderDate]]</f>
        <v>6</v>
      </c>
      <c r="I4926" t="s">
        <v>3</v>
      </c>
      <c r="J4926" t="str">
        <f>_xlfn.XLOOKUP(Orders[[#This Row],[_SalesRepID]],'Sales team'!A:A,'Sales team'!B:B)</f>
        <v>Todd Roberts</v>
      </c>
      <c r="K4926">
        <v>13</v>
      </c>
      <c r="L4926">
        <v>46</v>
      </c>
      <c r="M4926">
        <v>363</v>
      </c>
      <c r="N4926" t="str">
        <f>_xlfn.XLOOKUP(Orders[[#This Row],[_ProductID]],Products!A:A,Products!C:C)</f>
        <v>Home décor</v>
      </c>
      <c r="O4926">
        <v>26</v>
      </c>
      <c r="P4926">
        <v>0.05</v>
      </c>
      <c r="Q4926" s="2">
        <v>1078.7</v>
      </c>
      <c r="R4926" s="2">
        <v>647.22</v>
      </c>
      <c r="S4926" s="2">
        <v>2049.5300000000002</v>
      </c>
      <c r="T4926" s="2">
        <v>755.09000000000015</v>
      </c>
    </row>
    <row r="4927" spans="1:20" x14ac:dyDescent="0.25">
      <c r="A4927" t="s">
        <v>3071</v>
      </c>
      <c r="B4927" t="s">
        <v>5</v>
      </c>
      <c r="C4927" t="s">
        <v>13</v>
      </c>
      <c r="D4927" s="1">
        <v>43500</v>
      </c>
      <c r="E4927" s="1">
        <v>43610</v>
      </c>
      <c r="F4927" s="1">
        <v>43614</v>
      </c>
      <c r="G4927" s="1">
        <v>43641</v>
      </c>
      <c r="H4927" s="13">
        <f>Orders[[#This Row],[DeliveryDate]]-Orders[[#This Row],[OrderDate]]</f>
        <v>31</v>
      </c>
      <c r="I4927" t="s">
        <v>3</v>
      </c>
      <c r="J4927" t="str">
        <f>_xlfn.XLOOKUP(Orders[[#This Row],[_SalesRepID]],'Sales team'!A:A,'Sales team'!B:B)</f>
        <v>Nicholas Cunningham</v>
      </c>
      <c r="K4927">
        <v>19</v>
      </c>
      <c r="L4927">
        <v>34</v>
      </c>
      <c r="M4927">
        <v>279</v>
      </c>
      <c r="N4927" t="str">
        <f>_xlfn.XLOOKUP(Orders[[#This Row],[_ProductID]],Products!A:A,Products!C:C)</f>
        <v>Home décor</v>
      </c>
      <c r="O4927">
        <v>11</v>
      </c>
      <c r="P4927">
        <v>0.1</v>
      </c>
      <c r="Q4927" s="2">
        <v>5929.5</v>
      </c>
      <c r="R4927" s="2">
        <v>3913.4700000000003</v>
      </c>
      <c r="S4927" s="2">
        <v>32019.3</v>
      </c>
      <c r="T4927" s="2">
        <v>8538.48</v>
      </c>
    </row>
    <row r="4928" spans="1:20" x14ac:dyDescent="0.25">
      <c r="A4928" t="s">
        <v>3072</v>
      </c>
      <c r="B4928" t="s">
        <v>5</v>
      </c>
      <c r="C4928" t="s">
        <v>13</v>
      </c>
      <c r="D4928" s="1">
        <v>43500</v>
      </c>
      <c r="E4928" s="1">
        <v>43610</v>
      </c>
      <c r="F4928" s="1">
        <v>43622</v>
      </c>
      <c r="G4928" s="1">
        <v>43627</v>
      </c>
      <c r="H4928" s="13">
        <f>Orders[[#This Row],[DeliveryDate]]-Orders[[#This Row],[OrderDate]]</f>
        <v>17</v>
      </c>
      <c r="I4928" t="s">
        <v>3</v>
      </c>
      <c r="J4928" t="str">
        <f>_xlfn.XLOOKUP(Orders[[#This Row],[_SalesRepID]],'Sales team'!A:A,'Sales team'!B:B)</f>
        <v>Anthony Torres</v>
      </c>
      <c r="K4928">
        <v>20</v>
      </c>
      <c r="L4928">
        <v>35</v>
      </c>
      <c r="M4928">
        <v>273</v>
      </c>
      <c r="N4928" t="str">
        <f>_xlfn.XLOOKUP(Orders[[#This Row],[_ProductID]],Products!A:A,Products!C:C)</f>
        <v>Electronics</v>
      </c>
      <c r="O4928">
        <v>25</v>
      </c>
      <c r="P4928">
        <v>7.4999999999999997E-2</v>
      </c>
      <c r="Q4928" s="2">
        <v>1909.5</v>
      </c>
      <c r="R4928" s="2">
        <v>1451.22</v>
      </c>
      <c r="S4928" s="2">
        <v>7065.1500000000005</v>
      </c>
      <c r="T4928" s="2">
        <v>1260.2700000000004</v>
      </c>
    </row>
    <row r="4929" spans="1:20" x14ac:dyDescent="0.25">
      <c r="A4929" t="s">
        <v>3073</v>
      </c>
      <c r="B4929" t="s">
        <v>5</v>
      </c>
      <c r="C4929" t="s">
        <v>15</v>
      </c>
      <c r="D4929" s="1">
        <v>43500</v>
      </c>
      <c r="E4929" s="1">
        <v>43610</v>
      </c>
      <c r="F4929" s="1">
        <v>43615</v>
      </c>
      <c r="G4929" s="1">
        <v>43619</v>
      </c>
      <c r="H4929" s="13">
        <f>Orders[[#This Row],[DeliveryDate]]-Orders[[#This Row],[OrderDate]]</f>
        <v>9</v>
      </c>
      <c r="I4929" t="s">
        <v>3</v>
      </c>
      <c r="J4929" t="str">
        <f>_xlfn.XLOOKUP(Orders[[#This Row],[_SalesRepID]],'Sales team'!A:A,'Sales team'!B:B)</f>
        <v>Shawn Wallace</v>
      </c>
      <c r="K4929">
        <v>18</v>
      </c>
      <c r="L4929">
        <v>17</v>
      </c>
      <c r="M4929">
        <v>34</v>
      </c>
      <c r="N4929" t="str">
        <f>_xlfn.XLOOKUP(Orders[[#This Row],[_ProductID]],Products!A:A,Products!C:C)</f>
        <v>Electronics</v>
      </c>
      <c r="O4929">
        <v>47</v>
      </c>
      <c r="P4929">
        <v>0.3</v>
      </c>
      <c r="Q4929" s="2">
        <v>1098.8</v>
      </c>
      <c r="R4929" s="2">
        <v>780.14799999999991</v>
      </c>
      <c r="S4929" s="2">
        <v>3076.64</v>
      </c>
      <c r="T4929" s="2">
        <v>-43.951999999999771</v>
      </c>
    </row>
    <row r="4930" spans="1:20" x14ac:dyDescent="0.25">
      <c r="A4930" t="s">
        <v>3074</v>
      </c>
      <c r="B4930" t="s">
        <v>10</v>
      </c>
      <c r="C4930" t="s">
        <v>2</v>
      </c>
      <c r="D4930" s="1">
        <v>43500</v>
      </c>
      <c r="E4930" s="1">
        <v>43610</v>
      </c>
      <c r="F4930" s="1">
        <v>43638</v>
      </c>
      <c r="G4930" s="1">
        <v>43615</v>
      </c>
      <c r="H4930" s="13">
        <f>Orders[[#This Row],[DeliveryDate]]-Orders[[#This Row],[OrderDate]]</f>
        <v>5</v>
      </c>
      <c r="I4930" t="s">
        <v>3</v>
      </c>
      <c r="J4930" t="str">
        <f>_xlfn.XLOOKUP(Orders[[#This Row],[_SalesRepID]],'Sales team'!A:A,'Sales team'!B:B)</f>
        <v>Shawn Torres</v>
      </c>
      <c r="K4930">
        <v>27</v>
      </c>
      <c r="L4930">
        <v>14</v>
      </c>
      <c r="M4930">
        <v>212</v>
      </c>
      <c r="N4930" t="str">
        <f>_xlfn.XLOOKUP(Orders[[#This Row],[_ProductID]],Products!A:A,Products!C:C)</f>
        <v>Home décor</v>
      </c>
      <c r="O4930">
        <v>3</v>
      </c>
      <c r="P4930">
        <v>7.4999999999999997E-2</v>
      </c>
      <c r="Q4930" s="2">
        <v>884.4</v>
      </c>
      <c r="R4930" s="2">
        <v>353.76</v>
      </c>
      <c r="S4930" s="2">
        <v>4090.3500000000004</v>
      </c>
      <c r="T4930" s="2">
        <v>2321.5500000000002</v>
      </c>
    </row>
    <row r="4931" spans="1:20" x14ac:dyDescent="0.25">
      <c r="A4931" t="s">
        <v>3075</v>
      </c>
      <c r="B4931" t="s">
        <v>1</v>
      </c>
      <c r="C4931" t="s">
        <v>46</v>
      </c>
      <c r="D4931" s="1">
        <v>43500</v>
      </c>
      <c r="E4931" s="1">
        <v>43610</v>
      </c>
      <c r="F4931" s="1">
        <v>43627</v>
      </c>
      <c r="G4931" s="1">
        <v>43628</v>
      </c>
      <c r="H4931" s="13">
        <f>Orders[[#This Row],[DeliveryDate]]-Orders[[#This Row],[OrderDate]]</f>
        <v>18</v>
      </c>
      <c r="I4931" t="s">
        <v>3</v>
      </c>
      <c r="J4931" t="str">
        <f>_xlfn.XLOOKUP(Orders[[#This Row],[_SalesRepID]],'Sales team'!A:A,'Sales team'!B:B)</f>
        <v>Keith Griffin</v>
      </c>
      <c r="K4931">
        <v>2</v>
      </c>
      <c r="L4931">
        <v>2</v>
      </c>
      <c r="M4931">
        <v>79</v>
      </c>
      <c r="N4931" t="str">
        <f>_xlfn.XLOOKUP(Orders[[#This Row],[_ProductID]],Products!A:A,Products!C:C)</f>
        <v>Home décor</v>
      </c>
      <c r="O4931">
        <v>21</v>
      </c>
      <c r="P4931">
        <v>0.15</v>
      </c>
      <c r="Q4931" s="2">
        <v>1051.9000000000001</v>
      </c>
      <c r="R4931" s="2">
        <v>420.76000000000005</v>
      </c>
      <c r="S4931" s="2">
        <v>4470.5749999999998</v>
      </c>
      <c r="T4931" s="2">
        <v>2366.7749999999996</v>
      </c>
    </row>
    <row r="4932" spans="1:20" x14ac:dyDescent="0.25">
      <c r="A4932" t="s">
        <v>3076</v>
      </c>
      <c r="B4932" t="s">
        <v>1</v>
      </c>
      <c r="C4932" t="s">
        <v>25</v>
      </c>
      <c r="D4932" s="1">
        <v>43500</v>
      </c>
      <c r="E4932" s="1">
        <v>43610</v>
      </c>
      <c r="F4932" s="1">
        <v>43625</v>
      </c>
      <c r="G4932" s="1">
        <v>43620</v>
      </c>
      <c r="H4932" s="13">
        <f>Orders[[#This Row],[DeliveryDate]]-Orders[[#This Row],[OrderDate]]</f>
        <v>10</v>
      </c>
      <c r="I4932" t="s">
        <v>3</v>
      </c>
      <c r="J4932" t="str">
        <f>_xlfn.XLOOKUP(Orders[[#This Row],[_SalesRepID]],'Sales team'!A:A,'Sales team'!B:B)</f>
        <v>Jonathan Hawkins</v>
      </c>
      <c r="K4932">
        <v>10</v>
      </c>
      <c r="L4932">
        <v>20</v>
      </c>
      <c r="M4932">
        <v>351</v>
      </c>
      <c r="N4932" t="str">
        <f>_xlfn.XLOOKUP(Orders[[#This Row],[_ProductID]],Products!A:A,Products!C:C)</f>
        <v>Home décor</v>
      </c>
      <c r="O4932">
        <v>43</v>
      </c>
      <c r="P4932">
        <v>0.15</v>
      </c>
      <c r="Q4932" s="2">
        <v>864.30000000000007</v>
      </c>
      <c r="R4932" s="2">
        <v>449.43600000000004</v>
      </c>
      <c r="S4932" s="2">
        <v>5877.2400000000007</v>
      </c>
      <c r="T4932" s="2">
        <v>2281.7520000000004</v>
      </c>
    </row>
    <row r="4933" spans="1:20" x14ac:dyDescent="0.25">
      <c r="A4933" t="s">
        <v>3077</v>
      </c>
      <c r="B4933" t="s">
        <v>5</v>
      </c>
      <c r="C4933" t="s">
        <v>25</v>
      </c>
      <c r="D4933" s="1">
        <v>43500</v>
      </c>
      <c r="E4933" s="1">
        <v>43610</v>
      </c>
      <c r="F4933" s="1">
        <v>43619</v>
      </c>
      <c r="G4933" s="1">
        <v>43628</v>
      </c>
      <c r="H4933" s="13">
        <f>Orders[[#This Row],[DeliveryDate]]-Orders[[#This Row],[OrderDate]]</f>
        <v>18</v>
      </c>
      <c r="I4933" t="s">
        <v>3</v>
      </c>
      <c r="J4933" t="str">
        <f>_xlfn.XLOOKUP(Orders[[#This Row],[_SalesRepID]],'Sales team'!A:A,'Sales team'!B:B)</f>
        <v>Paul Holmes</v>
      </c>
      <c r="K4933">
        <v>14</v>
      </c>
      <c r="L4933">
        <v>6</v>
      </c>
      <c r="M4933">
        <v>353</v>
      </c>
      <c r="N4933" t="str">
        <f>_xlfn.XLOOKUP(Orders[[#This Row],[_ProductID]],Products!A:A,Products!C:C)</f>
        <v>Kitchen &amp; Dining</v>
      </c>
      <c r="O4933">
        <v>1</v>
      </c>
      <c r="P4933">
        <v>0.05</v>
      </c>
      <c r="Q4933" s="2">
        <v>2619.7000000000003</v>
      </c>
      <c r="R4933" s="2">
        <v>1231.259</v>
      </c>
      <c r="S4933" s="2">
        <v>4977.43</v>
      </c>
      <c r="T4933" s="2">
        <v>2514.9120000000003</v>
      </c>
    </row>
    <row r="4934" spans="1:20" x14ac:dyDescent="0.25">
      <c r="A4934" t="s">
        <v>3078</v>
      </c>
      <c r="B4934" t="s">
        <v>1</v>
      </c>
      <c r="C4934" t="s">
        <v>2</v>
      </c>
      <c r="D4934" s="1">
        <v>43500</v>
      </c>
      <c r="E4934" s="1">
        <v>43610</v>
      </c>
      <c r="F4934" s="1">
        <v>43628</v>
      </c>
      <c r="G4934" s="1">
        <v>43620</v>
      </c>
      <c r="H4934" s="13">
        <f>Orders[[#This Row],[DeliveryDate]]-Orders[[#This Row],[OrderDate]]</f>
        <v>10</v>
      </c>
      <c r="I4934" t="s">
        <v>3</v>
      </c>
      <c r="J4934" t="str">
        <f>_xlfn.XLOOKUP(Orders[[#This Row],[_SalesRepID]],'Sales team'!A:A,'Sales team'!B:B)</f>
        <v>Chris Armstrong</v>
      </c>
      <c r="K4934">
        <v>4</v>
      </c>
      <c r="L4934">
        <v>21</v>
      </c>
      <c r="M4934">
        <v>259</v>
      </c>
      <c r="N4934" t="str">
        <f>_xlfn.XLOOKUP(Orders[[#This Row],[_ProductID]],Products!A:A,Products!C:C)</f>
        <v>Home décor</v>
      </c>
      <c r="O4934">
        <v>35</v>
      </c>
      <c r="P4934">
        <v>0.15</v>
      </c>
      <c r="Q4934" s="2">
        <v>6123.8</v>
      </c>
      <c r="R4934" s="2">
        <v>2816.9480000000003</v>
      </c>
      <c r="S4934" s="2">
        <v>15615.69</v>
      </c>
      <c r="T4934" s="2">
        <v>7164.8459999999995</v>
      </c>
    </row>
    <row r="4935" spans="1:20" x14ac:dyDescent="0.25">
      <c r="A4935" t="s">
        <v>3059</v>
      </c>
      <c r="B4935" t="s">
        <v>10</v>
      </c>
      <c r="C4935" t="s">
        <v>6</v>
      </c>
      <c r="D4935" s="1">
        <v>43500</v>
      </c>
      <c r="E4935" s="1">
        <v>43609</v>
      </c>
      <c r="F4935" s="1">
        <v>43621</v>
      </c>
      <c r="G4935" s="1">
        <v>43616</v>
      </c>
      <c r="H4935" s="13">
        <f>Orders[[#This Row],[DeliveryDate]]-Orders[[#This Row],[OrderDate]]</f>
        <v>7</v>
      </c>
      <c r="I4935" t="s">
        <v>3</v>
      </c>
      <c r="J4935" t="str">
        <f>_xlfn.XLOOKUP(Orders[[#This Row],[_SalesRepID]],'Sales team'!A:A,'Sales team'!B:B)</f>
        <v>Donald Reynolds</v>
      </c>
      <c r="K4935">
        <v>26</v>
      </c>
      <c r="L4935">
        <v>35</v>
      </c>
      <c r="M4935">
        <v>157</v>
      </c>
      <c r="N4935" t="str">
        <f>_xlfn.XLOOKUP(Orders[[#This Row],[_ProductID]],Products!A:A,Products!C:C)</f>
        <v>Home décor</v>
      </c>
      <c r="O4935">
        <v>39</v>
      </c>
      <c r="P4935">
        <v>0.15</v>
      </c>
      <c r="Q4935" s="2">
        <v>984.9</v>
      </c>
      <c r="R4935" s="2">
        <v>699.279</v>
      </c>
      <c r="S4935" s="2">
        <v>5022.99</v>
      </c>
      <c r="T4935" s="2">
        <v>827.3159999999998</v>
      </c>
    </row>
    <row r="4936" spans="1:20" x14ac:dyDescent="0.25">
      <c r="A4936" t="s">
        <v>3060</v>
      </c>
      <c r="B4936" t="s">
        <v>1</v>
      </c>
      <c r="C4936" t="s">
        <v>25</v>
      </c>
      <c r="D4936" s="1">
        <v>43500</v>
      </c>
      <c r="E4936" s="1">
        <v>43609</v>
      </c>
      <c r="F4936" s="1">
        <v>43616</v>
      </c>
      <c r="G4936" s="1">
        <v>43621</v>
      </c>
      <c r="H4936" s="13">
        <f>Orders[[#This Row],[DeliveryDate]]-Orders[[#This Row],[OrderDate]]</f>
        <v>12</v>
      </c>
      <c r="I4936" t="s">
        <v>3</v>
      </c>
      <c r="J4936" t="str">
        <f>_xlfn.XLOOKUP(Orders[[#This Row],[_SalesRepID]],'Sales team'!A:A,'Sales team'!B:B)</f>
        <v>Jerry Green</v>
      </c>
      <c r="K4936">
        <v>3</v>
      </c>
      <c r="L4936">
        <v>46</v>
      </c>
      <c r="M4936">
        <v>329</v>
      </c>
      <c r="N4936" t="str">
        <f>_xlfn.XLOOKUP(Orders[[#This Row],[_ProductID]],Products!A:A,Products!C:C)</f>
        <v>Home décor</v>
      </c>
      <c r="O4936">
        <v>14</v>
      </c>
      <c r="P4936">
        <v>0.05</v>
      </c>
      <c r="Q4936" s="2">
        <v>2847.5</v>
      </c>
      <c r="R4936" s="2">
        <v>1822.4</v>
      </c>
      <c r="S4936" s="2">
        <v>10820.5</v>
      </c>
      <c r="T4936" s="2">
        <v>3530.8999999999996</v>
      </c>
    </row>
    <row r="4937" spans="1:20" x14ac:dyDescent="0.25">
      <c r="A4937" t="s">
        <v>3061</v>
      </c>
      <c r="B4937" t="s">
        <v>1</v>
      </c>
      <c r="C4937" t="s">
        <v>6</v>
      </c>
      <c r="D4937" s="1">
        <v>43500</v>
      </c>
      <c r="E4937" s="1">
        <v>43609</v>
      </c>
      <c r="F4937" s="1">
        <v>43634</v>
      </c>
      <c r="G4937" s="1">
        <v>43643</v>
      </c>
      <c r="H4937" s="13">
        <f>Orders[[#This Row],[DeliveryDate]]-Orders[[#This Row],[OrderDate]]</f>
        <v>34</v>
      </c>
      <c r="I4937" t="s">
        <v>3</v>
      </c>
      <c r="J4937" t="str">
        <f>_xlfn.XLOOKUP(Orders[[#This Row],[_SalesRepID]],'Sales team'!A:A,'Sales team'!B:B)</f>
        <v>Jerry Green</v>
      </c>
      <c r="K4937">
        <v>3</v>
      </c>
      <c r="L4937">
        <v>9</v>
      </c>
      <c r="M4937">
        <v>155</v>
      </c>
      <c r="N4937" t="str">
        <f>_xlfn.XLOOKUP(Orders[[#This Row],[_ProductID]],Products!A:A,Products!C:C)</f>
        <v>Kitchen &amp; Dining</v>
      </c>
      <c r="O4937">
        <v>7</v>
      </c>
      <c r="P4937">
        <v>0.15</v>
      </c>
      <c r="Q4937" s="2">
        <v>1005</v>
      </c>
      <c r="R4937" s="2">
        <v>603</v>
      </c>
      <c r="S4937" s="2">
        <v>854.25</v>
      </c>
      <c r="T4937" s="2">
        <v>251.25</v>
      </c>
    </row>
    <row r="4938" spans="1:20" x14ac:dyDescent="0.25">
      <c r="A4938" t="s">
        <v>3062</v>
      </c>
      <c r="B4938" t="s">
        <v>8</v>
      </c>
      <c r="C4938" t="s">
        <v>6</v>
      </c>
      <c r="D4938" s="1">
        <v>43500</v>
      </c>
      <c r="E4938" s="1">
        <v>43609</v>
      </c>
      <c r="F4938" s="1">
        <v>43612</v>
      </c>
      <c r="G4938" s="1">
        <v>43634</v>
      </c>
      <c r="H4938" s="13">
        <f>Orders[[#This Row],[DeliveryDate]]-Orders[[#This Row],[OrderDate]]</f>
        <v>25</v>
      </c>
      <c r="I4938" t="s">
        <v>3</v>
      </c>
      <c r="J4938" t="str">
        <f>_xlfn.XLOOKUP(Orders[[#This Row],[_SalesRepID]],'Sales team'!A:A,'Sales team'!B:B)</f>
        <v>Samuel Fowler</v>
      </c>
      <c r="K4938">
        <v>21</v>
      </c>
      <c r="L4938">
        <v>25</v>
      </c>
      <c r="M4938">
        <v>177</v>
      </c>
      <c r="N4938" t="str">
        <f>_xlfn.XLOOKUP(Orders[[#This Row],[_ProductID]],Products!A:A,Products!C:C)</f>
        <v>Home décor</v>
      </c>
      <c r="O4938">
        <v>26</v>
      </c>
      <c r="P4938">
        <v>0.1</v>
      </c>
      <c r="Q4938" s="2">
        <v>2338.3000000000002</v>
      </c>
      <c r="R4938" s="2">
        <v>1894.0230000000004</v>
      </c>
      <c r="S4938" s="2">
        <v>14731.290000000003</v>
      </c>
      <c r="T4938" s="2">
        <v>1473.1290000000008</v>
      </c>
    </row>
    <row r="4939" spans="1:20" x14ac:dyDescent="0.25">
      <c r="A4939" t="s">
        <v>3063</v>
      </c>
      <c r="B4939" t="s">
        <v>1</v>
      </c>
      <c r="C4939" t="s">
        <v>15</v>
      </c>
      <c r="D4939" s="1">
        <v>43500</v>
      </c>
      <c r="E4939" s="1">
        <v>43609</v>
      </c>
      <c r="F4939" s="1">
        <v>43622</v>
      </c>
      <c r="G4939" s="1">
        <v>43626</v>
      </c>
      <c r="H4939" s="13">
        <f>Orders[[#This Row],[DeliveryDate]]-Orders[[#This Row],[OrderDate]]</f>
        <v>17</v>
      </c>
      <c r="I4939" t="s">
        <v>3</v>
      </c>
      <c r="J4939" t="str">
        <f>_xlfn.XLOOKUP(Orders[[#This Row],[_SalesRepID]],'Sales team'!A:A,'Sales team'!B:B)</f>
        <v>Shawn Cook</v>
      </c>
      <c r="K4939">
        <v>7</v>
      </c>
      <c r="L4939">
        <v>19</v>
      </c>
      <c r="M4939">
        <v>31</v>
      </c>
      <c r="N4939" t="str">
        <f>_xlfn.XLOOKUP(Orders[[#This Row],[_ProductID]],Products!A:A,Products!C:C)</f>
        <v>Furniture</v>
      </c>
      <c r="O4939">
        <v>19</v>
      </c>
      <c r="P4939">
        <v>0.05</v>
      </c>
      <c r="Q4939" s="2">
        <v>6170.7</v>
      </c>
      <c r="R4939" s="2">
        <v>5121.6809999999996</v>
      </c>
      <c r="S4939" s="2">
        <v>11724.33</v>
      </c>
      <c r="T4939" s="2">
        <v>1480.9680000000008</v>
      </c>
    </row>
    <row r="4940" spans="1:20" x14ac:dyDescent="0.25">
      <c r="A4940" t="s">
        <v>3064</v>
      </c>
      <c r="B4940" t="s">
        <v>1</v>
      </c>
      <c r="C4940" t="s">
        <v>13</v>
      </c>
      <c r="D4940" s="1">
        <v>43500</v>
      </c>
      <c r="E4940" s="1">
        <v>43609</v>
      </c>
      <c r="F4940" s="1">
        <v>43625</v>
      </c>
      <c r="G4940" s="1">
        <v>43621</v>
      </c>
      <c r="H4940" s="13">
        <f>Orders[[#This Row],[DeliveryDate]]-Orders[[#This Row],[OrderDate]]</f>
        <v>12</v>
      </c>
      <c r="I4940" t="s">
        <v>3</v>
      </c>
      <c r="J4940" t="str">
        <f>_xlfn.XLOOKUP(Orders[[#This Row],[_SalesRepID]],'Sales team'!A:A,'Sales team'!B:B)</f>
        <v>Joshua Bennett</v>
      </c>
      <c r="K4940">
        <v>6</v>
      </c>
      <c r="L4940">
        <v>34</v>
      </c>
      <c r="M4940">
        <v>319</v>
      </c>
      <c r="N4940" t="str">
        <f>_xlfn.XLOOKUP(Orders[[#This Row],[_ProductID]],Products!A:A,Products!C:C)</f>
        <v>Home décor</v>
      </c>
      <c r="O4940">
        <v>41</v>
      </c>
      <c r="P4940">
        <v>0.1</v>
      </c>
      <c r="Q4940" s="2">
        <v>2465.6</v>
      </c>
      <c r="R4940" s="2">
        <v>1972.48</v>
      </c>
      <c r="S4940" s="2">
        <v>2219.04</v>
      </c>
      <c r="T4940" s="2">
        <v>246.55999999999995</v>
      </c>
    </row>
    <row r="4941" spans="1:20" x14ac:dyDescent="0.25">
      <c r="A4941" t="s">
        <v>3065</v>
      </c>
      <c r="B4941" t="s">
        <v>8</v>
      </c>
      <c r="C4941" t="s">
        <v>25</v>
      </c>
      <c r="D4941" s="1">
        <v>43500</v>
      </c>
      <c r="E4941" s="1">
        <v>43609</v>
      </c>
      <c r="F4941" s="1">
        <v>43612</v>
      </c>
      <c r="G4941" s="1">
        <v>43626</v>
      </c>
      <c r="H4941" s="13">
        <f>Orders[[#This Row],[DeliveryDate]]-Orders[[#This Row],[OrderDate]]</f>
        <v>17</v>
      </c>
      <c r="I4941" t="s">
        <v>3</v>
      </c>
      <c r="J4941" t="str">
        <f>_xlfn.XLOOKUP(Orders[[#This Row],[_SalesRepID]],'Sales team'!A:A,'Sales team'!B:B)</f>
        <v>Joe Price</v>
      </c>
      <c r="K4941">
        <v>22</v>
      </c>
      <c r="L4941">
        <v>38</v>
      </c>
      <c r="M4941">
        <v>339</v>
      </c>
      <c r="N4941" t="str">
        <f>_xlfn.XLOOKUP(Orders[[#This Row],[_ProductID]],Products!A:A,Products!C:C)</f>
        <v>Home décor</v>
      </c>
      <c r="O4941">
        <v>44</v>
      </c>
      <c r="P4941">
        <v>0.05</v>
      </c>
      <c r="Q4941" s="2">
        <v>2385.2000000000003</v>
      </c>
      <c r="R4941" s="2">
        <v>1240.3040000000001</v>
      </c>
      <c r="S4941" s="2">
        <v>15861.58</v>
      </c>
      <c r="T4941" s="2">
        <v>7179.4519999999993</v>
      </c>
    </row>
    <row r="4942" spans="1:20" x14ac:dyDescent="0.25">
      <c r="A4942" t="s">
        <v>3066</v>
      </c>
      <c r="B4942" t="s">
        <v>8</v>
      </c>
      <c r="C4942" t="s">
        <v>25</v>
      </c>
      <c r="D4942" s="1">
        <v>43500</v>
      </c>
      <c r="E4942" s="1">
        <v>43609</v>
      </c>
      <c r="F4942" s="1">
        <v>43625</v>
      </c>
      <c r="G4942" s="1">
        <v>43629</v>
      </c>
      <c r="H4942" s="13">
        <f>Orders[[#This Row],[DeliveryDate]]-Orders[[#This Row],[OrderDate]]</f>
        <v>20</v>
      </c>
      <c r="I4942" t="s">
        <v>3</v>
      </c>
      <c r="J4942" t="str">
        <f>_xlfn.XLOOKUP(Orders[[#This Row],[_SalesRepID]],'Sales team'!A:A,'Sales team'!B:B)</f>
        <v>Joe Price</v>
      </c>
      <c r="K4942">
        <v>22</v>
      </c>
      <c r="L4942">
        <v>24</v>
      </c>
      <c r="M4942">
        <v>359</v>
      </c>
      <c r="N4942" t="str">
        <f>_xlfn.XLOOKUP(Orders[[#This Row],[_ProductID]],Products!A:A,Products!C:C)</f>
        <v>Home décor</v>
      </c>
      <c r="O4942">
        <v>44</v>
      </c>
      <c r="P4942">
        <v>0.05</v>
      </c>
      <c r="Q4942" s="2">
        <v>1045.2</v>
      </c>
      <c r="R4942" s="2">
        <v>470.34000000000003</v>
      </c>
      <c r="S4942" s="2">
        <v>3971.7599999999998</v>
      </c>
      <c r="T4942" s="2">
        <v>2090.3999999999996</v>
      </c>
    </row>
    <row r="4943" spans="1:20" x14ac:dyDescent="0.25">
      <c r="A4943" t="s">
        <v>3067</v>
      </c>
      <c r="B4943" t="s">
        <v>1</v>
      </c>
      <c r="C4943" t="s">
        <v>13</v>
      </c>
      <c r="D4943" s="1">
        <v>43500</v>
      </c>
      <c r="E4943" s="1">
        <v>43609</v>
      </c>
      <c r="F4943" s="1">
        <v>43636</v>
      </c>
      <c r="G4943" s="1">
        <v>43641</v>
      </c>
      <c r="H4943" s="13">
        <f>Orders[[#This Row],[DeliveryDate]]-Orders[[#This Row],[OrderDate]]</f>
        <v>32</v>
      </c>
      <c r="I4943" t="s">
        <v>3</v>
      </c>
      <c r="J4943" t="str">
        <f>_xlfn.XLOOKUP(Orders[[#This Row],[_SalesRepID]],'Sales team'!A:A,'Sales team'!B:B)</f>
        <v>Shawn Cook</v>
      </c>
      <c r="K4943">
        <v>7</v>
      </c>
      <c r="L4943">
        <v>33</v>
      </c>
      <c r="M4943">
        <v>310</v>
      </c>
      <c r="N4943" t="str">
        <f>_xlfn.XLOOKUP(Orders[[#This Row],[_ProductID]],Products!A:A,Products!C:C)</f>
        <v>Furniture</v>
      </c>
      <c r="O4943">
        <v>15</v>
      </c>
      <c r="P4943">
        <v>0.05</v>
      </c>
      <c r="Q4943" s="2">
        <v>2566.1</v>
      </c>
      <c r="R4943" s="2">
        <v>1616.643</v>
      </c>
      <c r="S4943" s="2">
        <v>14626.769999999999</v>
      </c>
      <c r="T4943" s="2">
        <v>4926.9119999999984</v>
      </c>
    </row>
    <row r="4944" spans="1:20" x14ac:dyDescent="0.25">
      <c r="A4944" t="s">
        <v>3068</v>
      </c>
      <c r="B4944" t="s">
        <v>1</v>
      </c>
      <c r="C4944" t="s">
        <v>15</v>
      </c>
      <c r="D4944" s="1">
        <v>43500</v>
      </c>
      <c r="E4944" s="1">
        <v>43609</v>
      </c>
      <c r="F4944" s="1">
        <v>43632</v>
      </c>
      <c r="G4944" s="1">
        <v>43622</v>
      </c>
      <c r="H4944" s="13">
        <f>Orders[[#This Row],[DeliveryDate]]-Orders[[#This Row],[OrderDate]]</f>
        <v>13</v>
      </c>
      <c r="I4944" t="s">
        <v>3</v>
      </c>
      <c r="J4944" t="str">
        <f>_xlfn.XLOOKUP(Orders[[#This Row],[_SalesRepID]],'Sales team'!A:A,'Sales team'!B:B)</f>
        <v>George Lewis</v>
      </c>
      <c r="K4944">
        <v>8</v>
      </c>
      <c r="L4944">
        <v>23</v>
      </c>
      <c r="M4944">
        <v>36</v>
      </c>
      <c r="N4944" t="str">
        <f>_xlfn.XLOOKUP(Orders[[#This Row],[_ProductID]],Products!A:A,Products!C:C)</f>
        <v>Outdoor</v>
      </c>
      <c r="O4944">
        <v>9</v>
      </c>
      <c r="P4944">
        <v>0.1</v>
      </c>
      <c r="Q4944" s="2">
        <v>2559.4</v>
      </c>
      <c r="R4944" s="2">
        <v>1970.7380000000001</v>
      </c>
      <c r="S4944" s="2">
        <v>9213.84</v>
      </c>
      <c r="T4944" s="2">
        <v>1330.8879999999999</v>
      </c>
    </row>
    <row r="4945" spans="1:20" x14ac:dyDescent="0.25">
      <c r="A4945" t="s">
        <v>3051</v>
      </c>
      <c r="B4945" t="s">
        <v>5</v>
      </c>
      <c r="C4945" t="s">
        <v>25</v>
      </c>
      <c r="D4945" s="1">
        <v>43500</v>
      </c>
      <c r="E4945" s="1">
        <v>43608</v>
      </c>
      <c r="F4945" s="1">
        <v>43618</v>
      </c>
      <c r="G4945" s="1">
        <v>43616</v>
      </c>
      <c r="H4945" s="13">
        <f>Orders[[#This Row],[DeliveryDate]]-Orders[[#This Row],[OrderDate]]</f>
        <v>8</v>
      </c>
      <c r="I4945" t="s">
        <v>3</v>
      </c>
      <c r="J4945" t="str">
        <f>_xlfn.XLOOKUP(Orders[[#This Row],[_SalesRepID]],'Sales team'!A:A,'Sales team'!B:B)</f>
        <v>Roger Alexander</v>
      </c>
      <c r="K4945">
        <v>15</v>
      </c>
      <c r="L4945">
        <v>14</v>
      </c>
      <c r="M4945">
        <v>342</v>
      </c>
      <c r="N4945" t="str">
        <f>_xlfn.XLOOKUP(Orders[[#This Row],[_ProductID]],Products!A:A,Products!C:C)</f>
        <v>Home décor</v>
      </c>
      <c r="O4945">
        <v>30</v>
      </c>
      <c r="P4945">
        <v>0.05</v>
      </c>
      <c r="Q4945" s="2">
        <v>1025.1000000000001</v>
      </c>
      <c r="R4945" s="2">
        <v>850.83300000000008</v>
      </c>
      <c r="S4945" s="2">
        <v>3895.38</v>
      </c>
      <c r="T4945" s="2">
        <v>492.04799999999977</v>
      </c>
    </row>
    <row r="4946" spans="1:20" x14ac:dyDescent="0.25">
      <c r="A4946" t="s">
        <v>3052</v>
      </c>
      <c r="B4946" t="s">
        <v>1</v>
      </c>
      <c r="C4946" t="s">
        <v>25</v>
      </c>
      <c r="D4946" s="1">
        <v>43500</v>
      </c>
      <c r="E4946" s="1">
        <v>43608</v>
      </c>
      <c r="F4946" s="1">
        <v>43617</v>
      </c>
      <c r="G4946" s="1">
        <v>43626</v>
      </c>
      <c r="H4946" s="13">
        <f>Orders[[#This Row],[DeliveryDate]]-Orders[[#This Row],[OrderDate]]</f>
        <v>18</v>
      </c>
      <c r="I4946" t="s">
        <v>3</v>
      </c>
      <c r="J4946" t="str">
        <f>_xlfn.XLOOKUP(Orders[[#This Row],[_SalesRepID]],'Sales team'!A:A,'Sales team'!B:B)</f>
        <v>Keith Griffin</v>
      </c>
      <c r="K4946">
        <v>2</v>
      </c>
      <c r="L4946">
        <v>43</v>
      </c>
      <c r="M4946">
        <v>346</v>
      </c>
      <c r="N4946" t="str">
        <f>_xlfn.XLOOKUP(Orders[[#This Row],[_ProductID]],Products!A:A,Products!C:C)</f>
        <v>Furniture</v>
      </c>
      <c r="O4946">
        <v>34</v>
      </c>
      <c r="P4946">
        <v>7.4999999999999997E-2</v>
      </c>
      <c r="Q4946" s="2">
        <v>2271.3000000000002</v>
      </c>
      <c r="R4946" s="2">
        <v>1635.336</v>
      </c>
      <c r="S4946" s="2">
        <v>16807.620000000003</v>
      </c>
      <c r="T4946" s="2">
        <v>3724.9320000000025</v>
      </c>
    </row>
    <row r="4947" spans="1:20" x14ac:dyDescent="0.25">
      <c r="A4947" t="s">
        <v>3053</v>
      </c>
      <c r="B4947" t="s">
        <v>5</v>
      </c>
      <c r="C4947" t="s">
        <v>15</v>
      </c>
      <c r="D4947" s="1">
        <v>43500</v>
      </c>
      <c r="E4947" s="1">
        <v>43608</v>
      </c>
      <c r="F4947" s="1">
        <v>43610</v>
      </c>
      <c r="G4947" s="1">
        <v>43616</v>
      </c>
      <c r="H4947" s="13">
        <f>Orders[[#This Row],[DeliveryDate]]-Orders[[#This Row],[OrderDate]]</f>
        <v>8</v>
      </c>
      <c r="I4947" t="s">
        <v>3</v>
      </c>
      <c r="J4947" t="str">
        <f>_xlfn.XLOOKUP(Orders[[#This Row],[_SalesRepID]],'Sales team'!A:A,'Sales team'!B:B)</f>
        <v>Anthony Torres</v>
      </c>
      <c r="K4947">
        <v>20</v>
      </c>
      <c r="L4947">
        <v>39</v>
      </c>
      <c r="M4947">
        <v>37</v>
      </c>
      <c r="N4947" t="str">
        <f>_xlfn.XLOOKUP(Orders[[#This Row],[_ProductID]],Products!A:A,Products!C:C)</f>
        <v>Home décor</v>
      </c>
      <c r="O4947">
        <v>40</v>
      </c>
      <c r="P4947">
        <v>0.1</v>
      </c>
      <c r="Q4947" s="2">
        <v>174.20000000000002</v>
      </c>
      <c r="R4947" s="2">
        <v>118.45600000000002</v>
      </c>
      <c r="S4947" s="2">
        <v>1254.2400000000002</v>
      </c>
      <c r="T4947" s="2">
        <v>306.5920000000001</v>
      </c>
    </row>
    <row r="4948" spans="1:20" x14ac:dyDescent="0.25">
      <c r="A4948" t="s">
        <v>3054</v>
      </c>
      <c r="B4948" t="s">
        <v>1</v>
      </c>
      <c r="C4948" t="s">
        <v>6</v>
      </c>
      <c r="D4948" s="1">
        <v>43500</v>
      </c>
      <c r="E4948" s="1">
        <v>43608</v>
      </c>
      <c r="F4948" s="1">
        <v>43612</v>
      </c>
      <c r="G4948" s="1">
        <v>43623</v>
      </c>
      <c r="H4948" s="13">
        <f>Orders[[#This Row],[DeliveryDate]]-Orders[[#This Row],[OrderDate]]</f>
        <v>15</v>
      </c>
      <c r="I4948" t="s">
        <v>3</v>
      </c>
      <c r="J4948" t="str">
        <f>_xlfn.XLOOKUP(Orders[[#This Row],[_SalesRepID]],'Sales team'!A:A,'Sales team'!B:B)</f>
        <v>Jerry Green</v>
      </c>
      <c r="K4948">
        <v>3</v>
      </c>
      <c r="L4948">
        <v>49</v>
      </c>
      <c r="M4948">
        <v>178</v>
      </c>
      <c r="N4948" t="str">
        <f>_xlfn.XLOOKUP(Orders[[#This Row],[_ProductID]],Products!A:A,Products!C:C)</f>
        <v>Home décor</v>
      </c>
      <c r="O4948">
        <v>2</v>
      </c>
      <c r="P4948">
        <v>0.1</v>
      </c>
      <c r="Q4948" s="2">
        <v>750.4</v>
      </c>
      <c r="R4948" s="2">
        <v>630.33600000000001</v>
      </c>
      <c r="S4948" s="2">
        <v>2701.44</v>
      </c>
      <c r="T4948" s="2">
        <v>180.096</v>
      </c>
    </row>
    <row r="4949" spans="1:20" x14ac:dyDescent="0.25">
      <c r="A4949" t="s">
        <v>3055</v>
      </c>
      <c r="B4949" t="s">
        <v>1</v>
      </c>
      <c r="C4949" t="s">
        <v>6</v>
      </c>
      <c r="D4949" s="1">
        <v>43500</v>
      </c>
      <c r="E4949" s="1">
        <v>43608</v>
      </c>
      <c r="F4949" s="1">
        <v>43610</v>
      </c>
      <c r="G4949" s="1">
        <v>43616</v>
      </c>
      <c r="H4949" s="13">
        <f>Orders[[#This Row],[DeliveryDate]]-Orders[[#This Row],[OrderDate]]</f>
        <v>8</v>
      </c>
      <c r="I4949" t="s">
        <v>3</v>
      </c>
      <c r="J4949" t="str">
        <f>_xlfn.XLOOKUP(Orders[[#This Row],[_SalesRepID]],'Sales team'!A:A,'Sales team'!B:B)</f>
        <v>Joshua Bennett</v>
      </c>
      <c r="K4949">
        <v>6</v>
      </c>
      <c r="L4949">
        <v>32</v>
      </c>
      <c r="M4949">
        <v>167</v>
      </c>
      <c r="N4949" t="str">
        <f>_xlfn.XLOOKUP(Orders[[#This Row],[_ProductID]],Products!A:A,Products!C:C)</f>
        <v>Home décor</v>
      </c>
      <c r="O4949">
        <v>32</v>
      </c>
      <c r="P4949">
        <v>0.05</v>
      </c>
      <c r="Q4949" s="2">
        <v>1889.4</v>
      </c>
      <c r="R4949" s="2">
        <v>1209.2160000000001</v>
      </c>
      <c r="S4949" s="2">
        <v>3589.86</v>
      </c>
      <c r="T4949" s="2">
        <v>1171.4279999999999</v>
      </c>
    </row>
    <row r="4950" spans="1:20" x14ac:dyDescent="0.25">
      <c r="A4950" t="s">
        <v>3056</v>
      </c>
      <c r="B4950" t="s">
        <v>5</v>
      </c>
      <c r="C4950" t="s">
        <v>15</v>
      </c>
      <c r="D4950" s="1">
        <v>43500</v>
      </c>
      <c r="E4950" s="1">
        <v>43608</v>
      </c>
      <c r="F4950" s="1">
        <v>43618</v>
      </c>
      <c r="G4950" s="1">
        <v>43634</v>
      </c>
      <c r="H4950" s="13">
        <f>Orders[[#This Row],[DeliveryDate]]-Orders[[#This Row],[OrderDate]]</f>
        <v>26</v>
      </c>
      <c r="I4950" t="s">
        <v>3</v>
      </c>
      <c r="J4950" t="str">
        <f>_xlfn.XLOOKUP(Orders[[#This Row],[_SalesRepID]],'Sales team'!A:A,'Sales team'!B:B)</f>
        <v>Nicholas Cunningham</v>
      </c>
      <c r="K4950">
        <v>19</v>
      </c>
      <c r="L4950">
        <v>16</v>
      </c>
      <c r="M4950">
        <v>45</v>
      </c>
      <c r="N4950" t="str">
        <f>_xlfn.XLOOKUP(Orders[[#This Row],[_ProductID]],Products!A:A,Products!C:C)</f>
        <v>Kitchen &amp; Dining</v>
      </c>
      <c r="O4950">
        <v>16</v>
      </c>
      <c r="P4950">
        <v>7.4999999999999997E-2</v>
      </c>
      <c r="Q4950" s="2">
        <v>5983.1</v>
      </c>
      <c r="R4950" s="2">
        <v>3111.2120000000004</v>
      </c>
      <c r="S4950" s="2">
        <v>44274.94</v>
      </c>
      <c r="T4950" s="2">
        <v>19385.243999999999</v>
      </c>
    </row>
    <row r="4951" spans="1:20" x14ac:dyDescent="0.25">
      <c r="A4951" t="s">
        <v>3057</v>
      </c>
      <c r="B4951" t="s">
        <v>10</v>
      </c>
      <c r="C4951" t="s">
        <v>2</v>
      </c>
      <c r="D4951" s="1">
        <v>43500</v>
      </c>
      <c r="E4951" s="1">
        <v>43608</v>
      </c>
      <c r="F4951" s="1">
        <v>43621</v>
      </c>
      <c r="G4951" s="1">
        <v>43621</v>
      </c>
      <c r="H4951" s="13">
        <f>Orders[[#This Row],[DeliveryDate]]-Orders[[#This Row],[OrderDate]]</f>
        <v>13</v>
      </c>
      <c r="I4951" t="s">
        <v>3</v>
      </c>
      <c r="J4951" t="str">
        <f>_xlfn.XLOOKUP(Orders[[#This Row],[_SalesRepID]],'Sales team'!A:A,'Sales team'!B:B)</f>
        <v>Donald Reynolds</v>
      </c>
      <c r="K4951">
        <v>26</v>
      </c>
      <c r="L4951">
        <v>50</v>
      </c>
      <c r="M4951">
        <v>208</v>
      </c>
      <c r="N4951" t="str">
        <f>_xlfn.XLOOKUP(Orders[[#This Row],[_ProductID]],Products!A:A,Products!C:C)</f>
        <v>Furniture</v>
      </c>
      <c r="O4951">
        <v>5</v>
      </c>
      <c r="P4951">
        <v>7.4999999999999997E-2</v>
      </c>
      <c r="Q4951" s="2">
        <v>241.20000000000002</v>
      </c>
      <c r="R4951" s="2">
        <v>108.54</v>
      </c>
      <c r="S4951" s="2">
        <v>892.44</v>
      </c>
      <c r="T4951" s="2">
        <v>458.28000000000003</v>
      </c>
    </row>
    <row r="4952" spans="1:20" x14ac:dyDescent="0.25">
      <c r="A4952" t="s">
        <v>3058</v>
      </c>
      <c r="B4952" t="s">
        <v>1</v>
      </c>
      <c r="C4952" t="s">
        <v>6</v>
      </c>
      <c r="D4952" s="1">
        <v>43500</v>
      </c>
      <c r="E4952" s="1">
        <v>43608</v>
      </c>
      <c r="F4952" s="1">
        <v>43617</v>
      </c>
      <c r="G4952" s="1">
        <v>43620</v>
      </c>
      <c r="H4952" s="13">
        <f>Orders[[#This Row],[DeliveryDate]]-Orders[[#This Row],[OrderDate]]</f>
        <v>12</v>
      </c>
      <c r="I4952" t="s">
        <v>3</v>
      </c>
      <c r="J4952" t="str">
        <f>_xlfn.XLOOKUP(Orders[[#This Row],[_SalesRepID]],'Sales team'!A:A,'Sales team'!B:B)</f>
        <v>Joshua Little</v>
      </c>
      <c r="K4952">
        <v>11</v>
      </c>
      <c r="L4952">
        <v>34</v>
      </c>
      <c r="M4952">
        <v>122</v>
      </c>
      <c r="N4952" t="str">
        <f>_xlfn.XLOOKUP(Orders[[#This Row],[_ProductID]],Products!A:A,Products!C:C)</f>
        <v>Outdoor</v>
      </c>
      <c r="O4952">
        <v>9</v>
      </c>
      <c r="P4952">
        <v>0.05</v>
      </c>
      <c r="Q4952" s="2">
        <v>2512.5</v>
      </c>
      <c r="R4952" s="2">
        <v>1080.375</v>
      </c>
      <c r="S4952" s="2">
        <v>11934.375</v>
      </c>
      <c r="T4952" s="2">
        <v>6532.5</v>
      </c>
    </row>
    <row r="4953" spans="1:20" x14ac:dyDescent="0.25">
      <c r="A4953" t="s">
        <v>3039</v>
      </c>
      <c r="B4953" t="s">
        <v>5</v>
      </c>
      <c r="C4953" t="s">
        <v>13</v>
      </c>
      <c r="D4953" s="1">
        <v>43500</v>
      </c>
      <c r="E4953" s="1">
        <v>43607</v>
      </c>
      <c r="F4953" s="1">
        <v>43626</v>
      </c>
      <c r="G4953" s="1">
        <v>43630</v>
      </c>
      <c r="H4953" s="13">
        <f>Orders[[#This Row],[DeliveryDate]]-Orders[[#This Row],[OrderDate]]</f>
        <v>23</v>
      </c>
      <c r="I4953" t="s">
        <v>3</v>
      </c>
      <c r="J4953" t="str">
        <f>_xlfn.XLOOKUP(Orders[[#This Row],[_SalesRepID]],'Sales team'!A:A,'Sales team'!B:B)</f>
        <v>Anthony Berry</v>
      </c>
      <c r="K4953">
        <v>16</v>
      </c>
      <c r="L4953">
        <v>25</v>
      </c>
      <c r="M4953">
        <v>324</v>
      </c>
      <c r="N4953" t="str">
        <f>_xlfn.XLOOKUP(Orders[[#This Row],[_ProductID]],Products!A:A,Products!C:C)</f>
        <v>Home décor</v>
      </c>
      <c r="O4953">
        <v>46</v>
      </c>
      <c r="P4953">
        <v>7.4999999999999997E-2</v>
      </c>
      <c r="Q4953" s="2">
        <v>857.6</v>
      </c>
      <c r="R4953" s="2">
        <v>428.8</v>
      </c>
      <c r="S4953" s="2">
        <v>2379.84</v>
      </c>
      <c r="T4953" s="2">
        <v>1093.44</v>
      </c>
    </row>
    <row r="4954" spans="1:20" x14ac:dyDescent="0.25">
      <c r="A4954" t="s">
        <v>3040</v>
      </c>
      <c r="B4954" t="s">
        <v>5</v>
      </c>
      <c r="C4954" t="s">
        <v>6</v>
      </c>
      <c r="D4954" s="1">
        <v>43500</v>
      </c>
      <c r="E4954" s="1">
        <v>43607</v>
      </c>
      <c r="F4954" s="1">
        <v>43631</v>
      </c>
      <c r="G4954" s="1">
        <v>43621</v>
      </c>
      <c r="H4954" s="13">
        <f>Orders[[#This Row],[DeliveryDate]]-Orders[[#This Row],[OrderDate]]</f>
        <v>14</v>
      </c>
      <c r="I4954" t="s">
        <v>3</v>
      </c>
      <c r="J4954" t="str">
        <f>_xlfn.XLOOKUP(Orders[[#This Row],[_SalesRepID]],'Sales team'!A:A,'Sales team'!B:B)</f>
        <v>Roger Alexander</v>
      </c>
      <c r="K4954">
        <v>15</v>
      </c>
      <c r="L4954">
        <v>40</v>
      </c>
      <c r="M4954">
        <v>134</v>
      </c>
      <c r="N4954" t="str">
        <f>_xlfn.XLOOKUP(Orders[[#This Row],[_ProductID]],Products!A:A,Products!C:C)</f>
        <v>Furniture</v>
      </c>
      <c r="O4954">
        <v>19</v>
      </c>
      <c r="P4954">
        <v>0.1</v>
      </c>
      <c r="Q4954" s="2">
        <v>1835.8</v>
      </c>
      <c r="R4954" s="2">
        <v>1009.69</v>
      </c>
      <c r="S4954" s="2">
        <v>13217.76</v>
      </c>
      <c r="T4954" s="2">
        <v>5140.24</v>
      </c>
    </row>
    <row r="4955" spans="1:20" x14ac:dyDescent="0.25">
      <c r="A4955" t="s">
        <v>3041</v>
      </c>
      <c r="B4955" t="s">
        <v>5</v>
      </c>
      <c r="C4955" t="s">
        <v>6</v>
      </c>
      <c r="D4955" s="1">
        <v>43500</v>
      </c>
      <c r="E4955" s="1">
        <v>43607</v>
      </c>
      <c r="F4955" s="1">
        <v>43629</v>
      </c>
      <c r="G4955" s="1">
        <v>43622</v>
      </c>
      <c r="H4955" s="13">
        <f>Orders[[#This Row],[DeliveryDate]]-Orders[[#This Row],[OrderDate]]</f>
        <v>15</v>
      </c>
      <c r="I4955" t="s">
        <v>3</v>
      </c>
      <c r="J4955" t="str">
        <f>_xlfn.XLOOKUP(Orders[[#This Row],[_SalesRepID]],'Sales team'!A:A,'Sales team'!B:B)</f>
        <v>Anthony Torres</v>
      </c>
      <c r="K4955">
        <v>20</v>
      </c>
      <c r="L4955">
        <v>20</v>
      </c>
      <c r="M4955">
        <v>94</v>
      </c>
      <c r="N4955" t="str">
        <f>_xlfn.XLOOKUP(Orders[[#This Row],[_ProductID]],Products!A:A,Products!C:C)</f>
        <v>Home décor</v>
      </c>
      <c r="O4955">
        <v>2</v>
      </c>
      <c r="P4955">
        <v>7.4999999999999997E-2</v>
      </c>
      <c r="Q4955" s="2">
        <v>1916.2</v>
      </c>
      <c r="R4955" s="2">
        <v>1073.0720000000001</v>
      </c>
      <c r="S4955" s="2">
        <v>8862.4250000000011</v>
      </c>
      <c r="T4955" s="2">
        <v>3497.0650000000005</v>
      </c>
    </row>
    <row r="4956" spans="1:20" x14ac:dyDescent="0.25">
      <c r="A4956" t="s">
        <v>3042</v>
      </c>
      <c r="B4956" t="s">
        <v>1</v>
      </c>
      <c r="C4956" t="s">
        <v>25</v>
      </c>
      <c r="D4956" s="1">
        <v>43500</v>
      </c>
      <c r="E4956" s="1">
        <v>43607</v>
      </c>
      <c r="F4956" s="1">
        <v>43609</v>
      </c>
      <c r="G4956" s="1">
        <v>43648</v>
      </c>
      <c r="H4956" s="13">
        <f>Orders[[#This Row],[DeliveryDate]]-Orders[[#This Row],[OrderDate]]</f>
        <v>41</v>
      </c>
      <c r="I4956" t="s">
        <v>3</v>
      </c>
      <c r="J4956" t="str">
        <f>_xlfn.XLOOKUP(Orders[[#This Row],[_SalesRepID]],'Sales team'!A:A,'Sales team'!B:B)</f>
        <v>Jerry Green</v>
      </c>
      <c r="K4956">
        <v>3</v>
      </c>
      <c r="L4956">
        <v>47</v>
      </c>
      <c r="M4956">
        <v>367</v>
      </c>
      <c r="N4956" t="str">
        <f>_xlfn.XLOOKUP(Orders[[#This Row],[_ProductID]],Products!A:A,Products!C:C)</f>
        <v>Kitchen &amp; Dining</v>
      </c>
      <c r="O4956">
        <v>4</v>
      </c>
      <c r="P4956">
        <v>7.4999999999999997E-2</v>
      </c>
      <c r="Q4956" s="2">
        <v>1112.2</v>
      </c>
      <c r="R4956" s="2">
        <v>456.00200000000001</v>
      </c>
      <c r="S4956" s="2">
        <v>1028.7850000000001</v>
      </c>
      <c r="T4956" s="2">
        <v>572.78300000000013</v>
      </c>
    </row>
    <row r="4957" spans="1:20" x14ac:dyDescent="0.25">
      <c r="A4957" t="s">
        <v>3043</v>
      </c>
      <c r="B4957" t="s">
        <v>5</v>
      </c>
      <c r="C4957" t="s">
        <v>46</v>
      </c>
      <c r="D4957" s="1">
        <v>43500</v>
      </c>
      <c r="E4957" s="1">
        <v>43607</v>
      </c>
      <c r="F4957" s="1">
        <v>43625</v>
      </c>
      <c r="G4957" s="1">
        <v>43626</v>
      </c>
      <c r="H4957" s="13">
        <f>Orders[[#This Row],[DeliveryDate]]-Orders[[#This Row],[OrderDate]]</f>
        <v>19</v>
      </c>
      <c r="I4957" t="s">
        <v>3</v>
      </c>
      <c r="J4957" t="str">
        <f>_xlfn.XLOOKUP(Orders[[#This Row],[_SalesRepID]],'Sales team'!A:A,'Sales team'!B:B)</f>
        <v>Frank Brown</v>
      </c>
      <c r="K4957">
        <v>17</v>
      </c>
      <c r="L4957">
        <v>29</v>
      </c>
      <c r="M4957">
        <v>81</v>
      </c>
      <c r="N4957" t="str">
        <f>_xlfn.XLOOKUP(Orders[[#This Row],[_ProductID]],Products!A:A,Products!C:C)</f>
        <v>Electronics</v>
      </c>
      <c r="O4957">
        <v>47</v>
      </c>
      <c r="P4957">
        <v>0.05</v>
      </c>
      <c r="Q4957" s="2">
        <v>3946.3</v>
      </c>
      <c r="R4957" s="2">
        <v>2999.1880000000001</v>
      </c>
      <c r="S4957" s="2">
        <v>11246.955000000002</v>
      </c>
      <c r="T4957" s="2">
        <v>2249.3910000000014</v>
      </c>
    </row>
    <row r="4958" spans="1:20" x14ac:dyDescent="0.25">
      <c r="A4958" t="s">
        <v>3044</v>
      </c>
      <c r="B4958" t="s">
        <v>8</v>
      </c>
      <c r="C4958" t="s">
        <v>15</v>
      </c>
      <c r="D4958" s="1">
        <v>43500</v>
      </c>
      <c r="E4958" s="1">
        <v>43607</v>
      </c>
      <c r="F4958" s="1">
        <v>43628</v>
      </c>
      <c r="G4958" s="1">
        <v>43619</v>
      </c>
      <c r="H4958" s="13">
        <f>Orders[[#This Row],[DeliveryDate]]-Orders[[#This Row],[OrderDate]]</f>
        <v>12</v>
      </c>
      <c r="I4958" t="s">
        <v>3</v>
      </c>
      <c r="J4958" t="str">
        <f>_xlfn.XLOOKUP(Orders[[#This Row],[_SalesRepID]],'Sales team'!A:A,'Sales team'!B:B)</f>
        <v>Samuel Fowler</v>
      </c>
      <c r="K4958">
        <v>21</v>
      </c>
      <c r="L4958">
        <v>16</v>
      </c>
      <c r="M4958">
        <v>57</v>
      </c>
      <c r="N4958" t="str">
        <f>_xlfn.XLOOKUP(Orders[[#This Row],[_ProductID]],Products!A:A,Products!C:C)</f>
        <v>Outdoor</v>
      </c>
      <c r="O4958">
        <v>9</v>
      </c>
      <c r="P4958">
        <v>0.15</v>
      </c>
      <c r="Q4958" s="2">
        <v>2311.5</v>
      </c>
      <c r="R4958" s="2">
        <v>1271.325</v>
      </c>
      <c r="S4958" s="2">
        <v>3929.5499999999997</v>
      </c>
      <c r="T4958" s="2">
        <v>1386.8999999999996</v>
      </c>
    </row>
    <row r="4959" spans="1:20" x14ac:dyDescent="0.25">
      <c r="A4959" t="s">
        <v>3045</v>
      </c>
      <c r="B4959" t="s">
        <v>1</v>
      </c>
      <c r="C4959" t="s">
        <v>13</v>
      </c>
      <c r="D4959" s="1">
        <v>43500</v>
      </c>
      <c r="E4959" s="1">
        <v>43607</v>
      </c>
      <c r="F4959" s="1">
        <v>43633</v>
      </c>
      <c r="G4959" s="1">
        <v>43623</v>
      </c>
      <c r="H4959" s="13">
        <f>Orders[[#This Row],[DeliveryDate]]-Orders[[#This Row],[OrderDate]]</f>
        <v>16</v>
      </c>
      <c r="I4959" t="s">
        <v>3</v>
      </c>
      <c r="J4959" t="str">
        <f>_xlfn.XLOOKUP(Orders[[#This Row],[_SalesRepID]],'Sales team'!A:A,'Sales team'!B:B)</f>
        <v>Adam Hernandez</v>
      </c>
      <c r="K4959">
        <v>1</v>
      </c>
      <c r="L4959">
        <v>45</v>
      </c>
      <c r="M4959">
        <v>271</v>
      </c>
      <c r="N4959" t="str">
        <f>_xlfn.XLOOKUP(Orders[[#This Row],[_ProductID]],Products!A:A,Products!C:C)</f>
        <v>Kitchen &amp; Dining</v>
      </c>
      <c r="O4959">
        <v>13</v>
      </c>
      <c r="P4959">
        <v>0.4</v>
      </c>
      <c r="Q4959" s="2">
        <v>6405.2</v>
      </c>
      <c r="R4959" s="2">
        <v>4803.8999999999996</v>
      </c>
      <c r="S4959" s="2">
        <v>23058.719999999998</v>
      </c>
      <c r="T4959" s="2">
        <v>-5764.68</v>
      </c>
    </row>
    <row r="4960" spans="1:20" x14ac:dyDescent="0.25">
      <c r="A4960" t="s">
        <v>3046</v>
      </c>
      <c r="B4960" t="s">
        <v>1</v>
      </c>
      <c r="C4960" t="s">
        <v>6</v>
      </c>
      <c r="D4960" s="1">
        <v>43500</v>
      </c>
      <c r="E4960" s="1">
        <v>43607</v>
      </c>
      <c r="F4960" s="1">
        <v>43628</v>
      </c>
      <c r="G4960" s="1">
        <v>43621</v>
      </c>
      <c r="H4960" s="13">
        <f>Orders[[#This Row],[DeliveryDate]]-Orders[[#This Row],[OrderDate]]</f>
        <v>14</v>
      </c>
      <c r="I4960" t="s">
        <v>3</v>
      </c>
      <c r="J4960" t="str">
        <f>_xlfn.XLOOKUP(Orders[[#This Row],[_SalesRepID]],'Sales team'!A:A,'Sales team'!B:B)</f>
        <v>Joshua Bennett</v>
      </c>
      <c r="K4960">
        <v>6</v>
      </c>
      <c r="L4960">
        <v>34</v>
      </c>
      <c r="M4960">
        <v>94</v>
      </c>
      <c r="N4960" t="str">
        <f>_xlfn.XLOOKUP(Orders[[#This Row],[_ProductID]],Products!A:A,Products!C:C)</f>
        <v>Home décor</v>
      </c>
      <c r="O4960">
        <v>31</v>
      </c>
      <c r="P4960">
        <v>0.05</v>
      </c>
      <c r="Q4960" s="2">
        <v>1876</v>
      </c>
      <c r="R4960" s="2">
        <v>1557.08</v>
      </c>
      <c r="S4960" s="2">
        <v>10693.199999999999</v>
      </c>
      <c r="T4960" s="2">
        <v>1350.7199999999993</v>
      </c>
    </row>
    <row r="4961" spans="1:20" x14ac:dyDescent="0.25">
      <c r="A4961" t="s">
        <v>3047</v>
      </c>
      <c r="B4961" t="s">
        <v>1</v>
      </c>
      <c r="C4961" t="s">
        <v>2</v>
      </c>
      <c r="D4961" s="1">
        <v>43500</v>
      </c>
      <c r="E4961" s="1">
        <v>43607</v>
      </c>
      <c r="F4961" s="1">
        <v>43618</v>
      </c>
      <c r="G4961" s="1">
        <v>43619</v>
      </c>
      <c r="H4961" s="13">
        <f>Orders[[#This Row],[DeliveryDate]]-Orders[[#This Row],[OrderDate]]</f>
        <v>12</v>
      </c>
      <c r="I4961" t="s">
        <v>3</v>
      </c>
      <c r="J4961" t="str">
        <f>_xlfn.XLOOKUP(Orders[[#This Row],[_SalesRepID]],'Sales team'!A:A,'Sales team'!B:B)</f>
        <v>Chris Armstrong</v>
      </c>
      <c r="K4961">
        <v>4</v>
      </c>
      <c r="L4961">
        <v>47</v>
      </c>
      <c r="M4961">
        <v>220</v>
      </c>
      <c r="N4961" t="str">
        <f>_xlfn.XLOOKUP(Orders[[#This Row],[_ProductID]],Products!A:A,Products!C:C)</f>
        <v>Home décor</v>
      </c>
      <c r="O4961">
        <v>27</v>
      </c>
      <c r="P4961">
        <v>7.4999999999999997E-2</v>
      </c>
      <c r="Q4961" s="2">
        <v>3993.2000000000003</v>
      </c>
      <c r="R4961" s="2">
        <v>3154.6280000000002</v>
      </c>
      <c r="S4961" s="2">
        <v>25855.97</v>
      </c>
      <c r="T4961" s="2">
        <v>3773.5740000000005</v>
      </c>
    </row>
    <row r="4962" spans="1:20" x14ac:dyDescent="0.25">
      <c r="A4962" t="s">
        <v>3048</v>
      </c>
      <c r="B4962" t="s">
        <v>8</v>
      </c>
      <c r="C4962" t="s">
        <v>13</v>
      </c>
      <c r="D4962" s="1">
        <v>43500</v>
      </c>
      <c r="E4962" s="1">
        <v>43607</v>
      </c>
      <c r="F4962" s="1">
        <v>43609</v>
      </c>
      <c r="G4962" s="1">
        <v>43622</v>
      </c>
      <c r="H4962" s="13">
        <f>Orders[[#This Row],[DeliveryDate]]-Orders[[#This Row],[OrderDate]]</f>
        <v>15</v>
      </c>
      <c r="I4962" t="s">
        <v>3</v>
      </c>
      <c r="J4962" t="str">
        <f>_xlfn.XLOOKUP(Orders[[#This Row],[_SalesRepID]],'Sales team'!A:A,'Sales team'!B:B)</f>
        <v>Douglas Tucker</v>
      </c>
      <c r="K4962">
        <v>23</v>
      </c>
      <c r="L4962">
        <v>38</v>
      </c>
      <c r="M4962">
        <v>303</v>
      </c>
      <c r="N4962" t="str">
        <f>_xlfn.XLOOKUP(Orders[[#This Row],[_ProductID]],Products!A:A,Products!C:C)</f>
        <v>Home décor</v>
      </c>
      <c r="O4962">
        <v>41</v>
      </c>
      <c r="P4962">
        <v>0.05</v>
      </c>
      <c r="Q4962" s="2">
        <v>917.9</v>
      </c>
      <c r="R4962" s="2">
        <v>761.85699999999997</v>
      </c>
      <c r="S4962" s="2">
        <v>5232.03</v>
      </c>
      <c r="T4962" s="2">
        <v>660.88799999999992</v>
      </c>
    </row>
    <row r="4963" spans="1:20" x14ac:dyDescent="0.25">
      <c r="A4963" t="s">
        <v>3049</v>
      </c>
      <c r="B4963" t="s">
        <v>1</v>
      </c>
      <c r="C4963" t="s">
        <v>2</v>
      </c>
      <c r="D4963" s="1">
        <v>43500</v>
      </c>
      <c r="E4963" s="1">
        <v>43607</v>
      </c>
      <c r="F4963" s="1">
        <v>43613</v>
      </c>
      <c r="G4963" s="1">
        <v>43614</v>
      </c>
      <c r="H4963" s="13">
        <f>Orders[[#This Row],[DeliveryDate]]-Orders[[#This Row],[OrderDate]]</f>
        <v>7</v>
      </c>
      <c r="I4963" t="s">
        <v>3</v>
      </c>
      <c r="J4963" t="str">
        <f>_xlfn.XLOOKUP(Orders[[#This Row],[_SalesRepID]],'Sales team'!A:A,'Sales team'!B:B)</f>
        <v>George Lewis</v>
      </c>
      <c r="K4963">
        <v>8</v>
      </c>
      <c r="L4963">
        <v>10</v>
      </c>
      <c r="M4963">
        <v>210</v>
      </c>
      <c r="N4963" t="str">
        <f>_xlfn.XLOOKUP(Orders[[#This Row],[_ProductID]],Products!A:A,Products!C:C)</f>
        <v>Home décor</v>
      </c>
      <c r="O4963">
        <v>11</v>
      </c>
      <c r="P4963">
        <v>0.05</v>
      </c>
      <c r="Q4963" s="2">
        <v>3591.2000000000003</v>
      </c>
      <c r="R4963" s="2">
        <v>2729.3120000000004</v>
      </c>
      <c r="S4963" s="2">
        <v>23881.48</v>
      </c>
      <c r="T4963" s="2">
        <v>4776.2959999999985</v>
      </c>
    </row>
    <row r="4964" spans="1:20" x14ac:dyDescent="0.25">
      <c r="A4964" t="s">
        <v>3050</v>
      </c>
      <c r="B4964" t="s">
        <v>5</v>
      </c>
      <c r="C4964" t="s">
        <v>6</v>
      </c>
      <c r="D4964" s="1">
        <v>43500</v>
      </c>
      <c r="E4964" s="1">
        <v>43607</v>
      </c>
      <c r="F4964" s="1">
        <v>43619</v>
      </c>
      <c r="G4964" s="1">
        <v>43627</v>
      </c>
      <c r="H4964" s="13">
        <f>Orders[[#This Row],[DeliveryDate]]-Orders[[#This Row],[OrderDate]]</f>
        <v>20</v>
      </c>
      <c r="I4964" t="s">
        <v>3</v>
      </c>
      <c r="J4964" t="str">
        <f>_xlfn.XLOOKUP(Orders[[#This Row],[_SalesRepID]],'Sales team'!A:A,'Sales team'!B:B)</f>
        <v>Paul Holmes</v>
      </c>
      <c r="K4964">
        <v>14</v>
      </c>
      <c r="L4964">
        <v>1</v>
      </c>
      <c r="M4964">
        <v>181</v>
      </c>
      <c r="N4964" t="str">
        <f>_xlfn.XLOOKUP(Orders[[#This Row],[_ProductID]],Products!A:A,Products!C:C)</f>
        <v>Furniture</v>
      </c>
      <c r="O4964">
        <v>5</v>
      </c>
      <c r="P4964">
        <v>0.1</v>
      </c>
      <c r="Q4964" s="2">
        <v>2492.4</v>
      </c>
      <c r="R4964" s="2">
        <v>1694.8320000000001</v>
      </c>
      <c r="S4964" s="2">
        <v>8972.6400000000012</v>
      </c>
      <c r="T4964" s="2">
        <v>2193.3120000000008</v>
      </c>
    </row>
    <row r="4965" spans="1:20" x14ac:dyDescent="0.25">
      <c r="A4965" t="s">
        <v>3032</v>
      </c>
      <c r="B4965" t="s">
        <v>1</v>
      </c>
      <c r="C4965" t="s">
        <v>13</v>
      </c>
      <c r="D4965" s="1">
        <v>43500</v>
      </c>
      <c r="E4965" s="1">
        <v>43606</v>
      </c>
      <c r="F4965" s="1">
        <v>43625</v>
      </c>
      <c r="G4965" s="1">
        <v>43609</v>
      </c>
      <c r="H4965" s="13">
        <f>Orders[[#This Row],[DeliveryDate]]-Orders[[#This Row],[OrderDate]]</f>
        <v>3</v>
      </c>
      <c r="I4965" t="s">
        <v>3</v>
      </c>
      <c r="J4965" t="str">
        <f>_xlfn.XLOOKUP(Orders[[#This Row],[_SalesRepID]],'Sales team'!A:A,'Sales team'!B:B)</f>
        <v>Joshua Ryan</v>
      </c>
      <c r="K4965">
        <v>9</v>
      </c>
      <c r="L4965">
        <v>25</v>
      </c>
      <c r="M4965">
        <v>265</v>
      </c>
      <c r="N4965" t="str">
        <f>_xlfn.XLOOKUP(Orders[[#This Row],[_ProductID]],Products!A:A,Products!C:C)</f>
        <v>Home décor</v>
      </c>
      <c r="O4965">
        <v>17</v>
      </c>
      <c r="P4965">
        <v>0.1</v>
      </c>
      <c r="Q4965" s="2">
        <v>1983.2</v>
      </c>
      <c r="R4965" s="2">
        <v>1685.72</v>
      </c>
      <c r="S4965" s="2">
        <v>8924.4</v>
      </c>
      <c r="T4965" s="2">
        <v>495.79999999999927</v>
      </c>
    </row>
    <row r="4966" spans="1:20" x14ac:dyDescent="0.25">
      <c r="A4966" t="s">
        <v>3033</v>
      </c>
      <c r="B4966" t="s">
        <v>1</v>
      </c>
      <c r="C4966" t="s">
        <v>46</v>
      </c>
      <c r="D4966" s="1">
        <v>43500</v>
      </c>
      <c r="E4966" s="1">
        <v>43606</v>
      </c>
      <c r="F4966" s="1">
        <v>43627</v>
      </c>
      <c r="G4966" s="1">
        <v>43622</v>
      </c>
      <c r="H4966" s="13">
        <f>Orders[[#This Row],[DeliveryDate]]-Orders[[#This Row],[OrderDate]]</f>
        <v>16</v>
      </c>
      <c r="I4966" t="s">
        <v>3</v>
      </c>
      <c r="J4966" t="str">
        <f>_xlfn.XLOOKUP(Orders[[#This Row],[_SalesRepID]],'Sales team'!A:A,'Sales team'!B:B)</f>
        <v>Stephen Payne</v>
      </c>
      <c r="K4966">
        <v>5</v>
      </c>
      <c r="L4966">
        <v>48</v>
      </c>
      <c r="M4966">
        <v>76</v>
      </c>
      <c r="N4966" t="str">
        <f>_xlfn.XLOOKUP(Orders[[#This Row],[_ProductID]],Products!A:A,Products!C:C)</f>
        <v>Home décor</v>
      </c>
      <c r="O4966">
        <v>31</v>
      </c>
      <c r="P4966">
        <v>0.4</v>
      </c>
      <c r="Q4966" s="2">
        <v>5313.1</v>
      </c>
      <c r="R4966" s="2">
        <v>4091.0870000000004</v>
      </c>
      <c r="S4966" s="2">
        <v>15939.3</v>
      </c>
      <c r="T4966" s="2">
        <v>-4516.135000000002</v>
      </c>
    </row>
    <row r="4967" spans="1:20" x14ac:dyDescent="0.25">
      <c r="A4967" t="s">
        <v>3034</v>
      </c>
      <c r="B4967" t="s">
        <v>8</v>
      </c>
      <c r="C4967" t="s">
        <v>2</v>
      </c>
      <c r="D4967" s="1">
        <v>43500</v>
      </c>
      <c r="E4967" s="1">
        <v>43606</v>
      </c>
      <c r="F4967" s="1">
        <v>43612</v>
      </c>
      <c r="G4967" s="1">
        <v>43629</v>
      </c>
      <c r="H4967" s="13">
        <f>Orders[[#This Row],[DeliveryDate]]-Orders[[#This Row],[OrderDate]]</f>
        <v>23</v>
      </c>
      <c r="I4967" t="s">
        <v>3</v>
      </c>
      <c r="J4967" t="str">
        <f>_xlfn.XLOOKUP(Orders[[#This Row],[_SalesRepID]],'Sales team'!A:A,'Sales team'!B:B)</f>
        <v>Roy Rice</v>
      </c>
      <c r="K4967">
        <v>24</v>
      </c>
      <c r="L4967">
        <v>36</v>
      </c>
      <c r="M4967">
        <v>221</v>
      </c>
      <c r="N4967" t="str">
        <f>_xlfn.XLOOKUP(Orders[[#This Row],[_ProductID]],Products!A:A,Products!C:C)</f>
        <v>Outdoor</v>
      </c>
      <c r="O4967">
        <v>10</v>
      </c>
      <c r="P4967">
        <v>7.4999999999999997E-2</v>
      </c>
      <c r="Q4967" s="2">
        <v>3832.4</v>
      </c>
      <c r="R4967" s="2">
        <v>2989.2720000000004</v>
      </c>
      <c r="S4967" s="2">
        <v>14179.880000000001</v>
      </c>
      <c r="T4967" s="2">
        <v>2222.7919999999995</v>
      </c>
    </row>
    <row r="4968" spans="1:20" x14ac:dyDescent="0.25">
      <c r="A4968" t="s">
        <v>3035</v>
      </c>
      <c r="B4968" t="s">
        <v>5</v>
      </c>
      <c r="C4968" t="s">
        <v>6</v>
      </c>
      <c r="D4968" s="1">
        <v>43500</v>
      </c>
      <c r="E4968" s="1">
        <v>43606</v>
      </c>
      <c r="F4968" s="1">
        <v>43613</v>
      </c>
      <c r="G4968" s="1">
        <v>43633</v>
      </c>
      <c r="H4968" s="13">
        <f>Orders[[#This Row],[DeliveryDate]]-Orders[[#This Row],[OrderDate]]</f>
        <v>27</v>
      </c>
      <c r="I4968" t="s">
        <v>3</v>
      </c>
      <c r="J4968" t="str">
        <f>_xlfn.XLOOKUP(Orders[[#This Row],[_SalesRepID]],'Sales team'!A:A,'Sales team'!B:B)</f>
        <v>Anthony Berry</v>
      </c>
      <c r="K4968">
        <v>16</v>
      </c>
      <c r="L4968">
        <v>12</v>
      </c>
      <c r="M4968">
        <v>199</v>
      </c>
      <c r="N4968" t="str">
        <f>_xlfn.XLOOKUP(Orders[[#This Row],[_ProductID]],Products!A:A,Products!C:C)</f>
        <v>Home décor</v>
      </c>
      <c r="O4968">
        <v>11</v>
      </c>
      <c r="P4968">
        <v>0.05</v>
      </c>
      <c r="Q4968" s="2">
        <v>2592.9</v>
      </c>
      <c r="R4968" s="2">
        <v>1348.308</v>
      </c>
      <c r="S4968" s="2">
        <v>19706.04</v>
      </c>
      <c r="T4968" s="2">
        <v>8919.5760000000009</v>
      </c>
    </row>
    <row r="4969" spans="1:20" x14ac:dyDescent="0.25">
      <c r="A4969" t="s">
        <v>3036</v>
      </c>
      <c r="B4969" t="s">
        <v>8</v>
      </c>
      <c r="C4969" t="s">
        <v>6</v>
      </c>
      <c r="D4969" s="1">
        <v>43500</v>
      </c>
      <c r="E4969" s="1">
        <v>43606</v>
      </c>
      <c r="F4969" s="1">
        <v>43623</v>
      </c>
      <c r="G4969" s="1">
        <v>43623</v>
      </c>
      <c r="H4969" s="13">
        <f>Orders[[#This Row],[DeliveryDate]]-Orders[[#This Row],[OrderDate]]</f>
        <v>17</v>
      </c>
      <c r="I4969" t="s">
        <v>3</v>
      </c>
      <c r="J4969" t="str">
        <f>_xlfn.XLOOKUP(Orders[[#This Row],[_SalesRepID]],'Sales team'!A:A,'Sales team'!B:B)</f>
        <v>Samuel Fowler</v>
      </c>
      <c r="K4969">
        <v>21</v>
      </c>
      <c r="L4969">
        <v>39</v>
      </c>
      <c r="M4969">
        <v>102</v>
      </c>
      <c r="N4969" t="str">
        <f>_xlfn.XLOOKUP(Orders[[#This Row],[_ProductID]],Products!A:A,Products!C:C)</f>
        <v>Home décor</v>
      </c>
      <c r="O4969">
        <v>11</v>
      </c>
      <c r="P4969">
        <v>0.2</v>
      </c>
      <c r="Q4969" s="2">
        <v>2941.3</v>
      </c>
      <c r="R4969" s="2">
        <v>2176.5619999999999</v>
      </c>
      <c r="S4969" s="2">
        <v>2353.0400000000004</v>
      </c>
      <c r="T4969" s="2">
        <v>176.47800000000052</v>
      </c>
    </row>
    <row r="4970" spans="1:20" x14ac:dyDescent="0.25">
      <c r="A4970" t="s">
        <v>3037</v>
      </c>
      <c r="B4970" t="s">
        <v>1</v>
      </c>
      <c r="C4970" t="s">
        <v>2</v>
      </c>
      <c r="D4970" s="1">
        <v>43500</v>
      </c>
      <c r="E4970" s="1">
        <v>43606</v>
      </c>
      <c r="F4970" s="1">
        <v>43620</v>
      </c>
      <c r="G4970" s="1">
        <v>43615</v>
      </c>
      <c r="H4970" s="13">
        <f>Orders[[#This Row],[DeliveryDate]]-Orders[[#This Row],[OrderDate]]</f>
        <v>9</v>
      </c>
      <c r="I4970" t="s">
        <v>3</v>
      </c>
      <c r="J4970" t="str">
        <f>_xlfn.XLOOKUP(Orders[[#This Row],[_SalesRepID]],'Sales team'!A:A,'Sales team'!B:B)</f>
        <v>Keith Griffin</v>
      </c>
      <c r="K4970">
        <v>2</v>
      </c>
      <c r="L4970">
        <v>27</v>
      </c>
      <c r="M4970">
        <v>219</v>
      </c>
      <c r="N4970" t="str">
        <f>_xlfn.XLOOKUP(Orders[[#This Row],[_ProductID]],Products!A:A,Products!C:C)</f>
        <v>Home décor</v>
      </c>
      <c r="O4970">
        <v>21</v>
      </c>
      <c r="P4970">
        <v>0.3</v>
      </c>
      <c r="Q4970" s="2">
        <v>4006.6</v>
      </c>
      <c r="R4970" s="2">
        <v>2444.0259999999998</v>
      </c>
      <c r="S4970" s="2">
        <v>11218.48</v>
      </c>
      <c r="T4970" s="2">
        <v>1442.3760000000002</v>
      </c>
    </row>
    <row r="4971" spans="1:20" x14ac:dyDescent="0.25">
      <c r="A4971" t="s">
        <v>3038</v>
      </c>
      <c r="B4971" t="s">
        <v>5</v>
      </c>
      <c r="C4971" t="s">
        <v>6</v>
      </c>
      <c r="D4971" s="1">
        <v>43500</v>
      </c>
      <c r="E4971" s="1">
        <v>43606</v>
      </c>
      <c r="F4971" s="1">
        <v>43612</v>
      </c>
      <c r="G4971" s="1">
        <v>43620</v>
      </c>
      <c r="H4971" s="13">
        <f>Orders[[#This Row],[DeliveryDate]]-Orders[[#This Row],[OrderDate]]</f>
        <v>14</v>
      </c>
      <c r="I4971" t="s">
        <v>3</v>
      </c>
      <c r="J4971" t="str">
        <f>_xlfn.XLOOKUP(Orders[[#This Row],[_SalesRepID]],'Sales team'!A:A,'Sales team'!B:B)</f>
        <v>Nicholas Cunningham</v>
      </c>
      <c r="K4971">
        <v>19</v>
      </c>
      <c r="L4971">
        <v>1</v>
      </c>
      <c r="M4971">
        <v>186</v>
      </c>
      <c r="N4971" t="str">
        <f>_xlfn.XLOOKUP(Orders[[#This Row],[_ProductID]],Products!A:A,Products!C:C)</f>
        <v>Home décor</v>
      </c>
      <c r="O4971">
        <v>45</v>
      </c>
      <c r="P4971">
        <v>7.4999999999999997E-2</v>
      </c>
      <c r="Q4971" s="2">
        <v>991.6</v>
      </c>
      <c r="R4971" s="2">
        <v>664.37200000000007</v>
      </c>
      <c r="S4971" s="2">
        <v>7337.84</v>
      </c>
      <c r="T4971" s="2">
        <v>2022.8639999999996</v>
      </c>
    </row>
    <row r="4972" spans="1:20" x14ac:dyDescent="0.25">
      <c r="A4972" t="s">
        <v>3020</v>
      </c>
      <c r="B4972" t="s">
        <v>1</v>
      </c>
      <c r="C4972" t="s">
        <v>6</v>
      </c>
      <c r="D4972" s="1">
        <v>43500</v>
      </c>
      <c r="E4972" s="1">
        <v>43605</v>
      </c>
      <c r="F4972" s="1">
        <v>43612</v>
      </c>
      <c r="G4972" s="1">
        <v>43628</v>
      </c>
      <c r="H4972" s="13">
        <f>Orders[[#This Row],[DeliveryDate]]-Orders[[#This Row],[OrderDate]]</f>
        <v>23</v>
      </c>
      <c r="I4972" t="s">
        <v>3</v>
      </c>
      <c r="J4972" t="str">
        <f>_xlfn.XLOOKUP(Orders[[#This Row],[_SalesRepID]],'Sales team'!A:A,'Sales team'!B:B)</f>
        <v>Keith Griffin</v>
      </c>
      <c r="K4972">
        <v>2</v>
      </c>
      <c r="L4972">
        <v>50</v>
      </c>
      <c r="M4972">
        <v>140</v>
      </c>
      <c r="N4972" t="str">
        <f>_xlfn.XLOOKUP(Orders[[#This Row],[_ProductID]],Products!A:A,Products!C:C)</f>
        <v>Home décor</v>
      </c>
      <c r="O4972">
        <v>39</v>
      </c>
      <c r="P4972">
        <v>0.05</v>
      </c>
      <c r="Q4972" s="2">
        <v>964.80000000000007</v>
      </c>
      <c r="R4972" s="2">
        <v>569.23199999999997</v>
      </c>
      <c r="S4972" s="2">
        <v>3666.2400000000002</v>
      </c>
      <c r="T4972" s="2">
        <v>1389.3120000000004</v>
      </c>
    </row>
    <row r="4973" spans="1:20" x14ac:dyDescent="0.25">
      <c r="A4973" t="s">
        <v>3021</v>
      </c>
      <c r="B4973" t="s">
        <v>5</v>
      </c>
      <c r="C4973" t="s">
        <v>2</v>
      </c>
      <c r="D4973" s="1">
        <v>43500</v>
      </c>
      <c r="E4973" s="1">
        <v>43605</v>
      </c>
      <c r="F4973" s="1">
        <v>43621</v>
      </c>
      <c r="G4973" s="1">
        <v>43640</v>
      </c>
      <c r="H4973" s="13">
        <f>Orders[[#This Row],[DeliveryDate]]-Orders[[#This Row],[OrderDate]]</f>
        <v>35</v>
      </c>
      <c r="I4973" t="s">
        <v>3</v>
      </c>
      <c r="J4973" t="str">
        <f>_xlfn.XLOOKUP(Orders[[#This Row],[_SalesRepID]],'Sales team'!A:A,'Sales team'!B:B)</f>
        <v>Shawn Wallace</v>
      </c>
      <c r="K4973">
        <v>18</v>
      </c>
      <c r="L4973">
        <v>38</v>
      </c>
      <c r="M4973">
        <v>221</v>
      </c>
      <c r="N4973" t="str">
        <f>_xlfn.XLOOKUP(Orders[[#This Row],[_ProductID]],Products!A:A,Products!C:C)</f>
        <v>Kitchen &amp; Dining</v>
      </c>
      <c r="O4973">
        <v>16</v>
      </c>
      <c r="P4973">
        <v>0.3</v>
      </c>
      <c r="Q4973" s="2">
        <v>1065.3</v>
      </c>
      <c r="R4973" s="2">
        <v>873.54599999999994</v>
      </c>
      <c r="S4973" s="2">
        <v>745.70999999999992</v>
      </c>
      <c r="T4973" s="2">
        <v>-127.83600000000001</v>
      </c>
    </row>
    <row r="4974" spans="1:20" x14ac:dyDescent="0.25">
      <c r="A4974" t="s">
        <v>3022</v>
      </c>
      <c r="B4974" t="s">
        <v>5</v>
      </c>
      <c r="C4974" t="s">
        <v>6</v>
      </c>
      <c r="D4974" s="1">
        <v>43500</v>
      </c>
      <c r="E4974" s="1">
        <v>43605</v>
      </c>
      <c r="F4974" s="1">
        <v>43624</v>
      </c>
      <c r="G4974" s="1">
        <v>43613</v>
      </c>
      <c r="H4974" s="13">
        <f>Orders[[#This Row],[DeliveryDate]]-Orders[[#This Row],[OrderDate]]</f>
        <v>8</v>
      </c>
      <c r="I4974" t="s">
        <v>3</v>
      </c>
      <c r="J4974" t="str">
        <f>_xlfn.XLOOKUP(Orders[[#This Row],[_SalesRepID]],'Sales team'!A:A,'Sales team'!B:B)</f>
        <v>Todd Roberts</v>
      </c>
      <c r="K4974">
        <v>13</v>
      </c>
      <c r="L4974">
        <v>38</v>
      </c>
      <c r="M4974">
        <v>202</v>
      </c>
      <c r="N4974" t="str">
        <f>_xlfn.XLOOKUP(Orders[[#This Row],[_ProductID]],Products!A:A,Products!C:C)</f>
        <v>Outdoor</v>
      </c>
      <c r="O4974">
        <v>9</v>
      </c>
      <c r="P4974">
        <v>7.4999999999999997E-2</v>
      </c>
      <c r="Q4974" s="2">
        <v>1098.8</v>
      </c>
      <c r="R4974" s="2">
        <v>769.16</v>
      </c>
      <c r="S4974" s="2">
        <v>8131.12</v>
      </c>
      <c r="T4974" s="2">
        <v>1977.8400000000001</v>
      </c>
    </row>
    <row r="4975" spans="1:20" x14ac:dyDescent="0.25">
      <c r="A4975" t="s">
        <v>3023</v>
      </c>
      <c r="B4975" t="s">
        <v>8</v>
      </c>
      <c r="C4975" t="s">
        <v>2</v>
      </c>
      <c r="D4975" s="1">
        <v>43500</v>
      </c>
      <c r="E4975" s="1">
        <v>43605</v>
      </c>
      <c r="F4975" s="1">
        <v>43628</v>
      </c>
      <c r="G4975" s="1">
        <v>43616</v>
      </c>
      <c r="H4975" s="13">
        <f>Orders[[#This Row],[DeliveryDate]]-Orders[[#This Row],[OrderDate]]</f>
        <v>11</v>
      </c>
      <c r="I4975" t="s">
        <v>3</v>
      </c>
      <c r="J4975" t="str">
        <f>_xlfn.XLOOKUP(Orders[[#This Row],[_SalesRepID]],'Sales team'!A:A,'Sales team'!B:B)</f>
        <v>Roy Rice</v>
      </c>
      <c r="K4975">
        <v>24</v>
      </c>
      <c r="L4975">
        <v>5</v>
      </c>
      <c r="M4975">
        <v>204</v>
      </c>
      <c r="N4975" t="str">
        <f>_xlfn.XLOOKUP(Orders[[#This Row],[_ProductID]],Products!A:A,Products!C:C)</f>
        <v>Home décor</v>
      </c>
      <c r="O4975">
        <v>14</v>
      </c>
      <c r="P4975">
        <v>7.4999999999999997E-2</v>
      </c>
      <c r="Q4975" s="2">
        <v>1802.3</v>
      </c>
      <c r="R4975" s="2">
        <v>1297.6559999999999</v>
      </c>
      <c r="S4975" s="2">
        <v>13337.02</v>
      </c>
      <c r="T4975" s="2">
        <v>2955.7720000000008</v>
      </c>
    </row>
    <row r="4976" spans="1:20" x14ac:dyDescent="0.25">
      <c r="A4976" t="s">
        <v>3024</v>
      </c>
      <c r="B4976" t="s">
        <v>8</v>
      </c>
      <c r="C4976" t="s">
        <v>25</v>
      </c>
      <c r="D4976" s="1">
        <v>43500</v>
      </c>
      <c r="E4976" s="1">
        <v>43605</v>
      </c>
      <c r="F4976" s="1">
        <v>43633</v>
      </c>
      <c r="G4976" s="1">
        <v>43616</v>
      </c>
      <c r="H4976" s="13">
        <f>Orders[[#This Row],[DeliveryDate]]-Orders[[#This Row],[OrderDate]]</f>
        <v>11</v>
      </c>
      <c r="I4976" t="s">
        <v>3</v>
      </c>
      <c r="J4976" t="str">
        <f>_xlfn.XLOOKUP(Orders[[#This Row],[_SalesRepID]],'Sales team'!A:A,'Sales team'!B:B)</f>
        <v>Roy Rice</v>
      </c>
      <c r="K4976">
        <v>24</v>
      </c>
      <c r="L4976">
        <v>29</v>
      </c>
      <c r="M4976">
        <v>345</v>
      </c>
      <c r="N4976" t="str">
        <f>_xlfn.XLOOKUP(Orders[[#This Row],[_ProductID]],Products!A:A,Products!C:C)</f>
        <v>Home décor</v>
      </c>
      <c r="O4976">
        <v>11</v>
      </c>
      <c r="P4976">
        <v>7.4999999999999997E-2</v>
      </c>
      <c r="Q4976" s="2">
        <v>254.6</v>
      </c>
      <c r="R4976" s="2">
        <v>206.226</v>
      </c>
      <c r="S4976" s="2">
        <v>706.51499999999999</v>
      </c>
      <c r="T4976" s="2">
        <v>87.836999999999989</v>
      </c>
    </row>
    <row r="4977" spans="1:20" x14ac:dyDescent="0.25">
      <c r="A4977" t="s">
        <v>3025</v>
      </c>
      <c r="B4977" t="s">
        <v>1</v>
      </c>
      <c r="C4977" t="s">
        <v>13</v>
      </c>
      <c r="D4977" s="1">
        <v>43500</v>
      </c>
      <c r="E4977" s="1">
        <v>43605</v>
      </c>
      <c r="F4977" s="1">
        <v>43631</v>
      </c>
      <c r="G4977" s="1">
        <v>43635</v>
      </c>
      <c r="H4977" s="13">
        <f>Orders[[#This Row],[DeliveryDate]]-Orders[[#This Row],[OrderDate]]</f>
        <v>30</v>
      </c>
      <c r="I4977" t="s">
        <v>3</v>
      </c>
      <c r="J4977" t="str">
        <f>_xlfn.XLOOKUP(Orders[[#This Row],[_SalesRepID]],'Sales team'!A:A,'Sales team'!B:B)</f>
        <v>Jerry Green</v>
      </c>
      <c r="K4977">
        <v>3</v>
      </c>
      <c r="L4977">
        <v>11</v>
      </c>
      <c r="M4977">
        <v>283</v>
      </c>
      <c r="N4977" t="str">
        <f>_xlfn.XLOOKUP(Orders[[#This Row],[_ProductID]],Products!A:A,Products!C:C)</f>
        <v>Outdoor</v>
      </c>
      <c r="O4977">
        <v>9</v>
      </c>
      <c r="P4977">
        <v>0.1</v>
      </c>
      <c r="Q4977" s="2">
        <v>1996.6000000000001</v>
      </c>
      <c r="R4977" s="2">
        <v>1397.6200000000001</v>
      </c>
      <c r="S4977" s="2">
        <v>3593.88</v>
      </c>
      <c r="T4977" s="2">
        <v>798.63999999999987</v>
      </c>
    </row>
    <row r="4978" spans="1:20" x14ac:dyDescent="0.25">
      <c r="A4978" t="s">
        <v>3026</v>
      </c>
      <c r="B4978" t="s">
        <v>8</v>
      </c>
      <c r="C4978" t="s">
        <v>13</v>
      </c>
      <c r="D4978" s="1">
        <v>43500</v>
      </c>
      <c r="E4978" s="1">
        <v>43605</v>
      </c>
      <c r="F4978" s="1">
        <v>43626</v>
      </c>
      <c r="G4978" s="1">
        <v>43629</v>
      </c>
      <c r="H4978" s="13">
        <f>Orders[[#This Row],[DeliveryDate]]-Orders[[#This Row],[OrderDate]]</f>
        <v>24</v>
      </c>
      <c r="I4978" t="s">
        <v>3</v>
      </c>
      <c r="J4978" t="str">
        <f>_xlfn.XLOOKUP(Orders[[#This Row],[_SalesRepID]],'Sales team'!A:A,'Sales team'!B:B)</f>
        <v>Joe Price</v>
      </c>
      <c r="K4978">
        <v>22</v>
      </c>
      <c r="L4978">
        <v>48</v>
      </c>
      <c r="M4978">
        <v>278</v>
      </c>
      <c r="N4978" t="str">
        <f>_xlfn.XLOOKUP(Orders[[#This Row],[_ProductID]],Products!A:A,Products!C:C)</f>
        <v>Home décor</v>
      </c>
      <c r="O4978">
        <v>30</v>
      </c>
      <c r="P4978">
        <v>0.1</v>
      </c>
      <c r="Q4978" s="2">
        <v>1058.6000000000001</v>
      </c>
      <c r="R4978" s="2">
        <v>476.37000000000006</v>
      </c>
      <c r="S4978" s="2">
        <v>952.74000000000012</v>
      </c>
      <c r="T4978" s="2">
        <v>476.37000000000006</v>
      </c>
    </row>
    <row r="4979" spans="1:20" x14ac:dyDescent="0.25">
      <c r="A4979" t="s">
        <v>3027</v>
      </c>
      <c r="B4979" t="s">
        <v>10</v>
      </c>
      <c r="C4979" t="s">
        <v>15</v>
      </c>
      <c r="D4979" s="1">
        <v>43500</v>
      </c>
      <c r="E4979" s="1">
        <v>43605</v>
      </c>
      <c r="F4979" s="1">
        <v>43633</v>
      </c>
      <c r="G4979" s="1">
        <v>43616</v>
      </c>
      <c r="H4979" s="13">
        <f>Orders[[#This Row],[DeliveryDate]]-Orders[[#This Row],[OrderDate]]</f>
        <v>11</v>
      </c>
      <c r="I4979" t="s">
        <v>3</v>
      </c>
      <c r="J4979" t="str">
        <f>_xlfn.XLOOKUP(Orders[[#This Row],[_SalesRepID]],'Sales team'!A:A,'Sales team'!B:B)</f>
        <v>Patrick Graham</v>
      </c>
      <c r="K4979">
        <v>25</v>
      </c>
      <c r="L4979">
        <v>49</v>
      </c>
      <c r="M4979">
        <v>16</v>
      </c>
      <c r="N4979" t="str">
        <f>_xlfn.XLOOKUP(Orders[[#This Row],[_ProductID]],Products!A:A,Products!C:C)</f>
        <v>Kitchen &amp; Dining</v>
      </c>
      <c r="O4979">
        <v>13</v>
      </c>
      <c r="P4979">
        <v>0.1</v>
      </c>
      <c r="Q4979" s="2">
        <v>6438.7</v>
      </c>
      <c r="R4979" s="2">
        <v>4120.768</v>
      </c>
      <c r="S4979" s="2">
        <v>23179.32</v>
      </c>
      <c r="T4979" s="2">
        <v>6696.2479999999996</v>
      </c>
    </row>
    <row r="4980" spans="1:20" x14ac:dyDescent="0.25">
      <c r="A4980" t="s">
        <v>3028</v>
      </c>
      <c r="B4980" t="s">
        <v>10</v>
      </c>
      <c r="C4980" t="s">
        <v>6</v>
      </c>
      <c r="D4980" s="1">
        <v>43500</v>
      </c>
      <c r="E4980" s="1">
        <v>43605</v>
      </c>
      <c r="F4980" s="1">
        <v>43631</v>
      </c>
      <c r="G4980" s="1">
        <v>43627</v>
      </c>
      <c r="H4980" s="13">
        <f>Orders[[#This Row],[DeliveryDate]]-Orders[[#This Row],[OrderDate]]</f>
        <v>22</v>
      </c>
      <c r="I4980" t="s">
        <v>3</v>
      </c>
      <c r="J4980" t="str">
        <f>_xlfn.XLOOKUP(Orders[[#This Row],[_SalesRepID]],'Sales team'!A:A,'Sales team'!B:B)</f>
        <v>Donald Reynolds</v>
      </c>
      <c r="K4980">
        <v>26</v>
      </c>
      <c r="L4980">
        <v>36</v>
      </c>
      <c r="M4980">
        <v>142</v>
      </c>
      <c r="N4980" t="str">
        <f>_xlfn.XLOOKUP(Orders[[#This Row],[_ProductID]],Products!A:A,Products!C:C)</f>
        <v>Electronics</v>
      </c>
      <c r="O4980">
        <v>28</v>
      </c>
      <c r="P4980">
        <v>0.1</v>
      </c>
      <c r="Q4980" s="2">
        <v>3946.3</v>
      </c>
      <c r="R4980" s="2">
        <v>3354.355</v>
      </c>
      <c r="S4980" s="2">
        <v>10655.010000000002</v>
      </c>
      <c r="T4980" s="2">
        <v>591.94500000000153</v>
      </c>
    </row>
    <row r="4981" spans="1:20" x14ac:dyDescent="0.25">
      <c r="A4981" t="s">
        <v>3029</v>
      </c>
      <c r="B4981" t="s">
        <v>5</v>
      </c>
      <c r="C4981" t="s">
        <v>25</v>
      </c>
      <c r="D4981" s="1">
        <v>43500</v>
      </c>
      <c r="E4981" s="1">
        <v>43605</v>
      </c>
      <c r="F4981" s="1">
        <v>43616</v>
      </c>
      <c r="G4981" s="1">
        <v>43628</v>
      </c>
      <c r="H4981" s="13">
        <f>Orders[[#This Row],[DeliveryDate]]-Orders[[#This Row],[OrderDate]]</f>
        <v>23</v>
      </c>
      <c r="I4981" t="s">
        <v>3</v>
      </c>
      <c r="J4981" t="str">
        <f>_xlfn.XLOOKUP(Orders[[#This Row],[_SalesRepID]],'Sales team'!A:A,'Sales team'!B:B)</f>
        <v>Anthony Berry</v>
      </c>
      <c r="K4981">
        <v>16</v>
      </c>
      <c r="L4981">
        <v>45</v>
      </c>
      <c r="M4981">
        <v>349</v>
      </c>
      <c r="N4981" t="str">
        <f>_xlfn.XLOOKUP(Orders[[#This Row],[_ProductID]],Products!A:A,Products!C:C)</f>
        <v>Home décor</v>
      </c>
      <c r="O4981">
        <v>23</v>
      </c>
      <c r="P4981">
        <v>0.15</v>
      </c>
      <c r="Q4981" s="2">
        <v>1112.2</v>
      </c>
      <c r="R4981" s="2">
        <v>444.88000000000005</v>
      </c>
      <c r="S4981" s="2">
        <v>1890.74</v>
      </c>
      <c r="T4981" s="2">
        <v>1000.9799999999999</v>
      </c>
    </row>
    <row r="4982" spans="1:20" x14ac:dyDescent="0.25">
      <c r="A4982" t="s">
        <v>3030</v>
      </c>
      <c r="B4982" t="s">
        <v>5</v>
      </c>
      <c r="C4982" t="s">
        <v>25</v>
      </c>
      <c r="D4982" s="1">
        <v>43500</v>
      </c>
      <c r="E4982" s="1">
        <v>43605</v>
      </c>
      <c r="F4982" s="1">
        <v>43614</v>
      </c>
      <c r="G4982" s="1">
        <v>43616</v>
      </c>
      <c r="H4982" s="13">
        <f>Orders[[#This Row],[DeliveryDate]]-Orders[[#This Row],[OrderDate]]</f>
        <v>11</v>
      </c>
      <c r="I4982" t="s">
        <v>3</v>
      </c>
      <c r="J4982" t="str">
        <f>_xlfn.XLOOKUP(Orders[[#This Row],[_SalesRepID]],'Sales team'!A:A,'Sales team'!B:B)</f>
        <v>Anthony Torres</v>
      </c>
      <c r="K4982">
        <v>20</v>
      </c>
      <c r="L4982">
        <v>1</v>
      </c>
      <c r="M4982">
        <v>330</v>
      </c>
      <c r="N4982" t="str">
        <f>_xlfn.XLOOKUP(Orders[[#This Row],[_ProductID]],Products!A:A,Products!C:C)</f>
        <v>Home décor</v>
      </c>
      <c r="O4982">
        <v>40</v>
      </c>
      <c r="P4982">
        <v>0.05</v>
      </c>
      <c r="Q4982" s="2">
        <v>1165.8</v>
      </c>
      <c r="R4982" s="2">
        <v>722.79599999999994</v>
      </c>
      <c r="S4982" s="2">
        <v>6645.0599999999986</v>
      </c>
      <c r="T4982" s="2">
        <v>2308.2839999999987</v>
      </c>
    </row>
    <row r="4983" spans="1:20" x14ac:dyDescent="0.25">
      <c r="A4983" t="s">
        <v>3031</v>
      </c>
      <c r="B4983" t="s">
        <v>5</v>
      </c>
      <c r="C4983" t="s">
        <v>13</v>
      </c>
      <c r="D4983" s="1">
        <v>43500</v>
      </c>
      <c r="E4983" s="1">
        <v>43605</v>
      </c>
      <c r="F4983" s="1">
        <v>43627</v>
      </c>
      <c r="G4983" s="1">
        <v>43636</v>
      </c>
      <c r="H4983" s="13">
        <f>Orders[[#This Row],[DeliveryDate]]-Orders[[#This Row],[OrderDate]]</f>
        <v>31</v>
      </c>
      <c r="I4983" t="s">
        <v>3</v>
      </c>
      <c r="J4983" t="str">
        <f>_xlfn.XLOOKUP(Orders[[#This Row],[_SalesRepID]],'Sales team'!A:A,'Sales team'!B:B)</f>
        <v>Paul Holmes</v>
      </c>
      <c r="K4983">
        <v>14</v>
      </c>
      <c r="L4983">
        <v>40</v>
      </c>
      <c r="M4983">
        <v>300</v>
      </c>
      <c r="N4983" t="str">
        <f>_xlfn.XLOOKUP(Orders[[#This Row],[_ProductID]],Products!A:A,Products!C:C)</f>
        <v>Home décor</v>
      </c>
      <c r="O4983">
        <v>26</v>
      </c>
      <c r="P4983">
        <v>0.1</v>
      </c>
      <c r="Q4983" s="2">
        <v>1172.5</v>
      </c>
      <c r="R4983" s="2">
        <v>656.6</v>
      </c>
      <c r="S4983" s="2">
        <v>7386.75</v>
      </c>
      <c r="T4983" s="2">
        <v>2790.55</v>
      </c>
    </row>
    <row r="4984" spans="1:20" x14ac:dyDescent="0.25">
      <c r="A4984" t="s">
        <v>3011</v>
      </c>
      <c r="B4984" t="s">
        <v>8</v>
      </c>
      <c r="C4984" t="s">
        <v>2</v>
      </c>
      <c r="D4984" s="1">
        <v>43500</v>
      </c>
      <c r="E4984" s="1">
        <v>43604</v>
      </c>
      <c r="F4984" s="1">
        <v>43632</v>
      </c>
      <c r="G4984" s="1">
        <v>43635</v>
      </c>
      <c r="H4984" s="13">
        <f>Orders[[#This Row],[DeliveryDate]]-Orders[[#This Row],[OrderDate]]</f>
        <v>31</v>
      </c>
      <c r="I4984" t="s">
        <v>3</v>
      </c>
      <c r="J4984" t="str">
        <f>_xlfn.XLOOKUP(Orders[[#This Row],[_SalesRepID]],'Sales team'!A:A,'Sales team'!B:B)</f>
        <v>Roy Rice</v>
      </c>
      <c r="K4984">
        <v>24</v>
      </c>
      <c r="L4984">
        <v>22</v>
      </c>
      <c r="M4984">
        <v>218</v>
      </c>
      <c r="N4984" t="str">
        <f>_xlfn.XLOOKUP(Orders[[#This Row],[_ProductID]],Products!A:A,Products!C:C)</f>
        <v>Home décor</v>
      </c>
      <c r="O4984">
        <v>11</v>
      </c>
      <c r="P4984">
        <v>7.4999999999999997E-2</v>
      </c>
      <c r="Q4984" s="2">
        <v>884.4</v>
      </c>
      <c r="R4984" s="2">
        <v>512.952</v>
      </c>
      <c r="S4984" s="2">
        <v>4090.3500000000004</v>
      </c>
      <c r="T4984" s="2">
        <v>1525.5900000000001</v>
      </c>
    </row>
    <row r="4985" spans="1:20" x14ac:dyDescent="0.25">
      <c r="A4985" t="s">
        <v>3012</v>
      </c>
      <c r="B4985" t="s">
        <v>1</v>
      </c>
      <c r="C4985" t="s">
        <v>6</v>
      </c>
      <c r="D4985" s="1">
        <v>43500</v>
      </c>
      <c r="E4985" s="1">
        <v>43604</v>
      </c>
      <c r="F4985" s="1">
        <v>43606</v>
      </c>
      <c r="G4985" s="1">
        <v>43612</v>
      </c>
      <c r="H4985" s="13">
        <f>Orders[[#This Row],[DeliveryDate]]-Orders[[#This Row],[OrderDate]]</f>
        <v>8</v>
      </c>
      <c r="I4985" t="s">
        <v>3</v>
      </c>
      <c r="J4985" t="str">
        <f>_xlfn.XLOOKUP(Orders[[#This Row],[_SalesRepID]],'Sales team'!A:A,'Sales team'!B:B)</f>
        <v>Joshua Little</v>
      </c>
      <c r="K4985">
        <v>11</v>
      </c>
      <c r="L4985">
        <v>25</v>
      </c>
      <c r="M4985">
        <v>180</v>
      </c>
      <c r="N4985" t="str">
        <f>_xlfn.XLOOKUP(Orders[[#This Row],[_ProductID]],Products!A:A,Products!C:C)</f>
        <v>Furniture</v>
      </c>
      <c r="O4985">
        <v>34</v>
      </c>
      <c r="P4985">
        <v>0.2</v>
      </c>
      <c r="Q4985" s="2">
        <v>2599.6</v>
      </c>
      <c r="R4985" s="2">
        <v>1195.816</v>
      </c>
      <c r="S4985" s="2">
        <v>16637.439999999999</v>
      </c>
      <c r="T4985" s="2">
        <v>7070.9119999999984</v>
      </c>
    </row>
    <row r="4986" spans="1:20" x14ac:dyDescent="0.25">
      <c r="A4986" t="s">
        <v>3013</v>
      </c>
      <c r="B4986" t="s">
        <v>1</v>
      </c>
      <c r="C4986" t="s">
        <v>6</v>
      </c>
      <c r="D4986" s="1">
        <v>43500</v>
      </c>
      <c r="E4986" s="1">
        <v>43604</v>
      </c>
      <c r="F4986" s="1">
        <v>43622</v>
      </c>
      <c r="G4986" s="1">
        <v>43621</v>
      </c>
      <c r="H4986" s="13">
        <f>Orders[[#This Row],[DeliveryDate]]-Orders[[#This Row],[OrderDate]]</f>
        <v>17</v>
      </c>
      <c r="I4986" t="s">
        <v>3</v>
      </c>
      <c r="J4986" t="str">
        <f>_xlfn.XLOOKUP(Orders[[#This Row],[_SalesRepID]],'Sales team'!A:A,'Sales team'!B:B)</f>
        <v>Joshua Bennett</v>
      </c>
      <c r="K4986">
        <v>6</v>
      </c>
      <c r="L4986">
        <v>5</v>
      </c>
      <c r="M4986">
        <v>131</v>
      </c>
      <c r="N4986" t="str">
        <f>_xlfn.XLOOKUP(Orders[[#This Row],[_ProductID]],Products!A:A,Products!C:C)</f>
        <v>Kitchen &amp; Dining</v>
      </c>
      <c r="O4986">
        <v>4</v>
      </c>
      <c r="P4986">
        <v>0.4</v>
      </c>
      <c r="Q4986" s="2">
        <v>1695.1000000000001</v>
      </c>
      <c r="R4986" s="2">
        <v>966.20699999999999</v>
      </c>
      <c r="S4986" s="2">
        <v>8136.4800000000005</v>
      </c>
      <c r="T4986" s="2">
        <v>406.82400000000052</v>
      </c>
    </row>
    <row r="4987" spans="1:20" x14ac:dyDescent="0.25">
      <c r="A4987" t="s">
        <v>3014</v>
      </c>
      <c r="B4987" t="s">
        <v>5</v>
      </c>
      <c r="C4987" t="s">
        <v>6</v>
      </c>
      <c r="D4987" s="1">
        <v>43500</v>
      </c>
      <c r="E4987" s="1">
        <v>43604</v>
      </c>
      <c r="F4987" s="1">
        <v>43631</v>
      </c>
      <c r="G4987" s="1">
        <v>43627</v>
      </c>
      <c r="H4987" s="13">
        <f>Orders[[#This Row],[DeliveryDate]]-Orders[[#This Row],[OrderDate]]</f>
        <v>23</v>
      </c>
      <c r="I4987" t="s">
        <v>3</v>
      </c>
      <c r="J4987" t="str">
        <f>_xlfn.XLOOKUP(Orders[[#This Row],[_SalesRepID]],'Sales team'!A:A,'Sales team'!B:B)</f>
        <v>Shawn Wallace</v>
      </c>
      <c r="K4987">
        <v>18</v>
      </c>
      <c r="L4987">
        <v>44</v>
      </c>
      <c r="M4987">
        <v>195</v>
      </c>
      <c r="N4987" t="str">
        <f>_xlfn.XLOOKUP(Orders[[#This Row],[_ProductID]],Products!A:A,Products!C:C)</f>
        <v>Outdoor</v>
      </c>
      <c r="O4987">
        <v>10</v>
      </c>
      <c r="P4987">
        <v>0.1</v>
      </c>
      <c r="Q4987" s="2">
        <v>1112.2</v>
      </c>
      <c r="R4987" s="2">
        <v>934.24800000000005</v>
      </c>
      <c r="S4987" s="2">
        <v>5004.9000000000005</v>
      </c>
      <c r="T4987" s="2">
        <v>333.66000000000076</v>
      </c>
    </row>
    <row r="4988" spans="1:20" x14ac:dyDescent="0.25">
      <c r="A4988" t="s">
        <v>3015</v>
      </c>
      <c r="B4988" t="s">
        <v>1</v>
      </c>
      <c r="C4988" t="s">
        <v>6</v>
      </c>
      <c r="D4988" s="1">
        <v>43500</v>
      </c>
      <c r="E4988" s="1">
        <v>43604</v>
      </c>
      <c r="F4988" s="1">
        <v>43616</v>
      </c>
      <c r="G4988" s="1">
        <v>43619</v>
      </c>
      <c r="H4988" s="13">
        <f>Orders[[#This Row],[DeliveryDate]]-Orders[[#This Row],[OrderDate]]</f>
        <v>15</v>
      </c>
      <c r="I4988" t="s">
        <v>3</v>
      </c>
      <c r="J4988" t="str">
        <f>_xlfn.XLOOKUP(Orders[[#This Row],[_SalesRepID]],'Sales team'!A:A,'Sales team'!B:B)</f>
        <v>Keith Griffin</v>
      </c>
      <c r="K4988">
        <v>2</v>
      </c>
      <c r="L4988">
        <v>47</v>
      </c>
      <c r="M4988">
        <v>140</v>
      </c>
      <c r="N4988" t="str">
        <f>_xlfn.XLOOKUP(Orders[[#This Row],[_ProductID]],Products!A:A,Products!C:C)</f>
        <v>Home décor</v>
      </c>
      <c r="O4988">
        <v>3</v>
      </c>
      <c r="P4988">
        <v>0.15</v>
      </c>
      <c r="Q4988" s="2">
        <v>5038.4000000000005</v>
      </c>
      <c r="R4988" s="2">
        <v>2267.2800000000002</v>
      </c>
      <c r="S4988" s="2">
        <v>12847.92</v>
      </c>
      <c r="T4988" s="2">
        <v>6046.08</v>
      </c>
    </row>
    <row r="4989" spans="1:20" x14ac:dyDescent="0.25">
      <c r="A4989" t="s">
        <v>3016</v>
      </c>
      <c r="B4989" t="s">
        <v>5</v>
      </c>
      <c r="C4989" t="s">
        <v>2</v>
      </c>
      <c r="D4989" s="1">
        <v>43500</v>
      </c>
      <c r="E4989" s="1">
        <v>43604</v>
      </c>
      <c r="F4989" s="1">
        <v>43613</v>
      </c>
      <c r="G4989" s="1">
        <v>43622</v>
      </c>
      <c r="H4989" s="13">
        <f>Orders[[#This Row],[DeliveryDate]]-Orders[[#This Row],[OrderDate]]</f>
        <v>18</v>
      </c>
      <c r="I4989" t="s">
        <v>3</v>
      </c>
      <c r="J4989" t="str">
        <f>_xlfn.XLOOKUP(Orders[[#This Row],[_SalesRepID]],'Sales team'!A:A,'Sales team'!B:B)</f>
        <v>Todd Roberts</v>
      </c>
      <c r="K4989">
        <v>13</v>
      </c>
      <c r="L4989">
        <v>49</v>
      </c>
      <c r="M4989">
        <v>238</v>
      </c>
      <c r="N4989" t="str">
        <f>_xlfn.XLOOKUP(Orders[[#This Row],[_ProductID]],Products!A:A,Products!C:C)</f>
        <v>Electronics</v>
      </c>
      <c r="O4989">
        <v>47</v>
      </c>
      <c r="P4989">
        <v>0.05</v>
      </c>
      <c r="Q4989" s="2">
        <v>1943</v>
      </c>
      <c r="R4989" s="2">
        <v>874.35</v>
      </c>
      <c r="S4989" s="2">
        <v>3691.7</v>
      </c>
      <c r="T4989" s="2">
        <v>1942.9999999999998</v>
      </c>
    </row>
    <row r="4990" spans="1:20" x14ac:dyDescent="0.25">
      <c r="A4990" t="s">
        <v>3017</v>
      </c>
      <c r="B4990" t="s">
        <v>1</v>
      </c>
      <c r="C4990" t="s">
        <v>2</v>
      </c>
      <c r="D4990" s="1">
        <v>43500</v>
      </c>
      <c r="E4990" s="1">
        <v>43604</v>
      </c>
      <c r="F4990" s="1">
        <v>43618</v>
      </c>
      <c r="G4990" s="1">
        <v>43619</v>
      </c>
      <c r="H4990" s="13">
        <f>Orders[[#This Row],[DeliveryDate]]-Orders[[#This Row],[OrderDate]]</f>
        <v>15</v>
      </c>
      <c r="I4990" t="s">
        <v>3</v>
      </c>
      <c r="J4990" t="str">
        <f>_xlfn.XLOOKUP(Orders[[#This Row],[_SalesRepID]],'Sales team'!A:A,'Sales team'!B:B)</f>
        <v>Stephen Payne</v>
      </c>
      <c r="K4990">
        <v>5</v>
      </c>
      <c r="L4990">
        <v>43</v>
      </c>
      <c r="M4990">
        <v>206</v>
      </c>
      <c r="N4990" t="str">
        <f>_xlfn.XLOOKUP(Orders[[#This Row],[_ProductID]],Products!A:A,Products!C:C)</f>
        <v>Outdoor</v>
      </c>
      <c r="O4990">
        <v>9</v>
      </c>
      <c r="P4990">
        <v>0.05</v>
      </c>
      <c r="Q4990" s="2">
        <v>1688.4</v>
      </c>
      <c r="R4990" s="2">
        <v>861.08400000000006</v>
      </c>
      <c r="S4990" s="2">
        <v>12831.84</v>
      </c>
      <c r="T4990" s="2">
        <v>5943.1679999999997</v>
      </c>
    </row>
    <row r="4991" spans="1:20" x14ac:dyDescent="0.25">
      <c r="A4991" t="s">
        <v>3018</v>
      </c>
      <c r="B4991" t="s">
        <v>5</v>
      </c>
      <c r="C4991" t="s">
        <v>15</v>
      </c>
      <c r="D4991" s="1">
        <v>43500</v>
      </c>
      <c r="E4991" s="1">
        <v>43604</v>
      </c>
      <c r="F4991" s="1">
        <v>43628</v>
      </c>
      <c r="G4991" s="1">
        <v>43607</v>
      </c>
      <c r="H4991" s="13">
        <f>Orders[[#This Row],[DeliveryDate]]-Orders[[#This Row],[OrderDate]]</f>
        <v>3</v>
      </c>
      <c r="I4991" t="s">
        <v>3</v>
      </c>
      <c r="J4991" t="str">
        <f>_xlfn.XLOOKUP(Orders[[#This Row],[_SalesRepID]],'Sales team'!A:A,'Sales team'!B:B)</f>
        <v>Frank Brown</v>
      </c>
      <c r="K4991">
        <v>17</v>
      </c>
      <c r="L4991">
        <v>5</v>
      </c>
      <c r="M4991">
        <v>44</v>
      </c>
      <c r="N4991" t="str">
        <f>_xlfn.XLOOKUP(Orders[[#This Row],[_ProductID]],Products!A:A,Products!C:C)</f>
        <v>Furniture</v>
      </c>
      <c r="O4991">
        <v>12</v>
      </c>
      <c r="P4991">
        <v>0.15</v>
      </c>
      <c r="Q4991" s="2">
        <v>1125.6000000000001</v>
      </c>
      <c r="R4991" s="2">
        <v>529.03200000000004</v>
      </c>
      <c r="S4991" s="2">
        <v>2870.28</v>
      </c>
      <c r="T4991" s="2">
        <v>1283.1840000000002</v>
      </c>
    </row>
    <row r="4992" spans="1:20" x14ac:dyDescent="0.25">
      <c r="A4992" t="s">
        <v>3019</v>
      </c>
      <c r="B4992" t="s">
        <v>8</v>
      </c>
      <c r="C4992" t="s">
        <v>6</v>
      </c>
      <c r="D4992" s="1">
        <v>43500</v>
      </c>
      <c r="E4992" s="1">
        <v>43604</v>
      </c>
      <c r="F4992" s="1">
        <v>43621</v>
      </c>
      <c r="G4992" s="1">
        <v>43633</v>
      </c>
      <c r="H4992" s="13">
        <f>Orders[[#This Row],[DeliveryDate]]-Orders[[#This Row],[OrderDate]]</f>
        <v>29</v>
      </c>
      <c r="I4992" t="s">
        <v>3</v>
      </c>
      <c r="J4992" t="str">
        <f>_xlfn.XLOOKUP(Orders[[#This Row],[_SalesRepID]],'Sales team'!A:A,'Sales team'!B:B)</f>
        <v>Roy Rice</v>
      </c>
      <c r="K4992">
        <v>24</v>
      </c>
      <c r="L4992">
        <v>48</v>
      </c>
      <c r="M4992">
        <v>92</v>
      </c>
      <c r="N4992" t="str">
        <f>_xlfn.XLOOKUP(Orders[[#This Row],[_ProductID]],Products!A:A,Products!C:C)</f>
        <v>Kitchen &amp; Dining</v>
      </c>
      <c r="O4992">
        <v>4</v>
      </c>
      <c r="P4992">
        <v>0.1</v>
      </c>
      <c r="Q4992" s="2">
        <v>1065.3</v>
      </c>
      <c r="R4992" s="2">
        <v>575.26200000000006</v>
      </c>
      <c r="S4992" s="2">
        <v>2876.31</v>
      </c>
      <c r="T4992" s="2">
        <v>1150.5239999999999</v>
      </c>
    </row>
    <row r="4993" spans="1:20" x14ac:dyDescent="0.25">
      <c r="A4993" t="s">
        <v>3009</v>
      </c>
      <c r="B4993" t="s">
        <v>5</v>
      </c>
      <c r="C4993" t="s">
        <v>25</v>
      </c>
      <c r="D4993" s="1">
        <v>43500</v>
      </c>
      <c r="E4993" s="1">
        <v>43603</v>
      </c>
      <c r="F4993" s="1">
        <v>43617</v>
      </c>
      <c r="G4993" s="1">
        <v>43622</v>
      </c>
      <c r="H4993" s="13">
        <f>Orders[[#This Row],[DeliveryDate]]-Orders[[#This Row],[OrderDate]]</f>
        <v>19</v>
      </c>
      <c r="I4993" t="s">
        <v>3</v>
      </c>
      <c r="J4993" t="str">
        <f>_xlfn.XLOOKUP(Orders[[#This Row],[_SalesRepID]],'Sales team'!A:A,'Sales team'!B:B)</f>
        <v>Todd Roberts</v>
      </c>
      <c r="K4993">
        <v>13</v>
      </c>
      <c r="L4993">
        <v>22</v>
      </c>
      <c r="M4993">
        <v>353</v>
      </c>
      <c r="N4993" t="str">
        <f>_xlfn.XLOOKUP(Orders[[#This Row],[_ProductID]],Products!A:A,Products!C:C)</f>
        <v>Outdoor</v>
      </c>
      <c r="O4993">
        <v>9</v>
      </c>
      <c r="P4993">
        <v>0.05</v>
      </c>
      <c r="Q4993" s="2">
        <v>1943</v>
      </c>
      <c r="R4993" s="2">
        <v>1224.0899999999999</v>
      </c>
      <c r="S4993" s="2">
        <v>9229.25</v>
      </c>
      <c r="T4993" s="2">
        <v>3108.8</v>
      </c>
    </row>
    <row r="4994" spans="1:20" x14ac:dyDescent="0.25">
      <c r="A4994" t="s">
        <v>3010</v>
      </c>
      <c r="B4994" t="s">
        <v>1</v>
      </c>
      <c r="C4994" t="s">
        <v>15</v>
      </c>
      <c r="D4994" s="1">
        <v>43500</v>
      </c>
      <c r="E4994" s="1">
        <v>43603</v>
      </c>
      <c r="F4994" s="1">
        <v>43609</v>
      </c>
      <c r="G4994" s="1">
        <v>43613</v>
      </c>
      <c r="H4994" s="13">
        <f>Orders[[#This Row],[DeliveryDate]]-Orders[[#This Row],[OrderDate]]</f>
        <v>10</v>
      </c>
      <c r="I4994" t="s">
        <v>3</v>
      </c>
      <c r="J4994" t="str">
        <f>_xlfn.XLOOKUP(Orders[[#This Row],[_SalesRepID]],'Sales team'!A:A,'Sales team'!B:B)</f>
        <v>Carl Nguyen</v>
      </c>
      <c r="K4994">
        <v>12</v>
      </c>
      <c r="L4994">
        <v>45</v>
      </c>
      <c r="M4994">
        <v>17</v>
      </c>
      <c r="N4994" t="str">
        <f>_xlfn.XLOOKUP(Orders[[#This Row],[_ProductID]],Products!A:A,Products!C:C)</f>
        <v>Electronics</v>
      </c>
      <c r="O4994">
        <v>47</v>
      </c>
      <c r="P4994">
        <v>0.05</v>
      </c>
      <c r="Q4994" s="2">
        <v>3886</v>
      </c>
      <c r="R4994" s="2">
        <v>3108.8</v>
      </c>
      <c r="S4994" s="2">
        <v>3691.7</v>
      </c>
      <c r="T4994" s="2">
        <v>582.89999999999964</v>
      </c>
    </row>
    <row r="4995" spans="1:20" x14ac:dyDescent="0.25">
      <c r="A4995" t="s">
        <v>3001</v>
      </c>
      <c r="B4995" t="s">
        <v>1</v>
      </c>
      <c r="C4995" t="s">
        <v>2</v>
      </c>
      <c r="D4995" s="1">
        <v>43500</v>
      </c>
      <c r="E4995" s="1">
        <v>43602</v>
      </c>
      <c r="F4995" s="1">
        <v>43614</v>
      </c>
      <c r="G4995" s="1">
        <v>43633</v>
      </c>
      <c r="H4995" s="13">
        <f>Orders[[#This Row],[DeliveryDate]]-Orders[[#This Row],[OrderDate]]</f>
        <v>31</v>
      </c>
      <c r="I4995" t="s">
        <v>3</v>
      </c>
      <c r="J4995" t="str">
        <f>_xlfn.XLOOKUP(Orders[[#This Row],[_SalesRepID]],'Sales team'!A:A,'Sales team'!B:B)</f>
        <v>Shawn Cook</v>
      </c>
      <c r="K4995">
        <v>7</v>
      </c>
      <c r="L4995">
        <v>47</v>
      </c>
      <c r="M4995">
        <v>226</v>
      </c>
      <c r="N4995" t="str">
        <f>_xlfn.XLOOKUP(Orders[[#This Row],[_ProductID]],Products!A:A,Products!C:C)</f>
        <v>Furniture</v>
      </c>
      <c r="O4995">
        <v>5</v>
      </c>
      <c r="P4995">
        <v>0.05</v>
      </c>
      <c r="Q4995" s="2">
        <v>6083.6</v>
      </c>
      <c r="R4995" s="2">
        <v>3041.8</v>
      </c>
      <c r="S4995" s="2">
        <v>46235.360000000001</v>
      </c>
      <c r="T4995" s="2">
        <v>21900.959999999999</v>
      </c>
    </row>
    <row r="4996" spans="1:20" x14ac:dyDescent="0.25">
      <c r="A4996" t="s">
        <v>3002</v>
      </c>
      <c r="B4996" t="s">
        <v>10</v>
      </c>
      <c r="C4996" t="s">
        <v>15</v>
      </c>
      <c r="D4996" s="1">
        <v>43500</v>
      </c>
      <c r="E4996" s="1">
        <v>43602</v>
      </c>
      <c r="F4996" s="1">
        <v>43630</v>
      </c>
      <c r="G4996" s="1">
        <v>43616</v>
      </c>
      <c r="H4996" s="13">
        <f>Orders[[#This Row],[DeliveryDate]]-Orders[[#This Row],[OrderDate]]</f>
        <v>14</v>
      </c>
      <c r="I4996" t="s">
        <v>3</v>
      </c>
      <c r="J4996" t="str">
        <f>_xlfn.XLOOKUP(Orders[[#This Row],[_SalesRepID]],'Sales team'!A:A,'Sales team'!B:B)</f>
        <v>Shawn Torres</v>
      </c>
      <c r="K4996">
        <v>27</v>
      </c>
      <c r="L4996">
        <v>48</v>
      </c>
      <c r="M4996">
        <v>36</v>
      </c>
      <c r="N4996" t="str">
        <f>_xlfn.XLOOKUP(Orders[[#This Row],[_ProductID]],Products!A:A,Products!C:C)</f>
        <v>Home décor</v>
      </c>
      <c r="O4996">
        <v>23</v>
      </c>
      <c r="P4996">
        <v>0.05</v>
      </c>
      <c r="Q4996" s="2">
        <v>676.7</v>
      </c>
      <c r="R4996" s="2">
        <v>345.11700000000002</v>
      </c>
      <c r="S4996" s="2">
        <v>5142.92</v>
      </c>
      <c r="T4996" s="2">
        <v>2381.9839999999999</v>
      </c>
    </row>
    <row r="4997" spans="1:20" x14ac:dyDescent="0.25">
      <c r="A4997" t="s">
        <v>3003</v>
      </c>
      <c r="B4997" t="s">
        <v>1</v>
      </c>
      <c r="C4997" t="s">
        <v>13</v>
      </c>
      <c r="D4997" s="1">
        <v>43500</v>
      </c>
      <c r="E4997" s="1">
        <v>43602</v>
      </c>
      <c r="F4997" s="1">
        <v>43611</v>
      </c>
      <c r="G4997" s="1">
        <v>43621</v>
      </c>
      <c r="H4997" s="13">
        <f>Orders[[#This Row],[DeliveryDate]]-Orders[[#This Row],[OrderDate]]</f>
        <v>19</v>
      </c>
      <c r="I4997" t="s">
        <v>3</v>
      </c>
      <c r="J4997" t="str">
        <f>_xlfn.XLOOKUP(Orders[[#This Row],[_SalesRepID]],'Sales team'!A:A,'Sales team'!B:B)</f>
        <v>Adam Hernandez</v>
      </c>
      <c r="K4997">
        <v>1</v>
      </c>
      <c r="L4997">
        <v>6</v>
      </c>
      <c r="M4997">
        <v>324</v>
      </c>
      <c r="N4997" t="str">
        <f>_xlfn.XLOOKUP(Orders[[#This Row],[_ProductID]],Products!A:A,Products!C:C)</f>
        <v>Outdoor</v>
      </c>
      <c r="O4997">
        <v>18</v>
      </c>
      <c r="P4997">
        <v>7.4999999999999997E-2</v>
      </c>
      <c r="Q4997" s="2">
        <v>2010</v>
      </c>
      <c r="R4997" s="2">
        <v>964.8</v>
      </c>
      <c r="S4997" s="2">
        <v>1859.25</v>
      </c>
      <c r="T4997" s="2">
        <v>894.45</v>
      </c>
    </row>
    <row r="4998" spans="1:20" x14ac:dyDescent="0.25">
      <c r="A4998" t="s">
        <v>3004</v>
      </c>
      <c r="B4998" t="s">
        <v>10</v>
      </c>
      <c r="C4998" t="s">
        <v>13</v>
      </c>
      <c r="D4998" s="1">
        <v>43500</v>
      </c>
      <c r="E4998" s="1">
        <v>43602</v>
      </c>
      <c r="F4998" s="1">
        <v>43610</v>
      </c>
      <c r="G4998" s="1">
        <v>43620</v>
      </c>
      <c r="H4998" s="13">
        <f>Orders[[#This Row],[DeliveryDate]]-Orders[[#This Row],[OrderDate]]</f>
        <v>18</v>
      </c>
      <c r="I4998" t="s">
        <v>3</v>
      </c>
      <c r="J4998" t="str">
        <f>_xlfn.XLOOKUP(Orders[[#This Row],[_SalesRepID]],'Sales team'!A:A,'Sales team'!B:B)</f>
        <v>Shawn Torres</v>
      </c>
      <c r="K4998">
        <v>27</v>
      </c>
      <c r="L4998">
        <v>25</v>
      </c>
      <c r="M4998">
        <v>285</v>
      </c>
      <c r="N4998" t="str">
        <f>_xlfn.XLOOKUP(Orders[[#This Row],[_ProductID]],Products!A:A,Products!C:C)</f>
        <v>Home décor</v>
      </c>
      <c r="O4998">
        <v>40</v>
      </c>
      <c r="P4998">
        <v>0.15</v>
      </c>
      <c r="Q4998" s="2">
        <v>2586.2000000000003</v>
      </c>
      <c r="R4998" s="2">
        <v>1603.4440000000002</v>
      </c>
      <c r="S4998" s="2">
        <v>17586.16</v>
      </c>
      <c r="T4998" s="2">
        <v>4758.6079999999984</v>
      </c>
    </row>
    <row r="4999" spans="1:20" x14ac:dyDescent="0.25">
      <c r="A4999" t="s">
        <v>3005</v>
      </c>
      <c r="B4999" t="s">
        <v>5</v>
      </c>
      <c r="C4999" t="s">
        <v>6</v>
      </c>
      <c r="D4999" s="1">
        <v>43500</v>
      </c>
      <c r="E4999" s="1">
        <v>43602</v>
      </c>
      <c r="F4999" s="1">
        <v>43623</v>
      </c>
      <c r="G4999" s="1">
        <v>43629</v>
      </c>
      <c r="H4999" s="13">
        <f>Orders[[#This Row],[DeliveryDate]]-Orders[[#This Row],[OrderDate]]</f>
        <v>27</v>
      </c>
      <c r="I4999" t="s">
        <v>3</v>
      </c>
      <c r="J4999" t="str">
        <f>_xlfn.XLOOKUP(Orders[[#This Row],[_SalesRepID]],'Sales team'!A:A,'Sales team'!B:B)</f>
        <v>Anthony Berry</v>
      </c>
      <c r="K4999">
        <v>16</v>
      </c>
      <c r="L4999">
        <v>23</v>
      </c>
      <c r="M4999">
        <v>199</v>
      </c>
      <c r="N4999" t="str">
        <f>_xlfn.XLOOKUP(Orders[[#This Row],[_ProductID]],Products!A:A,Products!C:C)</f>
        <v>Home décor</v>
      </c>
      <c r="O4999">
        <v>24</v>
      </c>
      <c r="P4999">
        <v>0.1</v>
      </c>
      <c r="Q4999" s="2">
        <v>850.9</v>
      </c>
      <c r="R4999" s="2">
        <v>655.19299999999998</v>
      </c>
      <c r="S4999" s="2">
        <v>765.81</v>
      </c>
      <c r="T4999" s="2">
        <v>110.61699999999996</v>
      </c>
    </row>
    <row r="5000" spans="1:20" x14ac:dyDescent="0.25">
      <c r="A5000" t="s">
        <v>3006</v>
      </c>
      <c r="B5000" t="s">
        <v>10</v>
      </c>
      <c r="C5000" t="s">
        <v>6</v>
      </c>
      <c r="D5000" s="1">
        <v>43500</v>
      </c>
      <c r="E5000" s="1">
        <v>43602</v>
      </c>
      <c r="F5000" s="1">
        <v>43629</v>
      </c>
      <c r="G5000" s="1">
        <v>43628</v>
      </c>
      <c r="H5000" s="13">
        <f>Orders[[#This Row],[DeliveryDate]]-Orders[[#This Row],[OrderDate]]</f>
        <v>26</v>
      </c>
      <c r="I5000" t="s">
        <v>3</v>
      </c>
      <c r="J5000" t="str">
        <f>_xlfn.XLOOKUP(Orders[[#This Row],[_SalesRepID]],'Sales team'!A:A,'Sales team'!B:B)</f>
        <v>Shawn Torres</v>
      </c>
      <c r="K5000">
        <v>27</v>
      </c>
      <c r="L5000">
        <v>7</v>
      </c>
      <c r="M5000">
        <v>133</v>
      </c>
      <c r="N5000" t="str">
        <f>_xlfn.XLOOKUP(Orders[[#This Row],[_ProductID]],Products!A:A,Products!C:C)</f>
        <v>Electronics</v>
      </c>
      <c r="O5000">
        <v>47</v>
      </c>
      <c r="P5000">
        <v>0.3</v>
      </c>
      <c r="Q5000" s="2">
        <v>1976.5</v>
      </c>
      <c r="R5000" s="2">
        <v>1442.845</v>
      </c>
      <c r="S5000" s="2">
        <v>2767.1</v>
      </c>
      <c r="T5000" s="2">
        <v>-118.59000000000015</v>
      </c>
    </row>
    <row r="5001" spans="1:20" x14ac:dyDescent="0.25">
      <c r="A5001" t="s">
        <v>3007</v>
      </c>
      <c r="B5001" t="s">
        <v>5</v>
      </c>
      <c r="C5001" t="s">
        <v>46</v>
      </c>
      <c r="D5001" s="1">
        <v>43500</v>
      </c>
      <c r="E5001" s="1">
        <v>43602</v>
      </c>
      <c r="F5001" s="1">
        <v>43606</v>
      </c>
      <c r="G5001" s="1">
        <v>43629</v>
      </c>
      <c r="H5001" s="13">
        <f>Orders[[#This Row],[DeliveryDate]]-Orders[[#This Row],[OrderDate]]</f>
        <v>27</v>
      </c>
      <c r="I5001" t="s">
        <v>3</v>
      </c>
      <c r="J5001" t="str">
        <f>_xlfn.XLOOKUP(Orders[[#This Row],[_SalesRepID]],'Sales team'!A:A,'Sales team'!B:B)</f>
        <v>Todd Roberts</v>
      </c>
      <c r="K5001">
        <v>13</v>
      </c>
      <c r="L5001">
        <v>29</v>
      </c>
      <c r="M5001">
        <v>85</v>
      </c>
      <c r="N5001" t="str">
        <f>_xlfn.XLOOKUP(Orders[[#This Row],[_ProductID]],Products!A:A,Products!C:C)</f>
        <v>Kitchen &amp; Dining</v>
      </c>
      <c r="O5001">
        <v>1</v>
      </c>
      <c r="P5001">
        <v>0.05</v>
      </c>
      <c r="Q5001" s="2">
        <v>1179.2</v>
      </c>
      <c r="R5001" s="2">
        <v>601.39200000000005</v>
      </c>
      <c r="S5001" s="2">
        <v>5601.2</v>
      </c>
      <c r="T5001" s="2">
        <v>2594.2399999999998</v>
      </c>
    </row>
    <row r="5002" spans="1:20" x14ac:dyDescent="0.25">
      <c r="A5002" t="s">
        <v>3008</v>
      </c>
      <c r="B5002" t="s">
        <v>5</v>
      </c>
      <c r="C5002" t="s">
        <v>2</v>
      </c>
      <c r="D5002" s="1">
        <v>43500</v>
      </c>
      <c r="E5002" s="1">
        <v>43602</v>
      </c>
      <c r="F5002" s="1">
        <v>43626</v>
      </c>
      <c r="G5002" s="1">
        <v>43623</v>
      </c>
      <c r="H5002" s="13">
        <f>Orders[[#This Row],[DeliveryDate]]-Orders[[#This Row],[OrderDate]]</f>
        <v>21</v>
      </c>
      <c r="I5002" t="s">
        <v>3</v>
      </c>
      <c r="J5002" t="str">
        <f>_xlfn.XLOOKUP(Orders[[#This Row],[_SalesRepID]],'Sales team'!A:A,'Sales team'!B:B)</f>
        <v>Roger Alexander</v>
      </c>
      <c r="K5002">
        <v>15</v>
      </c>
      <c r="L5002">
        <v>17</v>
      </c>
      <c r="M5002">
        <v>205</v>
      </c>
      <c r="N5002" t="str">
        <f>_xlfn.XLOOKUP(Orders[[#This Row],[_ProductID]],Products!A:A,Products!C:C)</f>
        <v>Home décor</v>
      </c>
      <c r="O5002">
        <v>30</v>
      </c>
      <c r="P5002">
        <v>0.2</v>
      </c>
      <c r="Q5002" s="2">
        <v>207.70000000000002</v>
      </c>
      <c r="R5002" s="2">
        <v>95.542000000000016</v>
      </c>
      <c r="S5002" s="2">
        <v>332.32000000000005</v>
      </c>
      <c r="T5002" s="2">
        <v>141.23600000000002</v>
      </c>
    </row>
    <row r="5003" spans="1:20" x14ac:dyDescent="0.25">
      <c r="A5003" t="s">
        <v>2996</v>
      </c>
      <c r="B5003" t="s">
        <v>1</v>
      </c>
      <c r="C5003" t="s">
        <v>2</v>
      </c>
      <c r="D5003" s="1">
        <v>43500</v>
      </c>
      <c r="E5003" s="1">
        <v>43601</v>
      </c>
      <c r="F5003" s="1">
        <v>43611</v>
      </c>
      <c r="G5003" s="1">
        <v>43608</v>
      </c>
      <c r="H5003" s="13">
        <f>Orders[[#This Row],[DeliveryDate]]-Orders[[#This Row],[OrderDate]]</f>
        <v>7</v>
      </c>
      <c r="I5003" t="s">
        <v>3</v>
      </c>
      <c r="J5003" t="str">
        <f>_xlfn.XLOOKUP(Orders[[#This Row],[_SalesRepID]],'Sales team'!A:A,'Sales team'!B:B)</f>
        <v>Shawn Cook</v>
      </c>
      <c r="K5003">
        <v>7</v>
      </c>
      <c r="L5003">
        <v>13</v>
      </c>
      <c r="M5003">
        <v>228</v>
      </c>
      <c r="N5003" t="str">
        <f>_xlfn.XLOOKUP(Orders[[#This Row],[_ProductID]],Products!A:A,Products!C:C)</f>
        <v>Home décor</v>
      </c>
      <c r="O5003">
        <v>2</v>
      </c>
      <c r="P5003">
        <v>0.15</v>
      </c>
      <c r="Q5003" s="2">
        <v>201</v>
      </c>
      <c r="R5003" s="2">
        <v>136.68</v>
      </c>
      <c r="S5003" s="2">
        <v>1025.0999999999999</v>
      </c>
      <c r="T5003" s="2">
        <v>205.01999999999987</v>
      </c>
    </row>
    <row r="5004" spans="1:20" x14ac:dyDescent="0.25">
      <c r="A5004" t="s">
        <v>2997</v>
      </c>
      <c r="B5004" t="s">
        <v>8</v>
      </c>
      <c r="C5004" t="s">
        <v>6</v>
      </c>
      <c r="D5004" s="1">
        <v>43500</v>
      </c>
      <c r="E5004" s="1">
        <v>43601</v>
      </c>
      <c r="F5004" s="1">
        <v>43616</v>
      </c>
      <c r="G5004" s="1">
        <v>43629</v>
      </c>
      <c r="H5004" s="13">
        <f>Orders[[#This Row],[DeliveryDate]]-Orders[[#This Row],[OrderDate]]</f>
        <v>28</v>
      </c>
      <c r="I5004" t="s">
        <v>3</v>
      </c>
      <c r="J5004" t="str">
        <f>_xlfn.XLOOKUP(Orders[[#This Row],[_SalesRepID]],'Sales team'!A:A,'Sales team'!B:B)</f>
        <v>Joe Price</v>
      </c>
      <c r="K5004">
        <v>22</v>
      </c>
      <c r="L5004">
        <v>30</v>
      </c>
      <c r="M5004">
        <v>182</v>
      </c>
      <c r="N5004" t="str">
        <f>_xlfn.XLOOKUP(Orders[[#This Row],[_ProductID]],Products!A:A,Products!C:C)</f>
        <v>Home décor</v>
      </c>
      <c r="O5004">
        <v>29</v>
      </c>
      <c r="P5004">
        <v>0.2</v>
      </c>
      <c r="Q5004" s="2">
        <v>1695.1000000000001</v>
      </c>
      <c r="R5004" s="2">
        <v>915.35400000000016</v>
      </c>
      <c r="S5004" s="2">
        <v>5424.3200000000006</v>
      </c>
      <c r="T5004" s="2">
        <v>1762.904</v>
      </c>
    </row>
    <row r="5005" spans="1:20" x14ac:dyDescent="0.25">
      <c r="A5005" t="s">
        <v>2998</v>
      </c>
      <c r="B5005" t="s">
        <v>5</v>
      </c>
      <c r="C5005" t="s">
        <v>6</v>
      </c>
      <c r="D5005" s="1">
        <v>43500</v>
      </c>
      <c r="E5005" s="1">
        <v>43601</v>
      </c>
      <c r="F5005" s="1">
        <v>43617</v>
      </c>
      <c r="G5005" s="1">
        <v>43620</v>
      </c>
      <c r="H5005" s="13">
        <f>Orders[[#This Row],[DeliveryDate]]-Orders[[#This Row],[OrderDate]]</f>
        <v>19</v>
      </c>
      <c r="I5005" t="s">
        <v>3</v>
      </c>
      <c r="J5005" t="str">
        <f>_xlfn.XLOOKUP(Orders[[#This Row],[_SalesRepID]],'Sales team'!A:A,'Sales team'!B:B)</f>
        <v>Nicholas Cunningham</v>
      </c>
      <c r="K5005">
        <v>19</v>
      </c>
      <c r="L5005">
        <v>42</v>
      </c>
      <c r="M5005">
        <v>192</v>
      </c>
      <c r="N5005" t="str">
        <f>_xlfn.XLOOKUP(Orders[[#This Row],[_ProductID]],Products!A:A,Products!C:C)</f>
        <v>Home décor</v>
      </c>
      <c r="O5005">
        <v>3</v>
      </c>
      <c r="P5005">
        <v>7.4999999999999997E-2</v>
      </c>
      <c r="Q5005" s="2">
        <v>6445.4000000000005</v>
      </c>
      <c r="R5005" s="2">
        <v>2835.9760000000001</v>
      </c>
      <c r="S5005" s="2">
        <v>29809.975000000006</v>
      </c>
      <c r="T5005" s="2">
        <v>15630.095000000005</v>
      </c>
    </row>
    <row r="5006" spans="1:20" x14ac:dyDescent="0.25">
      <c r="A5006" t="s">
        <v>2999</v>
      </c>
      <c r="B5006" t="s">
        <v>8</v>
      </c>
      <c r="C5006" t="s">
        <v>46</v>
      </c>
      <c r="D5006" s="1">
        <v>43500</v>
      </c>
      <c r="E5006" s="1">
        <v>43601</v>
      </c>
      <c r="F5006" s="1">
        <v>43604</v>
      </c>
      <c r="G5006" s="1">
        <v>43614</v>
      </c>
      <c r="H5006" s="13">
        <f>Orders[[#This Row],[DeliveryDate]]-Orders[[#This Row],[OrderDate]]</f>
        <v>13</v>
      </c>
      <c r="I5006" t="s">
        <v>3</v>
      </c>
      <c r="J5006" t="str">
        <f>_xlfn.XLOOKUP(Orders[[#This Row],[_SalesRepID]],'Sales team'!A:A,'Sales team'!B:B)</f>
        <v>Roy Rice</v>
      </c>
      <c r="K5006">
        <v>24</v>
      </c>
      <c r="L5006">
        <v>29</v>
      </c>
      <c r="M5006">
        <v>65</v>
      </c>
      <c r="N5006" t="str">
        <f>_xlfn.XLOOKUP(Orders[[#This Row],[_ProductID]],Products!A:A,Products!C:C)</f>
        <v>Kitchen &amp; Dining</v>
      </c>
      <c r="O5006">
        <v>8</v>
      </c>
      <c r="P5006">
        <v>7.4999999999999997E-2</v>
      </c>
      <c r="Q5006" s="2">
        <v>1085.4000000000001</v>
      </c>
      <c r="R5006" s="2">
        <v>445.01400000000001</v>
      </c>
      <c r="S5006" s="2">
        <v>5019.9750000000004</v>
      </c>
      <c r="T5006" s="2">
        <v>2794.9050000000002</v>
      </c>
    </row>
    <row r="5007" spans="1:20" x14ac:dyDescent="0.25">
      <c r="A5007" t="s">
        <v>3000</v>
      </c>
      <c r="B5007" t="s">
        <v>1</v>
      </c>
      <c r="C5007" t="s">
        <v>25</v>
      </c>
      <c r="D5007" s="1">
        <v>43500</v>
      </c>
      <c r="E5007" s="1">
        <v>43601</v>
      </c>
      <c r="F5007" s="1">
        <v>43625</v>
      </c>
      <c r="G5007" s="1">
        <v>43612</v>
      </c>
      <c r="H5007" s="13">
        <f>Orders[[#This Row],[DeliveryDate]]-Orders[[#This Row],[OrderDate]]</f>
        <v>11</v>
      </c>
      <c r="I5007" t="s">
        <v>3</v>
      </c>
      <c r="J5007" t="str">
        <f>_xlfn.XLOOKUP(Orders[[#This Row],[_SalesRepID]],'Sales team'!A:A,'Sales team'!B:B)</f>
        <v>Shawn Cook</v>
      </c>
      <c r="K5007">
        <v>7</v>
      </c>
      <c r="L5007">
        <v>25</v>
      </c>
      <c r="M5007">
        <v>348</v>
      </c>
      <c r="N5007" t="str">
        <f>_xlfn.XLOOKUP(Orders[[#This Row],[_ProductID]],Products!A:A,Products!C:C)</f>
        <v>Home décor</v>
      </c>
      <c r="O5007">
        <v>33</v>
      </c>
      <c r="P5007">
        <v>0.15</v>
      </c>
      <c r="Q5007" s="2">
        <v>1085.4000000000001</v>
      </c>
      <c r="R5007" s="2">
        <v>716.36400000000015</v>
      </c>
      <c r="S5007" s="2">
        <v>2767.77</v>
      </c>
      <c r="T5007" s="2">
        <v>618.67799999999943</v>
      </c>
    </row>
    <row r="5008" spans="1:20" x14ac:dyDescent="0.25">
      <c r="A5008" t="s">
        <v>2989</v>
      </c>
      <c r="B5008" t="s">
        <v>1</v>
      </c>
      <c r="C5008" t="s">
        <v>15</v>
      </c>
      <c r="D5008" s="1">
        <v>43500</v>
      </c>
      <c r="E5008" s="1">
        <v>43600</v>
      </c>
      <c r="F5008" s="1">
        <v>43628</v>
      </c>
      <c r="G5008" s="1">
        <v>43627</v>
      </c>
      <c r="H5008" s="13">
        <f>Orders[[#This Row],[DeliveryDate]]-Orders[[#This Row],[OrderDate]]</f>
        <v>27</v>
      </c>
      <c r="I5008" t="s">
        <v>3</v>
      </c>
      <c r="J5008" t="str">
        <f>_xlfn.XLOOKUP(Orders[[#This Row],[_SalesRepID]],'Sales team'!A:A,'Sales team'!B:B)</f>
        <v>Shawn Cook</v>
      </c>
      <c r="K5008">
        <v>7</v>
      </c>
      <c r="L5008">
        <v>45</v>
      </c>
      <c r="M5008">
        <v>29</v>
      </c>
      <c r="N5008" t="str">
        <f>_xlfn.XLOOKUP(Orders[[#This Row],[_ProductID]],Products!A:A,Products!C:C)</f>
        <v>Furniture</v>
      </c>
      <c r="O5008">
        <v>5</v>
      </c>
      <c r="P5008">
        <v>0.1</v>
      </c>
      <c r="Q5008" s="2">
        <v>1688.4</v>
      </c>
      <c r="R5008" s="2">
        <v>827.31600000000003</v>
      </c>
      <c r="S5008" s="2">
        <v>4558.6800000000012</v>
      </c>
      <c r="T5008" s="2">
        <v>2076.7320000000009</v>
      </c>
    </row>
    <row r="5009" spans="1:20" x14ac:dyDescent="0.25">
      <c r="A5009" t="s">
        <v>2990</v>
      </c>
      <c r="B5009" t="s">
        <v>1</v>
      </c>
      <c r="C5009" t="s">
        <v>25</v>
      </c>
      <c r="D5009" s="1">
        <v>43500</v>
      </c>
      <c r="E5009" s="1">
        <v>43600</v>
      </c>
      <c r="F5009" s="1">
        <v>43610</v>
      </c>
      <c r="G5009" s="1">
        <v>43607</v>
      </c>
      <c r="H5009" s="13">
        <f>Orders[[#This Row],[DeliveryDate]]-Orders[[#This Row],[OrderDate]]</f>
        <v>7</v>
      </c>
      <c r="I5009" t="s">
        <v>3</v>
      </c>
      <c r="J5009" t="str">
        <f>_xlfn.XLOOKUP(Orders[[#This Row],[_SalesRepID]],'Sales team'!A:A,'Sales team'!B:B)</f>
        <v>Adam Hernandez</v>
      </c>
      <c r="K5009">
        <v>1</v>
      </c>
      <c r="L5009">
        <v>19</v>
      </c>
      <c r="M5009">
        <v>345</v>
      </c>
      <c r="N5009" t="str">
        <f>_xlfn.XLOOKUP(Orders[[#This Row],[_ProductID]],Products!A:A,Products!C:C)</f>
        <v>Furniture</v>
      </c>
      <c r="O5009">
        <v>38</v>
      </c>
      <c r="P5009">
        <v>0.05</v>
      </c>
      <c r="Q5009" s="2">
        <v>1728.6000000000001</v>
      </c>
      <c r="R5009" s="2">
        <v>1175.4480000000001</v>
      </c>
      <c r="S5009" s="2">
        <v>4926.51</v>
      </c>
      <c r="T5009" s="2">
        <v>1400.1660000000002</v>
      </c>
    </row>
    <row r="5010" spans="1:20" x14ac:dyDescent="0.25">
      <c r="A5010" t="s">
        <v>2991</v>
      </c>
      <c r="B5010" t="s">
        <v>10</v>
      </c>
      <c r="C5010" t="s">
        <v>25</v>
      </c>
      <c r="D5010" s="1">
        <v>43500</v>
      </c>
      <c r="E5010" s="1">
        <v>43600</v>
      </c>
      <c r="F5010" s="1">
        <v>43602</v>
      </c>
      <c r="G5010" s="1">
        <v>43623</v>
      </c>
      <c r="H5010" s="13">
        <f>Orders[[#This Row],[DeliveryDate]]-Orders[[#This Row],[OrderDate]]</f>
        <v>23</v>
      </c>
      <c r="I5010" t="s">
        <v>3</v>
      </c>
      <c r="J5010" t="str">
        <f>_xlfn.XLOOKUP(Orders[[#This Row],[_SalesRepID]],'Sales team'!A:A,'Sales team'!B:B)</f>
        <v>Carlos Miller</v>
      </c>
      <c r="K5010">
        <v>28</v>
      </c>
      <c r="L5010">
        <v>13</v>
      </c>
      <c r="M5010">
        <v>341</v>
      </c>
      <c r="N5010" t="str">
        <f>_xlfn.XLOOKUP(Orders[[#This Row],[_ProductID]],Products!A:A,Products!C:C)</f>
        <v>Furniture</v>
      </c>
      <c r="O5010">
        <v>38</v>
      </c>
      <c r="P5010">
        <v>7.4999999999999997E-2</v>
      </c>
      <c r="Q5010" s="2">
        <v>931.30000000000007</v>
      </c>
      <c r="R5010" s="2">
        <v>512.21500000000003</v>
      </c>
      <c r="S5010" s="2">
        <v>4307.2624999999998</v>
      </c>
      <c r="T5010" s="2">
        <v>1746.1874999999995</v>
      </c>
    </row>
    <row r="5011" spans="1:20" x14ac:dyDescent="0.25">
      <c r="A5011" t="s">
        <v>2992</v>
      </c>
      <c r="B5011" t="s">
        <v>8</v>
      </c>
      <c r="C5011" t="s">
        <v>46</v>
      </c>
      <c r="D5011" s="1">
        <v>43500</v>
      </c>
      <c r="E5011" s="1">
        <v>43600</v>
      </c>
      <c r="F5011" s="1">
        <v>43614</v>
      </c>
      <c r="G5011" s="1">
        <v>43612</v>
      </c>
      <c r="H5011" s="13">
        <f>Orders[[#This Row],[DeliveryDate]]-Orders[[#This Row],[OrderDate]]</f>
        <v>12</v>
      </c>
      <c r="I5011" t="s">
        <v>3</v>
      </c>
      <c r="J5011" t="str">
        <f>_xlfn.XLOOKUP(Orders[[#This Row],[_SalesRepID]],'Sales team'!A:A,'Sales team'!B:B)</f>
        <v>Samuel Fowler</v>
      </c>
      <c r="K5011">
        <v>21</v>
      </c>
      <c r="L5011">
        <v>50</v>
      </c>
      <c r="M5011">
        <v>68</v>
      </c>
      <c r="N5011" t="str">
        <f>_xlfn.XLOOKUP(Orders[[#This Row],[_ProductID]],Products!A:A,Products!C:C)</f>
        <v>Home décor</v>
      </c>
      <c r="O5011">
        <v>32</v>
      </c>
      <c r="P5011">
        <v>0.05</v>
      </c>
      <c r="Q5011" s="2">
        <v>2492.4</v>
      </c>
      <c r="R5011" s="2">
        <v>1520.364</v>
      </c>
      <c r="S5011" s="2">
        <v>14206.68</v>
      </c>
      <c r="T5011" s="2">
        <v>5084.4959999999992</v>
      </c>
    </row>
    <row r="5012" spans="1:20" x14ac:dyDescent="0.25">
      <c r="A5012" t="s">
        <v>2993</v>
      </c>
      <c r="B5012" t="s">
        <v>1</v>
      </c>
      <c r="C5012" t="s">
        <v>25</v>
      </c>
      <c r="D5012" s="1">
        <v>43500</v>
      </c>
      <c r="E5012" s="1">
        <v>43600</v>
      </c>
      <c r="F5012" s="1">
        <v>43628</v>
      </c>
      <c r="G5012" s="1">
        <v>43608</v>
      </c>
      <c r="H5012" s="13">
        <f>Orders[[#This Row],[DeliveryDate]]-Orders[[#This Row],[OrderDate]]</f>
        <v>8</v>
      </c>
      <c r="I5012" t="s">
        <v>3</v>
      </c>
      <c r="J5012" t="str">
        <f>_xlfn.XLOOKUP(Orders[[#This Row],[_SalesRepID]],'Sales team'!A:A,'Sales team'!B:B)</f>
        <v>Jonathan Hawkins</v>
      </c>
      <c r="K5012">
        <v>10</v>
      </c>
      <c r="L5012">
        <v>11</v>
      </c>
      <c r="M5012">
        <v>344</v>
      </c>
      <c r="N5012" t="str">
        <f>_xlfn.XLOOKUP(Orders[[#This Row],[_ProductID]],Products!A:A,Products!C:C)</f>
        <v>Furniture</v>
      </c>
      <c r="O5012">
        <v>42</v>
      </c>
      <c r="P5012">
        <v>7.4999999999999997E-2</v>
      </c>
      <c r="Q5012" s="2">
        <v>1862.6000000000001</v>
      </c>
      <c r="R5012" s="2">
        <v>1303.82</v>
      </c>
      <c r="S5012" s="2">
        <v>8614.5249999999996</v>
      </c>
      <c r="T5012" s="2">
        <v>2095.4250000000002</v>
      </c>
    </row>
    <row r="5013" spans="1:20" x14ac:dyDescent="0.25">
      <c r="A5013" t="s">
        <v>2994</v>
      </c>
      <c r="B5013" t="s">
        <v>1</v>
      </c>
      <c r="C5013" t="s">
        <v>6</v>
      </c>
      <c r="D5013" s="1">
        <v>43500</v>
      </c>
      <c r="E5013" s="1">
        <v>43600</v>
      </c>
      <c r="F5013" s="1">
        <v>43604</v>
      </c>
      <c r="G5013" s="1">
        <v>43622</v>
      </c>
      <c r="H5013" s="13">
        <f>Orders[[#This Row],[DeliveryDate]]-Orders[[#This Row],[OrderDate]]</f>
        <v>22</v>
      </c>
      <c r="I5013" t="s">
        <v>3</v>
      </c>
      <c r="J5013" t="str">
        <f>_xlfn.XLOOKUP(Orders[[#This Row],[_SalesRepID]],'Sales team'!A:A,'Sales team'!B:B)</f>
        <v>Shawn Cook</v>
      </c>
      <c r="K5013">
        <v>7</v>
      </c>
      <c r="L5013">
        <v>8</v>
      </c>
      <c r="M5013">
        <v>199</v>
      </c>
      <c r="N5013" t="str">
        <f>_xlfn.XLOOKUP(Orders[[#This Row],[_ProductID]],Products!A:A,Products!C:C)</f>
        <v>Home décor</v>
      </c>
      <c r="O5013">
        <v>24</v>
      </c>
      <c r="P5013">
        <v>0.05</v>
      </c>
      <c r="Q5013" s="2">
        <v>2003.3</v>
      </c>
      <c r="R5013" s="2">
        <v>821.35299999999995</v>
      </c>
      <c r="S5013" s="2">
        <v>3806.2699999999995</v>
      </c>
      <c r="T5013" s="2">
        <v>2163.5639999999994</v>
      </c>
    </row>
    <row r="5014" spans="1:20" x14ac:dyDescent="0.25">
      <c r="A5014" t="s">
        <v>2995</v>
      </c>
      <c r="B5014" t="s">
        <v>8</v>
      </c>
      <c r="C5014" t="s">
        <v>13</v>
      </c>
      <c r="D5014" s="1">
        <v>43500</v>
      </c>
      <c r="E5014" s="1">
        <v>43600</v>
      </c>
      <c r="F5014" s="1">
        <v>43613</v>
      </c>
      <c r="G5014" s="1">
        <v>43628</v>
      </c>
      <c r="H5014" s="13">
        <f>Orders[[#This Row],[DeliveryDate]]-Orders[[#This Row],[OrderDate]]</f>
        <v>28</v>
      </c>
      <c r="I5014" t="s">
        <v>3</v>
      </c>
      <c r="J5014" t="str">
        <f>_xlfn.XLOOKUP(Orders[[#This Row],[_SalesRepID]],'Sales team'!A:A,'Sales team'!B:B)</f>
        <v>Joe Price</v>
      </c>
      <c r="K5014">
        <v>22</v>
      </c>
      <c r="L5014">
        <v>37</v>
      </c>
      <c r="M5014">
        <v>303</v>
      </c>
      <c r="N5014" t="str">
        <f>_xlfn.XLOOKUP(Orders[[#This Row],[_ProductID]],Products!A:A,Products!C:C)</f>
        <v>Furniture</v>
      </c>
      <c r="O5014">
        <v>34</v>
      </c>
      <c r="P5014">
        <v>0.05</v>
      </c>
      <c r="Q5014" s="2">
        <v>3852.5</v>
      </c>
      <c r="R5014" s="2">
        <v>1695.1</v>
      </c>
      <c r="S5014" s="2">
        <v>29279</v>
      </c>
      <c r="T5014" s="2">
        <v>15718.2</v>
      </c>
    </row>
    <row r="5015" spans="1:20" x14ac:dyDescent="0.25">
      <c r="A5015" t="s">
        <v>2980</v>
      </c>
      <c r="B5015" t="s">
        <v>8</v>
      </c>
      <c r="C5015" t="s">
        <v>46</v>
      </c>
      <c r="D5015" s="1">
        <v>43500</v>
      </c>
      <c r="E5015" s="1">
        <v>43599</v>
      </c>
      <c r="F5015" s="1">
        <v>43604</v>
      </c>
      <c r="G5015" s="1">
        <v>43614</v>
      </c>
      <c r="H5015" s="13">
        <f>Orders[[#This Row],[DeliveryDate]]-Orders[[#This Row],[OrderDate]]</f>
        <v>15</v>
      </c>
      <c r="I5015" t="s">
        <v>3</v>
      </c>
      <c r="J5015" t="str">
        <f>_xlfn.XLOOKUP(Orders[[#This Row],[_SalesRepID]],'Sales team'!A:A,'Sales team'!B:B)</f>
        <v>Joe Price</v>
      </c>
      <c r="K5015">
        <v>22</v>
      </c>
      <c r="L5015">
        <v>45</v>
      </c>
      <c r="M5015">
        <v>66</v>
      </c>
      <c r="N5015" t="str">
        <f>_xlfn.XLOOKUP(Orders[[#This Row],[_ProductID]],Products!A:A,Products!C:C)</f>
        <v>Furniture</v>
      </c>
      <c r="O5015">
        <v>15</v>
      </c>
      <c r="P5015">
        <v>7.4999999999999997E-2</v>
      </c>
      <c r="Q5015" s="2">
        <v>1246.2</v>
      </c>
      <c r="R5015" s="2">
        <v>797.5680000000001</v>
      </c>
      <c r="S5015" s="2">
        <v>1152.7350000000001</v>
      </c>
      <c r="T5015" s="2">
        <v>355.16700000000003</v>
      </c>
    </row>
    <row r="5016" spans="1:20" x14ac:dyDescent="0.25">
      <c r="A5016" t="s">
        <v>2981</v>
      </c>
      <c r="B5016" t="s">
        <v>1</v>
      </c>
      <c r="C5016" t="s">
        <v>46</v>
      </c>
      <c r="D5016" s="1">
        <v>43500</v>
      </c>
      <c r="E5016" s="1">
        <v>43599</v>
      </c>
      <c r="F5016" s="1">
        <v>43618</v>
      </c>
      <c r="G5016" s="1">
        <v>43627</v>
      </c>
      <c r="H5016" s="13">
        <f>Orders[[#This Row],[DeliveryDate]]-Orders[[#This Row],[OrderDate]]</f>
        <v>28</v>
      </c>
      <c r="I5016" t="s">
        <v>3</v>
      </c>
      <c r="J5016" t="str">
        <f>_xlfn.XLOOKUP(Orders[[#This Row],[_SalesRepID]],'Sales team'!A:A,'Sales team'!B:B)</f>
        <v>Shawn Cook</v>
      </c>
      <c r="K5016">
        <v>7</v>
      </c>
      <c r="L5016">
        <v>41</v>
      </c>
      <c r="M5016">
        <v>59</v>
      </c>
      <c r="N5016" t="str">
        <f>_xlfn.XLOOKUP(Orders[[#This Row],[_ProductID]],Products!A:A,Products!C:C)</f>
        <v>Furniture</v>
      </c>
      <c r="O5016">
        <v>42</v>
      </c>
      <c r="P5016">
        <v>0.2</v>
      </c>
      <c r="Q5016" s="2">
        <v>2271.3000000000002</v>
      </c>
      <c r="R5016" s="2">
        <v>1408.2060000000001</v>
      </c>
      <c r="S5016" s="2">
        <v>9085.2000000000007</v>
      </c>
      <c r="T5016" s="2">
        <v>2044.17</v>
      </c>
    </row>
    <row r="5017" spans="1:20" x14ac:dyDescent="0.25">
      <c r="A5017" t="s">
        <v>2982</v>
      </c>
      <c r="B5017" t="s">
        <v>8</v>
      </c>
      <c r="C5017" t="s">
        <v>6</v>
      </c>
      <c r="D5017" s="1">
        <v>43500</v>
      </c>
      <c r="E5017" s="1">
        <v>43599</v>
      </c>
      <c r="F5017" s="1">
        <v>43609</v>
      </c>
      <c r="G5017" s="1">
        <v>43612</v>
      </c>
      <c r="H5017" s="13">
        <f>Orders[[#This Row],[DeliveryDate]]-Orders[[#This Row],[OrderDate]]</f>
        <v>13</v>
      </c>
      <c r="I5017" t="s">
        <v>3</v>
      </c>
      <c r="J5017" t="str">
        <f>_xlfn.XLOOKUP(Orders[[#This Row],[_SalesRepID]],'Sales team'!A:A,'Sales team'!B:B)</f>
        <v>Samuel Fowler</v>
      </c>
      <c r="K5017">
        <v>21</v>
      </c>
      <c r="L5017">
        <v>37</v>
      </c>
      <c r="M5017">
        <v>182</v>
      </c>
      <c r="N5017" t="str">
        <f>_xlfn.XLOOKUP(Orders[[#This Row],[_ProductID]],Products!A:A,Products!C:C)</f>
        <v>Electronics</v>
      </c>
      <c r="O5017">
        <v>47</v>
      </c>
      <c r="P5017">
        <v>0.2</v>
      </c>
      <c r="Q5017" s="2">
        <v>1721.9</v>
      </c>
      <c r="R5017" s="2">
        <v>1308.644</v>
      </c>
      <c r="S5017" s="2">
        <v>2755.0400000000004</v>
      </c>
      <c r="T5017" s="2">
        <v>137.75200000000041</v>
      </c>
    </row>
    <row r="5018" spans="1:20" x14ac:dyDescent="0.25">
      <c r="A5018" t="s">
        <v>2983</v>
      </c>
      <c r="B5018" t="s">
        <v>1</v>
      </c>
      <c r="C5018" t="s">
        <v>6</v>
      </c>
      <c r="D5018" s="1">
        <v>43500</v>
      </c>
      <c r="E5018" s="1">
        <v>43599</v>
      </c>
      <c r="F5018" s="1">
        <v>43624</v>
      </c>
      <c r="G5018" s="1">
        <v>43620</v>
      </c>
      <c r="H5018" s="13">
        <f>Orders[[#This Row],[DeliveryDate]]-Orders[[#This Row],[OrderDate]]</f>
        <v>21</v>
      </c>
      <c r="I5018" t="s">
        <v>3</v>
      </c>
      <c r="J5018" t="str">
        <f>_xlfn.XLOOKUP(Orders[[#This Row],[_SalesRepID]],'Sales team'!A:A,'Sales team'!B:B)</f>
        <v>Chris Armstrong</v>
      </c>
      <c r="K5018">
        <v>4</v>
      </c>
      <c r="L5018">
        <v>11</v>
      </c>
      <c r="M5018">
        <v>124</v>
      </c>
      <c r="N5018" t="str">
        <f>_xlfn.XLOOKUP(Orders[[#This Row],[_ProductID]],Products!A:A,Products!C:C)</f>
        <v>Electronics</v>
      </c>
      <c r="O5018">
        <v>6</v>
      </c>
      <c r="P5018">
        <v>0.1</v>
      </c>
      <c r="Q5018" s="2">
        <v>5045.1000000000004</v>
      </c>
      <c r="R5018" s="2">
        <v>2623.4520000000002</v>
      </c>
      <c r="S5018" s="2">
        <v>18162.36</v>
      </c>
      <c r="T5018" s="2">
        <v>7668.5519999999997</v>
      </c>
    </row>
    <row r="5019" spans="1:20" x14ac:dyDescent="0.25">
      <c r="A5019" t="s">
        <v>2984</v>
      </c>
      <c r="B5019" t="s">
        <v>10</v>
      </c>
      <c r="C5019" t="s">
        <v>46</v>
      </c>
      <c r="D5019" s="1">
        <v>43500</v>
      </c>
      <c r="E5019" s="1">
        <v>43599</v>
      </c>
      <c r="F5019" s="1">
        <v>43619</v>
      </c>
      <c r="G5019" s="1">
        <v>43606</v>
      </c>
      <c r="H5019" s="13">
        <f>Orders[[#This Row],[DeliveryDate]]-Orders[[#This Row],[OrderDate]]</f>
        <v>7</v>
      </c>
      <c r="I5019" t="s">
        <v>3</v>
      </c>
      <c r="J5019" t="str">
        <f>_xlfn.XLOOKUP(Orders[[#This Row],[_SalesRepID]],'Sales team'!A:A,'Sales team'!B:B)</f>
        <v>Shawn Torres</v>
      </c>
      <c r="K5019">
        <v>27</v>
      </c>
      <c r="L5019">
        <v>31</v>
      </c>
      <c r="M5019">
        <v>77</v>
      </c>
      <c r="N5019" t="str">
        <f>_xlfn.XLOOKUP(Orders[[#This Row],[_ProductID]],Products!A:A,Products!C:C)</f>
        <v>Home décor</v>
      </c>
      <c r="O5019">
        <v>29</v>
      </c>
      <c r="P5019">
        <v>0.05</v>
      </c>
      <c r="Q5019" s="2">
        <v>3839.1</v>
      </c>
      <c r="R5019" s="2">
        <v>3148.0619999999999</v>
      </c>
      <c r="S5019" s="2">
        <v>21882.87</v>
      </c>
      <c r="T5019" s="2">
        <v>2994.4979999999996</v>
      </c>
    </row>
    <row r="5020" spans="1:20" x14ac:dyDescent="0.25">
      <c r="A5020" t="s">
        <v>2985</v>
      </c>
      <c r="B5020" t="s">
        <v>5</v>
      </c>
      <c r="C5020" t="s">
        <v>2</v>
      </c>
      <c r="D5020" s="1">
        <v>43500</v>
      </c>
      <c r="E5020" s="1">
        <v>43599</v>
      </c>
      <c r="F5020" s="1">
        <v>43617</v>
      </c>
      <c r="G5020" s="1">
        <v>43630</v>
      </c>
      <c r="H5020" s="13">
        <f>Orders[[#This Row],[DeliveryDate]]-Orders[[#This Row],[OrderDate]]</f>
        <v>31</v>
      </c>
      <c r="I5020" t="s">
        <v>3</v>
      </c>
      <c r="J5020" t="str">
        <f>_xlfn.XLOOKUP(Orders[[#This Row],[_SalesRepID]],'Sales team'!A:A,'Sales team'!B:B)</f>
        <v>Shawn Wallace</v>
      </c>
      <c r="K5020">
        <v>18</v>
      </c>
      <c r="L5020">
        <v>28</v>
      </c>
      <c r="M5020">
        <v>221</v>
      </c>
      <c r="N5020" t="str">
        <f>_xlfn.XLOOKUP(Orders[[#This Row],[_ProductID]],Products!A:A,Products!C:C)</f>
        <v>Furniture</v>
      </c>
      <c r="O5020">
        <v>42</v>
      </c>
      <c r="P5020">
        <v>0.05</v>
      </c>
      <c r="Q5020" s="2">
        <v>1058.6000000000001</v>
      </c>
      <c r="R5020" s="2">
        <v>455.19800000000004</v>
      </c>
      <c r="S5020" s="2">
        <v>7039.6900000000005</v>
      </c>
      <c r="T5020" s="2">
        <v>3853.3040000000001</v>
      </c>
    </row>
    <row r="5021" spans="1:20" x14ac:dyDescent="0.25">
      <c r="A5021" t="s">
        <v>2986</v>
      </c>
      <c r="B5021" t="s">
        <v>1</v>
      </c>
      <c r="C5021" t="s">
        <v>13</v>
      </c>
      <c r="D5021" s="1">
        <v>43500</v>
      </c>
      <c r="E5021" s="1">
        <v>43599</v>
      </c>
      <c r="F5021" s="1">
        <v>43613</v>
      </c>
      <c r="G5021" s="1">
        <v>43616</v>
      </c>
      <c r="H5021" s="13">
        <f>Orders[[#This Row],[DeliveryDate]]-Orders[[#This Row],[OrderDate]]</f>
        <v>17</v>
      </c>
      <c r="I5021" t="s">
        <v>3</v>
      </c>
      <c r="J5021" t="str">
        <f>_xlfn.XLOOKUP(Orders[[#This Row],[_SalesRepID]],'Sales team'!A:A,'Sales team'!B:B)</f>
        <v>Stephen Payne</v>
      </c>
      <c r="K5021">
        <v>5</v>
      </c>
      <c r="L5021">
        <v>14</v>
      </c>
      <c r="M5021">
        <v>312</v>
      </c>
      <c r="N5021" t="str">
        <f>_xlfn.XLOOKUP(Orders[[#This Row],[_ProductID]],Products!A:A,Products!C:C)</f>
        <v>Home décor</v>
      </c>
      <c r="O5021">
        <v>21</v>
      </c>
      <c r="P5021">
        <v>0.1</v>
      </c>
      <c r="Q5021" s="2">
        <v>3946.3</v>
      </c>
      <c r="R5021" s="2">
        <v>3354.355</v>
      </c>
      <c r="S5021" s="2">
        <v>7103.34</v>
      </c>
      <c r="T5021" s="2">
        <v>394.63000000000011</v>
      </c>
    </row>
    <row r="5022" spans="1:20" x14ac:dyDescent="0.25">
      <c r="A5022" t="s">
        <v>2987</v>
      </c>
      <c r="B5022" t="s">
        <v>1</v>
      </c>
      <c r="C5022" t="s">
        <v>6</v>
      </c>
      <c r="D5022" s="1">
        <v>43500</v>
      </c>
      <c r="E5022" s="1">
        <v>43599</v>
      </c>
      <c r="F5022" s="1">
        <v>43616</v>
      </c>
      <c r="G5022" s="1">
        <v>43619</v>
      </c>
      <c r="H5022" s="13">
        <f>Orders[[#This Row],[DeliveryDate]]-Orders[[#This Row],[OrderDate]]</f>
        <v>20</v>
      </c>
      <c r="I5022" t="s">
        <v>3</v>
      </c>
      <c r="J5022" t="str">
        <f>_xlfn.XLOOKUP(Orders[[#This Row],[_SalesRepID]],'Sales team'!A:A,'Sales team'!B:B)</f>
        <v>Jerry Green</v>
      </c>
      <c r="K5022">
        <v>3</v>
      </c>
      <c r="L5022">
        <v>30</v>
      </c>
      <c r="M5022">
        <v>188</v>
      </c>
      <c r="N5022" t="str">
        <f>_xlfn.XLOOKUP(Orders[[#This Row],[_ProductID]],Products!A:A,Products!C:C)</f>
        <v>Electronics</v>
      </c>
      <c r="O5022">
        <v>28</v>
      </c>
      <c r="P5022">
        <v>7.4999999999999997E-2</v>
      </c>
      <c r="Q5022" s="2">
        <v>824.1</v>
      </c>
      <c r="R5022" s="2">
        <v>395.56799999999998</v>
      </c>
      <c r="S5022" s="2">
        <v>5336.0474999999997</v>
      </c>
      <c r="T5022" s="2">
        <v>2567.0715</v>
      </c>
    </row>
    <row r="5023" spans="1:20" x14ac:dyDescent="0.25">
      <c r="A5023" t="s">
        <v>2988</v>
      </c>
      <c r="B5023" t="s">
        <v>5</v>
      </c>
      <c r="C5023" t="s">
        <v>6</v>
      </c>
      <c r="D5023" s="1">
        <v>43500</v>
      </c>
      <c r="E5023" s="1">
        <v>43599</v>
      </c>
      <c r="F5023" s="1">
        <v>43621</v>
      </c>
      <c r="G5023" s="1">
        <v>43607</v>
      </c>
      <c r="H5023" s="13">
        <f>Orders[[#This Row],[DeliveryDate]]-Orders[[#This Row],[OrderDate]]</f>
        <v>8</v>
      </c>
      <c r="I5023" t="s">
        <v>3</v>
      </c>
      <c r="J5023" t="str">
        <f>_xlfn.XLOOKUP(Orders[[#This Row],[_SalesRepID]],'Sales team'!A:A,'Sales team'!B:B)</f>
        <v>Frank Brown</v>
      </c>
      <c r="K5023">
        <v>17</v>
      </c>
      <c r="L5023">
        <v>26</v>
      </c>
      <c r="M5023">
        <v>89</v>
      </c>
      <c r="N5023" t="str">
        <f>_xlfn.XLOOKUP(Orders[[#This Row],[_ProductID]],Products!A:A,Products!C:C)</f>
        <v>Home décor</v>
      </c>
      <c r="O5023">
        <v>43</v>
      </c>
      <c r="P5023">
        <v>0.05</v>
      </c>
      <c r="Q5023" s="2">
        <v>797.30000000000007</v>
      </c>
      <c r="R5023" s="2">
        <v>645.8130000000001</v>
      </c>
      <c r="S5023" s="2">
        <v>4544.6099999999997</v>
      </c>
      <c r="T5023" s="2">
        <v>669.73199999999906</v>
      </c>
    </row>
    <row r="5024" spans="1:20" x14ac:dyDescent="0.25">
      <c r="A5024" t="s">
        <v>2973</v>
      </c>
      <c r="B5024" t="s">
        <v>1</v>
      </c>
      <c r="C5024" t="s">
        <v>15</v>
      </c>
      <c r="D5024" s="1">
        <v>43500</v>
      </c>
      <c r="E5024" s="1">
        <v>43598</v>
      </c>
      <c r="F5024" s="1">
        <v>43607</v>
      </c>
      <c r="G5024" s="1">
        <v>43614</v>
      </c>
      <c r="H5024" s="13">
        <f>Orders[[#This Row],[DeliveryDate]]-Orders[[#This Row],[OrderDate]]</f>
        <v>16</v>
      </c>
      <c r="I5024" t="s">
        <v>3</v>
      </c>
      <c r="J5024" t="str">
        <f>_xlfn.XLOOKUP(Orders[[#This Row],[_SalesRepID]],'Sales team'!A:A,'Sales team'!B:B)</f>
        <v>Joshua Ryan</v>
      </c>
      <c r="K5024">
        <v>9</v>
      </c>
      <c r="L5024">
        <v>28</v>
      </c>
      <c r="M5024">
        <v>49</v>
      </c>
      <c r="N5024" t="str">
        <f>_xlfn.XLOOKUP(Orders[[#This Row],[_ProductID]],Products!A:A,Products!C:C)</f>
        <v>Home décor</v>
      </c>
      <c r="O5024">
        <v>27</v>
      </c>
      <c r="P5024">
        <v>0.05</v>
      </c>
      <c r="Q5024" s="2">
        <v>1936.3</v>
      </c>
      <c r="R5024" s="2">
        <v>1123.0539999999999</v>
      </c>
      <c r="S5024" s="2">
        <v>11036.909999999998</v>
      </c>
      <c r="T5024" s="2">
        <v>4298.5859999999993</v>
      </c>
    </row>
    <row r="5025" spans="1:20" x14ac:dyDescent="0.25">
      <c r="A5025" t="s">
        <v>2974</v>
      </c>
      <c r="B5025" t="s">
        <v>5</v>
      </c>
      <c r="C5025" t="s">
        <v>6</v>
      </c>
      <c r="D5025" s="1">
        <v>43500</v>
      </c>
      <c r="E5025" s="1">
        <v>43598</v>
      </c>
      <c r="F5025" s="1">
        <v>43601</v>
      </c>
      <c r="G5025" s="1">
        <v>43615</v>
      </c>
      <c r="H5025" s="13">
        <f>Orders[[#This Row],[DeliveryDate]]-Orders[[#This Row],[OrderDate]]</f>
        <v>17</v>
      </c>
      <c r="I5025" t="s">
        <v>3</v>
      </c>
      <c r="J5025" t="str">
        <f>_xlfn.XLOOKUP(Orders[[#This Row],[_SalesRepID]],'Sales team'!A:A,'Sales team'!B:B)</f>
        <v>Nicholas Cunningham</v>
      </c>
      <c r="K5025">
        <v>19</v>
      </c>
      <c r="L5025">
        <v>47</v>
      </c>
      <c r="M5025">
        <v>194</v>
      </c>
      <c r="N5025" t="str">
        <f>_xlfn.XLOOKUP(Orders[[#This Row],[_ProductID]],Products!A:A,Products!C:C)</f>
        <v>Home décor</v>
      </c>
      <c r="O5025">
        <v>14</v>
      </c>
      <c r="P5025">
        <v>0.1</v>
      </c>
      <c r="Q5025" s="2">
        <v>1876</v>
      </c>
      <c r="R5025" s="2">
        <v>1106.8399999999999</v>
      </c>
      <c r="S5025" s="2">
        <v>8442</v>
      </c>
      <c r="T5025" s="2">
        <v>2907.8</v>
      </c>
    </row>
    <row r="5026" spans="1:20" x14ac:dyDescent="0.25">
      <c r="A5026" t="s">
        <v>2975</v>
      </c>
      <c r="B5026" t="s">
        <v>1</v>
      </c>
      <c r="C5026" t="s">
        <v>25</v>
      </c>
      <c r="D5026" s="1">
        <v>43500</v>
      </c>
      <c r="E5026" s="1">
        <v>43598</v>
      </c>
      <c r="F5026" s="1">
        <v>43622</v>
      </c>
      <c r="G5026" s="1">
        <v>43619</v>
      </c>
      <c r="H5026" s="13">
        <f>Orders[[#This Row],[DeliveryDate]]-Orders[[#This Row],[OrderDate]]</f>
        <v>21</v>
      </c>
      <c r="I5026" t="s">
        <v>3</v>
      </c>
      <c r="J5026" t="str">
        <f>_xlfn.XLOOKUP(Orders[[#This Row],[_SalesRepID]],'Sales team'!A:A,'Sales team'!B:B)</f>
        <v>Jonathan Hawkins</v>
      </c>
      <c r="K5026">
        <v>10</v>
      </c>
      <c r="L5026">
        <v>39</v>
      </c>
      <c r="M5026">
        <v>331</v>
      </c>
      <c r="N5026" t="str">
        <f>_xlfn.XLOOKUP(Orders[[#This Row],[_ProductID]],Products!A:A,Products!C:C)</f>
        <v>Home décor</v>
      </c>
      <c r="O5026">
        <v>27</v>
      </c>
      <c r="P5026">
        <v>7.4999999999999997E-2</v>
      </c>
      <c r="Q5026" s="2">
        <v>3658.2000000000003</v>
      </c>
      <c r="R5026" s="2">
        <v>2780.2320000000004</v>
      </c>
      <c r="S5026" s="2">
        <v>23686.845000000001</v>
      </c>
      <c r="T5026" s="2">
        <v>4225.2209999999977</v>
      </c>
    </row>
    <row r="5027" spans="1:20" x14ac:dyDescent="0.25">
      <c r="A5027" t="s">
        <v>2976</v>
      </c>
      <c r="B5027" t="s">
        <v>8</v>
      </c>
      <c r="C5027" t="s">
        <v>15</v>
      </c>
      <c r="D5027" s="1">
        <v>43500</v>
      </c>
      <c r="E5027" s="1">
        <v>43598</v>
      </c>
      <c r="F5027" s="1">
        <v>43611</v>
      </c>
      <c r="G5027" s="1">
        <v>43616</v>
      </c>
      <c r="H5027" s="13">
        <f>Orders[[#This Row],[DeliveryDate]]-Orders[[#This Row],[OrderDate]]</f>
        <v>18</v>
      </c>
      <c r="I5027" t="s">
        <v>3</v>
      </c>
      <c r="J5027" t="str">
        <f>_xlfn.XLOOKUP(Orders[[#This Row],[_SalesRepID]],'Sales team'!A:A,'Sales team'!B:B)</f>
        <v>Roy Rice</v>
      </c>
      <c r="K5027">
        <v>24</v>
      </c>
      <c r="L5027">
        <v>38</v>
      </c>
      <c r="M5027">
        <v>14</v>
      </c>
      <c r="N5027" t="str">
        <f>_xlfn.XLOOKUP(Orders[[#This Row],[_ProductID]],Products!A:A,Products!C:C)</f>
        <v>Electronics</v>
      </c>
      <c r="O5027">
        <v>28</v>
      </c>
      <c r="P5027">
        <v>0.4</v>
      </c>
      <c r="Q5027" s="2">
        <v>180.9</v>
      </c>
      <c r="R5027" s="2">
        <v>117.58500000000001</v>
      </c>
      <c r="S5027" s="2">
        <v>434.16</v>
      </c>
      <c r="T5027" s="2">
        <v>-36.180000000000007</v>
      </c>
    </row>
    <row r="5028" spans="1:20" x14ac:dyDescent="0.25">
      <c r="A5028" t="s">
        <v>2977</v>
      </c>
      <c r="B5028" t="s">
        <v>5</v>
      </c>
      <c r="C5028" t="s">
        <v>15</v>
      </c>
      <c r="D5028" s="1">
        <v>43500</v>
      </c>
      <c r="E5028" s="1">
        <v>43598</v>
      </c>
      <c r="F5028" s="1">
        <v>43604</v>
      </c>
      <c r="G5028" s="1">
        <v>43613</v>
      </c>
      <c r="H5028" s="13">
        <f>Orders[[#This Row],[DeliveryDate]]-Orders[[#This Row],[OrderDate]]</f>
        <v>15</v>
      </c>
      <c r="I5028" t="s">
        <v>3</v>
      </c>
      <c r="J5028" t="str">
        <f>_xlfn.XLOOKUP(Orders[[#This Row],[_SalesRepID]],'Sales team'!A:A,'Sales team'!B:B)</f>
        <v>Shawn Wallace</v>
      </c>
      <c r="K5028">
        <v>18</v>
      </c>
      <c r="L5028">
        <v>3</v>
      </c>
      <c r="M5028">
        <v>19</v>
      </c>
      <c r="N5028" t="str">
        <f>_xlfn.XLOOKUP(Orders[[#This Row],[_ProductID]],Products!A:A,Products!C:C)</f>
        <v>Home décor</v>
      </c>
      <c r="O5028">
        <v>21</v>
      </c>
      <c r="P5028">
        <v>0.1</v>
      </c>
      <c r="Q5028" s="2">
        <v>1038.5</v>
      </c>
      <c r="R5028" s="2">
        <v>467.32499999999999</v>
      </c>
      <c r="S5028" s="2">
        <v>5607.9000000000005</v>
      </c>
      <c r="T5028" s="2">
        <v>2803.9500000000007</v>
      </c>
    </row>
    <row r="5029" spans="1:20" x14ac:dyDescent="0.25">
      <c r="A5029" t="s">
        <v>2978</v>
      </c>
      <c r="B5029" t="s">
        <v>8</v>
      </c>
      <c r="C5029" t="s">
        <v>46</v>
      </c>
      <c r="D5029" s="1">
        <v>43500</v>
      </c>
      <c r="E5029" s="1">
        <v>43598</v>
      </c>
      <c r="F5029" s="1">
        <v>43613</v>
      </c>
      <c r="G5029" s="1">
        <v>43616</v>
      </c>
      <c r="H5029" s="13">
        <f>Orders[[#This Row],[DeliveryDate]]-Orders[[#This Row],[OrderDate]]</f>
        <v>18</v>
      </c>
      <c r="I5029" t="s">
        <v>3</v>
      </c>
      <c r="J5029" t="str">
        <f>_xlfn.XLOOKUP(Orders[[#This Row],[_SalesRepID]],'Sales team'!A:A,'Sales team'!B:B)</f>
        <v>Joe Price</v>
      </c>
      <c r="K5029">
        <v>22</v>
      </c>
      <c r="L5029">
        <v>20</v>
      </c>
      <c r="M5029">
        <v>68</v>
      </c>
      <c r="N5029" t="str">
        <f>_xlfn.XLOOKUP(Orders[[#This Row],[_ProductID]],Products!A:A,Products!C:C)</f>
        <v>Home décor</v>
      </c>
      <c r="O5029">
        <v>40</v>
      </c>
      <c r="P5029">
        <v>0.15</v>
      </c>
      <c r="Q5029" s="2">
        <v>227.8</v>
      </c>
      <c r="R5029" s="2">
        <v>152.626</v>
      </c>
      <c r="S5029" s="2">
        <v>968.15</v>
      </c>
      <c r="T5029" s="2">
        <v>205.01999999999998</v>
      </c>
    </row>
    <row r="5030" spans="1:20" x14ac:dyDescent="0.25">
      <c r="A5030" t="s">
        <v>2979</v>
      </c>
      <c r="B5030" t="s">
        <v>1</v>
      </c>
      <c r="C5030" t="s">
        <v>25</v>
      </c>
      <c r="D5030" s="1">
        <v>43500</v>
      </c>
      <c r="E5030" s="1">
        <v>43598</v>
      </c>
      <c r="F5030" s="1">
        <v>43600</v>
      </c>
      <c r="G5030" s="1">
        <v>43606</v>
      </c>
      <c r="H5030" s="13">
        <f>Orders[[#This Row],[DeliveryDate]]-Orders[[#This Row],[OrderDate]]</f>
        <v>8</v>
      </c>
      <c r="I5030" t="s">
        <v>3</v>
      </c>
      <c r="J5030" t="str">
        <f>_xlfn.XLOOKUP(Orders[[#This Row],[_SalesRepID]],'Sales team'!A:A,'Sales team'!B:B)</f>
        <v>Shawn Cook</v>
      </c>
      <c r="K5030">
        <v>7</v>
      </c>
      <c r="L5030">
        <v>48</v>
      </c>
      <c r="M5030">
        <v>343</v>
      </c>
      <c r="N5030" t="str">
        <f>_xlfn.XLOOKUP(Orders[[#This Row],[_ProductID]],Products!A:A,Products!C:C)</f>
        <v>Home décor</v>
      </c>
      <c r="O5030">
        <v>40</v>
      </c>
      <c r="P5030">
        <v>0.15</v>
      </c>
      <c r="Q5030" s="2">
        <v>1252.9000000000001</v>
      </c>
      <c r="R5030" s="2">
        <v>826.9140000000001</v>
      </c>
      <c r="S5030" s="2">
        <v>4259.8600000000006</v>
      </c>
      <c r="T5030" s="2">
        <v>952.20400000000018</v>
      </c>
    </row>
    <row r="5031" spans="1:20" x14ac:dyDescent="0.25">
      <c r="A5031" t="s">
        <v>2964</v>
      </c>
      <c r="B5031" t="s">
        <v>5</v>
      </c>
      <c r="C5031" t="s">
        <v>13</v>
      </c>
      <c r="D5031" s="1">
        <v>43500</v>
      </c>
      <c r="E5031" s="1">
        <v>43597</v>
      </c>
      <c r="F5031" s="1">
        <v>43618</v>
      </c>
      <c r="G5031" s="1">
        <v>43605</v>
      </c>
      <c r="H5031" s="13">
        <f>Orders[[#This Row],[DeliveryDate]]-Orders[[#This Row],[OrderDate]]</f>
        <v>8</v>
      </c>
      <c r="I5031" t="s">
        <v>3</v>
      </c>
      <c r="J5031" t="str">
        <f>_xlfn.XLOOKUP(Orders[[#This Row],[_SalesRepID]],'Sales team'!A:A,'Sales team'!B:B)</f>
        <v>Shawn Wallace</v>
      </c>
      <c r="K5031">
        <v>18</v>
      </c>
      <c r="L5031">
        <v>27</v>
      </c>
      <c r="M5031">
        <v>301</v>
      </c>
      <c r="N5031" t="str">
        <f>_xlfn.XLOOKUP(Orders[[#This Row],[_ProductID]],Products!A:A,Products!C:C)</f>
        <v>Home décor</v>
      </c>
      <c r="O5031">
        <v>24</v>
      </c>
      <c r="P5031">
        <v>0.05</v>
      </c>
      <c r="Q5031" s="2">
        <v>2318.2000000000003</v>
      </c>
      <c r="R5031" s="2">
        <v>1182.2820000000002</v>
      </c>
      <c r="S5031" s="2">
        <v>2202.29</v>
      </c>
      <c r="T5031" s="2">
        <v>1020.0079999999998</v>
      </c>
    </row>
    <row r="5032" spans="1:20" x14ac:dyDescent="0.25">
      <c r="A5032" t="s">
        <v>2965</v>
      </c>
      <c r="B5032" t="s">
        <v>10</v>
      </c>
      <c r="C5032" t="s">
        <v>6</v>
      </c>
      <c r="D5032" s="1">
        <v>43500</v>
      </c>
      <c r="E5032" s="1">
        <v>43597</v>
      </c>
      <c r="F5032" s="1">
        <v>43599</v>
      </c>
      <c r="G5032" s="1">
        <v>43607</v>
      </c>
      <c r="H5032" s="13">
        <f>Orders[[#This Row],[DeliveryDate]]-Orders[[#This Row],[OrderDate]]</f>
        <v>10</v>
      </c>
      <c r="I5032" t="s">
        <v>3</v>
      </c>
      <c r="J5032" t="str">
        <f>_xlfn.XLOOKUP(Orders[[#This Row],[_SalesRepID]],'Sales team'!A:A,'Sales team'!B:B)</f>
        <v>Donald Reynolds</v>
      </c>
      <c r="K5032">
        <v>26</v>
      </c>
      <c r="L5032">
        <v>20</v>
      </c>
      <c r="M5032">
        <v>146</v>
      </c>
      <c r="N5032" t="str">
        <f>_xlfn.XLOOKUP(Orders[[#This Row],[_ProductID]],Products!A:A,Products!C:C)</f>
        <v>Home décor</v>
      </c>
      <c r="O5032">
        <v>46</v>
      </c>
      <c r="P5032">
        <v>0.1</v>
      </c>
      <c r="Q5032" s="2">
        <v>2499.1</v>
      </c>
      <c r="R5032" s="2">
        <v>1949.298</v>
      </c>
      <c r="S5032" s="2">
        <v>11245.95</v>
      </c>
      <c r="T5032" s="2">
        <v>1499.4600000000009</v>
      </c>
    </row>
    <row r="5033" spans="1:20" x14ac:dyDescent="0.25">
      <c r="A5033" t="s">
        <v>2966</v>
      </c>
      <c r="B5033" t="s">
        <v>1</v>
      </c>
      <c r="C5033" t="s">
        <v>6</v>
      </c>
      <c r="D5033" s="1">
        <v>43500</v>
      </c>
      <c r="E5033" s="1">
        <v>43597</v>
      </c>
      <c r="F5033" s="1">
        <v>43616</v>
      </c>
      <c r="G5033" s="1">
        <v>43620</v>
      </c>
      <c r="H5033" s="13">
        <f>Orders[[#This Row],[DeliveryDate]]-Orders[[#This Row],[OrderDate]]</f>
        <v>23</v>
      </c>
      <c r="I5033" t="s">
        <v>3</v>
      </c>
      <c r="J5033" t="str">
        <f>_xlfn.XLOOKUP(Orders[[#This Row],[_SalesRepID]],'Sales team'!A:A,'Sales team'!B:B)</f>
        <v>Adam Hernandez</v>
      </c>
      <c r="K5033">
        <v>1</v>
      </c>
      <c r="L5033">
        <v>33</v>
      </c>
      <c r="M5033">
        <v>119</v>
      </c>
      <c r="N5033" t="str">
        <f>_xlfn.XLOOKUP(Orders[[#This Row],[_ProductID]],Products!A:A,Products!C:C)</f>
        <v>Furniture</v>
      </c>
      <c r="O5033">
        <v>38</v>
      </c>
      <c r="P5033">
        <v>0.05</v>
      </c>
      <c r="Q5033" s="2">
        <v>3932.9</v>
      </c>
      <c r="R5033" s="2">
        <v>2045.1080000000002</v>
      </c>
      <c r="S5033" s="2">
        <v>29890.04</v>
      </c>
      <c r="T5033" s="2">
        <v>13529.175999999999</v>
      </c>
    </row>
    <row r="5034" spans="1:20" x14ac:dyDescent="0.25">
      <c r="A5034" t="s">
        <v>2967</v>
      </c>
      <c r="B5034" t="s">
        <v>1</v>
      </c>
      <c r="C5034" t="s">
        <v>6</v>
      </c>
      <c r="D5034" s="1">
        <v>43500</v>
      </c>
      <c r="E5034" s="1">
        <v>43597</v>
      </c>
      <c r="F5034" s="1">
        <v>43607</v>
      </c>
      <c r="G5034" s="1">
        <v>43619</v>
      </c>
      <c r="H5034" s="13">
        <f>Orders[[#This Row],[DeliveryDate]]-Orders[[#This Row],[OrderDate]]</f>
        <v>22</v>
      </c>
      <c r="I5034" t="s">
        <v>3</v>
      </c>
      <c r="J5034" t="str">
        <f>_xlfn.XLOOKUP(Orders[[#This Row],[_SalesRepID]],'Sales team'!A:A,'Sales team'!B:B)</f>
        <v>Jonathan Hawkins</v>
      </c>
      <c r="K5034">
        <v>10</v>
      </c>
      <c r="L5034">
        <v>29</v>
      </c>
      <c r="M5034">
        <v>93</v>
      </c>
      <c r="N5034" t="str">
        <f>_xlfn.XLOOKUP(Orders[[#This Row],[_ProductID]],Products!A:A,Products!C:C)</f>
        <v>Furniture</v>
      </c>
      <c r="O5034">
        <v>22</v>
      </c>
      <c r="P5034">
        <v>0.15</v>
      </c>
      <c r="Q5034" s="2">
        <v>3510.8</v>
      </c>
      <c r="R5034" s="2">
        <v>1720.2920000000001</v>
      </c>
      <c r="S5034" s="2">
        <v>20889.260000000002</v>
      </c>
      <c r="T5034" s="2">
        <v>8847.2160000000003</v>
      </c>
    </row>
    <row r="5035" spans="1:20" x14ac:dyDescent="0.25">
      <c r="A5035" t="s">
        <v>2968</v>
      </c>
      <c r="B5035" t="s">
        <v>1</v>
      </c>
      <c r="C5035" t="s">
        <v>6</v>
      </c>
      <c r="D5035" s="1">
        <v>43500</v>
      </c>
      <c r="E5035" s="1">
        <v>43597</v>
      </c>
      <c r="F5035" s="1">
        <v>43609</v>
      </c>
      <c r="G5035" s="1">
        <v>43600</v>
      </c>
      <c r="H5035" s="13">
        <f>Orders[[#This Row],[DeliveryDate]]-Orders[[#This Row],[OrderDate]]</f>
        <v>3</v>
      </c>
      <c r="I5035" t="s">
        <v>3</v>
      </c>
      <c r="J5035" t="str">
        <f>_xlfn.XLOOKUP(Orders[[#This Row],[_SalesRepID]],'Sales team'!A:A,'Sales team'!B:B)</f>
        <v>Jerry Green</v>
      </c>
      <c r="K5035">
        <v>3</v>
      </c>
      <c r="L5035">
        <v>6</v>
      </c>
      <c r="M5035">
        <v>99</v>
      </c>
      <c r="N5035" t="str">
        <f>_xlfn.XLOOKUP(Orders[[#This Row],[_ProductID]],Products!A:A,Products!C:C)</f>
        <v>Outdoor</v>
      </c>
      <c r="O5035">
        <v>9</v>
      </c>
      <c r="P5035">
        <v>7.4999999999999997E-2</v>
      </c>
      <c r="Q5035" s="2">
        <v>194.3</v>
      </c>
      <c r="R5035" s="2">
        <v>163.21200000000002</v>
      </c>
      <c r="S5035" s="2">
        <v>718.91000000000008</v>
      </c>
      <c r="T5035" s="2">
        <v>66.062000000000012</v>
      </c>
    </row>
    <row r="5036" spans="1:20" x14ac:dyDescent="0.25">
      <c r="A5036" t="s">
        <v>2969</v>
      </c>
      <c r="B5036" t="s">
        <v>8</v>
      </c>
      <c r="C5036" t="s">
        <v>25</v>
      </c>
      <c r="D5036" s="1">
        <v>43500</v>
      </c>
      <c r="E5036" s="1">
        <v>43597</v>
      </c>
      <c r="F5036" s="1">
        <v>43614</v>
      </c>
      <c r="G5036" s="1">
        <v>43602</v>
      </c>
      <c r="H5036" s="13">
        <f>Orders[[#This Row],[DeliveryDate]]-Orders[[#This Row],[OrderDate]]</f>
        <v>5</v>
      </c>
      <c r="I5036" t="s">
        <v>3</v>
      </c>
      <c r="J5036" t="str">
        <f>_xlfn.XLOOKUP(Orders[[#This Row],[_SalesRepID]],'Sales team'!A:A,'Sales team'!B:B)</f>
        <v>Douglas Tucker</v>
      </c>
      <c r="K5036">
        <v>23</v>
      </c>
      <c r="L5036">
        <v>13</v>
      </c>
      <c r="M5036">
        <v>366</v>
      </c>
      <c r="N5036" t="str">
        <f>_xlfn.XLOOKUP(Orders[[#This Row],[_ProductID]],Products!A:A,Products!C:C)</f>
        <v>Home décor</v>
      </c>
      <c r="O5036">
        <v>14</v>
      </c>
      <c r="P5036">
        <v>0.15</v>
      </c>
      <c r="Q5036" s="2">
        <v>3946.3</v>
      </c>
      <c r="R5036" s="2">
        <v>2328.317</v>
      </c>
      <c r="S5036" s="2">
        <v>6708.71</v>
      </c>
      <c r="T5036" s="2">
        <v>2052.076</v>
      </c>
    </row>
    <row r="5037" spans="1:20" x14ac:dyDescent="0.25">
      <c r="A5037" t="s">
        <v>2970</v>
      </c>
      <c r="B5037" t="s">
        <v>10</v>
      </c>
      <c r="C5037" t="s">
        <v>25</v>
      </c>
      <c r="D5037" s="1">
        <v>43500</v>
      </c>
      <c r="E5037" s="1">
        <v>43597</v>
      </c>
      <c r="F5037" s="1">
        <v>43620</v>
      </c>
      <c r="G5037" s="1">
        <v>43615</v>
      </c>
      <c r="H5037" s="13">
        <f>Orders[[#This Row],[DeliveryDate]]-Orders[[#This Row],[OrderDate]]</f>
        <v>18</v>
      </c>
      <c r="I5037" t="s">
        <v>3</v>
      </c>
      <c r="J5037" t="str">
        <f>_xlfn.XLOOKUP(Orders[[#This Row],[_SalesRepID]],'Sales team'!A:A,'Sales team'!B:B)</f>
        <v>Donald Reynolds</v>
      </c>
      <c r="K5037">
        <v>26</v>
      </c>
      <c r="L5037">
        <v>19</v>
      </c>
      <c r="M5037">
        <v>341</v>
      </c>
      <c r="N5037" t="str">
        <f>_xlfn.XLOOKUP(Orders[[#This Row],[_ProductID]],Products!A:A,Products!C:C)</f>
        <v>Home décor</v>
      </c>
      <c r="O5037">
        <v>41</v>
      </c>
      <c r="P5037">
        <v>0.05</v>
      </c>
      <c r="Q5037" s="2">
        <v>1118.9000000000001</v>
      </c>
      <c r="R5037" s="2">
        <v>693.71800000000007</v>
      </c>
      <c r="S5037" s="2">
        <v>6377.7300000000005</v>
      </c>
      <c r="T5037" s="2">
        <v>2215.4219999999996</v>
      </c>
    </row>
    <row r="5038" spans="1:20" x14ac:dyDescent="0.25">
      <c r="A5038" t="s">
        <v>2971</v>
      </c>
      <c r="B5038" t="s">
        <v>1</v>
      </c>
      <c r="C5038" t="s">
        <v>6</v>
      </c>
      <c r="D5038" s="1">
        <v>43500</v>
      </c>
      <c r="E5038" s="1">
        <v>43597</v>
      </c>
      <c r="F5038" s="1">
        <v>43621</v>
      </c>
      <c r="G5038" s="1">
        <v>43621</v>
      </c>
      <c r="H5038" s="13">
        <f>Orders[[#This Row],[DeliveryDate]]-Orders[[#This Row],[OrderDate]]</f>
        <v>24</v>
      </c>
      <c r="I5038" t="s">
        <v>3</v>
      </c>
      <c r="J5038" t="str">
        <f>_xlfn.XLOOKUP(Orders[[#This Row],[_SalesRepID]],'Sales team'!A:A,'Sales team'!B:B)</f>
        <v>Stephen Payne</v>
      </c>
      <c r="K5038">
        <v>5</v>
      </c>
      <c r="L5038">
        <v>31</v>
      </c>
      <c r="M5038">
        <v>170</v>
      </c>
      <c r="N5038" t="str">
        <f>_xlfn.XLOOKUP(Orders[[#This Row],[_ProductID]],Products!A:A,Products!C:C)</f>
        <v>Furniture</v>
      </c>
      <c r="O5038">
        <v>22</v>
      </c>
      <c r="P5038">
        <v>0.2</v>
      </c>
      <c r="Q5038" s="2">
        <v>1688.4</v>
      </c>
      <c r="R5038" s="2">
        <v>1401.3720000000001</v>
      </c>
      <c r="S5038" s="2">
        <v>4052.1600000000008</v>
      </c>
      <c r="T5038" s="2">
        <v>-151.95599999999922</v>
      </c>
    </row>
    <row r="5039" spans="1:20" x14ac:dyDescent="0.25">
      <c r="A5039" t="s">
        <v>2972</v>
      </c>
      <c r="B5039" t="s">
        <v>5</v>
      </c>
      <c r="C5039" t="s">
        <v>13</v>
      </c>
      <c r="D5039" s="1">
        <v>43500</v>
      </c>
      <c r="E5039" s="1">
        <v>43597</v>
      </c>
      <c r="F5039" s="1">
        <v>43604</v>
      </c>
      <c r="G5039" s="1">
        <v>43608</v>
      </c>
      <c r="H5039" s="13">
        <f>Orders[[#This Row],[DeliveryDate]]-Orders[[#This Row],[OrderDate]]</f>
        <v>11</v>
      </c>
      <c r="I5039" t="s">
        <v>3</v>
      </c>
      <c r="J5039" t="str">
        <f>_xlfn.XLOOKUP(Orders[[#This Row],[_SalesRepID]],'Sales team'!A:A,'Sales team'!B:B)</f>
        <v>Todd Roberts</v>
      </c>
      <c r="K5039">
        <v>13</v>
      </c>
      <c r="L5039">
        <v>28</v>
      </c>
      <c r="M5039">
        <v>296</v>
      </c>
      <c r="N5039" t="str">
        <f>_xlfn.XLOOKUP(Orders[[#This Row],[_ProductID]],Products!A:A,Products!C:C)</f>
        <v>Home décor</v>
      </c>
      <c r="O5039">
        <v>41</v>
      </c>
      <c r="P5039">
        <v>0.2</v>
      </c>
      <c r="Q5039" s="2">
        <v>2291.4</v>
      </c>
      <c r="R5039" s="2">
        <v>1856.0340000000001</v>
      </c>
      <c r="S5039" s="2">
        <v>14664.960000000001</v>
      </c>
      <c r="T5039" s="2">
        <v>-183.3119999999999</v>
      </c>
    </row>
    <row r="5040" spans="1:20" x14ac:dyDescent="0.25">
      <c r="A5040" t="s">
        <v>2950</v>
      </c>
      <c r="B5040" t="s">
        <v>10</v>
      </c>
      <c r="C5040" t="s">
        <v>15</v>
      </c>
      <c r="D5040" s="1">
        <v>43500</v>
      </c>
      <c r="E5040" s="1">
        <v>43596</v>
      </c>
      <c r="F5040" s="1">
        <v>43621</v>
      </c>
      <c r="G5040" s="1">
        <v>43607</v>
      </c>
      <c r="H5040" s="13">
        <f>Orders[[#This Row],[DeliveryDate]]-Orders[[#This Row],[OrderDate]]</f>
        <v>11</v>
      </c>
      <c r="I5040" t="s">
        <v>3</v>
      </c>
      <c r="J5040" t="str">
        <f>_xlfn.XLOOKUP(Orders[[#This Row],[_SalesRepID]],'Sales team'!A:A,'Sales team'!B:B)</f>
        <v>Donald Reynolds</v>
      </c>
      <c r="K5040">
        <v>26</v>
      </c>
      <c r="L5040">
        <v>48</v>
      </c>
      <c r="M5040">
        <v>46</v>
      </c>
      <c r="N5040" t="str">
        <f>_xlfn.XLOOKUP(Orders[[#This Row],[_ProductID]],Products!A:A,Products!C:C)</f>
        <v>Electronics</v>
      </c>
      <c r="O5040">
        <v>28</v>
      </c>
      <c r="P5040">
        <v>0.2</v>
      </c>
      <c r="Q5040" s="2">
        <v>2854.2000000000003</v>
      </c>
      <c r="R5040" s="2">
        <v>2426.0700000000002</v>
      </c>
      <c r="S5040" s="2">
        <v>2283.36</v>
      </c>
      <c r="T5040" s="2">
        <v>-142.71000000000004</v>
      </c>
    </row>
    <row r="5041" spans="1:20" x14ac:dyDescent="0.25">
      <c r="A5041" t="s">
        <v>2951</v>
      </c>
      <c r="B5041" t="s">
        <v>1</v>
      </c>
      <c r="C5041" t="s">
        <v>2</v>
      </c>
      <c r="D5041" s="1">
        <v>43500</v>
      </c>
      <c r="E5041" s="1">
        <v>43596</v>
      </c>
      <c r="F5041" s="1">
        <v>43607</v>
      </c>
      <c r="G5041" s="1">
        <v>43606</v>
      </c>
      <c r="H5041" s="13">
        <f>Orders[[#This Row],[DeliveryDate]]-Orders[[#This Row],[OrderDate]]</f>
        <v>10</v>
      </c>
      <c r="I5041" t="s">
        <v>3</v>
      </c>
      <c r="J5041" t="str">
        <f>_xlfn.XLOOKUP(Orders[[#This Row],[_SalesRepID]],'Sales team'!A:A,'Sales team'!B:B)</f>
        <v>George Lewis</v>
      </c>
      <c r="K5041">
        <v>8</v>
      </c>
      <c r="L5041">
        <v>31</v>
      </c>
      <c r="M5041">
        <v>206</v>
      </c>
      <c r="N5041" t="str">
        <f>_xlfn.XLOOKUP(Orders[[#This Row],[_ProductID]],Products!A:A,Products!C:C)</f>
        <v>Home décor</v>
      </c>
      <c r="O5041">
        <v>46</v>
      </c>
      <c r="P5041">
        <v>7.4999999999999997E-2</v>
      </c>
      <c r="Q5041" s="2">
        <v>3383.5</v>
      </c>
      <c r="R5041" s="2">
        <v>2131.605</v>
      </c>
      <c r="S5041" s="2">
        <v>3129.7375000000002</v>
      </c>
      <c r="T5041" s="2">
        <v>998.13250000000016</v>
      </c>
    </row>
    <row r="5042" spans="1:20" x14ac:dyDescent="0.25">
      <c r="A5042" t="s">
        <v>2952</v>
      </c>
      <c r="B5042" t="s">
        <v>1</v>
      </c>
      <c r="C5042" t="s">
        <v>46</v>
      </c>
      <c r="D5042" s="1">
        <v>43500</v>
      </c>
      <c r="E5042" s="1">
        <v>43596</v>
      </c>
      <c r="F5042" s="1">
        <v>43600</v>
      </c>
      <c r="G5042" s="1">
        <v>43622</v>
      </c>
      <c r="H5042" s="13">
        <f>Orders[[#This Row],[DeliveryDate]]-Orders[[#This Row],[OrderDate]]</f>
        <v>26</v>
      </c>
      <c r="I5042" t="s">
        <v>3</v>
      </c>
      <c r="J5042" t="str">
        <f>_xlfn.XLOOKUP(Orders[[#This Row],[_SalesRepID]],'Sales team'!A:A,'Sales team'!B:B)</f>
        <v>Carl Nguyen</v>
      </c>
      <c r="K5042">
        <v>12</v>
      </c>
      <c r="L5042">
        <v>5</v>
      </c>
      <c r="M5042">
        <v>81</v>
      </c>
      <c r="N5042" t="str">
        <f>_xlfn.XLOOKUP(Orders[[#This Row],[_ProductID]],Products!A:A,Products!C:C)</f>
        <v>Kitchen &amp; Dining</v>
      </c>
      <c r="O5042">
        <v>4</v>
      </c>
      <c r="P5042">
        <v>0.15</v>
      </c>
      <c r="Q5042" s="2">
        <v>3035.1</v>
      </c>
      <c r="R5042" s="2">
        <v>2215.623</v>
      </c>
      <c r="S5042" s="2">
        <v>2579.835</v>
      </c>
      <c r="T5042" s="2">
        <v>364.21199999999999</v>
      </c>
    </row>
    <row r="5043" spans="1:20" x14ac:dyDescent="0.25">
      <c r="A5043" t="s">
        <v>2953</v>
      </c>
      <c r="B5043" t="s">
        <v>5</v>
      </c>
      <c r="C5043" t="s">
        <v>6</v>
      </c>
      <c r="D5043" s="1">
        <v>43500</v>
      </c>
      <c r="E5043" s="1">
        <v>43596</v>
      </c>
      <c r="F5043" s="1">
        <v>43617</v>
      </c>
      <c r="G5043" s="1">
        <v>43619</v>
      </c>
      <c r="H5043" s="13">
        <f>Orders[[#This Row],[DeliveryDate]]-Orders[[#This Row],[OrderDate]]</f>
        <v>23</v>
      </c>
      <c r="I5043" t="s">
        <v>3</v>
      </c>
      <c r="J5043" t="str">
        <f>_xlfn.XLOOKUP(Orders[[#This Row],[_SalesRepID]],'Sales team'!A:A,'Sales team'!B:B)</f>
        <v>Todd Roberts</v>
      </c>
      <c r="K5043">
        <v>13</v>
      </c>
      <c r="L5043">
        <v>45</v>
      </c>
      <c r="M5043">
        <v>196</v>
      </c>
      <c r="N5043" t="str">
        <f>_xlfn.XLOOKUP(Orders[[#This Row],[_ProductID]],Products!A:A,Products!C:C)</f>
        <v>Home décor</v>
      </c>
      <c r="O5043">
        <v>14</v>
      </c>
      <c r="P5043">
        <v>0.4</v>
      </c>
      <c r="Q5043" s="2">
        <v>3939.6</v>
      </c>
      <c r="R5043" s="2">
        <v>1891.0079999999998</v>
      </c>
      <c r="S5043" s="2">
        <v>18910.079999999998</v>
      </c>
      <c r="T5043" s="2">
        <v>3782.0159999999996</v>
      </c>
    </row>
    <row r="5044" spans="1:20" x14ac:dyDescent="0.25">
      <c r="A5044" t="s">
        <v>2954</v>
      </c>
      <c r="B5044" t="s">
        <v>1</v>
      </c>
      <c r="C5044" t="s">
        <v>15</v>
      </c>
      <c r="D5044" s="1">
        <v>43500</v>
      </c>
      <c r="E5044" s="1">
        <v>43596</v>
      </c>
      <c r="F5044" s="1">
        <v>43608</v>
      </c>
      <c r="G5044" s="1">
        <v>43609</v>
      </c>
      <c r="H5044" s="13">
        <f>Orders[[#This Row],[DeliveryDate]]-Orders[[#This Row],[OrderDate]]</f>
        <v>13</v>
      </c>
      <c r="I5044" t="s">
        <v>3</v>
      </c>
      <c r="J5044" t="str">
        <f>_xlfn.XLOOKUP(Orders[[#This Row],[_SalesRepID]],'Sales team'!A:A,'Sales team'!B:B)</f>
        <v>Adam Hernandez</v>
      </c>
      <c r="K5044">
        <v>1</v>
      </c>
      <c r="L5044">
        <v>39</v>
      </c>
      <c r="M5044">
        <v>55</v>
      </c>
      <c r="N5044" t="str">
        <f>_xlfn.XLOOKUP(Orders[[#This Row],[_ProductID]],Products!A:A,Products!C:C)</f>
        <v>Kitchen &amp; Dining</v>
      </c>
      <c r="O5044">
        <v>37</v>
      </c>
      <c r="P5044">
        <v>0.4</v>
      </c>
      <c r="Q5044" s="2">
        <v>6023.3</v>
      </c>
      <c r="R5044" s="2">
        <v>2770.7180000000003</v>
      </c>
      <c r="S5044" s="2">
        <v>28911.84</v>
      </c>
      <c r="T5044" s="2">
        <v>6746.0959999999977</v>
      </c>
    </row>
    <row r="5045" spans="1:20" x14ac:dyDescent="0.25">
      <c r="A5045" t="s">
        <v>2955</v>
      </c>
      <c r="B5045" t="s">
        <v>5</v>
      </c>
      <c r="C5045" t="s">
        <v>6</v>
      </c>
      <c r="D5045" s="1">
        <v>43500</v>
      </c>
      <c r="E5045" s="1">
        <v>43596</v>
      </c>
      <c r="F5045" s="1">
        <v>43608</v>
      </c>
      <c r="G5045" s="1">
        <v>43601</v>
      </c>
      <c r="H5045" s="13">
        <f>Orders[[#This Row],[DeliveryDate]]-Orders[[#This Row],[OrderDate]]</f>
        <v>5</v>
      </c>
      <c r="I5045" t="s">
        <v>3</v>
      </c>
      <c r="J5045" t="str">
        <f>_xlfn.XLOOKUP(Orders[[#This Row],[_SalesRepID]],'Sales team'!A:A,'Sales team'!B:B)</f>
        <v>Anthony Torres</v>
      </c>
      <c r="K5045">
        <v>20</v>
      </c>
      <c r="L5045">
        <v>27</v>
      </c>
      <c r="M5045">
        <v>114</v>
      </c>
      <c r="N5045" t="str">
        <f>_xlfn.XLOOKUP(Orders[[#This Row],[_ProductID]],Products!A:A,Products!C:C)</f>
        <v>Home décor</v>
      </c>
      <c r="O5045">
        <v>43</v>
      </c>
      <c r="P5045">
        <v>0.05</v>
      </c>
      <c r="Q5045" s="2">
        <v>194.3</v>
      </c>
      <c r="R5045" s="2">
        <v>101.03600000000002</v>
      </c>
      <c r="S5045" s="2">
        <v>1476.68</v>
      </c>
      <c r="T5045" s="2">
        <v>668.39199999999994</v>
      </c>
    </row>
    <row r="5046" spans="1:20" x14ac:dyDescent="0.25">
      <c r="A5046" t="s">
        <v>2956</v>
      </c>
      <c r="B5046" t="s">
        <v>1</v>
      </c>
      <c r="C5046" t="s">
        <v>13</v>
      </c>
      <c r="D5046" s="1">
        <v>43500</v>
      </c>
      <c r="E5046" s="1">
        <v>43596</v>
      </c>
      <c r="F5046" s="1">
        <v>43601</v>
      </c>
      <c r="G5046" s="1">
        <v>43607</v>
      </c>
      <c r="H5046" s="13">
        <f>Orders[[#This Row],[DeliveryDate]]-Orders[[#This Row],[OrderDate]]</f>
        <v>11</v>
      </c>
      <c r="I5046" t="s">
        <v>3</v>
      </c>
      <c r="J5046" t="str">
        <f>_xlfn.XLOOKUP(Orders[[#This Row],[_SalesRepID]],'Sales team'!A:A,'Sales team'!B:B)</f>
        <v>Shawn Cook</v>
      </c>
      <c r="K5046">
        <v>7</v>
      </c>
      <c r="L5046">
        <v>19</v>
      </c>
      <c r="M5046">
        <v>274</v>
      </c>
      <c r="N5046" t="str">
        <f>_xlfn.XLOOKUP(Orders[[#This Row],[_ProductID]],Products!A:A,Products!C:C)</f>
        <v>Home décor</v>
      </c>
      <c r="O5046">
        <v>40</v>
      </c>
      <c r="P5046">
        <v>0.05</v>
      </c>
      <c r="Q5046" s="2">
        <v>5540.9000000000005</v>
      </c>
      <c r="R5046" s="2">
        <v>4709.7650000000003</v>
      </c>
      <c r="S5046" s="2">
        <v>21055.420000000002</v>
      </c>
      <c r="T5046" s="2">
        <v>2216.3600000000006</v>
      </c>
    </row>
    <row r="5047" spans="1:20" x14ac:dyDescent="0.25">
      <c r="A5047" t="s">
        <v>2957</v>
      </c>
      <c r="B5047" t="s">
        <v>8</v>
      </c>
      <c r="C5047" t="s">
        <v>13</v>
      </c>
      <c r="D5047" s="1">
        <v>43500</v>
      </c>
      <c r="E5047" s="1">
        <v>43596</v>
      </c>
      <c r="F5047" s="1">
        <v>43599</v>
      </c>
      <c r="G5047" s="1">
        <v>43609</v>
      </c>
      <c r="H5047" s="13">
        <f>Orders[[#This Row],[DeliveryDate]]-Orders[[#This Row],[OrderDate]]</f>
        <v>13</v>
      </c>
      <c r="I5047" t="s">
        <v>3</v>
      </c>
      <c r="J5047" t="str">
        <f>_xlfn.XLOOKUP(Orders[[#This Row],[_SalesRepID]],'Sales team'!A:A,'Sales team'!B:B)</f>
        <v>Anthony Torres</v>
      </c>
      <c r="K5047">
        <v>20</v>
      </c>
      <c r="L5047">
        <v>12</v>
      </c>
      <c r="M5047">
        <v>320</v>
      </c>
      <c r="N5047" t="str">
        <f>_xlfn.XLOOKUP(Orders[[#This Row],[_ProductID]],Products!A:A,Products!C:C)</f>
        <v>Electronics</v>
      </c>
      <c r="O5047">
        <v>28</v>
      </c>
      <c r="P5047">
        <v>0.05</v>
      </c>
      <c r="Q5047" s="2">
        <v>3336.6</v>
      </c>
      <c r="R5047" s="2">
        <v>2769.3779999999997</v>
      </c>
      <c r="S5047" s="2">
        <v>12679.08</v>
      </c>
      <c r="T5047" s="2">
        <v>1601.5680000000011</v>
      </c>
    </row>
    <row r="5048" spans="1:20" x14ac:dyDescent="0.25">
      <c r="A5048" t="s">
        <v>2958</v>
      </c>
      <c r="B5048" t="s">
        <v>1</v>
      </c>
      <c r="C5048" t="s">
        <v>2</v>
      </c>
      <c r="D5048" s="1">
        <v>43500</v>
      </c>
      <c r="E5048" s="1">
        <v>43596</v>
      </c>
      <c r="F5048" s="1">
        <v>43611</v>
      </c>
      <c r="G5048" s="1">
        <v>43607</v>
      </c>
      <c r="H5048" s="13">
        <f>Orders[[#This Row],[DeliveryDate]]-Orders[[#This Row],[OrderDate]]</f>
        <v>11</v>
      </c>
      <c r="I5048" t="s">
        <v>3</v>
      </c>
      <c r="J5048" t="str">
        <f>_xlfn.XLOOKUP(Orders[[#This Row],[_SalesRepID]],'Sales team'!A:A,'Sales team'!B:B)</f>
        <v>Stephen Payne</v>
      </c>
      <c r="K5048">
        <v>5</v>
      </c>
      <c r="L5048">
        <v>28</v>
      </c>
      <c r="M5048">
        <v>229</v>
      </c>
      <c r="N5048" t="str">
        <f>_xlfn.XLOOKUP(Orders[[#This Row],[_ProductID]],Products!A:A,Products!C:C)</f>
        <v>Home décor</v>
      </c>
      <c r="O5048">
        <v>21</v>
      </c>
      <c r="P5048">
        <v>7.4999999999999997E-2</v>
      </c>
      <c r="Q5048" s="2">
        <v>1775.5</v>
      </c>
      <c r="R5048" s="2">
        <v>1065.3</v>
      </c>
      <c r="S5048" s="2">
        <v>1642.3375000000001</v>
      </c>
      <c r="T5048" s="2">
        <v>577.03750000000014</v>
      </c>
    </row>
    <row r="5049" spans="1:20" x14ac:dyDescent="0.25">
      <c r="A5049" t="s">
        <v>2959</v>
      </c>
      <c r="B5049" t="s">
        <v>5</v>
      </c>
      <c r="C5049" t="s">
        <v>2</v>
      </c>
      <c r="D5049" s="1">
        <v>43500</v>
      </c>
      <c r="E5049" s="1">
        <v>43596</v>
      </c>
      <c r="F5049" s="1">
        <v>43624</v>
      </c>
      <c r="G5049" s="1">
        <v>43613</v>
      </c>
      <c r="H5049" s="13">
        <f>Orders[[#This Row],[DeliveryDate]]-Orders[[#This Row],[OrderDate]]</f>
        <v>17</v>
      </c>
      <c r="I5049" t="s">
        <v>3</v>
      </c>
      <c r="J5049" t="str">
        <f>_xlfn.XLOOKUP(Orders[[#This Row],[_SalesRepID]],'Sales team'!A:A,'Sales team'!B:B)</f>
        <v>Shawn Wallace</v>
      </c>
      <c r="K5049">
        <v>18</v>
      </c>
      <c r="L5049">
        <v>49</v>
      </c>
      <c r="M5049">
        <v>245</v>
      </c>
      <c r="N5049" t="str">
        <f>_xlfn.XLOOKUP(Orders[[#This Row],[_ProductID]],Products!A:A,Products!C:C)</f>
        <v>Home décor</v>
      </c>
      <c r="O5049">
        <v>21</v>
      </c>
      <c r="P5049">
        <v>0.1</v>
      </c>
      <c r="Q5049" s="2">
        <v>737</v>
      </c>
      <c r="R5049" s="2">
        <v>501.16</v>
      </c>
      <c r="S5049" s="2">
        <v>2653.2000000000003</v>
      </c>
      <c r="T5049" s="2">
        <v>648.56000000000017</v>
      </c>
    </row>
    <row r="5050" spans="1:20" x14ac:dyDescent="0.25">
      <c r="A5050" t="s">
        <v>2960</v>
      </c>
      <c r="B5050" t="s">
        <v>5</v>
      </c>
      <c r="C5050" t="s">
        <v>2</v>
      </c>
      <c r="D5050" s="1">
        <v>43500</v>
      </c>
      <c r="E5050" s="1">
        <v>43596</v>
      </c>
      <c r="F5050" s="1">
        <v>43617</v>
      </c>
      <c r="G5050" s="1">
        <v>43616</v>
      </c>
      <c r="H5050" s="13">
        <f>Orders[[#This Row],[DeliveryDate]]-Orders[[#This Row],[OrderDate]]</f>
        <v>20</v>
      </c>
      <c r="I5050" t="s">
        <v>3</v>
      </c>
      <c r="J5050" t="str">
        <f>_xlfn.XLOOKUP(Orders[[#This Row],[_SalesRepID]],'Sales team'!A:A,'Sales team'!B:B)</f>
        <v>Todd Roberts</v>
      </c>
      <c r="K5050">
        <v>13</v>
      </c>
      <c r="L5050">
        <v>3</v>
      </c>
      <c r="M5050">
        <v>212</v>
      </c>
      <c r="N5050" t="str">
        <f>_xlfn.XLOOKUP(Orders[[#This Row],[_ProductID]],Products!A:A,Products!C:C)</f>
        <v>Electronics</v>
      </c>
      <c r="O5050">
        <v>47</v>
      </c>
      <c r="P5050">
        <v>0.3</v>
      </c>
      <c r="Q5050" s="2">
        <v>227.8</v>
      </c>
      <c r="R5050" s="2">
        <v>123.01200000000001</v>
      </c>
      <c r="S5050" s="2">
        <v>159.46</v>
      </c>
      <c r="T5050" s="2">
        <v>36.447999999999993</v>
      </c>
    </row>
    <row r="5051" spans="1:20" x14ac:dyDescent="0.25">
      <c r="A5051" t="s">
        <v>2961</v>
      </c>
      <c r="B5051" t="s">
        <v>1</v>
      </c>
      <c r="C5051" t="s">
        <v>25</v>
      </c>
      <c r="D5051" s="1">
        <v>43500</v>
      </c>
      <c r="E5051" s="1">
        <v>43596</v>
      </c>
      <c r="F5051" s="1">
        <v>43618</v>
      </c>
      <c r="G5051" s="1">
        <v>43621</v>
      </c>
      <c r="H5051" s="13">
        <f>Orders[[#This Row],[DeliveryDate]]-Orders[[#This Row],[OrderDate]]</f>
        <v>25</v>
      </c>
      <c r="I5051" t="s">
        <v>3</v>
      </c>
      <c r="J5051" t="str">
        <f>_xlfn.XLOOKUP(Orders[[#This Row],[_SalesRepID]],'Sales team'!A:A,'Sales team'!B:B)</f>
        <v>Jonathan Hawkins</v>
      </c>
      <c r="K5051">
        <v>10</v>
      </c>
      <c r="L5051">
        <v>30</v>
      </c>
      <c r="M5051">
        <v>335</v>
      </c>
      <c r="N5051" t="str">
        <f>_xlfn.XLOOKUP(Orders[[#This Row],[_ProductID]],Products!A:A,Products!C:C)</f>
        <v>Outdoor</v>
      </c>
      <c r="O5051">
        <v>9</v>
      </c>
      <c r="P5051">
        <v>0.1</v>
      </c>
      <c r="Q5051" s="2">
        <v>5440.4000000000005</v>
      </c>
      <c r="R5051" s="2">
        <v>2393.7760000000003</v>
      </c>
      <c r="S5051" s="2">
        <v>34274.520000000004</v>
      </c>
      <c r="T5051" s="2">
        <v>17518.088000000003</v>
      </c>
    </row>
    <row r="5052" spans="1:20" x14ac:dyDescent="0.25">
      <c r="A5052" t="s">
        <v>2962</v>
      </c>
      <c r="B5052" t="s">
        <v>5</v>
      </c>
      <c r="C5052" t="s">
        <v>15</v>
      </c>
      <c r="D5052" s="1">
        <v>43500</v>
      </c>
      <c r="E5052" s="1">
        <v>43596</v>
      </c>
      <c r="F5052" s="1">
        <v>43603</v>
      </c>
      <c r="G5052" s="1">
        <v>43605</v>
      </c>
      <c r="H5052" s="13">
        <f>Orders[[#This Row],[DeliveryDate]]-Orders[[#This Row],[OrderDate]]</f>
        <v>9</v>
      </c>
      <c r="I5052" t="s">
        <v>3</v>
      </c>
      <c r="J5052" t="str">
        <f>_xlfn.XLOOKUP(Orders[[#This Row],[_SalesRepID]],'Sales team'!A:A,'Sales team'!B:B)</f>
        <v>Anthony Torres</v>
      </c>
      <c r="K5052">
        <v>20</v>
      </c>
      <c r="L5052">
        <v>25</v>
      </c>
      <c r="M5052">
        <v>58</v>
      </c>
      <c r="N5052" t="str">
        <f>_xlfn.XLOOKUP(Orders[[#This Row],[_ProductID]],Products!A:A,Products!C:C)</f>
        <v>Home décor</v>
      </c>
      <c r="O5052">
        <v>41</v>
      </c>
      <c r="P5052">
        <v>0.05</v>
      </c>
      <c r="Q5052" s="2">
        <v>958.1</v>
      </c>
      <c r="R5052" s="2">
        <v>756.899</v>
      </c>
      <c r="S5052" s="2">
        <v>6371.3649999999998</v>
      </c>
      <c r="T5052" s="2">
        <v>1073.0720000000001</v>
      </c>
    </row>
    <row r="5053" spans="1:20" x14ac:dyDescent="0.25">
      <c r="A5053" t="s">
        <v>2963</v>
      </c>
      <c r="B5053" t="s">
        <v>1</v>
      </c>
      <c r="C5053" t="s">
        <v>6</v>
      </c>
      <c r="D5053" s="1">
        <v>43500</v>
      </c>
      <c r="E5053" s="1">
        <v>43596</v>
      </c>
      <c r="F5053" s="1">
        <v>43606</v>
      </c>
      <c r="G5053" s="1">
        <v>43621</v>
      </c>
      <c r="H5053" s="13">
        <f>Orders[[#This Row],[DeliveryDate]]-Orders[[#This Row],[OrderDate]]</f>
        <v>25</v>
      </c>
      <c r="I5053" t="s">
        <v>3</v>
      </c>
      <c r="J5053" t="str">
        <f>_xlfn.XLOOKUP(Orders[[#This Row],[_SalesRepID]],'Sales team'!A:A,'Sales team'!B:B)</f>
        <v>Adam Hernandez</v>
      </c>
      <c r="K5053">
        <v>1</v>
      </c>
      <c r="L5053">
        <v>18</v>
      </c>
      <c r="M5053">
        <v>136</v>
      </c>
      <c r="N5053" t="str">
        <f>_xlfn.XLOOKUP(Orders[[#This Row],[_ProductID]],Products!A:A,Products!C:C)</f>
        <v>Home décor</v>
      </c>
      <c r="O5053">
        <v>44</v>
      </c>
      <c r="P5053">
        <v>0.15</v>
      </c>
      <c r="Q5053" s="2">
        <v>844.2</v>
      </c>
      <c r="R5053" s="2">
        <v>354.56400000000002</v>
      </c>
      <c r="S5053" s="2">
        <v>717.57</v>
      </c>
      <c r="T5053" s="2">
        <v>363.00600000000003</v>
      </c>
    </row>
    <row r="5054" spans="1:20" x14ac:dyDescent="0.25">
      <c r="A5054" t="s">
        <v>2943</v>
      </c>
      <c r="B5054" t="s">
        <v>1</v>
      </c>
      <c r="C5054" t="s">
        <v>25</v>
      </c>
      <c r="D5054" s="1">
        <v>43500</v>
      </c>
      <c r="E5054" s="1">
        <v>43595</v>
      </c>
      <c r="F5054" s="1">
        <v>43619</v>
      </c>
      <c r="G5054" s="1">
        <v>43600</v>
      </c>
      <c r="H5054" s="13">
        <f>Orders[[#This Row],[DeliveryDate]]-Orders[[#This Row],[OrderDate]]</f>
        <v>5</v>
      </c>
      <c r="I5054" t="s">
        <v>3</v>
      </c>
      <c r="J5054" t="str">
        <f>_xlfn.XLOOKUP(Orders[[#This Row],[_SalesRepID]],'Sales team'!A:A,'Sales team'!B:B)</f>
        <v>Joshua Bennett</v>
      </c>
      <c r="K5054">
        <v>6</v>
      </c>
      <c r="L5054">
        <v>47</v>
      </c>
      <c r="M5054">
        <v>362</v>
      </c>
      <c r="N5054" t="str">
        <f>_xlfn.XLOOKUP(Orders[[#This Row],[_ProductID]],Products!A:A,Products!C:C)</f>
        <v>Home décor</v>
      </c>
      <c r="O5054">
        <v>40</v>
      </c>
      <c r="P5054">
        <v>0.1</v>
      </c>
      <c r="Q5054" s="2">
        <v>2499.1</v>
      </c>
      <c r="R5054" s="2">
        <v>1124.595</v>
      </c>
      <c r="S5054" s="2">
        <v>13495.14</v>
      </c>
      <c r="T5054" s="2">
        <v>6747.57</v>
      </c>
    </row>
    <row r="5055" spans="1:20" x14ac:dyDescent="0.25">
      <c r="A5055" t="s">
        <v>2944</v>
      </c>
      <c r="B5055" t="s">
        <v>5</v>
      </c>
      <c r="C5055" t="s">
        <v>6</v>
      </c>
      <c r="D5055" s="1">
        <v>43500</v>
      </c>
      <c r="E5055" s="1">
        <v>43595</v>
      </c>
      <c r="F5055" s="1">
        <v>43621</v>
      </c>
      <c r="G5055" s="1">
        <v>43609</v>
      </c>
      <c r="H5055" s="13">
        <f>Orders[[#This Row],[DeliveryDate]]-Orders[[#This Row],[OrderDate]]</f>
        <v>14</v>
      </c>
      <c r="I5055" t="s">
        <v>3</v>
      </c>
      <c r="J5055" t="str">
        <f>_xlfn.XLOOKUP(Orders[[#This Row],[_SalesRepID]],'Sales team'!A:A,'Sales team'!B:B)</f>
        <v>Paul Holmes</v>
      </c>
      <c r="K5055">
        <v>14</v>
      </c>
      <c r="L5055">
        <v>28</v>
      </c>
      <c r="M5055">
        <v>192</v>
      </c>
      <c r="N5055" t="str">
        <f>_xlfn.XLOOKUP(Orders[[#This Row],[_ProductID]],Products!A:A,Products!C:C)</f>
        <v>Home décor</v>
      </c>
      <c r="O5055">
        <v>29</v>
      </c>
      <c r="P5055">
        <v>0.05</v>
      </c>
      <c r="Q5055" s="2">
        <v>3195.9</v>
      </c>
      <c r="R5055" s="2">
        <v>2588.6790000000001</v>
      </c>
      <c r="S5055" s="2">
        <v>21252.734999999997</v>
      </c>
      <c r="T5055" s="2">
        <v>3131.9819999999963</v>
      </c>
    </row>
    <row r="5056" spans="1:20" x14ac:dyDescent="0.25">
      <c r="A5056" t="s">
        <v>2945</v>
      </c>
      <c r="B5056" t="s">
        <v>10</v>
      </c>
      <c r="C5056" t="s">
        <v>6</v>
      </c>
      <c r="D5056" s="1">
        <v>43500</v>
      </c>
      <c r="E5056" s="1">
        <v>43595</v>
      </c>
      <c r="F5056" s="1">
        <v>43597</v>
      </c>
      <c r="G5056" s="1">
        <v>43614</v>
      </c>
      <c r="H5056" s="13">
        <f>Orders[[#This Row],[DeliveryDate]]-Orders[[#This Row],[OrderDate]]</f>
        <v>19</v>
      </c>
      <c r="I5056" t="s">
        <v>3</v>
      </c>
      <c r="J5056" t="str">
        <f>_xlfn.XLOOKUP(Orders[[#This Row],[_SalesRepID]],'Sales team'!A:A,'Sales team'!B:B)</f>
        <v>Donald Reynolds</v>
      </c>
      <c r="K5056">
        <v>26</v>
      </c>
      <c r="L5056">
        <v>42</v>
      </c>
      <c r="M5056">
        <v>136</v>
      </c>
      <c r="N5056" t="str">
        <f>_xlfn.XLOOKUP(Orders[[#This Row],[_ProductID]],Products!A:A,Products!C:C)</f>
        <v>Home décor</v>
      </c>
      <c r="O5056">
        <v>36</v>
      </c>
      <c r="P5056">
        <v>7.4999999999999997E-2</v>
      </c>
      <c r="Q5056" s="2">
        <v>4006.6</v>
      </c>
      <c r="R5056" s="2">
        <v>1843.0360000000001</v>
      </c>
      <c r="S5056" s="2">
        <v>18530.525000000001</v>
      </c>
      <c r="T5056" s="2">
        <v>9315.3450000000012</v>
      </c>
    </row>
    <row r="5057" spans="1:20" x14ac:dyDescent="0.25">
      <c r="A5057" t="s">
        <v>2946</v>
      </c>
      <c r="B5057" t="s">
        <v>1</v>
      </c>
      <c r="C5057" t="s">
        <v>13</v>
      </c>
      <c r="D5057" s="1">
        <v>43500</v>
      </c>
      <c r="E5057" s="1">
        <v>43595</v>
      </c>
      <c r="F5057" s="1">
        <v>43599</v>
      </c>
      <c r="G5057" s="1">
        <v>43620</v>
      </c>
      <c r="H5057" s="13">
        <f>Orders[[#This Row],[DeliveryDate]]-Orders[[#This Row],[OrderDate]]</f>
        <v>25</v>
      </c>
      <c r="I5057" t="s">
        <v>3</v>
      </c>
      <c r="J5057" t="str">
        <f>_xlfn.XLOOKUP(Orders[[#This Row],[_SalesRepID]],'Sales team'!A:A,'Sales team'!B:B)</f>
        <v>Adam Hernandez</v>
      </c>
      <c r="K5057">
        <v>1</v>
      </c>
      <c r="L5057">
        <v>31</v>
      </c>
      <c r="M5057">
        <v>327</v>
      </c>
      <c r="N5057" t="str">
        <f>_xlfn.XLOOKUP(Orders[[#This Row],[_ProductID]],Products!A:A,Products!C:C)</f>
        <v>Home décor</v>
      </c>
      <c r="O5057">
        <v>35</v>
      </c>
      <c r="P5057">
        <v>0.15</v>
      </c>
      <c r="Q5057" s="2">
        <v>194.3</v>
      </c>
      <c r="R5057" s="2">
        <v>104.92200000000001</v>
      </c>
      <c r="S5057" s="2">
        <v>825.77499999999998</v>
      </c>
      <c r="T5057" s="2">
        <v>301.16499999999996</v>
      </c>
    </row>
    <row r="5058" spans="1:20" x14ac:dyDescent="0.25">
      <c r="A5058" t="s">
        <v>2947</v>
      </c>
      <c r="B5058" t="s">
        <v>1</v>
      </c>
      <c r="C5058" t="s">
        <v>13</v>
      </c>
      <c r="D5058" s="1">
        <v>43500</v>
      </c>
      <c r="E5058" s="1">
        <v>43595</v>
      </c>
      <c r="F5058" s="1">
        <v>43602</v>
      </c>
      <c r="G5058" s="1">
        <v>43606</v>
      </c>
      <c r="H5058" s="13">
        <f>Orders[[#This Row],[DeliveryDate]]-Orders[[#This Row],[OrderDate]]</f>
        <v>11</v>
      </c>
      <c r="I5058" t="s">
        <v>3</v>
      </c>
      <c r="J5058" t="str">
        <f>_xlfn.XLOOKUP(Orders[[#This Row],[_SalesRepID]],'Sales team'!A:A,'Sales team'!B:B)</f>
        <v>Shawn Cook</v>
      </c>
      <c r="K5058">
        <v>7</v>
      </c>
      <c r="L5058">
        <v>25</v>
      </c>
      <c r="M5058">
        <v>306</v>
      </c>
      <c r="N5058" t="str">
        <f>_xlfn.XLOOKUP(Orders[[#This Row],[_ProductID]],Products!A:A,Products!C:C)</f>
        <v>Electronics</v>
      </c>
      <c r="O5058">
        <v>28</v>
      </c>
      <c r="P5058">
        <v>0.3</v>
      </c>
      <c r="Q5058" s="2">
        <v>1018.4</v>
      </c>
      <c r="R5058" s="2">
        <v>407.36</v>
      </c>
      <c r="S5058" s="2">
        <v>712.88</v>
      </c>
      <c r="T5058" s="2">
        <v>305.52</v>
      </c>
    </row>
    <row r="5059" spans="1:20" x14ac:dyDescent="0.25">
      <c r="A5059" t="s">
        <v>2948</v>
      </c>
      <c r="B5059" t="s">
        <v>5</v>
      </c>
      <c r="C5059" t="s">
        <v>6</v>
      </c>
      <c r="D5059" s="1">
        <v>43500</v>
      </c>
      <c r="E5059" s="1">
        <v>43595</v>
      </c>
      <c r="F5059" s="1">
        <v>43616</v>
      </c>
      <c r="G5059" s="1">
        <v>43609</v>
      </c>
      <c r="H5059" s="13">
        <f>Orders[[#This Row],[DeliveryDate]]-Orders[[#This Row],[OrderDate]]</f>
        <v>14</v>
      </c>
      <c r="I5059" t="s">
        <v>3</v>
      </c>
      <c r="J5059" t="str">
        <f>_xlfn.XLOOKUP(Orders[[#This Row],[_SalesRepID]],'Sales team'!A:A,'Sales team'!B:B)</f>
        <v>Frank Brown</v>
      </c>
      <c r="K5059">
        <v>17</v>
      </c>
      <c r="L5059">
        <v>27</v>
      </c>
      <c r="M5059">
        <v>163</v>
      </c>
      <c r="N5059" t="str">
        <f>_xlfn.XLOOKUP(Orders[[#This Row],[_ProductID]],Products!A:A,Products!C:C)</f>
        <v>Home décor</v>
      </c>
      <c r="O5059">
        <v>39</v>
      </c>
      <c r="P5059">
        <v>0.15</v>
      </c>
      <c r="Q5059" s="2">
        <v>174.20000000000002</v>
      </c>
      <c r="R5059" s="2">
        <v>97.552000000000021</v>
      </c>
      <c r="S5059" s="2">
        <v>148.07000000000002</v>
      </c>
      <c r="T5059" s="2">
        <v>50.518000000000001</v>
      </c>
    </row>
    <row r="5060" spans="1:20" x14ac:dyDescent="0.25">
      <c r="A5060" t="s">
        <v>2949</v>
      </c>
      <c r="B5060" t="s">
        <v>1</v>
      </c>
      <c r="C5060" t="s">
        <v>6</v>
      </c>
      <c r="D5060" s="1">
        <v>43500</v>
      </c>
      <c r="E5060" s="1">
        <v>43595</v>
      </c>
      <c r="F5060" s="1">
        <v>43604</v>
      </c>
      <c r="G5060" s="1">
        <v>43628</v>
      </c>
      <c r="H5060" s="13">
        <f>Orders[[#This Row],[DeliveryDate]]-Orders[[#This Row],[OrderDate]]</f>
        <v>33</v>
      </c>
      <c r="I5060" t="s">
        <v>3</v>
      </c>
      <c r="J5060" t="str">
        <f>_xlfn.XLOOKUP(Orders[[#This Row],[_SalesRepID]],'Sales team'!A:A,'Sales team'!B:B)</f>
        <v>Joshua Ryan</v>
      </c>
      <c r="K5060">
        <v>9</v>
      </c>
      <c r="L5060">
        <v>9</v>
      </c>
      <c r="M5060">
        <v>182</v>
      </c>
      <c r="N5060" t="str">
        <f>_xlfn.XLOOKUP(Orders[[#This Row],[_ProductID]],Products!A:A,Products!C:C)</f>
        <v>Kitchen &amp; Dining</v>
      </c>
      <c r="O5060">
        <v>8</v>
      </c>
      <c r="P5060">
        <v>0.05</v>
      </c>
      <c r="Q5060" s="2">
        <v>1125.6000000000001</v>
      </c>
      <c r="R5060" s="2">
        <v>731.6400000000001</v>
      </c>
      <c r="S5060" s="2">
        <v>5346.6</v>
      </c>
      <c r="T5060" s="2">
        <v>1688.3999999999996</v>
      </c>
    </row>
    <row r="5061" spans="1:20" x14ac:dyDescent="0.25">
      <c r="A5061" t="s">
        <v>2934</v>
      </c>
      <c r="B5061" t="s">
        <v>1</v>
      </c>
      <c r="C5061" t="s">
        <v>6</v>
      </c>
      <c r="D5061" s="1">
        <v>43500</v>
      </c>
      <c r="E5061" s="1">
        <v>43594</v>
      </c>
      <c r="F5061" s="1">
        <v>43598</v>
      </c>
      <c r="G5061" s="1">
        <v>43612</v>
      </c>
      <c r="H5061" s="13">
        <f>Orders[[#This Row],[DeliveryDate]]-Orders[[#This Row],[OrderDate]]</f>
        <v>18</v>
      </c>
      <c r="I5061" t="s">
        <v>3</v>
      </c>
      <c r="J5061" t="str">
        <f>_xlfn.XLOOKUP(Orders[[#This Row],[_SalesRepID]],'Sales team'!A:A,'Sales team'!B:B)</f>
        <v>Chris Armstrong</v>
      </c>
      <c r="K5061">
        <v>4</v>
      </c>
      <c r="L5061">
        <v>11</v>
      </c>
      <c r="M5061">
        <v>100</v>
      </c>
      <c r="N5061" t="str">
        <f>_xlfn.XLOOKUP(Orders[[#This Row],[_ProductID]],Products!A:A,Products!C:C)</f>
        <v>Home décor</v>
      </c>
      <c r="O5061">
        <v>31</v>
      </c>
      <c r="P5061">
        <v>0.05</v>
      </c>
      <c r="Q5061" s="2">
        <v>214.4</v>
      </c>
      <c r="R5061" s="2">
        <v>147.93599999999998</v>
      </c>
      <c r="S5061" s="2">
        <v>814.72</v>
      </c>
      <c r="T5061" s="2">
        <v>222.97600000000011</v>
      </c>
    </row>
    <row r="5062" spans="1:20" x14ac:dyDescent="0.25">
      <c r="A5062" t="s">
        <v>2935</v>
      </c>
      <c r="B5062" t="s">
        <v>10</v>
      </c>
      <c r="C5062" t="s">
        <v>15</v>
      </c>
      <c r="D5062" s="1">
        <v>43500</v>
      </c>
      <c r="E5062" s="1">
        <v>43594</v>
      </c>
      <c r="F5062" s="1">
        <v>43597</v>
      </c>
      <c r="G5062" s="1">
        <v>43606</v>
      </c>
      <c r="H5062" s="13">
        <f>Orders[[#This Row],[DeliveryDate]]-Orders[[#This Row],[OrderDate]]</f>
        <v>12</v>
      </c>
      <c r="I5062" t="s">
        <v>3</v>
      </c>
      <c r="J5062" t="str">
        <f>_xlfn.XLOOKUP(Orders[[#This Row],[_SalesRepID]],'Sales team'!A:A,'Sales team'!B:B)</f>
        <v>Patrick Graham</v>
      </c>
      <c r="K5062">
        <v>25</v>
      </c>
      <c r="L5062">
        <v>31</v>
      </c>
      <c r="M5062">
        <v>53</v>
      </c>
      <c r="N5062" t="str">
        <f>_xlfn.XLOOKUP(Orders[[#This Row],[_ProductID]],Products!A:A,Products!C:C)</f>
        <v>Home décor</v>
      </c>
      <c r="O5062">
        <v>33</v>
      </c>
      <c r="P5062">
        <v>0.05</v>
      </c>
      <c r="Q5062" s="2">
        <v>1098.8</v>
      </c>
      <c r="R5062" s="2">
        <v>461.49599999999998</v>
      </c>
      <c r="S5062" s="2">
        <v>3131.5799999999995</v>
      </c>
      <c r="T5062" s="2">
        <v>1747.0919999999996</v>
      </c>
    </row>
    <row r="5063" spans="1:20" x14ac:dyDescent="0.25">
      <c r="A5063" t="s">
        <v>2936</v>
      </c>
      <c r="B5063" t="s">
        <v>10</v>
      </c>
      <c r="C5063" t="s">
        <v>6</v>
      </c>
      <c r="D5063" s="1">
        <v>43500</v>
      </c>
      <c r="E5063" s="1">
        <v>43594</v>
      </c>
      <c r="F5063" s="1">
        <v>43598</v>
      </c>
      <c r="G5063" s="1">
        <v>43615</v>
      </c>
      <c r="H5063" s="13">
        <f>Orders[[#This Row],[DeliveryDate]]-Orders[[#This Row],[OrderDate]]</f>
        <v>21</v>
      </c>
      <c r="I5063" t="s">
        <v>3</v>
      </c>
      <c r="J5063" t="str">
        <f>_xlfn.XLOOKUP(Orders[[#This Row],[_SalesRepID]],'Sales team'!A:A,'Sales team'!B:B)</f>
        <v>Shawn Torres</v>
      </c>
      <c r="K5063">
        <v>27</v>
      </c>
      <c r="L5063">
        <v>43</v>
      </c>
      <c r="M5063">
        <v>147</v>
      </c>
      <c r="N5063" t="str">
        <f>_xlfn.XLOOKUP(Orders[[#This Row],[_ProductID]],Products!A:A,Products!C:C)</f>
        <v>Home décor</v>
      </c>
      <c r="O5063">
        <v>11</v>
      </c>
      <c r="P5063">
        <v>0.05</v>
      </c>
      <c r="Q5063" s="2">
        <v>1949.7</v>
      </c>
      <c r="R5063" s="2">
        <v>1228.3110000000001</v>
      </c>
      <c r="S5063" s="2">
        <v>3704.43</v>
      </c>
      <c r="T5063" s="2">
        <v>1247.8079999999995</v>
      </c>
    </row>
    <row r="5064" spans="1:20" x14ac:dyDescent="0.25">
      <c r="A5064" t="s">
        <v>2937</v>
      </c>
      <c r="B5064" t="s">
        <v>5</v>
      </c>
      <c r="C5064" t="s">
        <v>46</v>
      </c>
      <c r="D5064" s="1">
        <v>43500</v>
      </c>
      <c r="E5064" s="1">
        <v>43594</v>
      </c>
      <c r="F5064" s="1">
        <v>43609</v>
      </c>
      <c r="G5064" s="1">
        <v>43622</v>
      </c>
      <c r="H5064" s="13">
        <f>Orders[[#This Row],[DeliveryDate]]-Orders[[#This Row],[OrderDate]]</f>
        <v>28</v>
      </c>
      <c r="I5064" t="s">
        <v>3</v>
      </c>
      <c r="J5064" t="str">
        <f>_xlfn.XLOOKUP(Orders[[#This Row],[_SalesRepID]],'Sales team'!A:A,'Sales team'!B:B)</f>
        <v>Anthony Berry</v>
      </c>
      <c r="K5064">
        <v>16</v>
      </c>
      <c r="L5064">
        <v>26</v>
      </c>
      <c r="M5064">
        <v>71</v>
      </c>
      <c r="N5064" t="str">
        <f>_xlfn.XLOOKUP(Orders[[#This Row],[_ProductID]],Products!A:A,Products!C:C)</f>
        <v>Kitchen &amp; Dining</v>
      </c>
      <c r="O5064">
        <v>7</v>
      </c>
      <c r="P5064">
        <v>0.2</v>
      </c>
      <c r="Q5064" s="2">
        <v>1085.4000000000001</v>
      </c>
      <c r="R5064" s="2">
        <v>640.38599999999997</v>
      </c>
      <c r="S5064" s="2">
        <v>6078.2400000000016</v>
      </c>
      <c r="T5064" s="2">
        <v>1595.5380000000023</v>
      </c>
    </row>
    <row r="5065" spans="1:20" x14ac:dyDescent="0.25">
      <c r="A5065" t="s">
        <v>2938</v>
      </c>
      <c r="B5065" t="s">
        <v>5</v>
      </c>
      <c r="C5065" t="s">
        <v>2</v>
      </c>
      <c r="D5065" s="1">
        <v>43500</v>
      </c>
      <c r="E5065" s="1">
        <v>43594</v>
      </c>
      <c r="F5065" s="1">
        <v>43603</v>
      </c>
      <c r="G5065" s="1">
        <v>43619</v>
      </c>
      <c r="H5065" s="13">
        <f>Orders[[#This Row],[DeliveryDate]]-Orders[[#This Row],[OrderDate]]</f>
        <v>25</v>
      </c>
      <c r="I5065" t="s">
        <v>3</v>
      </c>
      <c r="J5065" t="str">
        <f>_xlfn.XLOOKUP(Orders[[#This Row],[_SalesRepID]],'Sales team'!A:A,'Sales team'!B:B)</f>
        <v>Frank Brown</v>
      </c>
      <c r="K5065">
        <v>17</v>
      </c>
      <c r="L5065">
        <v>13</v>
      </c>
      <c r="M5065">
        <v>209</v>
      </c>
      <c r="N5065" t="str">
        <f>_xlfn.XLOOKUP(Orders[[#This Row],[_ProductID]],Products!A:A,Products!C:C)</f>
        <v>Furniture</v>
      </c>
      <c r="O5065">
        <v>22</v>
      </c>
      <c r="P5065">
        <v>0.15</v>
      </c>
      <c r="Q5065" s="2">
        <v>1755.4</v>
      </c>
      <c r="R5065" s="2">
        <v>1176.1180000000002</v>
      </c>
      <c r="S5065" s="2">
        <v>11936.720000000001</v>
      </c>
      <c r="T5065" s="2">
        <v>2527.7759999999998</v>
      </c>
    </row>
    <row r="5066" spans="1:20" x14ac:dyDescent="0.25">
      <c r="A5066" t="s">
        <v>2939</v>
      </c>
      <c r="B5066" t="s">
        <v>1</v>
      </c>
      <c r="C5066" t="s">
        <v>13</v>
      </c>
      <c r="D5066" s="1">
        <v>43500</v>
      </c>
      <c r="E5066" s="1">
        <v>43594</v>
      </c>
      <c r="F5066" s="1">
        <v>43616</v>
      </c>
      <c r="G5066" s="1">
        <v>43621</v>
      </c>
      <c r="H5066" s="13">
        <f>Orders[[#This Row],[DeliveryDate]]-Orders[[#This Row],[OrderDate]]</f>
        <v>27</v>
      </c>
      <c r="I5066" t="s">
        <v>3</v>
      </c>
      <c r="J5066" t="str">
        <f>_xlfn.XLOOKUP(Orders[[#This Row],[_SalesRepID]],'Sales team'!A:A,'Sales team'!B:B)</f>
        <v>Joshua Little</v>
      </c>
      <c r="K5066">
        <v>11</v>
      </c>
      <c r="L5066">
        <v>4</v>
      </c>
      <c r="M5066">
        <v>322</v>
      </c>
      <c r="N5066" t="str">
        <f>_xlfn.XLOOKUP(Orders[[#This Row],[_ProductID]],Products!A:A,Products!C:C)</f>
        <v>Outdoor</v>
      </c>
      <c r="O5066">
        <v>10</v>
      </c>
      <c r="P5066">
        <v>0.05</v>
      </c>
      <c r="Q5066" s="2">
        <v>1929.6000000000001</v>
      </c>
      <c r="R5066" s="2">
        <v>1022.6880000000001</v>
      </c>
      <c r="S5066" s="2">
        <v>12831.84</v>
      </c>
      <c r="T5066" s="2">
        <v>5673.0239999999994</v>
      </c>
    </row>
    <row r="5067" spans="1:20" x14ac:dyDescent="0.25">
      <c r="A5067" t="s">
        <v>2940</v>
      </c>
      <c r="B5067" t="s">
        <v>10</v>
      </c>
      <c r="C5067" t="s">
        <v>2</v>
      </c>
      <c r="D5067" s="1">
        <v>43500</v>
      </c>
      <c r="E5067" s="1">
        <v>43594</v>
      </c>
      <c r="F5067" s="1">
        <v>43619</v>
      </c>
      <c r="G5067" s="1">
        <v>43614</v>
      </c>
      <c r="H5067" s="13">
        <f>Orders[[#This Row],[DeliveryDate]]-Orders[[#This Row],[OrderDate]]</f>
        <v>20</v>
      </c>
      <c r="I5067" t="s">
        <v>3</v>
      </c>
      <c r="J5067" t="str">
        <f>_xlfn.XLOOKUP(Orders[[#This Row],[_SalesRepID]],'Sales team'!A:A,'Sales team'!B:B)</f>
        <v>Donald Reynolds</v>
      </c>
      <c r="K5067">
        <v>26</v>
      </c>
      <c r="L5067">
        <v>47</v>
      </c>
      <c r="M5067">
        <v>217</v>
      </c>
      <c r="N5067" t="str">
        <f>_xlfn.XLOOKUP(Orders[[#This Row],[_ProductID]],Products!A:A,Products!C:C)</f>
        <v>Kitchen &amp; Dining</v>
      </c>
      <c r="O5067">
        <v>8</v>
      </c>
      <c r="P5067">
        <v>0.1</v>
      </c>
      <c r="Q5067" s="2">
        <v>194.3</v>
      </c>
      <c r="R5067" s="2">
        <v>153.49700000000001</v>
      </c>
      <c r="S5067" s="2">
        <v>1049.2200000000003</v>
      </c>
      <c r="T5067" s="2">
        <v>128.23800000000017</v>
      </c>
    </row>
    <row r="5068" spans="1:20" x14ac:dyDescent="0.25">
      <c r="A5068" t="s">
        <v>2941</v>
      </c>
      <c r="B5068" t="s">
        <v>5</v>
      </c>
      <c r="C5068" t="s">
        <v>13</v>
      </c>
      <c r="D5068" s="1">
        <v>43500</v>
      </c>
      <c r="E5068" s="1">
        <v>43594</v>
      </c>
      <c r="F5068" s="1">
        <v>43614</v>
      </c>
      <c r="G5068" s="1">
        <v>43606</v>
      </c>
      <c r="H5068" s="13">
        <f>Orders[[#This Row],[DeliveryDate]]-Orders[[#This Row],[OrderDate]]</f>
        <v>12</v>
      </c>
      <c r="I5068" t="s">
        <v>3</v>
      </c>
      <c r="J5068" t="str">
        <f>_xlfn.XLOOKUP(Orders[[#This Row],[_SalesRepID]],'Sales team'!A:A,'Sales team'!B:B)</f>
        <v>Frank Brown</v>
      </c>
      <c r="K5068">
        <v>17</v>
      </c>
      <c r="L5068">
        <v>47</v>
      </c>
      <c r="M5068">
        <v>263</v>
      </c>
      <c r="N5068" t="str">
        <f>_xlfn.XLOOKUP(Orders[[#This Row],[_ProductID]],Products!A:A,Products!C:C)</f>
        <v>Electronics</v>
      </c>
      <c r="O5068">
        <v>6</v>
      </c>
      <c r="P5068">
        <v>0.15</v>
      </c>
      <c r="Q5068" s="2">
        <v>254.6</v>
      </c>
      <c r="R5068" s="2">
        <v>180.76599999999999</v>
      </c>
      <c r="S5068" s="2">
        <v>432.82</v>
      </c>
      <c r="T5068" s="2">
        <v>71.288000000000011</v>
      </c>
    </row>
    <row r="5069" spans="1:20" x14ac:dyDescent="0.25">
      <c r="A5069" t="s">
        <v>2942</v>
      </c>
      <c r="B5069" t="s">
        <v>1</v>
      </c>
      <c r="C5069" t="s">
        <v>25</v>
      </c>
      <c r="D5069" s="1">
        <v>43500</v>
      </c>
      <c r="E5069" s="1">
        <v>43594</v>
      </c>
      <c r="F5069" s="1">
        <v>43606</v>
      </c>
      <c r="G5069" s="1">
        <v>43613</v>
      </c>
      <c r="H5069" s="13">
        <f>Orders[[#This Row],[DeliveryDate]]-Orders[[#This Row],[OrderDate]]</f>
        <v>19</v>
      </c>
      <c r="I5069" t="s">
        <v>3</v>
      </c>
      <c r="J5069" t="str">
        <f>_xlfn.XLOOKUP(Orders[[#This Row],[_SalesRepID]],'Sales team'!A:A,'Sales team'!B:B)</f>
        <v>Chris Armstrong</v>
      </c>
      <c r="K5069">
        <v>4</v>
      </c>
      <c r="L5069">
        <v>10</v>
      </c>
      <c r="M5069">
        <v>357</v>
      </c>
      <c r="N5069" t="str">
        <f>_xlfn.XLOOKUP(Orders[[#This Row],[_ProductID]],Products!A:A,Products!C:C)</f>
        <v>Home décor</v>
      </c>
      <c r="O5069">
        <v>21</v>
      </c>
      <c r="P5069">
        <v>0.15</v>
      </c>
      <c r="Q5069" s="2">
        <v>1788.9</v>
      </c>
      <c r="R5069" s="2">
        <v>948.11700000000008</v>
      </c>
      <c r="S5069" s="2">
        <v>6082.26</v>
      </c>
      <c r="T5069" s="2">
        <v>2289.7919999999999</v>
      </c>
    </row>
    <row r="5070" spans="1:20" x14ac:dyDescent="0.25">
      <c r="A5070" t="s">
        <v>2926</v>
      </c>
      <c r="B5070" t="s">
        <v>1</v>
      </c>
      <c r="C5070" t="s">
        <v>2</v>
      </c>
      <c r="D5070" s="1">
        <v>43500</v>
      </c>
      <c r="E5070" s="1">
        <v>43593</v>
      </c>
      <c r="F5070" s="1">
        <v>43615</v>
      </c>
      <c r="G5070" s="1">
        <v>43612</v>
      </c>
      <c r="H5070" s="13">
        <f>Orders[[#This Row],[DeliveryDate]]-Orders[[#This Row],[OrderDate]]</f>
        <v>19</v>
      </c>
      <c r="I5070" t="s">
        <v>3</v>
      </c>
      <c r="J5070" t="str">
        <f>_xlfn.XLOOKUP(Orders[[#This Row],[_SalesRepID]],'Sales team'!A:A,'Sales team'!B:B)</f>
        <v>George Lewis</v>
      </c>
      <c r="K5070">
        <v>8</v>
      </c>
      <c r="L5070">
        <v>2</v>
      </c>
      <c r="M5070">
        <v>210</v>
      </c>
      <c r="N5070" t="str">
        <f>_xlfn.XLOOKUP(Orders[[#This Row],[_ProductID]],Products!A:A,Products!C:C)</f>
        <v>Home décor</v>
      </c>
      <c r="O5070">
        <v>35</v>
      </c>
      <c r="P5070">
        <v>7.4999999999999997E-2</v>
      </c>
      <c r="Q5070" s="2">
        <v>3993.2000000000003</v>
      </c>
      <c r="R5070" s="2">
        <v>2954.9680000000003</v>
      </c>
      <c r="S5070" s="2">
        <v>14774.840000000002</v>
      </c>
      <c r="T5070" s="2">
        <v>2954.9680000000008</v>
      </c>
    </row>
    <row r="5071" spans="1:20" x14ac:dyDescent="0.25">
      <c r="A5071" t="s">
        <v>2927</v>
      </c>
      <c r="B5071" t="s">
        <v>5</v>
      </c>
      <c r="C5071" t="s">
        <v>13</v>
      </c>
      <c r="D5071" s="1">
        <v>43500</v>
      </c>
      <c r="E5071" s="1">
        <v>43593</v>
      </c>
      <c r="F5071" s="1">
        <v>43619</v>
      </c>
      <c r="G5071" s="1">
        <v>43612</v>
      </c>
      <c r="H5071" s="13">
        <f>Orders[[#This Row],[DeliveryDate]]-Orders[[#This Row],[OrderDate]]</f>
        <v>19</v>
      </c>
      <c r="I5071" t="s">
        <v>3</v>
      </c>
      <c r="J5071" t="str">
        <f>_xlfn.XLOOKUP(Orders[[#This Row],[_SalesRepID]],'Sales team'!A:A,'Sales team'!B:B)</f>
        <v>Anthony Torres</v>
      </c>
      <c r="K5071">
        <v>20</v>
      </c>
      <c r="L5071">
        <v>3</v>
      </c>
      <c r="M5071">
        <v>319</v>
      </c>
      <c r="N5071" t="str">
        <f>_xlfn.XLOOKUP(Orders[[#This Row],[_ProductID]],Products!A:A,Products!C:C)</f>
        <v>Furniture</v>
      </c>
      <c r="O5071">
        <v>20</v>
      </c>
      <c r="P5071">
        <v>0.05</v>
      </c>
      <c r="Q5071" s="2">
        <v>3343.3</v>
      </c>
      <c r="R5071" s="2">
        <v>2540.9080000000004</v>
      </c>
      <c r="S5071" s="2">
        <v>9528.4050000000007</v>
      </c>
      <c r="T5071" s="2">
        <v>1905.6809999999996</v>
      </c>
    </row>
    <row r="5072" spans="1:20" x14ac:dyDescent="0.25">
      <c r="A5072" t="s">
        <v>2928</v>
      </c>
      <c r="B5072" t="s">
        <v>1</v>
      </c>
      <c r="C5072" t="s">
        <v>13</v>
      </c>
      <c r="D5072" s="1">
        <v>43500</v>
      </c>
      <c r="E5072" s="1">
        <v>43593</v>
      </c>
      <c r="F5072" s="1">
        <v>43603</v>
      </c>
      <c r="G5072" s="1">
        <v>43607</v>
      </c>
      <c r="H5072" s="13">
        <f>Orders[[#This Row],[DeliveryDate]]-Orders[[#This Row],[OrderDate]]</f>
        <v>14</v>
      </c>
      <c r="I5072" t="s">
        <v>3</v>
      </c>
      <c r="J5072" t="str">
        <f>_xlfn.XLOOKUP(Orders[[#This Row],[_SalesRepID]],'Sales team'!A:A,'Sales team'!B:B)</f>
        <v>Jerry Green</v>
      </c>
      <c r="K5072">
        <v>3</v>
      </c>
      <c r="L5072">
        <v>10</v>
      </c>
      <c r="M5072">
        <v>308</v>
      </c>
      <c r="N5072" t="str">
        <f>_xlfn.XLOOKUP(Orders[[#This Row],[_ProductID]],Products!A:A,Products!C:C)</f>
        <v>Home décor</v>
      </c>
      <c r="O5072">
        <v>26</v>
      </c>
      <c r="P5072">
        <v>7.4999999999999997E-2</v>
      </c>
      <c r="Q5072" s="2">
        <v>1025.1000000000001</v>
      </c>
      <c r="R5072" s="2">
        <v>758.57400000000007</v>
      </c>
      <c r="S5072" s="2">
        <v>7585.7400000000016</v>
      </c>
      <c r="T5072" s="2">
        <v>1517.148000000001</v>
      </c>
    </row>
    <row r="5073" spans="1:20" x14ac:dyDescent="0.25">
      <c r="A5073" t="s">
        <v>2929</v>
      </c>
      <c r="B5073" t="s">
        <v>8</v>
      </c>
      <c r="C5073" t="s">
        <v>6</v>
      </c>
      <c r="D5073" s="1">
        <v>43500</v>
      </c>
      <c r="E5073" s="1">
        <v>43593</v>
      </c>
      <c r="F5073" s="1">
        <v>43613</v>
      </c>
      <c r="G5073" s="1">
        <v>43613</v>
      </c>
      <c r="H5073" s="13">
        <f>Orders[[#This Row],[DeliveryDate]]-Orders[[#This Row],[OrderDate]]</f>
        <v>20</v>
      </c>
      <c r="I5073" t="s">
        <v>3</v>
      </c>
      <c r="J5073" t="str">
        <f>_xlfn.XLOOKUP(Orders[[#This Row],[_SalesRepID]],'Sales team'!A:A,'Sales team'!B:B)</f>
        <v>Roy Rice</v>
      </c>
      <c r="K5073">
        <v>24</v>
      </c>
      <c r="L5073">
        <v>47</v>
      </c>
      <c r="M5073">
        <v>197</v>
      </c>
      <c r="N5073" t="str">
        <f>_xlfn.XLOOKUP(Orders[[#This Row],[_ProductID]],Products!A:A,Products!C:C)</f>
        <v>Kitchen &amp; Dining</v>
      </c>
      <c r="O5073">
        <v>1</v>
      </c>
      <c r="P5073">
        <v>7.4999999999999997E-2</v>
      </c>
      <c r="Q5073" s="2">
        <v>254.6</v>
      </c>
      <c r="R5073" s="2">
        <v>211.31799999999998</v>
      </c>
      <c r="S5073" s="2">
        <v>706.51499999999999</v>
      </c>
      <c r="T5073" s="2">
        <v>72.561000000000035</v>
      </c>
    </row>
    <row r="5074" spans="1:20" x14ac:dyDescent="0.25">
      <c r="A5074" t="s">
        <v>2930</v>
      </c>
      <c r="B5074" t="s">
        <v>10</v>
      </c>
      <c r="C5074" t="s">
        <v>15</v>
      </c>
      <c r="D5074" s="1">
        <v>43500</v>
      </c>
      <c r="E5074" s="1">
        <v>43593</v>
      </c>
      <c r="F5074" s="1">
        <v>43613</v>
      </c>
      <c r="G5074" s="1">
        <v>43609</v>
      </c>
      <c r="H5074" s="13">
        <f>Orders[[#This Row],[DeliveryDate]]-Orders[[#This Row],[OrderDate]]</f>
        <v>16</v>
      </c>
      <c r="I5074" t="s">
        <v>3</v>
      </c>
      <c r="J5074" t="str">
        <f>_xlfn.XLOOKUP(Orders[[#This Row],[_SalesRepID]],'Sales team'!A:A,'Sales team'!B:B)</f>
        <v>Shawn Torres</v>
      </c>
      <c r="K5074">
        <v>27</v>
      </c>
      <c r="L5074">
        <v>9</v>
      </c>
      <c r="M5074">
        <v>26</v>
      </c>
      <c r="N5074" t="str">
        <f>_xlfn.XLOOKUP(Orders[[#This Row],[_ProductID]],Products!A:A,Products!C:C)</f>
        <v>Home décor</v>
      </c>
      <c r="O5074">
        <v>39</v>
      </c>
      <c r="P5074">
        <v>7.4999999999999997E-2</v>
      </c>
      <c r="Q5074" s="2">
        <v>1078.7</v>
      </c>
      <c r="R5074" s="2">
        <v>798.23800000000006</v>
      </c>
      <c r="S5074" s="2">
        <v>7982.380000000001</v>
      </c>
      <c r="T5074" s="2">
        <v>1596.4760000000006</v>
      </c>
    </row>
    <row r="5075" spans="1:20" x14ac:dyDescent="0.25">
      <c r="A5075" t="s">
        <v>2931</v>
      </c>
      <c r="B5075" t="s">
        <v>1</v>
      </c>
      <c r="C5075" t="s">
        <v>6</v>
      </c>
      <c r="D5075" s="1">
        <v>43500</v>
      </c>
      <c r="E5075" s="1">
        <v>43593</v>
      </c>
      <c r="F5075" s="1">
        <v>43607</v>
      </c>
      <c r="G5075" s="1">
        <v>43599</v>
      </c>
      <c r="H5075" s="13">
        <f>Orders[[#This Row],[DeliveryDate]]-Orders[[#This Row],[OrderDate]]</f>
        <v>6</v>
      </c>
      <c r="I5075" t="s">
        <v>3</v>
      </c>
      <c r="J5075" t="str">
        <f>_xlfn.XLOOKUP(Orders[[#This Row],[_SalesRepID]],'Sales team'!A:A,'Sales team'!B:B)</f>
        <v>Chris Armstrong</v>
      </c>
      <c r="K5075">
        <v>4</v>
      </c>
      <c r="L5075">
        <v>9</v>
      </c>
      <c r="M5075">
        <v>100</v>
      </c>
      <c r="N5075" t="str">
        <f>_xlfn.XLOOKUP(Orders[[#This Row],[_ProductID]],Products!A:A,Products!C:C)</f>
        <v>Home décor</v>
      </c>
      <c r="O5075">
        <v>29</v>
      </c>
      <c r="P5075">
        <v>0.1</v>
      </c>
      <c r="Q5075" s="2">
        <v>897.80000000000007</v>
      </c>
      <c r="R5075" s="2">
        <v>421.96600000000001</v>
      </c>
      <c r="S5075" s="2">
        <v>6464.1600000000008</v>
      </c>
      <c r="T5075" s="2">
        <v>3088.4320000000007</v>
      </c>
    </row>
    <row r="5076" spans="1:20" x14ac:dyDescent="0.25">
      <c r="A5076" t="s">
        <v>2932</v>
      </c>
      <c r="B5076" t="s">
        <v>8</v>
      </c>
      <c r="C5076" t="s">
        <v>46</v>
      </c>
      <c r="D5076" s="1">
        <v>43500</v>
      </c>
      <c r="E5076" s="1">
        <v>43593</v>
      </c>
      <c r="F5076" s="1">
        <v>43613</v>
      </c>
      <c r="G5076" s="1">
        <v>43607</v>
      </c>
      <c r="H5076" s="13">
        <f>Orders[[#This Row],[DeliveryDate]]-Orders[[#This Row],[OrderDate]]</f>
        <v>14</v>
      </c>
      <c r="I5076" t="s">
        <v>3</v>
      </c>
      <c r="J5076" t="str">
        <f>_xlfn.XLOOKUP(Orders[[#This Row],[_SalesRepID]],'Sales team'!A:A,'Sales team'!B:B)</f>
        <v>Samuel Fowler</v>
      </c>
      <c r="K5076">
        <v>21</v>
      </c>
      <c r="L5076">
        <v>25</v>
      </c>
      <c r="M5076">
        <v>74</v>
      </c>
      <c r="N5076" t="str">
        <f>_xlfn.XLOOKUP(Orders[[#This Row],[_ProductID]],Products!A:A,Products!C:C)</f>
        <v>Furniture</v>
      </c>
      <c r="O5076">
        <v>38</v>
      </c>
      <c r="P5076">
        <v>0.05</v>
      </c>
      <c r="Q5076" s="2">
        <v>2680</v>
      </c>
      <c r="R5076" s="2">
        <v>1956.3999999999999</v>
      </c>
      <c r="S5076" s="2">
        <v>7638</v>
      </c>
      <c r="T5076" s="2">
        <v>1768.8000000000002</v>
      </c>
    </row>
    <row r="5077" spans="1:20" x14ac:dyDescent="0.25">
      <c r="A5077" t="s">
        <v>2933</v>
      </c>
      <c r="B5077" t="s">
        <v>1</v>
      </c>
      <c r="C5077" t="s">
        <v>25</v>
      </c>
      <c r="D5077" s="1">
        <v>43500</v>
      </c>
      <c r="E5077" s="1">
        <v>43593</v>
      </c>
      <c r="F5077" s="1">
        <v>43599</v>
      </c>
      <c r="G5077" s="1">
        <v>43599</v>
      </c>
      <c r="H5077" s="13">
        <f>Orders[[#This Row],[DeliveryDate]]-Orders[[#This Row],[OrderDate]]</f>
        <v>6</v>
      </c>
      <c r="I5077" t="s">
        <v>3</v>
      </c>
      <c r="J5077" t="str">
        <f>_xlfn.XLOOKUP(Orders[[#This Row],[_SalesRepID]],'Sales team'!A:A,'Sales team'!B:B)</f>
        <v>Shawn Cook</v>
      </c>
      <c r="K5077">
        <v>7</v>
      </c>
      <c r="L5077">
        <v>17</v>
      </c>
      <c r="M5077">
        <v>367</v>
      </c>
      <c r="N5077" t="str">
        <f>_xlfn.XLOOKUP(Orders[[#This Row],[_ProductID]],Products!A:A,Products!C:C)</f>
        <v>Home décor</v>
      </c>
      <c r="O5077">
        <v>2</v>
      </c>
      <c r="P5077">
        <v>0.15</v>
      </c>
      <c r="Q5077" s="2">
        <v>5326.5</v>
      </c>
      <c r="R5077" s="2">
        <v>2237.13</v>
      </c>
      <c r="S5077" s="2">
        <v>18110.099999999999</v>
      </c>
      <c r="T5077" s="2">
        <v>9161.5799999999981</v>
      </c>
    </row>
    <row r="5078" spans="1:20" x14ac:dyDescent="0.25">
      <c r="A5078" t="s">
        <v>2917</v>
      </c>
      <c r="B5078" t="s">
        <v>5</v>
      </c>
      <c r="C5078" t="s">
        <v>2</v>
      </c>
      <c r="D5078" s="1">
        <v>43500</v>
      </c>
      <c r="E5078" s="1">
        <v>43592</v>
      </c>
      <c r="F5078" s="1">
        <v>43595</v>
      </c>
      <c r="G5078" s="1">
        <v>43594</v>
      </c>
      <c r="H5078" s="13">
        <f>Orders[[#This Row],[DeliveryDate]]-Orders[[#This Row],[OrderDate]]</f>
        <v>2</v>
      </c>
      <c r="I5078" t="s">
        <v>3</v>
      </c>
      <c r="J5078" t="str">
        <f>_xlfn.XLOOKUP(Orders[[#This Row],[_SalesRepID]],'Sales team'!A:A,'Sales team'!B:B)</f>
        <v>Nicholas Cunningham</v>
      </c>
      <c r="K5078">
        <v>19</v>
      </c>
      <c r="L5078">
        <v>13</v>
      </c>
      <c r="M5078">
        <v>258</v>
      </c>
      <c r="N5078" t="str">
        <f>_xlfn.XLOOKUP(Orders[[#This Row],[_ProductID]],Products!A:A,Products!C:C)</f>
        <v>Furniture</v>
      </c>
      <c r="O5078">
        <v>19</v>
      </c>
      <c r="P5078">
        <v>0.1</v>
      </c>
      <c r="Q5078" s="2">
        <v>2673.3</v>
      </c>
      <c r="R5078" s="2">
        <v>1096.0530000000001</v>
      </c>
      <c r="S5078" s="2">
        <v>16841.79</v>
      </c>
      <c r="T5078" s="2">
        <v>9169.4189999999999</v>
      </c>
    </row>
    <row r="5079" spans="1:20" x14ac:dyDescent="0.25">
      <c r="A5079" t="s">
        <v>2918</v>
      </c>
      <c r="B5079" t="s">
        <v>5</v>
      </c>
      <c r="C5079" t="s">
        <v>6</v>
      </c>
      <c r="D5079" s="1">
        <v>43500</v>
      </c>
      <c r="E5079" s="1">
        <v>43592</v>
      </c>
      <c r="F5079" s="1">
        <v>43594</v>
      </c>
      <c r="G5079" s="1">
        <v>43601</v>
      </c>
      <c r="H5079" s="13">
        <f>Orders[[#This Row],[DeliveryDate]]-Orders[[#This Row],[OrderDate]]</f>
        <v>9</v>
      </c>
      <c r="I5079" t="s">
        <v>3</v>
      </c>
      <c r="J5079" t="str">
        <f>_xlfn.XLOOKUP(Orders[[#This Row],[_SalesRepID]],'Sales team'!A:A,'Sales team'!B:B)</f>
        <v>Roger Alexander</v>
      </c>
      <c r="K5079">
        <v>15</v>
      </c>
      <c r="L5079">
        <v>14</v>
      </c>
      <c r="M5079">
        <v>141</v>
      </c>
      <c r="N5079" t="str">
        <f>_xlfn.XLOOKUP(Orders[[#This Row],[_ProductID]],Products!A:A,Products!C:C)</f>
        <v>Electronics</v>
      </c>
      <c r="O5079">
        <v>28</v>
      </c>
      <c r="P5079">
        <v>0.3</v>
      </c>
      <c r="Q5079" s="2">
        <v>857.6</v>
      </c>
      <c r="R5079" s="2">
        <v>403.072</v>
      </c>
      <c r="S5079" s="2">
        <v>3601.92</v>
      </c>
      <c r="T5079" s="2">
        <v>1183.4880000000003</v>
      </c>
    </row>
    <row r="5080" spans="1:20" x14ac:dyDescent="0.25">
      <c r="A5080" t="s">
        <v>2919</v>
      </c>
      <c r="B5080" t="s">
        <v>5</v>
      </c>
      <c r="C5080" t="s">
        <v>15</v>
      </c>
      <c r="D5080" s="1">
        <v>43500</v>
      </c>
      <c r="E5080" s="1">
        <v>43592</v>
      </c>
      <c r="F5080" s="1">
        <v>43618</v>
      </c>
      <c r="G5080" s="1">
        <v>43612</v>
      </c>
      <c r="H5080" s="13">
        <f>Orders[[#This Row],[DeliveryDate]]-Orders[[#This Row],[OrderDate]]</f>
        <v>20</v>
      </c>
      <c r="I5080" t="s">
        <v>3</v>
      </c>
      <c r="J5080" t="str">
        <f>_xlfn.XLOOKUP(Orders[[#This Row],[_SalesRepID]],'Sales team'!A:A,'Sales team'!B:B)</f>
        <v>Todd Roberts</v>
      </c>
      <c r="K5080">
        <v>13</v>
      </c>
      <c r="L5080">
        <v>50</v>
      </c>
      <c r="M5080">
        <v>52</v>
      </c>
      <c r="N5080" t="str">
        <f>_xlfn.XLOOKUP(Orders[[#This Row],[_ProductID]],Products!A:A,Products!C:C)</f>
        <v>Home décor</v>
      </c>
      <c r="O5080">
        <v>41</v>
      </c>
      <c r="P5080">
        <v>0.05</v>
      </c>
      <c r="Q5080" s="2">
        <v>2485.7000000000003</v>
      </c>
      <c r="R5080" s="2">
        <v>1019.1370000000001</v>
      </c>
      <c r="S5080" s="2">
        <v>11807.075000000001</v>
      </c>
      <c r="T5080" s="2">
        <v>6711.39</v>
      </c>
    </row>
    <row r="5081" spans="1:20" x14ac:dyDescent="0.25">
      <c r="A5081" t="s">
        <v>2920</v>
      </c>
      <c r="B5081" t="s">
        <v>10</v>
      </c>
      <c r="C5081" t="s">
        <v>6</v>
      </c>
      <c r="D5081" s="1">
        <v>43500</v>
      </c>
      <c r="E5081" s="1">
        <v>43592</v>
      </c>
      <c r="F5081" s="1">
        <v>43612</v>
      </c>
      <c r="G5081" s="1">
        <v>43612</v>
      </c>
      <c r="H5081" s="13">
        <f>Orders[[#This Row],[DeliveryDate]]-Orders[[#This Row],[OrderDate]]</f>
        <v>20</v>
      </c>
      <c r="I5081" t="s">
        <v>3</v>
      </c>
      <c r="J5081" t="str">
        <f>_xlfn.XLOOKUP(Orders[[#This Row],[_SalesRepID]],'Sales team'!A:A,'Sales team'!B:B)</f>
        <v>Shawn Torres</v>
      </c>
      <c r="K5081">
        <v>27</v>
      </c>
      <c r="L5081">
        <v>47</v>
      </c>
      <c r="M5081">
        <v>148</v>
      </c>
      <c r="N5081" t="str">
        <f>_xlfn.XLOOKUP(Orders[[#This Row],[_ProductID]],Products!A:A,Products!C:C)</f>
        <v>Home décor</v>
      </c>
      <c r="O5081">
        <v>36</v>
      </c>
      <c r="P5081">
        <v>0.05</v>
      </c>
      <c r="Q5081" s="2">
        <v>2519.2000000000003</v>
      </c>
      <c r="R5081" s="2">
        <v>1990.1680000000003</v>
      </c>
      <c r="S5081" s="2">
        <v>16752.68</v>
      </c>
      <c r="T5081" s="2">
        <v>2821.5039999999972</v>
      </c>
    </row>
    <row r="5082" spans="1:20" x14ac:dyDescent="0.25">
      <c r="A5082" t="s">
        <v>2921</v>
      </c>
      <c r="B5082" t="s">
        <v>1</v>
      </c>
      <c r="C5082" t="s">
        <v>46</v>
      </c>
      <c r="D5082" s="1">
        <v>43500</v>
      </c>
      <c r="E5082" s="1">
        <v>43592</v>
      </c>
      <c r="F5082" s="1">
        <v>43614</v>
      </c>
      <c r="G5082" s="1">
        <v>43598</v>
      </c>
      <c r="H5082" s="13">
        <f>Orders[[#This Row],[DeliveryDate]]-Orders[[#This Row],[OrderDate]]</f>
        <v>6</v>
      </c>
      <c r="I5082" t="s">
        <v>3</v>
      </c>
      <c r="J5082" t="str">
        <f>_xlfn.XLOOKUP(Orders[[#This Row],[_SalesRepID]],'Sales team'!A:A,'Sales team'!B:B)</f>
        <v>Joshua Ryan</v>
      </c>
      <c r="K5082">
        <v>9</v>
      </c>
      <c r="L5082">
        <v>24</v>
      </c>
      <c r="M5082">
        <v>75</v>
      </c>
      <c r="N5082" t="str">
        <f>_xlfn.XLOOKUP(Orders[[#This Row],[_ProductID]],Products!A:A,Products!C:C)</f>
        <v>Home décor</v>
      </c>
      <c r="O5082">
        <v>17</v>
      </c>
      <c r="P5082">
        <v>0.2</v>
      </c>
      <c r="Q5082" s="2">
        <v>951.4</v>
      </c>
      <c r="R5082" s="2">
        <v>618.41</v>
      </c>
      <c r="S5082" s="2">
        <v>3044.48</v>
      </c>
      <c r="T5082" s="2">
        <v>570.84000000000015</v>
      </c>
    </row>
    <row r="5083" spans="1:20" x14ac:dyDescent="0.25">
      <c r="A5083" t="s">
        <v>2922</v>
      </c>
      <c r="B5083" t="s">
        <v>10</v>
      </c>
      <c r="C5083" t="s">
        <v>6</v>
      </c>
      <c r="D5083" s="1">
        <v>43500</v>
      </c>
      <c r="E5083" s="1">
        <v>43592</v>
      </c>
      <c r="F5083" s="1">
        <v>43615</v>
      </c>
      <c r="G5083" s="1">
        <v>43619</v>
      </c>
      <c r="H5083" s="13">
        <f>Orders[[#This Row],[DeliveryDate]]-Orders[[#This Row],[OrderDate]]</f>
        <v>27</v>
      </c>
      <c r="I5083" t="s">
        <v>3</v>
      </c>
      <c r="J5083" t="str">
        <f>_xlfn.XLOOKUP(Orders[[#This Row],[_SalesRepID]],'Sales team'!A:A,'Sales team'!B:B)</f>
        <v>Carlos Miller</v>
      </c>
      <c r="K5083">
        <v>28</v>
      </c>
      <c r="L5083">
        <v>41</v>
      </c>
      <c r="M5083">
        <v>181</v>
      </c>
      <c r="N5083" t="str">
        <f>_xlfn.XLOOKUP(Orders[[#This Row],[_ProductID]],Products!A:A,Products!C:C)</f>
        <v>Outdoor</v>
      </c>
      <c r="O5083">
        <v>18</v>
      </c>
      <c r="P5083">
        <v>7.4999999999999997E-2</v>
      </c>
      <c r="Q5083" s="2">
        <v>3463.9</v>
      </c>
      <c r="R5083" s="2">
        <v>2528.6469999999999</v>
      </c>
      <c r="S5083" s="2">
        <v>16020.5375</v>
      </c>
      <c r="T5083" s="2">
        <v>3377.3024999999998</v>
      </c>
    </row>
    <row r="5084" spans="1:20" x14ac:dyDescent="0.25">
      <c r="A5084" t="s">
        <v>2923</v>
      </c>
      <c r="B5084" t="s">
        <v>1</v>
      </c>
      <c r="C5084" t="s">
        <v>46</v>
      </c>
      <c r="D5084" s="1">
        <v>43500</v>
      </c>
      <c r="E5084" s="1">
        <v>43592</v>
      </c>
      <c r="F5084" s="1">
        <v>43608</v>
      </c>
      <c r="G5084" s="1">
        <v>43606</v>
      </c>
      <c r="H5084" s="13">
        <f>Orders[[#This Row],[DeliveryDate]]-Orders[[#This Row],[OrderDate]]</f>
        <v>14</v>
      </c>
      <c r="I5084" t="s">
        <v>3</v>
      </c>
      <c r="J5084" t="str">
        <f>_xlfn.XLOOKUP(Orders[[#This Row],[_SalesRepID]],'Sales team'!A:A,'Sales team'!B:B)</f>
        <v>Stephen Payne</v>
      </c>
      <c r="K5084">
        <v>5</v>
      </c>
      <c r="L5084">
        <v>7</v>
      </c>
      <c r="M5084">
        <v>87</v>
      </c>
      <c r="N5084" t="str">
        <f>_xlfn.XLOOKUP(Orders[[#This Row],[_ProductID]],Products!A:A,Products!C:C)</f>
        <v>Home décor</v>
      </c>
      <c r="O5084">
        <v>36</v>
      </c>
      <c r="P5084">
        <v>7.4999999999999997E-2</v>
      </c>
      <c r="Q5084" s="2">
        <v>944.7</v>
      </c>
      <c r="R5084" s="2">
        <v>500.69100000000003</v>
      </c>
      <c r="S5084" s="2">
        <v>5243.0850000000009</v>
      </c>
      <c r="T5084" s="2">
        <v>2238.9390000000008</v>
      </c>
    </row>
    <row r="5085" spans="1:20" x14ac:dyDescent="0.25">
      <c r="A5085" t="s">
        <v>2924</v>
      </c>
      <c r="B5085" t="s">
        <v>5</v>
      </c>
      <c r="C5085" t="s">
        <v>15</v>
      </c>
      <c r="D5085" s="1">
        <v>43500</v>
      </c>
      <c r="E5085" s="1">
        <v>43592</v>
      </c>
      <c r="F5085" s="1">
        <v>43604</v>
      </c>
      <c r="G5085" s="1">
        <v>43606</v>
      </c>
      <c r="H5085" s="13">
        <f>Orders[[#This Row],[DeliveryDate]]-Orders[[#This Row],[OrderDate]]</f>
        <v>14</v>
      </c>
      <c r="I5085" t="s">
        <v>3</v>
      </c>
      <c r="J5085" t="str">
        <f>_xlfn.XLOOKUP(Orders[[#This Row],[_SalesRepID]],'Sales team'!A:A,'Sales team'!B:B)</f>
        <v>Shawn Wallace</v>
      </c>
      <c r="K5085">
        <v>18</v>
      </c>
      <c r="L5085">
        <v>27</v>
      </c>
      <c r="M5085">
        <v>42</v>
      </c>
      <c r="N5085" t="str">
        <f>_xlfn.XLOOKUP(Orders[[#This Row],[_ProductID]],Products!A:A,Products!C:C)</f>
        <v>Home décor</v>
      </c>
      <c r="O5085">
        <v>21</v>
      </c>
      <c r="P5085">
        <v>7.4999999999999997E-2</v>
      </c>
      <c r="Q5085" s="2">
        <v>3289.7000000000003</v>
      </c>
      <c r="R5085" s="2">
        <v>2039.6140000000003</v>
      </c>
      <c r="S5085" s="2">
        <v>6085.9450000000006</v>
      </c>
      <c r="T5085" s="2">
        <v>2006.7170000000001</v>
      </c>
    </row>
    <row r="5086" spans="1:20" x14ac:dyDescent="0.25">
      <c r="A5086" t="s">
        <v>2925</v>
      </c>
      <c r="B5086" t="s">
        <v>1</v>
      </c>
      <c r="C5086" t="s">
        <v>6</v>
      </c>
      <c r="D5086" s="1">
        <v>43500</v>
      </c>
      <c r="E5086" s="1">
        <v>43592</v>
      </c>
      <c r="F5086" s="1">
        <v>43617</v>
      </c>
      <c r="G5086" s="1">
        <v>43619</v>
      </c>
      <c r="H5086" s="13">
        <f>Orders[[#This Row],[DeliveryDate]]-Orders[[#This Row],[OrderDate]]</f>
        <v>27</v>
      </c>
      <c r="I5086" t="s">
        <v>3</v>
      </c>
      <c r="J5086" t="str">
        <f>_xlfn.XLOOKUP(Orders[[#This Row],[_SalesRepID]],'Sales team'!A:A,'Sales team'!B:B)</f>
        <v>Joshua Ryan</v>
      </c>
      <c r="K5086">
        <v>9</v>
      </c>
      <c r="L5086">
        <v>46</v>
      </c>
      <c r="M5086">
        <v>121</v>
      </c>
      <c r="N5086" t="str">
        <f>_xlfn.XLOOKUP(Orders[[#This Row],[_ProductID]],Products!A:A,Products!C:C)</f>
        <v>Home décor</v>
      </c>
      <c r="O5086">
        <v>14</v>
      </c>
      <c r="P5086">
        <v>0.05</v>
      </c>
      <c r="Q5086" s="2">
        <v>2613</v>
      </c>
      <c r="R5086" s="2">
        <v>1802.9699999999998</v>
      </c>
      <c r="S5086" s="2">
        <v>12411.75</v>
      </c>
      <c r="T5086" s="2">
        <v>3396.9000000000015</v>
      </c>
    </row>
    <row r="5087" spans="1:20" x14ac:dyDescent="0.25">
      <c r="A5087" t="s">
        <v>2910</v>
      </c>
      <c r="B5087" t="s">
        <v>5</v>
      </c>
      <c r="C5087" t="s">
        <v>2</v>
      </c>
      <c r="D5087" s="1">
        <v>43500</v>
      </c>
      <c r="E5087" s="1">
        <v>43591</v>
      </c>
      <c r="F5087" s="1">
        <v>43610</v>
      </c>
      <c r="G5087" s="1">
        <v>43613</v>
      </c>
      <c r="H5087" s="13">
        <f>Orders[[#This Row],[DeliveryDate]]-Orders[[#This Row],[OrderDate]]</f>
        <v>22</v>
      </c>
      <c r="I5087" t="s">
        <v>3</v>
      </c>
      <c r="J5087" t="str">
        <f>_xlfn.XLOOKUP(Orders[[#This Row],[_SalesRepID]],'Sales team'!A:A,'Sales team'!B:B)</f>
        <v>Anthony Torres</v>
      </c>
      <c r="K5087">
        <v>20</v>
      </c>
      <c r="L5087">
        <v>29</v>
      </c>
      <c r="M5087">
        <v>245</v>
      </c>
      <c r="N5087" t="str">
        <f>_xlfn.XLOOKUP(Orders[[#This Row],[_ProductID]],Products!A:A,Products!C:C)</f>
        <v>Kitchen &amp; Dining</v>
      </c>
      <c r="O5087">
        <v>1</v>
      </c>
      <c r="P5087">
        <v>0.1</v>
      </c>
      <c r="Q5087" s="2">
        <v>1259.6000000000001</v>
      </c>
      <c r="R5087" s="2">
        <v>1020.2760000000002</v>
      </c>
      <c r="S5087" s="2">
        <v>3400.92</v>
      </c>
      <c r="T5087" s="2">
        <v>340.09199999999964</v>
      </c>
    </row>
    <row r="5088" spans="1:20" x14ac:dyDescent="0.25">
      <c r="A5088" t="s">
        <v>2911</v>
      </c>
      <c r="B5088" t="s">
        <v>10</v>
      </c>
      <c r="C5088" t="s">
        <v>2</v>
      </c>
      <c r="D5088" s="1">
        <v>43500</v>
      </c>
      <c r="E5088" s="1">
        <v>43591</v>
      </c>
      <c r="F5088" s="1">
        <v>43593</v>
      </c>
      <c r="G5088" s="1">
        <v>43598</v>
      </c>
      <c r="H5088" s="13">
        <f>Orders[[#This Row],[DeliveryDate]]-Orders[[#This Row],[OrderDate]]</f>
        <v>7</v>
      </c>
      <c r="I5088" t="s">
        <v>3</v>
      </c>
      <c r="J5088" t="str">
        <f>_xlfn.XLOOKUP(Orders[[#This Row],[_SalesRepID]],'Sales team'!A:A,'Sales team'!B:B)</f>
        <v>Carlos Miller</v>
      </c>
      <c r="K5088">
        <v>28</v>
      </c>
      <c r="L5088">
        <v>46</v>
      </c>
      <c r="M5088">
        <v>213</v>
      </c>
      <c r="N5088" t="str">
        <f>_xlfn.XLOOKUP(Orders[[#This Row],[_ProductID]],Products!A:A,Products!C:C)</f>
        <v>Kitchen &amp; Dining</v>
      </c>
      <c r="O5088">
        <v>4</v>
      </c>
      <c r="P5088">
        <v>0.2</v>
      </c>
      <c r="Q5088" s="2">
        <v>2418.7000000000003</v>
      </c>
      <c r="R5088" s="2">
        <v>1427.0330000000001</v>
      </c>
      <c r="S5088" s="2">
        <v>15479.680000000002</v>
      </c>
      <c r="T5088" s="2">
        <v>4063.4160000000011</v>
      </c>
    </row>
    <row r="5089" spans="1:20" x14ac:dyDescent="0.25">
      <c r="A5089" t="s">
        <v>2912</v>
      </c>
      <c r="B5089" t="s">
        <v>5</v>
      </c>
      <c r="C5089" t="s">
        <v>13</v>
      </c>
      <c r="D5089" s="1">
        <v>43500</v>
      </c>
      <c r="E5089" s="1">
        <v>43591</v>
      </c>
      <c r="F5089" s="1">
        <v>43619</v>
      </c>
      <c r="G5089" s="1">
        <v>43594</v>
      </c>
      <c r="H5089" s="13">
        <f>Orders[[#This Row],[DeliveryDate]]-Orders[[#This Row],[OrderDate]]</f>
        <v>3</v>
      </c>
      <c r="I5089" t="s">
        <v>3</v>
      </c>
      <c r="J5089" t="str">
        <f>_xlfn.XLOOKUP(Orders[[#This Row],[_SalesRepID]],'Sales team'!A:A,'Sales team'!B:B)</f>
        <v>Shawn Wallace</v>
      </c>
      <c r="K5089">
        <v>18</v>
      </c>
      <c r="L5089">
        <v>8</v>
      </c>
      <c r="M5089">
        <v>270</v>
      </c>
      <c r="N5089" t="str">
        <f>_xlfn.XLOOKUP(Orders[[#This Row],[_ProductID]],Products!A:A,Products!C:C)</f>
        <v>Home décor</v>
      </c>
      <c r="O5089">
        <v>2</v>
      </c>
      <c r="P5089">
        <v>0.3</v>
      </c>
      <c r="Q5089" s="2">
        <v>2740.3</v>
      </c>
      <c r="R5089" s="2">
        <v>1753.7920000000001</v>
      </c>
      <c r="S5089" s="2">
        <v>13427.470000000001</v>
      </c>
      <c r="T5089" s="2">
        <v>1150.9259999999995</v>
      </c>
    </row>
    <row r="5090" spans="1:20" x14ac:dyDescent="0.25">
      <c r="A5090" t="s">
        <v>2913</v>
      </c>
      <c r="B5090" t="s">
        <v>1</v>
      </c>
      <c r="C5090" t="s">
        <v>13</v>
      </c>
      <c r="D5090" s="1">
        <v>43500</v>
      </c>
      <c r="E5090" s="1">
        <v>43591</v>
      </c>
      <c r="F5090" s="1">
        <v>43601</v>
      </c>
      <c r="G5090" s="1">
        <v>43621</v>
      </c>
      <c r="H5090" s="13">
        <f>Orders[[#This Row],[DeliveryDate]]-Orders[[#This Row],[OrderDate]]</f>
        <v>30</v>
      </c>
      <c r="I5090" t="s">
        <v>3</v>
      </c>
      <c r="J5090" t="str">
        <f>_xlfn.XLOOKUP(Orders[[#This Row],[_SalesRepID]],'Sales team'!A:A,'Sales team'!B:B)</f>
        <v>Adam Hernandez</v>
      </c>
      <c r="K5090">
        <v>1</v>
      </c>
      <c r="L5090">
        <v>19</v>
      </c>
      <c r="M5090">
        <v>280</v>
      </c>
      <c r="N5090" t="str">
        <f>_xlfn.XLOOKUP(Orders[[#This Row],[_ProductID]],Products!A:A,Products!C:C)</f>
        <v>Furniture</v>
      </c>
      <c r="O5090">
        <v>5</v>
      </c>
      <c r="P5090">
        <v>0.05</v>
      </c>
      <c r="Q5090" s="2">
        <v>2425.4</v>
      </c>
      <c r="R5090" s="2">
        <v>1576.5100000000002</v>
      </c>
      <c r="S5090" s="2">
        <v>6912.39</v>
      </c>
      <c r="T5090" s="2">
        <v>2182.8599999999997</v>
      </c>
    </row>
    <row r="5091" spans="1:20" x14ac:dyDescent="0.25">
      <c r="A5091" t="s">
        <v>2914</v>
      </c>
      <c r="B5091" t="s">
        <v>10</v>
      </c>
      <c r="C5091" t="s">
        <v>2</v>
      </c>
      <c r="D5091" s="1">
        <v>43500</v>
      </c>
      <c r="E5091" s="1">
        <v>43591</v>
      </c>
      <c r="F5091" s="1">
        <v>43599</v>
      </c>
      <c r="G5091" s="1">
        <v>43613</v>
      </c>
      <c r="H5091" s="13">
        <f>Orders[[#This Row],[DeliveryDate]]-Orders[[#This Row],[OrderDate]]</f>
        <v>22</v>
      </c>
      <c r="I5091" t="s">
        <v>3</v>
      </c>
      <c r="J5091" t="str">
        <f>_xlfn.XLOOKUP(Orders[[#This Row],[_SalesRepID]],'Sales team'!A:A,'Sales team'!B:B)</f>
        <v>Carlos Miller</v>
      </c>
      <c r="K5091">
        <v>28</v>
      </c>
      <c r="L5091">
        <v>41</v>
      </c>
      <c r="M5091">
        <v>231</v>
      </c>
      <c r="N5091" t="str">
        <f>_xlfn.XLOOKUP(Orders[[#This Row],[_ProductID]],Products!A:A,Products!C:C)</f>
        <v>Kitchen &amp; Dining</v>
      </c>
      <c r="O5091">
        <v>37</v>
      </c>
      <c r="P5091">
        <v>0.05</v>
      </c>
      <c r="Q5091" s="2">
        <v>1742</v>
      </c>
      <c r="R5091" s="2">
        <v>801.32</v>
      </c>
      <c r="S5091" s="2">
        <v>13239.199999999999</v>
      </c>
      <c r="T5091" s="2">
        <v>6828.6399999999985</v>
      </c>
    </row>
    <row r="5092" spans="1:20" x14ac:dyDescent="0.25">
      <c r="A5092" t="s">
        <v>2915</v>
      </c>
      <c r="B5092" t="s">
        <v>1</v>
      </c>
      <c r="C5092" t="s">
        <v>13</v>
      </c>
      <c r="D5092" s="1">
        <v>43500</v>
      </c>
      <c r="E5092" s="1">
        <v>43591</v>
      </c>
      <c r="F5092" s="1">
        <v>43614</v>
      </c>
      <c r="G5092" s="1">
        <v>43620</v>
      </c>
      <c r="H5092" s="13">
        <f>Orders[[#This Row],[DeliveryDate]]-Orders[[#This Row],[OrderDate]]</f>
        <v>29</v>
      </c>
      <c r="I5092" t="s">
        <v>3</v>
      </c>
      <c r="J5092" t="str">
        <f>_xlfn.XLOOKUP(Orders[[#This Row],[_SalesRepID]],'Sales team'!A:A,'Sales team'!B:B)</f>
        <v>Joshua Ryan</v>
      </c>
      <c r="K5092">
        <v>9</v>
      </c>
      <c r="L5092">
        <v>20</v>
      </c>
      <c r="M5092">
        <v>325</v>
      </c>
      <c r="N5092" t="str">
        <f>_xlfn.XLOOKUP(Orders[[#This Row],[_ProductID]],Products!A:A,Products!C:C)</f>
        <v>Kitchen &amp; Dining</v>
      </c>
      <c r="O5092">
        <v>7</v>
      </c>
      <c r="P5092">
        <v>0.1</v>
      </c>
      <c r="Q5092" s="2">
        <v>1125.6000000000001</v>
      </c>
      <c r="R5092" s="2">
        <v>675.36</v>
      </c>
      <c r="S5092" s="2">
        <v>5065.2000000000007</v>
      </c>
      <c r="T5092" s="2">
        <v>1688.4000000000005</v>
      </c>
    </row>
    <row r="5093" spans="1:20" x14ac:dyDescent="0.25">
      <c r="A5093" t="s">
        <v>2916</v>
      </c>
      <c r="B5093" t="s">
        <v>1</v>
      </c>
      <c r="C5093" t="s">
        <v>6</v>
      </c>
      <c r="D5093" s="1">
        <v>43500</v>
      </c>
      <c r="E5093" s="1">
        <v>43591</v>
      </c>
      <c r="F5093" s="1">
        <v>43615</v>
      </c>
      <c r="G5093" s="1">
        <v>43620</v>
      </c>
      <c r="H5093" s="13">
        <f>Orders[[#This Row],[DeliveryDate]]-Orders[[#This Row],[OrderDate]]</f>
        <v>29</v>
      </c>
      <c r="I5093" t="s">
        <v>3</v>
      </c>
      <c r="J5093" t="str">
        <f>_xlfn.XLOOKUP(Orders[[#This Row],[_SalesRepID]],'Sales team'!A:A,'Sales team'!B:B)</f>
        <v>Carl Nguyen</v>
      </c>
      <c r="K5093">
        <v>12</v>
      </c>
      <c r="L5093">
        <v>17</v>
      </c>
      <c r="M5093">
        <v>183</v>
      </c>
      <c r="N5093" t="str">
        <f>_xlfn.XLOOKUP(Orders[[#This Row],[_ProductID]],Products!A:A,Products!C:C)</f>
        <v>Electronics</v>
      </c>
      <c r="O5093">
        <v>6</v>
      </c>
      <c r="P5093">
        <v>0.1</v>
      </c>
      <c r="Q5093" s="2">
        <v>2472.3000000000002</v>
      </c>
      <c r="R5093" s="2">
        <v>1483.38</v>
      </c>
      <c r="S5093" s="2">
        <v>13350.420000000002</v>
      </c>
      <c r="T5093" s="2">
        <v>4450.1400000000012</v>
      </c>
    </row>
    <row r="5094" spans="1:20" x14ac:dyDescent="0.25">
      <c r="A5094" t="s">
        <v>2902</v>
      </c>
      <c r="B5094" t="s">
        <v>1</v>
      </c>
      <c r="C5094" t="s">
        <v>6</v>
      </c>
      <c r="D5094" s="1">
        <v>43500</v>
      </c>
      <c r="E5094" s="1">
        <v>43590</v>
      </c>
      <c r="F5094" s="1">
        <v>43613</v>
      </c>
      <c r="G5094" s="1">
        <v>43608</v>
      </c>
      <c r="H5094" s="13">
        <f>Orders[[#This Row],[DeliveryDate]]-Orders[[#This Row],[OrderDate]]</f>
        <v>18</v>
      </c>
      <c r="I5094" t="s">
        <v>3</v>
      </c>
      <c r="J5094" t="str">
        <f>_xlfn.XLOOKUP(Orders[[#This Row],[_SalesRepID]],'Sales team'!A:A,'Sales team'!B:B)</f>
        <v>George Lewis</v>
      </c>
      <c r="K5094">
        <v>8</v>
      </c>
      <c r="L5094">
        <v>11</v>
      </c>
      <c r="M5094">
        <v>122</v>
      </c>
      <c r="N5094" t="str">
        <f>_xlfn.XLOOKUP(Orders[[#This Row],[_ProductID]],Products!A:A,Products!C:C)</f>
        <v>Outdoor</v>
      </c>
      <c r="O5094">
        <v>10</v>
      </c>
      <c r="P5094">
        <v>0.1</v>
      </c>
      <c r="Q5094" s="2">
        <v>3872.6</v>
      </c>
      <c r="R5094" s="2">
        <v>2904.45</v>
      </c>
      <c r="S5094" s="2">
        <v>13941.36</v>
      </c>
      <c r="T5094" s="2">
        <v>2323.5600000000013</v>
      </c>
    </row>
    <row r="5095" spans="1:20" x14ac:dyDescent="0.25">
      <c r="A5095" t="s">
        <v>2903</v>
      </c>
      <c r="B5095" t="s">
        <v>5</v>
      </c>
      <c r="C5095" t="s">
        <v>25</v>
      </c>
      <c r="D5095" s="1">
        <v>43500</v>
      </c>
      <c r="E5095" s="1">
        <v>43590</v>
      </c>
      <c r="F5095" s="1">
        <v>43612</v>
      </c>
      <c r="G5095" s="1">
        <v>43600</v>
      </c>
      <c r="H5095" s="13">
        <f>Orders[[#This Row],[DeliveryDate]]-Orders[[#This Row],[OrderDate]]</f>
        <v>10</v>
      </c>
      <c r="I5095" t="s">
        <v>3</v>
      </c>
      <c r="J5095" t="str">
        <f>_xlfn.XLOOKUP(Orders[[#This Row],[_SalesRepID]],'Sales team'!A:A,'Sales team'!B:B)</f>
        <v>Paul Holmes</v>
      </c>
      <c r="K5095">
        <v>14</v>
      </c>
      <c r="L5095">
        <v>27</v>
      </c>
      <c r="M5095">
        <v>345</v>
      </c>
      <c r="N5095" t="str">
        <f>_xlfn.XLOOKUP(Orders[[#This Row],[_ProductID]],Products!A:A,Products!C:C)</f>
        <v>Home décor</v>
      </c>
      <c r="O5095">
        <v>2</v>
      </c>
      <c r="P5095">
        <v>0.2</v>
      </c>
      <c r="Q5095" s="2">
        <v>871</v>
      </c>
      <c r="R5095" s="2">
        <v>679.38</v>
      </c>
      <c r="S5095" s="2">
        <v>4180.8</v>
      </c>
      <c r="T5095" s="2">
        <v>104.52000000000044</v>
      </c>
    </row>
    <row r="5096" spans="1:20" x14ac:dyDescent="0.25">
      <c r="A5096" t="s">
        <v>2904</v>
      </c>
      <c r="B5096" t="s">
        <v>10</v>
      </c>
      <c r="C5096" t="s">
        <v>15</v>
      </c>
      <c r="D5096" s="1">
        <v>43500</v>
      </c>
      <c r="E5096" s="1">
        <v>43590</v>
      </c>
      <c r="F5096" s="1">
        <v>43599</v>
      </c>
      <c r="G5096" s="1">
        <v>43598</v>
      </c>
      <c r="H5096" s="13">
        <f>Orders[[#This Row],[DeliveryDate]]-Orders[[#This Row],[OrderDate]]</f>
        <v>8</v>
      </c>
      <c r="I5096" t="s">
        <v>3</v>
      </c>
      <c r="J5096" t="str">
        <f>_xlfn.XLOOKUP(Orders[[#This Row],[_SalesRepID]],'Sales team'!A:A,'Sales team'!B:B)</f>
        <v>Shawn Torres</v>
      </c>
      <c r="K5096">
        <v>27</v>
      </c>
      <c r="L5096">
        <v>8</v>
      </c>
      <c r="M5096">
        <v>23</v>
      </c>
      <c r="N5096" t="str">
        <f>_xlfn.XLOOKUP(Orders[[#This Row],[_ProductID]],Products!A:A,Products!C:C)</f>
        <v>Electronics</v>
      </c>
      <c r="O5096">
        <v>6</v>
      </c>
      <c r="P5096">
        <v>0.05</v>
      </c>
      <c r="Q5096" s="2">
        <v>1132.3</v>
      </c>
      <c r="R5096" s="2">
        <v>735.995</v>
      </c>
      <c r="S5096" s="2">
        <v>8605.48</v>
      </c>
      <c r="T5096" s="2">
        <v>2717.5199999999995</v>
      </c>
    </row>
    <row r="5097" spans="1:20" x14ac:dyDescent="0.25">
      <c r="A5097" t="s">
        <v>2905</v>
      </c>
      <c r="B5097" t="s">
        <v>1</v>
      </c>
      <c r="C5097" t="s">
        <v>15</v>
      </c>
      <c r="D5097" s="1">
        <v>43500</v>
      </c>
      <c r="E5097" s="1">
        <v>43590</v>
      </c>
      <c r="F5097" s="1">
        <v>43609</v>
      </c>
      <c r="G5097" s="1">
        <v>43598</v>
      </c>
      <c r="H5097" s="13">
        <f>Orders[[#This Row],[DeliveryDate]]-Orders[[#This Row],[OrderDate]]</f>
        <v>8</v>
      </c>
      <c r="I5097" t="s">
        <v>3</v>
      </c>
      <c r="J5097" t="str">
        <f>_xlfn.XLOOKUP(Orders[[#This Row],[_SalesRepID]],'Sales team'!A:A,'Sales team'!B:B)</f>
        <v>Joshua Bennett</v>
      </c>
      <c r="K5097">
        <v>6</v>
      </c>
      <c r="L5097">
        <v>16</v>
      </c>
      <c r="M5097">
        <v>17</v>
      </c>
      <c r="N5097" t="str">
        <f>_xlfn.XLOOKUP(Orders[[#This Row],[_ProductID]],Products!A:A,Products!C:C)</f>
        <v>Home décor</v>
      </c>
      <c r="O5097">
        <v>32</v>
      </c>
      <c r="P5097">
        <v>0.1</v>
      </c>
      <c r="Q5097" s="2">
        <v>1936.3</v>
      </c>
      <c r="R5097" s="2">
        <v>929.42399999999998</v>
      </c>
      <c r="S5097" s="2">
        <v>1742.67</v>
      </c>
      <c r="T5097" s="2">
        <v>813.24600000000009</v>
      </c>
    </row>
    <row r="5098" spans="1:20" x14ac:dyDescent="0.25">
      <c r="A5098" t="s">
        <v>2906</v>
      </c>
      <c r="B5098" t="s">
        <v>8</v>
      </c>
      <c r="C5098" t="s">
        <v>6</v>
      </c>
      <c r="D5098" s="1">
        <v>43500</v>
      </c>
      <c r="E5098" s="1">
        <v>43590</v>
      </c>
      <c r="F5098" s="1">
        <v>43612</v>
      </c>
      <c r="G5098" s="1">
        <v>43627</v>
      </c>
      <c r="H5098" s="13">
        <f>Orders[[#This Row],[DeliveryDate]]-Orders[[#This Row],[OrderDate]]</f>
        <v>37</v>
      </c>
      <c r="I5098" t="s">
        <v>3</v>
      </c>
      <c r="J5098" t="str">
        <f>_xlfn.XLOOKUP(Orders[[#This Row],[_SalesRepID]],'Sales team'!A:A,'Sales team'!B:B)</f>
        <v>Roy Rice</v>
      </c>
      <c r="K5098">
        <v>24</v>
      </c>
      <c r="L5098">
        <v>38</v>
      </c>
      <c r="M5098">
        <v>176</v>
      </c>
      <c r="N5098" t="str">
        <f>_xlfn.XLOOKUP(Orders[[#This Row],[_ProductID]],Products!A:A,Products!C:C)</f>
        <v>Kitchen &amp; Dining</v>
      </c>
      <c r="O5098">
        <v>16</v>
      </c>
      <c r="P5098">
        <v>0.05</v>
      </c>
      <c r="Q5098" s="2">
        <v>5078.6000000000004</v>
      </c>
      <c r="R5098" s="2">
        <v>3605.806</v>
      </c>
      <c r="S5098" s="2">
        <v>19298.68</v>
      </c>
      <c r="T5098" s="2">
        <v>4875.4560000000001</v>
      </c>
    </row>
    <row r="5099" spans="1:20" x14ac:dyDescent="0.25">
      <c r="A5099" t="s">
        <v>2907</v>
      </c>
      <c r="B5099" t="s">
        <v>1</v>
      </c>
      <c r="C5099" t="s">
        <v>13</v>
      </c>
      <c r="D5099" s="1">
        <v>43500</v>
      </c>
      <c r="E5099" s="1">
        <v>43590</v>
      </c>
      <c r="F5099" s="1">
        <v>43613</v>
      </c>
      <c r="G5099" s="1">
        <v>43600</v>
      </c>
      <c r="H5099" s="13">
        <f>Orders[[#This Row],[DeliveryDate]]-Orders[[#This Row],[OrderDate]]</f>
        <v>10</v>
      </c>
      <c r="I5099" t="s">
        <v>3</v>
      </c>
      <c r="J5099" t="str">
        <f>_xlfn.XLOOKUP(Orders[[#This Row],[_SalesRepID]],'Sales team'!A:A,'Sales team'!B:B)</f>
        <v>Joshua Bennett</v>
      </c>
      <c r="K5099">
        <v>6</v>
      </c>
      <c r="L5099">
        <v>44</v>
      </c>
      <c r="M5099">
        <v>262</v>
      </c>
      <c r="N5099" t="str">
        <f>_xlfn.XLOOKUP(Orders[[#This Row],[_ProductID]],Products!A:A,Products!C:C)</f>
        <v>Kitchen &amp; Dining</v>
      </c>
      <c r="O5099">
        <v>16</v>
      </c>
      <c r="P5099">
        <v>0.4</v>
      </c>
      <c r="Q5099" s="2">
        <v>1956.4</v>
      </c>
      <c r="R5099" s="2">
        <v>1604.248</v>
      </c>
      <c r="S5099" s="2">
        <v>4695.3599999999997</v>
      </c>
      <c r="T5099" s="2">
        <v>-1721.6320000000005</v>
      </c>
    </row>
    <row r="5100" spans="1:20" x14ac:dyDescent="0.25">
      <c r="A5100" t="s">
        <v>2908</v>
      </c>
      <c r="B5100" t="s">
        <v>8</v>
      </c>
      <c r="C5100" t="s">
        <v>6</v>
      </c>
      <c r="D5100" s="1">
        <v>43500</v>
      </c>
      <c r="E5100" s="1">
        <v>43590</v>
      </c>
      <c r="F5100" s="1">
        <v>43612</v>
      </c>
      <c r="G5100" s="1">
        <v>43594</v>
      </c>
      <c r="H5100" s="13">
        <f>Orders[[#This Row],[DeliveryDate]]-Orders[[#This Row],[OrderDate]]</f>
        <v>4</v>
      </c>
      <c r="I5100" t="s">
        <v>3</v>
      </c>
      <c r="J5100" t="str">
        <f>_xlfn.XLOOKUP(Orders[[#This Row],[_SalesRepID]],'Sales team'!A:A,'Sales team'!B:B)</f>
        <v>Roy Rice</v>
      </c>
      <c r="K5100">
        <v>24</v>
      </c>
      <c r="L5100">
        <v>32</v>
      </c>
      <c r="M5100">
        <v>127</v>
      </c>
      <c r="N5100" t="str">
        <f>_xlfn.XLOOKUP(Orders[[#This Row],[_ProductID]],Products!A:A,Products!C:C)</f>
        <v>Home décor</v>
      </c>
      <c r="O5100">
        <v>26</v>
      </c>
      <c r="P5100">
        <v>7.4999999999999997E-2</v>
      </c>
      <c r="Q5100" s="2">
        <v>254.6</v>
      </c>
      <c r="R5100" s="2">
        <v>117.116</v>
      </c>
      <c r="S5100" s="2">
        <v>235.505</v>
      </c>
      <c r="T5100" s="2">
        <v>118.389</v>
      </c>
    </row>
    <row r="5101" spans="1:20" x14ac:dyDescent="0.25">
      <c r="A5101" t="s">
        <v>2909</v>
      </c>
      <c r="B5101" t="s">
        <v>5</v>
      </c>
      <c r="C5101" t="s">
        <v>2</v>
      </c>
      <c r="D5101" s="1">
        <v>43500</v>
      </c>
      <c r="E5101" s="1">
        <v>43590</v>
      </c>
      <c r="F5101" s="1">
        <v>43605</v>
      </c>
      <c r="G5101" s="1">
        <v>43608</v>
      </c>
      <c r="H5101" s="13">
        <f>Orders[[#This Row],[DeliveryDate]]-Orders[[#This Row],[OrderDate]]</f>
        <v>18</v>
      </c>
      <c r="I5101" t="s">
        <v>3</v>
      </c>
      <c r="J5101" t="str">
        <f>_xlfn.XLOOKUP(Orders[[#This Row],[_SalesRepID]],'Sales team'!A:A,'Sales team'!B:B)</f>
        <v>Anthony Berry</v>
      </c>
      <c r="K5101">
        <v>16</v>
      </c>
      <c r="L5101">
        <v>34</v>
      </c>
      <c r="M5101">
        <v>232</v>
      </c>
      <c r="N5101" t="str">
        <f>_xlfn.XLOOKUP(Orders[[#This Row],[_ProductID]],Products!A:A,Products!C:C)</f>
        <v>Electronics</v>
      </c>
      <c r="O5101">
        <v>28</v>
      </c>
      <c r="P5101">
        <v>0.05</v>
      </c>
      <c r="Q5101" s="2">
        <v>1333.3</v>
      </c>
      <c r="R5101" s="2">
        <v>599.98500000000001</v>
      </c>
      <c r="S5101" s="2">
        <v>5066.54</v>
      </c>
      <c r="T5101" s="2">
        <v>2666.6</v>
      </c>
    </row>
    <row r="5102" spans="1:20" x14ac:dyDescent="0.25">
      <c r="A5102" t="s">
        <v>2882</v>
      </c>
      <c r="B5102" t="s">
        <v>5</v>
      </c>
      <c r="C5102" t="s">
        <v>13</v>
      </c>
      <c r="D5102" s="1">
        <v>43500</v>
      </c>
      <c r="E5102" s="1">
        <v>43589</v>
      </c>
      <c r="F5102" s="1">
        <v>43599</v>
      </c>
      <c r="G5102" s="1">
        <v>43608</v>
      </c>
      <c r="H5102" s="13">
        <f>Orders[[#This Row],[DeliveryDate]]-Orders[[#This Row],[OrderDate]]</f>
        <v>19</v>
      </c>
      <c r="I5102" t="s">
        <v>3</v>
      </c>
      <c r="J5102" t="str">
        <f>_xlfn.XLOOKUP(Orders[[#This Row],[_SalesRepID]],'Sales team'!A:A,'Sales team'!B:B)</f>
        <v>Paul Holmes</v>
      </c>
      <c r="K5102">
        <v>14</v>
      </c>
      <c r="L5102">
        <v>11</v>
      </c>
      <c r="M5102">
        <v>318</v>
      </c>
      <c r="N5102" t="str">
        <f>_xlfn.XLOOKUP(Orders[[#This Row],[_ProductID]],Products!A:A,Products!C:C)</f>
        <v>Home décor</v>
      </c>
      <c r="O5102">
        <v>3</v>
      </c>
      <c r="P5102">
        <v>7.4999999999999997E-2</v>
      </c>
      <c r="Q5102" s="2">
        <v>844.2</v>
      </c>
      <c r="R5102" s="2">
        <v>379.89000000000004</v>
      </c>
      <c r="S5102" s="2">
        <v>6247.0800000000008</v>
      </c>
      <c r="T5102" s="2">
        <v>3207.9600000000005</v>
      </c>
    </row>
    <row r="5103" spans="1:20" x14ac:dyDescent="0.25">
      <c r="A5103" t="s">
        <v>2883</v>
      </c>
      <c r="B5103" t="s">
        <v>10</v>
      </c>
      <c r="C5103" t="s">
        <v>2</v>
      </c>
      <c r="D5103" s="1">
        <v>43500</v>
      </c>
      <c r="E5103" s="1">
        <v>43589</v>
      </c>
      <c r="F5103" s="1">
        <v>43600</v>
      </c>
      <c r="G5103" s="1">
        <v>43602</v>
      </c>
      <c r="H5103" s="13">
        <f>Orders[[#This Row],[DeliveryDate]]-Orders[[#This Row],[OrderDate]]</f>
        <v>13</v>
      </c>
      <c r="I5103" t="s">
        <v>3</v>
      </c>
      <c r="J5103" t="str">
        <f>_xlfn.XLOOKUP(Orders[[#This Row],[_SalesRepID]],'Sales team'!A:A,'Sales team'!B:B)</f>
        <v>Carlos Miller</v>
      </c>
      <c r="K5103">
        <v>28</v>
      </c>
      <c r="L5103">
        <v>50</v>
      </c>
      <c r="M5103">
        <v>250</v>
      </c>
      <c r="N5103" t="str">
        <f>_xlfn.XLOOKUP(Orders[[#This Row],[_ProductID]],Products!A:A,Products!C:C)</f>
        <v>Furniture</v>
      </c>
      <c r="O5103">
        <v>12</v>
      </c>
      <c r="P5103">
        <v>0.2</v>
      </c>
      <c r="Q5103" s="2">
        <v>1118.9000000000001</v>
      </c>
      <c r="R5103" s="2">
        <v>749.66300000000012</v>
      </c>
      <c r="S5103" s="2">
        <v>895.12000000000012</v>
      </c>
      <c r="T5103" s="2">
        <v>145.45699999999999</v>
      </c>
    </row>
    <row r="5104" spans="1:20" x14ac:dyDescent="0.25">
      <c r="A5104" t="s">
        <v>2884</v>
      </c>
      <c r="B5104" t="s">
        <v>8</v>
      </c>
      <c r="C5104" t="s">
        <v>2</v>
      </c>
      <c r="D5104" s="1">
        <v>43500</v>
      </c>
      <c r="E5104" s="1">
        <v>43589</v>
      </c>
      <c r="F5104" s="1">
        <v>43614</v>
      </c>
      <c r="G5104" s="1">
        <v>43612</v>
      </c>
      <c r="H5104" s="13">
        <f>Orders[[#This Row],[DeliveryDate]]-Orders[[#This Row],[OrderDate]]</f>
        <v>23</v>
      </c>
      <c r="I5104" t="s">
        <v>3</v>
      </c>
      <c r="J5104" t="str">
        <f>_xlfn.XLOOKUP(Orders[[#This Row],[_SalesRepID]],'Sales team'!A:A,'Sales team'!B:B)</f>
        <v>Joe Price</v>
      </c>
      <c r="K5104">
        <v>22</v>
      </c>
      <c r="L5104">
        <v>14</v>
      </c>
      <c r="M5104">
        <v>207</v>
      </c>
      <c r="N5104" t="str">
        <f>_xlfn.XLOOKUP(Orders[[#This Row],[_ProductID]],Products!A:A,Products!C:C)</f>
        <v>Kitchen &amp; Dining</v>
      </c>
      <c r="O5104">
        <v>1</v>
      </c>
      <c r="P5104">
        <v>7.4999999999999997E-2</v>
      </c>
      <c r="Q5104" s="2">
        <v>1695.1000000000001</v>
      </c>
      <c r="R5104" s="2">
        <v>1186.57</v>
      </c>
      <c r="S5104" s="2">
        <v>10975.772500000001</v>
      </c>
      <c r="T5104" s="2">
        <v>2669.7825000000012</v>
      </c>
    </row>
    <row r="5105" spans="1:20" x14ac:dyDescent="0.25">
      <c r="A5105" t="s">
        <v>2885</v>
      </c>
      <c r="B5105" t="s">
        <v>5</v>
      </c>
      <c r="C5105" t="s">
        <v>15</v>
      </c>
      <c r="D5105" s="1">
        <v>43500</v>
      </c>
      <c r="E5105" s="1">
        <v>43589</v>
      </c>
      <c r="F5105" s="1">
        <v>43601</v>
      </c>
      <c r="G5105" s="1">
        <v>43600</v>
      </c>
      <c r="H5105" s="13">
        <f>Orders[[#This Row],[DeliveryDate]]-Orders[[#This Row],[OrderDate]]</f>
        <v>11</v>
      </c>
      <c r="I5105" t="s">
        <v>3</v>
      </c>
      <c r="J5105" t="str">
        <f>_xlfn.XLOOKUP(Orders[[#This Row],[_SalesRepID]],'Sales team'!A:A,'Sales team'!B:B)</f>
        <v>Anthony Berry</v>
      </c>
      <c r="K5105">
        <v>16</v>
      </c>
      <c r="L5105">
        <v>8</v>
      </c>
      <c r="M5105">
        <v>47</v>
      </c>
      <c r="N5105" t="str">
        <f>_xlfn.XLOOKUP(Orders[[#This Row],[_ProductID]],Products!A:A,Products!C:C)</f>
        <v>Home décor</v>
      </c>
      <c r="O5105">
        <v>3</v>
      </c>
      <c r="P5105">
        <v>0.15</v>
      </c>
      <c r="Q5105" s="2">
        <v>2324.9</v>
      </c>
      <c r="R5105" s="2">
        <v>1371.691</v>
      </c>
      <c r="S5105" s="2">
        <v>15809.32</v>
      </c>
      <c r="T5105" s="2">
        <v>4835.7919999999995</v>
      </c>
    </row>
    <row r="5106" spans="1:20" x14ac:dyDescent="0.25">
      <c r="A5106" t="s">
        <v>2886</v>
      </c>
      <c r="B5106" t="s">
        <v>8</v>
      </c>
      <c r="C5106" t="s">
        <v>6</v>
      </c>
      <c r="D5106" s="1">
        <v>43500</v>
      </c>
      <c r="E5106" s="1">
        <v>43589</v>
      </c>
      <c r="F5106" s="1">
        <v>43609</v>
      </c>
      <c r="G5106" s="1">
        <v>43599</v>
      </c>
      <c r="H5106" s="13">
        <f>Orders[[#This Row],[DeliveryDate]]-Orders[[#This Row],[OrderDate]]</f>
        <v>10</v>
      </c>
      <c r="I5106" t="s">
        <v>3</v>
      </c>
      <c r="J5106" t="str">
        <f>_xlfn.XLOOKUP(Orders[[#This Row],[_SalesRepID]],'Sales team'!A:A,'Sales team'!B:B)</f>
        <v>Roy Rice</v>
      </c>
      <c r="K5106">
        <v>24</v>
      </c>
      <c r="L5106">
        <v>20</v>
      </c>
      <c r="M5106">
        <v>89</v>
      </c>
      <c r="N5106" t="str">
        <f>_xlfn.XLOOKUP(Orders[[#This Row],[_ProductID]],Products!A:A,Products!C:C)</f>
        <v>Electronics</v>
      </c>
      <c r="O5106">
        <v>28</v>
      </c>
      <c r="P5106">
        <v>0.05</v>
      </c>
      <c r="Q5106" s="2">
        <v>891.1</v>
      </c>
      <c r="R5106" s="2">
        <v>730.702</v>
      </c>
      <c r="S5106" s="2">
        <v>4232.7249999999995</v>
      </c>
      <c r="T5106" s="2">
        <v>579.21499999999924</v>
      </c>
    </row>
    <row r="5107" spans="1:20" x14ac:dyDescent="0.25">
      <c r="A5107" t="s">
        <v>2887</v>
      </c>
      <c r="B5107" t="s">
        <v>5</v>
      </c>
      <c r="C5107" t="s">
        <v>46</v>
      </c>
      <c r="D5107" s="1">
        <v>43400</v>
      </c>
      <c r="E5107" s="1">
        <v>43589</v>
      </c>
      <c r="F5107" s="1">
        <v>43601</v>
      </c>
      <c r="G5107" s="1">
        <v>43599</v>
      </c>
      <c r="H5107" s="13">
        <f>Orders[[#This Row],[DeliveryDate]]-Orders[[#This Row],[OrderDate]]</f>
        <v>10</v>
      </c>
      <c r="I5107" t="s">
        <v>3</v>
      </c>
      <c r="J5107" t="str">
        <f>_xlfn.XLOOKUP(Orders[[#This Row],[_SalesRepID]],'Sales team'!A:A,'Sales team'!B:B)</f>
        <v>Anthony Torres</v>
      </c>
      <c r="K5107">
        <v>20</v>
      </c>
      <c r="L5107">
        <v>10</v>
      </c>
      <c r="M5107">
        <v>65</v>
      </c>
      <c r="N5107" t="str">
        <f>_xlfn.XLOOKUP(Orders[[#This Row],[_ProductID]],Products!A:A,Products!C:C)</f>
        <v>Home décor</v>
      </c>
      <c r="O5107">
        <v>46</v>
      </c>
      <c r="P5107">
        <v>0.1</v>
      </c>
      <c r="Q5107" s="2">
        <v>1092.1000000000001</v>
      </c>
      <c r="R5107" s="2">
        <v>491.44500000000005</v>
      </c>
      <c r="S5107" s="2">
        <v>6880.2300000000005</v>
      </c>
      <c r="T5107" s="2">
        <v>3440.1150000000002</v>
      </c>
    </row>
    <row r="5108" spans="1:20" x14ac:dyDescent="0.25">
      <c r="A5108" t="s">
        <v>2888</v>
      </c>
      <c r="B5108" t="s">
        <v>5</v>
      </c>
      <c r="C5108" t="s">
        <v>6</v>
      </c>
      <c r="D5108" s="1">
        <v>43500</v>
      </c>
      <c r="E5108" s="1">
        <v>43589</v>
      </c>
      <c r="F5108" s="1">
        <v>43591</v>
      </c>
      <c r="G5108" s="1">
        <v>43620</v>
      </c>
      <c r="H5108" s="13">
        <f>Orders[[#This Row],[DeliveryDate]]-Orders[[#This Row],[OrderDate]]</f>
        <v>31</v>
      </c>
      <c r="I5108" t="s">
        <v>3</v>
      </c>
      <c r="J5108" t="str">
        <f>_xlfn.XLOOKUP(Orders[[#This Row],[_SalesRepID]],'Sales team'!A:A,'Sales team'!B:B)</f>
        <v>Nicholas Cunningham</v>
      </c>
      <c r="K5108">
        <v>19</v>
      </c>
      <c r="L5108">
        <v>29</v>
      </c>
      <c r="M5108">
        <v>174</v>
      </c>
      <c r="N5108" t="str">
        <f>_xlfn.XLOOKUP(Orders[[#This Row],[_ProductID]],Products!A:A,Products!C:C)</f>
        <v>Home décor</v>
      </c>
      <c r="O5108">
        <v>45</v>
      </c>
      <c r="P5108">
        <v>0.05</v>
      </c>
      <c r="Q5108" s="2">
        <v>1078.7</v>
      </c>
      <c r="R5108" s="2">
        <v>744.303</v>
      </c>
      <c r="S5108" s="2">
        <v>8198.1200000000008</v>
      </c>
      <c r="T5108" s="2">
        <v>2243.6960000000008</v>
      </c>
    </row>
    <row r="5109" spans="1:20" x14ac:dyDescent="0.25">
      <c r="A5109" t="s">
        <v>2889</v>
      </c>
      <c r="B5109" t="s">
        <v>10</v>
      </c>
      <c r="C5109" t="s">
        <v>6</v>
      </c>
      <c r="D5109" s="1">
        <v>43500</v>
      </c>
      <c r="E5109" s="1">
        <v>43589</v>
      </c>
      <c r="F5109" s="1">
        <v>43610</v>
      </c>
      <c r="G5109" s="1">
        <v>43612</v>
      </c>
      <c r="H5109" s="13">
        <f>Orders[[#This Row],[DeliveryDate]]-Orders[[#This Row],[OrderDate]]</f>
        <v>23</v>
      </c>
      <c r="I5109" t="s">
        <v>3</v>
      </c>
      <c r="J5109" t="str">
        <f>_xlfn.XLOOKUP(Orders[[#This Row],[_SalesRepID]],'Sales team'!A:A,'Sales team'!B:B)</f>
        <v>Donald Reynolds</v>
      </c>
      <c r="K5109">
        <v>26</v>
      </c>
      <c r="L5109">
        <v>44</v>
      </c>
      <c r="M5109">
        <v>167</v>
      </c>
      <c r="N5109" t="str">
        <f>_xlfn.XLOOKUP(Orders[[#This Row],[_ProductID]],Products!A:A,Products!C:C)</f>
        <v>Home décor</v>
      </c>
      <c r="O5109">
        <v>3</v>
      </c>
      <c r="P5109">
        <v>0.2</v>
      </c>
      <c r="Q5109" s="2">
        <v>3892.7000000000003</v>
      </c>
      <c r="R5109" s="2">
        <v>1868.4960000000001</v>
      </c>
      <c r="S5109" s="2">
        <v>18684.960000000003</v>
      </c>
      <c r="T5109" s="2">
        <v>7473.9840000000022</v>
      </c>
    </row>
    <row r="5110" spans="1:20" x14ac:dyDescent="0.25">
      <c r="A5110" t="s">
        <v>2890</v>
      </c>
      <c r="B5110" t="s">
        <v>10</v>
      </c>
      <c r="C5110" t="s">
        <v>6</v>
      </c>
      <c r="D5110" s="1">
        <v>43500</v>
      </c>
      <c r="E5110" s="1">
        <v>43589</v>
      </c>
      <c r="F5110" s="1">
        <v>43596</v>
      </c>
      <c r="G5110" s="1">
        <v>43621</v>
      </c>
      <c r="H5110" s="13">
        <f>Orders[[#This Row],[DeliveryDate]]-Orders[[#This Row],[OrderDate]]</f>
        <v>32</v>
      </c>
      <c r="I5110" t="s">
        <v>3</v>
      </c>
      <c r="J5110" t="str">
        <f>_xlfn.XLOOKUP(Orders[[#This Row],[_SalesRepID]],'Sales team'!A:A,'Sales team'!B:B)</f>
        <v>Shawn Torres</v>
      </c>
      <c r="K5110">
        <v>27</v>
      </c>
      <c r="L5110">
        <v>30</v>
      </c>
      <c r="M5110">
        <v>126</v>
      </c>
      <c r="N5110" t="str">
        <f>_xlfn.XLOOKUP(Orders[[#This Row],[_ProductID]],Products!A:A,Products!C:C)</f>
        <v>Furniture</v>
      </c>
      <c r="O5110">
        <v>15</v>
      </c>
      <c r="P5110">
        <v>0.15</v>
      </c>
      <c r="Q5110" s="2">
        <v>984.9</v>
      </c>
      <c r="R5110" s="2">
        <v>778.07100000000003</v>
      </c>
      <c r="S5110" s="2">
        <v>837.16499999999996</v>
      </c>
      <c r="T5110" s="2">
        <v>59.093999999999937</v>
      </c>
    </row>
    <row r="5111" spans="1:20" x14ac:dyDescent="0.25">
      <c r="A5111" t="s">
        <v>2891</v>
      </c>
      <c r="B5111" t="s">
        <v>10</v>
      </c>
      <c r="C5111" t="s">
        <v>13</v>
      </c>
      <c r="D5111" s="1">
        <v>43500</v>
      </c>
      <c r="E5111" s="1">
        <v>43589</v>
      </c>
      <c r="F5111" s="1">
        <v>43610</v>
      </c>
      <c r="G5111" s="1">
        <v>43600</v>
      </c>
      <c r="H5111" s="13">
        <f>Orders[[#This Row],[DeliveryDate]]-Orders[[#This Row],[OrderDate]]</f>
        <v>11</v>
      </c>
      <c r="I5111" t="s">
        <v>3</v>
      </c>
      <c r="J5111" t="str">
        <f>_xlfn.XLOOKUP(Orders[[#This Row],[_SalesRepID]],'Sales team'!A:A,'Sales team'!B:B)</f>
        <v>Shawn Torres</v>
      </c>
      <c r="K5111">
        <v>27</v>
      </c>
      <c r="L5111">
        <v>36</v>
      </c>
      <c r="M5111">
        <v>325</v>
      </c>
      <c r="N5111" t="str">
        <f>_xlfn.XLOOKUP(Orders[[#This Row],[_ProductID]],Products!A:A,Products!C:C)</f>
        <v>Home décor</v>
      </c>
      <c r="O5111">
        <v>40</v>
      </c>
      <c r="P5111">
        <v>7.4999999999999997E-2</v>
      </c>
      <c r="Q5111" s="2">
        <v>3839.1</v>
      </c>
      <c r="R5111" s="2">
        <v>3263.2349999999997</v>
      </c>
      <c r="S5111" s="2">
        <v>10653.502500000001</v>
      </c>
      <c r="T5111" s="2">
        <v>863.7975000000024</v>
      </c>
    </row>
    <row r="5112" spans="1:20" x14ac:dyDescent="0.25">
      <c r="A5112" t="s">
        <v>2892</v>
      </c>
      <c r="B5112" t="s">
        <v>1</v>
      </c>
      <c r="C5112" t="s">
        <v>2</v>
      </c>
      <c r="D5112" s="1">
        <v>43500</v>
      </c>
      <c r="E5112" s="1">
        <v>43589</v>
      </c>
      <c r="F5112" s="1">
        <v>43597</v>
      </c>
      <c r="G5112" s="1">
        <v>43607</v>
      </c>
      <c r="H5112" s="13">
        <f>Orders[[#This Row],[DeliveryDate]]-Orders[[#This Row],[OrderDate]]</f>
        <v>18</v>
      </c>
      <c r="I5112" t="s">
        <v>3</v>
      </c>
      <c r="J5112" t="str">
        <f>_xlfn.XLOOKUP(Orders[[#This Row],[_SalesRepID]],'Sales team'!A:A,'Sales team'!B:B)</f>
        <v>Joshua Ryan</v>
      </c>
      <c r="K5112">
        <v>9</v>
      </c>
      <c r="L5112">
        <v>49</v>
      </c>
      <c r="M5112">
        <v>207</v>
      </c>
      <c r="N5112" t="str">
        <f>_xlfn.XLOOKUP(Orders[[#This Row],[_ProductID]],Products!A:A,Products!C:C)</f>
        <v>Electronics</v>
      </c>
      <c r="O5112">
        <v>28</v>
      </c>
      <c r="P5112">
        <v>0.3</v>
      </c>
      <c r="Q5112" s="2">
        <v>1085.4000000000001</v>
      </c>
      <c r="R5112" s="2">
        <v>575.26200000000006</v>
      </c>
      <c r="S5112" s="2">
        <v>5318.46</v>
      </c>
      <c r="T5112" s="2">
        <v>1291.6259999999997</v>
      </c>
    </row>
    <row r="5113" spans="1:20" x14ac:dyDescent="0.25">
      <c r="A5113" t="s">
        <v>2893</v>
      </c>
      <c r="B5113" t="s">
        <v>1</v>
      </c>
      <c r="C5113" t="s">
        <v>13</v>
      </c>
      <c r="D5113" s="1">
        <v>43500</v>
      </c>
      <c r="E5113" s="1">
        <v>43589</v>
      </c>
      <c r="F5113" s="1">
        <v>43601</v>
      </c>
      <c r="G5113" s="1">
        <v>43605</v>
      </c>
      <c r="H5113" s="13">
        <f>Orders[[#This Row],[DeliveryDate]]-Orders[[#This Row],[OrderDate]]</f>
        <v>16</v>
      </c>
      <c r="I5113" t="s">
        <v>3</v>
      </c>
      <c r="J5113" t="str">
        <f>_xlfn.XLOOKUP(Orders[[#This Row],[_SalesRepID]],'Sales team'!A:A,'Sales team'!B:B)</f>
        <v>Shawn Cook</v>
      </c>
      <c r="K5113">
        <v>7</v>
      </c>
      <c r="L5113">
        <v>50</v>
      </c>
      <c r="M5113">
        <v>291</v>
      </c>
      <c r="N5113" t="str">
        <f>_xlfn.XLOOKUP(Orders[[#This Row],[_ProductID]],Products!A:A,Products!C:C)</f>
        <v>Home décor</v>
      </c>
      <c r="O5113">
        <v>32</v>
      </c>
      <c r="P5113">
        <v>0.1</v>
      </c>
      <c r="Q5113" s="2">
        <v>227.8</v>
      </c>
      <c r="R5113" s="2">
        <v>164.01599999999999</v>
      </c>
      <c r="S5113" s="2">
        <v>615.06000000000006</v>
      </c>
      <c r="T5113" s="2">
        <v>123.01200000000006</v>
      </c>
    </row>
    <row r="5114" spans="1:20" x14ac:dyDescent="0.25">
      <c r="A5114" t="s">
        <v>2894</v>
      </c>
      <c r="B5114" t="s">
        <v>5</v>
      </c>
      <c r="C5114" t="s">
        <v>13</v>
      </c>
      <c r="D5114" s="1">
        <v>43500</v>
      </c>
      <c r="E5114" s="1">
        <v>43589</v>
      </c>
      <c r="F5114" s="1">
        <v>43596</v>
      </c>
      <c r="G5114" s="1">
        <v>43605</v>
      </c>
      <c r="H5114" s="13">
        <f>Orders[[#This Row],[DeliveryDate]]-Orders[[#This Row],[OrderDate]]</f>
        <v>16</v>
      </c>
      <c r="I5114" t="s">
        <v>3</v>
      </c>
      <c r="J5114" t="str">
        <f>_xlfn.XLOOKUP(Orders[[#This Row],[_SalesRepID]],'Sales team'!A:A,'Sales team'!B:B)</f>
        <v>Nicholas Cunningham</v>
      </c>
      <c r="K5114">
        <v>19</v>
      </c>
      <c r="L5114">
        <v>27</v>
      </c>
      <c r="M5114">
        <v>276</v>
      </c>
      <c r="N5114" t="str">
        <f>_xlfn.XLOOKUP(Orders[[#This Row],[_ProductID]],Products!A:A,Products!C:C)</f>
        <v>Furniture</v>
      </c>
      <c r="O5114">
        <v>12</v>
      </c>
      <c r="P5114">
        <v>0.05</v>
      </c>
      <c r="Q5114" s="2">
        <v>1018.4</v>
      </c>
      <c r="R5114" s="2">
        <v>437.91199999999998</v>
      </c>
      <c r="S5114" s="2">
        <v>1934.9599999999998</v>
      </c>
      <c r="T5114" s="2">
        <v>1059.136</v>
      </c>
    </row>
    <row r="5115" spans="1:20" x14ac:dyDescent="0.25">
      <c r="A5115" t="s">
        <v>2895</v>
      </c>
      <c r="B5115" t="s">
        <v>1</v>
      </c>
      <c r="C5115" t="s">
        <v>2</v>
      </c>
      <c r="D5115" s="1">
        <v>43500</v>
      </c>
      <c r="E5115" s="1">
        <v>43589</v>
      </c>
      <c r="F5115" s="1">
        <v>43594</v>
      </c>
      <c r="G5115" s="1">
        <v>43599</v>
      </c>
      <c r="H5115" s="13">
        <f>Orders[[#This Row],[DeliveryDate]]-Orders[[#This Row],[OrderDate]]</f>
        <v>10</v>
      </c>
      <c r="I5115" t="s">
        <v>3</v>
      </c>
      <c r="J5115" t="str">
        <f>_xlfn.XLOOKUP(Orders[[#This Row],[_SalesRepID]],'Sales team'!A:A,'Sales team'!B:B)</f>
        <v>Stephen Payne</v>
      </c>
      <c r="K5115">
        <v>5</v>
      </c>
      <c r="L5115">
        <v>19</v>
      </c>
      <c r="M5115">
        <v>230</v>
      </c>
      <c r="N5115" t="str">
        <f>_xlfn.XLOOKUP(Orders[[#This Row],[_ProductID]],Products!A:A,Products!C:C)</f>
        <v>Home décor</v>
      </c>
      <c r="O5115">
        <v>46</v>
      </c>
      <c r="P5115">
        <v>0.1</v>
      </c>
      <c r="Q5115" s="2">
        <v>2445.5</v>
      </c>
      <c r="R5115" s="2">
        <v>1027.1099999999999</v>
      </c>
      <c r="S5115" s="2">
        <v>13205.7</v>
      </c>
      <c r="T5115" s="2">
        <v>7043.0400000000009</v>
      </c>
    </row>
    <row r="5116" spans="1:20" x14ac:dyDescent="0.25">
      <c r="A5116" t="s">
        <v>2896</v>
      </c>
      <c r="B5116" t="s">
        <v>8</v>
      </c>
      <c r="C5116" t="s">
        <v>2</v>
      </c>
      <c r="D5116" s="1">
        <v>43500</v>
      </c>
      <c r="E5116" s="1">
        <v>43589</v>
      </c>
      <c r="F5116" s="1">
        <v>43595</v>
      </c>
      <c r="G5116" s="1">
        <v>43605</v>
      </c>
      <c r="H5116" s="13">
        <f>Orders[[#This Row],[DeliveryDate]]-Orders[[#This Row],[OrderDate]]</f>
        <v>16</v>
      </c>
      <c r="I5116" t="s">
        <v>3</v>
      </c>
      <c r="J5116" t="str">
        <f>_xlfn.XLOOKUP(Orders[[#This Row],[_SalesRepID]],'Sales team'!A:A,'Sales team'!B:B)</f>
        <v>Joe Price</v>
      </c>
      <c r="K5116">
        <v>22</v>
      </c>
      <c r="L5116">
        <v>45</v>
      </c>
      <c r="M5116">
        <v>251</v>
      </c>
      <c r="N5116" t="str">
        <f>_xlfn.XLOOKUP(Orders[[#This Row],[_ProductID]],Products!A:A,Products!C:C)</f>
        <v>Home décor</v>
      </c>
      <c r="O5116">
        <v>32</v>
      </c>
      <c r="P5116">
        <v>0.4</v>
      </c>
      <c r="Q5116" s="2">
        <v>187.6</v>
      </c>
      <c r="R5116" s="2">
        <v>88.171999999999997</v>
      </c>
      <c r="S5116" s="2">
        <v>225.11999999999998</v>
      </c>
      <c r="T5116" s="2">
        <v>48.775999999999982</v>
      </c>
    </row>
    <row r="5117" spans="1:20" x14ac:dyDescent="0.25">
      <c r="A5117" t="s">
        <v>2897</v>
      </c>
      <c r="B5117" t="s">
        <v>5</v>
      </c>
      <c r="C5117" t="s">
        <v>2</v>
      </c>
      <c r="D5117" s="1">
        <v>43500</v>
      </c>
      <c r="E5117" s="1">
        <v>43589</v>
      </c>
      <c r="F5117" s="1">
        <v>43611</v>
      </c>
      <c r="G5117" s="1">
        <v>43601</v>
      </c>
      <c r="H5117" s="13">
        <f>Orders[[#This Row],[DeliveryDate]]-Orders[[#This Row],[OrderDate]]</f>
        <v>12</v>
      </c>
      <c r="I5117" t="s">
        <v>3</v>
      </c>
      <c r="J5117" t="str">
        <f>_xlfn.XLOOKUP(Orders[[#This Row],[_SalesRepID]],'Sales team'!A:A,'Sales team'!B:B)</f>
        <v>Roger Alexander</v>
      </c>
      <c r="K5117">
        <v>15</v>
      </c>
      <c r="L5117">
        <v>42</v>
      </c>
      <c r="M5117">
        <v>241</v>
      </c>
      <c r="N5117" t="str">
        <f>_xlfn.XLOOKUP(Orders[[#This Row],[_ProductID]],Products!A:A,Products!C:C)</f>
        <v>Outdoor</v>
      </c>
      <c r="O5117">
        <v>18</v>
      </c>
      <c r="P5117">
        <v>0.05</v>
      </c>
      <c r="Q5117" s="2">
        <v>710.2</v>
      </c>
      <c r="R5117" s="2">
        <v>333.79399999999998</v>
      </c>
      <c r="S5117" s="2">
        <v>2024.0700000000002</v>
      </c>
      <c r="T5117" s="2">
        <v>1022.6880000000002</v>
      </c>
    </row>
    <row r="5118" spans="1:20" x14ac:dyDescent="0.25">
      <c r="A5118" t="s">
        <v>2898</v>
      </c>
      <c r="B5118" t="s">
        <v>8</v>
      </c>
      <c r="C5118" t="s">
        <v>13</v>
      </c>
      <c r="D5118" s="1">
        <v>43500</v>
      </c>
      <c r="E5118" s="1">
        <v>43589</v>
      </c>
      <c r="F5118" s="1">
        <v>43601</v>
      </c>
      <c r="G5118" s="1">
        <v>43609</v>
      </c>
      <c r="H5118" s="13">
        <f>Orders[[#This Row],[DeliveryDate]]-Orders[[#This Row],[OrderDate]]</f>
        <v>20</v>
      </c>
      <c r="I5118" t="s">
        <v>3</v>
      </c>
      <c r="J5118" t="str">
        <f>_xlfn.XLOOKUP(Orders[[#This Row],[_SalesRepID]],'Sales team'!A:A,'Sales team'!B:B)</f>
        <v>Roy Rice</v>
      </c>
      <c r="K5118">
        <v>24</v>
      </c>
      <c r="L5118">
        <v>23</v>
      </c>
      <c r="M5118">
        <v>275</v>
      </c>
      <c r="N5118" t="str">
        <f>_xlfn.XLOOKUP(Orders[[#This Row],[_ProductID]],Products!A:A,Products!C:C)</f>
        <v>Furniture</v>
      </c>
      <c r="O5118">
        <v>22</v>
      </c>
      <c r="P5118">
        <v>0.15</v>
      </c>
      <c r="Q5118" s="2">
        <v>1782.2</v>
      </c>
      <c r="R5118" s="2">
        <v>1318.828</v>
      </c>
      <c r="S5118" s="2">
        <v>7574.3499999999995</v>
      </c>
      <c r="T5118" s="2">
        <v>980.21</v>
      </c>
    </row>
    <row r="5119" spans="1:20" x14ac:dyDescent="0.25">
      <c r="A5119" t="s">
        <v>2899</v>
      </c>
      <c r="B5119" t="s">
        <v>5</v>
      </c>
      <c r="C5119" t="s">
        <v>15</v>
      </c>
      <c r="D5119" s="1">
        <v>43500</v>
      </c>
      <c r="E5119" s="1">
        <v>43589</v>
      </c>
      <c r="F5119" s="1">
        <v>43593</v>
      </c>
      <c r="G5119" s="1">
        <v>43600</v>
      </c>
      <c r="H5119" s="13">
        <f>Orders[[#This Row],[DeliveryDate]]-Orders[[#This Row],[OrderDate]]</f>
        <v>11</v>
      </c>
      <c r="I5119" t="s">
        <v>3</v>
      </c>
      <c r="J5119" t="str">
        <f>_xlfn.XLOOKUP(Orders[[#This Row],[_SalesRepID]],'Sales team'!A:A,'Sales team'!B:B)</f>
        <v>Frank Brown</v>
      </c>
      <c r="K5119">
        <v>17</v>
      </c>
      <c r="L5119">
        <v>25</v>
      </c>
      <c r="M5119">
        <v>45</v>
      </c>
      <c r="N5119" t="str">
        <f>_xlfn.XLOOKUP(Orders[[#This Row],[_ProductID]],Products!A:A,Products!C:C)</f>
        <v>Home décor</v>
      </c>
      <c r="O5119">
        <v>23</v>
      </c>
      <c r="P5119">
        <v>0.1</v>
      </c>
      <c r="Q5119" s="2">
        <v>951.4</v>
      </c>
      <c r="R5119" s="2">
        <v>418.61599999999999</v>
      </c>
      <c r="S5119" s="2">
        <v>5993.8200000000006</v>
      </c>
      <c r="T5119" s="2">
        <v>3063.5080000000007</v>
      </c>
    </row>
    <row r="5120" spans="1:20" x14ac:dyDescent="0.25">
      <c r="A5120" t="s">
        <v>2900</v>
      </c>
      <c r="B5120" t="s">
        <v>1</v>
      </c>
      <c r="C5120" t="s">
        <v>25</v>
      </c>
      <c r="D5120" s="1">
        <v>43500</v>
      </c>
      <c r="E5120" s="1">
        <v>43589</v>
      </c>
      <c r="F5120" s="1">
        <v>43597</v>
      </c>
      <c r="G5120" s="1">
        <v>43598</v>
      </c>
      <c r="H5120" s="13">
        <f>Orders[[#This Row],[DeliveryDate]]-Orders[[#This Row],[OrderDate]]</f>
        <v>9</v>
      </c>
      <c r="I5120" t="s">
        <v>3</v>
      </c>
      <c r="J5120" t="str">
        <f>_xlfn.XLOOKUP(Orders[[#This Row],[_SalesRepID]],'Sales team'!A:A,'Sales team'!B:B)</f>
        <v>Chris Armstrong</v>
      </c>
      <c r="K5120">
        <v>4</v>
      </c>
      <c r="L5120">
        <v>7</v>
      </c>
      <c r="M5120">
        <v>362</v>
      </c>
      <c r="N5120" t="str">
        <f>_xlfn.XLOOKUP(Orders[[#This Row],[_ProductID]],Products!A:A,Products!C:C)</f>
        <v>Kitchen &amp; Dining</v>
      </c>
      <c r="O5120">
        <v>37</v>
      </c>
      <c r="P5120">
        <v>7.4999999999999997E-2</v>
      </c>
      <c r="Q5120" s="2">
        <v>5628</v>
      </c>
      <c r="R5120" s="2">
        <v>4558.68</v>
      </c>
      <c r="S5120" s="2">
        <v>10411.800000000001</v>
      </c>
      <c r="T5120" s="2">
        <v>1294.4400000000005</v>
      </c>
    </row>
    <row r="5121" spans="1:20" x14ac:dyDescent="0.25">
      <c r="A5121" t="s">
        <v>2901</v>
      </c>
      <c r="B5121" t="s">
        <v>10</v>
      </c>
      <c r="C5121" t="s">
        <v>2</v>
      </c>
      <c r="D5121" s="1">
        <v>43500</v>
      </c>
      <c r="E5121" s="1">
        <v>43589</v>
      </c>
      <c r="F5121" s="1">
        <v>43604</v>
      </c>
      <c r="G5121" s="1">
        <v>43600</v>
      </c>
      <c r="H5121" s="13">
        <f>Orders[[#This Row],[DeliveryDate]]-Orders[[#This Row],[OrderDate]]</f>
        <v>11</v>
      </c>
      <c r="I5121" t="s">
        <v>3</v>
      </c>
      <c r="J5121" t="str">
        <f>_xlfn.XLOOKUP(Orders[[#This Row],[_SalesRepID]],'Sales team'!A:A,'Sales team'!B:B)</f>
        <v>Shawn Torres</v>
      </c>
      <c r="K5121">
        <v>27</v>
      </c>
      <c r="L5121">
        <v>28</v>
      </c>
      <c r="M5121">
        <v>238</v>
      </c>
      <c r="N5121" t="str">
        <f>_xlfn.XLOOKUP(Orders[[#This Row],[_ProductID]],Products!A:A,Products!C:C)</f>
        <v>Furniture</v>
      </c>
      <c r="O5121">
        <v>15</v>
      </c>
      <c r="P5121">
        <v>0.1</v>
      </c>
      <c r="Q5121" s="2">
        <v>1078.7</v>
      </c>
      <c r="R5121" s="2">
        <v>647.22</v>
      </c>
      <c r="S5121" s="2">
        <v>6795.81</v>
      </c>
      <c r="T5121" s="2">
        <v>2265.2700000000004</v>
      </c>
    </row>
    <row r="5122" spans="1:20" x14ac:dyDescent="0.25">
      <c r="A5122" t="s">
        <v>2874</v>
      </c>
      <c r="B5122" t="s">
        <v>5</v>
      </c>
      <c r="C5122" t="s">
        <v>15</v>
      </c>
      <c r="D5122" s="1">
        <v>43500</v>
      </c>
      <c r="E5122" s="1">
        <v>43588</v>
      </c>
      <c r="F5122" s="1">
        <v>43611</v>
      </c>
      <c r="G5122" s="1">
        <v>43606</v>
      </c>
      <c r="H5122" s="13">
        <f>Orders[[#This Row],[DeliveryDate]]-Orders[[#This Row],[OrderDate]]</f>
        <v>18</v>
      </c>
      <c r="I5122" t="s">
        <v>3</v>
      </c>
      <c r="J5122" t="str">
        <f>_xlfn.XLOOKUP(Orders[[#This Row],[_SalesRepID]],'Sales team'!A:A,'Sales team'!B:B)</f>
        <v>Paul Holmes</v>
      </c>
      <c r="K5122">
        <v>14</v>
      </c>
      <c r="L5122">
        <v>6</v>
      </c>
      <c r="M5122">
        <v>50</v>
      </c>
      <c r="N5122" t="str">
        <f>_xlfn.XLOOKUP(Orders[[#This Row],[_ProductID]],Products!A:A,Products!C:C)</f>
        <v>Home décor</v>
      </c>
      <c r="O5122">
        <v>27</v>
      </c>
      <c r="P5122">
        <v>7.4999999999999997E-2</v>
      </c>
      <c r="Q5122" s="2">
        <v>1165.8</v>
      </c>
      <c r="R5122" s="2">
        <v>920.98199999999997</v>
      </c>
      <c r="S5122" s="2">
        <v>2156.73</v>
      </c>
      <c r="T5122" s="2">
        <v>314.76600000000008</v>
      </c>
    </row>
    <row r="5123" spans="1:20" x14ac:dyDescent="0.25">
      <c r="A5123" t="s">
        <v>2875</v>
      </c>
      <c r="B5123" t="s">
        <v>1</v>
      </c>
      <c r="C5123" t="s">
        <v>2</v>
      </c>
      <c r="D5123" s="1">
        <v>43500</v>
      </c>
      <c r="E5123" s="1">
        <v>43588</v>
      </c>
      <c r="F5123" s="1">
        <v>43607</v>
      </c>
      <c r="G5123" s="1">
        <v>43601</v>
      </c>
      <c r="H5123" s="13">
        <f>Orders[[#This Row],[DeliveryDate]]-Orders[[#This Row],[OrderDate]]</f>
        <v>13</v>
      </c>
      <c r="I5123" t="s">
        <v>3</v>
      </c>
      <c r="J5123" t="str">
        <f>_xlfn.XLOOKUP(Orders[[#This Row],[_SalesRepID]],'Sales team'!A:A,'Sales team'!B:B)</f>
        <v>Keith Griffin</v>
      </c>
      <c r="K5123">
        <v>2</v>
      </c>
      <c r="L5123">
        <v>17</v>
      </c>
      <c r="M5123">
        <v>210</v>
      </c>
      <c r="N5123" t="str">
        <f>_xlfn.XLOOKUP(Orders[[#This Row],[_ProductID]],Products!A:A,Products!C:C)</f>
        <v>Home décor</v>
      </c>
      <c r="O5123">
        <v>27</v>
      </c>
      <c r="P5123">
        <v>7.4999999999999997E-2</v>
      </c>
      <c r="Q5123" s="2">
        <v>167.5</v>
      </c>
      <c r="R5123" s="2">
        <v>110.55000000000001</v>
      </c>
      <c r="S5123" s="2">
        <v>619.75</v>
      </c>
      <c r="T5123" s="2">
        <v>177.54999999999995</v>
      </c>
    </row>
    <row r="5124" spans="1:20" x14ac:dyDescent="0.25">
      <c r="A5124" t="s">
        <v>2876</v>
      </c>
      <c r="B5124" t="s">
        <v>10</v>
      </c>
      <c r="C5124" t="s">
        <v>6</v>
      </c>
      <c r="D5124" s="1">
        <v>43500</v>
      </c>
      <c r="E5124" s="1">
        <v>43588</v>
      </c>
      <c r="F5124" s="1">
        <v>43600</v>
      </c>
      <c r="G5124" s="1">
        <v>43595</v>
      </c>
      <c r="H5124" s="13">
        <f>Orders[[#This Row],[DeliveryDate]]-Orders[[#This Row],[OrderDate]]</f>
        <v>7</v>
      </c>
      <c r="I5124" t="s">
        <v>3</v>
      </c>
      <c r="J5124" t="str">
        <f>_xlfn.XLOOKUP(Orders[[#This Row],[_SalesRepID]],'Sales team'!A:A,'Sales team'!B:B)</f>
        <v>Donald Reynolds</v>
      </c>
      <c r="K5124">
        <v>26</v>
      </c>
      <c r="L5124">
        <v>29</v>
      </c>
      <c r="M5124">
        <v>108</v>
      </c>
      <c r="N5124" t="str">
        <f>_xlfn.XLOOKUP(Orders[[#This Row],[_ProductID]],Products!A:A,Products!C:C)</f>
        <v>Furniture</v>
      </c>
      <c r="O5124">
        <v>42</v>
      </c>
      <c r="P5124">
        <v>0.05</v>
      </c>
      <c r="Q5124" s="2">
        <v>1078.7</v>
      </c>
      <c r="R5124" s="2">
        <v>755.09</v>
      </c>
      <c r="S5124" s="2">
        <v>5123.8249999999998</v>
      </c>
      <c r="T5124" s="2">
        <v>1348.3749999999995</v>
      </c>
    </row>
    <row r="5125" spans="1:20" x14ac:dyDescent="0.25">
      <c r="A5125" t="s">
        <v>2877</v>
      </c>
      <c r="B5125" t="s">
        <v>5</v>
      </c>
      <c r="C5125" t="s">
        <v>46</v>
      </c>
      <c r="D5125" s="1">
        <v>43500</v>
      </c>
      <c r="E5125" s="1">
        <v>43588</v>
      </c>
      <c r="F5125" s="1">
        <v>43596</v>
      </c>
      <c r="G5125" s="1">
        <v>43607</v>
      </c>
      <c r="H5125" s="13">
        <f>Orders[[#This Row],[DeliveryDate]]-Orders[[#This Row],[OrderDate]]</f>
        <v>19</v>
      </c>
      <c r="I5125" t="s">
        <v>3</v>
      </c>
      <c r="J5125" t="str">
        <f>_xlfn.XLOOKUP(Orders[[#This Row],[_SalesRepID]],'Sales team'!A:A,'Sales team'!B:B)</f>
        <v>Todd Roberts</v>
      </c>
      <c r="K5125">
        <v>13</v>
      </c>
      <c r="L5125">
        <v>44</v>
      </c>
      <c r="M5125">
        <v>84</v>
      </c>
      <c r="N5125" t="str">
        <f>_xlfn.XLOOKUP(Orders[[#This Row],[_ProductID]],Products!A:A,Products!C:C)</f>
        <v>Home décor</v>
      </c>
      <c r="O5125">
        <v>23</v>
      </c>
      <c r="P5125">
        <v>0.05</v>
      </c>
      <c r="Q5125" s="2">
        <v>6525.8</v>
      </c>
      <c r="R5125" s="2">
        <v>3197.6419999999998</v>
      </c>
      <c r="S5125" s="2">
        <v>18598.53</v>
      </c>
      <c r="T5125" s="2">
        <v>9005.6039999999994</v>
      </c>
    </row>
    <row r="5126" spans="1:20" x14ac:dyDescent="0.25">
      <c r="A5126" t="s">
        <v>2878</v>
      </c>
      <c r="B5126" t="s">
        <v>8</v>
      </c>
      <c r="C5126" t="s">
        <v>2</v>
      </c>
      <c r="D5126" s="1">
        <v>43500</v>
      </c>
      <c r="E5126" s="1">
        <v>43588</v>
      </c>
      <c r="F5126" s="1">
        <v>43604</v>
      </c>
      <c r="G5126" s="1">
        <v>43613</v>
      </c>
      <c r="H5126" s="13">
        <f>Orders[[#This Row],[DeliveryDate]]-Orders[[#This Row],[OrderDate]]</f>
        <v>25</v>
      </c>
      <c r="I5126" t="s">
        <v>3</v>
      </c>
      <c r="J5126" t="str">
        <f>_xlfn.XLOOKUP(Orders[[#This Row],[_SalesRepID]],'Sales team'!A:A,'Sales team'!B:B)</f>
        <v>Samuel Fowler</v>
      </c>
      <c r="K5126">
        <v>21</v>
      </c>
      <c r="L5126">
        <v>42</v>
      </c>
      <c r="M5126">
        <v>211</v>
      </c>
      <c r="N5126" t="str">
        <f>_xlfn.XLOOKUP(Orders[[#This Row],[_ProductID]],Products!A:A,Products!C:C)</f>
        <v>Home décor</v>
      </c>
      <c r="O5126">
        <v>29</v>
      </c>
      <c r="P5126">
        <v>7.4999999999999997E-2</v>
      </c>
      <c r="Q5126" s="2">
        <v>3912.8</v>
      </c>
      <c r="R5126" s="2">
        <v>3091.1120000000001</v>
      </c>
      <c r="S5126" s="2">
        <v>21716.040000000005</v>
      </c>
      <c r="T5126" s="2">
        <v>3169.3680000000058</v>
      </c>
    </row>
    <row r="5127" spans="1:20" x14ac:dyDescent="0.25">
      <c r="A5127" t="s">
        <v>2879</v>
      </c>
      <c r="B5127" t="s">
        <v>5</v>
      </c>
      <c r="C5127" t="s">
        <v>13</v>
      </c>
      <c r="D5127" s="1">
        <v>43500</v>
      </c>
      <c r="E5127" s="1">
        <v>43588</v>
      </c>
      <c r="F5127" s="1">
        <v>43612</v>
      </c>
      <c r="G5127" s="1">
        <v>43605</v>
      </c>
      <c r="H5127" s="13">
        <f>Orders[[#This Row],[DeliveryDate]]-Orders[[#This Row],[OrderDate]]</f>
        <v>17</v>
      </c>
      <c r="I5127" t="s">
        <v>3</v>
      </c>
      <c r="J5127" t="str">
        <f>_xlfn.XLOOKUP(Orders[[#This Row],[_SalesRepID]],'Sales team'!A:A,'Sales team'!B:B)</f>
        <v>Nicholas Cunningham</v>
      </c>
      <c r="K5127">
        <v>19</v>
      </c>
      <c r="L5127">
        <v>27</v>
      </c>
      <c r="M5127">
        <v>284</v>
      </c>
      <c r="N5127" t="str">
        <f>_xlfn.XLOOKUP(Orders[[#This Row],[_ProductID]],Products!A:A,Products!C:C)</f>
        <v>Home décor</v>
      </c>
      <c r="O5127">
        <v>23</v>
      </c>
      <c r="P5127">
        <v>7.4999999999999997E-2</v>
      </c>
      <c r="Q5127" s="2">
        <v>2485.7000000000003</v>
      </c>
      <c r="R5127" s="2">
        <v>2063.1310000000003</v>
      </c>
      <c r="S5127" s="2">
        <v>18394.180000000004</v>
      </c>
      <c r="T5127" s="2">
        <v>1889.1320000000014</v>
      </c>
    </row>
    <row r="5128" spans="1:20" x14ac:dyDescent="0.25">
      <c r="A5128" t="s">
        <v>2880</v>
      </c>
      <c r="B5128" t="s">
        <v>1</v>
      </c>
      <c r="C5128" t="s">
        <v>6</v>
      </c>
      <c r="D5128" s="1">
        <v>43500</v>
      </c>
      <c r="E5128" s="1">
        <v>43588</v>
      </c>
      <c r="F5128" s="1">
        <v>43595</v>
      </c>
      <c r="G5128" s="1">
        <v>43608</v>
      </c>
      <c r="H5128" s="13">
        <f>Orders[[#This Row],[DeliveryDate]]-Orders[[#This Row],[OrderDate]]</f>
        <v>20</v>
      </c>
      <c r="I5128" t="s">
        <v>3</v>
      </c>
      <c r="J5128" t="str">
        <f>_xlfn.XLOOKUP(Orders[[#This Row],[_SalesRepID]],'Sales team'!A:A,'Sales team'!B:B)</f>
        <v>Jonathan Hawkins</v>
      </c>
      <c r="K5128">
        <v>10</v>
      </c>
      <c r="L5128">
        <v>4</v>
      </c>
      <c r="M5128">
        <v>145</v>
      </c>
      <c r="N5128" t="str">
        <f>_xlfn.XLOOKUP(Orders[[#This Row],[_ProductID]],Products!A:A,Products!C:C)</f>
        <v>Home décor</v>
      </c>
      <c r="O5128">
        <v>11</v>
      </c>
      <c r="P5128">
        <v>0.1</v>
      </c>
      <c r="Q5128" s="2">
        <v>2244.5</v>
      </c>
      <c r="R5128" s="2">
        <v>1705.82</v>
      </c>
      <c r="S5128" s="2">
        <v>6060.1500000000005</v>
      </c>
      <c r="T5128" s="2">
        <v>942.69000000000051</v>
      </c>
    </row>
    <row r="5129" spans="1:20" x14ac:dyDescent="0.25">
      <c r="A5129" t="s">
        <v>2881</v>
      </c>
      <c r="B5129" t="s">
        <v>8</v>
      </c>
      <c r="C5129" t="s">
        <v>15</v>
      </c>
      <c r="D5129" s="1">
        <v>43500</v>
      </c>
      <c r="E5129" s="1">
        <v>43588</v>
      </c>
      <c r="F5129" s="1">
        <v>43593</v>
      </c>
      <c r="G5129" s="1">
        <v>43593</v>
      </c>
      <c r="H5129" s="13">
        <f>Orders[[#This Row],[DeliveryDate]]-Orders[[#This Row],[OrderDate]]</f>
        <v>5</v>
      </c>
      <c r="I5129" t="s">
        <v>3</v>
      </c>
      <c r="J5129" t="str">
        <f>_xlfn.XLOOKUP(Orders[[#This Row],[_SalesRepID]],'Sales team'!A:A,'Sales team'!B:B)</f>
        <v>Anthony Torres</v>
      </c>
      <c r="K5129">
        <v>20</v>
      </c>
      <c r="L5129">
        <v>14</v>
      </c>
      <c r="M5129">
        <v>26</v>
      </c>
      <c r="N5129" t="str">
        <f>_xlfn.XLOOKUP(Orders[[#This Row],[_ProductID]],Products!A:A,Products!C:C)</f>
        <v>Furniture</v>
      </c>
      <c r="O5129">
        <v>22</v>
      </c>
      <c r="P5129">
        <v>7.4999999999999997E-2</v>
      </c>
      <c r="Q5129" s="2">
        <v>167.5</v>
      </c>
      <c r="R5129" s="2">
        <v>90.45</v>
      </c>
      <c r="S5129" s="2">
        <v>464.8125</v>
      </c>
      <c r="T5129" s="2">
        <v>193.46249999999998</v>
      </c>
    </row>
    <row r="5130" spans="1:20" x14ac:dyDescent="0.25">
      <c r="A5130" t="s">
        <v>2863</v>
      </c>
      <c r="B5130" t="s">
        <v>1</v>
      </c>
      <c r="C5130" t="s">
        <v>15</v>
      </c>
      <c r="D5130" s="1">
        <v>43500</v>
      </c>
      <c r="E5130" s="1">
        <v>43587</v>
      </c>
      <c r="F5130" s="1">
        <v>43594</v>
      </c>
      <c r="G5130" s="1">
        <v>43601</v>
      </c>
      <c r="H5130" s="13">
        <f>Orders[[#This Row],[DeliveryDate]]-Orders[[#This Row],[OrderDate]]</f>
        <v>14</v>
      </c>
      <c r="I5130" t="s">
        <v>3</v>
      </c>
      <c r="J5130" t="str">
        <f>_xlfn.XLOOKUP(Orders[[#This Row],[_SalesRepID]],'Sales team'!A:A,'Sales team'!B:B)</f>
        <v>Keith Griffin</v>
      </c>
      <c r="K5130">
        <v>2</v>
      </c>
      <c r="L5130">
        <v>39</v>
      </c>
      <c r="M5130">
        <v>12</v>
      </c>
      <c r="N5130" t="str">
        <f>_xlfn.XLOOKUP(Orders[[#This Row],[_ProductID]],Products!A:A,Products!C:C)</f>
        <v>Home décor</v>
      </c>
      <c r="O5130">
        <v>14</v>
      </c>
      <c r="P5130">
        <v>0.05</v>
      </c>
      <c r="Q5130" s="2">
        <v>1025.1000000000001</v>
      </c>
      <c r="R5130" s="2">
        <v>697.0680000000001</v>
      </c>
      <c r="S5130" s="2">
        <v>2921.5349999999999</v>
      </c>
      <c r="T5130" s="2">
        <v>830.33099999999968</v>
      </c>
    </row>
    <row r="5131" spans="1:20" x14ac:dyDescent="0.25">
      <c r="A5131" t="s">
        <v>2864</v>
      </c>
      <c r="B5131" t="s">
        <v>5</v>
      </c>
      <c r="C5131" t="s">
        <v>13</v>
      </c>
      <c r="D5131" s="1">
        <v>43500</v>
      </c>
      <c r="E5131" s="1">
        <v>43587</v>
      </c>
      <c r="F5131" s="1">
        <v>43609</v>
      </c>
      <c r="G5131" s="1">
        <v>43622</v>
      </c>
      <c r="H5131" s="13">
        <f>Orders[[#This Row],[DeliveryDate]]-Orders[[#This Row],[OrderDate]]</f>
        <v>35</v>
      </c>
      <c r="I5131" t="s">
        <v>3</v>
      </c>
      <c r="J5131" t="str">
        <f>_xlfn.XLOOKUP(Orders[[#This Row],[_SalesRepID]],'Sales team'!A:A,'Sales team'!B:B)</f>
        <v>Roger Alexander</v>
      </c>
      <c r="K5131">
        <v>15</v>
      </c>
      <c r="L5131">
        <v>32</v>
      </c>
      <c r="M5131">
        <v>306</v>
      </c>
      <c r="N5131" t="str">
        <f>_xlfn.XLOOKUP(Orders[[#This Row],[_ProductID]],Products!A:A,Products!C:C)</f>
        <v>Furniture</v>
      </c>
      <c r="O5131">
        <v>34</v>
      </c>
      <c r="P5131">
        <v>0.05</v>
      </c>
      <c r="Q5131" s="2">
        <v>3899.4</v>
      </c>
      <c r="R5131" s="2">
        <v>3119.5200000000004</v>
      </c>
      <c r="S5131" s="2">
        <v>11113.29</v>
      </c>
      <c r="T5131" s="2">
        <v>1754.7299999999996</v>
      </c>
    </row>
    <row r="5132" spans="1:20" x14ac:dyDescent="0.25">
      <c r="A5132" t="s">
        <v>2865</v>
      </c>
      <c r="B5132" t="s">
        <v>1</v>
      </c>
      <c r="C5132" t="s">
        <v>15</v>
      </c>
      <c r="D5132" s="1">
        <v>43500</v>
      </c>
      <c r="E5132" s="1">
        <v>43587</v>
      </c>
      <c r="F5132" s="1">
        <v>43601</v>
      </c>
      <c r="G5132" s="1">
        <v>43606</v>
      </c>
      <c r="H5132" s="13">
        <f>Orders[[#This Row],[DeliveryDate]]-Orders[[#This Row],[OrderDate]]</f>
        <v>19</v>
      </c>
      <c r="I5132" t="s">
        <v>3</v>
      </c>
      <c r="J5132" t="str">
        <f>_xlfn.XLOOKUP(Orders[[#This Row],[_SalesRepID]],'Sales team'!A:A,'Sales team'!B:B)</f>
        <v>Stephen Payne</v>
      </c>
      <c r="K5132">
        <v>5</v>
      </c>
      <c r="L5132">
        <v>45</v>
      </c>
      <c r="M5132">
        <v>42</v>
      </c>
      <c r="N5132" t="str">
        <f>_xlfn.XLOOKUP(Orders[[#This Row],[_ProductID]],Products!A:A,Products!C:C)</f>
        <v>Home décor</v>
      </c>
      <c r="O5132">
        <v>11</v>
      </c>
      <c r="P5132">
        <v>7.4999999999999997E-2</v>
      </c>
      <c r="Q5132" s="2">
        <v>1051.9000000000001</v>
      </c>
      <c r="R5132" s="2">
        <v>767.88700000000006</v>
      </c>
      <c r="S5132" s="2">
        <v>2919.0225000000005</v>
      </c>
      <c r="T5132" s="2">
        <v>615.36150000000043</v>
      </c>
    </row>
    <row r="5133" spans="1:20" x14ac:dyDescent="0.25">
      <c r="A5133" t="s">
        <v>2866</v>
      </c>
      <c r="B5133" t="s">
        <v>1</v>
      </c>
      <c r="C5133" t="s">
        <v>2</v>
      </c>
      <c r="D5133" s="1">
        <v>43500</v>
      </c>
      <c r="E5133" s="1">
        <v>43587</v>
      </c>
      <c r="F5133" s="1">
        <v>43606</v>
      </c>
      <c r="G5133" s="1">
        <v>43600</v>
      </c>
      <c r="H5133" s="13">
        <f>Orders[[#This Row],[DeliveryDate]]-Orders[[#This Row],[OrderDate]]</f>
        <v>13</v>
      </c>
      <c r="I5133" t="s">
        <v>3</v>
      </c>
      <c r="J5133" t="str">
        <f>_xlfn.XLOOKUP(Orders[[#This Row],[_SalesRepID]],'Sales team'!A:A,'Sales team'!B:B)</f>
        <v>Joshua Bennett</v>
      </c>
      <c r="K5133">
        <v>6</v>
      </c>
      <c r="L5133">
        <v>25</v>
      </c>
      <c r="M5133">
        <v>244</v>
      </c>
      <c r="N5133" t="str">
        <f>_xlfn.XLOOKUP(Orders[[#This Row],[_ProductID]],Products!A:A,Products!C:C)</f>
        <v>Home décor</v>
      </c>
      <c r="O5133">
        <v>43</v>
      </c>
      <c r="P5133">
        <v>0.05</v>
      </c>
      <c r="Q5133" s="2">
        <v>3015</v>
      </c>
      <c r="R5133" s="2">
        <v>2562.75</v>
      </c>
      <c r="S5133" s="2">
        <v>14321.25</v>
      </c>
      <c r="T5133" s="2">
        <v>1507.5</v>
      </c>
    </row>
    <row r="5134" spans="1:20" x14ac:dyDescent="0.25">
      <c r="A5134" t="s">
        <v>2867</v>
      </c>
      <c r="B5134" t="s">
        <v>8</v>
      </c>
      <c r="C5134" t="s">
        <v>6</v>
      </c>
      <c r="D5134" s="1">
        <v>43500</v>
      </c>
      <c r="E5134" s="1">
        <v>43587</v>
      </c>
      <c r="F5134" s="1">
        <v>43603</v>
      </c>
      <c r="G5134" s="1">
        <v>43598</v>
      </c>
      <c r="H5134" s="13">
        <f>Orders[[#This Row],[DeliveryDate]]-Orders[[#This Row],[OrderDate]]</f>
        <v>11</v>
      </c>
      <c r="I5134" t="s">
        <v>3</v>
      </c>
      <c r="J5134" t="str">
        <f>_xlfn.XLOOKUP(Orders[[#This Row],[_SalesRepID]],'Sales team'!A:A,'Sales team'!B:B)</f>
        <v>Douglas Tucker</v>
      </c>
      <c r="K5134">
        <v>23</v>
      </c>
      <c r="L5134">
        <v>36</v>
      </c>
      <c r="M5134">
        <v>189</v>
      </c>
      <c r="N5134" t="str">
        <f>_xlfn.XLOOKUP(Orders[[#This Row],[_ProductID]],Products!A:A,Products!C:C)</f>
        <v>Kitchen &amp; Dining</v>
      </c>
      <c r="O5134">
        <v>13</v>
      </c>
      <c r="P5134">
        <v>0.1</v>
      </c>
      <c r="Q5134" s="2">
        <v>1835.8</v>
      </c>
      <c r="R5134" s="2">
        <v>1248.3440000000001</v>
      </c>
      <c r="S5134" s="2">
        <v>9913.32</v>
      </c>
      <c r="T5134" s="2">
        <v>2423.2559999999994</v>
      </c>
    </row>
    <row r="5135" spans="1:20" x14ac:dyDescent="0.25">
      <c r="A5135" t="s">
        <v>2868</v>
      </c>
      <c r="B5135" t="s">
        <v>1</v>
      </c>
      <c r="C5135" t="s">
        <v>6</v>
      </c>
      <c r="D5135" s="1">
        <v>43500</v>
      </c>
      <c r="E5135" s="1">
        <v>43587</v>
      </c>
      <c r="F5135" s="1">
        <v>43611</v>
      </c>
      <c r="G5135" s="1">
        <v>43605</v>
      </c>
      <c r="H5135" s="13">
        <f>Orders[[#This Row],[DeliveryDate]]-Orders[[#This Row],[OrderDate]]</f>
        <v>18</v>
      </c>
      <c r="I5135" t="s">
        <v>3</v>
      </c>
      <c r="J5135" t="str">
        <f>_xlfn.XLOOKUP(Orders[[#This Row],[_SalesRepID]],'Sales team'!A:A,'Sales team'!B:B)</f>
        <v>Carl Nguyen</v>
      </c>
      <c r="K5135">
        <v>12</v>
      </c>
      <c r="L5135">
        <v>20</v>
      </c>
      <c r="M5135">
        <v>143</v>
      </c>
      <c r="N5135" t="str">
        <f>_xlfn.XLOOKUP(Orders[[#This Row],[_ProductID]],Products!A:A,Products!C:C)</f>
        <v>Furniture</v>
      </c>
      <c r="O5135">
        <v>15</v>
      </c>
      <c r="P5135">
        <v>0.05</v>
      </c>
      <c r="Q5135" s="2">
        <v>2291.4</v>
      </c>
      <c r="R5135" s="2">
        <v>1558.1520000000003</v>
      </c>
      <c r="S5135" s="2">
        <v>4353.66</v>
      </c>
      <c r="T5135" s="2">
        <v>1237.3559999999993</v>
      </c>
    </row>
    <row r="5136" spans="1:20" x14ac:dyDescent="0.25">
      <c r="A5136" t="s">
        <v>2869</v>
      </c>
      <c r="B5136" t="s">
        <v>1</v>
      </c>
      <c r="C5136" t="s">
        <v>2</v>
      </c>
      <c r="D5136" s="1">
        <v>43500</v>
      </c>
      <c r="E5136" s="1">
        <v>43587</v>
      </c>
      <c r="F5136" s="1">
        <v>43591</v>
      </c>
      <c r="G5136" s="1">
        <v>43595</v>
      </c>
      <c r="H5136" s="13">
        <f>Orders[[#This Row],[DeliveryDate]]-Orders[[#This Row],[OrderDate]]</f>
        <v>8</v>
      </c>
      <c r="I5136" t="s">
        <v>3</v>
      </c>
      <c r="J5136" t="str">
        <f>_xlfn.XLOOKUP(Orders[[#This Row],[_SalesRepID]],'Sales team'!A:A,'Sales team'!B:B)</f>
        <v>George Lewis</v>
      </c>
      <c r="K5136">
        <v>8</v>
      </c>
      <c r="L5136">
        <v>8</v>
      </c>
      <c r="M5136">
        <v>251</v>
      </c>
      <c r="N5136" t="str">
        <f>_xlfn.XLOOKUP(Orders[[#This Row],[_ProductID]],Products!A:A,Products!C:C)</f>
        <v>Outdoor</v>
      </c>
      <c r="O5136">
        <v>10</v>
      </c>
      <c r="P5136">
        <v>0.05</v>
      </c>
      <c r="Q5136" s="2">
        <v>3048.5</v>
      </c>
      <c r="R5136" s="2">
        <v>1798.615</v>
      </c>
      <c r="S5136" s="2">
        <v>17376.45</v>
      </c>
      <c r="T5136" s="2">
        <v>6584.76</v>
      </c>
    </row>
    <row r="5137" spans="1:20" x14ac:dyDescent="0.25">
      <c r="A5137" t="s">
        <v>2870</v>
      </c>
      <c r="B5137" t="s">
        <v>8</v>
      </c>
      <c r="C5137" t="s">
        <v>6</v>
      </c>
      <c r="D5137" s="1">
        <v>43500</v>
      </c>
      <c r="E5137" s="1">
        <v>43587</v>
      </c>
      <c r="F5137" s="1">
        <v>43603</v>
      </c>
      <c r="G5137" s="1">
        <v>43626</v>
      </c>
      <c r="H5137" s="13">
        <f>Orders[[#This Row],[DeliveryDate]]-Orders[[#This Row],[OrderDate]]</f>
        <v>39</v>
      </c>
      <c r="I5137" t="s">
        <v>3</v>
      </c>
      <c r="J5137" t="str">
        <f>_xlfn.XLOOKUP(Orders[[#This Row],[_SalesRepID]],'Sales team'!A:A,'Sales team'!B:B)</f>
        <v>Roy Rice</v>
      </c>
      <c r="K5137">
        <v>24</v>
      </c>
      <c r="L5137">
        <v>21</v>
      </c>
      <c r="M5137">
        <v>176</v>
      </c>
      <c r="N5137" t="str">
        <f>_xlfn.XLOOKUP(Orders[[#This Row],[_ProductID]],Products!A:A,Products!C:C)</f>
        <v>Kitchen &amp; Dining</v>
      </c>
      <c r="O5137">
        <v>4</v>
      </c>
      <c r="P5137">
        <v>0.05</v>
      </c>
      <c r="Q5137" s="2">
        <v>1232.8</v>
      </c>
      <c r="R5137" s="2">
        <v>653.38400000000001</v>
      </c>
      <c r="S5137" s="2">
        <v>3513.4799999999996</v>
      </c>
      <c r="T5137" s="2">
        <v>1553.3279999999995</v>
      </c>
    </row>
    <row r="5138" spans="1:20" x14ac:dyDescent="0.25">
      <c r="A5138" t="s">
        <v>2871</v>
      </c>
      <c r="B5138" t="s">
        <v>1</v>
      </c>
      <c r="C5138" t="s">
        <v>13</v>
      </c>
      <c r="D5138" s="1">
        <v>43500</v>
      </c>
      <c r="E5138" s="1">
        <v>43587</v>
      </c>
      <c r="F5138" s="1">
        <v>43608</v>
      </c>
      <c r="G5138" s="1">
        <v>43592</v>
      </c>
      <c r="H5138" s="13">
        <f>Orders[[#This Row],[DeliveryDate]]-Orders[[#This Row],[OrderDate]]</f>
        <v>5</v>
      </c>
      <c r="I5138" t="s">
        <v>3</v>
      </c>
      <c r="J5138" t="str">
        <f>_xlfn.XLOOKUP(Orders[[#This Row],[_SalesRepID]],'Sales team'!A:A,'Sales team'!B:B)</f>
        <v>Jerry Green</v>
      </c>
      <c r="K5138">
        <v>3</v>
      </c>
      <c r="L5138">
        <v>11</v>
      </c>
      <c r="M5138">
        <v>271</v>
      </c>
      <c r="N5138" t="str">
        <f>_xlfn.XLOOKUP(Orders[[#This Row],[_ProductID]],Products!A:A,Products!C:C)</f>
        <v>Home décor</v>
      </c>
      <c r="O5138">
        <v>35</v>
      </c>
      <c r="P5138">
        <v>0.05</v>
      </c>
      <c r="Q5138" s="2">
        <v>2418.7000000000003</v>
      </c>
      <c r="R5138" s="2">
        <v>1789.8380000000002</v>
      </c>
      <c r="S5138" s="2">
        <v>6893.2950000000001</v>
      </c>
      <c r="T5138" s="2">
        <v>1523.780999999999</v>
      </c>
    </row>
    <row r="5139" spans="1:20" x14ac:dyDescent="0.25">
      <c r="A5139" t="s">
        <v>2872</v>
      </c>
      <c r="B5139" t="s">
        <v>1</v>
      </c>
      <c r="C5139" t="s">
        <v>25</v>
      </c>
      <c r="D5139" s="1">
        <v>43500</v>
      </c>
      <c r="E5139" s="1">
        <v>43587</v>
      </c>
      <c r="F5139" s="1">
        <v>43615</v>
      </c>
      <c r="G5139" s="1">
        <v>43599</v>
      </c>
      <c r="H5139" s="13">
        <f>Orders[[#This Row],[DeliveryDate]]-Orders[[#This Row],[OrderDate]]</f>
        <v>12</v>
      </c>
      <c r="I5139" t="s">
        <v>3</v>
      </c>
      <c r="J5139" t="str">
        <f>_xlfn.XLOOKUP(Orders[[#This Row],[_SalesRepID]],'Sales team'!A:A,'Sales team'!B:B)</f>
        <v>Stephen Payne</v>
      </c>
      <c r="K5139">
        <v>5</v>
      </c>
      <c r="L5139">
        <v>25</v>
      </c>
      <c r="M5139">
        <v>358</v>
      </c>
      <c r="N5139" t="str">
        <f>_xlfn.XLOOKUP(Orders[[#This Row],[_ProductID]],Products!A:A,Products!C:C)</f>
        <v>Outdoor</v>
      </c>
      <c r="O5139">
        <v>10</v>
      </c>
      <c r="P5139">
        <v>0.05</v>
      </c>
      <c r="Q5139" s="2">
        <v>5380.1</v>
      </c>
      <c r="R5139" s="2">
        <v>3228.06</v>
      </c>
      <c r="S5139" s="2">
        <v>30666.57</v>
      </c>
      <c r="T5139" s="2">
        <v>11298.21</v>
      </c>
    </row>
    <row r="5140" spans="1:20" x14ac:dyDescent="0.25">
      <c r="A5140" t="s">
        <v>2873</v>
      </c>
      <c r="B5140" t="s">
        <v>5</v>
      </c>
      <c r="C5140" t="s">
        <v>6</v>
      </c>
      <c r="D5140" s="1">
        <v>43500</v>
      </c>
      <c r="E5140" s="1">
        <v>43587</v>
      </c>
      <c r="F5140" s="1">
        <v>43596</v>
      </c>
      <c r="G5140" s="1">
        <v>43626</v>
      </c>
      <c r="H5140" s="13">
        <f>Orders[[#This Row],[DeliveryDate]]-Orders[[#This Row],[OrderDate]]</f>
        <v>39</v>
      </c>
      <c r="I5140" t="s">
        <v>3</v>
      </c>
      <c r="J5140" t="str">
        <f>_xlfn.XLOOKUP(Orders[[#This Row],[_SalesRepID]],'Sales team'!A:A,'Sales team'!B:B)</f>
        <v>Todd Roberts</v>
      </c>
      <c r="K5140">
        <v>13</v>
      </c>
      <c r="L5140">
        <v>12</v>
      </c>
      <c r="M5140">
        <v>148</v>
      </c>
      <c r="N5140" t="str">
        <f>_xlfn.XLOOKUP(Orders[[#This Row],[_ProductID]],Products!A:A,Products!C:C)</f>
        <v>Furniture</v>
      </c>
      <c r="O5140">
        <v>38</v>
      </c>
      <c r="P5140">
        <v>0.2</v>
      </c>
      <c r="Q5140" s="2">
        <v>3919.5</v>
      </c>
      <c r="R5140" s="2">
        <v>2743.6499999999996</v>
      </c>
      <c r="S5140" s="2">
        <v>9406.8000000000011</v>
      </c>
      <c r="T5140" s="2">
        <v>1175.8500000000022</v>
      </c>
    </row>
    <row r="5141" spans="1:20" x14ac:dyDescent="0.25">
      <c r="A5141" t="s">
        <v>2856</v>
      </c>
      <c r="B5141" t="s">
        <v>5</v>
      </c>
      <c r="C5141" t="s">
        <v>15</v>
      </c>
      <c r="D5141" s="1">
        <v>43500</v>
      </c>
      <c r="E5141" s="1">
        <v>43586</v>
      </c>
      <c r="F5141" s="1">
        <v>43601</v>
      </c>
      <c r="G5141" s="1">
        <v>43605</v>
      </c>
      <c r="H5141" s="13">
        <f>Orders[[#This Row],[DeliveryDate]]-Orders[[#This Row],[OrderDate]]</f>
        <v>19</v>
      </c>
      <c r="I5141" t="s">
        <v>3</v>
      </c>
      <c r="J5141" t="str">
        <f>_xlfn.XLOOKUP(Orders[[#This Row],[_SalesRepID]],'Sales team'!A:A,'Sales team'!B:B)</f>
        <v>Shawn Wallace</v>
      </c>
      <c r="K5141">
        <v>18</v>
      </c>
      <c r="L5141">
        <v>24</v>
      </c>
      <c r="M5141">
        <v>57</v>
      </c>
      <c r="N5141" t="str">
        <f>_xlfn.XLOOKUP(Orders[[#This Row],[_ProductID]],Products!A:A,Products!C:C)</f>
        <v>Home décor</v>
      </c>
      <c r="O5141">
        <v>2</v>
      </c>
      <c r="P5141">
        <v>0.4</v>
      </c>
      <c r="Q5141" s="2">
        <v>2211</v>
      </c>
      <c r="R5141" s="2">
        <v>1348.71</v>
      </c>
      <c r="S5141" s="2">
        <v>9286.1999999999989</v>
      </c>
      <c r="T5141" s="2">
        <v>-154.77000000000226</v>
      </c>
    </row>
    <row r="5142" spans="1:20" x14ac:dyDescent="0.25">
      <c r="A5142" t="s">
        <v>2857</v>
      </c>
      <c r="B5142" t="s">
        <v>10</v>
      </c>
      <c r="C5142" t="s">
        <v>15</v>
      </c>
      <c r="D5142" s="1">
        <v>43500</v>
      </c>
      <c r="E5142" s="1">
        <v>43586</v>
      </c>
      <c r="F5142" s="1">
        <v>43609</v>
      </c>
      <c r="G5142" s="1">
        <v>43592</v>
      </c>
      <c r="H5142" s="13">
        <f>Orders[[#This Row],[DeliveryDate]]-Orders[[#This Row],[OrderDate]]</f>
        <v>6</v>
      </c>
      <c r="I5142" t="s">
        <v>3</v>
      </c>
      <c r="J5142" t="str">
        <f>_xlfn.XLOOKUP(Orders[[#This Row],[_SalesRepID]],'Sales team'!A:A,'Sales team'!B:B)</f>
        <v>Carlos Miller</v>
      </c>
      <c r="K5142">
        <v>28</v>
      </c>
      <c r="L5142">
        <v>36</v>
      </c>
      <c r="M5142">
        <v>47</v>
      </c>
      <c r="N5142" t="str">
        <f>_xlfn.XLOOKUP(Orders[[#This Row],[_ProductID]],Products!A:A,Products!C:C)</f>
        <v>Outdoor</v>
      </c>
      <c r="O5142">
        <v>18</v>
      </c>
      <c r="P5142">
        <v>0.05</v>
      </c>
      <c r="Q5142" s="2">
        <v>2432.1</v>
      </c>
      <c r="R5142" s="2">
        <v>972.84</v>
      </c>
      <c r="S5142" s="2">
        <v>4620.99</v>
      </c>
      <c r="T5142" s="2">
        <v>2675.3099999999995</v>
      </c>
    </row>
    <row r="5143" spans="1:20" x14ac:dyDescent="0.25">
      <c r="A5143" t="s">
        <v>2858</v>
      </c>
      <c r="B5143" t="s">
        <v>8</v>
      </c>
      <c r="C5143" t="s">
        <v>46</v>
      </c>
      <c r="D5143" s="1">
        <v>43500</v>
      </c>
      <c r="E5143" s="1">
        <v>43586</v>
      </c>
      <c r="F5143" s="1">
        <v>43604</v>
      </c>
      <c r="G5143" s="1">
        <v>43591</v>
      </c>
      <c r="H5143" s="13">
        <f>Orders[[#This Row],[DeliveryDate]]-Orders[[#This Row],[OrderDate]]</f>
        <v>5</v>
      </c>
      <c r="I5143" t="s">
        <v>3</v>
      </c>
      <c r="J5143" t="str">
        <f>_xlfn.XLOOKUP(Orders[[#This Row],[_SalesRepID]],'Sales team'!A:A,'Sales team'!B:B)</f>
        <v>Samuel Fowler</v>
      </c>
      <c r="K5143">
        <v>21</v>
      </c>
      <c r="L5143">
        <v>18</v>
      </c>
      <c r="M5143">
        <v>63</v>
      </c>
      <c r="N5143" t="str">
        <f>_xlfn.XLOOKUP(Orders[[#This Row],[_ProductID]],Products!A:A,Products!C:C)</f>
        <v>Home décor</v>
      </c>
      <c r="O5143">
        <v>31</v>
      </c>
      <c r="P5143">
        <v>0.15</v>
      </c>
      <c r="Q5143" s="2">
        <v>3966.4</v>
      </c>
      <c r="R5143" s="2">
        <v>2657.4880000000003</v>
      </c>
      <c r="S5143" s="2">
        <v>6742.88</v>
      </c>
      <c r="T5143" s="2">
        <v>1427.9039999999995</v>
      </c>
    </row>
    <row r="5144" spans="1:20" x14ac:dyDescent="0.25">
      <c r="A5144" t="s">
        <v>2859</v>
      </c>
      <c r="B5144" t="s">
        <v>5</v>
      </c>
      <c r="C5144" t="s">
        <v>13</v>
      </c>
      <c r="D5144" s="1">
        <v>43500</v>
      </c>
      <c r="E5144" s="1">
        <v>43586</v>
      </c>
      <c r="F5144" s="1">
        <v>43604</v>
      </c>
      <c r="G5144" s="1">
        <v>43606</v>
      </c>
      <c r="H5144" s="13">
        <f>Orders[[#This Row],[DeliveryDate]]-Orders[[#This Row],[OrderDate]]</f>
        <v>20</v>
      </c>
      <c r="I5144" t="s">
        <v>3</v>
      </c>
      <c r="J5144" t="str">
        <f>_xlfn.XLOOKUP(Orders[[#This Row],[_SalesRepID]],'Sales team'!A:A,'Sales team'!B:B)</f>
        <v>Paul Holmes</v>
      </c>
      <c r="K5144">
        <v>14</v>
      </c>
      <c r="L5144">
        <v>32</v>
      </c>
      <c r="M5144">
        <v>313</v>
      </c>
      <c r="N5144" t="str">
        <f>_xlfn.XLOOKUP(Orders[[#This Row],[_ProductID]],Products!A:A,Products!C:C)</f>
        <v>Home décor</v>
      </c>
      <c r="O5144">
        <v>43</v>
      </c>
      <c r="P5144">
        <v>0.05</v>
      </c>
      <c r="Q5144" s="2">
        <v>3906.1</v>
      </c>
      <c r="R5144" s="2">
        <v>1601.501</v>
      </c>
      <c r="S5144" s="2">
        <v>25975.564999999999</v>
      </c>
      <c r="T5144" s="2">
        <v>14765.057999999999</v>
      </c>
    </row>
    <row r="5145" spans="1:20" x14ac:dyDescent="0.25">
      <c r="A5145" t="s">
        <v>2860</v>
      </c>
      <c r="B5145" t="s">
        <v>8</v>
      </c>
      <c r="C5145" t="s">
        <v>6</v>
      </c>
      <c r="D5145" s="1">
        <v>43500</v>
      </c>
      <c r="E5145" s="1">
        <v>43586</v>
      </c>
      <c r="F5145" s="1">
        <v>43598</v>
      </c>
      <c r="G5145" s="1">
        <v>43598</v>
      </c>
      <c r="H5145" s="13">
        <f>Orders[[#This Row],[DeliveryDate]]-Orders[[#This Row],[OrderDate]]</f>
        <v>12</v>
      </c>
      <c r="I5145" t="s">
        <v>3</v>
      </c>
      <c r="J5145" t="str">
        <f>_xlfn.XLOOKUP(Orders[[#This Row],[_SalesRepID]],'Sales team'!A:A,'Sales team'!B:B)</f>
        <v>Patrick Graham</v>
      </c>
      <c r="K5145">
        <v>25</v>
      </c>
      <c r="L5145">
        <v>34</v>
      </c>
      <c r="M5145">
        <v>115</v>
      </c>
      <c r="N5145" t="str">
        <f>_xlfn.XLOOKUP(Orders[[#This Row],[_ProductID]],Products!A:A,Products!C:C)</f>
        <v>Furniture</v>
      </c>
      <c r="O5145">
        <v>5</v>
      </c>
      <c r="P5145">
        <v>0.05</v>
      </c>
      <c r="Q5145" s="2">
        <v>3865.9</v>
      </c>
      <c r="R5145" s="2">
        <v>1932.95</v>
      </c>
      <c r="S5145" s="2">
        <v>3672.605</v>
      </c>
      <c r="T5145" s="2">
        <v>1739.655</v>
      </c>
    </row>
    <row r="5146" spans="1:20" x14ac:dyDescent="0.25">
      <c r="A5146" t="s">
        <v>2861</v>
      </c>
      <c r="B5146" t="s">
        <v>5</v>
      </c>
      <c r="C5146" t="s">
        <v>2</v>
      </c>
      <c r="D5146" s="1">
        <v>43500</v>
      </c>
      <c r="E5146" s="1">
        <v>43586</v>
      </c>
      <c r="F5146" s="1">
        <v>43605</v>
      </c>
      <c r="G5146" s="1">
        <v>43592</v>
      </c>
      <c r="H5146" s="13">
        <f>Orders[[#This Row],[DeliveryDate]]-Orders[[#This Row],[OrderDate]]</f>
        <v>6</v>
      </c>
      <c r="I5146" t="s">
        <v>3</v>
      </c>
      <c r="J5146" t="str">
        <f>_xlfn.XLOOKUP(Orders[[#This Row],[_SalesRepID]],'Sales team'!A:A,'Sales team'!B:B)</f>
        <v>Nicholas Cunningham</v>
      </c>
      <c r="K5146">
        <v>19</v>
      </c>
      <c r="L5146">
        <v>29</v>
      </c>
      <c r="M5146">
        <v>222</v>
      </c>
      <c r="N5146" t="str">
        <f>_xlfn.XLOOKUP(Orders[[#This Row],[_ProductID]],Products!A:A,Products!C:C)</f>
        <v>Outdoor</v>
      </c>
      <c r="O5146">
        <v>9</v>
      </c>
      <c r="P5146">
        <v>0.1</v>
      </c>
      <c r="Q5146" s="2">
        <v>1849.2</v>
      </c>
      <c r="R5146" s="2">
        <v>1294.44</v>
      </c>
      <c r="S5146" s="2">
        <v>8321.4</v>
      </c>
      <c r="T5146" s="2">
        <v>1849.1999999999989</v>
      </c>
    </row>
    <row r="5147" spans="1:20" x14ac:dyDescent="0.25">
      <c r="A5147" t="s">
        <v>2862</v>
      </c>
      <c r="B5147" t="s">
        <v>5</v>
      </c>
      <c r="C5147" t="s">
        <v>15</v>
      </c>
      <c r="D5147" s="1">
        <v>43500</v>
      </c>
      <c r="E5147" s="1">
        <v>43586</v>
      </c>
      <c r="F5147" s="1">
        <v>43598</v>
      </c>
      <c r="G5147" s="1">
        <v>43602</v>
      </c>
      <c r="H5147" s="13">
        <f>Orders[[#This Row],[DeliveryDate]]-Orders[[#This Row],[OrderDate]]</f>
        <v>16</v>
      </c>
      <c r="I5147" t="s">
        <v>3</v>
      </c>
      <c r="J5147" t="str">
        <f>_xlfn.XLOOKUP(Orders[[#This Row],[_SalesRepID]],'Sales team'!A:A,'Sales team'!B:B)</f>
        <v>Nicholas Cunningham</v>
      </c>
      <c r="K5147">
        <v>19</v>
      </c>
      <c r="L5147">
        <v>37</v>
      </c>
      <c r="M5147">
        <v>48</v>
      </c>
      <c r="N5147" t="str">
        <f>_xlfn.XLOOKUP(Orders[[#This Row],[_ProductID]],Products!A:A,Products!C:C)</f>
        <v>Electronics</v>
      </c>
      <c r="O5147">
        <v>28</v>
      </c>
      <c r="P5147">
        <v>0.15</v>
      </c>
      <c r="Q5147" s="2">
        <v>1025.1000000000001</v>
      </c>
      <c r="R5147" s="2">
        <v>430.54200000000003</v>
      </c>
      <c r="S5147" s="2">
        <v>4356.6750000000011</v>
      </c>
      <c r="T5147" s="2">
        <v>2203.9650000000011</v>
      </c>
    </row>
    <row r="5148" spans="1:20" x14ac:dyDescent="0.25">
      <c r="A5148" t="s">
        <v>2851</v>
      </c>
      <c r="B5148" t="s">
        <v>5</v>
      </c>
      <c r="C5148" t="s">
        <v>13</v>
      </c>
      <c r="D5148" s="1">
        <v>43500</v>
      </c>
      <c r="E5148" s="1">
        <v>43585</v>
      </c>
      <c r="F5148" s="1">
        <v>43609</v>
      </c>
      <c r="G5148" s="1">
        <v>43608</v>
      </c>
      <c r="H5148" s="13">
        <f>Orders[[#This Row],[DeliveryDate]]-Orders[[#This Row],[OrderDate]]</f>
        <v>23</v>
      </c>
      <c r="I5148" t="s">
        <v>3</v>
      </c>
      <c r="J5148" t="str">
        <f>_xlfn.XLOOKUP(Orders[[#This Row],[_SalesRepID]],'Sales team'!A:A,'Sales team'!B:B)</f>
        <v>Shawn Wallace</v>
      </c>
      <c r="K5148">
        <v>18</v>
      </c>
      <c r="L5148">
        <v>33</v>
      </c>
      <c r="M5148">
        <v>301</v>
      </c>
      <c r="N5148" t="str">
        <f>_xlfn.XLOOKUP(Orders[[#This Row],[_ProductID]],Products!A:A,Products!C:C)</f>
        <v>Home décor</v>
      </c>
      <c r="O5148">
        <v>29</v>
      </c>
      <c r="P5148">
        <v>7.4999999999999997E-2</v>
      </c>
      <c r="Q5148" s="2">
        <v>1065.3</v>
      </c>
      <c r="R5148" s="2">
        <v>500.69099999999997</v>
      </c>
      <c r="S5148" s="2">
        <v>4927.0124999999998</v>
      </c>
      <c r="T5148" s="2">
        <v>2423.5574999999999</v>
      </c>
    </row>
    <row r="5149" spans="1:20" x14ac:dyDescent="0.25">
      <c r="A5149" t="s">
        <v>2852</v>
      </c>
      <c r="B5149" t="s">
        <v>1</v>
      </c>
      <c r="C5149" t="s">
        <v>13</v>
      </c>
      <c r="D5149" s="1">
        <v>43500</v>
      </c>
      <c r="E5149" s="1">
        <v>43585</v>
      </c>
      <c r="F5149" s="1">
        <v>43608</v>
      </c>
      <c r="G5149" s="1">
        <v>43601</v>
      </c>
      <c r="H5149" s="13">
        <f>Orders[[#This Row],[DeliveryDate]]-Orders[[#This Row],[OrderDate]]</f>
        <v>16</v>
      </c>
      <c r="I5149" t="s">
        <v>3</v>
      </c>
      <c r="J5149" t="str">
        <f>_xlfn.XLOOKUP(Orders[[#This Row],[_SalesRepID]],'Sales team'!A:A,'Sales team'!B:B)</f>
        <v>Jonathan Hawkins</v>
      </c>
      <c r="K5149">
        <v>10</v>
      </c>
      <c r="L5149">
        <v>17</v>
      </c>
      <c r="M5149">
        <v>316</v>
      </c>
      <c r="N5149" t="str">
        <f>_xlfn.XLOOKUP(Orders[[#This Row],[_ProductID]],Products!A:A,Products!C:C)</f>
        <v>Outdoor</v>
      </c>
      <c r="O5149">
        <v>18</v>
      </c>
      <c r="P5149">
        <v>7.4999999999999997E-2</v>
      </c>
      <c r="Q5149" s="2">
        <v>1788.9</v>
      </c>
      <c r="R5149" s="2">
        <v>1413.2310000000002</v>
      </c>
      <c r="S5149" s="2">
        <v>1654.7325000000001</v>
      </c>
      <c r="T5149" s="2">
        <v>241.50149999999985</v>
      </c>
    </row>
    <row r="5150" spans="1:20" x14ac:dyDescent="0.25">
      <c r="A5150" t="s">
        <v>2853</v>
      </c>
      <c r="B5150" t="s">
        <v>1</v>
      </c>
      <c r="C5150" t="s">
        <v>15</v>
      </c>
      <c r="D5150" s="1">
        <v>43500</v>
      </c>
      <c r="E5150" s="1">
        <v>43585</v>
      </c>
      <c r="F5150" s="1">
        <v>43612</v>
      </c>
      <c r="G5150" s="1">
        <v>43594</v>
      </c>
      <c r="H5150" s="13">
        <f>Orders[[#This Row],[DeliveryDate]]-Orders[[#This Row],[OrderDate]]</f>
        <v>9</v>
      </c>
      <c r="I5150" t="s">
        <v>3</v>
      </c>
      <c r="J5150" t="str">
        <f>_xlfn.XLOOKUP(Orders[[#This Row],[_SalesRepID]],'Sales team'!A:A,'Sales team'!B:B)</f>
        <v>Stephen Payne</v>
      </c>
      <c r="K5150">
        <v>5</v>
      </c>
      <c r="L5150">
        <v>47</v>
      </c>
      <c r="M5150">
        <v>41</v>
      </c>
      <c r="N5150" t="str">
        <f>_xlfn.XLOOKUP(Orders[[#This Row],[_ProductID]],Products!A:A,Products!C:C)</f>
        <v>Electronics</v>
      </c>
      <c r="O5150">
        <v>28</v>
      </c>
      <c r="P5150">
        <v>0.05</v>
      </c>
      <c r="Q5150" s="2">
        <v>5661.5</v>
      </c>
      <c r="R5150" s="2">
        <v>2660.9049999999997</v>
      </c>
      <c r="S5150" s="2">
        <v>43027.4</v>
      </c>
      <c r="T5150" s="2">
        <v>21740.160000000003</v>
      </c>
    </row>
    <row r="5151" spans="1:20" x14ac:dyDescent="0.25">
      <c r="A5151" t="s">
        <v>2854</v>
      </c>
      <c r="B5151" t="s">
        <v>1</v>
      </c>
      <c r="C5151" t="s">
        <v>2</v>
      </c>
      <c r="D5151" s="1">
        <v>43500</v>
      </c>
      <c r="E5151" s="1">
        <v>43585</v>
      </c>
      <c r="F5151" s="1">
        <v>43611</v>
      </c>
      <c r="G5151" s="1">
        <v>43588</v>
      </c>
      <c r="H5151" s="13">
        <f>Orders[[#This Row],[DeliveryDate]]-Orders[[#This Row],[OrderDate]]</f>
        <v>3</v>
      </c>
      <c r="I5151" t="s">
        <v>3</v>
      </c>
      <c r="J5151" t="str">
        <f>_xlfn.XLOOKUP(Orders[[#This Row],[_SalesRepID]],'Sales team'!A:A,'Sales team'!B:B)</f>
        <v>Shawn Cook</v>
      </c>
      <c r="K5151">
        <v>7</v>
      </c>
      <c r="L5151">
        <v>4</v>
      </c>
      <c r="M5151">
        <v>245</v>
      </c>
      <c r="N5151" t="str">
        <f>_xlfn.XLOOKUP(Orders[[#This Row],[_ProductID]],Products!A:A,Products!C:C)</f>
        <v>Outdoor</v>
      </c>
      <c r="O5151">
        <v>10</v>
      </c>
      <c r="P5151">
        <v>0.4</v>
      </c>
      <c r="Q5151" s="2">
        <v>2968.1</v>
      </c>
      <c r="R5151" s="2">
        <v>2344.799</v>
      </c>
      <c r="S5151" s="2">
        <v>1780.86</v>
      </c>
      <c r="T5151" s="2">
        <v>-563.93900000000008</v>
      </c>
    </row>
    <row r="5152" spans="1:20" x14ac:dyDescent="0.25">
      <c r="A5152" t="s">
        <v>2855</v>
      </c>
      <c r="B5152" t="s">
        <v>10</v>
      </c>
      <c r="C5152" t="s">
        <v>13</v>
      </c>
      <c r="D5152" s="1">
        <v>43400</v>
      </c>
      <c r="E5152" s="1">
        <v>43585</v>
      </c>
      <c r="F5152" s="1">
        <v>43594</v>
      </c>
      <c r="G5152" s="1">
        <v>43609</v>
      </c>
      <c r="H5152" s="13">
        <f>Orders[[#This Row],[DeliveryDate]]-Orders[[#This Row],[OrderDate]]</f>
        <v>24</v>
      </c>
      <c r="I5152" t="s">
        <v>3</v>
      </c>
      <c r="J5152" t="str">
        <f>_xlfn.XLOOKUP(Orders[[#This Row],[_SalesRepID]],'Sales team'!A:A,'Sales team'!B:B)</f>
        <v>Shawn Torres</v>
      </c>
      <c r="K5152">
        <v>27</v>
      </c>
      <c r="L5152">
        <v>3</v>
      </c>
      <c r="M5152">
        <v>279</v>
      </c>
      <c r="N5152" t="str">
        <f>_xlfn.XLOOKUP(Orders[[#This Row],[_ProductID]],Products!A:A,Products!C:C)</f>
        <v>Home décor</v>
      </c>
      <c r="O5152">
        <v>26</v>
      </c>
      <c r="P5152">
        <v>0.2</v>
      </c>
      <c r="Q5152" s="2">
        <v>2472.3000000000002</v>
      </c>
      <c r="R5152" s="2">
        <v>2027.2860000000001</v>
      </c>
      <c r="S5152" s="2">
        <v>3955.6800000000003</v>
      </c>
      <c r="T5152" s="2">
        <v>-98.891999999999825</v>
      </c>
    </row>
    <row r="5153" spans="1:20" x14ac:dyDescent="0.25">
      <c r="A5153" t="s">
        <v>2845</v>
      </c>
      <c r="B5153" t="s">
        <v>5</v>
      </c>
      <c r="C5153" t="s">
        <v>13</v>
      </c>
      <c r="D5153" s="1">
        <v>43500</v>
      </c>
      <c r="E5153" s="1">
        <v>43584</v>
      </c>
      <c r="F5153" s="1">
        <v>43598</v>
      </c>
      <c r="G5153" s="1">
        <v>43614</v>
      </c>
      <c r="H5153" s="13">
        <f>Orders[[#This Row],[DeliveryDate]]-Orders[[#This Row],[OrderDate]]</f>
        <v>30</v>
      </c>
      <c r="I5153" t="s">
        <v>3</v>
      </c>
      <c r="J5153" t="str">
        <f>_xlfn.XLOOKUP(Orders[[#This Row],[_SalesRepID]],'Sales team'!A:A,'Sales team'!B:B)</f>
        <v>Roger Alexander</v>
      </c>
      <c r="K5153">
        <v>15</v>
      </c>
      <c r="L5153">
        <v>32</v>
      </c>
      <c r="M5153">
        <v>310</v>
      </c>
      <c r="N5153" t="str">
        <f>_xlfn.XLOOKUP(Orders[[#This Row],[_ProductID]],Products!A:A,Products!C:C)</f>
        <v>Furniture</v>
      </c>
      <c r="O5153">
        <v>12</v>
      </c>
      <c r="P5153">
        <v>0.05</v>
      </c>
      <c r="Q5153" s="2">
        <v>3926.2000000000003</v>
      </c>
      <c r="R5153" s="2">
        <v>2237.9339999999997</v>
      </c>
      <c r="S5153" s="2">
        <v>22379.34</v>
      </c>
      <c r="T5153" s="2">
        <v>8951.7360000000008</v>
      </c>
    </row>
    <row r="5154" spans="1:20" x14ac:dyDescent="0.25">
      <c r="A5154" t="s">
        <v>2846</v>
      </c>
      <c r="B5154" t="s">
        <v>5</v>
      </c>
      <c r="C5154" t="s">
        <v>2</v>
      </c>
      <c r="D5154" s="1">
        <v>43400</v>
      </c>
      <c r="E5154" s="1">
        <v>43584</v>
      </c>
      <c r="F5154" s="1">
        <v>43591</v>
      </c>
      <c r="G5154" s="1">
        <v>43599</v>
      </c>
      <c r="H5154" s="13">
        <f>Orders[[#This Row],[DeliveryDate]]-Orders[[#This Row],[OrderDate]]</f>
        <v>15</v>
      </c>
      <c r="I5154" t="s">
        <v>3</v>
      </c>
      <c r="J5154" t="str">
        <f>_xlfn.XLOOKUP(Orders[[#This Row],[_SalesRepID]],'Sales team'!A:A,'Sales team'!B:B)</f>
        <v>Anthony Berry</v>
      </c>
      <c r="K5154">
        <v>16</v>
      </c>
      <c r="L5154">
        <v>35</v>
      </c>
      <c r="M5154">
        <v>245</v>
      </c>
      <c r="N5154" t="str">
        <f>_xlfn.XLOOKUP(Orders[[#This Row],[_ProductID]],Products!A:A,Products!C:C)</f>
        <v>Home décor</v>
      </c>
      <c r="O5154">
        <v>40</v>
      </c>
      <c r="P5154">
        <v>7.4999999999999997E-2</v>
      </c>
      <c r="Q5154" s="2">
        <v>5447.1</v>
      </c>
      <c r="R5154" s="2">
        <v>4030.8540000000003</v>
      </c>
      <c r="S5154" s="2">
        <v>40308.540000000008</v>
      </c>
      <c r="T5154" s="2">
        <v>8061.708000000006</v>
      </c>
    </row>
    <row r="5155" spans="1:20" x14ac:dyDescent="0.25">
      <c r="A5155" t="s">
        <v>2847</v>
      </c>
      <c r="B5155" t="s">
        <v>1</v>
      </c>
      <c r="C5155" t="s">
        <v>2</v>
      </c>
      <c r="D5155" s="1">
        <v>43500</v>
      </c>
      <c r="E5155" s="1">
        <v>43584</v>
      </c>
      <c r="F5155" s="1">
        <v>43602</v>
      </c>
      <c r="G5155" s="1">
        <v>43606</v>
      </c>
      <c r="H5155" s="13">
        <f>Orders[[#This Row],[DeliveryDate]]-Orders[[#This Row],[OrderDate]]</f>
        <v>22</v>
      </c>
      <c r="I5155" t="s">
        <v>3</v>
      </c>
      <c r="J5155" t="str">
        <f>_xlfn.XLOOKUP(Orders[[#This Row],[_SalesRepID]],'Sales team'!A:A,'Sales team'!B:B)</f>
        <v>Joshua Bennett</v>
      </c>
      <c r="K5155">
        <v>6</v>
      </c>
      <c r="L5155">
        <v>33</v>
      </c>
      <c r="M5155">
        <v>244</v>
      </c>
      <c r="N5155" t="str">
        <f>_xlfn.XLOOKUP(Orders[[#This Row],[_ProductID]],Products!A:A,Products!C:C)</f>
        <v>Kitchen &amp; Dining</v>
      </c>
      <c r="O5155">
        <v>13</v>
      </c>
      <c r="P5155">
        <v>0.05</v>
      </c>
      <c r="Q5155" s="2">
        <v>850.9</v>
      </c>
      <c r="R5155" s="2">
        <v>680.72</v>
      </c>
      <c r="S5155" s="2">
        <v>4041.7749999999996</v>
      </c>
      <c r="T5155" s="2">
        <v>638.17499999999927</v>
      </c>
    </row>
    <row r="5156" spans="1:20" x14ac:dyDescent="0.25">
      <c r="A5156" t="s">
        <v>2848</v>
      </c>
      <c r="B5156" t="s">
        <v>8</v>
      </c>
      <c r="C5156" t="s">
        <v>46</v>
      </c>
      <c r="D5156" s="1">
        <v>43500</v>
      </c>
      <c r="E5156" s="1">
        <v>43584</v>
      </c>
      <c r="F5156" s="1">
        <v>43605</v>
      </c>
      <c r="G5156" s="1">
        <v>43602</v>
      </c>
      <c r="H5156" s="13">
        <f>Orders[[#This Row],[DeliveryDate]]-Orders[[#This Row],[OrderDate]]</f>
        <v>18</v>
      </c>
      <c r="I5156" t="s">
        <v>3</v>
      </c>
      <c r="J5156" t="str">
        <f>_xlfn.XLOOKUP(Orders[[#This Row],[_SalesRepID]],'Sales team'!A:A,'Sales team'!B:B)</f>
        <v>Anthony Torres</v>
      </c>
      <c r="K5156">
        <v>20</v>
      </c>
      <c r="L5156">
        <v>38</v>
      </c>
      <c r="M5156">
        <v>79</v>
      </c>
      <c r="N5156" t="str">
        <f>_xlfn.XLOOKUP(Orders[[#This Row],[_ProductID]],Products!A:A,Products!C:C)</f>
        <v>Home décor</v>
      </c>
      <c r="O5156">
        <v>23</v>
      </c>
      <c r="P5156">
        <v>0.05</v>
      </c>
      <c r="Q5156" s="2">
        <v>2572.8000000000002</v>
      </c>
      <c r="R5156" s="2">
        <v>1080.576</v>
      </c>
      <c r="S5156" s="2">
        <v>14664.960000000001</v>
      </c>
      <c r="T5156" s="2">
        <v>8181.5040000000008</v>
      </c>
    </row>
    <row r="5157" spans="1:20" x14ac:dyDescent="0.25">
      <c r="A5157" t="s">
        <v>2849</v>
      </c>
      <c r="B5157" t="s">
        <v>5</v>
      </c>
      <c r="C5157" t="s">
        <v>15</v>
      </c>
      <c r="D5157" s="1">
        <v>43500</v>
      </c>
      <c r="E5157" s="1">
        <v>43584</v>
      </c>
      <c r="F5157" s="1">
        <v>43610</v>
      </c>
      <c r="G5157" s="1">
        <v>43595</v>
      </c>
      <c r="H5157" s="13">
        <f>Orders[[#This Row],[DeliveryDate]]-Orders[[#This Row],[OrderDate]]</f>
        <v>11</v>
      </c>
      <c r="I5157" t="s">
        <v>3</v>
      </c>
      <c r="J5157" t="str">
        <f>_xlfn.XLOOKUP(Orders[[#This Row],[_SalesRepID]],'Sales team'!A:A,'Sales team'!B:B)</f>
        <v>Anthony Torres</v>
      </c>
      <c r="K5157">
        <v>20</v>
      </c>
      <c r="L5157">
        <v>7</v>
      </c>
      <c r="M5157">
        <v>51</v>
      </c>
      <c r="N5157" t="str">
        <f>_xlfn.XLOOKUP(Orders[[#This Row],[_ProductID]],Products!A:A,Products!C:C)</f>
        <v>Furniture</v>
      </c>
      <c r="O5157">
        <v>38</v>
      </c>
      <c r="P5157">
        <v>0.15</v>
      </c>
      <c r="Q5157" s="2">
        <v>1045.2</v>
      </c>
      <c r="R5157" s="2">
        <v>606.21600000000001</v>
      </c>
      <c r="S5157" s="2">
        <v>7107.36</v>
      </c>
      <c r="T5157" s="2">
        <v>2257.6319999999996</v>
      </c>
    </row>
    <row r="5158" spans="1:20" x14ac:dyDescent="0.25">
      <c r="A5158" t="s">
        <v>2850</v>
      </c>
      <c r="B5158" t="s">
        <v>5</v>
      </c>
      <c r="C5158" t="s">
        <v>15</v>
      </c>
      <c r="D5158" s="1">
        <v>43500</v>
      </c>
      <c r="E5158" s="1">
        <v>43584</v>
      </c>
      <c r="F5158" s="1">
        <v>43611</v>
      </c>
      <c r="G5158" s="1">
        <v>43593</v>
      </c>
      <c r="H5158" s="13">
        <f>Orders[[#This Row],[DeliveryDate]]-Orders[[#This Row],[OrderDate]]</f>
        <v>9</v>
      </c>
      <c r="I5158" t="s">
        <v>3</v>
      </c>
      <c r="J5158" t="str">
        <f>_xlfn.XLOOKUP(Orders[[#This Row],[_SalesRepID]],'Sales team'!A:A,'Sales team'!B:B)</f>
        <v>Carl Nguyen</v>
      </c>
      <c r="K5158">
        <v>12</v>
      </c>
      <c r="L5158">
        <v>50</v>
      </c>
      <c r="M5158">
        <v>28</v>
      </c>
      <c r="N5158" t="str">
        <f>_xlfn.XLOOKUP(Orders[[#This Row],[_ProductID]],Products!A:A,Products!C:C)</f>
        <v>Home décor</v>
      </c>
      <c r="O5158">
        <v>31</v>
      </c>
      <c r="P5158">
        <v>0.05</v>
      </c>
      <c r="Q5158" s="2">
        <v>2465.6</v>
      </c>
      <c r="R5158" s="2">
        <v>1405.3919999999998</v>
      </c>
      <c r="S5158" s="2">
        <v>4684.6399999999994</v>
      </c>
      <c r="T5158" s="2">
        <v>1873.8559999999998</v>
      </c>
    </row>
    <row r="5159" spans="1:20" x14ac:dyDescent="0.25">
      <c r="A5159" t="s">
        <v>2834</v>
      </c>
      <c r="B5159" t="s">
        <v>10</v>
      </c>
      <c r="C5159" t="s">
        <v>6</v>
      </c>
      <c r="D5159" s="1">
        <v>43500</v>
      </c>
      <c r="E5159" s="1">
        <v>43583</v>
      </c>
      <c r="F5159" s="1">
        <v>43599</v>
      </c>
      <c r="G5159" s="1">
        <v>43587</v>
      </c>
      <c r="H5159" s="13">
        <f>Orders[[#This Row],[DeliveryDate]]-Orders[[#This Row],[OrderDate]]</f>
        <v>4</v>
      </c>
      <c r="I5159" t="s">
        <v>3</v>
      </c>
      <c r="J5159" t="str">
        <f>_xlfn.XLOOKUP(Orders[[#This Row],[_SalesRepID]],'Sales team'!A:A,'Sales team'!B:B)</f>
        <v>Donald Reynolds</v>
      </c>
      <c r="K5159">
        <v>26</v>
      </c>
      <c r="L5159">
        <v>29</v>
      </c>
      <c r="M5159">
        <v>104</v>
      </c>
      <c r="N5159" t="str">
        <f>_xlfn.XLOOKUP(Orders[[#This Row],[_ProductID]],Products!A:A,Products!C:C)</f>
        <v>Outdoor</v>
      </c>
      <c r="O5159">
        <v>10</v>
      </c>
      <c r="P5159">
        <v>0.15</v>
      </c>
      <c r="Q5159" s="2">
        <v>5855.8</v>
      </c>
      <c r="R5159" s="2">
        <v>3806.2700000000004</v>
      </c>
      <c r="S5159" s="2">
        <v>39819.440000000002</v>
      </c>
      <c r="T5159" s="2">
        <v>9369.2799999999988</v>
      </c>
    </row>
    <row r="5160" spans="1:20" x14ac:dyDescent="0.25">
      <c r="A5160" t="s">
        <v>2835</v>
      </c>
      <c r="B5160" t="s">
        <v>1</v>
      </c>
      <c r="C5160" t="s">
        <v>15</v>
      </c>
      <c r="D5160" s="1">
        <v>43500</v>
      </c>
      <c r="E5160" s="1">
        <v>43583</v>
      </c>
      <c r="F5160" s="1">
        <v>43602</v>
      </c>
      <c r="G5160" s="1">
        <v>43601</v>
      </c>
      <c r="H5160" s="13">
        <f>Orders[[#This Row],[DeliveryDate]]-Orders[[#This Row],[OrderDate]]</f>
        <v>18</v>
      </c>
      <c r="I5160" t="s">
        <v>3</v>
      </c>
      <c r="J5160" t="str">
        <f>_xlfn.XLOOKUP(Orders[[#This Row],[_SalesRepID]],'Sales team'!A:A,'Sales team'!B:B)</f>
        <v>Joshua Ryan</v>
      </c>
      <c r="K5160">
        <v>9</v>
      </c>
      <c r="L5160">
        <v>7</v>
      </c>
      <c r="M5160">
        <v>17</v>
      </c>
      <c r="N5160" t="str">
        <f>_xlfn.XLOOKUP(Orders[[#This Row],[_ProductID]],Products!A:A,Products!C:C)</f>
        <v>Home décor</v>
      </c>
      <c r="O5160">
        <v>31</v>
      </c>
      <c r="P5160">
        <v>0.05</v>
      </c>
      <c r="Q5160" s="2">
        <v>5172.4000000000005</v>
      </c>
      <c r="R5160" s="2">
        <v>3103.44</v>
      </c>
      <c r="S5160" s="2">
        <v>24568.9</v>
      </c>
      <c r="T5160" s="2">
        <v>9051.7000000000007</v>
      </c>
    </row>
    <row r="5161" spans="1:20" x14ac:dyDescent="0.25">
      <c r="A5161" t="s">
        <v>2836</v>
      </c>
      <c r="B5161" t="s">
        <v>1</v>
      </c>
      <c r="C5161" t="s">
        <v>2</v>
      </c>
      <c r="D5161" s="1">
        <v>43500</v>
      </c>
      <c r="E5161" s="1">
        <v>43583</v>
      </c>
      <c r="F5161" s="1">
        <v>43598</v>
      </c>
      <c r="G5161" s="1">
        <v>43587</v>
      </c>
      <c r="H5161" s="13">
        <f>Orders[[#This Row],[DeliveryDate]]-Orders[[#This Row],[OrderDate]]</f>
        <v>4</v>
      </c>
      <c r="I5161" t="s">
        <v>3</v>
      </c>
      <c r="J5161" t="str">
        <f>_xlfn.XLOOKUP(Orders[[#This Row],[_SalesRepID]],'Sales team'!A:A,'Sales team'!B:B)</f>
        <v>Stephen Payne</v>
      </c>
      <c r="K5161">
        <v>5</v>
      </c>
      <c r="L5161">
        <v>13</v>
      </c>
      <c r="M5161">
        <v>232</v>
      </c>
      <c r="N5161" t="str">
        <f>_xlfn.XLOOKUP(Orders[[#This Row],[_ProductID]],Products!A:A,Products!C:C)</f>
        <v>Outdoor</v>
      </c>
      <c r="O5161">
        <v>10</v>
      </c>
      <c r="P5161">
        <v>0.05</v>
      </c>
      <c r="Q5161" s="2">
        <v>1708.5</v>
      </c>
      <c r="R5161" s="2">
        <v>1247.2049999999999</v>
      </c>
      <c r="S5161" s="2">
        <v>4869.2249999999995</v>
      </c>
      <c r="T5161" s="2">
        <v>1127.6099999999997</v>
      </c>
    </row>
    <row r="5162" spans="1:20" x14ac:dyDescent="0.25">
      <c r="A5162" t="s">
        <v>2837</v>
      </c>
      <c r="B5162" t="s">
        <v>5</v>
      </c>
      <c r="C5162" t="s">
        <v>6</v>
      </c>
      <c r="D5162" s="1">
        <v>43500</v>
      </c>
      <c r="E5162" s="1">
        <v>43583</v>
      </c>
      <c r="F5162" s="1">
        <v>43586</v>
      </c>
      <c r="G5162" s="1">
        <v>43606</v>
      </c>
      <c r="H5162" s="13">
        <f>Orders[[#This Row],[DeliveryDate]]-Orders[[#This Row],[OrderDate]]</f>
        <v>23</v>
      </c>
      <c r="I5162" t="s">
        <v>3</v>
      </c>
      <c r="J5162" t="str">
        <f>_xlfn.XLOOKUP(Orders[[#This Row],[_SalesRepID]],'Sales team'!A:A,'Sales team'!B:B)</f>
        <v>Todd Roberts</v>
      </c>
      <c r="K5162">
        <v>13</v>
      </c>
      <c r="L5162">
        <v>9</v>
      </c>
      <c r="M5162">
        <v>167</v>
      </c>
      <c r="N5162" t="str">
        <f>_xlfn.XLOOKUP(Orders[[#This Row],[_ProductID]],Products!A:A,Products!C:C)</f>
        <v>Home décor</v>
      </c>
      <c r="O5162">
        <v>11</v>
      </c>
      <c r="P5162">
        <v>7.4999999999999997E-2</v>
      </c>
      <c r="Q5162" s="2">
        <v>1869.3</v>
      </c>
      <c r="R5162" s="2">
        <v>1196.3520000000001</v>
      </c>
      <c r="S5162" s="2">
        <v>12103.717500000001</v>
      </c>
      <c r="T5162" s="2">
        <v>3729.2535000000007</v>
      </c>
    </row>
    <row r="5163" spans="1:20" x14ac:dyDescent="0.25">
      <c r="A5163" t="s">
        <v>2838</v>
      </c>
      <c r="B5163" t="s">
        <v>1</v>
      </c>
      <c r="C5163" t="s">
        <v>2</v>
      </c>
      <c r="D5163" s="1">
        <v>43400</v>
      </c>
      <c r="E5163" s="1">
        <v>43583</v>
      </c>
      <c r="F5163" s="1">
        <v>43592</v>
      </c>
      <c r="G5163" s="1">
        <v>43588</v>
      </c>
      <c r="H5163" s="13">
        <f>Orders[[#This Row],[DeliveryDate]]-Orders[[#This Row],[OrderDate]]</f>
        <v>5</v>
      </c>
      <c r="I5163" t="s">
        <v>3</v>
      </c>
      <c r="J5163" t="str">
        <f>_xlfn.XLOOKUP(Orders[[#This Row],[_SalesRepID]],'Sales team'!A:A,'Sales team'!B:B)</f>
        <v>Stephen Payne</v>
      </c>
      <c r="K5163">
        <v>5</v>
      </c>
      <c r="L5163">
        <v>24</v>
      </c>
      <c r="M5163">
        <v>248</v>
      </c>
      <c r="N5163" t="str">
        <f>_xlfn.XLOOKUP(Orders[[#This Row],[_ProductID]],Products!A:A,Products!C:C)</f>
        <v>Home décor</v>
      </c>
      <c r="O5163">
        <v>39</v>
      </c>
      <c r="P5163">
        <v>0.1</v>
      </c>
      <c r="Q5163" s="2">
        <v>254.6</v>
      </c>
      <c r="R5163" s="2">
        <v>190.95</v>
      </c>
      <c r="S5163" s="2">
        <v>1145.7</v>
      </c>
      <c r="T5163" s="2">
        <v>190.95000000000005</v>
      </c>
    </row>
    <row r="5164" spans="1:20" x14ac:dyDescent="0.25">
      <c r="A5164" t="s">
        <v>2839</v>
      </c>
      <c r="B5164" t="s">
        <v>5</v>
      </c>
      <c r="C5164" t="s">
        <v>2</v>
      </c>
      <c r="D5164" s="1">
        <v>43400</v>
      </c>
      <c r="E5164" s="1">
        <v>43583</v>
      </c>
      <c r="F5164" s="1">
        <v>43604</v>
      </c>
      <c r="G5164" s="1">
        <v>43605</v>
      </c>
      <c r="H5164" s="13">
        <f>Orders[[#This Row],[DeliveryDate]]-Orders[[#This Row],[OrderDate]]</f>
        <v>22</v>
      </c>
      <c r="I5164" t="s">
        <v>3</v>
      </c>
      <c r="J5164" t="str">
        <f>_xlfn.XLOOKUP(Orders[[#This Row],[_SalesRepID]],'Sales team'!A:A,'Sales team'!B:B)</f>
        <v>Anthony Torres</v>
      </c>
      <c r="K5164">
        <v>20</v>
      </c>
      <c r="L5164">
        <v>23</v>
      </c>
      <c r="M5164">
        <v>231</v>
      </c>
      <c r="N5164" t="str">
        <f>_xlfn.XLOOKUP(Orders[[#This Row],[_ProductID]],Products!A:A,Products!C:C)</f>
        <v>Electronics</v>
      </c>
      <c r="O5164">
        <v>47</v>
      </c>
      <c r="P5164">
        <v>0.15</v>
      </c>
      <c r="Q5164" s="2">
        <v>3986.5</v>
      </c>
      <c r="R5164" s="2">
        <v>1594.6000000000001</v>
      </c>
      <c r="S5164" s="2">
        <v>3388.5250000000001</v>
      </c>
      <c r="T5164" s="2">
        <v>1793.925</v>
      </c>
    </row>
    <row r="5165" spans="1:20" x14ac:dyDescent="0.25">
      <c r="A5165" t="s">
        <v>2840</v>
      </c>
      <c r="B5165" t="s">
        <v>5</v>
      </c>
      <c r="C5165" t="s">
        <v>13</v>
      </c>
      <c r="D5165" s="1">
        <v>43500</v>
      </c>
      <c r="E5165" s="1">
        <v>43583</v>
      </c>
      <c r="F5165" s="1">
        <v>43600</v>
      </c>
      <c r="G5165" s="1">
        <v>43591</v>
      </c>
      <c r="H5165" s="13">
        <f>Orders[[#This Row],[DeliveryDate]]-Orders[[#This Row],[OrderDate]]</f>
        <v>8</v>
      </c>
      <c r="I5165" t="s">
        <v>3</v>
      </c>
      <c r="J5165" t="str">
        <f>_xlfn.XLOOKUP(Orders[[#This Row],[_SalesRepID]],'Sales team'!A:A,'Sales team'!B:B)</f>
        <v>Nicholas Cunningham</v>
      </c>
      <c r="K5165">
        <v>19</v>
      </c>
      <c r="L5165">
        <v>18</v>
      </c>
      <c r="M5165">
        <v>314</v>
      </c>
      <c r="N5165" t="str">
        <f>_xlfn.XLOOKUP(Orders[[#This Row],[_ProductID]],Products!A:A,Products!C:C)</f>
        <v>Home décor</v>
      </c>
      <c r="O5165">
        <v>41</v>
      </c>
      <c r="P5165">
        <v>0.1</v>
      </c>
      <c r="Q5165" s="2">
        <v>2512.5</v>
      </c>
      <c r="R5165" s="2">
        <v>1582.875</v>
      </c>
      <c r="S5165" s="2">
        <v>13567.5</v>
      </c>
      <c r="T5165" s="2">
        <v>4070.25</v>
      </c>
    </row>
    <row r="5166" spans="1:20" x14ac:dyDescent="0.25">
      <c r="A5166" t="s">
        <v>2841</v>
      </c>
      <c r="B5166" t="s">
        <v>1</v>
      </c>
      <c r="C5166" t="s">
        <v>15</v>
      </c>
      <c r="D5166" s="1">
        <v>43500</v>
      </c>
      <c r="E5166" s="1">
        <v>43583</v>
      </c>
      <c r="F5166" s="1">
        <v>43595</v>
      </c>
      <c r="G5166" s="1">
        <v>43594</v>
      </c>
      <c r="H5166" s="13">
        <f>Orders[[#This Row],[DeliveryDate]]-Orders[[#This Row],[OrderDate]]</f>
        <v>11</v>
      </c>
      <c r="I5166" t="s">
        <v>3</v>
      </c>
      <c r="J5166" t="str">
        <f>_xlfn.XLOOKUP(Orders[[#This Row],[_SalesRepID]],'Sales team'!A:A,'Sales team'!B:B)</f>
        <v>Adam Hernandez</v>
      </c>
      <c r="K5166">
        <v>1</v>
      </c>
      <c r="L5166">
        <v>45</v>
      </c>
      <c r="M5166">
        <v>39</v>
      </c>
      <c r="N5166" t="str">
        <f>_xlfn.XLOOKUP(Orders[[#This Row],[_ProductID]],Products!A:A,Products!C:C)</f>
        <v>Electronics</v>
      </c>
      <c r="O5166">
        <v>25</v>
      </c>
      <c r="P5166">
        <v>0.4</v>
      </c>
      <c r="Q5166" s="2">
        <v>234.5</v>
      </c>
      <c r="R5166" s="2">
        <v>182.91</v>
      </c>
      <c r="S5166" s="2">
        <v>984.9</v>
      </c>
      <c r="T5166" s="2">
        <v>-295.46999999999991</v>
      </c>
    </row>
    <row r="5167" spans="1:20" x14ac:dyDescent="0.25">
      <c r="A5167" t="s">
        <v>2842</v>
      </c>
      <c r="B5167" t="s">
        <v>1</v>
      </c>
      <c r="C5167" t="s">
        <v>15</v>
      </c>
      <c r="D5167" s="1">
        <v>43500</v>
      </c>
      <c r="E5167" s="1">
        <v>43583</v>
      </c>
      <c r="F5167" s="1">
        <v>43603</v>
      </c>
      <c r="G5167" s="1">
        <v>43601</v>
      </c>
      <c r="H5167" s="13">
        <f>Orders[[#This Row],[DeliveryDate]]-Orders[[#This Row],[OrderDate]]</f>
        <v>18</v>
      </c>
      <c r="I5167" t="s">
        <v>3</v>
      </c>
      <c r="J5167" t="str">
        <f>_xlfn.XLOOKUP(Orders[[#This Row],[_SalesRepID]],'Sales team'!A:A,'Sales team'!B:B)</f>
        <v>Joshua Little</v>
      </c>
      <c r="K5167">
        <v>11</v>
      </c>
      <c r="L5167">
        <v>29</v>
      </c>
      <c r="M5167">
        <v>2</v>
      </c>
      <c r="N5167" t="str">
        <f>_xlfn.XLOOKUP(Orders[[#This Row],[_ProductID]],Products!A:A,Products!C:C)</f>
        <v>Furniture</v>
      </c>
      <c r="O5167">
        <v>15</v>
      </c>
      <c r="P5167">
        <v>0.15</v>
      </c>
      <c r="Q5167" s="2">
        <v>1112.2</v>
      </c>
      <c r="R5167" s="2">
        <v>544.97800000000007</v>
      </c>
      <c r="S5167" s="2">
        <v>2836.11</v>
      </c>
      <c r="T5167" s="2">
        <v>1201.1759999999999</v>
      </c>
    </row>
    <row r="5168" spans="1:20" x14ac:dyDescent="0.25">
      <c r="A5168" t="s">
        <v>2843</v>
      </c>
      <c r="B5168" t="s">
        <v>5</v>
      </c>
      <c r="C5168" t="s">
        <v>15</v>
      </c>
      <c r="D5168" s="1">
        <v>43500</v>
      </c>
      <c r="E5168" s="1">
        <v>43583</v>
      </c>
      <c r="F5168" s="1">
        <v>43596</v>
      </c>
      <c r="G5168" s="1">
        <v>43588</v>
      </c>
      <c r="H5168" s="13">
        <f>Orders[[#This Row],[DeliveryDate]]-Orders[[#This Row],[OrderDate]]</f>
        <v>5</v>
      </c>
      <c r="I5168" t="s">
        <v>3</v>
      </c>
      <c r="J5168" t="str">
        <f>_xlfn.XLOOKUP(Orders[[#This Row],[_SalesRepID]],'Sales team'!A:A,'Sales team'!B:B)</f>
        <v>Todd Roberts</v>
      </c>
      <c r="K5168">
        <v>13</v>
      </c>
      <c r="L5168">
        <v>40</v>
      </c>
      <c r="M5168">
        <v>17</v>
      </c>
      <c r="N5168" t="str">
        <f>_xlfn.XLOOKUP(Orders[[#This Row],[_ProductID]],Products!A:A,Products!C:C)</f>
        <v>Home décor</v>
      </c>
      <c r="O5168">
        <v>29</v>
      </c>
      <c r="P5168">
        <v>0.05</v>
      </c>
      <c r="Q5168" s="2">
        <v>180.9</v>
      </c>
      <c r="R5168" s="2">
        <v>151.95599999999999</v>
      </c>
      <c r="S5168" s="2">
        <v>1374.84</v>
      </c>
      <c r="T5168" s="2">
        <v>159.19200000000001</v>
      </c>
    </row>
    <row r="5169" spans="1:20" x14ac:dyDescent="0.25">
      <c r="A5169" t="s">
        <v>2844</v>
      </c>
      <c r="B5169" t="s">
        <v>5</v>
      </c>
      <c r="C5169" t="s">
        <v>2</v>
      </c>
      <c r="D5169" s="1">
        <v>43500</v>
      </c>
      <c r="E5169" s="1">
        <v>43583</v>
      </c>
      <c r="F5169" s="1">
        <v>43591</v>
      </c>
      <c r="G5169" s="1">
        <v>43612</v>
      </c>
      <c r="H5169" s="13">
        <f>Orders[[#This Row],[DeliveryDate]]-Orders[[#This Row],[OrderDate]]</f>
        <v>29</v>
      </c>
      <c r="I5169" t="s">
        <v>3</v>
      </c>
      <c r="J5169" t="str">
        <f>_xlfn.XLOOKUP(Orders[[#This Row],[_SalesRepID]],'Sales team'!A:A,'Sales team'!B:B)</f>
        <v>Nicholas Cunningham</v>
      </c>
      <c r="K5169">
        <v>19</v>
      </c>
      <c r="L5169">
        <v>38</v>
      </c>
      <c r="M5169">
        <v>239</v>
      </c>
      <c r="N5169" t="str">
        <f>_xlfn.XLOOKUP(Orders[[#This Row],[_ProductID]],Products!A:A,Products!C:C)</f>
        <v>Home décor</v>
      </c>
      <c r="O5169">
        <v>2</v>
      </c>
      <c r="P5169">
        <v>0.1</v>
      </c>
      <c r="Q5169" s="2">
        <v>1762.1000000000001</v>
      </c>
      <c r="R5169" s="2">
        <v>863.42900000000009</v>
      </c>
      <c r="S5169" s="2">
        <v>12687.12</v>
      </c>
      <c r="T5169" s="2">
        <v>5779.6880000000001</v>
      </c>
    </row>
    <row r="5170" spans="1:20" x14ac:dyDescent="0.25">
      <c r="A5170" t="s">
        <v>2819</v>
      </c>
      <c r="B5170" t="s">
        <v>8</v>
      </c>
      <c r="C5170" t="s">
        <v>13</v>
      </c>
      <c r="D5170" s="1">
        <v>43400</v>
      </c>
      <c r="E5170" s="1">
        <v>43582</v>
      </c>
      <c r="F5170" s="1">
        <v>43609</v>
      </c>
      <c r="G5170" s="1">
        <v>43587</v>
      </c>
      <c r="H5170" s="13">
        <f>Orders[[#This Row],[DeliveryDate]]-Orders[[#This Row],[OrderDate]]</f>
        <v>5</v>
      </c>
      <c r="I5170" t="s">
        <v>3</v>
      </c>
      <c r="J5170" t="str">
        <f>_xlfn.XLOOKUP(Orders[[#This Row],[_SalesRepID]],'Sales team'!A:A,'Sales team'!B:B)</f>
        <v>Douglas Tucker</v>
      </c>
      <c r="K5170">
        <v>23</v>
      </c>
      <c r="L5170">
        <v>35</v>
      </c>
      <c r="M5170">
        <v>327</v>
      </c>
      <c r="N5170" t="str">
        <f>_xlfn.XLOOKUP(Orders[[#This Row],[_ProductID]],Products!A:A,Products!C:C)</f>
        <v>Home décor</v>
      </c>
      <c r="O5170">
        <v>46</v>
      </c>
      <c r="P5170">
        <v>0.05</v>
      </c>
      <c r="Q5170" s="2">
        <v>227.8</v>
      </c>
      <c r="R5170" s="2">
        <v>182.24</v>
      </c>
      <c r="S5170" s="2">
        <v>432.82</v>
      </c>
      <c r="T5170" s="2">
        <v>68.339999999999975</v>
      </c>
    </row>
    <row r="5171" spans="1:20" x14ac:dyDescent="0.25">
      <c r="A5171" t="s">
        <v>2820</v>
      </c>
      <c r="B5171" t="s">
        <v>5</v>
      </c>
      <c r="C5171" t="s">
        <v>2</v>
      </c>
      <c r="D5171" s="1">
        <v>43500</v>
      </c>
      <c r="E5171" s="1">
        <v>43582</v>
      </c>
      <c r="F5171" s="1">
        <v>43597</v>
      </c>
      <c r="G5171" s="1">
        <v>43608</v>
      </c>
      <c r="H5171" s="13">
        <f>Orders[[#This Row],[DeliveryDate]]-Orders[[#This Row],[OrderDate]]</f>
        <v>26</v>
      </c>
      <c r="I5171" t="s">
        <v>3</v>
      </c>
      <c r="J5171" t="str">
        <f>_xlfn.XLOOKUP(Orders[[#This Row],[_SalesRepID]],'Sales team'!A:A,'Sales team'!B:B)</f>
        <v>Nicholas Cunningham</v>
      </c>
      <c r="K5171">
        <v>19</v>
      </c>
      <c r="L5171">
        <v>24</v>
      </c>
      <c r="M5171">
        <v>222</v>
      </c>
      <c r="N5171" t="str">
        <f>_xlfn.XLOOKUP(Orders[[#This Row],[_ProductID]],Products!A:A,Products!C:C)</f>
        <v>Home décor</v>
      </c>
      <c r="O5171">
        <v>2</v>
      </c>
      <c r="P5171">
        <v>0.05</v>
      </c>
      <c r="Q5171" s="2">
        <v>1018.4</v>
      </c>
      <c r="R5171" s="2">
        <v>794.35199999999998</v>
      </c>
      <c r="S5171" s="2">
        <v>1934.9599999999998</v>
      </c>
      <c r="T5171" s="2">
        <v>346.25599999999986</v>
      </c>
    </row>
    <row r="5172" spans="1:20" x14ac:dyDescent="0.25">
      <c r="A5172" t="s">
        <v>2821</v>
      </c>
      <c r="B5172" t="s">
        <v>5</v>
      </c>
      <c r="C5172" t="s">
        <v>15</v>
      </c>
      <c r="D5172" s="1">
        <v>43500</v>
      </c>
      <c r="E5172" s="1">
        <v>43582</v>
      </c>
      <c r="F5172" s="1">
        <v>43609</v>
      </c>
      <c r="G5172" s="1">
        <v>43609</v>
      </c>
      <c r="H5172" s="13">
        <f>Orders[[#This Row],[DeliveryDate]]-Orders[[#This Row],[OrderDate]]</f>
        <v>27</v>
      </c>
      <c r="I5172" t="s">
        <v>3</v>
      </c>
      <c r="J5172" t="str">
        <f>_xlfn.XLOOKUP(Orders[[#This Row],[_SalesRepID]],'Sales team'!A:A,'Sales team'!B:B)</f>
        <v>Nicholas Cunningham</v>
      </c>
      <c r="K5172">
        <v>19</v>
      </c>
      <c r="L5172">
        <v>37</v>
      </c>
      <c r="M5172">
        <v>1</v>
      </c>
      <c r="N5172" t="str">
        <f>_xlfn.XLOOKUP(Orders[[#This Row],[_ProductID]],Products!A:A,Products!C:C)</f>
        <v>Furniture</v>
      </c>
      <c r="O5172">
        <v>22</v>
      </c>
      <c r="P5172">
        <v>7.4999999999999997E-2</v>
      </c>
      <c r="Q5172" s="2">
        <v>911.2</v>
      </c>
      <c r="R5172" s="2">
        <v>665.17600000000004</v>
      </c>
      <c r="S5172" s="2">
        <v>5057.1600000000008</v>
      </c>
      <c r="T5172" s="2">
        <v>1066.1040000000003</v>
      </c>
    </row>
    <row r="5173" spans="1:20" x14ac:dyDescent="0.25">
      <c r="A5173" t="s">
        <v>2822</v>
      </c>
      <c r="B5173" t="s">
        <v>1</v>
      </c>
      <c r="C5173" t="s">
        <v>2</v>
      </c>
      <c r="D5173" s="1">
        <v>43500</v>
      </c>
      <c r="E5173" s="1">
        <v>43582</v>
      </c>
      <c r="F5173" s="1">
        <v>43586</v>
      </c>
      <c r="G5173" s="1">
        <v>43587</v>
      </c>
      <c r="H5173" s="13">
        <f>Orders[[#This Row],[DeliveryDate]]-Orders[[#This Row],[OrderDate]]</f>
        <v>5</v>
      </c>
      <c r="I5173" t="s">
        <v>3</v>
      </c>
      <c r="J5173" t="str">
        <f>_xlfn.XLOOKUP(Orders[[#This Row],[_SalesRepID]],'Sales team'!A:A,'Sales team'!B:B)</f>
        <v>Keith Griffin</v>
      </c>
      <c r="K5173">
        <v>2</v>
      </c>
      <c r="L5173">
        <v>49</v>
      </c>
      <c r="M5173">
        <v>230</v>
      </c>
      <c r="N5173" t="str">
        <f>_xlfn.XLOOKUP(Orders[[#This Row],[_ProductID]],Products!A:A,Products!C:C)</f>
        <v>Electronics</v>
      </c>
      <c r="O5173">
        <v>47</v>
      </c>
      <c r="P5173">
        <v>7.4999999999999997E-2</v>
      </c>
      <c r="Q5173" s="2">
        <v>5661.5</v>
      </c>
      <c r="R5173" s="2">
        <v>3623.36</v>
      </c>
      <c r="S5173" s="2">
        <v>36658.212500000001</v>
      </c>
      <c r="T5173" s="2">
        <v>11294.692500000001</v>
      </c>
    </row>
    <row r="5174" spans="1:20" x14ac:dyDescent="0.25">
      <c r="A5174" t="s">
        <v>2823</v>
      </c>
      <c r="B5174" t="s">
        <v>1</v>
      </c>
      <c r="C5174" t="s">
        <v>25</v>
      </c>
      <c r="D5174" s="1">
        <v>43500</v>
      </c>
      <c r="E5174" s="1">
        <v>43582</v>
      </c>
      <c r="F5174" s="1">
        <v>43597</v>
      </c>
      <c r="G5174" s="1">
        <v>43609</v>
      </c>
      <c r="H5174" s="13">
        <f>Orders[[#This Row],[DeliveryDate]]-Orders[[#This Row],[OrderDate]]</f>
        <v>27</v>
      </c>
      <c r="I5174" t="s">
        <v>3</v>
      </c>
      <c r="J5174" t="str">
        <f>_xlfn.XLOOKUP(Orders[[#This Row],[_SalesRepID]],'Sales team'!A:A,'Sales team'!B:B)</f>
        <v>Chris Armstrong</v>
      </c>
      <c r="K5174">
        <v>4</v>
      </c>
      <c r="L5174">
        <v>21</v>
      </c>
      <c r="M5174">
        <v>361</v>
      </c>
      <c r="N5174" t="str">
        <f>_xlfn.XLOOKUP(Orders[[#This Row],[_ProductID]],Products!A:A,Products!C:C)</f>
        <v>Furniture</v>
      </c>
      <c r="O5174">
        <v>38</v>
      </c>
      <c r="P5174">
        <v>7.4999999999999997E-2</v>
      </c>
      <c r="Q5174" s="2">
        <v>857.6</v>
      </c>
      <c r="R5174" s="2">
        <v>617.47199999999998</v>
      </c>
      <c r="S5174" s="2">
        <v>2379.84</v>
      </c>
      <c r="T5174" s="2">
        <v>527.42400000000021</v>
      </c>
    </row>
    <row r="5175" spans="1:20" x14ac:dyDescent="0.25">
      <c r="A5175" t="s">
        <v>2824</v>
      </c>
      <c r="B5175" t="s">
        <v>10</v>
      </c>
      <c r="C5175" t="s">
        <v>46</v>
      </c>
      <c r="D5175" s="1">
        <v>43500</v>
      </c>
      <c r="E5175" s="1">
        <v>43582</v>
      </c>
      <c r="F5175" s="1">
        <v>43610</v>
      </c>
      <c r="G5175" s="1">
        <v>43600</v>
      </c>
      <c r="H5175" s="13">
        <f>Orders[[#This Row],[DeliveryDate]]-Orders[[#This Row],[OrderDate]]</f>
        <v>18</v>
      </c>
      <c r="I5175" t="s">
        <v>3</v>
      </c>
      <c r="J5175" t="str">
        <f>_xlfn.XLOOKUP(Orders[[#This Row],[_SalesRepID]],'Sales team'!A:A,'Sales team'!B:B)</f>
        <v>Shawn Torres</v>
      </c>
      <c r="K5175">
        <v>27</v>
      </c>
      <c r="L5175">
        <v>7</v>
      </c>
      <c r="M5175">
        <v>60</v>
      </c>
      <c r="N5175" t="str">
        <f>_xlfn.XLOOKUP(Orders[[#This Row],[_ProductID]],Products!A:A,Products!C:C)</f>
        <v>Home décor</v>
      </c>
      <c r="O5175">
        <v>17</v>
      </c>
      <c r="P5175">
        <v>7.4999999999999997E-2</v>
      </c>
      <c r="Q5175" s="2">
        <v>3551</v>
      </c>
      <c r="R5175" s="2">
        <v>2414.6800000000003</v>
      </c>
      <c r="S5175" s="2">
        <v>19708.05</v>
      </c>
      <c r="T5175" s="2">
        <v>5219.9699999999975</v>
      </c>
    </row>
    <row r="5176" spans="1:20" x14ac:dyDescent="0.25">
      <c r="A5176" t="s">
        <v>2825</v>
      </c>
      <c r="B5176" t="s">
        <v>1</v>
      </c>
      <c r="C5176" t="s">
        <v>15</v>
      </c>
      <c r="D5176" s="1">
        <v>43400</v>
      </c>
      <c r="E5176" s="1">
        <v>43582</v>
      </c>
      <c r="F5176" s="1">
        <v>43590</v>
      </c>
      <c r="G5176" s="1">
        <v>43592</v>
      </c>
      <c r="H5176" s="13">
        <f>Orders[[#This Row],[DeliveryDate]]-Orders[[#This Row],[OrderDate]]</f>
        <v>10</v>
      </c>
      <c r="I5176" t="s">
        <v>3</v>
      </c>
      <c r="J5176" t="str">
        <f>_xlfn.XLOOKUP(Orders[[#This Row],[_SalesRepID]],'Sales team'!A:A,'Sales team'!B:B)</f>
        <v>George Lewis</v>
      </c>
      <c r="K5176">
        <v>8</v>
      </c>
      <c r="L5176">
        <v>29</v>
      </c>
      <c r="M5176">
        <v>25</v>
      </c>
      <c r="N5176" t="str">
        <f>_xlfn.XLOOKUP(Orders[[#This Row],[_ProductID]],Products!A:A,Products!C:C)</f>
        <v>Kitchen &amp; Dining</v>
      </c>
      <c r="O5176">
        <v>13</v>
      </c>
      <c r="P5176">
        <v>0.1</v>
      </c>
      <c r="Q5176" s="2">
        <v>917.9</v>
      </c>
      <c r="R5176" s="2">
        <v>367.16</v>
      </c>
      <c r="S5176" s="2">
        <v>1652.22</v>
      </c>
      <c r="T5176" s="2">
        <v>917.9</v>
      </c>
    </row>
    <row r="5177" spans="1:20" x14ac:dyDescent="0.25">
      <c r="A5177" t="s">
        <v>2826</v>
      </c>
      <c r="B5177" t="s">
        <v>1</v>
      </c>
      <c r="C5177" t="s">
        <v>6</v>
      </c>
      <c r="D5177" s="1">
        <v>43500</v>
      </c>
      <c r="E5177" s="1">
        <v>43582</v>
      </c>
      <c r="F5177" s="1">
        <v>43606</v>
      </c>
      <c r="G5177" s="1">
        <v>43605</v>
      </c>
      <c r="H5177" s="13">
        <f>Orders[[#This Row],[DeliveryDate]]-Orders[[#This Row],[OrderDate]]</f>
        <v>23</v>
      </c>
      <c r="I5177" t="s">
        <v>3</v>
      </c>
      <c r="J5177" t="str">
        <f>_xlfn.XLOOKUP(Orders[[#This Row],[_SalesRepID]],'Sales team'!A:A,'Sales team'!B:B)</f>
        <v>Joshua Bennett</v>
      </c>
      <c r="K5177">
        <v>6</v>
      </c>
      <c r="L5177">
        <v>15</v>
      </c>
      <c r="M5177">
        <v>164</v>
      </c>
      <c r="N5177" t="str">
        <f>_xlfn.XLOOKUP(Orders[[#This Row],[_ProductID]],Products!A:A,Products!C:C)</f>
        <v>Home décor</v>
      </c>
      <c r="O5177">
        <v>26</v>
      </c>
      <c r="P5177">
        <v>0.4</v>
      </c>
      <c r="Q5177" s="2">
        <v>3865.9</v>
      </c>
      <c r="R5177" s="2">
        <v>1662.337</v>
      </c>
      <c r="S5177" s="2">
        <v>4639.08</v>
      </c>
      <c r="T5177" s="2">
        <v>1314.4059999999999</v>
      </c>
    </row>
    <row r="5178" spans="1:20" x14ac:dyDescent="0.25">
      <c r="A5178" t="s">
        <v>2827</v>
      </c>
      <c r="B5178" t="s">
        <v>1</v>
      </c>
      <c r="C5178" t="s">
        <v>13</v>
      </c>
      <c r="D5178" s="1">
        <v>43400</v>
      </c>
      <c r="E5178" s="1">
        <v>43582</v>
      </c>
      <c r="F5178" s="1">
        <v>43594</v>
      </c>
      <c r="G5178" s="1">
        <v>43592</v>
      </c>
      <c r="H5178" s="13">
        <f>Orders[[#This Row],[DeliveryDate]]-Orders[[#This Row],[OrderDate]]</f>
        <v>10</v>
      </c>
      <c r="I5178" t="s">
        <v>3</v>
      </c>
      <c r="J5178" t="str">
        <f>_xlfn.XLOOKUP(Orders[[#This Row],[_SalesRepID]],'Sales team'!A:A,'Sales team'!B:B)</f>
        <v>Joshua Ryan</v>
      </c>
      <c r="K5178">
        <v>9</v>
      </c>
      <c r="L5178">
        <v>12</v>
      </c>
      <c r="M5178">
        <v>267</v>
      </c>
      <c r="N5178" t="str">
        <f>_xlfn.XLOOKUP(Orders[[#This Row],[_ProductID]],Products!A:A,Products!C:C)</f>
        <v>Home décor</v>
      </c>
      <c r="O5178">
        <v>30</v>
      </c>
      <c r="P5178">
        <v>0.3</v>
      </c>
      <c r="Q5178" s="2">
        <v>5038.4000000000005</v>
      </c>
      <c r="R5178" s="2">
        <v>2418.4320000000002</v>
      </c>
      <c r="S5178" s="2">
        <v>7053.76</v>
      </c>
      <c r="T5178" s="2">
        <v>2216.8959999999997</v>
      </c>
    </row>
    <row r="5179" spans="1:20" x14ac:dyDescent="0.25">
      <c r="A5179" t="s">
        <v>2828</v>
      </c>
      <c r="B5179" t="s">
        <v>10</v>
      </c>
      <c r="C5179" t="s">
        <v>2</v>
      </c>
      <c r="D5179" s="1">
        <v>43500</v>
      </c>
      <c r="E5179" s="1">
        <v>43582</v>
      </c>
      <c r="F5179" s="1">
        <v>43586</v>
      </c>
      <c r="G5179" s="1">
        <v>43614</v>
      </c>
      <c r="H5179" s="13">
        <f>Orders[[#This Row],[DeliveryDate]]-Orders[[#This Row],[OrderDate]]</f>
        <v>32</v>
      </c>
      <c r="I5179" t="s">
        <v>3</v>
      </c>
      <c r="J5179" t="str">
        <f>_xlfn.XLOOKUP(Orders[[#This Row],[_SalesRepID]],'Sales team'!A:A,'Sales team'!B:B)</f>
        <v>Shawn Torres</v>
      </c>
      <c r="K5179">
        <v>27</v>
      </c>
      <c r="L5179">
        <v>29</v>
      </c>
      <c r="M5179">
        <v>213</v>
      </c>
      <c r="N5179" t="str">
        <f>_xlfn.XLOOKUP(Orders[[#This Row],[_ProductID]],Products!A:A,Products!C:C)</f>
        <v>Home décor</v>
      </c>
      <c r="O5179">
        <v>39</v>
      </c>
      <c r="P5179">
        <v>0.3</v>
      </c>
      <c r="Q5179" s="2">
        <v>3859.2000000000003</v>
      </c>
      <c r="R5179" s="2">
        <v>1736.64</v>
      </c>
      <c r="S5179" s="2">
        <v>13507.199999999999</v>
      </c>
      <c r="T5179" s="2">
        <v>4823.9999999999982</v>
      </c>
    </row>
    <row r="5180" spans="1:20" x14ac:dyDescent="0.25">
      <c r="A5180" t="s">
        <v>2829</v>
      </c>
      <c r="B5180" t="s">
        <v>10</v>
      </c>
      <c r="C5180" t="s">
        <v>15</v>
      </c>
      <c r="D5180" s="1">
        <v>43500</v>
      </c>
      <c r="E5180" s="1">
        <v>43582</v>
      </c>
      <c r="F5180" s="1">
        <v>43584</v>
      </c>
      <c r="G5180" s="1">
        <v>43606</v>
      </c>
      <c r="H5180" s="13">
        <f>Orders[[#This Row],[DeliveryDate]]-Orders[[#This Row],[OrderDate]]</f>
        <v>24</v>
      </c>
      <c r="I5180" t="s">
        <v>3</v>
      </c>
      <c r="J5180" t="str">
        <f>_xlfn.XLOOKUP(Orders[[#This Row],[_SalesRepID]],'Sales team'!A:A,'Sales team'!B:B)</f>
        <v>Patrick Graham</v>
      </c>
      <c r="K5180">
        <v>25</v>
      </c>
      <c r="L5180">
        <v>39</v>
      </c>
      <c r="M5180">
        <v>41</v>
      </c>
      <c r="N5180" t="str">
        <f>_xlfn.XLOOKUP(Orders[[#This Row],[_ProductID]],Products!A:A,Products!C:C)</f>
        <v>Furniture</v>
      </c>
      <c r="O5180">
        <v>15</v>
      </c>
      <c r="P5180">
        <v>0.3</v>
      </c>
      <c r="Q5180" s="2">
        <v>971.5</v>
      </c>
      <c r="R5180" s="2">
        <v>806.34499999999991</v>
      </c>
      <c r="S5180" s="2">
        <v>680.05</v>
      </c>
      <c r="T5180" s="2">
        <v>-126.29499999999996</v>
      </c>
    </row>
    <row r="5181" spans="1:20" x14ac:dyDescent="0.25">
      <c r="A5181" t="s">
        <v>2830</v>
      </c>
      <c r="B5181" t="s">
        <v>5</v>
      </c>
      <c r="C5181" t="s">
        <v>2</v>
      </c>
      <c r="D5181" s="1">
        <v>43500</v>
      </c>
      <c r="E5181" s="1">
        <v>43582</v>
      </c>
      <c r="F5181" s="1">
        <v>43599</v>
      </c>
      <c r="G5181" s="1">
        <v>43600</v>
      </c>
      <c r="H5181" s="13">
        <f>Orders[[#This Row],[DeliveryDate]]-Orders[[#This Row],[OrderDate]]</f>
        <v>18</v>
      </c>
      <c r="I5181" t="s">
        <v>3</v>
      </c>
      <c r="J5181" t="str">
        <f>_xlfn.XLOOKUP(Orders[[#This Row],[_SalesRepID]],'Sales team'!A:A,'Sales team'!B:B)</f>
        <v>Shawn Wallace</v>
      </c>
      <c r="K5181">
        <v>18</v>
      </c>
      <c r="L5181">
        <v>20</v>
      </c>
      <c r="M5181">
        <v>250</v>
      </c>
      <c r="N5181" t="str">
        <f>_xlfn.XLOOKUP(Orders[[#This Row],[_ProductID]],Products!A:A,Products!C:C)</f>
        <v>Kitchen &amp; Dining</v>
      </c>
      <c r="O5181">
        <v>16</v>
      </c>
      <c r="P5181">
        <v>0.15</v>
      </c>
      <c r="Q5181" s="2">
        <v>1058.6000000000001</v>
      </c>
      <c r="R5181" s="2">
        <v>550.47200000000009</v>
      </c>
      <c r="S5181" s="2">
        <v>899.81000000000006</v>
      </c>
      <c r="T5181" s="2">
        <v>349.33799999999997</v>
      </c>
    </row>
    <row r="5182" spans="1:20" x14ac:dyDescent="0.25">
      <c r="A5182" t="s">
        <v>2831</v>
      </c>
      <c r="B5182" t="s">
        <v>1</v>
      </c>
      <c r="C5182" t="s">
        <v>46</v>
      </c>
      <c r="D5182" s="1">
        <v>43400</v>
      </c>
      <c r="E5182" s="1">
        <v>43582</v>
      </c>
      <c r="F5182" s="1">
        <v>43603</v>
      </c>
      <c r="G5182" s="1">
        <v>43601</v>
      </c>
      <c r="H5182" s="13">
        <f>Orders[[#This Row],[DeliveryDate]]-Orders[[#This Row],[OrderDate]]</f>
        <v>19</v>
      </c>
      <c r="I5182" t="s">
        <v>3</v>
      </c>
      <c r="J5182" t="str">
        <f>_xlfn.XLOOKUP(Orders[[#This Row],[_SalesRepID]],'Sales team'!A:A,'Sales team'!B:B)</f>
        <v>Shawn Cook</v>
      </c>
      <c r="K5182">
        <v>7</v>
      </c>
      <c r="L5182">
        <v>4</v>
      </c>
      <c r="M5182">
        <v>66</v>
      </c>
      <c r="N5182" t="str">
        <f>_xlfn.XLOOKUP(Orders[[#This Row],[_ProductID]],Products!A:A,Products!C:C)</f>
        <v>Electronics</v>
      </c>
      <c r="O5182">
        <v>28</v>
      </c>
      <c r="P5182">
        <v>7.4999999999999997E-2</v>
      </c>
      <c r="Q5182" s="2">
        <v>5875.9000000000005</v>
      </c>
      <c r="R5182" s="2">
        <v>4289.4070000000002</v>
      </c>
      <c r="S5182" s="2">
        <v>32611.245000000003</v>
      </c>
      <c r="T5182" s="2">
        <v>6874.8029999999999</v>
      </c>
    </row>
    <row r="5183" spans="1:20" x14ac:dyDescent="0.25">
      <c r="A5183" t="s">
        <v>2832</v>
      </c>
      <c r="B5183" t="s">
        <v>5</v>
      </c>
      <c r="C5183" t="s">
        <v>15</v>
      </c>
      <c r="D5183" s="1">
        <v>43500</v>
      </c>
      <c r="E5183" s="1">
        <v>43582</v>
      </c>
      <c r="F5183" s="1">
        <v>43608</v>
      </c>
      <c r="G5183" s="1">
        <v>43607</v>
      </c>
      <c r="H5183" s="13">
        <f>Orders[[#This Row],[DeliveryDate]]-Orders[[#This Row],[OrderDate]]</f>
        <v>25</v>
      </c>
      <c r="I5183" t="s">
        <v>3</v>
      </c>
      <c r="J5183" t="str">
        <f>_xlfn.XLOOKUP(Orders[[#This Row],[_SalesRepID]],'Sales team'!A:A,'Sales team'!B:B)</f>
        <v>Roger Alexander</v>
      </c>
      <c r="K5183">
        <v>15</v>
      </c>
      <c r="L5183">
        <v>44</v>
      </c>
      <c r="M5183">
        <v>2</v>
      </c>
      <c r="N5183" t="str">
        <f>_xlfn.XLOOKUP(Orders[[#This Row],[_ProductID]],Products!A:A,Products!C:C)</f>
        <v>Home décor</v>
      </c>
      <c r="O5183">
        <v>2</v>
      </c>
      <c r="P5183">
        <v>0.05</v>
      </c>
      <c r="Q5183" s="2">
        <v>247.9</v>
      </c>
      <c r="R5183" s="2">
        <v>123.95</v>
      </c>
      <c r="S5183" s="2">
        <v>942.02</v>
      </c>
      <c r="T5183" s="2">
        <v>446.21999999999997</v>
      </c>
    </row>
    <row r="5184" spans="1:20" x14ac:dyDescent="0.25">
      <c r="A5184" t="s">
        <v>2833</v>
      </c>
      <c r="B5184" t="s">
        <v>1</v>
      </c>
      <c r="C5184" t="s">
        <v>13</v>
      </c>
      <c r="D5184" s="1">
        <v>43500</v>
      </c>
      <c r="E5184" s="1">
        <v>43582</v>
      </c>
      <c r="F5184" s="1">
        <v>43603</v>
      </c>
      <c r="G5184" s="1">
        <v>43586</v>
      </c>
      <c r="H5184" s="13">
        <f>Orders[[#This Row],[DeliveryDate]]-Orders[[#This Row],[OrderDate]]</f>
        <v>4</v>
      </c>
      <c r="I5184" t="s">
        <v>3</v>
      </c>
      <c r="J5184" t="str">
        <f>_xlfn.XLOOKUP(Orders[[#This Row],[_SalesRepID]],'Sales team'!A:A,'Sales team'!B:B)</f>
        <v>Carl Nguyen</v>
      </c>
      <c r="K5184">
        <v>12</v>
      </c>
      <c r="L5184">
        <v>35</v>
      </c>
      <c r="M5184">
        <v>276</v>
      </c>
      <c r="N5184" t="str">
        <f>_xlfn.XLOOKUP(Orders[[#This Row],[_ProductID]],Products!A:A,Products!C:C)</f>
        <v>Home décor</v>
      </c>
      <c r="O5184">
        <v>26</v>
      </c>
      <c r="P5184">
        <v>0.2</v>
      </c>
      <c r="Q5184" s="2">
        <v>5520.8</v>
      </c>
      <c r="R5184" s="2">
        <v>3698.9360000000001</v>
      </c>
      <c r="S5184" s="2">
        <v>26499.840000000004</v>
      </c>
      <c r="T5184" s="2">
        <v>4306.224000000002</v>
      </c>
    </row>
    <row r="5185" spans="1:20" x14ac:dyDescent="0.25">
      <c r="A5185" t="s">
        <v>2809</v>
      </c>
      <c r="B5185" t="s">
        <v>5</v>
      </c>
      <c r="C5185" t="s">
        <v>25</v>
      </c>
      <c r="D5185" s="1">
        <v>43500</v>
      </c>
      <c r="E5185" s="1">
        <v>43581</v>
      </c>
      <c r="F5185" s="1">
        <v>43602</v>
      </c>
      <c r="G5185" s="1">
        <v>43592</v>
      </c>
      <c r="H5185" s="13">
        <f>Orders[[#This Row],[DeliveryDate]]-Orders[[#This Row],[OrderDate]]</f>
        <v>11</v>
      </c>
      <c r="I5185" t="s">
        <v>3</v>
      </c>
      <c r="J5185" t="str">
        <f>_xlfn.XLOOKUP(Orders[[#This Row],[_SalesRepID]],'Sales team'!A:A,'Sales team'!B:B)</f>
        <v>Nicholas Cunningham</v>
      </c>
      <c r="K5185">
        <v>19</v>
      </c>
      <c r="L5185">
        <v>43</v>
      </c>
      <c r="M5185">
        <v>366</v>
      </c>
      <c r="N5185" t="str">
        <f>_xlfn.XLOOKUP(Orders[[#This Row],[_ProductID]],Products!A:A,Products!C:C)</f>
        <v>Home décor</v>
      </c>
      <c r="O5185">
        <v>39</v>
      </c>
      <c r="P5185">
        <v>0.3</v>
      </c>
      <c r="Q5185" s="2">
        <v>4020</v>
      </c>
      <c r="R5185" s="2">
        <v>2814</v>
      </c>
      <c r="S5185" s="2">
        <v>2814</v>
      </c>
      <c r="T5185" s="2">
        <v>0</v>
      </c>
    </row>
    <row r="5186" spans="1:20" x14ac:dyDescent="0.25">
      <c r="A5186" t="s">
        <v>2810</v>
      </c>
      <c r="B5186" t="s">
        <v>1</v>
      </c>
      <c r="C5186" t="s">
        <v>6</v>
      </c>
      <c r="D5186" s="1">
        <v>43400</v>
      </c>
      <c r="E5186" s="1">
        <v>43581</v>
      </c>
      <c r="F5186" s="1">
        <v>43586</v>
      </c>
      <c r="G5186" s="1">
        <v>43599</v>
      </c>
      <c r="H5186" s="13">
        <f>Orders[[#This Row],[DeliveryDate]]-Orders[[#This Row],[OrderDate]]</f>
        <v>18</v>
      </c>
      <c r="I5186" t="s">
        <v>3</v>
      </c>
      <c r="J5186" t="str">
        <f>_xlfn.XLOOKUP(Orders[[#This Row],[_SalesRepID]],'Sales team'!A:A,'Sales team'!B:B)</f>
        <v>Jonathan Hawkins</v>
      </c>
      <c r="K5186">
        <v>10</v>
      </c>
      <c r="L5186">
        <v>16</v>
      </c>
      <c r="M5186">
        <v>203</v>
      </c>
      <c r="N5186" t="str">
        <f>_xlfn.XLOOKUP(Orders[[#This Row],[_ProductID]],Products!A:A,Products!C:C)</f>
        <v>Home décor</v>
      </c>
      <c r="O5186">
        <v>29</v>
      </c>
      <c r="P5186">
        <v>0.2</v>
      </c>
      <c r="Q5186" s="2">
        <v>904.5</v>
      </c>
      <c r="R5186" s="2">
        <v>696.46500000000003</v>
      </c>
      <c r="S5186" s="2">
        <v>4341.6000000000004</v>
      </c>
      <c r="T5186" s="2">
        <v>162.8100000000004</v>
      </c>
    </row>
    <row r="5187" spans="1:20" x14ac:dyDescent="0.25">
      <c r="A5187" t="s">
        <v>2811</v>
      </c>
      <c r="B5187" t="s">
        <v>8</v>
      </c>
      <c r="C5187" t="s">
        <v>13</v>
      </c>
      <c r="D5187" s="1">
        <v>43500</v>
      </c>
      <c r="E5187" s="1">
        <v>43581</v>
      </c>
      <c r="F5187" s="1">
        <v>43604</v>
      </c>
      <c r="G5187" s="1">
        <v>43587</v>
      </c>
      <c r="H5187" s="13">
        <f>Orders[[#This Row],[DeliveryDate]]-Orders[[#This Row],[OrderDate]]</f>
        <v>6</v>
      </c>
      <c r="I5187" t="s">
        <v>3</v>
      </c>
      <c r="J5187" t="str">
        <f>_xlfn.XLOOKUP(Orders[[#This Row],[_SalesRepID]],'Sales team'!A:A,'Sales team'!B:B)</f>
        <v>Douglas Tucker</v>
      </c>
      <c r="K5187">
        <v>23</v>
      </c>
      <c r="L5187">
        <v>31</v>
      </c>
      <c r="M5187">
        <v>266</v>
      </c>
      <c r="N5187" t="str">
        <f>_xlfn.XLOOKUP(Orders[[#This Row],[_ProductID]],Products!A:A,Products!C:C)</f>
        <v>Outdoor</v>
      </c>
      <c r="O5187">
        <v>9</v>
      </c>
      <c r="P5187">
        <v>7.4999999999999997E-2</v>
      </c>
      <c r="Q5187" s="2">
        <v>261.3</v>
      </c>
      <c r="R5187" s="2">
        <v>198.58800000000002</v>
      </c>
      <c r="S5187" s="2">
        <v>1933.6200000000001</v>
      </c>
      <c r="T5187" s="2">
        <v>344.91599999999994</v>
      </c>
    </row>
    <row r="5188" spans="1:20" x14ac:dyDescent="0.25">
      <c r="A5188" t="s">
        <v>2812</v>
      </c>
      <c r="B5188" t="s">
        <v>8</v>
      </c>
      <c r="C5188" t="s">
        <v>2</v>
      </c>
      <c r="D5188" s="1">
        <v>43500</v>
      </c>
      <c r="E5188" s="1">
        <v>43581</v>
      </c>
      <c r="F5188" s="1">
        <v>43596</v>
      </c>
      <c r="G5188" s="1">
        <v>43606</v>
      </c>
      <c r="H5188" s="13">
        <f>Orders[[#This Row],[DeliveryDate]]-Orders[[#This Row],[OrderDate]]</f>
        <v>25</v>
      </c>
      <c r="I5188" t="s">
        <v>3</v>
      </c>
      <c r="J5188" t="str">
        <f>_xlfn.XLOOKUP(Orders[[#This Row],[_SalesRepID]],'Sales team'!A:A,'Sales team'!B:B)</f>
        <v>Samuel Fowler</v>
      </c>
      <c r="K5188">
        <v>21</v>
      </c>
      <c r="L5188">
        <v>7</v>
      </c>
      <c r="M5188">
        <v>233</v>
      </c>
      <c r="N5188" t="str">
        <f>_xlfn.XLOOKUP(Orders[[#This Row],[_ProductID]],Products!A:A,Products!C:C)</f>
        <v>Furniture</v>
      </c>
      <c r="O5188">
        <v>38</v>
      </c>
      <c r="P5188">
        <v>0.1</v>
      </c>
      <c r="Q5188" s="2">
        <v>1902.8</v>
      </c>
      <c r="R5188" s="2">
        <v>1331.9599999999998</v>
      </c>
      <c r="S5188" s="2">
        <v>1712.52</v>
      </c>
      <c r="T5188" s="2">
        <v>380.56000000000017</v>
      </c>
    </row>
    <row r="5189" spans="1:20" x14ac:dyDescent="0.25">
      <c r="A5189" t="s">
        <v>2813</v>
      </c>
      <c r="B5189" t="s">
        <v>10</v>
      </c>
      <c r="C5189" t="s">
        <v>13</v>
      </c>
      <c r="D5189" s="1">
        <v>43500</v>
      </c>
      <c r="E5189" s="1">
        <v>43581</v>
      </c>
      <c r="F5189" s="1">
        <v>43595</v>
      </c>
      <c r="G5189" s="1">
        <v>43602</v>
      </c>
      <c r="H5189" s="13">
        <f>Orders[[#This Row],[DeliveryDate]]-Orders[[#This Row],[OrderDate]]</f>
        <v>21</v>
      </c>
      <c r="I5189" t="s">
        <v>3</v>
      </c>
      <c r="J5189" t="str">
        <f>_xlfn.XLOOKUP(Orders[[#This Row],[_SalesRepID]],'Sales team'!A:A,'Sales team'!B:B)</f>
        <v>Shawn Torres</v>
      </c>
      <c r="K5189">
        <v>27</v>
      </c>
      <c r="L5189">
        <v>2</v>
      </c>
      <c r="M5189">
        <v>303</v>
      </c>
      <c r="N5189" t="str">
        <f>_xlfn.XLOOKUP(Orders[[#This Row],[_ProductID]],Products!A:A,Products!C:C)</f>
        <v>Home décor</v>
      </c>
      <c r="O5189">
        <v>17</v>
      </c>
      <c r="P5189">
        <v>0.2</v>
      </c>
      <c r="Q5189" s="2">
        <v>2425.4</v>
      </c>
      <c r="R5189" s="2">
        <v>1115.6840000000002</v>
      </c>
      <c r="S5189" s="2">
        <v>5820.9600000000009</v>
      </c>
      <c r="T5189" s="2">
        <v>2473.9080000000004</v>
      </c>
    </row>
    <row r="5190" spans="1:20" x14ac:dyDescent="0.25">
      <c r="A5190" t="s">
        <v>2814</v>
      </c>
      <c r="B5190" t="s">
        <v>5</v>
      </c>
      <c r="C5190" t="s">
        <v>25</v>
      </c>
      <c r="D5190" s="1">
        <v>43500</v>
      </c>
      <c r="E5190" s="1">
        <v>43581</v>
      </c>
      <c r="F5190" s="1">
        <v>43591</v>
      </c>
      <c r="G5190" s="1">
        <v>43598</v>
      </c>
      <c r="H5190" s="13">
        <f>Orders[[#This Row],[DeliveryDate]]-Orders[[#This Row],[OrderDate]]</f>
        <v>17</v>
      </c>
      <c r="I5190" t="s">
        <v>3</v>
      </c>
      <c r="J5190" t="str">
        <f>_xlfn.XLOOKUP(Orders[[#This Row],[_SalesRepID]],'Sales team'!A:A,'Sales team'!B:B)</f>
        <v>Roger Alexander</v>
      </c>
      <c r="K5190">
        <v>15</v>
      </c>
      <c r="L5190">
        <v>42</v>
      </c>
      <c r="M5190">
        <v>336</v>
      </c>
      <c r="N5190" t="str">
        <f>_xlfn.XLOOKUP(Orders[[#This Row],[_ProductID]],Products!A:A,Products!C:C)</f>
        <v>Home décor</v>
      </c>
      <c r="O5190">
        <v>14</v>
      </c>
      <c r="P5190">
        <v>0.1</v>
      </c>
      <c r="Q5190" s="2">
        <v>1105.5</v>
      </c>
      <c r="R5190" s="2">
        <v>541.69499999999994</v>
      </c>
      <c r="S5190" s="2">
        <v>4974.75</v>
      </c>
      <c r="T5190" s="2">
        <v>2266.2750000000005</v>
      </c>
    </row>
    <row r="5191" spans="1:20" x14ac:dyDescent="0.25">
      <c r="A5191" t="s">
        <v>2815</v>
      </c>
      <c r="B5191" t="s">
        <v>5</v>
      </c>
      <c r="C5191" t="s">
        <v>6</v>
      </c>
      <c r="D5191" s="1">
        <v>43500</v>
      </c>
      <c r="E5191" s="1">
        <v>43581</v>
      </c>
      <c r="F5191" s="1">
        <v>43583</v>
      </c>
      <c r="G5191" s="1">
        <v>43587</v>
      </c>
      <c r="H5191" s="13">
        <f>Orders[[#This Row],[DeliveryDate]]-Orders[[#This Row],[OrderDate]]</f>
        <v>6</v>
      </c>
      <c r="I5191" t="s">
        <v>3</v>
      </c>
      <c r="J5191" t="str">
        <f>_xlfn.XLOOKUP(Orders[[#This Row],[_SalesRepID]],'Sales team'!A:A,'Sales team'!B:B)</f>
        <v>Anthony Berry</v>
      </c>
      <c r="K5191">
        <v>16</v>
      </c>
      <c r="L5191">
        <v>6</v>
      </c>
      <c r="M5191">
        <v>126</v>
      </c>
      <c r="N5191" t="str">
        <f>_xlfn.XLOOKUP(Orders[[#This Row],[_ProductID]],Products!A:A,Products!C:C)</f>
        <v>Home décor</v>
      </c>
      <c r="O5191">
        <v>31</v>
      </c>
      <c r="P5191">
        <v>0.15</v>
      </c>
      <c r="Q5191" s="2">
        <v>2753.7000000000003</v>
      </c>
      <c r="R5191" s="2">
        <v>1679.7570000000001</v>
      </c>
      <c r="S5191" s="2">
        <v>2340.645</v>
      </c>
      <c r="T5191" s="2">
        <v>660.88799999999992</v>
      </c>
    </row>
    <row r="5192" spans="1:20" x14ac:dyDescent="0.25">
      <c r="A5192" t="s">
        <v>2816</v>
      </c>
      <c r="B5192" t="s">
        <v>8</v>
      </c>
      <c r="C5192" t="s">
        <v>25</v>
      </c>
      <c r="D5192" s="1">
        <v>43400</v>
      </c>
      <c r="E5192" s="1">
        <v>43581</v>
      </c>
      <c r="F5192" s="1">
        <v>43583</v>
      </c>
      <c r="G5192" s="1">
        <v>43600</v>
      </c>
      <c r="H5192" s="13">
        <f>Orders[[#This Row],[DeliveryDate]]-Orders[[#This Row],[OrderDate]]</f>
        <v>19</v>
      </c>
      <c r="I5192" t="s">
        <v>3</v>
      </c>
      <c r="J5192" t="str">
        <f>_xlfn.XLOOKUP(Orders[[#This Row],[_SalesRepID]],'Sales team'!A:A,'Sales team'!B:B)</f>
        <v>Douglas Tucker</v>
      </c>
      <c r="K5192">
        <v>23</v>
      </c>
      <c r="L5192">
        <v>34</v>
      </c>
      <c r="M5192">
        <v>337</v>
      </c>
      <c r="N5192" t="str">
        <f>_xlfn.XLOOKUP(Orders[[#This Row],[_ProductID]],Products!A:A,Products!C:C)</f>
        <v>Outdoor</v>
      </c>
      <c r="O5192">
        <v>9</v>
      </c>
      <c r="P5192">
        <v>7.4999999999999997E-2</v>
      </c>
      <c r="Q5192" s="2">
        <v>174.20000000000002</v>
      </c>
      <c r="R5192" s="2">
        <v>116.71400000000001</v>
      </c>
      <c r="S5192" s="2">
        <v>483.40500000000003</v>
      </c>
      <c r="T5192" s="2">
        <v>133.26299999999998</v>
      </c>
    </row>
    <row r="5193" spans="1:20" x14ac:dyDescent="0.25">
      <c r="A5193" t="s">
        <v>2817</v>
      </c>
      <c r="B5193" t="s">
        <v>5</v>
      </c>
      <c r="C5193" t="s">
        <v>13</v>
      </c>
      <c r="D5193" s="1">
        <v>43500</v>
      </c>
      <c r="E5193" s="1">
        <v>43581</v>
      </c>
      <c r="F5193" s="1">
        <v>43608</v>
      </c>
      <c r="G5193" s="1">
        <v>43600</v>
      </c>
      <c r="H5193" s="13">
        <f>Orders[[#This Row],[DeliveryDate]]-Orders[[#This Row],[OrderDate]]</f>
        <v>19</v>
      </c>
      <c r="I5193" t="s">
        <v>3</v>
      </c>
      <c r="J5193" t="str">
        <f>_xlfn.XLOOKUP(Orders[[#This Row],[_SalesRepID]],'Sales team'!A:A,'Sales team'!B:B)</f>
        <v>Nicholas Cunningham</v>
      </c>
      <c r="K5193">
        <v>19</v>
      </c>
      <c r="L5193">
        <v>26</v>
      </c>
      <c r="M5193">
        <v>297</v>
      </c>
      <c r="N5193" t="str">
        <f>_xlfn.XLOOKUP(Orders[[#This Row],[_ProductID]],Products!A:A,Products!C:C)</f>
        <v>Kitchen &amp; Dining</v>
      </c>
      <c r="O5193">
        <v>4</v>
      </c>
      <c r="P5193">
        <v>0.3</v>
      </c>
      <c r="Q5193" s="2">
        <v>3832.4</v>
      </c>
      <c r="R5193" s="2">
        <v>2912.6240000000003</v>
      </c>
      <c r="S5193" s="2">
        <v>13413.4</v>
      </c>
      <c r="T5193" s="2">
        <v>-1149.7200000000012</v>
      </c>
    </row>
    <row r="5194" spans="1:20" x14ac:dyDescent="0.25">
      <c r="A5194" t="s">
        <v>2818</v>
      </c>
      <c r="B5194" t="s">
        <v>5</v>
      </c>
      <c r="C5194" t="s">
        <v>13</v>
      </c>
      <c r="D5194" s="1">
        <v>43500</v>
      </c>
      <c r="E5194" s="1">
        <v>43581</v>
      </c>
      <c r="F5194" s="1">
        <v>43585</v>
      </c>
      <c r="G5194" s="1">
        <v>43598</v>
      </c>
      <c r="H5194" s="13">
        <f>Orders[[#This Row],[DeliveryDate]]-Orders[[#This Row],[OrderDate]]</f>
        <v>17</v>
      </c>
      <c r="I5194" t="s">
        <v>3</v>
      </c>
      <c r="J5194" t="str">
        <f>_xlfn.XLOOKUP(Orders[[#This Row],[_SalesRepID]],'Sales team'!A:A,'Sales team'!B:B)</f>
        <v>Shawn Wallace</v>
      </c>
      <c r="K5194">
        <v>18</v>
      </c>
      <c r="L5194">
        <v>20</v>
      </c>
      <c r="M5194">
        <v>266</v>
      </c>
      <c r="N5194" t="str">
        <f>_xlfn.XLOOKUP(Orders[[#This Row],[_ProductID]],Products!A:A,Products!C:C)</f>
        <v>Home décor</v>
      </c>
      <c r="O5194">
        <v>32</v>
      </c>
      <c r="P5194">
        <v>7.4999999999999997E-2</v>
      </c>
      <c r="Q5194" s="2">
        <v>1072</v>
      </c>
      <c r="R5194" s="2">
        <v>428.8</v>
      </c>
      <c r="S5194" s="2">
        <v>7932.8</v>
      </c>
      <c r="T5194" s="2">
        <v>4502.3999999999996</v>
      </c>
    </row>
    <row r="5195" spans="1:20" x14ac:dyDescent="0.25">
      <c r="A5195" t="s">
        <v>2796</v>
      </c>
      <c r="B5195" t="s">
        <v>1</v>
      </c>
      <c r="C5195" t="s">
        <v>2</v>
      </c>
      <c r="D5195" s="1">
        <v>43500</v>
      </c>
      <c r="E5195" s="1">
        <v>43580</v>
      </c>
      <c r="F5195" s="1">
        <v>43602</v>
      </c>
      <c r="G5195" s="1">
        <v>43607</v>
      </c>
      <c r="H5195" s="13">
        <f>Orders[[#This Row],[DeliveryDate]]-Orders[[#This Row],[OrderDate]]</f>
        <v>27</v>
      </c>
      <c r="I5195" t="s">
        <v>3</v>
      </c>
      <c r="J5195" t="str">
        <f>_xlfn.XLOOKUP(Orders[[#This Row],[_SalesRepID]],'Sales team'!A:A,'Sales team'!B:B)</f>
        <v>Chris Armstrong</v>
      </c>
      <c r="K5195">
        <v>4</v>
      </c>
      <c r="L5195">
        <v>34</v>
      </c>
      <c r="M5195">
        <v>215</v>
      </c>
      <c r="N5195" t="str">
        <f>_xlfn.XLOOKUP(Orders[[#This Row],[_ProductID]],Products!A:A,Products!C:C)</f>
        <v>Electronics</v>
      </c>
      <c r="O5195">
        <v>28</v>
      </c>
      <c r="P5195">
        <v>7.4999999999999997E-2</v>
      </c>
      <c r="Q5195" s="2">
        <v>2760.4</v>
      </c>
      <c r="R5195" s="2">
        <v>2153.1120000000001</v>
      </c>
      <c r="S5195" s="2">
        <v>5106.7400000000007</v>
      </c>
      <c r="T5195" s="2">
        <v>800.51600000000053</v>
      </c>
    </row>
    <row r="5196" spans="1:20" x14ac:dyDescent="0.25">
      <c r="A5196" t="s">
        <v>2797</v>
      </c>
      <c r="B5196" t="s">
        <v>1</v>
      </c>
      <c r="C5196" t="s">
        <v>2</v>
      </c>
      <c r="D5196" s="1">
        <v>43500</v>
      </c>
      <c r="E5196" s="1">
        <v>43580</v>
      </c>
      <c r="F5196" s="1">
        <v>43602</v>
      </c>
      <c r="G5196" s="1">
        <v>43593</v>
      </c>
      <c r="H5196" s="13">
        <f>Orders[[#This Row],[DeliveryDate]]-Orders[[#This Row],[OrderDate]]</f>
        <v>13</v>
      </c>
      <c r="I5196" t="s">
        <v>3</v>
      </c>
      <c r="J5196" t="str">
        <f>_xlfn.XLOOKUP(Orders[[#This Row],[_SalesRepID]],'Sales team'!A:A,'Sales team'!B:B)</f>
        <v>Jerry Green</v>
      </c>
      <c r="K5196">
        <v>3</v>
      </c>
      <c r="L5196">
        <v>34</v>
      </c>
      <c r="M5196">
        <v>241</v>
      </c>
      <c r="N5196" t="str">
        <f>_xlfn.XLOOKUP(Orders[[#This Row],[_ProductID]],Products!A:A,Products!C:C)</f>
        <v>Electronics</v>
      </c>
      <c r="O5196">
        <v>25</v>
      </c>
      <c r="P5196">
        <v>0.05</v>
      </c>
      <c r="Q5196" s="2">
        <v>167.5</v>
      </c>
      <c r="R5196" s="2">
        <v>68.674999999999997</v>
      </c>
      <c r="S5196" s="2">
        <v>1273</v>
      </c>
      <c r="T5196" s="2">
        <v>723.6</v>
      </c>
    </row>
    <row r="5197" spans="1:20" x14ac:dyDescent="0.25">
      <c r="A5197" t="s">
        <v>2798</v>
      </c>
      <c r="B5197" t="s">
        <v>10</v>
      </c>
      <c r="C5197" t="s">
        <v>6</v>
      </c>
      <c r="D5197" s="1">
        <v>43400</v>
      </c>
      <c r="E5197" s="1">
        <v>43580</v>
      </c>
      <c r="F5197" s="1">
        <v>43588</v>
      </c>
      <c r="G5197" s="1">
        <v>43595</v>
      </c>
      <c r="H5197" s="13">
        <f>Orders[[#This Row],[DeliveryDate]]-Orders[[#This Row],[OrderDate]]</f>
        <v>15</v>
      </c>
      <c r="I5197" t="s">
        <v>3</v>
      </c>
      <c r="J5197" t="str">
        <f>_xlfn.XLOOKUP(Orders[[#This Row],[_SalesRepID]],'Sales team'!A:A,'Sales team'!B:B)</f>
        <v>Donald Reynolds</v>
      </c>
      <c r="K5197">
        <v>26</v>
      </c>
      <c r="L5197">
        <v>11</v>
      </c>
      <c r="M5197">
        <v>135</v>
      </c>
      <c r="N5197" t="str">
        <f>_xlfn.XLOOKUP(Orders[[#This Row],[_ProductID]],Products!A:A,Products!C:C)</f>
        <v>Electronics</v>
      </c>
      <c r="O5197">
        <v>6</v>
      </c>
      <c r="P5197">
        <v>0.05</v>
      </c>
      <c r="Q5197" s="2">
        <v>3832.4</v>
      </c>
      <c r="R5197" s="2">
        <v>2107.8200000000002</v>
      </c>
      <c r="S5197" s="2">
        <v>7281.5599999999995</v>
      </c>
      <c r="T5197" s="2">
        <v>3065.9199999999992</v>
      </c>
    </row>
    <row r="5198" spans="1:20" x14ac:dyDescent="0.25">
      <c r="A5198" t="s">
        <v>2799</v>
      </c>
      <c r="B5198" t="s">
        <v>8</v>
      </c>
      <c r="C5198" t="s">
        <v>46</v>
      </c>
      <c r="D5198" s="1">
        <v>43500</v>
      </c>
      <c r="E5198" s="1">
        <v>43580</v>
      </c>
      <c r="F5198" s="1">
        <v>43605</v>
      </c>
      <c r="G5198" s="1">
        <v>43586</v>
      </c>
      <c r="H5198" s="13">
        <f>Orders[[#This Row],[DeliveryDate]]-Orders[[#This Row],[OrderDate]]</f>
        <v>6</v>
      </c>
      <c r="I5198" t="s">
        <v>3</v>
      </c>
      <c r="J5198" t="str">
        <f>_xlfn.XLOOKUP(Orders[[#This Row],[_SalesRepID]],'Sales team'!A:A,'Sales team'!B:B)</f>
        <v>Joe Price</v>
      </c>
      <c r="K5198">
        <v>22</v>
      </c>
      <c r="L5198">
        <v>7</v>
      </c>
      <c r="M5198">
        <v>60</v>
      </c>
      <c r="N5198" t="str">
        <f>_xlfn.XLOOKUP(Orders[[#This Row],[_ProductID]],Products!A:A,Products!C:C)</f>
        <v>Electronics</v>
      </c>
      <c r="O5198">
        <v>6</v>
      </c>
      <c r="P5198">
        <v>0.05</v>
      </c>
      <c r="Q5198" s="2">
        <v>1742</v>
      </c>
      <c r="R5198" s="2">
        <v>1167.1400000000001</v>
      </c>
      <c r="S5198" s="2">
        <v>6619.5999999999995</v>
      </c>
      <c r="T5198" s="2">
        <v>1951.0399999999991</v>
      </c>
    </row>
    <row r="5199" spans="1:20" x14ac:dyDescent="0.25">
      <c r="A5199" t="s">
        <v>2800</v>
      </c>
      <c r="B5199" t="s">
        <v>8</v>
      </c>
      <c r="C5199" t="s">
        <v>25</v>
      </c>
      <c r="D5199" s="1">
        <v>43500</v>
      </c>
      <c r="E5199" s="1">
        <v>43580</v>
      </c>
      <c r="F5199" s="1">
        <v>43604</v>
      </c>
      <c r="G5199" s="1">
        <v>43588</v>
      </c>
      <c r="H5199" s="13">
        <f>Orders[[#This Row],[DeliveryDate]]-Orders[[#This Row],[OrderDate]]</f>
        <v>8</v>
      </c>
      <c r="I5199" t="s">
        <v>3</v>
      </c>
      <c r="J5199" t="str">
        <f>_xlfn.XLOOKUP(Orders[[#This Row],[_SalesRepID]],'Sales team'!A:A,'Sales team'!B:B)</f>
        <v>Joe Price</v>
      </c>
      <c r="K5199">
        <v>22</v>
      </c>
      <c r="L5199">
        <v>4</v>
      </c>
      <c r="M5199">
        <v>337</v>
      </c>
      <c r="N5199" t="str">
        <f>_xlfn.XLOOKUP(Orders[[#This Row],[_ProductID]],Products!A:A,Products!C:C)</f>
        <v>Home décor</v>
      </c>
      <c r="O5199">
        <v>46</v>
      </c>
      <c r="P5199">
        <v>0.05</v>
      </c>
      <c r="Q5199" s="2">
        <v>1031.8</v>
      </c>
      <c r="R5199" s="2">
        <v>680.98800000000006</v>
      </c>
      <c r="S5199" s="2">
        <v>5881.2599999999993</v>
      </c>
      <c r="T5199" s="2">
        <v>1795.331999999999</v>
      </c>
    </row>
    <row r="5200" spans="1:20" x14ac:dyDescent="0.25">
      <c r="A5200" t="s">
        <v>2801</v>
      </c>
      <c r="B5200" t="s">
        <v>1</v>
      </c>
      <c r="C5200" t="s">
        <v>6</v>
      </c>
      <c r="D5200" s="1">
        <v>43500</v>
      </c>
      <c r="E5200" s="1">
        <v>43580</v>
      </c>
      <c r="F5200" s="1">
        <v>43600</v>
      </c>
      <c r="G5200" s="1">
        <v>43591</v>
      </c>
      <c r="H5200" s="13">
        <f>Orders[[#This Row],[DeliveryDate]]-Orders[[#This Row],[OrderDate]]</f>
        <v>11</v>
      </c>
      <c r="I5200" t="s">
        <v>3</v>
      </c>
      <c r="J5200" t="str">
        <f>_xlfn.XLOOKUP(Orders[[#This Row],[_SalesRepID]],'Sales team'!A:A,'Sales team'!B:B)</f>
        <v>Adam Hernandez</v>
      </c>
      <c r="K5200">
        <v>1</v>
      </c>
      <c r="L5200">
        <v>41</v>
      </c>
      <c r="M5200">
        <v>153</v>
      </c>
      <c r="N5200" t="str">
        <f>_xlfn.XLOOKUP(Orders[[#This Row],[_ProductID]],Products!A:A,Products!C:C)</f>
        <v>Home décor</v>
      </c>
      <c r="O5200">
        <v>14</v>
      </c>
      <c r="P5200">
        <v>0.05</v>
      </c>
      <c r="Q5200" s="2">
        <v>6385.1</v>
      </c>
      <c r="R5200" s="2">
        <v>4724.9740000000002</v>
      </c>
      <c r="S5200" s="2">
        <v>36395.070000000007</v>
      </c>
      <c r="T5200" s="2">
        <v>8045.226000000006</v>
      </c>
    </row>
    <row r="5201" spans="1:20" x14ac:dyDescent="0.25">
      <c r="A5201" t="s">
        <v>2802</v>
      </c>
      <c r="B5201" t="s">
        <v>8</v>
      </c>
      <c r="C5201" t="s">
        <v>15</v>
      </c>
      <c r="D5201" s="1">
        <v>43500</v>
      </c>
      <c r="E5201" s="1">
        <v>43580</v>
      </c>
      <c r="F5201" s="1">
        <v>43601</v>
      </c>
      <c r="G5201" s="1">
        <v>43587</v>
      </c>
      <c r="H5201" s="13">
        <f>Orders[[#This Row],[DeliveryDate]]-Orders[[#This Row],[OrderDate]]</f>
        <v>7</v>
      </c>
      <c r="I5201" t="s">
        <v>3</v>
      </c>
      <c r="J5201" t="str">
        <f>_xlfn.XLOOKUP(Orders[[#This Row],[_SalesRepID]],'Sales team'!A:A,'Sales team'!B:B)</f>
        <v>Joe Price</v>
      </c>
      <c r="K5201">
        <v>22</v>
      </c>
      <c r="L5201">
        <v>43</v>
      </c>
      <c r="M5201">
        <v>28</v>
      </c>
      <c r="N5201" t="str">
        <f>_xlfn.XLOOKUP(Orders[[#This Row],[_ProductID]],Products!A:A,Products!C:C)</f>
        <v>Furniture</v>
      </c>
      <c r="O5201">
        <v>22</v>
      </c>
      <c r="P5201">
        <v>0.1</v>
      </c>
      <c r="Q5201" s="2">
        <v>1072</v>
      </c>
      <c r="R5201" s="2">
        <v>686.08</v>
      </c>
      <c r="S5201" s="2">
        <v>5788.8</v>
      </c>
      <c r="T5201" s="2">
        <v>1672.3199999999997</v>
      </c>
    </row>
    <row r="5202" spans="1:20" x14ac:dyDescent="0.25">
      <c r="A5202" t="s">
        <v>2803</v>
      </c>
      <c r="B5202" t="s">
        <v>5</v>
      </c>
      <c r="C5202" t="s">
        <v>6</v>
      </c>
      <c r="D5202" s="1">
        <v>43500</v>
      </c>
      <c r="E5202" s="1">
        <v>43580</v>
      </c>
      <c r="F5202" s="1">
        <v>43603</v>
      </c>
      <c r="G5202" s="1">
        <v>43606</v>
      </c>
      <c r="H5202" s="13">
        <f>Orders[[#This Row],[DeliveryDate]]-Orders[[#This Row],[OrderDate]]</f>
        <v>26</v>
      </c>
      <c r="I5202" t="s">
        <v>3</v>
      </c>
      <c r="J5202" t="str">
        <f>_xlfn.XLOOKUP(Orders[[#This Row],[_SalesRepID]],'Sales team'!A:A,'Sales team'!B:B)</f>
        <v>Roger Alexander</v>
      </c>
      <c r="K5202">
        <v>15</v>
      </c>
      <c r="L5202">
        <v>6</v>
      </c>
      <c r="M5202">
        <v>112</v>
      </c>
      <c r="N5202" t="str">
        <f>_xlfn.XLOOKUP(Orders[[#This Row],[_ProductID]],Products!A:A,Products!C:C)</f>
        <v>Furniture</v>
      </c>
      <c r="O5202">
        <v>19</v>
      </c>
      <c r="P5202">
        <v>7.4999999999999997E-2</v>
      </c>
      <c r="Q5202" s="2">
        <v>1688.4</v>
      </c>
      <c r="R5202" s="2">
        <v>861.08400000000006</v>
      </c>
      <c r="S5202" s="2">
        <v>9370.6200000000026</v>
      </c>
      <c r="T5202" s="2">
        <v>4204.1160000000018</v>
      </c>
    </row>
    <row r="5203" spans="1:20" x14ac:dyDescent="0.25">
      <c r="A5203" t="s">
        <v>2804</v>
      </c>
      <c r="B5203" t="s">
        <v>10</v>
      </c>
      <c r="C5203" t="s">
        <v>25</v>
      </c>
      <c r="D5203" s="1">
        <v>43500</v>
      </c>
      <c r="E5203" s="1">
        <v>43580</v>
      </c>
      <c r="F5203" s="1">
        <v>43595</v>
      </c>
      <c r="G5203" s="1">
        <v>43607</v>
      </c>
      <c r="H5203" s="13">
        <f>Orders[[#This Row],[DeliveryDate]]-Orders[[#This Row],[OrderDate]]</f>
        <v>27</v>
      </c>
      <c r="I5203" t="s">
        <v>3</v>
      </c>
      <c r="J5203" t="str">
        <f>_xlfn.XLOOKUP(Orders[[#This Row],[_SalesRepID]],'Sales team'!A:A,'Sales team'!B:B)</f>
        <v>Shawn Torres</v>
      </c>
      <c r="K5203">
        <v>27</v>
      </c>
      <c r="L5203">
        <v>34</v>
      </c>
      <c r="M5203">
        <v>342</v>
      </c>
      <c r="N5203" t="str">
        <f>_xlfn.XLOOKUP(Orders[[#This Row],[_ProductID]],Products!A:A,Products!C:C)</f>
        <v>Kitchen &amp; Dining</v>
      </c>
      <c r="O5203">
        <v>16</v>
      </c>
      <c r="P5203">
        <v>7.4999999999999997E-2</v>
      </c>
      <c r="Q5203" s="2">
        <v>1306.5</v>
      </c>
      <c r="R5203" s="2">
        <v>548.73</v>
      </c>
      <c r="S5203" s="2">
        <v>2417.0250000000001</v>
      </c>
      <c r="T5203" s="2">
        <v>1319.5650000000001</v>
      </c>
    </row>
    <row r="5204" spans="1:20" x14ac:dyDescent="0.25">
      <c r="A5204" t="s">
        <v>2805</v>
      </c>
      <c r="B5204" t="s">
        <v>5</v>
      </c>
      <c r="C5204" t="s">
        <v>6</v>
      </c>
      <c r="D5204" s="1">
        <v>43500</v>
      </c>
      <c r="E5204" s="1">
        <v>43580</v>
      </c>
      <c r="F5204" s="1">
        <v>43603</v>
      </c>
      <c r="G5204" s="1">
        <v>43586</v>
      </c>
      <c r="H5204" s="13">
        <f>Orders[[#This Row],[DeliveryDate]]-Orders[[#This Row],[OrderDate]]</f>
        <v>6</v>
      </c>
      <c r="I5204" t="s">
        <v>3</v>
      </c>
      <c r="J5204" t="str">
        <f>_xlfn.XLOOKUP(Orders[[#This Row],[_SalesRepID]],'Sales team'!A:A,'Sales team'!B:B)</f>
        <v>Nicholas Cunningham</v>
      </c>
      <c r="K5204">
        <v>19</v>
      </c>
      <c r="L5204">
        <v>38</v>
      </c>
      <c r="M5204">
        <v>110</v>
      </c>
      <c r="N5204" t="str">
        <f>_xlfn.XLOOKUP(Orders[[#This Row],[_ProductID]],Products!A:A,Products!C:C)</f>
        <v>Home décor</v>
      </c>
      <c r="O5204">
        <v>40</v>
      </c>
      <c r="P5204">
        <v>0.1</v>
      </c>
      <c r="Q5204" s="2">
        <v>241.20000000000002</v>
      </c>
      <c r="R5204" s="2">
        <v>115.77600000000001</v>
      </c>
      <c r="S5204" s="2">
        <v>434.16</v>
      </c>
      <c r="T5204" s="2">
        <v>202.608</v>
      </c>
    </row>
    <row r="5205" spans="1:20" x14ac:dyDescent="0.25">
      <c r="A5205" t="s">
        <v>2806</v>
      </c>
      <c r="B5205" t="s">
        <v>5</v>
      </c>
      <c r="C5205" t="s">
        <v>13</v>
      </c>
      <c r="D5205" s="1">
        <v>43500</v>
      </c>
      <c r="E5205" s="1">
        <v>43580</v>
      </c>
      <c r="F5205" s="1">
        <v>43594</v>
      </c>
      <c r="G5205" s="1">
        <v>43594</v>
      </c>
      <c r="H5205" s="13">
        <f>Orders[[#This Row],[DeliveryDate]]-Orders[[#This Row],[OrderDate]]</f>
        <v>14</v>
      </c>
      <c r="I5205" t="s">
        <v>3</v>
      </c>
      <c r="J5205" t="str">
        <f>_xlfn.XLOOKUP(Orders[[#This Row],[_SalesRepID]],'Sales team'!A:A,'Sales team'!B:B)</f>
        <v>Frank Brown</v>
      </c>
      <c r="K5205">
        <v>17</v>
      </c>
      <c r="L5205">
        <v>8</v>
      </c>
      <c r="M5205">
        <v>328</v>
      </c>
      <c r="N5205" t="str">
        <f>_xlfn.XLOOKUP(Orders[[#This Row],[_ProductID]],Products!A:A,Products!C:C)</f>
        <v>Home décor</v>
      </c>
      <c r="O5205">
        <v>3</v>
      </c>
      <c r="P5205">
        <v>0.1</v>
      </c>
      <c r="Q5205" s="2">
        <v>2264.6</v>
      </c>
      <c r="R5205" s="2">
        <v>1743.742</v>
      </c>
      <c r="S5205" s="2">
        <v>14266.98</v>
      </c>
      <c r="T5205" s="2">
        <v>2060.7860000000001</v>
      </c>
    </row>
    <row r="5206" spans="1:20" x14ac:dyDescent="0.25">
      <c r="A5206" t="s">
        <v>2807</v>
      </c>
      <c r="B5206" t="s">
        <v>1</v>
      </c>
      <c r="C5206" t="s">
        <v>2</v>
      </c>
      <c r="D5206" s="1">
        <v>43400</v>
      </c>
      <c r="E5206" s="1">
        <v>43580</v>
      </c>
      <c r="F5206" s="1">
        <v>43608</v>
      </c>
      <c r="G5206" s="1">
        <v>43587</v>
      </c>
      <c r="H5206" s="13">
        <f>Orders[[#This Row],[DeliveryDate]]-Orders[[#This Row],[OrderDate]]</f>
        <v>7</v>
      </c>
      <c r="I5206" t="s">
        <v>3</v>
      </c>
      <c r="J5206" t="str">
        <f>_xlfn.XLOOKUP(Orders[[#This Row],[_SalesRepID]],'Sales team'!A:A,'Sales team'!B:B)</f>
        <v>Shawn Cook</v>
      </c>
      <c r="K5206">
        <v>7</v>
      </c>
      <c r="L5206">
        <v>7</v>
      </c>
      <c r="M5206">
        <v>260</v>
      </c>
      <c r="N5206" t="str">
        <f>_xlfn.XLOOKUP(Orders[[#This Row],[_ProductID]],Products!A:A,Products!C:C)</f>
        <v>Home décor</v>
      </c>
      <c r="O5206">
        <v>2</v>
      </c>
      <c r="P5206">
        <v>7.4999999999999997E-2</v>
      </c>
      <c r="Q5206" s="2">
        <v>180.9</v>
      </c>
      <c r="R5206" s="2">
        <v>142.911</v>
      </c>
      <c r="S5206" s="2">
        <v>501.99750000000006</v>
      </c>
      <c r="T5206" s="2">
        <v>73.264500000000055</v>
      </c>
    </row>
    <row r="5207" spans="1:20" x14ac:dyDescent="0.25">
      <c r="A5207" t="s">
        <v>2808</v>
      </c>
      <c r="B5207" t="s">
        <v>5</v>
      </c>
      <c r="C5207" t="s">
        <v>6</v>
      </c>
      <c r="D5207" s="1">
        <v>43500</v>
      </c>
      <c r="E5207" s="1">
        <v>43580</v>
      </c>
      <c r="F5207" s="1">
        <v>43605</v>
      </c>
      <c r="G5207" s="1">
        <v>43620</v>
      </c>
      <c r="H5207" s="13">
        <f>Orders[[#This Row],[DeliveryDate]]-Orders[[#This Row],[OrderDate]]</f>
        <v>40</v>
      </c>
      <c r="I5207" t="s">
        <v>3</v>
      </c>
      <c r="J5207" t="str">
        <f>_xlfn.XLOOKUP(Orders[[#This Row],[_SalesRepID]],'Sales team'!A:A,'Sales team'!B:B)</f>
        <v>Anthony Berry</v>
      </c>
      <c r="K5207">
        <v>16</v>
      </c>
      <c r="L5207">
        <v>9</v>
      </c>
      <c r="M5207">
        <v>155</v>
      </c>
      <c r="N5207" t="str">
        <f>_xlfn.XLOOKUP(Orders[[#This Row],[_ProductID]],Products!A:A,Products!C:C)</f>
        <v>Furniture</v>
      </c>
      <c r="O5207">
        <v>20</v>
      </c>
      <c r="P5207">
        <v>0.05</v>
      </c>
      <c r="Q5207" s="2">
        <v>3765.4</v>
      </c>
      <c r="R5207" s="2">
        <v>1656.7760000000001</v>
      </c>
      <c r="S5207" s="2">
        <v>10731.39</v>
      </c>
      <c r="T5207" s="2">
        <v>5761.061999999999</v>
      </c>
    </row>
    <row r="5208" spans="1:20" x14ac:dyDescent="0.25">
      <c r="A5208" t="s">
        <v>2782</v>
      </c>
      <c r="B5208" t="s">
        <v>10</v>
      </c>
      <c r="C5208" t="s">
        <v>6</v>
      </c>
      <c r="D5208" s="1">
        <v>43500</v>
      </c>
      <c r="E5208" s="1">
        <v>43579</v>
      </c>
      <c r="F5208" s="1">
        <v>43600</v>
      </c>
      <c r="G5208" s="1">
        <v>43588</v>
      </c>
      <c r="H5208" s="13">
        <f>Orders[[#This Row],[DeliveryDate]]-Orders[[#This Row],[OrderDate]]</f>
        <v>9</v>
      </c>
      <c r="I5208" t="s">
        <v>3</v>
      </c>
      <c r="J5208" t="str">
        <f>_xlfn.XLOOKUP(Orders[[#This Row],[_SalesRepID]],'Sales team'!A:A,'Sales team'!B:B)</f>
        <v>Shawn Torres</v>
      </c>
      <c r="K5208">
        <v>27</v>
      </c>
      <c r="L5208">
        <v>1</v>
      </c>
      <c r="M5208">
        <v>104</v>
      </c>
      <c r="N5208" t="str">
        <f>_xlfn.XLOOKUP(Orders[[#This Row],[_ProductID]],Products!A:A,Products!C:C)</f>
        <v>Electronics</v>
      </c>
      <c r="O5208">
        <v>25</v>
      </c>
      <c r="P5208">
        <v>7.4999999999999997E-2</v>
      </c>
      <c r="Q5208" s="2">
        <v>3691.7000000000003</v>
      </c>
      <c r="R5208" s="2">
        <v>2768.7750000000001</v>
      </c>
      <c r="S5208" s="2">
        <v>3414.8225000000002</v>
      </c>
      <c r="T5208" s="2">
        <v>646.04750000000013</v>
      </c>
    </row>
    <row r="5209" spans="1:20" x14ac:dyDescent="0.25">
      <c r="A5209" t="s">
        <v>2783</v>
      </c>
      <c r="B5209" t="s">
        <v>8</v>
      </c>
      <c r="C5209" t="s">
        <v>25</v>
      </c>
      <c r="D5209" s="1">
        <v>43500</v>
      </c>
      <c r="E5209" s="1">
        <v>43579</v>
      </c>
      <c r="F5209" s="1">
        <v>43584</v>
      </c>
      <c r="G5209" s="1">
        <v>43588</v>
      </c>
      <c r="H5209" s="13">
        <f>Orders[[#This Row],[DeliveryDate]]-Orders[[#This Row],[OrderDate]]</f>
        <v>9</v>
      </c>
      <c r="I5209" t="s">
        <v>3</v>
      </c>
      <c r="J5209" t="str">
        <f>_xlfn.XLOOKUP(Orders[[#This Row],[_SalesRepID]],'Sales team'!A:A,'Sales team'!B:B)</f>
        <v>Samuel Fowler</v>
      </c>
      <c r="K5209">
        <v>21</v>
      </c>
      <c r="L5209">
        <v>38</v>
      </c>
      <c r="M5209">
        <v>332</v>
      </c>
      <c r="N5209" t="str">
        <f>_xlfn.XLOOKUP(Orders[[#This Row],[_ProductID]],Products!A:A,Products!C:C)</f>
        <v>Home décor</v>
      </c>
      <c r="O5209">
        <v>41</v>
      </c>
      <c r="P5209">
        <v>0.3</v>
      </c>
      <c r="Q5209" s="2">
        <v>194.3</v>
      </c>
      <c r="R5209" s="2">
        <v>157.38300000000001</v>
      </c>
      <c r="S5209" s="2">
        <v>408.03000000000003</v>
      </c>
      <c r="T5209" s="2">
        <v>-64.118999999999971</v>
      </c>
    </row>
    <row r="5210" spans="1:20" x14ac:dyDescent="0.25">
      <c r="A5210" t="s">
        <v>2784</v>
      </c>
      <c r="B5210" t="s">
        <v>8</v>
      </c>
      <c r="C5210" t="s">
        <v>46</v>
      </c>
      <c r="D5210" s="1">
        <v>43500</v>
      </c>
      <c r="E5210" s="1">
        <v>43579</v>
      </c>
      <c r="F5210" s="1">
        <v>43602</v>
      </c>
      <c r="G5210" s="1">
        <v>43593</v>
      </c>
      <c r="H5210" s="13">
        <f>Orders[[#This Row],[DeliveryDate]]-Orders[[#This Row],[OrderDate]]</f>
        <v>14</v>
      </c>
      <c r="I5210" t="s">
        <v>3</v>
      </c>
      <c r="J5210" t="str">
        <f>_xlfn.XLOOKUP(Orders[[#This Row],[_SalesRepID]],'Sales team'!A:A,'Sales team'!B:B)</f>
        <v>Joe Price</v>
      </c>
      <c r="K5210">
        <v>22</v>
      </c>
      <c r="L5210">
        <v>15</v>
      </c>
      <c r="M5210">
        <v>81</v>
      </c>
      <c r="N5210" t="str">
        <f>_xlfn.XLOOKUP(Orders[[#This Row],[_ProductID]],Products!A:A,Products!C:C)</f>
        <v>Home décor</v>
      </c>
      <c r="O5210">
        <v>32</v>
      </c>
      <c r="P5210">
        <v>7.4999999999999997E-2</v>
      </c>
      <c r="Q5210" s="2">
        <v>1179.2</v>
      </c>
      <c r="R5210" s="2">
        <v>919.77600000000007</v>
      </c>
      <c r="S5210" s="2">
        <v>2181.52</v>
      </c>
      <c r="T5210" s="2">
        <v>341.96799999999985</v>
      </c>
    </row>
    <row r="5211" spans="1:20" x14ac:dyDescent="0.25">
      <c r="A5211" t="s">
        <v>2785</v>
      </c>
      <c r="B5211" t="s">
        <v>1</v>
      </c>
      <c r="C5211" t="s">
        <v>25</v>
      </c>
      <c r="D5211" s="1">
        <v>43500</v>
      </c>
      <c r="E5211" s="1">
        <v>43579</v>
      </c>
      <c r="F5211" s="1">
        <v>43600</v>
      </c>
      <c r="G5211" s="1">
        <v>43591</v>
      </c>
      <c r="H5211" s="13">
        <f>Orders[[#This Row],[DeliveryDate]]-Orders[[#This Row],[OrderDate]]</f>
        <v>12</v>
      </c>
      <c r="I5211" t="s">
        <v>3</v>
      </c>
      <c r="J5211" t="str">
        <f>_xlfn.XLOOKUP(Orders[[#This Row],[_SalesRepID]],'Sales team'!A:A,'Sales team'!B:B)</f>
        <v>Jonathan Hawkins</v>
      </c>
      <c r="K5211">
        <v>10</v>
      </c>
      <c r="L5211">
        <v>3</v>
      </c>
      <c r="M5211">
        <v>341</v>
      </c>
      <c r="N5211" t="str">
        <f>_xlfn.XLOOKUP(Orders[[#This Row],[_ProductID]],Products!A:A,Products!C:C)</f>
        <v>Kitchen &amp; Dining</v>
      </c>
      <c r="O5211">
        <v>13</v>
      </c>
      <c r="P5211">
        <v>0.05</v>
      </c>
      <c r="Q5211" s="2">
        <v>174.20000000000002</v>
      </c>
      <c r="R5211" s="2">
        <v>104.52000000000001</v>
      </c>
      <c r="S5211" s="2">
        <v>661.96</v>
      </c>
      <c r="T5211" s="2">
        <v>243.88</v>
      </c>
    </row>
    <row r="5212" spans="1:20" x14ac:dyDescent="0.25">
      <c r="A5212" t="s">
        <v>2786</v>
      </c>
      <c r="B5212" t="s">
        <v>10</v>
      </c>
      <c r="C5212" t="s">
        <v>6</v>
      </c>
      <c r="D5212" s="1">
        <v>43400</v>
      </c>
      <c r="E5212" s="1">
        <v>43579</v>
      </c>
      <c r="F5212" s="1">
        <v>43587</v>
      </c>
      <c r="G5212" s="1">
        <v>43593</v>
      </c>
      <c r="H5212" s="13">
        <f>Orders[[#This Row],[DeliveryDate]]-Orders[[#This Row],[OrderDate]]</f>
        <v>14</v>
      </c>
      <c r="I5212" t="s">
        <v>3</v>
      </c>
      <c r="J5212" t="str">
        <f>_xlfn.XLOOKUP(Orders[[#This Row],[_SalesRepID]],'Sales team'!A:A,'Sales team'!B:B)</f>
        <v>Donald Reynolds</v>
      </c>
      <c r="K5212">
        <v>26</v>
      </c>
      <c r="L5212">
        <v>32</v>
      </c>
      <c r="M5212">
        <v>102</v>
      </c>
      <c r="N5212" t="str">
        <f>_xlfn.XLOOKUP(Orders[[#This Row],[_ProductID]],Products!A:A,Products!C:C)</f>
        <v>Home décor</v>
      </c>
      <c r="O5212">
        <v>11</v>
      </c>
      <c r="P5212">
        <v>0.15</v>
      </c>
      <c r="Q5212" s="2">
        <v>1092.1000000000001</v>
      </c>
      <c r="R5212" s="2">
        <v>491.44500000000005</v>
      </c>
      <c r="S5212" s="2">
        <v>7426.2800000000007</v>
      </c>
      <c r="T5212" s="2">
        <v>3494.7200000000003</v>
      </c>
    </row>
    <row r="5213" spans="1:20" x14ac:dyDescent="0.25">
      <c r="A5213" t="s">
        <v>2787</v>
      </c>
      <c r="B5213" t="s">
        <v>10</v>
      </c>
      <c r="C5213" t="s">
        <v>6</v>
      </c>
      <c r="D5213" s="1">
        <v>43500</v>
      </c>
      <c r="E5213" s="1">
        <v>43579</v>
      </c>
      <c r="F5213" s="1">
        <v>43604</v>
      </c>
      <c r="G5213" s="1">
        <v>43607</v>
      </c>
      <c r="H5213" s="13">
        <f>Orders[[#This Row],[DeliveryDate]]-Orders[[#This Row],[OrderDate]]</f>
        <v>28</v>
      </c>
      <c r="I5213" t="s">
        <v>3</v>
      </c>
      <c r="J5213" t="str">
        <f>_xlfn.XLOOKUP(Orders[[#This Row],[_SalesRepID]],'Sales team'!A:A,'Sales team'!B:B)</f>
        <v>Shawn Torres</v>
      </c>
      <c r="K5213">
        <v>27</v>
      </c>
      <c r="L5213">
        <v>23</v>
      </c>
      <c r="M5213">
        <v>180</v>
      </c>
      <c r="N5213" t="str">
        <f>_xlfn.XLOOKUP(Orders[[#This Row],[_ProductID]],Products!A:A,Products!C:C)</f>
        <v>Home décor</v>
      </c>
      <c r="O5213">
        <v>2</v>
      </c>
      <c r="P5213">
        <v>0.1</v>
      </c>
      <c r="Q5213" s="2">
        <v>5406.9000000000005</v>
      </c>
      <c r="R5213" s="2">
        <v>3352.2780000000002</v>
      </c>
      <c r="S5213" s="2">
        <v>4866.2100000000009</v>
      </c>
      <c r="T5213" s="2">
        <v>1513.9320000000007</v>
      </c>
    </row>
    <row r="5214" spans="1:20" x14ac:dyDescent="0.25">
      <c r="A5214" t="s">
        <v>2788</v>
      </c>
      <c r="B5214" t="s">
        <v>1</v>
      </c>
      <c r="C5214" t="s">
        <v>15</v>
      </c>
      <c r="D5214" s="1">
        <v>43400</v>
      </c>
      <c r="E5214" s="1">
        <v>43579</v>
      </c>
      <c r="F5214" s="1">
        <v>43589</v>
      </c>
      <c r="G5214" s="1">
        <v>43587</v>
      </c>
      <c r="H5214" s="13">
        <f>Orders[[#This Row],[DeliveryDate]]-Orders[[#This Row],[OrderDate]]</f>
        <v>8</v>
      </c>
      <c r="I5214" t="s">
        <v>3</v>
      </c>
      <c r="J5214" t="str">
        <f>_xlfn.XLOOKUP(Orders[[#This Row],[_SalesRepID]],'Sales team'!A:A,'Sales team'!B:B)</f>
        <v>Joshua Little</v>
      </c>
      <c r="K5214">
        <v>11</v>
      </c>
      <c r="L5214">
        <v>34</v>
      </c>
      <c r="M5214">
        <v>6</v>
      </c>
      <c r="N5214" t="str">
        <f>_xlfn.XLOOKUP(Orders[[#This Row],[_ProductID]],Products!A:A,Products!C:C)</f>
        <v>Home décor</v>
      </c>
      <c r="O5214">
        <v>39</v>
      </c>
      <c r="P5214">
        <v>0.05</v>
      </c>
      <c r="Q5214" s="2">
        <v>1025.1000000000001</v>
      </c>
      <c r="R5214" s="2">
        <v>635.56200000000013</v>
      </c>
      <c r="S5214" s="2">
        <v>6816.915</v>
      </c>
      <c r="T5214" s="2">
        <v>2367.9809999999989</v>
      </c>
    </row>
    <row r="5215" spans="1:20" x14ac:dyDescent="0.25">
      <c r="A5215" t="s">
        <v>2789</v>
      </c>
      <c r="B5215" t="s">
        <v>1</v>
      </c>
      <c r="C5215" t="s">
        <v>15</v>
      </c>
      <c r="D5215" s="1">
        <v>43500</v>
      </c>
      <c r="E5215" s="1">
        <v>43579</v>
      </c>
      <c r="F5215" s="1">
        <v>43594</v>
      </c>
      <c r="G5215" s="1">
        <v>43598</v>
      </c>
      <c r="H5215" s="13">
        <f>Orders[[#This Row],[DeliveryDate]]-Orders[[#This Row],[OrderDate]]</f>
        <v>19</v>
      </c>
      <c r="I5215" t="s">
        <v>3</v>
      </c>
      <c r="J5215" t="str">
        <f>_xlfn.XLOOKUP(Orders[[#This Row],[_SalesRepID]],'Sales team'!A:A,'Sales team'!B:B)</f>
        <v>Joshua Little</v>
      </c>
      <c r="K5215">
        <v>11</v>
      </c>
      <c r="L5215">
        <v>32</v>
      </c>
      <c r="M5215">
        <v>52</v>
      </c>
      <c r="N5215" t="str">
        <f>_xlfn.XLOOKUP(Orders[[#This Row],[_ProductID]],Products!A:A,Products!C:C)</f>
        <v>Kitchen &amp; Dining</v>
      </c>
      <c r="O5215">
        <v>8</v>
      </c>
      <c r="P5215">
        <v>0.4</v>
      </c>
      <c r="Q5215" s="2">
        <v>3102.1</v>
      </c>
      <c r="R5215" s="2">
        <v>2078.4070000000002</v>
      </c>
      <c r="S5215" s="2">
        <v>14890.079999999998</v>
      </c>
      <c r="T5215" s="2">
        <v>-1737.1760000000031</v>
      </c>
    </row>
    <row r="5216" spans="1:20" x14ac:dyDescent="0.25">
      <c r="A5216" t="s">
        <v>2790</v>
      </c>
      <c r="B5216" t="s">
        <v>5</v>
      </c>
      <c r="C5216" t="s">
        <v>15</v>
      </c>
      <c r="D5216" s="1">
        <v>43500</v>
      </c>
      <c r="E5216" s="1">
        <v>43579</v>
      </c>
      <c r="F5216" s="1">
        <v>43581</v>
      </c>
      <c r="G5216" s="1">
        <v>43592</v>
      </c>
      <c r="H5216" s="13">
        <f>Orders[[#This Row],[DeliveryDate]]-Orders[[#This Row],[OrderDate]]</f>
        <v>13</v>
      </c>
      <c r="I5216" t="s">
        <v>3</v>
      </c>
      <c r="J5216" t="str">
        <f>_xlfn.XLOOKUP(Orders[[#This Row],[_SalesRepID]],'Sales team'!A:A,'Sales team'!B:B)</f>
        <v>Nicholas Cunningham</v>
      </c>
      <c r="K5216">
        <v>19</v>
      </c>
      <c r="L5216">
        <v>43</v>
      </c>
      <c r="M5216">
        <v>35</v>
      </c>
      <c r="N5216" t="str">
        <f>_xlfn.XLOOKUP(Orders[[#This Row],[_ProductID]],Products!A:A,Products!C:C)</f>
        <v>Electronics</v>
      </c>
      <c r="O5216">
        <v>28</v>
      </c>
      <c r="P5216">
        <v>0.15</v>
      </c>
      <c r="Q5216" s="2">
        <v>2231.1</v>
      </c>
      <c r="R5216" s="2">
        <v>1472.5260000000001</v>
      </c>
      <c r="S5216" s="2">
        <v>3792.87</v>
      </c>
      <c r="T5216" s="2">
        <v>847.81799999999976</v>
      </c>
    </row>
    <row r="5217" spans="1:20" x14ac:dyDescent="0.25">
      <c r="A5217" t="s">
        <v>2791</v>
      </c>
      <c r="B5217" t="s">
        <v>1</v>
      </c>
      <c r="C5217" t="s">
        <v>25</v>
      </c>
      <c r="D5217" s="1">
        <v>43500</v>
      </c>
      <c r="E5217" s="1">
        <v>43579</v>
      </c>
      <c r="F5217" s="1">
        <v>43605</v>
      </c>
      <c r="G5217" s="1">
        <v>43585</v>
      </c>
      <c r="H5217" s="13">
        <f>Orders[[#This Row],[DeliveryDate]]-Orders[[#This Row],[OrderDate]]</f>
        <v>6</v>
      </c>
      <c r="I5217" t="s">
        <v>3</v>
      </c>
      <c r="J5217" t="str">
        <f>_xlfn.XLOOKUP(Orders[[#This Row],[_SalesRepID]],'Sales team'!A:A,'Sales team'!B:B)</f>
        <v>George Lewis</v>
      </c>
      <c r="K5217">
        <v>8</v>
      </c>
      <c r="L5217">
        <v>6</v>
      </c>
      <c r="M5217">
        <v>345</v>
      </c>
      <c r="N5217" t="str">
        <f>_xlfn.XLOOKUP(Orders[[#This Row],[_ProductID]],Products!A:A,Products!C:C)</f>
        <v>Home décor</v>
      </c>
      <c r="O5217">
        <v>45</v>
      </c>
      <c r="P5217">
        <v>7.4999999999999997E-2</v>
      </c>
      <c r="Q5217" s="2">
        <v>1159.1000000000001</v>
      </c>
      <c r="R5217" s="2">
        <v>811.37</v>
      </c>
      <c r="S5217" s="2">
        <v>7505.1725000000006</v>
      </c>
      <c r="T5217" s="2">
        <v>1825.5825000000004</v>
      </c>
    </row>
    <row r="5218" spans="1:20" x14ac:dyDescent="0.25">
      <c r="A5218" t="s">
        <v>2792</v>
      </c>
      <c r="B5218" t="s">
        <v>8</v>
      </c>
      <c r="C5218" t="s">
        <v>46</v>
      </c>
      <c r="D5218" s="1">
        <v>43500</v>
      </c>
      <c r="E5218" s="1">
        <v>43579</v>
      </c>
      <c r="F5218" s="1">
        <v>43598</v>
      </c>
      <c r="G5218" s="1">
        <v>43591</v>
      </c>
      <c r="H5218" s="13">
        <f>Orders[[#This Row],[DeliveryDate]]-Orders[[#This Row],[OrderDate]]</f>
        <v>12</v>
      </c>
      <c r="I5218" t="s">
        <v>3</v>
      </c>
      <c r="J5218" t="str">
        <f>_xlfn.XLOOKUP(Orders[[#This Row],[_SalesRepID]],'Sales team'!A:A,'Sales team'!B:B)</f>
        <v>Samuel Fowler</v>
      </c>
      <c r="K5218">
        <v>21</v>
      </c>
      <c r="L5218">
        <v>1</v>
      </c>
      <c r="M5218">
        <v>80</v>
      </c>
      <c r="N5218" t="str">
        <f>_xlfn.XLOOKUP(Orders[[#This Row],[_ProductID]],Products!A:A,Products!C:C)</f>
        <v>Home décor</v>
      </c>
      <c r="O5218">
        <v>11</v>
      </c>
      <c r="P5218">
        <v>7.4999999999999997E-2</v>
      </c>
      <c r="Q5218" s="2">
        <v>1876</v>
      </c>
      <c r="R5218" s="2">
        <v>1163.1199999999999</v>
      </c>
      <c r="S5218" s="2">
        <v>8676.5</v>
      </c>
      <c r="T5218" s="2">
        <v>2860.9000000000005</v>
      </c>
    </row>
    <row r="5219" spans="1:20" x14ac:dyDescent="0.25">
      <c r="A5219" t="s">
        <v>2793</v>
      </c>
      <c r="B5219" t="s">
        <v>5</v>
      </c>
      <c r="C5219" t="s">
        <v>15</v>
      </c>
      <c r="D5219" s="1">
        <v>43500</v>
      </c>
      <c r="E5219" s="1">
        <v>43579</v>
      </c>
      <c r="F5219" s="1">
        <v>43594</v>
      </c>
      <c r="G5219" s="1">
        <v>43591</v>
      </c>
      <c r="H5219" s="13">
        <f>Orders[[#This Row],[DeliveryDate]]-Orders[[#This Row],[OrderDate]]</f>
        <v>12</v>
      </c>
      <c r="I5219" t="s">
        <v>3</v>
      </c>
      <c r="J5219" t="str">
        <f>_xlfn.XLOOKUP(Orders[[#This Row],[_SalesRepID]],'Sales team'!A:A,'Sales team'!B:B)</f>
        <v>Todd Roberts</v>
      </c>
      <c r="K5219">
        <v>13</v>
      </c>
      <c r="L5219">
        <v>3</v>
      </c>
      <c r="M5219">
        <v>45</v>
      </c>
      <c r="N5219" t="str">
        <f>_xlfn.XLOOKUP(Orders[[#This Row],[_ProductID]],Products!A:A,Products!C:C)</f>
        <v>Home décor</v>
      </c>
      <c r="O5219">
        <v>33</v>
      </c>
      <c r="P5219">
        <v>7.4999999999999997E-2</v>
      </c>
      <c r="Q5219" s="2">
        <v>2599.6</v>
      </c>
      <c r="R5219" s="2">
        <v>1221.8119999999999</v>
      </c>
      <c r="S5219" s="2">
        <v>19237.04</v>
      </c>
      <c r="T5219" s="2">
        <v>9462.5440000000017</v>
      </c>
    </row>
    <row r="5220" spans="1:20" x14ac:dyDescent="0.25">
      <c r="A5220" t="s">
        <v>2794</v>
      </c>
      <c r="B5220" t="s">
        <v>1</v>
      </c>
      <c r="C5220" t="s">
        <v>2</v>
      </c>
      <c r="D5220" s="1">
        <v>43500</v>
      </c>
      <c r="E5220" s="1">
        <v>43579</v>
      </c>
      <c r="F5220" s="1">
        <v>43604</v>
      </c>
      <c r="G5220" s="1">
        <v>43600</v>
      </c>
      <c r="H5220" s="13">
        <f>Orders[[#This Row],[DeliveryDate]]-Orders[[#This Row],[OrderDate]]</f>
        <v>21</v>
      </c>
      <c r="I5220" t="s">
        <v>3</v>
      </c>
      <c r="J5220" t="str">
        <f>_xlfn.XLOOKUP(Orders[[#This Row],[_SalesRepID]],'Sales team'!A:A,'Sales team'!B:B)</f>
        <v>Stephen Payne</v>
      </c>
      <c r="K5220">
        <v>5</v>
      </c>
      <c r="L5220">
        <v>33</v>
      </c>
      <c r="M5220">
        <v>234</v>
      </c>
      <c r="N5220" t="str">
        <f>_xlfn.XLOOKUP(Orders[[#This Row],[_ProductID]],Products!A:A,Products!C:C)</f>
        <v>Home décor</v>
      </c>
      <c r="O5220">
        <v>2</v>
      </c>
      <c r="P5220">
        <v>0.05</v>
      </c>
      <c r="Q5220" s="2">
        <v>1092.1000000000001</v>
      </c>
      <c r="R5220" s="2">
        <v>611.57600000000014</v>
      </c>
      <c r="S5220" s="2">
        <v>8299.9600000000009</v>
      </c>
      <c r="T5220" s="2">
        <v>3407.3519999999999</v>
      </c>
    </row>
    <row r="5221" spans="1:20" x14ac:dyDescent="0.25">
      <c r="A5221" t="s">
        <v>2795</v>
      </c>
      <c r="B5221" t="s">
        <v>8</v>
      </c>
      <c r="C5221" t="s">
        <v>15</v>
      </c>
      <c r="D5221" s="1">
        <v>43500</v>
      </c>
      <c r="E5221" s="1">
        <v>43579</v>
      </c>
      <c r="F5221" s="1">
        <v>43594</v>
      </c>
      <c r="G5221" s="1">
        <v>43587</v>
      </c>
      <c r="H5221" s="13">
        <f>Orders[[#This Row],[DeliveryDate]]-Orders[[#This Row],[OrderDate]]</f>
        <v>8</v>
      </c>
      <c r="I5221" t="s">
        <v>3</v>
      </c>
      <c r="J5221" t="str">
        <f>_xlfn.XLOOKUP(Orders[[#This Row],[_SalesRepID]],'Sales team'!A:A,'Sales team'!B:B)</f>
        <v>Roy Rice</v>
      </c>
      <c r="K5221">
        <v>24</v>
      </c>
      <c r="L5221">
        <v>43</v>
      </c>
      <c r="M5221">
        <v>40</v>
      </c>
      <c r="N5221" t="str">
        <f>_xlfn.XLOOKUP(Orders[[#This Row],[_ProductID]],Products!A:A,Products!C:C)</f>
        <v>Home décor</v>
      </c>
      <c r="O5221">
        <v>36</v>
      </c>
      <c r="P5221">
        <v>0.3</v>
      </c>
      <c r="Q5221" s="2">
        <v>2492.4</v>
      </c>
      <c r="R5221" s="2">
        <v>1146.5040000000001</v>
      </c>
      <c r="S5221" s="2">
        <v>12212.759999999998</v>
      </c>
      <c r="T5221" s="2">
        <v>4187.2319999999972</v>
      </c>
    </row>
    <row r="5222" spans="1:20" x14ac:dyDescent="0.25">
      <c r="A5222" t="s">
        <v>2776</v>
      </c>
      <c r="B5222" t="s">
        <v>10</v>
      </c>
      <c r="C5222" t="s">
        <v>6</v>
      </c>
      <c r="D5222" s="1">
        <v>43500</v>
      </c>
      <c r="E5222" s="1">
        <v>43578</v>
      </c>
      <c r="F5222" s="1">
        <v>43605</v>
      </c>
      <c r="G5222" s="1">
        <v>43586</v>
      </c>
      <c r="H5222" s="13">
        <f>Orders[[#This Row],[DeliveryDate]]-Orders[[#This Row],[OrderDate]]</f>
        <v>8</v>
      </c>
      <c r="I5222" t="s">
        <v>3</v>
      </c>
      <c r="J5222" t="str">
        <f>_xlfn.XLOOKUP(Orders[[#This Row],[_SalesRepID]],'Sales team'!A:A,'Sales team'!B:B)</f>
        <v>Shawn Torres</v>
      </c>
      <c r="K5222">
        <v>27</v>
      </c>
      <c r="L5222">
        <v>23</v>
      </c>
      <c r="M5222">
        <v>145</v>
      </c>
      <c r="N5222" t="str">
        <f>_xlfn.XLOOKUP(Orders[[#This Row],[_ProductID]],Products!A:A,Products!C:C)</f>
        <v>Outdoor</v>
      </c>
      <c r="O5222">
        <v>10</v>
      </c>
      <c r="P5222">
        <v>0.1</v>
      </c>
      <c r="Q5222" s="2">
        <v>3939.6</v>
      </c>
      <c r="R5222" s="2">
        <v>2600.136</v>
      </c>
      <c r="S5222" s="2">
        <v>21273.84</v>
      </c>
      <c r="T5222" s="2">
        <v>5673.0240000000013</v>
      </c>
    </row>
    <row r="5223" spans="1:20" x14ac:dyDescent="0.25">
      <c r="A5223" t="s">
        <v>2777</v>
      </c>
      <c r="B5223" t="s">
        <v>1</v>
      </c>
      <c r="C5223" t="s">
        <v>25</v>
      </c>
      <c r="D5223" s="1">
        <v>43500</v>
      </c>
      <c r="E5223" s="1">
        <v>43578</v>
      </c>
      <c r="F5223" s="1">
        <v>43588</v>
      </c>
      <c r="G5223" s="1">
        <v>43593</v>
      </c>
      <c r="H5223" s="13">
        <f>Orders[[#This Row],[DeliveryDate]]-Orders[[#This Row],[OrderDate]]</f>
        <v>15</v>
      </c>
      <c r="I5223" t="s">
        <v>3</v>
      </c>
      <c r="J5223" t="str">
        <f>_xlfn.XLOOKUP(Orders[[#This Row],[_SalesRepID]],'Sales team'!A:A,'Sales team'!B:B)</f>
        <v>Jerry Green</v>
      </c>
      <c r="K5223">
        <v>3</v>
      </c>
      <c r="L5223">
        <v>37</v>
      </c>
      <c r="M5223">
        <v>339</v>
      </c>
      <c r="N5223" t="str">
        <f>_xlfn.XLOOKUP(Orders[[#This Row],[_ProductID]],Products!A:A,Products!C:C)</f>
        <v>Home décor</v>
      </c>
      <c r="O5223">
        <v>30</v>
      </c>
      <c r="P5223">
        <v>0.2</v>
      </c>
      <c r="Q5223" s="2">
        <v>187.6</v>
      </c>
      <c r="R5223" s="2">
        <v>84.42</v>
      </c>
      <c r="S5223" s="2">
        <v>450.24</v>
      </c>
      <c r="T5223" s="2">
        <v>196.98000000000002</v>
      </c>
    </row>
    <row r="5224" spans="1:20" x14ac:dyDescent="0.25">
      <c r="A5224" t="s">
        <v>2778</v>
      </c>
      <c r="B5224" t="s">
        <v>1</v>
      </c>
      <c r="C5224" t="s">
        <v>6</v>
      </c>
      <c r="D5224" s="1">
        <v>43500</v>
      </c>
      <c r="E5224" s="1">
        <v>43578</v>
      </c>
      <c r="F5224" s="1">
        <v>43586</v>
      </c>
      <c r="G5224" s="1">
        <v>43586</v>
      </c>
      <c r="H5224" s="13">
        <f>Orders[[#This Row],[DeliveryDate]]-Orders[[#This Row],[OrderDate]]</f>
        <v>8</v>
      </c>
      <c r="I5224" t="s">
        <v>3</v>
      </c>
      <c r="J5224" t="str">
        <f>_xlfn.XLOOKUP(Orders[[#This Row],[_SalesRepID]],'Sales team'!A:A,'Sales team'!B:B)</f>
        <v>Shawn Cook</v>
      </c>
      <c r="K5224">
        <v>7</v>
      </c>
      <c r="L5224">
        <v>30</v>
      </c>
      <c r="M5224">
        <v>93</v>
      </c>
      <c r="N5224" t="str">
        <f>_xlfn.XLOOKUP(Orders[[#This Row],[_ProductID]],Products!A:A,Products!C:C)</f>
        <v>Home décor</v>
      </c>
      <c r="O5224">
        <v>27</v>
      </c>
      <c r="P5224">
        <v>0.05</v>
      </c>
      <c r="Q5224" s="2">
        <v>2351.7000000000003</v>
      </c>
      <c r="R5224" s="2">
        <v>1787.2920000000001</v>
      </c>
      <c r="S5224" s="2">
        <v>4468.2300000000005</v>
      </c>
      <c r="T5224" s="2">
        <v>893.64600000000019</v>
      </c>
    </row>
    <row r="5225" spans="1:20" x14ac:dyDescent="0.25">
      <c r="A5225" t="s">
        <v>2779</v>
      </c>
      <c r="B5225" t="s">
        <v>5</v>
      </c>
      <c r="C5225" t="s">
        <v>46</v>
      </c>
      <c r="D5225" s="1">
        <v>43500</v>
      </c>
      <c r="E5225" s="1">
        <v>43578</v>
      </c>
      <c r="F5225" s="1">
        <v>43581</v>
      </c>
      <c r="G5225" s="1">
        <v>43592</v>
      </c>
      <c r="H5225" s="13">
        <f>Orders[[#This Row],[DeliveryDate]]-Orders[[#This Row],[OrderDate]]</f>
        <v>14</v>
      </c>
      <c r="I5225" t="s">
        <v>3</v>
      </c>
      <c r="J5225" t="str">
        <f>_xlfn.XLOOKUP(Orders[[#This Row],[_SalesRepID]],'Sales team'!A:A,'Sales team'!B:B)</f>
        <v>Shawn Wallace</v>
      </c>
      <c r="K5225">
        <v>18</v>
      </c>
      <c r="L5225">
        <v>6</v>
      </c>
      <c r="M5225">
        <v>75</v>
      </c>
      <c r="N5225" t="str">
        <f>_xlfn.XLOOKUP(Orders[[#This Row],[_ProductID]],Products!A:A,Products!C:C)</f>
        <v>Home décor</v>
      </c>
      <c r="O5225">
        <v>2</v>
      </c>
      <c r="P5225">
        <v>7.4999999999999997E-2</v>
      </c>
      <c r="Q5225" s="2">
        <v>268</v>
      </c>
      <c r="R5225" s="2">
        <v>206.36</v>
      </c>
      <c r="S5225" s="2">
        <v>1239.5</v>
      </c>
      <c r="T5225" s="2">
        <v>207.69999999999982</v>
      </c>
    </row>
    <row r="5226" spans="1:20" x14ac:dyDescent="0.25">
      <c r="A5226" t="s">
        <v>2780</v>
      </c>
      <c r="B5226" t="s">
        <v>5</v>
      </c>
      <c r="C5226" t="s">
        <v>6</v>
      </c>
      <c r="D5226" s="1">
        <v>43500</v>
      </c>
      <c r="E5226" s="1">
        <v>43578</v>
      </c>
      <c r="F5226" s="1">
        <v>43584</v>
      </c>
      <c r="G5226" s="1">
        <v>43584</v>
      </c>
      <c r="H5226" s="13">
        <f>Orders[[#This Row],[DeliveryDate]]-Orders[[#This Row],[OrderDate]]</f>
        <v>6</v>
      </c>
      <c r="I5226" t="s">
        <v>3</v>
      </c>
      <c r="J5226" t="str">
        <f>_xlfn.XLOOKUP(Orders[[#This Row],[_SalesRepID]],'Sales team'!A:A,'Sales team'!B:B)</f>
        <v>Nicholas Cunningham</v>
      </c>
      <c r="K5226">
        <v>19</v>
      </c>
      <c r="L5226">
        <v>34</v>
      </c>
      <c r="M5226">
        <v>171</v>
      </c>
      <c r="N5226" t="str">
        <f>_xlfn.XLOOKUP(Orders[[#This Row],[_ProductID]],Products!A:A,Products!C:C)</f>
        <v>Home décor</v>
      </c>
      <c r="O5226">
        <v>2</v>
      </c>
      <c r="P5226">
        <v>0.15</v>
      </c>
      <c r="Q5226" s="2">
        <v>3242.8</v>
      </c>
      <c r="R5226" s="2">
        <v>2529.384</v>
      </c>
      <c r="S5226" s="2">
        <v>11025.52</v>
      </c>
      <c r="T5226" s="2">
        <v>907.98400000000038</v>
      </c>
    </row>
    <row r="5227" spans="1:20" x14ac:dyDescent="0.25">
      <c r="A5227" t="s">
        <v>2781</v>
      </c>
      <c r="B5227" t="s">
        <v>10</v>
      </c>
      <c r="C5227" t="s">
        <v>6</v>
      </c>
      <c r="D5227" s="1">
        <v>43500</v>
      </c>
      <c r="E5227" s="1">
        <v>43578</v>
      </c>
      <c r="F5227" s="1">
        <v>43599</v>
      </c>
      <c r="G5227" s="1">
        <v>43598</v>
      </c>
      <c r="H5227" s="13">
        <f>Orders[[#This Row],[DeliveryDate]]-Orders[[#This Row],[OrderDate]]</f>
        <v>20</v>
      </c>
      <c r="I5227" t="s">
        <v>3</v>
      </c>
      <c r="J5227" t="str">
        <f>_xlfn.XLOOKUP(Orders[[#This Row],[_SalesRepID]],'Sales team'!A:A,'Sales team'!B:B)</f>
        <v>Shawn Torres</v>
      </c>
      <c r="K5227">
        <v>27</v>
      </c>
      <c r="L5227">
        <v>9</v>
      </c>
      <c r="M5227">
        <v>190</v>
      </c>
      <c r="N5227" t="str">
        <f>_xlfn.XLOOKUP(Orders[[#This Row],[_ProductID]],Products!A:A,Products!C:C)</f>
        <v>Kitchen &amp; Dining</v>
      </c>
      <c r="O5227">
        <v>13</v>
      </c>
      <c r="P5227">
        <v>0.1</v>
      </c>
      <c r="Q5227" s="2">
        <v>971.5</v>
      </c>
      <c r="R5227" s="2">
        <v>806.34499999999991</v>
      </c>
      <c r="S5227" s="2">
        <v>874.35</v>
      </c>
      <c r="T5227" s="2">
        <v>68.005000000000109</v>
      </c>
    </row>
    <row r="5228" spans="1:20" x14ac:dyDescent="0.25">
      <c r="A5228" t="s">
        <v>2768</v>
      </c>
      <c r="B5228" t="s">
        <v>5</v>
      </c>
      <c r="C5228" t="s">
        <v>6</v>
      </c>
      <c r="D5228" s="1">
        <v>43500</v>
      </c>
      <c r="E5228" s="1">
        <v>43577</v>
      </c>
      <c r="F5228" s="1">
        <v>43603</v>
      </c>
      <c r="G5228" s="1">
        <v>43581</v>
      </c>
      <c r="H5228" s="13">
        <f>Orders[[#This Row],[DeliveryDate]]-Orders[[#This Row],[OrderDate]]</f>
        <v>4</v>
      </c>
      <c r="I5228" t="s">
        <v>3</v>
      </c>
      <c r="J5228" t="str">
        <f>_xlfn.XLOOKUP(Orders[[#This Row],[_SalesRepID]],'Sales team'!A:A,'Sales team'!B:B)</f>
        <v>Todd Roberts</v>
      </c>
      <c r="K5228">
        <v>13</v>
      </c>
      <c r="L5228">
        <v>37</v>
      </c>
      <c r="M5228">
        <v>107</v>
      </c>
      <c r="N5228" t="str">
        <f>_xlfn.XLOOKUP(Orders[[#This Row],[_ProductID]],Products!A:A,Products!C:C)</f>
        <v>Home décor</v>
      </c>
      <c r="O5228">
        <v>40</v>
      </c>
      <c r="P5228">
        <v>7.4999999999999997E-2</v>
      </c>
      <c r="Q5228" s="2">
        <v>201</v>
      </c>
      <c r="R5228" s="2">
        <v>104.52000000000001</v>
      </c>
      <c r="S5228" s="2">
        <v>743.7</v>
      </c>
      <c r="T5228" s="2">
        <v>325.62</v>
      </c>
    </row>
    <row r="5229" spans="1:20" x14ac:dyDescent="0.25">
      <c r="A5229" t="s">
        <v>2769</v>
      </c>
      <c r="B5229" t="s">
        <v>5</v>
      </c>
      <c r="C5229" t="s">
        <v>25</v>
      </c>
      <c r="D5229" s="1">
        <v>43500</v>
      </c>
      <c r="E5229" s="1">
        <v>43577</v>
      </c>
      <c r="F5229" s="1">
        <v>43598</v>
      </c>
      <c r="G5229" s="1">
        <v>43587</v>
      </c>
      <c r="H5229" s="13">
        <f>Orders[[#This Row],[DeliveryDate]]-Orders[[#This Row],[OrderDate]]</f>
        <v>10</v>
      </c>
      <c r="I5229" t="s">
        <v>3</v>
      </c>
      <c r="J5229" t="str">
        <f>_xlfn.XLOOKUP(Orders[[#This Row],[_SalesRepID]],'Sales team'!A:A,'Sales team'!B:B)</f>
        <v>Anthony Torres</v>
      </c>
      <c r="K5229">
        <v>20</v>
      </c>
      <c r="L5229">
        <v>45</v>
      </c>
      <c r="M5229">
        <v>349</v>
      </c>
      <c r="N5229" t="str">
        <f>_xlfn.XLOOKUP(Orders[[#This Row],[_ProductID]],Products!A:A,Products!C:C)</f>
        <v>Furniture</v>
      </c>
      <c r="O5229">
        <v>20</v>
      </c>
      <c r="P5229">
        <v>0.1</v>
      </c>
      <c r="Q5229" s="2">
        <v>1688.4</v>
      </c>
      <c r="R5229" s="2">
        <v>776.6640000000001</v>
      </c>
      <c r="S5229" s="2">
        <v>7597.8</v>
      </c>
      <c r="T5229" s="2">
        <v>3714.4799999999996</v>
      </c>
    </row>
    <row r="5230" spans="1:20" x14ac:dyDescent="0.25">
      <c r="A5230" t="s">
        <v>2770</v>
      </c>
      <c r="B5230" t="s">
        <v>5</v>
      </c>
      <c r="C5230" t="s">
        <v>6</v>
      </c>
      <c r="D5230" s="1">
        <v>43500</v>
      </c>
      <c r="E5230" s="1">
        <v>43577</v>
      </c>
      <c r="F5230" s="1">
        <v>43587</v>
      </c>
      <c r="G5230" s="1">
        <v>43619</v>
      </c>
      <c r="H5230" s="13">
        <f>Orders[[#This Row],[DeliveryDate]]-Orders[[#This Row],[OrderDate]]</f>
        <v>42</v>
      </c>
      <c r="I5230" t="s">
        <v>3</v>
      </c>
      <c r="J5230" t="str">
        <f>_xlfn.XLOOKUP(Orders[[#This Row],[_SalesRepID]],'Sales team'!A:A,'Sales team'!B:B)</f>
        <v>Nicholas Cunningham</v>
      </c>
      <c r="K5230">
        <v>19</v>
      </c>
      <c r="L5230">
        <v>31</v>
      </c>
      <c r="M5230">
        <v>188</v>
      </c>
      <c r="N5230" t="str">
        <f>_xlfn.XLOOKUP(Orders[[#This Row],[_ProductID]],Products!A:A,Products!C:C)</f>
        <v>Furniture</v>
      </c>
      <c r="O5230">
        <v>38</v>
      </c>
      <c r="P5230">
        <v>0.1</v>
      </c>
      <c r="Q5230" s="2">
        <v>1005</v>
      </c>
      <c r="R5230" s="2">
        <v>402</v>
      </c>
      <c r="S5230" s="2">
        <v>5427</v>
      </c>
      <c r="T5230" s="2">
        <v>3015</v>
      </c>
    </row>
    <row r="5231" spans="1:20" x14ac:dyDescent="0.25">
      <c r="A5231" t="s">
        <v>2771</v>
      </c>
      <c r="B5231" t="s">
        <v>10</v>
      </c>
      <c r="C5231" t="s">
        <v>13</v>
      </c>
      <c r="D5231" s="1">
        <v>43400</v>
      </c>
      <c r="E5231" s="1">
        <v>43577</v>
      </c>
      <c r="F5231" s="1">
        <v>43591</v>
      </c>
      <c r="G5231" s="1">
        <v>43602</v>
      </c>
      <c r="H5231" s="13">
        <f>Orders[[#This Row],[DeliveryDate]]-Orders[[#This Row],[OrderDate]]</f>
        <v>25</v>
      </c>
      <c r="I5231" t="s">
        <v>3</v>
      </c>
      <c r="J5231" t="str">
        <f>_xlfn.XLOOKUP(Orders[[#This Row],[_SalesRepID]],'Sales team'!A:A,'Sales team'!B:B)</f>
        <v>Donald Reynolds</v>
      </c>
      <c r="K5231">
        <v>26</v>
      </c>
      <c r="L5231">
        <v>1</v>
      </c>
      <c r="M5231">
        <v>327</v>
      </c>
      <c r="N5231" t="str">
        <f>_xlfn.XLOOKUP(Orders[[#This Row],[_ProductID]],Products!A:A,Products!C:C)</f>
        <v>Outdoor</v>
      </c>
      <c r="O5231">
        <v>10</v>
      </c>
      <c r="P5231">
        <v>0.3</v>
      </c>
      <c r="Q5231" s="2">
        <v>1695.1000000000001</v>
      </c>
      <c r="R5231" s="2">
        <v>1288.2760000000001</v>
      </c>
      <c r="S5231" s="2">
        <v>1186.57</v>
      </c>
      <c r="T5231" s="2">
        <v>-101.70600000000013</v>
      </c>
    </row>
    <row r="5232" spans="1:20" x14ac:dyDescent="0.25">
      <c r="A5232" t="s">
        <v>2772</v>
      </c>
      <c r="B5232" t="s">
        <v>5</v>
      </c>
      <c r="C5232" t="s">
        <v>6</v>
      </c>
      <c r="D5232" s="1">
        <v>43500</v>
      </c>
      <c r="E5232" s="1">
        <v>43577</v>
      </c>
      <c r="F5232" s="1">
        <v>43581</v>
      </c>
      <c r="G5232" s="1">
        <v>43605</v>
      </c>
      <c r="H5232" s="13">
        <f>Orders[[#This Row],[DeliveryDate]]-Orders[[#This Row],[OrderDate]]</f>
        <v>28</v>
      </c>
      <c r="I5232" t="s">
        <v>3</v>
      </c>
      <c r="J5232" t="str">
        <f>_xlfn.XLOOKUP(Orders[[#This Row],[_SalesRepID]],'Sales team'!A:A,'Sales team'!B:B)</f>
        <v>Todd Roberts</v>
      </c>
      <c r="K5232">
        <v>13</v>
      </c>
      <c r="L5232">
        <v>32</v>
      </c>
      <c r="M5232">
        <v>187</v>
      </c>
      <c r="N5232" t="str">
        <f>_xlfn.XLOOKUP(Orders[[#This Row],[_ProductID]],Products!A:A,Products!C:C)</f>
        <v>Home décor</v>
      </c>
      <c r="O5232">
        <v>24</v>
      </c>
      <c r="P5232">
        <v>0.15</v>
      </c>
      <c r="Q5232" s="2">
        <v>1058.6000000000001</v>
      </c>
      <c r="R5232" s="2">
        <v>645.74600000000009</v>
      </c>
      <c r="S5232" s="2">
        <v>2699.4300000000003</v>
      </c>
      <c r="T5232" s="2">
        <v>762.19200000000001</v>
      </c>
    </row>
    <row r="5233" spans="1:20" x14ac:dyDescent="0.25">
      <c r="A5233" t="s">
        <v>2773</v>
      </c>
      <c r="B5233" t="s">
        <v>1</v>
      </c>
      <c r="C5233" t="s">
        <v>2</v>
      </c>
      <c r="D5233" s="1">
        <v>43500</v>
      </c>
      <c r="E5233" s="1">
        <v>43577</v>
      </c>
      <c r="F5233" s="1">
        <v>43605</v>
      </c>
      <c r="G5233" s="1">
        <v>43593</v>
      </c>
      <c r="H5233" s="13">
        <f>Orders[[#This Row],[DeliveryDate]]-Orders[[#This Row],[OrderDate]]</f>
        <v>16</v>
      </c>
      <c r="I5233" t="s">
        <v>3</v>
      </c>
      <c r="J5233" t="str">
        <f>_xlfn.XLOOKUP(Orders[[#This Row],[_SalesRepID]],'Sales team'!A:A,'Sales team'!B:B)</f>
        <v>Chris Armstrong</v>
      </c>
      <c r="K5233">
        <v>4</v>
      </c>
      <c r="L5233">
        <v>50</v>
      </c>
      <c r="M5233">
        <v>208</v>
      </c>
      <c r="N5233" t="str">
        <f>_xlfn.XLOOKUP(Orders[[#This Row],[_ProductID]],Products!A:A,Products!C:C)</f>
        <v>Home décor</v>
      </c>
      <c r="O5233">
        <v>24</v>
      </c>
      <c r="P5233">
        <v>0.05</v>
      </c>
      <c r="Q5233" s="2">
        <v>6097</v>
      </c>
      <c r="R5233" s="2">
        <v>4877.6000000000004</v>
      </c>
      <c r="S5233" s="2">
        <v>23168.6</v>
      </c>
      <c r="T5233" s="2">
        <v>3658.1999999999971</v>
      </c>
    </row>
    <row r="5234" spans="1:20" x14ac:dyDescent="0.25">
      <c r="A5234" t="s">
        <v>2774</v>
      </c>
      <c r="B5234" t="s">
        <v>5</v>
      </c>
      <c r="C5234" t="s">
        <v>15</v>
      </c>
      <c r="D5234" s="1">
        <v>43500</v>
      </c>
      <c r="E5234" s="1">
        <v>43577</v>
      </c>
      <c r="F5234" s="1">
        <v>43598</v>
      </c>
      <c r="G5234" s="1">
        <v>43600</v>
      </c>
      <c r="H5234" s="13">
        <f>Orders[[#This Row],[DeliveryDate]]-Orders[[#This Row],[OrderDate]]</f>
        <v>23</v>
      </c>
      <c r="I5234" t="s">
        <v>3</v>
      </c>
      <c r="J5234" t="str">
        <f>_xlfn.XLOOKUP(Orders[[#This Row],[_SalesRepID]],'Sales team'!A:A,'Sales team'!B:B)</f>
        <v>Todd Roberts</v>
      </c>
      <c r="K5234">
        <v>13</v>
      </c>
      <c r="L5234">
        <v>9</v>
      </c>
      <c r="M5234">
        <v>37</v>
      </c>
      <c r="N5234" t="str">
        <f>_xlfn.XLOOKUP(Orders[[#This Row],[_ProductID]],Products!A:A,Products!C:C)</f>
        <v>Furniture</v>
      </c>
      <c r="O5234">
        <v>19</v>
      </c>
      <c r="P5234">
        <v>0.2</v>
      </c>
      <c r="Q5234" s="2">
        <v>1782.2</v>
      </c>
      <c r="R5234" s="2">
        <v>712.88000000000011</v>
      </c>
      <c r="S5234" s="2">
        <v>5703.0400000000009</v>
      </c>
      <c r="T5234" s="2">
        <v>2851.5200000000004</v>
      </c>
    </row>
    <row r="5235" spans="1:20" x14ac:dyDescent="0.25">
      <c r="A5235" t="s">
        <v>2775</v>
      </c>
      <c r="B5235" t="s">
        <v>8</v>
      </c>
      <c r="C5235" t="s">
        <v>15</v>
      </c>
      <c r="D5235" s="1">
        <v>43500</v>
      </c>
      <c r="E5235" s="1">
        <v>43577</v>
      </c>
      <c r="F5235" s="1">
        <v>43598</v>
      </c>
      <c r="G5235" s="1">
        <v>43581</v>
      </c>
      <c r="H5235" s="13">
        <f>Orders[[#This Row],[DeliveryDate]]-Orders[[#This Row],[OrderDate]]</f>
        <v>4</v>
      </c>
      <c r="I5235" t="s">
        <v>3</v>
      </c>
      <c r="J5235" t="str">
        <f>_xlfn.XLOOKUP(Orders[[#This Row],[_SalesRepID]],'Sales team'!A:A,'Sales team'!B:B)</f>
        <v>Anthony Torres</v>
      </c>
      <c r="K5235">
        <v>20</v>
      </c>
      <c r="L5235">
        <v>4</v>
      </c>
      <c r="M5235">
        <v>25</v>
      </c>
      <c r="N5235" t="str">
        <f>_xlfn.XLOOKUP(Orders[[#This Row],[_ProductID]],Products!A:A,Products!C:C)</f>
        <v>Kitchen &amp; Dining</v>
      </c>
      <c r="O5235">
        <v>4</v>
      </c>
      <c r="P5235">
        <v>0.05</v>
      </c>
      <c r="Q5235" s="2">
        <v>2324.9</v>
      </c>
      <c r="R5235" s="2">
        <v>1441.4380000000001</v>
      </c>
      <c r="S5235" s="2">
        <v>13251.93</v>
      </c>
      <c r="T5235" s="2">
        <v>4603.3019999999997</v>
      </c>
    </row>
    <row r="5236" spans="1:20" x14ac:dyDescent="0.25">
      <c r="A5236" t="s">
        <v>2763</v>
      </c>
      <c r="B5236" t="s">
        <v>5</v>
      </c>
      <c r="C5236" t="s">
        <v>2</v>
      </c>
      <c r="D5236" s="1">
        <v>43500</v>
      </c>
      <c r="E5236" s="1">
        <v>43576</v>
      </c>
      <c r="F5236" s="1">
        <v>43582</v>
      </c>
      <c r="G5236" s="1">
        <v>43595</v>
      </c>
      <c r="H5236" s="13">
        <f>Orders[[#This Row],[DeliveryDate]]-Orders[[#This Row],[OrderDate]]</f>
        <v>19</v>
      </c>
      <c r="I5236" t="s">
        <v>3</v>
      </c>
      <c r="J5236" t="str">
        <f>_xlfn.XLOOKUP(Orders[[#This Row],[_SalesRepID]],'Sales team'!A:A,'Sales team'!B:B)</f>
        <v>Anthony Berry</v>
      </c>
      <c r="K5236">
        <v>16</v>
      </c>
      <c r="L5236">
        <v>42</v>
      </c>
      <c r="M5236">
        <v>215</v>
      </c>
      <c r="N5236" t="str">
        <f>_xlfn.XLOOKUP(Orders[[#This Row],[_ProductID]],Products!A:A,Products!C:C)</f>
        <v>Electronics</v>
      </c>
      <c r="O5236">
        <v>47</v>
      </c>
      <c r="P5236">
        <v>0.4</v>
      </c>
      <c r="Q5236" s="2">
        <v>2653.2000000000003</v>
      </c>
      <c r="R5236" s="2">
        <v>1830.7080000000001</v>
      </c>
      <c r="S5236" s="2">
        <v>6367.68</v>
      </c>
      <c r="T5236" s="2">
        <v>-955.15200000000004</v>
      </c>
    </row>
    <row r="5237" spans="1:20" x14ac:dyDescent="0.25">
      <c r="A5237" t="s">
        <v>2764</v>
      </c>
      <c r="B5237" t="s">
        <v>10</v>
      </c>
      <c r="C5237" t="s">
        <v>6</v>
      </c>
      <c r="D5237" s="1">
        <v>43500</v>
      </c>
      <c r="E5237" s="1">
        <v>43576</v>
      </c>
      <c r="F5237" s="1">
        <v>43589</v>
      </c>
      <c r="G5237" s="1">
        <v>43598</v>
      </c>
      <c r="H5237" s="13">
        <f>Orders[[#This Row],[DeliveryDate]]-Orders[[#This Row],[OrderDate]]</f>
        <v>22</v>
      </c>
      <c r="I5237" t="s">
        <v>3</v>
      </c>
      <c r="J5237" t="str">
        <f>_xlfn.XLOOKUP(Orders[[#This Row],[_SalesRepID]],'Sales team'!A:A,'Sales team'!B:B)</f>
        <v>Carlos Miller</v>
      </c>
      <c r="K5237">
        <v>28</v>
      </c>
      <c r="L5237">
        <v>46</v>
      </c>
      <c r="M5237">
        <v>202</v>
      </c>
      <c r="N5237" t="str">
        <f>_xlfn.XLOOKUP(Orders[[#This Row],[_ProductID]],Products!A:A,Products!C:C)</f>
        <v>Kitchen &amp; Dining</v>
      </c>
      <c r="O5237">
        <v>13</v>
      </c>
      <c r="P5237">
        <v>0.05</v>
      </c>
      <c r="Q5237" s="2">
        <v>2264.6</v>
      </c>
      <c r="R5237" s="2">
        <v>1109.654</v>
      </c>
      <c r="S5237" s="2">
        <v>8605.48</v>
      </c>
      <c r="T5237" s="2">
        <v>4166.8639999999996</v>
      </c>
    </row>
    <row r="5238" spans="1:20" x14ac:dyDescent="0.25">
      <c r="A5238" t="s">
        <v>2765</v>
      </c>
      <c r="B5238" t="s">
        <v>5</v>
      </c>
      <c r="C5238" t="s">
        <v>2</v>
      </c>
      <c r="D5238" s="1">
        <v>43500</v>
      </c>
      <c r="E5238" s="1">
        <v>43576</v>
      </c>
      <c r="F5238" s="1">
        <v>43596</v>
      </c>
      <c r="G5238" s="1">
        <v>43587</v>
      </c>
      <c r="H5238" s="13">
        <f>Orders[[#This Row],[DeliveryDate]]-Orders[[#This Row],[OrderDate]]</f>
        <v>11</v>
      </c>
      <c r="I5238" t="s">
        <v>3</v>
      </c>
      <c r="J5238" t="str">
        <f>_xlfn.XLOOKUP(Orders[[#This Row],[_SalesRepID]],'Sales team'!A:A,'Sales team'!B:B)</f>
        <v>Paul Holmes</v>
      </c>
      <c r="K5238">
        <v>14</v>
      </c>
      <c r="L5238">
        <v>18</v>
      </c>
      <c r="M5238">
        <v>213</v>
      </c>
      <c r="N5238" t="str">
        <f>_xlfn.XLOOKUP(Orders[[#This Row],[_ProductID]],Products!A:A,Products!C:C)</f>
        <v>Kitchen &amp; Dining</v>
      </c>
      <c r="O5238">
        <v>13</v>
      </c>
      <c r="P5238">
        <v>0.05</v>
      </c>
      <c r="Q5238" s="2">
        <v>5165.7</v>
      </c>
      <c r="R5238" s="2">
        <v>2996.1059999999998</v>
      </c>
      <c r="S5238" s="2">
        <v>34351.904999999999</v>
      </c>
      <c r="T5238" s="2">
        <v>13379.163</v>
      </c>
    </row>
    <row r="5239" spans="1:20" x14ac:dyDescent="0.25">
      <c r="A5239" t="s">
        <v>2766</v>
      </c>
      <c r="B5239" t="s">
        <v>8</v>
      </c>
      <c r="C5239" t="s">
        <v>46</v>
      </c>
      <c r="D5239" s="1">
        <v>43500</v>
      </c>
      <c r="E5239" s="1">
        <v>43576</v>
      </c>
      <c r="F5239" s="1">
        <v>43600</v>
      </c>
      <c r="G5239" s="1">
        <v>43580</v>
      </c>
      <c r="H5239" s="13">
        <f>Orders[[#This Row],[DeliveryDate]]-Orders[[#This Row],[OrderDate]]</f>
        <v>4</v>
      </c>
      <c r="I5239" t="s">
        <v>3</v>
      </c>
      <c r="J5239" t="str">
        <f>_xlfn.XLOOKUP(Orders[[#This Row],[_SalesRepID]],'Sales team'!A:A,'Sales team'!B:B)</f>
        <v>Patrick Graham</v>
      </c>
      <c r="K5239">
        <v>25</v>
      </c>
      <c r="L5239">
        <v>46</v>
      </c>
      <c r="M5239">
        <v>59</v>
      </c>
      <c r="N5239" t="str">
        <f>_xlfn.XLOOKUP(Orders[[#This Row],[_ProductID]],Products!A:A,Products!C:C)</f>
        <v>Home décor</v>
      </c>
      <c r="O5239">
        <v>23</v>
      </c>
      <c r="P5239">
        <v>0.05</v>
      </c>
      <c r="Q5239" s="2">
        <v>1145.7</v>
      </c>
      <c r="R5239" s="2">
        <v>882.18900000000008</v>
      </c>
      <c r="S5239" s="2">
        <v>4353.66</v>
      </c>
      <c r="T5239" s="2">
        <v>824.90399999999954</v>
      </c>
    </row>
    <row r="5240" spans="1:20" x14ac:dyDescent="0.25">
      <c r="A5240" t="s">
        <v>2767</v>
      </c>
      <c r="B5240" t="s">
        <v>5</v>
      </c>
      <c r="C5240" t="s">
        <v>15</v>
      </c>
      <c r="D5240" s="1">
        <v>43400</v>
      </c>
      <c r="E5240" s="1">
        <v>43576</v>
      </c>
      <c r="F5240" s="1">
        <v>43579</v>
      </c>
      <c r="G5240" s="1">
        <v>43605</v>
      </c>
      <c r="H5240" s="13">
        <f>Orders[[#This Row],[DeliveryDate]]-Orders[[#This Row],[OrderDate]]</f>
        <v>29</v>
      </c>
      <c r="I5240" t="s">
        <v>3</v>
      </c>
      <c r="J5240" t="str">
        <f>_xlfn.XLOOKUP(Orders[[#This Row],[_SalesRepID]],'Sales team'!A:A,'Sales team'!B:B)</f>
        <v>Frank Brown</v>
      </c>
      <c r="K5240">
        <v>17</v>
      </c>
      <c r="L5240">
        <v>41</v>
      </c>
      <c r="M5240">
        <v>29</v>
      </c>
      <c r="N5240" t="str">
        <f>_xlfn.XLOOKUP(Orders[[#This Row],[_ProductID]],Products!A:A,Products!C:C)</f>
        <v>Kitchen &amp; Dining</v>
      </c>
      <c r="O5240">
        <v>4</v>
      </c>
      <c r="P5240">
        <v>0.05</v>
      </c>
      <c r="Q5240" s="2">
        <v>5433.7</v>
      </c>
      <c r="R5240" s="2">
        <v>3205.8829999999998</v>
      </c>
      <c r="S5240" s="2">
        <v>5162.0149999999994</v>
      </c>
      <c r="T5240" s="2">
        <v>1956.1319999999996</v>
      </c>
    </row>
    <row r="5241" spans="1:20" x14ac:dyDescent="0.25">
      <c r="A5241" t="s">
        <v>2752</v>
      </c>
      <c r="B5241" t="s">
        <v>5</v>
      </c>
      <c r="C5241" t="s">
        <v>13</v>
      </c>
      <c r="D5241" s="1">
        <v>43500</v>
      </c>
      <c r="E5241" s="1">
        <v>43575</v>
      </c>
      <c r="F5241" s="1">
        <v>43600</v>
      </c>
      <c r="G5241" s="1">
        <v>43587</v>
      </c>
      <c r="H5241" s="13">
        <f>Orders[[#This Row],[DeliveryDate]]-Orders[[#This Row],[OrderDate]]</f>
        <v>12</v>
      </c>
      <c r="I5241" t="s">
        <v>3</v>
      </c>
      <c r="J5241" t="str">
        <f>_xlfn.XLOOKUP(Orders[[#This Row],[_SalesRepID]],'Sales team'!A:A,'Sales team'!B:B)</f>
        <v>Nicholas Cunningham</v>
      </c>
      <c r="K5241">
        <v>19</v>
      </c>
      <c r="L5241">
        <v>4</v>
      </c>
      <c r="M5241">
        <v>310</v>
      </c>
      <c r="N5241" t="str">
        <f>_xlfn.XLOOKUP(Orders[[#This Row],[_ProductID]],Products!A:A,Products!C:C)</f>
        <v>Kitchen &amp; Dining</v>
      </c>
      <c r="O5241">
        <v>13</v>
      </c>
      <c r="P5241">
        <v>0.05</v>
      </c>
      <c r="Q5241" s="2">
        <v>1018.4</v>
      </c>
      <c r="R5241" s="2">
        <v>427.72799999999995</v>
      </c>
      <c r="S5241" s="2">
        <v>4837.3999999999996</v>
      </c>
      <c r="T5241" s="2">
        <v>2698.7599999999998</v>
      </c>
    </row>
    <row r="5242" spans="1:20" x14ac:dyDescent="0.25">
      <c r="A5242" t="s">
        <v>2753</v>
      </c>
      <c r="B5242" t="s">
        <v>5</v>
      </c>
      <c r="C5242" t="s">
        <v>6</v>
      </c>
      <c r="D5242" s="1">
        <v>43500</v>
      </c>
      <c r="E5242" s="1">
        <v>43575</v>
      </c>
      <c r="F5242" s="1">
        <v>43601</v>
      </c>
      <c r="G5242" s="1">
        <v>43580</v>
      </c>
      <c r="H5242" s="13">
        <f>Orders[[#This Row],[DeliveryDate]]-Orders[[#This Row],[OrderDate]]</f>
        <v>5</v>
      </c>
      <c r="I5242" t="s">
        <v>3</v>
      </c>
      <c r="J5242" t="str">
        <f>_xlfn.XLOOKUP(Orders[[#This Row],[_SalesRepID]],'Sales team'!A:A,'Sales team'!B:B)</f>
        <v>Todd Roberts</v>
      </c>
      <c r="K5242">
        <v>13</v>
      </c>
      <c r="L5242">
        <v>16</v>
      </c>
      <c r="M5242">
        <v>125</v>
      </c>
      <c r="N5242" t="str">
        <f>_xlfn.XLOOKUP(Orders[[#This Row],[_ProductID]],Products!A:A,Products!C:C)</f>
        <v>Kitchen &amp; Dining</v>
      </c>
      <c r="O5242">
        <v>16</v>
      </c>
      <c r="P5242">
        <v>0.1</v>
      </c>
      <c r="Q5242" s="2">
        <v>3839.1</v>
      </c>
      <c r="R5242" s="2">
        <v>2111.5050000000001</v>
      </c>
      <c r="S5242" s="2">
        <v>27641.52</v>
      </c>
      <c r="T5242" s="2">
        <v>10749.48</v>
      </c>
    </row>
    <row r="5243" spans="1:20" x14ac:dyDescent="0.25">
      <c r="A5243" t="s">
        <v>2754</v>
      </c>
      <c r="B5243" t="s">
        <v>1</v>
      </c>
      <c r="C5243" t="s">
        <v>46</v>
      </c>
      <c r="D5243" s="1">
        <v>43500</v>
      </c>
      <c r="E5243" s="1">
        <v>43575</v>
      </c>
      <c r="F5243" s="1">
        <v>43578</v>
      </c>
      <c r="G5243" s="1">
        <v>43588</v>
      </c>
      <c r="H5243" s="13">
        <f>Orders[[#This Row],[DeliveryDate]]-Orders[[#This Row],[OrderDate]]</f>
        <v>13</v>
      </c>
      <c r="I5243" t="s">
        <v>3</v>
      </c>
      <c r="J5243" t="str">
        <f>_xlfn.XLOOKUP(Orders[[#This Row],[_SalesRepID]],'Sales team'!A:A,'Sales team'!B:B)</f>
        <v>Chris Armstrong</v>
      </c>
      <c r="K5243">
        <v>4</v>
      </c>
      <c r="L5243">
        <v>47</v>
      </c>
      <c r="M5243">
        <v>77</v>
      </c>
      <c r="N5243" t="str">
        <f>_xlfn.XLOOKUP(Orders[[#This Row],[_ProductID]],Products!A:A,Products!C:C)</f>
        <v>Outdoor</v>
      </c>
      <c r="O5243">
        <v>18</v>
      </c>
      <c r="P5243">
        <v>0.4</v>
      </c>
      <c r="Q5243" s="2">
        <v>1098.8</v>
      </c>
      <c r="R5243" s="2">
        <v>824.09999999999991</v>
      </c>
      <c r="S5243" s="2">
        <v>1318.56</v>
      </c>
      <c r="T5243" s="2">
        <v>-329.63999999999987</v>
      </c>
    </row>
    <row r="5244" spans="1:20" x14ac:dyDescent="0.25">
      <c r="A5244" t="s">
        <v>2755</v>
      </c>
      <c r="B5244" t="s">
        <v>5</v>
      </c>
      <c r="C5244" t="s">
        <v>46</v>
      </c>
      <c r="D5244" s="1">
        <v>43500</v>
      </c>
      <c r="E5244" s="1">
        <v>43575</v>
      </c>
      <c r="F5244" s="1">
        <v>43579</v>
      </c>
      <c r="G5244" s="1">
        <v>43580</v>
      </c>
      <c r="H5244" s="13">
        <f>Orders[[#This Row],[DeliveryDate]]-Orders[[#This Row],[OrderDate]]</f>
        <v>5</v>
      </c>
      <c r="I5244" t="s">
        <v>3</v>
      </c>
      <c r="J5244" t="str">
        <f>_xlfn.XLOOKUP(Orders[[#This Row],[_SalesRepID]],'Sales team'!A:A,'Sales team'!B:B)</f>
        <v>Paul Holmes</v>
      </c>
      <c r="K5244">
        <v>14</v>
      </c>
      <c r="L5244">
        <v>15</v>
      </c>
      <c r="M5244">
        <v>77</v>
      </c>
      <c r="N5244" t="str">
        <f>_xlfn.XLOOKUP(Orders[[#This Row],[_ProductID]],Products!A:A,Products!C:C)</f>
        <v>Home décor</v>
      </c>
      <c r="O5244">
        <v>24</v>
      </c>
      <c r="P5244">
        <v>0.05</v>
      </c>
      <c r="Q5244" s="2">
        <v>1051.9000000000001</v>
      </c>
      <c r="R5244" s="2">
        <v>725.81100000000004</v>
      </c>
      <c r="S5244" s="2">
        <v>1998.6100000000001</v>
      </c>
      <c r="T5244" s="2">
        <v>546.98800000000006</v>
      </c>
    </row>
    <row r="5245" spans="1:20" x14ac:dyDescent="0.25">
      <c r="A5245" t="s">
        <v>2756</v>
      </c>
      <c r="B5245" t="s">
        <v>1</v>
      </c>
      <c r="C5245" t="s">
        <v>6</v>
      </c>
      <c r="D5245" s="1">
        <v>43500</v>
      </c>
      <c r="E5245" s="1">
        <v>43575</v>
      </c>
      <c r="F5245" s="1">
        <v>43577</v>
      </c>
      <c r="G5245" s="1">
        <v>43599</v>
      </c>
      <c r="H5245" s="13">
        <f>Orders[[#This Row],[DeliveryDate]]-Orders[[#This Row],[OrderDate]]</f>
        <v>24</v>
      </c>
      <c r="I5245" t="s">
        <v>3</v>
      </c>
      <c r="J5245" t="str">
        <f>_xlfn.XLOOKUP(Orders[[#This Row],[_SalesRepID]],'Sales team'!A:A,'Sales team'!B:B)</f>
        <v>Adam Hernandez</v>
      </c>
      <c r="K5245">
        <v>1</v>
      </c>
      <c r="L5245">
        <v>45</v>
      </c>
      <c r="M5245">
        <v>115</v>
      </c>
      <c r="N5245" t="str">
        <f>_xlfn.XLOOKUP(Orders[[#This Row],[_ProductID]],Products!A:A,Products!C:C)</f>
        <v>Home décor</v>
      </c>
      <c r="O5245">
        <v>29</v>
      </c>
      <c r="P5245">
        <v>0.05</v>
      </c>
      <c r="Q5245" s="2">
        <v>3865.9</v>
      </c>
      <c r="R5245" s="2">
        <v>2628.8120000000004</v>
      </c>
      <c r="S5245" s="2">
        <v>25708.234999999997</v>
      </c>
      <c r="T5245" s="2">
        <v>7306.5509999999958</v>
      </c>
    </row>
    <row r="5246" spans="1:20" x14ac:dyDescent="0.25">
      <c r="A5246" t="s">
        <v>2757</v>
      </c>
      <c r="B5246" t="s">
        <v>5</v>
      </c>
      <c r="C5246" t="s">
        <v>13</v>
      </c>
      <c r="D5246" s="1">
        <v>43500</v>
      </c>
      <c r="E5246" s="1">
        <v>43575</v>
      </c>
      <c r="F5246" s="1">
        <v>43580</v>
      </c>
      <c r="G5246" s="1">
        <v>43600</v>
      </c>
      <c r="H5246" s="13">
        <f>Orders[[#This Row],[DeliveryDate]]-Orders[[#This Row],[OrderDate]]</f>
        <v>25</v>
      </c>
      <c r="I5246" t="s">
        <v>3</v>
      </c>
      <c r="J5246" t="str">
        <f>_xlfn.XLOOKUP(Orders[[#This Row],[_SalesRepID]],'Sales team'!A:A,'Sales team'!B:B)</f>
        <v>Todd Roberts</v>
      </c>
      <c r="K5246">
        <v>13</v>
      </c>
      <c r="L5246">
        <v>36</v>
      </c>
      <c r="M5246">
        <v>320</v>
      </c>
      <c r="N5246" t="str">
        <f>_xlfn.XLOOKUP(Orders[[#This Row],[_ProductID]],Products!A:A,Products!C:C)</f>
        <v>Kitchen &amp; Dining</v>
      </c>
      <c r="O5246">
        <v>8</v>
      </c>
      <c r="P5246">
        <v>0.1</v>
      </c>
      <c r="Q5246" s="2">
        <v>1118.9000000000001</v>
      </c>
      <c r="R5246" s="2">
        <v>559.45000000000005</v>
      </c>
      <c r="S5246" s="2">
        <v>6042.06</v>
      </c>
      <c r="T5246" s="2">
        <v>2685.36</v>
      </c>
    </row>
    <row r="5247" spans="1:20" x14ac:dyDescent="0.25">
      <c r="A5247" t="s">
        <v>2758</v>
      </c>
      <c r="B5247" t="s">
        <v>1</v>
      </c>
      <c r="C5247" t="s">
        <v>15</v>
      </c>
      <c r="D5247" s="1">
        <v>43400</v>
      </c>
      <c r="E5247" s="1">
        <v>43575</v>
      </c>
      <c r="F5247" s="1">
        <v>43588</v>
      </c>
      <c r="G5247" s="1">
        <v>43581</v>
      </c>
      <c r="H5247" s="13">
        <f>Orders[[#This Row],[DeliveryDate]]-Orders[[#This Row],[OrderDate]]</f>
        <v>6</v>
      </c>
      <c r="I5247" t="s">
        <v>3</v>
      </c>
      <c r="J5247" t="str">
        <f>_xlfn.XLOOKUP(Orders[[#This Row],[_SalesRepID]],'Sales team'!A:A,'Sales team'!B:B)</f>
        <v>Joshua Little</v>
      </c>
      <c r="K5247">
        <v>11</v>
      </c>
      <c r="L5247">
        <v>22</v>
      </c>
      <c r="M5247">
        <v>13</v>
      </c>
      <c r="N5247" t="str">
        <f>_xlfn.XLOOKUP(Orders[[#This Row],[_ProductID]],Products!A:A,Products!C:C)</f>
        <v>Home décor</v>
      </c>
      <c r="O5247">
        <v>26</v>
      </c>
      <c r="P5247">
        <v>0.05</v>
      </c>
      <c r="Q5247" s="2">
        <v>5078.6000000000004</v>
      </c>
      <c r="R5247" s="2">
        <v>3351.8760000000002</v>
      </c>
      <c r="S5247" s="2">
        <v>24123.35</v>
      </c>
      <c r="T5247" s="2">
        <v>7363.9699999999975</v>
      </c>
    </row>
    <row r="5248" spans="1:20" x14ac:dyDescent="0.25">
      <c r="A5248" t="s">
        <v>2759</v>
      </c>
      <c r="B5248" t="s">
        <v>1</v>
      </c>
      <c r="C5248" t="s">
        <v>13</v>
      </c>
      <c r="D5248" s="1">
        <v>43400</v>
      </c>
      <c r="E5248" s="1">
        <v>43575</v>
      </c>
      <c r="F5248" s="1">
        <v>43597</v>
      </c>
      <c r="G5248" s="1">
        <v>43578</v>
      </c>
      <c r="H5248" s="13">
        <f>Orders[[#This Row],[DeliveryDate]]-Orders[[#This Row],[OrderDate]]</f>
        <v>3</v>
      </c>
      <c r="I5248" t="s">
        <v>3</v>
      </c>
      <c r="J5248" t="str">
        <f>_xlfn.XLOOKUP(Orders[[#This Row],[_SalesRepID]],'Sales team'!A:A,'Sales team'!B:B)</f>
        <v>Joshua Ryan</v>
      </c>
      <c r="K5248">
        <v>9</v>
      </c>
      <c r="L5248">
        <v>50</v>
      </c>
      <c r="M5248">
        <v>267</v>
      </c>
      <c r="N5248" t="str">
        <f>_xlfn.XLOOKUP(Orders[[#This Row],[_ProductID]],Products!A:A,Products!C:C)</f>
        <v>Outdoor</v>
      </c>
      <c r="O5248">
        <v>10</v>
      </c>
      <c r="P5248">
        <v>0.05</v>
      </c>
      <c r="Q5248" s="2">
        <v>2646.5</v>
      </c>
      <c r="R5248" s="2">
        <v>1085.0649999999998</v>
      </c>
      <c r="S5248" s="2">
        <v>7542.5249999999996</v>
      </c>
      <c r="T5248" s="2">
        <v>4287.33</v>
      </c>
    </row>
    <row r="5249" spans="1:20" x14ac:dyDescent="0.25">
      <c r="A5249" t="s">
        <v>2760</v>
      </c>
      <c r="B5249" t="s">
        <v>1</v>
      </c>
      <c r="C5249" t="s">
        <v>15</v>
      </c>
      <c r="D5249" s="1">
        <v>43500</v>
      </c>
      <c r="E5249" s="1">
        <v>43575</v>
      </c>
      <c r="F5249" s="1">
        <v>43597</v>
      </c>
      <c r="G5249" s="1">
        <v>43591</v>
      </c>
      <c r="H5249" s="13">
        <f>Orders[[#This Row],[DeliveryDate]]-Orders[[#This Row],[OrderDate]]</f>
        <v>16</v>
      </c>
      <c r="I5249" t="s">
        <v>3</v>
      </c>
      <c r="J5249" t="str">
        <f>_xlfn.XLOOKUP(Orders[[#This Row],[_SalesRepID]],'Sales team'!A:A,'Sales team'!B:B)</f>
        <v>Adam Hernandez</v>
      </c>
      <c r="K5249">
        <v>1</v>
      </c>
      <c r="L5249">
        <v>28</v>
      </c>
      <c r="M5249">
        <v>14</v>
      </c>
      <c r="N5249" t="str">
        <f>_xlfn.XLOOKUP(Orders[[#This Row],[_ProductID]],Products!A:A,Products!C:C)</f>
        <v>Kitchen &amp; Dining</v>
      </c>
      <c r="O5249">
        <v>1</v>
      </c>
      <c r="P5249">
        <v>0.4</v>
      </c>
      <c r="Q5249" s="2">
        <v>3899.4</v>
      </c>
      <c r="R5249" s="2">
        <v>2261.652</v>
      </c>
      <c r="S5249" s="2">
        <v>18717.12</v>
      </c>
      <c r="T5249" s="2">
        <v>623.90399999999863</v>
      </c>
    </row>
    <row r="5250" spans="1:20" x14ac:dyDescent="0.25">
      <c r="A5250" t="s">
        <v>2761</v>
      </c>
      <c r="B5250" t="s">
        <v>1</v>
      </c>
      <c r="C5250" t="s">
        <v>15</v>
      </c>
      <c r="D5250" s="1">
        <v>43500</v>
      </c>
      <c r="E5250" s="1">
        <v>43575</v>
      </c>
      <c r="F5250" s="1">
        <v>43586</v>
      </c>
      <c r="G5250" s="1">
        <v>43586</v>
      </c>
      <c r="H5250" s="13">
        <f>Orders[[#This Row],[DeliveryDate]]-Orders[[#This Row],[OrderDate]]</f>
        <v>11</v>
      </c>
      <c r="I5250" t="s">
        <v>3</v>
      </c>
      <c r="J5250" t="str">
        <f>_xlfn.XLOOKUP(Orders[[#This Row],[_SalesRepID]],'Sales team'!A:A,'Sales team'!B:B)</f>
        <v>George Lewis</v>
      </c>
      <c r="K5250">
        <v>8</v>
      </c>
      <c r="L5250">
        <v>37</v>
      </c>
      <c r="M5250">
        <v>48</v>
      </c>
      <c r="N5250" t="str">
        <f>_xlfn.XLOOKUP(Orders[[#This Row],[_ProductID]],Products!A:A,Products!C:C)</f>
        <v>Home décor</v>
      </c>
      <c r="O5250">
        <v>31</v>
      </c>
      <c r="P5250">
        <v>0.3</v>
      </c>
      <c r="Q5250" s="2">
        <v>2485.7000000000003</v>
      </c>
      <c r="R5250" s="2">
        <v>1466.5630000000001</v>
      </c>
      <c r="S5250" s="2">
        <v>13919.92</v>
      </c>
      <c r="T5250" s="2">
        <v>2187.4159999999993</v>
      </c>
    </row>
    <row r="5251" spans="1:20" x14ac:dyDescent="0.25">
      <c r="A5251" t="s">
        <v>2762</v>
      </c>
      <c r="B5251" t="s">
        <v>5</v>
      </c>
      <c r="C5251" t="s">
        <v>46</v>
      </c>
      <c r="D5251" s="1">
        <v>43500</v>
      </c>
      <c r="E5251" s="1">
        <v>43575</v>
      </c>
      <c r="F5251" s="1">
        <v>43597</v>
      </c>
      <c r="G5251" s="1">
        <v>43600</v>
      </c>
      <c r="H5251" s="13">
        <f>Orders[[#This Row],[DeliveryDate]]-Orders[[#This Row],[OrderDate]]</f>
        <v>25</v>
      </c>
      <c r="I5251" t="s">
        <v>3</v>
      </c>
      <c r="J5251" t="str">
        <f>_xlfn.XLOOKUP(Orders[[#This Row],[_SalesRepID]],'Sales team'!A:A,'Sales team'!B:B)</f>
        <v>Todd Roberts</v>
      </c>
      <c r="K5251">
        <v>13</v>
      </c>
      <c r="L5251">
        <v>32</v>
      </c>
      <c r="M5251">
        <v>77</v>
      </c>
      <c r="N5251" t="str">
        <f>_xlfn.XLOOKUP(Orders[[#This Row],[_ProductID]],Products!A:A,Products!C:C)</f>
        <v>Furniture</v>
      </c>
      <c r="O5251">
        <v>12</v>
      </c>
      <c r="P5251">
        <v>0.05</v>
      </c>
      <c r="Q5251" s="2">
        <v>2398.6</v>
      </c>
      <c r="R5251" s="2">
        <v>1535.104</v>
      </c>
      <c r="S5251" s="2">
        <v>6836.0099999999993</v>
      </c>
      <c r="T5251" s="2">
        <v>2230.6979999999994</v>
      </c>
    </row>
    <row r="5252" spans="1:20" x14ac:dyDescent="0.25">
      <c r="A5252" t="s">
        <v>2744</v>
      </c>
      <c r="B5252" t="s">
        <v>10</v>
      </c>
      <c r="C5252" t="s">
        <v>6</v>
      </c>
      <c r="D5252" s="1">
        <v>43500</v>
      </c>
      <c r="E5252" s="1">
        <v>43574</v>
      </c>
      <c r="F5252" s="1">
        <v>43601</v>
      </c>
      <c r="G5252" s="1">
        <v>43592</v>
      </c>
      <c r="H5252" s="13">
        <f>Orders[[#This Row],[DeliveryDate]]-Orders[[#This Row],[OrderDate]]</f>
        <v>18</v>
      </c>
      <c r="I5252" t="s">
        <v>3</v>
      </c>
      <c r="J5252" t="str">
        <f>_xlfn.XLOOKUP(Orders[[#This Row],[_SalesRepID]],'Sales team'!A:A,'Sales team'!B:B)</f>
        <v>Shawn Torres</v>
      </c>
      <c r="K5252">
        <v>27</v>
      </c>
      <c r="L5252">
        <v>32</v>
      </c>
      <c r="M5252">
        <v>180</v>
      </c>
      <c r="N5252" t="str">
        <f>_xlfn.XLOOKUP(Orders[[#This Row],[_ProductID]],Products!A:A,Products!C:C)</f>
        <v>Electronics</v>
      </c>
      <c r="O5252">
        <v>28</v>
      </c>
      <c r="P5252">
        <v>0.05</v>
      </c>
      <c r="Q5252" s="2">
        <v>2512.5</v>
      </c>
      <c r="R5252" s="2">
        <v>1306.5</v>
      </c>
      <c r="S5252" s="2">
        <v>19095</v>
      </c>
      <c r="T5252" s="2">
        <v>8643</v>
      </c>
    </row>
    <row r="5253" spans="1:20" x14ac:dyDescent="0.25">
      <c r="A5253" t="s">
        <v>2745</v>
      </c>
      <c r="B5253" t="s">
        <v>10</v>
      </c>
      <c r="C5253" t="s">
        <v>13</v>
      </c>
      <c r="D5253" s="1">
        <v>43500</v>
      </c>
      <c r="E5253" s="1">
        <v>43574</v>
      </c>
      <c r="F5253" s="1">
        <v>43584</v>
      </c>
      <c r="G5253" s="1">
        <v>43581</v>
      </c>
      <c r="H5253" s="13">
        <f>Orders[[#This Row],[DeliveryDate]]-Orders[[#This Row],[OrderDate]]</f>
        <v>7</v>
      </c>
      <c r="I5253" t="s">
        <v>3</v>
      </c>
      <c r="J5253" t="str">
        <f>_xlfn.XLOOKUP(Orders[[#This Row],[_SalesRepID]],'Sales team'!A:A,'Sales team'!B:B)</f>
        <v>Carlos Miller</v>
      </c>
      <c r="K5253">
        <v>28</v>
      </c>
      <c r="L5253">
        <v>6</v>
      </c>
      <c r="M5253">
        <v>266</v>
      </c>
      <c r="N5253" t="str">
        <f>_xlfn.XLOOKUP(Orders[[#This Row],[_ProductID]],Products!A:A,Products!C:C)</f>
        <v>Home décor</v>
      </c>
      <c r="O5253">
        <v>45</v>
      </c>
      <c r="P5253">
        <v>0.15</v>
      </c>
      <c r="Q5253" s="2">
        <v>897.80000000000007</v>
      </c>
      <c r="R5253" s="2">
        <v>430.94400000000002</v>
      </c>
      <c r="S5253" s="2">
        <v>6105.04</v>
      </c>
      <c r="T5253" s="2">
        <v>2657.4879999999998</v>
      </c>
    </row>
    <row r="5254" spans="1:20" x14ac:dyDescent="0.25">
      <c r="A5254" t="s">
        <v>2746</v>
      </c>
      <c r="B5254" t="s">
        <v>10</v>
      </c>
      <c r="C5254" t="s">
        <v>2</v>
      </c>
      <c r="D5254" s="1">
        <v>43500</v>
      </c>
      <c r="E5254" s="1">
        <v>43574</v>
      </c>
      <c r="F5254" s="1">
        <v>43590</v>
      </c>
      <c r="G5254" s="1">
        <v>43586</v>
      </c>
      <c r="H5254" s="13">
        <f>Orders[[#This Row],[DeliveryDate]]-Orders[[#This Row],[OrderDate]]</f>
        <v>12</v>
      </c>
      <c r="I5254" t="s">
        <v>3</v>
      </c>
      <c r="J5254" t="str">
        <f>_xlfn.XLOOKUP(Orders[[#This Row],[_SalesRepID]],'Sales team'!A:A,'Sales team'!B:B)</f>
        <v>Donald Reynolds</v>
      </c>
      <c r="K5254">
        <v>26</v>
      </c>
      <c r="L5254">
        <v>30</v>
      </c>
      <c r="M5254">
        <v>209</v>
      </c>
      <c r="N5254" t="str">
        <f>_xlfn.XLOOKUP(Orders[[#This Row],[_ProductID]],Products!A:A,Products!C:C)</f>
        <v>Home décor</v>
      </c>
      <c r="O5254">
        <v>14</v>
      </c>
      <c r="P5254">
        <v>0.15</v>
      </c>
      <c r="Q5254" s="2">
        <v>6472.2</v>
      </c>
      <c r="R5254" s="2">
        <v>3236.1</v>
      </c>
      <c r="S5254" s="2">
        <v>44010.96</v>
      </c>
      <c r="T5254" s="2">
        <v>18122.16</v>
      </c>
    </row>
    <row r="5255" spans="1:20" x14ac:dyDescent="0.25">
      <c r="A5255" t="s">
        <v>2747</v>
      </c>
      <c r="B5255" t="s">
        <v>1</v>
      </c>
      <c r="C5255" t="s">
        <v>15</v>
      </c>
      <c r="D5255" s="1">
        <v>43500</v>
      </c>
      <c r="E5255" s="1">
        <v>43574</v>
      </c>
      <c r="F5255" s="1">
        <v>43582</v>
      </c>
      <c r="G5255" s="1">
        <v>43591</v>
      </c>
      <c r="H5255" s="13">
        <f>Orders[[#This Row],[DeliveryDate]]-Orders[[#This Row],[OrderDate]]</f>
        <v>17</v>
      </c>
      <c r="I5255" t="s">
        <v>3</v>
      </c>
      <c r="J5255" t="str">
        <f>_xlfn.XLOOKUP(Orders[[#This Row],[_SalesRepID]],'Sales team'!A:A,'Sales team'!B:B)</f>
        <v>Jonathan Hawkins</v>
      </c>
      <c r="K5255">
        <v>10</v>
      </c>
      <c r="L5255">
        <v>33</v>
      </c>
      <c r="M5255">
        <v>29</v>
      </c>
      <c r="N5255" t="str">
        <f>_xlfn.XLOOKUP(Orders[[#This Row],[_ProductID]],Products!A:A,Products!C:C)</f>
        <v>Home décor</v>
      </c>
      <c r="O5255">
        <v>41</v>
      </c>
      <c r="P5255">
        <v>0.1</v>
      </c>
      <c r="Q5255" s="2">
        <v>1038.5</v>
      </c>
      <c r="R5255" s="2">
        <v>747.72</v>
      </c>
      <c r="S5255" s="2">
        <v>7477.2</v>
      </c>
      <c r="T5255" s="2">
        <v>1495.4399999999996</v>
      </c>
    </row>
    <row r="5256" spans="1:20" x14ac:dyDescent="0.25">
      <c r="A5256" t="s">
        <v>2748</v>
      </c>
      <c r="B5256" t="s">
        <v>1</v>
      </c>
      <c r="C5256" t="s">
        <v>6</v>
      </c>
      <c r="D5256" s="1">
        <v>43500</v>
      </c>
      <c r="E5256" s="1">
        <v>43574</v>
      </c>
      <c r="F5256" s="1">
        <v>43593</v>
      </c>
      <c r="G5256" s="1">
        <v>43600</v>
      </c>
      <c r="H5256" s="13">
        <f>Orders[[#This Row],[DeliveryDate]]-Orders[[#This Row],[OrderDate]]</f>
        <v>26</v>
      </c>
      <c r="I5256" t="s">
        <v>3</v>
      </c>
      <c r="J5256" t="str">
        <f>_xlfn.XLOOKUP(Orders[[#This Row],[_SalesRepID]],'Sales team'!A:A,'Sales team'!B:B)</f>
        <v>Jerry Green</v>
      </c>
      <c r="K5256">
        <v>3</v>
      </c>
      <c r="L5256">
        <v>19</v>
      </c>
      <c r="M5256">
        <v>133</v>
      </c>
      <c r="N5256" t="str">
        <f>_xlfn.XLOOKUP(Orders[[#This Row],[_ProductID]],Products!A:A,Products!C:C)</f>
        <v>Home décor</v>
      </c>
      <c r="O5256">
        <v>29</v>
      </c>
      <c r="P5256">
        <v>7.4999999999999997E-2</v>
      </c>
      <c r="Q5256" s="2">
        <v>5949.6</v>
      </c>
      <c r="R5256" s="2">
        <v>4045.7280000000005</v>
      </c>
      <c r="S5256" s="2">
        <v>5503.380000000001</v>
      </c>
      <c r="T5256" s="2">
        <v>1457.6520000000005</v>
      </c>
    </row>
    <row r="5257" spans="1:20" x14ac:dyDescent="0.25">
      <c r="A5257" t="s">
        <v>2749</v>
      </c>
      <c r="B5257" t="s">
        <v>8</v>
      </c>
      <c r="C5257" t="s">
        <v>6</v>
      </c>
      <c r="D5257" s="1">
        <v>43500</v>
      </c>
      <c r="E5257" s="1">
        <v>43574</v>
      </c>
      <c r="F5257" s="1">
        <v>43581</v>
      </c>
      <c r="G5257" s="1">
        <v>43593</v>
      </c>
      <c r="H5257" s="13">
        <f>Orders[[#This Row],[DeliveryDate]]-Orders[[#This Row],[OrderDate]]</f>
        <v>19</v>
      </c>
      <c r="I5257" t="s">
        <v>3</v>
      </c>
      <c r="J5257" t="str">
        <f>_xlfn.XLOOKUP(Orders[[#This Row],[_SalesRepID]],'Sales team'!A:A,'Sales team'!B:B)</f>
        <v>Douglas Tucker</v>
      </c>
      <c r="K5257">
        <v>23</v>
      </c>
      <c r="L5257">
        <v>9</v>
      </c>
      <c r="M5257">
        <v>96</v>
      </c>
      <c r="N5257" t="str">
        <f>_xlfn.XLOOKUP(Orders[[#This Row],[_ProductID]],Products!A:A,Products!C:C)</f>
        <v>Home décor</v>
      </c>
      <c r="O5257">
        <v>23</v>
      </c>
      <c r="P5257">
        <v>7.4999999999999997E-2</v>
      </c>
      <c r="Q5257" s="2">
        <v>931.30000000000007</v>
      </c>
      <c r="R5257" s="2">
        <v>474.96300000000002</v>
      </c>
      <c r="S5257" s="2">
        <v>5168.7150000000001</v>
      </c>
      <c r="T5257" s="2">
        <v>2318.9369999999999</v>
      </c>
    </row>
    <row r="5258" spans="1:20" x14ac:dyDescent="0.25">
      <c r="A5258" t="s">
        <v>2750</v>
      </c>
      <c r="B5258" t="s">
        <v>1</v>
      </c>
      <c r="C5258" t="s">
        <v>13</v>
      </c>
      <c r="D5258" s="1">
        <v>43500</v>
      </c>
      <c r="E5258" s="1">
        <v>43574</v>
      </c>
      <c r="F5258" s="1">
        <v>43594</v>
      </c>
      <c r="G5258" s="1">
        <v>43578</v>
      </c>
      <c r="H5258" s="13">
        <f>Orders[[#This Row],[DeliveryDate]]-Orders[[#This Row],[OrderDate]]</f>
        <v>4</v>
      </c>
      <c r="I5258" t="s">
        <v>3</v>
      </c>
      <c r="J5258" t="str">
        <f>_xlfn.XLOOKUP(Orders[[#This Row],[_SalesRepID]],'Sales team'!A:A,'Sales team'!B:B)</f>
        <v>Shawn Cook</v>
      </c>
      <c r="K5258">
        <v>7</v>
      </c>
      <c r="L5258">
        <v>46</v>
      </c>
      <c r="M5258">
        <v>273</v>
      </c>
      <c r="N5258" t="str">
        <f>_xlfn.XLOOKUP(Orders[[#This Row],[_ProductID]],Products!A:A,Products!C:C)</f>
        <v>Outdoor</v>
      </c>
      <c r="O5258">
        <v>9</v>
      </c>
      <c r="P5258">
        <v>0.05</v>
      </c>
      <c r="Q5258" s="2">
        <v>2438.8000000000002</v>
      </c>
      <c r="R5258" s="2">
        <v>1024.296</v>
      </c>
      <c r="S5258" s="2">
        <v>18534.88</v>
      </c>
      <c r="T5258" s="2">
        <v>10340.512000000001</v>
      </c>
    </row>
    <row r="5259" spans="1:20" x14ac:dyDescent="0.25">
      <c r="A5259" t="s">
        <v>2751</v>
      </c>
      <c r="B5259" t="s">
        <v>5</v>
      </c>
      <c r="C5259" t="s">
        <v>6</v>
      </c>
      <c r="D5259" s="1">
        <v>43400</v>
      </c>
      <c r="E5259" s="1">
        <v>43574</v>
      </c>
      <c r="F5259" s="1">
        <v>43598</v>
      </c>
      <c r="G5259" s="1">
        <v>43587</v>
      </c>
      <c r="H5259" s="13">
        <f>Orders[[#This Row],[DeliveryDate]]-Orders[[#This Row],[OrderDate]]</f>
        <v>13</v>
      </c>
      <c r="I5259" t="s">
        <v>3</v>
      </c>
      <c r="J5259" t="str">
        <f>_xlfn.XLOOKUP(Orders[[#This Row],[_SalesRepID]],'Sales team'!A:A,'Sales team'!B:B)</f>
        <v>Anthony Torres</v>
      </c>
      <c r="K5259">
        <v>20</v>
      </c>
      <c r="L5259">
        <v>21</v>
      </c>
      <c r="M5259">
        <v>163</v>
      </c>
      <c r="N5259" t="str">
        <f>_xlfn.XLOOKUP(Orders[[#This Row],[_ProductID]],Products!A:A,Products!C:C)</f>
        <v>Electronics</v>
      </c>
      <c r="O5259">
        <v>6</v>
      </c>
      <c r="P5259">
        <v>0.3</v>
      </c>
      <c r="Q5259" s="2">
        <v>710.2</v>
      </c>
      <c r="R5259" s="2">
        <v>419.01800000000003</v>
      </c>
      <c r="S5259" s="2">
        <v>3479.98</v>
      </c>
      <c r="T5259" s="2">
        <v>546.85399999999981</v>
      </c>
    </row>
    <row r="5260" spans="1:20" x14ac:dyDescent="0.25">
      <c r="A5260" t="s">
        <v>2736</v>
      </c>
      <c r="B5260" t="s">
        <v>5</v>
      </c>
      <c r="C5260" t="s">
        <v>13</v>
      </c>
      <c r="D5260" s="1">
        <v>43400</v>
      </c>
      <c r="E5260" s="1">
        <v>43573</v>
      </c>
      <c r="F5260" s="1">
        <v>43585</v>
      </c>
      <c r="G5260" s="1">
        <v>43606</v>
      </c>
      <c r="H5260" s="13">
        <f>Orders[[#This Row],[DeliveryDate]]-Orders[[#This Row],[OrderDate]]</f>
        <v>33</v>
      </c>
      <c r="I5260" t="s">
        <v>3</v>
      </c>
      <c r="J5260" t="str">
        <f>_xlfn.XLOOKUP(Orders[[#This Row],[_SalesRepID]],'Sales team'!A:A,'Sales team'!B:B)</f>
        <v>Frank Brown</v>
      </c>
      <c r="K5260">
        <v>17</v>
      </c>
      <c r="L5260">
        <v>14</v>
      </c>
      <c r="M5260">
        <v>309</v>
      </c>
      <c r="N5260" t="str">
        <f>_xlfn.XLOOKUP(Orders[[#This Row],[_ProductID]],Products!A:A,Products!C:C)</f>
        <v>Kitchen &amp; Dining</v>
      </c>
      <c r="O5260">
        <v>1</v>
      </c>
      <c r="P5260">
        <v>0.1</v>
      </c>
      <c r="Q5260" s="2">
        <v>2659.9</v>
      </c>
      <c r="R5260" s="2">
        <v>1808.7320000000002</v>
      </c>
      <c r="S5260" s="2">
        <v>16757.37</v>
      </c>
      <c r="T5260" s="2">
        <v>4096.2459999999974</v>
      </c>
    </row>
    <row r="5261" spans="1:20" x14ac:dyDescent="0.25">
      <c r="A5261" t="s">
        <v>2737</v>
      </c>
      <c r="B5261" t="s">
        <v>1</v>
      </c>
      <c r="C5261" t="s">
        <v>46</v>
      </c>
      <c r="D5261" s="1">
        <v>43500</v>
      </c>
      <c r="E5261" s="1">
        <v>43573</v>
      </c>
      <c r="F5261" s="1">
        <v>43583</v>
      </c>
      <c r="G5261" s="1">
        <v>43581</v>
      </c>
      <c r="H5261" s="13">
        <f>Orders[[#This Row],[DeliveryDate]]-Orders[[#This Row],[OrderDate]]</f>
        <v>8</v>
      </c>
      <c r="I5261" t="s">
        <v>3</v>
      </c>
      <c r="J5261" t="str">
        <f>_xlfn.XLOOKUP(Orders[[#This Row],[_SalesRepID]],'Sales team'!A:A,'Sales team'!B:B)</f>
        <v>Joshua Bennett</v>
      </c>
      <c r="K5261">
        <v>6</v>
      </c>
      <c r="L5261">
        <v>25</v>
      </c>
      <c r="M5261">
        <v>73</v>
      </c>
      <c r="N5261" t="str">
        <f>_xlfn.XLOOKUP(Orders[[#This Row],[_ProductID]],Products!A:A,Products!C:C)</f>
        <v>Home décor</v>
      </c>
      <c r="O5261">
        <v>43</v>
      </c>
      <c r="P5261">
        <v>7.4999999999999997E-2</v>
      </c>
      <c r="Q5261" s="2">
        <v>1038.5</v>
      </c>
      <c r="R5261" s="2">
        <v>768.49</v>
      </c>
      <c r="S5261" s="2">
        <v>6724.2875000000004</v>
      </c>
      <c r="T5261" s="2">
        <v>1344.8575000000001</v>
      </c>
    </row>
    <row r="5262" spans="1:20" x14ac:dyDescent="0.25">
      <c r="A5262" t="s">
        <v>2738</v>
      </c>
      <c r="B5262" t="s">
        <v>5</v>
      </c>
      <c r="C5262" t="s">
        <v>15</v>
      </c>
      <c r="D5262" s="1">
        <v>43500</v>
      </c>
      <c r="E5262" s="1">
        <v>43573</v>
      </c>
      <c r="F5262" s="1">
        <v>43594</v>
      </c>
      <c r="G5262" s="1">
        <v>43585</v>
      </c>
      <c r="H5262" s="13">
        <f>Orders[[#This Row],[DeliveryDate]]-Orders[[#This Row],[OrderDate]]</f>
        <v>12</v>
      </c>
      <c r="I5262" t="s">
        <v>3</v>
      </c>
      <c r="J5262" t="str">
        <f>_xlfn.XLOOKUP(Orders[[#This Row],[_SalesRepID]],'Sales team'!A:A,'Sales team'!B:B)</f>
        <v>Todd Roberts</v>
      </c>
      <c r="K5262">
        <v>13</v>
      </c>
      <c r="L5262">
        <v>1</v>
      </c>
      <c r="M5262">
        <v>21</v>
      </c>
      <c r="N5262" t="str">
        <f>_xlfn.XLOOKUP(Orders[[#This Row],[_ProductID]],Products!A:A,Products!C:C)</f>
        <v>Home décor</v>
      </c>
      <c r="O5262">
        <v>14</v>
      </c>
      <c r="P5262">
        <v>0.05</v>
      </c>
      <c r="Q5262" s="2">
        <v>1956.4</v>
      </c>
      <c r="R5262" s="2">
        <v>860.81600000000003</v>
      </c>
      <c r="S5262" s="2">
        <v>1858.58</v>
      </c>
      <c r="T5262" s="2">
        <v>997.7639999999999</v>
      </c>
    </row>
    <row r="5263" spans="1:20" x14ac:dyDescent="0.25">
      <c r="A5263" t="s">
        <v>2739</v>
      </c>
      <c r="B5263" t="s">
        <v>10</v>
      </c>
      <c r="C5263" t="s">
        <v>6</v>
      </c>
      <c r="D5263" s="1">
        <v>43400</v>
      </c>
      <c r="E5263" s="1">
        <v>43573</v>
      </c>
      <c r="F5263" s="1">
        <v>43598</v>
      </c>
      <c r="G5263" s="1">
        <v>43581</v>
      </c>
      <c r="H5263" s="13">
        <f>Orders[[#This Row],[DeliveryDate]]-Orders[[#This Row],[OrderDate]]</f>
        <v>8</v>
      </c>
      <c r="I5263" t="s">
        <v>3</v>
      </c>
      <c r="J5263" t="str">
        <f>_xlfn.XLOOKUP(Orders[[#This Row],[_SalesRepID]],'Sales team'!A:A,'Sales team'!B:B)</f>
        <v>Carlos Miller</v>
      </c>
      <c r="K5263">
        <v>28</v>
      </c>
      <c r="L5263">
        <v>7</v>
      </c>
      <c r="M5263">
        <v>145</v>
      </c>
      <c r="N5263" t="str">
        <f>_xlfn.XLOOKUP(Orders[[#This Row],[_ProductID]],Products!A:A,Products!C:C)</f>
        <v>Kitchen &amp; Dining</v>
      </c>
      <c r="O5263">
        <v>37</v>
      </c>
      <c r="P5263">
        <v>0.15</v>
      </c>
      <c r="Q5263" s="2">
        <v>1125.6000000000001</v>
      </c>
      <c r="R5263" s="2">
        <v>844.2</v>
      </c>
      <c r="S5263" s="2">
        <v>6697.3200000000006</v>
      </c>
      <c r="T5263" s="2">
        <v>787.92000000000007</v>
      </c>
    </row>
    <row r="5264" spans="1:20" x14ac:dyDescent="0.25">
      <c r="A5264" t="s">
        <v>2740</v>
      </c>
      <c r="B5264" t="s">
        <v>1</v>
      </c>
      <c r="C5264" t="s">
        <v>2</v>
      </c>
      <c r="D5264" s="1">
        <v>43400</v>
      </c>
      <c r="E5264" s="1">
        <v>43573</v>
      </c>
      <c r="F5264" s="1">
        <v>43588</v>
      </c>
      <c r="G5264" s="1">
        <v>43601</v>
      </c>
      <c r="H5264" s="13">
        <f>Orders[[#This Row],[DeliveryDate]]-Orders[[#This Row],[OrderDate]]</f>
        <v>28</v>
      </c>
      <c r="I5264" t="s">
        <v>3</v>
      </c>
      <c r="J5264" t="str">
        <f>_xlfn.XLOOKUP(Orders[[#This Row],[_SalesRepID]],'Sales team'!A:A,'Sales team'!B:B)</f>
        <v>Stephen Payne</v>
      </c>
      <c r="K5264">
        <v>5</v>
      </c>
      <c r="L5264">
        <v>5</v>
      </c>
      <c r="M5264">
        <v>214</v>
      </c>
      <c r="N5264" t="str">
        <f>_xlfn.XLOOKUP(Orders[[#This Row],[_ProductID]],Products!A:A,Products!C:C)</f>
        <v>Home décor</v>
      </c>
      <c r="O5264">
        <v>29</v>
      </c>
      <c r="P5264">
        <v>0.1</v>
      </c>
      <c r="Q5264" s="2">
        <v>1762.1000000000001</v>
      </c>
      <c r="R5264" s="2">
        <v>1339.1960000000001</v>
      </c>
      <c r="S5264" s="2">
        <v>9515.34</v>
      </c>
      <c r="T5264" s="2">
        <v>1480.1639999999989</v>
      </c>
    </row>
    <row r="5265" spans="1:20" x14ac:dyDescent="0.25">
      <c r="A5265" t="s">
        <v>2741</v>
      </c>
      <c r="B5265" t="s">
        <v>1</v>
      </c>
      <c r="C5265" t="s">
        <v>2</v>
      </c>
      <c r="D5265" s="1">
        <v>43500</v>
      </c>
      <c r="E5265" s="1">
        <v>43573</v>
      </c>
      <c r="F5265" s="1">
        <v>43582</v>
      </c>
      <c r="G5265" s="1">
        <v>43588</v>
      </c>
      <c r="H5265" s="13">
        <f>Orders[[#This Row],[DeliveryDate]]-Orders[[#This Row],[OrderDate]]</f>
        <v>15</v>
      </c>
      <c r="I5265" t="s">
        <v>3</v>
      </c>
      <c r="J5265" t="str">
        <f>_xlfn.XLOOKUP(Orders[[#This Row],[_SalesRepID]],'Sales team'!A:A,'Sales team'!B:B)</f>
        <v>Jerry Green</v>
      </c>
      <c r="K5265">
        <v>3</v>
      </c>
      <c r="L5265">
        <v>47</v>
      </c>
      <c r="M5265">
        <v>219</v>
      </c>
      <c r="N5265" t="str">
        <f>_xlfn.XLOOKUP(Orders[[#This Row],[_ProductID]],Products!A:A,Products!C:C)</f>
        <v>Home décor</v>
      </c>
      <c r="O5265">
        <v>33</v>
      </c>
      <c r="P5265">
        <v>0.05</v>
      </c>
      <c r="Q5265" s="2">
        <v>777.2</v>
      </c>
      <c r="R5265" s="2">
        <v>334.19600000000003</v>
      </c>
      <c r="S5265" s="2">
        <v>2953.36</v>
      </c>
      <c r="T5265" s="2">
        <v>1616.576</v>
      </c>
    </row>
    <row r="5266" spans="1:20" x14ac:dyDescent="0.25">
      <c r="A5266" t="s">
        <v>2742</v>
      </c>
      <c r="B5266" t="s">
        <v>1</v>
      </c>
      <c r="C5266" t="s">
        <v>6</v>
      </c>
      <c r="D5266" s="1">
        <v>43400</v>
      </c>
      <c r="E5266" s="1">
        <v>43573</v>
      </c>
      <c r="F5266" s="1">
        <v>43575</v>
      </c>
      <c r="G5266" s="1">
        <v>43584</v>
      </c>
      <c r="H5266" s="13">
        <f>Orders[[#This Row],[DeliveryDate]]-Orders[[#This Row],[OrderDate]]</f>
        <v>11</v>
      </c>
      <c r="I5266" t="s">
        <v>3</v>
      </c>
      <c r="J5266" t="str">
        <f>_xlfn.XLOOKUP(Orders[[#This Row],[_SalesRepID]],'Sales team'!A:A,'Sales team'!B:B)</f>
        <v>Jerry Green</v>
      </c>
      <c r="K5266">
        <v>3</v>
      </c>
      <c r="L5266">
        <v>11</v>
      </c>
      <c r="M5266">
        <v>98</v>
      </c>
      <c r="N5266" t="str">
        <f>_xlfn.XLOOKUP(Orders[[#This Row],[_ProductID]],Products!A:A,Products!C:C)</f>
        <v>Furniture</v>
      </c>
      <c r="O5266">
        <v>19</v>
      </c>
      <c r="P5266">
        <v>0.05</v>
      </c>
      <c r="Q5266" s="2">
        <v>1762.1000000000001</v>
      </c>
      <c r="R5266" s="2">
        <v>1462.5430000000001</v>
      </c>
      <c r="S5266" s="2">
        <v>11717.965</v>
      </c>
      <c r="T5266" s="2">
        <v>1480.1639999999989</v>
      </c>
    </row>
    <row r="5267" spans="1:20" x14ac:dyDescent="0.25">
      <c r="A5267" t="s">
        <v>2743</v>
      </c>
      <c r="B5267" t="s">
        <v>1</v>
      </c>
      <c r="C5267" t="s">
        <v>13</v>
      </c>
      <c r="D5267" s="1">
        <v>43400</v>
      </c>
      <c r="E5267" s="1">
        <v>43573</v>
      </c>
      <c r="F5267" s="1">
        <v>43591</v>
      </c>
      <c r="G5267" s="1">
        <v>43587</v>
      </c>
      <c r="H5267" s="13">
        <f>Orders[[#This Row],[DeliveryDate]]-Orders[[#This Row],[OrderDate]]</f>
        <v>14</v>
      </c>
      <c r="I5267" t="s">
        <v>3</v>
      </c>
      <c r="J5267" t="str">
        <f>_xlfn.XLOOKUP(Orders[[#This Row],[_SalesRepID]],'Sales team'!A:A,'Sales team'!B:B)</f>
        <v>Keith Griffin</v>
      </c>
      <c r="K5267">
        <v>2</v>
      </c>
      <c r="L5267">
        <v>7</v>
      </c>
      <c r="M5267">
        <v>295</v>
      </c>
      <c r="N5267" t="str">
        <f>_xlfn.XLOOKUP(Orders[[#This Row],[_ProductID]],Products!A:A,Products!C:C)</f>
        <v>Home décor</v>
      </c>
      <c r="O5267">
        <v>17</v>
      </c>
      <c r="P5267">
        <v>0.1</v>
      </c>
      <c r="Q5267" s="2">
        <v>1112.2</v>
      </c>
      <c r="R5267" s="2">
        <v>511.61200000000002</v>
      </c>
      <c r="S5267" s="2">
        <v>8007.84</v>
      </c>
      <c r="T5267" s="2">
        <v>3914.944</v>
      </c>
    </row>
    <row r="5268" spans="1:20" x14ac:dyDescent="0.25">
      <c r="A5268" t="s">
        <v>2727</v>
      </c>
      <c r="B5268" t="s">
        <v>1</v>
      </c>
      <c r="C5268" t="s">
        <v>6</v>
      </c>
      <c r="D5268" s="1">
        <v>43400</v>
      </c>
      <c r="E5268" s="1">
        <v>43572</v>
      </c>
      <c r="F5268" s="1">
        <v>43579</v>
      </c>
      <c r="G5268" s="1">
        <v>43598</v>
      </c>
      <c r="H5268" s="13">
        <f>Orders[[#This Row],[DeliveryDate]]-Orders[[#This Row],[OrderDate]]</f>
        <v>26</v>
      </c>
      <c r="I5268" t="s">
        <v>3</v>
      </c>
      <c r="J5268" t="str">
        <f>_xlfn.XLOOKUP(Orders[[#This Row],[_SalesRepID]],'Sales team'!A:A,'Sales team'!B:B)</f>
        <v>Shawn Cook</v>
      </c>
      <c r="K5268">
        <v>7</v>
      </c>
      <c r="L5268">
        <v>47</v>
      </c>
      <c r="M5268">
        <v>160</v>
      </c>
      <c r="N5268" t="str">
        <f>_xlfn.XLOOKUP(Orders[[#This Row],[_ProductID]],Products!A:A,Products!C:C)</f>
        <v>Furniture</v>
      </c>
      <c r="O5268">
        <v>38</v>
      </c>
      <c r="P5268">
        <v>7.4999999999999997E-2</v>
      </c>
      <c r="Q5268" s="2">
        <v>1105.5</v>
      </c>
      <c r="R5268" s="2">
        <v>442.20000000000005</v>
      </c>
      <c r="S5268" s="2">
        <v>3067.7625000000003</v>
      </c>
      <c r="T5268" s="2">
        <v>1741.1625000000001</v>
      </c>
    </row>
    <row r="5269" spans="1:20" x14ac:dyDescent="0.25">
      <c r="A5269" t="s">
        <v>2728</v>
      </c>
      <c r="B5269" t="s">
        <v>10</v>
      </c>
      <c r="C5269" t="s">
        <v>6</v>
      </c>
      <c r="D5269" s="1">
        <v>43500</v>
      </c>
      <c r="E5269" s="1">
        <v>43572</v>
      </c>
      <c r="F5269" s="1">
        <v>43576</v>
      </c>
      <c r="G5269" s="1">
        <v>43581</v>
      </c>
      <c r="H5269" s="13">
        <f>Orders[[#This Row],[DeliveryDate]]-Orders[[#This Row],[OrderDate]]</f>
        <v>9</v>
      </c>
      <c r="I5269" t="s">
        <v>3</v>
      </c>
      <c r="J5269" t="str">
        <f>_xlfn.XLOOKUP(Orders[[#This Row],[_SalesRepID]],'Sales team'!A:A,'Sales team'!B:B)</f>
        <v>Carlos Miller</v>
      </c>
      <c r="K5269">
        <v>28</v>
      </c>
      <c r="L5269">
        <v>13</v>
      </c>
      <c r="M5269">
        <v>125</v>
      </c>
      <c r="N5269" t="str">
        <f>_xlfn.XLOOKUP(Orders[[#This Row],[_ProductID]],Products!A:A,Products!C:C)</f>
        <v>Kitchen &amp; Dining</v>
      </c>
      <c r="O5269">
        <v>4</v>
      </c>
      <c r="P5269">
        <v>0.05</v>
      </c>
      <c r="Q5269" s="2">
        <v>6405.2</v>
      </c>
      <c r="R5269" s="2">
        <v>4611.7439999999997</v>
      </c>
      <c r="S5269" s="2">
        <v>42594.58</v>
      </c>
      <c r="T5269" s="2">
        <v>10312.372000000003</v>
      </c>
    </row>
    <row r="5270" spans="1:20" x14ac:dyDescent="0.25">
      <c r="A5270" t="s">
        <v>2729</v>
      </c>
      <c r="B5270" t="s">
        <v>5</v>
      </c>
      <c r="C5270" t="s">
        <v>25</v>
      </c>
      <c r="D5270" s="1">
        <v>43400</v>
      </c>
      <c r="E5270" s="1">
        <v>43572</v>
      </c>
      <c r="F5270" s="1">
        <v>43593</v>
      </c>
      <c r="G5270" s="1">
        <v>43606</v>
      </c>
      <c r="H5270" s="13">
        <f>Orders[[#This Row],[DeliveryDate]]-Orders[[#This Row],[OrderDate]]</f>
        <v>34</v>
      </c>
      <c r="I5270" t="s">
        <v>3</v>
      </c>
      <c r="J5270" t="str">
        <f>_xlfn.XLOOKUP(Orders[[#This Row],[_SalesRepID]],'Sales team'!A:A,'Sales team'!B:B)</f>
        <v>Todd Roberts</v>
      </c>
      <c r="K5270">
        <v>13</v>
      </c>
      <c r="L5270">
        <v>11</v>
      </c>
      <c r="M5270">
        <v>344</v>
      </c>
      <c r="N5270" t="str">
        <f>_xlfn.XLOOKUP(Orders[[#This Row],[_ProductID]],Products!A:A,Products!C:C)</f>
        <v>Kitchen &amp; Dining</v>
      </c>
      <c r="O5270">
        <v>4</v>
      </c>
      <c r="P5270">
        <v>0.3</v>
      </c>
      <c r="Q5270" s="2">
        <v>2398.6</v>
      </c>
      <c r="R5270" s="2">
        <v>1798.9499999999998</v>
      </c>
      <c r="S5270" s="2">
        <v>6716.079999999999</v>
      </c>
      <c r="T5270" s="2">
        <v>-479.72000000000025</v>
      </c>
    </row>
    <row r="5271" spans="1:20" x14ac:dyDescent="0.25">
      <c r="A5271" t="s">
        <v>2730</v>
      </c>
      <c r="B5271" t="s">
        <v>10</v>
      </c>
      <c r="C5271" t="s">
        <v>2</v>
      </c>
      <c r="D5271" s="1">
        <v>43500</v>
      </c>
      <c r="E5271" s="1">
        <v>43572</v>
      </c>
      <c r="F5271" s="1">
        <v>43582</v>
      </c>
      <c r="G5271" s="1">
        <v>43608</v>
      </c>
      <c r="H5271" s="13">
        <f>Orders[[#This Row],[DeliveryDate]]-Orders[[#This Row],[OrderDate]]</f>
        <v>36</v>
      </c>
      <c r="I5271" t="s">
        <v>3</v>
      </c>
      <c r="J5271" t="str">
        <f>_xlfn.XLOOKUP(Orders[[#This Row],[_SalesRepID]],'Sales team'!A:A,'Sales team'!B:B)</f>
        <v>Carlos Miller</v>
      </c>
      <c r="K5271">
        <v>28</v>
      </c>
      <c r="L5271">
        <v>24</v>
      </c>
      <c r="M5271">
        <v>234</v>
      </c>
      <c r="N5271" t="str">
        <f>_xlfn.XLOOKUP(Orders[[#This Row],[_ProductID]],Products!A:A,Products!C:C)</f>
        <v>Furniture</v>
      </c>
      <c r="O5271">
        <v>12</v>
      </c>
      <c r="P5271">
        <v>0.15</v>
      </c>
      <c r="Q5271" s="2">
        <v>1112.2</v>
      </c>
      <c r="R5271" s="2">
        <v>811.90600000000006</v>
      </c>
      <c r="S5271" s="2">
        <v>2836.11</v>
      </c>
      <c r="T5271" s="2">
        <v>400.39199999999983</v>
      </c>
    </row>
    <row r="5272" spans="1:20" x14ac:dyDescent="0.25">
      <c r="A5272" t="s">
        <v>2731</v>
      </c>
      <c r="B5272" t="s">
        <v>10</v>
      </c>
      <c r="C5272" t="s">
        <v>13</v>
      </c>
      <c r="D5272" s="1">
        <v>43500</v>
      </c>
      <c r="E5272" s="1">
        <v>43572</v>
      </c>
      <c r="F5272" s="1">
        <v>43598</v>
      </c>
      <c r="G5272" s="1">
        <v>43594</v>
      </c>
      <c r="H5272" s="13">
        <f>Orders[[#This Row],[DeliveryDate]]-Orders[[#This Row],[OrderDate]]</f>
        <v>22</v>
      </c>
      <c r="I5272" t="s">
        <v>3</v>
      </c>
      <c r="J5272" t="str">
        <f>_xlfn.XLOOKUP(Orders[[#This Row],[_SalesRepID]],'Sales team'!A:A,'Sales team'!B:B)</f>
        <v>Shawn Torres</v>
      </c>
      <c r="K5272">
        <v>27</v>
      </c>
      <c r="L5272">
        <v>26</v>
      </c>
      <c r="M5272">
        <v>277</v>
      </c>
      <c r="N5272" t="str">
        <f>_xlfn.XLOOKUP(Orders[[#This Row],[_ProductID]],Products!A:A,Products!C:C)</f>
        <v>Kitchen &amp; Dining</v>
      </c>
      <c r="O5272">
        <v>4</v>
      </c>
      <c r="P5272">
        <v>0.15</v>
      </c>
      <c r="Q5272" s="2">
        <v>1936.3</v>
      </c>
      <c r="R5272" s="2">
        <v>1103.6909999999998</v>
      </c>
      <c r="S5272" s="2">
        <v>6583.42</v>
      </c>
      <c r="T5272" s="2">
        <v>2168.6560000000009</v>
      </c>
    </row>
    <row r="5273" spans="1:20" x14ac:dyDescent="0.25">
      <c r="A5273" t="s">
        <v>2732</v>
      </c>
      <c r="B5273" t="s">
        <v>1</v>
      </c>
      <c r="C5273" t="s">
        <v>2</v>
      </c>
      <c r="D5273" s="1">
        <v>43500</v>
      </c>
      <c r="E5273" s="1">
        <v>43572</v>
      </c>
      <c r="F5273" s="1">
        <v>43581</v>
      </c>
      <c r="G5273" s="1">
        <v>43577</v>
      </c>
      <c r="H5273" s="13">
        <f>Orders[[#This Row],[DeliveryDate]]-Orders[[#This Row],[OrderDate]]</f>
        <v>5</v>
      </c>
      <c r="I5273" t="s">
        <v>3</v>
      </c>
      <c r="J5273" t="str">
        <f>_xlfn.XLOOKUP(Orders[[#This Row],[_SalesRepID]],'Sales team'!A:A,'Sales team'!B:B)</f>
        <v>Chris Armstrong</v>
      </c>
      <c r="K5273">
        <v>4</v>
      </c>
      <c r="L5273">
        <v>15</v>
      </c>
      <c r="M5273">
        <v>252</v>
      </c>
      <c r="N5273" t="str">
        <f>_xlfn.XLOOKUP(Orders[[#This Row],[_ProductID]],Products!A:A,Products!C:C)</f>
        <v>Home décor</v>
      </c>
      <c r="O5273">
        <v>33</v>
      </c>
      <c r="P5273">
        <v>7.4999999999999997E-2</v>
      </c>
      <c r="Q5273" s="2">
        <v>1051.9000000000001</v>
      </c>
      <c r="R5273" s="2">
        <v>452.31700000000001</v>
      </c>
      <c r="S5273" s="2">
        <v>1946.0150000000003</v>
      </c>
      <c r="T5273" s="2">
        <v>1041.3810000000003</v>
      </c>
    </row>
    <row r="5274" spans="1:20" x14ac:dyDescent="0.25">
      <c r="A5274" t="s">
        <v>2733</v>
      </c>
      <c r="B5274" t="s">
        <v>1</v>
      </c>
      <c r="C5274" t="s">
        <v>46</v>
      </c>
      <c r="D5274" s="1">
        <v>43500</v>
      </c>
      <c r="E5274" s="1">
        <v>43572</v>
      </c>
      <c r="F5274" s="1">
        <v>43591</v>
      </c>
      <c r="G5274" s="1">
        <v>43577</v>
      </c>
      <c r="H5274" s="13">
        <f>Orders[[#This Row],[DeliveryDate]]-Orders[[#This Row],[OrderDate]]</f>
        <v>5</v>
      </c>
      <c r="I5274" t="s">
        <v>3</v>
      </c>
      <c r="J5274" t="str">
        <f>_xlfn.XLOOKUP(Orders[[#This Row],[_SalesRepID]],'Sales team'!A:A,'Sales team'!B:B)</f>
        <v>Joshua Ryan</v>
      </c>
      <c r="K5274">
        <v>9</v>
      </c>
      <c r="L5274">
        <v>46</v>
      </c>
      <c r="M5274">
        <v>85</v>
      </c>
      <c r="N5274" t="str">
        <f>_xlfn.XLOOKUP(Orders[[#This Row],[_ProductID]],Products!A:A,Products!C:C)</f>
        <v>Home décor</v>
      </c>
      <c r="O5274">
        <v>3</v>
      </c>
      <c r="P5274">
        <v>0.3</v>
      </c>
      <c r="Q5274" s="2">
        <v>1051.9000000000001</v>
      </c>
      <c r="R5274" s="2">
        <v>662.69700000000012</v>
      </c>
      <c r="S5274" s="2">
        <v>3681.6499999999996</v>
      </c>
      <c r="T5274" s="2">
        <v>368.16499999999905</v>
      </c>
    </row>
    <row r="5275" spans="1:20" x14ac:dyDescent="0.25">
      <c r="A5275" t="s">
        <v>2734</v>
      </c>
      <c r="B5275" t="s">
        <v>8</v>
      </c>
      <c r="C5275" t="s">
        <v>15</v>
      </c>
      <c r="D5275" s="1">
        <v>43500</v>
      </c>
      <c r="E5275" s="1">
        <v>43572</v>
      </c>
      <c r="F5275" s="1">
        <v>43576</v>
      </c>
      <c r="G5275" s="1">
        <v>43578</v>
      </c>
      <c r="H5275" s="13">
        <f>Orders[[#This Row],[DeliveryDate]]-Orders[[#This Row],[OrderDate]]</f>
        <v>6</v>
      </c>
      <c r="I5275" t="s">
        <v>3</v>
      </c>
      <c r="J5275" t="str">
        <f>_xlfn.XLOOKUP(Orders[[#This Row],[_SalesRepID]],'Sales team'!A:A,'Sales team'!B:B)</f>
        <v>Douglas Tucker</v>
      </c>
      <c r="K5275">
        <v>23</v>
      </c>
      <c r="L5275">
        <v>11</v>
      </c>
      <c r="M5275">
        <v>11</v>
      </c>
      <c r="N5275" t="str">
        <f>_xlfn.XLOOKUP(Orders[[#This Row],[_ProductID]],Products!A:A,Products!C:C)</f>
        <v>Home décor</v>
      </c>
      <c r="O5275">
        <v>3</v>
      </c>
      <c r="P5275">
        <v>7.4999999999999997E-2</v>
      </c>
      <c r="Q5275" s="2">
        <v>1092.1000000000001</v>
      </c>
      <c r="R5275" s="2">
        <v>589.73400000000015</v>
      </c>
      <c r="S5275" s="2">
        <v>3030.5775000000003</v>
      </c>
      <c r="T5275" s="2">
        <v>1261.3754999999999</v>
      </c>
    </row>
    <row r="5276" spans="1:20" x14ac:dyDescent="0.25">
      <c r="A5276" t="s">
        <v>2735</v>
      </c>
      <c r="B5276" t="s">
        <v>5</v>
      </c>
      <c r="C5276" t="s">
        <v>15</v>
      </c>
      <c r="D5276" s="1">
        <v>43500</v>
      </c>
      <c r="E5276" s="1">
        <v>43572</v>
      </c>
      <c r="F5276" s="1">
        <v>43588</v>
      </c>
      <c r="G5276" s="1">
        <v>43587</v>
      </c>
      <c r="H5276" s="13">
        <f>Orders[[#This Row],[DeliveryDate]]-Orders[[#This Row],[OrderDate]]</f>
        <v>15</v>
      </c>
      <c r="I5276" t="s">
        <v>3</v>
      </c>
      <c r="J5276" t="str">
        <f>_xlfn.XLOOKUP(Orders[[#This Row],[_SalesRepID]],'Sales team'!A:A,'Sales team'!B:B)</f>
        <v>Nicholas Cunningham</v>
      </c>
      <c r="K5276">
        <v>19</v>
      </c>
      <c r="L5276">
        <v>47</v>
      </c>
      <c r="M5276">
        <v>6</v>
      </c>
      <c r="N5276" t="str">
        <f>_xlfn.XLOOKUP(Orders[[#This Row],[_ProductID]],Products!A:A,Products!C:C)</f>
        <v>Home décor</v>
      </c>
      <c r="O5276">
        <v>33</v>
      </c>
      <c r="P5276">
        <v>0.2</v>
      </c>
      <c r="Q5276" s="2">
        <v>3175.8</v>
      </c>
      <c r="R5276" s="2">
        <v>1905.48</v>
      </c>
      <c r="S5276" s="2">
        <v>5081.2800000000007</v>
      </c>
      <c r="T5276" s="2">
        <v>1270.3200000000006</v>
      </c>
    </row>
    <row r="5277" spans="1:20" x14ac:dyDescent="0.25">
      <c r="A5277" t="s">
        <v>2720</v>
      </c>
      <c r="B5277" t="s">
        <v>5</v>
      </c>
      <c r="C5277" t="s">
        <v>6</v>
      </c>
      <c r="D5277" s="1">
        <v>43500</v>
      </c>
      <c r="E5277" s="1">
        <v>43571</v>
      </c>
      <c r="F5277" s="1">
        <v>43593</v>
      </c>
      <c r="G5277" s="1">
        <v>43613</v>
      </c>
      <c r="H5277" s="13">
        <f>Orders[[#This Row],[DeliveryDate]]-Orders[[#This Row],[OrderDate]]</f>
        <v>42</v>
      </c>
      <c r="I5277" t="s">
        <v>3</v>
      </c>
      <c r="J5277" t="str">
        <f>_xlfn.XLOOKUP(Orders[[#This Row],[_SalesRepID]],'Sales team'!A:A,'Sales team'!B:B)</f>
        <v>Frank Brown</v>
      </c>
      <c r="K5277">
        <v>17</v>
      </c>
      <c r="L5277">
        <v>26</v>
      </c>
      <c r="M5277">
        <v>185</v>
      </c>
      <c r="N5277" t="str">
        <f>_xlfn.XLOOKUP(Orders[[#This Row],[_ProductID]],Products!A:A,Products!C:C)</f>
        <v>Kitchen &amp; Dining</v>
      </c>
      <c r="O5277">
        <v>16</v>
      </c>
      <c r="P5277">
        <v>0.1</v>
      </c>
      <c r="Q5277" s="2">
        <v>891.1</v>
      </c>
      <c r="R5277" s="2">
        <v>614.85899999999992</v>
      </c>
      <c r="S5277" s="2">
        <v>4811.9400000000005</v>
      </c>
      <c r="T5277" s="2">
        <v>1122.786000000001</v>
      </c>
    </row>
    <row r="5278" spans="1:20" x14ac:dyDescent="0.25">
      <c r="A5278" t="s">
        <v>2721</v>
      </c>
      <c r="B5278" t="s">
        <v>8</v>
      </c>
      <c r="C5278" t="s">
        <v>13</v>
      </c>
      <c r="D5278" s="1">
        <v>43500</v>
      </c>
      <c r="E5278" s="1">
        <v>43571</v>
      </c>
      <c r="F5278" s="1">
        <v>43584</v>
      </c>
      <c r="G5278" s="1">
        <v>43601</v>
      </c>
      <c r="H5278" s="13">
        <f>Orders[[#This Row],[DeliveryDate]]-Orders[[#This Row],[OrderDate]]</f>
        <v>30</v>
      </c>
      <c r="I5278" t="s">
        <v>3</v>
      </c>
      <c r="J5278" t="str">
        <f>_xlfn.XLOOKUP(Orders[[#This Row],[_SalesRepID]],'Sales team'!A:A,'Sales team'!B:B)</f>
        <v>Samuel Fowler</v>
      </c>
      <c r="K5278">
        <v>21</v>
      </c>
      <c r="L5278">
        <v>45</v>
      </c>
      <c r="M5278">
        <v>325</v>
      </c>
      <c r="N5278" t="str">
        <f>_xlfn.XLOOKUP(Orders[[#This Row],[_ProductID]],Products!A:A,Products!C:C)</f>
        <v>Furniture</v>
      </c>
      <c r="O5278">
        <v>12</v>
      </c>
      <c r="P5278">
        <v>0.05</v>
      </c>
      <c r="Q5278" s="2">
        <v>254.6</v>
      </c>
      <c r="R5278" s="2">
        <v>150.214</v>
      </c>
      <c r="S5278" s="2">
        <v>967.4799999999999</v>
      </c>
      <c r="T5278" s="2">
        <v>366.62399999999991</v>
      </c>
    </row>
    <row r="5279" spans="1:20" x14ac:dyDescent="0.25">
      <c r="A5279" t="s">
        <v>2722</v>
      </c>
      <c r="B5279" t="s">
        <v>1</v>
      </c>
      <c r="C5279" t="s">
        <v>25</v>
      </c>
      <c r="D5279" s="1">
        <v>43500</v>
      </c>
      <c r="E5279" s="1">
        <v>43571</v>
      </c>
      <c r="F5279" s="1">
        <v>43576</v>
      </c>
      <c r="G5279" s="1">
        <v>43581</v>
      </c>
      <c r="H5279" s="13">
        <f>Orders[[#This Row],[DeliveryDate]]-Orders[[#This Row],[OrderDate]]</f>
        <v>10</v>
      </c>
      <c r="I5279" t="s">
        <v>3</v>
      </c>
      <c r="J5279" t="str">
        <f>_xlfn.XLOOKUP(Orders[[#This Row],[_SalesRepID]],'Sales team'!A:A,'Sales team'!B:B)</f>
        <v>Chris Armstrong</v>
      </c>
      <c r="K5279">
        <v>4</v>
      </c>
      <c r="L5279">
        <v>26</v>
      </c>
      <c r="M5279">
        <v>362</v>
      </c>
      <c r="N5279" t="str">
        <f>_xlfn.XLOOKUP(Orders[[#This Row],[_ProductID]],Products!A:A,Products!C:C)</f>
        <v>Home décor</v>
      </c>
      <c r="O5279">
        <v>11</v>
      </c>
      <c r="P5279">
        <v>0.1</v>
      </c>
      <c r="Q5279" s="2">
        <v>3149</v>
      </c>
      <c r="R5279" s="2">
        <v>1322.58</v>
      </c>
      <c r="S5279" s="2">
        <v>19838.7</v>
      </c>
      <c r="T5279" s="2">
        <v>10580.640000000001</v>
      </c>
    </row>
    <row r="5280" spans="1:20" x14ac:dyDescent="0.25">
      <c r="A5280" t="s">
        <v>2723</v>
      </c>
      <c r="B5280" t="s">
        <v>10</v>
      </c>
      <c r="C5280" t="s">
        <v>2</v>
      </c>
      <c r="D5280" s="1">
        <v>43400</v>
      </c>
      <c r="E5280" s="1">
        <v>43571</v>
      </c>
      <c r="F5280" s="1">
        <v>43587</v>
      </c>
      <c r="G5280" s="1">
        <v>43580</v>
      </c>
      <c r="H5280" s="13">
        <f>Orders[[#This Row],[DeliveryDate]]-Orders[[#This Row],[OrderDate]]</f>
        <v>9</v>
      </c>
      <c r="I5280" t="s">
        <v>3</v>
      </c>
      <c r="J5280" t="str">
        <f>_xlfn.XLOOKUP(Orders[[#This Row],[_SalesRepID]],'Sales team'!A:A,'Sales team'!B:B)</f>
        <v>Shawn Torres</v>
      </c>
      <c r="K5280">
        <v>27</v>
      </c>
      <c r="L5280">
        <v>29</v>
      </c>
      <c r="M5280">
        <v>237</v>
      </c>
      <c r="N5280" t="str">
        <f>_xlfn.XLOOKUP(Orders[[#This Row],[_ProductID]],Products!A:A,Products!C:C)</f>
        <v>Electronics</v>
      </c>
      <c r="O5280">
        <v>6</v>
      </c>
      <c r="P5280">
        <v>7.4999999999999997E-2</v>
      </c>
      <c r="Q5280" s="2">
        <v>3946.3</v>
      </c>
      <c r="R5280" s="2">
        <v>1775.835</v>
      </c>
      <c r="S5280" s="2">
        <v>25552.292500000003</v>
      </c>
      <c r="T5280" s="2">
        <v>13121.447500000002</v>
      </c>
    </row>
    <row r="5281" spans="1:20" x14ac:dyDescent="0.25">
      <c r="A5281" t="s">
        <v>2724</v>
      </c>
      <c r="B5281" t="s">
        <v>1</v>
      </c>
      <c r="C5281" t="s">
        <v>13</v>
      </c>
      <c r="D5281" s="1">
        <v>43500</v>
      </c>
      <c r="E5281" s="1">
        <v>43571</v>
      </c>
      <c r="F5281" s="1">
        <v>43586</v>
      </c>
      <c r="G5281" s="1">
        <v>43581</v>
      </c>
      <c r="H5281" s="13">
        <f>Orders[[#This Row],[DeliveryDate]]-Orders[[#This Row],[OrderDate]]</f>
        <v>10</v>
      </c>
      <c r="I5281" t="s">
        <v>3</v>
      </c>
      <c r="J5281" t="str">
        <f>_xlfn.XLOOKUP(Orders[[#This Row],[_SalesRepID]],'Sales team'!A:A,'Sales team'!B:B)</f>
        <v>Joshua Bennett</v>
      </c>
      <c r="K5281">
        <v>6</v>
      </c>
      <c r="L5281">
        <v>5</v>
      </c>
      <c r="M5281">
        <v>263</v>
      </c>
      <c r="N5281" t="str">
        <f>_xlfn.XLOOKUP(Orders[[#This Row],[_ProductID]],Products!A:A,Products!C:C)</f>
        <v>Home décor</v>
      </c>
      <c r="O5281">
        <v>11</v>
      </c>
      <c r="P5281">
        <v>0.05</v>
      </c>
      <c r="Q5281" s="2">
        <v>1701.8</v>
      </c>
      <c r="R5281" s="2">
        <v>748.79200000000003</v>
      </c>
      <c r="S5281" s="2">
        <v>11316.97</v>
      </c>
      <c r="T5281" s="2">
        <v>6075.4259999999995</v>
      </c>
    </row>
    <row r="5282" spans="1:20" x14ac:dyDescent="0.25">
      <c r="A5282" t="s">
        <v>2725</v>
      </c>
      <c r="B5282" t="s">
        <v>1</v>
      </c>
      <c r="C5282" t="s">
        <v>6</v>
      </c>
      <c r="D5282" s="1">
        <v>43400</v>
      </c>
      <c r="E5282" s="1">
        <v>43571</v>
      </c>
      <c r="F5282" s="1">
        <v>43592</v>
      </c>
      <c r="G5282" s="1">
        <v>43580</v>
      </c>
      <c r="H5282" s="13">
        <f>Orders[[#This Row],[DeliveryDate]]-Orders[[#This Row],[OrderDate]]</f>
        <v>9</v>
      </c>
      <c r="I5282" t="s">
        <v>3</v>
      </c>
      <c r="J5282" t="str">
        <f>_xlfn.XLOOKUP(Orders[[#This Row],[_SalesRepID]],'Sales team'!A:A,'Sales team'!B:B)</f>
        <v>Chris Armstrong</v>
      </c>
      <c r="K5282">
        <v>4</v>
      </c>
      <c r="L5282">
        <v>4</v>
      </c>
      <c r="M5282">
        <v>197</v>
      </c>
      <c r="N5282" t="str">
        <f>_xlfn.XLOOKUP(Orders[[#This Row],[_ProductID]],Products!A:A,Products!C:C)</f>
        <v>Home décor</v>
      </c>
      <c r="O5282">
        <v>44</v>
      </c>
      <c r="P5282">
        <v>0.05</v>
      </c>
      <c r="Q5282" s="2">
        <v>1011.7</v>
      </c>
      <c r="R5282" s="2">
        <v>445.14800000000002</v>
      </c>
      <c r="S5282" s="2">
        <v>4805.5749999999998</v>
      </c>
      <c r="T5282" s="2">
        <v>2579.8349999999996</v>
      </c>
    </row>
    <row r="5283" spans="1:20" x14ac:dyDescent="0.25">
      <c r="A5283" t="s">
        <v>2726</v>
      </c>
      <c r="B5283" t="s">
        <v>5</v>
      </c>
      <c r="C5283" t="s">
        <v>6</v>
      </c>
      <c r="D5283" s="1">
        <v>43400</v>
      </c>
      <c r="E5283" s="1">
        <v>43571</v>
      </c>
      <c r="F5283" s="1">
        <v>43594</v>
      </c>
      <c r="G5283" s="1">
        <v>43578</v>
      </c>
      <c r="H5283" s="13">
        <f>Orders[[#This Row],[DeliveryDate]]-Orders[[#This Row],[OrderDate]]</f>
        <v>7</v>
      </c>
      <c r="I5283" t="s">
        <v>3</v>
      </c>
      <c r="J5283" t="str">
        <f>_xlfn.XLOOKUP(Orders[[#This Row],[_SalesRepID]],'Sales team'!A:A,'Sales team'!B:B)</f>
        <v>Anthony Berry</v>
      </c>
      <c r="K5283">
        <v>16</v>
      </c>
      <c r="L5283">
        <v>20</v>
      </c>
      <c r="M5283">
        <v>153</v>
      </c>
      <c r="N5283" t="str">
        <f>_xlfn.XLOOKUP(Orders[[#This Row],[_ProductID]],Products!A:A,Products!C:C)</f>
        <v>Home décor</v>
      </c>
      <c r="O5283">
        <v>23</v>
      </c>
      <c r="P5283">
        <v>0.4</v>
      </c>
      <c r="Q5283" s="2">
        <v>871</v>
      </c>
      <c r="R5283" s="2">
        <v>383.24</v>
      </c>
      <c r="S5283" s="2">
        <v>2613</v>
      </c>
      <c r="T5283" s="2">
        <v>696.8</v>
      </c>
    </row>
    <row r="5284" spans="1:20" x14ac:dyDescent="0.25">
      <c r="A5284" t="s">
        <v>2711</v>
      </c>
      <c r="B5284" t="s">
        <v>1</v>
      </c>
      <c r="C5284" t="s">
        <v>15</v>
      </c>
      <c r="D5284" s="1">
        <v>43400</v>
      </c>
      <c r="E5284" s="1">
        <v>43570</v>
      </c>
      <c r="F5284" s="1">
        <v>43580</v>
      </c>
      <c r="G5284" s="1">
        <v>43588</v>
      </c>
      <c r="H5284" s="13">
        <f>Orders[[#This Row],[DeliveryDate]]-Orders[[#This Row],[OrderDate]]</f>
        <v>18</v>
      </c>
      <c r="I5284" t="s">
        <v>3</v>
      </c>
      <c r="J5284" t="str">
        <f>_xlfn.XLOOKUP(Orders[[#This Row],[_SalesRepID]],'Sales team'!A:A,'Sales team'!B:B)</f>
        <v>George Lewis</v>
      </c>
      <c r="K5284">
        <v>8</v>
      </c>
      <c r="L5284">
        <v>7</v>
      </c>
      <c r="M5284">
        <v>3</v>
      </c>
      <c r="N5284" t="str">
        <f>_xlfn.XLOOKUP(Orders[[#This Row],[_ProductID]],Products!A:A,Products!C:C)</f>
        <v>Home décor</v>
      </c>
      <c r="O5284">
        <v>3</v>
      </c>
      <c r="P5284">
        <v>0.1</v>
      </c>
      <c r="Q5284" s="2">
        <v>1031.8</v>
      </c>
      <c r="R5284" s="2">
        <v>412.72</v>
      </c>
      <c r="S5284" s="2">
        <v>3714.48</v>
      </c>
      <c r="T5284" s="2">
        <v>2063.6</v>
      </c>
    </row>
    <row r="5285" spans="1:20" x14ac:dyDescent="0.25">
      <c r="A5285" t="s">
        <v>2712</v>
      </c>
      <c r="B5285" t="s">
        <v>5</v>
      </c>
      <c r="C5285" t="s">
        <v>6</v>
      </c>
      <c r="D5285" s="1">
        <v>43400</v>
      </c>
      <c r="E5285" s="1">
        <v>43570</v>
      </c>
      <c r="F5285" s="1">
        <v>43584</v>
      </c>
      <c r="G5285" s="1">
        <v>43595</v>
      </c>
      <c r="H5285" s="13">
        <f>Orders[[#This Row],[DeliveryDate]]-Orders[[#This Row],[OrderDate]]</f>
        <v>25</v>
      </c>
      <c r="I5285" t="s">
        <v>3</v>
      </c>
      <c r="J5285" t="str">
        <f>_xlfn.XLOOKUP(Orders[[#This Row],[_SalesRepID]],'Sales team'!A:A,'Sales team'!B:B)</f>
        <v>Shawn Wallace</v>
      </c>
      <c r="K5285">
        <v>18</v>
      </c>
      <c r="L5285">
        <v>11</v>
      </c>
      <c r="M5285">
        <v>158</v>
      </c>
      <c r="N5285" t="str">
        <f>_xlfn.XLOOKUP(Orders[[#This Row],[_ProductID]],Products!A:A,Products!C:C)</f>
        <v>Furniture</v>
      </c>
      <c r="O5285">
        <v>42</v>
      </c>
      <c r="P5285">
        <v>0.2</v>
      </c>
      <c r="Q5285" s="2">
        <v>2559.4</v>
      </c>
      <c r="R5285" s="2">
        <v>1612.422</v>
      </c>
      <c r="S5285" s="2">
        <v>8190.0800000000008</v>
      </c>
      <c r="T5285" s="2">
        <v>1740.3920000000007</v>
      </c>
    </row>
    <row r="5286" spans="1:20" x14ac:dyDescent="0.25">
      <c r="A5286" t="s">
        <v>2713</v>
      </c>
      <c r="B5286" t="s">
        <v>1</v>
      </c>
      <c r="C5286" t="s">
        <v>6</v>
      </c>
      <c r="D5286" s="1">
        <v>43500</v>
      </c>
      <c r="E5286" s="1">
        <v>43570</v>
      </c>
      <c r="F5286" s="1">
        <v>43591</v>
      </c>
      <c r="G5286" s="1">
        <v>43574</v>
      </c>
      <c r="H5286" s="13">
        <f>Orders[[#This Row],[DeliveryDate]]-Orders[[#This Row],[OrderDate]]</f>
        <v>4</v>
      </c>
      <c r="I5286" t="s">
        <v>3</v>
      </c>
      <c r="J5286" t="str">
        <f>_xlfn.XLOOKUP(Orders[[#This Row],[_SalesRepID]],'Sales team'!A:A,'Sales team'!B:B)</f>
        <v>Chris Armstrong</v>
      </c>
      <c r="K5286">
        <v>4</v>
      </c>
      <c r="L5286">
        <v>30</v>
      </c>
      <c r="M5286">
        <v>91</v>
      </c>
      <c r="N5286" t="str">
        <f>_xlfn.XLOOKUP(Orders[[#This Row],[_ProductID]],Products!A:A,Products!C:C)</f>
        <v>Home décor</v>
      </c>
      <c r="O5286">
        <v>35</v>
      </c>
      <c r="P5286">
        <v>0.3</v>
      </c>
      <c r="Q5286" s="2">
        <v>1862.6000000000001</v>
      </c>
      <c r="R5286" s="2">
        <v>1434.2020000000002</v>
      </c>
      <c r="S5286" s="2">
        <v>2607.64</v>
      </c>
      <c r="T5286" s="2">
        <v>-260.76400000000058</v>
      </c>
    </row>
    <row r="5287" spans="1:20" x14ac:dyDescent="0.25">
      <c r="A5287" t="s">
        <v>2714</v>
      </c>
      <c r="B5287" t="s">
        <v>1</v>
      </c>
      <c r="C5287" t="s">
        <v>25</v>
      </c>
      <c r="D5287" s="1">
        <v>43500</v>
      </c>
      <c r="E5287" s="1">
        <v>43570</v>
      </c>
      <c r="F5287" s="1">
        <v>43598</v>
      </c>
      <c r="G5287" s="1">
        <v>43574</v>
      </c>
      <c r="H5287" s="13">
        <f>Orders[[#This Row],[DeliveryDate]]-Orders[[#This Row],[OrderDate]]</f>
        <v>4</v>
      </c>
      <c r="I5287" t="s">
        <v>3</v>
      </c>
      <c r="J5287" t="str">
        <f>_xlfn.XLOOKUP(Orders[[#This Row],[_SalesRepID]],'Sales team'!A:A,'Sales team'!B:B)</f>
        <v>Shawn Cook</v>
      </c>
      <c r="K5287">
        <v>7</v>
      </c>
      <c r="L5287">
        <v>28</v>
      </c>
      <c r="M5287">
        <v>357</v>
      </c>
      <c r="N5287" t="str">
        <f>_xlfn.XLOOKUP(Orders[[#This Row],[_ProductID]],Products!A:A,Products!C:C)</f>
        <v>Home décor</v>
      </c>
      <c r="O5287">
        <v>41</v>
      </c>
      <c r="P5287">
        <v>0.05</v>
      </c>
      <c r="Q5287" s="2">
        <v>1085.4000000000001</v>
      </c>
      <c r="R5287" s="2">
        <v>520.99200000000008</v>
      </c>
      <c r="S5287" s="2">
        <v>7217.9100000000008</v>
      </c>
      <c r="T5287" s="2">
        <v>3570.9660000000003</v>
      </c>
    </row>
    <row r="5288" spans="1:20" x14ac:dyDescent="0.25">
      <c r="A5288" t="s">
        <v>2715</v>
      </c>
      <c r="B5288" t="s">
        <v>5</v>
      </c>
      <c r="C5288" t="s">
        <v>25</v>
      </c>
      <c r="D5288" s="1">
        <v>43500</v>
      </c>
      <c r="E5288" s="1">
        <v>43570</v>
      </c>
      <c r="F5288" s="1">
        <v>43577</v>
      </c>
      <c r="G5288" s="1">
        <v>43585</v>
      </c>
      <c r="H5288" s="13">
        <f>Orders[[#This Row],[DeliveryDate]]-Orders[[#This Row],[OrderDate]]</f>
        <v>15</v>
      </c>
      <c r="I5288" t="s">
        <v>3</v>
      </c>
      <c r="J5288" t="str">
        <f>_xlfn.XLOOKUP(Orders[[#This Row],[_SalesRepID]],'Sales team'!A:A,'Sales team'!B:B)</f>
        <v>Paul Holmes</v>
      </c>
      <c r="K5288">
        <v>14</v>
      </c>
      <c r="L5288">
        <v>29</v>
      </c>
      <c r="M5288">
        <v>346</v>
      </c>
      <c r="N5288" t="str">
        <f>_xlfn.XLOOKUP(Orders[[#This Row],[_ProductID]],Products!A:A,Products!C:C)</f>
        <v>Outdoor</v>
      </c>
      <c r="O5288">
        <v>18</v>
      </c>
      <c r="P5288">
        <v>7.4999999999999997E-2</v>
      </c>
      <c r="Q5288" s="2">
        <v>1802.3</v>
      </c>
      <c r="R5288" s="2">
        <v>901.15</v>
      </c>
      <c r="S5288" s="2">
        <v>1667.1275000000001</v>
      </c>
      <c r="T5288" s="2">
        <v>765.97750000000008</v>
      </c>
    </row>
    <row r="5289" spans="1:20" x14ac:dyDescent="0.25">
      <c r="A5289" t="s">
        <v>2716</v>
      </c>
      <c r="B5289" t="s">
        <v>5</v>
      </c>
      <c r="C5289" t="s">
        <v>6</v>
      </c>
      <c r="D5289" s="1">
        <v>43500</v>
      </c>
      <c r="E5289" s="1">
        <v>43570</v>
      </c>
      <c r="F5289" s="1">
        <v>43591</v>
      </c>
      <c r="G5289" s="1">
        <v>43591</v>
      </c>
      <c r="H5289" s="13">
        <f>Orders[[#This Row],[DeliveryDate]]-Orders[[#This Row],[OrderDate]]</f>
        <v>21</v>
      </c>
      <c r="I5289" t="s">
        <v>3</v>
      </c>
      <c r="J5289" t="str">
        <f>_xlfn.XLOOKUP(Orders[[#This Row],[_SalesRepID]],'Sales team'!A:A,'Sales team'!B:B)</f>
        <v>Anthony Berry</v>
      </c>
      <c r="K5289">
        <v>16</v>
      </c>
      <c r="L5289">
        <v>9</v>
      </c>
      <c r="M5289">
        <v>200</v>
      </c>
      <c r="N5289" t="str">
        <f>_xlfn.XLOOKUP(Orders[[#This Row],[_ProductID]],Products!A:A,Products!C:C)</f>
        <v>Home décor</v>
      </c>
      <c r="O5289">
        <v>17</v>
      </c>
      <c r="P5289">
        <v>0.3</v>
      </c>
      <c r="Q5289" s="2">
        <v>1882.7</v>
      </c>
      <c r="R5289" s="2">
        <v>1430.8520000000001</v>
      </c>
      <c r="S5289" s="2">
        <v>3953.67</v>
      </c>
      <c r="T5289" s="2">
        <v>-338.88600000000042</v>
      </c>
    </row>
    <row r="5290" spans="1:20" x14ac:dyDescent="0.25">
      <c r="A5290" t="s">
        <v>2717</v>
      </c>
      <c r="B5290" t="s">
        <v>5</v>
      </c>
      <c r="C5290" t="s">
        <v>6</v>
      </c>
      <c r="D5290" s="1">
        <v>43400</v>
      </c>
      <c r="E5290" s="1">
        <v>43570</v>
      </c>
      <c r="F5290" s="1">
        <v>43596</v>
      </c>
      <c r="G5290" s="1">
        <v>43585</v>
      </c>
      <c r="H5290" s="13">
        <f>Orders[[#This Row],[DeliveryDate]]-Orders[[#This Row],[OrderDate]]</f>
        <v>15</v>
      </c>
      <c r="I5290" t="s">
        <v>3</v>
      </c>
      <c r="J5290" t="str">
        <f>_xlfn.XLOOKUP(Orders[[#This Row],[_SalesRepID]],'Sales team'!A:A,'Sales team'!B:B)</f>
        <v>Shawn Wallace</v>
      </c>
      <c r="K5290">
        <v>18</v>
      </c>
      <c r="L5290">
        <v>4</v>
      </c>
      <c r="M5290">
        <v>148</v>
      </c>
      <c r="N5290" t="str">
        <f>_xlfn.XLOOKUP(Orders[[#This Row],[_ProductID]],Products!A:A,Products!C:C)</f>
        <v>Home décor</v>
      </c>
      <c r="O5290">
        <v>21</v>
      </c>
      <c r="P5290">
        <v>7.4999999999999997E-2</v>
      </c>
      <c r="Q5290" s="2">
        <v>1916.2</v>
      </c>
      <c r="R5290" s="2">
        <v>1226.3680000000002</v>
      </c>
      <c r="S5290" s="2">
        <v>3544.9700000000003</v>
      </c>
      <c r="T5290" s="2">
        <v>1092.2339999999999</v>
      </c>
    </row>
    <row r="5291" spans="1:20" x14ac:dyDescent="0.25">
      <c r="A5291" t="s">
        <v>2718</v>
      </c>
      <c r="B5291" t="s">
        <v>5</v>
      </c>
      <c r="C5291" t="s">
        <v>6</v>
      </c>
      <c r="D5291" s="1">
        <v>43500</v>
      </c>
      <c r="E5291" s="1">
        <v>43570</v>
      </c>
      <c r="F5291" s="1">
        <v>43597</v>
      </c>
      <c r="G5291" s="1">
        <v>43573</v>
      </c>
      <c r="H5291" s="13">
        <f>Orders[[#This Row],[DeliveryDate]]-Orders[[#This Row],[OrderDate]]</f>
        <v>3</v>
      </c>
      <c r="I5291" t="s">
        <v>3</v>
      </c>
      <c r="J5291" t="str">
        <f>_xlfn.XLOOKUP(Orders[[#This Row],[_SalesRepID]],'Sales team'!A:A,'Sales team'!B:B)</f>
        <v>Nicholas Cunningham</v>
      </c>
      <c r="K5291">
        <v>19</v>
      </c>
      <c r="L5291">
        <v>15</v>
      </c>
      <c r="M5291">
        <v>97</v>
      </c>
      <c r="N5291" t="str">
        <f>_xlfn.XLOOKUP(Orders[[#This Row],[_ProductID]],Products!A:A,Products!C:C)</f>
        <v>Home décor</v>
      </c>
      <c r="O5291">
        <v>39</v>
      </c>
      <c r="P5291">
        <v>0.2</v>
      </c>
      <c r="Q5291" s="2">
        <v>991.6</v>
      </c>
      <c r="R5291" s="2">
        <v>694.12</v>
      </c>
      <c r="S5291" s="2">
        <v>4759.68</v>
      </c>
      <c r="T5291" s="2">
        <v>594.96</v>
      </c>
    </row>
    <row r="5292" spans="1:20" x14ac:dyDescent="0.25">
      <c r="A5292" t="s">
        <v>2719</v>
      </c>
      <c r="B5292" t="s">
        <v>1</v>
      </c>
      <c r="C5292" t="s">
        <v>15</v>
      </c>
      <c r="D5292" s="1">
        <v>43400</v>
      </c>
      <c r="E5292" s="1">
        <v>43570</v>
      </c>
      <c r="F5292" s="1">
        <v>43590</v>
      </c>
      <c r="G5292" s="1">
        <v>43581</v>
      </c>
      <c r="H5292" s="13">
        <f>Orders[[#This Row],[DeliveryDate]]-Orders[[#This Row],[OrderDate]]</f>
        <v>11</v>
      </c>
      <c r="I5292" t="s">
        <v>3</v>
      </c>
      <c r="J5292" t="str">
        <f>_xlfn.XLOOKUP(Orders[[#This Row],[_SalesRepID]],'Sales team'!A:A,'Sales team'!B:B)</f>
        <v>Joshua Little</v>
      </c>
      <c r="K5292">
        <v>11</v>
      </c>
      <c r="L5292">
        <v>48</v>
      </c>
      <c r="M5292">
        <v>20</v>
      </c>
      <c r="N5292" t="str">
        <f>_xlfn.XLOOKUP(Orders[[#This Row],[_ProductID]],Products!A:A,Products!C:C)</f>
        <v>Home décor</v>
      </c>
      <c r="O5292">
        <v>31</v>
      </c>
      <c r="P5292">
        <v>0.05</v>
      </c>
      <c r="Q5292" s="2">
        <v>1809</v>
      </c>
      <c r="R5292" s="2">
        <v>922.59</v>
      </c>
      <c r="S5292" s="2">
        <v>1718.55</v>
      </c>
      <c r="T5292" s="2">
        <v>795.95999999999992</v>
      </c>
    </row>
    <row r="5293" spans="1:20" x14ac:dyDescent="0.25">
      <c r="A5293" t="s">
        <v>2702</v>
      </c>
      <c r="B5293" t="s">
        <v>1</v>
      </c>
      <c r="C5293" t="s">
        <v>25</v>
      </c>
      <c r="D5293" s="1">
        <v>43500</v>
      </c>
      <c r="E5293" s="1">
        <v>43569</v>
      </c>
      <c r="F5293" s="1">
        <v>43597</v>
      </c>
      <c r="G5293" s="1">
        <v>43577</v>
      </c>
      <c r="H5293" s="13">
        <f>Orders[[#This Row],[DeliveryDate]]-Orders[[#This Row],[OrderDate]]</f>
        <v>8</v>
      </c>
      <c r="I5293" t="s">
        <v>3</v>
      </c>
      <c r="J5293" t="str">
        <f>_xlfn.XLOOKUP(Orders[[#This Row],[_SalesRepID]],'Sales team'!A:A,'Sales team'!B:B)</f>
        <v>Jerry Green</v>
      </c>
      <c r="K5293">
        <v>3</v>
      </c>
      <c r="L5293">
        <v>43</v>
      </c>
      <c r="M5293">
        <v>346</v>
      </c>
      <c r="N5293" t="str">
        <f>_xlfn.XLOOKUP(Orders[[#This Row],[_ProductID]],Products!A:A,Products!C:C)</f>
        <v>Home décor</v>
      </c>
      <c r="O5293">
        <v>21</v>
      </c>
      <c r="P5293">
        <v>7.4999999999999997E-2</v>
      </c>
      <c r="Q5293" s="2">
        <v>1681.7</v>
      </c>
      <c r="R5293" s="2">
        <v>992.20299999999997</v>
      </c>
      <c r="S5293" s="2">
        <v>3111.1450000000004</v>
      </c>
      <c r="T5293" s="2">
        <v>1126.7390000000005</v>
      </c>
    </row>
    <row r="5294" spans="1:20" x14ac:dyDescent="0.25">
      <c r="A5294" t="s">
        <v>2703</v>
      </c>
      <c r="B5294" t="s">
        <v>10</v>
      </c>
      <c r="C5294" t="s">
        <v>15</v>
      </c>
      <c r="D5294" s="1">
        <v>43400</v>
      </c>
      <c r="E5294" s="1">
        <v>43569</v>
      </c>
      <c r="F5294" s="1">
        <v>43588</v>
      </c>
      <c r="G5294" s="1">
        <v>43595</v>
      </c>
      <c r="H5294" s="13">
        <f>Orders[[#This Row],[DeliveryDate]]-Orders[[#This Row],[OrderDate]]</f>
        <v>26</v>
      </c>
      <c r="I5294" t="s">
        <v>3</v>
      </c>
      <c r="J5294" t="str">
        <f>_xlfn.XLOOKUP(Orders[[#This Row],[_SalesRepID]],'Sales team'!A:A,'Sales team'!B:B)</f>
        <v>Shawn Torres</v>
      </c>
      <c r="K5294">
        <v>27</v>
      </c>
      <c r="L5294">
        <v>17</v>
      </c>
      <c r="M5294">
        <v>26</v>
      </c>
      <c r="N5294" t="str">
        <f>_xlfn.XLOOKUP(Orders[[#This Row],[_ProductID]],Products!A:A,Products!C:C)</f>
        <v>Kitchen &amp; Dining</v>
      </c>
      <c r="O5294">
        <v>8</v>
      </c>
      <c r="P5294">
        <v>7.4999999999999997E-2</v>
      </c>
      <c r="Q5294" s="2">
        <v>1051.9000000000001</v>
      </c>
      <c r="R5294" s="2">
        <v>841.5200000000001</v>
      </c>
      <c r="S5294" s="2">
        <v>4865.0375000000004</v>
      </c>
      <c r="T5294" s="2">
        <v>657.4375</v>
      </c>
    </row>
    <row r="5295" spans="1:20" x14ac:dyDescent="0.25">
      <c r="A5295" t="s">
        <v>2704</v>
      </c>
      <c r="B5295" t="s">
        <v>1</v>
      </c>
      <c r="C5295" t="s">
        <v>6</v>
      </c>
      <c r="D5295" s="1">
        <v>43500</v>
      </c>
      <c r="E5295" s="1">
        <v>43569</v>
      </c>
      <c r="F5295" s="1">
        <v>43572</v>
      </c>
      <c r="G5295" s="1">
        <v>43571</v>
      </c>
      <c r="H5295" s="13">
        <f>Orders[[#This Row],[DeliveryDate]]-Orders[[#This Row],[OrderDate]]</f>
        <v>2</v>
      </c>
      <c r="I5295" t="s">
        <v>3</v>
      </c>
      <c r="J5295" t="str">
        <f>_xlfn.XLOOKUP(Orders[[#This Row],[_SalesRepID]],'Sales team'!A:A,'Sales team'!B:B)</f>
        <v>Joshua Ryan</v>
      </c>
      <c r="K5295">
        <v>9</v>
      </c>
      <c r="L5295">
        <v>11</v>
      </c>
      <c r="M5295">
        <v>108</v>
      </c>
      <c r="N5295" t="str">
        <f>_xlfn.XLOOKUP(Orders[[#This Row],[_ProductID]],Products!A:A,Products!C:C)</f>
        <v>Home décor</v>
      </c>
      <c r="O5295">
        <v>39</v>
      </c>
      <c r="P5295">
        <v>7.4999999999999997E-2</v>
      </c>
      <c r="Q5295" s="2">
        <v>247.9</v>
      </c>
      <c r="R5295" s="2">
        <v>99.160000000000011</v>
      </c>
      <c r="S5295" s="2">
        <v>1834.46</v>
      </c>
      <c r="T5295" s="2">
        <v>1041.1799999999998</v>
      </c>
    </row>
    <row r="5296" spans="1:20" x14ac:dyDescent="0.25">
      <c r="A5296" t="s">
        <v>2705</v>
      </c>
      <c r="B5296" t="s">
        <v>1</v>
      </c>
      <c r="C5296" t="s">
        <v>15</v>
      </c>
      <c r="D5296" s="1">
        <v>43500</v>
      </c>
      <c r="E5296" s="1">
        <v>43569</v>
      </c>
      <c r="F5296" s="1">
        <v>43595</v>
      </c>
      <c r="G5296" s="1">
        <v>43577</v>
      </c>
      <c r="H5296" s="13">
        <f>Orders[[#This Row],[DeliveryDate]]-Orders[[#This Row],[OrderDate]]</f>
        <v>8</v>
      </c>
      <c r="I5296" t="s">
        <v>3</v>
      </c>
      <c r="J5296" t="str">
        <f>_xlfn.XLOOKUP(Orders[[#This Row],[_SalesRepID]],'Sales team'!A:A,'Sales team'!B:B)</f>
        <v>Joshua Bennett</v>
      </c>
      <c r="K5296">
        <v>6</v>
      </c>
      <c r="L5296">
        <v>11</v>
      </c>
      <c r="M5296">
        <v>1</v>
      </c>
      <c r="N5296" t="str">
        <f>_xlfn.XLOOKUP(Orders[[#This Row],[_ProductID]],Products!A:A,Products!C:C)</f>
        <v>Home décor</v>
      </c>
      <c r="O5296">
        <v>35</v>
      </c>
      <c r="P5296">
        <v>0.05</v>
      </c>
      <c r="Q5296" s="2">
        <v>3872.6</v>
      </c>
      <c r="R5296" s="2">
        <v>2517.19</v>
      </c>
      <c r="S5296" s="2">
        <v>22073.819999999996</v>
      </c>
      <c r="T5296" s="2">
        <v>6970.6799999999967</v>
      </c>
    </row>
    <row r="5297" spans="1:20" x14ac:dyDescent="0.25">
      <c r="A5297" t="s">
        <v>2706</v>
      </c>
      <c r="B5297" t="s">
        <v>10</v>
      </c>
      <c r="C5297" t="s">
        <v>46</v>
      </c>
      <c r="D5297" s="1">
        <v>43400</v>
      </c>
      <c r="E5297" s="1">
        <v>43569</v>
      </c>
      <c r="F5297" s="1">
        <v>43581</v>
      </c>
      <c r="G5297" s="1">
        <v>43585</v>
      </c>
      <c r="H5297" s="13">
        <f>Orders[[#This Row],[DeliveryDate]]-Orders[[#This Row],[OrderDate]]</f>
        <v>16</v>
      </c>
      <c r="I5297" t="s">
        <v>3</v>
      </c>
      <c r="J5297" t="str">
        <f>_xlfn.XLOOKUP(Orders[[#This Row],[_SalesRepID]],'Sales team'!A:A,'Sales team'!B:B)</f>
        <v>Donald Reynolds</v>
      </c>
      <c r="K5297">
        <v>26</v>
      </c>
      <c r="L5297">
        <v>16</v>
      </c>
      <c r="M5297">
        <v>66</v>
      </c>
      <c r="N5297" t="str">
        <f>_xlfn.XLOOKUP(Orders[[#This Row],[_ProductID]],Products!A:A,Products!C:C)</f>
        <v>Home décor</v>
      </c>
      <c r="O5297">
        <v>2</v>
      </c>
      <c r="P5297">
        <v>0.05</v>
      </c>
      <c r="Q5297" s="2">
        <v>2559.4</v>
      </c>
      <c r="R5297" s="2">
        <v>2047.5200000000002</v>
      </c>
      <c r="S5297" s="2">
        <v>14588.58</v>
      </c>
      <c r="T5297" s="2">
        <v>2303.4599999999991</v>
      </c>
    </row>
    <row r="5298" spans="1:20" x14ac:dyDescent="0.25">
      <c r="A5298" t="s">
        <v>2707</v>
      </c>
      <c r="B5298" t="s">
        <v>1</v>
      </c>
      <c r="C5298" t="s">
        <v>6</v>
      </c>
      <c r="D5298" s="1">
        <v>43400</v>
      </c>
      <c r="E5298" s="1">
        <v>43569</v>
      </c>
      <c r="F5298" s="1">
        <v>43589</v>
      </c>
      <c r="G5298" s="1">
        <v>43591</v>
      </c>
      <c r="H5298" s="13">
        <f>Orders[[#This Row],[DeliveryDate]]-Orders[[#This Row],[OrderDate]]</f>
        <v>22</v>
      </c>
      <c r="I5298" t="s">
        <v>3</v>
      </c>
      <c r="J5298" t="str">
        <f>_xlfn.XLOOKUP(Orders[[#This Row],[_SalesRepID]],'Sales team'!A:A,'Sales team'!B:B)</f>
        <v>Joshua Bennett</v>
      </c>
      <c r="K5298">
        <v>6</v>
      </c>
      <c r="L5298">
        <v>44</v>
      </c>
      <c r="M5298">
        <v>151</v>
      </c>
      <c r="N5298" t="str">
        <f>_xlfn.XLOOKUP(Orders[[#This Row],[_ProductID]],Products!A:A,Products!C:C)</f>
        <v>Home décor</v>
      </c>
      <c r="O5298">
        <v>41</v>
      </c>
      <c r="P5298">
        <v>0.15</v>
      </c>
      <c r="Q5298" s="2">
        <v>1782.2</v>
      </c>
      <c r="R5298" s="2">
        <v>1461.404</v>
      </c>
      <c r="S5298" s="2">
        <v>1514.87</v>
      </c>
      <c r="T5298" s="2">
        <v>53.465999999999894</v>
      </c>
    </row>
    <row r="5299" spans="1:20" x14ac:dyDescent="0.25">
      <c r="A5299" t="s">
        <v>2708</v>
      </c>
      <c r="B5299" t="s">
        <v>8</v>
      </c>
      <c r="C5299" t="s">
        <v>6</v>
      </c>
      <c r="D5299" s="1">
        <v>43400</v>
      </c>
      <c r="E5299" s="1">
        <v>43569</v>
      </c>
      <c r="F5299" s="1">
        <v>43580</v>
      </c>
      <c r="G5299" s="1">
        <v>43573</v>
      </c>
      <c r="H5299" s="13">
        <f>Orders[[#This Row],[DeliveryDate]]-Orders[[#This Row],[OrderDate]]</f>
        <v>4</v>
      </c>
      <c r="I5299" t="s">
        <v>3</v>
      </c>
      <c r="J5299" t="str">
        <f>_xlfn.XLOOKUP(Orders[[#This Row],[_SalesRepID]],'Sales team'!A:A,'Sales team'!B:B)</f>
        <v>Samuel Fowler</v>
      </c>
      <c r="K5299">
        <v>21</v>
      </c>
      <c r="L5299">
        <v>2</v>
      </c>
      <c r="M5299">
        <v>135</v>
      </c>
      <c r="N5299" t="str">
        <f>_xlfn.XLOOKUP(Orders[[#This Row],[_ProductID]],Products!A:A,Products!C:C)</f>
        <v>Furniture</v>
      </c>
      <c r="O5299">
        <v>22</v>
      </c>
      <c r="P5299">
        <v>7.4999999999999997E-2</v>
      </c>
      <c r="Q5299" s="2">
        <v>5440.4000000000005</v>
      </c>
      <c r="R5299" s="2">
        <v>4352.3200000000006</v>
      </c>
      <c r="S5299" s="2">
        <v>40258.960000000006</v>
      </c>
      <c r="T5299" s="2">
        <v>5440.4000000000015</v>
      </c>
    </row>
    <row r="5300" spans="1:20" x14ac:dyDescent="0.25">
      <c r="A5300" t="s">
        <v>2709</v>
      </c>
      <c r="B5300" t="s">
        <v>8</v>
      </c>
      <c r="C5300" t="s">
        <v>13</v>
      </c>
      <c r="D5300" s="1">
        <v>43400</v>
      </c>
      <c r="E5300" s="1">
        <v>43569</v>
      </c>
      <c r="F5300" s="1">
        <v>43578</v>
      </c>
      <c r="G5300" s="1">
        <v>43594</v>
      </c>
      <c r="H5300" s="13">
        <f>Orders[[#This Row],[DeliveryDate]]-Orders[[#This Row],[OrderDate]]</f>
        <v>25</v>
      </c>
      <c r="I5300" t="s">
        <v>3</v>
      </c>
      <c r="J5300" t="str">
        <f>_xlfn.XLOOKUP(Orders[[#This Row],[_SalesRepID]],'Sales team'!A:A,'Sales team'!B:B)</f>
        <v>Joe Price</v>
      </c>
      <c r="K5300">
        <v>22</v>
      </c>
      <c r="L5300">
        <v>37</v>
      </c>
      <c r="M5300">
        <v>270</v>
      </c>
      <c r="N5300" t="str">
        <f>_xlfn.XLOOKUP(Orders[[#This Row],[_ProductID]],Products!A:A,Products!C:C)</f>
        <v>Furniture</v>
      </c>
      <c r="O5300">
        <v>42</v>
      </c>
      <c r="P5300">
        <v>0.2</v>
      </c>
      <c r="Q5300" s="2">
        <v>1286.4000000000001</v>
      </c>
      <c r="R5300" s="2">
        <v>643.20000000000005</v>
      </c>
      <c r="S5300" s="2">
        <v>1029.1200000000001</v>
      </c>
      <c r="T5300" s="2">
        <v>385.92000000000007</v>
      </c>
    </row>
    <row r="5301" spans="1:20" x14ac:dyDescent="0.25">
      <c r="A5301" t="s">
        <v>2710</v>
      </c>
      <c r="B5301" t="s">
        <v>10</v>
      </c>
      <c r="C5301" t="s">
        <v>6</v>
      </c>
      <c r="D5301" s="1">
        <v>43400</v>
      </c>
      <c r="E5301" s="1">
        <v>43569</v>
      </c>
      <c r="F5301" s="1">
        <v>43593</v>
      </c>
      <c r="G5301" s="1">
        <v>43581</v>
      </c>
      <c r="H5301" s="13">
        <f>Orders[[#This Row],[DeliveryDate]]-Orders[[#This Row],[OrderDate]]</f>
        <v>12</v>
      </c>
      <c r="I5301" t="s">
        <v>3</v>
      </c>
      <c r="J5301" t="str">
        <f>_xlfn.XLOOKUP(Orders[[#This Row],[_SalesRepID]],'Sales team'!A:A,'Sales team'!B:B)</f>
        <v>Patrick Graham</v>
      </c>
      <c r="K5301">
        <v>25</v>
      </c>
      <c r="L5301">
        <v>2</v>
      </c>
      <c r="M5301">
        <v>132</v>
      </c>
      <c r="N5301" t="str">
        <f>_xlfn.XLOOKUP(Orders[[#This Row],[_ProductID]],Products!A:A,Products!C:C)</f>
        <v>Home décor</v>
      </c>
      <c r="O5301">
        <v>31</v>
      </c>
      <c r="P5301">
        <v>0.05</v>
      </c>
      <c r="Q5301" s="2">
        <v>1098.8</v>
      </c>
      <c r="R5301" s="2">
        <v>549.4</v>
      </c>
      <c r="S5301" s="2">
        <v>4175.4399999999996</v>
      </c>
      <c r="T5301" s="2">
        <v>1977.8399999999997</v>
      </c>
    </row>
    <row r="5302" spans="1:20" x14ac:dyDescent="0.25">
      <c r="A5302" t="s">
        <v>2693</v>
      </c>
      <c r="B5302" t="s">
        <v>5</v>
      </c>
      <c r="C5302" t="s">
        <v>6</v>
      </c>
      <c r="D5302" s="1">
        <v>43400</v>
      </c>
      <c r="E5302" s="1">
        <v>43568</v>
      </c>
      <c r="F5302" s="1">
        <v>43587</v>
      </c>
      <c r="G5302" s="1">
        <v>43587</v>
      </c>
      <c r="H5302" s="13">
        <f>Orders[[#This Row],[DeliveryDate]]-Orders[[#This Row],[OrderDate]]</f>
        <v>19</v>
      </c>
      <c r="I5302" t="s">
        <v>3</v>
      </c>
      <c r="J5302" t="str">
        <f>_xlfn.XLOOKUP(Orders[[#This Row],[_SalesRepID]],'Sales team'!A:A,'Sales team'!B:B)</f>
        <v>Frank Brown</v>
      </c>
      <c r="K5302">
        <v>17</v>
      </c>
      <c r="L5302">
        <v>41</v>
      </c>
      <c r="M5302">
        <v>177</v>
      </c>
      <c r="N5302" t="str">
        <f>_xlfn.XLOOKUP(Orders[[#This Row],[_ProductID]],Products!A:A,Products!C:C)</f>
        <v>Home décor</v>
      </c>
      <c r="O5302">
        <v>43</v>
      </c>
      <c r="P5302">
        <v>0.1</v>
      </c>
      <c r="Q5302" s="2">
        <v>167.5</v>
      </c>
      <c r="R5302" s="2">
        <v>117.24999999999999</v>
      </c>
      <c r="S5302" s="2">
        <v>753.75</v>
      </c>
      <c r="T5302" s="2">
        <v>167.50000000000011</v>
      </c>
    </row>
    <row r="5303" spans="1:20" x14ac:dyDescent="0.25">
      <c r="A5303" t="s">
        <v>2694</v>
      </c>
      <c r="B5303" t="s">
        <v>5</v>
      </c>
      <c r="C5303" t="s">
        <v>46</v>
      </c>
      <c r="D5303" s="1">
        <v>43500</v>
      </c>
      <c r="E5303" s="1">
        <v>43568</v>
      </c>
      <c r="F5303" s="1">
        <v>43578</v>
      </c>
      <c r="G5303" s="1">
        <v>43574</v>
      </c>
      <c r="H5303" s="13">
        <f>Orders[[#This Row],[DeliveryDate]]-Orders[[#This Row],[OrderDate]]</f>
        <v>6</v>
      </c>
      <c r="I5303" t="s">
        <v>3</v>
      </c>
      <c r="J5303" t="str">
        <f>_xlfn.XLOOKUP(Orders[[#This Row],[_SalesRepID]],'Sales team'!A:A,'Sales team'!B:B)</f>
        <v>Anthony Berry</v>
      </c>
      <c r="K5303">
        <v>16</v>
      </c>
      <c r="L5303">
        <v>25</v>
      </c>
      <c r="M5303">
        <v>78</v>
      </c>
      <c r="N5303" t="str">
        <f>_xlfn.XLOOKUP(Orders[[#This Row],[_ProductID]],Products!A:A,Products!C:C)</f>
        <v>Electronics</v>
      </c>
      <c r="O5303">
        <v>47</v>
      </c>
      <c r="P5303">
        <v>7.4999999999999997E-2</v>
      </c>
      <c r="Q5303" s="2">
        <v>2224.4</v>
      </c>
      <c r="R5303" s="2">
        <v>1668.3000000000002</v>
      </c>
      <c r="S5303" s="2">
        <v>10287.85</v>
      </c>
      <c r="T5303" s="2">
        <v>1946.3500000000004</v>
      </c>
    </row>
    <row r="5304" spans="1:20" x14ac:dyDescent="0.25">
      <c r="A5304" t="s">
        <v>2695</v>
      </c>
      <c r="B5304" t="s">
        <v>10</v>
      </c>
      <c r="C5304" t="s">
        <v>15</v>
      </c>
      <c r="D5304" s="1">
        <v>43400</v>
      </c>
      <c r="E5304" s="1">
        <v>43568</v>
      </c>
      <c r="F5304" s="1">
        <v>43571</v>
      </c>
      <c r="G5304" s="1">
        <v>43586</v>
      </c>
      <c r="H5304" s="13">
        <f>Orders[[#This Row],[DeliveryDate]]-Orders[[#This Row],[OrderDate]]</f>
        <v>18</v>
      </c>
      <c r="I5304" t="s">
        <v>3</v>
      </c>
      <c r="J5304" t="str">
        <f>_xlfn.XLOOKUP(Orders[[#This Row],[_SalesRepID]],'Sales team'!A:A,'Sales team'!B:B)</f>
        <v>Carlos Miller</v>
      </c>
      <c r="K5304">
        <v>28</v>
      </c>
      <c r="L5304">
        <v>37</v>
      </c>
      <c r="M5304">
        <v>58</v>
      </c>
      <c r="N5304" t="str">
        <f>_xlfn.XLOOKUP(Orders[[#This Row],[_ProductID]],Products!A:A,Products!C:C)</f>
        <v>Home décor</v>
      </c>
      <c r="O5304">
        <v>44</v>
      </c>
      <c r="P5304">
        <v>0.05</v>
      </c>
      <c r="Q5304" s="2">
        <v>891.1</v>
      </c>
      <c r="R5304" s="2">
        <v>686.14700000000005</v>
      </c>
      <c r="S5304" s="2">
        <v>3386.18</v>
      </c>
      <c r="T5304" s="2">
        <v>641.59199999999964</v>
      </c>
    </row>
    <row r="5305" spans="1:20" x14ac:dyDescent="0.25">
      <c r="A5305" t="s">
        <v>2696</v>
      </c>
      <c r="B5305" t="s">
        <v>5</v>
      </c>
      <c r="C5305" t="s">
        <v>13</v>
      </c>
      <c r="D5305" s="1">
        <v>43400</v>
      </c>
      <c r="E5305" s="1">
        <v>43568</v>
      </c>
      <c r="F5305" s="1">
        <v>43578</v>
      </c>
      <c r="G5305" s="1">
        <v>43598</v>
      </c>
      <c r="H5305" s="13">
        <f>Orders[[#This Row],[DeliveryDate]]-Orders[[#This Row],[OrderDate]]</f>
        <v>30</v>
      </c>
      <c r="I5305" t="s">
        <v>3</v>
      </c>
      <c r="J5305" t="str">
        <f>_xlfn.XLOOKUP(Orders[[#This Row],[_SalesRepID]],'Sales team'!A:A,'Sales team'!B:B)</f>
        <v>Shawn Wallace</v>
      </c>
      <c r="K5305">
        <v>18</v>
      </c>
      <c r="L5305">
        <v>29</v>
      </c>
      <c r="M5305">
        <v>311</v>
      </c>
      <c r="N5305" t="str">
        <f>_xlfn.XLOOKUP(Orders[[#This Row],[_ProductID]],Products!A:A,Products!C:C)</f>
        <v>Furniture</v>
      </c>
      <c r="O5305">
        <v>34</v>
      </c>
      <c r="P5305">
        <v>0.15</v>
      </c>
      <c r="Q5305" s="2">
        <v>3685</v>
      </c>
      <c r="R5305" s="2">
        <v>2726.9</v>
      </c>
      <c r="S5305" s="2">
        <v>12529</v>
      </c>
      <c r="T5305" s="2">
        <v>1621.3999999999996</v>
      </c>
    </row>
    <row r="5306" spans="1:20" x14ac:dyDescent="0.25">
      <c r="A5306" t="s">
        <v>2697</v>
      </c>
      <c r="B5306" t="s">
        <v>5</v>
      </c>
      <c r="C5306" t="s">
        <v>6</v>
      </c>
      <c r="D5306" s="1">
        <v>43500</v>
      </c>
      <c r="E5306" s="1">
        <v>43568</v>
      </c>
      <c r="F5306" s="1">
        <v>43578</v>
      </c>
      <c r="G5306" s="1">
        <v>43591</v>
      </c>
      <c r="H5306" s="13">
        <f>Orders[[#This Row],[DeliveryDate]]-Orders[[#This Row],[OrderDate]]</f>
        <v>23</v>
      </c>
      <c r="I5306" t="s">
        <v>3</v>
      </c>
      <c r="J5306" t="str">
        <f>_xlfn.XLOOKUP(Orders[[#This Row],[_SalesRepID]],'Sales team'!A:A,'Sales team'!B:B)</f>
        <v>Anthony Torres</v>
      </c>
      <c r="K5306">
        <v>20</v>
      </c>
      <c r="L5306">
        <v>4</v>
      </c>
      <c r="M5306">
        <v>143</v>
      </c>
      <c r="N5306" t="str">
        <f>_xlfn.XLOOKUP(Orders[[#This Row],[_ProductID]],Products!A:A,Products!C:C)</f>
        <v>Home décor</v>
      </c>
      <c r="O5306">
        <v>45</v>
      </c>
      <c r="P5306">
        <v>0.1</v>
      </c>
      <c r="Q5306" s="2">
        <v>1005</v>
      </c>
      <c r="R5306" s="2">
        <v>472.34999999999997</v>
      </c>
      <c r="S5306" s="2">
        <v>7236</v>
      </c>
      <c r="T5306" s="2">
        <v>3457.2000000000003</v>
      </c>
    </row>
    <row r="5307" spans="1:20" x14ac:dyDescent="0.25">
      <c r="A5307" t="s">
        <v>2698</v>
      </c>
      <c r="B5307" t="s">
        <v>5</v>
      </c>
      <c r="C5307" t="s">
        <v>6</v>
      </c>
      <c r="D5307" s="1">
        <v>43400</v>
      </c>
      <c r="E5307" s="1">
        <v>43568</v>
      </c>
      <c r="F5307" s="1">
        <v>43579</v>
      </c>
      <c r="G5307" s="1">
        <v>43577</v>
      </c>
      <c r="H5307" s="13">
        <f>Orders[[#This Row],[DeliveryDate]]-Orders[[#This Row],[OrderDate]]</f>
        <v>9</v>
      </c>
      <c r="I5307" t="s">
        <v>3</v>
      </c>
      <c r="J5307" t="str">
        <f>_xlfn.XLOOKUP(Orders[[#This Row],[_SalesRepID]],'Sales team'!A:A,'Sales team'!B:B)</f>
        <v>Roger Alexander</v>
      </c>
      <c r="K5307">
        <v>15</v>
      </c>
      <c r="L5307">
        <v>19</v>
      </c>
      <c r="M5307">
        <v>142</v>
      </c>
      <c r="N5307" t="str">
        <f>_xlfn.XLOOKUP(Orders[[#This Row],[_ProductID]],Products!A:A,Products!C:C)</f>
        <v>Kitchen &amp; Dining</v>
      </c>
      <c r="O5307">
        <v>8</v>
      </c>
      <c r="P5307">
        <v>7.4999999999999997E-2</v>
      </c>
      <c r="Q5307" s="2">
        <v>1956.4</v>
      </c>
      <c r="R5307" s="2">
        <v>782.56000000000006</v>
      </c>
      <c r="S5307" s="2">
        <v>14477.36</v>
      </c>
      <c r="T5307" s="2">
        <v>8216.880000000001</v>
      </c>
    </row>
    <row r="5308" spans="1:20" x14ac:dyDescent="0.25">
      <c r="A5308" t="s">
        <v>2699</v>
      </c>
      <c r="B5308" t="s">
        <v>5</v>
      </c>
      <c r="C5308" t="s">
        <v>46</v>
      </c>
      <c r="D5308" s="1">
        <v>43500</v>
      </c>
      <c r="E5308" s="1">
        <v>43568</v>
      </c>
      <c r="F5308" s="1">
        <v>43572</v>
      </c>
      <c r="G5308" s="1">
        <v>43595</v>
      </c>
      <c r="H5308" s="13">
        <f>Orders[[#This Row],[DeliveryDate]]-Orders[[#This Row],[OrderDate]]</f>
        <v>27</v>
      </c>
      <c r="I5308" t="s">
        <v>3</v>
      </c>
      <c r="J5308" t="str">
        <f>_xlfn.XLOOKUP(Orders[[#This Row],[_SalesRepID]],'Sales team'!A:A,'Sales team'!B:B)</f>
        <v>Todd Roberts</v>
      </c>
      <c r="K5308">
        <v>13</v>
      </c>
      <c r="L5308">
        <v>14</v>
      </c>
      <c r="M5308">
        <v>78</v>
      </c>
      <c r="N5308" t="str">
        <f>_xlfn.XLOOKUP(Orders[[#This Row],[_ProductID]],Products!A:A,Products!C:C)</f>
        <v>Furniture</v>
      </c>
      <c r="O5308">
        <v>34</v>
      </c>
      <c r="P5308">
        <v>7.4999999999999997E-2</v>
      </c>
      <c r="Q5308" s="2">
        <v>3839.1</v>
      </c>
      <c r="R5308" s="2">
        <v>1650.8129999999999</v>
      </c>
      <c r="S5308" s="2">
        <v>24858.172500000001</v>
      </c>
      <c r="T5308" s="2">
        <v>13302.481500000002</v>
      </c>
    </row>
    <row r="5309" spans="1:20" x14ac:dyDescent="0.25">
      <c r="A5309" t="s">
        <v>2700</v>
      </c>
      <c r="B5309" t="s">
        <v>1</v>
      </c>
      <c r="C5309" t="s">
        <v>46</v>
      </c>
      <c r="D5309" s="1">
        <v>43500</v>
      </c>
      <c r="E5309" s="1">
        <v>43568</v>
      </c>
      <c r="F5309" s="1">
        <v>43590</v>
      </c>
      <c r="G5309" s="1">
        <v>43585</v>
      </c>
      <c r="H5309" s="13">
        <f>Orders[[#This Row],[DeliveryDate]]-Orders[[#This Row],[OrderDate]]</f>
        <v>17</v>
      </c>
      <c r="I5309" t="s">
        <v>3</v>
      </c>
      <c r="J5309" t="str">
        <f>_xlfn.XLOOKUP(Orders[[#This Row],[_SalesRepID]],'Sales team'!A:A,'Sales team'!B:B)</f>
        <v>Chris Armstrong</v>
      </c>
      <c r="K5309">
        <v>4</v>
      </c>
      <c r="L5309">
        <v>38</v>
      </c>
      <c r="M5309">
        <v>80</v>
      </c>
      <c r="N5309" t="str">
        <f>_xlfn.XLOOKUP(Orders[[#This Row],[_ProductID]],Products!A:A,Products!C:C)</f>
        <v>Home décor</v>
      </c>
      <c r="O5309">
        <v>33</v>
      </c>
      <c r="P5309">
        <v>0.05</v>
      </c>
      <c r="Q5309" s="2">
        <v>1788.9</v>
      </c>
      <c r="R5309" s="2">
        <v>948.11700000000008</v>
      </c>
      <c r="S5309" s="2">
        <v>1699.4549999999999</v>
      </c>
      <c r="T5309" s="2">
        <v>751.33799999999985</v>
      </c>
    </row>
    <row r="5310" spans="1:20" x14ac:dyDescent="0.25">
      <c r="A5310" t="s">
        <v>2701</v>
      </c>
      <c r="B5310" t="s">
        <v>8</v>
      </c>
      <c r="C5310" t="s">
        <v>25</v>
      </c>
      <c r="D5310" s="1">
        <v>43500</v>
      </c>
      <c r="E5310" s="1">
        <v>43568</v>
      </c>
      <c r="F5310" s="1">
        <v>43572</v>
      </c>
      <c r="G5310" s="1">
        <v>43574</v>
      </c>
      <c r="H5310" s="13">
        <f>Orders[[#This Row],[DeliveryDate]]-Orders[[#This Row],[OrderDate]]</f>
        <v>6</v>
      </c>
      <c r="I5310" t="s">
        <v>3</v>
      </c>
      <c r="J5310" t="str">
        <f>_xlfn.XLOOKUP(Orders[[#This Row],[_SalesRepID]],'Sales team'!A:A,'Sales team'!B:B)</f>
        <v>Samuel Fowler</v>
      </c>
      <c r="K5310">
        <v>21</v>
      </c>
      <c r="L5310">
        <v>23</v>
      </c>
      <c r="M5310">
        <v>348</v>
      </c>
      <c r="N5310" t="str">
        <f>_xlfn.XLOOKUP(Orders[[#This Row],[_ProductID]],Products!A:A,Products!C:C)</f>
        <v>Furniture</v>
      </c>
      <c r="O5310">
        <v>15</v>
      </c>
      <c r="P5310">
        <v>0.1</v>
      </c>
      <c r="Q5310" s="2">
        <v>1092.1000000000001</v>
      </c>
      <c r="R5310" s="2">
        <v>851.83800000000008</v>
      </c>
      <c r="S5310" s="2">
        <v>982.8900000000001</v>
      </c>
      <c r="T5310" s="2">
        <v>131.05200000000002</v>
      </c>
    </row>
    <row r="5311" spans="1:20" x14ac:dyDescent="0.25">
      <c r="A5311" t="s">
        <v>2686</v>
      </c>
      <c r="B5311" t="s">
        <v>5</v>
      </c>
      <c r="C5311" t="s">
        <v>13</v>
      </c>
      <c r="D5311" s="1">
        <v>43500</v>
      </c>
      <c r="E5311" s="1">
        <v>43567</v>
      </c>
      <c r="F5311" s="1">
        <v>43574</v>
      </c>
      <c r="G5311" s="1">
        <v>43585</v>
      </c>
      <c r="H5311" s="13">
        <f>Orders[[#This Row],[DeliveryDate]]-Orders[[#This Row],[OrderDate]]</f>
        <v>18</v>
      </c>
      <c r="I5311" t="s">
        <v>3</v>
      </c>
      <c r="J5311" t="str">
        <f>_xlfn.XLOOKUP(Orders[[#This Row],[_SalesRepID]],'Sales team'!A:A,'Sales team'!B:B)</f>
        <v>Shawn Wallace</v>
      </c>
      <c r="K5311">
        <v>18</v>
      </c>
      <c r="L5311">
        <v>43</v>
      </c>
      <c r="M5311">
        <v>299</v>
      </c>
      <c r="N5311" t="str">
        <f>_xlfn.XLOOKUP(Orders[[#This Row],[_ProductID]],Products!A:A,Products!C:C)</f>
        <v>Home décor</v>
      </c>
      <c r="O5311">
        <v>3</v>
      </c>
      <c r="P5311">
        <v>0.15</v>
      </c>
      <c r="Q5311" s="2">
        <v>1065.3</v>
      </c>
      <c r="R5311" s="2">
        <v>511.34399999999994</v>
      </c>
      <c r="S5311" s="2">
        <v>4527.5249999999996</v>
      </c>
      <c r="T5311" s="2">
        <v>1970.8049999999998</v>
      </c>
    </row>
    <row r="5312" spans="1:20" x14ac:dyDescent="0.25">
      <c r="A5312" t="s">
        <v>2687</v>
      </c>
      <c r="B5312" t="s">
        <v>8</v>
      </c>
      <c r="C5312" t="s">
        <v>13</v>
      </c>
      <c r="D5312" s="1">
        <v>43500</v>
      </c>
      <c r="E5312" s="1">
        <v>43567</v>
      </c>
      <c r="F5312" s="1">
        <v>43591</v>
      </c>
      <c r="G5312" s="1">
        <v>43579</v>
      </c>
      <c r="H5312" s="13">
        <f>Orders[[#This Row],[DeliveryDate]]-Orders[[#This Row],[OrderDate]]</f>
        <v>12</v>
      </c>
      <c r="I5312" t="s">
        <v>3</v>
      </c>
      <c r="J5312" t="str">
        <f>_xlfn.XLOOKUP(Orders[[#This Row],[_SalesRepID]],'Sales team'!A:A,'Sales team'!B:B)</f>
        <v>Joe Price</v>
      </c>
      <c r="K5312">
        <v>22</v>
      </c>
      <c r="L5312">
        <v>10</v>
      </c>
      <c r="M5312">
        <v>304</v>
      </c>
      <c r="N5312" t="str">
        <f>_xlfn.XLOOKUP(Orders[[#This Row],[_ProductID]],Products!A:A,Products!C:C)</f>
        <v>Home décor</v>
      </c>
      <c r="O5312">
        <v>31</v>
      </c>
      <c r="P5312">
        <v>0.3</v>
      </c>
      <c r="Q5312" s="2">
        <v>5078.6000000000004</v>
      </c>
      <c r="R5312" s="2">
        <v>3402.6620000000003</v>
      </c>
      <c r="S5312" s="2">
        <v>24885.140000000003</v>
      </c>
      <c r="T5312" s="2">
        <v>1066.5060000000012</v>
      </c>
    </row>
    <row r="5313" spans="1:20" x14ac:dyDescent="0.25">
      <c r="A5313" t="s">
        <v>2688</v>
      </c>
      <c r="B5313" t="s">
        <v>5</v>
      </c>
      <c r="C5313" t="s">
        <v>25</v>
      </c>
      <c r="D5313" s="1">
        <v>43400</v>
      </c>
      <c r="E5313" s="1">
        <v>43567</v>
      </c>
      <c r="F5313" s="1">
        <v>43582</v>
      </c>
      <c r="G5313" s="1">
        <v>43585</v>
      </c>
      <c r="H5313" s="13">
        <f>Orders[[#This Row],[DeliveryDate]]-Orders[[#This Row],[OrderDate]]</f>
        <v>18</v>
      </c>
      <c r="I5313" t="s">
        <v>3</v>
      </c>
      <c r="J5313" t="str">
        <f>_xlfn.XLOOKUP(Orders[[#This Row],[_SalesRepID]],'Sales team'!A:A,'Sales team'!B:B)</f>
        <v>Shawn Wallace</v>
      </c>
      <c r="K5313">
        <v>18</v>
      </c>
      <c r="L5313">
        <v>3</v>
      </c>
      <c r="M5313">
        <v>339</v>
      </c>
      <c r="N5313" t="str">
        <f>_xlfn.XLOOKUP(Orders[[#This Row],[_ProductID]],Products!A:A,Products!C:C)</f>
        <v>Home décor</v>
      </c>
      <c r="O5313">
        <v>11</v>
      </c>
      <c r="P5313">
        <v>0.1</v>
      </c>
      <c r="Q5313" s="2">
        <v>207.70000000000002</v>
      </c>
      <c r="R5313" s="2">
        <v>168.23700000000002</v>
      </c>
      <c r="S5313" s="2">
        <v>1308.5100000000002</v>
      </c>
      <c r="T5313" s="2">
        <v>130.85100000000011</v>
      </c>
    </row>
    <row r="5314" spans="1:20" x14ac:dyDescent="0.25">
      <c r="A5314" t="s">
        <v>2689</v>
      </c>
      <c r="B5314" t="s">
        <v>10</v>
      </c>
      <c r="C5314" t="s">
        <v>6</v>
      </c>
      <c r="D5314" s="1">
        <v>43400</v>
      </c>
      <c r="E5314" s="1">
        <v>43567</v>
      </c>
      <c r="F5314" s="1">
        <v>43578</v>
      </c>
      <c r="G5314" s="1">
        <v>43587</v>
      </c>
      <c r="H5314" s="13">
        <f>Orders[[#This Row],[DeliveryDate]]-Orders[[#This Row],[OrderDate]]</f>
        <v>20</v>
      </c>
      <c r="I5314" t="s">
        <v>3</v>
      </c>
      <c r="J5314" t="str">
        <f>_xlfn.XLOOKUP(Orders[[#This Row],[_SalesRepID]],'Sales team'!A:A,'Sales team'!B:B)</f>
        <v>Patrick Graham</v>
      </c>
      <c r="K5314">
        <v>25</v>
      </c>
      <c r="L5314">
        <v>20</v>
      </c>
      <c r="M5314">
        <v>150</v>
      </c>
      <c r="N5314" t="str">
        <f>_xlfn.XLOOKUP(Orders[[#This Row],[_ProductID]],Products!A:A,Products!C:C)</f>
        <v>Electronics</v>
      </c>
      <c r="O5314">
        <v>47</v>
      </c>
      <c r="P5314">
        <v>0.05</v>
      </c>
      <c r="Q5314" s="2">
        <v>2264.6</v>
      </c>
      <c r="R5314" s="2">
        <v>1585.2199999999998</v>
      </c>
      <c r="S5314" s="2">
        <v>6454.1099999999988</v>
      </c>
      <c r="T5314" s="2">
        <v>1698.4499999999989</v>
      </c>
    </row>
    <row r="5315" spans="1:20" x14ac:dyDescent="0.25">
      <c r="A5315" t="s">
        <v>2690</v>
      </c>
      <c r="B5315" t="s">
        <v>8</v>
      </c>
      <c r="C5315" t="s">
        <v>15</v>
      </c>
      <c r="D5315" s="1">
        <v>43500</v>
      </c>
      <c r="E5315" s="1">
        <v>43567</v>
      </c>
      <c r="F5315" s="1">
        <v>43575</v>
      </c>
      <c r="G5315" s="1">
        <v>43578</v>
      </c>
      <c r="H5315" s="13">
        <f>Orders[[#This Row],[DeliveryDate]]-Orders[[#This Row],[OrderDate]]</f>
        <v>11</v>
      </c>
      <c r="I5315" t="s">
        <v>3</v>
      </c>
      <c r="J5315" t="str">
        <f>_xlfn.XLOOKUP(Orders[[#This Row],[_SalesRepID]],'Sales team'!A:A,'Sales team'!B:B)</f>
        <v>Joe Price</v>
      </c>
      <c r="K5315">
        <v>22</v>
      </c>
      <c r="L5315">
        <v>30</v>
      </c>
      <c r="M5315">
        <v>28</v>
      </c>
      <c r="N5315" t="str">
        <f>_xlfn.XLOOKUP(Orders[[#This Row],[_ProductID]],Products!A:A,Products!C:C)</f>
        <v>Home décor</v>
      </c>
      <c r="O5315">
        <v>41</v>
      </c>
      <c r="P5315">
        <v>7.4999999999999997E-2</v>
      </c>
      <c r="Q5315" s="2">
        <v>1909.5</v>
      </c>
      <c r="R5315" s="2">
        <v>840.18</v>
      </c>
      <c r="S5315" s="2">
        <v>10597.725</v>
      </c>
      <c r="T5315" s="2">
        <v>5556.6450000000004</v>
      </c>
    </row>
    <row r="5316" spans="1:20" x14ac:dyDescent="0.25">
      <c r="A5316" t="s">
        <v>2691</v>
      </c>
      <c r="B5316" t="s">
        <v>8</v>
      </c>
      <c r="C5316" t="s">
        <v>6</v>
      </c>
      <c r="D5316" s="1">
        <v>43400</v>
      </c>
      <c r="E5316" s="1">
        <v>43567</v>
      </c>
      <c r="F5316" s="1">
        <v>43595</v>
      </c>
      <c r="G5316" s="1">
        <v>43579</v>
      </c>
      <c r="H5316" s="13">
        <f>Orders[[#This Row],[DeliveryDate]]-Orders[[#This Row],[OrderDate]]</f>
        <v>12</v>
      </c>
      <c r="I5316" t="s">
        <v>3</v>
      </c>
      <c r="J5316" t="str">
        <f>_xlfn.XLOOKUP(Orders[[#This Row],[_SalesRepID]],'Sales team'!A:A,'Sales team'!B:B)</f>
        <v>Joe Price</v>
      </c>
      <c r="K5316">
        <v>22</v>
      </c>
      <c r="L5316">
        <v>30</v>
      </c>
      <c r="M5316">
        <v>143</v>
      </c>
      <c r="N5316" t="str">
        <f>_xlfn.XLOOKUP(Orders[[#This Row],[_ProductID]],Products!A:A,Products!C:C)</f>
        <v>Electronics</v>
      </c>
      <c r="O5316">
        <v>28</v>
      </c>
      <c r="P5316">
        <v>0.05</v>
      </c>
      <c r="Q5316" s="2">
        <v>1125.6000000000001</v>
      </c>
      <c r="R5316" s="2">
        <v>765.40800000000013</v>
      </c>
      <c r="S5316" s="2">
        <v>8554.5600000000013</v>
      </c>
      <c r="T5316" s="2">
        <v>2431.2960000000003</v>
      </c>
    </row>
    <row r="5317" spans="1:20" x14ac:dyDescent="0.25">
      <c r="A5317" t="s">
        <v>2692</v>
      </c>
      <c r="B5317" t="s">
        <v>5</v>
      </c>
      <c r="C5317" t="s">
        <v>6</v>
      </c>
      <c r="D5317" s="1">
        <v>43500</v>
      </c>
      <c r="E5317" s="1">
        <v>43567</v>
      </c>
      <c r="F5317" s="1">
        <v>43572</v>
      </c>
      <c r="G5317" s="1">
        <v>43595</v>
      </c>
      <c r="H5317" s="13">
        <f>Orders[[#This Row],[DeliveryDate]]-Orders[[#This Row],[OrderDate]]</f>
        <v>28</v>
      </c>
      <c r="I5317" t="s">
        <v>3</v>
      </c>
      <c r="J5317" t="str">
        <f>_xlfn.XLOOKUP(Orders[[#This Row],[_SalesRepID]],'Sales team'!A:A,'Sales team'!B:B)</f>
        <v>Anthony Berry</v>
      </c>
      <c r="K5317">
        <v>16</v>
      </c>
      <c r="L5317">
        <v>14</v>
      </c>
      <c r="M5317">
        <v>162</v>
      </c>
      <c r="N5317" t="str">
        <f>_xlfn.XLOOKUP(Orders[[#This Row],[_ProductID]],Products!A:A,Products!C:C)</f>
        <v>Electronics</v>
      </c>
      <c r="O5317">
        <v>25</v>
      </c>
      <c r="P5317">
        <v>0.15</v>
      </c>
      <c r="Q5317" s="2">
        <v>5688.3</v>
      </c>
      <c r="R5317" s="2">
        <v>4209.3419999999996</v>
      </c>
      <c r="S5317" s="2">
        <v>19340.22</v>
      </c>
      <c r="T5317" s="2">
        <v>2502.8520000000026</v>
      </c>
    </row>
    <row r="5318" spans="1:20" x14ac:dyDescent="0.25">
      <c r="A5318" t="s">
        <v>2681</v>
      </c>
      <c r="B5318" t="s">
        <v>1</v>
      </c>
      <c r="C5318" t="s">
        <v>6</v>
      </c>
      <c r="D5318" s="1">
        <v>43400</v>
      </c>
      <c r="E5318" s="1">
        <v>43566</v>
      </c>
      <c r="F5318" s="1">
        <v>43592</v>
      </c>
      <c r="G5318" s="1">
        <v>43573</v>
      </c>
      <c r="H5318" s="13">
        <f>Orders[[#This Row],[DeliveryDate]]-Orders[[#This Row],[OrderDate]]</f>
        <v>7</v>
      </c>
      <c r="I5318" t="s">
        <v>3</v>
      </c>
      <c r="J5318" t="str">
        <f>_xlfn.XLOOKUP(Orders[[#This Row],[_SalesRepID]],'Sales team'!A:A,'Sales team'!B:B)</f>
        <v>Stephen Payne</v>
      </c>
      <c r="K5318">
        <v>5</v>
      </c>
      <c r="L5318">
        <v>38</v>
      </c>
      <c r="M5318">
        <v>124</v>
      </c>
      <c r="N5318" t="str">
        <f>_xlfn.XLOOKUP(Orders[[#This Row],[_ProductID]],Products!A:A,Products!C:C)</f>
        <v>Home décor</v>
      </c>
      <c r="O5318">
        <v>45</v>
      </c>
      <c r="P5318">
        <v>0.05</v>
      </c>
      <c r="Q5318" s="2">
        <v>5205.9000000000005</v>
      </c>
      <c r="R5318" s="2">
        <v>4372.9560000000001</v>
      </c>
      <c r="S5318" s="2">
        <v>24728.025000000001</v>
      </c>
      <c r="T5318" s="2">
        <v>2863.2450000000026</v>
      </c>
    </row>
    <row r="5319" spans="1:20" x14ac:dyDescent="0.25">
      <c r="A5319" t="s">
        <v>2682</v>
      </c>
      <c r="B5319" t="s">
        <v>10</v>
      </c>
      <c r="C5319" t="s">
        <v>25</v>
      </c>
      <c r="D5319" s="1">
        <v>43400</v>
      </c>
      <c r="E5319" s="1">
        <v>43566</v>
      </c>
      <c r="F5319" s="1">
        <v>43593</v>
      </c>
      <c r="G5319" s="1">
        <v>43601</v>
      </c>
      <c r="H5319" s="13">
        <f>Orders[[#This Row],[DeliveryDate]]-Orders[[#This Row],[OrderDate]]</f>
        <v>35</v>
      </c>
      <c r="I5319" t="s">
        <v>3</v>
      </c>
      <c r="J5319" t="str">
        <f>_xlfn.XLOOKUP(Orders[[#This Row],[_SalesRepID]],'Sales team'!A:A,'Sales team'!B:B)</f>
        <v>Carlos Miller</v>
      </c>
      <c r="K5319">
        <v>28</v>
      </c>
      <c r="L5319">
        <v>35</v>
      </c>
      <c r="M5319">
        <v>343</v>
      </c>
      <c r="N5319" t="str">
        <f>_xlfn.XLOOKUP(Orders[[#This Row],[_ProductID]],Products!A:A,Products!C:C)</f>
        <v>Furniture</v>
      </c>
      <c r="O5319">
        <v>19</v>
      </c>
      <c r="P5319">
        <v>0.05</v>
      </c>
      <c r="Q5319" s="2">
        <v>1735.3</v>
      </c>
      <c r="R5319" s="2">
        <v>1336.181</v>
      </c>
      <c r="S5319" s="2">
        <v>11539.744999999999</v>
      </c>
      <c r="T5319" s="2">
        <v>2186.4779999999992</v>
      </c>
    </row>
    <row r="5320" spans="1:20" x14ac:dyDescent="0.25">
      <c r="A5320" t="s">
        <v>2683</v>
      </c>
      <c r="B5320" t="s">
        <v>5</v>
      </c>
      <c r="C5320" t="s">
        <v>6</v>
      </c>
      <c r="D5320" s="1">
        <v>43400</v>
      </c>
      <c r="E5320" s="1">
        <v>43566</v>
      </c>
      <c r="F5320" s="1">
        <v>43568</v>
      </c>
      <c r="G5320" s="1">
        <v>43580</v>
      </c>
      <c r="H5320" s="13">
        <f>Orders[[#This Row],[DeliveryDate]]-Orders[[#This Row],[OrderDate]]</f>
        <v>14</v>
      </c>
      <c r="I5320" t="s">
        <v>3</v>
      </c>
      <c r="J5320" t="str">
        <f>_xlfn.XLOOKUP(Orders[[#This Row],[_SalesRepID]],'Sales team'!A:A,'Sales team'!B:B)</f>
        <v>Paul Holmes</v>
      </c>
      <c r="K5320">
        <v>14</v>
      </c>
      <c r="L5320">
        <v>12</v>
      </c>
      <c r="M5320">
        <v>142</v>
      </c>
      <c r="N5320" t="str">
        <f>_xlfn.XLOOKUP(Orders[[#This Row],[_ProductID]],Products!A:A,Products!C:C)</f>
        <v>Home décor</v>
      </c>
      <c r="O5320">
        <v>14</v>
      </c>
      <c r="P5320">
        <v>0.2</v>
      </c>
      <c r="Q5320" s="2">
        <v>1025.1000000000001</v>
      </c>
      <c r="R5320" s="2">
        <v>430.54200000000003</v>
      </c>
      <c r="S5320" s="2">
        <v>820.08000000000015</v>
      </c>
      <c r="T5320" s="2">
        <v>389.53800000000012</v>
      </c>
    </row>
    <row r="5321" spans="1:20" x14ac:dyDescent="0.25">
      <c r="A5321" t="s">
        <v>2684</v>
      </c>
      <c r="B5321" t="s">
        <v>8</v>
      </c>
      <c r="C5321" t="s">
        <v>46</v>
      </c>
      <c r="D5321" s="1">
        <v>43500</v>
      </c>
      <c r="E5321" s="1">
        <v>43566</v>
      </c>
      <c r="F5321" s="1">
        <v>43572</v>
      </c>
      <c r="G5321" s="1">
        <v>43591</v>
      </c>
      <c r="H5321" s="13">
        <f>Orders[[#This Row],[DeliveryDate]]-Orders[[#This Row],[OrderDate]]</f>
        <v>25</v>
      </c>
      <c r="I5321" t="s">
        <v>3</v>
      </c>
      <c r="J5321" t="str">
        <f>_xlfn.XLOOKUP(Orders[[#This Row],[_SalesRepID]],'Sales team'!A:A,'Sales team'!B:B)</f>
        <v>Samuel Fowler</v>
      </c>
      <c r="K5321">
        <v>21</v>
      </c>
      <c r="L5321">
        <v>2</v>
      </c>
      <c r="M5321">
        <v>84</v>
      </c>
      <c r="N5321" t="str">
        <f>_xlfn.XLOOKUP(Orders[[#This Row],[_ProductID]],Products!A:A,Products!C:C)</f>
        <v>Furniture</v>
      </c>
      <c r="O5321">
        <v>5</v>
      </c>
      <c r="P5321">
        <v>0.3</v>
      </c>
      <c r="Q5321" s="2">
        <v>3886</v>
      </c>
      <c r="R5321" s="2">
        <v>1981.8600000000001</v>
      </c>
      <c r="S5321" s="2">
        <v>8160.5999999999995</v>
      </c>
      <c r="T5321" s="2">
        <v>2215.0199999999995</v>
      </c>
    </row>
    <row r="5322" spans="1:20" x14ac:dyDescent="0.25">
      <c r="A5322" t="s">
        <v>2685</v>
      </c>
      <c r="B5322" t="s">
        <v>8</v>
      </c>
      <c r="C5322" t="s">
        <v>6</v>
      </c>
      <c r="D5322" s="1">
        <v>43400</v>
      </c>
      <c r="E5322" s="1">
        <v>43566</v>
      </c>
      <c r="F5322" s="1">
        <v>43586</v>
      </c>
      <c r="G5322" s="1">
        <v>43577</v>
      </c>
      <c r="H5322" s="13">
        <f>Orders[[#This Row],[DeliveryDate]]-Orders[[#This Row],[OrderDate]]</f>
        <v>11</v>
      </c>
      <c r="I5322" t="s">
        <v>3</v>
      </c>
      <c r="J5322" t="str">
        <f>_xlfn.XLOOKUP(Orders[[#This Row],[_SalesRepID]],'Sales team'!A:A,'Sales team'!B:B)</f>
        <v>Samuel Fowler</v>
      </c>
      <c r="K5322">
        <v>21</v>
      </c>
      <c r="L5322">
        <v>1</v>
      </c>
      <c r="M5322">
        <v>105</v>
      </c>
      <c r="N5322" t="str">
        <f>_xlfn.XLOOKUP(Orders[[#This Row],[_ProductID]],Products!A:A,Products!C:C)</f>
        <v>Home décor</v>
      </c>
      <c r="O5322">
        <v>29</v>
      </c>
      <c r="P5322">
        <v>7.4999999999999997E-2</v>
      </c>
      <c r="Q5322" s="2">
        <v>984.9</v>
      </c>
      <c r="R5322" s="2">
        <v>502.29899999999998</v>
      </c>
      <c r="S5322" s="2">
        <v>3644.13</v>
      </c>
      <c r="T5322" s="2">
        <v>1634.9340000000002</v>
      </c>
    </row>
    <row r="5323" spans="1:20" x14ac:dyDescent="0.25">
      <c r="A5323" t="s">
        <v>2671</v>
      </c>
      <c r="B5323" t="s">
        <v>5</v>
      </c>
      <c r="C5323" t="s">
        <v>6</v>
      </c>
      <c r="D5323" s="1">
        <v>43400</v>
      </c>
      <c r="E5323" s="1">
        <v>43565</v>
      </c>
      <c r="F5323" s="1">
        <v>43579</v>
      </c>
      <c r="G5323" s="1">
        <v>43573</v>
      </c>
      <c r="H5323" s="13">
        <f>Orders[[#This Row],[DeliveryDate]]-Orders[[#This Row],[OrderDate]]</f>
        <v>8</v>
      </c>
      <c r="I5323" t="s">
        <v>3</v>
      </c>
      <c r="J5323" t="str">
        <f>_xlfn.XLOOKUP(Orders[[#This Row],[_SalesRepID]],'Sales team'!A:A,'Sales team'!B:B)</f>
        <v>Todd Roberts</v>
      </c>
      <c r="K5323">
        <v>13</v>
      </c>
      <c r="L5323">
        <v>45</v>
      </c>
      <c r="M5323">
        <v>124</v>
      </c>
      <c r="N5323" t="str">
        <f>_xlfn.XLOOKUP(Orders[[#This Row],[_ProductID]],Products!A:A,Products!C:C)</f>
        <v>Home décor</v>
      </c>
      <c r="O5323">
        <v>35</v>
      </c>
      <c r="P5323">
        <v>0.4</v>
      </c>
      <c r="Q5323" s="2">
        <v>971.5</v>
      </c>
      <c r="R5323" s="2">
        <v>806.34499999999991</v>
      </c>
      <c r="S5323" s="2">
        <v>2914.5</v>
      </c>
      <c r="T5323" s="2">
        <v>-1117.2249999999995</v>
      </c>
    </row>
    <row r="5324" spans="1:20" x14ac:dyDescent="0.25">
      <c r="A5324" t="s">
        <v>2672</v>
      </c>
      <c r="B5324" t="s">
        <v>8</v>
      </c>
      <c r="C5324" t="s">
        <v>6</v>
      </c>
      <c r="D5324" s="1">
        <v>43500</v>
      </c>
      <c r="E5324" s="1">
        <v>43565</v>
      </c>
      <c r="F5324" s="1">
        <v>43579</v>
      </c>
      <c r="G5324" s="1">
        <v>43581</v>
      </c>
      <c r="H5324" s="13">
        <f>Orders[[#This Row],[DeliveryDate]]-Orders[[#This Row],[OrderDate]]</f>
        <v>16</v>
      </c>
      <c r="I5324" t="s">
        <v>3</v>
      </c>
      <c r="J5324" t="str">
        <f>_xlfn.XLOOKUP(Orders[[#This Row],[_SalesRepID]],'Sales team'!A:A,'Sales team'!B:B)</f>
        <v>Anthony Torres</v>
      </c>
      <c r="K5324">
        <v>20</v>
      </c>
      <c r="L5324">
        <v>50</v>
      </c>
      <c r="M5324">
        <v>132</v>
      </c>
      <c r="N5324" t="str">
        <f>_xlfn.XLOOKUP(Orders[[#This Row],[_ProductID]],Products!A:A,Products!C:C)</f>
        <v>Home décor</v>
      </c>
      <c r="O5324">
        <v>29</v>
      </c>
      <c r="P5324">
        <v>0.4</v>
      </c>
      <c r="Q5324" s="2">
        <v>1098.8</v>
      </c>
      <c r="R5324" s="2">
        <v>813.11199999999997</v>
      </c>
      <c r="S5324" s="2">
        <v>1977.8399999999997</v>
      </c>
      <c r="T5324" s="2">
        <v>-461.49600000000009</v>
      </c>
    </row>
    <row r="5325" spans="1:20" x14ac:dyDescent="0.25">
      <c r="A5325" t="s">
        <v>2673</v>
      </c>
      <c r="B5325" t="s">
        <v>5</v>
      </c>
      <c r="C5325" t="s">
        <v>46</v>
      </c>
      <c r="D5325" s="1">
        <v>43500</v>
      </c>
      <c r="E5325" s="1">
        <v>43565</v>
      </c>
      <c r="F5325" s="1">
        <v>43579</v>
      </c>
      <c r="G5325" s="1">
        <v>43570</v>
      </c>
      <c r="H5325" s="13">
        <f>Orders[[#This Row],[DeliveryDate]]-Orders[[#This Row],[OrderDate]]</f>
        <v>5</v>
      </c>
      <c r="I5325" t="s">
        <v>3</v>
      </c>
      <c r="J5325" t="str">
        <f>_xlfn.XLOOKUP(Orders[[#This Row],[_SalesRepID]],'Sales team'!A:A,'Sales team'!B:B)</f>
        <v>Carl Nguyen</v>
      </c>
      <c r="K5325">
        <v>12</v>
      </c>
      <c r="L5325">
        <v>33</v>
      </c>
      <c r="M5325">
        <v>76</v>
      </c>
      <c r="N5325" t="str">
        <f>_xlfn.XLOOKUP(Orders[[#This Row],[_ProductID]],Products!A:A,Products!C:C)</f>
        <v>Home décor</v>
      </c>
      <c r="O5325">
        <v>41</v>
      </c>
      <c r="P5325">
        <v>0.1</v>
      </c>
      <c r="Q5325" s="2">
        <v>247.9</v>
      </c>
      <c r="R5325" s="2">
        <v>156.17699999999999</v>
      </c>
      <c r="S5325" s="2">
        <v>1115.55</v>
      </c>
      <c r="T5325" s="2">
        <v>334.66499999999996</v>
      </c>
    </row>
    <row r="5326" spans="1:20" x14ac:dyDescent="0.25">
      <c r="A5326" t="s">
        <v>2674</v>
      </c>
      <c r="B5326" t="s">
        <v>10</v>
      </c>
      <c r="C5326" t="s">
        <v>6</v>
      </c>
      <c r="D5326" s="1">
        <v>43500</v>
      </c>
      <c r="E5326" s="1">
        <v>43565</v>
      </c>
      <c r="F5326" s="1">
        <v>43590</v>
      </c>
      <c r="G5326" s="1">
        <v>43578</v>
      </c>
      <c r="H5326" s="13">
        <f>Orders[[#This Row],[DeliveryDate]]-Orders[[#This Row],[OrderDate]]</f>
        <v>13</v>
      </c>
      <c r="I5326" t="s">
        <v>3</v>
      </c>
      <c r="J5326" t="str">
        <f>_xlfn.XLOOKUP(Orders[[#This Row],[_SalesRepID]],'Sales team'!A:A,'Sales team'!B:B)</f>
        <v>Donald Reynolds</v>
      </c>
      <c r="K5326">
        <v>26</v>
      </c>
      <c r="L5326">
        <v>36</v>
      </c>
      <c r="M5326">
        <v>130</v>
      </c>
      <c r="N5326" t="str">
        <f>_xlfn.XLOOKUP(Orders[[#This Row],[_ProductID]],Products!A:A,Products!C:C)</f>
        <v>Electronics</v>
      </c>
      <c r="O5326">
        <v>6</v>
      </c>
      <c r="P5326">
        <v>0.05</v>
      </c>
      <c r="Q5326" s="2">
        <v>2418.7000000000003</v>
      </c>
      <c r="R5326" s="2">
        <v>1451.22</v>
      </c>
      <c r="S5326" s="2">
        <v>9191.0600000000013</v>
      </c>
      <c r="T5326" s="2">
        <v>3386.1800000000012</v>
      </c>
    </row>
    <row r="5327" spans="1:20" x14ac:dyDescent="0.25">
      <c r="A5327" t="s">
        <v>2675</v>
      </c>
      <c r="B5327" t="s">
        <v>1</v>
      </c>
      <c r="C5327" t="s">
        <v>6</v>
      </c>
      <c r="D5327" s="1">
        <v>43500</v>
      </c>
      <c r="E5327" s="1">
        <v>43565</v>
      </c>
      <c r="F5327" s="1">
        <v>43591</v>
      </c>
      <c r="G5327" s="1">
        <v>43605</v>
      </c>
      <c r="H5327" s="13">
        <f>Orders[[#This Row],[DeliveryDate]]-Orders[[#This Row],[OrderDate]]</f>
        <v>40</v>
      </c>
      <c r="I5327" t="s">
        <v>3</v>
      </c>
      <c r="J5327" t="str">
        <f>_xlfn.XLOOKUP(Orders[[#This Row],[_SalesRepID]],'Sales team'!A:A,'Sales team'!B:B)</f>
        <v>Adam Hernandez</v>
      </c>
      <c r="K5327">
        <v>1</v>
      </c>
      <c r="L5327">
        <v>27</v>
      </c>
      <c r="M5327">
        <v>196</v>
      </c>
      <c r="N5327" t="str">
        <f>_xlfn.XLOOKUP(Orders[[#This Row],[_ProductID]],Products!A:A,Products!C:C)</f>
        <v>Kitchen &amp; Dining</v>
      </c>
      <c r="O5327">
        <v>8</v>
      </c>
      <c r="P5327">
        <v>0.1</v>
      </c>
      <c r="Q5327" s="2">
        <v>167.5</v>
      </c>
      <c r="R5327" s="2">
        <v>139.02500000000001</v>
      </c>
      <c r="S5327" s="2">
        <v>1055.25</v>
      </c>
      <c r="T5327" s="2">
        <v>82.074999999999932</v>
      </c>
    </row>
    <row r="5328" spans="1:20" x14ac:dyDescent="0.25">
      <c r="A5328" t="s">
        <v>2676</v>
      </c>
      <c r="B5328" t="s">
        <v>8</v>
      </c>
      <c r="C5328" t="s">
        <v>15</v>
      </c>
      <c r="D5328" s="1">
        <v>43500</v>
      </c>
      <c r="E5328" s="1">
        <v>43565</v>
      </c>
      <c r="F5328" s="1">
        <v>43572</v>
      </c>
      <c r="G5328" s="1">
        <v>43578</v>
      </c>
      <c r="H5328" s="13">
        <f>Orders[[#This Row],[DeliveryDate]]-Orders[[#This Row],[OrderDate]]</f>
        <v>13</v>
      </c>
      <c r="I5328" t="s">
        <v>3</v>
      </c>
      <c r="J5328" t="str">
        <f>_xlfn.XLOOKUP(Orders[[#This Row],[_SalesRepID]],'Sales team'!A:A,'Sales team'!B:B)</f>
        <v>Samuel Fowler</v>
      </c>
      <c r="K5328">
        <v>21</v>
      </c>
      <c r="L5328">
        <v>21</v>
      </c>
      <c r="M5328">
        <v>33</v>
      </c>
      <c r="N5328" t="str">
        <f>_xlfn.XLOOKUP(Orders[[#This Row],[_ProductID]],Products!A:A,Products!C:C)</f>
        <v>Furniture</v>
      </c>
      <c r="O5328">
        <v>42</v>
      </c>
      <c r="P5328">
        <v>0.1</v>
      </c>
      <c r="Q5328" s="2">
        <v>2284.7000000000003</v>
      </c>
      <c r="R5328" s="2">
        <v>1485.0550000000003</v>
      </c>
      <c r="S5328" s="2">
        <v>14393.610000000002</v>
      </c>
      <c r="T5328" s="2">
        <v>3998.2250000000004</v>
      </c>
    </row>
    <row r="5329" spans="1:20" x14ac:dyDescent="0.25">
      <c r="A5329" t="s">
        <v>2677</v>
      </c>
      <c r="B5329" t="s">
        <v>1</v>
      </c>
      <c r="C5329" t="s">
        <v>6</v>
      </c>
      <c r="D5329" s="1">
        <v>43500</v>
      </c>
      <c r="E5329" s="1">
        <v>43565</v>
      </c>
      <c r="F5329" s="1">
        <v>43578</v>
      </c>
      <c r="G5329" s="1">
        <v>43587</v>
      </c>
      <c r="H5329" s="13">
        <f>Orders[[#This Row],[DeliveryDate]]-Orders[[#This Row],[OrderDate]]</f>
        <v>22</v>
      </c>
      <c r="I5329" t="s">
        <v>3</v>
      </c>
      <c r="J5329" t="str">
        <f>_xlfn.XLOOKUP(Orders[[#This Row],[_SalesRepID]],'Sales team'!A:A,'Sales team'!B:B)</f>
        <v>Joshua Little</v>
      </c>
      <c r="K5329">
        <v>11</v>
      </c>
      <c r="L5329">
        <v>22</v>
      </c>
      <c r="M5329">
        <v>119</v>
      </c>
      <c r="N5329" t="str">
        <f>_xlfn.XLOOKUP(Orders[[#This Row],[_ProductID]],Products!A:A,Products!C:C)</f>
        <v>Electronics</v>
      </c>
      <c r="O5329">
        <v>25</v>
      </c>
      <c r="P5329">
        <v>7.4999999999999997E-2</v>
      </c>
      <c r="Q5329" s="2">
        <v>1909.5</v>
      </c>
      <c r="R5329" s="2">
        <v>1489.41</v>
      </c>
      <c r="S5329" s="2">
        <v>5298.8625000000002</v>
      </c>
      <c r="T5329" s="2">
        <v>830.63249999999971</v>
      </c>
    </row>
    <row r="5330" spans="1:20" x14ac:dyDescent="0.25">
      <c r="A5330" t="s">
        <v>2678</v>
      </c>
      <c r="B5330" t="s">
        <v>1</v>
      </c>
      <c r="C5330" t="s">
        <v>6</v>
      </c>
      <c r="D5330" s="1">
        <v>43500</v>
      </c>
      <c r="E5330" s="1">
        <v>43565</v>
      </c>
      <c r="F5330" s="1">
        <v>43587</v>
      </c>
      <c r="G5330" s="1">
        <v>43594</v>
      </c>
      <c r="H5330" s="13">
        <f>Orders[[#This Row],[DeliveryDate]]-Orders[[#This Row],[OrderDate]]</f>
        <v>29</v>
      </c>
      <c r="I5330" t="s">
        <v>3</v>
      </c>
      <c r="J5330" t="str">
        <f>_xlfn.XLOOKUP(Orders[[#This Row],[_SalesRepID]],'Sales team'!A:A,'Sales team'!B:B)</f>
        <v>Stephen Payne</v>
      </c>
      <c r="K5330">
        <v>5</v>
      </c>
      <c r="L5330">
        <v>18</v>
      </c>
      <c r="M5330">
        <v>128</v>
      </c>
      <c r="N5330" t="str">
        <f>_xlfn.XLOOKUP(Orders[[#This Row],[_ProductID]],Products!A:A,Products!C:C)</f>
        <v>Furniture</v>
      </c>
      <c r="O5330">
        <v>38</v>
      </c>
      <c r="P5330">
        <v>0.05</v>
      </c>
      <c r="Q5330" s="2">
        <v>5494</v>
      </c>
      <c r="R5330" s="2">
        <v>3296.4</v>
      </c>
      <c r="S5330" s="2">
        <v>41754.400000000001</v>
      </c>
      <c r="T5330" s="2">
        <v>15383.2</v>
      </c>
    </row>
    <row r="5331" spans="1:20" x14ac:dyDescent="0.25">
      <c r="A5331" t="s">
        <v>2679</v>
      </c>
      <c r="B5331" t="s">
        <v>1</v>
      </c>
      <c r="C5331" t="s">
        <v>13</v>
      </c>
      <c r="D5331" s="1">
        <v>43400</v>
      </c>
      <c r="E5331" s="1">
        <v>43565</v>
      </c>
      <c r="F5331" s="1">
        <v>43590</v>
      </c>
      <c r="G5331" s="1">
        <v>43578</v>
      </c>
      <c r="H5331" s="13">
        <f>Orders[[#This Row],[DeliveryDate]]-Orders[[#This Row],[OrderDate]]</f>
        <v>13</v>
      </c>
      <c r="I5331" t="s">
        <v>3</v>
      </c>
      <c r="J5331" t="str">
        <f>_xlfn.XLOOKUP(Orders[[#This Row],[_SalesRepID]],'Sales team'!A:A,'Sales team'!B:B)</f>
        <v>Joshua Ryan</v>
      </c>
      <c r="K5331">
        <v>9</v>
      </c>
      <c r="L5331">
        <v>47</v>
      </c>
      <c r="M5331">
        <v>284</v>
      </c>
      <c r="N5331" t="str">
        <f>_xlfn.XLOOKUP(Orders[[#This Row],[_ProductID]],Products!A:A,Products!C:C)</f>
        <v>Home décor</v>
      </c>
      <c r="O5331">
        <v>21</v>
      </c>
      <c r="P5331">
        <v>7.4999999999999997E-2</v>
      </c>
      <c r="Q5331" s="2">
        <v>3886</v>
      </c>
      <c r="R5331" s="2">
        <v>2137.3000000000002</v>
      </c>
      <c r="S5331" s="2">
        <v>28756.400000000001</v>
      </c>
      <c r="T5331" s="2">
        <v>11658</v>
      </c>
    </row>
    <row r="5332" spans="1:20" x14ac:dyDescent="0.25">
      <c r="A5332" t="s">
        <v>2680</v>
      </c>
      <c r="B5332" t="s">
        <v>1</v>
      </c>
      <c r="C5332" t="s">
        <v>25</v>
      </c>
      <c r="D5332" s="1">
        <v>43400</v>
      </c>
      <c r="E5332" s="1">
        <v>43565</v>
      </c>
      <c r="F5332" s="1">
        <v>43572</v>
      </c>
      <c r="G5332" s="1">
        <v>43578</v>
      </c>
      <c r="H5332" s="13">
        <f>Orders[[#This Row],[DeliveryDate]]-Orders[[#This Row],[OrderDate]]</f>
        <v>13</v>
      </c>
      <c r="I5332" t="s">
        <v>3</v>
      </c>
      <c r="J5332" t="str">
        <f>_xlfn.XLOOKUP(Orders[[#This Row],[_SalesRepID]],'Sales team'!A:A,'Sales team'!B:B)</f>
        <v>Keith Griffin</v>
      </c>
      <c r="K5332">
        <v>2</v>
      </c>
      <c r="L5332">
        <v>32</v>
      </c>
      <c r="M5332">
        <v>342</v>
      </c>
      <c r="N5332" t="str">
        <f>_xlfn.XLOOKUP(Orders[[#This Row],[_ProductID]],Products!A:A,Products!C:C)</f>
        <v>Furniture</v>
      </c>
      <c r="O5332">
        <v>22</v>
      </c>
      <c r="P5332">
        <v>0.1</v>
      </c>
      <c r="Q5332" s="2">
        <v>234.5</v>
      </c>
      <c r="R5332" s="2">
        <v>166.495</v>
      </c>
      <c r="S5332" s="2">
        <v>633.15</v>
      </c>
      <c r="T5332" s="2">
        <v>133.66499999999996</v>
      </c>
    </row>
    <row r="5333" spans="1:20" x14ac:dyDescent="0.25">
      <c r="A5333" t="s">
        <v>2663</v>
      </c>
      <c r="B5333" t="s">
        <v>5</v>
      </c>
      <c r="C5333" t="s">
        <v>25</v>
      </c>
      <c r="D5333" s="1">
        <v>43400</v>
      </c>
      <c r="E5333" s="1">
        <v>43564</v>
      </c>
      <c r="F5333" s="1">
        <v>43575</v>
      </c>
      <c r="G5333" s="1">
        <v>43572</v>
      </c>
      <c r="H5333" s="13">
        <f>Orders[[#This Row],[DeliveryDate]]-Orders[[#This Row],[OrderDate]]</f>
        <v>8</v>
      </c>
      <c r="I5333" t="s">
        <v>3</v>
      </c>
      <c r="J5333" t="str">
        <f>_xlfn.XLOOKUP(Orders[[#This Row],[_SalesRepID]],'Sales team'!A:A,'Sales team'!B:B)</f>
        <v>Roger Alexander</v>
      </c>
      <c r="K5333">
        <v>15</v>
      </c>
      <c r="L5333">
        <v>13</v>
      </c>
      <c r="M5333">
        <v>364</v>
      </c>
      <c r="N5333" t="str">
        <f>_xlfn.XLOOKUP(Orders[[#This Row],[_ProductID]],Products!A:A,Products!C:C)</f>
        <v>Home décor</v>
      </c>
      <c r="O5333">
        <v>40</v>
      </c>
      <c r="P5333">
        <v>0.1</v>
      </c>
      <c r="Q5333" s="2">
        <v>3939.6</v>
      </c>
      <c r="R5333" s="2">
        <v>2836.5119999999997</v>
      </c>
      <c r="S5333" s="2">
        <v>14182.56</v>
      </c>
      <c r="T5333" s="2">
        <v>2836.5120000000006</v>
      </c>
    </row>
    <row r="5334" spans="1:20" x14ac:dyDescent="0.25">
      <c r="A5334" t="s">
        <v>2664</v>
      </c>
      <c r="B5334" t="s">
        <v>1</v>
      </c>
      <c r="C5334" t="s">
        <v>6</v>
      </c>
      <c r="D5334" s="1">
        <v>43500</v>
      </c>
      <c r="E5334" s="1">
        <v>43564</v>
      </c>
      <c r="F5334" s="1">
        <v>43588</v>
      </c>
      <c r="G5334" s="1">
        <v>43577</v>
      </c>
      <c r="H5334" s="13">
        <f>Orders[[#This Row],[DeliveryDate]]-Orders[[#This Row],[OrderDate]]</f>
        <v>13</v>
      </c>
      <c r="I5334" t="s">
        <v>3</v>
      </c>
      <c r="J5334" t="str">
        <f>_xlfn.XLOOKUP(Orders[[#This Row],[_SalesRepID]],'Sales team'!A:A,'Sales team'!B:B)</f>
        <v>Chris Armstrong</v>
      </c>
      <c r="K5334">
        <v>4</v>
      </c>
      <c r="L5334">
        <v>49</v>
      </c>
      <c r="M5334">
        <v>100</v>
      </c>
      <c r="N5334" t="str">
        <f>_xlfn.XLOOKUP(Orders[[#This Row],[_ProductID]],Products!A:A,Products!C:C)</f>
        <v>Furniture</v>
      </c>
      <c r="O5334">
        <v>15</v>
      </c>
      <c r="P5334">
        <v>0.4</v>
      </c>
      <c r="Q5334" s="2">
        <v>6371.7</v>
      </c>
      <c r="R5334" s="2">
        <v>5033.643</v>
      </c>
      <c r="S5334" s="2">
        <v>3823.0199999999995</v>
      </c>
      <c r="T5334" s="2">
        <v>-1210.6230000000005</v>
      </c>
    </row>
    <row r="5335" spans="1:20" x14ac:dyDescent="0.25">
      <c r="A5335" t="s">
        <v>2665</v>
      </c>
      <c r="B5335" t="s">
        <v>8</v>
      </c>
      <c r="C5335" t="s">
        <v>6</v>
      </c>
      <c r="D5335" s="1">
        <v>43400</v>
      </c>
      <c r="E5335" s="1">
        <v>43564</v>
      </c>
      <c r="F5335" s="1">
        <v>43586</v>
      </c>
      <c r="G5335" s="1">
        <v>43572</v>
      </c>
      <c r="H5335" s="13">
        <f>Orders[[#This Row],[DeliveryDate]]-Orders[[#This Row],[OrderDate]]</f>
        <v>8</v>
      </c>
      <c r="I5335" t="s">
        <v>3</v>
      </c>
      <c r="J5335" t="str">
        <f>_xlfn.XLOOKUP(Orders[[#This Row],[_SalesRepID]],'Sales team'!A:A,'Sales team'!B:B)</f>
        <v>Samuel Fowler</v>
      </c>
      <c r="K5335">
        <v>21</v>
      </c>
      <c r="L5335">
        <v>48</v>
      </c>
      <c r="M5335">
        <v>119</v>
      </c>
      <c r="N5335" t="str">
        <f>_xlfn.XLOOKUP(Orders[[#This Row],[_ProductID]],Products!A:A,Products!C:C)</f>
        <v>Furniture</v>
      </c>
      <c r="O5335">
        <v>12</v>
      </c>
      <c r="P5335">
        <v>0.05</v>
      </c>
      <c r="Q5335" s="2">
        <v>904.5</v>
      </c>
      <c r="R5335" s="2">
        <v>606.01499999999999</v>
      </c>
      <c r="S5335" s="2">
        <v>4296.375</v>
      </c>
      <c r="T5335" s="2">
        <v>1266.3000000000002</v>
      </c>
    </row>
    <row r="5336" spans="1:20" x14ac:dyDescent="0.25">
      <c r="A5336" t="s">
        <v>2666</v>
      </c>
      <c r="B5336" t="s">
        <v>10</v>
      </c>
      <c r="C5336" t="s">
        <v>25</v>
      </c>
      <c r="D5336" s="1">
        <v>43500</v>
      </c>
      <c r="E5336" s="1">
        <v>43564</v>
      </c>
      <c r="F5336" s="1">
        <v>43577</v>
      </c>
      <c r="G5336" s="1">
        <v>43571</v>
      </c>
      <c r="H5336" s="13">
        <f>Orders[[#This Row],[DeliveryDate]]-Orders[[#This Row],[OrderDate]]</f>
        <v>7</v>
      </c>
      <c r="I5336" t="s">
        <v>3</v>
      </c>
      <c r="J5336" t="str">
        <f>_xlfn.XLOOKUP(Orders[[#This Row],[_SalesRepID]],'Sales team'!A:A,'Sales team'!B:B)</f>
        <v>Carlos Miller</v>
      </c>
      <c r="K5336">
        <v>28</v>
      </c>
      <c r="L5336">
        <v>28</v>
      </c>
      <c r="M5336">
        <v>340</v>
      </c>
      <c r="N5336" t="str">
        <f>_xlfn.XLOOKUP(Orders[[#This Row],[_ProductID]],Products!A:A,Products!C:C)</f>
        <v>Kitchen &amp; Dining</v>
      </c>
      <c r="O5336">
        <v>4</v>
      </c>
      <c r="P5336">
        <v>0.05</v>
      </c>
      <c r="Q5336" s="2">
        <v>6358.3</v>
      </c>
      <c r="R5336" s="2">
        <v>3942.1460000000002</v>
      </c>
      <c r="S5336" s="2">
        <v>12080.77</v>
      </c>
      <c r="T5336" s="2">
        <v>4196.4780000000001</v>
      </c>
    </row>
    <row r="5337" spans="1:20" x14ac:dyDescent="0.25">
      <c r="A5337" t="s">
        <v>2667</v>
      </c>
      <c r="B5337" t="s">
        <v>5</v>
      </c>
      <c r="C5337" t="s">
        <v>6</v>
      </c>
      <c r="D5337" s="1">
        <v>43400</v>
      </c>
      <c r="E5337" s="1">
        <v>43564</v>
      </c>
      <c r="F5337" s="1">
        <v>43580</v>
      </c>
      <c r="G5337" s="1">
        <v>43570</v>
      </c>
      <c r="H5337" s="13">
        <f>Orders[[#This Row],[DeliveryDate]]-Orders[[#This Row],[OrderDate]]</f>
        <v>6</v>
      </c>
      <c r="I5337" t="s">
        <v>3</v>
      </c>
      <c r="J5337" t="str">
        <f>_xlfn.XLOOKUP(Orders[[#This Row],[_SalesRepID]],'Sales team'!A:A,'Sales team'!B:B)</f>
        <v>Anthony Berry</v>
      </c>
      <c r="K5337">
        <v>16</v>
      </c>
      <c r="L5337">
        <v>21</v>
      </c>
      <c r="M5337">
        <v>200</v>
      </c>
      <c r="N5337" t="str">
        <f>_xlfn.XLOOKUP(Orders[[#This Row],[_ProductID]],Products!A:A,Products!C:C)</f>
        <v>Home décor</v>
      </c>
      <c r="O5337">
        <v>29</v>
      </c>
      <c r="P5337">
        <v>7.4999999999999997E-2</v>
      </c>
      <c r="Q5337" s="2">
        <v>167.5</v>
      </c>
      <c r="R5337" s="2">
        <v>103.85</v>
      </c>
      <c r="S5337" s="2">
        <v>774.6875</v>
      </c>
      <c r="T5337" s="2">
        <v>255.4375</v>
      </c>
    </row>
    <row r="5338" spans="1:20" x14ac:dyDescent="0.25">
      <c r="A5338" t="s">
        <v>2668</v>
      </c>
      <c r="B5338" t="s">
        <v>5</v>
      </c>
      <c r="C5338" t="s">
        <v>6</v>
      </c>
      <c r="D5338" s="1">
        <v>43500</v>
      </c>
      <c r="E5338" s="1">
        <v>43564</v>
      </c>
      <c r="F5338" s="1">
        <v>43574</v>
      </c>
      <c r="G5338" s="1">
        <v>43570</v>
      </c>
      <c r="H5338" s="13">
        <f>Orders[[#This Row],[DeliveryDate]]-Orders[[#This Row],[OrderDate]]</f>
        <v>6</v>
      </c>
      <c r="I5338" t="s">
        <v>3</v>
      </c>
      <c r="J5338" t="str">
        <f>_xlfn.XLOOKUP(Orders[[#This Row],[_SalesRepID]],'Sales team'!A:A,'Sales team'!B:B)</f>
        <v>Frank Brown</v>
      </c>
      <c r="K5338">
        <v>17</v>
      </c>
      <c r="L5338">
        <v>14</v>
      </c>
      <c r="M5338">
        <v>132</v>
      </c>
      <c r="N5338" t="str">
        <f>_xlfn.XLOOKUP(Orders[[#This Row],[_ProductID]],Products!A:A,Products!C:C)</f>
        <v>Kitchen &amp; Dining</v>
      </c>
      <c r="O5338">
        <v>7</v>
      </c>
      <c r="P5338">
        <v>0.05</v>
      </c>
      <c r="Q5338" s="2">
        <v>904.5</v>
      </c>
      <c r="R5338" s="2">
        <v>642.19499999999994</v>
      </c>
      <c r="S5338" s="2">
        <v>6874.2</v>
      </c>
      <c r="T5338" s="2">
        <v>1736.6400000000003</v>
      </c>
    </row>
    <row r="5339" spans="1:20" x14ac:dyDescent="0.25">
      <c r="A5339" t="s">
        <v>2669</v>
      </c>
      <c r="B5339" t="s">
        <v>1</v>
      </c>
      <c r="C5339" t="s">
        <v>15</v>
      </c>
      <c r="D5339" s="1">
        <v>43500</v>
      </c>
      <c r="E5339" s="1">
        <v>43564</v>
      </c>
      <c r="F5339" s="1">
        <v>43577</v>
      </c>
      <c r="G5339" s="1">
        <v>43579</v>
      </c>
      <c r="H5339" s="13">
        <f>Orders[[#This Row],[DeliveryDate]]-Orders[[#This Row],[OrderDate]]</f>
        <v>15</v>
      </c>
      <c r="I5339" t="s">
        <v>3</v>
      </c>
      <c r="J5339" t="str">
        <f>_xlfn.XLOOKUP(Orders[[#This Row],[_SalesRepID]],'Sales team'!A:A,'Sales team'!B:B)</f>
        <v>Keith Griffin</v>
      </c>
      <c r="K5339">
        <v>2</v>
      </c>
      <c r="L5339">
        <v>3</v>
      </c>
      <c r="M5339">
        <v>29</v>
      </c>
      <c r="N5339" t="str">
        <f>_xlfn.XLOOKUP(Orders[[#This Row],[_ProductID]],Products!A:A,Products!C:C)</f>
        <v>Electronics</v>
      </c>
      <c r="O5339">
        <v>25</v>
      </c>
      <c r="P5339">
        <v>7.4999999999999997E-2</v>
      </c>
      <c r="Q5339" s="2">
        <v>3939.6</v>
      </c>
      <c r="R5339" s="2">
        <v>3072.8879999999999</v>
      </c>
      <c r="S5339" s="2">
        <v>3644.13</v>
      </c>
      <c r="T5339" s="2">
        <v>571.24200000000019</v>
      </c>
    </row>
    <row r="5340" spans="1:20" x14ac:dyDescent="0.25">
      <c r="A5340" t="s">
        <v>2670</v>
      </c>
      <c r="B5340" t="s">
        <v>1</v>
      </c>
      <c r="C5340" t="s">
        <v>13</v>
      </c>
      <c r="D5340" s="1">
        <v>43400</v>
      </c>
      <c r="E5340" s="1">
        <v>43564</v>
      </c>
      <c r="F5340" s="1">
        <v>43586</v>
      </c>
      <c r="G5340" s="1">
        <v>43579</v>
      </c>
      <c r="H5340" s="13">
        <f>Orders[[#This Row],[DeliveryDate]]-Orders[[#This Row],[OrderDate]]</f>
        <v>15</v>
      </c>
      <c r="I5340" t="s">
        <v>3</v>
      </c>
      <c r="J5340" t="str">
        <f>_xlfn.XLOOKUP(Orders[[#This Row],[_SalesRepID]],'Sales team'!A:A,'Sales team'!B:B)</f>
        <v>Keith Griffin</v>
      </c>
      <c r="K5340">
        <v>2</v>
      </c>
      <c r="L5340">
        <v>26</v>
      </c>
      <c r="M5340">
        <v>319</v>
      </c>
      <c r="N5340" t="str">
        <f>_xlfn.XLOOKUP(Orders[[#This Row],[_ProductID]],Products!A:A,Products!C:C)</f>
        <v>Outdoor</v>
      </c>
      <c r="O5340">
        <v>9</v>
      </c>
      <c r="P5340">
        <v>0.4</v>
      </c>
      <c r="Q5340" s="2">
        <v>3738.6</v>
      </c>
      <c r="R5340" s="2">
        <v>2766.5639999999999</v>
      </c>
      <c r="S5340" s="2">
        <v>11215.8</v>
      </c>
      <c r="T5340" s="2">
        <v>-2617.0200000000004</v>
      </c>
    </row>
    <row r="5341" spans="1:20" x14ac:dyDescent="0.25">
      <c r="A5341" t="s">
        <v>2654</v>
      </c>
      <c r="B5341" t="s">
        <v>5</v>
      </c>
      <c r="C5341" t="s">
        <v>6</v>
      </c>
      <c r="D5341" s="1">
        <v>43400</v>
      </c>
      <c r="E5341" s="1">
        <v>43563</v>
      </c>
      <c r="F5341" s="1">
        <v>43578</v>
      </c>
      <c r="G5341" s="1">
        <v>43577</v>
      </c>
      <c r="H5341" s="13">
        <f>Orders[[#This Row],[DeliveryDate]]-Orders[[#This Row],[OrderDate]]</f>
        <v>14</v>
      </c>
      <c r="I5341" t="s">
        <v>3</v>
      </c>
      <c r="J5341" t="str">
        <f>_xlfn.XLOOKUP(Orders[[#This Row],[_SalesRepID]],'Sales team'!A:A,'Sales team'!B:B)</f>
        <v>Carl Nguyen</v>
      </c>
      <c r="K5341">
        <v>12</v>
      </c>
      <c r="L5341">
        <v>15</v>
      </c>
      <c r="M5341">
        <v>132</v>
      </c>
      <c r="N5341" t="str">
        <f>_xlfn.XLOOKUP(Orders[[#This Row],[_ProductID]],Products!A:A,Products!C:C)</f>
        <v>Home décor</v>
      </c>
      <c r="O5341">
        <v>23</v>
      </c>
      <c r="P5341">
        <v>0.05</v>
      </c>
      <c r="Q5341" s="2">
        <v>2753.7000000000003</v>
      </c>
      <c r="R5341" s="2">
        <v>1349.3130000000001</v>
      </c>
      <c r="S5341" s="2">
        <v>7848.0450000000001</v>
      </c>
      <c r="T5341" s="2">
        <v>3800.1059999999998</v>
      </c>
    </row>
    <row r="5342" spans="1:20" x14ac:dyDescent="0.25">
      <c r="A5342" t="s">
        <v>2655</v>
      </c>
      <c r="B5342" t="s">
        <v>8</v>
      </c>
      <c r="C5342" t="s">
        <v>13</v>
      </c>
      <c r="D5342" s="1">
        <v>43500</v>
      </c>
      <c r="E5342" s="1">
        <v>43563</v>
      </c>
      <c r="F5342" s="1">
        <v>43574</v>
      </c>
      <c r="G5342" s="1">
        <v>43594</v>
      </c>
      <c r="H5342" s="13">
        <f>Orders[[#This Row],[DeliveryDate]]-Orders[[#This Row],[OrderDate]]</f>
        <v>31</v>
      </c>
      <c r="I5342" t="s">
        <v>3</v>
      </c>
      <c r="J5342" t="str">
        <f>_xlfn.XLOOKUP(Orders[[#This Row],[_SalesRepID]],'Sales team'!A:A,'Sales team'!B:B)</f>
        <v>Roy Rice</v>
      </c>
      <c r="K5342">
        <v>24</v>
      </c>
      <c r="L5342">
        <v>1</v>
      </c>
      <c r="M5342">
        <v>316</v>
      </c>
      <c r="N5342" t="str">
        <f>_xlfn.XLOOKUP(Orders[[#This Row],[_ProductID]],Products!A:A,Products!C:C)</f>
        <v>Kitchen &amp; Dining</v>
      </c>
      <c r="O5342">
        <v>16</v>
      </c>
      <c r="P5342">
        <v>0.1</v>
      </c>
      <c r="Q5342" s="2">
        <v>1098.8</v>
      </c>
      <c r="R5342" s="2">
        <v>780.14799999999991</v>
      </c>
      <c r="S5342" s="2">
        <v>4944.6000000000004</v>
      </c>
      <c r="T5342" s="2">
        <v>1043.8600000000006</v>
      </c>
    </row>
    <row r="5343" spans="1:20" x14ac:dyDescent="0.25">
      <c r="A5343" t="s">
        <v>2656</v>
      </c>
      <c r="B5343" t="s">
        <v>10</v>
      </c>
      <c r="C5343" t="s">
        <v>13</v>
      </c>
      <c r="D5343" s="1">
        <v>43500</v>
      </c>
      <c r="E5343" s="1">
        <v>43563</v>
      </c>
      <c r="F5343" s="1">
        <v>43581</v>
      </c>
      <c r="G5343" s="1">
        <v>43605</v>
      </c>
      <c r="H5343" s="13">
        <f>Orders[[#This Row],[DeliveryDate]]-Orders[[#This Row],[OrderDate]]</f>
        <v>42</v>
      </c>
      <c r="I5343" t="s">
        <v>3</v>
      </c>
      <c r="J5343" t="str">
        <f>_xlfn.XLOOKUP(Orders[[#This Row],[_SalesRepID]],'Sales team'!A:A,'Sales team'!B:B)</f>
        <v>Donald Reynolds</v>
      </c>
      <c r="K5343">
        <v>26</v>
      </c>
      <c r="L5343">
        <v>9</v>
      </c>
      <c r="M5343">
        <v>300</v>
      </c>
      <c r="N5343" t="str">
        <f>_xlfn.XLOOKUP(Orders[[#This Row],[_ProductID]],Products!A:A,Products!C:C)</f>
        <v>Furniture</v>
      </c>
      <c r="O5343">
        <v>12</v>
      </c>
      <c r="P5343">
        <v>0.05</v>
      </c>
      <c r="Q5343" s="2">
        <v>167.5</v>
      </c>
      <c r="R5343" s="2">
        <v>82.075000000000003</v>
      </c>
      <c r="S5343" s="2">
        <v>159.125</v>
      </c>
      <c r="T5343" s="2">
        <v>77.05</v>
      </c>
    </row>
    <row r="5344" spans="1:20" x14ac:dyDescent="0.25">
      <c r="A5344" t="s">
        <v>2657</v>
      </c>
      <c r="B5344" t="s">
        <v>5</v>
      </c>
      <c r="C5344" t="s">
        <v>13</v>
      </c>
      <c r="D5344" s="1">
        <v>43400</v>
      </c>
      <c r="E5344" s="1">
        <v>43563</v>
      </c>
      <c r="F5344" s="1">
        <v>43586</v>
      </c>
      <c r="G5344" s="1">
        <v>43567</v>
      </c>
      <c r="H5344" s="13">
        <f>Orders[[#This Row],[DeliveryDate]]-Orders[[#This Row],[OrderDate]]</f>
        <v>4</v>
      </c>
      <c r="I5344" t="s">
        <v>3</v>
      </c>
      <c r="J5344" t="str">
        <f>_xlfn.XLOOKUP(Orders[[#This Row],[_SalesRepID]],'Sales team'!A:A,'Sales team'!B:B)</f>
        <v>Shawn Wallace</v>
      </c>
      <c r="K5344">
        <v>18</v>
      </c>
      <c r="L5344">
        <v>21</v>
      </c>
      <c r="M5344">
        <v>277</v>
      </c>
      <c r="N5344" t="str">
        <f>_xlfn.XLOOKUP(Orders[[#This Row],[_ProductID]],Products!A:A,Products!C:C)</f>
        <v>Home décor</v>
      </c>
      <c r="O5344">
        <v>24</v>
      </c>
      <c r="P5344">
        <v>0.1</v>
      </c>
      <c r="Q5344" s="2">
        <v>1045.2</v>
      </c>
      <c r="R5344" s="2">
        <v>438.98399999999998</v>
      </c>
      <c r="S5344" s="2">
        <v>7525.4400000000005</v>
      </c>
      <c r="T5344" s="2">
        <v>4013.5680000000007</v>
      </c>
    </row>
    <row r="5345" spans="1:20" x14ac:dyDescent="0.25">
      <c r="A5345" t="s">
        <v>2658</v>
      </c>
      <c r="B5345" t="s">
        <v>8</v>
      </c>
      <c r="C5345" t="s">
        <v>25</v>
      </c>
      <c r="D5345" s="1">
        <v>43400</v>
      </c>
      <c r="E5345" s="1">
        <v>43563</v>
      </c>
      <c r="F5345" s="1">
        <v>43584</v>
      </c>
      <c r="G5345" s="1">
        <v>43585</v>
      </c>
      <c r="H5345" s="13">
        <f>Orders[[#This Row],[DeliveryDate]]-Orders[[#This Row],[OrderDate]]</f>
        <v>22</v>
      </c>
      <c r="I5345" t="s">
        <v>3</v>
      </c>
      <c r="J5345" t="str">
        <f>_xlfn.XLOOKUP(Orders[[#This Row],[_SalesRepID]],'Sales team'!A:A,'Sales team'!B:B)</f>
        <v>Roy Rice</v>
      </c>
      <c r="K5345">
        <v>24</v>
      </c>
      <c r="L5345">
        <v>19</v>
      </c>
      <c r="M5345">
        <v>348</v>
      </c>
      <c r="N5345" t="str">
        <f>_xlfn.XLOOKUP(Orders[[#This Row],[_ProductID]],Products!A:A,Products!C:C)</f>
        <v>Furniture</v>
      </c>
      <c r="O5345">
        <v>20</v>
      </c>
      <c r="P5345">
        <v>7.4999999999999997E-2</v>
      </c>
      <c r="Q5345" s="2">
        <v>174.20000000000002</v>
      </c>
      <c r="R5345" s="2">
        <v>146.328</v>
      </c>
      <c r="S5345" s="2">
        <v>1127.9450000000002</v>
      </c>
      <c r="T5345" s="2">
        <v>103.64900000000011</v>
      </c>
    </row>
    <row r="5346" spans="1:20" x14ac:dyDescent="0.25">
      <c r="A5346" t="s">
        <v>2659</v>
      </c>
      <c r="B5346" t="s">
        <v>5</v>
      </c>
      <c r="C5346" t="s">
        <v>15</v>
      </c>
      <c r="D5346" s="1">
        <v>43400</v>
      </c>
      <c r="E5346" s="1">
        <v>43563</v>
      </c>
      <c r="F5346" s="1">
        <v>43580</v>
      </c>
      <c r="G5346" s="1">
        <v>43574</v>
      </c>
      <c r="H5346" s="13">
        <f>Orders[[#This Row],[DeliveryDate]]-Orders[[#This Row],[OrderDate]]</f>
        <v>11</v>
      </c>
      <c r="I5346" t="s">
        <v>3</v>
      </c>
      <c r="J5346" t="str">
        <f>_xlfn.XLOOKUP(Orders[[#This Row],[_SalesRepID]],'Sales team'!A:A,'Sales team'!B:B)</f>
        <v>Todd Roberts</v>
      </c>
      <c r="K5346">
        <v>13</v>
      </c>
      <c r="L5346">
        <v>37</v>
      </c>
      <c r="M5346">
        <v>14</v>
      </c>
      <c r="N5346" t="str">
        <f>_xlfn.XLOOKUP(Orders[[#This Row],[_ProductID]],Products!A:A,Products!C:C)</f>
        <v>Home décor</v>
      </c>
      <c r="O5346">
        <v>31</v>
      </c>
      <c r="P5346">
        <v>0.05</v>
      </c>
      <c r="Q5346" s="2">
        <v>1098.8</v>
      </c>
      <c r="R5346" s="2">
        <v>879.04</v>
      </c>
      <c r="S5346" s="2">
        <v>5219.3</v>
      </c>
      <c r="T5346" s="2">
        <v>824.10000000000036</v>
      </c>
    </row>
    <row r="5347" spans="1:20" x14ac:dyDescent="0.25">
      <c r="A5347" t="s">
        <v>2660</v>
      </c>
      <c r="B5347" t="s">
        <v>5</v>
      </c>
      <c r="C5347" t="s">
        <v>2</v>
      </c>
      <c r="D5347" s="1">
        <v>43400</v>
      </c>
      <c r="E5347" s="1">
        <v>43563</v>
      </c>
      <c r="F5347" s="1">
        <v>43590</v>
      </c>
      <c r="G5347" s="1">
        <v>43565</v>
      </c>
      <c r="H5347" s="13">
        <f>Orders[[#This Row],[DeliveryDate]]-Orders[[#This Row],[OrderDate]]</f>
        <v>2</v>
      </c>
      <c r="I5347" t="s">
        <v>3</v>
      </c>
      <c r="J5347" t="str">
        <f>_xlfn.XLOOKUP(Orders[[#This Row],[_SalesRepID]],'Sales team'!A:A,'Sales team'!B:B)</f>
        <v>Shawn Wallace</v>
      </c>
      <c r="K5347">
        <v>18</v>
      </c>
      <c r="L5347">
        <v>18</v>
      </c>
      <c r="M5347">
        <v>261</v>
      </c>
      <c r="N5347" t="str">
        <f>_xlfn.XLOOKUP(Orders[[#This Row],[_ProductID]],Products!A:A,Products!C:C)</f>
        <v>Kitchen &amp; Dining</v>
      </c>
      <c r="O5347">
        <v>16</v>
      </c>
      <c r="P5347">
        <v>7.4999999999999997E-2</v>
      </c>
      <c r="Q5347" s="2">
        <v>2231.1</v>
      </c>
      <c r="R5347" s="2">
        <v>1316.3489999999999</v>
      </c>
      <c r="S5347" s="2">
        <v>10318.8375</v>
      </c>
      <c r="T5347" s="2">
        <v>3737.0924999999997</v>
      </c>
    </row>
    <row r="5348" spans="1:20" x14ac:dyDescent="0.25">
      <c r="A5348" t="s">
        <v>2661</v>
      </c>
      <c r="B5348" t="s">
        <v>1</v>
      </c>
      <c r="C5348" t="s">
        <v>15</v>
      </c>
      <c r="D5348" s="1">
        <v>43400</v>
      </c>
      <c r="E5348" s="1">
        <v>43563</v>
      </c>
      <c r="F5348" s="1">
        <v>43579</v>
      </c>
      <c r="G5348" s="1">
        <v>43572</v>
      </c>
      <c r="H5348" s="13">
        <f>Orders[[#This Row],[DeliveryDate]]-Orders[[#This Row],[OrderDate]]</f>
        <v>9</v>
      </c>
      <c r="I5348" t="s">
        <v>3</v>
      </c>
      <c r="J5348" t="str">
        <f>_xlfn.XLOOKUP(Orders[[#This Row],[_SalesRepID]],'Sales team'!A:A,'Sales team'!B:B)</f>
        <v>Chris Armstrong</v>
      </c>
      <c r="K5348">
        <v>4</v>
      </c>
      <c r="L5348">
        <v>1</v>
      </c>
      <c r="M5348">
        <v>19</v>
      </c>
      <c r="N5348" t="str">
        <f>_xlfn.XLOOKUP(Orders[[#This Row],[_ProductID]],Products!A:A,Products!C:C)</f>
        <v>Electronics</v>
      </c>
      <c r="O5348">
        <v>28</v>
      </c>
      <c r="P5348">
        <v>0.05</v>
      </c>
      <c r="Q5348" s="2">
        <v>944.7</v>
      </c>
      <c r="R5348" s="2">
        <v>547.92600000000004</v>
      </c>
      <c r="S5348" s="2">
        <v>3589.86</v>
      </c>
      <c r="T5348" s="2">
        <v>1398.1559999999999</v>
      </c>
    </row>
    <row r="5349" spans="1:20" x14ac:dyDescent="0.25">
      <c r="A5349" t="s">
        <v>2662</v>
      </c>
      <c r="B5349" t="s">
        <v>5</v>
      </c>
      <c r="C5349" t="s">
        <v>6</v>
      </c>
      <c r="D5349" s="1">
        <v>43500</v>
      </c>
      <c r="E5349" s="1">
        <v>43563</v>
      </c>
      <c r="F5349" s="1">
        <v>43581</v>
      </c>
      <c r="G5349" s="1">
        <v>43578</v>
      </c>
      <c r="H5349" s="13">
        <f>Orders[[#This Row],[DeliveryDate]]-Orders[[#This Row],[OrderDate]]</f>
        <v>15</v>
      </c>
      <c r="I5349" t="s">
        <v>3</v>
      </c>
      <c r="J5349" t="str">
        <f>_xlfn.XLOOKUP(Orders[[#This Row],[_SalesRepID]],'Sales team'!A:A,'Sales team'!B:B)</f>
        <v>Nicholas Cunningham</v>
      </c>
      <c r="K5349">
        <v>19</v>
      </c>
      <c r="L5349">
        <v>22</v>
      </c>
      <c r="M5349">
        <v>142</v>
      </c>
      <c r="N5349" t="str">
        <f>_xlfn.XLOOKUP(Orders[[#This Row],[_ProductID]],Products!A:A,Products!C:C)</f>
        <v>Home décor</v>
      </c>
      <c r="O5349">
        <v>31</v>
      </c>
      <c r="P5349">
        <v>7.4999999999999997E-2</v>
      </c>
      <c r="Q5349" s="2">
        <v>1025.1000000000001</v>
      </c>
      <c r="R5349" s="2">
        <v>481.79700000000003</v>
      </c>
      <c r="S5349" s="2">
        <v>948.2175000000002</v>
      </c>
      <c r="T5349" s="2">
        <v>466.42050000000017</v>
      </c>
    </row>
    <row r="5350" spans="1:20" x14ac:dyDescent="0.25">
      <c r="A5350" t="s">
        <v>2645</v>
      </c>
      <c r="B5350" t="s">
        <v>1</v>
      </c>
      <c r="C5350" t="s">
        <v>2</v>
      </c>
      <c r="D5350" s="1">
        <v>43400</v>
      </c>
      <c r="E5350" s="1">
        <v>43562</v>
      </c>
      <c r="F5350" s="1">
        <v>43582</v>
      </c>
      <c r="G5350" s="1">
        <v>43564</v>
      </c>
      <c r="H5350" s="13">
        <f>Orders[[#This Row],[DeliveryDate]]-Orders[[#This Row],[OrderDate]]</f>
        <v>2</v>
      </c>
      <c r="I5350" t="s">
        <v>3</v>
      </c>
      <c r="J5350" t="str">
        <f>_xlfn.XLOOKUP(Orders[[#This Row],[_SalesRepID]],'Sales team'!A:A,'Sales team'!B:B)</f>
        <v>Chris Armstrong</v>
      </c>
      <c r="K5350">
        <v>4</v>
      </c>
      <c r="L5350">
        <v>8</v>
      </c>
      <c r="M5350">
        <v>260</v>
      </c>
      <c r="N5350" t="str">
        <f>_xlfn.XLOOKUP(Orders[[#This Row],[_ProductID]],Products!A:A,Products!C:C)</f>
        <v>Electronics</v>
      </c>
      <c r="O5350">
        <v>6</v>
      </c>
      <c r="P5350">
        <v>0.15</v>
      </c>
      <c r="Q5350" s="2">
        <v>2318.2000000000003</v>
      </c>
      <c r="R5350" s="2">
        <v>1275.0100000000002</v>
      </c>
      <c r="S5350" s="2">
        <v>13793.29</v>
      </c>
      <c r="T5350" s="2">
        <v>4868.2199999999993</v>
      </c>
    </row>
    <row r="5351" spans="1:20" x14ac:dyDescent="0.25">
      <c r="A5351" t="s">
        <v>2646</v>
      </c>
      <c r="B5351" t="s">
        <v>1</v>
      </c>
      <c r="C5351" t="s">
        <v>46</v>
      </c>
      <c r="D5351" s="1">
        <v>43400</v>
      </c>
      <c r="E5351" s="1">
        <v>43562</v>
      </c>
      <c r="F5351" s="1">
        <v>43585</v>
      </c>
      <c r="G5351" s="1">
        <v>43573</v>
      </c>
      <c r="H5351" s="13">
        <f>Orders[[#This Row],[DeliveryDate]]-Orders[[#This Row],[OrderDate]]</f>
        <v>11</v>
      </c>
      <c r="I5351" t="s">
        <v>3</v>
      </c>
      <c r="J5351" t="str">
        <f>_xlfn.XLOOKUP(Orders[[#This Row],[_SalesRepID]],'Sales team'!A:A,'Sales team'!B:B)</f>
        <v>Shawn Cook</v>
      </c>
      <c r="K5351">
        <v>7</v>
      </c>
      <c r="L5351">
        <v>43</v>
      </c>
      <c r="M5351">
        <v>74</v>
      </c>
      <c r="N5351" t="str">
        <f>_xlfn.XLOOKUP(Orders[[#This Row],[_ProductID]],Products!A:A,Products!C:C)</f>
        <v>Outdoor</v>
      </c>
      <c r="O5351">
        <v>18</v>
      </c>
      <c r="P5351">
        <v>0.2</v>
      </c>
      <c r="Q5351" s="2">
        <v>3999.9</v>
      </c>
      <c r="R5351" s="2">
        <v>1919.952</v>
      </c>
      <c r="S5351" s="2">
        <v>19199.52</v>
      </c>
      <c r="T5351" s="2">
        <v>7679.8080000000009</v>
      </c>
    </row>
    <row r="5352" spans="1:20" x14ac:dyDescent="0.25">
      <c r="A5352" t="s">
        <v>2647</v>
      </c>
      <c r="B5352" t="s">
        <v>1</v>
      </c>
      <c r="C5352" t="s">
        <v>46</v>
      </c>
      <c r="D5352" s="1">
        <v>43500</v>
      </c>
      <c r="E5352" s="1">
        <v>43562</v>
      </c>
      <c r="F5352" s="1">
        <v>43588</v>
      </c>
      <c r="G5352" s="1">
        <v>43572</v>
      </c>
      <c r="H5352" s="13">
        <f>Orders[[#This Row],[DeliveryDate]]-Orders[[#This Row],[OrderDate]]</f>
        <v>10</v>
      </c>
      <c r="I5352" t="s">
        <v>3</v>
      </c>
      <c r="J5352" t="str">
        <f>_xlfn.XLOOKUP(Orders[[#This Row],[_SalesRepID]],'Sales team'!A:A,'Sales team'!B:B)</f>
        <v>Chris Armstrong</v>
      </c>
      <c r="K5352">
        <v>4</v>
      </c>
      <c r="L5352">
        <v>20</v>
      </c>
      <c r="M5352">
        <v>73</v>
      </c>
      <c r="N5352" t="str">
        <f>_xlfn.XLOOKUP(Orders[[#This Row],[_ProductID]],Products!A:A,Products!C:C)</f>
        <v>Home décor</v>
      </c>
      <c r="O5352">
        <v>32</v>
      </c>
      <c r="P5352">
        <v>0.05</v>
      </c>
      <c r="Q5352" s="2">
        <v>1232.8</v>
      </c>
      <c r="R5352" s="2">
        <v>678.04000000000008</v>
      </c>
      <c r="S5352" s="2">
        <v>9369.2799999999988</v>
      </c>
      <c r="T5352" s="2">
        <v>3944.9599999999982</v>
      </c>
    </row>
    <row r="5353" spans="1:20" x14ac:dyDescent="0.25">
      <c r="A5353" t="s">
        <v>2648</v>
      </c>
      <c r="B5353" t="s">
        <v>1</v>
      </c>
      <c r="C5353" t="s">
        <v>13</v>
      </c>
      <c r="D5353" s="1">
        <v>43500</v>
      </c>
      <c r="E5353" s="1">
        <v>43562</v>
      </c>
      <c r="F5353" s="1">
        <v>43586</v>
      </c>
      <c r="G5353" s="1">
        <v>43577</v>
      </c>
      <c r="H5353" s="13">
        <f>Orders[[#This Row],[DeliveryDate]]-Orders[[#This Row],[OrderDate]]</f>
        <v>15</v>
      </c>
      <c r="I5353" t="s">
        <v>3</v>
      </c>
      <c r="J5353" t="str">
        <f>_xlfn.XLOOKUP(Orders[[#This Row],[_SalesRepID]],'Sales team'!A:A,'Sales team'!B:B)</f>
        <v>Joshua Little</v>
      </c>
      <c r="K5353">
        <v>11</v>
      </c>
      <c r="L5353">
        <v>20</v>
      </c>
      <c r="M5353">
        <v>262</v>
      </c>
      <c r="N5353" t="str">
        <f>_xlfn.XLOOKUP(Orders[[#This Row],[_ProductID]],Products!A:A,Products!C:C)</f>
        <v>Home décor</v>
      </c>
      <c r="O5353">
        <v>31</v>
      </c>
      <c r="P5353">
        <v>0.05</v>
      </c>
      <c r="Q5353" s="2">
        <v>864.30000000000007</v>
      </c>
      <c r="R5353" s="2">
        <v>371.649</v>
      </c>
      <c r="S5353" s="2">
        <v>5747.5950000000003</v>
      </c>
      <c r="T5353" s="2">
        <v>3146.0520000000001</v>
      </c>
    </row>
    <row r="5354" spans="1:20" x14ac:dyDescent="0.25">
      <c r="A5354" t="s">
        <v>2649</v>
      </c>
      <c r="B5354" t="s">
        <v>8</v>
      </c>
      <c r="C5354" t="s">
        <v>13</v>
      </c>
      <c r="D5354" s="1">
        <v>43500</v>
      </c>
      <c r="E5354" s="1">
        <v>43562</v>
      </c>
      <c r="F5354" s="1">
        <v>43570</v>
      </c>
      <c r="G5354" s="1">
        <v>43584</v>
      </c>
      <c r="H5354" s="13">
        <f>Orders[[#This Row],[DeliveryDate]]-Orders[[#This Row],[OrderDate]]</f>
        <v>22</v>
      </c>
      <c r="I5354" t="s">
        <v>3</v>
      </c>
      <c r="J5354" t="str">
        <f>_xlfn.XLOOKUP(Orders[[#This Row],[_SalesRepID]],'Sales team'!A:A,'Sales team'!B:B)</f>
        <v>Roy Rice</v>
      </c>
      <c r="K5354">
        <v>24</v>
      </c>
      <c r="L5354">
        <v>11</v>
      </c>
      <c r="M5354">
        <v>306</v>
      </c>
      <c r="N5354" t="str">
        <f>_xlfn.XLOOKUP(Orders[[#This Row],[_ProductID]],Products!A:A,Products!C:C)</f>
        <v>Home décor</v>
      </c>
      <c r="O5354">
        <v>27</v>
      </c>
      <c r="P5354">
        <v>0.3</v>
      </c>
      <c r="Q5354" s="2">
        <v>3356.7000000000003</v>
      </c>
      <c r="R5354" s="2">
        <v>2316.123</v>
      </c>
      <c r="S5354" s="2">
        <v>7049.07</v>
      </c>
      <c r="T5354" s="2">
        <v>100.70099999999911</v>
      </c>
    </row>
    <row r="5355" spans="1:20" x14ac:dyDescent="0.25">
      <c r="A5355" t="s">
        <v>2650</v>
      </c>
      <c r="B5355" t="s">
        <v>1</v>
      </c>
      <c r="C5355" t="s">
        <v>25</v>
      </c>
      <c r="D5355" s="1">
        <v>43500</v>
      </c>
      <c r="E5355" s="1">
        <v>43562</v>
      </c>
      <c r="F5355" s="1">
        <v>43571</v>
      </c>
      <c r="G5355" s="1">
        <v>43570</v>
      </c>
      <c r="H5355" s="13">
        <f>Orders[[#This Row],[DeliveryDate]]-Orders[[#This Row],[OrderDate]]</f>
        <v>8</v>
      </c>
      <c r="I5355" t="s">
        <v>3</v>
      </c>
      <c r="J5355" t="str">
        <f>_xlfn.XLOOKUP(Orders[[#This Row],[_SalesRepID]],'Sales team'!A:A,'Sales team'!B:B)</f>
        <v>Keith Griffin</v>
      </c>
      <c r="K5355">
        <v>2</v>
      </c>
      <c r="L5355">
        <v>11</v>
      </c>
      <c r="M5355">
        <v>337</v>
      </c>
      <c r="N5355" t="str">
        <f>_xlfn.XLOOKUP(Orders[[#This Row],[_ProductID]],Products!A:A,Products!C:C)</f>
        <v>Home décor</v>
      </c>
      <c r="O5355">
        <v>45</v>
      </c>
      <c r="P5355">
        <v>7.4999999999999997E-2</v>
      </c>
      <c r="Q5355" s="2">
        <v>3999.9</v>
      </c>
      <c r="R5355" s="2">
        <v>1879.953</v>
      </c>
      <c r="S5355" s="2">
        <v>25899.352500000001</v>
      </c>
      <c r="T5355" s="2">
        <v>12739.681500000001</v>
      </c>
    </row>
    <row r="5356" spans="1:20" x14ac:dyDescent="0.25">
      <c r="A5356" t="s">
        <v>2651</v>
      </c>
      <c r="B5356" t="s">
        <v>8</v>
      </c>
      <c r="C5356" t="s">
        <v>15</v>
      </c>
      <c r="D5356" s="1">
        <v>43500</v>
      </c>
      <c r="E5356" s="1">
        <v>43562</v>
      </c>
      <c r="F5356" s="1">
        <v>43580</v>
      </c>
      <c r="G5356" s="1">
        <v>43580</v>
      </c>
      <c r="H5356" s="13">
        <f>Orders[[#This Row],[DeliveryDate]]-Orders[[#This Row],[OrderDate]]</f>
        <v>18</v>
      </c>
      <c r="I5356" t="s">
        <v>3</v>
      </c>
      <c r="J5356" t="str">
        <f>_xlfn.XLOOKUP(Orders[[#This Row],[_SalesRepID]],'Sales team'!A:A,'Sales team'!B:B)</f>
        <v>Douglas Tucker</v>
      </c>
      <c r="K5356">
        <v>23</v>
      </c>
      <c r="L5356">
        <v>48</v>
      </c>
      <c r="M5356">
        <v>3</v>
      </c>
      <c r="N5356" t="str">
        <f>_xlfn.XLOOKUP(Orders[[#This Row],[_ProductID]],Products!A:A,Products!C:C)</f>
        <v>Home décor</v>
      </c>
      <c r="O5356">
        <v>17</v>
      </c>
      <c r="P5356">
        <v>0.15</v>
      </c>
      <c r="Q5356" s="2">
        <v>1775.5</v>
      </c>
      <c r="R5356" s="2">
        <v>1473.665</v>
      </c>
      <c r="S5356" s="2">
        <v>3018.35</v>
      </c>
      <c r="T5356" s="2">
        <v>71.019999999999982</v>
      </c>
    </row>
    <row r="5357" spans="1:20" x14ac:dyDescent="0.25">
      <c r="A5357" t="s">
        <v>2652</v>
      </c>
      <c r="B5357" t="s">
        <v>1</v>
      </c>
      <c r="C5357" t="s">
        <v>2</v>
      </c>
      <c r="D5357" s="1">
        <v>43500</v>
      </c>
      <c r="E5357" s="1">
        <v>43562</v>
      </c>
      <c r="F5357" s="1">
        <v>43572</v>
      </c>
      <c r="G5357" s="1">
        <v>43587</v>
      </c>
      <c r="H5357" s="13">
        <f>Orders[[#This Row],[DeliveryDate]]-Orders[[#This Row],[OrderDate]]</f>
        <v>25</v>
      </c>
      <c r="I5357" t="s">
        <v>3</v>
      </c>
      <c r="J5357" t="str">
        <f>_xlfn.XLOOKUP(Orders[[#This Row],[_SalesRepID]],'Sales team'!A:A,'Sales team'!B:B)</f>
        <v>Stephen Payne</v>
      </c>
      <c r="K5357">
        <v>5</v>
      </c>
      <c r="L5357">
        <v>48</v>
      </c>
      <c r="M5357">
        <v>233</v>
      </c>
      <c r="N5357" t="str">
        <f>_xlfn.XLOOKUP(Orders[[#This Row],[_ProductID]],Products!A:A,Products!C:C)</f>
        <v>Home décor</v>
      </c>
      <c r="O5357">
        <v>33</v>
      </c>
      <c r="P5357">
        <v>0.15</v>
      </c>
      <c r="Q5357" s="2">
        <v>1018.4</v>
      </c>
      <c r="R5357" s="2">
        <v>784.16800000000001</v>
      </c>
      <c r="S5357" s="2">
        <v>3462.56</v>
      </c>
      <c r="T5357" s="2">
        <v>325.88799999999992</v>
      </c>
    </row>
    <row r="5358" spans="1:20" x14ac:dyDescent="0.25">
      <c r="A5358" t="s">
        <v>2653</v>
      </c>
      <c r="B5358" t="s">
        <v>1</v>
      </c>
      <c r="C5358" t="s">
        <v>6</v>
      </c>
      <c r="D5358" s="1">
        <v>43400</v>
      </c>
      <c r="E5358" s="1">
        <v>43562</v>
      </c>
      <c r="F5358" s="1">
        <v>43580</v>
      </c>
      <c r="G5358" s="1">
        <v>43587</v>
      </c>
      <c r="H5358" s="13">
        <f>Orders[[#This Row],[DeliveryDate]]-Orders[[#This Row],[OrderDate]]</f>
        <v>25</v>
      </c>
      <c r="I5358" t="s">
        <v>3</v>
      </c>
      <c r="J5358" t="str">
        <f>_xlfn.XLOOKUP(Orders[[#This Row],[_SalesRepID]],'Sales team'!A:A,'Sales team'!B:B)</f>
        <v>Joshua Ryan</v>
      </c>
      <c r="K5358">
        <v>9</v>
      </c>
      <c r="L5358">
        <v>4</v>
      </c>
      <c r="M5358">
        <v>92</v>
      </c>
      <c r="N5358" t="str">
        <f>_xlfn.XLOOKUP(Orders[[#This Row],[_ProductID]],Products!A:A,Products!C:C)</f>
        <v>Furniture</v>
      </c>
      <c r="O5358">
        <v>22</v>
      </c>
      <c r="P5358">
        <v>0.05</v>
      </c>
      <c r="Q5358" s="2">
        <v>3879.3</v>
      </c>
      <c r="R5358" s="2">
        <v>3142.2330000000002</v>
      </c>
      <c r="S5358" s="2">
        <v>3685.335</v>
      </c>
      <c r="T5358" s="2">
        <v>543.10199999999986</v>
      </c>
    </row>
    <row r="5359" spans="1:20" x14ac:dyDescent="0.25">
      <c r="A5359" t="s">
        <v>2634</v>
      </c>
      <c r="B5359" t="s">
        <v>1</v>
      </c>
      <c r="C5359" t="s">
        <v>13</v>
      </c>
      <c r="D5359" s="1">
        <v>43400</v>
      </c>
      <c r="E5359" s="1">
        <v>43561</v>
      </c>
      <c r="F5359" s="1">
        <v>43569</v>
      </c>
      <c r="G5359" s="1">
        <v>43564</v>
      </c>
      <c r="H5359" s="13">
        <f>Orders[[#This Row],[DeliveryDate]]-Orders[[#This Row],[OrderDate]]</f>
        <v>3</v>
      </c>
      <c r="I5359" t="s">
        <v>3</v>
      </c>
      <c r="J5359" t="str">
        <f>_xlfn.XLOOKUP(Orders[[#This Row],[_SalesRepID]],'Sales team'!A:A,'Sales team'!B:B)</f>
        <v>Chris Armstrong</v>
      </c>
      <c r="K5359">
        <v>4</v>
      </c>
      <c r="L5359">
        <v>12</v>
      </c>
      <c r="M5359">
        <v>266</v>
      </c>
      <c r="N5359" t="str">
        <f>_xlfn.XLOOKUP(Orders[[#This Row],[_ProductID]],Products!A:A,Products!C:C)</f>
        <v>Home décor</v>
      </c>
      <c r="O5359">
        <v>3</v>
      </c>
      <c r="P5359">
        <v>0.05</v>
      </c>
      <c r="Q5359" s="2">
        <v>234.5</v>
      </c>
      <c r="R5359" s="2">
        <v>117.25</v>
      </c>
      <c r="S5359" s="2">
        <v>222.77499999999998</v>
      </c>
      <c r="T5359" s="2">
        <v>105.52499999999998</v>
      </c>
    </row>
    <row r="5360" spans="1:20" x14ac:dyDescent="0.25">
      <c r="A5360" t="s">
        <v>2635</v>
      </c>
      <c r="B5360" t="s">
        <v>5</v>
      </c>
      <c r="C5360" t="s">
        <v>6</v>
      </c>
      <c r="D5360" s="1">
        <v>43500</v>
      </c>
      <c r="E5360" s="1">
        <v>43561</v>
      </c>
      <c r="F5360" s="1">
        <v>43571</v>
      </c>
      <c r="G5360" s="1">
        <v>43570</v>
      </c>
      <c r="H5360" s="13">
        <f>Orders[[#This Row],[DeliveryDate]]-Orders[[#This Row],[OrderDate]]</f>
        <v>9</v>
      </c>
      <c r="I5360" t="s">
        <v>3</v>
      </c>
      <c r="J5360" t="str">
        <f>_xlfn.XLOOKUP(Orders[[#This Row],[_SalesRepID]],'Sales team'!A:A,'Sales team'!B:B)</f>
        <v>Anthony Torres</v>
      </c>
      <c r="K5360">
        <v>20</v>
      </c>
      <c r="L5360">
        <v>15</v>
      </c>
      <c r="M5360">
        <v>130</v>
      </c>
      <c r="N5360" t="str">
        <f>_xlfn.XLOOKUP(Orders[[#This Row],[_ProductID]],Products!A:A,Products!C:C)</f>
        <v>Home décor</v>
      </c>
      <c r="O5360">
        <v>24</v>
      </c>
      <c r="P5360">
        <v>0.3</v>
      </c>
      <c r="Q5360" s="2">
        <v>1125.6000000000001</v>
      </c>
      <c r="R5360" s="2">
        <v>585.31200000000013</v>
      </c>
      <c r="S5360" s="2">
        <v>6303.3600000000006</v>
      </c>
      <c r="T5360" s="2">
        <v>1620.8639999999996</v>
      </c>
    </row>
    <row r="5361" spans="1:20" x14ac:dyDescent="0.25">
      <c r="A5361" t="s">
        <v>2636</v>
      </c>
      <c r="B5361" t="s">
        <v>1</v>
      </c>
      <c r="C5361" t="s">
        <v>6</v>
      </c>
      <c r="D5361" s="1">
        <v>43500</v>
      </c>
      <c r="E5361" s="1">
        <v>43561</v>
      </c>
      <c r="F5361" s="1">
        <v>43566</v>
      </c>
      <c r="G5361" s="1">
        <v>43572</v>
      </c>
      <c r="H5361" s="13">
        <f>Orders[[#This Row],[DeliveryDate]]-Orders[[#This Row],[OrderDate]]</f>
        <v>11</v>
      </c>
      <c r="I5361" t="s">
        <v>3</v>
      </c>
      <c r="J5361" t="str">
        <f>_xlfn.XLOOKUP(Orders[[#This Row],[_SalesRepID]],'Sales team'!A:A,'Sales team'!B:B)</f>
        <v>Chris Armstrong</v>
      </c>
      <c r="K5361">
        <v>4</v>
      </c>
      <c r="L5361">
        <v>41</v>
      </c>
      <c r="M5361">
        <v>123</v>
      </c>
      <c r="N5361" t="str">
        <f>_xlfn.XLOOKUP(Orders[[#This Row],[_ProductID]],Products!A:A,Products!C:C)</f>
        <v>Home décor</v>
      </c>
      <c r="O5361">
        <v>41</v>
      </c>
      <c r="P5361">
        <v>0.1</v>
      </c>
      <c r="Q5361" s="2">
        <v>2633.1</v>
      </c>
      <c r="R5361" s="2">
        <v>1211.2260000000001</v>
      </c>
      <c r="S5361" s="2">
        <v>7109.37</v>
      </c>
      <c r="T5361" s="2">
        <v>3475.6919999999996</v>
      </c>
    </row>
    <row r="5362" spans="1:20" x14ac:dyDescent="0.25">
      <c r="A5362" t="s">
        <v>2637</v>
      </c>
      <c r="B5362" t="s">
        <v>5</v>
      </c>
      <c r="C5362" t="s">
        <v>25</v>
      </c>
      <c r="D5362" s="1">
        <v>43400</v>
      </c>
      <c r="E5362" s="1">
        <v>43561</v>
      </c>
      <c r="F5362" s="1">
        <v>43574</v>
      </c>
      <c r="G5362" s="1">
        <v>43592</v>
      </c>
      <c r="H5362" s="13">
        <f>Orders[[#This Row],[DeliveryDate]]-Orders[[#This Row],[OrderDate]]</f>
        <v>31</v>
      </c>
      <c r="I5362" t="s">
        <v>3</v>
      </c>
      <c r="J5362" t="str">
        <f>_xlfn.XLOOKUP(Orders[[#This Row],[_SalesRepID]],'Sales team'!A:A,'Sales team'!B:B)</f>
        <v>Carl Nguyen</v>
      </c>
      <c r="K5362">
        <v>12</v>
      </c>
      <c r="L5362">
        <v>42</v>
      </c>
      <c r="M5362">
        <v>355</v>
      </c>
      <c r="N5362" t="str">
        <f>_xlfn.XLOOKUP(Orders[[#This Row],[_ProductID]],Products!A:A,Products!C:C)</f>
        <v>Kitchen &amp; Dining</v>
      </c>
      <c r="O5362">
        <v>7</v>
      </c>
      <c r="P5362">
        <v>7.4999999999999997E-2</v>
      </c>
      <c r="Q5362" s="2">
        <v>1005</v>
      </c>
      <c r="R5362" s="2">
        <v>854.25</v>
      </c>
      <c r="S5362" s="2">
        <v>4648.125</v>
      </c>
      <c r="T5362" s="2">
        <v>376.875</v>
      </c>
    </row>
    <row r="5363" spans="1:20" x14ac:dyDescent="0.25">
      <c r="A5363" t="s">
        <v>2638</v>
      </c>
      <c r="B5363" t="s">
        <v>1</v>
      </c>
      <c r="C5363" t="s">
        <v>13</v>
      </c>
      <c r="D5363" s="1">
        <v>43400</v>
      </c>
      <c r="E5363" s="1">
        <v>43561</v>
      </c>
      <c r="F5363" s="1">
        <v>43588</v>
      </c>
      <c r="G5363" s="1">
        <v>43580</v>
      </c>
      <c r="H5363" s="13">
        <f>Orders[[#This Row],[DeliveryDate]]-Orders[[#This Row],[OrderDate]]</f>
        <v>19</v>
      </c>
      <c r="I5363" t="s">
        <v>3</v>
      </c>
      <c r="J5363" t="str">
        <f>_xlfn.XLOOKUP(Orders[[#This Row],[_SalesRepID]],'Sales team'!A:A,'Sales team'!B:B)</f>
        <v>Keith Griffin</v>
      </c>
      <c r="K5363">
        <v>2</v>
      </c>
      <c r="L5363">
        <v>47</v>
      </c>
      <c r="M5363">
        <v>286</v>
      </c>
      <c r="N5363" t="str">
        <f>_xlfn.XLOOKUP(Orders[[#This Row],[_ProductID]],Products!A:A,Products!C:C)</f>
        <v>Home décor</v>
      </c>
      <c r="O5363">
        <v>44</v>
      </c>
      <c r="P5363">
        <v>0.05</v>
      </c>
      <c r="Q5363" s="2">
        <v>1112.2</v>
      </c>
      <c r="R5363" s="2">
        <v>878.63800000000003</v>
      </c>
      <c r="S5363" s="2">
        <v>8452.7199999999993</v>
      </c>
      <c r="T5363" s="2">
        <v>1423.6159999999991</v>
      </c>
    </row>
    <row r="5364" spans="1:20" x14ac:dyDescent="0.25">
      <c r="A5364" t="s">
        <v>2639</v>
      </c>
      <c r="B5364" t="s">
        <v>1</v>
      </c>
      <c r="C5364" t="s">
        <v>25</v>
      </c>
      <c r="D5364" s="1">
        <v>43400</v>
      </c>
      <c r="E5364" s="1">
        <v>43561</v>
      </c>
      <c r="F5364" s="1">
        <v>43579</v>
      </c>
      <c r="G5364" s="1">
        <v>43574</v>
      </c>
      <c r="H5364" s="13">
        <f>Orders[[#This Row],[DeliveryDate]]-Orders[[#This Row],[OrderDate]]</f>
        <v>13</v>
      </c>
      <c r="I5364" t="s">
        <v>3</v>
      </c>
      <c r="J5364" t="str">
        <f>_xlfn.XLOOKUP(Orders[[#This Row],[_SalesRepID]],'Sales team'!A:A,'Sales team'!B:B)</f>
        <v>Jerry Green</v>
      </c>
      <c r="K5364">
        <v>3</v>
      </c>
      <c r="L5364">
        <v>21</v>
      </c>
      <c r="M5364">
        <v>333</v>
      </c>
      <c r="N5364" t="str">
        <f>_xlfn.XLOOKUP(Orders[[#This Row],[_ProductID]],Products!A:A,Products!C:C)</f>
        <v>Home décor</v>
      </c>
      <c r="O5364">
        <v>29</v>
      </c>
      <c r="P5364">
        <v>0.05</v>
      </c>
      <c r="Q5364" s="2">
        <v>2525.9</v>
      </c>
      <c r="R5364" s="2">
        <v>1995.4610000000002</v>
      </c>
      <c r="S5364" s="2">
        <v>19196.84</v>
      </c>
      <c r="T5364" s="2">
        <v>3233.1519999999982</v>
      </c>
    </row>
    <row r="5365" spans="1:20" x14ac:dyDescent="0.25">
      <c r="A5365" t="s">
        <v>2640</v>
      </c>
      <c r="B5365" t="s">
        <v>8</v>
      </c>
      <c r="C5365" t="s">
        <v>13</v>
      </c>
      <c r="D5365" s="1">
        <v>43400</v>
      </c>
      <c r="E5365" s="1">
        <v>43561</v>
      </c>
      <c r="F5365" s="1">
        <v>43579</v>
      </c>
      <c r="G5365" s="1">
        <v>43601</v>
      </c>
      <c r="H5365" s="13">
        <f>Orders[[#This Row],[DeliveryDate]]-Orders[[#This Row],[OrderDate]]</f>
        <v>40</v>
      </c>
      <c r="I5365" t="s">
        <v>3</v>
      </c>
      <c r="J5365" t="str">
        <f>_xlfn.XLOOKUP(Orders[[#This Row],[_SalesRepID]],'Sales team'!A:A,'Sales team'!B:B)</f>
        <v>Patrick Graham</v>
      </c>
      <c r="K5365">
        <v>25</v>
      </c>
      <c r="L5365">
        <v>4</v>
      </c>
      <c r="M5365">
        <v>279</v>
      </c>
      <c r="N5365" t="str">
        <f>_xlfn.XLOOKUP(Orders[[#This Row],[_ProductID]],Products!A:A,Products!C:C)</f>
        <v>Furniture</v>
      </c>
      <c r="O5365">
        <v>34</v>
      </c>
      <c r="P5365">
        <v>0.05</v>
      </c>
      <c r="Q5365" s="2">
        <v>187.6</v>
      </c>
      <c r="R5365" s="2">
        <v>91.923999999999992</v>
      </c>
      <c r="S5365" s="2">
        <v>1247.54</v>
      </c>
      <c r="T5365" s="2">
        <v>604.072</v>
      </c>
    </row>
    <row r="5366" spans="1:20" x14ac:dyDescent="0.25">
      <c r="A5366" t="s">
        <v>2641</v>
      </c>
      <c r="B5366" t="s">
        <v>5</v>
      </c>
      <c r="C5366" t="s">
        <v>2</v>
      </c>
      <c r="D5366" s="1">
        <v>43500</v>
      </c>
      <c r="E5366" s="1">
        <v>43561</v>
      </c>
      <c r="F5366" s="1">
        <v>43585</v>
      </c>
      <c r="G5366" s="1">
        <v>43578</v>
      </c>
      <c r="H5366" s="13">
        <f>Orders[[#This Row],[DeliveryDate]]-Orders[[#This Row],[OrderDate]]</f>
        <v>17</v>
      </c>
      <c r="I5366" t="s">
        <v>3</v>
      </c>
      <c r="J5366" t="str">
        <f>_xlfn.XLOOKUP(Orders[[#This Row],[_SalesRepID]],'Sales team'!A:A,'Sales team'!B:B)</f>
        <v>Shawn Wallace</v>
      </c>
      <c r="K5366">
        <v>18</v>
      </c>
      <c r="L5366">
        <v>20</v>
      </c>
      <c r="M5366">
        <v>241</v>
      </c>
      <c r="N5366" t="str">
        <f>_xlfn.XLOOKUP(Orders[[#This Row],[_ProductID]],Products!A:A,Products!C:C)</f>
        <v>Kitchen &amp; Dining</v>
      </c>
      <c r="O5366">
        <v>13</v>
      </c>
      <c r="P5366">
        <v>7.4999999999999997E-2</v>
      </c>
      <c r="Q5366" s="2">
        <v>1996.6000000000001</v>
      </c>
      <c r="R5366" s="2">
        <v>1317.7560000000001</v>
      </c>
      <c r="S5366" s="2">
        <v>12927.985000000001</v>
      </c>
      <c r="T5366" s="2">
        <v>3703.6929999999993</v>
      </c>
    </row>
    <row r="5367" spans="1:20" x14ac:dyDescent="0.25">
      <c r="A5367" t="s">
        <v>2642</v>
      </c>
      <c r="B5367" t="s">
        <v>1</v>
      </c>
      <c r="C5367" t="s">
        <v>15</v>
      </c>
      <c r="D5367" s="1">
        <v>43500</v>
      </c>
      <c r="E5367" s="1">
        <v>43561</v>
      </c>
      <c r="F5367" s="1">
        <v>43575</v>
      </c>
      <c r="G5367" s="1">
        <v>43566</v>
      </c>
      <c r="H5367" s="13">
        <f>Orders[[#This Row],[DeliveryDate]]-Orders[[#This Row],[OrderDate]]</f>
        <v>5</v>
      </c>
      <c r="I5367" t="s">
        <v>3</v>
      </c>
      <c r="J5367" t="str">
        <f>_xlfn.XLOOKUP(Orders[[#This Row],[_SalesRepID]],'Sales team'!A:A,'Sales team'!B:B)</f>
        <v>Joshua Ryan</v>
      </c>
      <c r="K5367">
        <v>9</v>
      </c>
      <c r="L5367">
        <v>23</v>
      </c>
      <c r="M5367">
        <v>16</v>
      </c>
      <c r="N5367" t="str">
        <f>_xlfn.XLOOKUP(Orders[[#This Row],[_ProductID]],Products!A:A,Products!C:C)</f>
        <v>Home décor</v>
      </c>
      <c r="O5367">
        <v>30</v>
      </c>
      <c r="P5367">
        <v>0.4</v>
      </c>
      <c r="Q5367" s="2">
        <v>2546</v>
      </c>
      <c r="R5367" s="2">
        <v>2062.2600000000002</v>
      </c>
      <c r="S5367" s="2">
        <v>7638</v>
      </c>
      <c r="T5367" s="2">
        <v>-2673.3000000000011</v>
      </c>
    </row>
    <row r="5368" spans="1:20" x14ac:dyDescent="0.25">
      <c r="A5368" t="s">
        <v>2643</v>
      </c>
      <c r="B5368" t="s">
        <v>10</v>
      </c>
      <c r="C5368" t="s">
        <v>6</v>
      </c>
      <c r="D5368" s="1">
        <v>43400</v>
      </c>
      <c r="E5368" s="1">
        <v>43561</v>
      </c>
      <c r="F5368" s="1">
        <v>43565</v>
      </c>
      <c r="G5368" s="1">
        <v>43581</v>
      </c>
      <c r="H5368" s="13">
        <f>Orders[[#This Row],[DeliveryDate]]-Orders[[#This Row],[OrderDate]]</f>
        <v>20</v>
      </c>
      <c r="I5368" t="s">
        <v>3</v>
      </c>
      <c r="J5368" t="str">
        <f>_xlfn.XLOOKUP(Orders[[#This Row],[_SalesRepID]],'Sales team'!A:A,'Sales team'!B:B)</f>
        <v>Patrick Graham</v>
      </c>
      <c r="K5368">
        <v>25</v>
      </c>
      <c r="L5368">
        <v>25</v>
      </c>
      <c r="M5368">
        <v>130</v>
      </c>
      <c r="N5368" t="str">
        <f>_xlfn.XLOOKUP(Orders[[#This Row],[_ProductID]],Products!A:A,Products!C:C)</f>
        <v>Furniture</v>
      </c>
      <c r="O5368">
        <v>19</v>
      </c>
      <c r="P5368">
        <v>7.4999999999999997E-2</v>
      </c>
      <c r="Q5368" s="2">
        <v>1125.6000000000001</v>
      </c>
      <c r="R5368" s="2">
        <v>754.15200000000016</v>
      </c>
      <c r="S5368" s="2">
        <v>2082.36</v>
      </c>
      <c r="T5368" s="2">
        <v>574.05599999999981</v>
      </c>
    </row>
    <row r="5369" spans="1:20" x14ac:dyDescent="0.25">
      <c r="A5369" t="s">
        <v>2644</v>
      </c>
      <c r="B5369" t="s">
        <v>8</v>
      </c>
      <c r="C5369" t="s">
        <v>25</v>
      </c>
      <c r="D5369" s="1">
        <v>43400</v>
      </c>
      <c r="E5369" s="1">
        <v>43561</v>
      </c>
      <c r="F5369" s="1">
        <v>43582</v>
      </c>
      <c r="G5369" s="1">
        <v>43572</v>
      </c>
      <c r="H5369" s="13">
        <f>Orders[[#This Row],[DeliveryDate]]-Orders[[#This Row],[OrderDate]]</f>
        <v>11</v>
      </c>
      <c r="I5369" t="s">
        <v>3</v>
      </c>
      <c r="J5369" t="str">
        <f>_xlfn.XLOOKUP(Orders[[#This Row],[_SalesRepID]],'Sales team'!A:A,'Sales team'!B:B)</f>
        <v>Douglas Tucker</v>
      </c>
      <c r="K5369">
        <v>23</v>
      </c>
      <c r="L5369">
        <v>11</v>
      </c>
      <c r="M5369">
        <v>352</v>
      </c>
      <c r="N5369" t="str">
        <f>_xlfn.XLOOKUP(Orders[[#This Row],[_ProductID]],Products!A:A,Products!C:C)</f>
        <v>Kitchen &amp; Dining</v>
      </c>
      <c r="O5369">
        <v>37</v>
      </c>
      <c r="P5369">
        <v>0.15</v>
      </c>
      <c r="Q5369" s="2">
        <v>2539.3000000000002</v>
      </c>
      <c r="R5369" s="2">
        <v>1828.296</v>
      </c>
      <c r="S5369" s="2">
        <v>17267.240000000002</v>
      </c>
      <c r="T5369" s="2">
        <v>2640.8720000000012</v>
      </c>
    </row>
    <row r="5370" spans="1:20" x14ac:dyDescent="0.25">
      <c r="A5370" t="s">
        <v>2626</v>
      </c>
      <c r="B5370" t="s">
        <v>1</v>
      </c>
      <c r="C5370" t="s">
        <v>15</v>
      </c>
      <c r="D5370" s="1">
        <v>43400</v>
      </c>
      <c r="E5370" s="1">
        <v>43560</v>
      </c>
      <c r="F5370" s="1">
        <v>43562</v>
      </c>
      <c r="G5370" s="1">
        <v>43574</v>
      </c>
      <c r="H5370" s="13">
        <f>Orders[[#This Row],[DeliveryDate]]-Orders[[#This Row],[OrderDate]]</f>
        <v>14</v>
      </c>
      <c r="I5370" t="s">
        <v>3</v>
      </c>
      <c r="J5370" t="str">
        <f>_xlfn.XLOOKUP(Orders[[#This Row],[_SalesRepID]],'Sales team'!A:A,'Sales team'!B:B)</f>
        <v>George Lewis</v>
      </c>
      <c r="K5370">
        <v>8</v>
      </c>
      <c r="L5370">
        <v>5</v>
      </c>
      <c r="M5370">
        <v>26</v>
      </c>
      <c r="N5370" t="str">
        <f>_xlfn.XLOOKUP(Orders[[#This Row],[_ProductID]],Products!A:A,Products!C:C)</f>
        <v>Home décor</v>
      </c>
      <c r="O5370">
        <v>44</v>
      </c>
      <c r="P5370">
        <v>0.3</v>
      </c>
      <c r="Q5370" s="2">
        <v>1058.6000000000001</v>
      </c>
      <c r="R5370" s="2">
        <v>793.95</v>
      </c>
      <c r="S5370" s="2">
        <v>741.0200000000001</v>
      </c>
      <c r="T5370" s="2">
        <v>-52.92999999999995</v>
      </c>
    </row>
    <row r="5371" spans="1:20" x14ac:dyDescent="0.25">
      <c r="A5371" t="s">
        <v>2627</v>
      </c>
      <c r="B5371" t="s">
        <v>5</v>
      </c>
      <c r="C5371" t="s">
        <v>46</v>
      </c>
      <c r="D5371" s="1">
        <v>43500</v>
      </c>
      <c r="E5371" s="1">
        <v>43560</v>
      </c>
      <c r="F5371" s="1">
        <v>43572</v>
      </c>
      <c r="G5371" s="1">
        <v>43573</v>
      </c>
      <c r="H5371" s="13">
        <f>Orders[[#This Row],[DeliveryDate]]-Orders[[#This Row],[OrderDate]]</f>
        <v>13</v>
      </c>
      <c r="I5371" t="s">
        <v>3</v>
      </c>
      <c r="J5371" t="str">
        <f>_xlfn.XLOOKUP(Orders[[#This Row],[_SalesRepID]],'Sales team'!A:A,'Sales team'!B:B)</f>
        <v>Carl Nguyen</v>
      </c>
      <c r="K5371">
        <v>12</v>
      </c>
      <c r="L5371">
        <v>17</v>
      </c>
      <c r="M5371">
        <v>66</v>
      </c>
      <c r="N5371" t="str">
        <f>_xlfn.XLOOKUP(Orders[[#This Row],[_ProductID]],Products!A:A,Products!C:C)</f>
        <v>Electronics</v>
      </c>
      <c r="O5371">
        <v>47</v>
      </c>
      <c r="P5371">
        <v>7.4999999999999997E-2</v>
      </c>
      <c r="Q5371" s="2">
        <v>877.7</v>
      </c>
      <c r="R5371" s="2">
        <v>579.28200000000004</v>
      </c>
      <c r="S5371" s="2">
        <v>6494.9800000000005</v>
      </c>
      <c r="T5371" s="2">
        <v>1860.7240000000002</v>
      </c>
    </row>
    <row r="5372" spans="1:20" x14ac:dyDescent="0.25">
      <c r="A5372" t="s">
        <v>2628</v>
      </c>
      <c r="B5372" t="s">
        <v>1</v>
      </c>
      <c r="C5372" t="s">
        <v>13</v>
      </c>
      <c r="D5372" s="1">
        <v>43500</v>
      </c>
      <c r="E5372" s="1">
        <v>43560</v>
      </c>
      <c r="F5372" s="1">
        <v>43572</v>
      </c>
      <c r="G5372" s="1">
        <v>43571</v>
      </c>
      <c r="H5372" s="13">
        <f>Orders[[#This Row],[DeliveryDate]]-Orders[[#This Row],[OrderDate]]</f>
        <v>11</v>
      </c>
      <c r="I5372" t="s">
        <v>3</v>
      </c>
      <c r="J5372" t="str">
        <f>_xlfn.XLOOKUP(Orders[[#This Row],[_SalesRepID]],'Sales team'!A:A,'Sales team'!B:B)</f>
        <v>Keith Griffin</v>
      </c>
      <c r="K5372">
        <v>2</v>
      </c>
      <c r="L5372">
        <v>18</v>
      </c>
      <c r="M5372">
        <v>271</v>
      </c>
      <c r="N5372" t="str">
        <f>_xlfn.XLOOKUP(Orders[[#This Row],[_ProductID]],Products!A:A,Products!C:C)</f>
        <v>Home décor</v>
      </c>
      <c r="O5372">
        <v>23</v>
      </c>
      <c r="P5372">
        <v>0.4</v>
      </c>
      <c r="Q5372" s="2">
        <v>6083.6</v>
      </c>
      <c r="R5372" s="2">
        <v>5171.0600000000004</v>
      </c>
      <c r="S5372" s="2">
        <v>29201.280000000002</v>
      </c>
      <c r="T5372" s="2">
        <v>-12167.2</v>
      </c>
    </row>
    <row r="5373" spans="1:20" x14ac:dyDescent="0.25">
      <c r="A5373" t="s">
        <v>2629</v>
      </c>
      <c r="B5373" t="s">
        <v>10</v>
      </c>
      <c r="C5373" t="s">
        <v>2</v>
      </c>
      <c r="D5373" s="1">
        <v>43400</v>
      </c>
      <c r="E5373" s="1">
        <v>43560</v>
      </c>
      <c r="F5373" s="1">
        <v>43569</v>
      </c>
      <c r="G5373" s="1">
        <v>43592</v>
      </c>
      <c r="H5373" s="13">
        <f>Orders[[#This Row],[DeliveryDate]]-Orders[[#This Row],[OrderDate]]</f>
        <v>32</v>
      </c>
      <c r="I5373" t="s">
        <v>3</v>
      </c>
      <c r="J5373" t="str">
        <f>_xlfn.XLOOKUP(Orders[[#This Row],[_SalesRepID]],'Sales team'!A:A,'Sales team'!B:B)</f>
        <v>Patrick Graham</v>
      </c>
      <c r="K5373">
        <v>25</v>
      </c>
      <c r="L5373">
        <v>39</v>
      </c>
      <c r="M5373">
        <v>215</v>
      </c>
      <c r="N5373" t="str">
        <f>_xlfn.XLOOKUP(Orders[[#This Row],[_ProductID]],Products!A:A,Products!C:C)</f>
        <v>Furniture</v>
      </c>
      <c r="O5373">
        <v>20</v>
      </c>
      <c r="P5373">
        <v>0.2</v>
      </c>
      <c r="Q5373" s="2">
        <v>3979.8</v>
      </c>
      <c r="R5373" s="2">
        <v>3024.6480000000001</v>
      </c>
      <c r="S5373" s="2">
        <v>3183.84</v>
      </c>
      <c r="T5373" s="2">
        <v>159.19200000000001</v>
      </c>
    </row>
    <row r="5374" spans="1:20" x14ac:dyDescent="0.25">
      <c r="A5374" t="s">
        <v>2630</v>
      </c>
      <c r="B5374" t="s">
        <v>1</v>
      </c>
      <c r="C5374" t="s">
        <v>25</v>
      </c>
      <c r="D5374" s="1">
        <v>43500</v>
      </c>
      <c r="E5374" s="1">
        <v>43560</v>
      </c>
      <c r="F5374" s="1">
        <v>43580</v>
      </c>
      <c r="G5374" s="1">
        <v>43595</v>
      </c>
      <c r="H5374" s="13">
        <f>Orders[[#This Row],[DeliveryDate]]-Orders[[#This Row],[OrderDate]]</f>
        <v>35</v>
      </c>
      <c r="I5374" t="s">
        <v>3</v>
      </c>
      <c r="J5374" t="str">
        <f>_xlfn.XLOOKUP(Orders[[#This Row],[_SalesRepID]],'Sales team'!A:A,'Sales team'!B:B)</f>
        <v>George Lewis</v>
      </c>
      <c r="K5374">
        <v>8</v>
      </c>
      <c r="L5374">
        <v>47</v>
      </c>
      <c r="M5374">
        <v>334</v>
      </c>
      <c r="N5374" t="str">
        <f>_xlfn.XLOOKUP(Orders[[#This Row],[_ProductID]],Products!A:A,Products!C:C)</f>
        <v>Kitchen &amp; Dining</v>
      </c>
      <c r="O5374">
        <v>4</v>
      </c>
      <c r="P5374">
        <v>0.1</v>
      </c>
      <c r="Q5374" s="2">
        <v>3906.1</v>
      </c>
      <c r="R5374" s="2">
        <v>3163.9410000000003</v>
      </c>
      <c r="S5374" s="2">
        <v>17577.45</v>
      </c>
      <c r="T5374" s="2">
        <v>1757.744999999999</v>
      </c>
    </row>
    <row r="5375" spans="1:20" x14ac:dyDescent="0.25">
      <c r="A5375" t="s">
        <v>2631</v>
      </c>
      <c r="B5375" t="s">
        <v>8</v>
      </c>
      <c r="C5375" t="s">
        <v>15</v>
      </c>
      <c r="D5375" s="1">
        <v>43400</v>
      </c>
      <c r="E5375" s="1">
        <v>43560</v>
      </c>
      <c r="F5375" s="1">
        <v>43570</v>
      </c>
      <c r="G5375" s="1">
        <v>43577</v>
      </c>
      <c r="H5375" s="13">
        <f>Orders[[#This Row],[DeliveryDate]]-Orders[[#This Row],[OrderDate]]</f>
        <v>17</v>
      </c>
      <c r="I5375" t="s">
        <v>3</v>
      </c>
      <c r="J5375" t="str">
        <f>_xlfn.XLOOKUP(Orders[[#This Row],[_SalesRepID]],'Sales team'!A:A,'Sales team'!B:B)</f>
        <v>Patrick Graham</v>
      </c>
      <c r="K5375">
        <v>25</v>
      </c>
      <c r="L5375">
        <v>17</v>
      </c>
      <c r="M5375">
        <v>11</v>
      </c>
      <c r="N5375" t="str">
        <f>_xlfn.XLOOKUP(Orders[[#This Row],[_ProductID]],Products!A:A,Products!C:C)</f>
        <v>Home décor</v>
      </c>
      <c r="O5375">
        <v>35</v>
      </c>
      <c r="P5375">
        <v>7.4999999999999997E-2</v>
      </c>
      <c r="Q5375" s="2">
        <v>6311.4000000000005</v>
      </c>
      <c r="R5375" s="2">
        <v>4986.0060000000003</v>
      </c>
      <c r="S5375" s="2">
        <v>35028.270000000004</v>
      </c>
      <c r="T5375" s="2">
        <v>5112.234000000004</v>
      </c>
    </row>
    <row r="5376" spans="1:20" x14ac:dyDescent="0.25">
      <c r="A5376" t="s">
        <v>2632</v>
      </c>
      <c r="B5376" t="s">
        <v>5</v>
      </c>
      <c r="C5376" t="s">
        <v>6</v>
      </c>
      <c r="D5376" s="1">
        <v>43400</v>
      </c>
      <c r="E5376" s="1">
        <v>43560</v>
      </c>
      <c r="F5376" s="1">
        <v>43569</v>
      </c>
      <c r="G5376" s="1">
        <v>43584</v>
      </c>
      <c r="H5376" s="13">
        <f>Orders[[#This Row],[DeliveryDate]]-Orders[[#This Row],[OrderDate]]</f>
        <v>24</v>
      </c>
      <c r="I5376" t="s">
        <v>3</v>
      </c>
      <c r="J5376" t="str">
        <f>_xlfn.XLOOKUP(Orders[[#This Row],[_SalesRepID]],'Sales team'!A:A,'Sales team'!B:B)</f>
        <v>Roger Alexander</v>
      </c>
      <c r="K5376">
        <v>15</v>
      </c>
      <c r="L5376">
        <v>47</v>
      </c>
      <c r="M5376">
        <v>125</v>
      </c>
      <c r="N5376" t="str">
        <f>_xlfn.XLOOKUP(Orders[[#This Row],[_ProductID]],Products!A:A,Products!C:C)</f>
        <v>Outdoor</v>
      </c>
      <c r="O5376">
        <v>9</v>
      </c>
      <c r="P5376">
        <v>0.1</v>
      </c>
      <c r="Q5376" s="2">
        <v>2619.7000000000003</v>
      </c>
      <c r="R5376" s="2">
        <v>1493.229</v>
      </c>
      <c r="S5376" s="2">
        <v>18861.840000000004</v>
      </c>
      <c r="T5376" s="2">
        <v>6916.0080000000034</v>
      </c>
    </row>
    <row r="5377" spans="1:20" x14ac:dyDescent="0.25">
      <c r="A5377" t="s">
        <v>2633</v>
      </c>
      <c r="B5377" t="s">
        <v>1</v>
      </c>
      <c r="C5377" t="s">
        <v>2</v>
      </c>
      <c r="D5377" s="1">
        <v>43500</v>
      </c>
      <c r="E5377" s="1">
        <v>43560</v>
      </c>
      <c r="F5377" s="1">
        <v>43584</v>
      </c>
      <c r="G5377" s="1">
        <v>43584</v>
      </c>
      <c r="H5377" s="13">
        <f>Orders[[#This Row],[DeliveryDate]]-Orders[[#This Row],[OrderDate]]</f>
        <v>24</v>
      </c>
      <c r="I5377" t="s">
        <v>3</v>
      </c>
      <c r="J5377" t="str">
        <f>_xlfn.XLOOKUP(Orders[[#This Row],[_SalesRepID]],'Sales team'!A:A,'Sales team'!B:B)</f>
        <v>George Lewis</v>
      </c>
      <c r="K5377">
        <v>8</v>
      </c>
      <c r="L5377">
        <v>20</v>
      </c>
      <c r="M5377">
        <v>217</v>
      </c>
      <c r="N5377" t="str">
        <f>_xlfn.XLOOKUP(Orders[[#This Row],[_ProductID]],Products!A:A,Products!C:C)</f>
        <v>Home décor</v>
      </c>
      <c r="O5377">
        <v>44</v>
      </c>
      <c r="P5377">
        <v>7.4999999999999997E-2</v>
      </c>
      <c r="Q5377" s="2">
        <v>3490.7000000000003</v>
      </c>
      <c r="R5377" s="2">
        <v>1396.2800000000002</v>
      </c>
      <c r="S5377" s="2">
        <v>19373.385000000002</v>
      </c>
      <c r="T5377" s="2">
        <v>10995.705000000002</v>
      </c>
    </row>
    <row r="5378" spans="1:20" x14ac:dyDescent="0.25">
      <c r="A5378" t="s">
        <v>2608</v>
      </c>
      <c r="B5378" t="s">
        <v>10</v>
      </c>
      <c r="C5378" t="s">
        <v>46</v>
      </c>
      <c r="D5378" s="1">
        <v>43500</v>
      </c>
      <c r="E5378" s="1">
        <v>43559</v>
      </c>
      <c r="F5378" s="1">
        <v>43563</v>
      </c>
      <c r="G5378" s="1">
        <v>43574</v>
      </c>
      <c r="H5378" s="13">
        <f>Orders[[#This Row],[DeliveryDate]]-Orders[[#This Row],[OrderDate]]</f>
        <v>15</v>
      </c>
      <c r="I5378" t="s">
        <v>3</v>
      </c>
      <c r="J5378" t="str">
        <f>_xlfn.XLOOKUP(Orders[[#This Row],[_SalesRepID]],'Sales team'!A:A,'Sales team'!B:B)</f>
        <v>Donald Reynolds</v>
      </c>
      <c r="K5378">
        <v>26</v>
      </c>
      <c r="L5378">
        <v>48</v>
      </c>
      <c r="M5378">
        <v>80</v>
      </c>
      <c r="N5378" t="str">
        <f>_xlfn.XLOOKUP(Orders[[#This Row],[_ProductID]],Products!A:A,Products!C:C)</f>
        <v>Home décor</v>
      </c>
      <c r="O5378">
        <v>24</v>
      </c>
      <c r="P5378">
        <v>0.1</v>
      </c>
      <c r="Q5378" s="2">
        <v>1762.1000000000001</v>
      </c>
      <c r="R5378" s="2">
        <v>1286.3330000000001</v>
      </c>
      <c r="S5378" s="2">
        <v>12687.12</v>
      </c>
      <c r="T5378" s="2">
        <v>2396.4560000000001</v>
      </c>
    </row>
    <row r="5379" spans="1:20" x14ac:dyDescent="0.25">
      <c r="A5379" t="s">
        <v>2609</v>
      </c>
      <c r="B5379" t="s">
        <v>5</v>
      </c>
      <c r="C5379" t="s">
        <v>46</v>
      </c>
      <c r="D5379" s="1">
        <v>43400</v>
      </c>
      <c r="E5379" s="1">
        <v>43559</v>
      </c>
      <c r="F5379" s="1">
        <v>43567</v>
      </c>
      <c r="G5379" s="1">
        <v>43573</v>
      </c>
      <c r="H5379" s="13">
        <f>Orders[[#This Row],[DeliveryDate]]-Orders[[#This Row],[OrderDate]]</f>
        <v>14</v>
      </c>
      <c r="I5379" t="s">
        <v>3</v>
      </c>
      <c r="J5379" t="str">
        <f>_xlfn.XLOOKUP(Orders[[#This Row],[_SalesRepID]],'Sales team'!A:A,'Sales team'!B:B)</f>
        <v>Paul Holmes</v>
      </c>
      <c r="K5379">
        <v>14</v>
      </c>
      <c r="L5379">
        <v>2</v>
      </c>
      <c r="M5379">
        <v>72</v>
      </c>
      <c r="N5379" t="str">
        <f>_xlfn.XLOOKUP(Orders[[#This Row],[_ProductID]],Products!A:A,Products!C:C)</f>
        <v>Home décor</v>
      </c>
      <c r="O5379">
        <v>44</v>
      </c>
      <c r="P5379">
        <v>0.1</v>
      </c>
      <c r="Q5379" s="2">
        <v>1829.1000000000001</v>
      </c>
      <c r="R5379" s="2">
        <v>1335.2430000000002</v>
      </c>
      <c r="S5379" s="2">
        <v>11523.330000000002</v>
      </c>
      <c r="T5379" s="2">
        <v>2176.6290000000008</v>
      </c>
    </row>
    <row r="5380" spans="1:20" x14ac:dyDescent="0.25">
      <c r="A5380" t="s">
        <v>2610</v>
      </c>
      <c r="B5380" t="s">
        <v>10</v>
      </c>
      <c r="C5380" t="s">
        <v>13</v>
      </c>
      <c r="D5380" s="1">
        <v>43500</v>
      </c>
      <c r="E5380" s="1">
        <v>43559</v>
      </c>
      <c r="F5380" s="1">
        <v>43573</v>
      </c>
      <c r="G5380" s="1">
        <v>43578</v>
      </c>
      <c r="H5380" s="13">
        <f>Orders[[#This Row],[DeliveryDate]]-Orders[[#This Row],[OrderDate]]</f>
        <v>19</v>
      </c>
      <c r="I5380" t="s">
        <v>3</v>
      </c>
      <c r="J5380" t="str">
        <f>_xlfn.XLOOKUP(Orders[[#This Row],[_SalesRepID]],'Sales team'!A:A,'Sales team'!B:B)</f>
        <v>Shawn Torres</v>
      </c>
      <c r="K5380">
        <v>27</v>
      </c>
      <c r="L5380">
        <v>36</v>
      </c>
      <c r="M5380">
        <v>263</v>
      </c>
      <c r="N5380" t="str">
        <f>_xlfn.XLOOKUP(Orders[[#This Row],[_ProductID]],Products!A:A,Products!C:C)</f>
        <v>Home décor</v>
      </c>
      <c r="O5380">
        <v>33</v>
      </c>
      <c r="P5380">
        <v>7.4999999999999997E-2</v>
      </c>
      <c r="Q5380" s="2">
        <v>2345</v>
      </c>
      <c r="R5380" s="2">
        <v>1289.75</v>
      </c>
      <c r="S5380" s="2">
        <v>15183.875</v>
      </c>
      <c r="T5380" s="2">
        <v>6155.625</v>
      </c>
    </row>
    <row r="5381" spans="1:20" x14ac:dyDescent="0.25">
      <c r="A5381" t="s">
        <v>2611</v>
      </c>
      <c r="B5381" t="s">
        <v>1</v>
      </c>
      <c r="C5381" t="s">
        <v>6</v>
      </c>
      <c r="D5381" s="1">
        <v>43400</v>
      </c>
      <c r="E5381" s="1">
        <v>43559</v>
      </c>
      <c r="F5381" s="1">
        <v>43578</v>
      </c>
      <c r="G5381" s="1">
        <v>43566</v>
      </c>
      <c r="H5381" s="13">
        <f>Orders[[#This Row],[DeliveryDate]]-Orders[[#This Row],[OrderDate]]</f>
        <v>7</v>
      </c>
      <c r="I5381" t="s">
        <v>3</v>
      </c>
      <c r="J5381" t="str">
        <f>_xlfn.XLOOKUP(Orders[[#This Row],[_SalesRepID]],'Sales team'!A:A,'Sales team'!B:B)</f>
        <v>Joshua Ryan</v>
      </c>
      <c r="K5381">
        <v>9</v>
      </c>
      <c r="L5381">
        <v>3</v>
      </c>
      <c r="M5381">
        <v>172</v>
      </c>
      <c r="N5381" t="str">
        <f>_xlfn.XLOOKUP(Orders[[#This Row],[_ProductID]],Products!A:A,Products!C:C)</f>
        <v>Home décor</v>
      </c>
      <c r="O5381">
        <v>14</v>
      </c>
      <c r="P5381">
        <v>0.1</v>
      </c>
      <c r="Q5381" s="2">
        <v>5755.3</v>
      </c>
      <c r="R5381" s="2">
        <v>3683.3920000000003</v>
      </c>
      <c r="S5381" s="2">
        <v>20719.080000000002</v>
      </c>
      <c r="T5381" s="2">
        <v>5985.5120000000006</v>
      </c>
    </row>
    <row r="5382" spans="1:20" x14ac:dyDescent="0.25">
      <c r="A5382" t="s">
        <v>2612</v>
      </c>
      <c r="B5382" t="s">
        <v>5</v>
      </c>
      <c r="C5382" t="s">
        <v>46</v>
      </c>
      <c r="D5382" s="1">
        <v>43400</v>
      </c>
      <c r="E5382" s="1">
        <v>43559</v>
      </c>
      <c r="F5382" s="1">
        <v>43586</v>
      </c>
      <c r="G5382" s="1">
        <v>43564</v>
      </c>
      <c r="H5382" s="13">
        <f>Orders[[#This Row],[DeliveryDate]]-Orders[[#This Row],[OrderDate]]</f>
        <v>5</v>
      </c>
      <c r="I5382" t="s">
        <v>3</v>
      </c>
      <c r="J5382" t="str">
        <f>_xlfn.XLOOKUP(Orders[[#This Row],[_SalesRepID]],'Sales team'!A:A,'Sales team'!B:B)</f>
        <v>Paul Holmes</v>
      </c>
      <c r="K5382">
        <v>14</v>
      </c>
      <c r="L5382">
        <v>20</v>
      </c>
      <c r="M5382">
        <v>74</v>
      </c>
      <c r="N5382" t="str">
        <f>_xlfn.XLOOKUP(Orders[[#This Row],[_ProductID]],Products!A:A,Products!C:C)</f>
        <v>Home décor</v>
      </c>
      <c r="O5382">
        <v>45</v>
      </c>
      <c r="P5382">
        <v>0.05</v>
      </c>
      <c r="Q5382" s="2">
        <v>1092.1000000000001</v>
      </c>
      <c r="R5382" s="2">
        <v>491.44500000000005</v>
      </c>
      <c r="S5382" s="2">
        <v>1037.4950000000001</v>
      </c>
      <c r="T5382" s="2">
        <v>546.05000000000007</v>
      </c>
    </row>
    <row r="5383" spans="1:20" x14ac:dyDescent="0.25">
      <c r="A5383" t="s">
        <v>2613</v>
      </c>
      <c r="B5383" t="s">
        <v>1</v>
      </c>
      <c r="C5383" t="s">
        <v>46</v>
      </c>
      <c r="D5383" s="1">
        <v>43500</v>
      </c>
      <c r="E5383" s="1">
        <v>43559</v>
      </c>
      <c r="F5383" s="1">
        <v>43569</v>
      </c>
      <c r="G5383" s="1">
        <v>43585</v>
      </c>
      <c r="H5383" s="13">
        <f>Orders[[#This Row],[DeliveryDate]]-Orders[[#This Row],[OrderDate]]</f>
        <v>26</v>
      </c>
      <c r="I5383" t="s">
        <v>3</v>
      </c>
      <c r="J5383" t="str">
        <f>_xlfn.XLOOKUP(Orders[[#This Row],[_SalesRepID]],'Sales team'!A:A,'Sales team'!B:B)</f>
        <v>Shawn Cook</v>
      </c>
      <c r="K5383">
        <v>7</v>
      </c>
      <c r="L5383">
        <v>50</v>
      </c>
      <c r="M5383">
        <v>85</v>
      </c>
      <c r="N5383" t="str">
        <f>_xlfn.XLOOKUP(Orders[[#This Row],[_ProductID]],Products!A:A,Products!C:C)</f>
        <v>Furniture</v>
      </c>
      <c r="O5383">
        <v>5</v>
      </c>
      <c r="P5383">
        <v>7.4999999999999997E-2</v>
      </c>
      <c r="Q5383" s="2">
        <v>2854.2000000000003</v>
      </c>
      <c r="R5383" s="2">
        <v>1427.1000000000001</v>
      </c>
      <c r="S5383" s="2">
        <v>13200.675000000003</v>
      </c>
      <c r="T5383" s="2">
        <v>6065.175000000002</v>
      </c>
    </row>
    <row r="5384" spans="1:20" x14ac:dyDescent="0.25">
      <c r="A5384" t="s">
        <v>2614</v>
      </c>
      <c r="B5384" t="s">
        <v>5</v>
      </c>
      <c r="C5384" t="s">
        <v>13</v>
      </c>
      <c r="D5384" s="1">
        <v>43500</v>
      </c>
      <c r="E5384" s="1">
        <v>43559</v>
      </c>
      <c r="F5384" s="1">
        <v>43566</v>
      </c>
      <c r="G5384" s="1">
        <v>43570</v>
      </c>
      <c r="H5384" s="13">
        <f>Orders[[#This Row],[DeliveryDate]]-Orders[[#This Row],[OrderDate]]</f>
        <v>11</v>
      </c>
      <c r="I5384" t="s">
        <v>3</v>
      </c>
      <c r="J5384" t="str">
        <f>_xlfn.XLOOKUP(Orders[[#This Row],[_SalesRepID]],'Sales team'!A:A,'Sales team'!B:B)</f>
        <v>Paul Holmes</v>
      </c>
      <c r="K5384">
        <v>14</v>
      </c>
      <c r="L5384">
        <v>14</v>
      </c>
      <c r="M5384">
        <v>326</v>
      </c>
      <c r="N5384" t="str">
        <f>_xlfn.XLOOKUP(Orders[[#This Row],[_ProductID]],Products!A:A,Products!C:C)</f>
        <v>Home décor</v>
      </c>
      <c r="O5384">
        <v>2</v>
      </c>
      <c r="P5384">
        <v>0.05</v>
      </c>
      <c r="Q5384" s="2">
        <v>1031.8</v>
      </c>
      <c r="R5384" s="2">
        <v>423.03799999999995</v>
      </c>
      <c r="S5384" s="2">
        <v>980.20999999999992</v>
      </c>
      <c r="T5384" s="2">
        <v>557.17200000000003</v>
      </c>
    </row>
    <row r="5385" spans="1:20" x14ac:dyDescent="0.25">
      <c r="A5385" t="s">
        <v>2615</v>
      </c>
      <c r="B5385" t="s">
        <v>8</v>
      </c>
      <c r="C5385" t="s">
        <v>6</v>
      </c>
      <c r="D5385" s="1">
        <v>43500</v>
      </c>
      <c r="E5385" s="1">
        <v>43559</v>
      </c>
      <c r="F5385" s="1">
        <v>43586</v>
      </c>
      <c r="G5385" s="1">
        <v>43584</v>
      </c>
      <c r="H5385" s="13">
        <f>Orders[[#This Row],[DeliveryDate]]-Orders[[#This Row],[OrderDate]]</f>
        <v>25</v>
      </c>
      <c r="I5385" t="s">
        <v>3</v>
      </c>
      <c r="J5385" t="str">
        <f>_xlfn.XLOOKUP(Orders[[#This Row],[_SalesRepID]],'Sales team'!A:A,'Sales team'!B:B)</f>
        <v>Samuel Fowler</v>
      </c>
      <c r="K5385">
        <v>21</v>
      </c>
      <c r="L5385">
        <v>17</v>
      </c>
      <c r="M5385">
        <v>137</v>
      </c>
      <c r="N5385" t="str">
        <f>_xlfn.XLOOKUP(Orders[[#This Row],[_ProductID]],Products!A:A,Products!C:C)</f>
        <v>Kitchen &amp; Dining</v>
      </c>
      <c r="O5385">
        <v>1</v>
      </c>
      <c r="P5385">
        <v>7.4999999999999997E-2</v>
      </c>
      <c r="Q5385" s="2">
        <v>1112.2</v>
      </c>
      <c r="R5385" s="2">
        <v>544.97800000000007</v>
      </c>
      <c r="S5385" s="2">
        <v>1028.7850000000001</v>
      </c>
      <c r="T5385" s="2">
        <v>483.80700000000002</v>
      </c>
    </row>
    <row r="5386" spans="1:20" x14ac:dyDescent="0.25">
      <c r="A5386" t="s">
        <v>2616</v>
      </c>
      <c r="B5386" t="s">
        <v>5</v>
      </c>
      <c r="C5386" t="s">
        <v>6</v>
      </c>
      <c r="D5386" s="1">
        <v>43400</v>
      </c>
      <c r="E5386" s="1">
        <v>43559</v>
      </c>
      <c r="F5386" s="1">
        <v>43570</v>
      </c>
      <c r="G5386" s="1">
        <v>43579</v>
      </c>
      <c r="H5386" s="13">
        <f>Orders[[#This Row],[DeliveryDate]]-Orders[[#This Row],[OrderDate]]</f>
        <v>20</v>
      </c>
      <c r="I5386" t="s">
        <v>3</v>
      </c>
      <c r="J5386" t="str">
        <f>_xlfn.XLOOKUP(Orders[[#This Row],[_SalesRepID]],'Sales team'!A:A,'Sales team'!B:B)</f>
        <v>Shawn Wallace</v>
      </c>
      <c r="K5386">
        <v>18</v>
      </c>
      <c r="L5386">
        <v>47</v>
      </c>
      <c r="M5386">
        <v>181</v>
      </c>
      <c r="N5386" t="str">
        <f>_xlfn.XLOOKUP(Orders[[#This Row],[_ProductID]],Products!A:A,Products!C:C)</f>
        <v>Furniture</v>
      </c>
      <c r="O5386">
        <v>38</v>
      </c>
      <c r="P5386">
        <v>0.15</v>
      </c>
      <c r="Q5386" s="2">
        <v>3731.9</v>
      </c>
      <c r="R5386" s="2">
        <v>1604.7170000000001</v>
      </c>
      <c r="S5386" s="2">
        <v>6344.23</v>
      </c>
      <c r="T5386" s="2">
        <v>3134.7959999999994</v>
      </c>
    </row>
    <row r="5387" spans="1:20" x14ac:dyDescent="0.25">
      <c r="A5387" t="s">
        <v>2617</v>
      </c>
      <c r="B5387" t="s">
        <v>10</v>
      </c>
      <c r="C5387" t="s">
        <v>2</v>
      </c>
      <c r="D5387" s="1">
        <v>43500</v>
      </c>
      <c r="E5387" s="1">
        <v>43559</v>
      </c>
      <c r="F5387" s="1">
        <v>43582</v>
      </c>
      <c r="G5387" s="1">
        <v>43572</v>
      </c>
      <c r="H5387" s="13">
        <f>Orders[[#This Row],[DeliveryDate]]-Orders[[#This Row],[OrderDate]]</f>
        <v>13</v>
      </c>
      <c r="I5387" t="s">
        <v>3</v>
      </c>
      <c r="J5387" t="str">
        <f>_xlfn.XLOOKUP(Orders[[#This Row],[_SalesRepID]],'Sales team'!A:A,'Sales team'!B:B)</f>
        <v>Donald Reynolds</v>
      </c>
      <c r="K5387">
        <v>26</v>
      </c>
      <c r="L5387">
        <v>28</v>
      </c>
      <c r="M5387">
        <v>214</v>
      </c>
      <c r="N5387" t="str">
        <f>_xlfn.XLOOKUP(Orders[[#This Row],[_ProductID]],Products!A:A,Products!C:C)</f>
        <v>Home décor</v>
      </c>
      <c r="O5387">
        <v>27</v>
      </c>
      <c r="P5387">
        <v>0.05</v>
      </c>
      <c r="Q5387" s="2">
        <v>2572.8000000000002</v>
      </c>
      <c r="R5387" s="2">
        <v>1955.3280000000002</v>
      </c>
      <c r="S5387" s="2">
        <v>17109.120000000003</v>
      </c>
      <c r="T5387" s="2">
        <v>3421.8240000000005</v>
      </c>
    </row>
    <row r="5388" spans="1:20" x14ac:dyDescent="0.25">
      <c r="A5388" t="s">
        <v>2618</v>
      </c>
      <c r="B5388" t="s">
        <v>1</v>
      </c>
      <c r="C5388" t="s">
        <v>6</v>
      </c>
      <c r="D5388" s="1">
        <v>43500</v>
      </c>
      <c r="E5388" s="1">
        <v>43559</v>
      </c>
      <c r="F5388" s="1">
        <v>43564</v>
      </c>
      <c r="G5388" s="1">
        <v>43579</v>
      </c>
      <c r="H5388" s="13">
        <f>Orders[[#This Row],[DeliveryDate]]-Orders[[#This Row],[OrderDate]]</f>
        <v>20</v>
      </c>
      <c r="I5388" t="s">
        <v>3</v>
      </c>
      <c r="J5388" t="str">
        <f>_xlfn.XLOOKUP(Orders[[#This Row],[_SalesRepID]],'Sales team'!A:A,'Sales team'!B:B)</f>
        <v>George Lewis</v>
      </c>
      <c r="K5388">
        <v>8</v>
      </c>
      <c r="L5388">
        <v>18</v>
      </c>
      <c r="M5388">
        <v>146</v>
      </c>
      <c r="N5388" t="str">
        <f>_xlfn.XLOOKUP(Orders[[#This Row],[_ProductID]],Products!A:A,Products!C:C)</f>
        <v>Home décor</v>
      </c>
      <c r="O5388">
        <v>31</v>
      </c>
      <c r="P5388">
        <v>7.4999999999999997E-2</v>
      </c>
      <c r="Q5388" s="2">
        <v>261.3</v>
      </c>
      <c r="R5388" s="2">
        <v>143.71500000000003</v>
      </c>
      <c r="S5388" s="2">
        <v>1933.6200000000001</v>
      </c>
      <c r="T5388" s="2">
        <v>783.89999999999986</v>
      </c>
    </row>
    <row r="5389" spans="1:20" x14ac:dyDescent="0.25">
      <c r="A5389" t="s">
        <v>2619</v>
      </c>
      <c r="B5389" t="s">
        <v>10</v>
      </c>
      <c r="C5389" t="s">
        <v>6</v>
      </c>
      <c r="D5389" s="1">
        <v>43400</v>
      </c>
      <c r="E5389" s="1">
        <v>43559</v>
      </c>
      <c r="F5389" s="1">
        <v>43575</v>
      </c>
      <c r="G5389" s="1">
        <v>43593</v>
      </c>
      <c r="H5389" s="13">
        <f>Orders[[#This Row],[DeliveryDate]]-Orders[[#This Row],[OrderDate]]</f>
        <v>34</v>
      </c>
      <c r="I5389" t="s">
        <v>3</v>
      </c>
      <c r="J5389" t="str">
        <f>_xlfn.XLOOKUP(Orders[[#This Row],[_SalesRepID]],'Sales team'!A:A,'Sales team'!B:B)</f>
        <v>Donald Reynolds</v>
      </c>
      <c r="K5389">
        <v>26</v>
      </c>
      <c r="L5389">
        <v>4</v>
      </c>
      <c r="M5389">
        <v>147</v>
      </c>
      <c r="N5389" t="str">
        <f>_xlfn.XLOOKUP(Orders[[#This Row],[_ProductID]],Products!A:A,Products!C:C)</f>
        <v>Kitchen &amp; Dining</v>
      </c>
      <c r="O5389">
        <v>13</v>
      </c>
      <c r="P5389">
        <v>0.05</v>
      </c>
      <c r="Q5389" s="2">
        <v>227.8</v>
      </c>
      <c r="R5389" s="2">
        <v>152.626</v>
      </c>
      <c r="S5389" s="2">
        <v>649.23</v>
      </c>
      <c r="T5389" s="2">
        <v>191.35199999999998</v>
      </c>
    </row>
    <row r="5390" spans="1:20" x14ac:dyDescent="0.25">
      <c r="A5390" t="s">
        <v>2620</v>
      </c>
      <c r="B5390" t="s">
        <v>5</v>
      </c>
      <c r="C5390" t="s">
        <v>25</v>
      </c>
      <c r="D5390" s="1">
        <v>43400</v>
      </c>
      <c r="E5390" s="1">
        <v>43559</v>
      </c>
      <c r="F5390" s="1">
        <v>43567</v>
      </c>
      <c r="G5390" s="1">
        <v>43572</v>
      </c>
      <c r="H5390" s="13">
        <f>Orders[[#This Row],[DeliveryDate]]-Orders[[#This Row],[OrderDate]]</f>
        <v>13</v>
      </c>
      <c r="I5390" t="s">
        <v>3</v>
      </c>
      <c r="J5390" t="str">
        <f>_xlfn.XLOOKUP(Orders[[#This Row],[_SalesRepID]],'Sales team'!A:A,'Sales team'!B:B)</f>
        <v>Todd Roberts</v>
      </c>
      <c r="K5390">
        <v>13</v>
      </c>
      <c r="L5390">
        <v>44</v>
      </c>
      <c r="M5390">
        <v>361</v>
      </c>
      <c r="N5390" t="str">
        <f>_xlfn.XLOOKUP(Orders[[#This Row],[_ProductID]],Products!A:A,Products!C:C)</f>
        <v>Electronics</v>
      </c>
      <c r="O5390">
        <v>47</v>
      </c>
      <c r="P5390">
        <v>0.3</v>
      </c>
      <c r="Q5390" s="2">
        <v>1983.2</v>
      </c>
      <c r="R5390" s="2">
        <v>1110.5920000000001</v>
      </c>
      <c r="S5390" s="2">
        <v>6941.2</v>
      </c>
      <c r="T5390" s="2">
        <v>1388.2399999999989</v>
      </c>
    </row>
    <row r="5391" spans="1:20" x14ac:dyDescent="0.25">
      <c r="A5391" t="s">
        <v>2621</v>
      </c>
      <c r="B5391" t="s">
        <v>5</v>
      </c>
      <c r="C5391" t="s">
        <v>2</v>
      </c>
      <c r="D5391" s="1">
        <v>43400</v>
      </c>
      <c r="E5391" s="1">
        <v>43559</v>
      </c>
      <c r="F5391" s="1">
        <v>43576</v>
      </c>
      <c r="G5391" s="1">
        <v>43586</v>
      </c>
      <c r="H5391" s="13">
        <f>Orders[[#This Row],[DeliveryDate]]-Orders[[#This Row],[OrderDate]]</f>
        <v>27</v>
      </c>
      <c r="I5391" t="s">
        <v>3</v>
      </c>
      <c r="J5391" t="str">
        <f>_xlfn.XLOOKUP(Orders[[#This Row],[_SalesRepID]],'Sales team'!A:A,'Sales team'!B:B)</f>
        <v>Anthony Berry</v>
      </c>
      <c r="K5391">
        <v>16</v>
      </c>
      <c r="L5391">
        <v>17</v>
      </c>
      <c r="M5391">
        <v>237</v>
      </c>
      <c r="N5391" t="str">
        <f>_xlfn.XLOOKUP(Orders[[#This Row],[_ProductID]],Products!A:A,Products!C:C)</f>
        <v>Home décor</v>
      </c>
      <c r="O5391">
        <v>23</v>
      </c>
      <c r="P5391">
        <v>0.05</v>
      </c>
      <c r="Q5391" s="2">
        <v>268</v>
      </c>
      <c r="R5391" s="2">
        <v>219.76</v>
      </c>
      <c r="S5391" s="2">
        <v>254.6</v>
      </c>
      <c r="T5391" s="2">
        <v>34.840000000000003</v>
      </c>
    </row>
    <row r="5392" spans="1:20" x14ac:dyDescent="0.25">
      <c r="A5392" t="s">
        <v>2622</v>
      </c>
      <c r="B5392" t="s">
        <v>5</v>
      </c>
      <c r="C5392" t="s">
        <v>13</v>
      </c>
      <c r="D5392" s="1">
        <v>43500</v>
      </c>
      <c r="E5392" s="1">
        <v>43559</v>
      </c>
      <c r="F5392" s="1">
        <v>43563</v>
      </c>
      <c r="G5392" s="1">
        <v>43577</v>
      </c>
      <c r="H5392" s="13">
        <f>Orders[[#This Row],[DeliveryDate]]-Orders[[#This Row],[OrderDate]]</f>
        <v>18</v>
      </c>
      <c r="I5392" t="s">
        <v>3</v>
      </c>
      <c r="J5392" t="str">
        <f>_xlfn.XLOOKUP(Orders[[#This Row],[_SalesRepID]],'Sales team'!A:A,'Sales team'!B:B)</f>
        <v>Todd Roberts</v>
      </c>
      <c r="K5392">
        <v>13</v>
      </c>
      <c r="L5392">
        <v>18</v>
      </c>
      <c r="M5392">
        <v>320</v>
      </c>
      <c r="N5392" t="str">
        <f>_xlfn.XLOOKUP(Orders[[#This Row],[_ProductID]],Products!A:A,Products!C:C)</f>
        <v>Home décor</v>
      </c>
      <c r="O5392">
        <v>33</v>
      </c>
      <c r="P5392">
        <v>0.05</v>
      </c>
      <c r="Q5392" s="2">
        <v>3932.9</v>
      </c>
      <c r="R5392" s="2">
        <v>2123.7660000000001</v>
      </c>
      <c r="S5392" s="2">
        <v>7472.51</v>
      </c>
      <c r="T5392" s="2">
        <v>3224.9780000000001</v>
      </c>
    </row>
    <row r="5393" spans="1:20" x14ac:dyDescent="0.25">
      <c r="A5393" t="s">
        <v>2623</v>
      </c>
      <c r="B5393" t="s">
        <v>5</v>
      </c>
      <c r="C5393" t="s">
        <v>6</v>
      </c>
      <c r="D5393" s="1">
        <v>43500</v>
      </c>
      <c r="E5393" s="1">
        <v>43559</v>
      </c>
      <c r="F5393" s="1">
        <v>43568</v>
      </c>
      <c r="G5393" s="1">
        <v>43578</v>
      </c>
      <c r="H5393" s="13">
        <f>Orders[[#This Row],[DeliveryDate]]-Orders[[#This Row],[OrderDate]]</f>
        <v>19</v>
      </c>
      <c r="I5393" t="s">
        <v>3</v>
      </c>
      <c r="J5393" t="str">
        <f>_xlfn.XLOOKUP(Orders[[#This Row],[_SalesRepID]],'Sales team'!A:A,'Sales team'!B:B)</f>
        <v>Anthony Berry</v>
      </c>
      <c r="K5393">
        <v>16</v>
      </c>
      <c r="L5393">
        <v>11</v>
      </c>
      <c r="M5393">
        <v>90</v>
      </c>
      <c r="N5393" t="str">
        <f>_xlfn.XLOOKUP(Orders[[#This Row],[_ProductID]],Products!A:A,Products!C:C)</f>
        <v>Home décor</v>
      </c>
      <c r="O5393">
        <v>45</v>
      </c>
      <c r="P5393">
        <v>7.4999999999999997E-2</v>
      </c>
      <c r="Q5393" s="2">
        <v>2291.4</v>
      </c>
      <c r="R5393" s="2">
        <v>1672.722</v>
      </c>
      <c r="S5393" s="2">
        <v>16956.36</v>
      </c>
      <c r="T5393" s="2">
        <v>3574.5840000000007</v>
      </c>
    </row>
    <row r="5394" spans="1:20" x14ac:dyDescent="0.25">
      <c r="A5394" t="s">
        <v>2624</v>
      </c>
      <c r="B5394" t="s">
        <v>5</v>
      </c>
      <c r="C5394" t="s">
        <v>25</v>
      </c>
      <c r="D5394" s="1">
        <v>43500</v>
      </c>
      <c r="E5394" s="1">
        <v>43559</v>
      </c>
      <c r="F5394" s="1">
        <v>43568</v>
      </c>
      <c r="G5394" s="1">
        <v>43585</v>
      </c>
      <c r="H5394" s="13">
        <f>Orders[[#This Row],[DeliveryDate]]-Orders[[#This Row],[OrderDate]]</f>
        <v>26</v>
      </c>
      <c r="I5394" t="s">
        <v>3</v>
      </c>
      <c r="J5394" t="str">
        <f>_xlfn.XLOOKUP(Orders[[#This Row],[_SalesRepID]],'Sales team'!A:A,'Sales team'!B:B)</f>
        <v>Paul Holmes</v>
      </c>
      <c r="K5394">
        <v>14</v>
      </c>
      <c r="L5394">
        <v>18</v>
      </c>
      <c r="M5394">
        <v>333</v>
      </c>
      <c r="N5394" t="str">
        <f>_xlfn.XLOOKUP(Orders[[#This Row],[_ProductID]],Products!A:A,Products!C:C)</f>
        <v>Furniture</v>
      </c>
      <c r="O5394">
        <v>38</v>
      </c>
      <c r="P5394">
        <v>7.4999999999999997E-2</v>
      </c>
      <c r="Q5394" s="2">
        <v>6197.5</v>
      </c>
      <c r="R5394" s="2">
        <v>5019.9750000000004</v>
      </c>
      <c r="S5394" s="2">
        <v>40128.8125</v>
      </c>
      <c r="T5394" s="2">
        <v>4988.9874999999956</v>
      </c>
    </row>
    <row r="5395" spans="1:20" x14ac:dyDescent="0.25">
      <c r="A5395" t="s">
        <v>2625</v>
      </c>
      <c r="B5395" t="s">
        <v>5</v>
      </c>
      <c r="C5395" t="s">
        <v>13</v>
      </c>
      <c r="D5395" s="1">
        <v>43500</v>
      </c>
      <c r="E5395" s="1">
        <v>43559</v>
      </c>
      <c r="F5395" s="1">
        <v>43586</v>
      </c>
      <c r="G5395" s="1">
        <v>43594</v>
      </c>
      <c r="H5395" s="13">
        <f>Orders[[#This Row],[DeliveryDate]]-Orders[[#This Row],[OrderDate]]</f>
        <v>35</v>
      </c>
      <c r="I5395" t="s">
        <v>3</v>
      </c>
      <c r="J5395" t="str">
        <f>_xlfn.XLOOKUP(Orders[[#This Row],[_SalesRepID]],'Sales team'!A:A,'Sales team'!B:B)</f>
        <v>Anthony Torres</v>
      </c>
      <c r="K5395">
        <v>20</v>
      </c>
      <c r="L5395">
        <v>27</v>
      </c>
      <c r="M5395">
        <v>282</v>
      </c>
      <c r="N5395" t="str">
        <f>_xlfn.XLOOKUP(Orders[[#This Row],[_ProductID]],Products!A:A,Products!C:C)</f>
        <v>Furniture</v>
      </c>
      <c r="O5395">
        <v>38</v>
      </c>
      <c r="P5395">
        <v>0.1</v>
      </c>
      <c r="Q5395" s="2">
        <v>3839.1</v>
      </c>
      <c r="R5395" s="2">
        <v>2495.415</v>
      </c>
      <c r="S5395" s="2">
        <v>13820.76</v>
      </c>
      <c r="T5395" s="2">
        <v>3839.1000000000004</v>
      </c>
    </row>
    <row r="5396" spans="1:20" x14ac:dyDescent="0.25">
      <c r="A5396" t="s">
        <v>2603</v>
      </c>
      <c r="B5396" t="s">
        <v>1</v>
      </c>
      <c r="C5396" t="s">
        <v>46</v>
      </c>
      <c r="D5396" s="1">
        <v>43400</v>
      </c>
      <c r="E5396" s="1">
        <v>43558</v>
      </c>
      <c r="F5396" s="1">
        <v>43565</v>
      </c>
      <c r="G5396" s="1">
        <v>43566</v>
      </c>
      <c r="H5396" s="13">
        <f>Orders[[#This Row],[DeliveryDate]]-Orders[[#This Row],[OrderDate]]</f>
        <v>8</v>
      </c>
      <c r="I5396" t="s">
        <v>3</v>
      </c>
      <c r="J5396" t="str">
        <f>_xlfn.XLOOKUP(Orders[[#This Row],[_SalesRepID]],'Sales team'!A:A,'Sales team'!B:B)</f>
        <v>Carl Nguyen</v>
      </c>
      <c r="K5396">
        <v>12</v>
      </c>
      <c r="L5396">
        <v>13</v>
      </c>
      <c r="M5396">
        <v>83</v>
      </c>
      <c r="N5396" t="str">
        <f>_xlfn.XLOOKUP(Orders[[#This Row],[_ProductID]],Products!A:A,Products!C:C)</f>
        <v>Electronics</v>
      </c>
      <c r="O5396">
        <v>6</v>
      </c>
      <c r="P5396">
        <v>0.1</v>
      </c>
      <c r="Q5396" s="2">
        <v>1038.5</v>
      </c>
      <c r="R5396" s="2">
        <v>508.86500000000001</v>
      </c>
      <c r="S5396" s="2">
        <v>7477.2</v>
      </c>
      <c r="T5396" s="2">
        <v>3406.2799999999997</v>
      </c>
    </row>
    <row r="5397" spans="1:20" x14ac:dyDescent="0.25">
      <c r="A5397" t="s">
        <v>2604</v>
      </c>
      <c r="B5397" t="s">
        <v>1</v>
      </c>
      <c r="C5397" t="s">
        <v>6</v>
      </c>
      <c r="D5397" s="1">
        <v>43400</v>
      </c>
      <c r="E5397" s="1">
        <v>43558</v>
      </c>
      <c r="F5397" s="1">
        <v>43561</v>
      </c>
      <c r="G5397" s="1">
        <v>43566</v>
      </c>
      <c r="H5397" s="13">
        <f>Orders[[#This Row],[DeliveryDate]]-Orders[[#This Row],[OrderDate]]</f>
        <v>8</v>
      </c>
      <c r="I5397" t="s">
        <v>3</v>
      </c>
      <c r="J5397" t="str">
        <f>_xlfn.XLOOKUP(Orders[[#This Row],[_SalesRepID]],'Sales team'!A:A,'Sales team'!B:B)</f>
        <v>Joshua Ryan</v>
      </c>
      <c r="K5397">
        <v>9</v>
      </c>
      <c r="L5397">
        <v>18</v>
      </c>
      <c r="M5397">
        <v>132</v>
      </c>
      <c r="N5397" t="str">
        <f>_xlfn.XLOOKUP(Orders[[#This Row],[_ProductID]],Products!A:A,Products!C:C)</f>
        <v>Home décor</v>
      </c>
      <c r="O5397">
        <v>33</v>
      </c>
      <c r="P5397">
        <v>7.4999999999999997E-2</v>
      </c>
      <c r="Q5397" s="2">
        <v>1728.6000000000001</v>
      </c>
      <c r="R5397" s="2">
        <v>1037.1600000000001</v>
      </c>
      <c r="S5397" s="2">
        <v>1598.9550000000002</v>
      </c>
      <c r="T5397" s="2">
        <v>561.79500000000007</v>
      </c>
    </row>
    <row r="5398" spans="1:20" x14ac:dyDescent="0.25">
      <c r="A5398" t="s">
        <v>2605</v>
      </c>
      <c r="B5398" t="s">
        <v>1</v>
      </c>
      <c r="C5398" t="s">
        <v>25</v>
      </c>
      <c r="D5398" s="1">
        <v>43500</v>
      </c>
      <c r="E5398" s="1">
        <v>43558</v>
      </c>
      <c r="F5398" s="1">
        <v>43564</v>
      </c>
      <c r="G5398" s="1">
        <v>43574</v>
      </c>
      <c r="H5398" s="13">
        <f>Orders[[#This Row],[DeliveryDate]]-Orders[[#This Row],[OrderDate]]</f>
        <v>16</v>
      </c>
      <c r="I5398" t="s">
        <v>3</v>
      </c>
      <c r="J5398" t="str">
        <f>_xlfn.XLOOKUP(Orders[[#This Row],[_SalesRepID]],'Sales team'!A:A,'Sales team'!B:B)</f>
        <v>Jerry Green</v>
      </c>
      <c r="K5398">
        <v>3</v>
      </c>
      <c r="L5398">
        <v>43</v>
      </c>
      <c r="M5398">
        <v>350</v>
      </c>
      <c r="N5398" t="str">
        <f>_xlfn.XLOOKUP(Orders[[#This Row],[_ProductID]],Products!A:A,Products!C:C)</f>
        <v>Home décor</v>
      </c>
      <c r="O5398">
        <v>32</v>
      </c>
      <c r="P5398">
        <v>0.1</v>
      </c>
      <c r="Q5398" s="2">
        <v>234.5</v>
      </c>
      <c r="R5398" s="2">
        <v>173.53</v>
      </c>
      <c r="S5398" s="2">
        <v>633.15</v>
      </c>
      <c r="T5398" s="2">
        <v>112.55999999999995</v>
      </c>
    </row>
    <row r="5399" spans="1:20" x14ac:dyDescent="0.25">
      <c r="A5399" t="s">
        <v>2606</v>
      </c>
      <c r="B5399" t="s">
        <v>1</v>
      </c>
      <c r="C5399" t="s">
        <v>2</v>
      </c>
      <c r="D5399" s="1">
        <v>43400</v>
      </c>
      <c r="E5399" s="1">
        <v>43558</v>
      </c>
      <c r="F5399" s="1">
        <v>43574</v>
      </c>
      <c r="G5399" s="1">
        <v>43580</v>
      </c>
      <c r="H5399" s="13">
        <f>Orders[[#This Row],[DeliveryDate]]-Orders[[#This Row],[OrderDate]]</f>
        <v>22</v>
      </c>
      <c r="I5399" t="s">
        <v>3</v>
      </c>
      <c r="J5399" t="str">
        <f>_xlfn.XLOOKUP(Orders[[#This Row],[_SalesRepID]],'Sales team'!A:A,'Sales team'!B:B)</f>
        <v>Carl Nguyen</v>
      </c>
      <c r="K5399">
        <v>12</v>
      </c>
      <c r="L5399">
        <v>41</v>
      </c>
      <c r="M5399">
        <v>234</v>
      </c>
      <c r="N5399" t="str">
        <f>_xlfn.XLOOKUP(Orders[[#This Row],[_ProductID]],Products!A:A,Products!C:C)</f>
        <v>Home décor</v>
      </c>
      <c r="O5399">
        <v>11</v>
      </c>
      <c r="P5399">
        <v>0.2</v>
      </c>
      <c r="Q5399" s="2">
        <v>3953</v>
      </c>
      <c r="R5399" s="2">
        <v>2253.2099999999996</v>
      </c>
      <c r="S5399" s="2">
        <v>22136.800000000003</v>
      </c>
      <c r="T5399" s="2">
        <v>6364.3300000000054</v>
      </c>
    </row>
    <row r="5400" spans="1:20" x14ac:dyDescent="0.25">
      <c r="A5400" t="s">
        <v>2607</v>
      </c>
      <c r="B5400" t="s">
        <v>8</v>
      </c>
      <c r="C5400" t="s">
        <v>13</v>
      </c>
      <c r="D5400" s="1">
        <v>43500</v>
      </c>
      <c r="E5400" s="1">
        <v>43558</v>
      </c>
      <c r="F5400" s="1">
        <v>43564</v>
      </c>
      <c r="G5400" s="1">
        <v>43565</v>
      </c>
      <c r="H5400" s="13">
        <f>Orders[[#This Row],[DeliveryDate]]-Orders[[#This Row],[OrderDate]]</f>
        <v>7</v>
      </c>
      <c r="I5400" t="s">
        <v>3</v>
      </c>
      <c r="J5400" t="str">
        <f>_xlfn.XLOOKUP(Orders[[#This Row],[_SalesRepID]],'Sales team'!A:A,'Sales team'!B:B)</f>
        <v>Patrick Graham</v>
      </c>
      <c r="K5400">
        <v>25</v>
      </c>
      <c r="L5400">
        <v>38</v>
      </c>
      <c r="M5400">
        <v>322</v>
      </c>
      <c r="N5400" t="str">
        <f>_xlfn.XLOOKUP(Orders[[#This Row],[_ProductID]],Products!A:A,Products!C:C)</f>
        <v>Kitchen &amp; Dining</v>
      </c>
      <c r="O5400">
        <v>1</v>
      </c>
      <c r="P5400">
        <v>7.4999999999999997E-2</v>
      </c>
      <c r="Q5400" s="2">
        <v>710.2</v>
      </c>
      <c r="R5400" s="2">
        <v>553.95600000000002</v>
      </c>
      <c r="S5400" s="2">
        <v>1313.8700000000001</v>
      </c>
      <c r="T5400" s="2">
        <v>205.95800000000008</v>
      </c>
    </row>
    <row r="5401" spans="1:20" x14ac:dyDescent="0.25">
      <c r="A5401" t="s">
        <v>2595</v>
      </c>
      <c r="B5401" t="s">
        <v>1</v>
      </c>
      <c r="C5401" t="s">
        <v>6</v>
      </c>
      <c r="D5401" s="1">
        <v>43400</v>
      </c>
      <c r="E5401" s="1">
        <v>43557</v>
      </c>
      <c r="F5401" s="1">
        <v>43571</v>
      </c>
      <c r="G5401" s="1">
        <v>43587</v>
      </c>
      <c r="H5401" s="13">
        <f>Orders[[#This Row],[DeliveryDate]]-Orders[[#This Row],[OrderDate]]</f>
        <v>30</v>
      </c>
      <c r="I5401" t="s">
        <v>3</v>
      </c>
      <c r="J5401" t="str">
        <f>_xlfn.XLOOKUP(Orders[[#This Row],[_SalesRepID]],'Sales team'!A:A,'Sales team'!B:B)</f>
        <v>Stephen Payne</v>
      </c>
      <c r="K5401">
        <v>5</v>
      </c>
      <c r="L5401">
        <v>36</v>
      </c>
      <c r="M5401">
        <v>152</v>
      </c>
      <c r="N5401" t="str">
        <f>_xlfn.XLOOKUP(Orders[[#This Row],[_ProductID]],Products!A:A,Products!C:C)</f>
        <v>Home décor</v>
      </c>
      <c r="O5401">
        <v>17</v>
      </c>
      <c r="P5401">
        <v>0.15</v>
      </c>
      <c r="Q5401" s="2">
        <v>2539.3000000000002</v>
      </c>
      <c r="R5401" s="2">
        <v>1523.5800000000002</v>
      </c>
      <c r="S5401" s="2">
        <v>4316.8100000000004</v>
      </c>
      <c r="T5401" s="2">
        <v>1269.6500000000001</v>
      </c>
    </row>
    <row r="5402" spans="1:20" x14ac:dyDescent="0.25">
      <c r="A5402" t="s">
        <v>2596</v>
      </c>
      <c r="B5402" t="s">
        <v>1</v>
      </c>
      <c r="C5402" t="s">
        <v>13</v>
      </c>
      <c r="D5402" s="1">
        <v>43400</v>
      </c>
      <c r="E5402" s="1">
        <v>43557</v>
      </c>
      <c r="F5402" s="1">
        <v>43570</v>
      </c>
      <c r="G5402" s="1">
        <v>43567</v>
      </c>
      <c r="H5402" s="13">
        <f>Orders[[#This Row],[DeliveryDate]]-Orders[[#This Row],[OrderDate]]</f>
        <v>10</v>
      </c>
      <c r="I5402" t="s">
        <v>3</v>
      </c>
      <c r="J5402" t="str">
        <f>_xlfn.XLOOKUP(Orders[[#This Row],[_SalesRepID]],'Sales team'!A:A,'Sales team'!B:B)</f>
        <v>Carl Nguyen</v>
      </c>
      <c r="K5402">
        <v>12</v>
      </c>
      <c r="L5402">
        <v>10</v>
      </c>
      <c r="M5402">
        <v>275</v>
      </c>
      <c r="N5402" t="str">
        <f>_xlfn.XLOOKUP(Orders[[#This Row],[_ProductID]],Products!A:A,Products!C:C)</f>
        <v>Home décor</v>
      </c>
      <c r="O5402">
        <v>41</v>
      </c>
      <c r="P5402">
        <v>7.4999999999999997E-2</v>
      </c>
      <c r="Q5402" s="2">
        <v>2251.2000000000003</v>
      </c>
      <c r="R5402" s="2">
        <v>1148.1120000000001</v>
      </c>
      <c r="S5402" s="2">
        <v>2082.36</v>
      </c>
      <c r="T5402" s="2">
        <v>934.24800000000005</v>
      </c>
    </row>
    <row r="5403" spans="1:20" x14ac:dyDescent="0.25">
      <c r="A5403" t="s">
        <v>2597</v>
      </c>
      <c r="B5403" t="s">
        <v>1</v>
      </c>
      <c r="C5403" t="s">
        <v>6</v>
      </c>
      <c r="D5403" s="1">
        <v>43400</v>
      </c>
      <c r="E5403" s="1">
        <v>43557</v>
      </c>
      <c r="F5403" s="1">
        <v>43580</v>
      </c>
      <c r="G5403" s="1">
        <v>43587</v>
      </c>
      <c r="H5403" s="13">
        <f>Orders[[#This Row],[DeliveryDate]]-Orders[[#This Row],[OrderDate]]</f>
        <v>30</v>
      </c>
      <c r="I5403" t="s">
        <v>3</v>
      </c>
      <c r="J5403" t="str">
        <f>_xlfn.XLOOKUP(Orders[[#This Row],[_SalesRepID]],'Sales team'!A:A,'Sales team'!B:B)</f>
        <v>Chris Armstrong</v>
      </c>
      <c r="K5403">
        <v>4</v>
      </c>
      <c r="L5403">
        <v>10</v>
      </c>
      <c r="M5403">
        <v>159</v>
      </c>
      <c r="N5403" t="str">
        <f>_xlfn.XLOOKUP(Orders[[#This Row],[_ProductID]],Products!A:A,Products!C:C)</f>
        <v>Home décor</v>
      </c>
      <c r="O5403">
        <v>43</v>
      </c>
      <c r="P5403">
        <v>0.1</v>
      </c>
      <c r="Q5403" s="2">
        <v>5246.1</v>
      </c>
      <c r="R5403" s="2">
        <v>2780.4330000000004</v>
      </c>
      <c r="S5403" s="2">
        <v>14164.470000000001</v>
      </c>
      <c r="T5403" s="2">
        <v>5823.1710000000003</v>
      </c>
    </row>
    <row r="5404" spans="1:20" x14ac:dyDescent="0.25">
      <c r="A5404" t="s">
        <v>2598</v>
      </c>
      <c r="B5404" t="s">
        <v>8</v>
      </c>
      <c r="C5404" t="s">
        <v>13</v>
      </c>
      <c r="D5404" s="1">
        <v>43400</v>
      </c>
      <c r="E5404" s="1">
        <v>43557</v>
      </c>
      <c r="F5404" s="1">
        <v>43578</v>
      </c>
      <c r="G5404" s="1">
        <v>43571</v>
      </c>
      <c r="H5404" s="13">
        <f>Orders[[#This Row],[DeliveryDate]]-Orders[[#This Row],[OrderDate]]</f>
        <v>14</v>
      </c>
      <c r="I5404" t="s">
        <v>3</v>
      </c>
      <c r="J5404" t="str">
        <f>_xlfn.XLOOKUP(Orders[[#This Row],[_SalesRepID]],'Sales team'!A:A,'Sales team'!B:B)</f>
        <v>Samuel Fowler</v>
      </c>
      <c r="K5404">
        <v>21</v>
      </c>
      <c r="L5404">
        <v>36</v>
      </c>
      <c r="M5404">
        <v>276</v>
      </c>
      <c r="N5404" t="str">
        <f>_xlfn.XLOOKUP(Orders[[#This Row],[_ProductID]],Products!A:A,Products!C:C)</f>
        <v>Home décor</v>
      </c>
      <c r="O5404">
        <v>40</v>
      </c>
      <c r="P5404">
        <v>0.3</v>
      </c>
      <c r="Q5404" s="2">
        <v>924.6</v>
      </c>
      <c r="R5404" s="2">
        <v>591.74400000000003</v>
      </c>
      <c r="S5404" s="2">
        <v>3236.1</v>
      </c>
      <c r="T5404" s="2">
        <v>277.37999999999965</v>
      </c>
    </row>
    <row r="5405" spans="1:20" x14ac:dyDescent="0.25">
      <c r="A5405" t="s">
        <v>2599</v>
      </c>
      <c r="B5405" t="s">
        <v>10</v>
      </c>
      <c r="C5405" t="s">
        <v>6</v>
      </c>
      <c r="D5405" s="1">
        <v>43500</v>
      </c>
      <c r="E5405" s="1">
        <v>43557</v>
      </c>
      <c r="F5405" s="1">
        <v>43562</v>
      </c>
      <c r="G5405" s="1">
        <v>43563</v>
      </c>
      <c r="H5405" s="13">
        <f>Orders[[#This Row],[DeliveryDate]]-Orders[[#This Row],[OrderDate]]</f>
        <v>6</v>
      </c>
      <c r="I5405" t="s">
        <v>3</v>
      </c>
      <c r="J5405" t="str">
        <f>_xlfn.XLOOKUP(Orders[[#This Row],[_SalesRepID]],'Sales team'!A:A,'Sales team'!B:B)</f>
        <v>Shawn Torres</v>
      </c>
      <c r="K5405">
        <v>27</v>
      </c>
      <c r="L5405">
        <v>42</v>
      </c>
      <c r="M5405">
        <v>134</v>
      </c>
      <c r="N5405" t="str">
        <f>_xlfn.XLOOKUP(Orders[[#This Row],[_ProductID]],Products!A:A,Products!C:C)</f>
        <v>Home décor</v>
      </c>
      <c r="O5405">
        <v>39</v>
      </c>
      <c r="P5405">
        <v>0.4</v>
      </c>
      <c r="Q5405" s="2">
        <v>1031.8</v>
      </c>
      <c r="R5405" s="2">
        <v>650.03399999999999</v>
      </c>
      <c r="S5405" s="2">
        <v>4952.6399999999994</v>
      </c>
      <c r="T5405" s="2">
        <v>-247.63200000000052</v>
      </c>
    </row>
    <row r="5406" spans="1:20" x14ac:dyDescent="0.25">
      <c r="A5406" t="s">
        <v>2600</v>
      </c>
      <c r="B5406" t="s">
        <v>10</v>
      </c>
      <c r="C5406" t="s">
        <v>13</v>
      </c>
      <c r="D5406" s="1">
        <v>43500</v>
      </c>
      <c r="E5406" s="1">
        <v>43557</v>
      </c>
      <c r="F5406" s="1">
        <v>43580</v>
      </c>
      <c r="G5406" s="1">
        <v>43573</v>
      </c>
      <c r="H5406" s="13">
        <f>Orders[[#This Row],[DeliveryDate]]-Orders[[#This Row],[OrderDate]]</f>
        <v>16</v>
      </c>
      <c r="I5406" t="s">
        <v>3</v>
      </c>
      <c r="J5406" t="str">
        <f>_xlfn.XLOOKUP(Orders[[#This Row],[_SalesRepID]],'Sales team'!A:A,'Sales team'!B:B)</f>
        <v>Shawn Torres</v>
      </c>
      <c r="K5406">
        <v>27</v>
      </c>
      <c r="L5406">
        <v>46</v>
      </c>
      <c r="M5406">
        <v>281</v>
      </c>
      <c r="N5406" t="str">
        <f>_xlfn.XLOOKUP(Orders[[#This Row],[_ProductID]],Products!A:A,Products!C:C)</f>
        <v>Home décor</v>
      </c>
      <c r="O5406">
        <v>33</v>
      </c>
      <c r="P5406">
        <v>0.1</v>
      </c>
      <c r="Q5406" s="2">
        <v>1855.9</v>
      </c>
      <c r="R5406" s="2">
        <v>1317.6890000000001</v>
      </c>
      <c r="S5406" s="2">
        <v>5010.9300000000012</v>
      </c>
      <c r="T5406" s="2">
        <v>1057.8630000000012</v>
      </c>
    </row>
    <row r="5407" spans="1:20" x14ac:dyDescent="0.25">
      <c r="A5407" t="s">
        <v>2601</v>
      </c>
      <c r="B5407" t="s">
        <v>1</v>
      </c>
      <c r="C5407" t="s">
        <v>15</v>
      </c>
      <c r="D5407" s="1">
        <v>43500</v>
      </c>
      <c r="E5407" s="1">
        <v>43557</v>
      </c>
      <c r="F5407" s="1">
        <v>43560</v>
      </c>
      <c r="G5407" s="1">
        <v>43567</v>
      </c>
      <c r="H5407" s="13">
        <f>Orders[[#This Row],[DeliveryDate]]-Orders[[#This Row],[OrderDate]]</f>
        <v>10</v>
      </c>
      <c r="I5407" t="s">
        <v>3</v>
      </c>
      <c r="J5407" t="str">
        <f>_xlfn.XLOOKUP(Orders[[#This Row],[_SalesRepID]],'Sales team'!A:A,'Sales team'!B:B)</f>
        <v>Adam Hernandez</v>
      </c>
      <c r="K5407">
        <v>1</v>
      </c>
      <c r="L5407">
        <v>1</v>
      </c>
      <c r="M5407">
        <v>12</v>
      </c>
      <c r="N5407" t="str">
        <f>_xlfn.XLOOKUP(Orders[[#This Row],[_ProductID]],Products!A:A,Products!C:C)</f>
        <v>Home décor</v>
      </c>
      <c r="O5407">
        <v>46</v>
      </c>
      <c r="P5407">
        <v>0.15</v>
      </c>
      <c r="Q5407" s="2">
        <v>1031.8</v>
      </c>
      <c r="R5407" s="2">
        <v>588.12599999999998</v>
      </c>
      <c r="S5407" s="2">
        <v>6139.2099999999991</v>
      </c>
      <c r="T5407" s="2">
        <v>2022.3279999999995</v>
      </c>
    </row>
    <row r="5408" spans="1:20" x14ac:dyDescent="0.25">
      <c r="A5408" t="s">
        <v>2602</v>
      </c>
      <c r="B5408" t="s">
        <v>8</v>
      </c>
      <c r="C5408" t="s">
        <v>6</v>
      </c>
      <c r="D5408" s="1">
        <v>43500</v>
      </c>
      <c r="E5408" s="1">
        <v>43557</v>
      </c>
      <c r="F5408" s="1">
        <v>43566</v>
      </c>
      <c r="G5408" s="1">
        <v>43566</v>
      </c>
      <c r="H5408" s="13">
        <f>Orders[[#This Row],[DeliveryDate]]-Orders[[#This Row],[OrderDate]]</f>
        <v>9</v>
      </c>
      <c r="I5408" t="s">
        <v>3</v>
      </c>
      <c r="J5408" t="str">
        <f>_xlfn.XLOOKUP(Orders[[#This Row],[_SalesRepID]],'Sales team'!A:A,'Sales team'!B:B)</f>
        <v>Patrick Graham</v>
      </c>
      <c r="K5408">
        <v>25</v>
      </c>
      <c r="L5408">
        <v>32</v>
      </c>
      <c r="M5408">
        <v>91</v>
      </c>
      <c r="N5408" t="str">
        <f>_xlfn.XLOOKUP(Orders[[#This Row],[_ProductID]],Products!A:A,Products!C:C)</f>
        <v>Home décor</v>
      </c>
      <c r="O5408">
        <v>11</v>
      </c>
      <c r="P5408">
        <v>0.15</v>
      </c>
      <c r="Q5408" s="2">
        <v>1293.1000000000001</v>
      </c>
      <c r="R5408" s="2">
        <v>724.13600000000019</v>
      </c>
      <c r="S5408" s="2">
        <v>4396.54</v>
      </c>
      <c r="T5408" s="2">
        <v>1499.9959999999992</v>
      </c>
    </row>
    <row r="5409" spans="1:20" x14ac:dyDescent="0.25">
      <c r="A5409" t="s">
        <v>2585</v>
      </c>
      <c r="B5409" t="s">
        <v>1</v>
      </c>
      <c r="C5409" t="s">
        <v>6</v>
      </c>
      <c r="D5409" s="1">
        <v>43400</v>
      </c>
      <c r="E5409" s="1">
        <v>43556</v>
      </c>
      <c r="F5409" s="1">
        <v>43565</v>
      </c>
      <c r="G5409" s="1">
        <v>43572</v>
      </c>
      <c r="H5409" s="13">
        <f>Orders[[#This Row],[DeliveryDate]]-Orders[[#This Row],[OrderDate]]</f>
        <v>16</v>
      </c>
      <c r="I5409" t="s">
        <v>3</v>
      </c>
      <c r="J5409" t="str">
        <f>_xlfn.XLOOKUP(Orders[[#This Row],[_SalesRepID]],'Sales team'!A:A,'Sales team'!B:B)</f>
        <v>Keith Griffin</v>
      </c>
      <c r="K5409">
        <v>2</v>
      </c>
      <c r="L5409">
        <v>18</v>
      </c>
      <c r="M5409">
        <v>157</v>
      </c>
      <c r="N5409" t="str">
        <f>_xlfn.XLOOKUP(Orders[[#This Row],[_ProductID]],Products!A:A,Products!C:C)</f>
        <v>Home décor</v>
      </c>
      <c r="O5409">
        <v>43</v>
      </c>
      <c r="P5409">
        <v>0.1</v>
      </c>
      <c r="Q5409" s="2">
        <v>1795.6000000000001</v>
      </c>
      <c r="R5409" s="2">
        <v>1023.492</v>
      </c>
      <c r="S5409" s="2">
        <v>4848.12</v>
      </c>
      <c r="T5409" s="2">
        <v>1777.6440000000002</v>
      </c>
    </row>
    <row r="5410" spans="1:20" x14ac:dyDescent="0.25">
      <c r="A5410" t="s">
        <v>2586</v>
      </c>
      <c r="B5410" t="s">
        <v>5</v>
      </c>
      <c r="C5410" t="s">
        <v>13</v>
      </c>
      <c r="D5410" s="1">
        <v>43400</v>
      </c>
      <c r="E5410" s="1">
        <v>43556</v>
      </c>
      <c r="F5410" s="1">
        <v>43573</v>
      </c>
      <c r="G5410" s="1">
        <v>43579</v>
      </c>
      <c r="H5410" s="13">
        <f>Orders[[#This Row],[DeliveryDate]]-Orders[[#This Row],[OrderDate]]</f>
        <v>23</v>
      </c>
      <c r="I5410" t="s">
        <v>3</v>
      </c>
      <c r="J5410" t="str">
        <f>_xlfn.XLOOKUP(Orders[[#This Row],[_SalesRepID]],'Sales team'!A:A,'Sales team'!B:B)</f>
        <v>Roger Alexander</v>
      </c>
      <c r="K5410">
        <v>15</v>
      </c>
      <c r="L5410">
        <v>17</v>
      </c>
      <c r="M5410">
        <v>307</v>
      </c>
      <c r="N5410" t="str">
        <f>_xlfn.XLOOKUP(Orders[[#This Row],[_ProductID]],Products!A:A,Products!C:C)</f>
        <v>Home décor</v>
      </c>
      <c r="O5410">
        <v>27</v>
      </c>
      <c r="P5410">
        <v>7.4999999999999997E-2</v>
      </c>
      <c r="Q5410" s="2">
        <v>1922.9</v>
      </c>
      <c r="R5410" s="2">
        <v>1134.511</v>
      </c>
      <c r="S5410" s="2">
        <v>1778.6825000000001</v>
      </c>
      <c r="T5410" s="2">
        <v>644.17150000000015</v>
      </c>
    </row>
    <row r="5411" spans="1:20" x14ac:dyDescent="0.25">
      <c r="A5411" t="s">
        <v>2587</v>
      </c>
      <c r="B5411" t="s">
        <v>1</v>
      </c>
      <c r="C5411" t="s">
        <v>15</v>
      </c>
      <c r="D5411" s="1">
        <v>43400</v>
      </c>
      <c r="E5411" s="1">
        <v>43556</v>
      </c>
      <c r="F5411" s="1">
        <v>43584</v>
      </c>
      <c r="G5411" s="1">
        <v>43563</v>
      </c>
      <c r="H5411" s="13">
        <f>Orders[[#This Row],[DeliveryDate]]-Orders[[#This Row],[OrderDate]]</f>
        <v>7</v>
      </c>
      <c r="I5411" t="s">
        <v>3</v>
      </c>
      <c r="J5411" t="str">
        <f>_xlfn.XLOOKUP(Orders[[#This Row],[_SalesRepID]],'Sales team'!A:A,'Sales team'!B:B)</f>
        <v>Joshua Ryan</v>
      </c>
      <c r="K5411">
        <v>9</v>
      </c>
      <c r="L5411">
        <v>49</v>
      </c>
      <c r="M5411">
        <v>57</v>
      </c>
      <c r="N5411" t="str">
        <f>_xlfn.XLOOKUP(Orders[[#This Row],[_ProductID]],Products!A:A,Products!C:C)</f>
        <v>Home décor</v>
      </c>
      <c r="O5411">
        <v>36</v>
      </c>
      <c r="P5411">
        <v>7.4999999999999997E-2</v>
      </c>
      <c r="Q5411" s="2">
        <v>2572.8000000000002</v>
      </c>
      <c r="R5411" s="2">
        <v>1878.144</v>
      </c>
      <c r="S5411" s="2">
        <v>14279.04</v>
      </c>
      <c r="T5411" s="2">
        <v>3010.1760000000013</v>
      </c>
    </row>
    <row r="5412" spans="1:20" x14ac:dyDescent="0.25">
      <c r="A5412" t="s">
        <v>2588</v>
      </c>
      <c r="B5412" t="s">
        <v>1</v>
      </c>
      <c r="C5412" t="s">
        <v>6</v>
      </c>
      <c r="D5412" s="1">
        <v>43400</v>
      </c>
      <c r="E5412" s="1">
        <v>43556</v>
      </c>
      <c r="F5412" s="1">
        <v>43581</v>
      </c>
      <c r="G5412" s="1">
        <v>43572</v>
      </c>
      <c r="H5412" s="13">
        <f>Orders[[#This Row],[DeliveryDate]]-Orders[[#This Row],[OrderDate]]</f>
        <v>16</v>
      </c>
      <c r="I5412" t="s">
        <v>3</v>
      </c>
      <c r="J5412" t="str">
        <f>_xlfn.XLOOKUP(Orders[[#This Row],[_SalesRepID]],'Sales team'!A:A,'Sales team'!B:B)</f>
        <v>Stephen Payne</v>
      </c>
      <c r="K5412">
        <v>5</v>
      </c>
      <c r="L5412">
        <v>39</v>
      </c>
      <c r="M5412">
        <v>180</v>
      </c>
      <c r="N5412" t="str">
        <f>_xlfn.XLOOKUP(Orders[[#This Row],[_ProductID]],Products!A:A,Products!C:C)</f>
        <v>Home décor</v>
      </c>
      <c r="O5412">
        <v>39</v>
      </c>
      <c r="P5412">
        <v>0.4</v>
      </c>
      <c r="Q5412" s="2">
        <v>830.80000000000007</v>
      </c>
      <c r="R5412" s="2">
        <v>581.56000000000006</v>
      </c>
      <c r="S5412" s="2">
        <v>1495.44</v>
      </c>
      <c r="T5412" s="2">
        <v>-249.24000000000024</v>
      </c>
    </row>
    <row r="5413" spans="1:20" x14ac:dyDescent="0.25">
      <c r="A5413" t="s">
        <v>2589</v>
      </c>
      <c r="B5413" t="s">
        <v>5</v>
      </c>
      <c r="C5413" t="s">
        <v>13</v>
      </c>
      <c r="D5413" s="1">
        <v>43500</v>
      </c>
      <c r="E5413" s="1">
        <v>43556</v>
      </c>
      <c r="F5413" s="1">
        <v>43579</v>
      </c>
      <c r="G5413" s="1">
        <v>43585</v>
      </c>
      <c r="H5413" s="13">
        <f>Orders[[#This Row],[DeliveryDate]]-Orders[[#This Row],[OrderDate]]</f>
        <v>29</v>
      </c>
      <c r="I5413" t="s">
        <v>3</v>
      </c>
      <c r="J5413" t="str">
        <f>_xlfn.XLOOKUP(Orders[[#This Row],[_SalesRepID]],'Sales team'!A:A,'Sales team'!B:B)</f>
        <v>Anthony Torres</v>
      </c>
      <c r="K5413">
        <v>20</v>
      </c>
      <c r="L5413">
        <v>46</v>
      </c>
      <c r="M5413">
        <v>297</v>
      </c>
      <c r="N5413" t="str">
        <f>_xlfn.XLOOKUP(Orders[[#This Row],[_ProductID]],Products!A:A,Products!C:C)</f>
        <v>Kitchen &amp; Dining</v>
      </c>
      <c r="O5413">
        <v>7</v>
      </c>
      <c r="P5413">
        <v>0.1</v>
      </c>
      <c r="Q5413" s="2">
        <v>924.6</v>
      </c>
      <c r="R5413" s="2">
        <v>711.94200000000001</v>
      </c>
      <c r="S5413" s="2">
        <v>2496.42</v>
      </c>
      <c r="T5413" s="2">
        <v>360.59400000000005</v>
      </c>
    </row>
    <row r="5414" spans="1:20" x14ac:dyDescent="0.25">
      <c r="A5414" t="s">
        <v>2590</v>
      </c>
      <c r="B5414" t="s">
        <v>10</v>
      </c>
      <c r="C5414" t="s">
        <v>6</v>
      </c>
      <c r="D5414" s="1">
        <v>43400</v>
      </c>
      <c r="E5414" s="1">
        <v>43556</v>
      </c>
      <c r="F5414" s="1">
        <v>43584</v>
      </c>
      <c r="G5414" s="1">
        <v>43587</v>
      </c>
      <c r="H5414" s="13">
        <f>Orders[[#This Row],[DeliveryDate]]-Orders[[#This Row],[OrderDate]]</f>
        <v>31</v>
      </c>
      <c r="I5414" t="s">
        <v>3</v>
      </c>
      <c r="J5414" t="str">
        <f>_xlfn.XLOOKUP(Orders[[#This Row],[_SalesRepID]],'Sales team'!A:A,'Sales team'!B:B)</f>
        <v>Carlos Miller</v>
      </c>
      <c r="K5414">
        <v>28</v>
      </c>
      <c r="L5414">
        <v>38</v>
      </c>
      <c r="M5414">
        <v>117</v>
      </c>
      <c r="N5414" t="str">
        <f>_xlfn.XLOOKUP(Orders[[#This Row],[_ProductID]],Products!A:A,Products!C:C)</f>
        <v>Furniture</v>
      </c>
      <c r="O5414">
        <v>12</v>
      </c>
      <c r="P5414">
        <v>0.05</v>
      </c>
      <c r="Q5414" s="2">
        <v>5266.2</v>
      </c>
      <c r="R5414" s="2">
        <v>2369.79</v>
      </c>
      <c r="S5414" s="2">
        <v>35020.230000000003</v>
      </c>
      <c r="T5414" s="2">
        <v>18431.700000000004</v>
      </c>
    </row>
    <row r="5415" spans="1:20" x14ac:dyDescent="0.25">
      <c r="A5415" t="s">
        <v>2591</v>
      </c>
      <c r="B5415" t="s">
        <v>10</v>
      </c>
      <c r="C5415" t="s">
        <v>15</v>
      </c>
      <c r="D5415" s="1">
        <v>43400</v>
      </c>
      <c r="E5415" s="1">
        <v>43556</v>
      </c>
      <c r="F5415" s="1">
        <v>43561</v>
      </c>
      <c r="G5415" s="1">
        <v>43560</v>
      </c>
      <c r="H5415" s="13">
        <f>Orders[[#This Row],[DeliveryDate]]-Orders[[#This Row],[OrderDate]]</f>
        <v>4</v>
      </c>
      <c r="I5415" t="s">
        <v>3</v>
      </c>
      <c r="J5415" t="str">
        <f>_xlfn.XLOOKUP(Orders[[#This Row],[_SalesRepID]],'Sales team'!A:A,'Sales team'!B:B)</f>
        <v>Patrick Graham</v>
      </c>
      <c r="K5415">
        <v>25</v>
      </c>
      <c r="L5415">
        <v>33</v>
      </c>
      <c r="M5415">
        <v>27</v>
      </c>
      <c r="N5415" t="str">
        <f>_xlfn.XLOOKUP(Orders[[#This Row],[_ProductID]],Products!A:A,Products!C:C)</f>
        <v>Home décor</v>
      </c>
      <c r="O5415">
        <v>33</v>
      </c>
      <c r="P5415">
        <v>0.2</v>
      </c>
      <c r="Q5415" s="2">
        <v>3852.5</v>
      </c>
      <c r="R5415" s="2">
        <v>3197.5749999999998</v>
      </c>
      <c r="S5415" s="2">
        <v>12328</v>
      </c>
      <c r="T5415" s="2">
        <v>-462.29999999999927</v>
      </c>
    </row>
    <row r="5416" spans="1:20" x14ac:dyDescent="0.25">
      <c r="A5416" t="s">
        <v>2592</v>
      </c>
      <c r="B5416" t="s">
        <v>5</v>
      </c>
      <c r="C5416" t="s">
        <v>25</v>
      </c>
      <c r="D5416" s="1">
        <v>43500</v>
      </c>
      <c r="E5416" s="1">
        <v>43556</v>
      </c>
      <c r="F5416" s="1">
        <v>43575</v>
      </c>
      <c r="G5416" s="1">
        <v>43586</v>
      </c>
      <c r="H5416" s="13">
        <f>Orders[[#This Row],[DeliveryDate]]-Orders[[#This Row],[OrderDate]]</f>
        <v>30</v>
      </c>
      <c r="I5416" t="s">
        <v>3</v>
      </c>
      <c r="J5416" t="str">
        <f>_xlfn.XLOOKUP(Orders[[#This Row],[_SalesRepID]],'Sales team'!A:A,'Sales team'!B:B)</f>
        <v>Paul Holmes</v>
      </c>
      <c r="K5416">
        <v>14</v>
      </c>
      <c r="L5416">
        <v>3</v>
      </c>
      <c r="M5416">
        <v>333</v>
      </c>
      <c r="N5416" t="str">
        <f>_xlfn.XLOOKUP(Orders[[#This Row],[_ProductID]],Products!A:A,Products!C:C)</f>
        <v>Kitchen &amp; Dining</v>
      </c>
      <c r="O5416">
        <v>8</v>
      </c>
      <c r="P5416">
        <v>0.05</v>
      </c>
      <c r="Q5416" s="2">
        <v>951.4</v>
      </c>
      <c r="R5416" s="2">
        <v>513.75599999999997</v>
      </c>
      <c r="S5416" s="2">
        <v>903.82999999999993</v>
      </c>
      <c r="T5416" s="2">
        <v>390.07399999999996</v>
      </c>
    </row>
    <row r="5417" spans="1:20" x14ac:dyDescent="0.25">
      <c r="A5417" t="s">
        <v>2593</v>
      </c>
      <c r="B5417" t="s">
        <v>8</v>
      </c>
      <c r="C5417" t="s">
        <v>6</v>
      </c>
      <c r="D5417" s="1">
        <v>43400</v>
      </c>
      <c r="E5417" s="1">
        <v>43556</v>
      </c>
      <c r="F5417" s="1">
        <v>43572</v>
      </c>
      <c r="G5417" s="1">
        <v>43564</v>
      </c>
      <c r="H5417" s="13">
        <f>Orders[[#This Row],[DeliveryDate]]-Orders[[#This Row],[OrderDate]]</f>
        <v>8</v>
      </c>
      <c r="I5417" t="s">
        <v>3</v>
      </c>
      <c r="J5417" t="str">
        <f>_xlfn.XLOOKUP(Orders[[#This Row],[_SalesRepID]],'Sales team'!A:A,'Sales team'!B:B)</f>
        <v>Joe Price</v>
      </c>
      <c r="K5417">
        <v>22</v>
      </c>
      <c r="L5417">
        <v>18</v>
      </c>
      <c r="M5417">
        <v>107</v>
      </c>
      <c r="N5417" t="str">
        <f>_xlfn.XLOOKUP(Orders[[#This Row],[_ProductID]],Products!A:A,Products!C:C)</f>
        <v>Furniture</v>
      </c>
      <c r="O5417">
        <v>38</v>
      </c>
      <c r="P5417">
        <v>0.05</v>
      </c>
      <c r="Q5417" s="2">
        <v>2914.5</v>
      </c>
      <c r="R5417" s="2">
        <v>1311.5250000000001</v>
      </c>
      <c r="S5417" s="2">
        <v>11075.1</v>
      </c>
      <c r="T5417" s="2">
        <v>5829</v>
      </c>
    </row>
    <row r="5418" spans="1:20" x14ac:dyDescent="0.25">
      <c r="A5418" t="s">
        <v>2594</v>
      </c>
      <c r="B5418" t="s">
        <v>8</v>
      </c>
      <c r="C5418" t="s">
        <v>25</v>
      </c>
      <c r="D5418" s="1">
        <v>43500</v>
      </c>
      <c r="E5418" s="1">
        <v>43556</v>
      </c>
      <c r="F5418" s="1">
        <v>43573</v>
      </c>
      <c r="G5418" s="1">
        <v>43579</v>
      </c>
      <c r="H5418" s="13">
        <f>Orders[[#This Row],[DeliveryDate]]-Orders[[#This Row],[OrderDate]]</f>
        <v>23</v>
      </c>
      <c r="I5418" t="s">
        <v>3</v>
      </c>
      <c r="J5418" t="str">
        <f>_xlfn.XLOOKUP(Orders[[#This Row],[_SalesRepID]],'Sales team'!A:A,'Sales team'!B:B)</f>
        <v>Roy Rice</v>
      </c>
      <c r="K5418">
        <v>24</v>
      </c>
      <c r="L5418">
        <v>48</v>
      </c>
      <c r="M5418">
        <v>336</v>
      </c>
      <c r="N5418" t="str">
        <f>_xlfn.XLOOKUP(Orders[[#This Row],[_ProductID]],Products!A:A,Products!C:C)</f>
        <v>Home décor</v>
      </c>
      <c r="O5418">
        <v>26</v>
      </c>
      <c r="P5418">
        <v>0.2</v>
      </c>
      <c r="Q5418" s="2">
        <v>2418.7000000000003</v>
      </c>
      <c r="R5418" s="2">
        <v>1620.5290000000002</v>
      </c>
      <c r="S5418" s="2">
        <v>7739.8400000000011</v>
      </c>
      <c r="T5418" s="2">
        <v>1257.7240000000002</v>
      </c>
    </row>
    <row r="5419" spans="1:20" x14ac:dyDescent="0.25">
      <c r="A5419" t="s">
        <v>2578</v>
      </c>
      <c r="B5419" t="s">
        <v>5</v>
      </c>
      <c r="C5419" t="s">
        <v>13</v>
      </c>
      <c r="D5419" s="1">
        <v>43400</v>
      </c>
      <c r="E5419" s="1">
        <v>43555</v>
      </c>
      <c r="F5419" s="1">
        <v>43577</v>
      </c>
      <c r="G5419" s="1">
        <v>43578</v>
      </c>
      <c r="H5419" s="13">
        <f>Orders[[#This Row],[DeliveryDate]]-Orders[[#This Row],[OrderDate]]</f>
        <v>23</v>
      </c>
      <c r="I5419" t="s">
        <v>3</v>
      </c>
      <c r="J5419" t="str">
        <f>_xlfn.XLOOKUP(Orders[[#This Row],[_SalesRepID]],'Sales team'!A:A,'Sales team'!B:B)</f>
        <v>Anthony Torres</v>
      </c>
      <c r="K5419">
        <v>20</v>
      </c>
      <c r="L5419">
        <v>37</v>
      </c>
      <c r="M5419">
        <v>311</v>
      </c>
      <c r="N5419" t="str">
        <f>_xlfn.XLOOKUP(Orders[[#This Row],[_ProductID]],Products!A:A,Products!C:C)</f>
        <v>Outdoor</v>
      </c>
      <c r="O5419">
        <v>18</v>
      </c>
      <c r="P5419">
        <v>0.05</v>
      </c>
      <c r="Q5419" s="2">
        <v>1996.6000000000001</v>
      </c>
      <c r="R5419" s="2">
        <v>1557.3480000000002</v>
      </c>
      <c r="S5419" s="2">
        <v>1896.77</v>
      </c>
      <c r="T5419" s="2">
        <v>339.4219999999998</v>
      </c>
    </row>
    <row r="5420" spans="1:20" x14ac:dyDescent="0.25">
      <c r="A5420" t="s">
        <v>2579</v>
      </c>
      <c r="B5420" t="s">
        <v>8</v>
      </c>
      <c r="C5420" t="s">
        <v>6</v>
      </c>
      <c r="D5420" s="1">
        <v>43400</v>
      </c>
      <c r="E5420" s="1">
        <v>43555</v>
      </c>
      <c r="F5420" s="1">
        <v>43575</v>
      </c>
      <c r="G5420" s="1">
        <v>43584</v>
      </c>
      <c r="H5420" s="13">
        <f>Orders[[#This Row],[DeliveryDate]]-Orders[[#This Row],[OrderDate]]</f>
        <v>29</v>
      </c>
      <c r="I5420" t="s">
        <v>3</v>
      </c>
      <c r="J5420" t="str">
        <f>_xlfn.XLOOKUP(Orders[[#This Row],[_SalesRepID]],'Sales team'!A:A,'Sales team'!B:B)</f>
        <v>Samuel Fowler</v>
      </c>
      <c r="K5420">
        <v>21</v>
      </c>
      <c r="L5420">
        <v>30</v>
      </c>
      <c r="M5420">
        <v>172</v>
      </c>
      <c r="N5420" t="str">
        <f>_xlfn.XLOOKUP(Orders[[#This Row],[_ProductID]],Products!A:A,Products!C:C)</f>
        <v>Home décor</v>
      </c>
      <c r="O5420">
        <v>27</v>
      </c>
      <c r="P5420">
        <v>7.4999999999999997E-2</v>
      </c>
      <c r="Q5420" s="2">
        <v>3953</v>
      </c>
      <c r="R5420" s="2">
        <v>2529.92</v>
      </c>
      <c r="S5420" s="2">
        <v>14626.1</v>
      </c>
      <c r="T5420" s="2">
        <v>4506.42</v>
      </c>
    </row>
    <row r="5421" spans="1:20" x14ac:dyDescent="0.25">
      <c r="A5421" t="s">
        <v>2580</v>
      </c>
      <c r="B5421" t="s">
        <v>1</v>
      </c>
      <c r="C5421" t="s">
        <v>15</v>
      </c>
      <c r="D5421" s="1">
        <v>43400</v>
      </c>
      <c r="E5421" s="1">
        <v>43555</v>
      </c>
      <c r="F5421" s="1">
        <v>43572</v>
      </c>
      <c r="G5421" s="1">
        <v>43560</v>
      </c>
      <c r="H5421" s="13">
        <f>Orders[[#This Row],[DeliveryDate]]-Orders[[#This Row],[OrderDate]]</f>
        <v>5</v>
      </c>
      <c r="I5421" t="s">
        <v>3</v>
      </c>
      <c r="J5421" t="str">
        <f>_xlfn.XLOOKUP(Orders[[#This Row],[_SalesRepID]],'Sales team'!A:A,'Sales team'!B:B)</f>
        <v>Joshua Little</v>
      </c>
      <c r="K5421">
        <v>11</v>
      </c>
      <c r="L5421">
        <v>46</v>
      </c>
      <c r="M5421">
        <v>12</v>
      </c>
      <c r="N5421" t="str">
        <f>_xlfn.XLOOKUP(Orders[[#This Row],[_ProductID]],Products!A:A,Products!C:C)</f>
        <v>Home décor</v>
      </c>
      <c r="O5421">
        <v>11</v>
      </c>
      <c r="P5421">
        <v>7.4999999999999997E-2</v>
      </c>
      <c r="Q5421" s="2">
        <v>3959.7000000000003</v>
      </c>
      <c r="R5421" s="2">
        <v>2811.3870000000002</v>
      </c>
      <c r="S5421" s="2">
        <v>29301.780000000002</v>
      </c>
      <c r="T5421" s="2">
        <v>6810.6840000000011</v>
      </c>
    </row>
    <row r="5422" spans="1:20" x14ac:dyDescent="0.25">
      <c r="A5422" t="s">
        <v>2581</v>
      </c>
      <c r="B5422" t="s">
        <v>10</v>
      </c>
      <c r="C5422" t="s">
        <v>46</v>
      </c>
      <c r="D5422" s="1">
        <v>43500</v>
      </c>
      <c r="E5422" s="1">
        <v>43555</v>
      </c>
      <c r="F5422" s="1">
        <v>43559</v>
      </c>
      <c r="G5422" s="1">
        <v>43563</v>
      </c>
      <c r="H5422" s="13">
        <f>Orders[[#This Row],[DeliveryDate]]-Orders[[#This Row],[OrderDate]]</f>
        <v>8</v>
      </c>
      <c r="I5422" t="s">
        <v>3</v>
      </c>
      <c r="J5422" t="str">
        <f>_xlfn.XLOOKUP(Orders[[#This Row],[_SalesRepID]],'Sales team'!A:A,'Sales team'!B:B)</f>
        <v>Donald Reynolds</v>
      </c>
      <c r="K5422">
        <v>26</v>
      </c>
      <c r="L5422">
        <v>2</v>
      </c>
      <c r="M5422">
        <v>87</v>
      </c>
      <c r="N5422" t="str">
        <f>_xlfn.XLOOKUP(Orders[[#This Row],[_ProductID]],Products!A:A,Products!C:C)</f>
        <v>Home décor</v>
      </c>
      <c r="O5422">
        <v>44</v>
      </c>
      <c r="P5422">
        <v>0.1</v>
      </c>
      <c r="Q5422" s="2">
        <v>234.5</v>
      </c>
      <c r="R5422" s="2">
        <v>194.63499999999999</v>
      </c>
      <c r="S5422" s="2">
        <v>633.15</v>
      </c>
      <c r="T5422" s="2">
        <v>49.245000000000005</v>
      </c>
    </row>
    <row r="5423" spans="1:20" x14ac:dyDescent="0.25">
      <c r="A5423" t="s">
        <v>2582</v>
      </c>
      <c r="B5423" t="s">
        <v>1</v>
      </c>
      <c r="C5423" t="s">
        <v>6</v>
      </c>
      <c r="D5423" s="1">
        <v>43400</v>
      </c>
      <c r="E5423" s="1">
        <v>43555</v>
      </c>
      <c r="F5423" s="1">
        <v>43570</v>
      </c>
      <c r="G5423" s="1">
        <v>43581</v>
      </c>
      <c r="H5423" s="13">
        <f>Orders[[#This Row],[DeliveryDate]]-Orders[[#This Row],[OrderDate]]</f>
        <v>26</v>
      </c>
      <c r="I5423" t="s">
        <v>3</v>
      </c>
      <c r="J5423" t="str">
        <f>_xlfn.XLOOKUP(Orders[[#This Row],[_SalesRepID]],'Sales team'!A:A,'Sales team'!B:B)</f>
        <v>Shawn Cook</v>
      </c>
      <c r="K5423">
        <v>7</v>
      </c>
      <c r="L5423">
        <v>17</v>
      </c>
      <c r="M5423">
        <v>138</v>
      </c>
      <c r="N5423" t="str">
        <f>_xlfn.XLOOKUP(Orders[[#This Row],[_ProductID]],Products!A:A,Products!C:C)</f>
        <v>Furniture</v>
      </c>
      <c r="O5423">
        <v>15</v>
      </c>
      <c r="P5423">
        <v>0.05</v>
      </c>
      <c r="Q5423" s="2">
        <v>2211</v>
      </c>
      <c r="R5423" s="2">
        <v>1503.48</v>
      </c>
      <c r="S5423" s="2">
        <v>12602.699999999999</v>
      </c>
      <c r="T5423" s="2">
        <v>3581.8199999999979</v>
      </c>
    </row>
    <row r="5424" spans="1:20" x14ac:dyDescent="0.25">
      <c r="A5424" t="s">
        <v>2583</v>
      </c>
      <c r="B5424" t="s">
        <v>1</v>
      </c>
      <c r="C5424" t="s">
        <v>6</v>
      </c>
      <c r="D5424" s="1">
        <v>43400</v>
      </c>
      <c r="E5424" s="1">
        <v>43555</v>
      </c>
      <c r="F5424" s="1">
        <v>43560</v>
      </c>
      <c r="G5424" s="1">
        <v>43570</v>
      </c>
      <c r="H5424" s="13">
        <f>Orders[[#This Row],[DeliveryDate]]-Orders[[#This Row],[OrderDate]]</f>
        <v>15</v>
      </c>
      <c r="I5424" t="s">
        <v>3</v>
      </c>
      <c r="J5424" t="str">
        <f>_xlfn.XLOOKUP(Orders[[#This Row],[_SalesRepID]],'Sales team'!A:A,'Sales team'!B:B)</f>
        <v>Keith Griffin</v>
      </c>
      <c r="K5424">
        <v>2</v>
      </c>
      <c r="L5424">
        <v>30</v>
      </c>
      <c r="M5424">
        <v>143</v>
      </c>
      <c r="N5424" t="str">
        <f>_xlfn.XLOOKUP(Orders[[#This Row],[_ProductID]],Products!A:A,Products!C:C)</f>
        <v>Home décor</v>
      </c>
      <c r="O5424">
        <v>33</v>
      </c>
      <c r="P5424">
        <v>7.4999999999999997E-2</v>
      </c>
      <c r="Q5424" s="2">
        <v>1172.5</v>
      </c>
      <c r="R5424" s="2">
        <v>562.79999999999995</v>
      </c>
      <c r="S5424" s="2">
        <v>8676.5</v>
      </c>
      <c r="T5424" s="2">
        <v>4174.1000000000004</v>
      </c>
    </row>
    <row r="5425" spans="1:20" x14ac:dyDescent="0.25">
      <c r="A5425" t="s">
        <v>2584</v>
      </c>
      <c r="B5425" t="s">
        <v>10</v>
      </c>
      <c r="C5425" t="s">
        <v>25</v>
      </c>
      <c r="D5425" s="1">
        <v>43400</v>
      </c>
      <c r="E5425" s="1">
        <v>43555</v>
      </c>
      <c r="F5425" s="1">
        <v>43562</v>
      </c>
      <c r="G5425" s="1">
        <v>43580</v>
      </c>
      <c r="H5425" s="13">
        <f>Orders[[#This Row],[DeliveryDate]]-Orders[[#This Row],[OrderDate]]</f>
        <v>25</v>
      </c>
      <c r="I5425" t="s">
        <v>3</v>
      </c>
      <c r="J5425" t="str">
        <f>_xlfn.XLOOKUP(Orders[[#This Row],[_SalesRepID]],'Sales team'!A:A,'Sales team'!B:B)</f>
        <v>Shawn Torres</v>
      </c>
      <c r="K5425">
        <v>27</v>
      </c>
      <c r="L5425">
        <v>37</v>
      </c>
      <c r="M5425">
        <v>364</v>
      </c>
      <c r="N5425" t="str">
        <f>_xlfn.XLOOKUP(Orders[[#This Row],[_ProductID]],Products!A:A,Products!C:C)</f>
        <v>Kitchen &amp; Dining</v>
      </c>
      <c r="O5425">
        <v>13</v>
      </c>
      <c r="P5425">
        <v>7.4999999999999997E-2</v>
      </c>
      <c r="Q5425" s="2">
        <v>227.8</v>
      </c>
      <c r="R5425" s="2">
        <v>91.12</v>
      </c>
      <c r="S5425" s="2">
        <v>1053.575</v>
      </c>
      <c r="T5425" s="2">
        <v>597.97500000000002</v>
      </c>
    </row>
    <row r="5426" spans="1:20" x14ac:dyDescent="0.25">
      <c r="A5426" t="s">
        <v>2570</v>
      </c>
      <c r="B5426" t="s">
        <v>1</v>
      </c>
      <c r="C5426" t="s">
        <v>25</v>
      </c>
      <c r="D5426" s="1">
        <v>43500</v>
      </c>
      <c r="E5426" s="1">
        <v>43554</v>
      </c>
      <c r="F5426" s="1">
        <v>43579</v>
      </c>
      <c r="G5426" s="1">
        <v>43572</v>
      </c>
      <c r="H5426" s="13">
        <f>Orders[[#This Row],[DeliveryDate]]-Orders[[#This Row],[OrderDate]]</f>
        <v>18</v>
      </c>
      <c r="I5426" t="s">
        <v>3</v>
      </c>
      <c r="J5426" t="str">
        <f>_xlfn.XLOOKUP(Orders[[#This Row],[_SalesRepID]],'Sales team'!A:A,'Sales team'!B:B)</f>
        <v>Adam Hernandez</v>
      </c>
      <c r="K5426">
        <v>1</v>
      </c>
      <c r="L5426">
        <v>50</v>
      </c>
      <c r="M5426">
        <v>357</v>
      </c>
      <c r="N5426" t="str">
        <f>_xlfn.XLOOKUP(Orders[[#This Row],[_ProductID]],Products!A:A,Products!C:C)</f>
        <v>Home décor</v>
      </c>
      <c r="O5426">
        <v>32</v>
      </c>
      <c r="P5426">
        <v>7.4999999999999997E-2</v>
      </c>
      <c r="Q5426" s="2">
        <v>2425.4</v>
      </c>
      <c r="R5426" s="2">
        <v>2013.0819999999999</v>
      </c>
      <c r="S5426" s="2">
        <v>6730.4850000000006</v>
      </c>
      <c r="T5426" s="2">
        <v>691.2390000000014</v>
      </c>
    </row>
    <row r="5427" spans="1:20" x14ac:dyDescent="0.25">
      <c r="A5427" t="s">
        <v>2571</v>
      </c>
      <c r="B5427" t="s">
        <v>1</v>
      </c>
      <c r="C5427" t="s">
        <v>13</v>
      </c>
      <c r="D5427" s="1">
        <v>43500</v>
      </c>
      <c r="E5427" s="1">
        <v>43554</v>
      </c>
      <c r="F5427" s="1">
        <v>43578</v>
      </c>
      <c r="G5427" s="1">
        <v>43572</v>
      </c>
      <c r="H5427" s="13">
        <f>Orders[[#This Row],[DeliveryDate]]-Orders[[#This Row],[OrderDate]]</f>
        <v>18</v>
      </c>
      <c r="I5427" t="s">
        <v>3</v>
      </c>
      <c r="J5427" t="str">
        <f>_xlfn.XLOOKUP(Orders[[#This Row],[_SalesRepID]],'Sales team'!A:A,'Sales team'!B:B)</f>
        <v>Jerry Green</v>
      </c>
      <c r="K5427">
        <v>3</v>
      </c>
      <c r="L5427">
        <v>33</v>
      </c>
      <c r="M5427">
        <v>279</v>
      </c>
      <c r="N5427" t="str">
        <f>_xlfn.XLOOKUP(Orders[[#This Row],[_ProductID]],Products!A:A,Products!C:C)</f>
        <v>Kitchen &amp; Dining</v>
      </c>
      <c r="O5427">
        <v>7</v>
      </c>
      <c r="P5427">
        <v>7.4999999999999997E-2</v>
      </c>
      <c r="Q5427" s="2">
        <v>1145.7</v>
      </c>
      <c r="R5427" s="2">
        <v>962.38800000000003</v>
      </c>
      <c r="S5427" s="2">
        <v>6358.6350000000011</v>
      </c>
      <c r="T5427" s="2">
        <v>584.3070000000007</v>
      </c>
    </row>
    <row r="5428" spans="1:20" x14ac:dyDescent="0.25">
      <c r="A5428" t="s">
        <v>2572</v>
      </c>
      <c r="B5428" t="s">
        <v>8</v>
      </c>
      <c r="C5428" t="s">
        <v>2</v>
      </c>
      <c r="D5428" s="1">
        <v>43400</v>
      </c>
      <c r="E5428" s="1">
        <v>43554</v>
      </c>
      <c r="F5428" s="1">
        <v>43559</v>
      </c>
      <c r="G5428" s="1">
        <v>43567</v>
      </c>
      <c r="H5428" s="13">
        <f>Orders[[#This Row],[DeliveryDate]]-Orders[[#This Row],[OrderDate]]</f>
        <v>13</v>
      </c>
      <c r="I5428" t="s">
        <v>3</v>
      </c>
      <c r="J5428" t="str">
        <f>_xlfn.XLOOKUP(Orders[[#This Row],[_SalesRepID]],'Sales team'!A:A,'Sales team'!B:B)</f>
        <v>Samuel Fowler</v>
      </c>
      <c r="K5428">
        <v>21</v>
      </c>
      <c r="L5428">
        <v>44</v>
      </c>
      <c r="M5428">
        <v>240</v>
      </c>
      <c r="N5428" t="str">
        <f>_xlfn.XLOOKUP(Orders[[#This Row],[_ProductID]],Products!A:A,Products!C:C)</f>
        <v>Home décor</v>
      </c>
      <c r="O5428">
        <v>24</v>
      </c>
      <c r="P5428">
        <v>7.4999999999999997E-2</v>
      </c>
      <c r="Q5428" s="2">
        <v>3604.6</v>
      </c>
      <c r="R5428" s="2">
        <v>2234.8519999999999</v>
      </c>
      <c r="S5428" s="2">
        <v>23339.785000000003</v>
      </c>
      <c r="T5428" s="2">
        <v>7695.8210000000036</v>
      </c>
    </row>
    <row r="5429" spans="1:20" x14ac:dyDescent="0.25">
      <c r="A5429" t="s">
        <v>2573</v>
      </c>
      <c r="B5429" t="s">
        <v>1</v>
      </c>
      <c r="C5429" t="s">
        <v>6</v>
      </c>
      <c r="D5429" s="1">
        <v>43500</v>
      </c>
      <c r="E5429" s="1">
        <v>43554</v>
      </c>
      <c r="F5429" s="1">
        <v>43557</v>
      </c>
      <c r="G5429" s="1">
        <v>43564</v>
      </c>
      <c r="H5429" s="13">
        <f>Orders[[#This Row],[DeliveryDate]]-Orders[[#This Row],[OrderDate]]</f>
        <v>10</v>
      </c>
      <c r="I5429" t="s">
        <v>3</v>
      </c>
      <c r="J5429" t="str">
        <f>_xlfn.XLOOKUP(Orders[[#This Row],[_SalesRepID]],'Sales team'!A:A,'Sales team'!B:B)</f>
        <v>George Lewis</v>
      </c>
      <c r="K5429">
        <v>8</v>
      </c>
      <c r="L5429">
        <v>13</v>
      </c>
      <c r="M5429">
        <v>141</v>
      </c>
      <c r="N5429" t="str">
        <f>_xlfn.XLOOKUP(Orders[[#This Row],[_ProductID]],Products!A:A,Products!C:C)</f>
        <v>Home décor</v>
      </c>
      <c r="O5429">
        <v>27</v>
      </c>
      <c r="P5429">
        <v>0.4</v>
      </c>
      <c r="Q5429" s="2">
        <v>1031.8</v>
      </c>
      <c r="R5429" s="2">
        <v>701.62400000000002</v>
      </c>
      <c r="S5429" s="2">
        <v>1238.1599999999999</v>
      </c>
      <c r="T5429" s="2">
        <v>-165.08800000000019</v>
      </c>
    </row>
    <row r="5430" spans="1:20" x14ac:dyDescent="0.25">
      <c r="A5430" t="s">
        <v>2574</v>
      </c>
      <c r="B5430" t="s">
        <v>5</v>
      </c>
      <c r="C5430" t="s">
        <v>6</v>
      </c>
      <c r="D5430" s="1">
        <v>43400</v>
      </c>
      <c r="E5430" s="1">
        <v>43554</v>
      </c>
      <c r="F5430" s="1">
        <v>43558</v>
      </c>
      <c r="G5430" s="1">
        <v>43593</v>
      </c>
      <c r="H5430" s="13">
        <f>Orders[[#This Row],[DeliveryDate]]-Orders[[#This Row],[OrderDate]]</f>
        <v>39</v>
      </c>
      <c r="I5430" t="s">
        <v>3</v>
      </c>
      <c r="J5430" t="str">
        <f>_xlfn.XLOOKUP(Orders[[#This Row],[_SalesRepID]],'Sales team'!A:A,'Sales team'!B:B)</f>
        <v>Paul Holmes</v>
      </c>
      <c r="K5430">
        <v>14</v>
      </c>
      <c r="L5430">
        <v>46</v>
      </c>
      <c r="M5430">
        <v>152</v>
      </c>
      <c r="N5430" t="str">
        <f>_xlfn.XLOOKUP(Orders[[#This Row],[_ProductID]],Products!A:A,Products!C:C)</f>
        <v>Furniture</v>
      </c>
      <c r="O5430">
        <v>34</v>
      </c>
      <c r="P5430">
        <v>0.15</v>
      </c>
      <c r="Q5430" s="2">
        <v>2633.1</v>
      </c>
      <c r="R5430" s="2">
        <v>2106.48</v>
      </c>
      <c r="S5430" s="2">
        <v>11190.674999999999</v>
      </c>
      <c r="T5430" s="2">
        <v>658.27499999999964</v>
      </c>
    </row>
    <row r="5431" spans="1:20" x14ac:dyDescent="0.25">
      <c r="A5431" t="s">
        <v>2575</v>
      </c>
      <c r="B5431" t="s">
        <v>8</v>
      </c>
      <c r="C5431" t="s">
        <v>6</v>
      </c>
      <c r="D5431" s="1">
        <v>43500</v>
      </c>
      <c r="E5431" s="1">
        <v>43554</v>
      </c>
      <c r="F5431" s="1">
        <v>43560</v>
      </c>
      <c r="G5431" s="1">
        <v>43585</v>
      </c>
      <c r="H5431" s="13">
        <f>Orders[[#This Row],[DeliveryDate]]-Orders[[#This Row],[OrderDate]]</f>
        <v>31</v>
      </c>
      <c r="I5431" t="s">
        <v>3</v>
      </c>
      <c r="J5431" t="str">
        <f>_xlfn.XLOOKUP(Orders[[#This Row],[_SalesRepID]],'Sales team'!A:A,'Sales team'!B:B)</f>
        <v>Samuel Fowler</v>
      </c>
      <c r="K5431">
        <v>21</v>
      </c>
      <c r="L5431">
        <v>39</v>
      </c>
      <c r="M5431">
        <v>125</v>
      </c>
      <c r="N5431" t="str">
        <f>_xlfn.XLOOKUP(Orders[[#This Row],[_ProductID]],Products!A:A,Products!C:C)</f>
        <v>Kitchen &amp; Dining</v>
      </c>
      <c r="O5431">
        <v>8</v>
      </c>
      <c r="P5431">
        <v>0.1</v>
      </c>
      <c r="Q5431" s="2">
        <v>2954.7000000000003</v>
      </c>
      <c r="R5431" s="2">
        <v>1300.0680000000002</v>
      </c>
      <c r="S5431" s="2">
        <v>21273.840000000004</v>
      </c>
      <c r="T5431" s="2">
        <v>10873.296000000002</v>
      </c>
    </row>
    <row r="5432" spans="1:20" x14ac:dyDescent="0.25">
      <c r="A5432" t="s">
        <v>2576</v>
      </c>
      <c r="B5432" t="s">
        <v>8</v>
      </c>
      <c r="C5432" t="s">
        <v>6</v>
      </c>
      <c r="D5432" s="1">
        <v>43500</v>
      </c>
      <c r="E5432" s="1">
        <v>43554</v>
      </c>
      <c r="F5432" s="1">
        <v>43575</v>
      </c>
      <c r="G5432" s="1">
        <v>43584</v>
      </c>
      <c r="H5432" s="13">
        <f>Orders[[#This Row],[DeliveryDate]]-Orders[[#This Row],[OrderDate]]</f>
        <v>30</v>
      </c>
      <c r="I5432" t="s">
        <v>3</v>
      </c>
      <c r="J5432" t="str">
        <f>_xlfn.XLOOKUP(Orders[[#This Row],[_SalesRepID]],'Sales team'!A:A,'Sales team'!B:B)</f>
        <v>Patrick Graham</v>
      </c>
      <c r="K5432">
        <v>25</v>
      </c>
      <c r="L5432">
        <v>4</v>
      </c>
      <c r="M5432">
        <v>163</v>
      </c>
      <c r="N5432" t="str">
        <f>_xlfn.XLOOKUP(Orders[[#This Row],[_ProductID]],Products!A:A,Products!C:C)</f>
        <v>Furniture</v>
      </c>
      <c r="O5432">
        <v>15</v>
      </c>
      <c r="P5432">
        <v>0.15</v>
      </c>
      <c r="Q5432" s="2">
        <v>1051.9000000000001</v>
      </c>
      <c r="R5432" s="2">
        <v>715.29200000000014</v>
      </c>
      <c r="S5432" s="2">
        <v>6258.8050000000012</v>
      </c>
      <c r="T5432" s="2">
        <v>1251.7610000000004</v>
      </c>
    </row>
    <row r="5433" spans="1:20" x14ac:dyDescent="0.25">
      <c r="A5433" t="s">
        <v>2577</v>
      </c>
      <c r="B5433" t="s">
        <v>8</v>
      </c>
      <c r="C5433" t="s">
        <v>2</v>
      </c>
      <c r="D5433" s="1">
        <v>43400</v>
      </c>
      <c r="E5433" s="1">
        <v>43554</v>
      </c>
      <c r="F5433" s="1">
        <v>43568</v>
      </c>
      <c r="G5433" s="1">
        <v>43559</v>
      </c>
      <c r="H5433" s="13">
        <f>Orders[[#This Row],[DeliveryDate]]-Orders[[#This Row],[OrderDate]]</f>
        <v>5</v>
      </c>
      <c r="I5433" t="s">
        <v>3</v>
      </c>
      <c r="J5433" t="str">
        <f>_xlfn.XLOOKUP(Orders[[#This Row],[_SalesRepID]],'Sales team'!A:A,'Sales team'!B:B)</f>
        <v>Samuel Fowler</v>
      </c>
      <c r="K5433">
        <v>21</v>
      </c>
      <c r="L5433">
        <v>9</v>
      </c>
      <c r="M5433">
        <v>244</v>
      </c>
      <c r="N5433" t="str">
        <f>_xlfn.XLOOKUP(Orders[[#This Row],[_ProductID]],Products!A:A,Products!C:C)</f>
        <v>Kitchen &amp; Dining</v>
      </c>
      <c r="O5433">
        <v>37</v>
      </c>
      <c r="P5433">
        <v>0.15</v>
      </c>
      <c r="Q5433" s="2">
        <v>864.30000000000007</v>
      </c>
      <c r="R5433" s="2">
        <v>726.01200000000006</v>
      </c>
      <c r="S5433" s="2">
        <v>5142.585</v>
      </c>
      <c r="T5433" s="2">
        <v>60.500999999999294</v>
      </c>
    </row>
    <row r="5434" spans="1:20" x14ac:dyDescent="0.25">
      <c r="A5434" t="s">
        <v>2564</v>
      </c>
      <c r="B5434" t="s">
        <v>1</v>
      </c>
      <c r="C5434" t="s">
        <v>25</v>
      </c>
      <c r="D5434" s="1">
        <v>43500</v>
      </c>
      <c r="E5434" s="1">
        <v>43553</v>
      </c>
      <c r="F5434" s="1">
        <v>43576</v>
      </c>
      <c r="G5434" s="1">
        <v>43573</v>
      </c>
      <c r="H5434" s="13">
        <f>Orders[[#This Row],[DeliveryDate]]-Orders[[#This Row],[OrderDate]]</f>
        <v>20</v>
      </c>
      <c r="I5434" t="s">
        <v>3</v>
      </c>
      <c r="J5434" t="str">
        <f>_xlfn.XLOOKUP(Orders[[#This Row],[_SalesRepID]],'Sales team'!A:A,'Sales team'!B:B)</f>
        <v>George Lewis</v>
      </c>
      <c r="K5434">
        <v>8</v>
      </c>
      <c r="L5434">
        <v>45</v>
      </c>
      <c r="M5434">
        <v>351</v>
      </c>
      <c r="N5434" t="str">
        <f>_xlfn.XLOOKUP(Orders[[#This Row],[_ProductID]],Products!A:A,Products!C:C)</f>
        <v>Home décor</v>
      </c>
      <c r="O5434">
        <v>14</v>
      </c>
      <c r="P5434">
        <v>0.1</v>
      </c>
      <c r="Q5434" s="2">
        <v>3819</v>
      </c>
      <c r="R5434" s="2">
        <v>1603.98</v>
      </c>
      <c r="S5434" s="2">
        <v>24059.7</v>
      </c>
      <c r="T5434" s="2">
        <v>12831.84</v>
      </c>
    </row>
    <row r="5435" spans="1:20" x14ac:dyDescent="0.25">
      <c r="A5435" t="s">
        <v>2565</v>
      </c>
      <c r="B5435" t="s">
        <v>1</v>
      </c>
      <c r="C5435" t="s">
        <v>25</v>
      </c>
      <c r="D5435" s="1">
        <v>43500</v>
      </c>
      <c r="E5435" s="1">
        <v>43553</v>
      </c>
      <c r="F5435" s="1">
        <v>43566</v>
      </c>
      <c r="G5435" s="1">
        <v>43579</v>
      </c>
      <c r="H5435" s="13">
        <f>Orders[[#This Row],[DeliveryDate]]-Orders[[#This Row],[OrderDate]]</f>
        <v>26</v>
      </c>
      <c r="I5435" t="s">
        <v>3</v>
      </c>
      <c r="J5435" t="str">
        <f>_xlfn.XLOOKUP(Orders[[#This Row],[_SalesRepID]],'Sales team'!A:A,'Sales team'!B:B)</f>
        <v>Keith Griffin</v>
      </c>
      <c r="K5435">
        <v>2</v>
      </c>
      <c r="L5435">
        <v>19</v>
      </c>
      <c r="M5435">
        <v>343</v>
      </c>
      <c r="N5435" t="str">
        <f>_xlfn.XLOOKUP(Orders[[#This Row],[_ProductID]],Products!A:A,Products!C:C)</f>
        <v>Home décor</v>
      </c>
      <c r="O5435">
        <v>23</v>
      </c>
      <c r="P5435">
        <v>0.05</v>
      </c>
      <c r="Q5435" s="2">
        <v>1728.6000000000001</v>
      </c>
      <c r="R5435" s="2">
        <v>985.30200000000002</v>
      </c>
      <c r="S5435" s="2">
        <v>13137.36</v>
      </c>
      <c r="T5435" s="2">
        <v>5254.9440000000004</v>
      </c>
    </row>
    <row r="5436" spans="1:20" x14ac:dyDescent="0.25">
      <c r="A5436" t="s">
        <v>2566</v>
      </c>
      <c r="B5436" t="s">
        <v>1</v>
      </c>
      <c r="C5436" t="s">
        <v>13</v>
      </c>
      <c r="D5436" s="1">
        <v>43400</v>
      </c>
      <c r="E5436" s="1">
        <v>43553</v>
      </c>
      <c r="F5436" s="1">
        <v>43558</v>
      </c>
      <c r="G5436" s="1">
        <v>43559</v>
      </c>
      <c r="H5436" s="13">
        <f>Orders[[#This Row],[DeliveryDate]]-Orders[[#This Row],[OrderDate]]</f>
        <v>6</v>
      </c>
      <c r="I5436" t="s">
        <v>3</v>
      </c>
      <c r="J5436" t="str">
        <f>_xlfn.XLOOKUP(Orders[[#This Row],[_SalesRepID]],'Sales team'!A:A,'Sales team'!B:B)</f>
        <v>Joshua Little</v>
      </c>
      <c r="K5436">
        <v>11</v>
      </c>
      <c r="L5436">
        <v>25</v>
      </c>
      <c r="M5436">
        <v>323</v>
      </c>
      <c r="N5436" t="str">
        <f>_xlfn.XLOOKUP(Orders[[#This Row],[_ProductID]],Products!A:A,Products!C:C)</f>
        <v>Home décor</v>
      </c>
      <c r="O5436">
        <v>26</v>
      </c>
      <c r="P5436">
        <v>0.1</v>
      </c>
      <c r="Q5436" s="2">
        <v>2291.4</v>
      </c>
      <c r="R5436" s="2">
        <v>1649.808</v>
      </c>
      <c r="S5436" s="2">
        <v>8249.0400000000009</v>
      </c>
      <c r="T5436" s="2">
        <v>1649.8080000000009</v>
      </c>
    </row>
    <row r="5437" spans="1:20" x14ac:dyDescent="0.25">
      <c r="A5437" t="s">
        <v>2567</v>
      </c>
      <c r="B5437" t="s">
        <v>8</v>
      </c>
      <c r="C5437" t="s">
        <v>15</v>
      </c>
      <c r="D5437" s="1">
        <v>43400</v>
      </c>
      <c r="E5437" s="1">
        <v>43553</v>
      </c>
      <c r="F5437" s="1">
        <v>43558</v>
      </c>
      <c r="G5437" s="1">
        <v>43570</v>
      </c>
      <c r="H5437" s="13">
        <f>Orders[[#This Row],[DeliveryDate]]-Orders[[#This Row],[OrderDate]]</f>
        <v>17</v>
      </c>
      <c r="I5437" t="s">
        <v>3</v>
      </c>
      <c r="J5437" t="str">
        <f>_xlfn.XLOOKUP(Orders[[#This Row],[_SalesRepID]],'Sales team'!A:A,'Sales team'!B:B)</f>
        <v>Joe Price</v>
      </c>
      <c r="K5437">
        <v>22</v>
      </c>
      <c r="L5437">
        <v>30</v>
      </c>
      <c r="M5437">
        <v>33</v>
      </c>
      <c r="N5437" t="str">
        <f>_xlfn.XLOOKUP(Orders[[#This Row],[_ProductID]],Products!A:A,Products!C:C)</f>
        <v>Home décor</v>
      </c>
      <c r="O5437">
        <v>17</v>
      </c>
      <c r="P5437">
        <v>7.4999999999999997E-2</v>
      </c>
      <c r="Q5437" s="2">
        <v>4006.6</v>
      </c>
      <c r="R5437" s="2">
        <v>3205.28</v>
      </c>
      <c r="S5437" s="2">
        <v>18530.525000000001</v>
      </c>
      <c r="T5437" s="2">
        <v>2504.125</v>
      </c>
    </row>
    <row r="5438" spans="1:20" x14ac:dyDescent="0.25">
      <c r="A5438" t="s">
        <v>2568</v>
      </c>
      <c r="B5438" t="s">
        <v>5</v>
      </c>
      <c r="C5438" t="s">
        <v>6</v>
      </c>
      <c r="D5438" s="1">
        <v>43400</v>
      </c>
      <c r="E5438" s="1">
        <v>43553</v>
      </c>
      <c r="F5438" s="1">
        <v>43564</v>
      </c>
      <c r="G5438" s="1">
        <v>43560</v>
      </c>
      <c r="H5438" s="13">
        <f>Orders[[#This Row],[DeliveryDate]]-Orders[[#This Row],[OrderDate]]</f>
        <v>7</v>
      </c>
      <c r="I5438" t="s">
        <v>3</v>
      </c>
      <c r="J5438" t="str">
        <f>_xlfn.XLOOKUP(Orders[[#This Row],[_SalesRepID]],'Sales team'!A:A,'Sales team'!B:B)</f>
        <v>Todd Roberts</v>
      </c>
      <c r="K5438">
        <v>13</v>
      </c>
      <c r="L5438">
        <v>20</v>
      </c>
      <c r="M5438">
        <v>98</v>
      </c>
      <c r="N5438" t="str">
        <f>_xlfn.XLOOKUP(Orders[[#This Row],[_ProductID]],Products!A:A,Products!C:C)</f>
        <v>Outdoor</v>
      </c>
      <c r="O5438">
        <v>9</v>
      </c>
      <c r="P5438">
        <v>0.05</v>
      </c>
      <c r="Q5438" s="2">
        <v>3946.3</v>
      </c>
      <c r="R5438" s="2">
        <v>1736.3720000000001</v>
      </c>
      <c r="S5438" s="2">
        <v>11246.955000000002</v>
      </c>
      <c r="T5438" s="2">
        <v>6037.8390000000018</v>
      </c>
    </row>
    <row r="5439" spans="1:20" x14ac:dyDescent="0.25">
      <c r="A5439" t="s">
        <v>2569</v>
      </c>
      <c r="B5439" t="s">
        <v>8</v>
      </c>
      <c r="C5439" t="s">
        <v>6</v>
      </c>
      <c r="D5439" s="1">
        <v>43500</v>
      </c>
      <c r="E5439" s="1">
        <v>43553</v>
      </c>
      <c r="F5439" s="1">
        <v>43564</v>
      </c>
      <c r="G5439" s="1">
        <v>43586</v>
      </c>
      <c r="H5439" s="13">
        <f>Orders[[#This Row],[DeliveryDate]]-Orders[[#This Row],[OrderDate]]</f>
        <v>33</v>
      </c>
      <c r="I5439" t="s">
        <v>3</v>
      </c>
      <c r="J5439" t="str">
        <f>_xlfn.XLOOKUP(Orders[[#This Row],[_SalesRepID]],'Sales team'!A:A,'Sales team'!B:B)</f>
        <v>Samuel Fowler</v>
      </c>
      <c r="K5439">
        <v>21</v>
      </c>
      <c r="L5439">
        <v>20</v>
      </c>
      <c r="M5439">
        <v>181</v>
      </c>
      <c r="N5439" t="str">
        <f>_xlfn.XLOOKUP(Orders[[#This Row],[_ProductID]],Products!A:A,Products!C:C)</f>
        <v>Kitchen &amp; Dining</v>
      </c>
      <c r="O5439">
        <v>16</v>
      </c>
      <c r="P5439">
        <v>0.05</v>
      </c>
      <c r="Q5439" s="2">
        <v>5896</v>
      </c>
      <c r="R5439" s="2">
        <v>4127.2</v>
      </c>
      <c r="S5439" s="2">
        <v>5601.2</v>
      </c>
      <c r="T5439" s="2">
        <v>1474</v>
      </c>
    </row>
    <row r="5440" spans="1:20" x14ac:dyDescent="0.25">
      <c r="A5440" t="s">
        <v>2563</v>
      </c>
      <c r="B5440" t="s">
        <v>1</v>
      </c>
      <c r="C5440" t="s">
        <v>6</v>
      </c>
      <c r="D5440" s="1">
        <v>43500</v>
      </c>
      <c r="E5440" s="1">
        <v>43552</v>
      </c>
      <c r="F5440" s="1">
        <v>43554</v>
      </c>
      <c r="G5440" s="1">
        <v>43567</v>
      </c>
      <c r="H5440" s="13">
        <f>Orders[[#This Row],[DeliveryDate]]-Orders[[#This Row],[OrderDate]]</f>
        <v>15</v>
      </c>
      <c r="I5440" t="s">
        <v>3</v>
      </c>
      <c r="J5440" t="str">
        <f>_xlfn.XLOOKUP(Orders[[#This Row],[_SalesRepID]],'Sales team'!A:A,'Sales team'!B:B)</f>
        <v>Stephen Payne</v>
      </c>
      <c r="K5440">
        <v>5</v>
      </c>
      <c r="L5440">
        <v>12</v>
      </c>
      <c r="M5440">
        <v>122</v>
      </c>
      <c r="N5440" t="str">
        <f>_xlfn.XLOOKUP(Orders[[#This Row],[_ProductID]],Products!A:A,Products!C:C)</f>
        <v>Furniture</v>
      </c>
      <c r="O5440">
        <v>22</v>
      </c>
      <c r="P5440">
        <v>0.05</v>
      </c>
      <c r="Q5440" s="2">
        <v>1031.8</v>
      </c>
      <c r="R5440" s="2">
        <v>515.9</v>
      </c>
      <c r="S5440" s="2">
        <v>2940.6299999999997</v>
      </c>
      <c r="T5440" s="2">
        <v>1392.9299999999998</v>
      </c>
    </row>
    <row r="5441" spans="1:20" x14ac:dyDescent="0.25">
      <c r="A5441" t="s">
        <v>2558</v>
      </c>
      <c r="B5441" t="s">
        <v>5</v>
      </c>
      <c r="C5441" t="s">
        <v>2</v>
      </c>
      <c r="D5441" s="1">
        <v>43400</v>
      </c>
      <c r="E5441" s="1">
        <v>43551</v>
      </c>
      <c r="F5441" s="1">
        <v>43556</v>
      </c>
      <c r="G5441" s="1">
        <v>43564</v>
      </c>
      <c r="H5441" s="13">
        <f>Orders[[#This Row],[DeliveryDate]]-Orders[[#This Row],[OrderDate]]</f>
        <v>13</v>
      </c>
      <c r="I5441" t="s">
        <v>3</v>
      </c>
      <c r="J5441" t="str">
        <f>_xlfn.XLOOKUP(Orders[[#This Row],[_SalesRepID]],'Sales team'!A:A,'Sales team'!B:B)</f>
        <v>Todd Roberts</v>
      </c>
      <c r="K5441">
        <v>13</v>
      </c>
      <c r="L5441">
        <v>11</v>
      </c>
      <c r="M5441">
        <v>245</v>
      </c>
      <c r="N5441" t="str">
        <f>_xlfn.XLOOKUP(Orders[[#This Row],[_ProductID]],Products!A:A,Products!C:C)</f>
        <v>Furniture</v>
      </c>
      <c r="O5441">
        <v>38</v>
      </c>
      <c r="P5441">
        <v>0.05</v>
      </c>
      <c r="Q5441" s="2">
        <v>2586.2000000000003</v>
      </c>
      <c r="R5441" s="2">
        <v>1293.1000000000001</v>
      </c>
      <c r="S5441" s="2">
        <v>12284.45</v>
      </c>
      <c r="T5441" s="2">
        <v>5818.95</v>
      </c>
    </row>
    <row r="5442" spans="1:20" x14ac:dyDescent="0.25">
      <c r="A5442" t="s">
        <v>2559</v>
      </c>
      <c r="B5442" t="s">
        <v>8</v>
      </c>
      <c r="C5442" t="s">
        <v>6</v>
      </c>
      <c r="D5442" s="1">
        <v>43500</v>
      </c>
      <c r="E5442" s="1">
        <v>43551</v>
      </c>
      <c r="F5442" s="1">
        <v>43571</v>
      </c>
      <c r="G5442" s="1">
        <v>43563</v>
      </c>
      <c r="H5442" s="13">
        <f>Orders[[#This Row],[DeliveryDate]]-Orders[[#This Row],[OrderDate]]</f>
        <v>12</v>
      </c>
      <c r="I5442" t="s">
        <v>3</v>
      </c>
      <c r="J5442" t="str">
        <f>_xlfn.XLOOKUP(Orders[[#This Row],[_SalesRepID]],'Sales team'!A:A,'Sales team'!B:B)</f>
        <v>Douglas Tucker</v>
      </c>
      <c r="K5442">
        <v>23</v>
      </c>
      <c r="L5442">
        <v>10</v>
      </c>
      <c r="M5442">
        <v>162</v>
      </c>
      <c r="N5442" t="str">
        <f>_xlfn.XLOOKUP(Orders[[#This Row],[_ProductID]],Products!A:A,Products!C:C)</f>
        <v>Furniture</v>
      </c>
      <c r="O5442">
        <v>38</v>
      </c>
      <c r="P5442">
        <v>0.05</v>
      </c>
      <c r="Q5442" s="2">
        <v>5748.6</v>
      </c>
      <c r="R5442" s="2">
        <v>3736.59</v>
      </c>
      <c r="S5442" s="2">
        <v>38228.19</v>
      </c>
      <c r="T5442" s="2">
        <v>12072.060000000001</v>
      </c>
    </row>
    <row r="5443" spans="1:20" x14ac:dyDescent="0.25">
      <c r="A5443" t="s">
        <v>2560</v>
      </c>
      <c r="B5443" t="s">
        <v>10</v>
      </c>
      <c r="C5443" t="s">
        <v>6</v>
      </c>
      <c r="D5443" s="1">
        <v>43500</v>
      </c>
      <c r="E5443" s="1">
        <v>43551</v>
      </c>
      <c r="F5443" s="1">
        <v>43569</v>
      </c>
      <c r="G5443" s="1">
        <v>43573</v>
      </c>
      <c r="H5443" s="13">
        <f>Orders[[#This Row],[DeliveryDate]]-Orders[[#This Row],[OrderDate]]</f>
        <v>22</v>
      </c>
      <c r="I5443" t="s">
        <v>3</v>
      </c>
      <c r="J5443" t="str">
        <f>_xlfn.XLOOKUP(Orders[[#This Row],[_SalesRepID]],'Sales team'!A:A,'Sales team'!B:B)</f>
        <v>Carlos Miller</v>
      </c>
      <c r="K5443">
        <v>28</v>
      </c>
      <c r="L5443">
        <v>36</v>
      </c>
      <c r="M5443">
        <v>199</v>
      </c>
      <c r="N5443" t="str">
        <f>_xlfn.XLOOKUP(Orders[[#This Row],[_ProductID]],Products!A:A,Products!C:C)</f>
        <v>Home décor</v>
      </c>
      <c r="O5443">
        <v>35</v>
      </c>
      <c r="P5443">
        <v>7.4999999999999997E-2</v>
      </c>
      <c r="Q5443" s="2">
        <v>221.1</v>
      </c>
      <c r="R5443" s="2">
        <v>170.24699999999999</v>
      </c>
      <c r="S5443" s="2">
        <v>613.55250000000001</v>
      </c>
      <c r="T5443" s="2">
        <v>102.81150000000002</v>
      </c>
    </row>
    <row r="5444" spans="1:20" x14ac:dyDescent="0.25">
      <c r="A5444" t="s">
        <v>2561</v>
      </c>
      <c r="B5444" t="s">
        <v>5</v>
      </c>
      <c r="C5444" t="s">
        <v>46</v>
      </c>
      <c r="D5444" s="1">
        <v>43500</v>
      </c>
      <c r="E5444" s="1">
        <v>43551</v>
      </c>
      <c r="F5444" s="1">
        <v>43569</v>
      </c>
      <c r="G5444" s="1">
        <v>43559</v>
      </c>
      <c r="H5444" s="13">
        <f>Orders[[#This Row],[DeliveryDate]]-Orders[[#This Row],[OrderDate]]</f>
        <v>8</v>
      </c>
      <c r="I5444" t="s">
        <v>3</v>
      </c>
      <c r="J5444" t="str">
        <f>_xlfn.XLOOKUP(Orders[[#This Row],[_SalesRepID]],'Sales team'!A:A,'Sales team'!B:B)</f>
        <v>Shawn Wallace</v>
      </c>
      <c r="K5444">
        <v>18</v>
      </c>
      <c r="L5444">
        <v>24</v>
      </c>
      <c r="M5444">
        <v>62</v>
      </c>
      <c r="N5444" t="str">
        <f>_xlfn.XLOOKUP(Orders[[#This Row],[_ProductID]],Products!A:A,Products!C:C)</f>
        <v>Home décor</v>
      </c>
      <c r="O5444">
        <v>23</v>
      </c>
      <c r="P5444">
        <v>7.4999999999999997E-2</v>
      </c>
      <c r="Q5444" s="2">
        <v>3832.4</v>
      </c>
      <c r="R5444" s="2">
        <v>2835.9760000000001</v>
      </c>
      <c r="S5444" s="2">
        <v>3544.9700000000003</v>
      </c>
      <c r="T5444" s="2">
        <v>708.99400000000014</v>
      </c>
    </row>
    <row r="5445" spans="1:20" x14ac:dyDescent="0.25">
      <c r="A5445" t="s">
        <v>2562</v>
      </c>
      <c r="B5445" t="s">
        <v>5</v>
      </c>
      <c r="C5445" t="s">
        <v>25</v>
      </c>
      <c r="D5445" s="1">
        <v>43500</v>
      </c>
      <c r="E5445" s="1">
        <v>43551</v>
      </c>
      <c r="F5445" s="1">
        <v>43578</v>
      </c>
      <c r="G5445" s="1">
        <v>43564</v>
      </c>
      <c r="H5445" s="13">
        <f>Orders[[#This Row],[DeliveryDate]]-Orders[[#This Row],[OrderDate]]</f>
        <v>13</v>
      </c>
      <c r="I5445" t="s">
        <v>3</v>
      </c>
      <c r="J5445" t="str">
        <f>_xlfn.XLOOKUP(Orders[[#This Row],[_SalesRepID]],'Sales team'!A:A,'Sales team'!B:B)</f>
        <v>Todd Roberts</v>
      </c>
      <c r="K5445">
        <v>13</v>
      </c>
      <c r="L5445">
        <v>11</v>
      </c>
      <c r="M5445">
        <v>347</v>
      </c>
      <c r="N5445" t="str">
        <f>_xlfn.XLOOKUP(Orders[[#This Row],[_ProductID]],Products!A:A,Products!C:C)</f>
        <v>Furniture</v>
      </c>
      <c r="O5445">
        <v>15</v>
      </c>
      <c r="P5445">
        <v>0.3</v>
      </c>
      <c r="Q5445" s="2">
        <v>6411.9000000000005</v>
      </c>
      <c r="R5445" s="2">
        <v>4167.7350000000006</v>
      </c>
      <c r="S5445" s="2">
        <v>35906.639999999999</v>
      </c>
      <c r="T5445" s="2">
        <v>2564.7599999999948</v>
      </c>
    </row>
    <row r="5446" spans="1:20" x14ac:dyDescent="0.25">
      <c r="A5446" t="s">
        <v>2548</v>
      </c>
      <c r="B5446" t="s">
        <v>1</v>
      </c>
      <c r="C5446" t="s">
        <v>2</v>
      </c>
      <c r="D5446" s="1">
        <v>43400</v>
      </c>
      <c r="E5446" s="1">
        <v>43550</v>
      </c>
      <c r="F5446" s="1">
        <v>43569</v>
      </c>
      <c r="G5446" s="1">
        <v>43556</v>
      </c>
      <c r="H5446" s="13">
        <f>Orders[[#This Row],[DeliveryDate]]-Orders[[#This Row],[OrderDate]]</f>
        <v>6</v>
      </c>
      <c r="I5446" t="s">
        <v>3</v>
      </c>
      <c r="J5446" t="str">
        <f>_xlfn.XLOOKUP(Orders[[#This Row],[_SalesRepID]],'Sales team'!A:A,'Sales team'!B:B)</f>
        <v>Jerry Green</v>
      </c>
      <c r="K5446">
        <v>3</v>
      </c>
      <c r="L5446">
        <v>38</v>
      </c>
      <c r="M5446">
        <v>246</v>
      </c>
      <c r="N5446" t="str">
        <f>_xlfn.XLOOKUP(Orders[[#This Row],[_ProductID]],Products!A:A,Products!C:C)</f>
        <v>Home décor</v>
      </c>
      <c r="O5446">
        <v>24</v>
      </c>
      <c r="P5446">
        <v>0.3</v>
      </c>
      <c r="Q5446" s="2">
        <v>3953</v>
      </c>
      <c r="R5446" s="2">
        <v>1976.5</v>
      </c>
      <c r="S5446" s="2">
        <v>8301.2999999999993</v>
      </c>
      <c r="T5446" s="2">
        <v>2371.7999999999993</v>
      </c>
    </row>
    <row r="5447" spans="1:20" x14ac:dyDescent="0.25">
      <c r="A5447" t="s">
        <v>2549</v>
      </c>
      <c r="B5447" t="s">
        <v>1</v>
      </c>
      <c r="C5447" t="s">
        <v>15</v>
      </c>
      <c r="D5447" s="1">
        <v>43400</v>
      </c>
      <c r="E5447" s="1">
        <v>43550</v>
      </c>
      <c r="F5447" s="1">
        <v>43571</v>
      </c>
      <c r="G5447" s="1">
        <v>43556</v>
      </c>
      <c r="H5447" s="13">
        <f>Orders[[#This Row],[DeliveryDate]]-Orders[[#This Row],[OrderDate]]</f>
        <v>6</v>
      </c>
      <c r="I5447" t="s">
        <v>3</v>
      </c>
      <c r="J5447" t="str">
        <f>_xlfn.XLOOKUP(Orders[[#This Row],[_SalesRepID]],'Sales team'!A:A,'Sales team'!B:B)</f>
        <v>Carl Nguyen</v>
      </c>
      <c r="K5447">
        <v>12</v>
      </c>
      <c r="L5447">
        <v>19</v>
      </c>
      <c r="M5447">
        <v>26</v>
      </c>
      <c r="N5447" t="str">
        <f>_xlfn.XLOOKUP(Orders[[#This Row],[_ProductID]],Products!A:A,Products!C:C)</f>
        <v>Electronics</v>
      </c>
      <c r="O5447">
        <v>6</v>
      </c>
      <c r="P5447">
        <v>7.4999999999999997E-2</v>
      </c>
      <c r="Q5447" s="2">
        <v>2371.8000000000002</v>
      </c>
      <c r="R5447" s="2">
        <v>2016.0300000000002</v>
      </c>
      <c r="S5447" s="2">
        <v>17551.320000000003</v>
      </c>
      <c r="T5447" s="2">
        <v>1423.0800000000017</v>
      </c>
    </row>
    <row r="5448" spans="1:20" x14ac:dyDescent="0.25">
      <c r="A5448" t="s">
        <v>2550</v>
      </c>
      <c r="B5448" t="s">
        <v>8</v>
      </c>
      <c r="C5448" t="s">
        <v>2</v>
      </c>
      <c r="D5448" s="1">
        <v>43400</v>
      </c>
      <c r="E5448" s="1">
        <v>43550</v>
      </c>
      <c r="F5448" s="1">
        <v>43575</v>
      </c>
      <c r="G5448" s="1">
        <v>43559</v>
      </c>
      <c r="H5448" s="13">
        <f>Orders[[#This Row],[DeliveryDate]]-Orders[[#This Row],[OrderDate]]</f>
        <v>9</v>
      </c>
      <c r="I5448" t="s">
        <v>3</v>
      </c>
      <c r="J5448" t="str">
        <f>_xlfn.XLOOKUP(Orders[[#This Row],[_SalesRepID]],'Sales team'!A:A,'Sales team'!B:B)</f>
        <v>Roy Rice</v>
      </c>
      <c r="K5448">
        <v>24</v>
      </c>
      <c r="L5448">
        <v>39</v>
      </c>
      <c r="M5448">
        <v>233</v>
      </c>
      <c r="N5448" t="str">
        <f>_xlfn.XLOOKUP(Orders[[#This Row],[_ProductID]],Products!A:A,Products!C:C)</f>
        <v>Home décor</v>
      </c>
      <c r="O5448">
        <v>40</v>
      </c>
      <c r="P5448">
        <v>0.05</v>
      </c>
      <c r="Q5448" s="2">
        <v>2358.4</v>
      </c>
      <c r="R5448" s="2">
        <v>1462.2080000000001</v>
      </c>
      <c r="S5448" s="2">
        <v>17923.84</v>
      </c>
      <c r="T5448" s="2">
        <v>6226.1759999999995</v>
      </c>
    </row>
    <row r="5449" spans="1:20" x14ac:dyDescent="0.25">
      <c r="A5449" t="s">
        <v>2551</v>
      </c>
      <c r="B5449" t="s">
        <v>1</v>
      </c>
      <c r="C5449" t="s">
        <v>6</v>
      </c>
      <c r="D5449" s="1">
        <v>43500</v>
      </c>
      <c r="E5449" s="1">
        <v>43550</v>
      </c>
      <c r="F5449" s="1">
        <v>43567</v>
      </c>
      <c r="G5449" s="1">
        <v>43573</v>
      </c>
      <c r="H5449" s="13">
        <f>Orders[[#This Row],[DeliveryDate]]-Orders[[#This Row],[OrderDate]]</f>
        <v>23</v>
      </c>
      <c r="I5449" t="s">
        <v>3</v>
      </c>
      <c r="J5449" t="str">
        <f>_xlfn.XLOOKUP(Orders[[#This Row],[_SalesRepID]],'Sales team'!A:A,'Sales team'!B:B)</f>
        <v>Jerry Green</v>
      </c>
      <c r="K5449">
        <v>3</v>
      </c>
      <c r="L5449">
        <v>2</v>
      </c>
      <c r="M5449">
        <v>127</v>
      </c>
      <c r="N5449" t="str">
        <f>_xlfn.XLOOKUP(Orders[[#This Row],[_ProductID]],Products!A:A,Products!C:C)</f>
        <v>Furniture</v>
      </c>
      <c r="O5449">
        <v>42</v>
      </c>
      <c r="P5449">
        <v>0.1</v>
      </c>
      <c r="Q5449" s="2">
        <v>2613</v>
      </c>
      <c r="R5449" s="2">
        <v>1620.06</v>
      </c>
      <c r="S5449" s="2">
        <v>4703.4000000000005</v>
      </c>
      <c r="T5449" s="2">
        <v>1463.2800000000007</v>
      </c>
    </row>
    <row r="5450" spans="1:20" x14ac:dyDescent="0.25">
      <c r="A5450" t="s">
        <v>2552</v>
      </c>
      <c r="B5450" t="s">
        <v>5</v>
      </c>
      <c r="C5450" t="s">
        <v>25</v>
      </c>
      <c r="D5450" s="1">
        <v>43500</v>
      </c>
      <c r="E5450" s="1">
        <v>43550</v>
      </c>
      <c r="F5450" s="1">
        <v>43552</v>
      </c>
      <c r="G5450" s="1">
        <v>43574</v>
      </c>
      <c r="H5450" s="13">
        <f>Orders[[#This Row],[DeliveryDate]]-Orders[[#This Row],[OrderDate]]</f>
        <v>24</v>
      </c>
      <c r="I5450" t="s">
        <v>3</v>
      </c>
      <c r="J5450" t="str">
        <f>_xlfn.XLOOKUP(Orders[[#This Row],[_SalesRepID]],'Sales team'!A:A,'Sales team'!B:B)</f>
        <v>Carl Nguyen</v>
      </c>
      <c r="K5450">
        <v>12</v>
      </c>
      <c r="L5450">
        <v>13</v>
      </c>
      <c r="M5450">
        <v>341</v>
      </c>
      <c r="N5450" t="str">
        <f>_xlfn.XLOOKUP(Orders[[#This Row],[_ProductID]],Products!A:A,Products!C:C)</f>
        <v>Home décor</v>
      </c>
      <c r="O5450">
        <v>17</v>
      </c>
      <c r="P5450">
        <v>0.1</v>
      </c>
      <c r="Q5450" s="2">
        <v>904.5</v>
      </c>
      <c r="R5450" s="2">
        <v>452.25</v>
      </c>
      <c r="S5450" s="2">
        <v>2442.15</v>
      </c>
      <c r="T5450" s="2">
        <v>1085.4000000000001</v>
      </c>
    </row>
    <row r="5451" spans="1:20" x14ac:dyDescent="0.25">
      <c r="A5451" t="s">
        <v>2553</v>
      </c>
      <c r="B5451" t="s">
        <v>1</v>
      </c>
      <c r="C5451" t="s">
        <v>46</v>
      </c>
      <c r="D5451" s="1">
        <v>43400</v>
      </c>
      <c r="E5451" s="1">
        <v>43550</v>
      </c>
      <c r="F5451" s="1">
        <v>43578</v>
      </c>
      <c r="G5451" s="1">
        <v>43553</v>
      </c>
      <c r="H5451" s="13">
        <f>Orders[[#This Row],[DeliveryDate]]-Orders[[#This Row],[OrderDate]]</f>
        <v>3</v>
      </c>
      <c r="I5451" t="s">
        <v>3</v>
      </c>
      <c r="J5451" t="str">
        <f>_xlfn.XLOOKUP(Orders[[#This Row],[_SalesRepID]],'Sales team'!A:A,'Sales team'!B:B)</f>
        <v>Adam Hernandez</v>
      </c>
      <c r="K5451">
        <v>1</v>
      </c>
      <c r="L5451">
        <v>12</v>
      </c>
      <c r="M5451">
        <v>78</v>
      </c>
      <c r="N5451" t="str">
        <f>_xlfn.XLOOKUP(Orders[[#This Row],[_ProductID]],Products!A:A,Products!C:C)</f>
        <v>Home décor</v>
      </c>
      <c r="O5451">
        <v>26</v>
      </c>
      <c r="P5451">
        <v>0.15</v>
      </c>
      <c r="Q5451" s="2">
        <v>1025.1000000000001</v>
      </c>
      <c r="R5451" s="2">
        <v>584.30700000000002</v>
      </c>
      <c r="S5451" s="2">
        <v>2614.0050000000001</v>
      </c>
      <c r="T5451" s="2">
        <v>861.08400000000006</v>
      </c>
    </row>
    <row r="5452" spans="1:20" x14ac:dyDescent="0.25">
      <c r="A5452" t="s">
        <v>2554</v>
      </c>
      <c r="B5452" t="s">
        <v>5</v>
      </c>
      <c r="C5452" t="s">
        <v>2</v>
      </c>
      <c r="D5452" s="1">
        <v>43400</v>
      </c>
      <c r="E5452" s="1">
        <v>43550</v>
      </c>
      <c r="F5452" s="1">
        <v>43555</v>
      </c>
      <c r="G5452" s="1">
        <v>43573</v>
      </c>
      <c r="H5452" s="13">
        <f>Orders[[#This Row],[DeliveryDate]]-Orders[[#This Row],[OrderDate]]</f>
        <v>23</v>
      </c>
      <c r="I5452" t="s">
        <v>3</v>
      </c>
      <c r="J5452" t="str">
        <f>_xlfn.XLOOKUP(Orders[[#This Row],[_SalesRepID]],'Sales team'!A:A,'Sales team'!B:B)</f>
        <v>Anthony Berry</v>
      </c>
      <c r="K5452">
        <v>16</v>
      </c>
      <c r="L5452">
        <v>18</v>
      </c>
      <c r="M5452">
        <v>260</v>
      </c>
      <c r="N5452" t="str">
        <f>_xlfn.XLOOKUP(Orders[[#This Row],[_ProductID]],Products!A:A,Products!C:C)</f>
        <v>Furniture</v>
      </c>
      <c r="O5452">
        <v>38</v>
      </c>
      <c r="P5452">
        <v>0.1</v>
      </c>
      <c r="Q5452" s="2">
        <v>3852.5</v>
      </c>
      <c r="R5452" s="2">
        <v>2504.125</v>
      </c>
      <c r="S5452" s="2">
        <v>6934.5</v>
      </c>
      <c r="T5452" s="2">
        <v>1926.25</v>
      </c>
    </row>
    <row r="5453" spans="1:20" x14ac:dyDescent="0.25">
      <c r="A5453" t="s">
        <v>2555</v>
      </c>
      <c r="B5453" t="s">
        <v>5</v>
      </c>
      <c r="C5453" t="s">
        <v>13</v>
      </c>
      <c r="D5453" s="1">
        <v>43400</v>
      </c>
      <c r="E5453" s="1">
        <v>43550</v>
      </c>
      <c r="F5453" s="1">
        <v>43563</v>
      </c>
      <c r="G5453" s="1">
        <v>43564</v>
      </c>
      <c r="H5453" s="13">
        <f>Orders[[#This Row],[DeliveryDate]]-Orders[[#This Row],[OrderDate]]</f>
        <v>14</v>
      </c>
      <c r="I5453" t="s">
        <v>3</v>
      </c>
      <c r="J5453" t="str">
        <f>_xlfn.XLOOKUP(Orders[[#This Row],[_SalesRepID]],'Sales team'!A:A,'Sales team'!B:B)</f>
        <v>Todd Roberts</v>
      </c>
      <c r="K5453">
        <v>13</v>
      </c>
      <c r="L5453">
        <v>48</v>
      </c>
      <c r="M5453">
        <v>319</v>
      </c>
      <c r="N5453" t="str">
        <f>_xlfn.XLOOKUP(Orders[[#This Row],[_ProductID]],Products!A:A,Products!C:C)</f>
        <v>Electronics</v>
      </c>
      <c r="O5453">
        <v>25</v>
      </c>
      <c r="P5453">
        <v>0.15</v>
      </c>
      <c r="Q5453" s="2">
        <v>227.8</v>
      </c>
      <c r="R5453" s="2">
        <v>95.676000000000002</v>
      </c>
      <c r="S5453" s="2">
        <v>580.8900000000001</v>
      </c>
      <c r="T5453" s="2">
        <v>293.86200000000008</v>
      </c>
    </row>
    <row r="5454" spans="1:20" x14ac:dyDescent="0.25">
      <c r="A5454" t="s">
        <v>2556</v>
      </c>
      <c r="B5454" t="s">
        <v>10</v>
      </c>
      <c r="C5454" t="s">
        <v>6</v>
      </c>
      <c r="D5454" s="1">
        <v>43500</v>
      </c>
      <c r="E5454" s="1">
        <v>43550</v>
      </c>
      <c r="F5454" s="1">
        <v>43553</v>
      </c>
      <c r="G5454" s="1">
        <v>43565</v>
      </c>
      <c r="H5454" s="13">
        <f>Orders[[#This Row],[DeliveryDate]]-Orders[[#This Row],[OrderDate]]</f>
        <v>15</v>
      </c>
      <c r="I5454" t="s">
        <v>3</v>
      </c>
      <c r="J5454" t="str">
        <f>_xlfn.XLOOKUP(Orders[[#This Row],[_SalesRepID]],'Sales team'!A:A,'Sales team'!B:B)</f>
        <v>Shawn Torres</v>
      </c>
      <c r="K5454">
        <v>27</v>
      </c>
      <c r="L5454">
        <v>32</v>
      </c>
      <c r="M5454">
        <v>138</v>
      </c>
      <c r="N5454" t="str">
        <f>_xlfn.XLOOKUP(Orders[[#This Row],[_ProductID]],Products!A:A,Products!C:C)</f>
        <v>Home décor</v>
      </c>
      <c r="O5454">
        <v>3</v>
      </c>
      <c r="P5454">
        <v>0.05</v>
      </c>
      <c r="Q5454" s="2">
        <v>2345</v>
      </c>
      <c r="R5454" s="2">
        <v>1618.05</v>
      </c>
      <c r="S5454" s="2">
        <v>8911</v>
      </c>
      <c r="T5454" s="2">
        <v>2438.8000000000002</v>
      </c>
    </row>
    <row r="5455" spans="1:20" x14ac:dyDescent="0.25">
      <c r="A5455" t="s">
        <v>2557</v>
      </c>
      <c r="B5455" t="s">
        <v>10</v>
      </c>
      <c r="C5455" t="s">
        <v>15</v>
      </c>
      <c r="D5455" s="1">
        <v>43500</v>
      </c>
      <c r="E5455" s="1">
        <v>43550</v>
      </c>
      <c r="F5455" s="1">
        <v>43553</v>
      </c>
      <c r="G5455" s="1">
        <v>43556</v>
      </c>
      <c r="H5455" s="13">
        <f>Orders[[#This Row],[DeliveryDate]]-Orders[[#This Row],[OrderDate]]</f>
        <v>6</v>
      </c>
      <c r="I5455" t="s">
        <v>3</v>
      </c>
      <c r="J5455" t="str">
        <f>_xlfn.XLOOKUP(Orders[[#This Row],[_SalesRepID]],'Sales team'!A:A,'Sales team'!B:B)</f>
        <v>Shawn Torres</v>
      </c>
      <c r="K5455">
        <v>27</v>
      </c>
      <c r="L5455">
        <v>44</v>
      </c>
      <c r="M5455">
        <v>34</v>
      </c>
      <c r="N5455" t="str">
        <f>_xlfn.XLOOKUP(Orders[[#This Row],[_ProductID]],Products!A:A,Products!C:C)</f>
        <v>Furniture</v>
      </c>
      <c r="O5455">
        <v>42</v>
      </c>
      <c r="P5455">
        <v>0.1</v>
      </c>
      <c r="Q5455" s="2">
        <v>1969.8</v>
      </c>
      <c r="R5455" s="2">
        <v>787.92000000000007</v>
      </c>
      <c r="S5455" s="2">
        <v>8864.1</v>
      </c>
      <c r="T5455" s="2">
        <v>4924.5</v>
      </c>
    </row>
    <row r="5456" spans="1:20" x14ac:dyDescent="0.25">
      <c r="A5456" t="s">
        <v>2541</v>
      </c>
      <c r="B5456" t="s">
        <v>1</v>
      </c>
      <c r="C5456" t="s">
        <v>2</v>
      </c>
      <c r="D5456" s="1">
        <v>43400</v>
      </c>
      <c r="E5456" s="1">
        <v>43549</v>
      </c>
      <c r="F5456" s="1">
        <v>43556</v>
      </c>
      <c r="G5456" s="1">
        <v>43571</v>
      </c>
      <c r="H5456" s="13">
        <f>Orders[[#This Row],[DeliveryDate]]-Orders[[#This Row],[OrderDate]]</f>
        <v>22</v>
      </c>
      <c r="I5456" t="s">
        <v>3</v>
      </c>
      <c r="J5456" t="str">
        <f>_xlfn.XLOOKUP(Orders[[#This Row],[_SalesRepID]],'Sales team'!A:A,'Sales team'!B:B)</f>
        <v>Stephen Payne</v>
      </c>
      <c r="K5456">
        <v>5</v>
      </c>
      <c r="L5456">
        <v>4</v>
      </c>
      <c r="M5456">
        <v>221</v>
      </c>
      <c r="N5456" t="str">
        <f>_xlfn.XLOOKUP(Orders[[#This Row],[_ProductID]],Products!A:A,Products!C:C)</f>
        <v>Home décor</v>
      </c>
      <c r="O5456">
        <v>14</v>
      </c>
      <c r="P5456">
        <v>0.05</v>
      </c>
      <c r="Q5456" s="2">
        <v>1018.4</v>
      </c>
      <c r="R5456" s="2">
        <v>417.54399999999998</v>
      </c>
      <c r="S5456" s="2">
        <v>967.4799999999999</v>
      </c>
      <c r="T5456" s="2">
        <v>549.93599999999992</v>
      </c>
    </row>
    <row r="5457" spans="1:20" x14ac:dyDescent="0.25">
      <c r="A5457" t="s">
        <v>2542</v>
      </c>
      <c r="B5457" t="s">
        <v>5</v>
      </c>
      <c r="C5457" t="s">
        <v>15</v>
      </c>
      <c r="D5457" s="1">
        <v>43400</v>
      </c>
      <c r="E5457" s="1">
        <v>43549</v>
      </c>
      <c r="F5457" s="1">
        <v>43557</v>
      </c>
      <c r="G5457" s="1">
        <v>43566</v>
      </c>
      <c r="H5457" s="13">
        <f>Orders[[#This Row],[DeliveryDate]]-Orders[[#This Row],[OrderDate]]</f>
        <v>17</v>
      </c>
      <c r="I5457" t="s">
        <v>3</v>
      </c>
      <c r="J5457" t="str">
        <f>_xlfn.XLOOKUP(Orders[[#This Row],[_SalesRepID]],'Sales team'!A:A,'Sales team'!B:B)</f>
        <v>Shawn Wallace</v>
      </c>
      <c r="K5457">
        <v>18</v>
      </c>
      <c r="L5457">
        <v>46</v>
      </c>
      <c r="M5457">
        <v>29</v>
      </c>
      <c r="N5457" t="str">
        <f>_xlfn.XLOOKUP(Orders[[#This Row],[_ProductID]],Products!A:A,Products!C:C)</f>
        <v>Home décor</v>
      </c>
      <c r="O5457">
        <v>45</v>
      </c>
      <c r="P5457">
        <v>0.2</v>
      </c>
      <c r="Q5457" s="2">
        <v>2257.9</v>
      </c>
      <c r="R5457" s="2">
        <v>1896.636</v>
      </c>
      <c r="S5457" s="2">
        <v>9031.6</v>
      </c>
      <c r="T5457" s="2">
        <v>-451.57999999999993</v>
      </c>
    </row>
    <row r="5458" spans="1:20" x14ac:dyDescent="0.25">
      <c r="A5458" t="s">
        <v>2543</v>
      </c>
      <c r="B5458" t="s">
        <v>5</v>
      </c>
      <c r="C5458" t="s">
        <v>6</v>
      </c>
      <c r="D5458" s="1">
        <v>43400</v>
      </c>
      <c r="E5458" s="1">
        <v>43549</v>
      </c>
      <c r="F5458" s="1">
        <v>43573</v>
      </c>
      <c r="G5458" s="1">
        <v>43558</v>
      </c>
      <c r="H5458" s="13">
        <f>Orders[[#This Row],[DeliveryDate]]-Orders[[#This Row],[OrderDate]]</f>
        <v>9</v>
      </c>
      <c r="I5458" t="s">
        <v>3</v>
      </c>
      <c r="J5458" t="str">
        <f>_xlfn.XLOOKUP(Orders[[#This Row],[_SalesRepID]],'Sales team'!A:A,'Sales team'!B:B)</f>
        <v>Anthony Torres</v>
      </c>
      <c r="K5458">
        <v>20</v>
      </c>
      <c r="L5458">
        <v>15</v>
      </c>
      <c r="M5458">
        <v>143</v>
      </c>
      <c r="N5458" t="str">
        <f>_xlfn.XLOOKUP(Orders[[#This Row],[_ProductID]],Products!A:A,Products!C:C)</f>
        <v>Kitchen &amp; Dining</v>
      </c>
      <c r="O5458">
        <v>13</v>
      </c>
      <c r="P5458">
        <v>0.1</v>
      </c>
      <c r="Q5458" s="2">
        <v>2907.8</v>
      </c>
      <c r="R5458" s="2">
        <v>2297.1620000000003</v>
      </c>
      <c r="S5458" s="2">
        <v>18319.140000000003</v>
      </c>
      <c r="T5458" s="2">
        <v>2239.0060000000012</v>
      </c>
    </row>
    <row r="5459" spans="1:20" x14ac:dyDescent="0.25">
      <c r="A5459" t="s">
        <v>2544</v>
      </c>
      <c r="B5459" t="s">
        <v>10</v>
      </c>
      <c r="C5459" t="s">
        <v>46</v>
      </c>
      <c r="D5459" s="1">
        <v>43400</v>
      </c>
      <c r="E5459" s="1">
        <v>43549</v>
      </c>
      <c r="F5459" s="1">
        <v>43553</v>
      </c>
      <c r="G5459" s="1">
        <v>43572</v>
      </c>
      <c r="H5459" s="13">
        <f>Orders[[#This Row],[DeliveryDate]]-Orders[[#This Row],[OrderDate]]</f>
        <v>23</v>
      </c>
      <c r="I5459" t="s">
        <v>3</v>
      </c>
      <c r="J5459" t="str">
        <f>_xlfn.XLOOKUP(Orders[[#This Row],[_SalesRepID]],'Sales team'!A:A,'Sales team'!B:B)</f>
        <v>Donald Reynolds</v>
      </c>
      <c r="K5459">
        <v>26</v>
      </c>
      <c r="L5459">
        <v>46</v>
      </c>
      <c r="M5459">
        <v>61</v>
      </c>
      <c r="N5459" t="str">
        <f>_xlfn.XLOOKUP(Orders[[#This Row],[_ProductID]],Products!A:A,Products!C:C)</f>
        <v>Furniture</v>
      </c>
      <c r="O5459">
        <v>22</v>
      </c>
      <c r="P5459">
        <v>7.4999999999999997E-2</v>
      </c>
      <c r="Q5459" s="2">
        <v>1125.6000000000001</v>
      </c>
      <c r="R5459" s="2">
        <v>585.31200000000013</v>
      </c>
      <c r="S5459" s="2">
        <v>6247.0800000000008</v>
      </c>
      <c r="T5459" s="2">
        <v>2735.2080000000001</v>
      </c>
    </row>
    <row r="5460" spans="1:20" x14ac:dyDescent="0.25">
      <c r="A5460" t="s">
        <v>2545</v>
      </c>
      <c r="B5460" t="s">
        <v>1</v>
      </c>
      <c r="C5460" t="s">
        <v>25</v>
      </c>
      <c r="D5460" s="1">
        <v>43400</v>
      </c>
      <c r="E5460" s="1">
        <v>43549</v>
      </c>
      <c r="F5460" s="1">
        <v>43552</v>
      </c>
      <c r="G5460" s="1">
        <v>43581</v>
      </c>
      <c r="H5460" s="13">
        <f>Orders[[#This Row],[DeliveryDate]]-Orders[[#This Row],[OrderDate]]</f>
        <v>32</v>
      </c>
      <c r="I5460" t="s">
        <v>3</v>
      </c>
      <c r="J5460" t="str">
        <f>_xlfn.XLOOKUP(Orders[[#This Row],[_SalesRepID]],'Sales team'!A:A,'Sales team'!B:B)</f>
        <v>Jerry Green</v>
      </c>
      <c r="K5460">
        <v>3</v>
      </c>
      <c r="L5460">
        <v>21</v>
      </c>
      <c r="M5460">
        <v>334</v>
      </c>
      <c r="N5460" t="str">
        <f>_xlfn.XLOOKUP(Orders[[#This Row],[_ProductID]],Products!A:A,Products!C:C)</f>
        <v>Furniture</v>
      </c>
      <c r="O5460">
        <v>38</v>
      </c>
      <c r="P5460">
        <v>7.4999999999999997E-2</v>
      </c>
      <c r="Q5460" s="2">
        <v>1072</v>
      </c>
      <c r="R5460" s="2">
        <v>525.28</v>
      </c>
      <c r="S5460" s="2">
        <v>1983.2</v>
      </c>
      <c r="T5460" s="2">
        <v>932.6400000000001</v>
      </c>
    </row>
    <row r="5461" spans="1:20" x14ac:dyDescent="0.25">
      <c r="A5461" t="s">
        <v>2546</v>
      </c>
      <c r="B5461" t="s">
        <v>1</v>
      </c>
      <c r="C5461" t="s">
        <v>25</v>
      </c>
      <c r="D5461" s="1">
        <v>43400</v>
      </c>
      <c r="E5461" s="1">
        <v>43549</v>
      </c>
      <c r="F5461" s="1">
        <v>43561</v>
      </c>
      <c r="G5461" s="1">
        <v>43557</v>
      </c>
      <c r="H5461" s="13">
        <f>Orders[[#This Row],[DeliveryDate]]-Orders[[#This Row],[OrderDate]]</f>
        <v>8</v>
      </c>
      <c r="I5461" t="s">
        <v>3</v>
      </c>
      <c r="J5461" t="str">
        <f>_xlfn.XLOOKUP(Orders[[#This Row],[_SalesRepID]],'Sales team'!A:A,'Sales team'!B:B)</f>
        <v>Jonathan Hawkins</v>
      </c>
      <c r="K5461">
        <v>10</v>
      </c>
      <c r="L5461">
        <v>38</v>
      </c>
      <c r="M5461">
        <v>330</v>
      </c>
      <c r="N5461" t="str">
        <f>_xlfn.XLOOKUP(Orders[[#This Row],[_ProductID]],Products!A:A,Products!C:C)</f>
        <v>Kitchen &amp; Dining</v>
      </c>
      <c r="O5461">
        <v>37</v>
      </c>
      <c r="P5461">
        <v>0.1</v>
      </c>
      <c r="Q5461" s="2">
        <v>1809</v>
      </c>
      <c r="R5461" s="2">
        <v>1139.67</v>
      </c>
      <c r="S5461" s="2">
        <v>8140.5</v>
      </c>
      <c r="T5461" s="2">
        <v>2442.1499999999996</v>
      </c>
    </row>
    <row r="5462" spans="1:20" x14ac:dyDescent="0.25">
      <c r="A5462" t="s">
        <v>2547</v>
      </c>
      <c r="B5462" t="s">
        <v>5</v>
      </c>
      <c r="C5462" t="s">
        <v>25</v>
      </c>
      <c r="D5462" s="1">
        <v>43500</v>
      </c>
      <c r="E5462" s="1">
        <v>43549</v>
      </c>
      <c r="F5462" s="1">
        <v>43568</v>
      </c>
      <c r="G5462" s="1">
        <v>43571</v>
      </c>
      <c r="H5462" s="13">
        <f>Orders[[#This Row],[DeliveryDate]]-Orders[[#This Row],[OrderDate]]</f>
        <v>22</v>
      </c>
      <c r="I5462" t="s">
        <v>3</v>
      </c>
      <c r="J5462" t="str">
        <f>_xlfn.XLOOKUP(Orders[[#This Row],[_SalesRepID]],'Sales team'!A:A,'Sales team'!B:B)</f>
        <v>Nicholas Cunningham</v>
      </c>
      <c r="K5462">
        <v>19</v>
      </c>
      <c r="L5462">
        <v>22</v>
      </c>
      <c r="M5462">
        <v>349</v>
      </c>
      <c r="N5462" t="str">
        <f>_xlfn.XLOOKUP(Orders[[#This Row],[_ProductID]],Products!A:A,Products!C:C)</f>
        <v>Home décor</v>
      </c>
      <c r="O5462">
        <v>43</v>
      </c>
      <c r="P5462">
        <v>0.1</v>
      </c>
      <c r="Q5462" s="2">
        <v>1025.1000000000001</v>
      </c>
      <c r="R5462" s="2">
        <v>533.05200000000013</v>
      </c>
      <c r="S5462" s="2">
        <v>2767.7700000000004</v>
      </c>
      <c r="T5462" s="2">
        <v>1168.614</v>
      </c>
    </row>
    <row r="5463" spans="1:20" x14ac:dyDescent="0.25">
      <c r="A5463" t="s">
        <v>2531</v>
      </c>
      <c r="B5463" t="s">
        <v>8</v>
      </c>
      <c r="C5463" t="s">
        <v>6</v>
      </c>
      <c r="D5463" s="1">
        <v>43400</v>
      </c>
      <c r="E5463" s="1">
        <v>43548</v>
      </c>
      <c r="F5463" s="1">
        <v>43574</v>
      </c>
      <c r="G5463" s="1">
        <v>43553</v>
      </c>
      <c r="H5463" s="13">
        <f>Orders[[#This Row],[DeliveryDate]]-Orders[[#This Row],[OrderDate]]</f>
        <v>5</v>
      </c>
      <c r="I5463" t="s">
        <v>3</v>
      </c>
      <c r="J5463" t="str">
        <f>_xlfn.XLOOKUP(Orders[[#This Row],[_SalesRepID]],'Sales team'!A:A,'Sales team'!B:B)</f>
        <v>Roy Rice</v>
      </c>
      <c r="K5463">
        <v>24</v>
      </c>
      <c r="L5463">
        <v>12</v>
      </c>
      <c r="M5463">
        <v>193</v>
      </c>
      <c r="N5463" t="str">
        <f>_xlfn.XLOOKUP(Orders[[#This Row],[_ProductID]],Products!A:A,Products!C:C)</f>
        <v>Kitchen &amp; Dining</v>
      </c>
      <c r="O5463">
        <v>1</v>
      </c>
      <c r="P5463">
        <v>0.4</v>
      </c>
      <c r="Q5463" s="2">
        <v>978.2</v>
      </c>
      <c r="R5463" s="2">
        <v>665.17600000000004</v>
      </c>
      <c r="S5463" s="2">
        <v>1760.7600000000002</v>
      </c>
      <c r="T5463" s="2">
        <v>-234.76800000000003</v>
      </c>
    </row>
    <row r="5464" spans="1:20" x14ac:dyDescent="0.25">
      <c r="A5464" t="s">
        <v>2532</v>
      </c>
      <c r="B5464" t="s">
        <v>1</v>
      </c>
      <c r="C5464" t="s">
        <v>2</v>
      </c>
      <c r="D5464" s="1">
        <v>43400</v>
      </c>
      <c r="E5464" s="1">
        <v>43548</v>
      </c>
      <c r="F5464" s="1">
        <v>43556</v>
      </c>
      <c r="G5464" s="1">
        <v>43577</v>
      </c>
      <c r="H5464" s="13">
        <f>Orders[[#This Row],[DeliveryDate]]-Orders[[#This Row],[OrderDate]]</f>
        <v>29</v>
      </c>
      <c r="I5464" t="s">
        <v>3</v>
      </c>
      <c r="J5464" t="str">
        <f>_xlfn.XLOOKUP(Orders[[#This Row],[_SalesRepID]],'Sales team'!A:A,'Sales team'!B:B)</f>
        <v>Shawn Cook</v>
      </c>
      <c r="K5464">
        <v>7</v>
      </c>
      <c r="L5464">
        <v>19</v>
      </c>
      <c r="M5464">
        <v>213</v>
      </c>
      <c r="N5464" t="str">
        <f>_xlfn.XLOOKUP(Orders[[#This Row],[_ProductID]],Products!A:A,Products!C:C)</f>
        <v>Home décor</v>
      </c>
      <c r="O5464">
        <v>29</v>
      </c>
      <c r="P5464">
        <v>0.1</v>
      </c>
      <c r="Q5464" s="2">
        <v>5319.8</v>
      </c>
      <c r="R5464" s="2">
        <v>2766.2960000000003</v>
      </c>
      <c r="S5464" s="2">
        <v>38302.560000000005</v>
      </c>
      <c r="T5464" s="2">
        <v>16172.192000000003</v>
      </c>
    </row>
    <row r="5465" spans="1:20" x14ac:dyDescent="0.25">
      <c r="A5465" t="s">
        <v>2533</v>
      </c>
      <c r="B5465" t="s">
        <v>10</v>
      </c>
      <c r="C5465" t="s">
        <v>6</v>
      </c>
      <c r="D5465" s="1">
        <v>43400</v>
      </c>
      <c r="E5465" s="1">
        <v>43548</v>
      </c>
      <c r="F5465" s="1">
        <v>43553</v>
      </c>
      <c r="G5465" s="1">
        <v>43557</v>
      </c>
      <c r="H5465" s="13">
        <f>Orders[[#This Row],[DeliveryDate]]-Orders[[#This Row],[OrderDate]]</f>
        <v>9</v>
      </c>
      <c r="I5465" t="s">
        <v>3</v>
      </c>
      <c r="J5465" t="str">
        <f>_xlfn.XLOOKUP(Orders[[#This Row],[_SalesRepID]],'Sales team'!A:A,'Sales team'!B:B)</f>
        <v>Donald Reynolds</v>
      </c>
      <c r="K5465">
        <v>26</v>
      </c>
      <c r="L5465">
        <v>20</v>
      </c>
      <c r="M5465">
        <v>159</v>
      </c>
      <c r="N5465" t="str">
        <f>_xlfn.XLOOKUP(Orders[[#This Row],[_ProductID]],Products!A:A,Products!C:C)</f>
        <v>Home décor</v>
      </c>
      <c r="O5465">
        <v>30</v>
      </c>
      <c r="P5465">
        <v>0.15</v>
      </c>
      <c r="Q5465" s="2">
        <v>1869.3</v>
      </c>
      <c r="R5465" s="2">
        <v>1177.6589999999999</v>
      </c>
      <c r="S5465" s="2">
        <v>12711.24</v>
      </c>
      <c r="T5465" s="2">
        <v>3289.9680000000008</v>
      </c>
    </row>
    <row r="5466" spans="1:20" x14ac:dyDescent="0.25">
      <c r="A5466" t="s">
        <v>2534</v>
      </c>
      <c r="B5466" t="s">
        <v>5</v>
      </c>
      <c r="C5466" t="s">
        <v>6</v>
      </c>
      <c r="D5466" s="1">
        <v>43400</v>
      </c>
      <c r="E5466" s="1">
        <v>43548</v>
      </c>
      <c r="F5466" s="1">
        <v>43575</v>
      </c>
      <c r="G5466" s="1">
        <v>43573</v>
      </c>
      <c r="H5466" s="13">
        <f>Orders[[#This Row],[DeliveryDate]]-Orders[[#This Row],[OrderDate]]</f>
        <v>25</v>
      </c>
      <c r="I5466" t="s">
        <v>3</v>
      </c>
      <c r="J5466" t="str">
        <f>_xlfn.XLOOKUP(Orders[[#This Row],[_SalesRepID]],'Sales team'!A:A,'Sales team'!B:B)</f>
        <v>Roger Alexander</v>
      </c>
      <c r="K5466">
        <v>15</v>
      </c>
      <c r="L5466">
        <v>50</v>
      </c>
      <c r="M5466">
        <v>96</v>
      </c>
      <c r="N5466" t="str">
        <f>_xlfn.XLOOKUP(Orders[[#This Row],[_ProductID]],Products!A:A,Products!C:C)</f>
        <v>Kitchen &amp; Dining</v>
      </c>
      <c r="O5466">
        <v>37</v>
      </c>
      <c r="P5466">
        <v>0.05</v>
      </c>
      <c r="Q5466" s="2">
        <v>1085.4000000000001</v>
      </c>
      <c r="R5466" s="2">
        <v>911.73599999999999</v>
      </c>
      <c r="S5466" s="2">
        <v>5155.6499999999996</v>
      </c>
      <c r="T5466" s="2">
        <v>596.96999999999935</v>
      </c>
    </row>
    <row r="5467" spans="1:20" x14ac:dyDescent="0.25">
      <c r="A5467" t="s">
        <v>2535</v>
      </c>
      <c r="B5467" t="s">
        <v>1</v>
      </c>
      <c r="C5467" t="s">
        <v>6</v>
      </c>
      <c r="D5467" s="1">
        <v>43500</v>
      </c>
      <c r="E5467" s="1">
        <v>43548</v>
      </c>
      <c r="F5467" s="1">
        <v>43564</v>
      </c>
      <c r="G5467" s="1">
        <v>43558</v>
      </c>
      <c r="H5467" s="13">
        <f>Orders[[#This Row],[DeliveryDate]]-Orders[[#This Row],[OrderDate]]</f>
        <v>10</v>
      </c>
      <c r="I5467" t="s">
        <v>3</v>
      </c>
      <c r="J5467" t="str">
        <f>_xlfn.XLOOKUP(Orders[[#This Row],[_SalesRepID]],'Sales team'!A:A,'Sales team'!B:B)</f>
        <v>Shawn Cook</v>
      </c>
      <c r="K5467">
        <v>7</v>
      </c>
      <c r="L5467">
        <v>22</v>
      </c>
      <c r="M5467">
        <v>110</v>
      </c>
      <c r="N5467" t="str">
        <f>_xlfn.XLOOKUP(Orders[[#This Row],[_ProductID]],Products!A:A,Products!C:C)</f>
        <v>Electronics</v>
      </c>
      <c r="O5467">
        <v>25</v>
      </c>
      <c r="P5467">
        <v>0.05</v>
      </c>
      <c r="Q5467" s="2">
        <v>1072</v>
      </c>
      <c r="R5467" s="2">
        <v>503.84</v>
      </c>
      <c r="S5467" s="2">
        <v>4073.6</v>
      </c>
      <c r="T5467" s="2">
        <v>2058.2399999999998</v>
      </c>
    </row>
    <row r="5468" spans="1:20" x14ac:dyDescent="0.25">
      <c r="A5468" t="s">
        <v>2536</v>
      </c>
      <c r="B5468" t="s">
        <v>1</v>
      </c>
      <c r="C5468" t="s">
        <v>2</v>
      </c>
      <c r="D5468" s="1">
        <v>43500</v>
      </c>
      <c r="E5468" s="1">
        <v>43548</v>
      </c>
      <c r="F5468" s="1">
        <v>43553</v>
      </c>
      <c r="G5468" s="1">
        <v>43558</v>
      </c>
      <c r="H5468" s="13">
        <f>Orders[[#This Row],[DeliveryDate]]-Orders[[#This Row],[OrderDate]]</f>
        <v>10</v>
      </c>
      <c r="I5468" t="s">
        <v>3</v>
      </c>
      <c r="J5468" t="str">
        <f>_xlfn.XLOOKUP(Orders[[#This Row],[_SalesRepID]],'Sales team'!A:A,'Sales team'!B:B)</f>
        <v>Stephen Payne</v>
      </c>
      <c r="K5468">
        <v>5</v>
      </c>
      <c r="L5468">
        <v>42</v>
      </c>
      <c r="M5468">
        <v>208</v>
      </c>
      <c r="N5468" t="str">
        <f>_xlfn.XLOOKUP(Orders[[#This Row],[_ProductID]],Products!A:A,Products!C:C)</f>
        <v>Home décor</v>
      </c>
      <c r="O5468">
        <v>46</v>
      </c>
      <c r="P5468">
        <v>0.2</v>
      </c>
      <c r="Q5468" s="2">
        <v>261.3</v>
      </c>
      <c r="R5468" s="2">
        <v>216.87899999999999</v>
      </c>
      <c r="S5468" s="2">
        <v>418.08000000000004</v>
      </c>
      <c r="T5468" s="2">
        <v>-15.67799999999994</v>
      </c>
    </row>
    <row r="5469" spans="1:20" x14ac:dyDescent="0.25">
      <c r="A5469" t="s">
        <v>2537</v>
      </c>
      <c r="B5469" t="s">
        <v>1</v>
      </c>
      <c r="C5469" t="s">
        <v>13</v>
      </c>
      <c r="D5469" s="1">
        <v>43400</v>
      </c>
      <c r="E5469" s="1">
        <v>43548</v>
      </c>
      <c r="F5469" s="1">
        <v>43573</v>
      </c>
      <c r="G5469" s="1">
        <v>43571</v>
      </c>
      <c r="H5469" s="13">
        <f>Orders[[#This Row],[DeliveryDate]]-Orders[[#This Row],[OrderDate]]</f>
        <v>23</v>
      </c>
      <c r="I5469" t="s">
        <v>3</v>
      </c>
      <c r="J5469" t="str">
        <f>_xlfn.XLOOKUP(Orders[[#This Row],[_SalesRepID]],'Sales team'!A:A,'Sales team'!B:B)</f>
        <v>Jerry Green</v>
      </c>
      <c r="K5469">
        <v>3</v>
      </c>
      <c r="L5469">
        <v>8</v>
      </c>
      <c r="M5469">
        <v>299</v>
      </c>
      <c r="N5469" t="str">
        <f>_xlfn.XLOOKUP(Orders[[#This Row],[_ProductID]],Products!A:A,Products!C:C)</f>
        <v>Electronics</v>
      </c>
      <c r="O5469">
        <v>47</v>
      </c>
      <c r="P5469">
        <v>0.15</v>
      </c>
      <c r="Q5469" s="2">
        <v>3912.8</v>
      </c>
      <c r="R5469" s="2">
        <v>3091.1120000000001</v>
      </c>
      <c r="S5469" s="2">
        <v>3325.88</v>
      </c>
      <c r="T5469" s="2">
        <v>234.76800000000003</v>
      </c>
    </row>
    <row r="5470" spans="1:20" x14ac:dyDescent="0.25">
      <c r="A5470" t="s">
        <v>2538</v>
      </c>
      <c r="B5470" t="s">
        <v>5</v>
      </c>
      <c r="C5470" t="s">
        <v>6</v>
      </c>
      <c r="D5470" s="1">
        <v>43500</v>
      </c>
      <c r="E5470" s="1">
        <v>43548</v>
      </c>
      <c r="F5470" s="1">
        <v>43571</v>
      </c>
      <c r="G5470" s="1">
        <v>43572</v>
      </c>
      <c r="H5470" s="13">
        <f>Orders[[#This Row],[DeliveryDate]]-Orders[[#This Row],[OrderDate]]</f>
        <v>24</v>
      </c>
      <c r="I5470" t="s">
        <v>3</v>
      </c>
      <c r="J5470" t="str">
        <f>_xlfn.XLOOKUP(Orders[[#This Row],[_SalesRepID]],'Sales team'!A:A,'Sales team'!B:B)</f>
        <v>Todd Roberts</v>
      </c>
      <c r="K5470">
        <v>13</v>
      </c>
      <c r="L5470">
        <v>25</v>
      </c>
      <c r="M5470">
        <v>132</v>
      </c>
      <c r="N5470" t="str">
        <f>_xlfn.XLOOKUP(Orders[[#This Row],[_ProductID]],Products!A:A,Products!C:C)</f>
        <v>Home décor</v>
      </c>
      <c r="O5470">
        <v>23</v>
      </c>
      <c r="P5470">
        <v>0.15</v>
      </c>
      <c r="Q5470" s="2">
        <v>2673.3</v>
      </c>
      <c r="R5470" s="2">
        <v>1176.2520000000002</v>
      </c>
      <c r="S5470" s="2">
        <v>13633.83</v>
      </c>
      <c r="T5470" s="2">
        <v>6576.3179999999993</v>
      </c>
    </row>
    <row r="5471" spans="1:20" x14ac:dyDescent="0.25">
      <c r="A5471" t="s">
        <v>2539</v>
      </c>
      <c r="B5471" t="s">
        <v>1</v>
      </c>
      <c r="C5471" t="s">
        <v>6</v>
      </c>
      <c r="D5471" s="1">
        <v>43400</v>
      </c>
      <c r="E5471" s="1">
        <v>43548</v>
      </c>
      <c r="F5471" s="1">
        <v>43554</v>
      </c>
      <c r="G5471" s="1">
        <v>43552</v>
      </c>
      <c r="H5471" s="13">
        <f>Orders[[#This Row],[DeliveryDate]]-Orders[[#This Row],[OrderDate]]</f>
        <v>4</v>
      </c>
      <c r="I5471" t="s">
        <v>3</v>
      </c>
      <c r="J5471" t="str">
        <f>_xlfn.XLOOKUP(Orders[[#This Row],[_SalesRepID]],'Sales team'!A:A,'Sales team'!B:B)</f>
        <v>George Lewis</v>
      </c>
      <c r="K5471">
        <v>8</v>
      </c>
      <c r="L5471">
        <v>41</v>
      </c>
      <c r="M5471">
        <v>202</v>
      </c>
      <c r="N5471" t="str">
        <f>_xlfn.XLOOKUP(Orders[[#This Row],[_ProductID]],Products!A:A,Products!C:C)</f>
        <v>Kitchen &amp; Dining</v>
      </c>
      <c r="O5471">
        <v>16</v>
      </c>
      <c r="P5471">
        <v>0.05</v>
      </c>
      <c r="Q5471" s="2">
        <v>1045.2</v>
      </c>
      <c r="R5471" s="2">
        <v>553.95600000000002</v>
      </c>
      <c r="S5471" s="2">
        <v>1985.8799999999999</v>
      </c>
      <c r="T5471" s="2">
        <v>877.96799999999985</v>
      </c>
    </row>
    <row r="5472" spans="1:20" x14ac:dyDescent="0.25">
      <c r="A5472" t="s">
        <v>2540</v>
      </c>
      <c r="B5472" t="s">
        <v>10</v>
      </c>
      <c r="C5472" t="s">
        <v>6</v>
      </c>
      <c r="D5472" s="1">
        <v>43500</v>
      </c>
      <c r="E5472" s="1">
        <v>43548</v>
      </c>
      <c r="F5472" s="1">
        <v>43556</v>
      </c>
      <c r="G5472" s="1">
        <v>43556</v>
      </c>
      <c r="H5472" s="13">
        <f>Orders[[#This Row],[DeliveryDate]]-Orders[[#This Row],[OrderDate]]</f>
        <v>8</v>
      </c>
      <c r="I5472" t="s">
        <v>3</v>
      </c>
      <c r="J5472" t="str">
        <f>_xlfn.XLOOKUP(Orders[[#This Row],[_SalesRepID]],'Sales team'!A:A,'Sales team'!B:B)</f>
        <v>Carlos Miller</v>
      </c>
      <c r="K5472">
        <v>28</v>
      </c>
      <c r="L5472">
        <v>16</v>
      </c>
      <c r="M5472">
        <v>159</v>
      </c>
      <c r="N5472" t="str">
        <f>_xlfn.XLOOKUP(Orders[[#This Row],[_ProductID]],Products!A:A,Products!C:C)</f>
        <v>Furniture</v>
      </c>
      <c r="O5472">
        <v>5</v>
      </c>
      <c r="P5472">
        <v>0.4</v>
      </c>
      <c r="Q5472" s="2">
        <v>2412</v>
      </c>
      <c r="R5472" s="2">
        <v>1061.28</v>
      </c>
      <c r="S5472" s="2">
        <v>4341.5999999999995</v>
      </c>
      <c r="T5472" s="2">
        <v>1157.7599999999993</v>
      </c>
    </row>
    <row r="5473" spans="1:20" x14ac:dyDescent="0.25">
      <c r="A5473" t="s">
        <v>2520</v>
      </c>
      <c r="B5473" t="s">
        <v>1</v>
      </c>
      <c r="C5473" t="s">
        <v>15</v>
      </c>
      <c r="D5473" s="1">
        <v>43400</v>
      </c>
      <c r="E5473" s="1">
        <v>43547</v>
      </c>
      <c r="F5473" s="1">
        <v>43572</v>
      </c>
      <c r="G5473" s="1">
        <v>43563</v>
      </c>
      <c r="H5473" s="13">
        <f>Orders[[#This Row],[DeliveryDate]]-Orders[[#This Row],[OrderDate]]</f>
        <v>16</v>
      </c>
      <c r="I5473" t="s">
        <v>3</v>
      </c>
      <c r="J5473" t="str">
        <f>_xlfn.XLOOKUP(Orders[[#This Row],[_SalesRepID]],'Sales team'!A:A,'Sales team'!B:B)</f>
        <v>Chris Armstrong</v>
      </c>
      <c r="K5473">
        <v>4</v>
      </c>
      <c r="L5473">
        <v>49</v>
      </c>
      <c r="M5473">
        <v>7</v>
      </c>
      <c r="N5473" t="str">
        <f>_xlfn.XLOOKUP(Orders[[#This Row],[_ProductID]],Products!A:A,Products!C:C)</f>
        <v>Furniture</v>
      </c>
      <c r="O5473">
        <v>22</v>
      </c>
      <c r="P5473">
        <v>0.2</v>
      </c>
      <c r="Q5473" s="2">
        <v>1788.9</v>
      </c>
      <c r="R5473" s="2">
        <v>751.33799999999997</v>
      </c>
      <c r="S5473" s="2">
        <v>5724.4800000000005</v>
      </c>
      <c r="T5473" s="2">
        <v>2719.1280000000006</v>
      </c>
    </row>
    <row r="5474" spans="1:20" x14ac:dyDescent="0.25">
      <c r="A5474" t="s">
        <v>2521</v>
      </c>
      <c r="B5474" t="s">
        <v>5</v>
      </c>
      <c r="C5474" t="s">
        <v>13</v>
      </c>
      <c r="D5474" s="1">
        <v>43400</v>
      </c>
      <c r="E5474" s="1">
        <v>43547</v>
      </c>
      <c r="F5474" s="1">
        <v>43556</v>
      </c>
      <c r="G5474" s="1">
        <v>43565</v>
      </c>
      <c r="H5474" s="13">
        <f>Orders[[#This Row],[DeliveryDate]]-Orders[[#This Row],[OrderDate]]</f>
        <v>18</v>
      </c>
      <c r="I5474" t="s">
        <v>3</v>
      </c>
      <c r="J5474" t="str">
        <f>_xlfn.XLOOKUP(Orders[[#This Row],[_SalesRepID]],'Sales team'!A:A,'Sales team'!B:B)</f>
        <v>Paul Holmes</v>
      </c>
      <c r="K5474">
        <v>14</v>
      </c>
      <c r="L5474">
        <v>39</v>
      </c>
      <c r="M5474">
        <v>286</v>
      </c>
      <c r="N5474" t="str">
        <f>_xlfn.XLOOKUP(Orders[[#This Row],[_ProductID]],Products!A:A,Products!C:C)</f>
        <v>Furniture</v>
      </c>
      <c r="O5474">
        <v>22</v>
      </c>
      <c r="P5474">
        <v>0.15</v>
      </c>
      <c r="Q5474" s="2">
        <v>1246.2</v>
      </c>
      <c r="R5474" s="2">
        <v>922.18799999999999</v>
      </c>
      <c r="S5474" s="2">
        <v>8474.16</v>
      </c>
      <c r="T5474" s="2">
        <v>1096.6559999999999</v>
      </c>
    </row>
    <row r="5475" spans="1:20" x14ac:dyDescent="0.25">
      <c r="A5475" t="s">
        <v>2522</v>
      </c>
      <c r="B5475" t="s">
        <v>1</v>
      </c>
      <c r="C5475" t="s">
        <v>6</v>
      </c>
      <c r="D5475" s="1">
        <v>43400</v>
      </c>
      <c r="E5475" s="1">
        <v>43547</v>
      </c>
      <c r="F5475" s="1">
        <v>43558</v>
      </c>
      <c r="G5475" s="1">
        <v>43560</v>
      </c>
      <c r="H5475" s="13">
        <f>Orders[[#This Row],[DeliveryDate]]-Orders[[#This Row],[OrderDate]]</f>
        <v>13</v>
      </c>
      <c r="I5475" t="s">
        <v>3</v>
      </c>
      <c r="J5475" t="str">
        <f>_xlfn.XLOOKUP(Orders[[#This Row],[_SalesRepID]],'Sales team'!A:A,'Sales team'!B:B)</f>
        <v>Joshua Ryan</v>
      </c>
      <c r="K5475">
        <v>9</v>
      </c>
      <c r="L5475">
        <v>33</v>
      </c>
      <c r="M5475">
        <v>176</v>
      </c>
      <c r="N5475" t="str">
        <f>_xlfn.XLOOKUP(Orders[[#This Row],[_ProductID]],Products!A:A,Products!C:C)</f>
        <v>Furniture</v>
      </c>
      <c r="O5475">
        <v>22</v>
      </c>
      <c r="P5475">
        <v>0.05</v>
      </c>
      <c r="Q5475" s="2">
        <v>1139</v>
      </c>
      <c r="R5475" s="2">
        <v>854.25</v>
      </c>
      <c r="S5475" s="2">
        <v>3246.1499999999996</v>
      </c>
      <c r="T5475" s="2">
        <v>683.39999999999964</v>
      </c>
    </row>
    <row r="5476" spans="1:20" x14ac:dyDescent="0.25">
      <c r="A5476" t="s">
        <v>2523</v>
      </c>
      <c r="B5476" t="s">
        <v>8</v>
      </c>
      <c r="C5476" t="s">
        <v>15</v>
      </c>
      <c r="D5476" s="1">
        <v>43400</v>
      </c>
      <c r="E5476" s="1">
        <v>43547</v>
      </c>
      <c r="F5476" s="1">
        <v>43556</v>
      </c>
      <c r="G5476" s="1">
        <v>43559</v>
      </c>
      <c r="H5476" s="13">
        <f>Orders[[#This Row],[DeliveryDate]]-Orders[[#This Row],[OrderDate]]</f>
        <v>12</v>
      </c>
      <c r="I5476" t="s">
        <v>3</v>
      </c>
      <c r="J5476" t="str">
        <f>_xlfn.XLOOKUP(Orders[[#This Row],[_SalesRepID]],'Sales team'!A:A,'Sales team'!B:B)</f>
        <v>Joe Price</v>
      </c>
      <c r="K5476">
        <v>22</v>
      </c>
      <c r="L5476">
        <v>20</v>
      </c>
      <c r="M5476">
        <v>48</v>
      </c>
      <c r="N5476" t="str">
        <f>_xlfn.XLOOKUP(Orders[[#This Row],[_ProductID]],Products!A:A,Products!C:C)</f>
        <v>Home décor</v>
      </c>
      <c r="O5476">
        <v>14</v>
      </c>
      <c r="P5476">
        <v>0.2</v>
      </c>
      <c r="Q5476" s="2">
        <v>2566.1</v>
      </c>
      <c r="R5476" s="2">
        <v>1385.694</v>
      </c>
      <c r="S5476" s="2">
        <v>6158.6399999999994</v>
      </c>
      <c r="T5476" s="2">
        <v>2001.5579999999991</v>
      </c>
    </row>
    <row r="5477" spans="1:20" x14ac:dyDescent="0.25">
      <c r="A5477" t="s">
        <v>2524</v>
      </c>
      <c r="B5477" t="s">
        <v>1</v>
      </c>
      <c r="C5477" t="s">
        <v>13</v>
      </c>
      <c r="D5477" s="1">
        <v>43400</v>
      </c>
      <c r="E5477" s="1">
        <v>43547</v>
      </c>
      <c r="F5477" s="1">
        <v>43558</v>
      </c>
      <c r="G5477" s="1">
        <v>43565</v>
      </c>
      <c r="H5477" s="13">
        <f>Orders[[#This Row],[DeliveryDate]]-Orders[[#This Row],[OrderDate]]</f>
        <v>18</v>
      </c>
      <c r="I5477" t="s">
        <v>3</v>
      </c>
      <c r="J5477" t="str">
        <f>_xlfn.XLOOKUP(Orders[[#This Row],[_SalesRepID]],'Sales team'!A:A,'Sales team'!B:B)</f>
        <v>Jonathan Hawkins</v>
      </c>
      <c r="K5477">
        <v>10</v>
      </c>
      <c r="L5477">
        <v>21</v>
      </c>
      <c r="M5477">
        <v>314</v>
      </c>
      <c r="N5477" t="str">
        <f>_xlfn.XLOOKUP(Orders[[#This Row],[_ProductID]],Products!A:A,Products!C:C)</f>
        <v>Home décor</v>
      </c>
      <c r="O5477">
        <v>24</v>
      </c>
      <c r="P5477">
        <v>7.4999999999999997E-2</v>
      </c>
      <c r="Q5477" s="2">
        <v>1112.2</v>
      </c>
      <c r="R5477" s="2">
        <v>489.36799999999999</v>
      </c>
      <c r="S5477" s="2">
        <v>7201.4950000000008</v>
      </c>
      <c r="T5477" s="2">
        <v>3775.9190000000008</v>
      </c>
    </row>
    <row r="5478" spans="1:20" x14ac:dyDescent="0.25">
      <c r="A5478" t="s">
        <v>2525</v>
      </c>
      <c r="B5478" t="s">
        <v>5</v>
      </c>
      <c r="C5478" t="s">
        <v>13</v>
      </c>
      <c r="D5478" s="1">
        <v>43400</v>
      </c>
      <c r="E5478" s="1">
        <v>43547</v>
      </c>
      <c r="F5478" s="1">
        <v>43562</v>
      </c>
      <c r="G5478" s="1">
        <v>43566</v>
      </c>
      <c r="H5478" s="13">
        <f>Orders[[#This Row],[DeliveryDate]]-Orders[[#This Row],[OrderDate]]</f>
        <v>19</v>
      </c>
      <c r="I5478" t="s">
        <v>3</v>
      </c>
      <c r="J5478" t="str">
        <f>_xlfn.XLOOKUP(Orders[[#This Row],[_SalesRepID]],'Sales team'!A:A,'Sales team'!B:B)</f>
        <v>Anthony Berry</v>
      </c>
      <c r="K5478">
        <v>16</v>
      </c>
      <c r="L5478">
        <v>17</v>
      </c>
      <c r="M5478">
        <v>305</v>
      </c>
      <c r="N5478" t="str">
        <f>_xlfn.XLOOKUP(Orders[[#This Row],[_ProductID]],Products!A:A,Products!C:C)</f>
        <v>Outdoor</v>
      </c>
      <c r="O5478">
        <v>9</v>
      </c>
      <c r="P5478">
        <v>0.1</v>
      </c>
      <c r="Q5478" s="2">
        <v>1025.1000000000001</v>
      </c>
      <c r="R5478" s="2">
        <v>871.33500000000004</v>
      </c>
      <c r="S5478" s="2">
        <v>5535.5400000000009</v>
      </c>
      <c r="T5478" s="2">
        <v>307.53000000000065</v>
      </c>
    </row>
    <row r="5479" spans="1:20" x14ac:dyDescent="0.25">
      <c r="A5479" t="s">
        <v>2526</v>
      </c>
      <c r="B5479" t="s">
        <v>1</v>
      </c>
      <c r="C5479" t="s">
        <v>13</v>
      </c>
      <c r="D5479" s="1">
        <v>43500</v>
      </c>
      <c r="E5479" s="1">
        <v>43547</v>
      </c>
      <c r="F5479" s="1">
        <v>43570</v>
      </c>
      <c r="G5479" s="1">
        <v>43566</v>
      </c>
      <c r="H5479" s="13">
        <f>Orders[[#This Row],[DeliveryDate]]-Orders[[#This Row],[OrderDate]]</f>
        <v>19</v>
      </c>
      <c r="I5479" t="s">
        <v>3</v>
      </c>
      <c r="J5479" t="str">
        <f>_xlfn.XLOOKUP(Orders[[#This Row],[_SalesRepID]],'Sales team'!A:A,'Sales team'!B:B)</f>
        <v>Chris Armstrong</v>
      </c>
      <c r="K5479">
        <v>4</v>
      </c>
      <c r="L5479">
        <v>23</v>
      </c>
      <c r="M5479">
        <v>327</v>
      </c>
      <c r="N5479" t="str">
        <f>_xlfn.XLOOKUP(Orders[[#This Row],[_ProductID]],Products!A:A,Products!C:C)</f>
        <v>Furniture</v>
      </c>
      <c r="O5479">
        <v>42</v>
      </c>
      <c r="P5479">
        <v>0.1</v>
      </c>
      <c r="Q5479" s="2">
        <v>187.6</v>
      </c>
      <c r="R5479" s="2">
        <v>91.923999999999992</v>
      </c>
      <c r="S5479" s="2">
        <v>1350.72</v>
      </c>
      <c r="T5479" s="2">
        <v>615.32800000000009</v>
      </c>
    </row>
    <row r="5480" spans="1:20" x14ac:dyDescent="0.25">
      <c r="A5480" t="s">
        <v>2527</v>
      </c>
      <c r="B5480" t="s">
        <v>1</v>
      </c>
      <c r="C5480" t="s">
        <v>6</v>
      </c>
      <c r="D5480" s="1">
        <v>43500</v>
      </c>
      <c r="E5480" s="1">
        <v>43547</v>
      </c>
      <c r="F5480" s="1">
        <v>43553</v>
      </c>
      <c r="G5480" s="1">
        <v>43552</v>
      </c>
      <c r="H5480" s="13">
        <f>Orders[[#This Row],[DeliveryDate]]-Orders[[#This Row],[OrderDate]]</f>
        <v>5</v>
      </c>
      <c r="I5480" t="s">
        <v>3</v>
      </c>
      <c r="J5480" t="str">
        <f>_xlfn.XLOOKUP(Orders[[#This Row],[_SalesRepID]],'Sales team'!A:A,'Sales team'!B:B)</f>
        <v>George Lewis</v>
      </c>
      <c r="K5480">
        <v>8</v>
      </c>
      <c r="L5480">
        <v>34</v>
      </c>
      <c r="M5480">
        <v>163</v>
      </c>
      <c r="N5480" t="str">
        <f>_xlfn.XLOOKUP(Orders[[#This Row],[_ProductID]],Products!A:A,Products!C:C)</f>
        <v>Home décor</v>
      </c>
      <c r="O5480">
        <v>23</v>
      </c>
      <c r="P5480">
        <v>0.2</v>
      </c>
      <c r="Q5480" s="2">
        <v>6264.5</v>
      </c>
      <c r="R5480" s="2">
        <v>4698.375</v>
      </c>
      <c r="S5480" s="2">
        <v>25058</v>
      </c>
      <c r="T5480" s="2">
        <v>1566.125</v>
      </c>
    </row>
    <row r="5481" spans="1:20" x14ac:dyDescent="0.25">
      <c r="A5481" t="s">
        <v>2528</v>
      </c>
      <c r="B5481" t="s">
        <v>1</v>
      </c>
      <c r="C5481" t="s">
        <v>6</v>
      </c>
      <c r="D5481" s="1">
        <v>43400</v>
      </c>
      <c r="E5481" s="1">
        <v>43547</v>
      </c>
      <c r="F5481" s="1">
        <v>43554</v>
      </c>
      <c r="G5481" s="1">
        <v>43579</v>
      </c>
      <c r="H5481" s="13">
        <f>Orders[[#This Row],[DeliveryDate]]-Orders[[#This Row],[OrderDate]]</f>
        <v>32</v>
      </c>
      <c r="I5481" t="s">
        <v>3</v>
      </c>
      <c r="J5481" t="str">
        <f>_xlfn.XLOOKUP(Orders[[#This Row],[_SalesRepID]],'Sales team'!A:A,'Sales team'!B:B)</f>
        <v>Keith Griffin</v>
      </c>
      <c r="K5481">
        <v>2</v>
      </c>
      <c r="L5481">
        <v>43</v>
      </c>
      <c r="M5481">
        <v>194</v>
      </c>
      <c r="N5481" t="str">
        <f>_xlfn.XLOOKUP(Orders[[#This Row],[_ProductID]],Products!A:A,Products!C:C)</f>
        <v>Home décor</v>
      </c>
      <c r="O5481">
        <v>39</v>
      </c>
      <c r="P5481">
        <v>0.05</v>
      </c>
      <c r="Q5481" s="2">
        <v>174.20000000000002</v>
      </c>
      <c r="R5481" s="2">
        <v>125.42400000000001</v>
      </c>
      <c r="S5481" s="2">
        <v>827.45</v>
      </c>
      <c r="T5481" s="2">
        <v>200.33000000000004</v>
      </c>
    </row>
    <row r="5482" spans="1:20" x14ac:dyDescent="0.25">
      <c r="A5482" t="s">
        <v>2529</v>
      </c>
      <c r="B5482" t="s">
        <v>10</v>
      </c>
      <c r="C5482" t="s">
        <v>6</v>
      </c>
      <c r="D5482" s="1">
        <v>43400</v>
      </c>
      <c r="E5482" s="1">
        <v>43547</v>
      </c>
      <c r="F5482" s="1">
        <v>43569</v>
      </c>
      <c r="G5482" s="1">
        <v>43564</v>
      </c>
      <c r="H5482" s="13">
        <f>Orders[[#This Row],[DeliveryDate]]-Orders[[#This Row],[OrderDate]]</f>
        <v>17</v>
      </c>
      <c r="I5482" t="s">
        <v>3</v>
      </c>
      <c r="J5482" t="str">
        <f>_xlfn.XLOOKUP(Orders[[#This Row],[_SalesRepID]],'Sales team'!A:A,'Sales team'!B:B)</f>
        <v>Donald Reynolds</v>
      </c>
      <c r="K5482">
        <v>26</v>
      </c>
      <c r="L5482">
        <v>24</v>
      </c>
      <c r="M5482">
        <v>89</v>
      </c>
      <c r="N5482" t="str">
        <f>_xlfn.XLOOKUP(Orders[[#This Row],[_ProductID]],Products!A:A,Products!C:C)</f>
        <v>Home décor</v>
      </c>
      <c r="O5482">
        <v>40</v>
      </c>
      <c r="P5482">
        <v>7.4999999999999997E-2</v>
      </c>
      <c r="Q5482" s="2">
        <v>3825.7000000000003</v>
      </c>
      <c r="R5482" s="2">
        <v>2180.6489999999999</v>
      </c>
      <c r="S5482" s="2">
        <v>21232.635000000002</v>
      </c>
      <c r="T5482" s="2">
        <v>8148.7410000000018</v>
      </c>
    </row>
    <row r="5483" spans="1:20" x14ac:dyDescent="0.25">
      <c r="A5483" t="s">
        <v>2530</v>
      </c>
      <c r="B5483" t="s">
        <v>8</v>
      </c>
      <c r="C5483" t="s">
        <v>2</v>
      </c>
      <c r="D5483" s="1">
        <v>43500</v>
      </c>
      <c r="E5483" s="1">
        <v>43547</v>
      </c>
      <c r="F5483" s="1">
        <v>43565</v>
      </c>
      <c r="G5483" s="1">
        <v>43563</v>
      </c>
      <c r="H5483" s="13">
        <f>Orders[[#This Row],[DeliveryDate]]-Orders[[#This Row],[OrderDate]]</f>
        <v>16</v>
      </c>
      <c r="I5483" t="s">
        <v>3</v>
      </c>
      <c r="J5483" t="str">
        <f>_xlfn.XLOOKUP(Orders[[#This Row],[_SalesRepID]],'Sales team'!A:A,'Sales team'!B:B)</f>
        <v>Roy Rice</v>
      </c>
      <c r="K5483">
        <v>24</v>
      </c>
      <c r="L5483">
        <v>2</v>
      </c>
      <c r="M5483">
        <v>234</v>
      </c>
      <c r="N5483" t="str">
        <f>_xlfn.XLOOKUP(Orders[[#This Row],[_ProductID]],Products!A:A,Products!C:C)</f>
        <v>Home décor</v>
      </c>
      <c r="O5483">
        <v>17</v>
      </c>
      <c r="P5483">
        <v>0.15</v>
      </c>
      <c r="Q5483" s="2">
        <v>1025.1000000000001</v>
      </c>
      <c r="R5483" s="2">
        <v>738.07200000000012</v>
      </c>
      <c r="S5483" s="2">
        <v>4356.6750000000011</v>
      </c>
      <c r="T5483" s="2">
        <v>666.31500000000051</v>
      </c>
    </row>
    <row r="5484" spans="1:20" x14ac:dyDescent="0.25">
      <c r="A5484" t="s">
        <v>2514</v>
      </c>
      <c r="B5484" t="s">
        <v>8</v>
      </c>
      <c r="C5484" t="s">
        <v>6</v>
      </c>
      <c r="D5484" s="1">
        <v>43400</v>
      </c>
      <c r="E5484" s="1">
        <v>43546</v>
      </c>
      <c r="F5484" s="1">
        <v>43555</v>
      </c>
      <c r="G5484" s="1">
        <v>43567</v>
      </c>
      <c r="H5484" s="13">
        <f>Orders[[#This Row],[DeliveryDate]]-Orders[[#This Row],[OrderDate]]</f>
        <v>21</v>
      </c>
      <c r="I5484" t="s">
        <v>3</v>
      </c>
      <c r="J5484" t="str">
        <f>_xlfn.XLOOKUP(Orders[[#This Row],[_SalesRepID]],'Sales team'!A:A,'Sales team'!B:B)</f>
        <v>Samuel Fowler</v>
      </c>
      <c r="K5484">
        <v>21</v>
      </c>
      <c r="L5484">
        <v>48</v>
      </c>
      <c r="M5484">
        <v>126</v>
      </c>
      <c r="N5484" t="str">
        <f>_xlfn.XLOOKUP(Orders[[#This Row],[_ProductID]],Products!A:A,Products!C:C)</f>
        <v>Home décor</v>
      </c>
      <c r="O5484">
        <v>46</v>
      </c>
      <c r="P5484">
        <v>0.05</v>
      </c>
      <c r="Q5484" s="2">
        <v>5688.3</v>
      </c>
      <c r="R5484" s="2">
        <v>3356.0969999999998</v>
      </c>
      <c r="S5484" s="2">
        <v>5403.8850000000002</v>
      </c>
      <c r="T5484" s="2">
        <v>2047.7880000000005</v>
      </c>
    </row>
    <row r="5485" spans="1:20" x14ac:dyDescent="0.25">
      <c r="A5485" t="s">
        <v>2515</v>
      </c>
      <c r="B5485" t="s">
        <v>5</v>
      </c>
      <c r="C5485" t="s">
        <v>6</v>
      </c>
      <c r="D5485" s="1">
        <v>43400</v>
      </c>
      <c r="E5485" s="1">
        <v>43546</v>
      </c>
      <c r="F5485" s="1">
        <v>43560</v>
      </c>
      <c r="G5485" s="1">
        <v>43574</v>
      </c>
      <c r="H5485" s="13">
        <f>Orders[[#This Row],[DeliveryDate]]-Orders[[#This Row],[OrderDate]]</f>
        <v>28</v>
      </c>
      <c r="I5485" t="s">
        <v>3</v>
      </c>
      <c r="J5485" t="str">
        <f>_xlfn.XLOOKUP(Orders[[#This Row],[_SalesRepID]],'Sales team'!A:A,'Sales team'!B:B)</f>
        <v>Roger Alexander</v>
      </c>
      <c r="K5485">
        <v>15</v>
      </c>
      <c r="L5485">
        <v>47</v>
      </c>
      <c r="M5485">
        <v>186</v>
      </c>
      <c r="N5485" t="str">
        <f>_xlfn.XLOOKUP(Orders[[#This Row],[_ProductID]],Products!A:A,Products!C:C)</f>
        <v>Kitchen &amp; Dining</v>
      </c>
      <c r="O5485">
        <v>4</v>
      </c>
      <c r="P5485">
        <v>0.3</v>
      </c>
      <c r="Q5485" s="2">
        <v>247.9</v>
      </c>
      <c r="R5485" s="2">
        <v>153.69800000000001</v>
      </c>
      <c r="S5485" s="2">
        <v>520.59</v>
      </c>
      <c r="T5485" s="2">
        <v>59.495999999999981</v>
      </c>
    </row>
    <row r="5486" spans="1:20" x14ac:dyDescent="0.25">
      <c r="A5486" t="s">
        <v>2516</v>
      </c>
      <c r="B5486" t="s">
        <v>1</v>
      </c>
      <c r="C5486" t="s">
        <v>6</v>
      </c>
      <c r="D5486" s="1">
        <v>43500</v>
      </c>
      <c r="E5486" s="1">
        <v>43546</v>
      </c>
      <c r="F5486" s="1">
        <v>43563</v>
      </c>
      <c r="G5486" s="1">
        <v>43564</v>
      </c>
      <c r="H5486" s="13">
        <f>Orders[[#This Row],[DeliveryDate]]-Orders[[#This Row],[OrderDate]]</f>
        <v>18</v>
      </c>
      <c r="I5486" t="s">
        <v>3</v>
      </c>
      <c r="J5486" t="str">
        <f>_xlfn.XLOOKUP(Orders[[#This Row],[_SalesRepID]],'Sales team'!A:A,'Sales team'!B:B)</f>
        <v>Shawn Cook</v>
      </c>
      <c r="K5486">
        <v>7</v>
      </c>
      <c r="L5486">
        <v>44</v>
      </c>
      <c r="M5486">
        <v>123</v>
      </c>
      <c r="N5486" t="str">
        <f>_xlfn.XLOOKUP(Orders[[#This Row],[_ProductID]],Products!A:A,Products!C:C)</f>
        <v>Electronics</v>
      </c>
      <c r="O5486">
        <v>28</v>
      </c>
      <c r="P5486">
        <v>0.05</v>
      </c>
      <c r="Q5486" s="2">
        <v>187.6</v>
      </c>
      <c r="R5486" s="2">
        <v>125.69200000000001</v>
      </c>
      <c r="S5486" s="2">
        <v>1247.54</v>
      </c>
      <c r="T5486" s="2">
        <v>367.69599999999991</v>
      </c>
    </row>
    <row r="5487" spans="1:20" x14ac:dyDescent="0.25">
      <c r="A5487" t="s">
        <v>2517</v>
      </c>
      <c r="B5487" t="s">
        <v>10</v>
      </c>
      <c r="C5487" t="s">
        <v>15</v>
      </c>
      <c r="D5487" s="1">
        <v>43400</v>
      </c>
      <c r="E5487" s="1">
        <v>43546</v>
      </c>
      <c r="F5487" s="1">
        <v>43568</v>
      </c>
      <c r="G5487" s="1">
        <v>43559</v>
      </c>
      <c r="H5487" s="13">
        <f>Orders[[#This Row],[DeliveryDate]]-Orders[[#This Row],[OrderDate]]</f>
        <v>13</v>
      </c>
      <c r="I5487" t="s">
        <v>3</v>
      </c>
      <c r="J5487" t="str">
        <f>_xlfn.XLOOKUP(Orders[[#This Row],[_SalesRepID]],'Sales team'!A:A,'Sales team'!B:B)</f>
        <v>Donald Reynolds</v>
      </c>
      <c r="K5487">
        <v>26</v>
      </c>
      <c r="L5487">
        <v>5</v>
      </c>
      <c r="M5487">
        <v>26</v>
      </c>
      <c r="N5487" t="str">
        <f>_xlfn.XLOOKUP(Orders[[#This Row],[_ProductID]],Products!A:A,Products!C:C)</f>
        <v>Electronics</v>
      </c>
      <c r="O5487">
        <v>6</v>
      </c>
      <c r="P5487">
        <v>0.05</v>
      </c>
      <c r="Q5487" s="2">
        <v>1728.6000000000001</v>
      </c>
      <c r="R5487" s="2">
        <v>1331.0220000000002</v>
      </c>
      <c r="S5487" s="2">
        <v>3284.34</v>
      </c>
      <c r="T5487" s="2">
        <v>622.29599999999982</v>
      </c>
    </row>
    <row r="5488" spans="1:20" x14ac:dyDescent="0.25">
      <c r="A5488" t="s">
        <v>2518</v>
      </c>
      <c r="B5488" t="s">
        <v>5</v>
      </c>
      <c r="C5488" t="s">
        <v>2</v>
      </c>
      <c r="D5488" s="1">
        <v>43400</v>
      </c>
      <c r="E5488" s="1">
        <v>43546</v>
      </c>
      <c r="F5488" s="1">
        <v>43551</v>
      </c>
      <c r="G5488" s="1">
        <v>43563</v>
      </c>
      <c r="H5488" s="13">
        <f>Orders[[#This Row],[DeliveryDate]]-Orders[[#This Row],[OrderDate]]</f>
        <v>17</v>
      </c>
      <c r="I5488" t="s">
        <v>3</v>
      </c>
      <c r="J5488" t="str">
        <f>_xlfn.XLOOKUP(Orders[[#This Row],[_SalesRepID]],'Sales team'!A:A,'Sales team'!B:B)</f>
        <v>Shawn Wallace</v>
      </c>
      <c r="K5488">
        <v>18</v>
      </c>
      <c r="L5488">
        <v>14</v>
      </c>
      <c r="M5488">
        <v>232</v>
      </c>
      <c r="N5488" t="str">
        <f>_xlfn.XLOOKUP(Orders[[#This Row],[_ProductID]],Products!A:A,Products!C:C)</f>
        <v>Outdoor</v>
      </c>
      <c r="O5488">
        <v>10</v>
      </c>
      <c r="P5488">
        <v>7.4999999999999997E-2</v>
      </c>
      <c r="Q5488" s="2">
        <v>1333.3</v>
      </c>
      <c r="R5488" s="2">
        <v>706.649</v>
      </c>
      <c r="S5488" s="2">
        <v>2466.605</v>
      </c>
      <c r="T5488" s="2">
        <v>1053.307</v>
      </c>
    </row>
    <row r="5489" spans="1:20" x14ac:dyDescent="0.25">
      <c r="A5489" t="s">
        <v>2519</v>
      </c>
      <c r="B5489" t="s">
        <v>8</v>
      </c>
      <c r="C5489" t="s">
        <v>6</v>
      </c>
      <c r="D5489" s="1">
        <v>43400</v>
      </c>
      <c r="E5489" s="1">
        <v>43546</v>
      </c>
      <c r="F5489" s="1">
        <v>43551</v>
      </c>
      <c r="G5489" s="1">
        <v>43552</v>
      </c>
      <c r="H5489" s="13">
        <f>Orders[[#This Row],[DeliveryDate]]-Orders[[#This Row],[OrderDate]]</f>
        <v>6</v>
      </c>
      <c r="I5489" t="s">
        <v>3</v>
      </c>
      <c r="J5489" t="str">
        <f>_xlfn.XLOOKUP(Orders[[#This Row],[_SalesRepID]],'Sales team'!A:A,'Sales team'!B:B)</f>
        <v>Joe Price</v>
      </c>
      <c r="K5489">
        <v>22</v>
      </c>
      <c r="L5489">
        <v>25</v>
      </c>
      <c r="M5489">
        <v>122</v>
      </c>
      <c r="N5489" t="str">
        <f>_xlfn.XLOOKUP(Orders[[#This Row],[_ProductID]],Products!A:A,Products!C:C)</f>
        <v>Home décor</v>
      </c>
      <c r="O5489">
        <v>39</v>
      </c>
      <c r="P5489">
        <v>0.05</v>
      </c>
      <c r="Q5489" s="2">
        <v>857.6</v>
      </c>
      <c r="R5489" s="2">
        <v>471.68000000000006</v>
      </c>
      <c r="S5489" s="2">
        <v>2444.16</v>
      </c>
      <c r="T5489" s="2">
        <v>1029.1199999999997</v>
      </c>
    </row>
    <row r="5490" spans="1:20" x14ac:dyDescent="0.25">
      <c r="A5490" t="s">
        <v>2509</v>
      </c>
      <c r="B5490" t="s">
        <v>1</v>
      </c>
      <c r="C5490" t="s">
        <v>25</v>
      </c>
      <c r="D5490" s="1">
        <v>43400</v>
      </c>
      <c r="E5490" s="1">
        <v>43545</v>
      </c>
      <c r="F5490" s="1">
        <v>43572</v>
      </c>
      <c r="G5490" s="1">
        <v>43551</v>
      </c>
      <c r="H5490" s="13">
        <f>Orders[[#This Row],[DeliveryDate]]-Orders[[#This Row],[OrderDate]]</f>
        <v>6</v>
      </c>
      <c r="I5490" t="s">
        <v>3</v>
      </c>
      <c r="J5490" t="str">
        <f>_xlfn.XLOOKUP(Orders[[#This Row],[_SalesRepID]],'Sales team'!A:A,'Sales team'!B:B)</f>
        <v>Adam Hernandez</v>
      </c>
      <c r="K5490">
        <v>1</v>
      </c>
      <c r="L5490">
        <v>23</v>
      </c>
      <c r="M5490">
        <v>349</v>
      </c>
      <c r="N5490" t="str">
        <f>_xlfn.XLOOKUP(Orders[[#This Row],[_ProductID]],Products!A:A,Products!C:C)</f>
        <v>Home décor</v>
      </c>
      <c r="O5490">
        <v>14</v>
      </c>
      <c r="P5490">
        <v>7.4999999999999997E-2</v>
      </c>
      <c r="Q5490" s="2">
        <v>1045.2</v>
      </c>
      <c r="R5490" s="2">
        <v>637.572</v>
      </c>
      <c r="S5490" s="2">
        <v>5800.8600000000006</v>
      </c>
      <c r="T5490" s="2">
        <v>1975.4280000000008</v>
      </c>
    </row>
    <row r="5491" spans="1:20" x14ac:dyDescent="0.25">
      <c r="A5491" t="s">
        <v>2510</v>
      </c>
      <c r="B5491" t="s">
        <v>1</v>
      </c>
      <c r="C5491" t="s">
        <v>2</v>
      </c>
      <c r="D5491" s="1">
        <v>43500</v>
      </c>
      <c r="E5491" s="1">
        <v>43545</v>
      </c>
      <c r="F5491" s="1">
        <v>43558</v>
      </c>
      <c r="G5491" s="1">
        <v>43563</v>
      </c>
      <c r="H5491" s="13">
        <f>Orders[[#This Row],[DeliveryDate]]-Orders[[#This Row],[OrderDate]]</f>
        <v>18</v>
      </c>
      <c r="I5491" t="s">
        <v>3</v>
      </c>
      <c r="J5491" t="str">
        <f>_xlfn.XLOOKUP(Orders[[#This Row],[_SalesRepID]],'Sales team'!A:A,'Sales team'!B:B)</f>
        <v>Joshua Bennett</v>
      </c>
      <c r="K5491">
        <v>6</v>
      </c>
      <c r="L5491">
        <v>28</v>
      </c>
      <c r="M5491">
        <v>221</v>
      </c>
      <c r="N5491" t="str">
        <f>_xlfn.XLOOKUP(Orders[[#This Row],[_ProductID]],Products!A:A,Products!C:C)</f>
        <v>Home décor</v>
      </c>
      <c r="O5491">
        <v>26</v>
      </c>
      <c r="P5491">
        <v>7.4999999999999997E-2</v>
      </c>
      <c r="Q5491" s="2">
        <v>2653.2000000000003</v>
      </c>
      <c r="R5491" s="2">
        <v>1326.6000000000001</v>
      </c>
      <c r="S5491" s="2">
        <v>12271.050000000003</v>
      </c>
      <c r="T5491" s="2">
        <v>5638.050000000002</v>
      </c>
    </row>
    <row r="5492" spans="1:20" x14ac:dyDescent="0.25">
      <c r="A5492" t="s">
        <v>2511</v>
      </c>
      <c r="B5492" t="s">
        <v>5</v>
      </c>
      <c r="C5492" t="s">
        <v>15</v>
      </c>
      <c r="D5492" s="1">
        <v>43400</v>
      </c>
      <c r="E5492" s="1">
        <v>43545</v>
      </c>
      <c r="F5492" s="1">
        <v>43573</v>
      </c>
      <c r="G5492" s="1">
        <v>43560</v>
      </c>
      <c r="H5492" s="13">
        <f>Orders[[#This Row],[DeliveryDate]]-Orders[[#This Row],[OrderDate]]</f>
        <v>15</v>
      </c>
      <c r="I5492" t="s">
        <v>3</v>
      </c>
      <c r="J5492" t="str">
        <f>_xlfn.XLOOKUP(Orders[[#This Row],[_SalesRepID]],'Sales team'!A:A,'Sales team'!B:B)</f>
        <v>Nicholas Cunningham</v>
      </c>
      <c r="K5492">
        <v>19</v>
      </c>
      <c r="L5492">
        <v>9</v>
      </c>
      <c r="M5492">
        <v>43</v>
      </c>
      <c r="N5492" t="str">
        <f>_xlfn.XLOOKUP(Orders[[#This Row],[_ProductID]],Products!A:A,Products!C:C)</f>
        <v>Home décor</v>
      </c>
      <c r="O5492">
        <v>27</v>
      </c>
      <c r="P5492">
        <v>7.4999999999999997E-2</v>
      </c>
      <c r="Q5492" s="2">
        <v>6137.2</v>
      </c>
      <c r="R5492" s="2">
        <v>3375.46</v>
      </c>
      <c r="S5492" s="2">
        <v>17030.73</v>
      </c>
      <c r="T5492" s="2">
        <v>6904.3499999999985</v>
      </c>
    </row>
    <row r="5493" spans="1:20" x14ac:dyDescent="0.25">
      <c r="A5493" t="s">
        <v>2512</v>
      </c>
      <c r="B5493" t="s">
        <v>1</v>
      </c>
      <c r="C5493" t="s">
        <v>15</v>
      </c>
      <c r="D5493" s="1">
        <v>43500</v>
      </c>
      <c r="E5493" s="1">
        <v>43545</v>
      </c>
      <c r="F5493" s="1">
        <v>43573</v>
      </c>
      <c r="G5493" s="1">
        <v>43573</v>
      </c>
      <c r="H5493" s="13">
        <f>Orders[[#This Row],[DeliveryDate]]-Orders[[#This Row],[OrderDate]]</f>
        <v>28</v>
      </c>
      <c r="I5493" t="s">
        <v>3</v>
      </c>
      <c r="J5493" t="str">
        <f>_xlfn.XLOOKUP(Orders[[#This Row],[_SalesRepID]],'Sales team'!A:A,'Sales team'!B:B)</f>
        <v>Keith Griffin</v>
      </c>
      <c r="K5493">
        <v>2</v>
      </c>
      <c r="L5493">
        <v>48</v>
      </c>
      <c r="M5493">
        <v>35</v>
      </c>
      <c r="N5493" t="str">
        <f>_xlfn.XLOOKUP(Orders[[#This Row],[_ProductID]],Products!A:A,Products!C:C)</f>
        <v>Kitchen &amp; Dining</v>
      </c>
      <c r="O5493">
        <v>16</v>
      </c>
      <c r="P5493">
        <v>7.4999999999999997E-2</v>
      </c>
      <c r="Q5493" s="2">
        <v>3785.5</v>
      </c>
      <c r="R5493" s="2">
        <v>1514.2</v>
      </c>
      <c r="S5493" s="2">
        <v>21009.525000000001</v>
      </c>
      <c r="T5493" s="2">
        <v>11924.325000000001</v>
      </c>
    </row>
    <row r="5494" spans="1:20" x14ac:dyDescent="0.25">
      <c r="A5494" t="s">
        <v>2513</v>
      </c>
      <c r="B5494" t="s">
        <v>1</v>
      </c>
      <c r="C5494" t="s">
        <v>13</v>
      </c>
      <c r="D5494" s="1">
        <v>43400</v>
      </c>
      <c r="E5494" s="1">
        <v>43545</v>
      </c>
      <c r="F5494" s="1">
        <v>43551</v>
      </c>
      <c r="G5494" s="1">
        <v>43565</v>
      </c>
      <c r="H5494" s="13">
        <f>Orders[[#This Row],[DeliveryDate]]-Orders[[#This Row],[OrderDate]]</f>
        <v>20</v>
      </c>
      <c r="I5494" t="s">
        <v>3</v>
      </c>
      <c r="J5494" t="str">
        <f>_xlfn.XLOOKUP(Orders[[#This Row],[_SalesRepID]],'Sales team'!A:A,'Sales team'!B:B)</f>
        <v>George Lewis</v>
      </c>
      <c r="K5494">
        <v>8</v>
      </c>
      <c r="L5494">
        <v>17</v>
      </c>
      <c r="M5494">
        <v>284</v>
      </c>
      <c r="N5494" t="str">
        <f>_xlfn.XLOOKUP(Orders[[#This Row],[_ProductID]],Products!A:A,Products!C:C)</f>
        <v>Home décor</v>
      </c>
      <c r="O5494">
        <v>46</v>
      </c>
      <c r="P5494">
        <v>0.05</v>
      </c>
      <c r="Q5494" s="2">
        <v>3557.7000000000003</v>
      </c>
      <c r="R5494" s="2">
        <v>2170.1970000000001</v>
      </c>
      <c r="S5494" s="2">
        <v>10139.445</v>
      </c>
      <c r="T5494" s="2">
        <v>3628.8539999999994</v>
      </c>
    </row>
    <row r="5495" spans="1:20" x14ac:dyDescent="0.25">
      <c r="A5495" t="s">
        <v>2505</v>
      </c>
      <c r="B5495" t="s">
        <v>8</v>
      </c>
      <c r="C5495" t="s">
        <v>13</v>
      </c>
      <c r="D5495" s="1">
        <v>43400</v>
      </c>
      <c r="E5495" s="1">
        <v>43544</v>
      </c>
      <c r="F5495" s="1">
        <v>43559</v>
      </c>
      <c r="G5495" s="1">
        <v>43565</v>
      </c>
      <c r="H5495" s="13">
        <f>Orders[[#This Row],[DeliveryDate]]-Orders[[#This Row],[OrderDate]]</f>
        <v>21</v>
      </c>
      <c r="I5495" t="s">
        <v>3</v>
      </c>
      <c r="J5495" t="str">
        <f>_xlfn.XLOOKUP(Orders[[#This Row],[_SalesRepID]],'Sales team'!A:A,'Sales team'!B:B)</f>
        <v>Roy Rice</v>
      </c>
      <c r="K5495">
        <v>24</v>
      </c>
      <c r="L5495">
        <v>44</v>
      </c>
      <c r="M5495">
        <v>308</v>
      </c>
      <c r="N5495" t="str">
        <f>_xlfn.XLOOKUP(Orders[[#This Row],[_ProductID]],Products!A:A,Products!C:C)</f>
        <v>Home décor</v>
      </c>
      <c r="O5495">
        <v>44</v>
      </c>
      <c r="P5495">
        <v>0.1</v>
      </c>
      <c r="Q5495" s="2">
        <v>3470.6</v>
      </c>
      <c r="R5495" s="2">
        <v>2845.8919999999998</v>
      </c>
      <c r="S5495" s="2">
        <v>24988.32</v>
      </c>
      <c r="T5495" s="2">
        <v>2221.1840000000011</v>
      </c>
    </row>
    <row r="5496" spans="1:20" x14ac:dyDescent="0.25">
      <c r="A5496" t="s">
        <v>2506</v>
      </c>
      <c r="B5496" t="s">
        <v>10</v>
      </c>
      <c r="C5496" t="s">
        <v>13</v>
      </c>
      <c r="D5496" s="1">
        <v>43400</v>
      </c>
      <c r="E5496" s="1">
        <v>43544</v>
      </c>
      <c r="F5496" s="1">
        <v>43556</v>
      </c>
      <c r="G5496" s="1">
        <v>43567</v>
      </c>
      <c r="H5496" s="13">
        <f>Orders[[#This Row],[DeliveryDate]]-Orders[[#This Row],[OrderDate]]</f>
        <v>23</v>
      </c>
      <c r="I5496" t="s">
        <v>3</v>
      </c>
      <c r="J5496" t="str">
        <f>_xlfn.XLOOKUP(Orders[[#This Row],[_SalesRepID]],'Sales team'!A:A,'Sales team'!B:B)</f>
        <v>Shawn Torres</v>
      </c>
      <c r="K5496">
        <v>27</v>
      </c>
      <c r="L5496">
        <v>19</v>
      </c>
      <c r="M5496">
        <v>323</v>
      </c>
      <c r="N5496" t="str">
        <f>_xlfn.XLOOKUP(Orders[[#This Row],[_ProductID]],Products!A:A,Products!C:C)</f>
        <v>Home décor</v>
      </c>
      <c r="O5496">
        <v>36</v>
      </c>
      <c r="P5496">
        <v>0.1</v>
      </c>
      <c r="Q5496" s="2">
        <v>844.2</v>
      </c>
      <c r="R5496" s="2">
        <v>692.24400000000003</v>
      </c>
      <c r="S5496" s="2">
        <v>3039.1200000000003</v>
      </c>
      <c r="T5496" s="2">
        <v>270.14400000000023</v>
      </c>
    </row>
    <row r="5497" spans="1:20" x14ac:dyDescent="0.25">
      <c r="A5497" t="s">
        <v>2507</v>
      </c>
      <c r="B5497" t="s">
        <v>1</v>
      </c>
      <c r="C5497" t="s">
        <v>46</v>
      </c>
      <c r="D5497" s="1">
        <v>43400</v>
      </c>
      <c r="E5497" s="1">
        <v>43544</v>
      </c>
      <c r="F5497" s="1">
        <v>43554</v>
      </c>
      <c r="G5497" s="1">
        <v>43563</v>
      </c>
      <c r="H5497" s="13">
        <f>Orders[[#This Row],[DeliveryDate]]-Orders[[#This Row],[OrderDate]]</f>
        <v>19</v>
      </c>
      <c r="I5497" t="s">
        <v>3</v>
      </c>
      <c r="J5497" t="str">
        <f>_xlfn.XLOOKUP(Orders[[#This Row],[_SalesRepID]],'Sales team'!A:A,'Sales team'!B:B)</f>
        <v>Joshua Little</v>
      </c>
      <c r="K5497">
        <v>11</v>
      </c>
      <c r="L5497">
        <v>5</v>
      </c>
      <c r="M5497">
        <v>68</v>
      </c>
      <c r="N5497" t="str">
        <f>_xlfn.XLOOKUP(Orders[[#This Row],[_ProductID]],Products!A:A,Products!C:C)</f>
        <v>Outdoor</v>
      </c>
      <c r="O5497">
        <v>18</v>
      </c>
      <c r="P5497">
        <v>7.4999999999999997E-2</v>
      </c>
      <c r="Q5497" s="2">
        <v>1326.6000000000001</v>
      </c>
      <c r="R5497" s="2">
        <v>1074.5460000000003</v>
      </c>
      <c r="S5497" s="2">
        <v>7362.630000000001</v>
      </c>
      <c r="T5497" s="2">
        <v>915.35399999999936</v>
      </c>
    </row>
    <row r="5498" spans="1:20" x14ac:dyDescent="0.25">
      <c r="A5498" t="s">
        <v>2508</v>
      </c>
      <c r="B5498" t="s">
        <v>5</v>
      </c>
      <c r="C5498" t="s">
        <v>25</v>
      </c>
      <c r="D5498" s="1">
        <v>43500</v>
      </c>
      <c r="E5498" s="1">
        <v>43544</v>
      </c>
      <c r="F5498" s="1">
        <v>43558</v>
      </c>
      <c r="G5498" s="1">
        <v>43564</v>
      </c>
      <c r="H5498" s="13">
        <f>Orders[[#This Row],[DeliveryDate]]-Orders[[#This Row],[OrderDate]]</f>
        <v>20</v>
      </c>
      <c r="I5498" t="s">
        <v>3</v>
      </c>
      <c r="J5498" t="str">
        <f>_xlfn.XLOOKUP(Orders[[#This Row],[_SalesRepID]],'Sales team'!A:A,'Sales team'!B:B)</f>
        <v>Anthony Torres</v>
      </c>
      <c r="K5498">
        <v>20</v>
      </c>
      <c r="L5498">
        <v>34</v>
      </c>
      <c r="M5498">
        <v>338</v>
      </c>
      <c r="N5498" t="str">
        <f>_xlfn.XLOOKUP(Orders[[#This Row],[_ProductID]],Products!A:A,Products!C:C)</f>
        <v>Home décor</v>
      </c>
      <c r="O5498">
        <v>17</v>
      </c>
      <c r="P5498">
        <v>7.4999999999999997E-2</v>
      </c>
      <c r="Q5498" s="2">
        <v>4006.6</v>
      </c>
      <c r="R5498" s="2">
        <v>1762.904</v>
      </c>
      <c r="S5498" s="2">
        <v>14824.42</v>
      </c>
      <c r="T5498" s="2">
        <v>7772.8040000000001</v>
      </c>
    </row>
    <row r="5499" spans="1:20" x14ac:dyDescent="0.25">
      <c r="A5499" t="s">
        <v>2497</v>
      </c>
      <c r="B5499" t="s">
        <v>5</v>
      </c>
      <c r="C5499" t="s">
        <v>6</v>
      </c>
      <c r="D5499" s="1">
        <v>43400</v>
      </c>
      <c r="E5499" s="1">
        <v>43543</v>
      </c>
      <c r="F5499" s="1">
        <v>43567</v>
      </c>
      <c r="G5499" s="1">
        <v>43556</v>
      </c>
      <c r="H5499" s="13">
        <f>Orders[[#This Row],[DeliveryDate]]-Orders[[#This Row],[OrderDate]]</f>
        <v>13</v>
      </c>
      <c r="I5499" t="s">
        <v>3</v>
      </c>
      <c r="J5499" t="str">
        <f>_xlfn.XLOOKUP(Orders[[#This Row],[_SalesRepID]],'Sales team'!A:A,'Sales team'!B:B)</f>
        <v>Carl Nguyen</v>
      </c>
      <c r="K5499">
        <v>12</v>
      </c>
      <c r="L5499">
        <v>48</v>
      </c>
      <c r="M5499">
        <v>131</v>
      </c>
      <c r="N5499" t="str">
        <f>_xlfn.XLOOKUP(Orders[[#This Row],[_ProductID]],Products!A:A,Products!C:C)</f>
        <v>Home décor</v>
      </c>
      <c r="O5499">
        <v>39</v>
      </c>
      <c r="P5499">
        <v>7.4999999999999997E-2</v>
      </c>
      <c r="Q5499" s="2">
        <v>268</v>
      </c>
      <c r="R5499" s="2">
        <v>227.79999999999998</v>
      </c>
      <c r="S5499" s="2">
        <v>1735.3000000000002</v>
      </c>
      <c r="T5499" s="2">
        <v>140.70000000000027</v>
      </c>
    </row>
    <row r="5500" spans="1:20" x14ac:dyDescent="0.25">
      <c r="A5500" t="s">
        <v>2498</v>
      </c>
      <c r="B5500" t="s">
        <v>10</v>
      </c>
      <c r="C5500" t="s">
        <v>6</v>
      </c>
      <c r="D5500" s="1">
        <v>43400</v>
      </c>
      <c r="E5500" s="1">
        <v>43543</v>
      </c>
      <c r="F5500" s="1">
        <v>43569</v>
      </c>
      <c r="G5500" s="1">
        <v>43560</v>
      </c>
      <c r="H5500" s="13">
        <f>Orders[[#This Row],[DeliveryDate]]-Orders[[#This Row],[OrderDate]]</f>
        <v>17</v>
      </c>
      <c r="I5500" t="s">
        <v>3</v>
      </c>
      <c r="J5500" t="str">
        <f>_xlfn.XLOOKUP(Orders[[#This Row],[_SalesRepID]],'Sales team'!A:A,'Sales team'!B:B)</f>
        <v>Carlos Miller</v>
      </c>
      <c r="K5500">
        <v>28</v>
      </c>
      <c r="L5500">
        <v>34</v>
      </c>
      <c r="M5500">
        <v>166</v>
      </c>
      <c r="N5500" t="str">
        <f>_xlfn.XLOOKUP(Orders[[#This Row],[_ProductID]],Products!A:A,Products!C:C)</f>
        <v>Home décor</v>
      </c>
      <c r="O5500">
        <v>36</v>
      </c>
      <c r="P5500">
        <v>0.05</v>
      </c>
      <c r="Q5500" s="2">
        <v>2271.3000000000002</v>
      </c>
      <c r="R5500" s="2">
        <v>1067.511</v>
      </c>
      <c r="S5500" s="2">
        <v>6473.2049999999999</v>
      </c>
      <c r="T5500" s="2">
        <v>3270.672</v>
      </c>
    </row>
    <row r="5501" spans="1:20" x14ac:dyDescent="0.25">
      <c r="A5501" t="s">
        <v>2499</v>
      </c>
      <c r="B5501" t="s">
        <v>8</v>
      </c>
      <c r="C5501" t="s">
        <v>2</v>
      </c>
      <c r="D5501" s="1">
        <v>43400</v>
      </c>
      <c r="E5501" s="1">
        <v>43543</v>
      </c>
      <c r="F5501" s="1">
        <v>43549</v>
      </c>
      <c r="G5501" s="1">
        <v>43549</v>
      </c>
      <c r="H5501" s="13">
        <f>Orders[[#This Row],[DeliveryDate]]-Orders[[#This Row],[OrderDate]]</f>
        <v>6</v>
      </c>
      <c r="I5501" t="s">
        <v>3</v>
      </c>
      <c r="J5501" t="str">
        <f>_xlfn.XLOOKUP(Orders[[#This Row],[_SalesRepID]],'Sales team'!A:A,'Sales team'!B:B)</f>
        <v>Samuel Fowler</v>
      </c>
      <c r="K5501">
        <v>21</v>
      </c>
      <c r="L5501">
        <v>4</v>
      </c>
      <c r="M5501">
        <v>217</v>
      </c>
      <c r="N5501" t="str">
        <f>_xlfn.XLOOKUP(Orders[[#This Row],[_ProductID]],Products!A:A,Products!C:C)</f>
        <v>Home décor</v>
      </c>
      <c r="O5501">
        <v>35</v>
      </c>
      <c r="P5501">
        <v>0.1</v>
      </c>
      <c r="Q5501" s="2">
        <v>723.6</v>
      </c>
      <c r="R5501" s="2">
        <v>405.21600000000007</v>
      </c>
      <c r="S5501" s="2">
        <v>2604.96</v>
      </c>
      <c r="T5501" s="2">
        <v>984.09599999999978</v>
      </c>
    </row>
    <row r="5502" spans="1:20" x14ac:dyDescent="0.25">
      <c r="A5502" t="s">
        <v>2500</v>
      </c>
      <c r="B5502" t="s">
        <v>10</v>
      </c>
      <c r="C5502" t="s">
        <v>13</v>
      </c>
      <c r="D5502" s="1">
        <v>43400</v>
      </c>
      <c r="E5502" s="1">
        <v>43543</v>
      </c>
      <c r="F5502" s="1">
        <v>43567</v>
      </c>
      <c r="G5502" s="1">
        <v>43550</v>
      </c>
      <c r="H5502" s="13">
        <f>Orders[[#This Row],[DeliveryDate]]-Orders[[#This Row],[OrderDate]]</f>
        <v>7</v>
      </c>
      <c r="I5502" t="s">
        <v>3</v>
      </c>
      <c r="J5502" t="str">
        <f>_xlfn.XLOOKUP(Orders[[#This Row],[_SalesRepID]],'Sales team'!A:A,'Sales team'!B:B)</f>
        <v>Donald Reynolds</v>
      </c>
      <c r="K5502">
        <v>26</v>
      </c>
      <c r="L5502">
        <v>32</v>
      </c>
      <c r="M5502">
        <v>309</v>
      </c>
      <c r="N5502" t="str">
        <f>_xlfn.XLOOKUP(Orders[[#This Row],[_ProductID]],Products!A:A,Products!C:C)</f>
        <v>Home décor</v>
      </c>
      <c r="O5502">
        <v>31</v>
      </c>
      <c r="P5502">
        <v>0.05</v>
      </c>
      <c r="Q5502" s="2">
        <v>5634.7</v>
      </c>
      <c r="R5502" s="2">
        <v>4169.6779999999999</v>
      </c>
      <c r="S5502" s="2">
        <v>5352.9649999999992</v>
      </c>
      <c r="T5502" s="2">
        <v>1183.2869999999994</v>
      </c>
    </row>
    <row r="5503" spans="1:20" x14ac:dyDescent="0.25">
      <c r="A5503" t="s">
        <v>2501</v>
      </c>
      <c r="B5503" t="s">
        <v>10</v>
      </c>
      <c r="C5503" t="s">
        <v>6</v>
      </c>
      <c r="D5503" s="1">
        <v>43400</v>
      </c>
      <c r="E5503" s="1">
        <v>43543</v>
      </c>
      <c r="F5503" s="1">
        <v>43556</v>
      </c>
      <c r="G5503" s="1">
        <v>43558</v>
      </c>
      <c r="H5503" s="13">
        <f>Orders[[#This Row],[DeliveryDate]]-Orders[[#This Row],[OrderDate]]</f>
        <v>15</v>
      </c>
      <c r="I5503" t="s">
        <v>3</v>
      </c>
      <c r="J5503" t="str">
        <f>_xlfn.XLOOKUP(Orders[[#This Row],[_SalesRepID]],'Sales team'!A:A,'Sales team'!B:B)</f>
        <v>Patrick Graham</v>
      </c>
      <c r="K5503">
        <v>25</v>
      </c>
      <c r="L5503">
        <v>18</v>
      </c>
      <c r="M5503">
        <v>101</v>
      </c>
      <c r="N5503" t="str">
        <f>_xlfn.XLOOKUP(Orders[[#This Row],[_ProductID]],Products!A:A,Products!C:C)</f>
        <v>Home décor</v>
      </c>
      <c r="O5503">
        <v>40</v>
      </c>
      <c r="P5503">
        <v>0.05</v>
      </c>
      <c r="Q5503" s="2">
        <v>1715.2</v>
      </c>
      <c r="R5503" s="2">
        <v>788.99200000000008</v>
      </c>
      <c r="S5503" s="2">
        <v>1629.44</v>
      </c>
      <c r="T5503" s="2">
        <v>840.44799999999998</v>
      </c>
    </row>
    <row r="5504" spans="1:20" x14ac:dyDescent="0.25">
      <c r="A5504" t="s">
        <v>2502</v>
      </c>
      <c r="B5504" t="s">
        <v>5</v>
      </c>
      <c r="C5504" t="s">
        <v>13</v>
      </c>
      <c r="D5504" s="1">
        <v>43500</v>
      </c>
      <c r="E5504" s="1">
        <v>43543</v>
      </c>
      <c r="F5504" s="1">
        <v>43571</v>
      </c>
      <c r="G5504" s="1">
        <v>43558</v>
      </c>
      <c r="H5504" s="13">
        <f>Orders[[#This Row],[DeliveryDate]]-Orders[[#This Row],[OrderDate]]</f>
        <v>15</v>
      </c>
      <c r="I5504" t="s">
        <v>3</v>
      </c>
      <c r="J5504" t="str">
        <f>_xlfn.XLOOKUP(Orders[[#This Row],[_SalesRepID]],'Sales team'!A:A,'Sales team'!B:B)</f>
        <v>Roger Alexander</v>
      </c>
      <c r="K5504">
        <v>15</v>
      </c>
      <c r="L5504">
        <v>47</v>
      </c>
      <c r="M5504">
        <v>319</v>
      </c>
      <c r="N5504" t="str">
        <f>_xlfn.XLOOKUP(Orders[[#This Row],[_ProductID]],Products!A:A,Products!C:C)</f>
        <v>Kitchen &amp; Dining</v>
      </c>
      <c r="O5504">
        <v>8</v>
      </c>
      <c r="P5504">
        <v>7.4999999999999997E-2</v>
      </c>
      <c r="Q5504" s="2">
        <v>944.7</v>
      </c>
      <c r="R5504" s="2">
        <v>774.654</v>
      </c>
      <c r="S5504" s="2">
        <v>5243.0850000000009</v>
      </c>
      <c r="T5504" s="2">
        <v>595.16100000000097</v>
      </c>
    </row>
    <row r="5505" spans="1:20" x14ac:dyDescent="0.25">
      <c r="A5505" t="s">
        <v>2503</v>
      </c>
      <c r="B5505" t="s">
        <v>1</v>
      </c>
      <c r="C5505" t="s">
        <v>15</v>
      </c>
      <c r="D5505" s="1">
        <v>43500</v>
      </c>
      <c r="E5505" s="1">
        <v>43543</v>
      </c>
      <c r="F5505" s="1">
        <v>43552</v>
      </c>
      <c r="G5505" s="1">
        <v>43549</v>
      </c>
      <c r="H5505" s="13">
        <f>Orders[[#This Row],[DeliveryDate]]-Orders[[#This Row],[OrderDate]]</f>
        <v>6</v>
      </c>
      <c r="I5505" t="s">
        <v>3</v>
      </c>
      <c r="J5505" t="str">
        <f>_xlfn.XLOOKUP(Orders[[#This Row],[_SalesRepID]],'Sales team'!A:A,'Sales team'!B:B)</f>
        <v>Joshua Little</v>
      </c>
      <c r="K5505">
        <v>11</v>
      </c>
      <c r="L5505">
        <v>11</v>
      </c>
      <c r="M5505">
        <v>32</v>
      </c>
      <c r="N5505" t="str">
        <f>_xlfn.XLOOKUP(Orders[[#This Row],[_ProductID]],Products!A:A,Products!C:C)</f>
        <v>Home décor</v>
      </c>
      <c r="O5505">
        <v>27</v>
      </c>
      <c r="P5505">
        <v>7.4999999999999997E-2</v>
      </c>
      <c r="Q5505" s="2">
        <v>2391.9</v>
      </c>
      <c r="R5505" s="2">
        <v>1626.4920000000002</v>
      </c>
      <c r="S5505" s="2">
        <v>2212.5075000000002</v>
      </c>
      <c r="T5505" s="2">
        <v>586.01549999999997</v>
      </c>
    </row>
    <row r="5506" spans="1:20" x14ac:dyDescent="0.25">
      <c r="A5506" t="s">
        <v>2504</v>
      </c>
      <c r="B5506" t="s">
        <v>1</v>
      </c>
      <c r="C5506" t="s">
        <v>6</v>
      </c>
      <c r="D5506" s="1">
        <v>43400</v>
      </c>
      <c r="E5506" s="1">
        <v>43543</v>
      </c>
      <c r="F5506" s="1">
        <v>43557</v>
      </c>
      <c r="G5506" s="1">
        <v>43551</v>
      </c>
      <c r="H5506" s="13">
        <f>Orders[[#This Row],[DeliveryDate]]-Orders[[#This Row],[OrderDate]]</f>
        <v>8</v>
      </c>
      <c r="I5506" t="s">
        <v>3</v>
      </c>
      <c r="J5506" t="str">
        <f>_xlfn.XLOOKUP(Orders[[#This Row],[_SalesRepID]],'Sales team'!A:A,'Sales team'!B:B)</f>
        <v>Stephen Payne</v>
      </c>
      <c r="K5506">
        <v>5</v>
      </c>
      <c r="L5506">
        <v>36</v>
      </c>
      <c r="M5506">
        <v>139</v>
      </c>
      <c r="N5506" t="str">
        <f>_xlfn.XLOOKUP(Orders[[#This Row],[_ProductID]],Products!A:A,Products!C:C)</f>
        <v>Home décor</v>
      </c>
      <c r="O5506">
        <v>21</v>
      </c>
      <c r="P5506">
        <v>0.05</v>
      </c>
      <c r="Q5506" s="2">
        <v>1701.8</v>
      </c>
      <c r="R5506" s="2">
        <v>1140.2060000000001</v>
      </c>
      <c r="S5506" s="2">
        <v>3233.4199999999996</v>
      </c>
      <c r="T5506" s="2">
        <v>953.00799999999936</v>
      </c>
    </row>
    <row r="5507" spans="1:20" x14ac:dyDescent="0.25">
      <c r="A5507" t="s">
        <v>2487</v>
      </c>
      <c r="B5507" t="s">
        <v>1</v>
      </c>
      <c r="C5507" t="s">
        <v>6</v>
      </c>
      <c r="D5507" s="1">
        <v>43400</v>
      </c>
      <c r="E5507" s="1">
        <v>43542</v>
      </c>
      <c r="F5507" s="1">
        <v>43553</v>
      </c>
      <c r="G5507" s="1">
        <v>43566</v>
      </c>
      <c r="H5507" s="13">
        <f>Orders[[#This Row],[DeliveryDate]]-Orders[[#This Row],[OrderDate]]</f>
        <v>24</v>
      </c>
      <c r="I5507" t="s">
        <v>3</v>
      </c>
      <c r="J5507" t="str">
        <f>_xlfn.XLOOKUP(Orders[[#This Row],[_SalesRepID]],'Sales team'!A:A,'Sales team'!B:B)</f>
        <v>Jerry Green</v>
      </c>
      <c r="K5507">
        <v>3</v>
      </c>
      <c r="L5507">
        <v>41</v>
      </c>
      <c r="M5507">
        <v>164</v>
      </c>
      <c r="N5507" t="str">
        <f>_xlfn.XLOOKUP(Orders[[#This Row],[_ProductID]],Products!A:A,Products!C:C)</f>
        <v>Home décor</v>
      </c>
      <c r="O5507">
        <v>35</v>
      </c>
      <c r="P5507">
        <v>0.15</v>
      </c>
      <c r="Q5507" s="2">
        <v>958.1</v>
      </c>
      <c r="R5507" s="2">
        <v>795.22299999999996</v>
      </c>
      <c r="S5507" s="2">
        <v>6515.08</v>
      </c>
      <c r="T5507" s="2">
        <v>153.29600000000028</v>
      </c>
    </row>
    <row r="5508" spans="1:20" x14ac:dyDescent="0.25">
      <c r="A5508" t="s">
        <v>2488</v>
      </c>
      <c r="B5508" t="s">
        <v>1</v>
      </c>
      <c r="C5508" t="s">
        <v>25</v>
      </c>
      <c r="D5508" s="1">
        <v>43400</v>
      </c>
      <c r="E5508" s="1">
        <v>43542</v>
      </c>
      <c r="F5508" s="1">
        <v>43561</v>
      </c>
      <c r="G5508" s="1">
        <v>43550</v>
      </c>
      <c r="H5508" s="13">
        <f>Orders[[#This Row],[DeliveryDate]]-Orders[[#This Row],[OrderDate]]</f>
        <v>8</v>
      </c>
      <c r="I5508" t="s">
        <v>3</v>
      </c>
      <c r="J5508" t="str">
        <f>_xlfn.XLOOKUP(Orders[[#This Row],[_SalesRepID]],'Sales team'!A:A,'Sales team'!B:B)</f>
        <v>Joshua Bennett</v>
      </c>
      <c r="K5508">
        <v>6</v>
      </c>
      <c r="L5508">
        <v>18</v>
      </c>
      <c r="M5508">
        <v>362</v>
      </c>
      <c r="N5508" t="str">
        <f>_xlfn.XLOOKUP(Orders[[#This Row],[_ProductID]],Products!A:A,Products!C:C)</f>
        <v>Furniture</v>
      </c>
      <c r="O5508">
        <v>42</v>
      </c>
      <c r="P5508">
        <v>0.4</v>
      </c>
      <c r="Q5508" s="2">
        <v>6217.6</v>
      </c>
      <c r="R5508" s="2">
        <v>4911.9040000000005</v>
      </c>
      <c r="S5508" s="2">
        <v>11191.680000000002</v>
      </c>
      <c r="T5508" s="2">
        <v>-3544.0319999999992</v>
      </c>
    </row>
    <row r="5509" spans="1:20" x14ac:dyDescent="0.25">
      <c r="A5509" t="s">
        <v>2489</v>
      </c>
      <c r="B5509" t="s">
        <v>1</v>
      </c>
      <c r="C5509" t="s">
        <v>25</v>
      </c>
      <c r="D5509" s="1">
        <v>43500</v>
      </c>
      <c r="E5509" s="1">
        <v>43542</v>
      </c>
      <c r="F5509" s="1">
        <v>43558</v>
      </c>
      <c r="G5509" s="1">
        <v>43549</v>
      </c>
      <c r="H5509" s="13">
        <f>Orders[[#This Row],[DeliveryDate]]-Orders[[#This Row],[OrderDate]]</f>
        <v>7</v>
      </c>
      <c r="I5509" t="s">
        <v>3</v>
      </c>
      <c r="J5509" t="str">
        <f>_xlfn.XLOOKUP(Orders[[#This Row],[_SalesRepID]],'Sales team'!A:A,'Sales team'!B:B)</f>
        <v>Joshua Bennett</v>
      </c>
      <c r="K5509">
        <v>6</v>
      </c>
      <c r="L5509">
        <v>28</v>
      </c>
      <c r="M5509">
        <v>358</v>
      </c>
      <c r="N5509" t="str">
        <f>_xlfn.XLOOKUP(Orders[[#This Row],[_ProductID]],Products!A:A,Products!C:C)</f>
        <v>Home décor</v>
      </c>
      <c r="O5509">
        <v>30</v>
      </c>
      <c r="P5509">
        <v>7.4999999999999997E-2</v>
      </c>
      <c r="Q5509" s="2">
        <v>917.9</v>
      </c>
      <c r="R5509" s="2">
        <v>559.91899999999998</v>
      </c>
      <c r="S5509" s="2">
        <v>5943.4025000000001</v>
      </c>
      <c r="T5509" s="2">
        <v>2023.9695000000002</v>
      </c>
    </row>
    <row r="5510" spans="1:20" x14ac:dyDescent="0.25">
      <c r="A5510" t="s">
        <v>2490</v>
      </c>
      <c r="B5510" t="s">
        <v>5</v>
      </c>
      <c r="C5510" t="s">
        <v>2</v>
      </c>
      <c r="D5510" s="1">
        <v>43400</v>
      </c>
      <c r="E5510" s="1">
        <v>43542</v>
      </c>
      <c r="F5510" s="1">
        <v>43561</v>
      </c>
      <c r="G5510" s="1">
        <v>43558</v>
      </c>
      <c r="H5510" s="13">
        <f>Orders[[#This Row],[DeliveryDate]]-Orders[[#This Row],[OrderDate]]</f>
        <v>16</v>
      </c>
      <c r="I5510" t="s">
        <v>3</v>
      </c>
      <c r="J5510" t="str">
        <f>_xlfn.XLOOKUP(Orders[[#This Row],[_SalesRepID]],'Sales team'!A:A,'Sales team'!B:B)</f>
        <v>Anthony Berry</v>
      </c>
      <c r="K5510">
        <v>16</v>
      </c>
      <c r="L5510">
        <v>22</v>
      </c>
      <c r="M5510">
        <v>227</v>
      </c>
      <c r="N5510" t="str">
        <f>_xlfn.XLOOKUP(Orders[[#This Row],[_ProductID]],Products!A:A,Products!C:C)</f>
        <v>Home décor</v>
      </c>
      <c r="O5510">
        <v>30</v>
      </c>
      <c r="P5510">
        <v>7.4999999999999997E-2</v>
      </c>
      <c r="Q5510" s="2">
        <v>1132.3</v>
      </c>
      <c r="R5510" s="2">
        <v>554.827</v>
      </c>
      <c r="S5510" s="2">
        <v>3142.1324999999997</v>
      </c>
      <c r="T5510" s="2">
        <v>1477.6514999999997</v>
      </c>
    </row>
    <row r="5511" spans="1:20" x14ac:dyDescent="0.25">
      <c r="A5511" t="s">
        <v>2491</v>
      </c>
      <c r="B5511" t="s">
        <v>8</v>
      </c>
      <c r="C5511" t="s">
        <v>6</v>
      </c>
      <c r="D5511" s="1">
        <v>43400</v>
      </c>
      <c r="E5511" s="1">
        <v>43542</v>
      </c>
      <c r="F5511" s="1">
        <v>43545</v>
      </c>
      <c r="G5511" s="1">
        <v>43549</v>
      </c>
      <c r="H5511" s="13">
        <f>Orders[[#This Row],[DeliveryDate]]-Orders[[#This Row],[OrderDate]]</f>
        <v>7</v>
      </c>
      <c r="I5511" t="s">
        <v>3</v>
      </c>
      <c r="J5511" t="str">
        <f>_xlfn.XLOOKUP(Orders[[#This Row],[_SalesRepID]],'Sales team'!A:A,'Sales team'!B:B)</f>
        <v>Joe Price</v>
      </c>
      <c r="K5511">
        <v>22</v>
      </c>
      <c r="L5511">
        <v>30</v>
      </c>
      <c r="M5511">
        <v>198</v>
      </c>
      <c r="N5511" t="str">
        <f>_xlfn.XLOOKUP(Orders[[#This Row],[_ProductID]],Products!A:A,Products!C:C)</f>
        <v>Furniture</v>
      </c>
      <c r="O5511">
        <v>38</v>
      </c>
      <c r="P5511">
        <v>0.15</v>
      </c>
      <c r="Q5511" s="2">
        <v>1695.1000000000001</v>
      </c>
      <c r="R5511" s="2">
        <v>830.59900000000005</v>
      </c>
      <c r="S5511" s="2">
        <v>8645.01</v>
      </c>
      <c r="T5511" s="2">
        <v>3661.4160000000002</v>
      </c>
    </row>
    <row r="5512" spans="1:20" x14ac:dyDescent="0.25">
      <c r="A5512" t="s">
        <v>2492</v>
      </c>
      <c r="B5512" t="s">
        <v>10</v>
      </c>
      <c r="C5512" t="s">
        <v>15</v>
      </c>
      <c r="D5512" s="1">
        <v>43400</v>
      </c>
      <c r="E5512" s="1">
        <v>43542</v>
      </c>
      <c r="F5512" s="1">
        <v>43563</v>
      </c>
      <c r="G5512" s="1">
        <v>43559</v>
      </c>
      <c r="H5512" s="13">
        <f>Orders[[#This Row],[DeliveryDate]]-Orders[[#This Row],[OrderDate]]</f>
        <v>17</v>
      </c>
      <c r="I5512" t="s">
        <v>3</v>
      </c>
      <c r="J5512" t="str">
        <f>_xlfn.XLOOKUP(Orders[[#This Row],[_SalesRepID]],'Sales team'!A:A,'Sales team'!B:B)</f>
        <v>Carlos Miller</v>
      </c>
      <c r="K5512">
        <v>28</v>
      </c>
      <c r="L5512">
        <v>4</v>
      </c>
      <c r="M5512">
        <v>57</v>
      </c>
      <c r="N5512" t="str">
        <f>_xlfn.XLOOKUP(Orders[[#This Row],[_ProductID]],Products!A:A,Products!C:C)</f>
        <v>Home décor</v>
      </c>
      <c r="O5512">
        <v>2</v>
      </c>
      <c r="P5512">
        <v>0.1</v>
      </c>
      <c r="Q5512" s="2">
        <v>998.30000000000007</v>
      </c>
      <c r="R5512" s="2">
        <v>798.6400000000001</v>
      </c>
      <c r="S5512" s="2">
        <v>7187.76</v>
      </c>
      <c r="T5512" s="2">
        <v>798.63999999999942</v>
      </c>
    </row>
    <row r="5513" spans="1:20" x14ac:dyDescent="0.25">
      <c r="A5513" t="s">
        <v>2493</v>
      </c>
      <c r="B5513" t="s">
        <v>8</v>
      </c>
      <c r="C5513" t="s">
        <v>6</v>
      </c>
      <c r="D5513" s="1">
        <v>43400</v>
      </c>
      <c r="E5513" s="1">
        <v>43542</v>
      </c>
      <c r="F5513" s="1">
        <v>43567</v>
      </c>
      <c r="G5513" s="1">
        <v>43558</v>
      </c>
      <c r="H5513" s="13">
        <f>Orders[[#This Row],[DeliveryDate]]-Orders[[#This Row],[OrderDate]]</f>
        <v>16</v>
      </c>
      <c r="I5513" t="s">
        <v>3</v>
      </c>
      <c r="J5513" t="str">
        <f>_xlfn.XLOOKUP(Orders[[#This Row],[_SalesRepID]],'Sales team'!A:A,'Sales team'!B:B)</f>
        <v>Samuel Fowler</v>
      </c>
      <c r="K5513">
        <v>21</v>
      </c>
      <c r="L5513">
        <v>20</v>
      </c>
      <c r="M5513">
        <v>138</v>
      </c>
      <c r="N5513" t="str">
        <f>_xlfn.XLOOKUP(Orders[[#This Row],[_ProductID]],Products!A:A,Products!C:C)</f>
        <v>Electronics</v>
      </c>
      <c r="O5513">
        <v>25</v>
      </c>
      <c r="P5513">
        <v>0.05</v>
      </c>
      <c r="Q5513" s="2">
        <v>1701.8</v>
      </c>
      <c r="R5513" s="2">
        <v>867.91800000000001</v>
      </c>
      <c r="S5513" s="2">
        <v>8083.5499999999993</v>
      </c>
      <c r="T5513" s="2">
        <v>3743.9599999999991</v>
      </c>
    </row>
    <row r="5514" spans="1:20" x14ac:dyDescent="0.25">
      <c r="A5514" t="s">
        <v>2494</v>
      </c>
      <c r="B5514" t="s">
        <v>1</v>
      </c>
      <c r="C5514" t="s">
        <v>25</v>
      </c>
      <c r="D5514" s="1">
        <v>43400</v>
      </c>
      <c r="E5514" s="1">
        <v>43542</v>
      </c>
      <c r="F5514" s="1">
        <v>43553</v>
      </c>
      <c r="G5514" s="1">
        <v>43578</v>
      </c>
      <c r="H5514" s="13">
        <f>Orders[[#This Row],[DeliveryDate]]-Orders[[#This Row],[OrderDate]]</f>
        <v>36</v>
      </c>
      <c r="I5514" t="s">
        <v>3</v>
      </c>
      <c r="J5514" t="str">
        <f>_xlfn.XLOOKUP(Orders[[#This Row],[_SalesRepID]],'Sales team'!A:A,'Sales team'!B:B)</f>
        <v>Joshua Little</v>
      </c>
      <c r="K5514">
        <v>11</v>
      </c>
      <c r="L5514">
        <v>9</v>
      </c>
      <c r="M5514">
        <v>351</v>
      </c>
      <c r="N5514" t="str">
        <f>_xlfn.XLOOKUP(Orders[[#This Row],[_ProductID]],Products!A:A,Products!C:C)</f>
        <v>Kitchen &amp; Dining</v>
      </c>
      <c r="O5514">
        <v>7</v>
      </c>
      <c r="P5514">
        <v>0.1</v>
      </c>
      <c r="Q5514" s="2">
        <v>1025.1000000000001</v>
      </c>
      <c r="R5514" s="2">
        <v>707.31900000000007</v>
      </c>
      <c r="S5514" s="2">
        <v>2767.7700000000004</v>
      </c>
      <c r="T5514" s="2">
        <v>645.8130000000001</v>
      </c>
    </row>
    <row r="5515" spans="1:20" x14ac:dyDescent="0.25">
      <c r="A5515" t="s">
        <v>2495</v>
      </c>
      <c r="B5515" t="s">
        <v>1</v>
      </c>
      <c r="C5515" t="s">
        <v>46</v>
      </c>
      <c r="D5515" s="1">
        <v>43500</v>
      </c>
      <c r="E5515" s="1">
        <v>43542</v>
      </c>
      <c r="F5515" s="1">
        <v>43554</v>
      </c>
      <c r="G5515" s="1">
        <v>43545</v>
      </c>
      <c r="H5515" s="13">
        <f>Orders[[#This Row],[DeliveryDate]]-Orders[[#This Row],[OrderDate]]</f>
        <v>3</v>
      </c>
      <c r="I5515" t="s">
        <v>3</v>
      </c>
      <c r="J5515" t="str">
        <f>_xlfn.XLOOKUP(Orders[[#This Row],[_SalesRepID]],'Sales team'!A:A,'Sales team'!B:B)</f>
        <v>George Lewis</v>
      </c>
      <c r="K5515">
        <v>8</v>
      </c>
      <c r="L5515">
        <v>46</v>
      </c>
      <c r="M5515">
        <v>63</v>
      </c>
      <c r="N5515" t="str">
        <f>_xlfn.XLOOKUP(Orders[[#This Row],[_ProductID]],Products!A:A,Products!C:C)</f>
        <v>Home décor</v>
      </c>
      <c r="O5515">
        <v>45</v>
      </c>
      <c r="P5515">
        <v>0.05</v>
      </c>
      <c r="Q5515" s="2">
        <v>261.3</v>
      </c>
      <c r="R5515" s="2">
        <v>203.81400000000002</v>
      </c>
      <c r="S5515" s="2">
        <v>744.70500000000004</v>
      </c>
      <c r="T5515" s="2">
        <v>133.26300000000003</v>
      </c>
    </row>
    <row r="5516" spans="1:20" x14ac:dyDescent="0.25">
      <c r="A5516" t="s">
        <v>2496</v>
      </c>
      <c r="B5516" t="s">
        <v>8</v>
      </c>
      <c r="C5516" t="s">
        <v>2</v>
      </c>
      <c r="D5516" s="1">
        <v>43400</v>
      </c>
      <c r="E5516" s="1">
        <v>43542</v>
      </c>
      <c r="F5516" s="1">
        <v>43558</v>
      </c>
      <c r="G5516" s="1">
        <v>43550</v>
      </c>
      <c r="H5516" s="13">
        <f>Orders[[#This Row],[DeliveryDate]]-Orders[[#This Row],[OrderDate]]</f>
        <v>8</v>
      </c>
      <c r="I5516" t="s">
        <v>3</v>
      </c>
      <c r="J5516" t="str">
        <f>_xlfn.XLOOKUP(Orders[[#This Row],[_SalesRepID]],'Sales team'!A:A,'Sales team'!B:B)</f>
        <v>Roy Rice</v>
      </c>
      <c r="K5516">
        <v>24</v>
      </c>
      <c r="L5516">
        <v>45</v>
      </c>
      <c r="M5516">
        <v>214</v>
      </c>
      <c r="N5516" t="str">
        <f>_xlfn.XLOOKUP(Orders[[#This Row],[_ProductID]],Products!A:A,Products!C:C)</f>
        <v>Kitchen &amp; Dining</v>
      </c>
      <c r="O5516">
        <v>37</v>
      </c>
      <c r="P5516">
        <v>7.4999999999999997E-2</v>
      </c>
      <c r="Q5516" s="2">
        <v>1092.1000000000001</v>
      </c>
      <c r="R5516" s="2">
        <v>611.57600000000014</v>
      </c>
      <c r="S5516" s="2">
        <v>1010.1925000000002</v>
      </c>
      <c r="T5516" s="2">
        <v>398.61650000000009</v>
      </c>
    </row>
    <row r="5517" spans="1:20" x14ac:dyDescent="0.25">
      <c r="A5517" t="s">
        <v>2480</v>
      </c>
      <c r="B5517" t="s">
        <v>5</v>
      </c>
      <c r="C5517" t="s">
        <v>25</v>
      </c>
      <c r="D5517" s="1">
        <v>43500</v>
      </c>
      <c r="E5517" s="1">
        <v>43541</v>
      </c>
      <c r="F5517" s="1">
        <v>43563</v>
      </c>
      <c r="G5517" s="1">
        <v>43552</v>
      </c>
      <c r="H5517" s="13">
        <f>Orders[[#This Row],[DeliveryDate]]-Orders[[#This Row],[OrderDate]]</f>
        <v>11</v>
      </c>
      <c r="I5517" t="s">
        <v>3</v>
      </c>
      <c r="J5517" t="str">
        <f>_xlfn.XLOOKUP(Orders[[#This Row],[_SalesRepID]],'Sales team'!A:A,'Sales team'!B:B)</f>
        <v>Todd Roberts</v>
      </c>
      <c r="K5517">
        <v>13</v>
      </c>
      <c r="L5517">
        <v>32</v>
      </c>
      <c r="M5517">
        <v>350</v>
      </c>
      <c r="N5517" t="str">
        <f>_xlfn.XLOOKUP(Orders[[#This Row],[_ProductID]],Products!A:A,Products!C:C)</f>
        <v>Home décor</v>
      </c>
      <c r="O5517">
        <v>11</v>
      </c>
      <c r="P5517">
        <v>0.05</v>
      </c>
      <c r="Q5517" s="2">
        <v>911.2</v>
      </c>
      <c r="R5517" s="2">
        <v>428.26400000000001</v>
      </c>
      <c r="S5517" s="2">
        <v>865.64</v>
      </c>
      <c r="T5517" s="2">
        <v>437.37599999999998</v>
      </c>
    </row>
    <row r="5518" spans="1:20" x14ac:dyDescent="0.25">
      <c r="A5518" t="s">
        <v>2481</v>
      </c>
      <c r="B5518" t="s">
        <v>10</v>
      </c>
      <c r="C5518" t="s">
        <v>15</v>
      </c>
      <c r="D5518" s="1">
        <v>43400</v>
      </c>
      <c r="E5518" s="1">
        <v>43541</v>
      </c>
      <c r="F5518" s="1">
        <v>43557</v>
      </c>
      <c r="G5518" s="1">
        <v>43566</v>
      </c>
      <c r="H5518" s="13">
        <f>Orders[[#This Row],[DeliveryDate]]-Orders[[#This Row],[OrderDate]]</f>
        <v>25</v>
      </c>
      <c r="I5518" t="s">
        <v>3</v>
      </c>
      <c r="J5518" t="str">
        <f>_xlfn.XLOOKUP(Orders[[#This Row],[_SalesRepID]],'Sales team'!A:A,'Sales team'!B:B)</f>
        <v>Carlos Miller</v>
      </c>
      <c r="K5518">
        <v>28</v>
      </c>
      <c r="L5518">
        <v>27</v>
      </c>
      <c r="M5518">
        <v>37</v>
      </c>
      <c r="N5518" t="str">
        <f>_xlfn.XLOOKUP(Orders[[#This Row],[_ProductID]],Products!A:A,Products!C:C)</f>
        <v>Kitchen &amp; Dining</v>
      </c>
      <c r="O5518">
        <v>13</v>
      </c>
      <c r="P5518">
        <v>0.15</v>
      </c>
      <c r="Q5518" s="2">
        <v>2311.5</v>
      </c>
      <c r="R5518" s="2">
        <v>1641.165</v>
      </c>
      <c r="S5518" s="2">
        <v>7859.0999999999995</v>
      </c>
      <c r="T5518" s="2">
        <v>1294.4399999999996</v>
      </c>
    </row>
    <row r="5519" spans="1:20" x14ac:dyDescent="0.25">
      <c r="A5519" t="s">
        <v>2482</v>
      </c>
      <c r="B5519" t="s">
        <v>8</v>
      </c>
      <c r="C5519" t="s">
        <v>2</v>
      </c>
      <c r="D5519" s="1">
        <v>43500</v>
      </c>
      <c r="E5519" s="1">
        <v>43541</v>
      </c>
      <c r="F5519" s="1">
        <v>43544</v>
      </c>
      <c r="G5519" s="1">
        <v>43577</v>
      </c>
      <c r="H5519" s="13">
        <f>Orders[[#This Row],[DeliveryDate]]-Orders[[#This Row],[OrderDate]]</f>
        <v>36</v>
      </c>
      <c r="I5519" t="s">
        <v>3</v>
      </c>
      <c r="J5519" t="str">
        <f>_xlfn.XLOOKUP(Orders[[#This Row],[_SalesRepID]],'Sales team'!A:A,'Sales team'!B:B)</f>
        <v>Joe Price</v>
      </c>
      <c r="K5519">
        <v>22</v>
      </c>
      <c r="L5519">
        <v>29</v>
      </c>
      <c r="M5519">
        <v>238</v>
      </c>
      <c r="N5519" t="str">
        <f>_xlfn.XLOOKUP(Orders[[#This Row],[_ProductID]],Products!A:A,Products!C:C)</f>
        <v>Furniture</v>
      </c>
      <c r="O5519">
        <v>5</v>
      </c>
      <c r="P5519">
        <v>0.15</v>
      </c>
      <c r="Q5519" s="2">
        <v>6210.9000000000005</v>
      </c>
      <c r="R5519" s="2">
        <v>4471.848</v>
      </c>
      <c r="S5519" s="2">
        <v>31675.59</v>
      </c>
      <c r="T5519" s="2">
        <v>4844.5020000000004</v>
      </c>
    </row>
    <row r="5520" spans="1:20" x14ac:dyDescent="0.25">
      <c r="A5520" t="s">
        <v>2483</v>
      </c>
      <c r="B5520" t="s">
        <v>8</v>
      </c>
      <c r="C5520" t="s">
        <v>13</v>
      </c>
      <c r="D5520" s="1">
        <v>43400</v>
      </c>
      <c r="E5520" s="1">
        <v>43541</v>
      </c>
      <c r="F5520" s="1">
        <v>43563</v>
      </c>
      <c r="G5520" s="1">
        <v>43563</v>
      </c>
      <c r="H5520" s="13">
        <f>Orders[[#This Row],[DeliveryDate]]-Orders[[#This Row],[OrderDate]]</f>
        <v>22</v>
      </c>
      <c r="I5520" t="s">
        <v>3</v>
      </c>
      <c r="J5520" t="str">
        <f>_xlfn.XLOOKUP(Orders[[#This Row],[_SalesRepID]],'Sales team'!A:A,'Sales team'!B:B)</f>
        <v>Douglas Tucker</v>
      </c>
      <c r="K5520">
        <v>23</v>
      </c>
      <c r="L5520">
        <v>22</v>
      </c>
      <c r="M5520">
        <v>268</v>
      </c>
      <c r="N5520" t="str">
        <f>_xlfn.XLOOKUP(Orders[[#This Row],[_ProductID]],Products!A:A,Products!C:C)</f>
        <v>Kitchen &amp; Dining</v>
      </c>
      <c r="O5520">
        <v>37</v>
      </c>
      <c r="P5520">
        <v>0.05</v>
      </c>
      <c r="Q5520" s="2">
        <v>5306.4000000000005</v>
      </c>
      <c r="R5520" s="2">
        <v>4351.2480000000005</v>
      </c>
      <c r="S5520" s="2">
        <v>15123.24</v>
      </c>
      <c r="T5520" s="2">
        <v>2069.4959999999974</v>
      </c>
    </row>
    <row r="5521" spans="1:20" x14ac:dyDescent="0.25">
      <c r="A5521" t="s">
        <v>2484</v>
      </c>
      <c r="B5521" t="s">
        <v>1</v>
      </c>
      <c r="C5521" t="s">
        <v>6</v>
      </c>
      <c r="D5521" s="1">
        <v>43400</v>
      </c>
      <c r="E5521" s="1">
        <v>43541</v>
      </c>
      <c r="F5521" s="1">
        <v>43558</v>
      </c>
      <c r="G5521" s="1">
        <v>43544</v>
      </c>
      <c r="H5521" s="13">
        <f>Orders[[#This Row],[DeliveryDate]]-Orders[[#This Row],[OrderDate]]</f>
        <v>3</v>
      </c>
      <c r="I5521" t="s">
        <v>3</v>
      </c>
      <c r="J5521" t="str">
        <f>_xlfn.XLOOKUP(Orders[[#This Row],[_SalesRepID]],'Sales team'!A:A,'Sales team'!B:B)</f>
        <v>Joshua Little</v>
      </c>
      <c r="K5521">
        <v>11</v>
      </c>
      <c r="L5521">
        <v>14</v>
      </c>
      <c r="M5521">
        <v>91</v>
      </c>
      <c r="N5521" t="str">
        <f>_xlfn.XLOOKUP(Orders[[#This Row],[_ProductID]],Products!A:A,Products!C:C)</f>
        <v>Furniture</v>
      </c>
      <c r="O5521">
        <v>15</v>
      </c>
      <c r="P5521">
        <v>0.1</v>
      </c>
      <c r="Q5521" s="2">
        <v>2740.3</v>
      </c>
      <c r="R5521" s="2">
        <v>1863.4040000000002</v>
      </c>
      <c r="S5521" s="2">
        <v>4932.5400000000009</v>
      </c>
      <c r="T5521" s="2">
        <v>1205.7320000000004</v>
      </c>
    </row>
    <row r="5522" spans="1:20" x14ac:dyDescent="0.25">
      <c r="A5522" t="s">
        <v>2485</v>
      </c>
      <c r="B5522" t="s">
        <v>5</v>
      </c>
      <c r="C5522" t="s">
        <v>2</v>
      </c>
      <c r="D5522" s="1">
        <v>43400</v>
      </c>
      <c r="E5522" s="1">
        <v>43541</v>
      </c>
      <c r="F5522" s="1">
        <v>43559</v>
      </c>
      <c r="G5522" s="1">
        <v>43559</v>
      </c>
      <c r="H5522" s="13">
        <f>Orders[[#This Row],[DeliveryDate]]-Orders[[#This Row],[OrderDate]]</f>
        <v>18</v>
      </c>
      <c r="I5522" t="s">
        <v>3</v>
      </c>
      <c r="J5522" t="str">
        <f>_xlfn.XLOOKUP(Orders[[#This Row],[_SalesRepID]],'Sales team'!A:A,'Sales team'!B:B)</f>
        <v>Nicholas Cunningham</v>
      </c>
      <c r="K5522">
        <v>19</v>
      </c>
      <c r="L5522">
        <v>15</v>
      </c>
      <c r="M5522">
        <v>216</v>
      </c>
      <c r="N5522" t="str">
        <f>_xlfn.XLOOKUP(Orders[[#This Row],[_ProductID]],Products!A:A,Products!C:C)</f>
        <v>Outdoor</v>
      </c>
      <c r="O5522">
        <v>18</v>
      </c>
      <c r="P5522">
        <v>7.4999999999999997E-2</v>
      </c>
      <c r="Q5522" s="2">
        <v>1118.9000000000001</v>
      </c>
      <c r="R5522" s="2">
        <v>906.30900000000008</v>
      </c>
      <c r="S5522" s="2">
        <v>1034.9825000000001</v>
      </c>
      <c r="T5522" s="2">
        <v>128.67349999999999</v>
      </c>
    </row>
    <row r="5523" spans="1:20" x14ac:dyDescent="0.25">
      <c r="A5523" t="s">
        <v>2486</v>
      </c>
      <c r="B5523" t="s">
        <v>10</v>
      </c>
      <c r="C5523" t="s">
        <v>6</v>
      </c>
      <c r="D5523" s="1">
        <v>43500</v>
      </c>
      <c r="E5523" s="1">
        <v>43541</v>
      </c>
      <c r="F5523" s="1">
        <v>43555</v>
      </c>
      <c r="G5523" s="1">
        <v>43565</v>
      </c>
      <c r="H5523" s="13">
        <f>Orders[[#This Row],[DeliveryDate]]-Orders[[#This Row],[OrderDate]]</f>
        <v>24</v>
      </c>
      <c r="I5523" t="s">
        <v>3</v>
      </c>
      <c r="J5523" t="str">
        <f>_xlfn.XLOOKUP(Orders[[#This Row],[_SalesRepID]],'Sales team'!A:A,'Sales team'!B:B)</f>
        <v>Shawn Torres</v>
      </c>
      <c r="K5523">
        <v>27</v>
      </c>
      <c r="L5523">
        <v>29</v>
      </c>
      <c r="M5523">
        <v>125</v>
      </c>
      <c r="N5523" t="str">
        <f>_xlfn.XLOOKUP(Orders[[#This Row],[_ProductID]],Products!A:A,Products!C:C)</f>
        <v>Home décor</v>
      </c>
      <c r="O5523">
        <v>46</v>
      </c>
      <c r="P5523">
        <v>7.4999999999999997E-2</v>
      </c>
      <c r="Q5523" s="2">
        <v>1098.8</v>
      </c>
      <c r="R5523" s="2">
        <v>725.20799999999997</v>
      </c>
      <c r="S5523" s="2">
        <v>2032.78</v>
      </c>
      <c r="T5523" s="2">
        <v>582.36400000000003</v>
      </c>
    </row>
    <row r="5524" spans="1:20" x14ac:dyDescent="0.25">
      <c r="A5524" t="s">
        <v>2472</v>
      </c>
      <c r="B5524" t="s">
        <v>5</v>
      </c>
      <c r="C5524" t="s">
        <v>6</v>
      </c>
      <c r="D5524" s="1">
        <v>43500</v>
      </c>
      <c r="E5524" s="1">
        <v>43540</v>
      </c>
      <c r="F5524" s="1">
        <v>43562</v>
      </c>
      <c r="G5524" s="1">
        <v>43558</v>
      </c>
      <c r="H5524" s="13">
        <f>Orders[[#This Row],[DeliveryDate]]-Orders[[#This Row],[OrderDate]]</f>
        <v>18</v>
      </c>
      <c r="I5524" t="s">
        <v>3</v>
      </c>
      <c r="J5524" t="str">
        <f>_xlfn.XLOOKUP(Orders[[#This Row],[_SalesRepID]],'Sales team'!A:A,'Sales team'!B:B)</f>
        <v>Roger Alexander</v>
      </c>
      <c r="K5524">
        <v>15</v>
      </c>
      <c r="L5524">
        <v>24</v>
      </c>
      <c r="M5524">
        <v>157</v>
      </c>
      <c r="N5524" t="str">
        <f>_xlfn.XLOOKUP(Orders[[#This Row],[_ProductID]],Products!A:A,Products!C:C)</f>
        <v>Home décor</v>
      </c>
      <c r="O5524">
        <v>43</v>
      </c>
      <c r="P5524">
        <v>7.4999999999999997E-2</v>
      </c>
      <c r="Q5524" s="2">
        <v>4013.3</v>
      </c>
      <c r="R5524" s="2">
        <v>2287.5810000000001</v>
      </c>
      <c r="S5524" s="2">
        <v>18561.512500000001</v>
      </c>
      <c r="T5524" s="2">
        <v>7123.6075000000001</v>
      </c>
    </row>
    <row r="5525" spans="1:20" x14ac:dyDescent="0.25">
      <c r="A5525" t="s">
        <v>2473</v>
      </c>
      <c r="B5525" t="s">
        <v>8</v>
      </c>
      <c r="C5525" t="s">
        <v>6</v>
      </c>
      <c r="D5525" s="1">
        <v>43400</v>
      </c>
      <c r="E5525" s="1">
        <v>43540</v>
      </c>
      <c r="F5525" s="1">
        <v>43548</v>
      </c>
      <c r="G5525" s="1">
        <v>43564</v>
      </c>
      <c r="H5525" s="13">
        <f>Orders[[#This Row],[DeliveryDate]]-Orders[[#This Row],[OrderDate]]</f>
        <v>24</v>
      </c>
      <c r="I5525" t="s">
        <v>3</v>
      </c>
      <c r="J5525" t="str">
        <f>_xlfn.XLOOKUP(Orders[[#This Row],[_SalesRepID]],'Sales team'!A:A,'Sales team'!B:B)</f>
        <v>Anthony Torres</v>
      </c>
      <c r="K5525">
        <v>20</v>
      </c>
      <c r="L5525">
        <v>7</v>
      </c>
      <c r="M5525">
        <v>152</v>
      </c>
      <c r="N5525" t="str">
        <f>_xlfn.XLOOKUP(Orders[[#This Row],[_ProductID]],Products!A:A,Products!C:C)</f>
        <v>Kitchen &amp; Dining</v>
      </c>
      <c r="O5525">
        <v>4</v>
      </c>
      <c r="P5525">
        <v>0.15</v>
      </c>
      <c r="Q5525" s="2">
        <v>261.3</v>
      </c>
      <c r="R5525" s="2">
        <v>201.20100000000002</v>
      </c>
      <c r="S5525" s="2">
        <v>222.10499999999999</v>
      </c>
      <c r="T5525" s="2">
        <v>20.903999999999968</v>
      </c>
    </row>
    <row r="5526" spans="1:20" x14ac:dyDescent="0.25">
      <c r="A5526" t="s">
        <v>2474</v>
      </c>
      <c r="B5526" t="s">
        <v>5</v>
      </c>
      <c r="C5526" t="s">
        <v>15</v>
      </c>
      <c r="D5526" s="1">
        <v>43400</v>
      </c>
      <c r="E5526" s="1">
        <v>43540</v>
      </c>
      <c r="F5526" s="1">
        <v>43556</v>
      </c>
      <c r="G5526" s="1">
        <v>43559</v>
      </c>
      <c r="H5526" s="13">
        <f>Orders[[#This Row],[DeliveryDate]]-Orders[[#This Row],[OrderDate]]</f>
        <v>19</v>
      </c>
      <c r="I5526" t="s">
        <v>3</v>
      </c>
      <c r="J5526" t="str">
        <f>_xlfn.XLOOKUP(Orders[[#This Row],[_SalesRepID]],'Sales team'!A:A,'Sales team'!B:B)</f>
        <v>Carl Nguyen</v>
      </c>
      <c r="K5526">
        <v>12</v>
      </c>
      <c r="L5526">
        <v>43</v>
      </c>
      <c r="M5526">
        <v>2</v>
      </c>
      <c r="N5526" t="str">
        <f>_xlfn.XLOOKUP(Orders[[#This Row],[_ProductID]],Products!A:A,Products!C:C)</f>
        <v>Electronics</v>
      </c>
      <c r="O5526">
        <v>28</v>
      </c>
      <c r="P5526">
        <v>0.15</v>
      </c>
      <c r="Q5526" s="2">
        <v>167.5</v>
      </c>
      <c r="R5526" s="2">
        <v>103.85</v>
      </c>
      <c r="S5526" s="2">
        <v>854.25</v>
      </c>
      <c r="T5526" s="2">
        <v>231.15000000000009</v>
      </c>
    </row>
    <row r="5527" spans="1:20" x14ac:dyDescent="0.25">
      <c r="A5527" t="s">
        <v>2475</v>
      </c>
      <c r="B5527" t="s">
        <v>8</v>
      </c>
      <c r="C5527" t="s">
        <v>6</v>
      </c>
      <c r="D5527" s="1">
        <v>43400</v>
      </c>
      <c r="E5527" s="1">
        <v>43540</v>
      </c>
      <c r="F5527" s="1">
        <v>43565</v>
      </c>
      <c r="G5527" s="1">
        <v>43549</v>
      </c>
      <c r="H5527" s="13">
        <f>Orders[[#This Row],[DeliveryDate]]-Orders[[#This Row],[OrderDate]]</f>
        <v>9</v>
      </c>
      <c r="I5527" t="s">
        <v>3</v>
      </c>
      <c r="J5527" t="str">
        <f>_xlfn.XLOOKUP(Orders[[#This Row],[_SalesRepID]],'Sales team'!A:A,'Sales team'!B:B)</f>
        <v>Patrick Graham</v>
      </c>
      <c r="K5527">
        <v>25</v>
      </c>
      <c r="L5527">
        <v>42</v>
      </c>
      <c r="M5527">
        <v>97</v>
      </c>
      <c r="N5527" t="str">
        <f>_xlfn.XLOOKUP(Orders[[#This Row],[_ProductID]],Products!A:A,Products!C:C)</f>
        <v>Kitchen &amp; Dining</v>
      </c>
      <c r="O5527">
        <v>1</v>
      </c>
      <c r="P5527">
        <v>7.4999999999999997E-2</v>
      </c>
      <c r="Q5527" s="2">
        <v>1125.6000000000001</v>
      </c>
      <c r="R5527" s="2">
        <v>709.12800000000004</v>
      </c>
      <c r="S5527" s="2">
        <v>1041.18</v>
      </c>
      <c r="T5527" s="2">
        <v>332.05200000000002</v>
      </c>
    </row>
    <row r="5528" spans="1:20" x14ac:dyDescent="0.25">
      <c r="A5528" t="s">
        <v>2476</v>
      </c>
      <c r="B5528" t="s">
        <v>5</v>
      </c>
      <c r="C5528" t="s">
        <v>6</v>
      </c>
      <c r="D5528" s="1">
        <v>43400</v>
      </c>
      <c r="E5528" s="1">
        <v>43540</v>
      </c>
      <c r="F5528" s="1">
        <v>43562</v>
      </c>
      <c r="G5528" s="1">
        <v>43545</v>
      </c>
      <c r="H5528" s="13">
        <f>Orders[[#This Row],[DeliveryDate]]-Orders[[#This Row],[OrderDate]]</f>
        <v>5</v>
      </c>
      <c r="I5528" t="s">
        <v>3</v>
      </c>
      <c r="J5528" t="str">
        <f>_xlfn.XLOOKUP(Orders[[#This Row],[_SalesRepID]],'Sales team'!A:A,'Sales team'!B:B)</f>
        <v>Carl Nguyen</v>
      </c>
      <c r="K5528">
        <v>12</v>
      </c>
      <c r="L5528">
        <v>45</v>
      </c>
      <c r="M5528">
        <v>122</v>
      </c>
      <c r="N5528" t="str">
        <f>_xlfn.XLOOKUP(Orders[[#This Row],[_ProductID]],Products!A:A,Products!C:C)</f>
        <v>Electronics</v>
      </c>
      <c r="O5528">
        <v>6</v>
      </c>
      <c r="P5528">
        <v>7.4999999999999997E-2</v>
      </c>
      <c r="Q5528" s="2">
        <v>3819</v>
      </c>
      <c r="R5528" s="2">
        <v>2176.83</v>
      </c>
      <c r="S5528" s="2">
        <v>21195.45</v>
      </c>
      <c r="T5528" s="2">
        <v>8134.4700000000012</v>
      </c>
    </row>
    <row r="5529" spans="1:20" x14ac:dyDescent="0.25">
      <c r="A5529" t="s">
        <v>2477</v>
      </c>
      <c r="B5529" t="s">
        <v>1</v>
      </c>
      <c r="C5529" t="s">
        <v>13</v>
      </c>
      <c r="D5529" s="1">
        <v>43400</v>
      </c>
      <c r="E5529" s="1">
        <v>43540</v>
      </c>
      <c r="F5529" s="1">
        <v>43562</v>
      </c>
      <c r="G5529" s="1">
        <v>43552</v>
      </c>
      <c r="H5529" s="13">
        <f>Orders[[#This Row],[DeliveryDate]]-Orders[[#This Row],[OrderDate]]</f>
        <v>12</v>
      </c>
      <c r="I5529" t="s">
        <v>3</v>
      </c>
      <c r="J5529" t="str">
        <f>_xlfn.XLOOKUP(Orders[[#This Row],[_SalesRepID]],'Sales team'!A:A,'Sales team'!B:B)</f>
        <v>Keith Griffin</v>
      </c>
      <c r="K5529">
        <v>2</v>
      </c>
      <c r="L5529">
        <v>23</v>
      </c>
      <c r="M5529">
        <v>284</v>
      </c>
      <c r="N5529" t="str">
        <f>_xlfn.XLOOKUP(Orders[[#This Row],[_ProductID]],Products!A:A,Products!C:C)</f>
        <v>Kitchen &amp; Dining</v>
      </c>
      <c r="O5529">
        <v>4</v>
      </c>
      <c r="P5529">
        <v>0.1</v>
      </c>
      <c r="Q5529" s="2">
        <v>5453.8</v>
      </c>
      <c r="R5529" s="2">
        <v>3163.2039999999997</v>
      </c>
      <c r="S5529" s="2">
        <v>39267.360000000001</v>
      </c>
      <c r="T5529" s="2">
        <v>13961.728000000003</v>
      </c>
    </row>
    <row r="5530" spans="1:20" x14ac:dyDescent="0.25">
      <c r="A5530" t="s">
        <v>2478</v>
      </c>
      <c r="B5530" t="s">
        <v>5</v>
      </c>
      <c r="C5530" t="s">
        <v>25</v>
      </c>
      <c r="D5530" s="1">
        <v>43400</v>
      </c>
      <c r="E5530" s="1">
        <v>43540</v>
      </c>
      <c r="F5530" s="1">
        <v>43560</v>
      </c>
      <c r="G5530" s="1">
        <v>43551</v>
      </c>
      <c r="H5530" s="13">
        <f>Orders[[#This Row],[DeliveryDate]]-Orders[[#This Row],[OrderDate]]</f>
        <v>11</v>
      </c>
      <c r="I5530" t="s">
        <v>3</v>
      </c>
      <c r="J5530" t="str">
        <f>_xlfn.XLOOKUP(Orders[[#This Row],[_SalesRepID]],'Sales team'!A:A,'Sales team'!B:B)</f>
        <v>Paul Holmes</v>
      </c>
      <c r="K5530">
        <v>14</v>
      </c>
      <c r="L5530">
        <v>27</v>
      </c>
      <c r="M5530">
        <v>348</v>
      </c>
      <c r="N5530" t="str">
        <f>_xlfn.XLOOKUP(Orders[[#This Row],[_ProductID]],Products!A:A,Products!C:C)</f>
        <v>Furniture</v>
      </c>
      <c r="O5530">
        <v>5</v>
      </c>
      <c r="P5530">
        <v>0.1</v>
      </c>
      <c r="Q5530" s="2">
        <v>2291.4</v>
      </c>
      <c r="R5530" s="2">
        <v>1191.528</v>
      </c>
      <c r="S5530" s="2">
        <v>16498.080000000002</v>
      </c>
      <c r="T5530" s="2">
        <v>6965.8560000000016</v>
      </c>
    </row>
    <row r="5531" spans="1:20" x14ac:dyDescent="0.25">
      <c r="A5531" t="s">
        <v>2479</v>
      </c>
      <c r="B5531" t="s">
        <v>5</v>
      </c>
      <c r="C5531" t="s">
        <v>2</v>
      </c>
      <c r="D5531" s="1">
        <v>43400</v>
      </c>
      <c r="E5531" s="1">
        <v>43540</v>
      </c>
      <c r="F5531" s="1">
        <v>43557</v>
      </c>
      <c r="G5531" s="1">
        <v>43553</v>
      </c>
      <c r="H5531" s="13">
        <f>Orders[[#This Row],[DeliveryDate]]-Orders[[#This Row],[OrderDate]]</f>
        <v>13</v>
      </c>
      <c r="I5531" t="s">
        <v>3</v>
      </c>
      <c r="J5531" t="str">
        <f>_xlfn.XLOOKUP(Orders[[#This Row],[_SalesRepID]],'Sales team'!A:A,'Sales team'!B:B)</f>
        <v>Nicholas Cunningham</v>
      </c>
      <c r="K5531">
        <v>19</v>
      </c>
      <c r="L5531">
        <v>13</v>
      </c>
      <c r="M5531">
        <v>227</v>
      </c>
      <c r="N5531" t="str">
        <f>_xlfn.XLOOKUP(Orders[[#This Row],[_ProductID]],Products!A:A,Products!C:C)</f>
        <v>Kitchen &amp; Dining</v>
      </c>
      <c r="O5531">
        <v>13</v>
      </c>
      <c r="P5531">
        <v>0.1</v>
      </c>
      <c r="Q5531" s="2">
        <v>1762.1000000000001</v>
      </c>
      <c r="R5531" s="2">
        <v>1321.575</v>
      </c>
      <c r="S5531" s="2">
        <v>3171.78</v>
      </c>
      <c r="T5531" s="2">
        <v>528.63000000000011</v>
      </c>
    </row>
    <row r="5532" spans="1:20" x14ac:dyDescent="0.25">
      <c r="A5532" t="s">
        <v>2461</v>
      </c>
      <c r="B5532" t="s">
        <v>5</v>
      </c>
      <c r="C5532" t="s">
        <v>15</v>
      </c>
      <c r="D5532" s="1">
        <v>43400</v>
      </c>
      <c r="E5532" s="1">
        <v>43539</v>
      </c>
      <c r="F5532" s="1">
        <v>43547</v>
      </c>
      <c r="G5532" s="1">
        <v>43545</v>
      </c>
      <c r="H5532" s="13">
        <f>Orders[[#This Row],[DeliveryDate]]-Orders[[#This Row],[OrderDate]]</f>
        <v>6</v>
      </c>
      <c r="I5532" t="s">
        <v>3</v>
      </c>
      <c r="J5532" t="str">
        <f>_xlfn.XLOOKUP(Orders[[#This Row],[_SalesRepID]],'Sales team'!A:A,'Sales team'!B:B)</f>
        <v>Nicholas Cunningham</v>
      </c>
      <c r="K5532">
        <v>19</v>
      </c>
      <c r="L5532">
        <v>6</v>
      </c>
      <c r="M5532">
        <v>24</v>
      </c>
      <c r="N5532" t="str">
        <f>_xlfn.XLOOKUP(Orders[[#This Row],[_ProductID]],Products!A:A,Products!C:C)</f>
        <v>Outdoor</v>
      </c>
      <c r="O5532">
        <v>18</v>
      </c>
      <c r="P5532">
        <v>0.4</v>
      </c>
      <c r="Q5532" s="2">
        <v>3859.2000000000003</v>
      </c>
      <c r="R5532" s="2">
        <v>1929.6000000000001</v>
      </c>
      <c r="S5532" s="2">
        <v>18524.16</v>
      </c>
      <c r="T5532" s="2">
        <v>3087.3599999999988</v>
      </c>
    </row>
    <row r="5533" spans="1:20" x14ac:dyDescent="0.25">
      <c r="A5533" t="s">
        <v>2462</v>
      </c>
      <c r="B5533" t="s">
        <v>5</v>
      </c>
      <c r="C5533" t="s">
        <v>13</v>
      </c>
      <c r="D5533" s="1">
        <v>43400</v>
      </c>
      <c r="E5533" s="1">
        <v>43539</v>
      </c>
      <c r="F5533" s="1">
        <v>43544</v>
      </c>
      <c r="G5533" s="1">
        <v>43564</v>
      </c>
      <c r="H5533" s="13">
        <f>Orders[[#This Row],[DeliveryDate]]-Orders[[#This Row],[OrderDate]]</f>
        <v>25</v>
      </c>
      <c r="I5533" t="s">
        <v>3</v>
      </c>
      <c r="J5533" t="str">
        <f>_xlfn.XLOOKUP(Orders[[#This Row],[_SalesRepID]],'Sales team'!A:A,'Sales team'!B:B)</f>
        <v>Anthony Berry</v>
      </c>
      <c r="K5533">
        <v>16</v>
      </c>
      <c r="L5533">
        <v>5</v>
      </c>
      <c r="M5533">
        <v>304</v>
      </c>
      <c r="N5533" t="str">
        <f>_xlfn.XLOOKUP(Orders[[#This Row],[_ProductID]],Products!A:A,Products!C:C)</f>
        <v>Electronics</v>
      </c>
      <c r="O5533">
        <v>6</v>
      </c>
      <c r="P5533">
        <v>7.4999999999999997E-2</v>
      </c>
      <c r="Q5533" s="2">
        <v>3892.7000000000003</v>
      </c>
      <c r="R5533" s="2">
        <v>1829.569</v>
      </c>
      <c r="S5533" s="2">
        <v>10802.2425</v>
      </c>
      <c r="T5533" s="2">
        <v>5313.5355</v>
      </c>
    </row>
    <row r="5534" spans="1:20" x14ac:dyDescent="0.25">
      <c r="A5534" t="s">
        <v>2463</v>
      </c>
      <c r="B5534" t="s">
        <v>8</v>
      </c>
      <c r="C5534" t="s">
        <v>13</v>
      </c>
      <c r="D5534" s="1">
        <v>43400</v>
      </c>
      <c r="E5534" s="1">
        <v>43539</v>
      </c>
      <c r="F5534" s="1">
        <v>43554</v>
      </c>
      <c r="G5534" s="1">
        <v>43545</v>
      </c>
      <c r="H5534" s="13">
        <f>Orders[[#This Row],[DeliveryDate]]-Orders[[#This Row],[OrderDate]]</f>
        <v>6</v>
      </c>
      <c r="I5534" t="s">
        <v>3</v>
      </c>
      <c r="J5534" t="str">
        <f>_xlfn.XLOOKUP(Orders[[#This Row],[_SalesRepID]],'Sales team'!A:A,'Sales team'!B:B)</f>
        <v>Samuel Fowler</v>
      </c>
      <c r="K5534">
        <v>21</v>
      </c>
      <c r="L5534">
        <v>39</v>
      </c>
      <c r="M5534">
        <v>265</v>
      </c>
      <c r="N5534" t="str">
        <f>_xlfn.XLOOKUP(Orders[[#This Row],[_ProductID]],Products!A:A,Products!C:C)</f>
        <v>Home décor</v>
      </c>
      <c r="O5534">
        <v>21</v>
      </c>
      <c r="P5534">
        <v>0.05</v>
      </c>
      <c r="Q5534" s="2">
        <v>1085.4000000000001</v>
      </c>
      <c r="R5534" s="2">
        <v>890.02800000000002</v>
      </c>
      <c r="S5534" s="2">
        <v>6186.7800000000007</v>
      </c>
      <c r="T5534" s="2">
        <v>846.61200000000099</v>
      </c>
    </row>
    <row r="5535" spans="1:20" x14ac:dyDescent="0.25">
      <c r="A5535" t="s">
        <v>2464</v>
      </c>
      <c r="B5535" t="s">
        <v>1</v>
      </c>
      <c r="C5535" t="s">
        <v>6</v>
      </c>
      <c r="D5535" s="1">
        <v>43400</v>
      </c>
      <c r="E5535" s="1">
        <v>43539</v>
      </c>
      <c r="F5535" s="1">
        <v>43553</v>
      </c>
      <c r="G5535" s="1">
        <v>43570</v>
      </c>
      <c r="H5535" s="13">
        <f>Orders[[#This Row],[DeliveryDate]]-Orders[[#This Row],[OrderDate]]</f>
        <v>31</v>
      </c>
      <c r="I5535" t="s">
        <v>3</v>
      </c>
      <c r="J5535" t="str">
        <f>_xlfn.XLOOKUP(Orders[[#This Row],[_SalesRepID]],'Sales team'!A:A,'Sales team'!B:B)</f>
        <v>Joshua Little</v>
      </c>
      <c r="K5535">
        <v>11</v>
      </c>
      <c r="L5535">
        <v>18</v>
      </c>
      <c r="M5535">
        <v>156</v>
      </c>
      <c r="N5535" t="str">
        <f>_xlfn.XLOOKUP(Orders[[#This Row],[_ProductID]],Products!A:A,Products!C:C)</f>
        <v>Home décor</v>
      </c>
      <c r="O5535">
        <v>46</v>
      </c>
      <c r="P5535">
        <v>0.3</v>
      </c>
      <c r="Q5535" s="2">
        <v>931.30000000000007</v>
      </c>
      <c r="R5535" s="2">
        <v>409.77200000000005</v>
      </c>
      <c r="S5535" s="2">
        <v>651.91</v>
      </c>
      <c r="T5535" s="2">
        <v>242.13799999999992</v>
      </c>
    </row>
    <row r="5536" spans="1:20" x14ac:dyDescent="0.25">
      <c r="A5536" t="s">
        <v>2465</v>
      </c>
      <c r="B5536" t="s">
        <v>8</v>
      </c>
      <c r="C5536" t="s">
        <v>6</v>
      </c>
      <c r="D5536" s="1">
        <v>43400</v>
      </c>
      <c r="E5536" s="1">
        <v>43539</v>
      </c>
      <c r="F5536" s="1">
        <v>43552</v>
      </c>
      <c r="G5536" s="1">
        <v>43572</v>
      </c>
      <c r="H5536" s="13">
        <f>Orders[[#This Row],[DeliveryDate]]-Orders[[#This Row],[OrderDate]]</f>
        <v>33</v>
      </c>
      <c r="I5536" t="s">
        <v>3</v>
      </c>
      <c r="J5536" t="str">
        <f>_xlfn.XLOOKUP(Orders[[#This Row],[_SalesRepID]],'Sales team'!A:A,'Sales team'!B:B)</f>
        <v>Douglas Tucker</v>
      </c>
      <c r="K5536">
        <v>23</v>
      </c>
      <c r="L5536">
        <v>26</v>
      </c>
      <c r="M5536">
        <v>132</v>
      </c>
      <c r="N5536" t="str">
        <f>_xlfn.XLOOKUP(Orders[[#This Row],[_ProductID]],Products!A:A,Products!C:C)</f>
        <v>Furniture</v>
      </c>
      <c r="O5536">
        <v>20</v>
      </c>
      <c r="P5536">
        <v>7.4999999999999997E-2</v>
      </c>
      <c r="Q5536" s="2">
        <v>1145.7</v>
      </c>
      <c r="R5536" s="2">
        <v>733.24800000000005</v>
      </c>
      <c r="S5536" s="2">
        <v>5298.8625000000002</v>
      </c>
      <c r="T5536" s="2">
        <v>1632.6224999999999</v>
      </c>
    </row>
    <row r="5537" spans="1:20" x14ac:dyDescent="0.25">
      <c r="A5537" t="s">
        <v>2466</v>
      </c>
      <c r="B5537" t="s">
        <v>5</v>
      </c>
      <c r="C5537" t="s">
        <v>13</v>
      </c>
      <c r="D5537" s="1">
        <v>43400</v>
      </c>
      <c r="E5537" s="1">
        <v>43539</v>
      </c>
      <c r="F5537" s="1">
        <v>43544</v>
      </c>
      <c r="G5537" s="1">
        <v>43551</v>
      </c>
      <c r="H5537" s="13">
        <f>Orders[[#This Row],[DeliveryDate]]-Orders[[#This Row],[OrderDate]]</f>
        <v>12</v>
      </c>
      <c r="I5537" t="s">
        <v>3</v>
      </c>
      <c r="J5537" t="str">
        <f>_xlfn.XLOOKUP(Orders[[#This Row],[_SalesRepID]],'Sales team'!A:A,'Sales team'!B:B)</f>
        <v>Shawn Wallace</v>
      </c>
      <c r="K5537">
        <v>18</v>
      </c>
      <c r="L5537">
        <v>17</v>
      </c>
      <c r="M5537">
        <v>317</v>
      </c>
      <c r="N5537" t="str">
        <f>_xlfn.XLOOKUP(Orders[[#This Row],[_ProductID]],Products!A:A,Products!C:C)</f>
        <v>Home décor</v>
      </c>
      <c r="O5537">
        <v>29</v>
      </c>
      <c r="P5537">
        <v>0.4</v>
      </c>
      <c r="Q5537" s="2">
        <v>2405.3000000000002</v>
      </c>
      <c r="R5537" s="2">
        <v>986.173</v>
      </c>
      <c r="S5537" s="2">
        <v>1443.18</v>
      </c>
      <c r="T5537" s="2">
        <v>457.00700000000006</v>
      </c>
    </row>
    <row r="5538" spans="1:20" x14ac:dyDescent="0.25">
      <c r="A5538" t="s">
        <v>2467</v>
      </c>
      <c r="B5538" t="s">
        <v>1</v>
      </c>
      <c r="C5538" t="s">
        <v>15</v>
      </c>
      <c r="D5538" s="1">
        <v>43400</v>
      </c>
      <c r="E5538" s="1">
        <v>43539</v>
      </c>
      <c r="F5538" s="1">
        <v>43544</v>
      </c>
      <c r="G5538" s="1">
        <v>43545</v>
      </c>
      <c r="H5538" s="13">
        <f>Orders[[#This Row],[DeliveryDate]]-Orders[[#This Row],[OrderDate]]</f>
        <v>6</v>
      </c>
      <c r="I5538" t="s">
        <v>3</v>
      </c>
      <c r="J5538" t="str">
        <f>_xlfn.XLOOKUP(Orders[[#This Row],[_SalesRepID]],'Sales team'!A:A,'Sales team'!B:B)</f>
        <v>George Lewis</v>
      </c>
      <c r="K5538">
        <v>8</v>
      </c>
      <c r="L5538">
        <v>4</v>
      </c>
      <c r="M5538">
        <v>45</v>
      </c>
      <c r="N5538" t="str">
        <f>_xlfn.XLOOKUP(Orders[[#This Row],[_ProductID]],Products!A:A,Products!C:C)</f>
        <v>Home décor</v>
      </c>
      <c r="O5538">
        <v>17</v>
      </c>
      <c r="P5538">
        <v>0.1</v>
      </c>
      <c r="Q5538" s="2">
        <v>4006.6</v>
      </c>
      <c r="R5538" s="2">
        <v>1843.0360000000001</v>
      </c>
      <c r="S5538" s="2">
        <v>21635.64</v>
      </c>
      <c r="T5538" s="2">
        <v>10577.423999999999</v>
      </c>
    </row>
    <row r="5539" spans="1:20" x14ac:dyDescent="0.25">
      <c r="A5539" t="s">
        <v>2468</v>
      </c>
      <c r="B5539" t="s">
        <v>10</v>
      </c>
      <c r="C5539" t="s">
        <v>25</v>
      </c>
      <c r="D5539" s="1">
        <v>43400</v>
      </c>
      <c r="E5539" s="1">
        <v>43539</v>
      </c>
      <c r="F5539" s="1">
        <v>43541</v>
      </c>
      <c r="G5539" s="1">
        <v>43556</v>
      </c>
      <c r="H5539" s="13">
        <f>Orders[[#This Row],[DeliveryDate]]-Orders[[#This Row],[OrderDate]]</f>
        <v>17</v>
      </c>
      <c r="I5539" t="s">
        <v>3</v>
      </c>
      <c r="J5539" t="str">
        <f>_xlfn.XLOOKUP(Orders[[#This Row],[_SalesRepID]],'Sales team'!A:A,'Sales team'!B:B)</f>
        <v>Donald Reynolds</v>
      </c>
      <c r="K5539">
        <v>26</v>
      </c>
      <c r="L5539">
        <v>32</v>
      </c>
      <c r="M5539">
        <v>351</v>
      </c>
      <c r="N5539" t="str">
        <f>_xlfn.XLOOKUP(Orders[[#This Row],[_ProductID]],Products!A:A,Products!C:C)</f>
        <v>Home décor</v>
      </c>
      <c r="O5539">
        <v>14</v>
      </c>
      <c r="P5539">
        <v>0.15</v>
      </c>
      <c r="Q5539" s="2">
        <v>201</v>
      </c>
      <c r="R5539" s="2">
        <v>106.53</v>
      </c>
      <c r="S5539" s="2">
        <v>1366.8</v>
      </c>
      <c r="T5539" s="2">
        <v>514.55999999999995</v>
      </c>
    </row>
    <row r="5540" spans="1:20" x14ac:dyDescent="0.25">
      <c r="A5540" t="s">
        <v>2469</v>
      </c>
      <c r="B5540" t="s">
        <v>1</v>
      </c>
      <c r="C5540" t="s">
        <v>13</v>
      </c>
      <c r="D5540" s="1">
        <v>43400</v>
      </c>
      <c r="E5540" s="1">
        <v>43539</v>
      </c>
      <c r="F5540" s="1">
        <v>43541</v>
      </c>
      <c r="G5540" s="1">
        <v>43552</v>
      </c>
      <c r="H5540" s="13">
        <f>Orders[[#This Row],[DeliveryDate]]-Orders[[#This Row],[OrderDate]]</f>
        <v>13</v>
      </c>
      <c r="I5540" t="s">
        <v>3</v>
      </c>
      <c r="J5540" t="str">
        <f>_xlfn.XLOOKUP(Orders[[#This Row],[_SalesRepID]],'Sales team'!A:A,'Sales team'!B:B)</f>
        <v>Joshua Bennett</v>
      </c>
      <c r="K5540">
        <v>6</v>
      </c>
      <c r="L5540">
        <v>17</v>
      </c>
      <c r="M5540">
        <v>295</v>
      </c>
      <c r="N5540" t="str">
        <f>_xlfn.XLOOKUP(Orders[[#This Row],[_ProductID]],Products!A:A,Products!C:C)</f>
        <v>Home décor</v>
      </c>
      <c r="O5540">
        <v>26</v>
      </c>
      <c r="P5540">
        <v>0.4</v>
      </c>
      <c r="Q5540" s="2">
        <v>227.8</v>
      </c>
      <c r="R5540" s="2">
        <v>170.85000000000002</v>
      </c>
      <c r="S5540" s="2">
        <v>273.36</v>
      </c>
      <c r="T5540" s="2">
        <v>-68.340000000000032</v>
      </c>
    </row>
    <row r="5541" spans="1:20" x14ac:dyDescent="0.25">
      <c r="A5541" t="s">
        <v>2470</v>
      </c>
      <c r="B5541" t="s">
        <v>8</v>
      </c>
      <c r="C5541" t="s">
        <v>2</v>
      </c>
      <c r="D5541" s="1">
        <v>43500</v>
      </c>
      <c r="E5541" s="1">
        <v>43539</v>
      </c>
      <c r="F5541" s="1">
        <v>43541</v>
      </c>
      <c r="G5541" s="1">
        <v>43565</v>
      </c>
      <c r="H5541" s="13">
        <f>Orders[[#This Row],[DeliveryDate]]-Orders[[#This Row],[OrderDate]]</f>
        <v>26</v>
      </c>
      <c r="I5541" t="s">
        <v>3</v>
      </c>
      <c r="J5541" t="str">
        <f>_xlfn.XLOOKUP(Orders[[#This Row],[_SalesRepID]],'Sales team'!A:A,'Sales team'!B:B)</f>
        <v>Joe Price</v>
      </c>
      <c r="K5541">
        <v>22</v>
      </c>
      <c r="L5541">
        <v>1</v>
      </c>
      <c r="M5541">
        <v>245</v>
      </c>
      <c r="N5541" t="str">
        <f>_xlfn.XLOOKUP(Orders[[#This Row],[_ProductID]],Products!A:A,Products!C:C)</f>
        <v>Furniture</v>
      </c>
      <c r="O5541">
        <v>12</v>
      </c>
      <c r="P5541">
        <v>0.15</v>
      </c>
      <c r="Q5541" s="2">
        <v>3845.8</v>
      </c>
      <c r="R5541" s="2">
        <v>1845.9839999999999</v>
      </c>
      <c r="S5541" s="2">
        <v>3268.9300000000003</v>
      </c>
      <c r="T5541" s="2">
        <v>1422.9460000000004</v>
      </c>
    </row>
    <row r="5542" spans="1:20" x14ac:dyDescent="0.25">
      <c r="A5542" t="s">
        <v>2471</v>
      </c>
      <c r="B5542" t="s">
        <v>1</v>
      </c>
      <c r="C5542" t="s">
        <v>6</v>
      </c>
      <c r="D5542" s="1">
        <v>43400</v>
      </c>
      <c r="E5542" s="1">
        <v>43539</v>
      </c>
      <c r="F5542" s="1">
        <v>43553</v>
      </c>
      <c r="G5542" s="1">
        <v>43566</v>
      </c>
      <c r="H5542" s="13">
        <f>Orders[[#This Row],[DeliveryDate]]-Orders[[#This Row],[OrderDate]]</f>
        <v>27</v>
      </c>
      <c r="I5542" t="s">
        <v>3</v>
      </c>
      <c r="J5542" t="str">
        <f>_xlfn.XLOOKUP(Orders[[#This Row],[_SalesRepID]],'Sales team'!A:A,'Sales team'!B:B)</f>
        <v>Stephen Payne</v>
      </c>
      <c r="K5542">
        <v>5</v>
      </c>
      <c r="L5542">
        <v>39</v>
      </c>
      <c r="M5542">
        <v>201</v>
      </c>
      <c r="N5542" t="str">
        <f>_xlfn.XLOOKUP(Orders[[#This Row],[_ProductID]],Products!A:A,Products!C:C)</f>
        <v>Home décor</v>
      </c>
      <c r="O5542">
        <v>32</v>
      </c>
      <c r="P5542">
        <v>0.2</v>
      </c>
      <c r="Q5542" s="2">
        <v>3825.7000000000003</v>
      </c>
      <c r="R5542" s="2">
        <v>2295.42</v>
      </c>
      <c r="S5542" s="2">
        <v>24484.480000000003</v>
      </c>
      <c r="T5542" s="2">
        <v>6121.1200000000026</v>
      </c>
    </row>
    <row r="5543" spans="1:20" x14ac:dyDescent="0.25">
      <c r="A5543" t="s">
        <v>2452</v>
      </c>
      <c r="B5543" t="s">
        <v>1</v>
      </c>
      <c r="C5543" t="s">
        <v>2</v>
      </c>
      <c r="D5543" s="1">
        <v>43400</v>
      </c>
      <c r="E5543" s="1">
        <v>43538</v>
      </c>
      <c r="F5543" s="1">
        <v>43541</v>
      </c>
      <c r="G5543" s="1">
        <v>43545</v>
      </c>
      <c r="H5543" s="13">
        <f>Orders[[#This Row],[DeliveryDate]]-Orders[[#This Row],[OrderDate]]</f>
        <v>7</v>
      </c>
      <c r="I5543" t="s">
        <v>3</v>
      </c>
      <c r="J5543" t="str">
        <f>_xlfn.XLOOKUP(Orders[[#This Row],[_SalesRepID]],'Sales team'!A:A,'Sales team'!B:B)</f>
        <v>Jerry Green</v>
      </c>
      <c r="K5543">
        <v>3</v>
      </c>
      <c r="L5543">
        <v>44</v>
      </c>
      <c r="M5543">
        <v>228</v>
      </c>
      <c r="N5543" t="str">
        <f>_xlfn.XLOOKUP(Orders[[#This Row],[_ProductID]],Products!A:A,Products!C:C)</f>
        <v>Home décor</v>
      </c>
      <c r="O5543">
        <v>26</v>
      </c>
      <c r="P5543">
        <v>0.2</v>
      </c>
      <c r="Q5543" s="2">
        <v>5594.5</v>
      </c>
      <c r="R5543" s="2">
        <v>2629.415</v>
      </c>
      <c r="S5543" s="2">
        <v>13426.800000000001</v>
      </c>
      <c r="T5543" s="2">
        <v>5538.5550000000012</v>
      </c>
    </row>
    <row r="5544" spans="1:20" x14ac:dyDescent="0.25">
      <c r="A5544" t="s">
        <v>2453</v>
      </c>
      <c r="B5544" t="s">
        <v>8</v>
      </c>
      <c r="C5544" t="s">
        <v>25</v>
      </c>
      <c r="D5544" s="1">
        <v>43400</v>
      </c>
      <c r="E5544" s="1">
        <v>43538</v>
      </c>
      <c r="F5544" s="1">
        <v>43545</v>
      </c>
      <c r="G5544" s="1">
        <v>43553</v>
      </c>
      <c r="H5544" s="13">
        <f>Orders[[#This Row],[DeliveryDate]]-Orders[[#This Row],[OrderDate]]</f>
        <v>15</v>
      </c>
      <c r="I5544" t="s">
        <v>3</v>
      </c>
      <c r="J5544" t="str">
        <f>_xlfn.XLOOKUP(Orders[[#This Row],[_SalesRepID]],'Sales team'!A:A,'Sales team'!B:B)</f>
        <v>Roy Rice</v>
      </c>
      <c r="K5544">
        <v>24</v>
      </c>
      <c r="L5544">
        <v>5</v>
      </c>
      <c r="M5544">
        <v>353</v>
      </c>
      <c r="N5544" t="str">
        <f>_xlfn.XLOOKUP(Orders[[#This Row],[_ProductID]],Products!A:A,Products!C:C)</f>
        <v>Outdoor</v>
      </c>
      <c r="O5544">
        <v>18</v>
      </c>
      <c r="P5544">
        <v>0.15</v>
      </c>
      <c r="Q5544" s="2">
        <v>3644.8</v>
      </c>
      <c r="R5544" s="2">
        <v>2587.808</v>
      </c>
      <c r="S5544" s="2">
        <v>9294.2400000000016</v>
      </c>
      <c r="T5544" s="2">
        <v>1530.8160000000016</v>
      </c>
    </row>
    <row r="5545" spans="1:20" x14ac:dyDescent="0.25">
      <c r="A5545" t="s">
        <v>2454</v>
      </c>
      <c r="B5545" t="s">
        <v>1</v>
      </c>
      <c r="C5545" t="s">
        <v>13</v>
      </c>
      <c r="D5545" s="1">
        <v>43400</v>
      </c>
      <c r="E5545" s="1">
        <v>43538</v>
      </c>
      <c r="F5545" s="1">
        <v>43550</v>
      </c>
      <c r="G5545" s="1">
        <v>43565</v>
      </c>
      <c r="H5545" s="13">
        <f>Orders[[#This Row],[DeliveryDate]]-Orders[[#This Row],[OrderDate]]</f>
        <v>27</v>
      </c>
      <c r="I5545" t="s">
        <v>3</v>
      </c>
      <c r="J5545" t="str">
        <f>_xlfn.XLOOKUP(Orders[[#This Row],[_SalesRepID]],'Sales team'!A:A,'Sales team'!B:B)</f>
        <v>Stephen Payne</v>
      </c>
      <c r="K5545">
        <v>5</v>
      </c>
      <c r="L5545">
        <v>19</v>
      </c>
      <c r="M5545">
        <v>265</v>
      </c>
      <c r="N5545" t="str">
        <f>_xlfn.XLOOKUP(Orders[[#This Row],[_ProductID]],Products!A:A,Products!C:C)</f>
        <v>Kitchen &amp; Dining</v>
      </c>
      <c r="O5545">
        <v>37</v>
      </c>
      <c r="P5545">
        <v>0.15</v>
      </c>
      <c r="Q5545" s="2">
        <v>1239.5</v>
      </c>
      <c r="R5545" s="2">
        <v>1028.7849999999999</v>
      </c>
      <c r="S5545" s="2">
        <v>1053.575</v>
      </c>
      <c r="T5545" s="2">
        <v>24.790000000000191</v>
      </c>
    </row>
    <row r="5546" spans="1:20" x14ac:dyDescent="0.25">
      <c r="A5546" t="s">
        <v>2455</v>
      </c>
      <c r="B5546" t="s">
        <v>1</v>
      </c>
      <c r="C5546" t="s">
        <v>13</v>
      </c>
      <c r="D5546" s="1">
        <v>43400</v>
      </c>
      <c r="E5546" s="1">
        <v>43538</v>
      </c>
      <c r="F5546" s="1">
        <v>43562</v>
      </c>
      <c r="G5546" s="1">
        <v>43559</v>
      </c>
      <c r="H5546" s="13">
        <f>Orders[[#This Row],[DeliveryDate]]-Orders[[#This Row],[OrderDate]]</f>
        <v>21</v>
      </c>
      <c r="I5546" t="s">
        <v>3</v>
      </c>
      <c r="J5546" t="str">
        <f>_xlfn.XLOOKUP(Orders[[#This Row],[_SalesRepID]],'Sales team'!A:A,'Sales team'!B:B)</f>
        <v>Keith Griffin</v>
      </c>
      <c r="K5546">
        <v>2</v>
      </c>
      <c r="L5546">
        <v>42</v>
      </c>
      <c r="M5546">
        <v>285</v>
      </c>
      <c r="N5546" t="str">
        <f>_xlfn.XLOOKUP(Orders[[#This Row],[_ProductID]],Products!A:A,Products!C:C)</f>
        <v>Home décor</v>
      </c>
      <c r="O5546">
        <v>41</v>
      </c>
      <c r="P5546">
        <v>7.4999999999999997E-2</v>
      </c>
      <c r="Q5546" s="2">
        <v>690.1</v>
      </c>
      <c r="R5546" s="2">
        <v>441.66400000000004</v>
      </c>
      <c r="S5546" s="2">
        <v>3830.0550000000007</v>
      </c>
      <c r="T5546" s="2">
        <v>1180.0710000000004</v>
      </c>
    </row>
    <row r="5547" spans="1:20" x14ac:dyDescent="0.25">
      <c r="A5547" t="s">
        <v>2456</v>
      </c>
      <c r="B5547" t="s">
        <v>5</v>
      </c>
      <c r="C5547" t="s">
        <v>6</v>
      </c>
      <c r="D5547" s="1">
        <v>43400</v>
      </c>
      <c r="E5547" s="1">
        <v>43538</v>
      </c>
      <c r="F5547" s="1">
        <v>43551</v>
      </c>
      <c r="G5547" s="1">
        <v>43552</v>
      </c>
      <c r="H5547" s="13">
        <f>Orders[[#This Row],[DeliveryDate]]-Orders[[#This Row],[OrderDate]]</f>
        <v>14</v>
      </c>
      <c r="I5547" t="s">
        <v>3</v>
      </c>
      <c r="J5547" t="str">
        <f>_xlfn.XLOOKUP(Orders[[#This Row],[_SalesRepID]],'Sales team'!A:A,'Sales team'!B:B)</f>
        <v>Nicholas Cunningham</v>
      </c>
      <c r="K5547">
        <v>19</v>
      </c>
      <c r="L5547">
        <v>44</v>
      </c>
      <c r="M5547">
        <v>200</v>
      </c>
      <c r="N5547" t="str">
        <f>_xlfn.XLOOKUP(Orders[[#This Row],[_ProductID]],Products!A:A,Products!C:C)</f>
        <v>Home décor</v>
      </c>
      <c r="O5547">
        <v>46</v>
      </c>
      <c r="P5547">
        <v>0.15</v>
      </c>
      <c r="Q5547" s="2">
        <v>837.5</v>
      </c>
      <c r="R5547" s="2">
        <v>703.5</v>
      </c>
      <c r="S5547" s="2">
        <v>1423.75</v>
      </c>
      <c r="T5547" s="2">
        <v>16.75</v>
      </c>
    </row>
    <row r="5548" spans="1:20" x14ac:dyDescent="0.25">
      <c r="A5548" t="s">
        <v>2457</v>
      </c>
      <c r="B5548" t="s">
        <v>8</v>
      </c>
      <c r="C5548" t="s">
        <v>2</v>
      </c>
      <c r="D5548" s="1">
        <v>43400</v>
      </c>
      <c r="E5548" s="1">
        <v>43538</v>
      </c>
      <c r="F5548" s="1">
        <v>43541</v>
      </c>
      <c r="G5548" s="1">
        <v>43560</v>
      </c>
      <c r="H5548" s="13">
        <f>Orders[[#This Row],[DeliveryDate]]-Orders[[#This Row],[OrderDate]]</f>
        <v>22</v>
      </c>
      <c r="I5548" t="s">
        <v>3</v>
      </c>
      <c r="J5548" t="str">
        <f>_xlfn.XLOOKUP(Orders[[#This Row],[_SalesRepID]],'Sales team'!A:A,'Sales team'!B:B)</f>
        <v>Patrick Graham</v>
      </c>
      <c r="K5548">
        <v>25</v>
      </c>
      <c r="L5548">
        <v>10</v>
      </c>
      <c r="M5548">
        <v>235</v>
      </c>
      <c r="N5548" t="str">
        <f>_xlfn.XLOOKUP(Orders[[#This Row],[_ProductID]],Products!A:A,Products!C:C)</f>
        <v>Kitchen &amp; Dining</v>
      </c>
      <c r="O5548">
        <v>1</v>
      </c>
      <c r="P5548">
        <v>0.05</v>
      </c>
      <c r="Q5548" s="2">
        <v>2458.9</v>
      </c>
      <c r="R5548" s="2">
        <v>1549.107</v>
      </c>
      <c r="S5548" s="2">
        <v>2335.9549999999999</v>
      </c>
      <c r="T5548" s="2">
        <v>786.84799999999996</v>
      </c>
    </row>
    <row r="5549" spans="1:20" x14ac:dyDescent="0.25">
      <c r="A5549" t="s">
        <v>2458</v>
      </c>
      <c r="B5549" t="s">
        <v>1</v>
      </c>
      <c r="C5549" t="s">
        <v>2</v>
      </c>
      <c r="D5549" s="1">
        <v>43500</v>
      </c>
      <c r="E5549" s="1">
        <v>43538</v>
      </c>
      <c r="F5549" s="1">
        <v>43545</v>
      </c>
      <c r="G5549" s="1">
        <v>43573</v>
      </c>
      <c r="H5549" s="13">
        <f>Orders[[#This Row],[DeliveryDate]]-Orders[[#This Row],[OrderDate]]</f>
        <v>35</v>
      </c>
      <c r="I5549" t="s">
        <v>3</v>
      </c>
      <c r="J5549" t="str">
        <f>_xlfn.XLOOKUP(Orders[[#This Row],[_SalesRepID]],'Sales team'!A:A,'Sales team'!B:B)</f>
        <v>Joshua Bennett</v>
      </c>
      <c r="K5549">
        <v>6</v>
      </c>
      <c r="L5549">
        <v>46</v>
      </c>
      <c r="M5549">
        <v>219</v>
      </c>
      <c r="N5549" t="str">
        <f>_xlfn.XLOOKUP(Orders[[#This Row],[_ProductID]],Products!A:A,Products!C:C)</f>
        <v>Furniture</v>
      </c>
      <c r="O5549">
        <v>19</v>
      </c>
      <c r="P5549">
        <v>0.05</v>
      </c>
      <c r="Q5549" s="2">
        <v>1922.9</v>
      </c>
      <c r="R5549" s="2">
        <v>1576.778</v>
      </c>
      <c r="S5549" s="2">
        <v>3653.51</v>
      </c>
      <c r="T5549" s="2">
        <v>499.95400000000018</v>
      </c>
    </row>
    <row r="5550" spans="1:20" x14ac:dyDescent="0.25">
      <c r="A5550" t="s">
        <v>2459</v>
      </c>
      <c r="B5550" t="s">
        <v>10</v>
      </c>
      <c r="C5550" t="s">
        <v>2</v>
      </c>
      <c r="D5550" s="1">
        <v>43400</v>
      </c>
      <c r="E5550" s="1">
        <v>43538</v>
      </c>
      <c r="F5550" s="1">
        <v>43543</v>
      </c>
      <c r="G5550" s="1">
        <v>43545</v>
      </c>
      <c r="H5550" s="13">
        <f>Orders[[#This Row],[DeliveryDate]]-Orders[[#This Row],[OrderDate]]</f>
        <v>7</v>
      </c>
      <c r="I5550" t="s">
        <v>3</v>
      </c>
      <c r="J5550" t="str">
        <f>_xlfn.XLOOKUP(Orders[[#This Row],[_SalesRepID]],'Sales team'!A:A,'Sales team'!B:B)</f>
        <v>Donald Reynolds</v>
      </c>
      <c r="K5550">
        <v>26</v>
      </c>
      <c r="L5550">
        <v>48</v>
      </c>
      <c r="M5550">
        <v>252</v>
      </c>
      <c r="N5550" t="str">
        <f>_xlfn.XLOOKUP(Orders[[#This Row],[_ProductID]],Products!A:A,Products!C:C)</f>
        <v>Home décor</v>
      </c>
      <c r="O5550">
        <v>35</v>
      </c>
      <c r="P5550">
        <v>0.05</v>
      </c>
      <c r="Q5550" s="2">
        <v>3872.6</v>
      </c>
      <c r="R5550" s="2">
        <v>2323.56</v>
      </c>
      <c r="S5550" s="2">
        <v>22073.819999999996</v>
      </c>
      <c r="T5550" s="2">
        <v>8132.4599999999955</v>
      </c>
    </row>
    <row r="5551" spans="1:20" x14ac:dyDescent="0.25">
      <c r="A5551" t="s">
        <v>2460</v>
      </c>
      <c r="B5551" t="s">
        <v>5</v>
      </c>
      <c r="C5551" t="s">
        <v>6</v>
      </c>
      <c r="D5551" s="1">
        <v>43400</v>
      </c>
      <c r="E5551" s="1">
        <v>43538</v>
      </c>
      <c r="F5551" s="1">
        <v>43557</v>
      </c>
      <c r="G5551" s="1">
        <v>43558</v>
      </c>
      <c r="H5551" s="13">
        <f>Orders[[#This Row],[DeliveryDate]]-Orders[[#This Row],[OrderDate]]</f>
        <v>20</v>
      </c>
      <c r="I5551" t="s">
        <v>3</v>
      </c>
      <c r="J5551" t="str">
        <f>_xlfn.XLOOKUP(Orders[[#This Row],[_SalesRepID]],'Sales team'!A:A,'Sales team'!B:B)</f>
        <v>Todd Roberts</v>
      </c>
      <c r="K5551">
        <v>13</v>
      </c>
      <c r="L5551">
        <v>31</v>
      </c>
      <c r="M5551">
        <v>178</v>
      </c>
      <c r="N5551" t="str">
        <f>_xlfn.XLOOKUP(Orders[[#This Row],[_ProductID]],Products!A:A,Products!C:C)</f>
        <v>Furniture</v>
      </c>
      <c r="O5551">
        <v>22</v>
      </c>
      <c r="P5551">
        <v>0.1</v>
      </c>
      <c r="Q5551" s="2">
        <v>1715.2</v>
      </c>
      <c r="R5551" s="2">
        <v>1337.856</v>
      </c>
      <c r="S5551" s="2">
        <v>9262.0800000000017</v>
      </c>
      <c r="T5551" s="2">
        <v>1234.9440000000013</v>
      </c>
    </row>
    <row r="5552" spans="1:20" x14ac:dyDescent="0.25">
      <c r="A5552" t="s">
        <v>2446</v>
      </c>
      <c r="B5552" t="s">
        <v>8</v>
      </c>
      <c r="C5552" t="s">
        <v>15</v>
      </c>
      <c r="D5552" s="1">
        <v>43400</v>
      </c>
      <c r="E5552" s="1">
        <v>43537</v>
      </c>
      <c r="F5552" s="1">
        <v>43557</v>
      </c>
      <c r="G5552" s="1">
        <v>43551</v>
      </c>
      <c r="H5552" s="13">
        <f>Orders[[#This Row],[DeliveryDate]]-Orders[[#This Row],[OrderDate]]</f>
        <v>14</v>
      </c>
      <c r="I5552" t="s">
        <v>3</v>
      </c>
      <c r="J5552" t="str">
        <f>_xlfn.XLOOKUP(Orders[[#This Row],[_SalesRepID]],'Sales team'!A:A,'Sales team'!B:B)</f>
        <v>Patrick Graham</v>
      </c>
      <c r="K5552">
        <v>25</v>
      </c>
      <c r="L5552">
        <v>30</v>
      </c>
      <c r="M5552">
        <v>33</v>
      </c>
      <c r="N5552" t="str">
        <f>_xlfn.XLOOKUP(Orders[[#This Row],[_ProductID]],Products!A:A,Products!C:C)</f>
        <v>Outdoor</v>
      </c>
      <c r="O5552">
        <v>9</v>
      </c>
      <c r="P5552">
        <v>0.1</v>
      </c>
      <c r="Q5552" s="2">
        <v>1118.9000000000001</v>
      </c>
      <c r="R5552" s="2">
        <v>783.23</v>
      </c>
      <c r="S5552" s="2">
        <v>8056.0800000000008</v>
      </c>
      <c r="T5552" s="2">
        <v>1790.2400000000007</v>
      </c>
    </row>
    <row r="5553" spans="1:20" x14ac:dyDescent="0.25">
      <c r="A5553" t="s">
        <v>2447</v>
      </c>
      <c r="B5553" t="s">
        <v>5</v>
      </c>
      <c r="C5553" t="s">
        <v>25</v>
      </c>
      <c r="D5553" s="1">
        <v>43400</v>
      </c>
      <c r="E5553" s="1">
        <v>43537</v>
      </c>
      <c r="F5553" s="1">
        <v>43543</v>
      </c>
      <c r="G5553" s="1">
        <v>43542</v>
      </c>
      <c r="H5553" s="13">
        <f>Orders[[#This Row],[DeliveryDate]]-Orders[[#This Row],[OrderDate]]</f>
        <v>5</v>
      </c>
      <c r="I5553" t="s">
        <v>3</v>
      </c>
      <c r="J5553" t="str">
        <f>_xlfn.XLOOKUP(Orders[[#This Row],[_SalesRepID]],'Sales team'!A:A,'Sales team'!B:B)</f>
        <v>Shawn Wallace</v>
      </c>
      <c r="K5553">
        <v>18</v>
      </c>
      <c r="L5553">
        <v>18</v>
      </c>
      <c r="M5553">
        <v>363</v>
      </c>
      <c r="N5553" t="str">
        <f>_xlfn.XLOOKUP(Orders[[#This Row],[_ProductID]],Products!A:A,Products!C:C)</f>
        <v>Electronics</v>
      </c>
      <c r="O5553">
        <v>28</v>
      </c>
      <c r="P5553">
        <v>7.4999999999999997E-2</v>
      </c>
      <c r="Q5553" s="2">
        <v>3577.8</v>
      </c>
      <c r="R5553" s="2">
        <v>2003.5680000000002</v>
      </c>
      <c r="S5553" s="2">
        <v>26475.72</v>
      </c>
      <c r="T5553" s="2">
        <v>10447.175999999999</v>
      </c>
    </row>
    <row r="5554" spans="1:20" x14ac:dyDescent="0.25">
      <c r="A5554" t="s">
        <v>2448</v>
      </c>
      <c r="B5554" t="s">
        <v>1</v>
      </c>
      <c r="C5554" t="s">
        <v>6</v>
      </c>
      <c r="D5554" s="1">
        <v>43500</v>
      </c>
      <c r="E5554" s="1">
        <v>43537</v>
      </c>
      <c r="F5554" s="1">
        <v>43560</v>
      </c>
      <c r="G5554" s="1">
        <v>43553</v>
      </c>
      <c r="H5554" s="13">
        <f>Orders[[#This Row],[DeliveryDate]]-Orders[[#This Row],[OrderDate]]</f>
        <v>16</v>
      </c>
      <c r="I5554" t="s">
        <v>3</v>
      </c>
      <c r="J5554" t="str">
        <f>_xlfn.XLOOKUP(Orders[[#This Row],[_SalesRepID]],'Sales team'!A:A,'Sales team'!B:B)</f>
        <v>Joshua Bennett</v>
      </c>
      <c r="K5554">
        <v>6</v>
      </c>
      <c r="L5554">
        <v>23</v>
      </c>
      <c r="M5554">
        <v>169</v>
      </c>
      <c r="N5554" t="str">
        <f>_xlfn.XLOOKUP(Orders[[#This Row],[_ProductID]],Products!A:A,Products!C:C)</f>
        <v>Electronics</v>
      </c>
      <c r="O5554">
        <v>25</v>
      </c>
      <c r="P5554">
        <v>0.3</v>
      </c>
      <c r="Q5554" s="2">
        <v>3832.4</v>
      </c>
      <c r="R5554" s="2">
        <v>1686.2560000000001</v>
      </c>
      <c r="S5554" s="2">
        <v>2682.68</v>
      </c>
      <c r="T5554" s="2">
        <v>996.42399999999975</v>
      </c>
    </row>
    <row r="5555" spans="1:20" x14ac:dyDescent="0.25">
      <c r="A5555" t="s">
        <v>2449</v>
      </c>
      <c r="B5555" t="s">
        <v>10</v>
      </c>
      <c r="C5555" t="s">
        <v>13</v>
      </c>
      <c r="D5555" s="1">
        <v>43400</v>
      </c>
      <c r="E5555" s="1">
        <v>43537</v>
      </c>
      <c r="F5555" s="1">
        <v>43564</v>
      </c>
      <c r="G5555" s="1">
        <v>43550</v>
      </c>
      <c r="H5555" s="13">
        <f>Orders[[#This Row],[DeliveryDate]]-Orders[[#This Row],[OrderDate]]</f>
        <v>13</v>
      </c>
      <c r="I5555" t="s">
        <v>3</v>
      </c>
      <c r="J5555" t="str">
        <f>_xlfn.XLOOKUP(Orders[[#This Row],[_SalesRepID]],'Sales team'!A:A,'Sales team'!B:B)</f>
        <v>Carlos Miller</v>
      </c>
      <c r="K5555">
        <v>28</v>
      </c>
      <c r="L5555">
        <v>30</v>
      </c>
      <c r="M5555">
        <v>270</v>
      </c>
      <c r="N5555" t="str">
        <f>_xlfn.XLOOKUP(Orders[[#This Row],[_ProductID]],Products!A:A,Products!C:C)</f>
        <v>Home décor</v>
      </c>
      <c r="O5555">
        <v>30</v>
      </c>
      <c r="P5555">
        <v>7.4999999999999997E-2</v>
      </c>
      <c r="Q5555" s="2">
        <v>1112.2</v>
      </c>
      <c r="R5555" s="2">
        <v>867.51600000000008</v>
      </c>
      <c r="S5555" s="2">
        <v>1028.7850000000001</v>
      </c>
      <c r="T5555" s="2">
        <v>161.26900000000001</v>
      </c>
    </row>
    <row r="5556" spans="1:20" x14ac:dyDescent="0.25">
      <c r="A5556" t="s">
        <v>2450</v>
      </c>
      <c r="B5556" t="s">
        <v>1</v>
      </c>
      <c r="C5556" t="s">
        <v>6</v>
      </c>
      <c r="D5556" s="1">
        <v>43400</v>
      </c>
      <c r="E5556" s="1">
        <v>43537</v>
      </c>
      <c r="F5556" s="1">
        <v>43545</v>
      </c>
      <c r="G5556" s="1">
        <v>43549</v>
      </c>
      <c r="H5556" s="13">
        <f>Orders[[#This Row],[DeliveryDate]]-Orders[[#This Row],[OrderDate]]</f>
        <v>12</v>
      </c>
      <c r="I5556" t="s">
        <v>3</v>
      </c>
      <c r="J5556" t="str">
        <f>_xlfn.XLOOKUP(Orders[[#This Row],[_SalesRepID]],'Sales team'!A:A,'Sales team'!B:B)</f>
        <v>Shawn Cook</v>
      </c>
      <c r="K5556">
        <v>7</v>
      </c>
      <c r="L5556">
        <v>42</v>
      </c>
      <c r="M5556">
        <v>103</v>
      </c>
      <c r="N5556" t="str">
        <f>_xlfn.XLOOKUP(Orders[[#This Row],[_ProductID]],Products!A:A,Products!C:C)</f>
        <v>Outdoor</v>
      </c>
      <c r="O5556">
        <v>10</v>
      </c>
      <c r="P5556">
        <v>0.1</v>
      </c>
      <c r="Q5556" s="2">
        <v>3852.5</v>
      </c>
      <c r="R5556" s="2">
        <v>2272.9749999999999</v>
      </c>
      <c r="S5556" s="2">
        <v>10401.75</v>
      </c>
      <c r="T5556" s="2">
        <v>3582.8250000000007</v>
      </c>
    </row>
    <row r="5557" spans="1:20" x14ac:dyDescent="0.25">
      <c r="A5557" t="s">
        <v>2451</v>
      </c>
      <c r="B5557" t="s">
        <v>10</v>
      </c>
      <c r="C5557" t="s">
        <v>46</v>
      </c>
      <c r="D5557" s="1">
        <v>43400</v>
      </c>
      <c r="E5557" s="1">
        <v>43537</v>
      </c>
      <c r="F5557" s="1">
        <v>43539</v>
      </c>
      <c r="G5557" s="1">
        <v>43557</v>
      </c>
      <c r="H5557" s="13">
        <f>Orders[[#This Row],[DeliveryDate]]-Orders[[#This Row],[OrderDate]]</f>
        <v>20</v>
      </c>
      <c r="I5557" t="s">
        <v>3</v>
      </c>
      <c r="J5557" t="str">
        <f>_xlfn.XLOOKUP(Orders[[#This Row],[_SalesRepID]],'Sales team'!A:A,'Sales team'!B:B)</f>
        <v>Shawn Torres</v>
      </c>
      <c r="K5557">
        <v>27</v>
      </c>
      <c r="L5557">
        <v>14</v>
      </c>
      <c r="M5557">
        <v>80</v>
      </c>
      <c r="N5557" t="str">
        <f>_xlfn.XLOOKUP(Orders[[#This Row],[_ProductID]],Products!A:A,Products!C:C)</f>
        <v>Home décor</v>
      </c>
      <c r="O5557">
        <v>35</v>
      </c>
      <c r="P5557">
        <v>7.4999999999999997E-2</v>
      </c>
      <c r="Q5557" s="2">
        <v>180.9</v>
      </c>
      <c r="R5557" s="2">
        <v>92.259</v>
      </c>
      <c r="S5557" s="2">
        <v>836.66250000000002</v>
      </c>
      <c r="T5557" s="2">
        <v>375.36750000000001</v>
      </c>
    </row>
    <row r="5558" spans="1:20" x14ac:dyDescent="0.25">
      <c r="A5558" t="s">
        <v>2444</v>
      </c>
      <c r="B5558" t="s">
        <v>8</v>
      </c>
      <c r="C5558" t="s">
        <v>13</v>
      </c>
      <c r="D5558" s="1">
        <v>43400</v>
      </c>
      <c r="E5558" s="1">
        <v>43536</v>
      </c>
      <c r="F5558" s="1">
        <v>43559</v>
      </c>
      <c r="G5558" s="1">
        <v>43546</v>
      </c>
      <c r="H5558" s="13">
        <f>Orders[[#This Row],[DeliveryDate]]-Orders[[#This Row],[OrderDate]]</f>
        <v>10</v>
      </c>
      <c r="I5558" t="s">
        <v>3</v>
      </c>
      <c r="J5558" t="str">
        <f>_xlfn.XLOOKUP(Orders[[#This Row],[_SalesRepID]],'Sales team'!A:A,'Sales team'!B:B)</f>
        <v>Joe Price</v>
      </c>
      <c r="K5558">
        <v>22</v>
      </c>
      <c r="L5558">
        <v>48</v>
      </c>
      <c r="M5558">
        <v>326</v>
      </c>
      <c r="N5558" t="str">
        <f>_xlfn.XLOOKUP(Orders[[#This Row],[_ProductID]],Products!A:A,Products!C:C)</f>
        <v>Outdoor</v>
      </c>
      <c r="O5558">
        <v>10</v>
      </c>
      <c r="P5558">
        <v>7.4999999999999997E-2</v>
      </c>
      <c r="Q5558" s="2">
        <v>1815.7</v>
      </c>
      <c r="R5558" s="2">
        <v>1325.461</v>
      </c>
      <c r="S5558" s="2">
        <v>11756.657499999999</v>
      </c>
      <c r="T5558" s="2">
        <v>2478.4304999999986</v>
      </c>
    </row>
    <row r="5559" spans="1:20" x14ac:dyDescent="0.25">
      <c r="A5559" t="s">
        <v>2445</v>
      </c>
      <c r="B5559" t="s">
        <v>5</v>
      </c>
      <c r="C5559" t="s">
        <v>6</v>
      </c>
      <c r="D5559" s="1">
        <v>43400</v>
      </c>
      <c r="E5559" s="1">
        <v>43536</v>
      </c>
      <c r="F5559" s="1">
        <v>43541</v>
      </c>
      <c r="G5559" s="1">
        <v>43542</v>
      </c>
      <c r="H5559" s="13">
        <f>Orders[[#This Row],[DeliveryDate]]-Orders[[#This Row],[OrderDate]]</f>
        <v>6</v>
      </c>
      <c r="I5559" t="s">
        <v>3</v>
      </c>
      <c r="J5559" t="str">
        <f>_xlfn.XLOOKUP(Orders[[#This Row],[_SalesRepID]],'Sales team'!A:A,'Sales team'!B:B)</f>
        <v>Paul Holmes</v>
      </c>
      <c r="K5559">
        <v>14</v>
      </c>
      <c r="L5559">
        <v>9</v>
      </c>
      <c r="M5559">
        <v>153</v>
      </c>
      <c r="N5559" t="str">
        <f>_xlfn.XLOOKUP(Orders[[#This Row],[_ProductID]],Products!A:A,Products!C:C)</f>
        <v>Furniture</v>
      </c>
      <c r="O5559">
        <v>5</v>
      </c>
      <c r="P5559">
        <v>0.05</v>
      </c>
      <c r="Q5559" s="2">
        <v>5360</v>
      </c>
      <c r="R5559" s="2">
        <v>2840.8</v>
      </c>
      <c r="S5559" s="2">
        <v>30552</v>
      </c>
      <c r="T5559" s="2">
        <v>13507.199999999997</v>
      </c>
    </row>
    <row r="5560" spans="1:20" x14ac:dyDescent="0.25">
      <c r="A5560" t="s">
        <v>2433</v>
      </c>
      <c r="B5560" t="s">
        <v>8</v>
      </c>
      <c r="C5560" t="s">
        <v>15</v>
      </c>
      <c r="D5560" s="1">
        <v>43400</v>
      </c>
      <c r="E5560" s="1">
        <v>43535</v>
      </c>
      <c r="F5560" s="1">
        <v>43561</v>
      </c>
      <c r="G5560" s="1">
        <v>43542</v>
      </c>
      <c r="H5560" s="13">
        <f>Orders[[#This Row],[DeliveryDate]]-Orders[[#This Row],[OrderDate]]</f>
        <v>7</v>
      </c>
      <c r="I5560" t="s">
        <v>3</v>
      </c>
      <c r="J5560" t="str">
        <f>_xlfn.XLOOKUP(Orders[[#This Row],[_SalesRepID]],'Sales team'!A:A,'Sales team'!B:B)</f>
        <v>Roy Rice</v>
      </c>
      <c r="K5560">
        <v>24</v>
      </c>
      <c r="L5560">
        <v>37</v>
      </c>
      <c r="M5560">
        <v>32</v>
      </c>
      <c r="N5560" t="str">
        <f>_xlfn.XLOOKUP(Orders[[#This Row],[_ProductID]],Products!A:A,Products!C:C)</f>
        <v>Home décor</v>
      </c>
      <c r="O5560">
        <v>27</v>
      </c>
      <c r="P5560">
        <v>7.4999999999999997E-2</v>
      </c>
      <c r="Q5560" s="2">
        <v>3999.9</v>
      </c>
      <c r="R5560" s="2">
        <v>1639.9589999999998</v>
      </c>
      <c r="S5560" s="2">
        <v>18499.537500000002</v>
      </c>
      <c r="T5560" s="2">
        <v>10299.742500000004</v>
      </c>
    </row>
    <row r="5561" spans="1:20" x14ac:dyDescent="0.25">
      <c r="A5561" t="s">
        <v>2434</v>
      </c>
      <c r="B5561" t="s">
        <v>5</v>
      </c>
      <c r="C5561" t="s">
        <v>6</v>
      </c>
      <c r="D5561" s="1">
        <v>43400</v>
      </c>
      <c r="E5561" s="1">
        <v>43535</v>
      </c>
      <c r="F5561" s="1">
        <v>43547</v>
      </c>
      <c r="G5561" s="1">
        <v>43566</v>
      </c>
      <c r="H5561" s="13">
        <f>Orders[[#This Row],[DeliveryDate]]-Orders[[#This Row],[OrderDate]]</f>
        <v>31</v>
      </c>
      <c r="I5561" t="s">
        <v>3</v>
      </c>
      <c r="J5561" t="str">
        <f>_xlfn.XLOOKUP(Orders[[#This Row],[_SalesRepID]],'Sales team'!A:A,'Sales team'!B:B)</f>
        <v>Shawn Wallace</v>
      </c>
      <c r="K5561">
        <v>18</v>
      </c>
      <c r="L5561">
        <v>13</v>
      </c>
      <c r="M5561">
        <v>124</v>
      </c>
      <c r="N5561" t="str">
        <f>_xlfn.XLOOKUP(Orders[[#This Row],[_ProductID]],Products!A:A,Products!C:C)</f>
        <v>Kitchen &amp; Dining</v>
      </c>
      <c r="O5561">
        <v>1</v>
      </c>
      <c r="P5561">
        <v>0.1</v>
      </c>
      <c r="Q5561" s="2">
        <v>2552.7000000000003</v>
      </c>
      <c r="R5561" s="2">
        <v>1455.039</v>
      </c>
      <c r="S5561" s="2">
        <v>13784.580000000002</v>
      </c>
      <c r="T5561" s="2">
        <v>5054.3460000000014</v>
      </c>
    </row>
    <row r="5562" spans="1:20" x14ac:dyDescent="0.25">
      <c r="A5562" t="s">
        <v>2435</v>
      </c>
      <c r="B5562" t="s">
        <v>10</v>
      </c>
      <c r="C5562" t="s">
        <v>13</v>
      </c>
      <c r="D5562" s="1">
        <v>43400</v>
      </c>
      <c r="E5562" s="1">
        <v>43535</v>
      </c>
      <c r="F5562" s="1">
        <v>43558</v>
      </c>
      <c r="G5562" s="1">
        <v>43544</v>
      </c>
      <c r="H5562" s="13">
        <f>Orders[[#This Row],[DeliveryDate]]-Orders[[#This Row],[OrderDate]]</f>
        <v>9</v>
      </c>
      <c r="I5562" t="s">
        <v>3</v>
      </c>
      <c r="J5562" t="str">
        <f>_xlfn.XLOOKUP(Orders[[#This Row],[_SalesRepID]],'Sales team'!A:A,'Sales team'!B:B)</f>
        <v>Donald Reynolds</v>
      </c>
      <c r="K5562">
        <v>26</v>
      </c>
      <c r="L5562">
        <v>30</v>
      </c>
      <c r="M5562">
        <v>262</v>
      </c>
      <c r="N5562" t="str">
        <f>_xlfn.XLOOKUP(Orders[[#This Row],[_ProductID]],Products!A:A,Products!C:C)</f>
        <v>Home décor</v>
      </c>
      <c r="O5562">
        <v>27</v>
      </c>
      <c r="P5562">
        <v>0.2</v>
      </c>
      <c r="Q5562" s="2">
        <v>3966.4</v>
      </c>
      <c r="R5562" s="2">
        <v>2816.1439999999998</v>
      </c>
      <c r="S5562" s="2">
        <v>6346.2400000000007</v>
      </c>
      <c r="T5562" s="2">
        <v>713.95200000000114</v>
      </c>
    </row>
    <row r="5563" spans="1:20" x14ac:dyDescent="0.25">
      <c r="A5563" t="s">
        <v>2436</v>
      </c>
      <c r="B5563" t="s">
        <v>8</v>
      </c>
      <c r="C5563" t="s">
        <v>15</v>
      </c>
      <c r="D5563" s="1">
        <v>43500</v>
      </c>
      <c r="E5563" s="1">
        <v>43535</v>
      </c>
      <c r="F5563" s="1">
        <v>43539</v>
      </c>
      <c r="G5563" s="1">
        <v>43545</v>
      </c>
      <c r="H5563" s="13">
        <f>Orders[[#This Row],[DeliveryDate]]-Orders[[#This Row],[OrderDate]]</f>
        <v>10</v>
      </c>
      <c r="I5563" t="s">
        <v>3</v>
      </c>
      <c r="J5563" t="str">
        <f>_xlfn.XLOOKUP(Orders[[#This Row],[_SalesRepID]],'Sales team'!A:A,'Sales team'!B:B)</f>
        <v>Joe Price</v>
      </c>
      <c r="K5563">
        <v>22</v>
      </c>
      <c r="L5563">
        <v>17</v>
      </c>
      <c r="M5563">
        <v>53</v>
      </c>
      <c r="N5563" t="str">
        <f>_xlfn.XLOOKUP(Orders[[#This Row],[_ProductID]],Products!A:A,Products!C:C)</f>
        <v>Home décor</v>
      </c>
      <c r="O5563">
        <v>17</v>
      </c>
      <c r="P5563">
        <v>0.1</v>
      </c>
      <c r="Q5563" s="2">
        <v>1118.9000000000001</v>
      </c>
      <c r="R5563" s="2">
        <v>850.36400000000003</v>
      </c>
      <c r="S5563" s="2">
        <v>3021.03</v>
      </c>
      <c r="T5563" s="2">
        <v>469.9380000000001</v>
      </c>
    </row>
    <row r="5564" spans="1:20" x14ac:dyDescent="0.25">
      <c r="A5564" t="s">
        <v>2437</v>
      </c>
      <c r="B5564" t="s">
        <v>1</v>
      </c>
      <c r="C5564" t="s">
        <v>6</v>
      </c>
      <c r="D5564" s="1">
        <v>43400</v>
      </c>
      <c r="E5564" s="1">
        <v>43535</v>
      </c>
      <c r="F5564" s="1">
        <v>43563</v>
      </c>
      <c r="G5564" s="1">
        <v>43558</v>
      </c>
      <c r="H5564" s="13">
        <f>Orders[[#This Row],[DeliveryDate]]-Orders[[#This Row],[OrderDate]]</f>
        <v>23</v>
      </c>
      <c r="I5564" t="s">
        <v>3</v>
      </c>
      <c r="J5564" t="str">
        <f>_xlfn.XLOOKUP(Orders[[#This Row],[_SalesRepID]],'Sales team'!A:A,'Sales team'!B:B)</f>
        <v>Jerry Green</v>
      </c>
      <c r="K5564">
        <v>3</v>
      </c>
      <c r="L5564">
        <v>23</v>
      </c>
      <c r="M5564">
        <v>132</v>
      </c>
      <c r="N5564" t="str">
        <f>_xlfn.XLOOKUP(Orders[[#This Row],[_ProductID]],Products!A:A,Products!C:C)</f>
        <v>Home décor</v>
      </c>
      <c r="O5564">
        <v>11</v>
      </c>
      <c r="P5564">
        <v>0.15</v>
      </c>
      <c r="Q5564" s="2">
        <v>1145.7</v>
      </c>
      <c r="R5564" s="2">
        <v>905.10300000000007</v>
      </c>
      <c r="S5564" s="2">
        <v>973.84500000000003</v>
      </c>
      <c r="T5564" s="2">
        <v>68.741999999999962</v>
      </c>
    </row>
    <row r="5565" spans="1:20" x14ac:dyDescent="0.25">
      <c r="A5565" t="s">
        <v>2438</v>
      </c>
      <c r="B5565" t="s">
        <v>5</v>
      </c>
      <c r="C5565" t="s">
        <v>2</v>
      </c>
      <c r="D5565" s="1">
        <v>43400</v>
      </c>
      <c r="E5565" s="1">
        <v>43535</v>
      </c>
      <c r="F5565" s="1">
        <v>43554</v>
      </c>
      <c r="G5565" s="1">
        <v>43558</v>
      </c>
      <c r="H5565" s="13">
        <f>Orders[[#This Row],[DeliveryDate]]-Orders[[#This Row],[OrderDate]]</f>
        <v>23</v>
      </c>
      <c r="I5565" t="s">
        <v>3</v>
      </c>
      <c r="J5565" t="str">
        <f>_xlfn.XLOOKUP(Orders[[#This Row],[_SalesRepID]],'Sales team'!A:A,'Sales team'!B:B)</f>
        <v>Anthony Berry</v>
      </c>
      <c r="K5565">
        <v>16</v>
      </c>
      <c r="L5565">
        <v>50</v>
      </c>
      <c r="M5565">
        <v>230</v>
      </c>
      <c r="N5565" t="str">
        <f>_xlfn.XLOOKUP(Orders[[#This Row],[_ProductID]],Products!A:A,Products!C:C)</f>
        <v>Home décor</v>
      </c>
      <c r="O5565">
        <v>31</v>
      </c>
      <c r="P5565">
        <v>7.4999999999999997E-2</v>
      </c>
      <c r="Q5565" s="2">
        <v>2606.3000000000002</v>
      </c>
      <c r="R5565" s="2">
        <v>1407.4020000000003</v>
      </c>
      <c r="S5565" s="2">
        <v>4821.6550000000007</v>
      </c>
      <c r="T5565" s="2">
        <v>2006.8510000000001</v>
      </c>
    </row>
    <row r="5566" spans="1:20" x14ac:dyDescent="0.25">
      <c r="A5566" t="s">
        <v>2439</v>
      </c>
      <c r="B5566" t="s">
        <v>5</v>
      </c>
      <c r="C5566" t="s">
        <v>13</v>
      </c>
      <c r="D5566" s="1">
        <v>43400</v>
      </c>
      <c r="E5566" s="1">
        <v>43535</v>
      </c>
      <c r="F5566" s="1">
        <v>43537</v>
      </c>
      <c r="G5566" s="1">
        <v>43543</v>
      </c>
      <c r="H5566" s="13">
        <f>Orders[[#This Row],[DeliveryDate]]-Orders[[#This Row],[OrderDate]]</f>
        <v>8</v>
      </c>
      <c r="I5566" t="s">
        <v>3</v>
      </c>
      <c r="J5566" t="str">
        <f>_xlfn.XLOOKUP(Orders[[#This Row],[_SalesRepID]],'Sales team'!A:A,'Sales team'!B:B)</f>
        <v>Roger Alexander</v>
      </c>
      <c r="K5566">
        <v>15</v>
      </c>
      <c r="L5566">
        <v>49</v>
      </c>
      <c r="M5566">
        <v>284</v>
      </c>
      <c r="N5566" t="str">
        <f>_xlfn.XLOOKUP(Orders[[#This Row],[_ProductID]],Products!A:A,Products!C:C)</f>
        <v>Kitchen &amp; Dining</v>
      </c>
      <c r="O5566">
        <v>4</v>
      </c>
      <c r="P5566">
        <v>0.1</v>
      </c>
      <c r="Q5566" s="2">
        <v>2820.7000000000003</v>
      </c>
      <c r="R5566" s="2">
        <v>2228.3530000000005</v>
      </c>
      <c r="S5566" s="2">
        <v>15231.78</v>
      </c>
      <c r="T5566" s="2">
        <v>1861.6619999999984</v>
      </c>
    </row>
    <row r="5567" spans="1:20" x14ac:dyDescent="0.25">
      <c r="A5567" t="s">
        <v>2440</v>
      </c>
      <c r="B5567" t="s">
        <v>1</v>
      </c>
      <c r="C5567" t="s">
        <v>6</v>
      </c>
      <c r="D5567" s="1">
        <v>43400</v>
      </c>
      <c r="E5567" s="1">
        <v>43535</v>
      </c>
      <c r="F5567" s="1">
        <v>43551</v>
      </c>
      <c r="G5567" s="1">
        <v>43559</v>
      </c>
      <c r="H5567" s="13">
        <f>Orders[[#This Row],[DeliveryDate]]-Orders[[#This Row],[OrderDate]]</f>
        <v>24</v>
      </c>
      <c r="I5567" t="s">
        <v>3</v>
      </c>
      <c r="J5567" t="str">
        <f>_xlfn.XLOOKUP(Orders[[#This Row],[_SalesRepID]],'Sales team'!A:A,'Sales team'!B:B)</f>
        <v>Joshua Little</v>
      </c>
      <c r="K5567">
        <v>11</v>
      </c>
      <c r="L5567">
        <v>31</v>
      </c>
      <c r="M5567">
        <v>157</v>
      </c>
      <c r="N5567" t="str">
        <f>_xlfn.XLOOKUP(Orders[[#This Row],[_ProductID]],Products!A:A,Products!C:C)</f>
        <v>Home décor</v>
      </c>
      <c r="O5567">
        <v>35</v>
      </c>
      <c r="P5567">
        <v>0.05</v>
      </c>
      <c r="Q5567" s="2">
        <v>1755.4</v>
      </c>
      <c r="R5567" s="2">
        <v>1228.78</v>
      </c>
      <c r="S5567" s="2">
        <v>6670.52</v>
      </c>
      <c r="T5567" s="2">
        <v>1755.4000000000005</v>
      </c>
    </row>
    <row r="5568" spans="1:20" x14ac:dyDescent="0.25">
      <c r="A5568" t="s">
        <v>2441</v>
      </c>
      <c r="B5568" t="s">
        <v>1</v>
      </c>
      <c r="C5568" t="s">
        <v>6</v>
      </c>
      <c r="D5568" s="1">
        <v>43400</v>
      </c>
      <c r="E5568" s="1">
        <v>43535</v>
      </c>
      <c r="F5568" s="1">
        <v>43553</v>
      </c>
      <c r="G5568" s="1">
        <v>43557</v>
      </c>
      <c r="H5568" s="13">
        <f>Orders[[#This Row],[DeliveryDate]]-Orders[[#This Row],[OrderDate]]</f>
        <v>22</v>
      </c>
      <c r="I5568" t="s">
        <v>3</v>
      </c>
      <c r="J5568" t="str">
        <f>_xlfn.XLOOKUP(Orders[[#This Row],[_SalesRepID]],'Sales team'!A:A,'Sales team'!B:B)</f>
        <v>Joshua Little</v>
      </c>
      <c r="K5568">
        <v>11</v>
      </c>
      <c r="L5568">
        <v>27</v>
      </c>
      <c r="M5568">
        <v>140</v>
      </c>
      <c r="N5568" t="str">
        <f>_xlfn.XLOOKUP(Orders[[#This Row],[_ProductID]],Products!A:A,Products!C:C)</f>
        <v>Home décor</v>
      </c>
      <c r="O5568">
        <v>21</v>
      </c>
      <c r="P5568">
        <v>7.4999999999999997E-2</v>
      </c>
      <c r="Q5568" s="2">
        <v>1139</v>
      </c>
      <c r="R5568" s="2">
        <v>706.18</v>
      </c>
      <c r="S5568" s="2">
        <v>7375.0250000000005</v>
      </c>
      <c r="T5568" s="2">
        <v>2431.7650000000012</v>
      </c>
    </row>
    <row r="5569" spans="1:20" x14ac:dyDescent="0.25">
      <c r="A5569" t="s">
        <v>2442</v>
      </c>
      <c r="B5569" t="s">
        <v>5</v>
      </c>
      <c r="C5569" t="s">
        <v>46</v>
      </c>
      <c r="D5569" s="1">
        <v>43400</v>
      </c>
      <c r="E5569" s="1">
        <v>43535</v>
      </c>
      <c r="F5569" s="1">
        <v>43539</v>
      </c>
      <c r="G5569" s="1">
        <v>43543</v>
      </c>
      <c r="H5569" s="13">
        <f>Orders[[#This Row],[DeliveryDate]]-Orders[[#This Row],[OrderDate]]</f>
        <v>8</v>
      </c>
      <c r="I5569" t="s">
        <v>3</v>
      </c>
      <c r="J5569" t="str">
        <f>_xlfn.XLOOKUP(Orders[[#This Row],[_SalesRepID]],'Sales team'!A:A,'Sales team'!B:B)</f>
        <v>Anthony Torres</v>
      </c>
      <c r="K5569">
        <v>20</v>
      </c>
      <c r="L5569">
        <v>8</v>
      </c>
      <c r="M5569">
        <v>74</v>
      </c>
      <c r="N5569" t="str">
        <f>_xlfn.XLOOKUP(Orders[[#This Row],[_ProductID]],Products!A:A,Products!C:C)</f>
        <v>Home décor</v>
      </c>
      <c r="O5569">
        <v>3</v>
      </c>
      <c r="P5569">
        <v>0.2</v>
      </c>
      <c r="Q5569" s="2">
        <v>5152.3</v>
      </c>
      <c r="R5569" s="2">
        <v>4173.3630000000003</v>
      </c>
      <c r="S5569" s="2">
        <v>12365.520000000002</v>
      </c>
      <c r="T5569" s="2">
        <v>-154.56899999999769</v>
      </c>
    </row>
    <row r="5570" spans="1:20" x14ac:dyDescent="0.25">
      <c r="A5570" t="s">
        <v>2443</v>
      </c>
      <c r="B5570" t="s">
        <v>1</v>
      </c>
      <c r="C5570" t="s">
        <v>6</v>
      </c>
      <c r="D5570" s="1">
        <v>43400</v>
      </c>
      <c r="E5570" s="1">
        <v>43535</v>
      </c>
      <c r="F5570" s="1">
        <v>43560</v>
      </c>
      <c r="G5570" s="1">
        <v>43549</v>
      </c>
      <c r="H5570" s="13">
        <f>Orders[[#This Row],[DeliveryDate]]-Orders[[#This Row],[OrderDate]]</f>
        <v>14</v>
      </c>
      <c r="I5570" t="s">
        <v>3</v>
      </c>
      <c r="J5570" t="str">
        <f>_xlfn.XLOOKUP(Orders[[#This Row],[_SalesRepID]],'Sales team'!A:A,'Sales team'!B:B)</f>
        <v>George Lewis</v>
      </c>
      <c r="K5570">
        <v>8</v>
      </c>
      <c r="L5570">
        <v>19</v>
      </c>
      <c r="M5570">
        <v>139</v>
      </c>
      <c r="N5570" t="str">
        <f>_xlfn.XLOOKUP(Orders[[#This Row],[_ProductID]],Products!A:A,Products!C:C)</f>
        <v>Home décor</v>
      </c>
      <c r="O5570">
        <v>45</v>
      </c>
      <c r="P5570">
        <v>0.2</v>
      </c>
      <c r="Q5570" s="2">
        <v>3832.4</v>
      </c>
      <c r="R5570" s="2">
        <v>3027.596</v>
      </c>
      <c r="S5570" s="2">
        <v>18395.52</v>
      </c>
      <c r="T5570" s="2">
        <v>229.94399999999951</v>
      </c>
    </row>
    <row r="5571" spans="1:20" x14ac:dyDescent="0.25">
      <c r="A5571" t="s">
        <v>2428</v>
      </c>
      <c r="B5571" t="s">
        <v>1</v>
      </c>
      <c r="C5571" t="s">
        <v>15</v>
      </c>
      <c r="D5571" s="1">
        <v>43400</v>
      </c>
      <c r="E5571" s="1">
        <v>43534</v>
      </c>
      <c r="F5571" s="1">
        <v>43543</v>
      </c>
      <c r="G5571" s="1">
        <v>43545</v>
      </c>
      <c r="H5571" s="13">
        <f>Orders[[#This Row],[DeliveryDate]]-Orders[[#This Row],[OrderDate]]</f>
        <v>11</v>
      </c>
      <c r="I5571" t="s">
        <v>3</v>
      </c>
      <c r="J5571" t="str">
        <f>_xlfn.XLOOKUP(Orders[[#This Row],[_SalesRepID]],'Sales team'!A:A,'Sales team'!B:B)</f>
        <v>Jonathan Hawkins</v>
      </c>
      <c r="K5571">
        <v>10</v>
      </c>
      <c r="L5571">
        <v>48</v>
      </c>
      <c r="M5571">
        <v>26</v>
      </c>
      <c r="N5571" t="str">
        <f>_xlfn.XLOOKUP(Orders[[#This Row],[_ProductID]],Products!A:A,Products!C:C)</f>
        <v>Home décor</v>
      </c>
      <c r="O5571">
        <v>32</v>
      </c>
      <c r="P5571">
        <v>0.15</v>
      </c>
      <c r="Q5571" s="2">
        <v>991.6</v>
      </c>
      <c r="R5571" s="2">
        <v>763.53200000000004</v>
      </c>
      <c r="S5571" s="2">
        <v>5057.16</v>
      </c>
      <c r="T5571" s="2">
        <v>475.96799999999985</v>
      </c>
    </row>
    <row r="5572" spans="1:20" x14ac:dyDescent="0.25">
      <c r="A5572" t="s">
        <v>2429</v>
      </c>
      <c r="B5572" t="s">
        <v>5</v>
      </c>
      <c r="C5572" t="s">
        <v>6</v>
      </c>
      <c r="D5572" s="1">
        <v>43400</v>
      </c>
      <c r="E5572" s="1">
        <v>43534</v>
      </c>
      <c r="F5572" s="1">
        <v>43537</v>
      </c>
      <c r="G5572" s="1">
        <v>43542</v>
      </c>
      <c r="H5572" s="13">
        <f>Orders[[#This Row],[DeliveryDate]]-Orders[[#This Row],[OrderDate]]</f>
        <v>8</v>
      </c>
      <c r="I5572" t="s">
        <v>3</v>
      </c>
      <c r="J5572" t="str">
        <f>_xlfn.XLOOKUP(Orders[[#This Row],[_SalesRepID]],'Sales team'!A:A,'Sales team'!B:B)</f>
        <v>Frank Brown</v>
      </c>
      <c r="K5572">
        <v>17</v>
      </c>
      <c r="L5572">
        <v>31</v>
      </c>
      <c r="M5572">
        <v>90</v>
      </c>
      <c r="N5572" t="str">
        <f>_xlfn.XLOOKUP(Orders[[#This Row],[_ProductID]],Products!A:A,Products!C:C)</f>
        <v>Outdoor</v>
      </c>
      <c r="O5572">
        <v>9</v>
      </c>
      <c r="P5572">
        <v>7.4999999999999997E-2</v>
      </c>
      <c r="Q5572" s="2">
        <v>234.5</v>
      </c>
      <c r="R5572" s="2">
        <v>136.01</v>
      </c>
      <c r="S5572" s="2">
        <v>1518.3875</v>
      </c>
      <c r="T5572" s="2">
        <v>566.31750000000011</v>
      </c>
    </row>
    <row r="5573" spans="1:20" x14ac:dyDescent="0.25">
      <c r="A5573" t="s">
        <v>2430</v>
      </c>
      <c r="B5573" t="s">
        <v>10</v>
      </c>
      <c r="C5573" t="s">
        <v>6</v>
      </c>
      <c r="D5573" s="1">
        <v>43400</v>
      </c>
      <c r="E5573" s="1">
        <v>43534</v>
      </c>
      <c r="F5573" s="1">
        <v>43538</v>
      </c>
      <c r="G5573" s="1">
        <v>43563</v>
      </c>
      <c r="H5573" s="13">
        <f>Orders[[#This Row],[DeliveryDate]]-Orders[[#This Row],[OrderDate]]</f>
        <v>29</v>
      </c>
      <c r="I5573" t="s">
        <v>3</v>
      </c>
      <c r="J5573" t="str">
        <f>_xlfn.XLOOKUP(Orders[[#This Row],[_SalesRepID]],'Sales team'!A:A,'Sales team'!B:B)</f>
        <v>Carlos Miller</v>
      </c>
      <c r="K5573">
        <v>28</v>
      </c>
      <c r="L5573">
        <v>48</v>
      </c>
      <c r="M5573">
        <v>177</v>
      </c>
      <c r="N5573" t="str">
        <f>_xlfn.XLOOKUP(Orders[[#This Row],[_ProductID]],Products!A:A,Products!C:C)</f>
        <v>Furniture</v>
      </c>
      <c r="O5573">
        <v>22</v>
      </c>
      <c r="P5573">
        <v>0.05</v>
      </c>
      <c r="Q5573" s="2">
        <v>1098.8</v>
      </c>
      <c r="R5573" s="2">
        <v>604.34</v>
      </c>
      <c r="S5573" s="2">
        <v>3131.5799999999995</v>
      </c>
      <c r="T5573" s="2">
        <v>1318.5599999999995</v>
      </c>
    </row>
    <row r="5574" spans="1:20" x14ac:dyDescent="0.25">
      <c r="A5574" t="s">
        <v>2431</v>
      </c>
      <c r="B5574" t="s">
        <v>5</v>
      </c>
      <c r="C5574" t="s">
        <v>46</v>
      </c>
      <c r="D5574" s="1">
        <v>43400</v>
      </c>
      <c r="E5574" s="1">
        <v>43534</v>
      </c>
      <c r="F5574" s="1">
        <v>43540</v>
      </c>
      <c r="G5574" s="1">
        <v>43543</v>
      </c>
      <c r="H5574" s="13">
        <f>Orders[[#This Row],[DeliveryDate]]-Orders[[#This Row],[OrderDate]]</f>
        <v>9</v>
      </c>
      <c r="I5574" t="s">
        <v>3</v>
      </c>
      <c r="J5574" t="str">
        <f>_xlfn.XLOOKUP(Orders[[#This Row],[_SalesRepID]],'Sales team'!A:A,'Sales team'!B:B)</f>
        <v>Nicholas Cunningham</v>
      </c>
      <c r="K5574">
        <v>19</v>
      </c>
      <c r="L5574">
        <v>5</v>
      </c>
      <c r="M5574">
        <v>68</v>
      </c>
      <c r="N5574" t="str">
        <f>_xlfn.XLOOKUP(Orders[[#This Row],[_ProductID]],Products!A:A,Products!C:C)</f>
        <v>Kitchen &amp; Dining</v>
      </c>
      <c r="O5574">
        <v>7</v>
      </c>
      <c r="P5574">
        <v>0.1</v>
      </c>
      <c r="Q5574" s="2">
        <v>221.1</v>
      </c>
      <c r="R5574" s="2">
        <v>117.18300000000001</v>
      </c>
      <c r="S5574" s="2">
        <v>397.98</v>
      </c>
      <c r="T5574" s="2">
        <v>163.614</v>
      </c>
    </row>
    <row r="5575" spans="1:20" x14ac:dyDescent="0.25">
      <c r="A5575" t="s">
        <v>2432</v>
      </c>
      <c r="B5575" t="s">
        <v>8</v>
      </c>
      <c r="C5575" t="s">
        <v>13</v>
      </c>
      <c r="D5575" s="1">
        <v>43400</v>
      </c>
      <c r="E5575" s="1">
        <v>43534</v>
      </c>
      <c r="F5575" s="1">
        <v>43549</v>
      </c>
      <c r="G5575" s="1">
        <v>43538</v>
      </c>
      <c r="H5575" s="13">
        <f>Orders[[#This Row],[DeliveryDate]]-Orders[[#This Row],[OrderDate]]</f>
        <v>4</v>
      </c>
      <c r="I5575" t="s">
        <v>3</v>
      </c>
      <c r="J5575" t="str">
        <f>_xlfn.XLOOKUP(Orders[[#This Row],[_SalesRepID]],'Sales team'!A:A,'Sales team'!B:B)</f>
        <v>Douglas Tucker</v>
      </c>
      <c r="K5575">
        <v>23</v>
      </c>
      <c r="L5575">
        <v>33</v>
      </c>
      <c r="M5575">
        <v>284</v>
      </c>
      <c r="N5575" t="str">
        <f>_xlfn.XLOOKUP(Orders[[#This Row],[_ProductID]],Products!A:A,Products!C:C)</f>
        <v>Furniture</v>
      </c>
      <c r="O5575">
        <v>34</v>
      </c>
      <c r="P5575">
        <v>0.3</v>
      </c>
      <c r="Q5575" s="2">
        <v>207.70000000000002</v>
      </c>
      <c r="R5575" s="2">
        <v>110.08100000000002</v>
      </c>
      <c r="S5575" s="2">
        <v>1017.73</v>
      </c>
      <c r="T5575" s="2">
        <v>247.1629999999999</v>
      </c>
    </row>
    <row r="5576" spans="1:20" x14ac:dyDescent="0.25">
      <c r="A5576" t="s">
        <v>2421</v>
      </c>
      <c r="B5576" t="s">
        <v>8</v>
      </c>
      <c r="C5576" t="s">
        <v>6</v>
      </c>
      <c r="D5576" s="1">
        <v>43400</v>
      </c>
      <c r="E5576" s="1">
        <v>43533</v>
      </c>
      <c r="F5576" s="1">
        <v>43539</v>
      </c>
      <c r="G5576" s="1">
        <v>43549</v>
      </c>
      <c r="H5576" s="13">
        <f>Orders[[#This Row],[DeliveryDate]]-Orders[[#This Row],[OrderDate]]</f>
        <v>16</v>
      </c>
      <c r="I5576" t="s">
        <v>3</v>
      </c>
      <c r="J5576" t="str">
        <f>_xlfn.XLOOKUP(Orders[[#This Row],[_SalesRepID]],'Sales team'!A:A,'Sales team'!B:B)</f>
        <v>Samuel Fowler</v>
      </c>
      <c r="K5576">
        <v>21</v>
      </c>
      <c r="L5576">
        <v>28</v>
      </c>
      <c r="M5576">
        <v>197</v>
      </c>
      <c r="N5576" t="str">
        <f>_xlfn.XLOOKUP(Orders[[#This Row],[_ProductID]],Products!A:A,Products!C:C)</f>
        <v>Home décor</v>
      </c>
      <c r="O5576">
        <v>29</v>
      </c>
      <c r="P5576">
        <v>0.05</v>
      </c>
      <c r="Q5576" s="2">
        <v>1165.8</v>
      </c>
      <c r="R5576" s="2">
        <v>827.71799999999996</v>
      </c>
      <c r="S5576" s="2">
        <v>8860.08</v>
      </c>
      <c r="T5576" s="2">
        <v>2238.3360000000002</v>
      </c>
    </row>
    <row r="5577" spans="1:20" x14ac:dyDescent="0.25">
      <c r="A5577" t="s">
        <v>2422</v>
      </c>
      <c r="B5577" t="s">
        <v>5</v>
      </c>
      <c r="C5577" t="s">
        <v>13</v>
      </c>
      <c r="D5577" s="1">
        <v>43400</v>
      </c>
      <c r="E5577" s="1">
        <v>43533</v>
      </c>
      <c r="F5577" s="1">
        <v>43539</v>
      </c>
      <c r="G5577" s="1">
        <v>43551</v>
      </c>
      <c r="H5577" s="13">
        <f>Orders[[#This Row],[DeliveryDate]]-Orders[[#This Row],[OrderDate]]</f>
        <v>18</v>
      </c>
      <c r="I5577" t="s">
        <v>3</v>
      </c>
      <c r="J5577" t="str">
        <f>_xlfn.XLOOKUP(Orders[[#This Row],[_SalesRepID]],'Sales team'!A:A,'Sales team'!B:B)</f>
        <v>Frank Brown</v>
      </c>
      <c r="K5577">
        <v>17</v>
      </c>
      <c r="L5577">
        <v>22</v>
      </c>
      <c r="M5577">
        <v>276</v>
      </c>
      <c r="N5577" t="str">
        <f>_xlfn.XLOOKUP(Orders[[#This Row],[_ProductID]],Products!A:A,Products!C:C)</f>
        <v>Outdoor</v>
      </c>
      <c r="O5577">
        <v>10</v>
      </c>
      <c r="P5577">
        <v>0.05</v>
      </c>
      <c r="Q5577" s="2">
        <v>1031.8</v>
      </c>
      <c r="R5577" s="2">
        <v>412.72</v>
      </c>
      <c r="S5577" s="2">
        <v>4901.05</v>
      </c>
      <c r="T5577" s="2">
        <v>2837.45</v>
      </c>
    </row>
    <row r="5578" spans="1:20" x14ac:dyDescent="0.25">
      <c r="A5578" t="s">
        <v>2423</v>
      </c>
      <c r="B5578" t="s">
        <v>5</v>
      </c>
      <c r="C5578" t="s">
        <v>6</v>
      </c>
      <c r="D5578" s="1">
        <v>43400</v>
      </c>
      <c r="E5578" s="1">
        <v>43533</v>
      </c>
      <c r="F5578" s="1">
        <v>43560</v>
      </c>
      <c r="G5578" s="1">
        <v>43546</v>
      </c>
      <c r="H5578" s="13">
        <f>Orders[[#This Row],[DeliveryDate]]-Orders[[#This Row],[OrderDate]]</f>
        <v>13</v>
      </c>
      <c r="I5578" t="s">
        <v>3</v>
      </c>
      <c r="J5578" t="str">
        <f>_xlfn.XLOOKUP(Orders[[#This Row],[_SalesRepID]],'Sales team'!A:A,'Sales team'!B:B)</f>
        <v>Anthony Berry</v>
      </c>
      <c r="K5578">
        <v>16</v>
      </c>
      <c r="L5578">
        <v>21</v>
      </c>
      <c r="M5578">
        <v>155</v>
      </c>
      <c r="N5578" t="str">
        <f>_xlfn.XLOOKUP(Orders[[#This Row],[_ProductID]],Products!A:A,Products!C:C)</f>
        <v>Outdoor</v>
      </c>
      <c r="O5578">
        <v>18</v>
      </c>
      <c r="P5578">
        <v>7.4999999999999997E-2</v>
      </c>
      <c r="Q5578" s="2">
        <v>1882.7</v>
      </c>
      <c r="R5578" s="2">
        <v>1016.6580000000001</v>
      </c>
      <c r="S5578" s="2">
        <v>3482.9950000000003</v>
      </c>
      <c r="T5578" s="2">
        <v>1449.6790000000001</v>
      </c>
    </row>
    <row r="5579" spans="1:20" x14ac:dyDescent="0.25">
      <c r="A5579" t="s">
        <v>2424</v>
      </c>
      <c r="B5579" t="s">
        <v>5</v>
      </c>
      <c r="C5579" t="s">
        <v>6</v>
      </c>
      <c r="D5579" s="1">
        <v>43400</v>
      </c>
      <c r="E5579" s="1">
        <v>43533</v>
      </c>
      <c r="F5579" s="1">
        <v>43547</v>
      </c>
      <c r="G5579" s="1">
        <v>43572</v>
      </c>
      <c r="H5579" s="13">
        <f>Orders[[#This Row],[DeliveryDate]]-Orders[[#This Row],[OrderDate]]</f>
        <v>39</v>
      </c>
      <c r="I5579" t="s">
        <v>3</v>
      </c>
      <c r="J5579" t="str">
        <f>_xlfn.XLOOKUP(Orders[[#This Row],[_SalesRepID]],'Sales team'!A:A,'Sales team'!B:B)</f>
        <v>Nicholas Cunningham</v>
      </c>
      <c r="K5579">
        <v>19</v>
      </c>
      <c r="L5579">
        <v>1</v>
      </c>
      <c r="M5579">
        <v>152</v>
      </c>
      <c r="N5579" t="str">
        <f>_xlfn.XLOOKUP(Orders[[#This Row],[_ProductID]],Products!A:A,Products!C:C)</f>
        <v>Furniture</v>
      </c>
      <c r="O5579">
        <v>5</v>
      </c>
      <c r="P5579">
        <v>7.4999999999999997E-2</v>
      </c>
      <c r="Q5579" s="2">
        <v>1018.4</v>
      </c>
      <c r="R5579" s="2">
        <v>743.43200000000002</v>
      </c>
      <c r="S5579" s="2">
        <v>942.02</v>
      </c>
      <c r="T5579" s="2">
        <v>198.58799999999997</v>
      </c>
    </row>
    <row r="5580" spans="1:20" x14ac:dyDescent="0.25">
      <c r="A5580" t="s">
        <v>2425</v>
      </c>
      <c r="B5580" t="s">
        <v>1</v>
      </c>
      <c r="C5580" t="s">
        <v>2</v>
      </c>
      <c r="D5580" s="1">
        <v>43400</v>
      </c>
      <c r="E5580" s="1">
        <v>43533</v>
      </c>
      <c r="F5580" s="1">
        <v>43537</v>
      </c>
      <c r="G5580" s="1">
        <v>43538</v>
      </c>
      <c r="H5580" s="13">
        <f>Orders[[#This Row],[DeliveryDate]]-Orders[[#This Row],[OrderDate]]</f>
        <v>5</v>
      </c>
      <c r="I5580" t="s">
        <v>3</v>
      </c>
      <c r="J5580" t="str">
        <f>_xlfn.XLOOKUP(Orders[[#This Row],[_SalesRepID]],'Sales team'!A:A,'Sales team'!B:B)</f>
        <v>Shawn Cook</v>
      </c>
      <c r="K5580">
        <v>7</v>
      </c>
      <c r="L5580">
        <v>14</v>
      </c>
      <c r="M5580">
        <v>228</v>
      </c>
      <c r="N5580" t="str">
        <f>_xlfn.XLOOKUP(Orders[[#This Row],[_ProductID]],Products!A:A,Products!C:C)</f>
        <v>Electronics</v>
      </c>
      <c r="O5580">
        <v>28</v>
      </c>
      <c r="P5580">
        <v>0.1</v>
      </c>
      <c r="Q5580" s="2">
        <v>3832.4</v>
      </c>
      <c r="R5580" s="2">
        <v>3027.596</v>
      </c>
      <c r="S5580" s="2">
        <v>6898.3200000000006</v>
      </c>
      <c r="T5580" s="2">
        <v>843.12800000000061</v>
      </c>
    </row>
    <row r="5581" spans="1:20" x14ac:dyDescent="0.25">
      <c r="A5581" t="s">
        <v>2426</v>
      </c>
      <c r="B5581" t="s">
        <v>1</v>
      </c>
      <c r="C5581" t="s">
        <v>13</v>
      </c>
      <c r="D5581" s="1">
        <v>43400</v>
      </c>
      <c r="E5581" s="1">
        <v>43533</v>
      </c>
      <c r="F5581" s="1">
        <v>43560</v>
      </c>
      <c r="G5581" s="1">
        <v>43550</v>
      </c>
      <c r="H5581" s="13">
        <f>Orders[[#This Row],[DeliveryDate]]-Orders[[#This Row],[OrderDate]]</f>
        <v>17</v>
      </c>
      <c r="I5581" t="s">
        <v>3</v>
      </c>
      <c r="J5581" t="str">
        <f>_xlfn.XLOOKUP(Orders[[#This Row],[_SalesRepID]],'Sales team'!A:A,'Sales team'!B:B)</f>
        <v>Adam Hernandez</v>
      </c>
      <c r="K5581">
        <v>1</v>
      </c>
      <c r="L5581">
        <v>17</v>
      </c>
      <c r="M5581">
        <v>322</v>
      </c>
      <c r="N5581" t="str">
        <f>_xlfn.XLOOKUP(Orders[[#This Row],[_ProductID]],Products!A:A,Products!C:C)</f>
        <v>Home décor</v>
      </c>
      <c r="O5581">
        <v>40</v>
      </c>
      <c r="P5581">
        <v>7.4999999999999997E-2</v>
      </c>
      <c r="Q5581" s="2">
        <v>5299.7</v>
      </c>
      <c r="R5581" s="2">
        <v>2172.877</v>
      </c>
      <c r="S5581" s="2">
        <v>39217.78</v>
      </c>
      <c r="T5581" s="2">
        <v>21834.763999999999</v>
      </c>
    </row>
    <row r="5582" spans="1:20" x14ac:dyDescent="0.25">
      <c r="A5582" t="s">
        <v>2427</v>
      </c>
      <c r="B5582" t="s">
        <v>5</v>
      </c>
      <c r="C5582" t="s">
        <v>46</v>
      </c>
      <c r="D5582" s="1">
        <v>43400</v>
      </c>
      <c r="E5582" s="1">
        <v>43533</v>
      </c>
      <c r="F5582" s="1">
        <v>43554</v>
      </c>
      <c r="G5582" s="1">
        <v>43546</v>
      </c>
      <c r="H5582" s="13">
        <f>Orders[[#This Row],[DeliveryDate]]-Orders[[#This Row],[OrderDate]]</f>
        <v>13</v>
      </c>
      <c r="I5582" t="s">
        <v>3</v>
      </c>
      <c r="J5582" t="str">
        <f>_xlfn.XLOOKUP(Orders[[#This Row],[_SalesRepID]],'Sales team'!A:A,'Sales team'!B:B)</f>
        <v>Nicholas Cunningham</v>
      </c>
      <c r="K5582">
        <v>19</v>
      </c>
      <c r="L5582">
        <v>39</v>
      </c>
      <c r="M5582">
        <v>60</v>
      </c>
      <c r="N5582" t="str">
        <f>_xlfn.XLOOKUP(Orders[[#This Row],[_ProductID]],Products!A:A,Products!C:C)</f>
        <v>Home décor</v>
      </c>
      <c r="O5582">
        <v>40</v>
      </c>
      <c r="P5582">
        <v>0.2</v>
      </c>
      <c r="Q5582" s="2">
        <v>3839.1</v>
      </c>
      <c r="R5582" s="2">
        <v>2917.7159999999999</v>
      </c>
      <c r="S5582" s="2">
        <v>12285.12</v>
      </c>
      <c r="T5582" s="2">
        <v>614.25600000000122</v>
      </c>
    </row>
    <row r="5583" spans="1:20" x14ac:dyDescent="0.25">
      <c r="A5583" t="s">
        <v>2409</v>
      </c>
      <c r="B5583" t="s">
        <v>5</v>
      </c>
      <c r="C5583" t="s">
        <v>2</v>
      </c>
      <c r="D5583" s="1">
        <v>43400</v>
      </c>
      <c r="E5583" s="1">
        <v>43532</v>
      </c>
      <c r="F5583" s="1">
        <v>43552</v>
      </c>
      <c r="G5583" s="1">
        <v>43539</v>
      </c>
      <c r="H5583" s="13">
        <f>Orders[[#This Row],[DeliveryDate]]-Orders[[#This Row],[OrderDate]]</f>
        <v>7</v>
      </c>
      <c r="I5583" t="s">
        <v>3</v>
      </c>
      <c r="J5583" t="str">
        <f>_xlfn.XLOOKUP(Orders[[#This Row],[_SalesRepID]],'Sales team'!A:A,'Sales team'!B:B)</f>
        <v>Frank Brown</v>
      </c>
      <c r="K5583">
        <v>17</v>
      </c>
      <c r="L5583">
        <v>35</v>
      </c>
      <c r="M5583">
        <v>215</v>
      </c>
      <c r="N5583" t="str">
        <f>_xlfn.XLOOKUP(Orders[[#This Row],[_ProductID]],Products!A:A,Products!C:C)</f>
        <v>Home décor</v>
      </c>
      <c r="O5583">
        <v>46</v>
      </c>
      <c r="P5583">
        <v>7.4999999999999997E-2</v>
      </c>
      <c r="Q5583" s="2">
        <v>1092.1000000000001</v>
      </c>
      <c r="R5583" s="2">
        <v>917.36400000000003</v>
      </c>
      <c r="S5583" s="2">
        <v>5050.9625000000015</v>
      </c>
      <c r="T5583" s="2">
        <v>464.14250000000175</v>
      </c>
    </row>
    <row r="5584" spans="1:20" x14ac:dyDescent="0.25">
      <c r="A5584" t="s">
        <v>2410</v>
      </c>
      <c r="B5584" t="s">
        <v>5</v>
      </c>
      <c r="C5584" t="s">
        <v>25</v>
      </c>
      <c r="D5584" s="1">
        <v>43400</v>
      </c>
      <c r="E5584" s="1">
        <v>43532</v>
      </c>
      <c r="F5584" s="1">
        <v>43545</v>
      </c>
      <c r="G5584" s="1">
        <v>43539</v>
      </c>
      <c r="H5584" s="13">
        <f>Orders[[#This Row],[DeliveryDate]]-Orders[[#This Row],[OrderDate]]</f>
        <v>7</v>
      </c>
      <c r="I5584" t="s">
        <v>3</v>
      </c>
      <c r="J5584" t="str">
        <f>_xlfn.XLOOKUP(Orders[[#This Row],[_SalesRepID]],'Sales team'!A:A,'Sales team'!B:B)</f>
        <v>Frank Brown</v>
      </c>
      <c r="K5584">
        <v>17</v>
      </c>
      <c r="L5584">
        <v>25</v>
      </c>
      <c r="M5584">
        <v>344</v>
      </c>
      <c r="N5584" t="str">
        <f>_xlfn.XLOOKUP(Orders[[#This Row],[_ProductID]],Products!A:A,Products!C:C)</f>
        <v>Kitchen &amp; Dining</v>
      </c>
      <c r="O5584">
        <v>13</v>
      </c>
      <c r="P5584">
        <v>0.1</v>
      </c>
      <c r="Q5584" s="2">
        <v>1018.4</v>
      </c>
      <c r="R5584" s="2">
        <v>519.38400000000001</v>
      </c>
      <c r="S5584" s="2">
        <v>1833.12</v>
      </c>
      <c r="T5584" s="2">
        <v>794.35199999999986</v>
      </c>
    </row>
    <row r="5585" spans="1:20" x14ac:dyDescent="0.25">
      <c r="A5585" t="s">
        <v>2411</v>
      </c>
      <c r="B5585" t="s">
        <v>10</v>
      </c>
      <c r="C5585" t="s">
        <v>15</v>
      </c>
      <c r="D5585" s="1">
        <v>43400</v>
      </c>
      <c r="E5585" s="1">
        <v>43532</v>
      </c>
      <c r="F5585" s="1">
        <v>43549</v>
      </c>
      <c r="G5585" s="1">
        <v>43552</v>
      </c>
      <c r="H5585" s="13">
        <f>Orders[[#This Row],[DeliveryDate]]-Orders[[#This Row],[OrderDate]]</f>
        <v>20</v>
      </c>
      <c r="I5585" t="s">
        <v>3</v>
      </c>
      <c r="J5585" t="str">
        <f>_xlfn.XLOOKUP(Orders[[#This Row],[_SalesRepID]],'Sales team'!A:A,'Sales team'!B:B)</f>
        <v>Carlos Miller</v>
      </c>
      <c r="K5585">
        <v>28</v>
      </c>
      <c r="L5585">
        <v>4</v>
      </c>
      <c r="M5585">
        <v>44</v>
      </c>
      <c r="N5585" t="str">
        <f>_xlfn.XLOOKUP(Orders[[#This Row],[_ProductID]],Products!A:A,Products!C:C)</f>
        <v>Home décor</v>
      </c>
      <c r="O5585">
        <v>43</v>
      </c>
      <c r="P5585">
        <v>0.1</v>
      </c>
      <c r="Q5585" s="2">
        <v>844.2</v>
      </c>
      <c r="R5585" s="2">
        <v>574.05600000000004</v>
      </c>
      <c r="S5585" s="2">
        <v>3798.9</v>
      </c>
      <c r="T5585" s="2">
        <v>928.61999999999989</v>
      </c>
    </row>
    <row r="5586" spans="1:20" x14ac:dyDescent="0.25">
      <c r="A5586" t="s">
        <v>2412</v>
      </c>
      <c r="B5586" t="s">
        <v>1</v>
      </c>
      <c r="C5586" t="s">
        <v>13</v>
      </c>
      <c r="D5586" s="1">
        <v>43400</v>
      </c>
      <c r="E5586" s="1">
        <v>43532</v>
      </c>
      <c r="F5586" s="1">
        <v>43555</v>
      </c>
      <c r="G5586" s="1">
        <v>43539</v>
      </c>
      <c r="H5586" s="13">
        <f>Orders[[#This Row],[DeliveryDate]]-Orders[[#This Row],[OrderDate]]</f>
        <v>7</v>
      </c>
      <c r="I5586" t="s">
        <v>3</v>
      </c>
      <c r="J5586" t="str">
        <f>_xlfn.XLOOKUP(Orders[[#This Row],[_SalesRepID]],'Sales team'!A:A,'Sales team'!B:B)</f>
        <v>Jonathan Hawkins</v>
      </c>
      <c r="K5586">
        <v>10</v>
      </c>
      <c r="L5586">
        <v>42</v>
      </c>
      <c r="M5586">
        <v>297</v>
      </c>
      <c r="N5586" t="str">
        <f>_xlfn.XLOOKUP(Orders[[#This Row],[_ProductID]],Products!A:A,Products!C:C)</f>
        <v>Home décor</v>
      </c>
      <c r="O5586">
        <v>23</v>
      </c>
      <c r="P5586">
        <v>0.1</v>
      </c>
      <c r="Q5586" s="2">
        <v>6432</v>
      </c>
      <c r="R5586" s="2">
        <v>2637.12</v>
      </c>
      <c r="S5586" s="2">
        <v>28944</v>
      </c>
      <c r="T5586" s="2">
        <v>15758.400000000001</v>
      </c>
    </row>
    <row r="5587" spans="1:20" x14ac:dyDescent="0.25">
      <c r="A5587" t="s">
        <v>2413</v>
      </c>
      <c r="B5587" t="s">
        <v>5</v>
      </c>
      <c r="C5587" t="s">
        <v>46</v>
      </c>
      <c r="D5587" s="1">
        <v>43400</v>
      </c>
      <c r="E5587" s="1">
        <v>43532</v>
      </c>
      <c r="F5587" s="1">
        <v>43537</v>
      </c>
      <c r="G5587" s="1">
        <v>43537</v>
      </c>
      <c r="H5587" s="13">
        <f>Orders[[#This Row],[DeliveryDate]]-Orders[[#This Row],[OrderDate]]</f>
        <v>5</v>
      </c>
      <c r="I5587" t="s">
        <v>3</v>
      </c>
      <c r="J5587" t="str">
        <f>_xlfn.XLOOKUP(Orders[[#This Row],[_SalesRepID]],'Sales team'!A:A,'Sales team'!B:B)</f>
        <v>Paul Holmes</v>
      </c>
      <c r="K5587">
        <v>14</v>
      </c>
      <c r="L5587">
        <v>37</v>
      </c>
      <c r="M5587">
        <v>81</v>
      </c>
      <c r="N5587" t="str">
        <f>_xlfn.XLOOKUP(Orders[[#This Row],[_ProductID]],Products!A:A,Products!C:C)</f>
        <v>Home décor</v>
      </c>
      <c r="O5587">
        <v>39</v>
      </c>
      <c r="P5587">
        <v>0.3</v>
      </c>
      <c r="Q5587" s="2">
        <v>1125.6000000000001</v>
      </c>
      <c r="R5587" s="2">
        <v>765.40800000000013</v>
      </c>
      <c r="S5587" s="2">
        <v>5515.4400000000005</v>
      </c>
      <c r="T5587" s="2">
        <v>157.58399999999983</v>
      </c>
    </row>
    <row r="5588" spans="1:20" x14ac:dyDescent="0.25">
      <c r="A5588" t="s">
        <v>2414</v>
      </c>
      <c r="B5588" t="s">
        <v>5</v>
      </c>
      <c r="C5588" t="s">
        <v>25</v>
      </c>
      <c r="D5588" s="1">
        <v>43400</v>
      </c>
      <c r="E5588" s="1">
        <v>43532</v>
      </c>
      <c r="F5588" s="1">
        <v>43547</v>
      </c>
      <c r="G5588" s="1">
        <v>43567</v>
      </c>
      <c r="H5588" s="13">
        <f>Orders[[#This Row],[DeliveryDate]]-Orders[[#This Row],[OrderDate]]</f>
        <v>35</v>
      </c>
      <c r="I5588" t="s">
        <v>3</v>
      </c>
      <c r="J5588" t="str">
        <f>_xlfn.XLOOKUP(Orders[[#This Row],[_SalesRepID]],'Sales team'!A:A,'Sales team'!B:B)</f>
        <v>Anthony Torres</v>
      </c>
      <c r="K5588">
        <v>20</v>
      </c>
      <c r="L5588">
        <v>22</v>
      </c>
      <c r="M5588">
        <v>365</v>
      </c>
      <c r="N5588" t="str">
        <f>_xlfn.XLOOKUP(Orders[[#This Row],[_ProductID]],Products!A:A,Products!C:C)</f>
        <v>Furniture</v>
      </c>
      <c r="O5588">
        <v>19</v>
      </c>
      <c r="P5588">
        <v>0.15</v>
      </c>
      <c r="Q5588" s="2">
        <v>1976.5</v>
      </c>
      <c r="R5588" s="2">
        <v>790.6</v>
      </c>
      <c r="S5588" s="2">
        <v>5040.0749999999998</v>
      </c>
      <c r="T5588" s="2">
        <v>2668.2749999999996</v>
      </c>
    </row>
    <row r="5589" spans="1:20" x14ac:dyDescent="0.25">
      <c r="A5589" t="s">
        <v>2415</v>
      </c>
      <c r="B5589" t="s">
        <v>5</v>
      </c>
      <c r="C5589" t="s">
        <v>6</v>
      </c>
      <c r="D5589" s="1">
        <v>43400</v>
      </c>
      <c r="E5589" s="1">
        <v>43532</v>
      </c>
      <c r="F5589" s="1">
        <v>43545</v>
      </c>
      <c r="G5589" s="1">
        <v>43558</v>
      </c>
      <c r="H5589" s="13">
        <f>Orders[[#This Row],[DeliveryDate]]-Orders[[#This Row],[OrderDate]]</f>
        <v>26</v>
      </c>
      <c r="I5589" t="s">
        <v>3</v>
      </c>
      <c r="J5589" t="str">
        <f>_xlfn.XLOOKUP(Orders[[#This Row],[_SalesRepID]],'Sales team'!A:A,'Sales team'!B:B)</f>
        <v>Roger Alexander</v>
      </c>
      <c r="K5589">
        <v>15</v>
      </c>
      <c r="L5589">
        <v>18</v>
      </c>
      <c r="M5589">
        <v>117</v>
      </c>
      <c r="N5589" t="str">
        <f>_xlfn.XLOOKUP(Orders[[#This Row],[_ProductID]],Products!A:A,Products!C:C)</f>
        <v>Home décor</v>
      </c>
      <c r="O5589">
        <v>35</v>
      </c>
      <c r="P5589">
        <v>0.05</v>
      </c>
      <c r="Q5589" s="2">
        <v>1125.6000000000001</v>
      </c>
      <c r="R5589" s="2">
        <v>607.82400000000007</v>
      </c>
      <c r="S5589" s="2">
        <v>1069.3200000000002</v>
      </c>
      <c r="T5589" s="2">
        <v>461.49600000000009</v>
      </c>
    </row>
    <row r="5590" spans="1:20" x14ac:dyDescent="0.25">
      <c r="A5590" t="s">
        <v>2416</v>
      </c>
      <c r="B5590" t="s">
        <v>1</v>
      </c>
      <c r="C5590" t="s">
        <v>6</v>
      </c>
      <c r="D5590" s="1">
        <v>43400</v>
      </c>
      <c r="E5590" s="1">
        <v>43532</v>
      </c>
      <c r="F5590" s="1">
        <v>43550</v>
      </c>
      <c r="G5590" s="1">
        <v>43553</v>
      </c>
      <c r="H5590" s="13">
        <f>Orders[[#This Row],[DeliveryDate]]-Orders[[#This Row],[OrderDate]]</f>
        <v>21</v>
      </c>
      <c r="I5590" t="s">
        <v>3</v>
      </c>
      <c r="J5590" t="str">
        <f>_xlfn.XLOOKUP(Orders[[#This Row],[_SalesRepID]],'Sales team'!A:A,'Sales team'!B:B)</f>
        <v>Jonathan Hawkins</v>
      </c>
      <c r="K5590">
        <v>10</v>
      </c>
      <c r="L5590">
        <v>44</v>
      </c>
      <c r="M5590">
        <v>122</v>
      </c>
      <c r="N5590" t="str">
        <f>_xlfn.XLOOKUP(Orders[[#This Row],[_ProductID]],Products!A:A,Products!C:C)</f>
        <v>Home décor</v>
      </c>
      <c r="O5590">
        <v>27</v>
      </c>
      <c r="P5590">
        <v>0.05</v>
      </c>
      <c r="Q5590" s="2">
        <v>1949.7</v>
      </c>
      <c r="R5590" s="2">
        <v>896.86200000000008</v>
      </c>
      <c r="S5590" s="2">
        <v>12965.504999999999</v>
      </c>
      <c r="T5590" s="2">
        <v>6687.4709999999986</v>
      </c>
    </row>
    <row r="5591" spans="1:20" x14ac:dyDescent="0.25">
      <c r="A5591" t="s">
        <v>2417</v>
      </c>
      <c r="B5591" t="s">
        <v>10</v>
      </c>
      <c r="C5591" t="s">
        <v>6</v>
      </c>
      <c r="D5591" s="1">
        <v>43400</v>
      </c>
      <c r="E5591" s="1">
        <v>43532</v>
      </c>
      <c r="F5591" s="1">
        <v>43543</v>
      </c>
      <c r="G5591" s="1">
        <v>43545</v>
      </c>
      <c r="H5591" s="13">
        <f>Orders[[#This Row],[DeliveryDate]]-Orders[[#This Row],[OrderDate]]</f>
        <v>13</v>
      </c>
      <c r="I5591" t="s">
        <v>3</v>
      </c>
      <c r="J5591" t="str">
        <f>_xlfn.XLOOKUP(Orders[[#This Row],[_SalesRepID]],'Sales team'!A:A,'Sales team'!B:B)</f>
        <v>Carlos Miller</v>
      </c>
      <c r="K5591">
        <v>28</v>
      </c>
      <c r="L5591">
        <v>7</v>
      </c>
      <c r="M5591">
        <v>191</v>
      </c>
      <c r="N5591" t="str">
        <f>_xlfn.XLOOKUP(Orders[[#This Row],[_ProductID]],Products!A:A,Products!C:C)</f>
        <v>Home décor</v>
      </c>
      <c r="O5591">
        <v>3</v>
      </c>
      <c r="P5591">
        <v>0.05</v>
      </c>
      <c r="Q5591" s="2">
        <v>2345</v>
      </c>
      <c r="R5591" s="2">
        <v>1876</v>
      </c>
      <c r="S5591" s="2">
        <v>6683.25</v>
      </c>
      <c r="T5591" s="2">
        <v>1055.25</v>
      </c>
    </row>
    <row r="5592" spans="1:20" x14ac:dyDescent="0.25">
      <c r="A5592" t="s">
        <v>2418</v>
      </c>
      <c r="B5592" t="s">
        <v>1</v>
      </c>
      <c r="C5592" t="s">
        <v>13</v>
      </c>
      <c r="D5592" s="1">
        <v>43400</v>
      </c>
      <c r="E5592" s="1">
        <v>43532</v>
      </c>
      <c r="F5592" s="1">
        <v>43557</v>
      </c>
      <c r="G5592" s="1">
        <v>43556</v>
      </c>
      <c r="H5592" s="13">
        <f>Orders[[#This Row],[DeliveryDate]]-Orders[[#This Row],[OrderDate]]</f>
        <v>24</v>
      </c>
      <c r="I5592" t="s">
        <v>3</v>
      </c>
      <c r="J5592" t="str">
        <f>_xlfn.XLOOKUP(Orders[[#This Row],[_SalesRepID]],'Sales team'!A:A,'Sales team'!B:B)</f>
        <v>Adam Hernandez</v>
      </c>
      <c r="K5592">
        <v>1</v>
      </c>
      <c r="L5592">
        <v>48</v>
      </c>
      <c r="M5592">
        <v>262</v>
      </c>
      <c r="N5592" t="str">
        <f>_xlfn.XLOOKUP(Orders[[#This Row],[_ProductID]],Products!A:A,Products!C:C)</f>
        <v>Furniture</v>
      </c>
      <c r="O5592">
        <v>20</v>
      </c>
      <c r="P5592">
        <v>7.4999999999999997E-2</v>
      </c>
      <c r="Q5592" s="2">
        <v>1802.3</v>
      </c>
      <c r="R5592" s="2">
        <v>1279.6329999999998</v>
      </c>
      <c r="S5592" s="2">
        <v>11669.892500000002</v>
      </c>
      <c r="T5592" s="2">
        <v>2712.4615000000031</v>
      </c>
    </row>
    <row r="5593" spans="1:20" x14ac:dyDescent="0.25">
      <c r="A5593" t="s">
        <v>2419</v>
      </c>
      <c r="B5593" t="s">
        <v>5</v>
      </c>
      <c r="C5593" t="s">
        <v>2</v>
      </c>
      <c r="D5593" s="1">
        <v>43400</v>
      </c>
      <c r="E5593" s="1">
        <v>43532</v>
      </c>
      <c r="F5593" s="1">
        <v>43536</v>
      </c>
      <c r="G5593" s="1">
        <v>43537</v>
      </c>
      <c r="H5593" s="13">
        <f>Orders[[#This Row],[DeliveryDate]]-Orders[[#This Row],[OrderDate]]</f>
        <v>5</v>
      </c>
      <c r="I5593" t="s">
        <v>3</v>
      </c>
      <c r="J5593" t="str">
        <f>_xlfn.XLOOKUP(Orders[[#This Row],[_SalesRepID]],'Sales team'!A:A,'Sales team'!B:B)</f>
        <v>Todd Roberts</v>
      </c>
      <c r="K5593">
        <v>13</v>
      </c>
      <c r="L5593">
        <v>41</v>
      </c>
      <c r="M5593">
        <v>206</v>
      </c>
      <c r="N5593" t="str">
        <f>_xlfn.XLOOKUP(Orders[[#This Row],[_ProductID]],Products!A:A,Products!C:C)</f>
        <v>Home décor</v>
      </c>
      <c r="O5593">
        <v>31</v>
      </c>
      <c r="P5593">
        <v>0.05</v>
      </c>
      <c r="Q5593" s="2">
        <v>214.4</v>
      </c>
      <c r="R5593" s="2">
        <v>105.056</v>
      </c>
      <c r="S5593" s="2">
        <v>407.36</v>
      </c>
      <c r="T5593" s="2">
        <v>197.24800000000002</v>
      </c>
    </row>
    <row r="5594" spans="1:20" x14ac:dyDescent="0.25">
      <c r="A5594" t="s">
        <v>2420</v>
      </c>
      <c r="B5594" t="s">
        <v>1</v>
      </c>
      <c r="C5594" t="s">
        <v>2</v>
      </c>
      <c r="D5594" s="1">
        <v>43400</v>
      </c>
      <c r="E5594" s="1">
        <v>43532</v>
      </c>
      <c r="F5594" s="1">
        <v>43543</v>
      </c>
      <c r="G5594" s="1">
        <v>43559</v>
      </c>
      <c r="H5594" s="13">
        <f>Orders[[#This Row],[DeliveryDate]]-Orders[[#This Row],[OrderDate]]</f>
        <v>27</v>
      </c>
      <c r="I5594" t="s">
        <v>3</v>
      </c>
      <c r="J5594" t="str">
        <f>_xlfn.XLOOKUP(Orders[[#This Row],[_SalesRepID]],'Sales team'!A:A,'Sales team'!B:B)</f>
        <v>Adam Hernandez</v>
      </c>
      <c r="K5594">
        <v>1</v>
      </c>
      <c r="L5594">
        <v>34</v>
      </c>
      <c r="M5594">
        <v>249</v>
      </c>
      <c r="N5594" t="str">
        <f>_xlfn.XLOOKUP(Orders[[#This Row],[_ProductID]],Products!A:A,Products!C:C)</f>
        <v>Kitchen &amp; Dining</v>
      </c>
      <c r="O5594">
        <v>7</v>
      </c>
      <c r="P5594">
        <v>0.05</v>
      </c>
      <c r="Q5594" s="2">
        <v>3008.3</v>
      </c>
      <c r="R5594" s="2">
        <v>1263.4860000000001</v>
      </c>
      <c r="S5594" s="2">
        <v>17147.310000000001</v>
      </c>
      <c r="T5594" s="2">
        <v>9566.3940000000002</v>
      </c>
    </row>
    <row r="5595" spans="1:20" x14ac:dyDescent="0.25">
      <c r="A5595" t="s">
        <v>2404</v>
      </c>
      <c r="B5595" t="s">
        <v>1</v>
      </c>
      <c r="C5595" t="s">
        <v>2</v>
      </c>
      <c r="D5595" s="1">
        <v>43400</v>
      </c>
      <c r="E5595" s="1">
        <v>43531</v>
      </c>
      <c r="F5595" s="1">
        <v>43534</v>
      </c>
      <c r="G5595" s="1">
        <v>43552</v>
      </c>
      <c r="H5595" s="13">
        <f>Orders[[#This Row],[DeliveryDate]]-Orders[[#This Row],[OrderDate]]</f>
        <v>21</v>
      </c>
      <c r="I5595" t="s">
        <v>3</v>
      </c>
      <c r="J5595" t="str">
        <f>_xlfn.XLOOKUP(Orders[[#This Row],[_SalesRepID]],'Sales team'!A:A,'Sales team'!B:B)</f>
        <v>Stephen Payne</v>
      </c>
      <c r="K5595">
        <v>5</v>
      </c>
      <c r="L5595">
        <v>37</v>
      </c>
      <c r="M5595">
        <v>230</v>
      </c>
      <c r="N5595" t="str">
        <f>_xlfn.XLOOKUP(Orders[[#This Row],[_ProductID]],Products!A:A,Products!C:C)</f>
        <v>Home décor</v>
      </c>
      <c r="O5595">
        <v>32</v>
      </c>
      <c r="P5595">
        <v>7.4999999999999997E-2</v>
      </c>
      <c r="Q5595" s="2">
        <v>1072</v>
      </c>
      <c r="R5595" s="2">
        <v>450.24</v>
      </c>
      <c r="S5595" s="2">
        <v>7932.8</v>
      </c>
      <c r="T5595" s="2">
        <v>4330.88</v>
      </c>
    </row>
    <row r="5596" spans="1:20" x14ac:dyDescent="0.25">
      <c r="A5596" t="s">
        <v>2405</v>
      </c>
      <c r="B5596" t="s">
        <v>8</v>
      </c>
      <c r="C5596" t="s">
        <v>6</v>
      </c>
      <c r="D5596" s="1">
        <v>43400</v>
      </c>
      <c r="E5596" s="1">
        <v>43531</v>
      </c>
      <c r="F5596" s="1">
        <v>43558</v>
      </c>
      <c r="G5596" s="1">
        <v>43535</v>
      </c>
      <c r="H5596" s="13">
        <f>Orders[[#This Row],[DeliveryDate]]-Orders[[#This Row],[OrderDate]]</f>
        <v>4</v>
      </c>
      <c r="I5596" t="s">
        <v>3</v>
      </c>
      <c r="J5596" t="str">
        <f>_xlfn.XLOOKUP(Orders[[#This Row],[_SalesRepID]],'Sales team'!A:A,'Sales team'!B:B)</f>
        <v>Joe Price</v>
      </c>
      <c r="K5596">
        <v>22</v>
      </c>
      <c r="L5596">
        <v>39</v>
      </c>
      <c r="M5596">
        <v>106</v>
      </c>
      <c r="N5596" t="str">
        <f>_xlfn.XLOOKUP(Orders[[#This Row],[_ProductID]],Products!A:A,Products!C:C)</f>
        <v>Kitchen &amp; Dining</v>
      </c>
      <c r="O5596">
        <v>16</v>
      </c>
      <c r="P5596">
        <v>0.05</v>
      </c>
      <c r="Q5596" s="2">
        <v>1748.7</v>
      </c>
      <c r="R5596" s="2">
        <v>1381.4730000000002</v>
      </c>
      <c r="S5596" s="2">
        <v>9967.59</v>
      </c>
      <c r="T5596" s="2">
        <v>1678.7519999999986</v>
      </c>
    </row>
    <row r="5597" spans="1:20" x14ac:dyDescent="0.25">
      <c r="A5597" t="s">
        <v>2406</v>
      </c>
      <c r="B5597" t="s">
        <v>1</v>
      </c>
      <c r="C5597" t="s">
        <v>13</v>
      </c>
      <c r="D5597" s="1">
        <v>43400</v>
      </c>
      <c r="E5597" s="1">
        <v>43531</v>
      </c>
      <c r="F5597" s="1">
        <v>43551</v>
      </c>
      <c r="G5597" s="1">
        <v>43544</v>
      </c>
      <c r="H5597" s="13">
        <f>Orders[[#This Row],[DeliveryDate]]-Orders[[#This Row],[OrderDate]]</f>
        <v>13</v>
      </c>
      <c r="I5597" t="s">
        <v>3</v>
      </c>
      <c r="J5597" t="str">
        <f>_xlfn.XLOOKUP(Orders[[#This Row],[_SalesRepID]],'Sales team'!A:A,'Sales team'!B:B)</f>
        <v>Shawn Cook</v>
      </c>
      <c r="K5597">
        <v>7</v>
      </c>
      <c r="L5597">
        <v>28</v>
      </c>
      <c r="M5597">
        <v>264</v>
      </c>
      <c r="N5597" t="str">
        <f>_xlfn.XLOOKUP(Orders[[#This Row],[_ProductID]],Products!A:A,Products!C:C)</f>
        <v>Home décor</v>
      </c>
      <c r="O5597">
        <v>46</v>
      </c>
      <c r="P5597">
        <v>0.1</v>
      </c>
      <c r="Q5597" s="2">
        <v>2532.6</v>
      </c>
      <c r="R5597" s="2">
        <v>2102.058</v>
      </c>
      <c r="S5597" s="2">
        <v>11396.7</v>
      </c>
      <c r="T5597" s="2">
        <v>886.40999999999985</v>
      </c>
    </row>
    <row r="5598" spans="1:20" x14ac:dyDescent="0.25">
      <c r="A5598" t="s">
        <v>2407</v>
      </c>
      <c r="B5598" t="s">
        <v>5</v>
      </c>
      <c r="C5598" t="s">
        <v>13</v>
      </c>
      <c r="D5598" s="1">
        <v>43400</v>
      </c>
      <c r="E5598" s="1">
        <v>43531</v>
      </c>
      <c r="F5598" s="1">
        <v>43537</v>
      </c>
      <c r="G5598" s="1">
        <v>43567</v>
      </c>
      <c r="H5598" s="13">
        <f>Orders[[#This Row],[DeliveryDate]]-Orders[[#This Row],[OrderDate]]</f>
        <v>36</v>
      </c>
      <c r="I5598" t="s">
        <v>3</v>
      </c>
      <c r="J5598" t="str">
        <f>_xlfn.XLOOKUP(Orders[[#This Row],[_SalesRepID]],'Sales team'!A:A,'Sales team'!B:B)</f>
        <v>Carl Nguyen</v>
      </c>
      <c r="K5598">
        <v>12</v>
      </c>
      <c r="L5598">
        <v>32</v>
      </c>
      <c r="M5598">
        <v>315</v>
      </c>
      <c r="N5598" t="str">
        <f>_xlfn.XLOOKUP(Orders[[#This Row],[_ProductID]],Products!A:A,Products!C:C)</f>
        <v>Kitchen &amp; Dining</v>
      </c>
      <c r="O5598">
        <v>1</v>
      </c>
      <c r="P5598">
        <v>0.3</v>
      </c>
      <c r="Q5598" s="2">
        <v>1976.5</v>
      </c>
      <c r="R5598" s="2">
        <v>849.89499999999998</v>
      </c>
      <c r="S5598" s="2">
        <v>11068.4</v>
      </c>
      <c r="T5598" s="2">
        <v>4269.24</v>
      </c>
    </row>
    <row r="5599" spans="1:20" x14ac:dyDescent="0.25">
      <c r="A5599" t="s">
        <v>2408</v>
      </c>
      <c r="B5599" t="s">
        <v>8</v>
      </c>
      <c r="C5599" t="s">
        <v>15</v>
      </c>
      <c r="D5599" s="1">
        <v>43400</v>
      </c>
      <c r="E5599" s="1">
        <v>43531</v>
      </c>
      <c r="F5599" s="1">
        <v>43548</v>
      </c>
      <c r="G5599" s="1">
        <v>43559</v>
      </c>
      <c r="H5599" s="13">
        <f>Orders[[#This Row],[DeliveryDate]]-Orders[[#This Row],[OrderDate]]</f>
        <v>28</v>
      </c>
      <c r="I5599" t="s">
        <v>3</v>
      </c>
      <c r="J5599" t="str">
        <f>_xlfn.XLOOKUP(Orders[[#This Row],[_SalesRepID]],'Sales team'!A:A,'Sales team'!B:B)</f>
        <v>Douglas Tucker</v>
      </c>
      <c r="K5599">
        <v>23</v>
      </c>
      <c r="L5599">
        <v>30</v>
      </c>
      <c r="M5599">
        <v>36</v>
      </c>
      <c r="N5599" t="str">
        <f>_xlfn.XLOOKUP(Orders[[#This Row],[_ProductID]],Products!A:A,Products!C:C)</f>
        <v>Furniture</v>
      </c>
      <c r="O5599">
        <v>12</v>
      </c>
      <c r="P5599">
        <v>0.05</v>
      </c>
      <c r="Q5599" s="2">
        <v>1909.5</v>
      </c>
      <c r="R5599" s="2">
        <v>1413.03</v>
      </c>
      <c r="S5599" s="2">
        <v>1814.0249999999999</v>
      </c>
      <c r="T5599" s="2">
        <v>400.99499999999989</v>
      </c>
    </row>
    <row r="5600" spans="1:20" x14ac:dyDescent="0.25">
      <c r="A5600" t="s">
        <v>2401</v>
      </c>
      <c r="B5600" t="s">
        <v>1</v>
      </c>
      <c r="C5600" t="s">
        <v>6</v>
      </c>
      <c r="D5600" s="1">
        <v>43400</v>
      </c>
      <c r="E5600" s="1">
        <v>43530</v>
      </c>
      <c r="F5600" s="1">
        <v>43549</v>
      </c>
      <c r="G5600" s="1">
        <v>43564</v>
      </c>
      <c r="H5600" s="13">
        <f>Orders[[#This Row],[DeliveryDate]]-Orders[[#This Row],[OrderDate]]</f>
        <v>34</v>
      </c>
      <c r="I5600" t="s">
        <v>3</v>
      </c>
      <c r="J5600" t="str">
        <f>_xlfn.XLOOKUP(Orders[[#This Row],[_SalesRepID]],'Sales team'!A:A,'Sales team'!B:B)</f>
        <v>Joshua Bennett</v>
      </c>
      <c r="K5600">
        <v>6</v>
      </c>
      <c r="L5600">
        <v>11</v>
      </c>
      <c r="M5600">
        <v>143</v>
      </c>
      <c r="N5600" t="str">
        <f>_xlfn.XLOOKUP(Orders[[#This Row],[_ProductID]],Products!A:A,Products!C:C)</f>
        <v>Furniture</v>
      </c>
      <c r="O5600">
        <v>12</v>
      </c>
      <c r="P5600">
        <v>0.15</v>
      </c>
      <c r="Q5600" s="2">
        <v>1051.9000000000001</v>
      </c>
      <c r="R5600" s="2">
        <v>610.10199999999998</v>
      </c>
      <c r="S5600" s="2">
        <v>6258.8050000000012</v>
      </c>
      <c r="T5600" s="2">
        <v>1988.0910000000013</v>
      </c>
    </row>
    <row r="5601" spans="1:20" x14ac:dyDescent="0.25">
      <c r="A5601" t="s">
        <v>2402</v>
      </c>
      <c r="B5601" t="s">
        <v>10</v>
      </c>
      <c r="C5601" t="s">
        <v>6</v>
      </c>
      <c r="D5601" s="1">
        <v>43400</v>
      </c>
      <c r="E5601" s="1">
        <v>43530</v>
      </c>
      <c r="F5601" s="1">
        <v>43532</v>
      </c>
      <c r="G5601" s="1">
        <v>43550</v>
      </c>
      <c r="H5601" s="13">
        <f>Orders[[#This Row],[DeliveryDate]]-Orders[[#This Row],[OrderDate]]</f>
        <v>20</v>
      </c>
      <c r="I5601" t="s">
        <v>3</v>
      </c>
      <c r="J5601" t="str">
        <f>_xlfn.XLOOKUP(Orders[[#This Row],[_SalesRepID]],'Sales team'!A:A,'Sales team'!B:B)</f>
        <v>Patrick Graham</v>
      </c>
      <c r="K5601">
        <v>25</v>
      </c>
      <c r="L5601">
        <v>31</v>
      </c>
      <c r="M5601">
        <v>126</v>
      </c>
      <c r="N5601" t="str">
        <f>_xlfn.XLOOKUP(Orders[[#This Row],[_ProductID]],Products!A:A,Products!C:C)</f>
        <v>Home décor</v>
      </c>
      <c r="O5601">
        <v>3</v>
      </c>
      <c r="P5601">
        <v>0.05</v>
      </c>
      <c r="Q5601" s="2">
        <v>2224.4</v>
      </c>
      <c r="R5601" s="2">
        <v>1201.1760000000002</v>
      </c>
      <c r="S5601" s="2">
        <v>8452.7199999999993</v>
      </c>
      <c r="T5601" s="2">
        <v>3648.0159999999987</v>
      </c>
    </row>
    <row r="5602" spans="1:20" x14ac:dyDescent="0.25">
      <c r="A5602" t="s">
        <v>2403</v>
      </c>
      <c r="B5602" t="s">
        <v>1</v>
      </c>
      <c r="C5602" t="s">
        <v>25</v>
      </c>
      <c r="D5602" s="1">
        <v>43400</v>
      </c>
      <c r="E5602" s="1">
        <v>43530</v>
      </c>
      <c r="F5602" s="1">
        <v>43552</v>
      </c>
      <c r="G5602" s="1">
        <v>43556</v>
      </c>
      <c r="H5602" s="13">
        <f>Orders[[#This Row],[DeliveryDate]]-Orders[[#This Row],[OrderDate]]</f>
        <v>26</v>
      </c>
      <c r="I5602" t="s">
        <v>3</v>
      </c>
      <c r="J5602" t="str">
        <f>_xlfn.XLOOKUP(Orders[[#This Row],[_SalesRepID]],'Sales team'!A:A,'Sales team'!B:B)</f>
        <v>Chris Armstrong</v>
      </c>
      <c r="K5602">
        <v>4</v>
      </c>
      <c r="L5602">
        <v>49</v>
      </c>
      <c r="M5602">
        <v>351</v>
      </c>
      <c r="N5602" t="str">
        <f>_xlfn.XLOOKUP(Orders[[#This Row],[_ProductID]],Products!A:A,Products!C:C)</f>
        <v>Electronics</v>
      </c>
      <c r="O5602">
        <v>6</v>
      </c>
      <c r="P5602">
        <v>0.05</v>
      </c>
      <c r="Q5602" s="2">
        <v>911.2</v>
      </c>
      <c r="R5602" s="2">
        <v>674.28800000000001</v>
      </c>
      <c r="S5602" s="2">
        <v>1731.28</v>
      </c>
      <c r="T5602" s="2">
        <v>382.70399999999995</v>
      </c>
    </row>
    <row r="5603" spans="1:20" x14ac:dyDescent="0.25">
      <c r="A5603" t="s">
        <v>2398</v>
      </c>
      <c r="B5603" t="s">
        <v>1</v>
      </c>
      <c r="C5603" t="s">
        <v>13</v>
      </c>
      <c r="D5603" s="1">
        <v>43400</v>
      </c>
      <c r="E5603" s="1">
        <v>43529</v>
      </c>
      <c r="F5603" s="1">
        <v>43546</v>
      </c>
      <c r="G5603" s="1">
        <v>43557</v>
      </c>
      <c r="H5603" s="13">
        <f>Orders[[#This Row],[DeliveryDate]]-Orders[[#This Row],[OrderDate]]</f>
        <v>28</v>
      </c>
      <c r="I5603" t="s">
        <v>3</v>
      </c>
      <c r="J5603" t="str">
        <f>_xlfn.XLOOKUP(Orders[[#This Row],[_SalesRepID]],'Sales team'!A:A,'Sales team'!B:B)</f>
        <v>Keith Griffin</v>
      </c>
      <c r="K5603">
        <v>2</v>
      </c>
      <c r="L5603">
        <v>23</v>
      </c>
      <c r="M5603">
        <v>323</v>
      </c>
      <c r="N5603" t="str">
        <f>_xlfn.XLOOKUP(Orders[[#This Row],[_ProductID]],Products!A:A,Products!C:C)</f>
        <v>Furniture</v>
      </c>
      <c r="O5603">
        <v>34</v>
      </c>
      <c r="P5603">
        <v>0.4</v>
      </c>
      <c r="Q5603" s="2">
        <v>6070.2</v>
      </c>
      <c r="R5603" s="2">
        <v>4552.6499999999996</v>
      </c>
      <c r="S5603" s="2">
        <v>25494.84</v>
      </c>
      <c r="T5603" s="2">
        <v>-6373.7099999999955</v>
      </c>
    </row>
    <row r="5604" spans="1:20" x14ac:dyDescent="0.25">
      <c r="A5604" t="s">
        <v>2399</v>
      </c>
      <c r="B5604" t="s">
        <v>1</v>
      </c>
      <c r="C5604" t="s">
        <v>2</v>
      </c>
      <c r="D5604" s="1">
        <v>43400</v>
      </c>
      <c r="E5604" s="1">
        <v>43529</v>
      </c>
      <c r="F5604" s="1">
        <v>43541</v>
      </c>
      <c r="G5604" s="1">
        <v>43531</v>
      </c>
      <c r="H5604" s="13">
        <f>Orders[[#This Row],[DeliveryDate]]-Orders[[#This Row],[OrderDate]]</f>
        <v>2</v>
      </c>
      <c r="I5604" t="s">
        <v>3</v>
      </c>
      <c r="J5604" t="str">
        <f>_xlfn.XLOOKUP(Orders[[#This Row],[_SalesRepID]],'Sales team'!A:A,'Sales team'!B:B)</f>
        <v>Adam Hernandez</v>
      </c>
      <c r="K5604">
        <v>1</v>
      </c>
      <c r="L5604">
        <v>37</v>
      </c>
      <c r="M5604">
        <v>241</v>
      </c>
      <c r="N5604" t="str">
        <f>_xlfn.XLOOKUP(Orders[[#This Row],[_ProductID]],Products!A:A,Products!C:C)</f>
        <v>Home décor</v>
      </c>
      <c r="O5604">
        <v>14</v>
      </c>
      <c r="P5604">
        <v>0.15</v>
      </c>
      <c r="Q5604" s="2">
        <v>1031.8</v>
      </c>
      <c r="R5604" s="2">
        <v>484.94599999999997</v>
      </c>
      <c r="S5604" s="2">
        <v>3508.12</v>
      </c>
      <c r="T5604" s="2">
        <v>1568.336</v>
      </c>
    </row>
    <row r="5605" spans="1:20" x14ac:dyDescent="0.25">
      <c r="A5605" t="s">
        <v>2400</v>
      </c>
      <c r="B5605" t="s">
        <v>1</v>
      </c>
      <c r="C5605" t="s">
        <v>6</v>
      </c>
      <c r="D5605" s="1">
        <v>43400</v>
      </c>
      <c r="E5605" s="1">
        <v>43529</v>
      </c>
      <c r="F5605" s="1">
        <v>43536</v>
      </c>
      <c r="G5605" s="1">
        <v>43550</v>
      </c>
      <c r="H5605" s="13">
        <f>Orders[[#This Row],[DeliveryDate]]-Orders[[#This Row],[OrderDate]]</f>
        <v>21</v>
      </c>
      <c r="I5605" t="s">
        <v>3</v>
      </c>
      <c r="J5605" t="str">
        <f>_xlfn.XLOOKUP(Orders[[#This Row],[_SalesRepID]],'Sales team'!A:A,'Sales team'!B:B)</f>
        <v>Joshua Bennett</v>
      </c>
      <c r="K5605">
        <v>6</v>
      </c>
      <c r="L5605">
        <v>15</v>
      </c>
      <c r="M5605">
        <v>129</v>
      </c>
      <c r="N5605" t="str">
        <f>_xlfn.XLOOKUP(Orders[[#This Row],[_ProductID]],Products!A:A,Products!C:C)</f>
        <v>Home décor</v>
      </c>
      <c r="O5605">
        <v>17</v>
      </c>
      <c r="P5605">
        <v>7.4999999999999997E-2</v>
      </c>
      <c r="Q5605" s="2">
        <v>1279.7</v>
      </c>
      <c r="R5605" s="2">
        <v>678.2410000000001</v>
      </c>
      <c r="S5605" s="2">
        <v>5918.6125000000002</v>
      </c>
      <c r="T5605" s="2">
        <v>2527.4074999999998</v>
      </c>
    </row>
    <row r="5606" spans="1:20" x14ac:dyDescent="0.25">
      <c r="A5606" t="s">
        <v>2394</v>
      </c>
      <c r="B5606" t="s">
        <v>10</v>
      </c>
      <c r="C5606" t="s">
        <v>25</v>
      </c>
      <c r="D5606" s="1">
        <v>43400</v>
      </c>
      <c r="E5606" s="1">
        <v>43528</v>
      </c>
      <c r="F5606" s="1">
        <v>43555</v>
      </c>
      <c r="G5606" s="1">
        <v>43539</v>
      </c>
      <c r="H5606" s="13">
        <f>Orders[[#This Row],[DeliveryDate]]-Orders[[#This Row],[OrderDate]]</f>
        <v>11</v>
      </c>
      <c r="I5606" t="s">
        <v>3</v>
      </c>
      <c r="J5606" t="str">
        <f>_xlfn.XLOOKUP(Orders[[#This Row],[_SalesRepID]],'Sales team'!A:A,'Sales team'!B:B)</f>
        <v>Shawn Torres</v>
      </c>
      <c r="K5606">
        <v>27</v>
      </c>
      <c r="L5606">
        <v>45</v>
      </c>
      <c r="M5606">
        <v>343</v>
      </c>
      <c r="N5606" t="str">
        <f>_xlfn.XLOOKUP(Orders[[#This Row],[_ProductID]],Products!A:A,Products!C:C)</f>
        <v>Furniture</v>
      </c>
      <c r="O5606">
        <v>5</v>
      </c>
      <c r="P5606">
        <v>0.1</v>
      </c>
      <c r="Q5606" s="2">
        <v>1340</v>
      </c>
      <c r="R5606" s="2">
        <v>924.59999999999991</v>
      </c>
      <c r="S5606" s="2">
        <v>6030</v>
      </c>
      <c r="T5606" s="2">
        <v>1407</v>
      </c>
    </row>
    <row r="5607" spans="1:20" x14ac:dyDescent="0.25">
      <c r="A5607" t="s">
        <v>2395</v>
      </c>
      <c r="B5607" t="s">
        <v>5</v>
      </c>
      <c r="C5607" t="s">
        <v>2</v>
      </c>
      <c r="D5607" s="1">
        <v>43400</v>
      </c>
      <c r="E5607" s="1">
        <v>43528</v>
      </c>
      <c r="F5607" s="1">
        <v>43555</v>
      </c>
      <c r="G5607" s="1">
        <v>43543</v>
      </c>
      <c r="H5607" s="13">
        <f>Orders[[#This Row],[DeliveryDate]]-Orders[[#This Row],[OrderDate]]</f>
        <v>15</v>
      </c>
      <c r="I5607" t="s">
        <v>3</v>
      </c>
      <c r="J5607" t="str">
        <f>_xlfn.XLOOKUP(Orders[[#This Row],[_SalesRepID]],'Sales team'!A:A,'Sales team'!B:B)</f>
        <v>Paul Holmes</v>
      </c>
      <c r="K5607">
        <v>14</v>
      </c>
      <c r="L5607">
        <v>21</v>
      </c>
      <c r="M5607">
        <v>209</v>
      </c>
      <c r="N5607" t="str">
        <f>_xlfn.XLOOKUP(Orders[[#This Row],[_ProductID]],Products!A:A,Products!C:C)</f>
        <v>Home décor</v>
      </c>
      <c r="O5607">
        <v>40</v>
      </c>
      <c r="P5607">
        <v>0.15</v>
      </c>
      <c r="Q5607" s="2">
        <v>2914.5</v>
      </c>
      <c r="R5607" s="2">
        <v>2389.89</v>
      </c>
      <c r="S5607" s="2">
        <v>17341.274999999998</v>
      </c>
      <c r="T5607" s="2">
        <v>612.04499999999825</v>
      </c>
    </row>
    <row r="5608" spans="1:20" x14ac:dyDescent="0.25">
      <c r="A5608" t="s">
        <v>2396</v>
      </c>
      <c r="B5608" t="s">
        <v>1</v>
      </c>
      <c r="C5608" t="s">
        <v>15</v>
      </c>
      <c r="D5608" s="1">
        <v>43400</v>
      </c>
      <c r="E5608" s="1">
        <v>43528</v>
      </c>
      <c r="F5608" s="1">
        <v>43556</v>
      </c>
      <c r="G5608" s="1">
        <v>43536</v>
      </c>
      <c r="H5608" s="13">
        <f>Orders[[#This Row],[DeliveryDate]]-Orders[[#This Row],[OrderDate]]</f>
        <v>8</v>
      </c>
      <c r="I5608" t="s">
        <v>3</v>
      </c>
      <c r="J5608" t="str">
        <f>_xlfn.XLOOKUP(Orders[[#This Row],[_SalesRepID]],'Sales team'!A:A,'Sales team'!B:B)</f>
        <v>Shawn Cook</v>
      </c>
      <c r="K5608">
        <v>7</v>
      </c>
      <c r="L5608">
        <v>5</v>
      </c>
      <c r="M5608">
        <v>47</v>
      </c>
      <c r="N5608" t="str">
        <f>_xlfn.XLOOKUP(Orders[[#This Row],[_ProductID]],Products!A:A,Products!C:C)</f>
        <v>Home décor</v>
      </c>
      <c r="O5608">
        <v>23</v>
      </c>
      <c r="P5608">
        <v>0.1</v>
      </c>
      <c r="Q5608" s="2">
        <v>1045.2</v>
      </c>
      <c r="R5608" s="2">
        <v>721.18799999999999</v>
      </c>
      <c r="S5608" s="2">
        <v>5644.0800000000008</v>
      </c>
      <c r="T5608" s="2">
        <v>1316.9520000000011</v>
      </c>
    </row>
    <row r="5609" spans="1:20" x14ac:dyDescent="0.25">
      <c r="A5609" t="s">
        <v>2397</v>
      </c>
      <c r="B5609" t="s">
        <v>8</v>
      </c>
      <c r="C5609" t="s">
        <v>6</v>
      </c>
      <c r="D5609" s="1">
        <v>43400</v>
      </c>
      <c r="E5609" s="1">
        <v>43528</v>
      </c>
      <c r="F5609" s="1">
        <v>43536</v>
      </c>
      <c r="G5609" s="1">
        <v>43537</v>
      </c>
      <c r="H5609" s="13">
        <f>Orders[[#This Row],[DeliveryDate]]-Orders[[#This Row],[OrderDate]]</f>
        <v>9</v>
      </c>
      <c r="I5609" t="s">
        <v>3</v>
      </c>
      <c r="J5609" t="str">
        <f>_xlfn.XLOOKUP(Orders[[#This Row],[_SalesRepID]],'Sales team'!A:A,'Sales team'!B:B)</f>
        <v>Joe Price</v>
      </c>
      <c r="K5609">
        <v>22</v>
      </c>
      <c r="L5609">
        <v>50</v>
      </c>
      <c r="M5609">
        <v>95</v>
      </c>
      <c r="N5609" t="str">
        <f>_xlfn.XLOOKUP(Orders[[#This Row],[_ProductID]],Products!A:A,Products!C:C)</f>
        <v>Furniture</v>
      </c>
      <c r="O5609">
        <v>20</v>
      </c>
      <c r="P5609">
        <v>0.05</v>
      </c>
      <c r="Q5609" s="2">
        <v>3859.2000000000003</v>
      </c>
      <c r="R5609" s="2">
        <v>1968.1920000000002</v>
      </c>
      <c r="S5609" s="2">
        <v>25663.68</v>
      </c>
      <c r="T5609" s="2">
        <v>11886.335999999999</v>
      </c>
    </row>
    <row r="5610" spans="1:20" x14ac:dyDescent="0.25">
      <c r="A5610" t="s">
        <v>2386</v>
      </c>
      <c r="B5610" t="s">
        <v>10</v>
      </c>
      <c r="C5610" t="s">
        <v>6</v>
      </c>
      <c r="D5610" s="1">
        <v>43400</v>
      </c>
      <c r="E5610" s="1">
        <v>43527</v>
      </c>
      <c r="F5610" s="1">
        <v>43533</v>
      </c>
      <c r="G5610" s="1">
        <v>43544</v>
      </c>
      <c r="H5610" s="13">
        <f>Orders[[#This Row],[DeliveryDate]]-Orders[[#This Row],[OrderDate]]</f>
        <v>17</v>
      </c>
      <c r="I5610" t="s">
        <v>3</v>
      </c>
      <c r="J5610" t="str">
        <f>_xlfn.XLOOKUP(Orders[[#This Row],[_SalesRepID]],'Sales team'!A:A,'Sales team'!B:B)</f>
        <v>Shawn Torres</v>
      </c>
      <c r="K5610">
        <v>27</v>
      </c>
      <c r="L5610">
        <v>8</v>
      </c>
      <c r="M5610">
        <v>152</v>
      </c>
      <c r="N5610" t="str">
        <f>_xlfn.XLOOKUP(Orders[[#This Row],[_ProductID]],Products!A:A,Products!C:C)</f>
        <v>Home décor</v>
      </c>
      <c r="O5610">
        <v>39</v>
      </c>
      <c r="P5610">
        <v>0.1</v>
      </c>
      <c r="Q5610" s="2">
        <v>5272.9000000000005</v>
      </c>
      <c r="R5610" s="2">
        <v>3480.1140000000005</v>
      </c>
      <c r="S5610" s="2">
        <v>14236.830000000002</v>
      </c>
      <c r="T5610" s="2">
        <v>3796.4880000000012</v>
      </c>
    </row>
    <row r="5611" spans="1:20" x14ac:dyDescent="0.25">
      <c r="A5611" t="s">
        <v>2387</v>
      </c>
      <c r="B5611" t="s">
        <v>8</v>
      </c>
      <c r="C5611" t="s">
        <v>6</v>
      </c>
      <c r="D5611" s="1">
        <v>43400</v>
      </c>
      <c r="E5611" s="1">
        <v>43527</v>
      </c>
      <c r="F5611" s="1">
        <v>43548</v>
      </c>
      <c r="G5611" s="1">
        <v>43559</v>
      </c>
      <c r="H5611" s="13">
        <f>Orders[[#This Row],[DeliveryDate]]-Orders[[#This Row],[OrderDate]]</f>
        <v>32</v>
      </c>
      <c r="I5611" t="s">
        <v>3</v>
      </c>
      <c r="J5611" t="str">
        <f>_xlfn.XLOOKUP(Orders[[#This Row],[_SalesRepID]],'Sales team'!A:A,'Sales team'!B:B)</f>
        <v>Joe Price</v>
      </c>
      <c r="K5611">
        <v>22</v>
      </c>
      <c r="L5611">
        <v>18</v>
      </c>
      <c r="M5611">
        <v>129</v>
      </c>
      <c r="N5611" t="str">
        <f>_xlfn.XLOOKUP(Orders[[#This Row],[_ProductID]],Products!A:A,Products!C:C)</f>
        <v>Kitchen &amp; Dining</v>
      </c>
      <c r="O5611">
        <v>13</v>
      </c>
      <c r="P5611">
        <v>0.1</v>
      </c>
      <c r="Q5611" s="2">
        <v>3758.7000000000003</v>
      </c>
      <c r="R5611" s="2">
        <v>2367.9810000000002</v>
      </c>
      <c r="S5611" s="2">
        <v>6765.6600000000008</v>
      </c>
      <c r="T5611" s="2">
        <v>2029.6980000000003</v>
      </c>
    </row>
    <row r="5612" spans="1:20" x14ac:dyDescent="0.25">
      <c r="A5612" t="s">
        <v>2388</v>
      </c>
      <c r="B5612" t="s">
        <v>8</v>
      </c>
      <c r="C5612" t="s">
        <v>2</v>
      </c>
      <c r="D5612" s="1">
        <v>43400</v>
      </c>
      <c r="E5612" s="1">
        <v>43527</v>
      </c>
      <c r="F5612" s="1">
        <v>43539</v>
      </c>
      <c r="G5612" s="1">
        <v>43536</v>
      </c>
      <c r="H5612" s="13">
        <f>Orders[[#This Row],[DeliveryDate]]-Orders[[#This Row],[OrderDate]]</f>
        <v>9</v>
      </c>
      <c r="I5612" t="s">
        <v>3</v>
      </c>
      <c r="J5612" t="str">
        <f>_xlfn.XLOOKUP(Orders[[#This Row],[_SalesRepID]],'Sales team'!A:A,'Sales team'!B:B)</f>
        <v>Samuel Fowler</v>
      </c>
      <c r="K5612">
        <v>21</v>
      </c>
      <c r="L5612">
        <v>32</v>
      </c>
      <c r="M5612">
        <v>234</v>
      </c>
      <c r="N5612" t="str">
        <f>_xlfn.XLOOKUP(Orders[[#This Row],[_ProductID]],Products!A:A,Products!C:C)</f>
        <v>Home décor</v>
      </c>
      <c r="O5612">
        <v>43</v>
      </c>
      <c r="P5612">
        <v>0.05</v>
      </c>
      <c r="Q5612" s="2">
        <v>1011.7</v>
      </c>
      <c r="R5612" s="2">
        <v>465.38200000000006</v>
      </c>
      <c r="S5612" s="2">
        <v>961.11500000000001</v>
      </c>
      <c r="T5612" s="2">
        <v>495.73299999999995</v>
      </c>
    </row>
    <row r="5613" spans="1:20" x14ac:dyDescent="0.25">
      <c r="A5613" t="s">
        <v>2389</v>
      </c>
      <c r="B5613" t="s">
        <v>5</v>
      </c>
      <c r="C5613" t="s">
        <v>2</v>
      </c>
      <c r="D5613" s="1">
        <v>43400</v>
      </c>
      <c r="E5613" s="1">
        <v>43527</v>
      </c>
      <c r="F5613" s="1">
        <v>43552</v>
      </c>
      <c r="G5613" s="1">
        <v>43536</v>
      </c>
      <c r="H5613" s="13">
        <f>Orders[[#This Row],[DeliveryDate]]-Orders[[#This Row],[OrderDate]]</f>
        <v>9</v>
      </c>
      <c r="I5613" t="s">
        <v>3</v>
      </c>
      <c r="J5613" t="str">
        <f>_xlfn.XLOOKUP(Orders[[#This Row],[_SalesRepID]],'Sales team'!A:A,'Sales team'!B:B)</f>
        <v>Paul Holmes</v>
      </c>
      <c r="K5613">
        <v>14</v>
      </c>
      <c r="L5613">
        <v>39</v>
      </c>
      <c r="M5613">
        <v>242</v>
      </c>
      <c r="N5613" t="str">
        <f>_xlfn.XLOOKUP(Orders[[#This Row],[_ProductID]],Products!A:A,Products!C:C)</f>
        <v>Home décor</v>
      </c>
      <c r="O5613">
        <v>24</v>
      </c>
      <c r="P5613">
        <v>0.15</v>
      </c>
      <c r="Q5613" s="2">
        <v>3155.7000000000003</v>
      </c>
      <c r="R5613" s="2">
        <v>1704.0780000000002</v>
      </c>
      <c r="S5613" s="2">
        <v>10729.380000000001</v>
      </c>
      <c r="T5613" s="2">
        <v>3913.0680000000002</v>
      </c>
    </row>
    <row r="5614" spans="1:20" x14ac:dyDescent="0.25">
      <c r="A5614" t="s">
        <v>2390</v>
      </c>
      <c r="B5614" t="s">
        <v>5</v>
      </c>
      <c r="C5614" t="s">
        <v>6</v>
      </c>
      <c r="D5614" s="1">
        <v>43400</v>
      </c>
      <c r="E5614" s="1">
        <v>43527</v>
      </c>
      <c r="F5614" s="1">
        <v>43552</v>
      </c>
      <c r="G5614" s="1">
        <v>43543</v>
      </c>
      <c r="H5614" s="13">
        <f>Orders[[#This Row],[DeliveryDate]]-Orders[[#This Row],[OrderDate]]</f>
        <v>16</v>
      </c>
      <c r="I5614" t="s">
        <v>3</v>
      </c>
      <c r="J5614" t="str">
        <f>_xlfn.XLOOKUP(Orders[[#This Row],[_SalesRepID]],'Sales team'!A:A,'Sales team'!B:B)</f>
        <v>Frank Brown</v>
      </c>
      <c r="K5614">
        <v>17</v>
      </c>
      <c r="L5614">
        <v>22</v>
      </c>
      <c r="M5614">
        <v>145</v>
      </c>
      <c r="N5614" t="str">
        <f>_xlfn.XLOOKUP(Orders[[#This Row],[_ProductID]],Products!A:A,Products!C:C)</f>
        <v>Home décor</v>
      </c>
      <c r="O5614">
        <v>39</v>
      </c>
      <c r="P5614">
        <v>0.15</v>
      </c>
      <c r="Q5614" s="2">
        <v>5922.8</v>
      </c>
      <c r="R5614" s="2">
        <v>3257.5400000000004</v>
      </c>
      <c r="S5614" s="2">
        <v>5034.38</v>
      </c>
      <c r="T5614" s="2">
        <v>1776.8399999999997</v>
      </c>
    </row>
    <row r="5615" spans="1:20" x14ac:dyDescent="0.25">
      <c r="A5615" t="s">
        <v>2391</v>
      </c>
      <c r="B5615" t="s">
        <v>5</v>
      </c>
      <c r="C5615" t="s">
        <v>6</v>
      </c>
      <c r="D5615" s="1">
        <v>43400</v>
      </c>
      <c r="E5615" s="1">
        <v>43527</v>
      </c>
      <c r="F5615" s="1">
        <v>43531</v>
      </c>
      <c r="G5615" s="1">
        <v>43551</v>
      </c>
      <c r="H5615" s="13">
        <f>Orders[[#This Row],[DeliveryDate]]-Orders[[#This Row],[OrderDate]]</f>
        <v>24</v>
      </c>
      <c r="I5615" t="s">
        <v>3</v>
      </c>
      <c r="J5615" t="str">
        <f>_xlfn.XLOOKUP(Orders[[#This Row],[_SalesRepID]],'Sales team'!A:A,'Sales team'!B:B)</f>
        <v>Shawn Wallace</v>
      </c>
      <c r="K5615">
        <v>18</v>
      </c>
      <c r="L5615">
        <v>20</v>
      </c>
      <c r="M5615">
        <v>173</v>
      </c>
      <c r="N5615" t="str">
        <f>_xlfn.XLOOKUP(Orders[[#This Row],[_ProductID]],Products!A:A,Products!C:C)</f>
        <v>Electronics</v>
      </c>
      <c r="O5615">
        <v>25</v>
      </c>
      <c r="P5615">
        <v>7.4999999999999997E-2</v>
      </c>
      <c r="Q5615" s="2">
        <v>2646.5</v>
      </c>
      <c r="R5615" s="2">
        <v>1667.2950000000001</v>
      </c>
      <c r="S5615" s="2">
        <v>19584.100000000002</v>
      </c>
      <c r="T5615" s="2">
        <v>6245.7400000000016</v>
      </c>
    </row>
    <row r="5616" spans="1:20" x14ac:dyDescent="0.25">
      <c r="A5616" t="s">
        <v>2392</v>
      </c>
      <c r="B5616" t="s">
        <v>1</v>
      </c>
      <c r="C5616" t="s">
        <v>6</v>
      </c>
      <c r="D5616" s="1">
        <v>43400</v>
      </c>
      <c r="E5616" s="1">
        <v>43527</v>
      </c>
      <c r="F5616" s="1">
        <v>43552</v>
      </c>
      <c r="G5616" s="1">
        <v>43538</v>
      </c>
      <c r="H5616" s="13">
        <f>Orders[[#This Row],[DeliveryDate]]-Orders[[#This Row],[OrderDate]]</f>
        <v>11</v>
      </c>
      <c r="I5616" t="s">
        <v>3</v>
      </c>
      <c r="J5616" t="str">
        <f>_xlfn.XLOOKUP(Orders[[#This Row],[_SalesRepID]],'Sales team'!A:A,'Sales team'!B:B)</f>
        <v>Joshua Ryan</v>
      </c>
      <c r="K5616">
        <v>9</v>
      </c>
      <c r="L5616">
        <v>10</v>
      </c>
      <c r="M5616">
        <v>116</v>
      </c>
      <c r="N5616" t="str">
        <f>_xlfn.XLOOKUP(Orders[[#This Row],[_ProductID]],Products!A:A,Products!C:C)</f>
        <v>Electronics</v>
      </c>
      <c r="O5616">
        <v>28</v>
      </c>
      <c r="P5616">
        <v>0.1</v>
      </c>
      <c r="Q5616" s="2">
        <v>911.2</v>
      </c>
      <c r="R5616" s="2">
        <v>564.94400000000007</v>
      </c>
      <c r="S5616" s="2">
        <v>3280.32</v>
      </c>
      <c r="T5616" s="2">
        <v>1020.5439999999999</v>
      </c>
    </row>
    <row r="5617" spans="1:20" x14ac:dyDescent="0.25">
      <c r="A5617" t="s">
        <v>2393</v>
      </c>
      <c r="B5617" t="s">
        <v>10</v>
      </c>
      <c r="C5617" t="s">
        <v>13</v>
      </c>
      <c r="D5617" s="1">
        <v>43400</v>
      </c>
      <c r="E5617" s="1">
        <v>43527</v>
      </c>
      <c r="F5617" s="1">
        <v>43554</v>
      </c>
      <c r="G5617" s="1">
        <v>43545</v>
      </c>
      <c r="H5617" s="13">
        <f>Orders[[#This Row],[DeliveryDate]]-Orders[[#This Row],[OrderDate]]</f>
        <v>18</v>
      </c>
      <c r="I5617" t="s">
        <v>3</v>
      </c>
      <c r="J5617" t="str">
        <f>_xlfn.XLOOKUP(Orders[[#This Row],[_SalesRepID]],'Sales team'!A:A,'Sales team'!B:B)</f>
        <v>Carlos Miller</v>
      </c>
      <c r="K5617">
        <v>28</v>
      </c>
      <c r="L5617">
        <v>19</v>
      </c>
      <c r="M5617">
        <v>279</v>
      </c>
      <c r="N5617" t="str">
        <f>_xlfn.XLOOKUP(Orders[[#This Row],[_ProductID]],Products!A:A,Products!C:C)</f>
        <v>Furniture</v>
      </c>
      <c r="O5617">
        <v>15</v>
      </c>
      <c r="P5617">
        <v>7.4999999999999997E-2</v>
      </c>
      <c r="Q5617" s="2">
        <v>837.5</v>
      </c>
      <c r="R5617" s="2">
        <v>502.5</v>
      </c>
      <c r="S5617" s="2">
        <v>3098.75</v>
      </c>
      <c r="T5617" s="2">
        <v>1088.75</v>
      </c>
    </row>
    <row r="5618" spans="1:20" x14ac:dyDescent="0.25">
      <c r="A5618" t="s">
        <v>2383</v>
      </c>
      <c r="B5618" t="s">
        <v>1</v>
      </c>
      <c r="C5618" t="s">
        <v>2</v>
      </c>
      <c r="D5618" s="1">
        <v>43400</v>
      </c>
      <c r="E5618" s="1">
        <v>43526</v>
      </c>
      <c r="F5618" s="1">
        <v>43540</v>
      </c>
      <c r="G5618" s="1">
        <v>43532</v>
      </c>
      <c r="H5618" s="13">
        <f>Orders[[#This Row],[DeliveryDate]]-Orders[[#This Row],[OrderDate]]</f>
        <v>6</v>
      </c>
      <c r="I5618" t="s">
        <v>3</v>
      </c>
      <c r="J5618" t="str">
        <f>_xlfn.XLOOKUP(Orders[[#This Row],[_SalesRepID]],'Sales team'!A:A,'Sales team'!B:B)</f>
        <v>Jonathan Hawkins</v>
      </c>
      <c r="K5618">
        <v>10</v>
      </c>
      <c r="L5618">
        <v>5</v>
      </c>
      <c r="M5618">
        <v>259</v>
      </c>
      <c r="N5618" t="str">
        <f>_xlfn.XLOOKUP(Orders[[#This Row],[_ProductID]],Products!A:A,Products!C:C)</f>
        <v>Home décor</v>
      </c>
      <c r="O5618">
        <v>45</v>
      </c>
      <c r="P5618">
        <v>0.05</v>
      </c>
      <c r="Q5618" s="2">
        <v>2398.6</v>
      </c>
      <c r="R5618" s="2">
        <v>1918.88</v>
      </c>
      <c r="S5618" s="2">
        <v>6836.0099999999993</v>
      </c>
      <c r="T5618" s="2">
        <v>1079.369999999999</v>
      </c>
    </row>
    <row r="5619" spans="1:20" x14ac:dyDescent="0.25">
      <c r="A5619" t="s">
        <v>2384</v>
      </c>
      <c r="B5619" t="s">
        <v>1</v>
      </c>
      <c r="C5619" t="s">
        <v>6</v>
      </c>
      <c r="D5619" s="1">
        <v>43400</v>
      </c>
      <c r="E5619" s="1">
        <v>43526</v>
      </c>
      <c r="F5619" s="1">
        <v>43545</v>
      </c>
      <c r="G5619" s="1">
        <v>43530</v>
      </c>
      <c r="H5619" s="13">
        <f>Orders[[#This Row],[DeliveryDate]]-Orders[[#This Row],[OrderDate]]</f>
        <v>4</v>
      </c>
      <c r="I5619" t="s">
        <v>3</v>
      </c>
      <c r="J5619" t="str">
        <f>_xlfn.XLOOKUP(Orders[[#This Row],[_SalesRepID]],'Sales team'!A:A,'Sales team'!B:B)</f>
        <v>Adam Hernandez</v>
      </c>
      <c r="K5619">
        <v>1</v>
      </c>
      <c r="L5619">
        <v>17</v>
      </c>
      <c r="M5619">
        <v>107</v>
      </c>
      <c r="N5619" t="str">
        <f>_xlfn.XLOOKUP(Orders[[#This Row],[_ProductID]],Products!A:A,Products!C:C)</f>
        <v>Home décor</v>
      </c>
      <c r="O5619">
        <v>31</v>
      </c>
      <c r="P5619">
        <v>0.2</v>
      </c>
      <c r="Q5619" s="2">
        <v>1762.1000000000001</v>
      </c>
      <c r="R5619" s="2">
        <v>1215.8489999999999</v>
      </c>
      <c r="S5619" s="2">
        <v>8458.08</v>
      </c>
      <c r="T5619" s="2">
        <v>1162.9860000000008</v>
      </c>
    </row>
    <row r="5620" spans="1:20" x14ac:dyDescent="0.25">
      <c r="A5620" t="s">
        <v>2385</v>
      </c>
      <c r="B5620" t="s">
        <v>5</v>
      </c>
      <c r="C5620" t="s">
        <v>6</v>
      </c>
      <c r="D5620" s="1">
        <v>43400</v>
      </c>
      <c r="E5620" s="1">
        <v>43526</v>
      </c>
      <c r="F5620" s="1">
        <v>43539</v>
      </c>
      <c r="G5620" s="1">
        <v>43529</v>
      </c>
      <c r="H5620" s="13">
        <f>Orders[[#This Row],[DeliveryDate]]-Orders[[#This Row],[OrderDate]]</f>
        <v>3</v>
      </c>
      <c r="I5620" t="s">
        <v>3</v>
      </c>
      <c r="J5620" t="str">
        <f>_xlfn.XLOOKUP(Orders[[#This Row],[_SalesRepID]],'Sales team'!A:A,'Sales team'!B:B)</f>
        <v>Nicholas Cunningham</v>
      </c>
      <c r="K5620">
        <v>19</v>
      </c>
      <c r="L5620">
        <v>36</v>
      </c>
      <c r="M5620">
        <v>110</v>
      </c>
      <c r="N5620" t="str">
        <f>_xlfn.XLOOKUP(Orders[[#This Row],[_ProductID]],Products!A:A,Products!C:C)</f>
        <v>Home décor</v>
      </c>
      <c r="O5620">
        <v>24</v>
      </c>
      <c r="P5620">
        <v>0.05</v>
      </c>
      <c r="Q5620" s="2">
        <v>5628</v>
      </c>
      <c r="R5620" s="2">
        <v>4333.5600000000004</v>
      </c>
      <c r="S5620" s="2">
        <v>37426.199999999997</v>
      </c>
      <c r="T5620" s="2">
        <v>7091.2799999999952</v>
      </c>
    </row>
    <row r="5621" spans="1:20" x14ac:dyDescent="0.25">
      <c r="A5621" t="s">
        <v>2372</v>
      </c>
      <c r="B5621" t="s">
        <v>5</v>
      </c>
      <c r="C5621" t="s">
        <v>2</v>
      </c>
      <c r="D5621" s="1">
        <v>43400</v>
      </c>
      <c r="E5621" s="1">
        <v>43525</v>
      </c>
      <c r="F5621" s="1">
        <v>43546</v>
      </c>
      <c r="G5621" s="1">
        <v>43549</v>
      </c>
      <c r="H5621" s="13">
        <f>Orders[[#This Row],[DeliveryDate]]-Orders[[#This Row],[OrderDate]]</f>
        <v>24</v>
      </c>
      <c r="I5621" t="s">
        <v>3</v>
      </c>
      <c r="J5621" t="str">
        <f>_xlfn.XLOOKUP(Orders[[#This Row],[_SalesRepID]],'Sales team'!A:A,'Sales team'!B:B)</f>
        <v>Frank Brown</v>
      </c>
      <c r="K5621">
        <v>17</v>
      </c>
      <c r="L5621">
        <v>38</v>
      </c>
      <c r="M5621">
        <v>227</v>
      </c>
      <c r="N5621" t="str">
        <f>_xlfn.XLOOKUP(Orders[[#This Row],[_ProductID]],Products!A:A,Products!C:C)</f>
        <v>Furniture</v>
      </c>
      <c r="O5621">
        <v>5</v>
      </c>
      <c r="P5621">
        <v>0.15</v>
      </c>
      <c r="Q5621" s="2">
        <v>2968.1</v>
      </c>
      <c r="R5621" s="2">
        <v>2433.8419999999996</v>
      </c>
      <c r="S5621" s="2">
        <v>10091.539999999999</v>
      </c>
      <c r="T5621" s="2">
        <v>356.17200000000048</v>
      </c>
    </row>
    <row r="5622" spans="1:20" x14ac:dyDescent="0.25">
      <c r="A5622" t="s">
        <v>2373</v>
      </c>
      <c r="B5622" t="s">
        <v>5</v>
      </c>
      <c r="C5622" t="s">
        <v>25</v>
      </c>
      <c r="D5622" s="1">
        <v>43400</v>
      </c>
      <c r="E5622" s="1">
        <v>43525</v>
      </c>
      <c r="F5622" s="1">
        <v>43546</v>
      </c>
      <c r="G5622" s="1">
        <v>43538</v>
      </c>
      <c r="H5622" s="13">
        <f>Orders[[#This Row],[DeliveryDate]]-Orders[[#This Row],[OrderDate]]</f>
        <v>13</v>
      </c>
      <c r="I5622" t="s">
        <v>3</v>
      </c>
      <c r="J5622" t="str">
        <f>_xlfn.XLOOKUP(Orders[[#This Row],[_SalesRepID]],'Sales team'!A:A,'Sales team'!B:B)</f>
        <v>Todd Roberts</v>
      </c>
      <c r="K5622">
        <v>13</v>
      </c>
      <c r="L5622">
        <v>21</v>
      </c>
      <c r="M5622">
        <v>344</v>
      </c>
      <c r="N5622" t="str">
        <f>_xlfn.XLOOKUP(Orders[[#This Row],[_ProductID]],Products!A:A,Products!C:C)</f>
        <v>Outdoor</v>
      </c>
      <c r="O5622">
        <v>18</v>
      </c>
      <c r="P5622">
        <v>0.1</v>
      </c>
      <c r="Q5622" s="2">
        <v>6378.4000000000005</v>
      </c>
      <c r="R5622" s="2">
        <v>3252.9840000000004</v>
      </c>
      <c r="S5622" s="2">
        <v>34443.360000000001</v>
      </c>
      <c r="T5622" s="2">
        <v>14925.455999999998</v>
      </c>
    </row>
    <row r="5623" spans="1:20" x14ac:dyDescent="0.25">
      <c r="A5623" t="s">
        <v>2374</v>
      </c>
      <c r="B5623" t="s">
        <v>1</v>
      </c>
      <c r="C5623" t="s">
        <v>25</v>
      </c>
      <c r="D5623" s="1">
        <v>43400</v>
      </c>
      <c r="E5623" s="1">
        <v>43525</v>
      </c>
      <c r="F5623" s="1">
        <v>43540</v>
      </c>
      <c r="G5623" s="1">
        <v>43538</v>
      </c>
      <c r="H5623" s="13">
        <f>Orders[[#This Row],[DeliveryDate]]-Orders[[#This Row],[OrderDate]]</f>
        <v>13</v>
      </c>
      <c r="I5623" t="s">
        <v>3</v>
      </c>
      <c r="J5623" t="str">
        <f>_xlfn.XLOOKUP(Orders[[#This Row],[_SalesRepID]],'Sales team'!A:A,'Sales team'!B:B)</f>
        <v>Chris Armstrong</v>
      </c>
      <c r="K5623">
        <v>4</v>
      </c>
      <c r="L5623">
        <v>21</v>
      </c>
      <c r="M5623">
        <v>333</v>
      </c>
      <c r="N5623" t="str">
        <f>_xlfn.XLOOKUP(Orders[[#This Row],[_ProductID]],Products!A:A,Products!C:C)</f>
        <v>Furniture</v>
      </c>
      <c r="O5623">
        <v>38</v>
      </c>
      <c r="P5623">
        <v>0.1</v>
      </c>
      <c r="Q5623" s="2">
        <v>1165.8</v>
      </c>
      <c r="R5623" s="2">
        <v>804.40199999999993</v>
      </c>
      <c r="S5623" s="2">
        <v>7344.54</v>
      </c>
      <c r="T5623" s="2">
        <v>1713.7260000000006</v>
      </c>
    </row>
    <row r="5624" spans="1:20" x14ac:dyDescent="0.25">
      <c r="A5624" t="s">
        <v>2375</v>
      </c>
      <c r="B5624" t="s">
        <v>8</v>
      </c>
      <c r="C5624" t="s">
        <v>25</v>
      </c>
      <c r="D5624" s="1">
        <v>43400</v>
      </c>
      <c r="E5624" s="1">
        <v>43525</v>
      </c>
      <c r="F5624" s="1">
        <v>43552</v>
      </c>
      <c r="G5624" s="1">
        <v>43536</v>
      </c>
      <c r="H5624" s="13">
        <f>Orders[[#This Row],[DeliveryDate]]-Orders[[#This Row],[OrderDate]]</f>
        <v>11</v>
      </c>
      <c r="I5624" t="s">
        <v>3</v>
      </c>
      <c r="J5624" t="str">
        <f>_xlfn.XLOOKUP(Orders[[#This Row],[_SalesRepID]],'Sales team'!A:A,'Sales team'!B:B)</f>
        <v>Patrick Graham</v>
      </c>
      <c r="K5624">
        <v>25</v>
      </c>
      <c r="L5624">
        <v>31</v>
      </c>
      <c r="M5624">
        <v>329</v>
      </c>
      <c r="N5624" t="str">
        <f>_xlfn.XLOOKUP(Orders[[#This Row],[_ProductID]],Products!A:A,Products!C:C)</f>
        <v>Home décor</v>
      </c>
      <c r="O5624">
        <v>33</v>
      </c>
      <c r="P5624">
        <v>0.05</v>
      </c>
      <c r="Q5624" s="2">
        <v>1085.4000000000001</v>
      </c>
      <c r="R5624" s="2">
        <v>586.1160000000001</v>
      </c>
      <c r="S5624" s="2">
        <v>3093.3900000000003</v>
      </c>
      <c r="T5624" s="2">
        <v>1335.0419999999999</v>
      </c>
    </row>
    <row r="5625" spans="1:20" x14ac:dyDescent="0.25">
      <c r="A5625" t="s">
        <v>2376</v>
      </c>
      <c r="B5625" t="s">
        <v>10</v>
      </c>
      <c r="C5625" t="s">
        <v>15</v>
      </c>
      <c r="D5625" s="1">
        <v>43400</v>
      </c>
      <c r="E5625" s="1">
        <v>43525</v>
      </c>
      <c r="F5625" s="1">
        <v>43543</v>
      </c>
      <c r="G5625" s="1">
        <v>43532</v>
      </c>
      <c r="H5625" s="13">
        <f>Orders[[#This Row],[DeliveryDate]]-Orders[[#This Row],[OrderDate]]</f>
        <v>7</v>
      </c>
      <c r="I5625" t="s">
        <v>3</v>
      </c>
      <c r="J5625" t="str">
        <f>_xlfn.XLOOKUP(Orders[[#This Row],[_SalesRepID]],'Sales team'!A:A,'Sales team'!B:B)</f>
        <v>Donald Reynolds</v>
      </c>
      <c r="K5625">
        <v>26</v>
      </c>
      <c r="L5625">
        <v>44</v>
      </c>
      <c r="M5625">
        <v>58</v>
      </c>
      <c r="N5625" t="str">
        <f>_xlfn.XLOOKUP(Orders[[#This Row],[_ProductID]],Products!A:A,Products!C:C)</f>
        <v>Furniture</v>
      </c>
      <c r="O5625">
        <v>38</v>
      </c>
      <c r="P5625">
        <v>7.4999999999999997E-2</v>
      </c>
      <c r="Q5625" s="2">
        <v>2485.7000000000003</v>
      </c>
      <c r="R5625" s="2">
        <v>994.2800000000002</v>
      </c>
      <c r="S5625" s="2">
        <v>13795.635000000002</v>
      </c>
      <c r="T5625" s="2">
        <v>7829.9550000000008</v>
      </c>
    </row>
    <row r="5626" spans="1:20" x14ac:dyDescent="0.25">
      <c r="A5626" t="s">
        <v>2377</v>
      </c>
      <c r="B5626" t="s">
        <v>1</v>
      </c>
      <c r="C5626" t="s">
        <v>13</v>
      </c>
      <c r="D5626" s="1">
        <v>43400</v>
      </c>
      <c r="E5626" s="1">
        <v>43525</v>
      </c>
      <c r="F5626" s="1">
        <v>43546</v>
      </c>
      <c r="G5626" s="1">
        <v>43535</v>
      </c>
      <c r="H5626" s="13">
        <f>Orders[[#This Row],[DeliveryDate]]-Orders[[#This Row],[OrderDate]]</f>
        <v>10</v>
      </c>
      <c r="I5626" t="s">
        <v>3</v>
      </c>
      <c r="J5626" t="str">
        <f>_xlfn.XLOOKUP(Orders[[#This Row],[_SalesRepID]],'Sales team'!A:A,'Sales team'!B:B)</f>
        <v>Keith Griffin</v>
      </c>
      <c r="K5626">
        <v>2</v>
      </c>
      <c r="L5626">
        <v>9</v>
      </c>
      <c r="M5626">
        <v>320</v>
      </c>
      <c r="N5626" t="str">
        <f>_xlfn.XLOOKUP(Orders[[#This Row],[_ProductID]],Products!A:A,Products!C:C)</f>
        <v>Home décor</v>
      </c>
      <c r="O5626">
        <v>30</v>
      </c>
      <c r="P5626">
        <v>0.05</v>
      </c>
      <c r="Q5626" s="2">
        <v>2472.3000000000002</v>
      </c>
      <c r="R5626" s="2">
        <v>1161.981</v>
      </c>
      <c r="S5626" s="2">
        <v>11743.424999999999</v>
      </c>
      <c r="T5626" s="2">
        <v>5933.5199999999995</v>
      </c>
    </row>
    <row r="5627" spans="1:20" x14ac:dyDescent="0.25">
      <c r="A5627" t="s">
        <v>2378</v>
      </c>
      <c r="B5627" t="s">
        <v>10</v>
      </c>
      <c r="C5627" t="s">
        <v>2</v>
      </c>
      <c r="D5627" s="1">
        <v>43400</v>
      </c>
      <c r="E5627" s="1">
        <v>43525</v>
      </c>
      <c r="F5627" s="1">
        <v>43539</v>
      </c>
      <c r="G5627" s="1">
        <v>43539</v>
      </c>
      <c r="H5627" s="13">
        <f>Orders[[#This Row],[DeliveryDate]]-Orders[[#This Row],[OrderDate]]</f>
        <v>14</v>
      </c>
      <c r="I5627" t="s">
        <v>3</v>
      </c>
      <c r="J5627" t="str">
        <f>_xlfn.XLOOKUP(Orders[[#This Row],[_SalesRepID]],'Sales team'!A:A,'Sales team'!B:B)</f>
        <v>Shawn Torres</v>
      </c>
      <c r="K5627">
        <v>27</v>
      </c>
      <c r="L5627">
        <v>4</v>
      </c>
      <c r="M5627">
        <v>250</v>
      </c>
      <c r="N5627" t="str">
        <f>_xlfn.XLOOKUP(Orders[[#This Row],[_ProductID]],Products!A:A,Products!C:C)</f>
        <v>Kitchen &amp; Dining</v>
      </c>
      <c r="O5627">
        <v>16</v>
      </c>
      <c r="P5627">
        <v>0.1</v>
      </c>
      <c r="Q5627" s="2">
        <v>1983.2</v>
      </c>
      <c r="R5627" s="2">
        <v>1348.576</v>
      </c>
      <c r="S5627" s="2">
        <v>7139.52</v>
      </c>
      <c r="T5627" s="2">
        <v>1745.2160000000003</v>
      </c>
    </row>
    <row r="5628" spans="1:20" x14ac:dyDescent="0.25">
      <c r="A5628" t="s">
        <v>2379</v>
      </c>
      <c r="B5628" t="s">
        <v>5</v>
      </c>
      <c r="C5628" t="s">
        <v>15</v>
      </c>
      <c r="D5628" s="1">
        <v>43400</v>
      </c>
      <c r="E5628" s="1">
        <v>43525</v>
      </c>
      <c r="F5628" s="1">
        <v>43534</v>
      </c>
      <c r="G5628" s="1">
        <v>43543</v>
      </c>
      <c r="H5628" s="13">
        <f>Orders[[#This Row],[DeliveryDate]]-Orders[[#This Row],[OrderDate]]</f>
        <v>18</v>
      </c>
      <c r="I5628" t="s">
        <v>3</v>
      </c>
      <c r="J5628" t="str">
        <f>_xlfn.XLOOKUP(Orders[[#This Row],[_SalesRepID]],'Sales team'!A:A,'Sales team'!B:B)</f>
        <v>Anthony Berry</v>
      </c>
      <c r="K5628">
        <v>16</v>
      </c>
      <c r="L5628">
        <v>13</v>
      </c>
      <c r="M5628">
        <v>32</v>
      </c>
      <c r="N5628" t="str">
        <f>_xlfn.XLOOKUP(Orders[[#This Row],[_ProductID]],Products!A:A,Products!C:C)</f>
        <v>Home décor</v>
      </c>
      <c r="O5628">
        <v>29</v>
      </c>
      <c r="P5628">
        <v>7.4999999999999997E-2</v>
      </c>
      <c r="Q5628" s="2">
        <v>1031.8</v>
      </c>
      <c r="R5628" s="2">
        <v>660.35199999999998</v>
      </c>
      <c r="S5628" s="2">
        <v>4772.0749999999998</v>
      </c>
      <c r="T5628" s="2">
        <v>1470.3150000000001</v>
      </c>
    </row>
    <row r="5629" spans="1:20" x14ac:dyDescent="0.25">
      <c r="A5629" t="s">
        <v>2380</v>
      </c>
      <c r="B5629" t="s">
        <v>8</v>
      </c>
      <c r="C5629" t="s">
        <v>6</v>
      </c>
      <c r="D5629" s="1">
        <v>43400</v>
      </c>
      <c r="E5629" s="1">
        <v>43525</v>
      </c>
      <c r="F5629" s="1">
        <v>43549</v>
      </c>
      <c r="G5629" s="1">
        <v>43556</v>
      </c>
      <c r="H5629" s="13">
        <f>Orders[[#This Row],[DeliveryDate]]-Orders[[#This Row],[OrderDate]]</f>
        <v>31</v>
      </c>
      <c r="I5629" t="s">
        <v>3</v>
      </c>
      <c r="J5629" t="str">
        <f>_xlfn.XLOOKUP(Orders[[#This Row],[_SalesRepID]],'Sales team'!A:A,'Sales team'!B:B)</f>
        <v>Anthony Torres</v>
      </c>
      <c r="K5629">
        <v>20</v>
      </c>
      <c r="L5629">
        <v>24</v>
      </c>
      <c r="M5629">
        <v>113</v>
      </c>
      <c r="N5629" t="str">
        <f>_xlfn.XLOOKUP(Orders[[#This Row],[_ProductID]],Products!A:A,Products!C:C)</f>
        <v>Kitchen &amp; Dining</v>
      </c>
      <c r="O5629">
        <v>37</v>
      </c>
      <c r="P5629">
        <v>0.15</v>
      </c>
      <c r="Q5629" s="2">
        <v>1748.7</v>
      </c>
      <c r="R5629" s="2">
        <v>786.91500000000008</v>
      </c>
      <c r="S5629" s="2">
        <v>8918.3700000000008</v>
      </c>
      <c r="T5629" s="2">
        <v>4196.88</v>
      </c>
    </row>
    <row r="5630" spans="1:20" x14ac:dyDescent="0.25">
      <c r="A5630" t="s">
        <v>2381</v>
      </c>
      <c r="B5630" t="s">
        <v>1</v>
      </c>
      <c r="C5630" t="s">
        <v>6</v>
      </c>
      <c r="D5630" s="1">
        <v>43400</v>
      </c>
      <c r="E5630" s="1">
        <v>43525</v>
      </c>
      <c r="F5630" s="1">
        <v>43548</v>
      </c>
      <c r="G5630" s="1">
        <v>43553</v>
      </c>
      <c r="H5630" s="13">
        <f>Orders[[#This Row],[DeliveryDate]]-Orders[[#This Row],[OrderDate]]</f>
        <v>28</v>
      </c>
      <c r="I5630" t="s">
        <v>3</v>
      </c>
      <c r="J5630" t="str">
        <f>_xlfn.XLOOKUP(Orders[[#This Row],[_SalesRepID]],'Sales team'!A:A,'Sales team'!B:B)</f>
        <v>Jonathan Hawkins</v>
      </c>
      <c r="K5630">
        <v>10</v>
      </c>
      <c r="L5630">
        <v>10</v>
      </c>
      <c r="M5630">
        <v>195</v>
      </c>
      <c r="N5630" t="str">
        <f>_xlfn.XLOOKUP(Orders[[#This Row],[_ProductID]],Products!A:A,Products!C:C)</f>
        <v>Furniture</v>
      </c>
      <c r="O5630">
        <v>34</v>
      </c>
      <c r="P5630">
        <v>0.05</v>
      </c>
      <c r="Q5630" s="2">
        <v>2680</v>
      </c>
      <c r="R5630" s="2">
        <v>2090.4</v>
      </c>
      <c r="S5630" s="2">
        <v>2546</v>
      </c>
      <c r="T5630" s="2">
        <v>455.59999999999991</v>
      </c>
    </row>
    <row r="5631" spans="1:20" x14ac:dyDescent="0.25">
      <c r="A5631" t="s">
        <v>2382</v>
      </c>
      <c r="B5631" t="s">
        <v>1</v>
      </c>
      <c r="C5631" t="s">
        <v>2</v>
      </c>
      <c r="D5631" s="1">
        <v>43400</v>
      </c>
      <c r="E5631" s="1">
        <v>43525</v>
      </c>
      <c r="F5631" s="1">
        <v>43541</v>
      </c>
      <c r="G5631" s="1">
        <v>43544</v>
      </c>
      <c r="H5631" s="13">
        <f>Orders[[#This Row],[DeliveryDate]]-Orders[[#This Row],[OrderDate]]</f>
        <v>19</v>
      </c>
      <c r="I5631" t="s">
        <v>3</v>
      </c>
      <c r="J5631" t="str">
        <f>_xlfn.XLOOKUP(Orders[[#This Row],[_SalesRepID]],'Sales team'!A:A,'Sales team'!B:B)</f>
        <v>Joshua Ryan</v>
      </c>
      <c r="K5631">
        <v>9</v>
      </c>
      <c r="L5631">
        <v>39</v>
      </c>
      <c r="M5631">
        <v>232</v>
      </c>
      <c r="N5631" t="str">
        <f>_xlfn.XLOOKUP(Orders[[#This Row],[_ProductID]],Products!A:A,Products!C:C)</f>
        <v>Home décor</v>
      </c>
      <c r="O5631">
        <v>17</v>
      </c>
      <c r="P5631">
        <v>0.05</v>
      </c>
      <c r="Q5631" s="2">
        <v>5179.1000000000004</v>
      </c>
      <c r="R5631" s="2">
        <v>4246.8620000000001</v>
      </c>
      <c r="S5631" s="2">
        <v>14760.434999999999</v>
      </c>
      <c r="T5631" s="2">
        <v>2019.8490000000002</v>
      </c>
    </row>
    <row r="5632" spans="1:20" x14ac:dyDescent="0.25">
      <c r="A5632" t="s">
        <v>2365</v>
      </c>
      <c r="B5632" t="s">
        <v>1</v>
      </c>
      <c r="C5632" t="s">
        <v>6</v>
      </c>
      <c r="D5632" s="1">
        <v>43400</v>
      </c>
      <c r="E5632" s="1">
        <v>43524</v>
      </c>
      <c r="F5632" s="1">
        <v>43533</v>
      </c>
      <c r="G5632" s="1">
        <v>43537</v>
      </c>
      <c r="H5632" s="13">
        <f>Orders[[#This Row],[DeliveryDate]]-Orders[[#This Row],[OrderDate]]</f>
        <v>13</v>
      </c>
      <c r="I5632" t="s">
        <v>3</v>
      </c>
      <c r="J5632" t="str">
        <f>_xlfn.XLOOKUP(Orders[[#This Row],[_SalesRepID]],'Sales team'!A:A,'Sales team'!B:B)</f>
        <v>Jonathan Hawkins</v>
      </c>
      <c r="K5632">
        <v>10</v>
      </c>
      <c r="L5632">
        <v>16</v>
      </c>
      <c r="M5632">
        <v>166</v>
      </c>
      <c r="N5632" t="str">
        <f>_xlfn.XLOOKUP(Orders[[#This Row],[_ProductID]],Products!A:A,Products!C:C)</f>
        <v>Electronics</v>
      </c>
      <c r="O5632">
        <v>28</v>
      </c>
      <c r="P5632">
        <v>0.05</v>
      </c>
      <c r="Q5632" s="2">
        <v>1058.6000000000001</v>
      </c>
      <c r="R5632" s="2">
        <v>529.30000000000007</v>
      </c>
      <c r="S5632" s="2">
        <v>8045.3600000000006</v>
      </c>
      <c r="T5632" s="2">
        <v>3810.96</v>
      </c>
    </row>
    <row r="5633" spans="1:20" x14ac:dyDescent="0.25">
      <c r="A5633" t="s">
        <v>2366</v>
      </c>
      <c r="B5633" t="s">
        <v>1</v>
      </c>
      <c r="C5633" t="s">
        <v>25</v>
      </c>
      <c r="D5633" s="1">
        <v>43400</v>
      </c>
      <c r="E5633" s="1">
        <v>43524</v>
      </c>
      <c r="F5633" s="1">
        <v>43527</v>
      </c>
      <c r="G5633" s="1">
        <v>43536</v>
      </c>
      <c r="H5633" s="13">
        <f>Orders[[#This Row],[DeliveryDate]]-Orders[[#This Row],[OrderDate]]</f>
        <v>12</v>
      </c>
      <c r="I5633" t="s">
        <v>3</v>
      </c>
      <c r="J5633" t="str">
        <f>_xlfn.XLOOKUP(Orders[[#This Row],[_SalesRepID]],'Sales team'!A:A,'Sales team'!B:B)</f>
        <v>Keith Griffin</v>
      </c>
      <c r="K5633">
        <v>2</v>
      </c>
      <c r="L5633">
        <v>17</v>
      </c>
      <c r="M5633">
        <v>366</v>
      </c>
      <c r="N5633" t="str">
        <f>_xlfn.XLOOKUP(Orders[[#This Row],[_ProductID]],Products!A:A,Products!C:C)</f>
        <v>Electronics</v>
      </c>
      <c r="O5633">
        <v>25</v>
      </c>
      <c r="P5633">
        <v>7.4999999999999997E-2</v>
      </c>
      <c r="Q5633" s="2">
        <v>5406.9000000000005</v>
      </c>
      <c r="R5633" s="2">
        <v>2216.8290000000002</v>
      </c>
      <c r="S5633" s="2">
        <v>15004.147500000001</v>
      </c>
      <c r="T5633" s="2">
        <v>8353.6605</v>
      </c>
    </row>
    <row r="5634" spans="1:20" x14ac:dyDescent="0.25">
      <c r="A5634" t="s">
        <v>2367</v>
      </c>
      <c r="B5634" t="s">
        <v>8</v>
      </c>
      <c r="C5634" t="s">
        <v>46</v>
      </c>
      <c r="D5634" s="1">
        <v>43400</v>
      </c>
      <c r="E5634" s="1">
        <v>43524</v>
      </c>
      <c r="F5634" s="1">
        <v>43551</v>
      </c>
      <c r="G5634" s="1">
        <v>43544</v>
      </c>
      <c r="H5634" s="13">
        <f>Orders[[#This Row],[DeliveryDate]]-Orders[[#This Row],[OrderDate]]</f>
        <v>20</v>
      </c>
      <c r="I5634" t="s">
        <v>3</v>
      </c>
      <c r="J5634" t="str">
        <f>_xlfn.XLOOKUP(Orders[[#This Row],[_SalesRepID]],'Sales team'!A:A,'Sales team'!B:B)</f>
        <v>Douglas Tucker</v>
      </c>
      <c r="K5634">
        <v>23</v>
      </c>
      <c r="L5634">
        <v>26</v>
      </c>
      <c r="M5634">
        <v>84</v>
      </c>
      <c r="N5634" t="str">
        <f>_xlfn.XLOOKUP(Orders[[#This Row],[_ProductID]],Products!A:A,Products!C:C)</f>
        <v>Electronics</v>
      </c>
      <c r="O5634">
        <v>6</v>
      </c>
      <c r="P5634">
        <v>0.15</v>
      </c>
      <c r="Q5634" s="2">
        <v>5514.1</v>
      </c>
      <c r="R5634" s="2">
        <v>4025.2930000000001</v>
      </c>
      <c r="S5634" s="2">
        <v>4686.9850000000006</v>
      </c>
      <c r="T5634" s="2">
        <v>661.69200000000046</v>
      </c>
    </row>
    <row r="5635" spans="1:20" x14ac:dyDescent="0.25">
      <c r="A5635" t="s">
        <v>2368</v>
      </c>
      <c r="B5635" t="s">
        <v>5</v>
      </c>
      <c r="C5635" t="s">
        <v>13</v>
      </c>
      <c r="D5635" s="1">
        <v>43400</v>
      </c>
      <c r="E5635" s="1">
        <v>43524</v>
      </c>
      <c r="F5635" s="1">
        <v>43527</v>
      </c>
      <c r="G5635" s="1">
        <v>43560</v>
      </c>
      <c r="H5635" s="13">
        <f>Orders[[#This Row],[DeliveryDate]]-Orders[[#This Row],[OrderDate]]</f>
        <v>36</v>
      </c>
      <c r="I5635" t="s">
        <v>3</v>
      </c>
      <c r="J5635" t="str">
        <f>_xlfn.XLOOKUP(Orders[[#This Row],[_SalesRepID]],'Sales team'!A:A,'Sales team'!B:B)</f>
        <v>Nicholas Cunningham</v>
      </c>
      <c r="K5635">
        <v>19</v>
      </c>
      <c r="L5635">
        <v>36</v>
      </c>
      <c r="M5635">
        <v>320</v>
      </c>
      <c r="N5635" t="str">
        <f>_xlfn.XLOOKUP(Orders[[#This Row],[_ProductID]],Products!A:A,Products!C:C)</f>
        <v>Furniture</v>
      </c>
      <c r="O5635">
        <v>12</v>
      </c>
      <c r="P5635">
        <v>0.4</v>
      </c>
      <c r="Q5635" s="2">
        <v>2452.2000000000003</v>
      </c>
      <c r="R5635" s="2">
        <v>1422.2760000000001</v>
      </c>
      <c r="S5635" s="2">
        <v>5885.2800000000007</v>
      </c>
      <c r="T5635" s="2">
        <v>196.17600000000039</v>
      </c>
    </row>
    <row r="5636" spans="1:20" x14ac:dyDescent="0.25">
      <c r="A5636" t="s">
        <v>2369</v>
      </c>
      <c r="B5636" t="s">
        <v>5</v>
      </c>
      <c r="C5636" t="s">
        <v>15</v>
      </c>
      <c r="D5636" s="1">
        <v>43400</v>
      </c>
      <c r="E5636" s="1">
        <v>43524</v>
      </c>
      <c r="F5636" s="1">
        <v>43539</v>
      </c>
      <c r="G5636" s="1">
        <v>43535</v>
      </c>
      <c r="H5636" s="13">
        <f>Orders[[#This Row],[DeliveryDate]]-Orders[[#This Row],[OrderDate]]</f>
        <v>11</v>
      </c>
      <c r="I5636" t="s">
        <v>3</v>
      </c>
      <c r="J5636" t="str">
        <f>_xlfn.XLOOKUP(Orders[[#This Row],[_SalesRepID]],'Sales team'!A:A,'Sales team'!B:B)</f>
        <v>Shawn Wallace</v>
      </c>
      <c r="K5636">
        <v>18</v>
      </c>
      <c r="L5636">
        <v>28</v>
      </c>
      <c r="M5636">
        <v>39</v>
      </c>
      <c r="N5636" t="str">
        <f>_xlfn.XLOOKUP(Orders[[#This Row],[_ProductID]],Products!A:A,Products!C:C)</f>
        <v>Home décor</v>
      </c>
      <c r="O5636">
        <v>21</v>
      </c>
      <c r="P5636">
        <v>0.05</v>
      </c>
      <c r="Q5636" s="2">
        <v>3979.8</v>
      </c>
      <c r="R5636" s="2">
        <v>2706.2640000000001</v>
      </c>
      <c r="S5636" s="2">
        <v>30246.48</v>
      </c>
      <c r="T5636" s="2">
        <v>8596.3679999999986</v>
      </c>
    </row>
    <row r="5637" spans="1:20" x14ac:dyDescent="0.25">
      <c r="A5637" t="s">
        <v>2370</v>
      </c>
      <c r="B5637" t="s">
        <v>1</v>
      </c>
      <c r="C5637" t="s">
        <v>6</v>
      </c>
      <c r="D5637" s="1">
        <v>43400</v>
      </c>
      <c r="E5637" s="1">
        <v>43524</v>
      </c>
      <c r="F5637" s="1">
        <v>43548</v>
      </c>
      <c r="G5637" s="1">
        <v>43545</v>
      </c>
      <c r="H5637" s="13">
        <f>Orders[[#This Row],[DeliveryDate]]-Orders[[#This Row],[OrderDate]]</f>
        <v>21</v>
      </c>
      <c r="I5637" t="s">
        <v>3</v>
      </c>
      <c r="J5637" t="str">
        <f>_xlfn.XLOOKUP(Orders[[#This Row],[_SalesRepID]],'Sales team'!A:A,'Sales team'!B:B)</f>
        <v>Joshua Bennett</v>
      </c>
      <c r="K5637">
        <v>6</v>
      </c>
      <c r="L5637">
        <v>34</v>
      </c>
      <c r="M5637">
        <v>129</v>
      </c>
      <c r="N5637" t="str">
        <f>_xlfn.XLOOKUP(Orders[[#This Row],[_ProductID]],Products!A:A,Products!C:C)</f>
        <v>Home décor</v>
      </c>
      <c r="O5637">
        <v>40</v>
      </c>
      <c r="P5637">
        <v>0.3</v>
      </c>
      <c r="Q5637" s="2">
        <v>6371.7</v>
      </c>
      <c r="R5637" s="2">
        <v>5288.5109999999995</v>
      </c>
      <c r="S5637" s="2">
        <v>35681.519999999997</v>
      </c>
      <c r="T5637" s="2">
        <v>-6626.5679999999993</v>
      </c>
    </row>
    <row r="5638" spans="1:20" x14ac:dyDescent="0.25">
      <c r="A5638" t="s">
        <v>2371</v>
      </c>
      <c r="B5638" t="s">
        <v>5</v>
      </c>
      <c r="C5638" t="s">
        <v>6</v>
      </c>
      <c r="D5638" s="1">
        <v>43400</v>
      </c>
      <c r="E5638" s="1">
        <v>43524</v>
      </c>
      <c r="F5638" s="1">
        <v>43536</v>
      </c>
      <c r="G5638" s="1">
        <v>43535</v>
      </c>
      <c r="H5638" s="13">
        <f>Orders[[#This Row],[DeliveryDate]]-Orders[[#This Row],[OrderDate]]</f>
        <v>11</v>
      </c>
      <c r="I5638" t="s">
        <v>3</v>
      </c>
      <c r="J5638" t="str">
        <f>_xlfn.XLOOKUP(Orders[[#This Row],[_SalesRepID]],'Sales team'!A:A,'Sales team'!B:B)</f>
        <v>Todd Roberts</v>
      </c>
      <c r="K5638">
        <v>13</v>
      </c>
      <c r="L5638">
        <v>27</v>
      </c>
      <c r="M5638">
        <v>163</v>
      </c>
      <c r="N5638" t="str">
        <f>_xlfn.XLOOKUP(Orders[[#This Row],[_ProductID]],Products!A:A,Products!C:C)</f>
        <v>Furniture</v>
      </c>
      <c r="O5638">
        <v>34</v>
      </c>
      <c r="P5638">
        <v>0.1</v>
      </c>
      <c r="Q5638" s="2">
        <v>3852.5</v>
      </c>
      <c r="R5638" s="2">
        <v>1541</v>
      </c>
      <c r="S5638" s="2">
        <v>13869</v>
      </c>
      <c r="T5638" s="2">
        <v>7705</v>
      </c>
    </row>
    <row r="5639" spans="1:20" x14ac:dyDescent="0.25">
      <c r="A5639" t="s">
        <v>2354</v>
      </c>
      <c r="B5639" t="s">
        <v>8</v>
      </c>
      <c r="C5639" t="s">
        <v>13</v>
      </c>
      <c r="D5639" s="1">
        <v>43400</v>
      </c>
      <c r="E5639" s="1">
        <v>43523</v>
      </c>
      <c r="F5639" s="1">
        <v>43530</v>
      </c>
      <c r="G5639" s="1">
        <v>43535</v>
      </c>
      <c r="H5639" s="13">
        <f>Orders[[#This Row],[DeliveryDate]]-Orders[[#This Row],[OrderDate]]</f>
        <v>12</v>
      </c>
      <c r="I5639" t="s">
        <v>3</v>
      </c>
      <c r="J5639" t="str">
        <f>_xlfn.XLOOKUP(Orders[[#This Row],[_SalesRepID]],'Sales team'!A:A,'Sales team'!B:B)</f>
        <v>Patrick Graham</v>
      </c>
      <c r="K5639">
        <v>25</v>
      </c>
      <c r="L5639">
        <v>32</v>
      </c>
      <c r="M5639">
        <v>311</v>
      </c>
      <c r="N5639" t="str">
        <f>_xlfn.XLOOKUP(Orders[[#This Row],[_ProductID]],Products!A:A,Products!C:C)</f>
        <v>Home décor</v>
      </c>
      <c r="O5639">
        <v>24</v>
      </c>
      <c r="P5639">
        <v>0.05</v>
      </c>
      <c r="Q5639" s="2">
        <v>917.9</v>
      </c>
      <c r="R5639" s="2">
        <v>440.59199999999998</v>
      </c>
      <c r="S5639" s="2">
        <v>6104.0349999999999</v>
      </c>
      <c r="T5639" s="2">
        <v>3019.8910000000001</v>
      </c>
    </row>
    <row r="5640" spans="1:20" x14ac:dyDescent="0.25">
      <c r="A5640" t="s">
        <v>2355</v>
      </c>
      <c r="B5640" t="s">
        <v>1</v>
      </c>
      <c r="C5640" t="s">
        <v>46</v>
      </c>
      <c r="D5640" s="1">
        <v>43400</v>
      </c>
      <c r="E5640" s="1">
        <v>43523</v>
      </c>
      <c r="F5640" s="1">
        <v>43535</v>
      </c>
      <c r="G5640" s="1">
        <v>43538</v>
      </c>
      <c r="H5640" s="13">
        <f>Orders[[#This Row],[DeliveryDate]]-Orders[[#This Row],[OrderDate]]</f>
        <v>15</v>
      </c>
      <c r="I5640" t="s">
        <v>3</v>
      </c>
      <c r="J5640" t="str">
        <f>_xlfn.XLOOKUP(Orders[[#This Row],[_SalesRepID]],'Sales team'!A:A,'Sales team'!B:B)</f>
        <v>Carl Nguyen</v>
      </c>
      <c r="K5640">
        <v>12</v>
      </c>
      <c r="L5640">
        <v>15</v>
      </c>
      <c r="M5640">
        <v>68</v>
      </c>
      <c r="N5640" t="str">
        <f>_xlfn.XLOOKUP(Orders[[#This Row],[_ProductID]],Products!A:A,Products!C:C)</f>
        <v>Kitchen &amp; Dining</v>
      </c>
      <c r="O5640">
        <v>13</v>
      </c>
      <c r="P5640">
        <v>7.4999999999999997E-2</v>
      </c>
      <c r="Q5640" s="2">
        <v>1005</v>
      </c>
      <c r="R5640" s="2">
        <v>814.05000000000007</v>
      </c>
      <c r="S5640" s="2">
        <v>4648.125</v>
      </c>
      <c r="T5640" s="2">
        <v>577.87499999999955</v>
      </c>
    </row>
    <row r="5641" spans="1:20" x14ac:dyDescent="0.25">
      <c r="A5641" t="s">
        <v>2356</v>
      </c>
      <c r="B5641" t="s">
        <v>8</v>
      </c>
      <c r="C5641" t="s">
        <v>13</v>
      </c>
      <c r="D5641" s="1">
        <v>43400</v>
      </c>
      <c r="E5641" s="1">
        <v>43523</v>
      </c>
      <c r="F5641" s="1">
        <v>43527</v>
      </c>
      <c r="G5641" s="1">
        <v>43542</v>
      </c>
      <c r="H5641" s="13">
        <f>Orders[[#This Row],[DeliveryDate]]-Orders[[#This Row],[OrderDate]]</f>
        <v>19</v>
      </c>
      <c r="I5641" t="s">
        <v>3</v>
      </c>
      <c r="J5641" t="str">
        <f>_xlfn.XLOOKUP(Orders[[#This Row],[_SalesRepID]],'Sales team'!A:A,'Sales team'!B:B)</f>
        <v>Douglas Tucker</v>
      </c>
      <c r="K5641">
        <v>23</v>
      </c>
      <c r="L5641">
        <v>36</v>
      </c>
      <c r="M5641">
        <v>263</v>
      </c>
      <c r="N5641" t="str">
        <f>_xlfn.XLOOKUP(Orders[[#This Row],[_ProductID]],Products!A:A,Products!C:C)</f>
        <v>Furniture</v>
      </c>
      <c r="O5641">
        <v>34</v>
      </c>
      <c r="P5641">
        <v>0.05</v>
      </c>
      <c r="Q5641" s="2">
        <v>1715.2</v>
      </c>
      <c r="R5641" s="2">
        <v>891.90400000000011</v>
      </c>
      <c r="S5641" s="2">
        <v>4888.32</v>
      </c>
      <c r="T5641" s="2">
        <v>2212.6079999999993</v>
      </c>
    </row>
    <row r="5642" spans="1:20" x14ac:dyDescent="0.25">
      <c r="A5642" t="s">
        <v>2357</v>
      </c>
      <c r="B5642" t="s">
        <v>1</v>
      </c>
      <c r="C5642" t="s">
        <v>2</v>
      </c>
      <c r="D5642" s="1">
        <v>43400</v>
      </c>
      <c r="E5642" s="1">
        <v>43523</v>
      </c>
      <c r="F5642" s="1">
        <v>43551</v>
      </c>
      <c r="G5642" s="1">
        <v>43532</v>
      </c>
      <c r="H5642" s="13">
        <f>Orders[[#This Row],[DeliveryDate]]-Orders[[#This Row],[OrderDate]]</f>
        <v>9</v>
      </c>
      <c r="I5642" t="s">
        <v>3</v>
      </c>
      <c r="J5642" t="str">
        <f>_xlfn.XLOOKUP(Orders[[#This Row],[_SalesRepID]],'Sales team'!A:A,'Sales team'!B:B)</f>
        <v>Joshua Little</v>
      </c>
      <c r="K5642">
        <v>11</v>
      </c>
      <c r="L5642">
        <v>43</v>
      </c>
      <c r="M5642">
        <v>245</v>
      </c>
      <c r="N5642" t="str">
        <f>_xlfn.XLOOKUP(Orders[[#This Row],[_ProductID]],Products!A:A,Products!C:C)</f>
        <v>Home décor</v>
      </c>
      <c r="O5642">
        <v>26</v>
      </c>
      <c r="P5642">
        <v>7.4999999999999997E-2</v>
      </c>
      <c r="Q5642" s="2">
        <v>241.20000000000002</v>
      </c>
      <c r="R5642" s="2">
        <v>106.12800000000001</v>
      </c>
      <c r="S5642" s="2">
        <v>223.11</v>
      </c>
      <c r="T5642" s="2">
        <v>116.982</v>
      </c>
    </row>
    <row r="5643" spans="1:20" x14ac:dyDescent="0.25">
      <c r="A5643" t="s">
        <v>2358</v>
      </c>
      <c r="B5643" t="s">
        <v>5</v>
      </c>
      <c r="C5643" t="s">
        <v>2</v>
      </c>
      <c r="D5643" s="1">
        <v>43400</v>
      </c>
      <c r="E5643" s="1">
        <v>43523</v>
      </c>
      <c r="F5643" s="1">
        <v>43538</v>
      </c>
      <c r="G5643" s="1">
        <v>43529</v>
      </c>
      <c r="H5643" s="13">
        <f>Orders[[#This Row],[DeliveryDate]]-Orders[[#This Row],[OrderDate]]</f>
        <v>6</v>
      </c>
      <c r="I5643" t="s">
        <v>3</v>
      </c>
      <c r="J5643" t="str">
        <f>_xlfn.XLOOKUP(Orders[[#This Row],[_SalesRepID]],'Sales team'!A:A,'Sales team'!B:B)</f>
        <v>Roger Alexander</v>
      </c>
      <c r="K5643">
        <v>15</v>
      </c>
      <c r="L5643">
        <v>5</v>
      </c>
      <c r="M5643">
        <v>229</v>
      </c>
      <c r="N5643" t="str">
        <f>_xlfn.XLOOKUP(Orders[[#This Row],[_ProductID]],Products!A:A,Products!C:C)</f>
        <v>Furniture</v>
      </c>
      <c r="O5643">
        <v>12</v>
      </c>
      <c r="P5643">
        <v>0.15</v>
      </c>
      <c r="Q5643" s="2">
        <v>3953</v>
      </c>
      <c r="R5643" s="2">
        <v>2569.4500000000003</v>
      </c>
      <c r="S5643" s="2">
        <v>26880.399999999998</v>
      </c>
      <c r="T5643" s="2">
        <v>6324.7999999999956</v>
      </c>
    </row>
    <row r="5644" spans="1:20" x14ac:dyDescent="0.25">
      <c r="A5644" t="s">
        <v>2359</v>
      </c>
      <c r="B5644" t="s">
        <v>1</v>
      </c>
      <c r="C5644" t="s">
        <v>15</v>
      </c>
      <c r="D5644" s="1">
        <v>43400</v>
      </c>
      <c r="E5644" s="1">
        <v>43523</v>
      </c>
      <c r="F5644" s="1">
        <v>43539</v>
      </c>
      <c r="G5644" s="1">
        <v>43536</v>
      </c>
      <c r="H5644" s="13">
        <f>Orders[[#This Row],[DeliveryDate]]-Orders[[#This Row],[OrderDate]]</f>
        <v>13</v>
      </c>
      <c r="I5644" t="s">
        <v>3</v>
      </c>
      <c r="J5644" t="str">
        <f>_xlfn.XLOOKUP(Orders[[#This Row],[_SalesRepID]],'Sales team'!A:A,'Sales team'!B:B)</f>
        <v>Joshua Bennett</v>
      </c>
      <c r="K5644">
        <v>6</v>
      </c>
      <c r="L5644">
        <v>30</v>
      </c>
      <c r="M5644">
        <v>8</v>
      </c>
      <c r="N5644" t="str">
        <f>_xlfn.XLOOKUP(Orders[[#This Row],[_ProductID]],Products!A:A,Products!C:C)</f>
        <v>Electronics</v>
      </c>
      <c r="O5644">
        <v>25</v>
      </c>
      <c r="P5644">
        <v>7.4999999999999997E-2</v>
      </c>
      <c r="Q5644" s="2">
        <v>1145.7</v>
      </c>
      <c r="R5644" s="2">
        <v>641.5920000000001</v>
      </c>
      <c r="S5644" s="2">
        <v>5298.8625000000002</v>
      </c>
      <c r="T5644" s="2">
        <v>2090.9024999999997</v>
      </c>
    </row>
    <row r="5645" spans="1:20" x14ac:dyDescent="0.25">
      <c r="A5645" t="s">
        <v>2360</v>
      </c>
      <c r="B5645" t="s">
        <v>5</v>
      </c>
      <c r="C5645" t="s">
        <v>25</v>
      </c>
      <c r="D5645" s="1">
        <v>43400</v>
      </c>
      <c r="E5645" s="1">
        <v>43523</v>
      </c>
      <c r="F5645" s="1">
        <v>43536</v>
      </c>
      <c r="G5645" s="1">
        <v>43537</v>
      </c>
      <c r="H5645" s="13">
        <f>Orders[[#This Row],[DeliveryDate]]-Orders[[#This Row],[OrderDate]]</f>
        <v>14</v>
      </c>
      <c r="I5645" t="s">
        <v>3</v>
      </c>
      <c r="J5645" t="str">
        <f>_xlfn.XLOOKUP(Orders[[#This Row],[_SalesRepID]],'Sales team'!A:A,'Sales team'!B:B)</f>
        <v>Shawn Wallace</v>
      </c>
      <c r="K5645">
        <v>18</v>
      </c>
      <c r="L5645">
        <v>47</v>
      </c>
      <c r="M5645">
        <v>354</v>
      </c>
      <c r="N5645" t="str">
        <f>_xlfn.XLOOKUP(Orders[[#This Row],[_ProductID]],Products!A:A,Products!C:C)</f>
        <v>Furniture</v>
      </c>
      <c r="O5645">
        <v>38</v>
      </c>
      <c r="P5645">
        <v>0.1</v>
      </c>
      <c r="Q5645" s="2">
        <v>991.6</v>
      </c>
      <c r="R5645" s="2">
        <v>664.37200000000007</v>
      </c>
      <c r="S5645" s="2">
        <v>3569.76</v>
      </c>
      <c r="T5645" s="2">
        <v>912.27199999999993</v>
      </c>
    </row>
    <row r="5646" spans="1:20" x14ac:dyDescent="0.25">
      <c r="A5646" t="s">
        <v>2361</v>
      </c>
      <c r="B5646" t="s">
        <v>8</v>
      </c>
      <c r="C5646" t="s">
        <v>25</v>
      </c>
      <c r="D5646" s="1">
        <v>43400</v>
      </c>
      <c r="E5646" s="1">
        <v>43523</v>
      </c>
      <c r="F5646" s="1">
        <v>43538</v>
      </c>
      <c r="G5646" s="1">
        <v>43549</v>
      </c>
      <c r="H5646" s="13">
        <f>Orders[[#This Row],[DeliveryDate]]-Orders[[#This Row],[OrderDate]]</f>
        <v>26</v>
      </c>
      <c r="I5646" t="s">
        <v>3</v>
      </c>
      <c r="J5646" t="str">
        <f>_xlfn.XLOOKUP(Orders[[#This Row],[_SalesRepID]],'Sales team'!A:A,'Sales team'!B:B)</f>
        <v>Roy Rice</v>
      </c>
      <c r="K5646">
        <v>24</v>
      </c>
      <c r="L5646">
        <v>6</v>
      </c>
      <c r="M5646">
        <v>331</v>
      </c>
      <c r="N5646" t="str">
        <f>_xlfn.XLOOKUP(Orders[[#This Row],[_ProductID]],Products!A:A,Products!C:C)</f>
        <v>Kitchen &amp; Dining</v>
      </c>
      <c r="O5646">
        <v>8</v>
      </c>
      <c r="P5646">
        <v>0.05</v>
      </c>
      <c r="Q5646" s="2">
        <v>3946.3</v>
      </c>
      <c r="R5646" s="2">
        <v>2012.6130000000001</v>
      </c>
      <c r="S5646" s="2">
        <v>3748.9850000000001</v>
      </c>
      <c r="T5646" s="2">
        <v>1736.3720000000001</v>
      </c>
    </row>
    <row r="5647" spans="1:20" x14ac:dyDescent="0.25">
      <c r="A5647" t="s">
        <v>2362</v>
      </c>
      <c r="B5647" t="s">
        <v>8</v>
      </c>
      <c r="C5647" t="s">
        <v>46</v>
      </c>
      <c r="D5647" s="1">
        <v>43400</v>
      </c>
      <c r="E5647" s="1">
        <v>43523</v>
      </c>
      <c r="F5647" s="1">
        <v>43534</v>
      </c>
      <c r="G5647" s="1">
        <v>43539</v>
      </c>
      <c r="H5647" s="13">
        <f>Orders[[#This Row],[DeliveryDate]]-Orders[[#This Row],[OrderDate]]</f>
        <v>16</v>
      </c>
      <c r="I5647" t="s">
        <v>3</v>
      </c>
      <c r="J5647" t="str">
        <f>_xlfn.XLOOKUP(Orders[[#This Row],[_SalesRepID]],'Sales team'!A:A,'Sales team'!B:B)</f>
        <v>Samuel Fowler</v>
      </c>
      <c r="K5647">
        <v>21</v>
      </c>
      <c r="L5647">
        <v>41</v>
      </c>
      <c r="M5647">
        <v>87</v>
      </c>
      <c r="N5647" t="str">
        <f>_xlfn.XLOOKUP(Orders[[#This Row],[_ProductID]],Products!A:A,Products!C:C)</f>
        <v>Home décor</v>
      </c>
      <c r="O5647">
        <v>11</v>
      </c>
      <c r="P5647">
        <v>7.4999999999999997E-2</v>
      </c>
      <c r="Q5647" s="2">
        <v>1132.3</v>
      </c>
      <c r="R5647" s="2">
        <v>871.87099999999998</v>
      </c>
      <c r="S5647" s="2">
        <v>8379.02</v>
      </c>
      <c r="T5647" s="2">
        <v>1404.0520000000006</v>
      </c>
    </row>
    <row r="5648" spans="1:20" x14ac:dyDescent="0.25">
      <c r="A5648" t="s">
        <v>2363</v>
      </c>
      <c r="B5648" t="s">
        <v>8</v>
      </c>
      <c r="C5648" t="s">
        <v>6</v>
      </c>
      <c r="D5648" s="1">
        <v>43400</v>
      </c>
      <c r="E5648" s="1">
        <v>43523</v>
      </c>
      <c r="F5648" s="1">
        <v>43530</v>
      </c>
      <c r="G5648" s="1">
        <v>43532</v>
      </c>
      <c r="H5648" s="13">
        <f>Orders[[#This Row],[DeliveryDate]]-Orders[[#This Row],[OrderDate]]</f>
        <v>9</v>
      </c>
      <c r="I5648" t="s">
        <v>3</v>
      </c>
      <c r="J5648" t="str">
        <f>_xlfn.XLOOKUP(Orders[[#This Row],[_SalesRepID]],'Sales team'!A:A,'Sales team'!B:B)</f>
        <v>Patrick Graham</v>
      </c>
      <c r="K5648">
        <v>25</v>
      </c>
      <c r="L5648">
        <v>11</v>
      </c>
      <c r="M5648">
        <v>181</v>
      </c>
      <c r="N5648" t="str">
        <f>_xlfn.XLOOKUP(Orders[[#This Row],[_ProductID]],Products!A:A,Products!C:C)</f>
        <v>Home décor</v>
      </c>
      <c r="O5648">
        <v>21</v>
      </c>
      <c r="P5648">
        <v>0.15</v>
      </c>
      <c r="Q5648" s="2">
        <v>1072</v>
      </c>
      <c r="R5648" s="2">
        <v>696.80000000000007</v>
      </c>
      <c r="S5648" s="2">
        <v>1822.3999999999999</v>
      </c>
      <c r="T5648" s="2">
        <v>428.79999999999973</v>
      </c>
    </row>
    <row r="5649" spans="1:20" x14ac:dyDescent="0.25">
      <c r="A5649" t="s">
        <v>2364</v>
      </c>
      <c r="B5649" t="s">
        <v>8</v>
      </c>
      <c r="C5649" t="s">
        <v>13</v>
      </c>
      <c r="D5649" s="1">
        <v>43400</v>
      </c>
      <c r="E5649" s="1">
        <v>43523</v>
      </c>
      <c r="F5649" s="1">
        <v>43541</v>
      </c>
      <c r="G5649" s="1">
        <v>43546</v>
      </c>
      <c r="H5649" s="13">
        <f>Orders[[#This Row],[DeliveryDate]]-Orders[[#This Row],[OrderDate]]</f>
        <v>23</v>
      </c>
      <c r="I5649" t="s">
        <v>3</v>
      </c>
      <c r="J5649" t="str">
        <f>_xlfn.XLOOKUP(Orders[[#This Row],[_SalesRepID]],'Sales team'!A:A,'Sales team'!B:B)</f>
        <v>Samuel Fowler</v>
      </c>
      <c r="K5649">
        <v>21</v>
      </c>
      <c r="L5649">
        <v>50</v>
      </c>
      <c r="M5649">
        <v>321</v>
      </c>
      <c r="N5649" t="str">
        <f>_xlfn.XLOOKUP(Orders[[#This Row],[_ProductID]],Products!A:A,Products!C:C)</f>
        <v>Furniture</v>
      </c>
      <c r="O5649">
        <v>34</v>
      </c>
      <c r="P5649">
        <v>7.4999999999999997E-2</v>
      </c>
      <c r="Q5649" s="2">
        <v>938</v>
      </c>
      <c r="R5649" s="2">
        <v>450.24</v>
      </c>
      <c r="S5649" s="2">
        <v>3470.6000000000004</v>
      </c>
      <c r="T5649" s="2">
        <v>1669.6400000000003</v>
      </c>
    </row>
    <row r="5650" spans="1:20" x14ac:dyDescent="0.25">
      <c r="A5650" t="s">
        <v>2349</v>
      </c>
      <c r="B5650" t="s">
        <v>1</v>
      </c>
      <c r="C5650" t="s">
        <v>2</v>
      </c>
      <c r="D5650" s="1">
        <v>43400</v>
      </c>
      <c r="E5650" s="1">
        <v>43522</v>
      </c>
      <c r="F5650" s="1">
        <v>43530</v>
      </c>
      <c r="G5650" s="1">
        <v>43543</v>
      </c>
      <c r="H5650" s="13">
        <f>Orders[[#This Row],[DeliveryDate]]-Orders[[#This Row],[OrderDate]]</f>
        <v>21</v>
      </c>
      <c r="I5650" t="s">
        <v>3</v>
      </c>
      <c r="J5650" t="str">
        <f>_xlfn.XLOOKUP(Orders[[#This Row],[_SalesRepID]],'Sales team'!A:A,'Sales team'!B:B)</f>
        <v>Joshua Bennett</v>
      </c>
      <c r="K5650">
        <v>6</v>
      </c>
      <c r="L5650">
        <v>33</v>
      </c>
      <c r="M5650">
        <v>254</v>
      </c>
      <c r="N5650" t="str">
        <f>_xlfn.XLOOKUP(Orders[[#This Row],[_ProductID]],Products!A:A,Products!C:C)</f>
        <v>Furniture</v>
      </c>
      <c r="O5650">
        <v>12</v>
      </c>
      <c r="P5650">
        <v>0.2</v>
      </c>
      <c r="Q5650" s="2">
        <v>1775.5</v>
      </c>
      <c r="R5650" s="2">
        <v>1047.5449999999998</v>
      </c>
      <c r="S5650" s="2">
        <v>4261.2</v>
      </c>
      <c r="T5650" s="2">
        <v>1118.5650000000005</v>
      </c>
    </row>
    <row r="5651" spans="1:20" x14ac:dyDescent="0.25">
      <c r="A5651" t="s">
        <v>2350</v>
      </c>
      <c r="B5651" t="s">
        <v>1</v>
      </c>
      <c r="C5651" t="s">
        <v>25</v>
      </c>
      <c r="D5651" s="1">
        <v>43400</v>
      </c>
      <c r="E5651" s="1">
        <v>43522</v>
      </c>
      <c r="F5651" s="1">
        <v>43527</v>
      </c>
      <c r="G5651" s="1">
        <v>43549</v>
      </c>
      <c r="H5651" s="13">
        <f>Orders[[#This Row],[DeliveryDate]]-Orders[[#This Row],[OrderDate]]</f>
        <v>27</v>
      </c>
      <c r="I5651" t="s">
        <v>3</v>
      </c>
      <c r="J5651" t="str">
        <f>_xlfn.XLOOKUP(Orders[[#This Row],[_SalesRepID]],'Sales team'!A:A,'Sales team'!B:B)</f>
        <v>Adam Hernandez</v>
      </c>
      <c r="K5651">
        <v>1</v>
      </c>
      <c r="L5651">
        <v>18</v>
      </c>
      <c r="M5651">
        <v>356</v>
      </c>
      <c r="N5651" t="str">
        <f>_xlfn.XLOOKUP(Orders[[#This Row],[_ProductID]],Products!A:A,Products!C:C)</f>
        <v>Home décor</v>
      </c>
      <c r="O5651">
        <v>31</v>
      </c>
      <c r="P5651">
        <v>0.05</v>
      </c>
      <c r="Q5651" s="2">
        <v>3859.2000000000003</v>
      </c>
      <c r="R5651" s="2">
        <v>3241.7280000000001</v>
      </c>
      <c r="S5651" s="2">
        <v>18331.2</v>
      </c>
      <c r="T5651" s="2">
        <v>2122.5600000000013</v>
      </c>
    </row>
    <row r="5652" spans="1:20" x14ac:dyDescent="0.25">
      <c r="A5652" t="s">
        <v>2351</v>
      </c>
      <c r="B5652" t="s">
        <v>1</v>
      </c>
      <c r="C5652" t="s">
        <v>6</v>
      </c>
      <c r="D5652" s="1">
        <v>43400</v>
      </c>
      <c r="E5652" s="1">
        <v>43522</v>
      </c>
      <c r="F5652" s="1">
        <v>43538</v>
      </c>
      <c r="G5652" s="1">
        <v>43550</v>
      </c>
      <c r="H5652" s="13">
        <f>Orders[[#This Row],[DeliveryDate]]-Orders[[#This Row],[OrderDate]]</f>
        <v>28</v>
      </c>
      <c r="I5652" t="s">
        <v>3</v>
      </c>
      <c r="J5652" t="str">
        <f>_xlfn.XLOOKUP(Orders[[#This Row],[_SalesRepID]],'Sales team'!A:A,'Sales team'!B:B)</f>
        <v>Adam Hernandez</v>
      </c>
      <c r="K5652">
        <v>1</v>
      </c>
      <c r="L5652">
        <v>20</v>
      </c>
      <c r="M5652">
        <v>88</v>
      </c>
      <c r="N5652" t="str">
        <f>_xlfn.XLOOKUP(Orders[[#This Row],[_ProductID]],Products!A:A,Products!C:C)</f>
        <v>Furniture</v>
      </c>
      <c r="O5652">
        <v>22</v>
      </c>
      <c r="P5652">
        <v>0.15</v>
      </c>
      <c r="Q5652" s="2">
        <v>2539.3000000000002</v>
      </c>
      <c r="R5652" s="2">
        <v>1295.0430000000001</v>
      </c>
      <c r="S5652" s="2">
        <v>4316.8100000000004</v>
      </c>
      <c r="T5652" s="2">
        <v>1726.7240000000002</v>
      </c>
    </row>
    <row r="5653" spans="1:20" x14ac:dyDescent="0.25">
      <c r="A5653" t="s">
        <v>2352</v>
      </c>
      <c r="B5653" t="s">
        <v>1</v>
      </c>
      <c r="C5653" t="s">
        <v>15</v>
      </c>
      <c r="D5653" s="1">
        <v>43400</v>
      </c>
      <c r="E5653" s="1">
        <v>43522</v>
      </c>
      <c r="F5653" s="1">
        <v>43546</v>
      </c>
      <c r="G5653" s="1">
        <v>43531</v>
      </c>
      <c r="H5653" s="13">
        <f>Orders[[#This Row],[DeliveryDate]]-Orders[[#This Row],[OrderDate]]</f>
        <v>9</v>
      </c>
      <c r="I5653" t="s">
        <v>3</v>
      </c>
      <c r="J5653" t="str">
        <f>_xlfn.XLOOKUP(Orders[[#This Row],[_SalesRepID]],'Sales team'!A:A,'Sales team'!B:B)</f>
        <v>George Lewis</v>
      </c>
      <c r="K5653">
        <v>8</v>
      </c>
      <c r="L5653">
        <v>18</v>
      </c>
      <c r="M5653">
        <v>20</v>
      </c>
      <c r="N5653" t="str">
        <f>_xlfn.XLOOKUP(Orders[[#This Row],[_ProductID]],Products!A:A,Products!C:C)</f>
        <v>Outdoor</v>
      </c>
      <c r="O5653">
        <v>9</v>
      </c>
      <c r="P5653">
        <v>0.2</v>
      </c>
      <c r="Q5653" s="2">
        <v>2304.8000000000002</v>
      </c>
      <c r="R5653" s="2">
        <v>1936.0320000000002</v>
      </c>
      <c r="S5653" s="2">
        <v>12906.880000000003</v>
      </c>
      <c r="T5653" s="2">
        <v>-645.34399999999914</v>
      </c>
    </row>
    <row r="5654" spans="1:20" x14ac:dyDescent="0.25">
      <c r="A5654" t="s">
        <v>2353</v>
      </c>
      <c r="B5654" t="s">
        <v>8</v>
      </c>
      <c r="C5654" t="s">
        <v>25</v>
      </c>
      <c r="D5654" s="1">
        <v>43400</v>
      </c>
      <c r="E5654" s="1">
        <v>43522</v>
      </c>
      <c r="F5654" s="1">
        <v>43535</v>
      </c>
      <c r="G5654" s="1">
        <v>43545</v>
      </c>
      <c r="H5654" s="13">
        <f>Orders[[#This Row],[DeliveryDate]]-Orders[[#This Row],[OrderDate]]</f>
        <v>23</v>
      </c>
      <c r="I5654" t="s">
        <v>3</v>
      </c>
      <c r="J5654" t="str">
        <f>_xlfn.XLOOKUP(Orders[[#This Row],[_SalesRepID]],'Sales team'!A:A,'Sales team'!B:B)</f>
        <v>Samuel Fowler</v>
      </c>
      <c r="K5654">
        <v>21</v>
      </c>
      <c r="L5654">
        <v>48</v>
      </c>
      <c r="M5654">
        <v>337</v>
      </c>
      <c r="N5654" t="str">
        <f>_xlfn.XLOOKUP(Orders[[#This Row],[_ProductID]],Products!A:A,Products!C:C)</f>
        <v>Home décor</v>
      </c>
      <c r="O5654">
        <v>44</v>
      </c>
      <c r="P5654">
        <v>7.4999999999999997E-2</v>
      </c>
      <c r="Q5654" s="2">
        <v>254.6</v>
      </c>
      <c r="R5654" s="2">
        <v>168.036</v>
      </c>
      <c r="S5654" s="2">
        <v>1413.03</v>
      </c>
      <c r="T5654" s="2">
        <v>404.81399999999996</v>
      </c>
    </row>
    <row r="5655" spans="1:20" x14ac:dyDescent="0.25">
      <c r="A5655" t="s">
        <v>2340</v>
      </c>
      <c r="B5655" t="s">
        <v>8</v>
      </c>
      <c r="C5655" t="s">
        <v>6</v>
      </c>
      <c r="D5655" s="1">
        <v>43400</v>
      </c>
      <c r="E5655" s="1">
        <v>43521</v>
      </c>
      <c r="F5655" s="1">
        <v>43529</v>
      </c>
      <c r="G5655" s="1">
        <v>43538</v>
      </c>
      <c r="H5655" s="13">
        <f>Orders[[#This Row],[DeliveryDate]]-Orders[[#This Row],[OrderDate]]</f>
        <v>17</v>
      </c>
      <c r="I5655" t="s">
        <v>3</v>
      </c>
      <c r="J5655" t="str">
        <f>_xlfn.XLOOKUP(Orders[[#This Row],[_SalesRepID]],'Sales team'!A:A,'Sales team'!B:B)</f>
        <v>Samuel Fowler</v>
      </c>
      <c r="K5655">
        <v>21</v>
      </c>
      <c r="L5655">
        <v>20</v>
      </c>
      <c r="M5655">
        <v>125</v>
      </c>
      <c r="N5655" t="str">
        <f>_xlfn.XLOOKUP(Orders[[#This Row],[_ProductID]],Products!A:A,Products!C:C)</f>
        <v>Home décor</v>
      </c>
      <c r="O5655">
        <v>24</v>
      </c>
      <c r="P5655">
        <v>0.15</v>
      </c>
      <c r="Q5655" s="2">
        <v>1145.7</v>
      </c>
      <c r="R5655" s="2">
        <v>595.76400000000001</v>
      </c>
      <c r="S5655" s="2">
        <v>4869.2249999999995</v>
      </c>
      <c r="T5655" s="2">
        <v>1890.4049999999993</v>
      </c>
    </row>
    <row r="5656" spans="1:20" x14ac:dyDescent="0.25">
      <c r="A5656" t="s">
        <v>2341</v>
      </c>
      <c r="B5656" t="s">
        <v>1</v>
      </c>
      <c r="C5656" t="s">
        <v>2</v>
      </c>
      <c r="D5656" s="1">
        <v>43400</v>
      </c>
      <c r="E5656" s="1">
        <v>43521</v>
      </c>
      <c r="F5656" s="1">
        <v>43546</v>
      </c>
      <c r="G5656" s="1">
        <v>43543</v>
      </c>
      <c r="H5656" s="13">
        <f>Orders[[#This Row],[DeliveryDate]]-Orders[[#This Row],[OrderDate]]</f>
        <v>22</v>
      </c>
      <c r="I5656" t="s">
        <v>3</v>
      </c>
      <c r="J5656" t="str">
        <f>_xlfn.XLOOKUP(Orders[[#This Row],[_SalesRepID]],'Sales team'!A:A,'Sales team'!B:B)</f>
        <v>Jonathan Hawkins</v>
      </c>
      <c r="K5656">
        <v>10</v>
      </c>
      <c r="L5656">
        <v>24</v>
      </c>
      <c r="M5656">
        <v>237</v>
      </c>
      <c r="N5656" t="str">
        <f>_xlfn.XLOOKUP(Orders[[#This Row],[_ProductID]],Products!A:A,Products!C:C)</f>
        <v>Furniture</v>
      </c>
      <c r="O5656">
        <v>38</v>
      </c>
      <c r="P5656">
        <v>0.05</v>
      </c>
      <c r="Q5656" s="2">
        <v>1065.3</v>
      </c>
      <c r="R5656" s="2">
        <v>671.13900000000001</v>
      </c>
      <c r="S5656" s="2">
        <v>2024.0699999999997</v>
      </c>
      <c r="T5656" s="2">
        <v>681.79199999999969</v>
      </c>
    </row>
    <row r="5657" spans="1:20" x14ac:dyDescent="0.25">
      <c r="A5657" t="s">
        <v>2342</v>
      </c>
      <c r="B5657" t="s">
        <v>5</v>
      </c>
      <c r="C5657" t="s">
        <v>46</v>
      </c>
      <c r="D5657" s="1">
        <v>43400</v>
      </c>
      <c r="E5657" s="1">
        <v>43521</v>
      </c>
      <c r="F5657" s="1">
        <v>43529</v>
      </c>
      <c r="G5657" s="1">
        <v>43529</v>
      </c>
      <c r="H5657" s="13">
        <f>Orders[[#This Row],[DeliveryDate]]-Orders[[#This Row],[OrderDate]]</f>
        <v>8</v>
      </c>
      <c r="I5657" t="s">
        <v>3</v>
      </c>
      <c r="J5657" t="str">
        <f>_xlfn.XLOOKUP(Orders[[#This Row],[_SalesRepID]],'Sales team'!A:A,'Sales team'!B:B)</f>
        <v>Shawn Wallace</v>
      </c>
      <c r="K5657">
        <v>18</v>
      </c>
      <c r="L5657">
        <v>16</v>
      </c>
      <c r="M5657">
        <v>60</v>
      </c>
      <c r="N5657" t="str">
        <f>_xlfn.XLOOKUP(Orders[[#This Row],[_ProductID]],Products!A:A,Products!C:C)</f>
        <v>Home décor</v>
      </c>
      <c r="O5657">
        <v>35</v>
      </c>
      <c r="P5657">
        <v>0.1</v>
      </c>
      <c r="Q5657" s="2">
        <v>3906.1</v>
      </c>
      <c r="R5657" s="2">
        <v>1562.44</v>
      </c>
      <c r="S5657" s="2">
        <v>3515.49</v>
      </c>
      <c r="T5657" s="2">
        <v>1953.0499999999997</v>
      </c>
    </row>
    <row r="5658" spans="1:20" x14ac:dyDescent="0.25">
      <c r="A5658" t="s">
        <v>2343</v>
      </c>
      <c r="B5658" t="s">
        <v>8</v>
      </c>
      <c r="C5658" t="s">
        <v>25</v>
      </c>
      <c r="D5658" s="1">
        <v>43400</v>
      </c>
      <c r="E5658" s="1">
        <v>43521</v>
      </c>
      <c r="F5658" s="1">
        <v>43542</v>
      </c>
      <c r="G5658" s="1">
        <v>43531</v>
      </c>
      <c r="H5658" s="13">
        <f>Orders[[#This Row],[DeliveryDate]]-Orders[[#This Row],[OrderDate]]</f>
        <v>10</v>
      </c>
      <c r="I5658" t="s">
        <v>3</v>
      </c>
      <c r="J5658" t="str">
        <f>_xlfn.XLOOKUP(Orders[[#This Row],[_SalesRepID]],'Sales team'!A:A,'Sales team'!B:B)</f>
        <v>Douglas Tucker</v>
      </c>
      <c r="K5658">
        <v>23</v>
      </c>
      <c r="L5658">
        <v>38</v>
      </c>
      <c r="M5658">
        <v>361</v>
      </c>
      <c r="N5658" t="str">
        <f>_xlfn.XLOOKUP(Orders[[#This Row],[_ProductID]],Products!A:A,Products!C:C)</f>
        <v>Furniture</v>
      </c>
      <c r="O5658">
        <v>15</v>
      </c>
      <c r="P5658">
        <v>0.05</v>
      </c>
      <c r="Q5658" s="2">
        <v>3845.8</v>
      </c>
      <c r="R5658" s="2">
        <v>2922.808</v>
      </c>
      <c r="S5658" s="2">
        <v>14614.04</v>
      </c>
      <c r="T5658" s="2">
        <v>2922.8080000000009</v>
      </c>
    </row>
    <row r="5659" spans="1:20" x14ac:dyDescent="0.25">
      <c r="A5659" t="s">
        <v>2344</v>
      </c>
      <c r="B5659" t="s">
        <v>8</v>
      </c>
      <c r="C5659" t="s">
        <v>6</v>
      </c>
      <c r="D5659" s="1">
        <v>43400</v>
      </c>
      <c r="E5659" s="1">
        <v>43521</v>
      </c>
      <c r="F5659" s="1">
        <v>43534</v>
      </c>
      <c r="G5659" s="1">
        <v>43531</v>
      </c>
      <c r="H5659" s="13">
        <f>Orders[[#This Row],[DeliveryDate]]-Orders[[#This Row],[OrderDate]]</f>
        <v>10</v>
      </c>
      <c r="I5659" t="s">
        <v>3</v>
      </c>
      <c r="J5659" t="str">
        <f>_xlfn.XLOOKUP(Orders[[#This Row],[_SalesRepID]],'Sales team'!A:A,'Sales team'!B:B)</f>
        <v>Samuel Fowler</v>
      </c>
      <c r="K5659">
        <v>21</v>
      </c>
      <c r="L5659">
        <v>47</v>
      </c>
      <c r="M5659">
        <v>120</v>
      </c>
      <c r="N5659" t="str">
        <f>_xlfn.XLOOKUP(Orders[[#This Row],[_ProductID]],Products!A:A,Products!C:C)</f>
        <v>Home décor</v>
      </c>
      <c r="O5659">
        <v>35</v>
      </c>
      <c r="P5659">
        <v>0.1</v>
      </c>
      <c r="Q5659" s="2">
        <v>3845.8</v>
      </c>
      <c r="R5659" s="2">
        <v>2922.808</v>
      </c>
      <c r="S5659" s="2">
        <v>13844.880000000001</v>
      </c>
      <c r="T5659" s="2">
        <v>2153.648000000001</v>
      </c>
    </row>
    <row r="5660" spans="1:20" x14ac:dyDescent="0.25">
      <c r="A5660" t="s">
        <v>2345</v>
      </c>
      <c r="B5660" t="s">
        <v>5</v>
      </c>
      <c r="C5660" t="s">
        <v>15</v>
      </c>
      <c r="D5660" s="1">
        <v>43400</v>
      </c>
      <c r="E5660" s="1">
        <v>43521</v>
      </c>
      <c r="F5660" s="1">
        <v>43536</v>
      </c>
      <c r="G5660" s="1">
        <v>43543</v>
      </c>
      <c r="H5660" s="13">
        <f>Orders[[#This Row],[DeliveryDate]]-Orders[[#This Row],[OrderDate]]</f>
        <v>22</v>
      </c>
      <c r="I5660" t="s">
        <v>3</v>
      </c>
      <c r="J5660" t="str">
        <f>_xlfn.XLOOKUP(Orders[[#This Row],[_SalesRepID]],'Sales team'!A:A,'Sales team'!B:B)</f>
        <v>Roger Alexander</v>
      </c>
      <c r="K5660">
        <v>15</v>
      </c>
      <c r="L5660">
        <v>29</v>
      </c>
      <c r="M5660">
        <v>30</v>
      </c>
      <c r="N5660" t="str">
        <f>_xlfn.XLOOKUP(Orders[[#This Row],[_ProductID]],Products!A:A,Products!C:C)</f>
        <v>Furniture</v>
      </c>
      <c r="O5660">
        <v>19</v>
      </c>
      <c r="P5660">
        <v>0.1</v>
      </c>
      <c r="Q5660" s="2">
        <v>1031.8</v>
      </c>
      <c r="R5660" s="2">
        <v>443.67399999999998</v>
      </c>
      <c r="S5660" s="2">
        <v>2785.8599999999997</v>
      </c>
      <c r="T5660" s="2">
        <v>1454.8379999999997</v>
      </c>
    </row>
    <row r="5661" spans="1:20" x14ac:dyDescent="0.25">
      <c r="A5661" t="s">
        <v>2346</v>
      </c>
      <c r="B5661" t="s">
        <v>5</v>
      </c>
      <c r="C5661" t="s">
        <v>25</v>
      </c>
      <c r="D5661" s="1">
        <v>43400</v>
      </c>
      <c r="E5661" s="1">
        <v>43521</v>
      </c>
      <c r="F5661" s="1">
        <v>43524</v>
      </c>
      <c r="G5661" s="1">
        <v>43551</v>
      </c>
      <c r="H5661" s="13">
        <f>Orders[[#This Row],[DeliveryDate]]-Orders[[#This Row],[OrderDate]]</f>
        <v>30</v>
      </c>
      <c r="I5661" t="s">
        <v>3</v>
      </c>
      <c r="J5661" t="str">
        <f>_xlfn.XLOOKUP(Orders[[#This Row],[_SalesRepID]],'Sales team'!A:A,'Sales team'!B:B)</f>
        <v>Nicholas Cunningham</v>
      </c>
      <c r="K5661">
        <v>19</v>
      </c>
      <c r="L5661">
        <v>7</v>
      </c>
      <c r="M5661">
        <v>332</v>
      </c>
      <c r="N5661" t="str">
        <f>_xlfn.XLOOKUP(Orders[[#This Row],[_ProductID]],Products!A:A,Products!C:C)</f>
        <v>Furniture</v>
      </c>
      <c r="O5661">
        <v>15</v>
      </c>
      <c r="P5661">
        <v>0.15</v>
      </c>
      <c r="Q5661" s="2">
        <v>3859.2000000000003</v>
      </c>
      <c r="R5661" s="2">
        <v>1736.64</v>
      </c>
      <c r="S5661" s="2">
        <v>3280.32</v>
      </c>
      <c r="T5661" s="2">
        <v>1543.68</v>
      </c>
    </row>
    <row r="5662" spans="1:20" x14ac:dyDescent="0.25">
      <c r="A5662" t="s">
        <v>2347</v>
      </c>
      <c r="B5662" t="s">
        <v>1</v>
      </c>
      <c r="C5662" t="s">
        <v>13</v>
      </c>
      <c r="D5662" s="1">
        <v>43400</v>
      </c>
      <c r="E5662" s="1">
        <v>43521</v>
      </c>
      <c r="F5662" s="1">
        <v>43529</v>
      </c>
      <c r="G5662" s="1">
        <v>43556</v>
      </c>
      <c r="H5662" s="13">
        <f>Orders[[#This Row],[DeliveryDate]]-Orders[[#This Row],[OrderDate]]</f>
        <v>35</v>
      </c>
      <c r="I5662" t="s">
        <v>3</v>
      </c>
      <c r="J5662" t="str">
        <f>_xlfn.XLOOKUP(Orders[[#This Row],[_SalesRepID]],'Sales team'!A:A,'Sales team'!B:B)</f>
        <v>Joshua Little</v>
      </c>
      <c r="K5662">
        <v>11</v>
      </c>
      <c r="L5662">
        <v>13</v>
      </c>
      <c r="M5662">
        <v>319</v>
      </c>
      <c r="N5662" t="str">
        <f>_xlfn.XLOOKUP(Orders[[#This Row],[_ProductID]],Products!A:A,Products!C:C)</f>
        <v>Kitchen &amp; Dining</v>
      </c>
      <c r="O5662">
        <v>37</v>
      </c>
      <c r="P5662">
        <v>0.05</v>
      </c>
      <c r="Q5662" s="2">
        <v>1092.1000000000001</v>
      </c>
      <c r="R5662" s="2">
        <v>589.73400000000015</v>
      </c>
      <c r="S5662" s="2">
        <v>1037.4950000000001</v>
      </c>
      <c r="T5662" s="2">
        <v>447.76099999999997</v>
      </c>
    </row>
    <row r="5663" spans="1:20" x14ac:dyDescent="0.25">
      <c r="A5663" t="s">
        <v>2348</v>
      </c>
      <c r="B5663" t="s">
        <v>5</v>
      </c>
      <c r="C5663" t="s">
        <v>2</v>
      </c>
      <c r="D5663" s="1">
        <v>43400</v>
      </c>
      <c r="E5663" s="1">
        <v>43521</v>
      </c>
      <c r="F5663" s="1">
        <v>43530</v>
      </c>
      <c r="G5663" s="1">
        <v>43543</v>
      </c>
      <c r="H5663" s="13">
        <f>Orders[[#This Row],[DeliveryDate]]-Orders[[#This Row],[OrderDate]]</f>
        <v>22</v>
      </c>
      <c r="I5663" t="s">
        <v>3</v>
      </c>
      <c r="J5663" t="str">
        <f>_xlfn.XLOOKUP(Orders[[#This Row],[_SalesRepID]],'Sales team'!A:A,'Sales team'!B:B)</f>
        <v>Paul Holmes</v>
      </c>
      <c r="K5663">
        <v>14</v>
      </c>
      <c r="L5663">
        <v>44</v>
      </c>
      <c r="M5663">
        <v>223</v>
      </c>
      <c r="N5663" t="str">
        <f>_xlfn.XLOOKUP(Orders[[#This Row],[_ProductID]],Products!A:A,Products!C:C)</f>
        <v>Home décor</v>
      </c>
      <c r="O5663">
        <v>45</v>
      </c>
      <c r="P5663">
        <v>0.05</v>
      </c>
      <c r="Q5663" s="2">
        <v>877.7</v>
      </c>
      <c r="R5663" s="2">
        <v>684.60600000000011</v>
      </c>
      <c r="S5663" s="2">
        <v>6670.52</v>
      </c>
      <c r="T5663" s="2">
        <v>1193.6719999999996</v>
      </c>
    </row>
    <row r="5664" spans="1:20" x14ac:dyDescent="0.25">
      <c r="A5664" t="s">
        <v>2335</v>
      </c>
      <c r="B5664" t="s">
        <v>10</v>
      </c>
      <c r="C5664" t="s">
        <v>25</v>
      </c>
      <c r="D5664" s="1">
        <v>43400</v>
      </c>
      <c r="E5664" s="1">
        <v>43520</v>
      </c>
      <c r="F5664" s="1">
        <v>43524</v>
      </c>
      <c r="G5664" s="1">
        <v>43550</v>
      </c>
      <c r="H5664" s="13">
        <f>Orders[[#This Row],[DeliveryDate]]-Orders[[#This Row],[OrderDate]]</f>
        <v>30</v>
      </c>
      <c r="I5664" t="s">
        <v>3</v>
      </c>
      <c r="J5664" t="str">
        <f>_xlfn.XLOOKUP(Orders[[#This Row],[_SalesRepID]],'Sales team'!A:A,'Sales team'!B:B)</f>
        <v>Donald Reynolds</v>
      </c>
      <c r="K5664">
        <v>26</v>
      </c>
      <c r="L5664">
        <v>15</v>
      </c>
      <c r="M5664">
        <v>366</v>
      </c>
      <c r="N5664" t="str">
        <f>_xlfn.XLOOKUP(Orders[[#This Row],[_ProductID]],Products!A:A,Products!C:C)</f>
        <v>Home décor</v>
      </c>
      <c r="O5664">
        <v>40</v>
      </c>
      <c r="P5664">
        <v>0.05</v>
      </c>
      <c r="Q5664" s="2">
        <v>3946.3</v>
      </c>
      <c r="R5664" s="2">
        <v>1973.15</v>
      </c>
      <c r="S5664" s="2">
        <v>22493.910000000003</v>
      </c>
      <c r="T5664" s="2">
        <v>10655.010000000002</v>
      </c>
    </row>
    <row r="5665" spans="1:20" x14ac:dyDescent="0.25">
      <c r="A5665" t="s">
        <v>2336</v>
      </c>
      <c r="B5665" t="s">
        <v>1</v>
      </c>
      <c r="C5665" t="s">
        <v>15</v>
      </c>
      <c r="D5665" s="1">
        <v>43400</v>
      </c>
      <c r="E5665" s="1">
        <v>43520</v>
      </c>
      <c r="F5665" s="1">
        <v>43529</v>
      </c>
      <c r="G5665" s="1">
        <v>43532</v>
      </c>
      <c r="H5665" s="13">
        <f>Orders[[#This Row],[DeliveryDate]]-Orders[[#This Row],[OrderDate]]</f>
        <v>12</v>
      </c>
      <c r="I5665" t="s">
        <v>3</v>
      </c>
      <c r="J5665" t="str">
        <f>_xlfn.XLOOKUP(Orders[[#This Row],[_SalesRepID]],'Sales team'!A:A,'Sales team'!B:B)</f>
        <v>George Lewis</v>
      </c>
      <c r="K5665">
        <v>8</v>
      </c>
      <c r="L5665">
        <v>21</v>
      </c>
      <c r="M5665">
        <v>20</v>
      </c>
      <c r="N5665" t="str">
        <f>_xlfn.XLOOKUP(Orders[[#This Row],[_ProductID]],Products!A:A,Products!C:C)</f>
        <v>Home décor</v>
      </c>
      <c r="O5665">
        <v>35</v>
      </c>
      <c r="P5665">
        <v>0.3</v>
      </c>
      <c r="Q5665" s="2">
        <v>268</v>
      </c>
      <c r="R5665" s="2">
        <v>227.79999999999998</v>
      </c>
      <c r="S5665" s="2">
        <v>1125.5999999999999</v>
      </c>
      <c r="T5665" s="2">
        <v>-241.20000000000005</v>
      </c>
    </row>
    <row r="5666" spans="1:20" x14ac:dyDescent="0.25">
      <c r="A5666" t="s">
        <v>2337</v>
      </c>
      <c r="B5666" t="s">
        <v>8</v>
      </c>
      <c r="C5666" t="s">
        <v>15</v>
      </c>
      <c r="D5666" s="1">
        <v>43400</v>
      </c>
      <c r="E5666" s="1">
        <v>43520</v>
      </c>
      <c r="F5666" s="1">
        <v>43537</v>
      </c>
      <c r="G5666" s="1">
        <v>43531</v>
      </c>
      <c r="H5666" s="13">
        <f>Orders[[#This Row],[DeliveryDate]]-Orders[[#This Row],[OrderDate]]</f>
        <v>11</v>
      </c>
      <c r="I5666" t="s">
        <v>3</v>
      </c>
      <c r="J5666" t="str">
        <f>_xlfn.XLOOKUP(Orders[[#This Row],[_SalesRepID]],'Sales team'!A:A,'Sales team'!B:B)</f>
        <v>Roy Rice</v>
      </c>
      <c r="K5666">
        <v>24</v>
      </c>
      <c r="L5666">
        <v>18</v>
      </c>
      <c r="M5666">
        <v>31</v>
      </c>
      <c r="N5666" t="str">
        <f>_xlfn.XLOOKUP(Orders[[#This Row],[_ProductID]],Products!A:A,Products!C:C)</f>
        <v>Furniture</v>
      </c>
      <c r="O5666">
        <v>5</v>
      </c>
      <c r="P5666">
        <v>0.05</v>
      </c>
      <c r="Q5666" s="2">
        <v>6499</v>
      </c>
      <c r="R5666" s="2">
        <v>4549.2999999999993</v>
      </c>
      <c r="S5666" s="2">
        <v>12348.099999999999</v>
      </c>
      <c r="T5666" s="2">
        <v>3249.5</v>
      </c>
    </row>
    <row r="5667" spans="1:20" x14ac:dyDescent="0.25">
      <c r="A5667" t="s">
        <v>2338</v>
      </c>
      <c r="B5667" t="s">
        <v>5</v>
      </c>
      <c r="C5667" t="s">
        <v>13</v>
      </c>
      <c r="D5667" s="1">
        <v>43400</v>
      </c>
      <c r="E5667" s="1">
        <v>43520</v>
      </c>
      <c r="F5667" s="1">
        <v>43544</v>
      </c>
      <c r="G5667" s="1">
        <v>43525</v>
      </c>
      <c r="H5667" s="13">
        <f>Orders[[#This Row],[DeliveryDate]]-Orders[[#This Row],[OrderDate]]</f>
        <v>5</v>
      </c>
      <c r="I5667" t="s">
        <v>3</v>
      </c>
      <c r="J5667" t="str">
        <f>_xlfn.XLOOKUP(Orders[[#This Row],[_SalesRepID]],'Sales team'!A:A,'Sales team'!B:B)</f>
        <v>Carl Nguyen</v>
      </c>
      <c r="K5667">
        <v>12</v>
      </c>
      <c r="L5667">
        <v>32</v>
      </c>
      <c r="M5667">
        <v>305</v>
      </c>
      <c r="N5667" t="str">
        <f>_xlfn.XLOOKUP(Orders[[#This Row],[_ProductID]],Products!A:A,Products!C:C)</f>
        <v>Home décor</v>
      </c>
      <c r="O5667">
        <v>21</v>
      </c>
      <c r="P5667">
        <v>0.3</v>
      </c>
      <c r="Q5667" s="2">
        <v>938</v>
      </c>
      <c r="R5667" s="2">
        <v>515.90000000000009</v>
      </c>
      <c r="S5667" s="2">
        <v>3283</v>
      </c>
      <c r="T5667" s="2">
        <v>703.49999999999955</v>
      </c>
    </row>
    <row r="5668" spans="1:20" x14ac:dyDescent="0.25">
      <c r="A5668" t="s">
        <v>2339</v>
      </c>
      <c r="B5668" t="s">
        <v>1</v>
      </c>
      <c r="C5668" t="s">
        <v>13</v>
      </c>
      <c r="D5668" s="1">
        <v>43400</v>
      </c>
      <c r="E5668" s="1">
        <v>43520</v>
      </c>
      <c r="F5668" s="1">
        <v>43531</v>
      </c>
      <c r="G5668" s="1">
        <v>43529</v>
      </c>
      <c r="H5668" s="13">
        <f>Orders[[#This Row],[DeliveryDate]]-Orders[[#This Row],[OrderDate]]</f>
        <v>9</v>
      </c>
      <c r="I5668" t="s">
        <v>3</v>
      </c>
      <c r="J5668" t="str">
        <f>_xlfn.XLOOKUP(Orders[[#This Row],[_SalesRepID]],'Sales team'!A:A,'Sales team'!B:B)</f>
        <v>George Lewis</v>
      </c>
      <c r="K5668">
        <v>8</v>
      </c>
      <c r="L5668">
        <v>33</v>
      </c>
      <c r="M5668">
        <v>284</v>
      </c>
      <c r="N5668" t="str">
        <f>_xlfn.XLOOKUP(Orders[[#This Row],[_ProductID]],Products!A:A,Products!C:C)</f>
        <v>Home décor</v>
      </c>
      <c r="O5668">
        <v>3</v>
      </c>
      <c r="P5668">
        <v>0.15</v>
      </c>
      <c r="Q5668" s="2">
        <v>938</v>
      </c>
      <c r="R5668" s="2">
        <v>450.24</v>
      </c>
      <c r="S5668" s="2">
        <v>2391.9</v>
      </c>
      <c r="T5668" s="2">
        <v>1041.18</v>
      </c>
    </row>
    <row r="5669" spans="1:20" x14ac:dyDescent="0.25">
      <c r="A5669" t="s">
        <v>2324</v>
      </c>
      <c r="B5669" t="s">
        <v>8</v>
      </c>
      <c r="C5669" t="s">
        <v>15</v>
      </c>
      <c r="D5669" s="1">
        <v>43400</v>
      </c>
      <c r="E5669" s="1">
        <v>43519</v>
      </c>
      <c r="F5669" s="1">
        <v>43537</v>
      </c>
      <c r="G5669" s="1">
        <v>43545</v>
      </c>
      <c r="H5669" s="13">
        <f>Orders[[#This Row],[DeliveryDate]]-Orders[[#This Row],[OrderDate]]</f>
        <v>26</v>
      </c>
      <c r="I5669" t="s">
        <v>3</v>
      </c>
      <c r="J5669" t="str">
        <f>_xlfn.XLOOKUP(Orders[[#This Row],[_SalesRepID]],'Sales team'!A:A,'Sales team'!B:B)</f>
        <v>Patrick Graham</v>
      </c>
      <c r="K5669">
        <v>25</v>
      </c>
      <c r="L5669">
        <v>46</v>
      </c>
      <c r="M5669">
        <v>50</v>
      </c>
      <c r="N5669" t="str">
        <f>_xlfn.XLOOKUP(Orders[[#This Row],[_ProductID]],Products!A:A,Products!C:C)</f>
        <v>Furniture</v>
      </c>
      <c r="O5669">
        <v>19</v>
      </c>
      <c r="P5669">
        <v>0.15</v>
      </c>
      <c r="Q5669" s="2">
        <v>1045.2</v>
      </c>
      <c r="R5669" s="2">
        <v>553.95600000000002</v>
      </c>
      <c r="S5669" s="2">
        <v>7107.36</v>
      </c>
      <c r="T5669" s="2">
        <v>2675.7119999999995</v>
      </c>
    </row>
    <row r="5670" spans="1:20" x14ac:dyDescent="0.25">
      <c r="A5670" t="s">
        <v>2325</v>
      </c>
      <c r="B5670" t="s">
        <v>5</v>
      </c>
      <c r="C5670" t="s">
        <v>25</v>
      </c>
      <c r="D5670" s="1">
        <v>43400</v>
      </c>
      <c r="E5670" s="1">
        <v>43519</v>
      </c>
      <c r="F5670" s="1">
        <v>43521</v>
      </c>
      <c r="G5670" s="1">
        <v>43531</v>
      </c>
      <c r="H5670" s="13">
        <f>Orders[[#This Row],[DeliveryDate]]-Orders[[#This Row],[OrderDate]]</f>
        <v>12</v>
      </c>
      <c r="I5670" t="s">
        <v>3</v>
      </c>
      <c r="J5670" t="str">
        <f>_xlfn.XLOOKUP(Orders[[#This Row],[_SalesRepID]],'Sales team'!A:A,'Sales team'!B:B)</f>
        <v>Frank Brown</v>
      </c>
      <c r="K5670">
        <v>17</v>
      </c>
      <c r="L5670">
        <v>45</v>
      </c>
      <c r="M5670">
        <v>334</v>
      </c>
      <c r="N5670" t="str">
        <f>_xlfn.XLOOKUP(Orders[[#This Row],[_ProductID]],Products!A:A,Products!C:C)</f>
        <v>Home décor</v>
      </c>
      <c r="O5670">
        <v>11</v>
      </c>
      <c r="P5670">
        <v>7.4999999999999997E-2</v>
      </c>
      <c r="Q5670" s="2">
        <v>1768.8</v>
      </c>
      <c r="R5670" s="2">
        <v>1061.28</v>
      </c>
      <c r="S5670" s="2">
        <v>4908.42</v>
      </c>
      <c r="T5670" s="2">
        <v>1724.58</v>
      </c>
    </row>
    <row r="5671" spans="1:20" x14ac:dyDescent="0.25">
      <c r="A5671" t="s">
        <v>2326</v>
      </c>
      <c r="B5671" t="s">
        <v>5</v>
      </c>
      <c r="C5671" t="s">
        <v>6</v>
      </c>
      <c r="D5671" s="1">
        <v>43400</v>
      </c>
      <c r="E5671" s="1">
        <v>43519</v>
      </c>
      <c r="F5671" s="1">
        <v>43526</v>
      </c>
      <c r="G5671" s="1">
        <v>43558</v>
      </c>
      <c r="H5671" s="13">
        <f>Orders[[#This Row],[DeliveryDate]]-Orders[[#This Row],[OrderDate]]</f>
        <v>39</v>
      </c>
      <c r="I5671" t="s">
        <v>3</v>
      </c>
      <c r="J5671" t="str">
        <f>_xlfn.XLOOKUP(Orders[[#This Row],[_SalesRepID]],'Sales team'!A:A,'Sales team'!B:B)</f>
        <v>Nicholas Cunningham</v>
      </c>
      <c r="K5671">
        <v>19</v>
      </c>
      <c r="L5671">
        <v>8</v>
      </c>
      <c r="M5671">
        <v>148</v>
      </c>
      <c r="N5671" t="str">
        <f>_xlfn.XLOOKUP(Orders[[#This Row],[_ProductID]],Products!A:A,Products!C:C)</f>
        <v>Kitchen &amp; Dining</v>
      </c>
      <c r="O5671">
        <v>4</v>
      </c>
      <c r="P5671">
        <v>0.05</v>
      </c>
      <c r="Q5671" s="2">
        <v>804</v>
      </c>
      <c r="R5671" s="2">
        <v>393.96</v>
      </c>
      <c r="S5671" s="2">
        <v>5346.5999999999995</v>
      </c>
      <c r="T5671" s="2">
        <v>2588.8799999999997</v>
      </c>
    </row>
    <row r="5672" spans="1:20" x14ac:dyDescent="0.25">
      <c r="A5672" t="s">
        <v>2327</v>
      </c>
      <c r="B5672" t="s">
        <v>1</v>
      </c>
      <c r="C5672" t="s">
        <v>46</v>
      </c>
      <c r="D5672" s="1">
        <v>43400</v>
      </c>
      <c r="E5672" s="1">
        <v>43519</v>
      </c>
      <c r="F5672" s="1">
        <v>43532</v>
      </c>
      <c r="G5672" s="1">
        <v>43537</v>
      </c>
      <c r="H5672" s="13">
        <f>Orders[[#This Row],[DeliveryDate]]-Orders[[#This Row],[OrderDate]]</f>
        <v>18</v>
      </c>
      <c r="I5672" t="s">
        <v>3</v>
      </c>
      <c r="J5672" t="str">
        <f>_xlfn.XLOOKUP(Orders[[#This Row],[_SalesRepID]],'Sales team'!A:A,'Sales team'!B:B)</f>
        <v>Shawn Cook</v>
      </c>
      <c r="K5672">
        <v>7</v>
      </c>
      <c r="L5672">
        <v>44</v>
      </c>
      <c r="M5672">
        <v>62</v>
      </c>
      <c r="N5672" t="str">
        <f>_xlfn.XLOOKUP(Orders[[#This Row],[_ProductID]],Products!A:A,Products!C:C)</f>
        <v>Electronics</v>
      </c>
      <c r="O5672">
        <v>28</v>
      </c>
      <c r="P5672">
        <v>0.05</v>
      </c>
      <c r="Q5672" s="2">
        <v>241.20000000000002</v>
      </c>
      <c r="R5672" s="2">
        <v>101.304</v>
      </c>
      <c r="S5672" s="2">
        <v>1374.84</v>
      </c>
      <c r="T5672" s="2">
        <v>767.01599999999985</v>
      </c>
    </row>
    <row r="5673" spans="1:20" x14ac:dyDescent="0.25">
      <c r="A5673" t="s">
        <v>2328</v>
      </c>
      <c r="B5673" t="s">
        <v>8</v>
      </c>
      <c r="C5673" t="s">
        <v>15</v>
      </c>
      <c r="D5673" s="1">
        <v>43400</v>
      </c>
      <c r="E5673" s="1">
        <v>43519</v>
      </c>
      <c r="F5673" s="1">
        <v>43534</v>
      </c>
      <c r="G5673" s="1">
        <v>43538</v>
      </c>
      <c r="H5673" s="13">
        <f>Orders[[#This Row],[DeliveryDate]]-Orders[[#This Row],[OrderDate]]</f>
        <v>19</v>
      </c>
      <c r="I5673" t="s">
        <v>3</v>
      </c>
      <c r="J5673" t="str">
        <f>_xlfn.XLOOKUP(Orders[[#This Row],[_SalesRepID]],'Sales team'!A:A,'Sales team'!B:B)</f>
        <v>Joe Price</v>
      </c>
      <c r="K5673">
        <v>22</v>
      </c>
      <c r="L5673">
        <v>35</v>
      </c>
      <c r="M5673">
        <v>31</v>
      </c>
      <c r="N5673" t="str">
        <f>_xlfn.XLOOKUP(Orders[[#This Row],[_ProductID]],Products!A:A,Products!C:C)</f>
        <v>Home décor</v>
      </c>
      <c r="O5673">
        <v>2</v>
      </c>
      <c r="P5673">
        <v>7.4999999999999997E-2</v>
      </c>
      <c r="Q5673" s="2">
        <v>3953</v>
      </c>
      <c r="R5673" s="2">
        <v>2292.7399999999998</v>
      </c>
      <c r="S5673" s="2">
        <v>7313.05</v>
      </c>
      <c r="T5673" s="2">
        <v>2727.5700000000006</v>
      </c>
    </row>
    <row r="5674" spans="1:20" x14ac:dyDescent="0.25">
      <c r="A5674" t="s">
        <v>2329</v>
      </c>
      <c r="B5674" t="s">
        <v>5</v>
      </c>
      <c r="C5674" t="s">
        <v>13</v>
      </c>
      <c r="D5674" s="1">
        <v>43400</v>
      </c>
      <c r="E5674" s="1">
        <v>43519</v>
      </c>
      <c r="F5674" s="1">
        <v>43530</v>
      </c>
      <c r="G5674" s="1">
        <v>43531</v>
      </c>
      <c r="H5674" s="13">
        <f>Orders[[#This Row],[DeliveryDate]]-Orders[[#This Row],[OrderDate]]</f>
        <v>12</v>
      </c>
      <c r="I5674" t="s">
        <v>3</v>
      </c>
      <c r="J5674" t="str">
        <f>_xlfn.XLOOKUP(Orders[[#This Row],[_SalesRepID]],'Sales team'!A:A,'Sales team'!B:B)</f>
        <v>Anthony Berry</v>
      </c>
      <c r="K5674">
        <v>16</v>
      </c>
      <c r="L5674">
        <v>5</v>
      </c>
      <c r="M5674">
        <v>326</v>
      </c>
      <c r="N5674" t="str">
        <f>_xlfn.XLOOKUP(Orders[[#This Row],[_ProductID]],Products!A:A,Products!C:C)</f>
        <v>Furniture</v>
      </c>
      <c r="O5674">
        <v>5</v>
      </c>
      <c r="P5674">
        <v>0.05</v>
      </c>
      <c r="Q5674" s="2">
        <v>6036.7</v>
      </c>
      <c r="R5674" s="2">
        <v>3078.7170000000001</v>
      </c>
      <c r="S5674" s="2">
        <v>34409.189999999995</v>
      </c>
      <c r="T5674" s="2">
        <v>15936.887999999995</v>
      </c>
    </row>
    <row r="5675" spans="1:20" x14ac:dyDescent="0.25">
      <c r="A5675" t="s">
        <v>2330</v>
      </c>
      <c r="B5675" t="s">
        <v>1</v>
      </c>
      <c r="C5675" t="s">
        <v>6</v>
      </c>
      <c r="D5675" s="1">
        <v>43400</v>
      </c>
      <c r="E5675" s="1">
        <v>43519</v>
      </c>
      <c r="F5675" s="1">
        <v>43540</v>
      </c>
      <c r="G5675" s="1">
        <v>43531</v>
      </c>
      <c r="H5675" s="13">
        <f>Orders[[#This Row],[DeliveryDate]]-Orders[[#This Row],[OrderDate]]</f>
        <v>12</v>
      </c>
      <c r="I5675" t="s">
        <v>3</v>
      </c>
      <c r="J5675" t="str">
        <f>_xlfn.XLOOKUP(Orders[[#This Row],[_SalesRepID]],'Sales team'!A:A,'Sales team'!B:B)</f>
        <v>George Lewis</v>
      </c>
      <c r="K5675">
        <v>8</v>
      </c>
      <c r="L5675">
        <v>16</v>
      </c>
      <c r="M5675">
        <v>91</v>
      </c>
      <c r="N5675" t="str">
        <f>_xlfn.XLOOKUP(Orders[[#This Row],[_ProductID]],Products!A:A,Products!C:C)</f>
        <v>Kitchen &amp; Dining</v>
      </c>
      <c r="O5675">
        <v>16</v>
      </c>
      <c r="P5675">
        <v>0.15</v>
      </c>
      <c r="Q5675" s="2">
        <v>6197.5</v>
      </c>
      <c r="R5675" s="2">
        <v>4338.25</v>
      </c>
      <c r="S5675" s="2">
        <v>5267.875</v>
      </c>
      <c r="T5675" s="2">
        <v>929.625</v>
      </c>
    </row>
    <row r="5676" spans="1:20" x14ac:dyDescent="0.25">
      <c r="A5676" t="s">
        <v>2331</v>
      </c>
      <c r="B5676" t="s">
        <v>1</v>
      </c>
      <c r="C5676" t="s">
        <v>6</v>
      </c>
      <c r="D5676" s="1">
        <v>43400</v>
      </c>
      <c r="E5676" s="1">
        <v>43519</v>
      </c>
      <c r="F5676" s="1">
        <v>43522</v>
      </c>
      <c r="G5676" s="1">
        <v>43549</v>
      </c>
      <c r="H5676" s="13">
        <f>Orders[[#This Row],[DeliveryDate]]-Orders[[#This Row],[OrderDate]]</f>
        <v>30</v>
      </c>
      <c r="I5676" t="s">
        <v>3</v>
      </c>
      <c r="J5676" t="str">
        <f>_xlfn.XLOOKUP(Orders[[#This Row],[_SalesRepID]],'Sales team'!A:A,'Sales team'!B:B)</f>
        <v>George Lewis</v>
      </c>
      <c r="K5676">
        <v>8</v>
      </c>
      <c r="L5676">
        <v>27</v>
      </c>
      <c r="M5676">
        <v>195</v>
      </c>
      <c r="N5676" t="str">
        <f>_xlfn.XLOOKUP(Orders[[#This Row],[_ProductID]],Products!A:A,Products!C:C)</f>
        <v>Home décor</v>
      </c>
      <c r="O5676">
        <v>17</v>
      </c>
      <c r="P5676">
        <v>0.1</v>
      </c>
      <c r="Q5676" s="2">
        <v>6472.2</v>
      </c>
      <c r="R5676" s="2">
        <v>3818.5979999999995</v>
      </c>
      <c r="S5676" s="2">
        <v>17474.939999999999</v>
      </c>
      <c r="T5676" s="2">
        <v>6019.1460000000006</v>
      </c>
    </row>
    <row r="5677" spans="1:20" x14ac:dyDescent="0.25">
      <c r="A5677" t="s">
        <v>2332</v>
      </c>
      <c r="B5677" t="s">
        <v>5</v>
      </c>
      <c r="C5677" t="s">
        <v>6</v>
      </c>
      <c r="D5677" s="1">
        <v>43400</v>
      </c>
      <c r="E5677" s="1">
        <v>43519</v>
      </c>
      <c r="F5677" s="1">
        <v>43525</v>
      </c>
      <c r="G5677" s="1">
        <v>43560</v>
      </c>
      <c r="H5677" s="13">
        <f>Orders[[#This Row],[DeliveryDate]]-Orders[[#This Row],[OrderDate]]</f>
        <v>41</v>
      </c>
      <c r="I5677" t="s">
        <v>3</v>
      </c>
      <c r="J5677" t="str">
        <f>_xlfn.XLOOKUP(Orders[[#This Row],[_SalesRepID]],'Sales team'!A:A,'Sales team'!B:B)</f>
        <v>Todd Roberts</v>
      </c>
      <c r="K5677">
        <v>13</v>
      </c>
      <c r="L5677">
        <v>32</v>
      </c>
      <c r="M5677">
        <v>195</v>
      </c>
      <c r="N5677" t="str">
        <f>_xlfn.XLOOKUP(Orders[[#This Row],[_ProductID]],Products!A:A,Products!C:C)</f>
        <v>Kitchen &amp; Dining</v>
      </c>
      <c r="O5677">
        <v>13</v>
      </c>
      <c r="P5677">
        <v>0.3</v>
      </c>
      <c r="Q5677" s="2">
        <v>2814</v>
      </c>
      <c r="R5677" s="2">
        <v>1463.28</v>
      </c>
      <c r="S5677" s="2">
        <v>9849</v>
      </c>
      <c r="T5677" s="2">
        <v>2532.6000000000004</v>
      </c>
    </row>
    <row r="5678" spans="1:20" x14ac:dyDescent="0.25">
      <c r="A5678" t="s">
        <v>2333</v>
      </c>
      <c r="B5678" t="s">
        <v>5</v>
      </c>
      <c r="C5678" t="s">
        <v>46</v>
      </c>
      <c r="D5678" s="1">
        <v>43400</v>
      </c>
      <c r="E5678" s="1">
        <v>43519</v>
      </c>
      <c r="F5678" s="1">
        <v>43534</v>
      </c>
      <c r="G5678" s="1">
        <v>43536</v>
      </c>
      <c r="H5678" s="13">
        <f>Orders[[#This Row],[DeliveryDate]]-Orders[[#This Row],[OrderDate]]</f>
        <v>17</v>
      </c>
      <c r="I5678" t="s">
        <v>3</v>
      </c>
      <c r="J5678" t="str">
        <f>_xlfn.XLOOKUP(Orders[[#This Row],[_SalesRepID]],'Sales team'!A:A,'Sales team'!B:B)</f>
        <v>Frank Brown</v>
      </c>
      <c r="K5678">
        <v>17</v>
      </c>
      <c r="L5678">
        <v>36</v>
      </c>
      <c r="M5678">
        <v>61</v>
      </c>
      <c r="N5678" t="str">
        <f>_xlfn.XLOOKUP(Orders[[#This Row],[_ProductID]],Products!A:A,Products!C:C)</f>
        <v>Electronics</v>
      </c>
      <c r="O5678">
        <v>6</v>
      </c>
      <c r="P5678">
        <v>7.4999999999999997E-2</v>
      </c>
      <c r="Q5678" s="2">
        <v>221.1</v>
      </c>
      <c r="R5678" s="2">
        <v>168.036</v>
      </c>
      <c r="S5678" s="2">
        <v>204.51750000000001</v>
      </c>
      <c r="T5678" s="2">
        <v>36.481500000000011</v>
      </c>
    </row>
    <row r="5679" spans="1:20" x14ac:dyDescent="0.25">
      <c r="A5679" t="s">
        <v>2334</v>
      </c>
      <c r="B5679" t="s">
        <v>1</v>
      </c>
      <c r="C5679" t="s">
        <v>13</v>
      </c>
      <c r="D5679" s="1">
        <v>43400</v>
      </c>
      <c r="E5679" s="1">
        <v>43519</v>
      </c>
      <c r="F5679" s="1">
        <v>43547</v>
      </c>
      <c r="G5679" s="1">
        <v>43528</v>
      </c>
      <c r="H5679" s="13">
        <f>Orders[[#This Row],[DeliveryDate]]-Orders[[#This Row],[OrderDate]]</f>
        <v>9</v>
      </c>
      <c r="I5679" t="s">
        <v>3</v>
      </c>
      <c r="J5679" t="str">
        <f>_xlfn.XLOOKUP(Orders[[#This Row],[_SalesRepID]],'Sales team'!A:A,'Sales team'!B:B)</f>
        <v>Jonathan Hawkins</v>
      </c>
      <c r="K5679">
        <v>10</v>
      </c>
      <c r="L5679">
        <v>15</v>
      </c>
      <c r="M5679">
        <v>292</v>
      </c>
      <c r="N5679" t="str">
        <f>_xlfn.XLOOKUP(Orders[[#This Row],[_ProductID]],Products!A:A,Products!C:C)</f>
        <v>Home décor</v>
      </c>
      <c r="O5679">
        <v>21</v>
      </c>
      <c r="P5679">
        <v>7.4999999999999997E-2</v>
      </c>
      <c r="Q5679" s="2">
        <v>2257.9</v>
      </c>
      <c r="R5679" s="2">
        <v>1670.846</v>
      </c>
      <c r="S5679" s="2">
        <v>6265.6725000000006</v>
      </c>
      <c r="T5679" s="2">
        <v>1253.1345000000001</v>
      </c>
    </row>
    <row r="5680" spans="1:20" x14ac:dyDescent="0.25">
      <c r="A5680" t="s">
        <v>2315</v>
      </c>
      <c r="B5680" t="s">
        <v>10</v>
      </c>
      <c r="C5680" t="s">
        <v>15</v>
      </c>
      <c r="D5680" s="1">
        <v>43400</v>
      </c>
      <c r="E5680" s="1">
        <v>43518</v>
      </c>
      <c r="F5680" s="1">
        <v>43538</v>
      </c>
      <c r="G5680" s="1">
        <v>43525</v>
      </c>
      <c r="H5680" s="13">
        <f>Orders[[#This Row],[DeliveryDate]]-Orders[[#This Row],[OrderDate]]</f>
        <v>7</v>
      </c>
      <c r="I5680" t="s">
        <v>3</v>
      </c>
      <c r="J5680" t="str">
        <f>_xlfn.XLOOKUP(Orders[[#This Row],[_SalesRepID]],'Sales team'!A:A,'Sales team'!B:B)</f>
        <v>Shawn Torres</v>
      </c>
      <c r="K5680">
        <v>27</v>
      </c>
      <c r="L5680">
        <v>23</v>
      </c>
      <c r="M5680">
        <v>22</v>
      </c>
      <c r="N5680" t="str">
        <f>_xlfn.XLOOKUP(Orders[[#This Row],[_ProductID]],Products!A:A,Products!C:C)</f>
        <v>Electronics</v>
      </c>
      <c r="O5680">
        <v>6</v>
      </c>
      <c r="P5680">
        <v>0.3</v>
      </c>
      <c r="Q5680" s="2">
        <v>964.80000000000007</v>
      </c>
      <c r="R5680" s="2">
        <v>694.65600000000006</v>
      </c>
      <c r="S5680" s="2">
        <v>675.36</v>
      </c>
      <c r="T5680" s="2">
        <v>-19.296000000000049</v>
      </c>
    </row>
    <row r="5681" spans="1:20" x14ac:dyDescent="0.25">
      <c r="A5681" t="s">
        <v>2316</v>
      </c>
      <c r="B5681" t="s">
        <v>1</v>
      </c>
      <c r="C5681" t="s">
        <v>25</v>
      </c>
      <c r="D5681" s="1">
        <v>43400</v>
      </c>
      <c r="E5681" s="1">
        <v>43518</v>
      </c>
      <c r="F5681" s="1">
        <v>43540</v>
      </c>
      <c r="G5681" s="1">
        <v>43539</v>
      </c>
      <c r="H5681" s="13">
        <f>Orders[[#This Row],[DeliveryDate]]-Orders[[#This Row],[OrderDate]]</f>
        <v>21</v>
      </c>
      <c r="I5681" t="s">
        <v>3</v>
      </c>
      <c r="J5681" t="str">
        <f>_xlfn.XLOOKUP(Orders[[#This Row],[_SalesRepID]],'Sales team'!A:A,'Sales team'!B:B)</f>
        <v>George Lewis</v>
      </c>
      <c r="K5681">
        <v>8</v>
      </c>
      <c r="L5681">
        <v>50</v>
      </c>
      <c r="M5681">
        <v>340</v>
      </c>
      <c r="N5681" t="str">
        <f>_xlfn.XLOOKUP(Orders[[#This Row],[_ProductID]],Products!A:A,Products!C:C)</f>
        <v>Home décor</v>
      </c>
      <c r="O5681">
        <v>39</v>
      </c>
      <c r="P5681">
        <v>0.1</v>
      </c>
      <c r="Q5681" s="2">
        <v>3892.7000000000003</v>
      </c>
      <c r="R5681" s="2">
        <v>1557.0800000000002</v>
      </c>
      <c r="S5681" s="2">
        <v>28027.440000000002</v>
      </c>
      <c r="T5681" s="2">
        <v>15570.800000000001</v>
      </c>
    </row>
    <row r="5682" spans="1:20" x14ac:dyDescent="0.25">
      <c r="A5682" t="s">
        <v>2317</v>
      </c>
      <c r="B5682" t="s">
        <v>1</v>
      </c>
      <c r="C5682" t="s">
        <v>15</v>
      </c>
      <c r="D5682" s="1">
        <v>43400</v>
      </c>
      <c r="E5682" s="1">
        <v>43518</v>
      </c>
      <c r="F5682" s="1">
        <v>43543</v>
      </c>
      <c r="G5682" s="1">
        <v>43542</v>
      </c>
      <c r="H5682" s="13">
        <f>Orders[[#This Row],[DeliveryDate]]-Orders[[#This Row],[OrderDate]]</f>
        <v>24</v>
      </c>
      <c r="I5682" t="s">
        <v>3</v>
      </c>
      <c r="J5682" t="str">
        <f>_xlfn.XLOOKUP(Orders[[#This Row],[_SalesRepID]],'Sales team'!A:A,'Sales team'!B:B)</f>
        <v>Jonathan Hawkins</v>
      </c>
      <c r="K5682">
        <v>10</v>
      </c>
      <c r="L5682">
        <v>12</v>
      </c>
      <c r="M5682">
        <v>17</v>
      </c>
      <c r="N5682" t="str">
        <f>_xlfn.XLOOKUP(Orders[[#This Row],[_ProductID]],Products!A:A,Products!C:C)</f>
        <v>Furniture</v>
      </c>
      <c r="O5682">
        <v>42</v>
      </c>
      <c r="P5682">
        <v>7.4999999999999997E-2</v>
      </c>
      <c r="Q5682" s="2">
        <v>227.8</v>
      </c>
      <c r="R5682" s="2">
        <v>179.96200000000002</v>
      </c>
      <c r="S5682" s="2">
        <v>842.86000000000013</v>
      </c>
      <c r="T5682" s="2">
        <v>123.01200000000006</v>
      </c>
    </row>
    <row r="5683" spans="1:20" x14ac:dyDescent="0.25">
      <c r="A5683" t="s">
        <v>2318</v>
      </c>
      <c r="B5683" t="s">
        <v>1</v>
      </c>
      <c r="C5683" t="s">
        <v>25</v>
      </c>
      <c r="D5683" s="1">
        <v>43400</v>
      </c>
      <c r="E5683" s="1">
        <v>43518</v>
      </c>
      <c r="F5683" s="1">
        <v>43541</v>
      </c>
      <c r="G5683" s="1">
        <v>43532</v>
      </c>
      <c r="H5683" s="13">
        <f>Orders[[#This Row],[DeliveryDate]]-Orders[[#This Row],[OrderDate]]</f>
        <v>14</v>
      </c>
      <c r="I5683" t="s">
        <v>3</v>
      </c>
      <c r="J5683" t="str">
        <f>_xlfn.XLOOKUP(Orders[[#This Row],[_SalesRepID]],'Sales team'!A:A,'Sales team'!B:B)</f>
        <v>Shawn Cook</v>
      </c>
      <c r="K5683">
        <v>7</v>
      </c>
      <c r="L5683">
        <v>44</v>
      </c>
      <c r="M5683">
        <v>358</v>
      </c>
      <c r="N5683" t="str">
        <f>_xlfn.XLOOKUP(Orders[[#This Row],[_ProductID]],Products!A:A,Products!C:C)</f>
        <v>Home décor</v>
      </c>
      <c r="O5683">
        <v>40</v>
      </c>
      <c r="P5683">
        <v>0.05</v>
      </c>
      <c r="Q5683" s="2">
        <v>1340</v>
      </c>
      <c r="R5683" s="2">
        <v>991.6</v>
      </c>
      <c r="S5683" s="2">
        <v>6365</v>
      </c>
      <c r="T5683" s="2">
        <v>1407</v>
      </c>
    </row>
    <row r="5684" spans="1:20" x14ac:dyDescent="0.25">
      <c r="A5684" t="s">
        <v>2319</v>
      </c>
      <c r="B5684" t="s">
        <v>5</v>
      </c>
      <c r="C5684" t="s">
        <v>15</v>
      </c>
      <c r="D5684" s="1">
        <v>43400</v>
      </c>
      <c r="E5684" s="1">
        <v>43518</v>
      </c>
      <c r="F5684" s="1">
        <v>43534</v>
      </c>
      <c r="G5684" s="1">
        <v>43532</v>
      </c>
      <c r="H5684" s="13">
        <f>Orders[[#This Row],[DeliveryDate]]-Orders[[#This Row],[OrderDate]]</f>
        <v>14</v>
      </c>
      <c r="I5684" t="s">
        <v>3</v>
      </c>
      <c r="J5684" t="str">
        <f>_xlfn.XLOOKUP(Orders[[#This Row],[_SalesRepID]],'Sales team'!A:A,'Sales team'!B:B)</f>
        <v>Frank Brown</v>
      </c>
      <c r="K5684">
        <v>17</v>
      </c>
      <c r="L5684">
        <v>6</v>
      </c>
      <c r="M5684">
        <v>6</v>
      </c>
      <c r="N5684" t="str">
        <f>_xlfn.XLOOKUP(Orders[[#This Row],[_ProductID]],Products!A:A,Products!C:C)</f>
        <v>Home décor</v>
      </c>
      <c r="O5684">
        <v>21</v>
      </c>
      <c r="P5684">
        <v>7.4999999999999997E-2</v>
      </c>
      <c r="Q5684" s="2">
        <v>1105.5</v>
      </c>
      <c r="R5684" s="2">
        <v>773.84999999999991</v>
      </c>
      <c r="S5684" s="2">
        <v>4090.3500000000004</v>
      </c>
      <c r="T5684" s="2">
        <v>994.95000000000073</v>
      </c>
    </row>
    <row r="5685" spans="1:20" x14ac:dyDescent="0.25">
      <c r="A5685" t="s">
        <v>2320</v>
      </c>
      <c r="B5685" t="s">
        <v>1</v>
      </c>
      <c r="C5685" t="s">
        <v>6</v>
      </c>
      <c r="D5685" s="1">
        <v>43400</v>
      </c>
      <c r="E5685" s="1">
        <v>43518</v>
      </c>
      <c r="F5685" s="1">
        <v>43522</v>
      </c>
      <c r="G5685" s="1">
        <v>43530</v>
      </c>
      <c r="H5685" s="13">
        <f>Orders[[#This Row],[DeliveryDate]]-Orders[[#This Row],[OrderDate]]</f>
        <v>12</v>
      </c>
      <c r="I5685" t="s">
        <v>3</v>
      </c>
      <c r="J5685" t="str">
        <f>_xlfn.XLOOKUP(Orders[[#This Row],[_SalesRepID]],'Sales team'!A:A,'Sales team'!B:B)</f>
        <v>George Lewis</v>
      </c>
      <c r="K5685">
        <v>8</v>
      </c>
      <c r="L5685">
        <v>18</v>
      </c>
      <c r="M5685">
        <v>124</v>
      </c>
      <c r="N5685" t="str">
        <f>_xlfn.XLOOKUP(Orders[[#This Row],[_ProductID]],Products!A:A,Products!C:C)</f>
        <v>Home décor</v>
      </c>
      <c r="O5685">
        <v>23</v>
      </c>
      <c r="P5685">
        <v>0.05</v>
      </c>
      <c r="Q5685" s="2">
        <v>1058.6000000000001</v>
      </c>
      <c r="R5685" s="2">
        <v>624.57400000000007</v>
      </c>
      <c r="S5685" s="2">
        <v>5028.3500000000004</v>
      </c>
      <c r="T5685" s="2">
        <v>1905.48</v>
      </c>
    </row>
    <row r="5686" spans="1:20" x14ac:dyDescent="0.25">
      <c r="A5686" t="s">
        <v>2321</v>
      </c>
      <c r="B5686" t="s">
        <v>10</v>
      </c>
      <c r="C5686" t="s">
        <v>46</v>
      </c>
      <c r="D5686" s="1">
        <v>43400</v>
      </c>
      <c r="E5686" s="1">
        <v>43518</v>
      </c>
      <c r="F5686" s="1">
        <v>43535</v>
      </c>
      <c r="G5686" s="1">
        <v>43538</v>
      </c>
      <c r="H5686" s="13">
        <f>Orders[[#This Row],[DeliveryDate]]-Orders[[#This Row],[OrderDate]]</f>
        <v>20</v>
      </c>
      <c r="I5686" t="s">
        <v>3</v>
      </c>
      <c r="J5686" t="str">
        <f>_xlfn.XLOOKUP(Orders[[#This Row],[_SalesRepID]],'Sales team'!A:A,'Sales team'!B:B)</f>
        <v>Carlos Miller</v>
      </c>
      <c r="K5686">
        <v>28</v>
      </c>
      <c r="L5686">
        <v>23</v>
      </c>
      <c r="M5686">
        <v>80</v>
      </c>
      <c r="N5686" t="str">
        <f>_xlfn.XLOOKUP(Orders[[#This Row],[_ProductID]],Products!A:A,Products!C:C)</f>
        <v>Kitchen &amp; Dining</v>
      </c>
      <c r="O5686">
        <v>16</v>
      </c>
      <c r="P5686">
        <v>0.05</v>
      </c>
      <c r="Q5686" s="2">
        <v>5695</v>
      </c>
      <c r="R5686" s="2">
        <v>2619.7000000000003</v>
      </c>
      <c r="S5686" s="2">
        <v>16230.75</v>
      </c>
      <c r="T5686" s="2">
        <v>8371.65</v>
      </c>
    </row>
    <row r="5687" spans="1:20" x14ac:dyDescent="0.25">
      <c r="A5687" t="s">
        <v>2322</v>
      </c>
      <c r="B5687" t="s">
        <v>5</v>
      </c>
      <c r="C5687" t="s">
        <v>6</v>
      </c>
      <c r="D5687" s="1">
        <v>43400</v>
      </c>
      <c r="E5687" s="1">
        <v>43518</v>
      </c>
      <c r="F5687" s="1">
        <v>43542</v>
      </c>
      <c r="G5687" s="1">
        <v>43539</v>
      </c>
      <c r="H5687" s="13">
        <f>Orders[[#This Row],[DeliveryDate]]-Orders[[#This Row],[OrderDate]]</f>
        <v>21</v>
      </c>
      <c r="I5687" t="s">
        <v>3</v>
      </c>
      <c r="J5687" t="str">
        <f>_xlfn.XLOOKUP(Orders[[#This Row],[_SalesRepID]],'Sales team'!A:A,'Sales team'!B:B)</f>
        <v>Frank Brown</v>
      </c>
      <c r="K5687">
        <v>17</v>
      </c>
      <c r="L5687">
        <v>31</v>
      </c>
      <c r="M5687">
        <v>179</v>
      </c>
      <c r="N5687" t="str">
        <f>_xlfn.XLOOKUP(Orders[[#This Row],[_ProductID]],Products!A:A,Products!C:C)</f>
        <v>Home décor</v>
      </c>
      <c r="O5687">
        <v>27</v>
      </c>
      <c r="P5687">
        <v>0.15</v>
      </c>
      <c r="Q5687" s="2">
        <v>1058.6000000000001</v>
      </c>
      <c r="R5687" s="2">
        <v>719.84800000000018</v>
      </c>
      <c r="S5687" s="2">
        <v>1799.6200000000001</v>
      </c>
      <c r="T5687" s="2">
        <v>359.92399999999975</v>
      </c>
    </row>
    <row r="5688" spans="1:20" x14ac:dyDescent="0.25">
      <c r="A5688" t="s">
        <v>2323</v>
      </c>
      <c r="B5688" t="s">
        <v>8</v>
      </c>
      <c r="C5688" t="s">
        <v>2</v>
      </c>
      <c r="D5688" s="1">
        <v>43400</v>
      </c>
      <c r="E5688" s="1">
        <v>43518</v>
      </c>
      <c r="F5688" s="1">
        <v>43542</v>
      </c>
      <c r="G5688" s="1">
        <v>43544</v>
      </c>
      <c r="H5688" s="13">
        <f>Orders[[#This Row],[DeliveryDate]]-Orders[[#This Row],[OrderDate]]</f>
        <v>26</v>
      </c>
      <c r="I5688" t="s">
        <v>3</v>
      </c>
      <c r="J5688" t="str">
        <f>_xlfn.XLOOKUP(Orders[[#This Row],[_SalesRepID]],'Sales team'!A:A,'Sales team'!B:B)</f>
        <v>Joe Price</v>
      </c>
      <c r="K5688">
        <v>22</v>
      </c>
      <c r="L5688">
        <v>47</v>
      </c>
      <c r="M5688">
        <v>242</v>
      </c>
      <c r="N5688" t="str">
        <f>_xlfn.XLOOKUP(Orders[[#This Row],[_ProductID]],Products!A:A,Products!C:C)</f>
        <v>Furniture</v>
      </c>
      <c r="O5688">
        <v>20</v>
      </c>
      <c r="P5688">
        <v>7.4999999999999997E-2</v>
      </c>
      <c r="Q5688" s="2">
        <v>1105.5</v>
      </c>
      <c r="R5688" s="2">
        <v>475.36500000000001</v>
      </c>
      <c r="S5688" s="2">
        <v>6135.5250000000005</v>
      </c>
      <c r="T5688" s="2">
        <v>3283.3350000000005</v>
      </c>
    </row>
    <row r="5689" spans="1:20" x14ac:dyDescent="0.25">
      <c r="A5689" t="s">
        <v>2310</v>
      </c>
      <c r="B5689" t="s">
        <v>1</v>
      </c>
      <c r="C5689" t="s">
        <v>6</v>
      </c>
      <c r="D5689" s="1">
        <v>43400</v>
      </c>
      <c r="E5689" s="1">
        <v>43517</v>
      </c>
      <c r="F5689" s="1">
        <v>43520</v>
      </c>
      <c r="G5689" s="1">
        <v>43537</v>
      </c>
      <c r="H5689" s="13">
        <f>Orders[[#This Row],[DeliveryDate]]-Orders[[#This Row],[OrderDate]]</f>
        <v>20</v>
      </c>
      <c r="I5689" t="s">
        <v>3</v>
      </c>
      <c r="J5689" t="str">
        <f>_xlfn.XLOOKUP(Orders[[#This Row],[_SalesRepID]],'Sales team'!A:A,'Sales team'!B:B)</f>
        <v>Keith Griffin</v>
      </c>
      <c r="K5689">
        <v>2</v>
      </c>
      <c r="L5689">
        <v>49</v>
      </c>
      <c r="M5689">
        <v>168</v>
      </c>
      <c r="N5689" t="str">
        <f>_xlfn.XLOOKUP(Orders[[#This Row],[_ProductID]],Products!A:A,Products!C:C)</f>
        <v>Home décor</v>
      </c>
      <c r="O5689">
        <v>17</v>
      </c>
      <c r="P5689">
        <v>0.1</v>
      </c>
      <c r="Q5689" s="2">
        <v>1005</v>
      </c>
      <c r="R5689" s="2">
        <v>693.44999999999993</v>
      </c>
      <c r="S5689" s="2">
        <v>904.5</v>
      </c>
      <c r="T5689" s="2">
        <v>211.05000000000007</v>
      </c>
    </row>
    <row r="5690" spans="1:20" x14ac:dyDescent="0.25">
      <c r="A5690" t="s">
        <v>2311</v>
      </c>
      <c r="B5690" t="s">
        <v>1</v>
      </c>
      <c r="C5690" t="s">
        <v>46</v>
      </c>
      <c r="D5690" s="1">
        <v>43400</v>
      </c>
      <c r="E5690" s="1">
        <v>43517</v>
      </c>
      <c r="F5690" s="1">
        <v>43532</v>
      </c>
      <c r="G5690" s="1">
        <v>43529</v>
      </c>
      <c r="H5690" s="13">
        <f>Orders[[#This Row],[DeliveryDate]]-Orders[[#This Row],[OrderDate]]</f>
        <v>12</v>
      </c>
      <c r="I5690" t="s">
        <v>3</v>
      </c>
      <c r="J5690" t="str">
        <f>_xlfn.XLOOKUP(Orders[[#This Row],[_SalesRepID]],'Sales team'!A:A,'Sales team'!B:B)</f>
        <v>Joshua Bennett</v>
      </c>
      <c r="K5690">
        <v>6</v>
      </c>
      <c r="L5690">
        <v>46</v>
      </c>
      <c r="M5690">
        <v>77</v>
      </c>
      <c r="N5690" t="str">
        <f>_xlfn.XLOOKUP(Orders[[#This Row],[_ProductID]],Products!A:A,Products!C:C)</f>
        <v>Electronics</v>
      </c>
      <c r="O5690">
        <v>6</v>
      </c>
      <c r="P5690">
        <v>7.4999999999999997E-2</v>
      </c>
      <c r="Q5690" s="2">
        <v>5487.3</v>
      </c>
      <c r="R5690" s="2">
        <v>4060.6019999999999</v>
      </c>
      <c r="S5690" s="2">
        <v>30454.515000000003</v>
      </c>
      <c r="T5690" s="2">
        <v>6090.9030000000021</v>
      </c>
    </row>
    <row r="5691" spans="1:20" x14ac:dyDescent="0.25">
      <c r="A5691" t="s">
        <v>2312</v>
      </c>
      <c r="B5691" t="s">
        <v>5</v>
      </c>
      <c r="C5691" t="s">
        <v>6</v>
      </c>
      <c r="D5691" s="1">
        <v>43400</v>
      </c>
      <c r="E5691" s="1">
        <v>43517</v>
      </c>
      <c r="F5691" s="1">
        <v>43534</v>
      </c>
      <c r="G5691" s="1">
        <v>43550</v>
      </c>
      <c r="H5691" s="13">
        <f>Orders[[#This Row],[DeliveryDate]]-Orders[[#This Row],[OrderDate]]</f>
        <v>33</v>
      </c>
      <c r="I5691" t="s">
        <v>3</v>
      </c>
      <c r="J5691" t="str">
        <f>_xlfn.XLOOKUP(Orders[[#This Row],[_SalesRepID]],'Sales team'!A:A,'Sales team'!B:B)</f>
        <v>Todd Roberts</v>
      </c>
      <c r="K5691">
        <v>13</v>
      </c>
      <c r="L5691">
        <v>12</v>
      </c>
      <c r="M5691">
        <v>119</v>
      </c>
      <c r="N5691" t="str">
        <f>_xlfn.XLOOKUP(Orders[[#This Row],[_ProductID]],Products!A:A,Products!C:C)</f>
        <v>Furniture</v>
      </c>
      <c r="O5691">
        <v>19</v>
      </c>
      <c r="P5691">
        <v>0.05</v>
      </c>
      <c r="Q5691" s="2">
        <v>5976.4000000000005</v>
      </c>
      <c r="R5691" s="2">
        <v>3585.84</v>
      </c>
      <c r="S5691" s="2">
        <v>34065.480000000003</v>
      </c>
      <c r="T5691" s="2">
        <v>12550.440000000002</v>
      </c>
    </row>
    <row r="5692" spans="1:20" x14ac:dyDescent="0.25">
      <c r="A5692" t="s">
        <v>2313</v>
      </c>
      <c r="B5692" t="s">
        <v>5</v>
      </c>
      <c r="C5692" t="s">
        <v>15</v>
      </c>
      <c r="D5692" s="1">
        <v>43400</v>
      </c>
      <c r="E5692" s="1">
        <v>43517</v>
      </c>
      <c r="F5692" s="1">
        <v>43522</v>
      </c>
      <c r="G5692" s="1">
        <v>43525</v>
      </c>
      <c r="H5692" s="13">
        <f>Orders[[#This Row],[DeliveryDate]]-Orders[[#This Row],[OrderDate]]</f>
        <v>8</v>
      </c>
      <c r="I5692" t="s">
        <v>3</v>
      </c>
      <c r="J5692" t="str">
        <f>_xlfn.XLOOKUP(Orders[[#This Row],[_SalesRepID]],'Sales team'!A:A,'Sales team'!B:B)</f>
        <v>Nicholas Cunningham</v>
      </c>
      <c r="K5692">
        <v>19</v>
      </c>
      <c r="L5692">
        <v>25</v>
      </c>
      <c r="M5692">
        <v>21</v>
      </c>
      <c r="N5692" t="str">
        <f>_xlfn.XLOOKUP(Orders[[#This Row],[_ProductID]],Products!A:A,Products!C:C)</f>
        <v>Furniture</v>
      </c>
      <c r="O5692">
        <v>12</v>
      </c>
      <c r="P5692">
        <v>0.2</v>
      </c>
      <c r="Q5692" s="2">
        <v>884.4</v>
      </c>
      <c r="R5692" s="2">
        <v>619.07999999999993</v>
      </c>
      <c r="S5692" s="2">
        <v>5660.16</v>
      </c>
      <c r="T5692" s="2">
        <v>707.52000000000044</v>
      </c>
    </row>
    <row r="5693" spans="1:20" x14ac:dyDescent="0.25">
      <c r="A5693" t="s">
        <v>2314</v>
      </c>
      <c r="B5693" t="s">
        <v>5</v>
      </c>
      <c r="C5693" t="s">
        <v>15</v>
      </c>
      <c r="D5693" s="1">
        <v>43400</v>
      </c>
      <c r="E5693" s="1">
        <v>43517</v>
      </c>
      <c r="F5693" s="1">
        <v>43525</v>
      </c>
      <c r="G5693" s="1">
        <v>43545</v>
      </c>
      <c r="H5693" s="13">
        <f>Orders[[#This Row],[DeliveryDate]]-Orders[[#This Row],[OrderDate]]</f>
        <v>28</v>
      </c>
      <c r="I5693" t="s">
        <v>3</v>
      </c>
      <c r="J5693" t="str">
        <f>_xlfn.XLOOKUP(Orders[[#This Row],[_SalesRepID]],'Sales team'!A:A,'Sales team'!B:B)</f>
        <v>Roger Alexander</v>
      </c>
      <c r="K5693">
        <v>15</v>
      </c>
      <c r="L5693">
        <v>44</v>
      </c>
      <c r="M5693">
        <v>27</v>
      </c>
      <c r="N5693" t="str">
        <f>_xlfn.XLOOKUP(Orders[[#This Row],[_ProductID]],Products!A:A,Products!C:C)</f>
        <v>Kitchen &amp; Dining</v>
      </c>
      <c r="O5693">
        <v>16</v>
      </c>
      <c r="P5693">
        <v>0.15</v>
      </c>
      <c r="Q5693" s="2">
        <v>6157.3</v>
      </c>
      <c r="R5693" s="2">
        <v>4802.6940000000004</v>
      </c>
      <c r="S5693" s="2">
        <v>36635.934999999998</v>
      </c>
      <c r="T5693" s="2">
        <v>3017.0769999999975</v>
      </c>
    </row>
    <row r="5694" spans="1:20" x14ac:dyDescent="0.25">
      <c r="A5694" t="s">
        <v>2299</v>
      </c>
      <c r="B5694" t="s">
        <v>1</v>
      </c>
      <c r="C5694" t="s">
        <v>6</v>
      </c>
      <c r="D5694" s="1">
        <v>43400</v>
      </c>
      <c r="E5694" s="1">
        <v>43516</v>
      </c>
      <c r="F5694" s="1">
        <v>43522</v>
      </c>
      <c r="G5694" s="1">
        <v>43536</v>
      </c>
      <c r="H5694" s="13">
        <f>Orders[[#This Row],[DeliveryDate]]-Orders[[#This Row],[OrderDate]]</f>
        <v>20</v>
      </c>
      <c r="I5694" t="s">
        <v>3</v>
      </c>
      <c r="J5694" t="str">
        <f>_xlfn.XLOOKUP(Orders[[#This Row],[_SalesRepID]],'Sales team'!A:A,'Sales team'!B:B)</f>
        <v>Chris Armstrong</v>
      </c>
      <c r="K5694">
        <v>4</v>
      </c>
      <c r="L5694">
        <v>35</v>
      </c>
      <c r="M5694">
        <v>102</v>
      </c>
      <c r="N5694" t="str">
        <f>_xlfn.XLOOKUP(Orders[[#This Row],[_ProductID]],Products!A:A,Products!C:C)</f>
        <v>Home décor</v>
      </c>
      <c r="O5694">
        <v>14</v>
      </c>
      <c r="P5694">
        <v>0.05</v>
      </c>
      <c r="Q5694" s="2">
        <v>6277.9000000000005</v>
      </c>
      <c r="R5694" s="2">
        <v>3201.7290000000003</v>
      </c>
      <c r="S5694" s="2">
        <v>29820.025000000001</v>
      </c>
      <c r="T5694" s="2">
        <v>13811.380000000001</v>
      </c>
    </row>
    <row r="5695" spans="1:20" x14ac:dyDescent="0.25">
      <c r="A5695" t="s">
        <v>2300</v>
      </c>
      <c r="B5695" t="s">
        <v>10</v>
      </c>
      <c r="C5695" t="s">
        <v>6</v>
      </c>
      <c r="D5695" s="1">
        <v>43400</v>
      </c>
      <c r="E5695" s="1">
        <v>43516</v>
      </c>
      <c r="F5695" s="1">
        <v>43528</v>
      </c>
      <c r="G5695" s="1">
        <v>43523</v>
      </c>
      <c r="H5695" s="13">
        <f>Orders[[#This Row],[DeliveryDate]]-Orders[[#This Row],[OrderDate]]</f>
        <v>7</v>
      </c>
      <c r="I5695" t="s">
        <v>3</v>
      </c>
      <c r="J5695" t="str">
        <f>_xlfn.XLOOKUP(Orders[[#This Row],[_SalesRepID]],'Sales team'!A:A,'Sales team'!B:B)</f>
        <v>Donald Reynolds</v>
      </c>
      <c r="K5695">
        <v>26</v>
      </c>
      <c r="L5695">
        <v>49</v>
      </c>
      <c r="M5695">
        <v>117</v>
      </c>
      <c r="N5695" t="str">
        <f>_xlfn.XLOOKUP(Orders[[#This Row],[_ProductID]],Products!A:A,Products!C:C)</f>
        <v>Home décor</v>
      </c>
      <c r="O5695">
        <v>45</v>
      </c>
      <c r="P5695">
        <v>7.4999999999999997E-2</v>
      </c>
      <c r="Q5695" s="2">
        <v>1159.1000000000001</v>
      </c>
      <c r="R5695" s="2">
        <v>857.73400000000004</v>
      </c>
      <c r="S5695" s="2">
        <v>8577.340000000002</v>
      </c>
      <c r="T5695" s="2">
        <v>1715.4680000000017</v>
      </c>
    </row>
    <row r="5696" spans="1:20" x14ac:dyDescent="0.25">
      <c r="A5696" t="s">
        <v>2301</v>
      </c>
      <c r="B5696" t="s">
        <v>5</v>
      </c>
      <c r="C5696" t="s">
        <v>13</v>
      </c>
      <c r="D5696" s="1">
        <v>43400</v>
      </c>
      <c r="E5696" s="1">
        <v>43516</v>
      </c>
      <c r="F5696" s="1">
        <v>43527</v>
      </c>
      <c r="G5696" s="1">
        <v>43529</v>
      </c>
      <c r="H5696" s="13">
        <f>Orders[[#This Row],[DeliveryDate]]-Orders[[#This Row],[OrderDate]]</f>
        <v>13</v>
      </c>
      <c r="I5696" t="s">
        <v>3</v>
      </c>
      <c r="J5696" t="str">
        <f>_xlfn.XLOOKUP(Orders[[#This Row],[_SalesRepID]],'Sales team'!A:A,'Sales team'!B:B)</f>
        <v>Nicholas Cunningham</v>
      </c>
      <c r="K5696">
        <v>19</v>
      </c>
      <c r="L5696">
        <v>12</v>
      </c>
      <c r="M5696">
        <v>274</v>
      </c>
      <c r="N5696" t="str">
        <f>_xlfn.XLOOKUP(Orders[[#This Row],[_ProductID]],Products!A:A,Products!C:C)</f>
        <v>Home décor</v>
      </c>
      <c r="O5696">
        <v>24</v>
      </c>
      <c r="P5696">
        <v>0.15</v>
      </c>
      <c r="Q5696" s="2">
        <v>1118.9000000000001</v>
      </c>
      <c r="R5696" s="2">
        <v>671.34</v>
      </c>
      <c r="S5696" s="2">
        <v>7608.52</v>
      </c>
      <c r="T5696" s="2">
        <v>2237.8000000000002</v>
      </c>
    </row>
    <row r="5697" spans="1:20" x14ac:dyDescent="0.25">
      <c r="A5697" t="s">
        <v>2302</v>
      </c>
      <c r="B5697" t="s">
        <v>1</v>
      </c>
      <c r="C5697" t="s">
        <v>6</v>
      </c>
      <c r="D5697" s="1">
        <v>43400</v>
      </c>
      <c r="E5697" s="1">
        <v>43516</v>
      </c>
      <c r="F5697" s="1">
        <v>43534</v>
      </c>
      <c r="G5697" s="1">
        <v>43532</v>
      </c>
      <c r="H5697" s="13">
        <f>Orders[[#This Row],[DeliveryDate]]-Orders[[#This Row],[OrderDate]]</f>
        <v>16</v>
      </c>
      <c r="I5697" t="s">
        <v>3</v>
      </c>
      <c r="J5697" t="str">
        <f>_xlfn.XLOOKUP(Orders[[#This Row],[_SalesRepID]],'Sales team'!A:A,'Sales team'!B:B)</f>
        <v>George Lewis</v>
      </c>
      <c r="K5697">
        <v>8</v>
      </c>
      <c r="L5697">
        <v>3</v>
      </c>
      <c r="M5697">
        <v>92</v>
      </c>
      <c r="N5697" t="str">
        <f>_xlfn.XLOOKUP(Orders[[#This Row],[_ProductID]],Products!A:A,Products!C:C)</f>
        <v>Home décor</v>
      </c>
      <c r="O5697">
        <v>3</v>
      </c>
      <c r="P5697">
        <v>0.05</v>
      </c>
      <c r="Q5697" s="2">
        <v>1340</v>
      </c>
      <c r="R5697" s="2">
        <v>844.2</v>
      </c>
      <c r="S5697" s="2">
        <v>1273</v>
      </c>
      <c r="T5697" s="2">
        <v>428.79999999999995</v>
      </c>
    </row>
    <row r="5698" spans="1:20" x14ac:dyDescent="0.25">
      <c r="A5698" t="s">
        <v>2303</v>
      </c>
      <c r="B5698" t="s">
        <v>1</v>
      </c>
      <c r="C5698" t="s">
        <v>15</v>
      </c>
      <c r="D5698" s="1">
        <v>43400</v>
      </c>
      <c r="E5698" s="1">
        <v>43516</v>
      </c>
      <c r="F5698" s="1">
        <v>43537</v>
      </c>
      <c r="G5698" s="1">
        <v>43528</v>
      </c>
      <c r="H5698" s="13">
        <f>Orders[[#This Row],[DeliveryDate]]-Orders[[#This Row],[OrderDate]]</f>
        <v>12</v>
      </c>
      <c r="I5698" t="s">
        <v>3</v>
      </c>
      <c r="J5698" t="str">
        <f>_xlfn.XLOOKUP(Orders[[#This Row],[_SalesRepID]],'Sales team'!A:A,'Sales team'!B:B)</f>
        <v>Joshua Little</v>
      </c>
      <c r="K5698">
        <v>11</v>
      </c>
      <c r="L5698">
        <v>46</v>
      </c>
      <c r="M5698">
        <v>21</v>
      </c>
      <c r="N5698" t="str">
        <f>_xlfn.XLOOKUP(Orders[[#This Row],[_ProductID]],Products!A:A,Products!C:C)</f>
        <v>Home décor</v>
      </c>
      <c r="O5698">
        <v>31</v>
      </c>
      <c r="P5698">
        <v>0.05</v>
      </c>
      <c r="Q5698" s="2">
        <v>2331.6</v>
      </c>
      <c r="R5698" s="2">
        <v>1841.9639999999999</v>
      </c>
      <c r="S5698" s="2">
        <v>15505.139999999998</v>
      </c>
      <c r="T5698" s="2">
        <v>2611.391999999998</v>
      </c>
    </row>
    <row r="5699" spans="1:20" x14ac:dyDescent="0.25">
      <c r="A5699" t="s">
        <v>2304</v>
      </c>
      <c r="B5699" t="s">
        <v>1</v>
      </c>
      <c r="C5699" t="s">
        <v>2</v>
      </c>
      <c r="D5699" s="1">
        <v>43400</v>
      </c>
      <c r="E5699" s="1">
        <v>43516</v>
      </c>
      <c r="F5699" s="1">
        <v>43532</v>
      </c>
      <c r="G5699" s="1">
        <v>43545</v>
      </c>
      <c r="H5699" s="13">
        <f>Orders[[#This Row],[DeliveryDate]]-Orders[[#This Row],[OrderDate]]</f>
        <v>29</v>
      </c>
      <c r="I5699" t="s">
        <v>3</v>
      </c>
      <c r="J5699" t="str">
        <f>_xlfn.XLOOKUP(Orders[[#This Row],[_SalesRepID]],'Sales team'!A:A,'Sales team'!B:B)</f>
        <v>Chris Armstrong</v>
      </c>
      <c r="K5699">
        <v>4</v>
      </c>
      <c r="L5699">
        <v>43</v>
      </c>
      <c r="M5699">
        <v>228</v>
      </c>
      <c r="N5699" t="str">
        <f>_xlfn.XLOOKUP(Orders[[#This Row],[_ProductID]],Products!A:A,Products!C:C)</f>
        <v>Kitchen &amp; Dining</v>
      </c>
      <c r="O5699">
        <v>8</v>
      </c>
      <c r="P5699">
        <v>0.05</v>
      </c>
      <c r="Q5699" s="2">
        <v>2425.4</v>
      </c>
      <c r="R5699" s="2">
        <v>1406.732</v>
      </c>
      <c r="S5699" s="2">
        <v>9216.52</v>
      </c>
      <c r="T5699" s="2">
        <v>3589.5920000000006</v>
      </c>
    </row>
    <row r="5700" spans="1:20" x14ac:dyDescent="0.25">
      <c r="A5700" t="s">
        <v>2305</v>
      </c>
      <c r="B5700" t="s">
        <v>5</v>
      </c>
      <c r="C5700" t="s">
        <v>46</v>
      </c>
      <c r="D5700" s="1">
        <v>43400</v>
      </c>
      <c r="E5700" s="1">
        <v>43516</v>
      </c>
      <c r="F5700" s="1">
        <v>43518</v>
      </c>
      <c r="G5700" s="1">
        <v>43536</v>
      </c>
      <c r="H5700" s="13">
        <f>Orders[[#This Row],[DeliveryDate]]-Orders[[#This Row],[OrderDate]]</f>
        <v>20</v>
      </c>
      <c r="I5700" t="s">
        <v>3</v>
      </c>
      <c r="J5700" t="str">
        <f>_xlfn.XLOOKUP(Orders[[#This Row],[_SalesRepID]],'Sales team'!A:A,'Sales team'!B:B)</f>
        <v>Anthony Berry</v>
      </c>
      <c r="K5700">
        <v>16</v>
      </c>
      <c r="L5700">
        <v>10</v>
      </c>
      <c r="M5700">
        <v>61</v>
      </c>
      <c r="N5700" t="str">
        <f>_xlfn.XLOOKUP(Orders[[#This Row],[_ProductID]],Products!A:A,Products!C:C)</f>
        <v>Home décor</v>
      </c>
      <c r="O5700">
        <v>11</v>
      </c>
      <c r="P5700">
        <v>7.4999999999999997E-2</v>
      </c>
      <c r="Q5700" s="2">
        <v>1092.1000000000001</v>
      </c>
      <c r="R5700" s="2">
        <v>688.02300000000014</v>
      </c>
      <c r="S5700" s="2">
        <v>8081.5400000000018</v>
      </c>
      <c r="T5700" s="2">
        <v>2577.3560000000007</v>
      </c>
    </row>
    <row r="5701" spans="1:20" x14ac:dyDescent="0.25">
      <c r="A5701" t="s">
        <v>2306</v>
      </c>
      <c r="B5701" t="s">
        <v>1</v>
      </c>
      <c r="C5701" t="s">
        <v>6</v>
      </c>
      <c r="D5701" s="1">
        <v>43400</v>
      </c>
      <c r="E5701" s="1">
        <v>43516</v>
      </c>
      <c r="F5701" s="1">
        <v>43539</v>
      </c>
      <c r="G5701" s="1">
        <v>43522</v>
      </c>
      <c r="H5701" s="13">
        <f>Orders[[#This Row],[DeliveryDate]]-Orders[[#This Row],[OrderDate]]</f>
        <v>6</v>
      </c>
      <c r="I5701" t="s">
        <v>3</v>
      </c>
      <c r="J5701" t="str">
        <f>_xlfn.XLOOKUP(Orders[[#This Row],[_SalesRepID]],'Sales team'!A:A,'Sales team'!B:B)</f>
        <v>Joshua Little</v>
      </c>
      <c r="K5701">
        <v>11</v>
      </c>
      <c r="L5701">
        <v>36</v>
      </c>
      <c r="M5701">
        <v>91</v>
      </c>
      <c r="N5701" t="str">
        <f>_xlfn.XLOOKUP(Orders[[#This Row],[_ProductID]],Products!A:A,Products!C:C)</f>
        <v>Home décor</v>
      </c>
      <c r="O5701">
        <v>46</v>
      </c>
      <c r="P5701">
        <v>0.15</v>
      </c>
      <c r="Q5701" s="2">
        <v>917.9</v>
      </c>
      <c r="R5701" s="2">
        <v>614.99300000000005</v>
      </c>
      <c r="S5701" s="2">
        <v>6241.7199999999993</v>
      </c>
      <c r="T5701" s="2">
        <v>1321.7759999999989</v>
      </c>
    </row>
    <row r="5702" spans="1:20" x14ac:dyDescent="0.25">
      <c r="A5702" t="s">
        <v>2307</v>
      </c>
      <c r="B5702" t="s">
        <v>1</v>
      </c>
      <c r="C5702" t="s">
        <v>6</v>
      </c>
      <c r="D5702" s="1">
        <v>43400</v>
      </c>
      <c r="E5702" s="1">
        <v>43516</v>
      </c>
      <c r="F5702" s="1">
        <v>43536</v>
      </c>
      <c r="G5702" s="1">
        <v>43536</v>
      </c>
      <c r="H5702" s="13">
        <f>Orders[[#This Row],[DeliveryDate]]-Orders[[#This Row],[OrderDate]]</f>
        <v>20</v>
      </c>
      <c r="I5702" t="s">
        <v>3</v>
      </c>
      <c r="J5702" t="str">
        <f>_xlfn.XLOOKUP(Orders[[#This Row],[_SalesRepID]],'Sales team'!A:A,'Sales team'!B:B)</f>
        <v>Keith Griffin</v>
      </c>
      <c r="K5702">
        <v>2</v>
      </c>
      <c r="L5702">
        <v>34</v>
      </c>
      <c r="M5702">
        <v>197</v>
      </c>
      <c r="N5702" t="str">
        <f>_xlfn.XLOOKUP(Orders[[#This Row],[_ProductID]],Products!A:A,Products!C:C)</f>
        <v>Home décor</v>
      </c>
      <c r="O5702">
        <v>43</v>
      </c>
      <c r="P5702">
        <v>0.1</v>
      </c>
      <c r="Q5702" s="2">
        <v>207.70000000000002</v>
      </c>
      <c r="R5702" s="2">
        <v>85.156999999999996</v>
      </c>
      <c r="S5702" s="2">
        <v>1308.5100000000002</v>
      </c>
      <c r="T5702" s="2">
        <v>712.41100000000029</v>
      </c>
    </row>
    <row r="5703" spans="1:20" x14ac:dyDescent="0.25">
      <c r="A5703" t="s">
        <v>2308</v>
      </c>
      <c r="B5703" t="s">
        <v>1</v>
      </c>
      <c r="C5703" t="s">
        <v>15</v>
      </c>
      <c r="D5703" s="1">
        <v>43400</v>
      </c>
      <c r="E5703" s="1">
        <v>43516</v>
      </c>
      <c r="F5703" s="1">
        <v>43544</v>
      </c>
      <c r="G5703" s="1">
        <v>43539</v>
      </c>
      <c r="H5703" s="13">
        <f>Orders[[#This Row],[DeliveryDate]]-Orders[[#This Row],[OrderDate]]</f>
        <v>23</v>
      </c>
      <c r="I5703" t="s">
        <v>3</v>
      </c>
      <c r="J5703" t="str">
        <f>_xlfn.XLOOKUP(Orders[[#This Row],[_SalesRepID]],'Sales team'!A:A,'Sales team'!B:B)</f>
        <v>Chris Armstrong</v>
      </c>
      <c r="K5703">
        <v>4</v>
      </c>
      <c r="L5703">
        <v>32</v>
      </c>
      <c r="M5703">
        <v>4</v>
      </c>
      <c r="N5703" t="str">
        <f>_xlfn.XLOOKUP(Orders[[#This Row],[_ProductID]],Products!A:A,Products!C:C)</f>
        <v>Home décor</v>
      </c>
      <c r="O5703">
        <v>33</v>
      </c>
      <c r="P5703">
        <v>0.05</v>
      </c>
      <c r="Q5703" s="2">
        <v>1996.6000000000001</v>
      </c>
      <c r="R5703" s="2">
        <v>1637.212</v>
      </c>
      <c r="S5703" s="2">
        <v>15174.16</v>
      </c>
      <c r="T5703" s="2">
        <v>2076.4639999999999</v>
      </c>
    </row>
    <row r="5704" spans="1:20" x14ac:dyDescent="0.25">
      <c r="A5704" t="s">
        <v>2309</v>
      </c>
      <c r="B5704" t="s">
        <v>5</v>
      </c>
      <c r="C5704" t="s">
        <v>13</v>
      </c>
      <c r="D5704" s="1">
        <v>43400</v>
      </c>
      <c r="E5704" s="1">
        <v>43516</v>
      </c>
      <c r="F5704" s="1">
        <v>43537</v>
      </c>
      <c r="G5704" s="1">
        <v>43522</v>
      </c>
      <c r="H5704" s="13">
        <f>Orders[[#This Row],[DeliveryDate]]-Orders[[#This Row],[OrderDate]]</f>
        <v>6</v>
      </c>
      <c r="I5704" t="s">
        <v>3</v>
      </c>
      <c r="J5704" t="str">
        <f>_xlfn.XLOOKUP(Orders[[#This Row],[_SalesRepID]],'Sales team'!A:A,'Sales team'!B:B)</f>
        <v>Nicholas Cunningham</v>
      </c>
      <c r="K5704">
        <v>19</v>
      </c>
      <c r="L5704">
        <v>2</v>
      </c>
      <c r="M5704">
        <v>278</v>
      </c>
      <c r="N5704" t="str">
        <f>_xlfn.XLOOKUP(Orders[[#This Row],[_ProductID]],Products!A:A,Products!C:C)</f>
        <v>Furniture</v>
      </c>
      <c r="O5704">
        <v>5</v>
      </c>
      <c r="P5704">
        <v>0.1</v>
      </c>
      <c r="Q5704" s="2">
        <v>234.5</v>
      </c>
      <c r="R5704" s="2">
        <v>103.18</v>
      </c>
      <c r="S5704" s="2">
        <v>1477.3500000000001</v>
      </c>
      <c r="T5704" s="2">
        <v>755.09000000000015</v>
      </c>
    </row>
    <row r="5705" spans="1:20" x14ac:dyDescent="0.25">
      <c r="A5705" t="s">
        <v>2292</v>
      </c>
      <c r="B5705" t="s">
        <v>5</v>
      </c>
      <c r="C5705" t="s">
        <v>15</v>
      </c>
      <c r="D5705" s="1">
        <v>43400</v>
      </c>
      <c r="E5705" s="1">
        <v>43515</v>
      </c>
      <c r="F5705" s="1">
        <v>43526</v>
      </c>
      <c r="G5705" s="1">
        <v>43528</v>
      </c>
      <c r="H5705" s="13">
        <f>Orders[[#This Row],[DeliveryDate]]-Orders[[#This Row],[OrderDate]]</f>
        <v>13</v>
      </c>
      <c r="I5705" t="s">
        <v>3</v>
      </c>
      <c r="J5705" t="str">
        <f>_xlfn.XLOOKUP(Orders[[#This Row],[_SalesRepID]],'Sales team'!A:A,'Sales team'!B:B)</f>
        <v>Roger Alexander</v>
      </c>
      <c r="K5705">
        <v>15</v>
      </c>
      <c r="L5705">
        <v>9</v>
      </c>
      <c r="M5705">
        <v>41</v>
      </c>
      <c r="N5705" t="str">
        <f>_xlfn.XLOOKUP(Orders[[#This Row],[_ProductID]],Products!A:A,Products!C:C)</f>
        <v>Home décor</v>
      </c>
      <c r="O5705">
        <v>39</v>
      </c>
      <c r="P5705">
        <v>7.4999999999999997E-2</v>
      </c>
      <c r="Q5705" s="2">
        <v>978.2</v>
      </c>
      <c r="R5705" s="2">
        <v>401.06200000000001</v>
      </c>
      <c r="S5705" s="2">
        <v>7238.68</v>
      </c>
      <c r="T5705" s="2">
        <v>4030.1840000000002</v>
      </c>
    </row>
    <row r="5706" spans="1:20" x14ac:dyDescent="0.25">
      <c r="A5706" t="s">
        <v>2293</v>
      </c>
      <c r="B5706" t="s">
        <v>1</v>
      </c>
      <c r="C5706" t="s">
        <v>13</v>
      </c>
      <c r="D5706" s="1">
        <v>43400</v>
      </c>
      <c r="E5706" s="1">
        <v>43515</v>
      </c>
      <c r="F5706" s="1">
        <v>43529</v>
      </c>
      <c r="G5706" s="1">
        <v>43528</v>
      </c>
      <c r="H5706" s="13">
        <f>Orders[[#This Row],[DeliveryDate]]-Orders[[#This Row],[OrderDate]]</f>
        <v>13</v>
      </c>
      <c r="I5706" t="s">
        <v>3</v>
      </c>
      <c r="J5706" t="str">
        <f>_xlfn.XLOOKUP(Orders[[#This Row],[_SalesRepID]],'Sales team'!A:A,'Sales team'!B:B)</f>
        <v>Jonathan Hawkins</v>
      </c>
      <c r="K5706">
        <v>10</v>
      </c>
      <c r="L5706">
        <v>50</v>
      </c>
      <c r="M5706">
        <v>268</v>
      </c>
      <c r="N5706" t="str">
        <f>_xlfn.XLOOKUP(Orders[[#This Row],[_ProductID]],Products!A:A,Products!C:C)</f>
        <v>Home décor</v>
      </c>
      <c r="O5706">
        <v>46</v>
      </c>
      <c r="P5706">
        <v>0.15</v>
      </c>
      <c r="Q5706" s="2">
        <v>3778.8</v>
      </c>
      <c r="R5706" s="2">
        <v>3023.0400000000004</v>
      </c>
      <c r="S5706" s="2">
        <v>9635.94</v>
      </c>
      <c r="T5706" s="2">
        <v>566.81999999999971</v>
      </c>
    </row>
    <row r="5707" spans="1:20" x14ac:dyDescent="0.25">
      <c r="A5707" t="s">
        <v>2294</v>
      </c>
      <c r="B5707" t="s">
        <v>5</v>
      </c>
      <c r="C5707" t="s">
        <v>2</v>
      </c>
      <c r="D5707" s="1">
        <v>43400</v>
      </c>
      <c r="E5707" s="1">
        <v>43515</v>
      </c>
      <c r="F5707" s="1">
        <v>43540</v>
      </c>
      <c r="G5707" s="1">
        <v>43543</v>
      </c>
      <c r="H5707" s="13">
        <f>Orders[[#This Row],[DeliveryDate]]-Orders[[#This Row],[OrderDate]]</f>
        <v>28</v>
      </c>
      <c r="I5707" t="s">
        <v>3</v>
      </c>
      <c r="J5707" t="str">
        <f>_xlfn.XLOOKUP(Orders[[#This Row],[_SalesRepID]],'Sales team'!A:A,'Sales team'!B:B)</f>
        <v>Todd Roberts</v>
      </c>
      <c r="K5707">
        <v>13</v>
      </c>
      <c r="L5707">
        <v>17</v>
      </c>
      <c r="M5707">
        <v>258</v>
      </c>
      <c r="N5707" t="str">
        <f>_xlfn.XLOOKUP(Orders[[#This Row],[_ProductID]],Products!A:A,Products!C:C)</f>
        <v>Furniture</v>
      </c>
      <c r="O5707">
        <v>42</v>
      </c>
      <c r="P5707">
        <v>7.4999999999999997E-2</v>
      </c>
      <c r="Q5707" s="2">
        <v>1165.8</v>
      </c>
      <c r="R5707" s="2">
        <v>967.61399999999992</v>
      </c>
      <c r="S5707" s="2">
        <v>1078.365</v>
      </c>
      <c r="T5707" s="2">
        <v>110.75100000000009</v>
      </c>
    </row>
    <row r="5708" spans="1:20" x14ac:dyDescent="0.25">
      <c r="A5708" t="s">
        <v>2295</v>
      </c>
      <c r="B5708" t="s">
        <v>8</v>
      </c>
      <c r="C5708" t="s">
        <v>25</v>
      </c>
      <c r="D5708" s="1">
        <v>43400</v>
      </c>
      <c r="E5708" s="1">
        <v>43515</v>
      </c>
      <c r="F5708" s="1">
        <v>43519</v>
      </c>
      <c r="G5708" s="1">
        <v>43523</v>
      </c>
      <c r="H5708" s="13">
        <f>Orders[[#This Row],[DeliveryDate]]-Orders[[#This Row],[OrderDate]]</f>
        <v>8</v>
      </c>
      <c r="I5708" t="s">
        <v>3</v>
      </c>
      <c r="J5708" t="str">
        <f>_xlfn.XLOOKUP(Orders[[#This Row],[_SalesRepID]],'Sales team'!A:A,'Sales team'!B:B)</f>
        <v>Samuel Fowler</v>
      </c>
      <c r="K5708">
        <v>21</v>
      </c>
      <c r="L5708">
        <v>4</v>
      </c>
      <c r="M5708">
        <v>367</v>
      </c>
      <c r="N5708" t="str">
        <f>_xlfn.XLOOKUP(Orders[[#This Row],[_ProductID]],Products!A:A,Products!C:C)</f>
        <v>Home décor</v>
      </c>
      <c r="O5708">
        <v>44</v>
      </c>
      <c r="P5708">
        <v>0.1</v>
      </c>
      <c r="Q5708" s="2">
        <v>1152.4000000000001</v>
      </c>
      <c r="R5708" s="2">
        <v>887.34800000000007</v>
      </c>
      <c r="S5708" s="2">
        <v>8297.2800000000007</v>
      </c>
      <c r="T5708" s="2">
        <v>1198.4960000000001</v>
      </c>
    </row>
    <row r="5709" spans="1:20" x14ac:dyDescent="0.25">
      <c r="A5709" t="s">
        <v>2296</v>
      </c>
      <c r="B5709" t="s">
        <v>8</v>
      </c>
      <c r="C5709" t="s">
        <v>6</v>
      </c>
      <c r="D5709" s="1">
        <v>43400</v>
      </c>
      <c r="E5709" s="1">
        <v>43515</v>
      </c>
      <c r="F5709" s="1">
        <v>43529</v>
      </c>
      <c r="G5709" s="1">
        <v>43535</v>
      </c>
      <c r="H5709" s="13">
        <f>Orders[[#This Row],[DeliveryDate]]-Orders[[#This Row],[OrderDate]]</f>
        <v>20</v>
      </c>
      <c r="I5709" t="s">
        <v>3</v>
      </c>
      <c r="J5709" t="str">
        <f>_xlfn.XLOOKUP(Orders[[#This Row],[_SalesRepID]],'Sales team'!A:A,'Sales team'!B:B)</f>
        <v>Douglas Tucker</v>
      </c>
      <c r="K5709">
        <v>23</v>
      </c>
      <c r="L5709">
        <v>46</v>
      </c>
      <c r="M5709">
        <v>143</v>
      </c>
      <c r="N5709" t="str">
        <f>_xlfn.XLOOKUP(Orders[[#This Row],[_ProductID]],Products!A:A,Products!C:C)</f>
        <v>Home décor</v>
      </c>
      <c r="O5709">
        <v>33</v>
      </c>
      <c r="P5709">
        <v>0.1</v>
      </c>
      <c r="Q5709" s="2">
        <v>1045.2</v>
      </c>
      <c r="R5709" s="2">
        <v>522.6</v>
      </c>
      <c r="S5709" s="2">
        <v>7525.4400000000005</v>
      </c>
      <c r="T5709" s="2">
        <v>3344.6400000000003</v>
      </c>
    </row>
    <row r="5710" spans="1:20" x14ac:dyDescent="0.25">
      <c r="A5710" t="s">
        <v>2297</v>
      </c>
      <c r="B5710" t="s">
        <v>8</v>
      </c>
      <c r="C5710" t="s">
        <v>2</v>
      </c>
      <c r="D5710" s="1">
        <v>43400</v>
      </c>
      <c r="E5710" s="1">
        <v>43515</v>
      </c>
      <c r="F5710" s="1">
        <v>43543</v>
      </c>
      <c r="G5710" s="1">
        <v>43522</v>
      </c>
      <c r="H5710" s="13">
        <f>Orders[[#This Row],[DeliveryDate]]-Orders[[#This Row],[OrderDate]]</f>
        <v>7</v>
      </c>
      <c r="I5710" t="s">
        <v>3</v>
      </c>
      <c r="J5710" t="str">
        <f>_xlfn.XLOOKUP(Orders[[#This Row],[_SalesRepID]],'Sales team'!A:A,'Sales team'!B:B)</f>
        <v>Douglas Tucker</v>
      </c>
      <c r="K5710">
        <v>23</v>
      </c>
      <c r="L5710">
        <v>44</v>
      </c>
      <c r="M5710">
        <v>208</v>
      </c>
      <c r="N5710" t="str">
        <f>_xlfn.XLOOKUP(Orders[[#This Row],[_ProductID]],Products!A:A,Products!C:C)</f>
        <v>Furniture</v>
      </c>
      <c r="O5710">
        <v>5</v>
      </c>
      <c r="P5710">
        <v>0.15</v>
      </c>
      <c r="Q5710" s="2">
        <v>6385.1</v>
      </c>
      <c r="R5710" s="2">
        <v>3767.2089999999998</v>
      </c>
      <c r="S5710" s="2">
        <v>16282.005000000003</v>
      </c>
      <c r="T5710" s="2">
        <v>4980.3780000000024</v>
      </c>
    </row>
    <row r="5711" spans="1:20" x14ac:dyDescent="0.25">
      <c r="A5711" t="s">
        <v>2298</v>
      </c>
      <c r="B5711" t="s">
        <v>5</v>
      </c>
      <c r="C5711" t="s">
        <v>6</v>
      </c>
      <c r="D5711" s="1">
        <v>43400</v>
      </c>
      <c r="E5711" s="1">
        <v>43515</v>
      </c>
      <c r="F5711" s="1">
        <v>43520</v>
      </c>
      <c r="G5711" s="1">
        <v>43545</v>
      </c>
      <c r="H5711" s="13">
        <f>Orders[[#This Row],[DeliveryDate]]-Orders[[#This Row],[OrderDate]]</f>
        <v>30</v>
      </c>
      <c r="I5711" t="s">
        <v>3</v>
      </c>
      <c r="J5711" t="str">
        <f>_xlfn.XLOOKUP(Orders[[#This Row],[_SalesRepID]],'Sales team'!A:A,'Sales team'!B:B)</f>
        <v>Carl Nguyen</v>
      </c>
      <c r="K5711">
        <v>12</v>
      </c>
      <c r="L5711">
        <v>31</v>
      </c>
      <c r="M5711">
        <v>162</v>
      </c>
      <c r="N5711" t="str">
        <f>_xlfn.XLOOKUP(Orders[[#This Row],[_ProductID]],Products!A:A,Products!C:C)</f>
        <v>Electronics</v>
      </c>
      <c r="O5711">
        <v>25</v>
      </c>
      <c r="P5711">
        <v>7.4999999999999997E-2</v>
      </c>
      <c r="Q5711" s="2">
        <v>2686.7000000000003</v>
      </c>
      <c r="R5711" s="2">
        <v>1423.9510000000002</v>
      </c>
      <c r="S5711" s="2">
        <v>2485.1975000000002</v>
      </c>
      <c r="T5711" s="2">
        <v>1061.2465</v>
      </c>
    </row>
    <row r="5712" spans="1:20" x14ac:dyDescent="0.25">
      <c r="A5712" t="s">
        <v>2285</v>
      </c>
      <c r="B5712" t="s">
        <v>10</v>
      </c>
      <c r="C5712" t="s">
        <v>25</v>
      </c>
      <c r="D5712" s="1">
        <v>43400</v>
      </c>
      <c r="E5712" s="1">
        <v>43514</v>
      </c>
      <c r="F5712" s="1">
        <v>43540</v>
      </c>
      <c r="G5712" s="1">
        <v>43535</v>
      </c>
      <c r="H5712" s="13">
        <f>Orders[[#This Row],[DeliveryDate]]-Orders[[#This Row],[OrderDate]]</f>
        <v>21</v>
      </c>
      <c r="I5712" t="s">
        <v>3</v>
      </c>
      <c r="J5712" t="str">
        <f>_xlfn.XLOOKUP(Orders[[#This Row],[_SalesRepID]],'Sales team'!A:A,'Sales team'!B:B)</f>
        <v>Carlos Miller</v>
      </c>
      <c r="K5712">
        <v>28</v>
      </c>
      <c r="L5712">
        <v>50</v>
      </c>
      <c r="M5712">
        <v>344</v>
      </c>
      <c r="N5712" t="str">
        <f>_xlfn.XLOOKUP(Orders[[#This Row],[_ProductID]],Products!A:A,Products!C:C)</f>
        <v>Electronics</v>
      </c>
      <c r="O5712">
        <v>6</v>
      </c>
      <c r="P5712">
        <v>0.05</v>
      </c>
      <c r="Q5712" s="2">
        <v>1876</v>
      </c>
      <c r="R5712" s="2">
        <v>1256.92</v>
      </c>
      <c r="S5712" s="2">
        <v>5346.5999999999995</v>
      </c>
      <c r="T5712" s="2">
        <v>1575.8399999999992</v>
      </c>
    </row>
    <row r="5713" spans="1:20" x14ac:dyDescent="0.25">
      <c r="A5713" t="s">
        <v>2286</v>
      </c>
      <c r="B5713" t="s">
        <v>1</v>
      </c>
      <c r="C5713" t="s">
        <v>2</v>
      </c>
      <c r="D5713" s="1">
        <v>43400</v>
      </c>
      <c r="E5713" s="1">
        <v>43514</v>
      </c>
      <c r="F5713" s="1">
        <v>43536</v>
      </c>
      <c r="G5713" s="1">
        <v>43522</v>
      </c>
      <c r="H5713" s="13">
        <f>Orders[[#This Row],[DeliveryDate]]-Orders[[#This Row],[OrderDate]]</f>
        <v>8</v>
      </c>
      <c r="I5713" t="s">
        <v>3</v>
      </c>
      <c r="J5713" t="str">
        <f>_xlfn.XLOOKUP(Orders[[#This Row],[_SalesRepID]],'Sales team'!A:A,'Sales team'!B:B)</f>
        <v>Shawn Cook</v>
      </c>
      <c r="K5713">
        <v>7</v>
      </c>
      <c r="L5713">
        <v>3</v>
      </c>
      <c r="M5713">
        <v>227</v>
      </c>
      <c r="N5713" t="str">
        <f>_xlfn.XLOOKUP(Orders[[#This Row],[_ProductID]],Products!A:A,Products!C:C)</f>
        <v>Home décor</v>
      </c>
      <c r="O5713">
        <v>26</v>
      </c>
      <c r="P5713">
        <v>0.15</v>
      </c>
      <c r="Q5713" s="2">
        <v>897.80000000000007</v>
      </c>
      <c r="R5713" s="2">
        <v>718.24000000000012</v>
      </c>
      <c r="S5713" s="2">
        <v>3815.65</v>
      </c>
      <c r="T5713" s="2">
        <v>224.44999999999936</v>
      </c>
    </row>
    <row r="5714" spans="1:20" x14ac:dyDescent="0.25">
      <c r="A5714" t="s">
        <v>2287</v>
      </c>
      <c r="B5714" t="s">
        <v>10</v>
      </c>
      <c r="C5714" t="s">
        <v>15</v>
      </c>
      <c r="D5714" s="1">
        <v>43400</v>
      </c>
      <c r="E5714" s="1">
        <v>43514</v>
      </c>
      <c r="F5714" s="1">
        <v>43523</v>
      </c>
      <c r="G5714" s="1">
        <v>43524</v>
      </c>
      <c r="H5714" s="13">
        <f>Orders[[#This Row],[DeliveryDate]]-Orders[[#This Row],[OrderDate]]</f>
        <v>10</v>
      </c>
      <c r="I5714" t="s">
        <v>3</v>
      </c>
      <c r="J5714" t="str">
        <f>_xlfn.XLOOKUP(Orders[[#This Row],[_SalesRepID]],'Sales team'!A:A,'Sales team'!B:B)</f>
        <v>Shawn Torres</v>
      </c>
      <c r="K5714">
        <v>27</v>
      </c>
      <c r="L5714">
        <v>5</v>
      </c>
      <c r="M5714">
        <v>48</v>
      </c>
      <c r="N5714" t="str">
        <f>_xlfn.XLOOKUP(Orders[[#This Row],[_ProductID]],Products!A:A,Products!C:C)</f>
        <v>Kitchen &amp; Dining</v>
      </c>
      <c r="O5714">
        <v>7</v>
      </c>
      <c r="P5714">
        <v>7.4999999999999997E-2</v>
      </c>
      <c r="Q5714" s="2">
        <v>844.2</v>
      </c>
      <c r="R5714" s="2">
        <v>455.86800000000005</v>
      </c>
      <c r="S5714" s="2">
        <v>3123.5400000000004</v>
      </c>
      <c r="T5714" s="2">
        <v>1300.0680000000002</v>
      </c>
    </row>
    <row r="5715" spans="1:20" x14ac:dyDescent="0.25">
      <c r="A5715" t="s">
        <v>2288</v>
      </c>
      <c r="B5715" t="s">
        <v>1</v>
      </c>
      <c r="C5715" t="s">
        <v>13</v>
      </c>
      <c r="D5715" s="1">
        <v>43400</v>
      </c>
      <c r="E5715" s="1">
        <v>43514</v>
      </c>
      <c r="F5715" s="1">
        <v>43536</v>
      </c>
      <c r="G5715" s="1">
        <v>43539</v>
      </c>
      <c r="H5715" s="13">
        <f>Orders[[#This Row],[DeliveryDate]]-Orders[[#This Row],[OrderDate]]</f>
        <v>25</v>
      </c>
      <c r="I5715" t="s">
        <v>3</v>
      </c>
      <c r="J5715" t="str">
        <f>_xlfn.XLOOKUP(Orders[[#This Row],[_SalesRepID]],'Sales team'!A:A,'Sales team'!B:B)</f>
        <v>Adam Hernandez</v>
      </c>
      <c r="K5715">
        <v>1</v>
      </c>
      <c r="L5715">
        <v>42</v>
      </c>
      <c r="M5715">
        <v>318</v>
      </c>
      <c r="N5715" t="str">
        <f>_xlfn.XLOOKUP(Orders[[#This Row],[_ProductID]],Products!A:A,Products!C:C)</f>
        <v>Home décor</v>
      </c>
      <c r="O5715">
        <v>41</v>
      </c>
      <c r="P5715">
        <v>0.1</v>
      </c>
      <c r="Q5715" s="2">
        <v>3932.9</v>
      </c>
      <c r="R5715" s="2">
        <v>2202.4240000000004</v>
      </c>
      <c r="S5715" s="2">
        <v>24777.27</v>
      </c>
      <c r="T5715" s="2">
        <v>9360.3019999999979</v>
      </c>
    </row>
    <row r="5716" spans="1:20" x14ac:dyDescent="0.25">
      <c r="A5716" t="s">
        <v>2289</v>
      </c>
      <c r="B5716" t="s">
        <v>1</v>
      </c>
      <c r="C5716" t="s">
        <v>15</v>
      </c>
      <c r="D5716" s="1">
        <v>43400</v>
      </c>
      <c r="E5716" s="1">
        <v>43514</v>
      </c>
      <c r="F5716" s="1">
        <v>43523</v>
      </c>
      <c r="G5716" s="1">
        <v>43525</v>
      </c>
      <c r="H5716" s="13">
        <f>Orders[[#This Row],[DeliveryDate]]-Orders[[#This Row],[OrderDate]]</f>
        <v>11</v>
      </c>
      <c r="I5716" t="s">
        <v>3</v>
      </c>
      <c r="J5716" t="str">
        <f>_xlfn.XLOOKUP(Orders[[#This Row],[_SalesRepID]],'Sales team'!A:A,'Sales team'!B:B)</f>
        <v>Jerry Green</v>
      </c>
      <c r="K5716">
        <v>3</v>
      </c>
      <c r="L5716">
        <v>39</v>
      </c>
      <c r="M5716">
        <v>15</v>
      </c>
      <c r="N5716" t="str">
        <f>_xlfn.XLOOKUP(Orders[[#This Row],[_ProductID]],Products!A:A,Products!C:C)</f>
        <v>Home décor</v>
      </c>
      <c r="O5716">
        <v>31</v>
      </c>
      <c r="P5716">
        <v>7.4999999999999997E-2</v>
      </c>
      <c r="Q5716" s="2">
        <v>3999.9</v>
      </c>
      <c r="R5716" s="2">
        <v>2519.9369999999999</v>
      </c>
      <c r="S5716" s="2">
        <v>3699.9075000000003</v>
      </c>
      <c r="T5716" s="2">
        <v>1179.9705000000004</v>
      </c>
    </row>
    <row r="5717" spans="1:20" x14ac:dyDescent="0.25">
      <c r="A5717" t="s">
        <v>2290</v>
      </c>
      <c r="B5717" t="s">
        <v>1</v>
      </c>
      <c r="C5717" t="s">
        <v>13</v>
      </c>
      <c r="D5717" s="1">
        <v>43400</v>
      </c>
      <c r="E5717" s="1">
        <v>43514</v>
      </c>
      <c r="F5717" s="1">
        <v>43529</v>
      </c>
      <c r="G5717" s="1">
        <v>43538</v>
      </c>
      <c r="H5717" s="13">
        <f>Orders[[#This Row],[DeliveryDate]]-Orders[[#This Row],[OrderDate]]</f>
        <v>24</v>
      </c>
      <c r="I5717" t="s">
        <v>3</v>
      </c>
      <c r="J5717" t="str">
        <f>_xlfn.XLOOKUP(Orders[[#This Row],[_SalesRepID]],'Sales team'!A:A,'Sales team'!B:B)</f>
        <v>Adam Hernandez</v>
      </c>
      <c r="K5717">
        <v>1</v>
      </c>
      <c r="L5717">
        <v>17</v>
      </c>
      <c r="M5717">
        <v>293</v>
      </c>
      <c r="N5717" t="str">
        <f>_xlfn.XLOOKUP(Orders[[#This Row],[_ProductID]],Products!A:A,Products!C:C)</f>
        <v>Kitchen &amp; Dining</v>
      </c>
      <c r="O5717">
        <v>4</v>
      </c>
      <c r="P5717">
        <v>0.05</v>
      </c>
      <c r="Q5717" s="2">
        <v>964.80000000000007</v>
      </c>
      <c r="R5717" s="2">
        <v>820.08</v>
      </c>
      <c r="S5717" s="2">
        <v>2749.68</v>
      </c>
      <c r="T5717" s="2">
        <v>289.4399999999996</v>
      </c>
    </row>
    <row r="5718" spans="1:20" x14ac:dyDescent="0.25">
      <c r="A5718" t="s">
        <v>2291</v>
      </c>
      <c r="B5718" t="s">
        <v>1</v>
      </c>
      <c r="C5718" t="s">
        <v>6</v>
      </c>
      <c r="D5718" s="1">
        <v>43400</v>
      </c>
      <c r="E5718" s="1">
        <v>43514</v>
      </c>
      <c r="F5718" s="1">
        <v>43527</v>
      </c>
      <c r="G5718" s="1">
        <v>43550</v>
      </c>
      <c r="H5718" s="13">
        <f>Orders[[#This Row],[DeliveryDate]]-Orders[[#This Row],[OrderDate]]</f>
        <v>36</v>
      </c>
      <c r="I5718" t="s">
        <v>3</v>
      </c>
      <c r="J5718" t="str">
        <f>_xlfn.XLOOKUP(Orders[[#This Row],[_SalesRepID]],'Sales team'!A:A,'Sales team'!B:B)</f>
        <v>Joshua Little</v>
      </c>
      <c r="K5718">
        <v>11</v>
      </c>
      <c r="L5718">
        <v>33</v>
      </c>
      <c r="M5718">
        <v>132</v>
      </c>
      <c r="N5718" t="str">
        <f>_xlfn.XLOOKUP(Orders[[#This Row],[_ProductID]],Products!A:A,Products!C:C)</f>
        <v>Furniture</v>
      </c>
      <c r="O5718">
        <v>19</v>
      </c>
      <c r="P5718">
        <v>0.1</v>
      </c>
      <c r="Q5718" s="2">
        <v>1976.5</v>
      </c>
      <c r="R5718" s="2">
        <v>1462.61</v>
      </c>
      <c r="S5718" s="2">
        <v>7115.4000000000005</v>
      </c>
      <c r="T5718" s="2">
        <v>1264.9600000000009</v>
      </c>
    </row>
    <row r="5719" spans="1:20" x14ac:dyDescent="0.25">
      <c r="A5719" t="s">
        <v>2270</v>
      </c>
      <c r="B5719" t="s">
        <v>1</v>
      </c>
      <c r="C5719" t="s">
        <v>6</v>
      </c>
      <c r="D5719" s="1">
        <v>43400</v>
      </c>
      <c r="E5719" s="1">
        <v>43513</v>
      </c>
      <c r="F5719" s="1">
        <v>43522</v>
      </c>
      <c r="G5719" s="1">
        <v>43523</v>
      </c>
      <c r="H5719" s="13">
        <f>Orders[[#This Row],[DeliveryDate]]-Orders[[#This Row],[OrderDate]]</f>
        <v>10</v>
      </c>
      <c r="I5719" t="s">
        <v>3</v>
      </c>
      <c r="J5719" t="str">
        <f>_xlfn.XLOOKUP(Orders[[#This Row],[_SalesRepID]],'Sales team'!A:A,'Sales team'!B:B)</f>
        <v>Joshua Bennett</v>
      </c>
      <c r="K5719">
        <v>6</v>
      </c>
      <c r="L5719">
        <v>17</v>
      </c>
      <c r="M5719">
        <v>120</v>
      </c>
      <c r="N5719" t="str">
        <f>_xlfn.XLOOKUP(Orders[[#This Row],[_ProductID]],Products!A:A,Products!C:C)</f>
        <v>Kitchen &amp; Dining</v>
      </c>
      <c r="O5719">
        <v>1</v>
      </c>
      <c r="P5719">
        <v>0.05</v>
      </c>
      <c r="Q5719" s="2">
        <v>1118.9000000000001</v>
      </c>
      <c r="R5719" s="2">
        <v>906.30900000000008</v>
      </c>
      <c r="S5719" s="2">
        <v>2125.91</v>
      </c>
      <c r="T5719" s="2">
        <v>313.29199999999969</v>
      </c>
    </row>
    <row r="5720" spans="1:20" x14ac:dyDescent="0.25">
      <c r="A5720" t="s">
        <v>2271</v>
      </c>
      <c r="B5720" t="s">
        <v>1</v>
      </c>
      <c r="C5720" t="s">
        <v>6</v>
      </c>
      <c r="D5720" s="1">
        <v>43400</v>
      </c>
      <c r="E5720" s="1">
        <v>43513</v>
      </c>
      <c r="F5720" s="1">
        <v>43523</v>
      </c>
      <c r="G5720" s="1">
        <v>43542</v>
      </c>
      <c r="H5720" s="13">
        <f>Orders[[#This Row],[DeliveryDate]]-Orders[[#This Row],[OrderDate]]</f>
        <v>29</v>
      </c>
      <c r="I5720" t="s">
        <v>3</v>
      </c>
      <c r="J5720" t="str">
        <f>_xlfn.XLOOKUP(Orders[[#This Row],[_SalesRepID]],'Sales team'!A:A,'Sales team'!B:B)</f>
        <v>Chris Armstrong</v>
      </c>
      <c r="K5720">
        <v>4</v>
      </c>
      <c r="L5720">
        <v>11</v>
      </c>
      <c r="M5720">
        <v>183</v>
      </c>
      <c r="N5720" t="str">
        <f>_xlfn.XLOOKUP(Orders[[#This Row],[_ProductID]],Products!A:A,Products!C:C)</f>
        <v>Furniture</v>
      </c>
      <c r="O5720">
        <v>38</v>
      </c>
      <c r="P5720">
        <v>0.05</v>
      </c>
      <c r="Q5720" s="2">
        <v>1279.7</v>
      </c>
      <c r="R5720" s="2">
        <v>1010.9630000000001</v>
      </c>
      <c r="S5720" s="2">
        <v>1215.7149999999999</v>
      </c>
      <c r="T5720" s="2">
        <v>204.75199999999984</v>
      </c>
    </row>
    <row r="5721" spans="1:20" x14ac:dyDescent="0.25">
      <c r="A5721" t="s">
        <v>2272</v>
      </c>
      <c r="B5721" t="s">
        <v>1</v>
      </c>
      <c r="C5721" t="s">
        <v>6</v>
      </c>
      <c r="D5721" s="1">
        <v>43400</v>
      </c>
      <c r="E5721" s="1">
        <v>43513</v>
      </c>
      <c r="F5721" s="1">
        <v>43532</v>
      </c>
      <c r="G5721" s="1">
        <v>43528</v>
      </c>
      <c r="H5721" s="13">
        <f>Orders[[#This Row],[DeliveryDate]]-Orders[[#This Row],[OrderDate]]</f>
        <v>15</v>
      </c>
      <c r="I5721" t="s">
        <v>3</v>
      </c>
      <c r="J5721" t="str">
        <f>_xlfn.XLOOKUP(Orders[[#This Row],[_SalesRepID]],'Sales team'!A:A,'Sales team'!B:B)</f>
        <v>Jonathan Hawkins</v>
      </c>
      <c r="K5721">
        <v>10</v>
      </c>
      <c r="L5721">
        <v>25</v>
      </c>
      <c r="M5721">
        <v>106</v>
      </c>
      <c r="N5721" t="str">
        <f>_xlfn.XLOOKUP(Orders[[#This Row],[_ProductID]],Products!A:A,Products!C:C)</f>
        <v>Home décor</v>
      </c>
      <c r="O5721">
        <v>41</v>
      </c>
      <c r="P5721">
        <v>0.1</v>
      </c>
      <c r="Q5721" s="2">
        <v>3919.5</v>
      </c>
      <c r="R5721" s="2">
        <v>3292.3799999999997</v>
      </c>
      <c r="S5721" s="2">
        <v>7055.1</v>
      </c>
      <c r="T5721" s="2">
        <v>470.34000000000106</v>
      </c>
    </row>
    <row r="5722" spans="1:20" x14ac:dyDescent="0.25">
      <c r="A5722" t="s">
        <v>2273</v>
      </c>
      <c r="B5722" t="s">
        <v>5</v>
      </c>
      <c r="C5722" t="s">
        <v>46</v>
      </c>
      <c r="D5722" s="1">
        <v>43400</v>
      </c>
      <c r="E5722" s="1">
        <v>43513</v>
      </c>
      <c r="F5722" s="1">
        <v>43536</v>
      </c>
      <c r="G5722" s="1">
        <v>43521</v>
      </c>
      <c r="H5722" s="13">
        <f>Orders[[#This Row],[DeliveryDate]]-Orders[[#This Row],[OrderDate]]</f>
        <v>8</v>
      </c>
      <c r="I5722" t="s">
        <v>3</v>
      </c>
      <c r="J5722" t="str">
        <f>_xlfn.XLOOKUP(Orders[[#This Row],[_SalesRepID]],'Sales team'!A:A,'Sales team'!B:B)</f>
        <v>Paul Holmes</v>
      </c>
      <c r="K5722">
        <v>14</v>
      </c>
      <c r="L5722">
        <v>33</v>
      </c>
      <c r="M5722">
        <v>72</v>
      </c>
      <c r="N5722" t="str">
        <f>_xlfn.XLOOKUP(Orders[[#This Row],[_ProductID]],Products!A:A,Products!C:C)</f>
        <v>Home décor</v>
      </c>
      <c r="O5722">
        <v>35</v>
      </c>
      <c r="P5722">
        <v>7.4999999999999997E-2</v>
      </c>
      <c r="Q5722" s="2">
        <v>1855.9</v>
      </c>
      <c r="R5722" s="2">
        <v>835.15500000000009</v>
      </c>
      <c r="S5722" s="2">
        <v>6866.8300000000008</v>
      </c>
      <c r="T5722" s="2">
        <v>3526.2100000000005</v>
      </c>
    </row>
    <row r="5723" spans="1:20" x14ac:dyDescent="0.25">
      <c r="A5723" t="s">
        <v>2274</v>
      </c>
      <c r="B5723" t="s">
        <v>10</v>
      </c>
      <c r="C5723" t="s">
        <v>15</v>
      </c>
      <c r="D5723" s="1">
        <v>43400</v>
      </c>
      <c r="E5723" s="1">
        <v>43513</v>
      </c>
      <c r="F5723" s="1">
        <v>43534</v>
      </c>
      <c r="G5723" s="1">
        <v>43516</v>
      </c>
      <c r="H5723" s="13">
        <f>Orders[[#This Row],[DeliveryDate]]-Orders[[#This Row],[OrderDate]]</f>
        <v>3</v>
      </c>
      <c r="I5723" t="s">
        <v>3</v>
      </c>
      <c r="J5723" t="str">
        <f>_xlfn.XLOOKUP(Orders[[#This Row],[_SalesRepID]],'Sales team'!A:A,'Sales team'!B:B)</f>
        <v>Shawn Torres</v>
      </c>
      <c r="K5723">
        <v>27</v>
      </c>
      <c r="L5723">
        <v>7</v>
      </c>
      <c r="M5723">
        <v>26</v>
      </c>
      <c r="N5723" t="str">
        <f>_xlfn.XLOOKUP(Orders[[#This Row],[_ProductID]],Products!A:A,Products!C:C)</f>
        <v>Electronics</v>
      </c>
      <c r="O5723">
        <v>25</v>
      </c>
      <c r="P5723">
        <v>0.05</v>
      </c>
      <c r="Q5723" s="2">
        <v>1849.2</v>
      </c>
      <c r="R5723" s="2">
        <v>1423.884</v>
      </c>
      <c r="S5723" s="2">
        <v>3513.48</v>
      </c>
      <c r="T5723" s="2">
        <v>665.71199999999999</v>
      </c>
    </row>
    <row r="5724" spans="1:20" x14ac:dyDescent="0.25">
      <c r="A5724" t="s">
        <v>2275</v>
      </c>
      <c r="B5724" t="s">
        <v>1</v>
      </c>
      <c r="C5724" t="s">
        <v>6</v>
      </c>
      <c r="D5724" s="1">
        <v>43400</v>
      </c>
      <c r="E5724" s="1">
        <v>43513</v>
      </c>
      <c r="F5724" s="1">
        <v>43518</v>
      </c>
      <c r="G5724" s="1">
        <v>43524</v>
      </c>
      <c r="H5724" s="13">
        <f>Orders[[#This Row],[DeliveryDate]]-Orders[[#This Row],[OrderDate]]</f>
        <v>11</v>
      </c>
      <c r="I5724" t="s">
        <v>3</v>
      </c>
      <c r="J5724" t="str">
        <f>_xlfn.XLOOKUP(Orders[[#This Row],[_SalesRepID]],'Sales team'!A:A,'Sales team'!B:B)</f>
        <v>Jonathan Hawkins</v>
      </c>
      <c r="K5724">
        <v>10</v>
      </c>
      <c r="L5724">
        <v>46</v>
      </c>
      <c r="M5724">
        <v>120</v>
      </c>
      <c r="N5724" t="str">
        <f>_xlfn.XLOOKUP(Orders[[#This Row],[_ProductID]],Products!A:A,Products!C:C)</f>
        <v>Home décor</v>
      </c>
      <c r="O5724">
        <v>45</v>
      </c>
      <c r="P5724">
        <v>0.2</v>
      </c>
      <c r="Q5724" s="2">
        <v>5272.9000000000005</v>
      </c>
      <c r="R5724" s="2">
        <v>2636.4500000000003</v>
      </c>
      <c r="S5724" s="2">
        <v>4218.3200000000006</v>
      </c>
      <c r="T5724" s="2">
        <v>1581.8700000000003</v>
      </c>
    </row>
    <row r="5725" spans="1:20" x14ac:dyDescent="0.25">
      <c r="A5725" t="s">
        <v>2276</v>
      </c>
      <c r="B5725" t="s">
        <v>1</v>
      </c>
      <c r="C5725" t="s">
        <v>13</v>
      </c>
      <c r="D5725" s="1">
        <v>43400</v>
      </c>
      <c r="E5725" s="1">
        <v>43513</v>
      </c>
      <c r="F5725" s="1">
        <v>43517</v>
      </c>
      <c r="G5725" s="1">
        <v>43531</v>
      </c>
      <c r="H5725" s="13">
        <f>Orders[[#This Row],[DeliveryDate]]-Orders[[#This Row],[OrderDate]]</f>
        <v>18</v>
      </c>
      <c r="I5725" t="s">
        <v>3</v>
      </c>
      <c r="J5725" t="str">
        <f>_xlfn.XLOOKUP(Orders[[#This Row],[_SalesRepID]],'Sales team'!A:A,'Sales team'!B:B)</f>
        <v>Joshua Little</v>
      </c>
      <c r="K5725">
        <v>11</v>
      </c>
      <c r="L5725">
        <v>21</v>
      </c>
      <c r="M5725">
        <v>311</v>
      </c>
      <c r="N5725" t="str">
        <f>_xlfn.XLOOKUP(Orders[[#This Row],[_ProductID]],Products!A:A,Products!C:C)</f>
        <v>Electronics</v>
      </c>
      <c r="O5725">
        <v>25</v>
      </c>
      <c r="P5725">
        <v>0.05</v>
      </c>
      <c r="Q5725" s="2">
        <v>194.3</v>
      </c>
      <c r="R5725" s="2">
        <v>141.839</v>
      </c>
      <c r="S5725" s="2">
        <v>922.92499999999995</v>
      </c>
      <c r="T5725" s="2">
        <v>213.73000000000002</v>
      </c>
    </row>
    <row r="5726" spans="1:20" x14ac:dyDescent="0.25">
      <c r="A5726" t="s">
        <v>2277</v>
      </c>
      <c r="B5726" t="s">
        <v>5</v>
      </c>
      <c r="C5726" t="s">
        <v>2</v>
      </c>
      <c r="D5726" s="1">
        <v>43400</v>
      </c>
      <c r="E5726" s="1">
        <v>43513</v>
      </c>
      <c r="F5726" s="1">
        <v>43523</v>
      </c>
      <c r="G5726" s="1">
        <v>43535</v>
      </c>
      <c r="H5726" s="13">
        <f>Orders[[#This Row],[DeliveryDate]]-Orders[[#This Row],[OrderDate]]</f>
        <v>22</v>
      </c>
      <c r="I5726" t="s">
        <v>3</v>
      </c>
      <c r="J5726" t="str">
        <f>_xlfn.XLOOKUP(Orders[[#This Row],[_SalesRepID]],'Sales team'!A:A,'Sales team'!B:B)</f>
        <v>Nicholas Cunningham</v>
      </c>
      <c r="K5726">
        <v>19</v>
      </c>
      <c r="L5726">
        <v>9</v>
      </c>
      <c r="M5726">
        <v>227</v>
      </c>
      <c r="N5726" t="str">
        <f>_xlfn.XLOOKUP(Orders[[#This Row],[_ProductID]],Products!A:A,Products!C:C)</f>
        <v>Home décor</v>
      </c>
      <c r="O5726">
        <v>33</v>
      </c>
      <c r="P5726">
        <v>0.05</v>
      </c>
      <c r="Q5726" s="2">
        <v>1038.5</v>
      </c>
      <c r="R5726" s="2">
        <v>643.87</v>
      </c>
      <c r="S5726" s="2">
        <v>4932.875</v>
      </c>
      <c r="T5726" s="2">
        <v>1713.5250000000001</v>
      </c>
    </row>
    <row r="5727" spans="1:20" x14ac:dyDescent="0.25">
      <c r="A5727" t="s">
        <v>2278</v>
      </c>
      <c r="B5727" t="s">
        <v>8</v>
      </c>
      <c r="C5727" t="s">
        <v>13</v>
      </c>
      <c r="D5727" s="1">
        <v>43400</v>
      </c>
      <c r="E5727" s="1">
        <v>43513</v>
      </c>
      <c r="F5727" s="1">
        <v>43541</v>
      </c>
      <c r="G5727" s="1">
        <v>43552</v>
      </c>
      <c r="H5727" s="13">
        <f>Orders[[#This Row],[DeliveryDate]]-Orders[[#This Row],[OrderDate]]</f>
        <v>39</v>
      </c>
      <c r="I5727" t="s">
        <v>3</v>
      </c>
      <c r="J5727" t="str">
        <f>_xlfn.XLOOKUP(Orders[[#This Row],[_SalesRepID]],'Sales team'!A:A,'Sales team'!B:B)</f>
        <v>Joe Price</v>
      </c>
      <c r="K5727">
        <v>22</v>
      </c>
      <c r="L5727">
        <v>5</v>
      </c>
      <c r="M5727">
        <v>278</v>
      </c>
      <c r="N5727" t="str">
        <f>_xlfn.XLOOKUP(Orders[[#This Row],[_ProductID]],Products!A:A,Products!C:C)</f>
        <v>Furniture</v>
      </c>
      <c r="O5727">
        <v>12</v>
      </c>
      <c r="P5727">
        <v>0.05</v>
      </c>
      <c r="Q5727" s="2">
        <v>5279.6</v>
      </c>
      <c r="R5727" s="2">
        <v>2375.8200000000002</v>
      </c>
      <c r="S5727" s="2">
        <v>10031.24</v>
      </c>
      <c r="T5727" s="2">
        <v>5279.5999999999995</v>
      </c>
    </row>
    <row r="5728" spans="1:20" x14ac:dyDescent="0.25">
      <c r="A5728" t="s">
        <v>2279</v>
      </c>
      <c r="B5728" t="s">
        <v>1</v>
      </c>
      <c r="C5728" t="s">
        <v>2</v>
      </c>
      <c r="D5728" s="1">
        <v>43400</v>
      </c>
      <c r="E5728" s="1">
        <v>43513</v>
      </c>
      <c r="F5728" s="1">
        <v>43531</v>
      </c>
      <c r="G5728" s="1">
        <v>43535</v>
      </c>
      <c r="H5728" s="13">
        <f>Orders[[#This Row],[DeliveryDate]]-Orders[[#This Row],[OrderDate]]</f>
        <v>22</v>
      </c>
      <c r="I5728" t="s">
        <v>3</v>
      </c>
      <c r="J5728" t="str">
        <f>_xlfn.XLOOKUP(Orders[[#This Row],[_SalesRepID]],'Sales team'!A:A,'Sales team'!B:B)</f>
        <v>Keith Griffin</v>
      </c>
      <c r="K5728">
        <v>2</v>
      </c>
      <c r="L5728">
        <v>45</v>
      </c>
      <c r="M5728">
        <v>247</v>
      </c>
      <c r="N5728" t="str">
        <f>_xlfn.XLOOKUP(Orders[[#This Row],[_ProductID]],Products!A:A,Products!C:C)</f>
        <v>Furniture</v>
      </c>
      <c r="O5728">
        <v>15</v>
      </c>
      <c r="P5728">
        <v>0.2</v>
      </c>
      <c r="Q5728" s="2">
        <v>3705.1</v>
      </c>
      <c r="R5728" s="2">
        <v>2111.9069999999997</v>
      </c>
      <c r="S5728" s="2">
        <v>23712.639999999999</v>
      </c>
      <c r="T5728" s="2">
        <v>6817.3840000000018</v>
      </c>
    </row>
    <row r="5729" spans="1:20" x14ac:dyDescent="0.25">
      <c r="A5729" t="s">
        <v>2280</v>
      </c>
      <c r="B5729" t="s">
        <v>1</v>
      </c>
      <c r="C5729" t="s">
        <v>13</v>
      </c>
      <c r="D5729" s="1">
        <v>43400</v>
      </c>
      <c r="E5729" s="1">
        <v>43513</v>
      </c>
      <c r="F5729" s="1">
        <v>43522</v>
      </c>
      <c r="G5729" s="1">
        <v>43532</v>
      </c>
      <c r="H5729" s="13">
        <f>Orders[[#This Row],[DeliveryDate]]-Orders[[#This Row],[OrderDate]]</f>
        <v>19</v>
      </c>
      <c r="I5729" t="s">
        <v>3</v>
      </c>
      <c r="J5729" t="str">
        <f>_xlfn.XLOOKUP(Orders[[#This Row],[_SalesRepID]],'Sales team'!A:A,'Sales team'!B:B)</f>
        <v>Jerry Green</v>
      </c>
      <c r="K5729">
        <v>3</v>
      </c>
      <c r="L5729">
        <v>13</v>
      </c>
      <c r="M5729">
        <v>318</v>
      </c>
      <c r="N5729" t="str">
        <f>_xlfn.XLOOKUP(Orders[[#This Row],[_ProductID]],Products!A:A,Products!C:C)</f>
        <v>Electronics</v>
      </c>
      <c r="O5729">
        <v>6</v>
      </c>
      <c r="P5729">
        <v>0.15</v>
      </c>
      <c r="Q5729" s="2">
        <v>194.3</v>
      </c>
      <c r="R5729" s="2">
        <v>101.03600000000002</v>
      </c>
      <c r="S5729" s="2">
        <v>825.77499999999998</v>
      </c>
      <c r="T5729" s="2">
        <v>320.59499999999991</v>
      </c>
    </row>
    <row r="5730" spans="1:20" x14ac:dyDescent="0.25">
      <c r="A5730" t="s">
        <v>2281</v>
      </c>
      <c r="B5730" t="s">
        <v>1</v>
      </c>
      <c r="C5730" t="s">
        <v>2</v>
      </c>
      <c r="D5730" s="1">
        <v>43400</v>
      </c>
      <c r="E5730" s="1">
        <v>43513</v>
      </c>
      <c r="F5730" s="1">
        <v>43526</v>
      </c>
      <c r="G5730" s="1">
        <v>43542</v>
      </c>
      <c r="H5730" s="13">
        <f>Orders[[#This Row],[DeliveryDate]]-Orders[[#This Row],[OrderDate]]</f>
        <v>29</v>
      </c>
      <c r="I5730" t="s">
        <v>3</v>
      </c>
      <c r="J5730" t="str">
        <f>_xlfn.XLOOKUP(Orders[[#This Row],[_SalesRepID]],'Sales team'!A:A,'Sales team'!B:B)</f>
        <v>Joshua Bennett</v>
      </c>
      <c r="K5730">
        <v>6</v>
      </c>
      <c r="L5730">
        <v>27</v>
      </c>
      <c r="M5730">
        <v>237</v>
      </c>
      <c r="N5730" t="str">
        <f>_xlfn.XLOOKUP(Orders[[#This Row],[_ProductID]],Products!A:A,Products!C:C)</f>
        <v>Kitchen &amp; Dining</v>
      </c>
      <c r="O5730">
        <v>7</v>
      </c>
      <c r="P5730">
        <v>0.05</v>
      </c>
      <c r="Q5730" s="2">
        <v>1098.8</v>
      </c>
      <c r="R5730" s="2">
        <v>879.04</v>
      </c>
      <c r="S5730" s="2">
        <v>1043.8599999999999</v>
      </c>
      <c r="T5730" s="2">
        <v>164.81999999999994</v>
      </c>
    </row>
    <row r="5731" spans="1:20" x14ac:dyDescent="0.25">
      <c r="A5731" t="s">
        <v>2282</v>
      </c>
      <c r="B5731" t="s">
        <v>1</v>
      </c>
      <c r="C5731" t="s">
        <v>2</v>
      </c>
      <c r="D5731" s="1">
        <v>43400</v>
      </c>
      <c r="E5731" s="1">
        <v>43513</v>
      </c>
      <c r="F5731" s="1">
        <v>43534</v>
      </c>
      <c r="G5731" s="1">
        <v>43528</v>
      </c>
      <c r="H5731" s="13">
        <f>Orders[[#This Row],[DeliveryDate]]-Orders[[#This Row],[OrderDate]]</f>
        <v>15</v>
      </c>
      <c r="I5731" t="s">
        <v>3</v>
      </c>
      <c r="J5731" t="str">
        <f>_xlfn.XLOOKUP(Orders[[#This Row],[_SalesRepID]],'Sales team'!A:A,'Sales team'!B:B)</f>
        <v>Joshua Little</v>
      </c>
      <c r="K5731">
        <v>11</v>
      </c>
      <c r="L5731">
        <v>27</v>
      </c>
      <c r="M5731">
        <v>242</v>
      </c>
      <c r="N5731" t="str">
        <f>_xlfn.XLOOKUP(Orders[[#This Row],[_ProductID]],Products!A:A,Products!C:C)</f>
        <v>Home décor</v>
      </c>
      <c r="O5731">
        <v>21</v>
      </c>
      <c r="P5731">
        <v>7.4999999999999997E-2</v>
      </c>
      <c r="Q5731" s="2">
        <v>1762.1000000000001</v>
      </c>
      <c r="R5731" s="2">
        <v>1409.6800000000003</v>
      </c>
      <c r="S5731" s="2">
        <v>11409.597500000002</v>
      </c>
      <c r="T5731" s="2">
        <v>1541.8374999999996</v>
      </c>
    </row>
    <row r="5732" spans="1:20" x14ac:dyDescent="0.25">
      <c r="A5732" t="s">
        <v>2283</v>
      </c>
      <c r="B5732" t="s">
        <v>8</v>
      </c>
      <c r="C5732" t="s">
        <v>6</v>
      </c>
      <c r="D5732" s="1">
        <v>43400</v>
      </c>
      <c r="E5732" s="1">
        <v>43513</v>
      </c>
      <c r="F5732" s="1">
        <v>43540</v>
      </c>
      <c r="G5732" s="1">
        <v>43529</v>
      </c>
      <c r="H5732" s="13">
        <f>Orders[[#This Row],[DeliveryDate]]-Orders[[#This Row],[OrderDate]]</f>
        <v>16</v>
      </c>
      <c r="I5732" t="s">
        <v>3</v>
      </c>
      <c r="J5732" t="str">
        <f>_xlfn.XLOOKUP(Orders[[#This Row],[_SalesRepID]],'Sales team'!A:A,'Sales team'!B:B)</f>
        <v>Joe Price</v>
      </c>
      <c r="K5732">
        <v>22</v>
      </c>
      <c r="L5732">
        <v>9</v>
      </c>
      <c r="M5732">
        <v>94</v>
      </c>
      <c r="N5732" t="str">
        <f>_xlfn.XLOOKUP(Orders[[#This Row],[_ProductID]],Products!A:A,Products!C:C)</f>
        <v>Home décor</v>
      </c>
      <c r="O5732">
        <v>17</v>
      </c>
      <c r="P5732">
        <v>0.05</v>
      </c>
      <c r="Q5732" s="2">
        <v>174.20000000000002</v>
      </c>
      <c r="R5732" s="2">
        <v>101.036</v>
      </c>
      <c r="S5732" s="2">
        <v>827.45</v>
      </c>
      <c r="T5732" s="2">
        <v>322.27000000000004</v>
      </c>
    </row>
    <row r="5733" spans="1:20" x14ac:dyDescent="0.25">
      <c r="A5733" t="s">
        <v>2284</v>
      </c>
      <c r="B5733" t="s">
        <v>5</v>
      </c>
      <c r="C5733" t="s">
        <v>6</v>
      </c>
      <c r="D5733" s="1">
        <v>43400</v>
      </c>
      <c r="E5733" s="1">
        <v>43513</v>
      </c>
      <c r="F5733" s="1">
        <v>43523</v>
      </c>
      <c r="G5733" s="1">
        <v>43542</v>
      </c>
      <c r="H5733" s="13">
        <f>Orders[[#This Row],[DeliveryDate]]-Orders[[#This Row],[OrderDate]]</f>
        <v>29</v>
      </c>
      <c r="I5733" t="s">
        <v>3</v>
      </c>
      <c r="J5733" t="str">
        <f>_xlfn.XLOOKUP(Orders[[#This Row],[_SalesRepID]],'Sales team'!A:A,'Sales team'!B:B)</f>
        <v>Shawn Wallace</v>
      </c>
      <c r="K5733">
        <v>18</v>
      </c>
      <c r="L5733">
        <v>40</v>
      </c>
      <c r="M5733">
        <v>177</v>
      </c>
      <c r="N5733" t="str">
        <f>_xlfn.XLOOKUP(Orders[[#This Row],[_ProductID]],Products!A:A,Products!C:C)</f>
        <v>Furniture</v>
      </c>
      <c r="O5733">
        <v>12</v>
      </c>
      <c r="P5733">
        <v>0.05</v>
      </c>
      <c r="Q5733" s="2">
        <v>2525.9</v>
      </c>
      <c r="R5733" s="2">
        <v>1591.317</v>
      </c>
      <c r="S5733" s="2">
        <v>11998.025</v>
      </c>
      <c r="T5733" s="2">
        <v>4041.4399999999996</v>
      </c>
    </row>
    <row r="5734" spans="1:20" x14ac:dyDescent="0.25">
      <c r="A5734" t="s">
        <v>2261</v>
      </c>
      <c r="B5734" t="s">
        <v>8</v>
      </c>
      <c r="C5734" t="s">
        <v>6</v>
      </c>
      <c r="D5734" s="1">
        <v>43400</v>
      </c>
      <c r="E5734" s="1">
        <v>43512</v>
      </c>
      <c r="F5734" s="1">
        <v>43540</v>
      </c>
      <c r="G5734" s="1">
        <v>43537</v>
      </c>
      <c r="H5734" s="13">
        <f>Orders[[#This Row],[DeliveryDate]]-Orders[[#This Row],[OrderDate]]</f>
        <v>25</v>
      </c>
      <c r="I5734" t="s">
        <v>3</v>
      </c>
      <c r="J5734" t="str">
        <f>_xlfn.XLOOKUP(Orders[[#This Row],[_SalesRepID]],'Sales team'!A:A,'Sales team'!B:B)</f>
        <v>Patrick Graham</v>
      </c>
      <c r="K5734">
        <v>25</v>
      </c>
      <c r="L5734">
        <v>11</v>
      </c>
      <c r="M5734">
        <v>172</v>
      </c>
      <c r="N5734" t="str">
        <f>_xlfn.XLOOKUP(Orders[[#This Row],[_ProductID]],Products!A:A,Products!C:C)</f>
        <v>Home décor</v>
      </c>
      <c r="O5734">
        <v>14</v>
      </c>
      <c r="P5734">
        <v>0.2</v>
      </c>
      <c r="Q5734" s="2">
        <v>797.30000000000007</v>
      </c>
      <c r="R5734" s="2">
        <v>621.89400000000012</v>
      </c>
      <c r="S5734" s="2">
        <v>3827.0400000000004</v>
      </c>
      <c r="T5734" s="2">
        <v>95.675999999999931</v>
      </c>
    </row>
    <row r="5735" spans="1:20" x14ac:dyDescent="0.25">
      <c r="A5735" t="s">
        <v>2262</v>
      </c>
      <c r="B5735" t="s">
        <v>1</v>
      </c>
      <c r="C5735" t="s">
        <v>6</v>
      </c>
      <c r="D5735" s="1">
        <v>43400</v>
      </c>
      <c r="E5735" s="1">
        <v>43512</v>
      </c>
      <c r="F5735" s="1">
        <v>43527</v>
      </c>
      <c r="G5735" s="1">
        <v>43523</v>
      </c>
      <c r="H5735" s="13">
        <f>Orders[[#This Row],[DeliveryDate]]-Orders[[#This Row],[OrderDate]]</f>
        <v>11</v>
      </c>
      <c r="I5735" t="s">
        <v>3</v>
      </c>
      <c r="J5735" t="str">
        <f>_xlfn.XLOOKUP(Orders[[#This Row],[_SalesRepID]],'Sales team'!A:A,'Sales team'!B:B)</f>
        <v>Stephen Payne</v>
      </c>
      <c r="K5735">
        <v>5</v>
      </c>
      <c r="L5735">
        <v>17</v>
      </c>
      <c r="M5735">
        <v>181</v>
      </c>
      <c r="N5735" t="str">
        <f>_xlfn.XLOOKUP(Orders[[#This Row],[_ProductID]],Products!A:A,Products!C:C)</f>
        <v>Kitchen &amp; Dining</v>
      </c>
      <c r="O5735">
        <v>13</v>
      </c>
      <c r="P5735">
        <v>0.15</v>
      </c>
      <c r="Q5735" s="2">
        <v>1139</v>
      </c>
      <c r="R5735" s="2">
        <v>626.45000000000005</v>
      </c>
      <c r="S5735" s="2">
        <v>968.15</v>
      </c>
      <c r="T5735" s="2">
        <v>341.69999999999993</v>
      </c>
    </row>
    <row r="5736" spans="1:20" x14ac:dyDescent="0.25">
      <c r="A5736" t="s">
        <v>2263</v>
      </c>
      <c r="B5736" t="s">
        <v>5</v>
      </c>
      <c r="C5736" t="s">
        <v>2</v>
      </c>
      <c r="D5736" s="1">
        <v>43400</v>
      </c>
      <c r="E5736" s="1">
        <v>43512</v>
      </c>
      <c r="F5736" s="1">
        <v>43529</v>
      </c>
      <c r="G5736" s="1">
        <v>43545</v>
      </c>
      <c r="H5736" s="13">
        <f>Orders[[#This Row],[DeliveryDate]]-Orders[[#This Row],[OrderDate]]</f>
        <v>33</v>
      </c>
      <c r="I5736" t="s">
        <v>3</v>
      </c>
      <c r="J5736" t="str">
        <f>_xlfn.XLOOKUP(Orders[[#This Row],[_SalesRepID]],'Sales team'!A:A,'Sales team'!B:B)</f>
        <v>Nicholas Cunningham</v>
      </c>
      <c r="K5736">
        <v>19</v>
      </c>
      <c r="L5736">
        <v>3</v>
      </c>
      <c r="M5736">
        <v>225</v>
      </c>
      <c r="N5736" t="str">
        <f>_xlfn.XLOOKUP(Orders[[#This Row],[_ProductID]],Products!A:A,Products!C:C)</f>
        <v>Kitchen &amp; Dining</v>
      </c>
      <c r="O5736">
        <v>37</v>
      </c>
      <c r="P5736">
        <v>7.4999999999999997E-2</v>
      </c>
      <c r="Q5736" s="2">
        <v>1822.4</v>
      </c>
      <c r="R5736" s="2">
        <v>1457.92</v>
      </c>
      <c r="S5736" s="2">
        <v>10114.320000000002</v>
      </c>
      <c r="T5736" s="2">
        <v>1366.8000000000011</v>
      </c>
    </row>
    <row r="5737" spans="1:20" x14ac:dyDescent="0.25">
      <c r="A5737" t="s">
        <v>2264</v>
      </c>
      <c r="B5737" t="s">
        <v>8</v>
      </c>
      <c r="C5737" t="s">
        <v>2</v>
      </c>
      <c r="D5737" s="1">
        <v>43400</v>
      </c>
      <c r="E5737" s="1">
        <v>43512</v>
      </c>
      <c r="F5737" s="1">
        <v>43525</v>
      </c>
      <c r="G5737" s="1">
        <v>43521</v>
      </c>
      <c r="H5737" s="13">
        <f>Orders[[#This Row],[DeliveryDate]]-Orders[[#This Row],[OrderDate]]</f>
        <v>9</v>
      </c>
      <c r="I5737" t="s">
        <v>3</v>
      </c>
      <c r="J5737" t="str">
        <f>_xlfn.XLOOKUP(Orders[[#This Row],[_SalesRepID]],'Sales team'!A:A,'Sales team'!B:B)</f>
        <v>Roy Rice</v>
      </c>
      <c r="K5737">
        <v>24</v>
      </c>
      <c r="L5737">
        <v>4</v>
      </c>
      <c r="M5737">
        <v>220</v>
      </c>
      <c r="N5737" t="str">
        <f>_xlfn.XLOOKUP(Orders[[#This Row],[_ProductID]],Products!A:A,Products!C:C)</f>
        <v>Kitchen &amp; Dining</v>
      </c>
      <c r="O5737">
        <v>4</v>
      </c>
      <c r="P5737">
        <v>0.1</v>
      </c>
      <c r="Q5737" s="2">
        <v>2278</v>
      </c>
      <c r="R5737" s="2">
        <v>1344.02</v>
      </c>
      <c r="S5737" s="2">
        <v>16401.600000000002</v>
      </c>
      <c r="T5737" s="2">
        <v>5649.4400000000023</v>
      </c>
    </row>
    <row r="5738" spans="1:20" x14ac:dyDescent="0.25">
      <c r="A5738" t="s">
        <v>2265</v>
      </c>
      <c r="B5738" t="s">
        <v>1</v>
      </c>
      <c r="C5738" t="s">
        <v>13</v>
      </c>
      <c r="D5738" s="1">
        <v>43400</v>
      </c>
      <c r="E5738" s="1">
        <v>43512</v>
      </c>
      <c r="F5738" s="1">
        <v>43520</v>
      </c>
      <c r="G5738" s="1">
        <v>43536</v>
      </c>
      <c r="H5738" s="13">
        <f>Orders[[#This Row],[DeliveryDate]]-Orders[[#This Row],[OrderDate]]</f>
        <v>24</v>
      </c>
      <c r="I5738" t="s">
        <v>3</v>
      </c>
      <c r="J5738" t="str">
        <f>_xlfn.XLOOKUP(Orders[[#This Row],[_SalesRepID]],'Sales team'!A:A,'Sales team'!B:B)</f>
        <v>Jonathan Hawkins</v>
      </c>
      <c r="K5738">
        <v>10</v>
      </c>
      <c r="L5738">
        <v>3</v>
      </c>
      <c r="M5738">
        <v>285</v>
      </c>
      <c r="N5738" t="str">
        <f>_xlfn.XLOOKUP(Orders[[#This Row],[_ProductID]],Products!A:A,Products!C:C)</f>
        <v>Electronics</v>
      </c>
      <c r="O5738">
        <v>6</v>
      </c>
      <c r="P5738">
        <v>0.1</v>
      </c>
      <c r="Q5738" s="2">
        <v>167.5</v>
      </c>
      <c r="R5738" s="2">
        <v>120.6</v>
      </c>
      <c r="S5738" s="2">
        <v>753.75</v>
      </c>
      <c r="T5738" s="2">
        <v>150.75</v>
      </c>
    </row>
    <row r="5739" spans="1:20" x14ac:dyDescent="0.25">
      <c r="A5739" t="s">
        <v>2266</v>
      </c>
      <c r="B5739" t="s">
        <v>10</v>
      </c>
      <c r="C5739" t="s">
        <v>6</v>
      </c>
      <c r="D5739" s="1">
        <v>43400</v>
      </c>
      <c r="E5739" s="1">
        <v>43512</v>
      </c>
      <c r="F5739" s="1">
        <v>43529</v>
      </c>
      <c r="G5739" s="1">
        <v>43517</v>
      </c>
      <c r="H5739" s="13">
        <f>Orders[[#This Row],[DeliveryDate]]-Orders[[#This Row],[OrderDate]]</f>
        <v>5</v>
      </c>
      <c r="I5739" t="s">
        <v>3</v>
      </c>
      <c r="J5739" t="str">
        <f>_xlfn.XLOOKUP(Orders[[#This Row],[_SalesRepID]],'Sales team'!A:A,'Sales team'!B:B)</f>
        <v>Carlos Miller</v>
      </c>
      <c r="K5739">
        <v>28</v>
      </c>
      <c r="L5739">
        <v>47</v>
      </c>
      <c r="M5739">
        <v>105</v>
      </c>
      <c r="N5739" t="str">
        <f>_xlfn.XLOOKUP(Orders[[#This Row],[_ProductID]],Products!A:A,Products!C:C)</f>
        <v>Home décor</v>
      </c>
      <c r="O5739">
        <v>41</v>
      </c>
      <c r="P5739">
        <v>0.15</v>
      </c>
      <c r="Q5739" s="2">
        <v>683.4</v>
      </c>
      <c r="R5739" s="2">
        <v>512.54999999999995</v>
      </c>
      <c r="S5739" s="2">
        <v>3485.3399999999997</v>
      </c>
      <c r="T5739" s="2">
        <v>410.03999999999996</v>
      </c>
    </row>
    <row r="5740" spans="1:20" x14ac:dyDescent="0.25">
      <c r="A5740" t="s">
        <v>2267</v>
      </c>
      <c r="B5740" t="s">
        <v>10</v>
      </c>
      <c r="C5740" t="s">
        <v>6</v>
      </c>
      <c r="D5740" s="1">
        <v>43400</v>
      </c>
      <c r="E5740" s="1">
        <v>43512</v>
      </c>
      <c r="F5740" s="1">
        <v>43525</v>
      </c>
      <c r="G5740" s="1">
        <v>43532</v>
      </c>
      <c r="H5740" s="13">
        <f>Orders[[#This Row],[DeliveryDate]]-Orders[[#This Row],[OrderDate]]</f>
        <v>20</v>
      </c>
      <c r="I5740" t="s">
        <v>3</v>
      </c>
      <c r="J5740" t="str">
        <f>_xlfn.XLOOKUP(Orders[[#This Row],[_SalesRepID]],'Sales team'!A:A,'Sales team'!B:B)</f>
        <v>Carlos Miller</v>
      </c>
      <c r="K5740">
        <v>28</v>
      </c>
      <c r="L5740">
        <v>3</v>
      </c>
      <c r="M5740">
        <v>119</v>
      </c>
      <c r="N5740" t="str">
        <f>_xlfn.XLOOKUP(Orders[[#This Row],[_ProductID]],Products!A:A,Products!C:C)</f>
        <v>Kitchen &amp; Dining</v>
      </c>
      <c r="O5740">
        <v>1</v>
      </c>
      <c r="P5740">
        <v>7.4999999999999997E-2</v>
      </c>
      <c r="Q5740" s="2">
        <v>1011.7</v>
      </c>
      <c r="R5740" s="2">
        <v>748.65800000000002</v>
      </c>
      <c r="S5740" s="2">
        <v>7486.5800000000008</v>
      </c>
      <c r="T5740" s="2">
        <v>1497.3160000000007</v>
      </c>
    </row>
    <row r="5741" spans="1:20" x14ac:dyDescent="0.25">
      <c r="A5741" t="s">
        <v>2268</v>
      </c>
      <c r="B5741" t="s">
        <v>8</v>
      </c>
      <c r="C5741" t="s">
        <v>6</v>
      </c>
      <c r="D5741" s="1">
        <v>43400</v>
      </c>
      <c r="E5741" s="1">
        <v>43512</v>
      </c>
      <c r="F5741" s="1">
        <v>43528</v>
      </c>
      <c r="G5741" s="1">
        <v>43532</v>
      </c>
      <c r="H5741" s="13">
        <f>Orders[[#This Row],[DeliveryDate]]-Orders[[#This Row],[OrderDate]]</f>
        <v>20</v>
      </c>
      <c r="I5741" t="s">
        <v>3</v>
      </c>
      <c r="J5741" t="str">
        <f>_xlfn.XLOOKUP(Orders[[#This Row],[_SalesRepID]],'Sales team'!A:A,'Sales team'!B:B)</f>
        <v>Douglas Tucker</v>
      </c>
      <c r="K5741">
        <v>23</v>
      </c>
      <c r="L5741">
        <v>49</v>
      </c>
      <c r="M5741">
        <v>165</v>
      </c>
      <c r="N5741" t="str">
        <f>_xlfn.XLOOKUP(Orders[[#This Row],[_ProductID]],Products!A:A,Products!C:C)</f>
        <v>Home décor</v>
      </c>
      <c r="O5741">
        <v>29</v>
      </c>
      <c r="P5741">
        <v>7.4999999999999997E-2</v>
      </c>
      <c r="Q5741" s="2">
        <v>2479</v>
      </c>
      <c r="R5741" s="2">
        <v>1512.19</v>
      </c>
      <c r="S5741" s="2">
        <v>2293.0750000000003</v>
      </c>
      <c r="T5741" s="2">
        <v>780.88500000000022</v>
      </c>
    </row>
    <row r="5742" spans="1:20" x14ac:dyDescent="0.25">
      <c r="A5742" t="s">
        <v>2269</v>
      </c>
      <c r="B5742" t="s">
        <v>8</v>
      </c>
      <c r="C5742" t="s">
        <v>6</v>
      </c>
      <c r="D5742" s="1">
        <v>43400</v>
      </c>
      <c r="E5742" s="1">
        <v>43512</v>
      </c>
      <c r="F5742" s="1">
        <v>43528</v>
      </c>
      <c r="G5742" s="1">
        <v>43542</v>
      </c>
      <c r="H5742" s="13">
        <f>Orders[[#This Row],[DeliveryDate]]-Orders[[#This Row],[OrderDate]]</f>
        <v>30</v>
      </c>
      <c r="I5742" t="s">
        <v>3</v>
      </c>
      <c r="J5742" t="str">
        <f>_xlfn.XLOOKUP(Orders[[#This Row],[_SalesRepID]],'Sales team'!A:A,'Sales team'!B:B)</f>
        <v>Patrick Graham</v>
      </c>
      <c r="K5742">
        <v>25</v>
      </c>
      <c r="L5742">
        <v>1</v>
      </c>
      <c r="M5742">
        <v>196</v>
      </c>
      <c r="N5742" t="str">
        <f>_xlfn.XLOOKUP(Orders[[#This Row],[_ProductID]],Products!A:A,Products!C:C)</f>
        <v>Outdoor</v>
      </c>
      <c r="O5742">
        <v>9</v>
      </c>
      <c r="P5742">
        <v>0.3</v>
      </c>
      <c r="Q5742" s="2">
        <v>2726.9</v>
      </c>
      <c r="R5742" s="2">
        <v>1881.5609999999999</v>
      </c>
      <c r="S5742" s="2">
        <v>7635.32</v>
      </c>
      <c r="T5742" s="2">
        <v>109.07600000000002</v>
      </c>
    </row>
    <row r="5743" spans="1:20" x14ac:dyDescent="0.25">
      <c r="A5743" t="s">
        <v>2257</v>
      </c>
      <c r="B5743" t="s">
        <v>8</v>
      </c>
      <c r="C5743" t="s">
        <v>46</v>
      </c>
      <c r="D5743" s="1">
        <v>43400</v>
      </c>
      <c r="E5743" s="1">
        <v>43511</v>
      </c>
      <c r="F5743" s="1">
        <v>43529</v>
      </c>
      <c r="G5743" s="1">
        <v>43517</v>
      </c>
      <c r="H5743" s="13">
        <f>Orders[[#This Row],[DeliveryDate]]-Orders[[#This Row],[OrderDate]]</f>
        <v>6</v>
      </c>
      <c r="I5743" t="s">
        <v>3</v>
      </c>
      <c r="J5743" t="str">
        <f>_xlfn.XLOOKUP(Orders[[#This Row],[_SalesRepID]],'Sales team'!A:A,'Sales team'!B:B)</f>
        <v>Joe Price</v>
      </c>
      <c r="K5743">
        <v>22</v>
      </c>
      <c r="L5743">
        <v>27</v>
      </c>
      <c r="M5743">
        <v>87</v>
      </c>
      <c r="N5743" t="str">
        <f>_xlfn.XLOOKUP(Orders[[#This Row],[_ProductID]],Products!A:A,Products!C:C)</f>
        <v>Home décor</v>
      </c>
      <c r="O5743">
        <v>41</v>
      </c>
      <c r="P5743">
        <v>0.05</v>
      </c>
      <c r="Q5743" s="2">
        <v>1159.1000000000001</v>
      </c>
      <c r="R5743" s="2">
        <v>776.59700000000009</v>
      </c>
      <c r="S5743" s="2">
        <v>3303.4349999999999</v>
      </c>
      <c r="T5743" s="2">
        <v>973.64399999999978</v>
      </c>
    </row>
    <row r="5744" spans="1:20" x14ac:dyDescent="0.25">
      <c r="A5744" t="s">
        <v>2258</v>
      </c>
      <c r="B5744" t="s">
        <v>10</v>
      </c>
      <c r="C5744" t="s">
        <v>6</v>
      </c>
      <c r="D5744" s="1">
        <v>43400</v>
      </c>
      <c r="E5744" s="1">
        <v>43511</v>
      </c>
      <c r="F5744" s="1">
        <v>43529</v>
      </c>
      <c r="G5744" s="1">
        <v>43521</v>
      </c>
      <c r="H5744" s="13">
        <f>Orders[[#This Row],[DeliveryDate]]-Orders[[#This Row],[OrderDate]]</f>
        <v>10</v>
      </c>
      <c r="I5744" t="s">
        <v>3</v>
      </c>
      <c r="J5744" t="str">
        <f>_xlfn.XLOOKUP(Orders[[#This Row],[_SalesRepID]],'Sales team'!A:A,'Sales team'!B:B)</f>
        <v>Shawn Torres</v>
      </c>
      <c r="K5744">
        <v>27</v>
      </c>
      <c r="L5744">
        <v>1</v>
      </c>
      <c r="M5744">
        <v>93</v>
      </c>
      <c r="N5744" t="str">
        <f>_xlfn.XLOOKUP(Orders[[#This Row],[_ProductID]],Products!A:A,Products!C:C)</f>
        <v>Outdoor</v>
      </c>
      <c r="O5744">
        <v>9</v>
      </c>
      <c r="P5744">
        <v>0.2</v>
      </c>
      <c r="Q5744" s="2">
        <v>261.3</v>
      </c>
      <c r="R5744" s="2">
        <v>143.71500000000003</v>
      </c>
      <c r="S5744" s="2">
        <v>627.12000000000012</v>
      </c>
      <c r="T5744" s="2">
        <v>195.97500000000002</v>
      </c>
    </row>
    <row r="5745" spans="1:20" x14ac:dyDescent="0.25">
      <c r="A5745" t="s">
        <v>2259</v>
      </c>
      <c r="B5745" t="s">
        <v>5</v>
      </c>
      <c r="C5745" t="s">
        <v>13</v>
      </c>
      <c r="D5745" s="1">
        <v>43400</v>
      </c>
      <c r="E5745" s="1">
        <v>43511</v>
      </c>
      <c r="F5745" s="1">
        <v>43530</v>
      </c>
      <c r="G5745" s="1">
        <v>43528</v>
      </c>
      <c r="H5745" s="13">
        <f>Orders[[#This Row],[DeliveryDate]]-Orders[[#This Row],[OrderDate]]</f>
        <v>17</v>
      </c>
      <c r="I5745" t="s">
        <v>3</v>
      </c>
      <c r="J5745" t="str">
        <f>_xlfn.XLOOKUP(Orders[[#This Row],[_SalesRepID]],'Sales team'!A:A,'Sales team'!B:B)</f>
        <v>Anthony Torres</v>
      </c>
      <c r="K5745">
        <v>20</v>
      </c>
      <c r="L5745">
        <v>38</v>
      </c>
      <c r="M5745">
        <v>326</v>
      </c>
      <c r="N5745" t="str">
        <f>_xlfn.XLOOKUP(Orders[[#This Row],[_ProductID]],Products!A:A,Products!C:C)</f>
        <v>Home décor</v>
      </c>
      <c r="O5745">
        <v>44</v>
      </c>
      <c r="P5745">
        <v>0.1</v>
      </c>
      <c r="Q5745" s="2">
        <v>1688.4</v>
      </c>
      <c r="R5745" s="2">
        <v>1181.8799999999999</v>
      </c>
      <c r="S5745" s="2">
        <v>12156.480000000001</v>
      </c>
      <c r="T5745" s="2">
        <v>2701.4400000000023</v>
      </c>
    </row>
    <row r="5746" spans="1:20" x14ac:dyDescent="0.25">
      <c r="A5746" t="s">
        <v>2260</v>
      </c>
      <c r="B5746" t="s">
        <v>1</v>
      </c>
      <c r="C5746" t="s">
        <v>13</v>
      </c>
      <c r="D5746" s="1">
        <v>43400</v>
      </c>
      <c r="E5746" s="1">
        <v>43511</v>
      </c>
      <c r="F5746" s="1">
        <v>43537</v>
      </c>
      <c r="G5746" s="1">
        <v>43549</v>
      </c>
      <c r="H5746" s="13">
        <f>Orders[[#This Row],[DeliveryDate]]-Orders[[#This Row],[OrderDate]]</f>
        <v>38</v>
      </c>
      <c r="I5746" t="s">
        <v>3</v>
      </c>
      <c r="J5746" t="str">
        <f>_xlfn.XLOOKUP(Orders[[#This Row],[_SalesRepID]],'Sales team'!A:A,'Sales team'!B:B)</f>
        <v>Joshua Ryan</v>
      </c>
      <c r="K5746">
        <v>9</v>
      </c>
      <c r="L5746">
        <v>23</v>
      </c>
      <c r="M5746">
        <v>318</v>
      </c>
      <c r="N5746" t="str">
        <f>_xlfn.XLOOKUP(Orders[[#This Row],[_ProductID]],Products!A:A,Products!C:C)</f>
        <v>Kitchen &amp; Dining</v>
      </c>
      <c r="O5746">
        <v>37</v>
      </c>
      <c r="P5746">
        <v>0.1</v>
      </c>
      <c r="Q5746" s="2">
        <v>884.4</v>
      </c>
      <c r="R5746" s="2">
        <v>486.42</v>
      </c>
      <c r="S5746" s="2">
        <v>4775.76</v>
      </c>
      <c r="T5746" s="2">
        <v>1857.2400000000002</v>
      </c>
    </row>
    <row r="5747" spans="1:20" x14ac:dyDescent="0.25">
      <c r="A5747" t="s">
        <v>2247</v>
      </c>
      <c r="B5747" t="s">
        <v>1</v>
      </c>
      <c r="C5747" t="s">
        <v>6</v>
      </c>
      <c r="D5747" s="1">
        <v>43400</v>
      </c>
      <c r="E5747" s="1">
        <v>43510</v>
      </c>
      <c r="F5747" s="1">
        <v>43530</v>
      </c>
      <c r="G5747" s="1">
        <v>43531</v>
      </c>
      <c r="H5747" s="13">
        <f>Orders[[#This Row],[DeliveryDate]]-Orders[[#This Row],[OrderDate]]</f>
        <v>21</v>
      </c>
      <c r="I5747" t="s">
        <v>3</v>
      </c>
      <c r="J5747" t="str">
        <f>_xlfn.XLOOKUP(Orders[[#This Row],[_SalesRepID]],'Sales team'!A:A,'Sales team'!B:B)</f>
        <v>Joshua Ryan</v>
      </c>
      <c r="K5747">
        <v>9</v>
      </c>
      <c r="L5747">
        <v>29</v>
      </c>
      <c r="M5747">
        <v>170</v>
      </c>
      <c r="N5747" t="str">
        <f>_xlfn.XLOOKUP(Orders[[#This Row],[_ProductID]],Products!A:A,Products!C:C)</f>
        <v>Electronics</v>
      </c>
      <c r="O5747">
        <v>6</v>
      </c>
      <c r="P5747">
        <v>0.15</v>
      </c>
      <c r="Q5747" s="2">
        <v>5681.6</v>
      </c>
      <c r="R5747" s="2">
        <v>4658.9120000000003</v>
      </c>
      <c r="S5747" s="2">
        <v>24146.799999999999</v>
      </c>
      <c r="T5747" s="2">
        <v>852.23999999999796</v>
      </c>
    </row>
    <row r="5748" spans="1:20" x14ac:dyDescent="0.25">
      <c r="A5748" t="s">
        <v>2248</v>
      </c>
      <c r="B5748" t="s">
        <v>8</v>
      </c>
      <c r="C5748" t="s">
        <v>2</v>
      </c>
      <c r="D5748" s="1">
        <v>43400</v>
      </c>
      <c r="E5748" s="1">
        <v>43510</v>
      </c>
      <c r="F5748" s="1">
        <v>43527</v>
      </c>
      <c r="G5748" s="1">
        <v>43530</v>
      </c>
      <c r="H5748" s="13">
        <f>Orders[[#This Row],[DeliveryDate]]-Orders[[#This Row],[OrderDate]]</f>
        <v>20</v>
      </c>
      <c r="I5748" t="s">
        <v>3</v>
      </c>
      <c r="J5748" t="str">
        <f>_xlfn.XLOOKUP(Orders[[#This Row],[_SalesRepID]],'Sales team'!A:A,'Sales team'!B:B)</f>
        <v>Joe Price</v>
      </c>
      <c r="K5748">
        <v>22</v>
      </c>
      <c r="L5748">
        <v>23</v>
      </c>
      <c r="M5748">
        <v>248</v>
      </c>
      <c r="N5748" t="str">
        <f>_xlfn.XLOOKUP(Orders[[#This Row],[_ProductID]],Products!A:A,Products!C:C)</f>
        <v>Furniture</v>
      </c>
      <c r="O5748">
        <v>12</v>
      </c>
      <c r="P5748">
        <v>7.4999999999999997E-2</v>
      </c>
      <c r="Q5748" s="2">
        <v>254.6</v>
      </c>
      <c r="R5748" s="2">
        <v>178.22</v>
      </c>
      <c r="S5748" s="2">
        <v>706.51499999999999</v>
      </c>
      <c r="T5748" s="2">
        <v>171.85500000000002</v>
      </c>
    </row>
    <row r="5749" spans="1:20" x14ac:dyDescent="0.25">
      <c r="A5749" t="s">
        <v>2249</v>
      </c>
      <c r="B5749" t="s">
        <v>10</v>
      </c>
      <c r="C5749" t="s">
        <v>2</v>
      </c>
      <c r="D5749" s="1">
        <v>43400</v>
      </c>
      <c r="E5749" s="1">
        <v>43510</v>
      </c>
      <c r="F5749" s="1">
        <v>43529</v>
      </c>
      <c r="G5749" s="1">
        <v>43521</v>
      </c>
      <c r="H5749" s="13">
        <f>Orders[[#This Row],[DeliveryDate]]-Orders[[#This Row],[OrderDate]]</f>
        <v>11</v>
      </c>
      <c r="I5749" t="s">
        <v>3</v>
      </c>
      <c r="J5749" t="str">
        <f>_xlfn.XLOOKUP(Orders[[#This Row],[_SalesRepID]],'Sales team'!A:A,'Sales team'!B:B)</f>
        <v>Patrick Graham</v>
      </c>
      <c r="K5749">
        <v>25</v>
      </c>
      <c r="L5749">
        <v>14</v>
      </c>
      <c r="M5749">
        <v>253</v>
      </c>
      <c r="N5749" t="str">
        <f>_xlfn.XLOOKUP(Orders[[#This Row],[_ProductID]],Products!A:A,Products!C:C)</f>
        <v>Home décor</v>
      </c>
      <c r="O5749">
        <v>2</v>
      </c>
      <c r="P5749">
        <v>0.05</v>
      </c>
      <c r="Q5749" s="2">
        <v>3879.3</v>
      </c>
      <c r="R5749" s="2">
        <v>2831.8890000000001</v>
      </c>
      <c r="S5749" s="2">
        <v>22112.010000000002</v>
      </c>
      <c r="T5749" s="2">
        <v>5120.6759999999995</v>
      </c>
    </row>
    <row r="5750" spans="1:20" x14ac:dyDescent="0.25">
      <c r="A5750" t="s">
        <v>2250</v>
      </c>
      <c r="B5750" t="s">
        <v>1</v>
      </c>
      <c r="C5750" t="s">
        <v>15</v>
      </c>
      <c r="D5750" s="1">
        <v>43400</v>
      </c>
      <c r="E5750" s="1">
        <v>43510</v>
      </c>
      <c r="F5750" s="1">
        <v>43528</v>
      </c>
      <c r="G5750" s="1">
        <v>43528</v>
      </c>
      <c r="H5750" s="13">
        <f>Orders[[#This Row],[DeliveryDate]]-Orders[[#This Row],[OrderDate]]</f>
        <v>18</v>
      </c>
      <c r="I5750" t="s">
        <v>3</v>
      </c>
      <c r="J5750" t="str">
        <f>_xlfn.XLOOKUP(Orders[[#This Row],[_SalesRepID]],'Sales team'!A:A,'Sales team'!B:B)</f>
        <v>Jerry Green</v>
      </c>
      <c r="K5750">
        <v>3</v>
      </c>
      <c r="L5750">
        <v>16</v>
      </c>
      <c r="M5750">
        <v>47</v>
      </c>
      <c r="N5750" t="str">
        <f>_xlfn.XLOOKUP(Orders[[#This Row],[_ProductID]],Products!A:A,Products!C:C)</f>
        <v>Kitchen &amp; Dining</v>
      </c>
      <c r="O5750">
        <v>37</v>
      </c>
      <c r="P5750">
        <v>0.05</v>
      </c>
      <c r="Q5750" s="2">
        <v>3289.7000000000003</v>
      </c>
      <c r="R5750" s="2">
        <v>1776.4380000000003</v>
      </c>
      <c r="S5750" s="2">
        <v>3125.2150000000001</v>
      </c>
      <c r="T5750" s="2">
        <v>1348.7769999999998</v>
      </c>
    </row>
    <row r="5751" spans="1:20" x14ac:dyDescent="0.25">
      <c r="A5751" t="s">
        <v>2251</v>
      </c>
      <c r="B5751" t="s">
        <v>1</v>
      </c>
      <c r="C5751" t="s">
        <v>15</v>
      </c>
      <c r="D5751" s="1">
        <v>43400</v>
      </c>
      <c r="E5751" s="1">
        <v>43510</v>
      </c>
      <c r="F5751" s="1">
        <v>43519</v>
      </c>
      <c r="G5751" s="1">
        <v>43521</v>
      </c>
      <c r="H5751" s="13">
        <f>Orders[[#This Row],[DeliveryDate]]-Orders[[#This Row],[OrderDate]]</f>
        <v>11</v>
      </c>
      <c r="I5751" t="s">
        <v>3</v>
      </c>
      <c r="J5751" t="str">
        <f>_xlfn.XLOOKUP(Orders[[#This Row],[_SalesRepID]],'Sales team'!A:A,'Sales team'!B:B)</f>
        <v>Shawn Cook</v>
      </c>
      <c r="K5751">
        <v>7</v>
      </c>
      <c r="L5751">
        <v>38</v>
      </c>
      <c r="M5751">
        <v>19</v>
      </c>
      <c r="N5751" t="str">
        <f>_xlfn.XLOOKUP(Orders[[#This Row],[_ProductID]],Products!A:A,Products!C:C)</f>
        <v>Outdoor</v>
      </c>
      <c r="O5751">
        <v>10</v>
      </c>
      <c r="P5751">
        <v>0.05</v>
      </c>
      <c r="Q5751" s="2">
        <v>227.8</v>
      </c>
      <c r="R5751" s="2">
        <v>104.78800000000001</v>
      </c>
      <c r="S5751" s="2">
        <v>1514.8700000000001</v>
      </c>
      <c r="T5751" s="2">
        <v>781.35400000000004</v>
      </c>
    </row>
    <row r="5752" spans="1:20" x14ac:dyDescent="0.25">
      <c r="A5752" t="s">
        <v>2252</v>
      </c>
      <c r="B5752" t="s">
        <v>1</v>
      </c>
      <c r="C5752" t="s">
        <v>6</v>
      </c>
      <c r="D5752" s="1">
        <v>43400</v>
      </c>
      <c r="E5752" s="1">
        <v>43510</v>
      </c>
      <c r="F5752" s="1">
        <v>43520</v>
      </c>
      <c r="G5752" s="1">
        <v>43550</v>
      </c>
      <c r="H5752" s="13">
        <f>Orders[[#This Row],[DeliveryDate]]-Orders[[#This Row],[OrderDate]]</f>
        <v>40</v>
      </c>
      <c r="I5752" t="s">
        <v>3</v>
      </c>
      <c r="J5752" t="str">
        <f>_xlfn.XLOOKUP(Orders[[#This Row],[_SalesRepID]],'Sales team'!A:A,'Sales team'!B:B)</f>
        <v>Stephen Payne</v>
      </c>
      <c r="K5752">
        <v>5</v>
      </c>
      <c r="L5752">
        <v>13</v>
      </c>
      <c r="M5752">
        <v>182</v>
      </c>
      <c r="N5752" t="str">
        <f>_xlfn.XLOOKUP(Orders[[#This Row],[_ProductID]],Products!A:A,Products!C:C)</f>
        <v>Furniture</v>
      </c>
      <c r="O5752">
        <v>5</v>
      </c>
      <c r="P5752">
        <v>7.4999999999999997E-2</v>
      </c>
      <c r="Q5752" s="2">
        <v>3685</v>
      </c>
      <c r="R5752" s="2">
        <v>1731.9499999999998</v>
      </c>
      <c r="S5752" s="2">
        <v>10225.875</v>
      </c>
      <c r="T5752" s="2">
        <v>5030.0250000000005</v>
      </c>
    </row>
    <row r="5753" spans="1:20" x14ac:dyDescent="0.25">
      <c r="A5753" t="s">
        <v>2253</v>
      </c>
      <c r="B5753" t="s">
        <v>1</v>
      </c>
      <c r="C5753" t="s">
        <v>2</v>
      </c>
      <c r="D5753" s="1">
        <v>43400</v>
      </c>
      <c r="E5753" s="1">
        <v>43510</v>
      </c>
      <c r="F5753" s="1">
        <v>43538</v>
      </c>
      <c r="G5753" s="1">
        <v>43537</v>
      </c>
      <c r="H5753" s="13">
        <f>Orders[[#This Row],[DeliveryDate]]-Orders[[#This Row],[OrderDate]]</f>
        <v>27</v>
      </c>
      <c r="I5753" t="s">
        <v>3</v>
      </c>
      <c r="J5753" t="str">
        <f>_xlfn.XLOOKUP(Orders[[#This Row],[_SalesRepID]],'Sales team'!A:A,'Sales team'!B:B)</f>
        <v>Joshua Ryan</v>
      </c>
      <c r="K5753">
        <v>9</v>
      </c>
      <c r="L5753">
        <v>3</v>
      </c>
      <c r="M5753">
        <v>260</v>
      </c>
      <c r="N5753" t="str">
        <f>_xlfn.XLOOKUP(Orders[[#This Row],[_ProductID]],Products!A:A,Products!C:C)</f>
        <v>Furniture</v>
      </c>
      <c r="O5753">
        <v>19</v>
      </c>
      <c r="P5753">
        <v>0.05</v>
      </c>
      <c r="Q5753" s="2">
        <v>3832.4</v>
      </c>
      <c r="R5753" s="2">
        <v>1724.5800000000002</v>
      </c>
      <c r="S5753" s="2">
        <v>21844.68</v>
      </c>
      <c r="T5753" s="2">
        <v>11497.199999999999</v>
      </c>
    </row>
    <row r="5754" spans="1:20" x14ac:dyDescent="0.25">
      <c r="A5754" t="s">
        <v>2254</v>
      </c>
      <c r="B5754" t="s">
        <v>1</v>
      </c>
      <c r="C5754" t="s">
        <v>13</v>
      </c>
      <c r="D5754" s="1">
        <v>43400</v>
      </c>
      <c r="E5754" s="1">
        <v>43510</v>
      </c>
      <c r="F5754" s="1">
        <v>43530</v>
      </c>
      <c r="G5754" s="1">
        <v>43523</v>
      </c>
      <c r="H5754" s="13">
        <f>Orders[[#This Row],[DeliveryDate]]-Orders[[#This Row],[OrderDate]]</f>
        <v>13</v>
      </c>
      <c r="I5754" t="s">
        <v>3</v>
      </c>
      <c r="J5754" t="str">
        <f>_xlfn.XLOOKUP(Orders[[#This Row],[_SalesRepID]],'Sales team'!A:A,'Sales team'!B:B)</f>
        <v>Carl Nguyen</v>
      </c>
      <c r="K5754">
        <v>12</v>
      </c>
      <c r="L5754">
        <v>31</v>
      </c>
      <c r="M5754">
        <v>319</v>
      </c>
      <c r="N5754" t="str">
        <f>_xlfn.XLOOKUP(Orders[[#This Row],[_ProductID]],Products!A:A,Products!C:C)</f>
        <v>Outdoor</v>
      </c>
      <c r="O5754">
        <v>18</v>
      </c>
      <c r="P5754">
        <v>0.1</v>
      </c>
      <c r="Q5754" s="2">
        <v>221.1</v>
      </c>
      <c r="R5754" s="2">
        <v>181.30199999999999</v>
      </c>
      <c r="S5754" s="2">
        <v>596.97</v>
      </c>
      <c r="T5754" s="2">
        <v>53.064000000000078</v>
      </c>
    </row>
    <row r="5755" spans="1:20" x14ac:dyDescent="0.25">
      <c r="A5755" t="s">
        <v>2255</v>
      </c>
      <c r="B5755" t="s">
        <v>1</v>
      </c>
      <c r="C5755" t="s">
        <v>2</v>
      </c>
      <c r="D5755" s="1">
        <v>43400</v>
      </c>
      <c r="E5755" s="1">
        <v>43510</v>
      </c>
      <c r="F5755" s="1">
        <v>43534</v>
      </c>
      <c r="G5755" s="1">
        <v>43538</v>
      </c>
      <c r="H5755" s="13">
        <f>Orders[[#This Row],[DeliveryDate]]-Orders[[#This Row],[OrderDate]]</f>
        <v>28</v>
      </c>
      <c r="I5755" t="s">
        <v>3</v>
      </c>
      <c r="J5755" t="str">
        <f>_xlfn.XLOOKUP(Orders[[#This Row],[_SalesRepID]],'Sales team'!A:A,'Sales team'!B:B)</f>
        <v>Jerry Green</v>
      </c>
      <c r="K5755">
        <v>3</v>
      </c>
      <c r="L5755">
        <v>9</v>
      </c>
      <c r="M5755">
        <v>247</v>
      </c>
      <c r="N5755" t="str">
        <f>_xlfn.XLOOKUP(Orders[[#This Row],[_ProductID]],Products!A:A,Products!C:C)</f>
        <v>Kitchen &amp; Dining</v>
      </c>
      <c r="O5755">
        <v>37</v>
      </c>
      <c r="P5755">
        <v>0.05</v>
      </c>
      <c r="Q5755" s="2">
        <v>1922.9</v>
      </c>
      <c r="R5755" s="2">
        <v>1172.9690000000001</v>
      </c>
      <c r="S5755" s="2">
        <v>14614.04</v>
      </c>
      <c r="T5755" s="2">
        <v>5230.2880000000005</v>
      </c>
    </row>
    <row r="5756" spans="1:20" x14ac:dyDescent="0.25">
      <c r="A5756" t="s">
        <v>2256</v>
      </c>
      <c r="B5756" t="s">
        <v>5</v>
      </c>
      <c r="C5756" t="s">
        <v>6</v>
      </c>
      <c r="D5756" s="1">
        <v>43400</v>
      </c>
      <c r="E5756" s="1">
        <v>43510</v>
      </c>
      <c r="F5756" s="1">
        <v>43533</v>
      </c>
      <c r="G5756" s="1">
        <v>43538</v>
      </c>
      <c r="H5756" s="13">
        <f>Orders[[#This Row],[DeliveryDate]]-Orders[[#This Row],[OrderDate]]</f>
        <v>28</v>
      </c>
      <c r="I5756" t="s">
        <v>3</v>
      </c>
      <c r="J5756" t="str">
        <f>_xlfn.XLOOKUP(Orders[[#This Row],[_SalesRepID]],'Sales team'!A:A,'Sales team'!B:B)</f>
        <v>Anthony Torres</v>
      </c>
      <c r="K5756">
        <v>20</v>
      </c>
      <c r="L5756">
        <v>13</v>
      </c>
      <c r="M5756">
        <v>129</v>
      </c>
      <c r="N5756" t="str">
        <f>_xlfn.XLOOKUP(Orders[[#This Row],[_ProductID]],Products!A:A,Products!C:C)</f>
        <v>Furniture</v>
      </c>
      <c r="O5756">
        <v>34</v>
      </c>
      <c r="P5756">
        <v>0.05</v>
      </c>
      <c r="Q5756" s="2">
        <v>984.9</v>
      </c>
      <c r="R5756" s="2">
        <v>453.05400000000003</v>
      </c>
      <c r="S5756" s="2">
        <v>935.65499999999997</v>
      </c>
      <c r="T5756" s="2">
        <v>482.60099999999994</v>
      </c>
    </row>
    <row r="5757" spans="1:20" x14ac:dyDescent="0.25">
      <c r="A5757" t="s">
        <v>2245</v>
      </c>
      <c r="B5757" t="s">
        <v>5</v>
      </c>
      <c r="C5757" t="s">
        <v>2</v>
      </c>
      <c r="D5757" s="1">
        <v>43400</v>
      </c>
      <c r="E5757" s="1">
        <v>43509</v>
      </c>
      <c r="F5757" s="1">
        <v>43515</v>
      </c>
      <c r="G5757" s="1">
        <v>43521</v>
      </c>
      <c r="H5757" s="13">
        <f>Orders[[#This Row],[DeliveryDate]]-Orders[[#This Row],[OrderDate]]</f>
        <v>12</v>
      </c>
      <c r="I5757" t="s">
        <v>3</v>
      </c>
      <c r="J5757" t="str">
        <f>_xlfn.XLOOKUP(Orders[[#This Row],[_SalesRepID]],'Sales team'!A:A,'Sales team'!B:B)</f>
        <v>Roger Alexander</v>
      </c>
      <c r="K5757">
        <v>15</v>
      </c>
      <c r="L5757">
        <v>50</v>
      </c>
      <c r="M5757">
        <v>210</v>
      </c>
      <c r="N5757" t="str">
        <f>_xlfn.XLOOKUP(Orders[[#This Row],[_ProductID]],Products!A:A,Products!C:C)</f>
        <v>Kitchen &amp; Dining</v>
      </c>
      <c r="O5757">
        <v>4</v>
      </c>
      <c r="P5757">
        <v>7.4999999999999997E-2</v>
      </c>
      <c r="Q5757" s="2">
        <v>676.7</v>
      </c>
      <c r="R5757" s="2">
        <v>311.28200000000004</v>
      </c>
      <c r="S5757" s="2">
        <v>625.9475000000001</v>
      </c>
      <c r="T5757" s="2">
        <v>314.66550000000007</v>
      </c>
    </row>
    <row r="5758" spans="1:20" x14ac:dyDescent="0.25">
      <c r="A5758" t="s">
        <v>2246</v>
      </c>
      <c r="B5758" t="s">
        <v>1</v>
      </c>
      <c r="C5758" t="s">
        <v>15</v>
      </c>
      <c r="D5758" s="1">
        <v>43400</v>
      </c>
      <c r="E5758" s="1">
        <v>43509</v>
      </c>
      <c r="F5758" s="1">
        <v>43514</v>
      </c>
      <c r="G5758" s="1">
        <v>43525</v>
      </c>
      <c r="H5758" s="13">
        <f>Orders[[#This Row],[DeliveryDate]]-Orders[[#This Row],[OrderDate]]</f>
        <v>16</v>
      </c>
      <c r="I5758" t="s">
        <v>3</v>
      </c>
      <c r="J5758" t="str">
        <f>_xlfn.XLOOKUP(Orders[[#This Row],[_SalesRepID]],'Sales team'!A:A,'Sales team'!B:B)</f>
        <v>Jerry Green</v>
      </c>
      <c r="K5758">
        <v>3</v>
      </c>
      <c r="L5758">
        <v>20</v>
      </c>
      <c r="M5758">
        <v>11</v>
      </c>
      <c r="N5758" t="str">
        <f>_xlfn.XLOOKUP(Orders[[#This Row],[_ProductID]],Products!A:A,Products!C:C)</f>
        <v>Home décor</v>
      </c>
      <c r="O5758">
        <v>2</v>
      </c>
      <c r="P5758">
        <v>7.4999999999999997E-2</v>
      </c>
      <c r="Q5758" s="2">
        <v>3457.2000000000003</v>
      </c>
      <c r="R5758" s="2">
        <v>1452.0240000000001</v>
      </c>
      <c r="S5758" s="2">
        <v>22385.370000000003</v>
      </c>
      <c r="T5758" s="2">
        <v>12221.202000000001</v>
      </c>
    </row>
    <row r="5759" spans="1:20" x14ac:dyDescent="0.25">
      <c r="A5759" t="s">
        <v>2233</v>
      </c>
      <c r="B5759" t="s">
        <v>8</v>
      </c>
      <c r="C5759" t="s">
        <v>6</v>
      </c>
      <c r="D5759" s="1">
        <v>43400</v>
      </c>
      <c r="E5759" s="1">
        <v>43508</v>
      </c>
      <c r="F5759" s="1">
        <v>43511</v>
      </c>
      <c r="G5759" s="1">
        <v>43544</v>
      </c>
      <c r="H5759" s="13">
        <f>Orders[[#This Row],[DeliveryDate]]-Orders[[#This Row],[OrderDate]]</f>
        <v>36</v>
      </c>
      <c r="I5759" t="s">
        <v>3</v>
      </c>
      <c r="J5759" t="str">
        <f>_xlfn.XLOOKUP(Orders[[#This Row],[_SalesRepID]],'Sales team'!A:A,'Sales team'!B:B)</f>
        <v>Roy Rice</v>
      </c>
      <c r="K5759">
        <v>24</v>
      </c>
      <c r="L5759">
        <v>13</v>
      </c>
      <c r="M5759">
        <v>134</v>
      </c>
      <c r="N5759" t="str">
        <f>_xlfn.XLOOKUP(Orders[[#This Row],[_ProductID]],Products!A:A,Products!C:C)</f>
        <v>Kitchen &amp; Dining</v>
      </c>
      <c r="O5759">
        <v>7</v>
      </c>
      <c r="P5759">
        <v>0.05</v>
      </c>
      <c r="Q5759" s="2">
        <v>1125.6000000000001</v>
      </c>
      <c r="R5759" s="2">
        <v>495.26400000000007</v>
      </c>
      <c r="S5759" s="2">
        <v>5346.6</v>
      </c>
      <c r="T5759" s="2">
        <v>2870.28</v>
      </c>
    </row>
    <row r="5760" spans="1:20" x14ac:dyDescent="0.25">
      <c r="A5760" t="s">
        <v>2234</v>
      </c>
      <c r="B5760" t="s">
        <v>8</v>
      </c>
      <c r="C5760" t="s">
        <v>6</v>
      </c>
      <c r="D5760" s="1">
        <v>43400</v>
      </c>
      <c r="E5760" s="1">
        <v>43508</v>
      </c>
      <c r="F5760" s="1">
        <v>43533</v>
      </c>
      <c r="G5760" s="1">
        <v>43517</v>
      </c>
      <c r="H5760" s="13">
        <f>Orders[[#This Row],[DeliveryDate]]-Orders[[#This Row],[OrderDate]]</f>
        <v>9</v>
      </c>
      <c r="I5760" t="s">
        <v>3</v>
      </c>
      <c r="J5760" t="str">
        <f>_xlfn.XLOOKUP(Orders[[#This Row],[_SalesRepID]],'Sales team'!A:A,'Sales team'!B:B)</f>
        <v>Roy Rice</v>
      </c>
      <c r="K5760">
        <v>24</v>
      </c>
      <c r="L5760">
        <v>25</v>
      </c>
      <c r="M5760">
        <v>91</v>
      </c>
      <c r="N5760" t="str">
        <f>_xlfn.XLOOKUP(Orders[[#This Row],[_ProductID]],Products!A:A,Products!C:C)</f>
        <v>Furniture</v>
      </c>
      <c r="O5760">
        <v>22</v>
      </c>
      <c r="P5760">
        <v>0.15</v>
      </c>
      <c r="Q5760" s="2">
        <v>1165.8</v>
      </c>
      <c r="R5760" s="2">
        <v>559.58399999999995</v>
      </c>
      <c r="S5760" s="2">
        <v>7927.44</v>
      </c>
      <c r="T5760" s="2">
        <v>3450.768</v>
      </c>
    </row>
    <row r="5761" spans="1:20" x14ac:dyDescent="0.25">
      <c r="A5761" t="s">
        <v>2235</v>
      </c>
      <c r="B5761" t="s">
        <v>1</v>
      </c>
      <c r="C5761" t="s">
        <v>6</v>
      </c>
      <c r="D5761" s="1">
        <v>43400</v>
      </c>
      <c r="E5761" s="1">
        <v>43508</v>
      </c>
      <c r="F5761" s="1">
        <v>43530</v>
      </c>
      <c r="G5761" s="1">
        <v>43522</v>
      </c>
      <c r="H5761" s="13">
        <f>Orders[[#This Row],[DeliveryDate]]-Orders[[#This Row],[OrderDate]]</f>
        <v>14</v>
      </c>
      <c r="I5761" t="s">
        <v>3</v>
      </c>
      <c r="J5761" t="str">
        <f>_xlfn.XLOOKUP(Orders[[#This Row],[_SalesRepID]],'Sales team'!A:A,'Sales team'!B:B)</f>
        <v>Shawn Cook</v>
      </c>
      <c r="K5761">
        <v>7</v>
      </c>
      <c r="L5761">
        <v>47</v>
      </c>
      <c r="M5761">
        <v>97</v>
      </c>
      <c r="N5761" t="str">
        <f>_xlfn.XLOOKUP(Orders[[#This Row],[_ProductID]],Products!A:A,Products!C:C)</f>
        <v>Outdoor</v>
      </c>
      <c r="O5761">
        <v>9</v>
      </c>
      <c r="P5761">
        <v>0.05</v>
      </c>
      <c r="Q5761" s="2">
        <v>978.2</v>
      </c>
      <c r="R5761" s="2">
        <v>674.95799999999997</v>
      </c>
      <c r="S5761" s="2">
        <v>4646.45</v>
      </c>
      <c r="T5761" s="2">
        <v>1271.6599999999999</v>
      </c>
    </row>
    <row r="5762" spans="1:20" x14ac:dyDescent="0.25">
      <c r="A5762" t="s">
        <v>2236</v>
      </c>
      <c r="B5762" t="s">
        <v>5</v>
      </c>
      <c r="C5762" t="s">
        <v>15</v>
      </c>
      <c r="D5762" s="1">
        <v>43400</v>
      </c>
      <c r="E5762" s="1">
        <v>43508</v>
      </c>
      <c r="F5762" s="1">
        <v>43517</v>
      </c>
      <c r="G5762" s="1">
        <v>43514</v>
      </c>
      <c r="H5762" s="13">
        <f>Orders[[#This Row],[DeliveryDate]]-Orders[[#This Row],[OrderDate]]</f>
        <v>6</v>
      </c>
      <c r="I5762" t="s">
        <v>3</v>
      </c>
      <c r="J5762" t="str">
        <f>_xlfn.XLOOKUP(Orders[[#This Row],[_SalesRepID]],'Sales team'!A:A,'Sales team'!B:B)</f>
        <v>Nicholas Cunningham</v>
      </c>
      <c r="K5762">
        <v>19</v>
      </c>
      <c r="L5762">
        <v>31</v>
      </c>
      <c r="M5762">
        <v>54</v>
      </c>
      <c r="N5762" t="str">
        <f>_xlfn.XLOOKUP(Orders[[#This Row],[_ProductID]],Products!A:A,Products!C:C)</f>
        <v>Kitchen &amp; Dining</v>
      </c>
      <c r="O5762">
        <v>4</v>
      </c>
      <c r="P5762">
        <v>7.4999999999999997E-2</v>
      </c>
      <c r="Q5762" s="2">
        <v>3035.1</v>
      </c>
      <c r="R5762" s="2">
        <v>1578.252</v>
      </c>
      <c r="S5762" s="2">
        <v>22459.74</v>
      </c>
      <c r="T5762" s="2">
        <v>9833.724000000002</v>
      </c>
    </row>
    <row r="5763" spans="1:20" x14ac:dyDescent="0.25">
      <c r="A5763" t="s">
        <v>2237</v>
      </c>
      <c r="B5763" t="s">
        <v>1</v>
      </c>
      <c r="C5763" t="s">
        <v>13</v>
      </c>
      <c r="D5763" s="1">
        <v>43400</v>
      </c>
      <c r="E5763" s="1">
        <v>43508</v>
      </c>
      <c r="F5763" s="1">
        <v>43533</v>
      </c>
      <c r="G5763" s="1">
        <v>43514</v>
      </c>
      <c r="H5763" s="13">
        <f>Orders[[#This Row],[DeliveryDate]]-Orders[[#This Row],[OrderDate]]</f>
        <v>6</v>
      </c>
      <c r="I5763" t="s">
        <v>3</v>
      </c>
      <c r="J5763" t="str">
        <f>_xlfn.XLOOKUP(Orders[[#This Row],[_SalesRepID]],'Sales team'!A:A,'Sales team'!B:B)</f>
        <v>Joshua Little</v>
      </c>
      <c r="K5763">
        <v>11</v>
      </c>
      <c r="L5763">
        <v>7</v>
      </c>
      <c r="M5763">
        <v>322</v>
      </c>
      <c r="N5763" t="str">
        <f>_xlfn.XLOOKUP(Orders[[#This Row],[_ProductID]],Products!A:A,Products!C:C)</f>
        <v>Home décor</v>
      </c>
      <c r="O5763">
        <v>31</v>
      </c>
      <c r="P5763">
        <v>7.4999999999999997E-2</v>
      </c>
      <c r="Q5763" s="2">
        <v>214.4</v>
      </c>
      <c r="R5763" s="2">
        <v>167.232</v>
      </c>
      <c r="S5763" s="2">
        <v>793.28000000000009</v>
      </c>
      <c r="T5763" s="2">
        <v>124.35200000000009</v>
      </c>
    </row>
    <row r="5764" spans="1:20" x14ac:dyDescent="0.25">
      <c r="A5764" t="s">
        <v>2238</v>
      </c>
      <c r="B5764" t="s">
        <v>5</v>
      </c>
      <c r="C5764" t="s">
        <v>25</v>
      </c>
      <c r="D5764" s="1">
        <v>43400</v>
      </c>
      <c r="E5764" s="1">
        <v>43508</v>
      </c>
      <c r="F5764" s="1">
        <v>43529</v>
      </c>
      <c r="G5764" s="1">
        <v>43531</v>
      </c>
      <c r="H5764" s="13">
        <f>Orders[[#This Row],[DeliveryDate]]-Orders[[#This Row],[OrderDate]]</f>
        <v>23</v>
      </c>
      <c r="I5764" t="s">
        <v>3</v>
      </c>
      <c r="J5764" t="str">
        <f>_xlfn.XLOOKUP(Orders[[#This Row],[_SalesRepID]],'Sales team'!A:A,'Sales team'!B:B)</f>
        <v>Carl Nguyen</v>
      </c>
      <c r="K5764">
        <v>12</v>
      </c>
      <c r="L5764">
        <v>44</v>
      </c>
      <c r="M5764">
        <v>365</v>
      </c>
      <c r="N5764" t="str">
        <f>_xlfn.XLOOKUP(Orders[[#This Row],[_ProductID]],Products!A:A,Products!C:C)</f>
        <v>Home décor</v>
      </c>
      <c r="O5764">
        <v>40</v>
      </c>
      <c r="P5764">
        <v>7.4999999999999997E-2</v>
      </c>
      <c r="Q5764" s="2">
        <v>1125.6000000000001</v>
      </c>
      <c r="R5764" s="2">
        <v>709.12800000000004</v>
      </c>
      <c r="S5764" s="2">
        <v>3123.5400000000004</v>
      </c>
      <c r="T5764" s="2">
        <v>996.1560000000004</v>
      </c>
    </row>
    <row r="5765" spans="1:20" x14ac:dyDescent="0.25">
      <c r="A5765" t="s">
        <v>2239</v>
      </c>
      <c r="B5765" t="s">
        <v>1</v>
      </c>
      <c r="C5765" t="s">
        <v>6</v>
      </c>
      <c r="D5765" s="1">
        <v>43400</v>
      </c>
      <c r="E5765" s="1">
        <v>43508</v>
      </c>
      <c r="F5765" s="1">
        <v>43520</v>
      </c>
      <c r="G5765" s="1">
        <v>43517</v>
      </c>
      <c r="H5765" s="13">
        <f>Orders[[#This Row],[DeliveryDate]]-Orders[[#This Row],[OrderDate]]</f>
        <v>9</v>
      </c>
      <c r="I5765" t="s">
        <v>3</v>
      </c>
      <c r="J5765" t="str">
        <f>_xlfn.XLOOKUP(Orders[[#This Row],[_SalesRepID]],'Sales team'!A:A,'Sales team'!B:B)</f>
        <v>Stephen Payne</v>
      </c>
      <c r="K5765">
        <v>5</v>
      </c>
      <c r="L5765">
        <v>3</v>
      </c>
      <c r="M5765">
        <v>153</v>
      </c>
      <c r="N5765" t="str">
        <f>_xlfn.XLOOKUP(Orders[[#This Row],[_ProductID]],Products!A:A,Products!C:C)</f>
        <v>Home décor</v>
      </c>
      <c r="O5765">
        <v>23</v>
      </c>
      <c r="P5765">
        <v>0.1</v>
      </c>
      <c r="Q5765" s="2">
        <v>5567.7</v>
      </c>
      <c r="R5765" s="2">
        <v>3284.9429999999998</v>
      </c>
      <c r="S5765" s="2">
        <v>10021.86</v>
      </c>
      <c r="T5765" s="2">
        <v>3451.9740000000011</v>
      </c>
    </row>
    <row r="5766" spans="1:20" x14ac:dyDescent="0.25">
      <c r="A5766" t="s">
        <v>2240</v>
      </c>
      <c r="B5766" t="s">
        <v>10</v>
      </c>
      <c r="C5766" t="s">
        <v>13</v>
      </c>
      <c r="D5766" s="1">
        <v>43400</v>
      </c>
      <c r="E5766" s="1">
        <v>43508</v>
      </c>
      <c r="F5766" s="1">
        <v>43534</v>
      </c>
      <c r="G5766" s="1">
        <v>43521</v>
      </c>
      <c r="H5766" s="13">
        <f>Orders[[#This Row],[DeliveryDate]]-Orders[[#This Row],[OrderDate]]</f>
        <v>13</v>
      </c>
      <c r="I5766" t="s">
        <v>3</v>
      </c>
      <c r="J5766" t="str">
        <f>_xlfn.XLOOKUP(Orders[[#This Row],[_SalesRepID]],'Sales team'!A:A,'Sales team'!B:B)</f>
        <v>Carlos Miller</v>
      </c>
      <c r="K5766">
        <v>28</v>
      </c>
      <c r="L5766">
        <v>40</v>
      </c>
      <c r="M5766">
        <v>284</v>
      </c>
      <c r="N5766" t="str">
        <f>_xlfn.XLOOKUP(Orders[[#This Row],[_ProductID]],Products!A:A,Products!C:C)</f>
        <v>Outdoor</v>
      </c>
      <c r="O5766">
        <v>10</v>
      </c>
      <c r="P5766">
        <v>7.4999999999999997E-2</v>
      </c>
      <c r="Q5766" s="2">
        <v>167.5</v>
      </c>
      <c r="R5766" s="2">
        <v>70.349999999999994</v>
      </c>
      <c r="S5766" s="2">
        <v>1084.5625</v>
      </c>
      <c r="T5766" s="2">
        <v>592.11250000000007</v>
      </c>
    </row>
    <row r="5767" spans="1:20" x14ac:dyDescent="0.25">
      <c r="A5767" t="s">
        <v>2241</v>
      </c>
      <c r="B5767" t="s">
        <v>1</v>
      </c>
      <c r="C5767" t="s">
        <v>15</v>
      </c>
      <c r="D5767" s="1">
        <v>43400</v>
      </c>
      <c r="E5767" s="1">
        <v>43508</v>
      </c>
      <c r="F5767" s="1">
        <v>43533</v>
      </c>
      <c r="G5767" s="1">
        <v>43524</v>
      </c>
      <c r="H5767" s="13">
        <f>Orders[[#This Row],[DeliveryDate]]-Orders[[#This Row],[OrderDate]]</f>
        <v>16</v>
      </c>
      <c r="I5767" t="s">
        <v>3</v>
      </c>
      <c r="J5767" t="str">
        <f>_xlfn.XLOOKUP(Orders[[#This Row],[_SalesRepID]],'Sales team'!A:A,'Sales team'!B:B)</f>
        <v>Jonathan Hawkins</v>
      </c>
      <c r="K5767">
        <v>10</v>
      </c>
      <c r="L5767">
        <v>18</v>
      </c>
      <c r="M5767">
        <v>6</v>
      </c>
      <c r="N5767" t="str">
        <f>_xlfn.XLOOKUP(Orders[[#This Row],[_ProductID]],Products!A:A,Products!C:C)</f>
        <v>Home décor</v>
      </c>
      <c r="O5767">
        <v>30</v>
      </c>
      <c r="P5767">
        <v>0.2</v>
      </c>
      <c r="Q5767" s="2">
        <v>1822.4</v>
      </c>
      <c r="R5767" s="2">
        <v>1111.664</v>
      </c>
      <c r="S5767" s="2">
        <v>1457.92</v>
      </c>
      <c r="T5767" s="2">
        <v>346.25600000000009</v>
      </c>
    </row>
    <row r="5768" spans="1:20" x14ac:dyDescent="0.25">
      <c r="A5768" t="s">
        <v>2242</v>
      </c>
      <c r="B5768" t="s">
        <v>10</v>
      </c>
      <c r="C5768" t="s">
        <v>13</v>
      </c>
      <c r="D5768" s="1">
        <v>43400</v>
      </c>
      <c r="E5768" s="1">
        <v>43508</v>
      </c>
      <c r="F5768" s="1">
        <v>43535</v>
      </c>
      <c r="G5768" s="1">
        <v>43522</v>
      </c>
      <c r="H5768" s="13">
        <f>Orders[[#This Row],[DeliveryDate]]-Orders[[#This Row],[OrderDate]]</f>
        <v>14</v>
      </c>
      <c r="I5768" t="s">
        <v>3</v>
      </c>
      <c r="J5768" t="str">
        <f>_xlfn.XLOOKUP(Orders[[#This Row],[_SalesRepID]],'Sales team'!A:A,'Sales team'!B:B)</f>
        <v>Carlos Miller</v>
      </c>
      <c r="K5768">
        <v>28</v>
      </c>
      <c r="L5768">
        <v>6</v>
      </c>
      <c r="M5768">
        <v>284</v>
      </c>
      <c r="N5768" t="str">
        <f>_xlfn.XLOOKUP(Orders[[#This Row],[_ProductID]],Products!A:A,Products!C:C)</f>
        <v>Outdoor</v>
      </c>
      <c r="O5768">
        <v>9</v>
      </c>
      <c r="P5768">
        <v>0.4</v>
      </c>
      <c r="Q5768" s="2">
        <v>5983.1</v>
      </c>
      <c r="R5768" s="2">
        <v>2632.5640000000003</v>
      </c>
      <c r="S5768" s="2">
        <v>7179.72</v>
      </c>
      <c r="T5768" s="2">
        <v>1914.5919999999996</v>
      </c>
    </row>
    <row r="5769" spans="1:20" x14ac:dyDescent="0.25">
      <c r="A5769" t="s">
        <v>2243</v>
      </c>
      <c r="B5769" t="s">
        <v>5</v>
      </c>
      <c r="C5769" t="s">
        <v>13</v>
      </c>
      <c r="D5769" s="1">
        <v>43400</v>
      </c>
      <c r="E5769" s="1">
        <v>43508</v>
      </c>
      <c r="F5769" s="1">
        <v>43530</v>
      </c>
      <c r="G5769" s="1">
        <v>43518</v>
      </c>
      <c r="H5769" s="13">
        <f>Orders[[#This Row],[DeliveryDate]]-Orders[[#This Row],[OrderDate]]</f>
        <v>10</v>
      </c>
      <c r="I5769" t="s">
        <v>3</v>
      </c>
      <c r="J5769" t="str">
        <f>_xlfn.XLOOKUP(Orders[[#This Row],[_SalesRepID]],'Sales team'!A:A,'Sales team'!B:B)</f>
        <v>Anthony Berry</v>
      </c>
      <c r="K5769">
        <v>16</v>
      </c>
      <c r="L5769">
        <v>37</v>
      </c>
      <c r="M5769">
        <v>271</v>
      </c>
      <c r="N5769" t="str">
        <f>_xlfn.XLOOKUP(Orders[[#This Row],[_ProductID]],Products!A:A,Products!C:C)</f>
        <v>Home décor</v>
      </c>
      <c r="O5769">
        <v>43</v>
      </c>
      <c r="P5769">
        <v>0.1</v>
      </c>
      <c r="Q5769" s="2">
        <v>1802.3</v>
      </c>
      <c r="R5769" s="2">
        <v>1135.4490000000001</v>
      </c>
      <c r="S5769" s="2">
        <v>3244.14</v>
      </c>
      <c r="T5769" s="2">
        <v>973.24199999999973</v>
      </c>
    </row>
    <row r="5770" spans="1:20" x14ac:dyDescent="0.25">
      <c r="A5770" t="s">
        <v>2244</v>
      </c>
      <c r="B5770" t="s">
        <v>1</v>
      </c>
      <c r="C5770" t="s">
        <v>15</v>
      </c>
      <c r="D5770" s="1">
        <v>43400</v>
      </c>
      <c r="E5770" s="1">
        <v>43508</v>
      </c>
      <c r="F5770" s="1">
        <v>43530</v>
      </c>
      <c r="G5770" s="1">
        <v>43518</v>
      </c>
      <c r="H5770" s="13">
        <f>Orders[[#This Row],[DeliveryDate]]-Orders[[#This Row],[OrderDate]]</f>
        <v>10</v>
      </c>
      <c r="I5770" t="s">
        <v>3</v>
      </c>
      <c r="J5770" t="str">
        <f>_xlfn.XLOOKUP(Orders[[#This Row],[_SalesRepID]],'Sales team'!A:A,'Sales team'!B:B)</f>
        <v>Jerry Green</v>
      </c>
      <c r="K5770">
        <v>3</v>
      </c>
      <c r="L5770">
        <v>36</v>
      </c>
      <c r="M5770">
        <v>26</v>
      </c>
      <c r="N5770" t="str">
        <f>_xlfn.XLOOKUP(Orders[[#This Row],[_ProductID]],Products!A:A,Products!C:C)</f>
        <v>Home décor</v>
      </c>
      <c r="O5770">
        <v>40</v>
      </c>
      <c r="P5770">
        <v>7.4999999999999997E-2</v>
      </c>
      <c r="Q5770" s="2">
        <v>3939.6</v>
      </c>
      <c r="R5770" s="2">
        <v>2481.9479999999999</v>
      </c>
      <c r="S5770" s="2">
        <v>25508.910000000003</v>
      </c>
      <c r="T5770" s="2">
        <v>8135.2740000000049</v>
      </c>
    </row>
    <row r="5771" spans="1:20" x14ac:dyDescent="0.25">
      <c r="A5771" t="s">
        <v>2223</v>
      </c>
      <c r="B5771" t="s">
        <v>10</v>
      </c>
      <c r="C5771" t="s">
        <v>13</v>
      </c>
      <c r="D5771" s="1">
        <v>43400</v>
      </c>
      <c r="E5771" s="1">
        <v>43507</v>
      </c>
      <c r="F5771" s="1">
        <v>43521</v>
      </c>
      <c r="G5771" s="1">
        <v>43510</v>
      </c>
      <c r="H5771" s="13">
        <f>Orders[[#This Row],[DeliveryDate]]-Orders[[#This Row],[OrderDate]]</f>
        <v>3</v>
      </c>
      <c r="I5771" t="s">
        <v>3</v>
      </c>
      <c r="J5771" t="str">
        <f>_xlfn.XLOOKUP(Orders[[#This Row],[_SalesRepID]],'Sales team'!A:A,'Sales team'!B:B)</f>
        <v>Carlos Miller</v>
      </c>
      <c r="K5771">
        <v>28</v>
      </c>
      <c r="L5771">
        <v>10</v>
      </c>
      <c r="M5771">
        <v>271</v>
      </c>
      <c r="N5771" t="str">
        <f>_xlfn.XLOOKUP(Orders[[#This Row],[_ProductID]],Products!A:A,Products!C:C)</f>
        <v>Home décor</v>
      </c>
      <c r="O5771">
        <v>27</v>
      </c>
      <c r="P5771">
        <v>0.15</v>
      </c>
      <c r="Q5771" s="2">
        <v>1876</v>
      </c>
      <c r="R5771" s="2">
        <v>994.28000000000009</v>
      </c>
      <c r="S5771" s="2">
        <v>6378.4</v>
      </c>
      <c r="T5771" s="2">
        <v>2401.2799999999993</v>
      </c>
    </row>
    <row r="5772" spans="1:20" x14ac:dyDescent="0.25">
      <c r="A5772" t="s">
        <v>2224</v>
      </c>
      <c r="B5772" t="s">
        <v>1</v>
      </c>
      <c r="C5772" t="s">
        <v>6</v>
      </c>
      <c r="D5772" s="1">
        <v>43400</v>
      </c>
      <c r="E5772" s="1">
        <v>43507</v>
      </c>
      <c r="F5772" s="1">
        <v>43523</v>
      </c>
      <c r="G5772" s="1">
        <v>43537</v>
      </c>
      <c r="H5772" s="13">
        <f>Orders[[#This Row],[DeliveryDate]]-Orders[[#This Row],[OrderDate]]</f>
        <v>30</v>
      </c>
      <c r="I5772" t="s">
        <v>3</v>
      </c>
      <c r="J5772" t="str">
        <f>_xlfn.XLOOKUP(Orders[[#This Row],[_SalesRepID]],'Sales team'!A:A,'Sales team'!B:B)</f>
        <v>Jonathan Hawkins</v>
      </c>
      <c r="K5772">
        <v>10</v>
      </c>
      <c r="L5772">
        <v>4</v>
      </c>
      <c r="M5772">
        <v>190</v>
      </c>
      <c r="N5772" t="str">
        <f>_xlfn.XLOOKUP(Orders[[#This Row],[_ProductID]],Products!A:A,Products!C:C)</f>
        <v>Home décor</v>
      </c>
      <c r="O5772">
        <v>17</v>
      </c>
      <c r="P5772">
        <v>0.05</v>
      </c>
      <c r="Q5772" s="2">
        <v>6304.7</v>
      </c>
      <c r="R5772" s="2">
        <v>2774.0679999999998</v>
      </c>
      <c r="S5772" s="2">
        <v>29947.324999999997</v>
      </c>
      <c r="T5772" s="2">
        <v>16076.984999999999</v>
      </c>
    </row>
    <row r="5773" spans="1:20" x14ac:dyDescent="0.25">
      <c r="A5773" t="s">
        <v>2225</v>
      </c>
      <c r="B5773" t="s">
        <v>8</v>
      </c>
      <c r="C5773" t="s">
        <v>2</v>
      </c>
      <c r="D5773" s="1">
        <v>43400</v>
      </c>
      <c r="E5773" s="1">
        <v>43507</v>
      </c>
      <c r="F5773" s="1">
        <v>43523</v>
      </c>
      <c r="G5773" s="1">
        <v>43516</v>
      </c>
      <c r="H5773" s="13">
        <f>Orders[[#This Row],[DeliveryDate]]-Orders[[#This Row],[OrderDate]]</f>
        <v>9</v>
      </c>
      <c r="I5773" t="s">
        <v>3</v>
      </c>
      <c r="J5773" t="str">
        <f>_xlfn.XLOOKUP(Orders[[#This Row],[_SalesRepID]],'Sales team'!A:A,'Sales team'!B:B)</f>
        <v>Samuel Fowler</v>
      </c>
      <c r="K5773">
        <v>21</v>
      </c>
      <c r="L5773">
        <v>17</v>
      </c>
      <c r="M5773">
        <v>236</v>
      </c>
      <c r="N5773" t="str">
        <f>_xlfn.XLOOKUP(Orders[[#This Row],[_ProductID]],Products!A:A,Products!C:C)</f>
        <v>Home décor</v>
      </c>
      <c r="O5773">
        <v>45</v>
      </c>
      <c r="P5773">
        <v>0.1</v>
      </c>
      <c r="Q5773" s="2">
        <v>964.80000000000007</v>
      </c>
      <c r="R5773" s="2">
        <v>569.23199999999997</v>
      </c>
      <c r="S5773" s="2">
        <v>3473.28</v>
      </c>
      <c r="T5773" s="2">
        <v>1196.3520000000003</v>
      </c>
    </row>
    <row r="5774" spans="1:20" x14ac:dyDescent="0.25">
      <c r="A5774" t="s">
        <v>2226</v>
      </c>
      <c r="B5774" t="s">
        <v>1</v>
      </c>
      <c r="C5774" t="s">
        <v>6</v>
      </c>
      <c r="D5774" s="1">
        <v>43400</v>
      </c>
      <c r="E5774" s="1">
        <v>43507</v>
      </c>
      <c r="F5774" s="1">
        <v>43522</v>
      </c>
      <c r="G5774" s="1">
        <v>43528</v>
      </c>
      <c r="H5774" s="13">
        <f>Orders[[#This Row],[DeliveryDate]]-Orders[[#This Row],[OrderDate]]</f>
        <v>21</v>
      </c>
      <c r="I5774" t="s">
        <v>3</v>
      </c>
      <c r="J5774" t="str">
        <f>_xlfn.XLOOKUP(Orders[[#This Row],[_SalesRepID]],'Sales team'!A:A,'Sales team'!B:B)</f>
        <v>Shawn Cook</v>
      </c>
      <c r="K5774">
        <v>7</v>
      </c>
      <c r="L5774">
        <v>43</v>
      </c>
      <c r="M5774">
        <v>116</v>
      </c>
      <c r="N5774" t="str">
        <f>_xlfn.XLOOKUP(Orders[[#This Row],[_ProductID]],Products!A:A,Products!C:C)</f>
        <v>Home décor</v>
      </c>
      <c r="O5774">
        <v>43</v>
      </c>
      <c r="P5774">
        <v>0.15</v>
      </c>
      <c r="Q5774" s="2">
        <v>3611.3</v>
      </c>
      <c r="R5774" s="2">
        <v>2780.701</v>
      </c>
      <c r="S5774" s="2">
        <v>6139.21</v>
      </c>
      <c r="T5774" s="2">
        <v>577.80799999999999</v>
      </c>
    </row>
    <row r="5775" spans="1:20" x14ac:dyDescent="0.25">
      <c r="A5775" t="s">
        <v>2227</v>
      </c>
      <c r="B5775" t="s">
        <v>1</v>
      </c>
      <c r="C5775" t="s">
        <v>13</v>
      </c>
      <c r="D5775" s="1">
        <v>43400</v>
      </c>
      <c r="E5775" s="1">
        <v>43507</v>
      </c>
      <c r="F5775" s="1">
        <v>43509</v>
      </c>
      <c r="G5775" s="1">
        <v>43523</v>
      </c>
      <c r="H5775" s="13">
        <f>Orders[[#This Row],[DeliveryDate]]-Orders[[#This Row],[OrderDate]]</f>
        <v>16</v>
      </c>
      <c r="I5775" t="s">
        <v>3</v>
      </c>
      <c r="J5775" t="str">
        <f>_xlfn.XLOOKUP(Orders[[#This Row],[_SalesRepID]],'Sales team'!A:A,'Sales team'!B:B)</f>
        <v>Stephen Payne</v>
      </c>
      <c r="K5775">
        <v>5</v>
      </c>
      <c r="L5775">
        <v>31</v>
      </c>
      <c r="M5775">
        <v>306</v>
      </c>
      <c r="N5775" t="str">
        <f>_xlfn.XLOOKUP(Orders[[#This Row],[_ProductID]],Products!A:A,Products!C:C)</f>
        <v>Home décor</v>
      </c>
      <c r="O5775">
        <v>36</v>
      </c>
      <c r="P5775">
        <v>7.4999999999999997E-2</v>
      </c>
      <c r="Q5775" s="2">
        <v>1005</v>
      </c>
      <c r="R5775" s="2">
        <v>633.15</v>
      </c>
      <c r="S5775" s="2">
        <v>2788.875</v>
      </c>
      <c r="T5775" s="2">
        <v>889.42500000000018</v>
      </c>
    </row>
    <row r="5776" spans="1:20" x14ac:dyDescent="0.25">
      <c r="A5776" t="s">
        <v>2228</v>
      </c>
      <c r="B5776" t="s">
        <v>8</v>
      </c>
      <c r="C5776" t="s">
        <v>2</v>
      </c>
      <c r="D5776" s="1">
        <v>43400</v>
      </c>
      <c r="E5776" s="1">
        <v>43507</v>
      </c>
      <c r="F5776" s="1">
        <v>43526</v>
      </c>
      <c r="G5776" s="1">
        <v>43545</v>
      </c>
      <c r="H5776" s="13">
        <f>Orders[[#This Row],[DeliveryDate]]-Orders[[#This Row],[OrderDate]]</f>
        <v>38</v>
      </c>
      <c r="I5776" t="s">
        <v>3</v>
      </c>
      <c r="J5776" t="str">
        <f>_xlfn.XLOOKUP(Orders[[#This Row],[_SalesRepID]],'Sales team'!A:A,'Sales team'!B:B)</f>
        <v>Roy Rice</v>
      </c>
      <c r="K5776">
        <v>24</v>
      </c>
      <c r="L5776">
        <v>38</v>
      </c>
      <c r="M5776">
        <v>225</v>
      </c>
      <c r="N5776" t="str">
        <f>_xlfn.XLOOKUP(Orders[[#This Row],[_ProductID]],Products!A:A,Products!C:C)</f>
        <v>Kitchen &amp; Dining</v>
      </c>
      <c r="O5776">
        <v>8</v>
      </c>
      <c r="P5776">
        <v>0.15</v>
      </c>
      <c r="Q5776" s="2">
        <v>2793.9</v>
      </c>
      <c r="R5776" s="2">
        <v>1201.377</v>
      </c>
      <c r="S5776" s="2">
        <v>4749.63</v>
      </c>
      <c r="T5776" s="2">
        <v>2346.8760000000002</v>
      </c>
    </row>
    <row r="5777" spans="1:20" x14ac:dyDescent="0.25">
      <c r="A5777" t="s">
        <v>2229</v>
      </c>
      <c r="B5777" t="s">
        <v>1</v>
      </c>
      <c r="C5777" t="s">
        <v>6</v>
      </c>
      <c r="D5777" s="1">
        <v>43400</v>
      </c>
      <c r="E5777" s="1">
        <v>43507</v>
      </c>
      <c r="F5777" s="1">
        <v>43525</v>
      </c>
      <c r="G5777" s="1">
        <v>43528</v>
      </c>
      <c r="H5777" s="13">
        <f>Orders[[#This Row],[DeliveryDate]]-Orders[[#This Row],[OrderDate]]</f>
        <v>21</v>
      </c>
      <c r="I5777" t="s">
        <v>3</v>
      </c>
      <c r="J5777" t="str">
        <f>_xlfn.XLOOKUP(Orders[[#This Row],[_SalesRepID]],'Sales team'!A:A,'Sales team'!B:B)</f>
        <v>Carl Nguyen</v>
      </c>
      <c r="K5777">
        <v>12</v>
      </c>
      <c r="L5777">
        <v>34</v>
      </c>
      <c r="M5777">
        <v>173</v>
      </c>
      <c r="N5777" t="str">
        <f>_xlfn.XLOOKUP(Orders[[#This Row],[_ProductID]],Products!A:A,Products!C:C)</f>
        <v>Home décor</v>
      </c>
      <c r="O5777">
        <v>30</v>
      </c>
      <c r="P5777">
        <v>0.05</v>
      </c>
      <c r="Q5777" s="2">
        <v>850.9</v>
      </c>
      <c r="R5777" s="2">
        <v>646.68399999999997</v>
      </c>
      <c r="S5777" s="2">
        <v>2425.0649999999996</v>
      </c>
      <c r="T5777" s="2">
        <v>485.01299999999969</v>
      </c>
    </row>
    <row r="5778" spans="1:20" x14ac:dyDescent="0.25">
      <c r="A5778" t="s">
        <v>2230</v>
      </c>
      <c r="B5778" t="s">
        <v>1</v>
      </c>
      <c r="C5778" t="s">
        <v>13</v>
      </c>
      <c r="D5778" s="1">
        <v>43400</v>
      </c>
      <c r="E5778" s="1">
        <v>43507</v>
      </c>
      <c r="F5778" s="1">
        <v>43531</v>
      </c>
      <c r="G5778" s="1">
        <v>43516</v>
      </c>
      <c r="H5778" s="13">
        <f>Orders[[#This Row],[DeliveryDate]]-Orders[[#This Row],[OrderDate]]</f>
        <v>9</v>
      </c>
      <c r="I5778" t="s">
        <v>3</v>
      </c>
      <c r="J5778" t="str">
        <f>_xlfn.XLOOKUP(Orders[[#This Row],[_SalesRepID]],'Sales team'!A:A,'Sales team'!B:B)</f>
        <v>Stephen Payne</v>
      </c>
      <c r="K5778">
        <v>5</v>
      </c>
      <c r="L5778">
        <v>44</v>
      </c>
      <c r="M5778">
        <v>272</v>
      </c>
      <c r="N5778" t="str">
        <f>_xlfn.XLOOKUP(Orders[[#This Row],[_ProductID]],Products!A:A,Products!C:C)</f>
        <v>Home décor</v>
      </c>
      <c r="O5778">
        <v>40</v>
      </c>
      <c r="P5778">
        <v>7.4999999999999997E-2</v>
      </c>
      <c r="Q5778" s="2">
        <v>2278</v>
      </c>
      <c r="R5778" s="2">
        <v>1913.52</v>
      </c>
      <c r="S5778" s="2">
        <v>10535.75</v>
      </c>
      <c r="T5778" s="2">
        <v>968.14999999999964</v>
      </c>
    </row>
    <row r="5779" spans="1:20" x14ac:dyDescent="0.25">
      <c r="A5779" t="s">
        <v>2231</v>
      </c>
      <c r="B5779" t="s">
        <v>10</v>
      </c>
      <c r="C5779" t="s">
        <v>15</v>
      </c>
      <c r="D5779" s="1">
        <v>43400</v>
      </c>
      <c r="E5779" s="1">
        <v>43507</v>
      </c>
      <c r="F5779" s="1">
        <v>43515</v>
      </c>
      <c r="G5779" s="1">
        <v>43518</v>
      </c>
      <c r="H5779" s="13">
        <f>Orders[[#This Row],[DeliveryDate]]-Orders[[#This Row],[OrderDate]]</f>
        <v>11</v>
      </c>
      <c r="I5779" t="s">
        <v>3</v>
      </c>
      <c r="J5779" t="str">
        <f>_xlfn.XLOOKUP(Orders[[#This Row],[_SalesRepID]],'Sales team'!A:A,'Sales team'!B:B)</f>
        <v>Carlos Miller</v>
      </c>
      <c r="K5779">
        <v>28</v>
      </c>
      <c r="L5779">
        <v>33</v>
      </c>
      <c r="M5779">
        <v>38</v>
      </c>
      <c r="N5779" t="str">
        <f>_xlfn.XLOOKUP(Orders[[#This Row],[_ProductID]],Products!A:A,Products!C:C)</f>
        <v>Home décor</v>
      </c>
      <c r="O5779">
        <v>17</v>
      </c>
      <c r="P5779">
        <v>0.15</v>
      </c>
      <c r="Q5779" s="2">
        <v>1092.1000000000001</v>
      </c>
      <c r="R5779" s="2">
        <v>655.2600000000001</v>
      </c>
      <c r="S5779" s="2">
        <v>6497.9950000000008</v>
      </c>
      <c r="T5779" s="2">
        <v>1911.1750000000002</v>
      </c>
    </row>
    <row r="5780" spans="1:20" x14ac:dyDescent="0.25">
      <c r="A5780" t="s">
        <v>2232</v>
      </c>
      <c r="B5780" t="s">
        <v>10</v>
      </c>
      <c r="C5780" t="s">
        <v>6</v>
      </c>
      <c r="D5780" s="1">
        <v>43400</v>
      </c>
      <c r="E5780" s="1">
        <v>43507</v>
      </c>
      <c r="F5780" s="1">
        <v>43520</v>
      </c>
      <c r="G5780" s="1">
        <v>43517</v>
      </c>
      <c r="H5780" s="13">
        <f>Orders[[#This Row],[DeliveryDate]]-Orders[[#This Row],[OrderDate]]</f>
        <v>10</v>
      </c>
      <c r="I5780" t="s">
        <v>3</v>
      </c>
      <c r="J5780" t="str">
        <f>_xlfn.XLOOKUP(Orders[[#This Row],[_SalesRepID]],'Sales team'!A:A,'Sales team'!B:B)</f>
        <v>Shawn Torres</v>
      </c>
      <c r="K5780">
        <v>27</v>
      </c>
      <c r="L5780">
        <v>33</v>
      </c>
      <c r="M5780">
        <v>159</v>
      </c>
      <c r="N5780" t="str">
        <f>_xlfn.XLOOKUP(Orders[[#This Row],[_ProductID]],Products!A:A,Products!C:C)</f>
        <v>Home décor</v>
      </c>
      <c r="O5780">
        <v>26</v>
      </c>
      <c r="P5780">
        <v>0.05</v>
      </c>
      <c r="Q5780" s="2">
        <v>6505.7</v>
      </c>
      <c r="R5780" s="2">
        <v>3578.1350000000002</v>
      </c>
      <c r="S5780" s="2">
        <v>24721.66</v>
      </c>
      <c r="T5780" s="2">
        <v>10409.119999999999</v>
      </c>
    </row>
    <row r="5781" spans="1:20" x14ac:dyDescent="0.25">
      <c r="A5781" t="s">
        <v>2214</v>
      </c>
      <c r="B5781" t="s">
        <v>1</v>
      </c>
      <c r="C5781" t="s">
        <v>6</v>
      </c>
      <c r="D5781" s="1">
        <v>43400</v>
      </c>
      <c r="E5781" s="1">
        <v>43506</v>
      </c>
      <c r="F5781" s="1">
        <v>43527</v>
      </c>
      <c r="G5781" s="1">
        <v>43532</v>
      </c>
      <c r="H5781" s="13">
        <f>Orders[[#This Row],[DeliveryDate]]-Orders[[#This Row],[OrderDate]]</f>
        <v>26</v>
      </c>
      <c r="I5781" t="s">
        <v>3</v>
      </c>
      <c r="J5781" t="str">
        <f>_xlfn.XLOOKUP(Orders[[#This Row],[_SalesRepID]],'Sales team'!A:A,'Sales team'!B:B)</f>
        <v>Jonathan Hawkins</v>
      </c>
      <c r="K5781">
        <v>10</v>
      </c>
      <c r="L5781">
        <v>30</v>
      </c>
      <c r="M5781">
        <v>90</v>
      </c>
      <c r="N5781" t="str">
        <f>_xlfn.XLOOKUP(Orders[[#This Row],[_ProductID]],Products!A:A,Products!C:C)</f>
        <v>Kitchen &amp; Dining</v>
      </c>
      <c r="O5781">
        <v>13</v>
      </c>
      <c r="P5781">
        <v>7.4999999999999997E-2</v>
      </c>
      <c r="Q5781" s="2">
        <v>844.2</v>
      </c>
      <c r="R5781" s="2">
        <v>337.68000000000006</v>
      </c>
      <c r="S5781" s="2">
        <v>3904.4250000000002</v>
      </c>
      <c r="T5781" s="2">
        <v>2216.0249999999996</v>
      </c>
    </row>
    <row r="5782" spans="1:20" x14ac:dyDescent="0.25">
      <c r="A5782" t="s">
        <v>2215</v>
      </c>
      <c r="B5782" t="s">
        <v>10</v>
      </c>
      <c r="C5782" t="s">
        <v>2</v>
      </c>
      <c r="D5782" s="1">
        <v>43400</v>
      </c>
      <c r="E5782" s="1">
        <v>43506</v>
      </c>
      <c r="F5782" s="1">
        <v>43509</v>
      </c>
      <c r="G5782" s="1">
        <v>43509</v>
      </c>
      <c r="H5782" s="13">
        <f>Orders[[#This Row],[DeliveryDate]]-Orders[[#This Row],[OrderDate]]</f>
        <v>3</v>
      </c>
      <c r="I5782" t="s">
        <v>3</v>
      </c>
      <c r="J5782" t="str">
        <f>_xlfn.XLOOKUP(Orders[[#This Row],[_SalesRepID]],'Sales team'!A:A,'Sales team'!B:B)</f>
        <v>Donald Reynolds</v>
      </c>
      <c r="K5782">
        <v>26</v>
      </c>
      <c r="L5782">
        <v>39</v>
      </c>
      <c r="M5782">
        <v>248</v>
      </c>
      <c r="N5782" t="str">
        <f>_xlfn.XLOOKUP(Orders[[#This Row],[_ProductID]],Products!A:A,Products!C:C)</f>
        <v>Home décor</v>
      </c>
      <c r="O5782">
        <v>36</v>
      </c>
      <c r="P5782">
        <v>7.4999999999999997E-2</v>
      </c>
      <c r="Q5782" s="2">
        <v>2633.1</v>
      </c>
      <c r="R5782" s="2">
        <v>1737.846</v>
      </c>
      <c r="S5782" s="2">
        <v>7306.8525</v>
      </c>
      <c r="T5782" s="2">
        <v>2093.3144999999995</v>
      </c>
    </row>
    <row r="5783" spans="1:20" x14ac:dyDescent="0.25">
      <c r="A5783" t="s">
        <v>2216</v>
      </c>
      <c r="B5783" t="s">
        <v>5</v>
      </c>
      <c r="C5783" t="s">
        <v>6</v>
      </c>
      <c r="D5783" s="1">
        <v>43400</v>
      </c>
      <c r="E5783" s="1">
        <v>43506</v>
      </c>
      <c r="F5783" s="1">
        <v>43519</v>
      </c>
      <c r="G5783" s="1">
        <v>43529</v>
      </c>
      <c r="H5783" s="13">
        <f>Orders[[#This Row],[DeliveryDate]]-Orders[[#This Row],[OrderDate]]</f>
        <v>23</v>
      </c>
      <c r="I5783" t="s">
        <v>3</v>
      </c>
      <c r="J5783" t="str">
        <f>_xlfn.XLOOKUP(Orders[[#This Row],[_SalesRepID]],'Sales team'!A:A,'Sales team'!B:B)</f>
        <v>Frank Brown</v>
      </c>
      <c r="K5783">
        <v>17</v>
      </c>
      <c r="L5783">
        <v>15</v>
      </c>
      <c r="M5783">
        <v>171</v>
      </c>
      <c r="N5783" t="str">
        <f>_xlfn.XLOOKUP(Orders[[#This Row],[_ProductID]],Products!A:A,Products!C:C)</f>
        <v>Kitchen &amp; Dining</v>
      </c>
      <c r="O5783">
        <v>7</v>
      </c>
      <c r="P5783">
        <v>0.05</v>
      </c>
      <c r="Q5783" s="2">
        <v>1701.8</v>
      </c>
      <c r="R5783" s="2">
        <v>1412.4939999999999</v>
      </c>
      <c r="S5783" s="2">
        <v>1616.7099999999998</v>
      </c>
      <c r="T5783" s="2">
        <v>204.21599999999989</v>
      </c>
    </row>
    <row r="5784" spans="1:20" x14ac:dyDescent="0.25">
      <c r="A5784" t="s">
        <v>2217</v>
      </c>
      <c r="B5784" t="s">
        <v>5</v>
      </c>
      <c r="C5784" t="s">
        <v>15</v>
      </c>
      <c r="D5784" s="1">
        <v>43400</v>
      </c>
      <c r="E5784" s="1">
        <v>43506</v>
      </c>
      <c r="F5784" s="1">
        <v>43518</v>
      </c>
      <c r="G5784" s="1">
        <v>43518</v>
      </c>
      <c r="H5784" s="13">
        <f>Orders[[#This Row],[DeliveryDate]]-Orders[[#This Row],[OrderDate]]</f>
        <v>12</v>
      </c>
      <c r="I5784" t="s">
        <v>3</v>
      </c>
      <c r="J5784" t="str">
        <f>_xlfn.XLOOKUP(Orders[[#This Row],[_SalesRepID]],'Sales team'!A:A,'Sales team'!B:B)</f>
        <v>Carl Nguyen</v>
      </c>
      <c r="K5784">
        <v>12</v>
      </c>
      <c r="L5784">
        <v>17</v>
      </c>
      <c r="M5784">
        <v>12</v>
      </c>
      <c r="N5784" t="str">
        <f>_xlfn.XLOOKUP(Orders[[#This Row],[_ProductID]],Products!A:A,Products!C:C)</f>
        <v>Home décor</v>
      </c>
      <c r="O5784">
        <v>44</v>
      </c>
      <c r="P5784">
        <v>7.4999999999999997E-2</v>
      </c>
      <c r="Q5784" s="2">
        <v>167.5</v>
      </c>
      <c r="R5784" s="2">
        <v>78.724999999999994</v>
      </c>
      <c r="S5784" s="2">
        <v>619.75</v>
      </c>
      <c r="T5784" s="2">
        <v>304.85000000000002</v>
      </c>
    </row>
    <row r="5785" spans="1:20" x14ac:dyDescent="0.25">
      <c r="A5785" t="s">
        <v>2218</v>
      </c>
      <c r="B5785" t="s">
        <v>5</v>
      </c>
      <c r="C5785" t="s">
        <v>25</v>
      </c>
      <c r="D5785" s="1">
        <v>43400</v>
      </c>
      <c r="E5785" s="1">
        <v>43506</v>
      </c>
      <c r="F5785" s="1">
        <v>43529</v>
      </c>
      <c r="G5785" s="1">
        <v>43528</v>
      </c>
      <c r="H5785" s="13">
        <f>Orders[[#This Row],[DeliveryDate]]-Orders[[#This Row],[OrderDate]]</f>
        <v>22</v>
      </c>
      <c r="I5785" t="s">
        <v>3</v>
      </c>
      <c r="J5785" t="str">
        <f>_xlfn.XLOOKUP(Orders[[#This Row],[_SalesRepID]],'Sales team'!A:A,'Sales team'!B:B)</f>
        <v>Roger Alexander</v>
      </c>
      <c r="K5785">
        <v>15</v>
      </c>
      <c r="L5785">
        <v>23</v>
      </c>
      <c r="M5785">
        <v>349</v>
      </c>
      <c r="N5785" t="str">
        <f>_xlfn.XLOOKUP(Orders[[#This Row],[_ProductID]],Products!A:A,Products!C:C)</f>
        <v>Furniture</v>
      </c>
      <c r="O5785">
        <v>20</v>
      </c>
      <c r="P5785">
        <v>0.15</v>
      </c>
      <c r="Q5785" s="2">
        <v>2378.5</v>
      </c>
      <c r="R5785" s="2">
        <v>1236.82</v>
      </c>
      <c r="S5785" s="2">
        <v>8086.9</v>
      </c>
      <c r="T5785" s="2">
        <v>3139.62</v>
      </c>
    </row>
    <row r="5786" spans="1:20" x14ac:dyDescent="0.25">
      <c r="A5786" t="s">
        <v>2219</v>
      </c>
      <c r="B5786" t="s">
        <v>10</v>
      </c>
      <c r="C5786" t="s">
        <v>15</v>
      </c>
      <c r="D5786" s="1">
        <v>43400</v>
      </c>
      <c r="E5786" s="1">
        <v>43506</v>
      </c>
      <c r="F5786" s="1">
        <v>43515</v>
      </c>
      <c r="G5786" s="1">
        <v>43535</v>
      </c>
      <c r="H5786" s="13">
        <f>Orders[[#This Row],[DeliveryDate]]-Orders[[#This Row],[OrderDate]]</f>
        <v>29</v>
      </c>
      <c r="I5786" t="s">
        <v>3</v>
      </c>
      <c r="J5786" t="str">
        <f>_xlfn.XLOOKUP(Orders[[#This Row],[_SalesRepID]],'Sales team'!A:A,'Sales team'!B:B)</f>
        <v>Patrick Graham</v>
      </c>
      <c r="K5786">
        <v>25</v>
      </c>
      <c r="L5786">
        <v>27</v>
      </c>
      <c r="M5786">
        <v>14</v>
      </c>
      <c r="N5786" t="str">
        <f>_xlfn.XLOOKUP(Orders[[#This Row],[_ProductID]],Products!A:A,Products!C:C)</f>
        <v>Furniture</v>
      </c>
      <c r="O5786">
        <v>19</v>
      </c>
      <c r="P5786">
        <v>0.05</v>
      </c>
      <c r="Q5786" s="2">
        <v>1078.7</v>
      </c>
      <c r="R5786" s="2">
        <v>733.51600000000008</v>
      </c>
      <c r="S5786" s="2">
        <v>7173.3550000000005</v>
      </c>
      <c r="T5786" s="2">
        <v>2038.7429999999995</v>
      </c>
    </row>
    <row r="5787" spans="1:20" x14ac:dyDescent="0.25">
      <c r="A5787" t="s">
        <v>2220</v>
      </c>
      <c r="B5787" t="s">
        <v>5</v>
      </c>
      <c r="C5787" t="s">
        <v>46</v>
      </c>
      <c r="D5787" s="1">
        <v>43400</v>
      </c>
      <c r="E5787" s="1">
        <v>43506</v>
      </c>
      <c r="F5787" s="1">
        <v>43513</v>
      </c>
      <c r="G5787" s="1">
        <v>43514</v>
      </c>
      <c r="H5787" s="13">
        <f>Orders[[#This Row],[DeliveryDate]]-Orders[[#This Row],[OrderDate]]</f>
        <v>8</v>
      </c>
      <c r="I5787" t="s">
        <v>3</v>
      </c>
      <c r="J5787" t="str">
        <f>_xlfn.XLOOKUP(Orders[[#This Row],[_SalesRepID]],'Sales team'!A:A,'Sales team'!B:B)</f>
        <v>Paul Holmes</v>
      </c>
      <c r="K5787">
        <v>14</v>
      </c>
      <c r="L5787">
        <v>17</v>
      </c>
      <c r="M5787">
        <v>67</v>
      </c>
      <c r="N5787" t="str">
        <f>_xlfn.XLOOKUP(Orders[[#This Row],[_ProductID]],Products!A:A,Products!C:C)</f>
        <v>Outdoor</v>
      </c>
      <c r="O5787">
        <v>9</v>
      </c>
      <c r="P5787">
        <v>0.05</v>
      </c>
      <c r="Q5787" s="2">
        <v>2452.2000000000003</v>
      </c>
      <c r="R5787" s="2">
        <v>1888.1940000000002</v>
      </c>
      <c r="S5787" s="2">
        <v>2329.59</v>
      </c>
      <c r="T5787" s="2">
        <v>441.39599999999996</v>
      </c>
    </row>
    <row r="5788" spans="1:20" x14ac:dyDescent="0.25">
      <c r="A5788" t="s">
        <v>2221</v>
      </c>
      <c r="B5788" t="s">
        <v>5</v>
      </c>
      <c r="C5788" t="s">
        <v>2</v>
      </c>
      <c r="D5788" s="1">
        <v>43400</v>
      </c>
      <c r="E5788" s="1">
        <v>43506</v>
      </c>
      <c r="F5788" s="1">
        <v>43528</v>
      </c>
      <c r="G5788" s="1">
        <v>43511</v>
      </c>
      <c r="H5788" s="13">
        <f>Orders[[#This Row],[DeliveryDate]]-Orders[[#This Row],[OrderDate]]</f>
        <v>5</v>
      </c>
      <c r="I5788" t="s">
        <v>3</v>
      </c>
      <c r="J5788" t="str">
        <f>_xlfn.XLOOKUP(Orders[[#This Row],[_SalesRepID]],'Sales team'!A:A,'Sales team'!B:B)</f>
        <v>Roger Alexander</v>
      </c>
      <c r="K5788">
        <v>15</v>
      </c>
      <c r="L5788">
        <v>25</v>
      </c>
      <c r="M5788">
        <v>259</v>
      </c>
      <c r="N5788" t="str">
        <f>_xlfn.XLOOKUP(Orders[[#This Row],[_ProductID]],Products!A:A,Products!C:C)</f>
        <v>Outdoor</v>
      </c>
      <c r="O5788">
        <v>9</v>
      </c>
      <c r="P5788">
        <v>7.4999999999999997E-2</v>
      </c>
      <c r="Q5788" s="2">
        <v>1922.9</v>
      </c>
      <c r="R5788" s="2">
        <v>1519.0910000000001</v>
      </c>
      <c r="S5788" s="2">
        <v>8893.4125000000004</v>
      </c>
      <c r="T5788" s="2">
        <v>1297.9574999999995</v>
      </c>
    </row>
    <row r="5789" spans="1:20" x14ac:dyDescent="0.25">
      <c r="A5789" t="s">
        <v>2222</v>
      </c>
      <c r="B5789" t="s">
        <v>1</v>
      </c>
      <c r="C5789" t="s">
        <v>2</v>
      </c>
      <c r="D5789" s="1">
        <v>43400</v>
      </c>
      <c r="E5789" s="1">
        <v>43506</v>
      </c>
      <c r="F5789" s="1">
        <v>43534</v>
      </c>
      <c r="G5789" s="1">
        <v>43529</v>
      </c>
      <c r="H5789" s="13">
        <f>Orders[[#This Row],[DeliveryDate]]-Orders[[#This Row],[OrderDate]]</f>
        <v>23</v>
      </c>
      <c r="I5789" t="s">
        <v>3</v>
      </c>
      <c r="J5789" t="str">
        <f>_xlfn.XLOOKUP(Orders[[#This Row],[_SalesRepID]],'Sales team'!A:A,'Sales team'!B:B)</f>
        <v>Keith Griffin</v>
      </c>
      <c r="K5789">
        <v>2</v>
      </c>
      <c r="L5789">
        <v>15</v>
      </c>
      <c r="M5789">
        <v>255</v>
      </c>
      <c r="N5789" t="str">
        <f>_xlfn.XLOOKUP(Orders[[#This Row],[_ProductID]],Products!A:A,Products!C:C)</f>
        <v>Furniture</v>
      </c>
      <c r="O5789">
        <v>42</v>
      </c>
      <c r="P5789">
        <v>0.4</v>
      </c>
      <c r="Q5789" s="2">
        <v>6224.3</v>
      </c>
      <c r="R5789" s="2">
        <v>3859.0660000000003</v>
      </c>
      <c r="S5789" s="2">
        <v>3734.58</v>
      </c>
      <c r="T5789" s="2">
        <v>-124.48600000000033</v>
      </c>
    </row>
    <row r="5790" spans="1:20" x14ac:dyDescent="0.25">
      <c r="A5790" t="s">
        <v>2207</v>
      </c>
      <c r="B5790" t="s">
        <v>5</v>
      </c>
      <c r="C5790" t="s">
        <v>25</v>
      </c>
      <c r="D5790" s="1">
        <v>43400</v>
      </c>
      <c r="E5790" s="1">
        <v>43505</v>
      </c>
      <c r="F5790" s="1">
        <v>43533</v>
      </c>
      <c r="G5790" s="1">
        <v>43515</v>
      </c>
      <c r="H5790" s="13">
        <f>Orders[[#This Row],[DeliveryDate]]-Orders[[#This Row],[OrderDate]]</f>
        <v>10</v>
      </c>
      <c r="I5790" t="s">
        <v>3</v>
      </c>
      <c r="J5790" t="str">
        <f>_xlfn.XLOOKUP(Orders[[#This Row],[_SalesRepID]],'Sales team'!A:A,'Sales team'!B:B)</f>
        <v>Carl Nguyen</v>
      </c>
      <c r="K5790">
        <v>12</v>
      </c>
      <c r="L5790">
        <v>12</v>
      </c>
      <c r="M5790">
        <v>332</v>
      </c>
      <c r="N5790" t="str">
        <f>_xlfn.XLOOKUP(Orders[[#This Row],[_ProductID]],Products!A:A,Products!C:C)</f>
        <v>Home décor</v>
      </c>
      <c r="O5790">
        <v>44</v>
      </c>
      <c r="P5790">
        <v>0.1</v>
      </c>
      <c r="Q5790" s="2">
        <v>1788.9</v>
      </c>
      <c r="R5790" s="2">
        <v>1377.4530000000002</v>
      </c>
      <c r="S5790" s="2">
        <v>6440.0400000000009</v>
      </c>
      <c r="T5790" s="2">
        <v>930.22800000000007</v>
      </c>
    </row>
    <row r="5791" spans="1:20" x14ac:dyDescent="0.25">
      <c r="A5791" t="s">
        <v>2208</v>
      </c>
      <c r="B5791" t="s">
        <v>1</v>
      </c>
      <c r="C5791" t="s">
        <v>13</v>
      </c>
      <c r="D5791" s="1">
        <v>43400</v>
      </c>
      <c r="E5791" s="1">
        <v>43505</v>
      </c>
      <c r="F5791" s="1">
        <v>43508</v>
      </c>
      <c r="G5791" s="1">
        <v>43518</v>
      </c>
      <c r="H5791" s="13">
        <f>Orders[[#This Row],[DeliveryDate]]-Orders[[#This Row],[OrderDate]]</f>
        <v>13</v>
      </c>
      <c r="I5791" t="s">
        <v>3</v>
      </c>
      <c r="J5791" t="str">
        <f>_xlfn.XLOOKUP(Orders[[#This Row],[_SalesRepID]],'Sales team'!A:A,'Sales team'!B:B)</f>
        <v>Stephen Payne</v>
      </c>
      <c r="K5791">
        <v>5</v>
      </c>
      <c r="L5791">
        <v>13</v>
      </c>
      <c r="M5791">
        <v>293</v>
      </c>
      <c r="N5791" t="str">
        <f>_xlfn.XLOOKUP(Orders[[#This Row],[_ProductID]],Products!A:A,Products!C:C)</f>
        <v>Home décor</v>
      </c>
      <c r="O5791">
        <v>23</v>
      </c>
      <c r="P5791">
        <v>0.05</v>
      </c>
      <c r="Q5791" s="2">
        <v>3075.3</v>
      </c>
      <c r="R5791" s="2">
        <v>2583.252</v>
      </c>
      <c r="S5791" s="2">
        <v>20450.745000000003</v>
      </c>
      <c r="T5791" s="2">
        <v>2367.9810000000034</v>
      </c>
    </row>
    <row r="5792" spans="1:20" x14ac:dyDescent="0.25">
      <c r="A5792" t="s">
        <v>2209</v>
      </c>
      <c r="B5792" t="s">
        <v>8</v>
      </c>
      <c r="C5792" t="s">
        <v>6</v>
      </c>
      <c r="D5792" s="1">
        <v>43400</v>
      </c>
      <c r="E5792" s="1">
        <v>43505</v>
      </c>
      <c r="F5792" s="1">
        <v>43508</v>
      </c>
      <c r="G5792" s="1">
        <v>43535</v>
      </c>
      <c r="H5792" s="13">
        <f>Orders[[#This Row],[DeliveryDate]]-Orders[[#This Row],[OrderDate]]</f>
        <v>30</v>
      </c>
      <c r="I5792" t="s">
        <v>3</v>
      </c>
      <c r="J5792" t="str">
        <f>_xlfn.XLOOKUP(Orders[[#This Row],[_SalesRepID]],'Sales team'!A:A,'Sales team'!B:B)</f>
        <v>Roy Rice</v>
      </c>
      <c r="K5792">
        <v>24</v>
      </c>
      <c r="L5792">
        <v>45</v>
      </c>
      <c r="M5792">
        <v>173</v>
      </c>
      <c r="N5792" t="str">
        <f>_xlfn.XLOOKUP(Orders[[#This Row],[_ProductID]],Products!A:A,Products!C:C)</f>
        <v>Furniture</v>
      </c>
      <c r="O5792">
        <v>42</v>
      </c>
      <c r="P5792">
        <v>0.05</v>
      </c>
      <c r="Q5792" s="2">
        <v>2257.9</v>
      </c>
      <c r="R5792" s="2">
        <v>1422.4770000000001</v>
      </c>
      <c r="S5792" s="2">
        <v>4290.01</v>
      </c>
      <c r="T5792" s="2">
        <v>1445.056</v>
      </c>
    </row>
    <row r="5793" spans="1:20" x14ac:dyDescent="0.25">
      <c r="A5793" t="s">
        <v>2210</v>
      </c>
      <c r="B5793" t="s">
        <v>1</v>
      </c>
      <c r="C5793" t="s">
        <v>13</v>
      </c>
      <c r="D5793" s="1">
        <v>43400</v>
      </c>
      <c r="E5793" s="1">
        <v>43505</v>
      </c>
      <c r="F5793" s="1">
        <v>43520</v>
      </c>
      <c r="G5793" s="1">
        <v>43530</v>
      </c>
      <c r="H5793" s="13">
        <f>Orders[[#This Row],[DeliveryDate]]-Orders[[#This Row],[OrderDate]]</f>
        <v>25</v>
      </c>
      <c r="I5793" t="s">
        <v>3</v>
      </c>
      <c r="J5793" t="str">
        <f>_xlfn.XLOOKUP(Orders[[#This Row],[_SalesRepID]],'Sales team'!A:A,'Sales team'!B:B)</f>
        <v>George Lewis</v>
      </c>
      <c r="K5793">
        <v>8</v>
      </c>
      <c r="L5793">
        <v>44</v>
      </c>
      <c r="M5793">
        <v>300</v>
      </c>
      <c r="N5793" t="str">
        <f>_xlfn.XLOOKUP(Orders[[#This Row],[_ProductID]],Products!A:A,Products!C:C)</f>
        <v>Home décor</v>
      </c>
      <c r="O5793">
        <v>2</v>
      </c>
      <c r="P5793">
        <v>0.15</v>
      </c>
      <c r="Q5793" s="2">
        <v>971.5</v>
      </c>
      <c r="R5793" s="2">
        <v>612.04499999999996</v>
      </c>
      <c r="S5793" s="2">
        <v>6606.2</v>
      </c>
      <c r="T5793" s="2">
        <v>1709.8400000000001</v>
      </c>
    </row>
    <row r="5794" spans="1:20" x14ac:dyDescent="0.25">
      <c r="A5794" t="s">
        <v>2211</v>
      </c>
      <c r="B5794" t="s">
        <v>1</v>
      </c>
      <c r="C5794" t="s">
        <v>6</v>
      </c>
      <c r="D5794" s="1">
        <v>43400</v>
      </c>
      <c r="E5794" s="1">
        <v>43505</v>
      </c>
      <c r="F5794" s="1">
        <v>43526</v>
      </c>
      <c r="G5794" s="1">
        <v>43528</v>
      </c>
      <c r="H5794" s="13">
        <f>Orders[[#This Row],[DeliveryDate]]-Orders[[#This Row],[OrderDate]]</f>
        <v>23</v>
      </c>
      <c r="I5794" t="s">
        <v>3</v>
      </c>
      <c r="J5794" t="str">
        <f>_xlfn.XLOOKUP(Orders[[#This Row],[_SalesRepID]],'Sales team'!A:A,'Sales team'!B:B)</f>
        <v>Chris Armstrong</v>
      </c>
      <c r="K5794">
        <v>4</v>
      </c>
      <c r="L5794">
        <v>24</v>
      </c>
      <c r="M5794">
        <v>135</v>
      </c>
      <c r="N5794" t="str">
        <f>_xlfn.XLOOKUP(Orders[[#This Row],[_ProductID]],Products!A:A,Products!C:C)</f>
        <v>Electronics</v>
      </c>
      <c r="O5794">
        <v>25</v>
      </c>
      <c r="P5794">
        <v>7.4999999999999997E-2</v>
      </c>
      <c r="Q5794" s="2">
        <v>3705.1</v>
      </c>
      <c r="R5794" s="2">
        <v>2482.4169999999999</v>
      </c>
      <c r="S5794" s="2">
        <v>3427.2175000000002</v>
      </c>
      <c r="T5794" s="2">
        <v>944.80050000000028</v>
      </c>
    </row>
    <row r="5795" spans="1:20" x14ac:dyDescent="0.25">
      <c r="A5795" t="s">
        <v>2212</v>
      </c>
      <c r="B5795" t="s">
        <v>8</v>
      </c>
      <c r="C5795" t="s">
        <v>25</v>
      </c>
      <c r="D5795" s="1">
        <v>43400</v>
      </c>
      <c r="E5795" s="1">
        <v>43505</v>
      </c>
      <c r="F5795" s="1">
        <v>43532</v>
      </c>
      <c r="G5795" s="1">
        <v>43523</v>
      </c>
      <c r="H5795" s="13">
        <f>Orders[[#This Row],[DeliveryDate]]-Orders[[#This Row],[OrderDate]]</f>
        <v>18</v>
      </c>
      <c r="I5795" t="s">
        <v>3</v>
      </c>
      <c r="J5795" t="str">
        <f>_xlfn.XLOOKUP(Orders[[#This Row],[_SalesRepID]],'Sales team'!A:A,'Sales team'!B:B)</f>
        <v>Patrick Graham</v>
      </c>
      <c r="K5795">
        <v>25</v>
      </c>
      <c r="L5795">
        <v>25</v>
      </c>
      <c r="M5795">
        <v>330</v>
      </c>
      <c r="N5795" t="str">
        <f>_xlfn.XLOOKUP(Orders[[#This Row],[_ProductID]],Products!A:A,Products!C:C)</f>
        <v>Home décor</v>
      </c>
      <c r="O5795">
        <v>23</v>
      </c>
      <c r="P5795">
        <v>7.4999999999999997E-2</v>
      </c>
      <c r="Q5795" s="2">
        <v>241.20000000000002</v>
      </c>
      <c r="R5795" s="2">
        <v>110.95200000000001</v>
      </c>
      <c r="S5795" s="2">
        <v>1338.66</v>
      </c>
      <c r="T5795" s="2">
        <v>672.94799999999998</v>
      </c>
    </row>
    <row r="5796" spans="1:20" x14ac:dyDescent="0.25">
      <c r="A5796" t="s">
        <v>2213</v>
      </c>
      <c r="B5796" t="s">
        <v>5</v>
      </c>
      <c r="C5796" t="s">
        <v>25</v>
      </c>
      <c r="D5796" s="1">
        <v>43400</v>
      </c>
      <c r="E5796" s="1">
        <v>43505</v>
      </c>
      <c r="F5796" s="1">
        <v>43517</v>
      </c>
      <c r="G5796" s="1">
        <v>43524</v>
      </c>
      <c r="H5796" s="13">
        <f>Orders[[#This Row],[DeliveryDate]]-Orders[[#This Row],[OrderDate]]</f>
        <v>19</v>
      </c>
      <c r="I5796" t="s">
        <v>3</v>
      </c>
      <c r="J5796" t="str">
        <f>_xlfn.XLOOKUP(Orders[[#This Row],[_SalesRepID]],'Sales team'!A:A,'Sales team'!B:B)</f>
        <v>Roger Alexander</v>
      </c>
      <c r="K5796">
        <v>15</v>
      </c>
      <c r="L5796">
        <v>31</v>
      </c>
      <c r="M5796">
        <v>352</v>
      </c>
      <c r="N5796" t="str">
        <f>_xlfn.XLOOKUP(Orders[[#This Row],[_ProductID]],Products!A:A,Products!C:C)</f>
        <v>Home décor</v>
      </c>
      <c r="O5796">
        <v>35</v>
      </c>
      <c r="P5796">
        <v>0.15</v>
      </c>
      <c r="Q5796" s="2">
        <v>3953</v>
      </c>
      <c r="R5796" s="2">
        <v>2529.92</v>
      </c>
      <c r="S5796" s="2">
        <v>13440.199999999999</v>
      </c>
      <c r="T5796" s="2">
        <v>3320.5199999999986</v>
      </c>
    </row>
    <row r="5797" spans="1:20" x14ac:dyDescent="0.25">
      <c r="A5797" t="s">
        <v>2198</v>
      </c>
      <c r="B5797" t="s">
        <v>8</v>
      </c>
      <c r="C5797" t="s">
        <v>6</v>
      </c>
      <c r="D5797" s="1">
        <v>43400</v>
      </c>
      <c r="E5797" s="1">
        <v>43504</v>
      </c>
      <c r="F5797" s="1">
        <v>43532</v>
      </c>
      <c r="G5797" s="1">
        <v>43532</v>
      </c>
      <c r="H5797" s="13">
        <f>Orders[[#This Row],[DeliveryDate]]-Orders[[#This Row],[OrderDate]]</f>
        <v>28</v>
      </c>
      <c r="I5797" t="s">
        <v>3</v>
      </c>
      <c r="J5797" t="str">
        <f>_xlfn.XLOOKUP(Orders[[#This Row],[_SalesRepID]],'Sales team'!A:A,'Sales team'!B:B)</f>
        <v>Douglas Tucker</v>
      </c>
      <c r="K5797">
        <v>23</v>
      </c>
      <c r="L5797">
        <v>34</v>
      </c>
      <c r="M5797">
        <v>152</v>
      </c>
      <c r="N5797" t="str">
        <f>_xlfn.XLOOKUP(Orders[[#This Row],[_ProductID]],Products!A:A,Products!C:C)</f>
        <v>Kitchen &amp; Dining</v>
      </c>
      <c r="O5797">
        <v>8</v>
      </c>
      <c r="P5797">
        <v>0.05</v>
      </c>
      <c r="Q5797" s="2">
        <v>2244.5</v>
      </c>
      <c r="R5797" s="2">
        <v>1324.2549999999999</v>
      </c>
      <c r="S5797" s="2">
        <v>14925.924999999999</v>
      </c>
      <c r="T5797" s="2">
        <v>5656.1399999999994</v>
      </c>
    </row>
    <row r="5798" spans="1:20" x14ac:dyDescent="0.25">
      <c r="A5798" t="s">
        <v>2199</v>
      </c>
      <c r="B5798" t="s">
        <v>5</v>
      </c>
      <c r="C5798" t="s">
        <v>2</v>
      </c>
      <c r="D5798" s="1">
        <v>43400</v>
      </c>
      <c r="E5798" s="1">
        <v>43504</v>
      </c>
      <c r="F5798" s="1">
        <v>43532</v>
      </c>
      <c r="G5798" s="1">
        <v>43508</v>
      </c>
      <c r="H5798" s="13">
        <f>Orders[[#This Row],[DeliveryDate]]-Orders[[#This Row],[OrderDate]]</f>
        <v>4</v>
      </c>
      <c r="I5798" t="s">
        <v>3</v>
      </c>
      <c r="J5798" t="str">
        <f>_xlfn.XLOOKUP(Orders[[#This Row],[_SalesRepID]],'Sales team'!A:A,'Sales team'!B:B)</f>
        <v>Shawn Wallace</v>
      </c>
      <c r="K5798">
        <v>18</v>
      </c>
      <c r="L5798">
        <v>35</v>
      </c>
      <c r="M5798">
        <v>206</v>
      </c>
      <c r="N5798" t="str">
        <f>_xlfn.XLOOKUP(Orders[[#This Row],[_ProductID]],Products!A:A,Products!C:C)</f>
        <v>Home décor</v>
      </c>
      <c r="O5798">
        <v>41</v>
      </c>
      <c r="P5798">
        <v>0.3</v>
      </c>
      <c r="Q5798" s="2">
        <v>2432.1</v>
      </c>
      <c r="R5798" s="2">
        <v>1799.7539999999999</v>
      </c>
      <c r="S5798" s="2">
        <v>11917.289999999999</v>
      </c>
      <c r="T5798" s="2">
        <v>-680.98799999999937</v>
      </c>
    </row>
    <row r="5799" spans="1:20" x14ac:dyDescent="0.25">
      <c r="A5799" t="s">
        <v>2200</v>
      </c>
      <c r="B5799" t="s">
        <v>1</v>
      </c>
      <c r="C5799" t="s">
        <v>2</v>
      </c>
      <c r="D5799" s="1">
        <v>43400</v>
      </c>
      <c r="E5799" s="1">
        <v>43504</v>
      </c>
      <c r="F5799" s="1">
        <v>43515</v>
      </c>
      <c r="G5799" s="1">
        <v>43521</v>
      </c>
      <c r="H5799" s="13">
        <f>Orders[[#This Row],[DeliveryDate]]-Orders[[#This Row],[OrderDate]]</f>
        <v>17</v>
      </c>
      <c r="I5799" t="s">
        <v>3</v>
      </c>
      <c r="J5799" t="str">
        <f>_xlfn.XLOOKUP(Orders[[#This Row],[_SalesRepID]],'Sales team'!A:A,'Sales team'!B:B)</f>
        <v>Shawn Cook</v>
      </c>
      <c r="K5799">
        <v>7</v>
      </c>
      <c r="L5799">
        <v>7</v>
      </c>
      <c r="M5799">
        <v>225</v>
      </c>
      <c r="N5799" t="str">
        <f>_xlfn.XLOOKUP(Orders[[#This Row],[_ProductID]],Products!A:A,Products!C:C)</f>
        <v>Furniture</v>
      </c>
      <c r="O5799">
        <v>22</v>
      </c>
      <c r="P5799">
        <v>0.05</v>
      </c>
      <c r="Q5799" s="2">
        <v>6298</v>
      </c>
      <c r="R5799" s="2">
        <v>3337.94</v>
      </c>
      <c r="S5799" s="2">
        <v>29915.5</v>
      </c>
      <c r="T5799" s="2">
        <v>13225.8</v>
      </c>
    </row>
    <row r="5800" spans="1:20" x14ac:dyDescent="0.25">
      <c r="A5800" t="s">
        <v>2201</v>
      </c>
      <c r="B5800" t="s">
        <v>1</v>
      </c>
      <c r="C5800" t="s">
        <v>46</v>
      </c>
      <c r="D5800" s="1">
        <v>43400</v>
      </c>
      <c r="E5800" s="1">
        <v>43504</v>
      </c>
      <c r="F5800" s="1">
        <v>43509</v>
      </c>
      <c r="G5800" s="1">
        <v>43514</v>
      </c>
      <c r="H5800" s="13">
        <f>Orders[[#This Row],[DeliveryDate]]-Orders[[#This Row],[OrderDate]]</f>
        <v>10</v>
      </c>
      <c r="I5800" t="s">
        <v>3</v>
      </c>
      <c r="J5800" t="str">
        <f>_xlfn.XLOOKUP(Orders[[#This Row],[_SalesRepID]],'Sales team'!A:A,'Sales team'!B:B)</f>
        <v>Jerry Green</v>
      </c>
      <c r="K5800">
        <v>3</v>
      </c>
      <c r="L5800">
        <v>3</v>
      </c>
      <c r="M5800">
        <v>63</v>
      </c>
      <c r="N5800" t="str">
        <f>_xlfn.XLOOKUP(Orders[[#This Row],[_ProductID]],Products!A:A,Products!C:C)</f>
        <v>Electronics</v>
      </c>
      <c r="O5800">
        <v>6</v>
      </c>
      <c r="P5800">
        <v>0.05</v>
      </c>
      <c r="Q5800" s="2">
        <v>2271.3000000000002</v>
      </c>
      <c r="R5800" s="2">
        <v>1476.3450000000003</v>
      </c>
      <c r="S5800" s="2">
        <v>17261.88</v>
      </c>
      <c r="T5800" s="2">
        <v>5451.119999999999</v>
      </c>
    </row>
    <row r="5801" spans="1:20" x14ac:dyDescent="0.25">
      <c r="A5801" t="s">
        <v>2202</v>
      </c>
      <c r="B5801" t="s">
        <v>8</v>
      </c>
      <c r="C5801" t="s">
        <v>13</v>
      </c>
      <c r="D5801" s="1">
        <v>43400</v>
      </c>
      <c r="E5801" s="1">
        <v>43504</v>
      </c>
      <c r="F5801" s="1">
        <v>43527</v>
      </c>
      <c r="G5801" s="1">
        <v>43529</v>
      </c>
      <c r="H5801" s="13">
        <f>Orders[[#This Row],[DeliveryDate]]-Orders[[#This Row],[OrderDate]]</f>
        <v>25</v>
      </c>
      <c r="I5801" t="s">
        <v>3</v>
      </c>
      <c r="J5801" t="str">
        <f>_xlfn.XLOOKUP(Orders[[#This Row],[_SalesRepID]],'Sales team'!A:A,'Sales team'!B:B)</f>
        <v>Douglas Tucker</v>
      </c>
      <c r="K5801">
        <v>23</v>
      </c>
      <c r="L5801">
        <v>25</v>
      </c>
      <c r="M5801">
        <v>292</v>
      </c>
      <c r="N5801" t="str">
        <f>_xlfn.XLOOKUP(Orders[[#This Row],[_ProductID]],Products!A:A,Products!C:C)</f>
        <v>Furniture</v>
      </c>
      <c r="O5801">
        <v>20</v>
      </c>
      <c r="P5801">
        <v>0.05</v>
      </c>
      <c r="Q5801" s="2">
        <v>3979.8</v>
      </c>
      <c r="R5801" s="2">
        <v>2785.86</v>
      </c>
      <c r="S5801" s="2">
        <v>30246.48</v>
      </c>
      <c r="T5801" s="2">
        <v>7959.5999999999985</v>
      </c>
    </row>
    <row r="5802" spans="1:20" x14ac:dyDescent="0.25">
      <c r="A5802" t="s">
        <v>2203</v>
      </c>
      <c r="B5802" t="s">
        <v>1</v>
      </c>
      <c r="C5802" t="s">
        <v>2</v>
      </c>
      <c r="D5802" s="1">
        <v>43400</v>
      </c>
      <c r="E5802" s="1">
        <v>43504</v>
      </c>
      <c r="F5802" s="1">
        <v>43516</v>
      </c>
      <c r="G5802" s="1">
        <v>43509</v>
      </c>
      <c r="H5802" s="13">
        <f>Orders[[#This Row],[DeliveryDate]]-Orders[[#This Row],[OrderDate]]</f>
        <v>5</v>
      </c>
      <c r="I5802" t="s">
        <v>3</v>
      </c>
      <c r="J5802" t="str">
        <f>_xlfn.XLOOKUP(Orders[[#This Row],[_SalesRepID]],'Sales team'!A:A,'Sales team'!B:B)</f>
        <v>Joshua Little</v>
      </c>
      <c r="K5802">
        <v>11</v>
      </c>
      <c r="L5802">
        <v>36</v>
      </c>
      <c r="M5802">
        <v>255</v>
      </c>
      <c r="N5802" t="str">
        <f>_xlfn.XLOOKUP(Orders[[#This Row],[_ProductID]],Products!A:A,Products!C:C)</f>
        <v>Home décor</v>
      </c>
      <c r="O5802">
        <v>27</v>
      </c>
      <c r="P5802">
        <v>0.4</v>
      </c>
      <c r="Q5802" s="2">
        <v>241.20000000000002</v>
      </c>
      <c r="R5802" s="2">
        <v>166.428</v>
      </c>
      <c r="S5802" s="2">
        <v>578.88</v>
      </c>
      <c r="T5802" s="2">
        <v>-86.831999999999994</v>
      </c>
    </row>
    <row r="5803" spans="1:20" x14ac:dyDescent="0.25">
      <c r="A5803" t="s">
        <v>2204</v>
      </c>
      <c r="B5803" t="s">
        <v>1</v>
      </c>
      <c r="C5803" t="s">
        <v>2</v>
      </c>
      <c r="D5803" s="1">
        <v>43400</v>
      </c>
      <c r="E5803" s="1">
        <v>43504</v>
      </c>
      <c r="F5803" s="1">
        <v>43514</v>
      </c>
      <c r="G5803" s="1">
        <v>43524</v>
      </c>
      <c r="H5803" s="13">
        <f>Orders[[#This Row],[DeliveryDate]]-Orders[[#This Row],[OrderDate]]</f>
        <v>20</v>
      </c>
      <c r="I5803" t="s">
        <v>3</v>
      </c>
      <c r="J5803" t="str">
        <f>_xlfn.XLOOKUP(Orders[[#This Row],[_SalesRepID]],'Sales team'!A:A,'Sales team'!B:B)</f>
        <v>Jerry Green</v>
      </c>
      <c r="K5803">
        <v>3</v>
      </c>
      <c r="L5803">
        <v>44</v>
      </c>
      <c r="M5803">
        <v>231</v>
      </c>
      <c r="N5803" t="str">
        <f>_xlfn.XLOOKUP(Orders[[#This Row],[_ProductID]],Products!A:A,Products!C:C)</f>
        <v>Home décor</v>
      </c>
      <c r="O5803">
        <v>11</v>
      </c>
      <c r="P5803">
        <v>0.2</v>
      </c>
      <c r="Q5803" s="2">
        <v>1098.8</v>
      </c>
      <c r="R5803" s="2">
        <v>439.52</v>
      </c>
      <c r="S5803" s="2">
        <v>879.04</v>
      </c>
      <c r="T5803" s="2">
        <v>439.52</v>
      </c>
    </row>
    <row r="5804" spans="1:20" x14ac:dyDescent="0.25">
      <c r="A5804" t="s">
        <v>2205</v>
      </c>
      <c r="B5804" t="s">
        <v>1</v>
      </c>
      <c r="C5804" t="s">
        <v>15</v>
      </c>
      <c r="D5804" s="1">
        <v>43400</v>
      </c>
      <c r="E5804" s="1">
        <v>43504</v>
      </c>
      <c r="F5804" s="1">
        <v>43515</v>
      </c>
      <c r="G5804" s="1">
        <v>43523</v>
      </c>
      <c r="H5804" s="13">
        <f>Orders[[#This Row],[DeliveryDate]]-Orders[[#This Row],[OrderDate]]</f>
        <v>19</v>
      </c>
      <c r="I5804" t="s">
        <v>3</v>
      </c>
      <c r="J5804" t="str">
        <f>_xlfn.XLOOKUP(Orders[[#This Row],[_SalesRepID]],'Sales team'!A:A,'Sales team'!B:B)</f>
        <v>Carl Nguyen</v>
      </c>
      <c r="K5804">
        <v>12</v>
      </c>
      <c r="L5804">
        <v>34</v>
      </c>
      <c r="M5804">
        <v>43</v>
      </c>
      <c r="N5804" t="str">
        <f>_xlfn.XLOOKUP(Orders[[#This Row],[_ProductID]],Products!A:A,Products!C:C)</f>
        <v>Outdoor</v>
      </c>
      <c r="O5804">
        <v>18</v>
      </c>
      <c r="P5804">
        <v>0.15</v>
      </c>
      <c r="Q5804" s="2">
        <v>2331.6</v>
      </c>
      <c r="R5804" s="2">
        <v>1468.9079999999999</v>
      </c>
      <c r="S5804" s="2">
        <v>13873.019999999999</v>
      </c>
      <c r="T5804" s="2">
        <v>3590.6639999999989</v>
      </c>
    </row>
    <row r="5805" spans="1:20" x14ac:dyDescent="0.25">
      <c r="A5805" t="s">
        <v>2206</v>
      </c>
      <c r="B5805" t="s">
        <v>1</v>
      </c>
      <c r="C5805" t="s">
        <v>46</v>
      </c>
      <c r="D5805" s="1">
        <v>43400</v>
      </c>
      <c r="E5805" s="1">
        <v>43504</v>
      </c>
      <c r="F5805" s="1">
        <v>43512</v>
      </c>
      <c r="G5805" s="1">
        <v>43516</v>
      </c>
      <c r="H5805" s="13">
        <f>Orders[[#This Row],[DeliveryDate]]-Orders[[#This Row],[OrderDate]]</f>
        <v>12</v>
      </c>
      <c r="I5805" t="s">
        <v>3</v>
      </c>
      <c r="J5805" t="str">
        <f>_xlfn.XLOOKUP(Orders[[#This Row],[_SalesRepID]],'Sales team'!A:A,'Sales team'!B:B)</f>
        <v>Jonathan Hawkins</v>
      </c>
      <c r="K5805">
        <v>10</v>
      </c>
      <c r="L5805">
        <v>18</v>
      </c>
      <c r="M5805">
        <v>81</v>
      </c>
      <c r="N5805" t="str">
        <f>_xlfn.XLOOKUP(Orders[[#This Row],[_ProductID]],Products!A:A,Products!C:C)</f>
        <v>Outdoor</v>
      </c>
      <c r="O5805">
        <v>9</v>
      </c>
      <c r="P5805">
        <v>0.05</v>
      </c>
      <c r="Q5805" s="2">
        <v>2934.6</v>
      </c>
      <c r="R5805" s="2">
        <v>2406.3719999999998</v>
      </c>
      <c r="S5805" s="2">
        <v>13939.349999999999</v>
      </c>
      <c r="T5805" s="2">
        <v>1907.4899999999998</v>
      </c>
    </row>
    <row r="5806" spans="1:20" x14ac:dyDescent="0.25">
      <c r="A5806" t="s">
        <v>2187</v>
      </c>
      <c r="B5806" t="s">
        <v>1</v>
      </c>
      <c r="C5806" t="s">
        <v>13</v>
      </c>
      <c r="D5806" s="1">
        <v>43400</v>
      </c>
      <c r="E5806" s="1">
        <v>43503</v>
      </c>
      <c r="F5806" s="1">
        <v>43520</v>
      </c>
      <c r="G5806" s="1">
        <v>43517</v>
      </c>
      <c r="H5806" s="13">
        <f>Orders[[#This Row],[DeliveryDate]]-Orders[[#This Row],[OrderDate]]</f>
        <v>14</v>
      </c>
      <c r="I5806" t="s">
        <v>3</v>
      </c>
      <c r="J5806" t="str">
        <f>_xlfn.XLOOKUP(Orders[[#This Row],[_SalesRepID]],'Sales team'!A:A,'Sales team'!B:B)</f>
        <v>Stephen Payne</v>
      </c>
      <c r="K5806">
        <v>5</v>
      </c>
      <c r="L5806">
        <v>44</v>
      </c>
      <c r="M5806">
        <v>297</v>
      </c>
      <c r="N5806" t="str">
        <f>_xlfn.XLOOKUP(Orders[[#This Row],[_ProductID]],Products!A:A,Products!C:C)</f>
        <v>Home décor</v>
      </c>
      <c r="O5806">
        <v>31</v>
      </c>
      <c r="P5806">
        <v>7.4999999999999997E-2</v>
      </c>
      <c r="Q5806" s="2">
        <v>3718.5</v>
      </c>
      <c r="R5806" s="2">
        <v>2417.0250000000001</v>
      </c>
      <c r="S5806" s="2">
        <v>20637.674999999999</v>
      </c>
      <c r="T5806" s="2">
        <v>6135.5249999999978</v>
      </c>
    </row>
    <row r="5807" spans="1:20" x14ac:dyDescent="0.25">
      <c r="A5807" t="s">
        <v>2188</v>
      </c>
      <c r="B5807" t="s">
        <v>1</v>
      </c>
      <c r="C5807" t="s">
        <v>13</v>
      </c>
      <c r="D5807" s="1">
        <v>43400</v>
      </c>
      <c r="E5807" s="1">
        <v>43503</v>
      </c>
      <c r="F5807" s="1">
        <v>43518</v>
      </c>
      <c r="G5807" s="1">
        <v>43532</v>
      </c>
      <c r="H5807" s="13">
        <f>Orders[[#This Row],[DeliveryDate]]-Orders[[#This Row],[OrderDate]]</f>
        <v>29</v>
      </c>
      <c r="I5807" t="s">
        <v>3</v>
      </c>
      <c r="J5807" t="str">
        <f>_xlfn.XLOOKUP(Orders[[#This Row],[_SalesRepID]],'Sales team'!A:A,'Sales team'!B:B)</f>
        <v>Joshua Bennett</v>
      </c>
      <c r="K5807">
        <v>6</v>
      </c>
      <c r="L5807">
        <v>50</v>
      </c>
      <c r="M5807">
        <v>281</v>
      </c>
      <c r="N5807" t="str">
        <f>_xlfn.XLOOKUP(Orders[[#This Row],[_ProductID]],Products!A:A,Products!C:C)</f>
        <v>Home décor</v>
      </c>
      <c r="O5807">
        <v>17</v>
      </c>
      <c r="P5807">
        <v>0.05</v>
      </c>
      <c r="Q5807" s="2">
        <v>2472.3000000000002</v>
      </c>
      <c r="R5807" s="2">
        <v>1335.0420000000001</v>
      </c>
      <c r="S5807" s="2">
        <v>9394.74</v>
      </c>
      <c r="T5807" s="2">
        <v>4054.5719999999992</v>
      </c>
    </row>
    <row r="5808" spans="1:20" x14ac:dyDescent="0.25">
      <c r="A5808" t="s">
        <v>2189</v>
      </c>
      <c r="B5808" t="s">
        <v>10</v>
      </c>
      <c r="C5808" t="s">
        <v>6</v>
      </c>
      <c r="D5808" s="1">
        <v>43400</v>
      </c>
      <c r="E5808" s="1">
        <v>43503</v>
      </c>
      <c r="F5808" s="1">
        <v>43526</v>
      </c>
      <c r="G5808" s="1">
        <v>43522</v>
      </c>
      <c r="H5808" s="13">
        <f>Orders[[#This Row],[DeliveryDate]]-Orders[[#This Row],[OrderDate]]</f>
        <v>19</v>
      </c>
      <c r="I5808" t="s">
        <v>3</v>
      </c>
      <c r="J5808" t="str">
        <f>_xlfn.XLOOKUP(Orders[[#This Row],[_SalesRepID]],'Sales team'!A:A,'Sales team'!B:B)</f>
        <v>Donald Reynolds</v>
      </c>
      <c r="K5808">
        <v>26</v>
      </c>
      <c r="L5808">
        <v>21</v>
      </c>
      <c r="M5808">
        <v>100</v>
      </c>
      <c r="N5808" t="str">
        <f>_xlfn.XLOOKUP(Orders[[#This Row],[_ProductID]],Products!A:A,Products!C:C)</f>
        <v>Home décor</v>
      </c>
      <c r="O5808">
        <v>45</v>
      </c>
      <c r="P5808">
        <v>0.05</v>
      </c>
      <c r="Q5808" s="2">
        <v>5601.2</v>
      </c>
      <c r="R5808" s="2">
        <v>3080.6600000000003</v>
      </c>
      <c r="S5808" s="2">
        <v>26605.699999999997</v>
      </c>
      <c r="T5808" s="2">
        <v>11202.399999999996</v>
      </c>
    </row>
    <row r="5809" spans="1:20" x14ac:dyDescent="0.25">
      <c r="A5809" t="s">
        <v>2190</v>
      </c>
      <c r="B5809" t="s">
        <v>5</v>
      </c>
      <c r="C5809" t="s">
        <v>15</v>
      </c>
      <c r="D5809" s="1">
        <v>43400</v>
      </c>
      <c r="E5809" s="1">
        <v>43503</v>
      </c>
      <c r="F5809" s="1">
        <v>43512</v>
      </c>
      <c r="G5809" s="1">
        <v>43521</v>
      </c>
      <c r="H5809" s="13">
        <f>Orders[[#This Row],[DeliveryDate]]-Orders[[#This Row],[OrderDate]]</f>
        <v>18</v>
      </c>
      <c r="I5809" t="s">
        <v>3</v>
      </c>
      <c r="J5809" t="str">
        <f>_xlfn.XLOOKUP(Orders[[#This Row],[_SalesRepID]],'Sales team'!A:A,'Sales team'!B:B)</f>
        <v>Anthony Berry</v>
      </c>
      <c r="K5809">
        <v>16</v>
      </c>
      <c r="L5809">
        <v>39</v>
      </c>
      <c r="M5809">
        <v>24</v>
      </c>
      <c r="N5809" t="str">
        <f>_xlfn.XLOOKUP(Orders[[#This Row],[_ProductID]],Products!A:A,Products!C:C)</f>
        <v>Home décor</v>
      </c>
      <c r="O5809">
        <v>33</v>
      </c>
      <c r="P5809">
        <v>0.3</v>
      </c>
      <c r="Q5809" s="2">
        <v>3959.7000000000003</v>
      </c>
      <c r="R5809" s="2">
        <v>1861.059</v>
      </c>
      <c r="S5809" s="2">
        <v>8315.369999999999</v>
      </c>
      <c r="T5809" s="2">
        <v>2732.1929999999993</v>
      </c>
    </row>
    <row r="5810" spans="1:20" x14ac:dyDescent="0.25">
      <c r="A5810" t="s">
        <v>2191</v>
      </c>
      <c r="B5810" t="s">
        <v>5</v>
      </c>
      <c r="C5810" t="s">
        <v>6</v>
      </c>
      <c r="D5810" s="1">
        <v>43400</v>
      </c>
      <c r="E5810" s="1">
        <v>43503</v>
      </c>
      <c r="F5810" s="1">
        <v>43515</v>
      </c>
      <c r="G5810" s="1">
        <v>43531</v>
      </c>
      <c r="H5810" s="13">
        <f>Orders[[#This Row],[DeliveryDate]]-Orders[[#This Row],[OrderDate]]</f>
        <v>28</v>
      </c>
      <c r="I5810" t="s">
        <v>3</v>
      </c>
      <c r="J5810" t="str">
        <f>_xlfn.XLOOKUP(Orders[[#This Row],[_SalesRepID]],'Sales team'!A:A,'Sales team'!B:B)</f>
        <v>Shawn Wallace</v>
      </c>
      <c r="K5810">
        <v>18</v>
      </c>
      <c r="L5810">
        <v>1</v>
      </c>
      <c r="M5810">
        <v>155</v>
      </c>
      <c r="N5810" t="str">
        <f>_xlfn.XLOOKUP(Orders[[#This Row],[_ProductID]],Products!A:A,Products!C:C)</f>
        <v>Furniture</v>
      </c>
      <c r="O5810">
        <v>34</v>
      </c>
      <c r="P5810">
        <v>0.15</v>
      </c>
      <c r="Q5810" s="2">
        <v>1802.3</v>
      </c>
      <c r="R5810" s="2">
        <v>720.92000000000007</v>
      </c>
      <c r="S5810" s="2">
        <v>7659.7749999999996</v>
      </c>
      <c r="T5810" s="2">
        <v>4055.1749999999993</v>
      </c>
    </row>
    <row r="5811" spans="1:20" x14ac:dyDescent="0.25">
      <c r="A5811" t="s">
        <v>2192</v>
      </c>
      <c r="B5811" t="s">
        <v>1</v>
      </c>
      <c r="C5811" t="s">
        <v>15</v>
      </c>
      <c r="D5811" s="1">
        <v>43400</v>
      </c>
      <c r="E5811" s="1">
        <v>43503</v>
      </c>
      <c r="F5811" s="1">
        <v>43523</v>
      </c>
      <c r="G5811" s="1">
        <v>43517</v>
      </c>
      <c r="H5811" s="13">
        <f>Orders[[#This Row],[DeliveryDate]]-Orders[[#This Row],[OrderDate]]</f>
        <v>14</v>
      </c>
      <c r="I5811" t="s">
        <v>3</v>
      </c>
      <c r="J5811" t="str">
        <f>_xlfn.XLOOKUP(Orders[[#This Row],[_SalesRepID]],'Sales team'!A:A,'Sales team'!B:B)</f>
        <v>Jerry Green</v>
      </c>
      <c r="K5811">
        <v>3</v>
      </c>
      <c r="L5811">
        <v>39</v>
      </c>
      <c r="M5811">
        <v>30</v>
      </c>
      <c r="N5811" t="str">
        <f>_xlfn.XLOOKUP(Orders[[#This Row],[_ProductID]],Products!A:A,Products!C:C)</f>
        <v>Kitchen &amp; Dining</v>
      </c>
      <c r="O5811">
        <v>7</v>
      </c>
      <c r="P5811">
        <v>0.05</v>
      </c>
      <c r="Q5811" s="2">
        <v>2418.7000000000003</v>
      </c>
      <c r="R5811" s="2">
        <v>1596.3420000000003</v>
      </c>
      <c r="S5811" s="2">
        <v>6893.2950000000001</v>
      </c>
      <c r="T5811" s="2">
        <v>2104.2689999999993</v>
      </c>
    </row>
    <row r="5812" spans="1:20" x14ac:dyDescent="0.25">
      <c r="A5812" t="s">
        <v>2193</v>
      </c>
      <c r="B5812" t="s">
        <v>8</v>
      </c>
      <c r="C5812" t="s">
        <v>15</v>
      </c>
      <c r="D5812" s="1">
        <v>43400</v>
      </c>
      <c r="E5812" s="1">
        <v>43503</v>
      </c>
      <c r="F5812" s="1">
        <v>43506</v>
      </c>
      <c r="G5812" s="1">
        <v>43511</v>
      </c>
      <c r="H5812" s="13">
        <f>Orders[[#This Row],[DeliveryDate]]-Orders[[#This Row],[OrderDate]]</f>
        <v>8</v>
      </c>
      <c r="I5812" t="s">
        <v>3</v>
      </c>
      <c r="J5812" t="str">
        <f>_xlfn.XLOOKUP(Orders[[#This Row],[_SalesRepID]],'Sales team'!A:A,'Sales team'!B:B)</f>
        <v>Samuel Fowler</v>
      </c>
      <c r="K5812">
        <v>21</v>
      </c>
      <c r="L5812">
        <v>37</v>
      </c>
      <c r="M5812">
        <v>40</v>
      </c>
      <c r="N5812" t="str">
        <f>_xlfn.XLOOKUP(Orders[[#This Row],[_ProductID]],Products!A:A,Products!C:C)</f>
        <v>Home décor</v>
      </c>
      <c r="O5812">
        <v>41</v>
      </c>
      <c r="P5812">
        <v>0.05</v>
      </c>
      <c r="Q5812" s="2">
        <v>1299.8</v>
      </c>
      <c r="R5812" s="2">
        <v>1065.836</v>
      </c>
      <c r="S5812" s="2">
        <v>7408.8599999999988</v>
      </c>
      <c r="T5812" s="2">
        <v>1013.8439999999991</v>
      </c>
    </row>
    <row r="5813" spans="1:20" x14ac:dyDescent="0.25">
      <c r="A5813" t="s">
        <v>2194</v>
      </c>
      <c r="B5813" t="s">
        <v>8</v>
      </c>
      <c r="C5813" t="s">
        <v>6</v>
      </c>
      <c r="D5813" s="1">
        <v>43400</v>
      </c>
      <c r="E5813" s="1">
        <v>43503</v>
      </c>
      <c r="F5813" s="1">
        <v>43514</v>
      </c>
      <c r="G5813" s="1">
        <v>43535</v>
      </c>
      <c r="H5813" s="13">
        <f>Orders[[#This Row],[DeliveryDate]]-Orders[[#This Row],[OrderDate]]</f>
        <v>32</v>
      </c>
      <c r="I5813" t="s">
        <v>3</v>
      </c>
      <c r="J5813" t="str">
        <f>_xlfn.XLOOKUP(Orders[[#This Row],[_SalesRepID]],'Sales team'!A:A,'Sales team'!B:B)</f>
        <v>Samuel Fowler</v>
      </c>
      <c r="K5813">
        <v>21</v>
      </c>
      <c r="L5813">
        <v>4</v>
      </c>
      <c r="M5813">
        <v>169</v>
      </c>
      <c r="N5813" t="str">
        <f>_xlfn.XLOOKUP(Orders[[#This Row],[_ProductID]],Products!A:A,Products!C:C)</f>
        <v>Furniture</v>
      </c>
      <c r="O5813">
        <v>20</v>
      </c>
      <c r="P5813">
        <v>0.1</v>
      </c>
      <c r="Q5813" s="2">
        <v>1118.9000000000001</v>
      </c>
      <c r="R5813" s="2">
        <v>682.529</v>
      </c>
      <c r="S5813" s="2">
        <v>6042.06</v>
      </c>
      <c r="T5813" s="2">
        <v>1946.8860000000004</v>
      </c>
    </row>
    <row r="5814" spans="1:20" x14ac:dyDescent="0.25">
      <c r="A5814" t="s">
        <v>2195</v>
      </c>
      <c r="B5814" t="s">
        <v>1</v>
      </c>
      <c r="C5814" t="s">
        <v>13</v>
      </c>
      <c r="D5814" s="1">
        <v>43400</v>
      </c>
      <c r="E5814" s="1">
        <v>43503</v>
      </c>
      <c r="F5814" s="1">
        <v>43510</v>
      </c>
      <c r="G5814" s="1">
        <v>43523</v>
      </c>
      <c r="H5814" s="13">
        <f>Orders[[#This Row],[DeliveryDate]]-Orders[[#This Row],[OrderDate]]</f>
        <v>20</v>
      </c>
      <c r="I5814" t="s">
        <v>3</v>
      </c>
      <c r="J5814" t="str">
        <f>_xlfn.XLOOKUP(Orders[[#This Row],[_SalesRepID]],'Sales team'!A:A,'Sales team'!B:B)</f>
        <v>George Lewis</v>
      </c>
      <c r="K5814">
        <v>8</v>
      </c>
      <c r="L5814">
        <v>29</v>
      </c>
      <c r="M5814">
        <v>290</v>
      </c>
      <c r="N5814" t="str">
        <f>_xlfn.XLOOKUP(Orders[[#This Row],[_ProductID]],Products!A:A,Products!C:C)</f>
        <v>Home décor</v>
      </c>
      <c r="O5814">
        <v>27</v>
      </c>
      <c r="P5814">
        <v>0.1</v>
      </c>
      <c r="Q5814" s="2">
        <v>3932.9</v>
      </c>
      <c r="R5814" s="2">
        <v>1573.16</v>
      </c>
      <c r="S5814" s="2">
        <v>21237.660000000003</v>
      </c>
      <c r="T5814" s="2">
        <v>11798.700000000003</v>
      </c>
    </row>
    <row r="5815" spans="1:20" x14ac:dyDescent="0.25">
      <c r="A5815" t="s">
        <v>2196</v>
      </c>
      <c r="B5815" t="s">
        <v>8</v>
      </c>
      <c r="C5815" t="s">
        <v>2</v>
      </c>
      <c r="D5815" s="1">
        <v>43400</v>
      </c>
      <c r="E5815" s="1">
        <v>43503</v>
      </c>
      <c r="F5815" s="1">
        <v>43524</v>
      </c>
      <c r="G5815" s="1">
        <v>43511</v>
      </c>
      <c r="H5815" s="13">
        <f>Orders[[#This Row],[DeliveryDate]]-Orders[[#This Row],[OrderDate]]</f>
        <v>8</v>
      </c>
      <c r="I5815" t="s">
        <v>3</v>
      </c>
      <c r="J5815" t="str">
        <f>_xlfn.XLOOKUP(Orders[[#This Row],[_SalesRepID]],'Sales team'!A:A,'Sales team'!B:B)</f>
        <v>Samuel Fowler</v>
      </c>
      <c r="K5815">
        <v>21</v>
      </c>
      <c r="L5815">
        <v>2</v>
      </c>
      <c r="M5815">
        <v>212</v>
      </c>
      <c r="N5815" t="str">
        <f>_xlfn.XLOOKUP(Orders[[#This Row],[_ProductID]],Products!A:A,Products!C:C)</f>
        <v>Furniture</v>
      </c>
      <c r="O5815">
        <v>38</v>
      </c>
      <c r="P5815">
        <v>7.4999999999999997E-2</v>
      </c>
      <c r="Q5815" s="2">
        <v>221.1</v>
      </c>
      <c r="R5815" s="2">
        <v>95.072999999999993</v>
      </c>
      <c r="S5815" s="2">
        <v>204.51750000000001</v>
      </c>
      <c r="T5815" s="2">
        <v>109.44450000000002</v>
      </c>
    </row>
    <row r="5816" spans="1:20" x14ac:dyDescent="0.25">
      <c r="A5816" t="s">
        <v>2197</v>
      </c>
      <c r="B5816" t="s">
        <v>1</v>
      </c>
      <c r="C5816" t="s">
        <v>15</v>
      </c>
      <c r="D5816" s="1">
        <v>43400</v>
      </c>
      <c r="E5816" s="1">
        <v>43503</v>
      </c>
      <c r="F5816" s="1">
        <v>43530</v>
      </c>
      <c r="G5816" s="1">
        <v>43509</v>
      </c>
      <c r="H5816" s="13">
        <f>Orders[[#This Row],[DeliveryDate]]-Orders[[#This Row],[OrderDate]]</f>
        <v>6</v>
      </c>
      <c r="I5816" t="s">
        <v>3</v>
      </c>
      <c r="J5816" t="str">
        <f>_xlfn.XLOOKUP(Orders[[#This Row],[_SalesRepID]],'Sales team'!A:A,'Sales team'!B:B)</f>
        <v>Chris Armstrong</v>
      </c>
      <c r="K5816">
        <v>4</v>
      </c>
      <c r="L5816">
        <v>24</v>
      </c>
      <c r="M5816">
        <v>30</v>
      </c>
      <c r="N5816" t="str">
        <f>_xlfn.XLOOKUP(Orders[[#This Row],[_ProductID]],Products!A:A,Products!C:C)</f>
        <v>Furniture</v>
      </c>
      <c r="O5816">
        <v>22</v>
      </c>
      <c r="P5816">
        <v>0.1</v>
      </c>
      <c r="Q5816" s="2">
        <v>187.6</v>
      </c>
      <c r="R5816" s="2">
        <v>93.8</v>
      </c>
      <c r="S5816" s="2">
        <v>337.68</v>
      </c>
      <c r="T5816" s="2">
        <v>150.08000000000001</v>
      </c>
    </row>
    <row r="5817" spans="1:20" x14ac:dyDescent="0.25">
      <c r="A5817" t="s">
        <v>2177</v>
      </c>
      <c r="B5817" t="s">
        <v>8</v>
      </c>
      <c r="C5817" t="s">
        <v>6</v>
      </c>
      <c r="D5817" s="1">
        <v>43400</v>
      </c>
      <c r="E5817" s="1">
        <v>43502</v>
      </c>
      <c r="F5817" s="1">
        <v>43529</v>
      </c>
      <c r="G5817" s="1">
        <v>43524</v>
      </c>
      <c r="H5817" s="13">
        <f>Orders[[#This Row],[DeliveryDate]]-Orders[[#This Row],[OrderDate]]</f>
        <v>22</v>
      </c>
      <c r="I5817" t="s">
        <v>3</v>
      </c>
      <c r="J5817" t="str">
        <f>_xlfn.XLOOKUP(Orders[[#This Row],[_SalesRepID]],'Sales team'!A:A,'Sales team'!B:B)</f>
        <v>Samuel Fowler</v>
      </c>
      <c r="K5817">
        <v>21</v>
      </c>
      <c r="L5817">
        <v>42</v>
      </c>
      <c r="M5817">
        <v>149</v>
      </c>
      <c r="N5817" t="str">
        <f>_xlfn.XLOOKUP(Orders[[#This Row],[_ProductID]],Products!A:A,Products!C:C)</f>
        <v>Furniture</v>
      </c>
      <c r="O5817">
        <v>22</v>
      </c>
      <c r="P5817">
        <v>0.05</v>
      </c>
      <c r="Q5817" s="2">
        <v>1038.5</v>
      </c>
      <c r="R5817" s="2">
        <v>508.86500000000001</v>
      </c>
      <c r="S5817" s="2">
        <v>986.57499999999993</v>
      </c>
      <c r="T5817" s="2">
        <v>477.70999999999992</v>
      </c>
    </row>
    <row r="5818" spans="1:20" x14ac:dyDescent="0.25">
      <c r="A5818" t="s">
        <v>2178</v>
      </c>
      <c r="B5818" t="s">
        <v>5</v>
      </c>
      <c r="C5818" t="s">
        <v>2</v>
      </c>
      <c r="D5818" s="1">
        <v>43400</v>
      </c>
      <c r="E5818" s="1">
        <v>43502</v>
      </c>
      <c r="F5818" s="1">
        <v>43522</v>
      </c>
      <c r="G5818" s="1">
        <v>43514</v>
      </c>
      <c r="H5818" s="13">
        <f>Orders[[#This Row],[DeliveryDate]]-Orders[[#This Row],[OrderDate]]</f>
        <v>12</v>
      </c>
      <c r="I5818" t="s">
        <v>3</v>
      </c>
      <c r="J5818" t="str">
        <f>_xlfn.XLOOKUP(Orders[[#This Row],[_SalesRepID]],'Sales team'!A:A,'Sales team'!B:B)</f>
        <v>Nicholas Cunningham</v>
      </c>
      <c r="K5818">
        <v>19</v>
      </c>
      <c r="L5818">
        <v>31</v>
      </c>
      <c r="M5818">
        <v>249</v>
      </c>
      <c r="N5818" t="str">
        <f>_xlfn.XLOOKUP(Orders[[#This Row],[_ProductID]],Products!A:A,Products!C:C)</f>
        <v>Outdoor</v>
      </c>
      <c r="O5818">
        <v>9</v>
      </c>
      <c r="P5818">
        <v>0.05</v>
      </c>
      <c r="Q5818" s="2">
        <v>3946.3</v>
      </c>
      <c r="R5818" s="2">
        <v>1894.2239999999999</v>
      </c>
      <c r="S5818" s="2">
        <v>18744.924999999999</v>
      </c>
      <c r="T5818" s="2">
        <v>9273.8050000000003</v>
      </c>
    </row>
    <row r="5819" spans="1:20" x14ac:dyDescent="0.25">
      <c r="A5819" t="s">
        <v>2179</v>
      </c>
      <c r="B5819" t="s">
        <v>5</v>
      </c>
      <c r="C5819" t="s">
        <v>13</v>
      </c>
      <c r="D5819" s="1">
        <v>43400</v>
      </c>
      <c r="E5819" s="1">
        <v>43502</v>
      </c>
      <c r="F5819" s="1">
        <v>43528</v>
      </c>
      <c r="G5819" s="1">
        <v>43511</v>
      </c>
      <c r="H5819" s="13">
        <f>Orders[[#This Row],[DeliveryDate]]-Orders[[#This Row],[OrderDate]]</f>
        <v>9</v>
      </c>
      <c r="I5819" t="s">
        <v>3</v>
      </c>
      <c r="J5819" t="str">
        <f>_xlfn.XLOOKUP(Orders[[#This Row],[_SalesRepID]],'Sales team'!A:A,'Sales team'!B:B)</f>
        <v>Shawn Wallace</v>
      </c>
      <c r="K5819">
        <v>18</v>
      </c>
      <c r="L5819">
        <v>24</v>
      </c>
      <c r="M5819">
        <v>295</v>
      </c>
      <c r="N5819" t="str">
        <f>_xlfn.XLOOKUP(Orders[[#This Row],[_ProductID]],Products!A:A,Products!C:C)</f>
        <v>Home décor</v>
      </c>
      <c r="O5819">
        <v>23</v>
      </c>
      <c r="P5819">
        <v>0.05</v>
      </c>
      <c r="Q5819" s="2">
        <v>5299.7</v>
      </c>
      <c r="R5819" s="2">
        <v>2596.8530000000001</v>
      </c>
      <c r="S5819" s="2">
        <v>5034.7149999999992</v>
      </c>
      <c r="T5819" s="2">
        <v>2437.8619999999992</v>
      </c>
    </row>
    <row r="5820" spans="1:20" x14ac:dyDescent="0.25">
      <c r="A5820" t="s">
        <v>2180</v>
      </c>
      <c r="B5820" t="s">
        <v>1</v>
      </c>
      <c r="C5820" t="s">
        <v>6</v>
      </c>
      <c r="D5820" s="1">
        <v>43400</v>
      </c>
      <c r="E5820" s="1">
        <v>43502</v>
      </c>
      <c r="F5820" s="1">
        <v>43526</v>
      </c>
      <c r="G5820" s="1">
        <v>43508</v>
      </c>
      <c r="H5820" s="13">
        <f>Orders[[#This Row],[DeliveryDate]]-Orders[[#This Row],[OrderDate]]</f>
        <v>6</v>
      </c>
      <c r="I5820" t="s">
        <v>3</v>
      </c>
      <c r="J5820" t="str">
        <f>_xlfn.XLOOKUP(Orders[[#This Row],[_SalesRepID]],'Sales team'!A:A,'Sales team'!B:B)</f>
        <v>George Lewis</v>
      </c>
      <c r="K5820">
        <v>8</v>
      </c>
      <c r="L5820">
        <v>37</v>
      </c>
      <c r="M5820">
        <v>202</v>
      </c>
      <c r="N5820" t="str">
        <f>_xlfn.XLOOKUP(Orders[[#This Row],[_ProductID]],Products!A:A,Products!C:C)</f>
        <v>Furniture</v>
      </c>
      <c r="O5820">
        <v>15</v>
      </c>
      <c r="P5820">
        <v>0.15</v>
      </c>
      <c r="Q5820" s="2">
        <v>2365.1</v>
      </c>
      <c r="R5820" s="2">
        <v>1442.711</v>
      </c>
      <c r="S5820" s="2">
        <v>12062.009999999998</v>
      </c>
      <c r="T5820" s="2">
        <v>3405.7439999999988</v>
      </c>
    </row>
    <row r="5821" spans="1:20" x14ac:dyDescent="0.25">
      <c r="A5821" t="s">
        <v>2181</v>
      </c>
      <c r="B5821" t="s">
        <v>8</v>
      </c>
      <c r="C5821" t="s">
        <v>15</v>
      </c>
      <c r="D5821" s="1">
        <v>43400</v>
      </c>
      <c r="E5821" s="1">
        <v>43502</v>
      </c>
      <c r="F5821" s="1">
        <v>43504</v>
      </c>
      <c r="G5821" s="1">
        <v>43528</v>
      </c>
      <c r="H5821" s="13">
        <f>Orders[[#This Row],[DeliveryDate]]-Orders[[#This Row],[OrderDate]]</f>
        <v>26</v>
      </c>
      <c r="I5821" t="s">
        <v>3</v>
      </c>
      <c r="J5821" t="str">
        <f>_xlfn.XLOOKUP(Orders[[#This Row],[_SalesRepID]],'Sales team'!A:A,'Sales team'!B:B)</f>
        <v>Douglas Tucker</v>
      </c>
      <c r="K5821">
        <v>23</v>
      </c>
      <c r="L5821">
        <v>6</v>
      </c>
      <c r="M5821">
        <v>47</v>
      </c>
      <c r="N5821" t="str">
        <f>_xlfn.XLOOKUP(Orders[[#This Row],[_ProductID]],Products!A:A,Products!C:C)</f>
        <v>Furniture</v>
      </c>
      <c r="O5821">
        <v>5</v>
      </c>
      <c r="P5821">
        <v>0.15</v>
      </c>
      <c r="Q5821" s="2">
        <v>268</v>
      </c>
      <c r="R5821" s="2">
        <v>120.60000000000001</v>
      </c>
      <c r="S5821" s="2">
        <v>683.4</v>
      </c>
      <c r="T5821" s="2">
        <v>321.59999999999997</v>
      </c>
    </row>
    <row r="5822" spans="1:20" x14ac:dyDescent="0.25">
      <c r="A5822" t="s">
        <v>2182</v>
      </c>
      <c r="B5822" t="s">
        <v>10</v>
      </c>
      <c r="C5822" t="s">
        <v>6</v>
      </c>
      <c r="D5822" s="1">
        <v>43400</v>
      </c>
      <c r="E5822" s="1">
        <v>43502</v>
      </c>
      <c r="F5822" s="1">
        <v>43505</v>
      </c>
      <c r="G5822" s="1">
        <v>43515</v>
      </c>
      <c r="H5822" s="13">
        <f>Orders[[#This Row],[DeliveryDate]]-Orders[[#This Row],[OrderDate]]</f>
        <v>13</v>
      </c>
      <c r="I5822" t="s">
        <v>3</v>
      </c>
      <c r="J5822" t="str">
        <f>_xlfn.XLOOKUP(Orders[[#This Row],[_SalesRepID]],'Sales team'!A:A,'Sales team'!B:B)</f>
        <v>Shawn Torres</v>
      </c>
      <c r="K5822">
        <v>27</v>
      </c>
      <c r="L5822">
        <v>22</v>
      </c>
      <c r="M5822">
        <v>136</v>
      </c>
      <c r="N5822" t="str">
        <f>_xlfn.XLOOKUP(Orders[[#This Row],[_ProductID]],Products!A:A,Products!C:C)</f>
        <v>Electronics</v>
      </c>
      <c r="O5822">
        <v>28</v>
      </c>
      <c r="P5822">
        <v>7.4999999999999997E-2</v>
      </c>
      <c r="Q5822" s="2">
        <v>1139</v>
      </c>
      <c r="R5822" s="2">
        <v>785.91</v>
      </c>
      <c r="S5822" s="2">
        <v>8428.6</v>
      </c>
      <c r="T5822" s="2">
        <v>2141.3200000000006</v>
      </c>
    </row>
    <row r="5823" spans="1:20" x14ac:dyDescent="0.25">
      <c r="A5823" t="s">
        <v>2183</v>
      </c>
      <c r="B5823" t="s">
        <v>8</v>
      </c>
      <c r="C5823" t="s">
        <v>6</v>
      </c>
      <c r="D5823" s="1">
        <v>43400</v>
      </c>
      <c r="E5823" s="1">
        <v>43502</v>
      </c>
      <c r="F5823" s="1">
        <v>43510</v>
      </c>
      <c r="G5823" s="1">
        <v>43522</v>
      </c>
      <c r="H5823" s="13">
        <f>Orders[[#This Row],[DeliveryDate]]-Orders[[#This Row],[OrderDate]]</f>
        <v>20</v>
      </c>
      <c r="I5823" t="s">
        <v>3</v>
      </c>
      <c r="J5823" t="str">
        <f>_xlfn.XLOOKUP(Orders[[#This Row],[_SalesRepID]],'Sales team'!A:A,'Sales team'!B:B)</f>
        <v>Patrick Graham</v>
      </c>
      <c r="K5823">
        <v>25</v>
      </c>
      <c r="L5823">
        <v>19</v>
      </c>
      <c r="M5823">
        <v>148</v>
      </c>
      <c r="N5823" t="str">
        <f>_xlfn.XLOOKUP(Orders[[#This Row],[_ProductID]],Products!A:A,Products!C:C)</f>
        <v>Home décor</v>
      </c>
      <c r="O5823">
        <v>21</v>
      </c>
      <c r="P5823">
        <v>0.05</v>
      </c>
      <c r="Q5823" s="2">
        <v>1139</v>
      </c>
      <c r="R5823" s="2">
        <v>751.74</v>
      </c>
      <c r="S5823" s="2">
        <v>6492.2999999999993</v>
      </c>
      <c r="T5823" s="2">
        <v>1981.8599999999988</v>
      </c>
    </row>
    <row r="5824" spans="1:20" x14ac:dyDescent="0.25">
      <c r="A5824" t="s">
        <v>2184</v>
      </c>
      <c r="B5824" t="s">
        <v>5</v>
      </c>
      <c r="C5824" t="s">
        <v>25</v>
      </c>
      <c r="D5824" s="1">
        <v>43400</v>
      </c>
      <c r="E5824" s="1">
        <v>43502</v>
      </c>
      <c r="F5824" s="1">
        <v>43516</v>
      </c>
      <c r="G5824" s="1">
        <v>43523</v>
      </c>
      <c r="H5824" s="13">
        <f>Orders[[#This Row],[DeliveryDate]]-Orders[[#This Row],[OrderDate]]</f>
        <v>21</v>
      </c>
      <c r="I5824" t="s">
        <v>3</v>
      </c>
      <c r="J5824" t="str">
        <f>_xlfn.XLOOKUP(Orders[[#This Row],[_SalesRepID]],'Sales team'!A:A,'Sales team'!B:B)</f>
        <v>Shawn Wallace</v>
      </c>
      <c r="K5824">
        <v>18</v>
      </c>
      <c r="L5824">
        <v>13</v>
      </c>
      <c r="M5824">
        <v>352</v>
      </c>
      <c r="N5824" t="str">
        <f>_xlfn.XLOOKUP(Orders[[#This Row],[_ProductID]],Products!A:A,Products!C:C)</f>
        <v>Kitchen &amp; Dining</v>
      </c>
      <c r="O5824">
        <v>7</v>
      </c>
      <c r="P5824">
        <v>0.3</v>
      </c>
      <c r="Q5824" s="2">
        <v>247.9</v>
      </c>
      <c r="R5824" s="2">
        <v>148.74</v>
      </c>
      <c r="S5824" s="2">
        <v>347.06</v>
      </c>
      <c r="T5824" s="2">
        <v>49.579999999999984</v>
      </c>
    </row>
    <row r="5825" spans="1:20" x14ac:dyDescent="0.25">
      <c r="A5825" t="s">
        <v>2185</v>
      </c>
      <c r="B5825" t="s">
        <v>5</v>
      </c>
      <c r="C5825" t="s">
        <v>6</v>
      </c>
      <c r="D5825" s="1">
        <v>43400</v>
      </c>
      <c r="E5825" s="1">
        <v>43502</v>
      </c>
      <c r="F5825" s="1">
        <v>43524</v>
      </c>
      <c r="G5825" s="1">
        <v>43522</v>
      </c>
      <c r="H5825" s="13">
        <f>Orders[[#This Row],[DeliveryDate]]-Orders[[#This Row],[OrderDate]]</f>
        <v>20</v>
      </c>
      <c r="I5825" t="s">
        <v>3</v>
      </c>
      <c r="J5825" t="str">
        <f>_xlfn.XLOOKUP(Orders[[#This Row],[_SalesRepID]],'Sales team'!A:A,'Sales team'!B:B)</f>
        <v>Roger Alexander</v>
      </c>
      <c r="K5825">
        <v>15</v>
      </c>
      <c r="L5825">
        <v>14</v>
      </c>
      <c r="M5825">
        <v>190</v>
      </c>
      <c r="N5825" t="str">
        <f>_xlfn.XLOOKUP(Orders[[#This Row],[_ProductID]],Products!A:A,Products!C:C)</f>
        <v>Home décor</v>
      </c>
      <c r="O5825">
        <v>36</v>
      </c>
      <c r="P5825">
        <v>0.4</v>
      </c>
      <c r="Q5825" s="2">
        <v>3926.2000000000003</v>
      </c>
      <c r="R5825" s="2">
        <v>1806.0520000000001</v>
      </c>
      <c r="S5825" s="2">
        <v>11778.6</v>
      </c>
      <c r="T5825" s="2">
        <v>2748.34</v>
      </c>
    </row>
    <row r="5826" spans="1:20" x14ac:dyDescent="0.25">
      <c r="A5826" t="s">
        <v>2186</v>
      </c>
      <c r="B5826" t="s">
        <v>5</v>
      </c>
      <c r="C5826" t="s">
        <v>2</v>
      </c>
      <c r="D5826" s="1">
        <v>43400</v>
      </c>
      <c r="E5826" s="1">
        <v>43502</v>
      </c>
      <c r="F5826" s="1">
        <v>43521</v>
      </c>
      <c r="G5826" s="1">
        <v>43532</v>
      </c>
      <c r="H5826" s="13">
        <f>Orders[[#This Row],[DeliveryDate]]-Orders[[#This Row],[OrderDate]]</f>
        <v>30</v>
      </c>
      <c r="I5826" t="s">
        <v>3</v>
      </c>
      <c r="J5826" t="str">
        <f>_xlfn.XLOOKUP(Orders[[#This Row],[_SalesRepID]],'Sales team'!A:A,'Sales team'!B:B)</f>
        <v>Paul Holmes</v>
      </c>
      <c r="K5826">
        <v>14</v>
      </c>
      <c r="L5826">
        <v>8</v>
      </c>
      <c r="M5826">
        <v>218</v>
      </c>
      <c r="N5826" t="str">
        <f>_xlfn.XLOOKUP(Orders[[#This Row],[_ProductID]],Products!A:A,Products!C:C)</f>
        <v>Furniture</v>
      </c>
      <c r="O5826">
        <v>22</v>
      </c>
      <c r="P5826">
        <v>0.05</v>
      </c>
      <c r="Q5826" s="2">
        <v>938</v>
      </c>
      <c r="R5826" s="2">
        <v>712.88</v>
      </c>
      <c r="S5826" s="2">
        <v>7128.7999999999993</v>
      </c>
      <c r="T5826" s="2">
        <v>1425.7599999999993</v>
      </c>
    </row>
    <row r="5827" spans="1:20" x14ac:dyDescent="0.25">
      <c r="A5827" t="s">
        <v>2166</v>
      </c>
      <c r="B5827" t="s">
        <v>1</v>
      </c>
      <c r="C5827" t="s">
        <v>6</v>
      </c>
      <c r="D5827" s="1">
        <v>43400</v>
      </c>
      <c r="E5827" s="1">
        <v>43501</v>
      </c>
      <c r="F5827" s="1">
        <v>43525</v>
      </c>
      <c r="G5827" s="1">
        <v>43510</v>
      </c>
      <c r="H5827" s="13">
        <f>Orders[[#This Row],[DeliveryDate]]-Orders[[#This Row],[OrderDate]]</f>
        <v>9</v>
      </c>
      <c r="I5827" t="s">
        <v>3</v>
      </c>
      <c r="J5827" t="str">
        <f>_xlfn.XLOOKUP(Orders[[#This Row],[_SalesRepID]],'Sales team'!A:A,'Sales team'!B:B)</f>
        <v>Carl Nguyen</v>
      </c>
      <c r="K5827">
        <v>12</v>
      </c>
      <c r="L5827">
        <v>24</v>
      </c>
      <c r="M5827">
        <v>178</v>
      </c>
      <c r="N5827" t="str">
        <f>_xlfn.XLOOKUP(Orders[[#This Row],[_ProductID]],Products!A:A,Products!C:C)</f>
        <v>Home décor</v>
      </c>
      <c r="O5827">
        <v>41</v>
      </c>
      <c r="P5827">
        <v>0.2</v>
      </c>
      <c r="Q5827" s="2">
        <v>911.2</v>
      </c>
      <c r="R5827" s="2">
        <v>501.16000000000008</v>
      </c>
      <c r="S5827" s="2">
        <v>2186.8800000000006</v>
      </c>
      <c r="T5827" s="2">
        <v>683.40000000000032</v>
      </c>
    </row>
    <row r="5828" spans="1:20" x14ac:dyDescent="0.25">
      <c r="A5828" t="s">
        <v>2167</v>
      </c>
      <c r="B5828" t="s">
        <v>5</v>
      </c>
      <c r="C5828" t="s">
        <v>15</v>
      </c>
      <c r="D5828" s="1">
        <v>43400</v>
      </c>
      <c r="E5828" s="1">
        <v>43501</v>
      </c>
      <c r="F5828" s="1">
        <v>43515</v>
      </c>
      <c r="G5828" s="1">
        <v>43514</v>
      </c>
      <c r="H5828" s="13">
        <f>Orders[[#This Row],[DeliveryDate]]-Orders[[#This Row],[OrderDate]]</f>
        <v>13</v>
      </c>
      <c r="I5828" t="s">
        <v>3</v>
      </c>
      <c r="J5828" t="str">
        <f>_xlfn.XLOOKUP(Orders[[#This Row],[_SalesRepID]],'Sales team'!A:A,'Sales team'!B:B)</f>
        <v>Shawn Wallace</v>
      </c>
      <c r="K5828">
        <v>18</v>
      </c>
      <c r="L5828">
        <v>2</v>
      </c>
      <c r="M5828">
        <v>30</v>
      </c>
      <c r="N5828" t="str">
        <f>_xlfn.XLOOKUP(Orders[[#This Row],[_ProductID]],Products!A:A,Products!C:C)</f>
        <v>Electronics</v>
      </c>
      <c r="O5828">
        <v>25</v>
      </c>
      <c r="P5828">
        <v>7.4999999999999997E-2</v>
      </c>
      <c r="Q5828" s="2">
        <v>3912.8</v>
      </c>
      <c r="R5828" s="2">
        <v>3325.88</v>
      </c>
      <c r="S5828" s="2">
        <v>10858.020000000002</v>
      </c>
      <c r="T5828" s="2">
        <v>880.38000000000284</v>
      </c>
    </row>
    <row r="5829" spans="1:20" x14ac:dyDescent="0.25">
      <c r="A5829" t="s">
        <v>2168</v>
      </c>
      <c r="B5829" t="s">
        <v>8</v>
      </c>
      <c r="C5829" t="s">
        <v>13</v>
      </c>
      <c r="D5829" s="1">
        <v>43400</v>
      </c>
      <c r="E5829" s="1">
        <v>43501</v>
      </c>
      <c r="F5829" s="1">
        <v>43527</v>
      </c>
      <c r="G5829" s="1">
        <v>43532</v>
      </c>
      <c r="H5829" s="13">
        <f>Orders[[#This Row],[DeliveryDate]]-Orders[[#This Row],[OrderDate]]</f>
        <v>31</v>
      </c>
      <c r="I5829" t="s">
        <v>3</v>
      </c>
      <c r="J5829" t="str">
        <f>_xlfn.XLOOKUP(Orders[[#This Row],[_SalesRepID]],'Sales team'!A:A,'Sales team'!B:B)</f>
        <v>Douglas Tucker</v>
      </c>
      <c r="K5829">
        <v>23</v>
      </c>
      <c r="L5829">
        <v>48</v>
      </c>
      <c r="M5829">
        <v>312</v>
      </c>
      <c r="N5829" t="str">
        <f>_xlfn.XLOOKUP(Orders[[#This Row],[_ProductID]],Products!A:A,Products!C:C)</f>
        <v>Kitchen &amp; Dining</v>
      </c>
      <c r="O5829">
        <v>7</v>
      </c>
      <c r="P5829">
        <v>7.4999999999999997E-2</v>
      </c>
      <c r="Q5829" s="2">
        <v>998.30000000000007</v>
      </c>
      <c r="R5829" s="2">
        <v>708.79300000000001</v>
      </c>
      <c r="S5829" s="2">
        <v>4617.1374999999998</v>
      </c>
      <c r="T5829" s="2">
        <v>1073.1724999999997</v>
      </c>
    </row>
    <row r="5830" spans="1:20" x14ac:dyDescent="0.25">
      <c r="A5830" t="s">
        <v>2169</v>
      </c>
      <c r="B5830" t="s">
        <v>8</v>
      </c>
      <c r="C5830" t="s">
        <v>15</v>
      </c>
      <c r="D5830" s="1">
        <v>43400</v>
      </c>
      <c r="E5830" s="1">
        <v>43501</v>
      </c>
      <c r="F5830" s="1">
        <v>43504</v>
      </c>
      <c r="G5830" s="1">
        <v>43507</v>
      </c>
      <c r="H5830" s="13">
        <f>Orders[[#This Row],[DeliveryDate]]-Orders[[#This Row],[OrderDate]]</f>
        <v>6</v>
      </c>
      <c r="I5830" t="s">
        <v>3</v>
      </c>
      <c r="J5830" t="str">
        <f>_xlfn.XLOOKUP(Orders[[#This Row],[_SalesRepID]],'Sales team'!A:A,'Sales team'!B:B)</f>
        <v>Samuel Fowler</v>
      </c>
      <c r="K5830">
        <v>21</v>
      </c>
      <c r="L5830">
        <v>2</v>
      </c>
      <c r="M5830">
        <v>17</v>
      </c>
      <c r="N5830" t="str">
        <f>_xlfn.XLOOKUP(Orders[[#This Row],[_ProductID]],Products!A:A,Products!C:C)</f>
        <v>Home décor</v>
      </c>
      <c r="O5830">
        <v>3</v>
      </c>
      <c r="P5830">
        <v>0.05</v>
      </c>
      <c r="Q5830" s="2">
        <v>1031.8</v>
      </c>
      <c r="R5830" s="2">
        <v>433.35599999999994</v>
      </c>
      <c r="S5830" s="2">
        <v>5881.2599999999993</v>
      </c>
      <c r="T5830" s="2">
        <v>3281.1239999999998</v>
      </c>
    </row>
    <row r="5831" spans="1:20" x14ac:dyDescent="0.25">
      <c r="A5831" t="s">
        <v>2170</v>
      </c>
      <c r="B5831" t="s">
        <v>8</v>
      </c>
      <c r="C5831" t="s">
        <v>6</v>
      </c>
      <c r="D5831" s="1">
        <v>43400</v>
      </c>
      <c r="E5831" s="1">
        <v>43501</v>
      </c>
      <c r="F5831" s="1">
        <v>43515</v>
      </c>
      <c r="G5831" s="1">
        <v>43523</v>
      </c>
      <c r="H5831" s="13">
        <f>Orders[[#This Row],[DeliveryDate]]-Orders[[#This Row],[OrderDate]]</f>
        <v>22</v>
      </c>
      <c r="I5831" t="s">
        <v>3</v>
      </c>
      <c r="J5831" t="str">
        <f>_xlfn.XLOOKUP(Orders[[#This Row],[_SalesRepID]],'Sales team'!A:A,'Sales team'!B:B)</f>
        <v>Samuel Fowler</v>
      </c>
      <c r="K5831">
        <v>21</v>
      </c>
      <c r="L5831">
        <v>10</v>
      </c>
      <c r="M5831">
        <v>147</v>
      </c>
      <c r="N5831" t="str">
        <f>_xlfn.XLOOKUP(Orders[[#This Row],[_ProductID]],Products!A:A,Products!C:C)</f>
        <v>Home décor</v>
      </c>
      <c r="O5831">
        <v>39</v>
      </c>
      <c r="P5831">
        <v>0.1</v>
      </c>
      <c r="Q5831" s="2">
        <v>2753.7000000000003</v>
      </c>
      <c r="R5831" s="2">
        <v>1459.4610000000002</v>
      </c>
      <c r="S5831" s="2">
        <v>9913.3200000000015</v>
      </c>
      <c r="T5831" s="2">
        <v>4075.4760000000006</v>
      </c>
    </row>
    <row r="5832" spans="1:20" x14ac:dyDescent="0.25">
      <c r="A5832" t="s">
        <v>2171</v>
      </c>
      <c r="B5832" t="s">
        <v>10</v>
      </c>
      <c r="C5832" t="s">
        <v>46</v>
      </c>
      <c r="D5832" s="1">
        <v>43400</v>
      </c>
      <c r="E5832" s="1">
        <v>43501</v>
      </c>
      <c r="F5832" s="1">
        <v>43504</v>
      </c>
      <c r="G5832" s="1">
        <v>43509</v>
      </c>
      <c r="H5832" s="13">
        <f>Orders[[#This Row],[DeliveryDate]]-Orders[[#This Row],[OrderDate]]</f>
        <v>8</v>
      </c>
      <c r="I5832" t="s">
        <v>3</v>
      </c>
      <c r="J5832" t="str">
        <f>_xlfn.XLOOKUP(Orders[[#This Row],[_SalesRepID]],'Sales team'!A:A,'Sales team'!B:B)</f>
        <v>Donald Reynolds</v>
      </c>
      <c r="K5832">
        <v>26</v>
      </c>
      <c r="L5832">
        <v>36</v>
      </c>
      <c r="M5832">
        <v>76</v>
      </c>
      <c r="N5832" t="str">
        <f>_xlfn.XLOOKUP(Orders[[#This Row],[_ProductID]],Products!A:A,Products!C:C)</f>
        <v>Home décor</v>
      </c>
      <c r="O5832">
        <v>41</v>
      </c>
      <c r="P5832">
        <v>0.4</v>
      </c>
      <c r="Q5832" s="2">
        <v>234.5</v>
      </c>
      <c r="R5832" s="2">
        <v>143.04499999999999</v>
      </c>
      <c r="S5832" s="2">
        <v>984.9</v>
      </c>
      <c r="T5832" s="2">
        <v>-16.414999999999964</v>
      </c>
    </row>
    <row r="5833" spans="1:20" x14ac:dyDescent="0.25">
      <c r="A5833" t="s">
        <v>2172</v>
      </c>
      <c r="B5833" t="s">
        <v>5</v>
      </c>
      <c r="C5833" t="s">
        <v>15</v>
      </c>
      <c r="D5833" s="1">
        <v>43400</v>
      </c>
      <c r="E5833" s="1">
        <v>43501</v>
      </c>
      <c r="F5833" s="1">
        <v>43510</v>
      </c>
      <c r="G5833" s="1">
        <v>43511</v>
      </c>
      <c r="H5833" s="13">
        <f>Orders[[#This Row],[DeliveryDate]]-Orders[[#This Row],[OrderDate]]</f>
        <v>10</v>
      </c>
      <c r="I5833" t="s">
        <v>3</v>
      </c>
      <c r="J5833" t="str">
        <f>_xlfn.XLOOKUP(Orders[[#This Row],[_SalesRepID]],'Sales team'!A:A,'Sales team'!B:B)</f>
        <v>Anthony Torres</v>
      </c>
      <c r="K5833">
        <v>20</v>
      </c>
      <c r="L5833">
        <v>35</v>
      </c>
      <c r="M5833">
        <v>42</v>
      </c>
      <c r="N5833" t="str">
        <f>_xlfn.XLOOKUP(Orders[[#This Row],[_ProductID]],Products!A:A,Products!C:C)</f>
        <v>Furniture</v>
      </c>
      <c r="O5833">
        <v>42</v>
      </c>
      <c r="P5833">
        <v>0.05</v>
      </c>
      <c r="Q5833" s="2">
        <v>1132.3</v>
      </c>
      <c r="R5833" s="2">
        <v>702.02599999999995</v>
      </c>
      <c r="S5833" s="2">
        <v>2151.37</v>
      </c>
      <c r="T5833" s="2">
        <v>747.31799999999998</v>
      </c>
    </row>
    <row r="5834" spans="1:20" x14ac:dyDescent="0.25">
      <c r="A5834" t="s">
        <v>2173</v>
      </c>
      <c r="B5834" t="s">
        <v>1</v>
      </c>
      <c r="C5834" t="s">
        <v>2</v>
      </c>
      <c r="D5834" s="1">
        <v>43400</v>
      </c>
      <c r="E5834" s="1">
        <v>43501</v>
      </c>
      <c r="F5834" s="1">
        <v>43523</v>
      </c>
      <c r="G5834" s="1">
        <v>43515</v>
      </c>
      <c r="H5834" s="13">
        <f>Orders[[#This Row],[DeliveryDate]]-Orders[[#This Row],[OrderDate]]</f>
        <v>14</v>
      </c>
      <c r="I5834" t="s">
        <v>3</v>
      </c>
      <c r="J5834" t="str">
        <f>_xlfn.XLOOKUP(Orders[[#This Row],[_SalesRepID]],'Sales team'!A:A,'Sales team'!B:B)</f>
        <v>Stephen Payne</v>
      </c>
      <c r="K5834">
        <v>5</v>
      </c>
      <c r="L5834">
        <v>37</v>
      </c>
      <c r="M5834">
        <v>219</v>
      </c>
      <c r="N5834" t="str">
        <f>_xlfn.XLOOKUP(Orders[[#This Row],[_ProductID]],Products!A:A,Products!C:C)</f>
        <v>Home décor</v>
      </c>
      <c r="O5834">
        <v>39</v>
      </c>
      <c r="P5834">
        <v>0.1</v>
      </c>
      <c r="Q5834" s="2">
        <v>978.2</v>
      </c>
      <c r="R5834" s="2">
        <v>449.97200000000004</v>
      </c>
      <c r="S5834" s="2">
        <v>1760.7600000000002</v>
      </c>
      <c r="T5834" s="2">
        <v>860.81600000000014</v>
      </c>
    </row>
    <row r="5835" spans="1:20" x14ac:dyDescent="0.25">
      <c r="A5835" t="s">
        <v>2174</v>
      </c>
      <c r="B5835" t="s">
        <v>1</v>
      </c>
      <c r="C5835" t="s">
        <v>25</v>
      </c>
      <c r="D5835" s="1">
        <v>43400</v>
      </c>
      <c r="E5835" s="1">
        <v>43501</v>
      </c>
      <c r="F5835" s="1">
        <v>43504</v>
      </c>
      <c r="G5835" s="1">
        <v>43518</v>
      </c>
      <c r="H5835" s="13">
        <f>Orders[[#This Row],[DeliveryDate]]-Orders[[#This Row],[OrderDate]]</f>
        <v>17</v>
      </c>
      <c r="I5835" t="s">
        <v>3</v>
      </c>
      <c r="J5835" t="str">
        <f>_xlfn.XLOOKUP(Orders[[#This Row],[_SalesRepID]],'Sales team'!A:A,'Sales team'!B:B)</f>
        <v>George Lewis</v>
      </c>
      <c r="K5835">
        <v>8</v>
      </c>
      <c r="L5835">
        <v>26</v>
      </c>
      <c r="M5835">
        <v>359</v>
      </c>
      <c r="N5835" t="str">
        <f>_xlfn.XLOOKUP(Orders[[#This Row],[_ProductID]],Products!A:A,Products!C:C)</f>
        <v>Home décor</v>
      </c>
      <c r="O5835">
        <v>29</v>
      </c>
      <c r="P5835">
        <v>7.4999999999999997E-2</v>
      </c>
      <c r="Q5835" s="2">
        <v>2619.7000000000003</v>
      </c>
      <c r="R5835" s="2">
        <v>1938.5780000000002</v>
      </c>
      <c r="S5835" s="2">
        <v>14539.335000000001</v>
      </c>
      <c r="T5835" s="2">
        <v>2907.8670000000002</v>
      </c>
    </row>
    <row r="5836" spans="1:20" x14ac:dyDescent="0.25">
      <c r="A5836" t="s">
        <v>2175</v>
      </c>
      <c r="B5836" t="s">
        <v>10</v>
      </c>
      <c r="C5836" t="s">
        <v>15</v>
      </c>
      <c r="D5836" s="1">
        <v>43400</v>
      </c>
      <c r="E5836" s="1">
        <v>43501</v>
      </c>
      <c r="F5836" s="1">
        <v>43517</v>
      </c>
      <c r="G5836" s="1">
        <v>43525</v>
      </c>
      <c r="H5836" s="13">
        <f>Orders[[#This Row],[DeliveryDate]]-Orders[[#This Row],[OrderDate]]</f>
        <v>24</v>
      </c>
      <c r="I5836" t="s">
        <v>3</v>
      </c>
      <c r="J5836" t="str">
        <f>_xlfn.XLOOKUP(Orders[[#This Row],[_SalesRepID]],'Sales team'!A:A,'Sales team'!B:B)</f>
        <v>Donald Reynolds</v>
      </c>
      <c r="K5836">
        <v>26</v>
      </c>
      <c r="L5836">
        <v>33</v>
      </c>
      <c r="M5836">
        <v>21</v>
      </c>
      <c r="N5836" t="str">
        <f>_xlfn.XLOOKUP(Orders[[#This Row],[_ProductID]],Products!A:A,Products!C:C)</f>
        <v>Kitchen &amp; Dining</v>
      </c>
      <c r="O5836">
        <v>16</v>
      </c>
      <c r="P5836">
        <v>0.15</v>
      </c>
      <c r="Q5836" s="2">
        <v>1078.7</v>
      </c>
      <c r="R5836" s="2">
        <v>528.56299999999999</v>
      </c>
      <c r="S5836" s="2">
        <v>6418.2650000000003</v>
      </c>
      <c r="T5836" s="2">
        <v>2718.3240000000005</v>
      </c>
    </row>
    <row r="5837" spans="1:20" x14ac:dyDescent="0.25">
      <c r="A5837" t="s">
        <v>2176</v>
      </c>
      <c r="B5837" t="s">
        <v>10</v>
      </c>
      <c r="C5837" t="s">
        <v>15</v>
      </c>
      <c r="D5837" s="1">
        <v>43400</v>
      </c>
      <c r="E5837" s="1">
        <v>43501</v>
      </c>
      <c r="F5837" s="1">
        <v>43525</v>
      </c>
      <c r="G5837" s="1">
        <v>43514</v>
      </c>
      <c r="H5837" s="13">
        <f>Orders[[#This Row],[DeliveryDate]]-Orders[[#This Row],[OrderDate]]</f>
        <v>13</v>
      </c>
      <c r="I5837" t="s">
        <v>3</v>
      </c>
      <c r="J5837" t="str">
        <f>_xlfn.XLOOKUP(Orders[[#This Row],[_SalesRepID]],'Sales team'!A:A,'Sales team'!B:B)</f>
        <v>Carlos Miller</v>
      </c>
      <c r="K5837">
        <v>28</v>
      </c>
      <c r="L5837">
        <v>16</v>
      </c>
      <c r="M5837">
        <v>29</v>
      </c>
      <c r="N5837" t="str">
        <f>_xlfn.XLOOKUP(Orders[[#This Row],[_ProductID]],Products!A:A,Products!C:C)</f>
        <v>Furniture</v>
      </c>
      <c r="O5837">
        <v>5</v>
      </c>
      <c r="P5837">
        <v>0.05</v>
      </c>
      <c r="Q5837" s="2">
        <v>1829.1000000000001</v>
      </c>
      <c r="R5837" s="2">
        <v>804.80400000000009</v>
      </c>
      <c r="S5837" s="2">
        <v>3475.29</v>
      </c>
      <c r="T5837" s="2">
        <v>1865.6819999999998</v>
      </c>
    </row>
    <row r="5838" spans="1:20" x14ac:dyDescent="0.25">
      <c r="A5838" t="s">
        <v>2159</v>
      </c>
      <c r="B5838" t="s">
        <v>10</v>
      </c>
      <c r="C5838" t="s">
        <v>13</v>
      </c>
      <c r="D5838" s="1">
        <v>43400</v>
      </c>
      <c r="E5838" s="1">
        <v>43500</v>
      </c>
      <c r="F5838" s="1">
        <v>43512</v>
      </c>
      <c r="G5838" s="1">
        <v>43518</v>
      </c>
      <c r="H5838" s="13">
        <f>Orders[[#This Row],[DeliveryDate]]-Orders[[#This Row],[OrderDate]]</f>
        <v>18</v>
      </c>
      <c r="I5838" t="s">
        <v>3</v>
      </c>
      <c r="J5838" t="str">
        <f>_xlfn.XLOOKUP(Orders[[#This Row],[_SalesRepID]],'Sales team'!A:A,'Sales team'!B:B)</f>
        <v>Donald Reynolds</v>
      </c>
      <c r="K5838">
        <v>26</v>
      </c>
      <c r="L5838">
        <v>24</v>
      </c>
      <c r="M5838">
        <v>300</v>
      </c>
      <c r="N5838" t="str">
        <f>_xlfn.XLOOKUP(Orders[[#This Row],[_ProductID]],Products!A:A,Products!C:C)</f>
        <v>Furniture</v>
      </c>
      <c r="O5838">
        <v>22</v>
      </c>
      <c r="P5838">
        <v>0.1</v>
      </c>
      <c r="Q5838" s="2">
        <v>3752</v>
      </c>
      <c r="R5838" s="2">
        <v>3001.6000000000004</v>
      </c>
      <c r="S5838" s="2">
        <v>23637.600000000002</v>
      </c>
      <c r="T5838" s="2">
        <v>2626.3999999999978</v>
      </c>
    </row>
    <row r="5839" spans="1:20" x14ac:dyDescent="0.25">
      <c r="A5839" t="s">
        <v>2160</v>
      </c>
      <c r="B5839" t="s">
        <v>10</v>
      </c>
      <c r="C5839" t="s">
        <v>13</v>
      </c>
      <c r="D5839" s="1">
        <v>43400</v>
      </c>
      <c r="E5839" s="1">
        <v>43500</v>
      </c>
      <c r="F5839" s="1">
        <v>43514</v>
      </c>
      <c r="G5839" s="1">
        <v>43517</v>
      </c>
      <c r="H5839" s="13">
        <f>Orders[[#This Row],[DeliveryDate]]-Orders[[#This Row],[OrderDate]]</f>
        <v>17</v>
      </c>
      <c r="I5839" t="s">
        <v>3</v>
      </c>
      <c r="J5839" t="str">
        <f>_xlfn.XLOOKUP(Orders[[#This Row],[_SalesRepID]],'Sales team'!A:A,'Sales team'!B:B)</f>
        <v>Carlos Miller</v>
      </c>
      <c r="K5839">
        <v>28</v>
      </c>
      <c r="L5839">
        <v>41</v>
      </c>
      <c r="M5839">
        <v>279</v>
      </c>
      <c r="N5839" t="str">
        <f>_xlfn.XLOOKUP(Orders[[#This Row],[_ProductID]],Products!A:A,Products!C:C)</f>
        <v>Furniture</v>
      </c>
      <c r="O5839">
        <v>19</v>
      </c>
      <c r="P5839">
        <v>7.4999999999999997E-2</v>
      </c>
      <c r="Q5839" s="2">
        <v>703.5</v>
      </c>
      <c r="R5839" s="2">
        <v>576.87</v>
      </c>
      <c r="S5839" s="2">
        <v>3904.4250000000002</v>
      </c>
      <c r="T5839" s="2">
        <v>443.20499999999993</v>
      </c>
    </row>
    <row r="5840" spans="1:20" x14ac:dyDescent="0.25">
      <c r="A5840" t="s">
        <v>2161</v>
      </c>
      <c r="B5840" t="s">
        <v>5</v>
      </c>
      <c r="C5840" t="s">
        <v>6</v>
      </c>
      <c r="D5840" s="1">
        <v>43400</v>
      </c>
      <c r="E5840" s="1">
        <v>43500</v>
      </c>
      <c r="F5840" s="1">
        <v>43514</v>
      </c>
      <c r="G5840" s="1">
        <v>43514</v>
      </c>
      <c r="H5840" s="13">
        <f>Orders[[#This Row],[DeliveryDate]]-Orders[[#This Row],[OrderDate]]</f>
        <v>14</v>
      </c>
      <c r="I5840" t="s">
        <v>3</v>
      </c>
      <c r="J5840" t="str">
        <f>_xlfn.XLOOKUP(Orders[[#This Row],[_SalesRepID]],'Sales team'!A:A,'Sales team'!B:B)</f>
        <v>Todd Roberts</v>
      </c>
      <c r="K5840">
        <v>13</v>
      </c>
      <c r="L5840">
        <v>19</v>
      </c>
      <c r="M5840">
        <v>174</v>
      </c>
      <c r="N5840" t="str">
        <f>_xlfn.XLOOKUP(Orders[[#This Row],[_ProductID]],Products!A:A,Products!C:C)</f>
        <v>Home décor</v>
      </c>
      <c r="O5840">
        <v>27</v>
      </c>
      <c r="P5840">
        <v>0.05</v>
      </c>
      <c r="Q5840" s="2">
        <v>1795.6000000000001</v>
      </c>
      <c r="R5840" s="2">
        <v>772.10800000000006</v>
      </c>
      <c r="S5840" s="2">
        <v>6823.28</v>
      </c>
      <c r="T5840" s="2">
        <v>3734.8479999999995</v>
      </c>
    </row>
    <row r="5841" spans="1:20" x14ac:dyDescent="0.25">
      <c r="A5841" t="s">
        <v>2162</v>
      </c>
      <c r="B5841" t="s">
        <v>1</v>
      </c>
      <c r="C5841" t="s">
        <v>15</v>
      </c>
      <c r="D5841" s="1">
        <v>43400</v>
      </c>
      <c r="E5841" s="1">
        <v>43500</v>
      </c>
      <c r="F5841" s="1">
        <v>43509</v>
      </c>
      <c r="G5841" s="1">
        <v>43518</v>
      </c>
      <c r="H5841" s="13">
        <f>Orders[[#This Row],[DeliveryDate]]-Orders[[#This Row],[OrderDate]]</f>
        <v>18</v>
      </c>
      <c r="I5841" t="s">
        <v>3</v>
      </c>
      <c r="J5841" t="str">
        <f>_xlfn.XLOOKUP(Orders[[#This Row],[_SalesRepID]],'Sales team'!A:A,'Sales team'!B:B)</f>
        <v>Joshua Ryan</v>
      </c>
      <c r="K5841">
        <v>9</v>
      </c>
      <c r="L5841">
        <v>45</v>
      </c>
      <c r="M5841">
        <v>56</v>
      </c>
      <c r="N5841" t="str">
        <f>_xlfn.XLOOKUP(Orders[[#This Row],[_ProductID]],Products!A:A,Products!C:C)</f>
        <v>Home décor</v>
      </c>
      <c r="O5841">
        <v>36</v>
      </c>
      <c r="P5841">
        <v>0.05</v>
      </c>
      <c r="Q5841" s="2">
        <v>3899.4</v>
      </c>
      <c r="R5841" s="2">
        <v>2300.6459999999997</v>
      </c>
      <c r="S5841" s="2">
        <v>3704.43</v>
      </c>
      <c r="T5841" s="2">
        <v>1403.7840000000001</v>
      </c>
    </row>
    <row r="5842" spans="1:20" x14ac:dyDescent="0.25">
      <c r="A5842" t="s">
        <v>2163</v>
      </c>
      <c r="B5842" t="s">
        <v>5</v>
      </c>
      <c r="C5842" t="s">
        <v>6</v>
      </c>
      <c r="D5842" s="1">
        <v>43400</v>
      </c>
      <c r="E5842" s="1">
        <v>43500</v>
      </c>
      <c r="F5842" s="1">
        <v>43528</v>
      </c>
      <c r="G5842" s="1">
        <v>43524</v>
      </c>
      <c r="H5842" s="13">
        <f>Orders[[#This Row],[DeliveryDate]]-Orders[[#This Row],[OrderDate]]</f>
        <v>24</v>
      </c>
      <c r="I5842" t="s">
        <v>3</v>
      </c>
      <c r="J5842" t="str">
        <f>_xlfn.XLOOKUP(Orders[[#This Row],[_SalesRepID]],'Sales team'!A:A,'Sales team'!B:B)</f>
        <v>Paul Holmes</v>
      </c>
      <c r="K5842">
        <v>14</v>
      </c>
      <c r="L5842">
        <v>48</v>
      </c>
      <c r="M5842">
        <v>130</v>
      </c>
      <c r="N5842" t="str">
        <f>_xlfn.XLOOKUP(Orders[[#This Row],[_ProductID]],Products!A:A,Products!C:C)</f>
        <v>Electronics</v>
      </c>
      <c r="O5842">
        <v>6</v>
      </c>
      <c r="P5842">
        <v>7.4999999999999997E-2</v>
      </c>
      <c r="Q5842" s="2">
        <v>991.6</v>
      </c>
      <c r="R5842" s="2">
        <v>803.19600000000003</v>
      </c>
      <c r="S5842" s="2">
        <v>917.23</v>
      </c>
      <c r="T5842" s="2">
        <v>114.03399999999999</v>
      </c>
    </row>
    <row r="5843" spans="1:20" x14ac:dyDescent="0.25">
      <c r="A5843" t="s">
        <v>2164</v>
      </c>
      <c r="B5843" t="s">
        <v>5</v>
      </c>
      <c r="C5843" t="s">
        <v>25</v>
      </c>
      <c r="D5843" s="1">
        <v>43400</v>
      </c>
      <c r="E5843" s="1">
        <v>43500</v>
      </c>
      <c r="F5843" s="1">
        <v>43519</v>
      </c>
      <c r="G5843" s="1">
        <v>43515</v>
      </c>
      <c r="H5843" s="13">
        <f>Orders[[#This Row],[DeliveryDate]]-Orders[[#This Row],[OrderDate]]</f>
        <v>15</v>
      </c>
      <c r="I5843" t="s">
        <v>3</v>
      </c>
      <c r="J5843" t="str">
        <f>_xlfn.XLOOKUP(Orders[[#This Row],[_SalesRepID]],'Sales team'!A:A,'Sales team'!B:B)</f>
        <v>Anthony Berry</v>
      </c>
      <c r="K5843">
        <v>16</v>
      </c>
      <c r="L5843">
        <v>13</v>
      </c>
      <c r="M5843">
        <v>357</v>
      </c>
      <c r="N5843" t="str">
        <f>_xlfn.XLOOKUP(Orders[[#This Row],[_ProductID]],Products!A:A,Products!C:C)</f>
        <v>Electronics</v>
      </c>
      <c r="O5843">
        <v>25</v>
      </c>
      <c r="P5843">
        <v>0.15</v>
      </c>
      <c r="Q5843" s="2">
        <v>2539.3000000000002</v>
      </c>
      <c r="R5843" s="2">
        <v>1193.471</v>
      </c>
      <c r="S5843" s="2">
        <v>2158.4050000000002</v>
      </c>
      <c r="T5843" s="2">
        <v>964.9340000000002</v>
      </c>
    </row>
    <row r="5844" spans="1:20" x14ac:dyDescent="0.25">
      <c r="A5844" t="s">
        <v>2165</v>
      </c>
      <c r="B5844" t="s">
        <v>1</v>
      </c>
      <c r="C5844" t="s">
        <v>2</v>
      </c>
      <c r="D5844" s="1">
        <v>43400</v>
      </c>
      <c r="E5844" s="1">
        <v>43500</v>
      </c>
      <c r="F5844" s="1">
        <v>43517</v>
      </c>
      <c r="G5844" s="1">
        <v>43516</v>
      </c>
      <c r="H5844" s="13">
        <f>Orders[[#This Row],[DeliveryDate]]-Orders[[#This Row],[OrderDate]]</f>
        <v>16</v>
      </c>
      <c r="I5844" t="s">
        <v>3</v>
      </c>
      <c r="J5844" t="str">
        <f>_xlfn.XLOOKUP(Orders[[#This Row],[_SalesRepID]],'Sales team'!A:A,'Sales team'!B:B)</f>
        <v>George Lewis</v>
      </c>
      <c r="K5844">
        <v>8</v>
      </c>
      <c r="L5844">
        <v>34</v>
      </c>
      <c r="M5844">
        <v>236</v>
      </c>
      <c r="N5844" t="str">
        <f>_xlfn.XLOOKUP(Orders[[#This Row],[_ProductID]],Products!A:A,Products!C:C)</f>
        <v>Furniture</v>
      </c>
      <c r="O5844">
        <v>12</v>
      </c>
      <c r="P5844">
        <v>7.4999999999999997E-2</v>
      </c>
      <c r="Q5844" s="2">
        <v>1051.9000000000001</v>
      </c>
      <c r="R5844" s="2">
        <v>704.77300000000014</v>
      </c>
      <c r="S5844" s="2">
        <v>973.00750000000016</v>
      </c>
      <c r="T5844" s="2">
        <v>268.23450000000003</v>
      </c>
    </row>
    <row r="5845" spans="1:20" x14ac:dyDescent="0.25">
      <c r="A5845" t="s">
        <v>2150</v>
      </c>
      <c r="B5845" t="s">
        <v>1</v>
      </c>
      <c r="C5845" t="s">
        <v>6</v>
      </c>
      <c r="D5845" s="1">
        <v>43400</v>
      </c>
      <c r="E5845" s="1">
        <v>43499</v>
      </c>
      <c r="F5845" s="1">
        <v>43522</v>
      </c>
      <c r="G5845" s="1">
        <v>43521</v>
      </c>
      <c r="H5845" s="13">
        <f>Orders[[#This Row],[DeliveryDate]]-Orders[[#This Row],[OrderDate]]</f>
        <v>22</v>
      </c>
      <c r="I5845" t="s">
        <v>3</v>
      </c>
      <c r="J5845" t="str">
        <f>_xlfn.XLOOKUP(Orders[[#This Row],[_SalesRepID]],'Sales team'!A:A,'Sales team'!B:B)</f>
        <v>Stephen Payne</v>
      </c>
      <c r="K5845">
        <v>5</v>
      </c>
      <c r="L5845">
        <v>31</v>
      </c>
      <c r="M5845">
        <v>139</v>
      </c>
      <c r="N5845" t="str">
        <f>_xlfn.XLOOKUP(Orders[[#This Row],[_ProductID]],Products!A:A,Products!C:C)</f>
        <v>Home décor</v>
      </c>
      <c r="O5845">
        <v>27</v>
      </c>
      <c r="P5845">
        <v>0.1</v>
      </c>
      <c r="Q5845" s="2">
        <v>2552.7000000000003</v>
      </c>
      <c r="R5845" s="2">
        <v>1557.1470000000002</v>
      </c>
      <c r="S5845" s="2">
        <v>4594.8600000000006</v>
      </c>
      <c r="T5845" s="2">
        <v>1480.5660000000003</v>
      </c>
    </row>
    <row r="5846" spans="1:20" x14ac:dyDescent="0.25">
      <c r="A5846" t="s">
        <v>2151</v>
      </c>
      <c r="B5846" t="s">
        <v>1</v>
      </c>
      <c r="C5846" t="s">
        <v>13</v>
      </c>
      <c r="D5846" s="1">
        <v>43400</v>
      </c>
      <c r="E5846" s="1">
        <v>43499</v>
      </c>
      <c r="F5846" s="1">
        <v>43501</v>
      </c>
      <c r="G5846" s="1">
        <v>43523</v>
      </c>
      <c r="H5846" s="13">
        <f>Orders[[#This Row],[DeliveryDate]]-Orders[[#This Row],[OrderDate]]</f>
        <v>24</v>
      </c>
      <c r="I5846" t="s">
        <v>3</v>
      </c>
      <c r="J5846" t="str">
        <f>_xlfn.XLOOKUP(Orders[[#This Row],[_SalesRepID]],'Sales team'!A:A,'Sales team'!B:B)</f>
        <v>Chris Armstrong</v>
      </c>
      <c r="K5846">
        <v>4</v>
      </c>
      <c r="L5846">
        <v>9</v>
      </c>
      <c r="M5846">
        <v>272</v>
      </c>
      <c r="N5846" t="str">
        <f>_xlfn.XLOOKUP(Orders[[#This Row],[_ProductID]],Products!A:A,Products!C:C)</f>
        <v>Furniture</v>
      </c>
      <c r="O5846">
        <v>19</v>
      </c>
      <c r="P5846">
        <v>0.05</v>
      </c>
      <c r="Q5846" s="2">
        <v>1802.3</v>
      </c>
      <c r="R5846" s="2">
        <v>829.05799999999999</v>
      </c>
      <c r="S5846" s="2">
        <v>5136.5549999999994</v>
      </c>
      <c r="T5846" s="2">
        <v>2649.3809999999994</v>
      </c>
    </row>
    <row r="5847" spans="1:20" x14ac:dyDescent="0.25">
      <c r="A5847" t="s">
        <v>2152</v>
      </c>
      <c r="B5847" t="s">
        <v>1</v>
      </c>
      <c r="C5847" t="s">
        <v>13</v>
      </c>
      <c r="D5847" s="1">
        <v>43400</v>
      </c>
      <c r="E5847" s="1">
        <v>43499</v>
      </c>
      <c r="F5847" s="1">
        <v>43515</v>
      </c>
      <c r="G5847" s="1">
        <v>43516</v>
      </c>
      <c r="H5847" s="13">
        <f>Orders[[#This Row],[DeliveryDate]]-Orders[[#This Row],[OrderDate]]</f>
        <v>17</v>
      </c>
      <c r="I5847" t="s">
        <v>3</v>
      </c>
      <c r="J5847" t="str">
        <f>_xlfn.XLOOKUP(Orders[[#This Row],[_SalesRepID]],'Sales team'!A:A,'Sales team'!B:B)</f>
        <v>Adam Hernandez</v>
      </c>
      <c r="K5847">
        <v>1</v>
      </c>
      <c r="L5847">
        <v>40</v>
      </c>
      <c r="M5847">
        <v>321</v>
      </c>
      <c r="N5847" t="str">
        <f>_xlfn.XLOOKUP(Orders[[#This Row],[_ProductID]],Products!A:A,Products!C:C)</f>
        <v>Electronics</v>
      </c>
      <c r="O5847">
        <v>28</v>
      </c>
      <c r="P5847">
        <v>0.1</v>
      </c>
      <c r="Q5847" s="2">
        <v>1085.4000000000001</v>
      </c>
      <c r="R5847" s="2">
        <v>694.65600000000006</v>
      </c>
      <c r="S5847" s="2">
        <v>6838.0200000000013</v>
      </c>
      <c r="T5847" s="2">
        <v>1975.4280000000008</v>
      </c>
    </row>
    <row r="5848" spans="1:20" x14ac:dyDescent="0.25">
      <c r="A5848" t="s">
        <v>2153</v>
      </c>
      <c r="B5848" t="s">
        <v>10</v>
      </c>
      <c r="C5848" t="s">
        <v>25</v>
      </c>
      <c r="D5848" s="1">
        <v>43400</v>
      </c>
      <c r="E5848" s="1">
        <v>43499</v>
      </c>
      <c r="F5848" s="1">
        <v>43522</v>
      </c>
      <c r="G5848" s="1">
        <v>43511</v>
      </c>
      <c r="H5848" s="13">
        <f>Orders[[#This Row],[DeliveryDate]]-Orders[[#This Row],[OrderDate]]</f>
        <v>12</v>
      </c>
      <c r="I5848" t="s">
        <v>3</v>
      </c>
      <c r="J5848" t="str">
        <f>_xlfn.XLOOKUP(Orders[[#This Row],[_SalesRepID]],'Sales team'!A:A,'Sales team'!B:B)</f>
        <v>Donald Reynolds</v>
      </c>
      <c r="K5848">
        <v>26</v>
      </c>
      <c r="L5848">
        <v>35</v>
      </c>
      <c r="M5848">
        <v>363</v>
      </c>
      <c r="N5848" t="str">
        <f>_xlfn.XLOOKUP(Orders[[#This Row],[_ProductID]],Products!A:A,Products!C:C)</f>
        <v>Home décor</v>
      </c>
      <c r="O5848">
        <v>24</v>
      </c>
      <c r="P5848">
        <v>0.15</v>
      </c>
      <c r="Q5848" s="2">
        <v>3363.4</v>
      </c>
      <c r="R5848" s="2">
        <v>2354.38</v>
      </c>
      <c r="S5848" s="2">
        <v>11435.56</v>
      </c>
      <c r="T5848" s="2">
        <v>2018.0399999999991</v>
      </c>
    </row>
    <row r="5849" spans="1:20" x14ac:dyDescent="0.25">
      <c r="A5849" t="s">
        <v>2154</v>
      </c>
      <c r="B5849" t="s">
        <v>8</v>
      </c>
      <c r="C5849" t="s">
        <v>6</v>
      </c>
      <c r="D5849" s="1">
        <v>43400</v>
      </c>
      <c r="E5849" s="1">
        <v>43499</v>
      </c>
      <c r="F5849" s="1">
        <v>43519</v>
      </c>
      <c r="G5849" s="1">
        <v>43528</v>
      </c>
      <c r="H5849" s="13">
        <f>Orders[[#This Row],[DeliveryDate]]-Orders[[#This Row],[OrderDate]]</f>
        <v>29</v>
      </c>
      <c r="I5849" t="s">
        <v>3</v>
      </c>
      <c r="J5849" t="str">
        <f>_xlfn.XLOOKUP(Orders[[#This Row],[_SalesRepID]],'Sales team'!A:A,'Sales team'!B:B)</f>
        <v>Roy Rice</v>
      </c>
      <c r="K5849">
        <v>24</v>
      </c>
      <c r="L5849">
        <v>32</v>
      </c>
      <c r="M5849">
        <v>193</v>
      </c>
      <c r="N5849" t="str">
        <f>_xlfn.XLOOKUP(Orders[[#This Row],[_ProductID]],Products!A:A,Products!C:C)</f>
        <v>Electronics</v>
      </c>
      <c r="O5849">
        <v>47</v>
      </c>
      <c r="P5849">
        <v>0.05</v>
      </c>
      <c r="Q5849" s="2">
        <v>5701.7</v>
      </c>
      <c r="R5849" s="2">
        <v>2280.6799999999998</v>
      </c>
      <c r="S5849" s="2">
        <v>27083.074999999997</v>
      </c>
      <c r="T5849" s="2">
        <v>15679.674999999997</v>
      </c>
    </row>
    <row r="5850" spans="1:20" x14ac:dyDescent="0.25">
      <c r="A5850" t="s">
        <v>2155</v>
      </c>
      <c r="B5850" t="s">
        <v>5</v>
      </c>
      <c r="C5850" t="s">
        <v>25</v>
      </c>
      <c r="D5850" s="1">
        <v>43400</v>
      </c>
      <c r="E5850" s="1">
        <v>43499</v>
      </c>
      <c r="F5850" s="1">
        <v>43520</v>
      </c>
      <c r="G5850" s="1">
        <v>43510</v>
      </c>
      <c r="H5850" s="13">
        <f>Orders[[#This Row],[DeliveryDate]]-Orders[[#This Row],[OrderDate]]</f>
        <v>11</v>
      </c>
      <c r="I5850" t="s">
        <v>3</v>
      </c>
      <c r="J5850" t="str">
        <f>_xlfn.XLOOKUP(Orders[[#This Row],[_SalesRepID]],'Sales team'!A:A,'Sales team'!B:B)</f>
        <v>Roger Alexander</v>
      </c>
      <c r="K5850">
        <v>15</v>
      </c>
      <c r="L5850">
        <v>6</v>
      </c>
      <c r="M5850">
        <v>353</v>
      </c>
      <c r="N5850" t="str">
        <f>_xlfn.XLOOKUP(Orders[[#This Row],[_ProductID]],Products!A:A,Products!C:C)</f>
        <v>Home décor</v>
      </c>
      <c r="O5850">
        <v>32</v>
      </c>
      <c r="P5850">
        <v>0.2</v>
      </c>
      <c r="Q5850" s="2">
        <v>174.20000000000002</v>
      </c>
      <c r="R5850" s="2">
        <v>125.42400000000001</v>
      </c>
      <c r="S5850" s="2">
        <v>557.44000000000005</v>
      </c>
      <c r="T5850" s="2">
        <v>55.744000000000028</v>
      </c>
    </row>
    <row r="5851" spans="1:20" x14ac:dyDescent="0.25">
      <c r="A5851" t="s">
        <v>2156</v>
      </c>
      <c r="B5851" t="s">
        <v>8</v>
      </c>
      <c r="C5851" t="s">
        <v>6</v>
      </c>
      <c r="D5851" s="1">
        <v>43400</v>
      </c>
      <c r="E5851" s="1">
        <v>43499</v>
      </c>
      <c r="F5851" s="1">
        <v>43527</v>
      </c>
      <c r="G5851" s="1">
        <v>43523</v>
      </c>
      <c r="H5851" s="13">
        <f>Orders[[#This Row],[DeliveryDate]]-Orders[[#This Row],[OrderDate]]</f>
        <v>24</v>
      </c>
      <c r="I5851" t="s">
        <v>3</v>
      </c>
      <c r="J5851" t="str">
        <f>_xlfn.XLOOKUP(Orders[[#This Row],[_SalesRepID]],'Sales team'!A:A,'Sales team'!B:B)</f>
        <v>Roy Rice</v>
      </c>
      <c r="K5851">
        <v>24</v>
      </c>
      <c r="L5851">
        <v>11</v>
      </c>
      <c r="M5851">
        <v>168</v>
      </c>
      <c r="N5851" t="str">
        <f>_xlfn.XLOOKUP(Orders[[#This Row],[_ProductID]],Products!A:A,Products!C:C)</f>
        <v>Home décor</v>
      </c>
      <c r="O5851">
        <v>21</v>
      </c>
      <c r="P5851">
        <v>0.1</v>
      </c>
      <c r="Q5851" s="2">
        <v>1065.3</v>
      </c>
      <c r="R5851" s="2">
        <v>671.13900000000001</v>
      </c>
      <c r="S5851" s="2">
        <v>1917.54</v>
      </c>
      <c r="T5851" s="2">
        <v>575.26199999999994</v>
      </c>
    </row>
    <row r="5852" spans="1:20" x14ac:dyDescent="0.25">
      <c r="A5852" t="s">
        <v>2157</v>
      </c>
      <c r="B5852" t="s">
        <v>5</v>
      </c>
      <c r="C5852" t="s">
        <v>13</v>
      </c>
      <c r="D5852" s="1">
        <v>43400</v>
      </c>
      <c r="E5852" s="1">
        <v>43499</v>
      </c>
      <c r="F5852" s="1">
        <v>43511</v>
      </c>
      <c r="G5852" s="1">
        <v>43508</v>
      </c>
      <c r="H5852" s="13">
        <f>Orders[[#This Row],[DeliveryDate]]-Orders[[#This Row],[OrderDate]]</f>
        <v>9</v>
      </c>
      <c r="I5852" t="s">
        <v>3</v>
      </c>
      <c r="J5852" t="str">
        <f>_xlfn.XLOOKUP(Orders[[#This Row],[_SalesRepID]],'Sales team'!A:A,'Sales team'!B:B)</f>
        <v>Shawn Wallace</v>
      </c>
      <c r="K5852">
        <v>18</v>
      </c>
      <c r="L5852">
        <v>46</v>
      </c>
      <c r="M5852">
        <v>276</v>
      </c>
      <c r="N5852" t="str">
        <f>_xlfn.XLOOKUP(Orders[[#This Row],[_ProductID]],Products!A:A,Products!C:C)</f>
        <v>Outdoor</v>
      </c>
      <c r="O5852">
        <v>9</v>
      </c>
      <c r="P5852">
        <v>0.1</v>
      </c>
      <c r="Q5852" s="2">
        <v>1105.5</v>
      </c>
      <c r="R5852" s="2">
        <v>928.62</v>
      </c>
      <c r="S5852" s="2">
        <v>5969.7</v>
      </c>
      <c r="T5852" s="2">
        <v>397.97999999999956</v>
      </c>
    </row>
    <row r="5853" spans="1:20" x14ac:dyDescent="0.25">
      <c r="A5853" t="s">
        <v>2158</v>
      </c>
      <c r="B5853" t="s">
        <v>1</v>
      </c>
      <c r="C5853" t="s">
        <v>25</v>
      </c>
      <c r="D5853" s="1">
        <v>43400</v>
      </c>
      <c r="E5853" s="1">
        <v>43499</v>
      </c>
      <c r="F5853" s="1">
        <v>43512</v>
      </c>
      <c r="G5853" s="1">
        <v>43509</v>
      </c>
      <c r="H5853" s="13">
        <f>Orders[[#This Row],[DeliveryDate]]-Orders[[#This Row],[OrderDate]]</f>
        <v>10</v>
      </c>
      <c r="I5853" t="s">
        <v>3</v>
      </c>
      <c r="J5853" t="str">
        <f>_xlfn.XLOOKUP(Orders[[#This Row],[_SalesRepID]],'Sales team'!A:A,'Sales team'!B:B)</f>
        <v>Shawn Cook</v>
      </c>
      <c r="K5853">
        <v>7</v>
      </c>
      <c r="L5853">
        <v>40</v>
      </c>
      <c r="M5853">
        <v>348</v>
      </c>
      <c r="N5853" t="str">
        <f>_xlfn.XLOOKUP(Orders[[#This Row],[_ProductID]],Products!A:A,Products!C:C)</f>
        <v>Furniture</v>
      </c>
      <c r="O5853">
        <v>19</v>
      </c>
      <c r="P5853">
        <v>0.15</v>
      </c>
      <c r="Q5853" s="2">
        <v>167.5</v>
      </c>
      <c r="R5853" s="2">
        <v>108.875</v>
      </c>
      <c r="S5853" s="2">
        <v>711.875</v>
      </c>
      <c r="T5853" s="2">
        <v>167.5</v>
      </c>
    </row>
    <row r="5854" spans="1:20" x14ac:dyDescent="0.25">
      <c r="A5854" t="s">
        <v>2145</v>
      </c>
      <c r="B5854" t="s">
        <v>8</v>
      </c>
      <c r="C5854" t="s">
        <v>2</v>
      </c>
      <c r="D5854" s="1">
        <v>43400</v>
      </c>
      <c r="E5854" s="1">
        <v>43498</v>
      </c>
      <c r="F5854" s="1">
        <v>43503</v>
      </c>
      <c r="G5854" s="1">
        <v>43525</v>
      </c>
      <c r="H5854" s="13">
        <f>Orders[[#This Row],[DeliveryDate]]-Orders[[#This Row],[OrderDate]]</f>
        <v>27</v>
      </c>
      <c r="I5854" t="s">
        <v>3</v>
      </c>
      <c r="J5854" t="str">
        <f>_xlfn.XLOOKUP(Orders[[#This Row],[_SalesRepID]],'Sales team'!A:A,'Sales team'!B:B)</f>
        <v>Samuel Fowler</v>
      </c>
      <c r="K5854">
        <v>21</v>
      </c>
      <c r="L5854">
        <v>40</v>
      </c>
      <c r="M5854">
        <v>243</v>
      </c>
      <c r="N5854" t="str">
        <f>_xlfn.XLOOKUP(Orders[[#This Row],[_ProductID]],Products!A:A,Products!C:C)</f>
        <v>Furniture</v>
      </c>
      <c r="O5854">
        <v>15</v>
      </c>
      <c r="P5854">
        <v>7.4999999999999997E-2</v>
      </c>
      <c r="Q5854" s="2">
        <v>1092.1000000000001</v>
      </c>
      <c r="R5854" s="2">
        <v>709.86500000000012</v>
      </c>
      <c r="S5854" s="2">
        <v>2020.3850000000004</v>
      </c>
      <c r="T5854" s="2">
        <v>600.6550000000002</v>
      </c>
    </row>
    <row r="5855" spans="1:20" x14ac:dyDescent="0.25">
      <c r="A5855" t="s">
        <v>2146</v>
      </c>
      <c r="B5855" t="s">
        <v>1</v>
      </c>
      <c r="C5855" t="s">
        <v>13</v>
      </c>
      <c r="D5855" s="1">
        <v>43400</v>
      </c>
      <c r="E5855" s="1">
        <v>43498</v>
      </c>
      <c r="F5855" s="1">
        <v>43508</v>
      </c>
      <c r="G5855" s="1">
        <v>43510</v>
      </c>
      <c r="H5855" s="13">
        <f>Orders[[#This Row],[DeliveryDate]]-Orders[[#This Row],[OrderDate]]</f>
        <v>12</v>
      </c>
      <c r="I5855" t="s">
        <v>3</v>
      </c>
      <c r="J5855" t="str">
        <f>_xlfn.XLOOKUP(Orders[[#This Row],[_SalesRepID]],'Sales team'!A:A,'Sales team'!B:B)</f>
        <v>Keith Griffin</v>
      </c>
      <c r="K5855">
        <v>2</v>
      </c>
      <c r="L5855">
        <v>29</v>
      </c>
      <c r="M5855">
        <v>301</v>
      </c>
      <c r="N5855" t="str">
        <f>_xlfn.XLOOKUP(Orders[[#This Row],[_ProductID]],Products!A:A,Products!C:C)</f>
        <v>Home décor</v>
      </c>
      <c r="O5855">
        <v>35</v>
      </c>
      <c r="P5855">
        <v>0.05</v>
      </c>
      <c r="Q5855" s="2">
        <v>2405.3000000000002</v>
      </c>
      <c r="R5855" s="2">
        <v>1154.5440000000001</v>
      </c>
      <c r="S5855" s="2">
        <v>15995.245000000001</v>
      </c>
      <c r="T5855" s="2">
        <v>7913.4369999999999</v>
      </c>
    </row>
    <row r="5856" spans="1:20" x14ac:dyDescent="0.25">
      <c r="A5856" t="s">
        <v>2147</v>
      </c>
      <c r="B5856" t="s">
        <v>5</v>
      </c>
      <c r="C5856" t="s">
        <v>2</v>
      </c>
      <c r="D5856" s="1">
        <v>43400</v>
      </c>
      <c r="E5856" s="1">
        <v>43498</v>
      </c>
      <c r="F5856" s="1">
        <v>43507</v>
      </c>
      <c r="G5856" s="1">
        <v>43523</v>
      </c>
      <c r="H5856" s="13">
        <f>Orders[[#This Row],[DeliveryDate]]-Orders[[#This Row],[OrderDate]]</f>
        <v>25</v>
      </c>
      <c r="I5856" t="s">
        <v>3</v>
      </c>
      <c r="J5856" t="str">
        <f>_xlfn.XLOOKUP(Orders[[#This Row],[_SalesRepID]],'Sales team'!A:A,'Sales team'!B:B)</f>
        <v>Carl Nguyen</v>
      </c>
      <c r="K5856">
        <v>12</v>
      </c>
      <c r="L5856">
        <v>4</v>
      </c>
      <c r="M5856">
        <v>235</v>
      </c>
      <c r="N5856" t="str">
        <f>_xlfn.XLOOKUP(Orders[[#This Row],[_ProductID]],Products!A:A,Products!C:C)</f>
        <v>Electronics</v>
      </c>
      <c r="O5856">
        <v>25</v>
      </c>
      <c r="P5856">
        <v>0.4</v>
      </c>
      <c r="Q5856" s="2">
        <v>1038.5</v>
      </c>
      <c r="R5856" s="2">
        <v>446.55500000000001</v>
      </c>
      <c r="S5856" s="2">
        <v>1246.2</v>
      </c>
      <c r="T5856" s="2">
        <v>353.09000000000003</v>
      </c>
    </row>
    <row r="5857" spans="1:20" x14ac:dyDescent="0.25">
      <c r="A5857" t="s">
        <v>2148</v>
      </c>
      <c r="B5857" t="s">
        <v>10</v>
      </c>
      <c r="C5857" t="s">
        <v>6</v>
      </c>
      <c r="D5857" s="1">
        <v>43400</v>
      </c>
      <c r="E5857" s="1">
        <v>43498</v>
      </c>
      <c r="F5857" s="1">
        <v>43506</v>
      </c>
      <c r="G5857" s="1">
        <v>43516</v>
      </c>
      <c r="H5857" s="13">
        <f>Orders[[#This Row],[DeliveryDate]]-Orders[[#This Row],[OrderDate]]</f>
        <v>18</v>
      </c>
      <c r="I5857" t="s">
        <v>3</v>
      </c>
      <c r="J5857" t="str">
        <f>_xlfn.XLOOKUP(Orders[[#This Row],[_SalesRepID]],'Sales team'!A:A,'Sales team'!B:B)</f>
        <v>Donald Reynolds</v>
      </c>
      <c r="K5857">
        <v>26</v>
      </c>
      <c r="L5857">
        <v>21</v>
      </c>
      <c r="M5857">
        <v>90</v>
      </c>
      <c r="N5857" t="str">
        <f>_xlfn.XLOOKUP(Orders[[#This Row],[_ProductID]],Products!A:A,Products!C:C)</f>
        <v>Kitchen &amp; Dining</v>
      </c>
      <c r="O5857">
        <v>8</v>
      </c>
      <c r="P5857">
        <v>0.1</v>
      </c>
      <c r="Q5857" s="2">
        <v>1031.8</v>
      </c>
      <c r="R5857" s="2">
        <v>546.85400000000004</v>
      </c>
      <c r="S5857" s="2">
        <v>5571.7199999999993</v>
      </c>
      <c r="T5857" s="2">
        <v>2290.5959999999991</v>
      </c>
    </row>
    <row r="5858" spans="1:20" x14ac:dyDescent="0.25">
      <c r="A5858" t="s">
        <v>2149</v>
      </c>
      <c r="B5858" t="s">
        <v>5</v>
      </c>
      <c r="C5858" t="s">
        <v>6</v>
      </c>
      <c r="D5858" s="1">
        <v>43400</v>
      </c>
      <c r="E5858" s="1">
        <v>43498</v>
      </c>
      <c r="F5858" s="1">
        <v>43514</v>
      </c>
      <c r="G5858" s="1">
        <v>43523</v>
      </c>
      <c r="H5858" s="13">
        <f>Orders[[#This Row],[DeliveryDate]]-Orders[[#This Row],[OrderDate]]</f>
        <v>25</v>
      </c>
      <c r="I5858" t="s">
        <v>3</v>
      </c>
      <c r="J5858" t="str">
        <f>_xlfn.XLOOKUP(Orders[[#This Row],[_SalesRepID]],'Sales team'!A:A,'Sales team'!B:B)</f>
        <v>Shawn Wallace</v>
      </c>
      <c r="K5858">
        <v>18</v>
      </c>
      <c r="L5858">
        <v>29</v>
      </c>
      <c r="M5858">
        <v>154</v>
      </c>
      <c r="N5858" t="str">
        <f>_xlfn.XLOOKUP(Orders[[#This Row],[_ProductID]],Products!A:A,Products!C:C)</f>
        <v>Home décor</v>
      </c>
      <c r="O5858">
        <v>32</v>
      </c>
      <c r="P5858">
        <v>0.05</v>
      </c>
      <c r="Q5858" s="2">
        <v>2532.6</v>
      </c>
      <c r="R5858" s="2">
        <v>1443.5819999999999</v>
      </c>
      <c r="S5858" s="2">
        <v>12029.849999999999</v>
      </c>
      <c r="T5858" s="2">
        <v>4811.9399999999987</v>
      </c>
    </row>
    <row r="5859" spans="1:20" x14ac:dyDescent="0.25">
      <c r="A5859" t="s">
        <v>2140</v>
      </c>
      <c r="B5859" t="s">
        <v>1</v>
      </c>
      <c r="C5859" t="s">
        <v>13</v>
      </c>
      <c r="D5859" s="1">
        <v>43400</v>
      </c>
      <c r="E5859" s="1">
        <v>43497</v>
      </c>
      <c r="F5859" s="1">
        <v>43525</v>
      </c>
      <c r="G5859" s="1">
        <v>43528</v>
      </c>
      <c r="H5859" s="13">
        <f>Orders[[#This Row],[DeliveryDate]]-Orders[[#This Row],[OrderDate]]</f>
        <v>31</v>
      </c>
      <c r="I5859" t="s">
        <v>3</v>
      </c>
      <c r="J5859" t="str">
        <f>_xlfn.XLOOKUP(Orders[[#This Row],[_SalesRepID]],'Sales team'!A:A,'Sales team'!B:B)</f>
        <v>Keith Griffin</v>
      </c>
      <c r="K5859">
        <v>2</v>
      </c>
      <c r="L5859">
        <v>4</v>
      </c>
      <c r="M5859">
        <v>302</v>
      </c>
      <c r="N5859" t="str">
        <f>_xlfn.XLOOKUP(Orders[[#This Row],[_ProductID]],Products!A:A,Products!C:C)</f>
        <v>Furniture</v>
      </c>
      <c r="O5859">
        <v>42</v>
      </c>
      <c r="P5859">
        <v>0.4</v>
      </c>
      <c r="Q5859" s="2">
        <v>1715.2</v>
      </c>
      <c r="R5859" s="2">
        <v>1149.1840000000002</v>
      </c>
      <c r="S5859" s="2">
        <v>1029.1199999999999</v>
      </c>
      <c r="T5859" s="2">
        <v>-120.06400000000031</v>
      </c>
    </row>
    <row r="5860" spans="1:20" x14ac:dyDescent="0.25">
      <c r="A5860" t="s">
        <v>2141</v>
      </c>
      <c r="B5860" t="s">
        <v>10</v>
      </c>
      <c r="C5860" t="s">
        <v>2</v>
      </c>
      <c r="D5860" s="1">
        <v>43400</v>
      </c>
      <c r="E5860" s="1">
        <v>43497</v>
      </c>
      <c r="F5860" s="1">
        <v>43506</v>
      </c>
      <c r="G5860" s="1">
        <v>43515</v>
      </c>
      <c r="H5860" s="13">
        <f>Orders[[#This Row],[DeliveryDate]]-Orders[[#This Row],[OrderDate]]</f>
        <v>18</v>
      </c>
      <c r="I5860" t="s">
        <v>3</v>
      </c>
      <c r="J5860" t="str">
        <f>_xlfn.XLOOKUP(Orders[[#This Row],[_SalesRepID]],'Sales team'!A:A,'Sales team'!B:B)</f>
        <v>Donald Reynolds</v>
      </c>
      <c r="K5860">
        <v>26</v>
      </c>
      <c r="L5860">
        <v>22</v>
      </c>
      <c r="M5860">
        <v>242</v>
      </c>
      <c r="N5860" t="str">
        <f>_xlfn.XLOOKUP(Orders[[#This Row],[_ProductID]],Products!A:A,Products!C:C)</f>
        <v>Furniture</v>
      </c>
      <c r="O5860">
        <v>22</v>
      </c>
      <c r="P5860">
        <v>0.1</v>
      </c>
      <c r="Q5860" s="2">
        <v>3437.1</v>
      </c>
      <c r="R5860" s="2">
        <v>1615.4369999999999</v>
      </c>
      <c r="S5860" s="2">
        <v>18560.34</v>
      </c>
      <c r="T5860" s="2">
        <v>8867.7180000000008</v>
      </c>
    </row>
    <row r="5861" spans="1:20" x14ac:dyDescent="0.25">
      <c r="A5861" t="s">
        <v>2142</v>
      </c>
      <c r="B5861" t="s">
        <v>5</v>
      </c>
      <c r="C5861" t="s">
        <v>46</v>
      </c>
      <c r="D5861" s="1">
        <v>43400</v>
      </c>
      <c r="E5861" s="1">
        <v>43497</v>
      </c>
      <c r="F5861" s="1">
        <v>43506</v>
      </c>
      <c r="G5861" s="1">
        <v>43510</v>
      </c>
      <c r="H5861" s="13">
        <f>Orders[[#This Row],[DeliveryDate]]-Orders[[#This Row],[OrderDate]]</f>
        <v>13</v>
      </c>
      <c r="I5861" t="s">
        <v>3</v>
      </c>
      <c r="J5861" t="str">
        <f>_xlfn.XLOOKUP(Orders[[#This Row],[_SalesRepID]],'Sales team'!A:A,'Sales team'!B:B)</f>
        <v>Anthony Berry</v>
      </c>
      <c r="K5861">
        <v>16</v>
      </c>
      <c r="L5861">
        <v>4</v>
      </c>
      <c r="M5861">
        <v>84</v>
      </c>
      <c r="N5861" t="str">
        <f>_xlfn.XLOOKUP(Orders[[#This Row],[_ProductID]],Products!A:A,Products!C:C)</f>
        <v>Home décor</v>
      </c>
      <c r="O5861">
        <v>35</v>
      </c>
      <c r="P5861">
        <v>0.3</v>
      </c>
      <c r="Q5861" s="2">
        <v>3852.5</v>
      </c>
      <c r="R5861" s="2">
        <v>2581.1750000000002</v>
      </c>
      <c r="S5861" s="2">
        <v>2696.75</v>
      </c>
      <c r="T5861" s="2">
        <v>115.57499999999982</v>
      </c>
    </row>
    <row r="5862" spans="1:20" x14ac:dyDescent="0.25">
      <c r="A5862" t="s">
        <v>2143</v>
      </c>
      <c r="B5862" t="s">
        <v>5</v>
      </c>
      <c r="C5862" t="s">
        <v>25</v>
      </c>
      <c r="D5862" s="1">
        <v>43400</v>
      </c>
      <c r="E5862" s="1">
        <v>43497</v>
      </c>
      <c r="F5862" s="1">
        <v>43517</v>
      </c>
      <c r="G5862" s="1">
        <v>43523</v>
      </c>
      <c r="H5862" s="13">
        <f>Orders[[#This Row],[DeliveryDate]]-Orders[[#This Row],[OrderDate]]</f>
        <v>26</v>
      </c>
      <c r="I5862" t="s">
        <v>3</v>
      </c>
      <c r="J5862" t="str">
        <f>_xlfn.XLOOKUP(Orders[[#This Row],[_SalesRepID]],'Sales team'!A:A,'Sales team'!B:B)</f>
        <v>Anthony Berry</v>
      </c>
      <c r="K5862">
        <v>16</v>
      </c>
      <c r="L5862">
        <v>6</v>
      </c>
      <c r="M5862">
        <v>355</v>
      </c>
      <c r="N5862" t="str">
        <f>_xlfn.XLOOKUP(Orders[[#This Row],[_ProductID]],Products!A:A,Products!C:C)</f>
        <v>Home décor</v>
      </c>
      <c r="O5862">
        <v>46</v>
      </c>
      <c r="P5862">
        <v>0.05</v>
      </c>
      <c r="Q5862" s="2">
        <v>1989.9</v>
      </c>
      <c r="R5862" s="2">
        <v>1552.1220000000001</v>
      </c>
      <c r="S5862" s="2">
        <v>9452.0249999999996</v>
      </c>
      <c r="T5862" s="2">
        <v>1691.4149999999991</v>
      </c>
    </row>
    <row r="5863" spans="1:20" x14ac:dyDescent="0.25">
      <c r="A5863" t="s">
        <v>2144</v>
      </c>
      <c r="B5863" t="s">
        <v>5</v>
      </c>
      <c r="C5863" t="s">
        <v>6</v>
      </c>
      <c r="D5863" s="1">
        <v>43400</v>
      </c>
      <c r="E5863" s="1">
        <v>43497</v>
      </c>
      <c r="F5863" s="1">
        <v>43524</v>
      </c>
      <c r="G5863" s="1">
        <v>43523</v>
      </c>
      <c r="H5863" s="13">
        <f>Orders[[#This Row],[DeliveryDate]]-Orders[[#This Row],[OrderDate]]</f>
        <v>26</v>
      </c>
      <c r="I5863" t="s">
        <v>3</v>
      </c>
      <c r="J5863" t="str">
        <f>_xlfn.XLOOKUP(Orders[[#This Row],[_SalesRepID]],'Sales team'!A:A,'Sales team'!B:B)</f>
        <v>Paul Holmes</v>
      </c>
      <c r="K5863">
        <v>14</v>
      </c>
      <c r="L5863">
        <v>23</v>
      </c>
      <c r="M5863">
        <v>124</v>
      </c>
      <c r="N5863" t="str">
        <f>_xlfn.XLOOKUP(Orders[[#This Row],[_ProductID]],Products!A:A,Products!C:C)</f>
        <v>Home décor</v>
      </c>
      <c r="O5863">
        <v>17</v>
      </c>
      <c r="P5863">
        <v>0.05</v>
      </c>
      <c r="Q5863" s="2">
        <v>1118.9000000000001</v>
      </c>
      <c r="R5863" s="2">
        <v>827.9860000000001</v>
      </c>
      <c r="S5863" s="2">
        <v>3188.8650000000002</v>
      </c>
      <c r="T5863" s="2">
        <v>704.9069999999997</v>
      </c>
    </row>
    <row r="5864" spans="1:20" x14ac:dyDescent="0.25">
      <c r="A5864" t="s">
        <v>2133</v>
      </c>
      <c r="B5864" t="s">
        <v>1</v>
      </c>
      <c r="C5864" t="s">
        <v>6</v>
      </c>
      <c r="D5864" s="1">
        <v>43400</v>
      </c>
      <c r="E5864" s="1">
        <v>43496</v>
      </c>
      <c r="F5864" s="1">
        <v>43515</v>
      </c>
      <c r="G5864" s="1">
        <v>43530</v>
      </c>
      <c r="H5864" s="13">
        <f>Orders[[#This Row],[DeliveryDate]]-Orders[[#This Row],[OrderDate]]</f>
        <v>34</v>
      </c>
      <c r="I5864" t="s">
        <v>3</v>
      </c>
      <c r="J5864" t="str">
        <f>_xlfn.XLOOKUP(Orders[[#This Row],[_SalesRepID]],'Sales team'!A:A,'Sales team'!B:B)</f>
        <v>Keith Griffin</v>
      </c>
      <c r="K5864">
        <v>2</v>
      </c>
      <c r="L5864">
        <v>21</v>
      </c>
      <c r="M5864">
        <v>183</v>
      </c>
      <c r="N5864" t="str">
        <f>_xlfn.XLOOKUP(Orders[[#This Row],[_ProductID]],Products!A:A,Products!C:C)</f>
        <v>Furniture</v>
      </c>
      <c r="O5864">
        <v>22</v>
      </c>
      <c r="P5864">
        <v>7.4999999999999997E-2</v>
      </c>
      <c r="Q5864" s="2">
        <v>2840.8</v>
      </c>
      <c r="R5864" s="2">
        <v>1619.2559999999999</v>
      </c>
      <c r="S5864" s="2">
        <v>18394.180000000004</v>
      </c>
      <c r="T5864" s="2">
        <v>7059.3880000000045</v>
      </c>
    </row>
    <row r="5865" spans="1:20" x14ac:dyDescent="0.25">
      <c r="A5865" t="s">
        <v>2134</v>
      </c>
      <c r="B5865" t="s">
        <v>1</v>
      </c>
      <c r="C5865" t="s">
        <v>25</v>
      </c>
      <c r="D5865" s="1">
        <v>43400</v>
      </c>
      <c r="E5865" s="1">
        <v>43496</v>
      </c>
      <c r="F5865" s="1">
        <v>43521</v>
      </c>
      <c r="G5865" s="1">
        <v>43517</v>
      </c>
      <c r="H5865" s="13">
        <f>Orders[[#This Row],[DeliveryDate]]-Orders[[#This Row],[OrderDate]]</f>
        <v>21</v>
      </c>
      <c r="I5865" t="s">
        <v>3</v>
      </c>
      <c r="J5865" t="str">
        <f>_xlfn.XLOOKUP(Orders[[#This Row],[_SalesRepID]],'Sales team'!A:A,'Sales team'!B:B)</f>
        <v>Jonathan Hawkins</v>
      </c>
      <c r="K5865">
        <v>10</v>
      </c>
      <c r="L5865">
        <v>48</v>
      </c>
      <c r="M5865">
        <v>338</v>
      </c>
      <c r="N5865" t="str">
        <f>_xlfn.XLOOKUP(Orders[[#This Row],[_ProductID]],Products!A:A,Products!C:C)</f>
        <v>Electronics</v>
      </c>
      <c r="O5865">
        <v>25</v>
      </c>
      <c r="P5865">
        <v>7.4999999999999997E-2</v>
      </c>
      <c r="Q5865" s="2">
        <v>3886</v>
      </c>
      <c r="R5865" s="2">
        <v>2020.72</v>
      </c>
      <c r="S5865" s="2">
        <v>14378.2</v>
      </c>
      <c r="T5865" s="2">
        <v>6295.3200000000006</v>
      </c>
    </row>
    <row r="5866" spans="1:20" x14ac:dyDescent="0.25">
      <c r="A5866" t="s">
        <v>2135</v>
      </c>
      <c r="B5866" t="s">
        <v>10</v>
      </c>
      <c r="C5866" t="s">
        <v>13</v>
      </c>
      <c r="D5866" s="1">
        <v>43400</v>
      </c>
      <c r="E5866" s="1">
        <v>43496</v>
      </c>
      <c r="F5866" s="1">
        <v>43509</v>
      </c>
      <c r="G5866" s="1">
        <v>43509</v>
      </c>
      <c r="H5866" s="13">
        <f>Orders[[#This Row],[DeliveryDate]]-Orders[[#This Row],[OrderDate]]</f>
        <v>13</v>
      </c>
      <c r="I5866" t="s">
        <v>3</v>
      </c>
      <c r="J5866" t="str">
        <f>_xlfn.XLOOKUP(Orders[[#This Row],[_SalesRepID]],'Sales team'!A:A,'Sales team'!B:B)</f>
        <v>Donald Reynolds</v>
      </c>
      <c r="K5866">
        <v>26</v>
      </c>
      <c r="L5866">
        <v>26</v>
      </c>
      <c r="M5866">
        <v>279</v>
      </c>
      <c r="N5866" t="str">
        <f>_xlfn.XLOOKUP(Orders[[#This Row],[_ProductID]],Products!A:A,Products!C:C)</f>
        <v>Electronics</v>
      </c>
      <c r="O5866">
        <v>28</v>
      </c>
      <c r="P5866">
        <v>7.4999999999999997E-2</v>
      </c>
      <c r="Q5866" s="2">
        <v>1869.3</v>
      </c>
      <c r="R5866" s="2">
        <v>1084.194</v>
      </c>
      <c r="S5866" s="2">
        <v>10374.615</v>
      </c>
      <c r="T5866" s="2">
        <v>3869.451</v>
      </c>
    </row>
    <row r="5867" spans="1:20" x14ac:dyDescent="0.25">
      <c r="A5867" t="s">
        <v>2136</v>
      </c>
      <c r="B5867" t="s">
        <v>8</v>
      </c>
      <c r="C5867" t="s">
        <v>13</v>
      </c>
      <c r="D5867" s="1">
        <v>43400</v>
      </c>
      <c r="E5867" s="1">
        <v>43496</v>
      </c>
      <c r="F5867" s="1">
        <v>43517</v>
      </c>
      <c r="G5867" s="1">
        <v>43509</v>
      </c>
      <c r="H5867" s="13">
        <f>Orders[[#This Row],[DeliveryDate]]-Orders[[#This Row],[OrderDate]]</f>
        <v>13</v>
      </c>
      <c r="I5867" t="s">
        <v>3</v>
      </c>
      <c r="J5867" t="str">
        <f>_xlfn.XLOOKUP(Orders[[#This Row],[_SalesRepID]],'Sales team'!A:A,'Sales team'!B:B)</f>
        <v>Samuel Fowler</v>
      </c>
      <c r="K5867">
        <v>21</v>
      </c>
      <c r="L5867">
        <v>30</v>
      </c>
      <c r="M5867">
        <v>320</v>
      </c>
      <c r="N5867" t="str">
        <f>_xlfn.XLOOKUP(Orders[[#This Row],[_ProductID]],Products!A:A,Products!C:C)</f>
        <v>Home décor</v>
      </c>
      <c r="O5867">
        <v>44</v>
      </c>
      <c r="P5867">
        <v>7.4999999999999997E-2</v>
      </c>
      <c r="Q5867" s="2">
        <v>1072</v>
      </c>
      <c r="R5867" s="2">
        <v>825.44</v>
      </c>
      <c r="S5867" s="2">
        <v>6941.2000000000007</v>
      </c>
      <c r="T5867" s="2">
        <v>1163.1200000000008</v>
      </c>
    </row>
    <row r="5868" spans="1:20" x14ac:dyDescent="0.25">
      <c r="A5868" t="s">
        <v>2137</v>
      </c>
      <c r="B5868" t="s">
        <v>5</v>
      </c>
      <c r="C5868" t="s">
        <v>13</v>
      </c>
      <c r="D5868" s="1">
        <v>43400</v>
      </c>
      <c r="E5868" s="1">
        <v>43496</v>
      </c>
      <c r="F5868" s="1">
        <v>43520</v>
      </c>
      <c r="G5868" s="1">
        <v>43510</v>
      </c>
      <c r="H5868" s="13">
        <f>Orders[[#This Row],[DeliveryDate]]-Orders[[#This Row],[OrderDate]]</f>
        <v>14</v>
      </c>
      <c r="I5868" t="s">
        <v>3</v>
      </c>
      <c r="J5868" t="str">
        <f>_xlfn.XLOOKUP(Orders[[#This Row],[_SalesRepID]],'Sales team'!A:A,'Sales team'!B:B)</f>
        <v>Anthony Berry</v>
      </c>
      <c r="K5868">
        <v>16</v>
      </c>
      <c r="L5868">
        <v>41</v>
      </c>
      <c r="M5868">
        <v>304</v>
      </c>
      <c r="N5868" t="str">
        <f>_xlfn.XLOOKUP(Orders[[#This Row],[_ProductID]],Products!A:A,Products!C:C)</f>
        <v>Furniture</v>
      </c>
      <c r="O5868">
        <v>42</v>
      </c>
      <c r="P5868">
        <v>0.15</v>
      </c>
      <c r="Q5868" s="2">
        <v>1319.9</v>
      </c>
      <c r="R5868" s="2">
        <v>857.93500000000006</v>
      </c>
      <c r="S5868" s="2">
        <v>4487.66</v>
      </c>
      <c r="T5868" s="2">
        <v>1055.9199999999996</v>
      </c>
    </row>
    <row r="5869" spans="1:20" x14ac:dyDescent="0.25">
      <c r="A5869" t="s">
        <v>2138</v>
      </c>
      <c r="B5869" t="s">
        <v>5</v>
      </c>
      <c r="C5869" t="s">
        <v>6</v>
      </c>
      <c r="D5869" s="1">
        <v>43400</v>
      </c>
      <c r="E5869" s="1">
        <v>43496</v>
      </c>
      <c r="F5869" s="1">
        <v>43518</v>
      </c>
      <c r="G5869" s="1">
        <v>43516</v>
      </c>
      <c r="H5869" s="13">
        <f>Orders[[#This Row],[DeliveryDate]]-Orders[[#This Row],[OrderDate]]</f>
        <v>20</v>
      </c>
      <c r="I5869" t="s">
        <v>3</v>
      </c>
      <c r="J5869" t="str">
        <f>_xlfn.XLOOKUP(Orders[[#This Row],[_SalesRepID]],'Sales team'!A:A,'Sales team'!B:B)</f>
        <v>Todd Roberts</v>
      </c>
      <c r="K5869">
        <v>13</v>
      </c>
      <c r="L5869">
        <v>39</v>
      </c>
      <c r="M5869">
        <v>195</v>
      </c>
      <c r="N5869" t="str">
        <f>_xlfn.XLOOKUP(Orders[[#This Row],[_ProductID]],Products!A:A,Products!C:C)</f>
        <v>Home décor</v>
      </c>
      <c r="O5869">
        <v>36</v>
      </c>
      <c r="P5869">
        <v>0.15</v>
      </c>
      <c r="Q5869" s="2">
        <v>3832.4</v>
      </c>
      <c r="R5869" s="2">
        <v>1762.9040000000002</v>
      </c>
      <c r="S5869" s="2">
        <v>16287.699999999999</v>
      </c>
      <c r="T5869" s="2">
        <v>7473.1799999999985</v>
      </c>
    </row>
    <row r="5870" spans="1:20" x14ac:dyDescent="0.25">
      <c r="A5870" t="s">
        <v>2139</v>
      </c>
      <c r="B5870" t="s">
        <v>1</v>
      </c>
      <c r="C5870" t="s">
        <v>6</v>
      </c>
      <c r="D5870" s="1">
        <v>43400</v>
      </c>
      <c r="E5870" s="1">
        <v>43496</v>
      </c>
      <c r="F5870" s="1">
        <v>43520</v>
      </c>
      <c r="G5870" s="1">
        <v>43515</v>
      </c>
      <c r="H5870" s="13">
        <f>Orders[[#This Row],[DeliveryDate]]-Orders[[#This Row],[OrderDate]]</f>
        <v>19</v>
      </c>
      <c r="I5870" t="s">
        <v>3</v>
      </c>
      <c r="J5870" t="str">
        <f>_xlfn.XLOOKUP(Orders[[#This Row],[_SalesRepID]],'Sales team'!A:A,'Sales team'!B:B)</f>
        <v>Shawn Cook</v>
      </c>
      <c r="K5870">
        <v>7</v>
      </c>
      <c r="L5870">
        <v>14</v>
      </c>
      <c r="M5870">
        <v>145</v>
      </c>
      <c r="N5870" t="str">
        <f>_xlfn.XLOOKUP(Orders[[#This Row],[_ProductID]],Products!A:A,Products!C:C)</f>
        <v>Kitchen &amp; Dining</v>
      </c>
      <c r="O5870">
        <v>37</v>
      </c>
      <c r="P5870">
        <v>0.3</v>
      </c>
      <c r="Q5870" s="2">
        <v>2653.2000000000003</v>
      </c>
      <c r="R5870" s="2">
        <v>2069.4960000000001</v>
      </c>
      <c r="S5870" s="2">
        <v>9286.2000000000007</v>
      </c>
      <c r="T5870" s="2">
        <v>-1061.2799999999988</v>
      </c>
    </row>
    <row r="5871" spans="1:20" x14ac:dyDescent="0.25">
      <c r="A5871" t="s">
        <v>2128</v>
      </c>
      <c r="B5871" t="s">
        <v>1</v>
      </c>
      <c r="C5871" t="s">
        <v>6</v>
      </c>
      <c r="D5871" s="1">
        <v>43400</v>
      </c>
      <c r="E5871" s="1">
        <v>43495</v>
      </c>
      <c r="F5871" s="1">
        <v>43514</v>
      </c>
      <c r="G5871" s="1">
        <v>43507</v>
      </c>
      <c r="H5871" s="13">
        <f>Orders[[#This Row],[DeliveryDate]]-Orders[[#This Row],[OrderDate]]</f>
        <v>12</v>
      </c>
      <c r="I5871" t="s">
        <v>3</v>
      </c>
      <c r="J5871" t="str">
        <f>_xlfn.XLOOKUP(Orders[[#This Row],[_SalesRepID]],'Sales team'!A:A,'Sales team'!B:B)</f>
        <v>Stephen Payne</v>
      </c>
      <c r="K5871">
        <v>5</v>
      </c>
      <c r="L5871">
        <v>34</v>
      </c>
      <c r="M5871">
        <v>101</v>
      </c>
      <c r="N5871" t="str">
        <f>_xlfn.XLOOKUP(Orders[[#This Row],[_ProductID]],Products!A:A,Products!C:C)</f>
        <v>Home décor</v>
      </c>
      <c r="O5871">
        <v>24</v>
      </c>
      <c r="P5871">
        <v>0.1</v>
      </c>
      <c r="Q5871" s="2">
        <v>931.30000000000007</v>
      </c>
      <c r="R5871" s="2">
        <v>577.40600000000006</v>
      </c>
      <c r="S5871" s="2">
        <v>5867.1900000000005</v>
      </c>
      <c r="T5871" s="2">
        <v>1825.348</v>
      </c>
    </row>
    <row r="5872" spans="1:20" x14ac:dyDescent="0.25">
      <c r="A5872" t="s">
        <v>2129</v>
      </c>
      <c r="B5872" t="s">
        <v>5</v>
      </c>
      <c r="C5872" t="s">
        <v>2</v>
      </c>
      <c r="D5872" s="1">
        <v>43400</v>
      </c>
      <c r="E5872" s="1">
        <v>43495</v>
      </c>
      <c r="F5872" s="1">
        <v>43520</v>
      </c>
      <c r="G5872" s="1">
        <v>43517</v>
      </c>
      <c r="H5872" s="13">
        <f>Orders[[#This Row],[DeliveryDate]]-Orders[[#This Row],[OrderDate]]</f>
        <v>22</v>
      </c>
      <c r="I5872" t="s">
        <v>3</v>
      </c>
      <c r="J5872" t="str">
        <f>_xlfn.XLOOKUP(Orders[[#This Row],[_SalesRepID]],'Sales team'!A:A,'Sales team'!B:B)</f>
        <v>Shawn Wallace</v>
      </c>
      <c r="K5872">
        <v>18</v>
      </c>
      <c r="L5872">
        <v>41</v>
      </c>
      <c r="M5872">
        <v>214</v>
      </c>
      <c r="N5872" t="str">
        <f>_xlfn.XLOOKUP(Orders[[#This Row],[_ProductID]],Products!A:A,Products!C:C)</f>
        <v>Home décor</v>
      </c>
      <c r="O5872">
        <v>3</v>
      </c>
      <c r="P5872">
        <v>7.4999999999999997E-2</v>
      </c>
      <c r="Q5872" s="2">
        <v>5641.4000000000005</v>
      </c>
      <c r="R5872" s="2">
        <v>4456.706000000001</v>
      </c>
      <c r="S5872" s="2">
        <v>5218.295000000001</v>
      </c>
      <c r="T5872" s="2">
        <v>761.58899999999994</v>
      </c>
    </row>
    <row r="5873" spans="1:20" x14ac:dyDescent="0.25">
      <c r="A5873" t="s">
        <v>2130</v>
      </c>
      <c r="B5873" t="s">
        <v>8</v>
      </c>
      <c r="C5873" t="s">
        <v>13</v>
      </c>
      <c r="D5873" s="1">
        <v>43400</v>
      </c>
      <c r="E5873" s="1">
        <v>43495</v>
      </c>
      <c r="F5873" s="1">
        <v>43518</v>
      </c>
      <c r="G5873" s="1">
        <v>43510</v>
      </c>
      <c r="H5873" s="13">
        <f>Orders[[#This Row],[DeliveryDate]]-Orders[[#This Row],[OrderDate]]</f>
        <v>15</v>
      </c>
      <c r="I5873" t="s">
        <v>3</v>
      </c>
      <c r="J5873" t="str">
        <f>_xlfn.XLOOKUP(Orders[[#This Row],[_SalesRepID]],'Sales team'!A:A,'Sales team'!B:B)</f>
        <v>Samuel Fowler</v>
      </c>
      <c r="K5873">
        <v>21</v>
      </c>
      <c r="L5873">
        <v>28</v>
      </c>
      <c r="M5873">
        <v>316</v>
      </c>
      <c r="N5873" t="str">
        <f>_xlfn.XLOOKUP(Orders[[#This Row],[_ProductID]],Products!A:A,Products!C:C)</f>
        <v>Home décor</v>
      </c>
      <c r="O5873">
        <v>2</v>
      </c>
      <c r="P5873">
        <v>0.15</v>
      </c>
      <c r="Q5873" s="2">
        <v>1065.3</v>
      </c>
      <c r="R5873" s="2">
        <v>788.322</v>
      </c>
      <c r="S5873" s="2">
        <v>905.50499999999988</v>
      </c>
      <c r="T5873" s="2">
        <v>117.18299999999988</v>
      </c>
    </row>
    <row r="5874" spans="1:20" x14ac:dyDescent="0.25">
      <c r="A5874" t="s">
        <v>2131</v>
      </c>
      <c r="B5874" t="s">
        <v>1</v>
      </c>
      <c r="C5874" t="s">
        <v>15</v>
      </c>
      <c r="D5874" s="1">
        <v>43400</v>
      </c>
      <c r="E5874" s="1">
        <v>43495</v>
      </c>
      <c r="F5874" s="1">
        <v>43504</v>
      </c>
      <c r="G5874" s="1">
        <v>43522</v>
      </c>
      <c r="H5874" s="13">
        <f>Orders[[#This Row],[DeliveryDate]]-Orders[[#This Row],[OrderDate]]</f>
        <v>27</v>
      </c>
      <c r="I5874" t="s">
        <v>3</v>
      </c>
      <c r="J5874" t="str">
        <f>_xlfn.XLOOKUP(Orders[[#This Row],[_SalesRepID]],'Sales team'!A:A,'Sales team'!B:B)</f>
        <v>George Lewis</v>
      </c>
      <c r="K5874">
        <v>8</v>
      </c>
      <c r="L5874">
        <v>7</v>
      </c>
      <c r="M5874">
        <v>42</v>
      </c>
      <c r="N5874" t="str">
        <f>_xlfn.XLOOKUP(Orders[[#This Row],[_ProductID]],Products!A:A,Products!C:C)</f>
        <v>Kitchen &amp; Dining</v>
      </c>
      <c r="O5874">
        <v>4</v>
      </c>
      <c r="P5874">
        <v>0.1</v>
      </c>
      <c r="Q5874" s="2">
        <v>1058.6000000000001</v>
      </c>
      <c r="R5874" s="2">
        <v>857.46600000000012</v>
      </c>
      <c r="S5874" s="2">
        <v>4763.7000000000007</v>
      </c>
      <c r="T5874" s="2">
        <v>476.36999999999989</v>
      </c>
    </row>
    <row r="5875" spans="1:20" x14ac:dyDescent="0.25">
      <c r="A5875" t="s">
        <v>2132</v>
      </c>
      <c r="B5875" t="s">
        <v>10</v>
      </c>
      <c r="C5875" t="s">
        <v>15</v>
      </c>
      <c r="D5875" s="1">
        <v>43400</v>
      </c>
      <c r="E5875" s="1">
        <v>43495</v>
      </c>
      <c r="F5875" s="1">
        <v>43515</v>
      </c>
      <c r="G5875" s="1">
        <v>43515</v>
      </c>
      <c r="H5875" s="13">
        <f>Orders[[#This Row],[DeliveryDate]]-Orders[[#This Row],[OrderDate]]</f>
        <v>20</v>
      </c>
      <c r="I5875" t="s">
        <v>3</v>
      </c>
      <c r="J5875" t="str">
        <f>_xlfn.XLOOKUP(Orders[[#This Row],[_SalesRepID]],'Sales team'!A:A,'Sales team'!B:B)</f>
        <v>Shawn Torres</v>
      </c>
      <c r="K5875">
        <v>27</v>
      </c>
      <c r="L5875">
        <v>19</v>
      </c>
      <c r="M5875">
        <v>7</v>
      </c>
      <c r="N5875" t="str">
        <f>_xlfn.XLOOKUP(Orders[[#This Row],[_ProductID]],Products!A:A,Products!C:C)</f>
        <v>Outdoor</v>
      </c>
      <c r="O5875">
        <v>9</v>
      </c>
      <c r="P5875">
        <v>0.1</v>
      </c>
      <c r="Q5875" s="2">
        <v>1842.5</v>
      </c>
      <c r="R5875" s="2">
        <v>902.82499999999993</v>
      </c>
      <c r="S5875" s="2">
        <v>9949.5</v>
      </c>
      <c r="T5875" s="2">
        <v>4532.55</v>
      </c>
    </row>
    <row r="5876" spans="1:20" x14ac:dyDescent="0.25">
      <c r="A5876" t="s">
        <v>2118</v>
      </c>
      <c r="B5876" t="s">
        <v>1</v>
      </c>
      <c r="C5876" t="s">
        <v>46</v>
      </c>
      <c r="D5876" s="1">
        <v>43400</v>
      </c>
      <c r="E5876" s="1">
        <v>43494</v>
      </c>
      <c r="F5876" s="1">
        <v>43518</v>
      </c>
      <c r="G5876" s="1">
        <v>43521</v>
      </c>
      <c r="H5876" s="13">
        <f>Orders[[#This Row],[DeliveryDate]]-Orders[[#This Row],[OrderDate]]</f>
        <v>27</v>
      </c>
      <c r="I5876" t="s">
        <v>3</v>
      </c>
      <c r="J5876" t="str">
        <f>_xlfn.XLOOKUP(Orders[[#This Row],[_SalesRepID]],'Sales team'!A:A,'Sales team'!B:B)</f>
        <v>Joshua Little</v>
      </c>
      <c r="K5876">
        <v>11</v>
      </c>
      <c r="L5876">
        <v>43</v>
      </c>
      <c r="M5876">
        <v>86</v>
      </c>
      <c r="N5876" t="str">
        <f>_xlfn.XLOOKUP(Orders[[#This Row],[_ProductID]],Products!A:A,Products!C:C)</f>
        <v>Furniture</v>
      </c>
      <c r="O5876">
        <v>38</v>
      </c>
      <c r="P5876">
        <v>7.4999999999999997E-2</v>
      </c>
      <c r="Q5876" s="2">
        <v>2525.9</v>
      </c>
      <c r="R5876" s="2">
        <v>1161.914</v>
      </c>
      <c r="S5876" s="2">
        <v>18691.66</v>
      </c>
      <c r="T5876" s="2">
        <v>9396.348</v>
      </c>
    </row>
    <row r="5877" spans="1:20" x14ac:dyDescent="0.25">
      <c r="A5877" t="s">
        <v>2119</v>
      </c>
      <c r="B5877" t="s">
        <v>5</v>
      </c>
      <c r="C5877" t="s">
        <v>13</v>
      </c>
      <c r="D5877" s="1">
        <v>43400</v>
      </c>
      <c r="E5877" s="1">
        <v>43494</v>
      </c>
      <c r="F5877" s="1">
        <v>43499</v>
      </c>
      <c r="G5877" s="1">
        <v>43503</v>
      </c>
      <c r="H5877" s="13">
        <f>Orders[[#This Row],[DeliveryDate]]-Orders[[#This Row],[OrderDate]]</f>
        <v>9</v>
      </c>
      <c r="I5877" t="s">
        <v>3</v>
      </c>
      <c r="J5877" t="str">
        <f>_xlfn.XLOOKUP(Orders[[#This Row],[_SalesRepID]],'Sales team'!A:A,'Sales team'!B:B)</f>
        <v>Anthony Torres</v>
      </c>
      <c r="K5877">
        <v>20</v>
      </c>
      <c r="L5877">
        <v>3</v>
      </c>
      <c r="M5877">
        <v>287</v>
      </c>
      <c r="N5877" t="str">
        <f>_xlfn.XLOOKUP(Orders[[#This Row],[_ProductID]],Products!A:A,Products!C:C)</f>
        <v>Home décor</v>
      </c>
      <c r="O5877">
        <v>40</v>
      </c>
      <c r="P5877">
        <v>0.3</v>
      </c>
      <c r="Q5877" s="2">
        <v>3859.2000000000003</v>
      </c>
      <c r="R5877" s="2">
        <v>2354.1120000000001</v>
      </c>
      <c r="S5877" s="2">
        <v>18910.079999999998</v>
      </c>
      <c r="T5877" s="2">
        <v>2431.2959999999985</v>
      </c>
    </row>
    <row r="5878" spans="1:20" x14ac:dyDescent="0.25">
      <c r="A5878" t="s">
        <v>2120</v>
      </c>
      <c r="B5878" t="s">
        <v>8</v>
      </c>
      <c r="C5878" t="s">
        <v>25</v>
      </c>
      <c r="D5878" s="1">
        <v>43400</v>
      </c>
      <c r="E5878" s="1">
        <v>43494</v>
      </c>
      <c r="F5878" s="1">
        <v>43507</v>
      </c>
      <c r="G5878" s="1">
        <v>43502</v>
      </c>
      <c r="H5878" s="13">
        <f>Orders[[#This Row],[DeliveryDate]]-Orders[[#This Row],[OrderDate]]</f>
        <v>8</v>
      </c>
      <c r="I5878" t="s">
        <v>3</v>
      </c>
      <c r="J5878" t="str">
        <f>_xlfn.XLOOKUP(Orders[[#This Row],[_SalesRepID]],'Sales team'!A:A,'Sales team'!B:B)</f>
        <v>Joe Price</v>
      </c>
      <c r="K5878">
        <v>22</v>
      </c>
      <c r="L5878">
        <v>20</v>
      </c>
      <c r="M5878">
        <v>341</v>
      </c>
      <c r="N5878" t="str">
        <f>_xlfn.XLOOKUP(Orders[[#This Row],[_ProductID]],Products!A:A,Products!C:C)</f>
        <v>Furniture</v>
      </c>
      <c r="O5878">
        <v>38</v>
      </c>
      <c r="P5878">
        <v>7.4999999999999997E-2</v>
      </c>
      <c r="Q5878" s="2">
        <v>2378.5</v>
      </c>
      <c r="R5878" s="2">
        <v>1522.24</v>
      </c>
      <c r="S5878" s="2">
        <v>2200.1125000000002</v>
      </c>
      <c r="T5878" s="2">
        <v>677.87250000000017</v>
      </c>
    </row>
    <row r="5879" spans="1:20" x14ac:dyDescent="0.25">
      <c r="A5879" t="s">
        <v>2121</v>
      </c>
      <c r="B5879" t="s">
        <v>1</v>
      </c>
      <c r="C5879" t="s">
        <v>6</v>
      </c>
      <c r="D5879" s="1">
        <v>43400</v>
      </c>
      <c r="E5879" s="1">
        <v>43494</v>
      </c>
      <c r="F5879" s="1">
        <v>43503</v>
      </c>
      <c r="G5879" s="1">
        <v>43521</v>
      </c>
      <c r="H5879" s="13">
        <f>Orders[[#This Row],[DeliveryDate]]-Orders[[#This Row],[OrderDate]]</f>
        <v>27</v>
      </c>
      <c r="I5879" t="s">
        <v>3</v>
      </c>
      <c r="J5879" t="str">
        <f>_xlfn.XLOOKUP(Orders[[#This Row],[_SalesRepID]],'Sales team'!A:A,'Sales team'!B:B)</f>
        <v>Jonathan Hawkins</v>
      </c>
      <c r="K5879">
        <v>10</v>
      </c>
      <c r="L5879">
        <v>11</v>
      </c>
      <c r="M5879">
        <v>107</v>
      </c>
      <c r="N5879" t="str">
        <f>_xlfn.XLOOKUP(Orders[[#This Row],[_ProductID]],Products!A:A,Products!C:C)</f>
        <v>Kitchen &amp; Dining</v>
      </c>
      <c r="O5879">
        <v>7</v>
      </c>
      <c r="P5879">
        <v>0.2</v>
      </c>
      <c r="Q5879" s="2">
        <v>2010</v>
      </c>
      <c r="R5879" s="2">
        <v>1386.8999999999999</v>
      </c>
      <c r="S5879" s="2">
        <v>4824</v>
      </c>
      <c r="T5879" s="2">
        <v>663.30000000000018</v>
      </c>
    </row>
    <row r="5880" spans="1:20" x14ac:dyDescent="0.25">
      <c r="A5880" t="s">
        <v>2122</v>
      </c>
      <c r="B5880" t="s">
        <v>1</v>
      </c>
      <c r="C5880" t="s">
        <v>46</v>
      </c>
      <c r="D5880" s="1">
        <v>43400</v>
      </c>
      <c r="E5880" s="1">
        <v>43494</v>
      </c>
      <c r="F5880" s="1">
        <v>43509</v>
      </c>
      <c r="G5880" s="1">
        <v>43504</v>
      </c>
      <c r="H5880" s="13">
        <f>Orders[[#This Row],[DeliveryDate]]-Orders[[#This Row],[OrderDate]]</f>
        <v>10</v>
      </c>
      <c r="I5880" t="s">
        <v>3</v>
      </c>
      <c r="J5880" t="str">
        <f>_xlfn.XLOOKUP(Orders[[#This Row],[_SalesRepID]],'Sales team'!A:A,'Sales team'!B:B)</f>
        <v>Carl Nguyen</v>
      </c>
      <c r="K5880">
        <v>12</v>
      </c>
      <c r="L5880">
        <v>6</v>
      </c>
      <c r="M5880">
        <v>80</v>
      </c>
      <c r="N5880" t="str">
        <f>_xlfn.XLOOKUP(Orders[[#This Row],[_ProductID]],Products!A:A,Products!C:C)</f>
        <v>Electronics</v>
      </c>
      <c r="O5880">
        <v>6</v>
      </c>
      <c r="P5880">
        <v>0.05</v>
      </c>
      <c r="Q5880" s="2">
        <v>3865.9</v>
      </c>
      <c r="R5880" s="2">
        <v>1585.019</v>
      </c>
      <c r="S5880" s="2">
        <v>7345.21</v>
      </c>
      <c r="T5880" s="2">
        <v>4175.1720000000005</v>
      </c>
    </row>
    <row r="5881" spans="1:20" x14ac:dyDescent="0.25">
      <c r="A5881" t="s">
        <v>2123</v>
      </c>
      <c r="B5881" t="s">
        <v>5</v>
      </c>
      <c r="C5881" t="s">
        <v>15</v>
      </c>
      <c r="D5881" s="1">
        <v>43400</v>
      </c>
      <c r="E5881" s="1">
        <v>43494</v>
      </c>
      <c r="F5881" s="1">
        <v>43499</v>
      </c>
      <c r="G5881" s="1">
        <v>43507</v>
      </c>
      <c r="H5881" s="13">
        <f>Orders[[#This Row],[DeliveryDate]]-Orders[[#This Row],[OrderDate]]</f>
        <v>13</v>
      </c>
      <c r="I5881" t="s">
        <v>3</v>
      </c>
      <c r="J5881" t="str">
        <f>_xlfn.XLOOKUP(Orders[[#This Row],[_SalesRepID]],'Sales team'!A:A,'Sales team'!B:B)</f>
        <v>Todd Roberts</v>
      </c>
      <c r="K5881">
        <v>13</v>
      </c>
      <c r="L5881">
        <v>30</v>
      </c>
      <c r="M5881">
        <v>31</v>
      </c>
      <c r="N5881" t="str">
        <f>_xlfn.XLOOKUP(Orders[[#This Row],[_ProductID]],Products!A:A,Products!C:C)</f>
        <v>Outdoor</v>
      </c>
      <c r="O5881">
        <v>9</v>
      </c>
      <c r="P5881">
        <v>0.05</v>
      </c>
      <c r="Q5881" s="2">
        <v>1701.8</v>
      </c>
      <c r="R5881" s="2">
        <v>1242.3139999999999</v>
      </c>
      <c r="S5881" s="2">
        <v>4850.1299999999992</v>
      </c>
      <c r="T5881" s="2">
        <v>1123.1879999999996</v>
      </c>
    </row>
    <row r="5882" spans="1:20" x14ac:dyDescent="0.25">
      <c r="A5882" t="s">
        <v>2124</v>
      </c>
      <c r="B5882" t="s">
        <v>1</v>
      </c>
      <c r="C5882" t="s">
        <v>6</v>
      </c>
      <c r="D5882" s="1">
        <v>43400</v>
      </c>
      <c r="E5882" s="1">
        <v>43494</v>
      </c>
      <c r="F5882" s="1">
        <v>43516</v>
      </c>
      <c r="G5882" s="1">
        <v>43516</v>
      </c>
      <c r="H5882" s="13">
        <f>Orders[[#This Row],[DeliveryDate]]-Orders[[#This Row],[OrderDate]]</f>
        <v>22</v>
      </c>
      <c r="I5882" t="s">
        <v>3</v>
      </c>
      <c r="J5882" t="str">
        <f>_xlfn.XLOOKUP(Orders[[#This Row],[_SalesRepID]],'Sales team'!A:A,'Sales team'!B:B)</f>
        <v>Keith Griffin</v>
      </c>
      <c r="K5882">
        <v>2</v>
      </c>
      <c r="L5882">
        <v>49</v>
      </c>
      <c r="M5882">
        <v>178</v>
      </c>
      <c r="N5882" t="str">
        <f>_xlfn.XLOOKUP(Orders[[#This Row],[_ProductID]],Products!A:A,Products!C:C)</f>
        <v>Kitchen &amp; Dining</v>
      </c>
      <c r="O5882">
        <v>16</v>
      </c>
      <c r="P5882">
        <v>0.1</v>
      </c>
      <c r="Q5882" s="2">
        <v>1889.4</v>
      </c>
      <c r="R5882" s="2">
        <v>944.7</v>
      </c>
      <c r="S5882" s="2">
        <v>1700.46</v>
      </c>
      <c r="T5882" s="2">
        <v>755.76</v>
      </c>
    </row>
    <row r="5883" spans="1:20" x14ac:dyDescent="0.25">
      <c r="A5883" t="s">
        <v>2125</v>
      </c>
      <c r="B5883" t="s">
        <v>10</v>
      </c>
      <c r="C5883" t="s">
        <v>6</v>
      </c>
      <c r="D5883" s="1">
        <v>43400</v>
      </c>
      <c r="E5883" s="1">
        <v>43494</v>
      </c>
      <c r="F5883" s="1">
        <v>43514</v>
      </c>
      <c r="G5883" s="1">
        <v>43509</v>
      </c>
      <c r="H5883" s="13">
        <f>Orders[[#This Row],[DeliveryDate]]-Orders[[#This Row],[OrderDate]]</f>
        <v>15</v>
      </c>
      <c r="I5883" t="s">
        <v>3</v>
      </c>
      <c r="J5883" t="str">
        <f>_xlfn.XLOOKUP(Orders[[#This Row],[_SalesRepID]],'Sales team'!A:A,'Sales team'!B:B)</f>
        <v>Shawn Torres</v>
      </c>
      <c r="K5883">
        <v>27</v>
      </c>
      <c r="L5883">
        <v>3</v>
      </c>
      <c r="M5883">
        <v>178</v>
      </c>
      <c r="N5883" t="str">
        <f>_xlfn.XLOOKUP(Orders[[#This Row],[_ProductID]],Products!A:A,Products!C:C)</f>
        <v>Kitchen &amp; Dining</v>
      </c>
      <c r="O5883">
        <v>16</v>
      </c>
      <c r="P5883">
        <v>0.1</v>
      </c>
      <c r="Q5883" s="2">
        <v>221.1</v>
      </c>
      <c r="R5883" s="2">
        <v>114.97199999999999</v>
      </c>
      <c r="S5883" s="2">
        <v>1193.94</v>
      </c>
      <c r="T5883" s="2">
        <v>504.10800000000006</v>
      </c>
    </row>
    <row r="5884" spans="1:20" x14ac:dyDescent="0.25">
      <c r="A5884" t="s">
        <v>2126</v>
      </c>
      <c r="B5884" t="s">
        <v>5</v>
      </c>
      <c r="C5884" t="s">
        <v>6</v>
      </c>
      <c r="D5884" s="1">
        <v>43400</v>
      </c>
      <c r="E5884" s="1">
        <v>43494</v>
      </c>
      <c r="F5884" s="1">
        <v>43505</v>
      </c>
      <c r="G5884" s="1">
        <v>43504</v>
      </c>
      <c r="H5884" s="13">
        <f>Orders[[#This Row],[DeliveryDate]]-Orders[[#This Row],[OrderDate]]</f>
        <v>10</v>
      </c>
      <c r="I5884" t="s">
        <v>3</v>
      </c>
      <c r="J5884" t="str">
        <f>_xlfn.XLOOKUP(Orders[[#This Row],[_SalesRepID]],'Sales team'!A:A,'Sales team'!B:B)</f>
        <v>Todd Roberts</v>
      </c>
      <c r="K5884">
        <v>13</v>
      </c>
      <c r="L5884">
        <v>4</v>
      </c>
      <c r="M5884">
        <v>115</v>
      </c>
      <c r="N5884" t="str">
        <f>_xlfn.XLOOKUP(Orders[[#This Row],[_ProductID]],Products!A:A,Products!C:C)</f>
        <v>Home décor</v>
      </c>
      <c r="O5884">
        <v>27</v>
      </c>
      <c r="P5884">
        <v>0.1</v>
      </c>
      <c r="Q5884" s="2">
        <v>984.9</v>
      </c>
      <c r="R5884" s="2">
        <v>492.45</v>
      </c>
      <c r="S5884" s="2">
        <v>2659.23</v>
      </c>
      <c r="T5884" s="2">
        <v>1181.8800000000001</v>
      </c>
    </row>
    <row r="5885" spans="1:20" x14ac:dyDescent="0.25">
      <c r="A5885" t="s">
        <v>2127</v>
      </c>
      <c r="B5885" t="s">
        <v>10</v>
      </c>
      <c r="C5885" t="s">
        <v>15</v>
      </c>
      <c r="D5885" s="1">
        <v>43400</v>
      </c>
      <c r="E5885" s="1">
        <v>43494</v>
      </c>
      <c r="F5885" s="1">
        <v>43510</v>
      </c>
      <c r="G5885" s="1">
        <v>43502</v>
      </c>
      <c r="H5885" s="13">
        <f>Orders[[#This Row],[DeliveryDate]]-Orders[[#This Row],[OrderDate]]</f>
        <v>8</v>
      </c>
      <c r="I5885" t="s">
        <v>3</v>
      </c>
      <c r="J5885" t="str">
        <f>_xlfn.XLOOKUP(Orders[[#This Row],[_SalesRepID]],'Sales team'!A:A,'Sales team'!B:B)</f>
        <v>Donald Reynolds</v>
      </c>
      <c r="K5885">
        <v>26</v>
      </c>
      <c r="L5885">
        <v>21</v>
      </c>
      <c r="M5885">
        <v>7</v>
      </c>
      <c r="N5885" t="str">
        <f>_xlfn.XLOOKUP(Orders[[#This Row],[_ProductID]],Products!A:A,Products!C:C)</f>
        <v>Kitchen &amp; Dining</v>
      </c>
      <c r="O5885">
        <v>1</v>
      </c>
      <c r="P5885">
        <v>7.4999999999999997E-2</v>
      </c>
      <c r="Q5885" s="2">
        <v>1098.8</v>
      </c>
      <c r="R5885" s="2">
        <v>483.47199999999998</v>
      </c>
      <c r="S5885" s="2">
        <v>1016.39</v>
      </c>
      <c r="T5885" s="2">
        <v>532.91800000000001</v>
      </c>
    </row>
    <row r="5886" spans="1:20" x14ac:dyDescent="0.25">
      <c r="A5886" t="s">
        <v>2102</v>
      </c>
      <c r="B5886" t="s">
        <v>10</v>
      </c>
      <c r="C5886" t="s">
        <v>2</v>
      </c>
      <c r="D5886" s="1">
        <v>43400</v>
      </c>
      <c r="E5886" s="1">
        <v>43493</v>
      </c>
      <c r="F5886" s="1">
        <v>43518</v>
      </c>
      <c r="G5886" s="1">
        <v>43510</v>
      </c>
      <c r="H5886" s="13">
        <f>Orders[[#This Row],[DeliveryDate]]-Orders[[#This Row],[OrderDate]]</f>
        <v>17</v>
      </c>
      <c r="I5886" t="s">
        <v>3</v>
      </c>
      <c r="J5886" t="str">
        <f>_xlfn.XLOOKUP(Orders[[#This Row],[_SalesRepID]],'Sales team'!A:A,'Sales team'!B:B)</f>
        <v>Donald Reynolds</v>
      </c>
      <c r="K5886">
        <v>26</v>
      </c>
      <c r="L5886">
        <v>44</v>
      </c>
      <c r="M5886">
        <v>253</v>
      </c>
      <c r="N5886" t="str">
        <f>_xlfn.XLOOKUP(Orders[[#This Row],[_ProductID]],Products!A:A,Products!C:C)</f>
        <v>Home décor</v>
      </c>
      <c r="O5886">
        <v>35</v>
      </c>
      <c r="P5886">
        <v>0.05</v>
      </c>
      <c r="Q5886" s="2">
        <v>3852.5</v>
      </c>
      <c r="R5886" s="2">
        <v>2966.4250000000002</v>
      </c>
      <c r="S5886" s="2">
        <v>29279</v>
      </c>
      <c r="T5886" s="2">
        <v>5547.5999999999985</v>
      </c>
    </row>
    <row r="5887" spans="1:20" x14ac:dyDescent="0.25">
      <c r="A5887" t="s">
        <v>2103</v>
      </c>
      <c r="B5887" t="s">
        <v>5</v>
      </c>
      <c r="C5887" t="s">
        <v>2</v>
      </c>
      <c r="D5887" s="1">
        <v>43400</v>
      </c>
      <c r="E5887" s="1">
        <v>43493</v>
      </c>
      <c r="F5887" s="1">
        <v>43520</v>
      </c>
      <c r="G5887" s="1">
        <v>43504</v>
      </c>
      <c r="H5887" s="13">
        <f>Orders[[#This Row],[DeliveryDate]]-Orders[[#This Row],[OrderDate]]</f>
        <v>11</v>
      </c>
      <c r="I5887" t="s">
        <v>3</v>
      </c>
      <c r="J5887" t="str">
        <f>_xlfn.XLOOKUP(Orders[[#This Row],[_SalesRepID]],'Sales team'!A:A,'Sales team'!B:B)</f>
        <v>Todd Roberts</v>
      </c>
      <c r="K5887">
        <v>13</v>
      </c>
      <c r="L5887">
        <v>50</v>
      </c>
      <c r="M5887">
        <v>253</v>
      </c>
      <c r="N5887" t="str">
        <f>_xlfn.XLOOKUP(Orders[[#This Row],[_ProductID]],Products!A:A,Products!C:C)</f>
        <v>Home décor</v>
      </c>
      <c r="O5887">
        <v>11</v>
      </c>
      <c r="P5887">
        <v>7.4999999999999997E-2</v>
      </c>
      <c r="Q5887" s="2">
        <v>1735.3</v>
      </c>
      <c r="R5887" s="2">
        <v>850.29699999999991</v>
      </c>
      <c r="S5887" s="2">
        <v>11236.067500000001</v>
      </c>
      <c r="T5887" s="2">
        <v>5283.9885000000013</v>
      </c>
    </row>
    <row r="5888" spans="1:20" x14ac:dyDescent="0.25">
      <c r="A5888" t="s">
        <v>2104</v>
      </c>
      <c r="B5888" t="s">
        <v>1</v>
      </c>
      <c r="C5888" t="s">
        <v>6</v>
      </c>
      <c r="D5888" s="1">
        <v>43400</v>
      </c>
      <c r="E5888" s="1">
        <v>43493</v>
      </c>
      <c r="F5888" s="1">
        <v>43513</v>
      </c>
      <c r="G5888" s="1">
        <v>43524</v>
      </c>
      <c r="H5888" s="13">
        <f>Orders[[#This Row],[DeliveryDate]]-Orders[[#This Row],[OrderDate]]</f>
        <v>31</v>
      </c>
      <c r="I5888" t="s">
        <v>3</v>
      </c>
      <c r="J5888" t="str">
        <f>_xlfn.XLOOKUP(Orders[[#This Row],[_SalesRepID]],'Sales team'!A:A,'Sales team'!B:B)</f>
        <v>Chris Armstrong</v>
      </c>
      <c r="K5888">
        <v>4</v>
      </c>
      <c r="L5888">
        <v>27</v>
      </c>
      <c r="M5888">
        <v>143</v>
      </c>
      <c r="N5888" t="str">
        <f>_xlfn.XLOOKUP(Orders[[#This Row],[_ProductID]],Products!A:A,Products!C:C)</f>
        <v>Kitchen &amp; Dining</v>
      </c>
      <c r="O5888">
        <v>8</v>
      </c>
      <c r="P5888">
        <v>0.3</v>
      </c>
      <c r="Q5888" s="2">
        <v>2680</v>
      </c>
      <c r="R5888" s="2">
        <v>1098.8</v>
      </c>
      <c r="S5888" s="2">
        <v>5628</v>
      </c>
      <c r="T5888" s="2">
        <v>2331.6000000000004</v>
      </c>
    </row>
    <row r="5889" spans="1:20" x14ac:dyDescent="0.25">
      <c r="A5889" t="s">
        <v>2105</v>
      </c>
      <c r="B5889" t="s">
        <v>1</v>
      </c>
      <c r="C5889" t="s">
        <v>6</v>
      </c>
      <c r="D5889" s="1">
        <v>43400</v>
      </c>
      <c r="E5889" s="1">
        <v>43493</v>
      </c>
      <c r="F5889" s="1">
        <v>43518</v>
      </c>
      <c r="G5889" s="1">
        <v>43511</v>
      </c>
      <c r="H5889" s="13">
        <f>Orders[[#This Row],[DeliveryDate]]-Orders[[#This Row],[OrderDate]]</f>
        <v>18</v>
      </c>
      <c r="I5889" t="s">
        <v>3</v>
      </c>
      <c r="J5889" t="str">
        <f>_xlfn.XLOOKUP(Orders[[#This Row],[_SalesRepID]],'Sales team'!A:A,'Sales team'!B:B)</f>
        <v>Shawn Cook</v>
      </c>
      <c r="K5889">
        <v>7</v>
      </c>
      <c r="L5889">
        <v>48</v>
      </c>
      <c r="M5889">
        <v>133</v>
      </c>
      <c r="N5889" t="str">
        <f>_xlfn.XLOOKUP(Orders[[#This Row],[_ProductID]],Products!A:A,Products!C:C)</f>
        <v>Home décor</v>
      </c>
      <c r="O5889">
        <v>27</v>
      </c>
      <c r="P5889">
        <v>7.4999999999999997E-2</v>
      </c>
      <c r="Q5889" s="2">
        <v>1675</v>
      </c>
      <c r="R5889" s="2">
        <v>686.75</v>
      </c>
      <c r="S5889" s="2">
        <v>4648.125</v>
      </c>
      <c r="T5889" s="2">
        <v>2587.875</v>
      </c>
    </row>
    <row r="5890" spans="1:20" x14ac:dyDescent="0.25">
      <c r="A5890" t="s">
        <v>2106</v>
      </c>
      <c r="B5890" t="s">
        <v>8</v>
      </c>
      <c r="C5890" t="s">
        <v>2</v>
      </c>
      <c r="D5890" s="1">
        <v>43400</v>
      </c>
      <c r="E5890" s="1">
        <v>43493</v>
      </c>
      <c r="F5890" s="1">
        <v>43521</v>
      </c>
      <c r="G5890" s="1">
        <v>43530</v>
      </c>
      <c r="H5890" s="13">
        <f>Orders[[#This Row],[DeliveryDate]]-Orders[[#This Row],[OrderDate]]</f>
        <v>37</v>
      </c>
      <c r="I5890" t="s">
        <v>3</v>
      </c>
      <c r="J5890" t="str">
        <f>_xlfn.XLOOKUP(Orders[[#This Row],[_SalesRepID]],'Sales team'!A:A,'Sales team'!B:B)</f>
        <v>Roy Rice</v>
      </c>
      <c r="K5890">
        <v>24</v>
      </c>
      <c r="L5890">
        <v>23</v>
      </c>
      <c r="M5890">
        <v>240</v>
      </c>
      <c r="N5890" t="str">
        <f>_xlfn.XLOOKUP(Orders[[#This Row],[_ProductID]],Products!A:A,Products!C:C)</f>
        <v>Kitchen &amp; Dining</v>
      </c>
      <c r="O5890">
        <v>16</v>
      </c>
      <c r="P5890">
        <v>7.4999999999999997E-2</v>
      </c>
      <c r="Q5890" s="2">
        <v>1681.7</v>
      </c>
      <c r="R5890" s="2">
        <v>908.11800000000005</v>
      </c>
      <c r="S5890" s="2">
        <v>4666.7175000000007</v>
      </c>
      <c r="T5890" s="2">
        <v>1942.3635000000004</v>
      </c>
    </row>
    <row r="5891" spans="1:20" x14ac:dyDescent="0.25">
      <c r="A5891" t="s">
        <v>2107</v>
      </c>
      <c r="B5891" t="s">
        <v>8</v>
      </c>
      <c r="C5891" t="s">
        <v>13</v>
      </c>
      <c r="D5891" s="1">
        <v>43400</v>
      </c>
      <c r="E5891" s="1">
        <v>43493</v>
      </c>
      <c r="F5891" s="1">
        <v>43521</v>
      </c>
      <c r="G5891" s="1">
        <v>43514</v>
      </c>
      <c r="H5891" s="13">
        <f>Orders[[#This Row],[DeliveryDate]]-Orders[[#This Row],[OrderDate]]</f>
        <v>21</v>
      </c>
      <c r="I5891" t="s">
        <v>3</v>
      </c>
      <c r="J5891" t="str">
        <f>_xlfn.XLOOKUP(Orders[[#This Row],[_SalesRepID]],'Sales team'!A:A,'Sales team'!B:B)</f>
        <v>Patrick Graham</v>
      </c>
      <c r="K5891">
        <v>25</v>
      </c>
      <c r="L5891">
        <v>38</v>
      </c>
      <c r="M5891">
        <v>313</v>
      </c>
      <c r="N5891" t="str">
        <f>_xlfn.XLOOKUP(Orders[[#This Row],[_ProductID]],Products!A:A,Products!C:C)</f>
        <v>Home décor</v>
      </c>
      <c r="O5891">
        <v>3</v>
      </c>
      <c r="P5891">
        <v>0.1</v>
      </c>
      <c r="Q5891" s="2">
        <v>3892.7000000000003</v>
      </c>
      <c r="R5891" s="2">
        <v>2374.547</v>
      </c>
      <c r="S5891" s="2">
        <v>28027.440000000002</v>
      </c>
      <c r="T5891" s="2">
        <v>9031.0640000000021</v>
      </c>
    </row>
    <row r="5892" spans="1:20" x14ac:dyDescent="0.25">
      <c r="A5892" t="s">
        <v>2108</v>
      </c>
      <c r="B5892" t="s">
        <v>8</v>
      </c>
      <c r="C5892" t="s">
        <v>25</v>
      </c>
      <c r="D5892" s="1">
        <v>43400</v>
      </c>
      <c r="E5892" s="1">
        <v>43493</v>
      </c>
      <c r="F5892" s="1">
        <v>43510</v>
      </c>
      <c r="G5892" s="1">
        <v>43517</v>
      </c>
      <c r="H5892" s="13">
        <f>Orders[[#This Row],[DeliveryDate]]-Orders[[#This Row],[OrderDate]]</f>
        <v>24</v>
      </c>
      <c r="I5892" t="s">
        <v>3</v>
      </c>
      <c r="J5892" t="str">
        <f>_xlfn.XLOOKUP(Orders[[#This Row],[_SalesRepID]],'Sales team'!A:A,'Sales team'!B:B)</f>
        <v>Douglas Tucker</v>
      </c>
      <c r="K5892">
        <v>23</v>
      </c>
      <c r="L5892">
        <v>48</v>
      </c>
      <c r="M5892">
        <v>356</v>
      </c>
      <c r="N5892" t="str">
        <f>_xlfn.XLOOKUP(Orders[[#This Row],[_ProductID]],Products!A:A,Products!C:C)</f>
        <v>Furniture</v>
      </c>
      <c r="O5892">
        <v>5</v>
      </c>
      <c r="P5892">
        <v>0.1</v>
      </c>
      <c r="Q5892" s="2">
        <v>3979.8</v>
      </c>
      <c r="R5892" s="2">
        <v>1870.5060000000001</v>
      </c>
      <c r="S5892" s="2">
        <v>10745.460000000001</v>
      </c>
      <c r="T5892" s="2">
        <v>5133.9420000000009</v>
      </c>
    </row>
    <row r="5893" spans="1:20" x14ac:dyDescent="0.25">
      <c r="A5893" t="s">
        <v>2109</v>
      </c>
      <c r="B5893" t="s">
        <v>8</v>
      </c>
      <c r="C5893" t="s">
        <v>2</v>
      </c>
      <c r="D5893" s="1">
        <v>43400</v>
      </c>
      <c r="E5893" s="1">
        <v>43493</v>
      </c>
      <c r="F5893" s="1">
        <v>43506</v>
      </c>
      <c r="G5893" s="1">
        <v>43515</v>
      </c>
      <c r="H5893" s="13">
        <f>Orders[[#This Row],[DeliveryDate]]-Orders[[#This Row],[OrderDate]]</f>
        <v>22</v>
      </c>
      <c r="I5893" t="s">
        <v>3</v>
      </c>
      <c r="J5893" t="str">
        <f>_xlfn.XLOOKUP(Orders[[#This Row],[_SalesRepID]],'Sales team'!A:A,'Sales team'!B:B)</f>
        <v>Roy Rice</v>
      </c>
      <c r="K5893">
        <v>24</v>
      </c>
      <c r="L5893">
        <v>41</v>
      </c>
      <c r="M5893">
        <v>239</v>
      </c>
      <c r="N5893" t="str">
        <f>_xlfn.XLOOKUP(Orders[[#This Row],[_ProductID]],Products!A:A,Products!C:C)</f>
        <v>Home décor</v>
      </c>
      <c r="O5893">
        <v>36</v>
      </c>
      <c r="P5893">
        <v>7.4999999999999997E-2</v>
      </c>
      <c r="Q5893" s="2">
        <v>1152.4000000000001</v>
      </c>
      <c r="R5893" s="2">
        <v>507.05600000000004</v>
      </c>
      <c r="S5893" s="2">
        <v>1065.97</v>
      </c>
      <c r="T5893" s="2">
        <v>558.91399999999999</v>
      </c>
    </row>
    <row r="5894" spans="1:20" x14ac:dyDescent="0.25">
      <c r="A5894" t="s">
        <v>2110</v>
      </c>
      <c r="B5894" t="s">
        <v>5</v>
      </c>
      <c r="C5894" t="s">
        <v>25</v>
      </c>
      <c r="D5894" s="1">
        <v>43400</v>
      </c>
      <c r="E5894" s="1">
        <v>43493</v>
      </c>
      <c r="F5894" s="1">
        <v>43496</v>
      </c>
      <c r="G5894" s="1">
        <v>43504</v>
      </c>
      <c r="H5894" s="13">
        <f>Orders[[#This Row],[DeliveryDate]]-Orders[[#This Row],[OrderDate]]</f>
        <v>11</v>
      </c>
      <c r="I5894" t="s">
        <v>3</v>
      </c>
      <c r="J5894" t="str">
        <f>_xlfn.XLOOKUP(Orders[[#This Row],[_SalesRepID]],'Sales team'!A:A,'Sales team'!B:B)</f>
        <v>Roger Alexander</v>
      </c>
      <c r="K5894">
        <v>15</v>
      </c>
      <c r="L5894">
        <v>38</v>
      </c>
      <c r="M5894">
        <v>348</v>
      </c>
      <c r="N5894" t="str">
        <f>_xlfn.XLOOKUP(Orders[[#This Row],[_ProductID]],Products!A:A,Products!C:C)</f>
        <v>Electronics</v>
      </c>
      <c r="O5894">
        <v>6</v>
      </c>
      <c r="P5894">
        <v>0.1</v>
      </c>
      <c r="Q5894" s="2">
        <v>3819</v>
      </c>
      <c r="R5894" s="2">
        <v>1565.79</v>
      </c>
      <c r="S5894" s="2">
        <v>3437.1</v>
      </c>
      <c r="T5894" s="2">
        <v>1871.31</v>
      </c>
    </row>
    <row r="5895" spans="1:20" x14ac:dyDescent="0.25">
      <c r="A5895" t="s">
        <v>2111</v>
      </c>
      <c r="B5895" t="s">
        <v>1</v>
      </c>
      <c r="C5895" t="s">
        <v>13</v>
      </c>
      <c r="D5895" s="1">
        <v>43400</v>
      </c>
      <c r="E5895" s="1">
        <v>43493</v>
      </c>
      <c r="F5895" s="1">
        <v>43515</v>
      </c>
      <c r="G5895" s="1">
        <v>43500</v>
      </c>
      <c r="H5895" s="13">
        <f>Orders[[#This Row],[DeliveryDate]]-Orders[[#This Row],[OrderDate]]</f>
        <v>7</v>
      </c>
      <c r="I5895" t="s">
        <v>3</v>
      </c>
      <c r="J5895" t="str">
        <f>_xlfn.XLOOKUP(Orders[[#This Row],[_SalesRepID]],'Sales team'!A:A,'Sales team'!B:B)</f>
        <v>Jonathan Hawkins</v>
      </c>
      <c r="K5895">
        <v>10</v>
      </c>
      <c r="L5895">
        <v>24</v>
      </c>
      <c r="M5895">
        <v>268</v>
      </c>
      <c r="N5895" t="str">
        <f>_xlfn.XLOOKUP(Orders[[#This Row],[_ProductID]],Products!A:A,Products!C:C)</f>
        <v>Electronics</v>
      </c>
      <c r="O5895">
        <v>47</v>
      </c>
      <c r="P5895">
        <v>7.4999999999999997E-2</v>
      </c>
      <c r="Q5895" s="2">
        <v>2385.2000000000003</v>
      </c>
      <c r="R5895" s="2">
        <v>1955.864</v>
      </c>
      <c r="S5895" s="2">
        <v>11031.550000000003</v>
      </c>
      <c r="T5895" s="2">
        <v>1252.2300000000032</v>
      </c>
    </row>
    <row r="5896" spans="1:20" x14ac:dyDescent="0.25">
      <c r="A5896" t="s">
        <v>2112</v>
      </c>
      <c r="B5896" t="s">
        <v>8</v>
      </c>
      <c r="C5896" t="s">
        <v>6</v>
      </c>
      <c r="D5896" s="1">
        <v>43400</v>
      </c>
      <c r="E5896" s="1">
        <v>43493</v>
      </c>
      <c r="F5896" s="1">
        <v>43502</v>
      </c>
      <c r="G5896" s="1">
        <v>43510</v>
      </c>
      <c r="H5896" s="13">
        <f>Orders[[#This Row],[DeliveryDate]]-Orders[[#This Row],[OrderDate]]</f>
        <v>17</v>
      </c>
      <c r="I5896" t="s">
        <v>3</v>
      </c>
      <c r="J5896" t="str">
        <f>_xlfn.XLOOKUP(Orders[[#This Row],[_SalesRepID]],'Sales team'!A:A,'Sales team'!B:B)</f>
        <v>Roy Rice</v>
      </c>
      <c r="K5896">
        <v>24</v>
      </c>
      <c r="L5896">
        <v>8</v>
      </c>
      <c r="M5896">
        <v>106</v>
      </c>
      <c r="N5896" t="str">
        <f>_xlfn.XLOOKUP(Orders[[#This Row],[_ProductID]],Products!A:A,Products!C:C)</f>
        <v>Home décor</v>
      </c>
      <c r="O5896">
        <v>29</v>
      </c>
      <c r="P5896">
        <v>7.4999999999999997E-2</v>
      </c>
      <c r="Q5896" s="2">
        <v>3879.3</v>
      </c>
      <c r="R5896" s="2">
        <v>2056.029</v>
      </c>
      <c r="S5896" s="2">
        <v>10765.057500000003</v>
      </c>
      <c r="T5896" s="2">
        <v>4596.9705000000031</v>
      </c>
    </row>
    <row r="5897" spans="1:20" x14ac:dyDescent="0.25">
      <c r="A5897" t="s">
        <v>2113</v>
      </c>
      <c r="B5897" t="s">
        <v>5</v>
      </c>
      <c r="C5897" t="s">
        <v>15</v>
      </c>
      <c r="D5897" s="1">
        <v>43400</v>
      </c>
      <c r="E5897" s="1">
        <v>43493</v>
      </c>
      <c r="F5897" s="1">
        <v>43518</v>
      </c>
      <c r="G5897" s="1">
        <v>43500</v>
      </c>
      <c r="H5897" s="13">
        <f>Orders[[#This Row],[DeliveryDate]]-Orders[[#This Row],[OrderDate]]</f>
        <v>7</v>
      </c>
      <c r="I5897" t="s">
        <v>3</v>
      </c>
      <c r="J5897" t="str">
        <f>_xlfn.XLOOKUP(Orders[[#This Row],[_SalesRepID]],'Sales team'!A:A,'Sales team'!B:B)</f>
        <v>Roger Alexander</v>
      </c>
      <c r="K5897">
        <v>15</v>
      </c>
      <c r="L5897">
        <v>18</v>
      </c>
      <c r="M5897">
        <v>32</v>
      </c>
      <c r="N5897" t="str">
        <f>_xlfn.XLOOKUP(Orders[[#This Row],[_ProductID]],Products!A:A,Products!C:C)</f>
        <v>Furniture</v>
      </c>
      <c r="O5897">
        <v>20</v>
      </c>
      <c r="P5897">
        <v>7.4999999999999997E-2</v>
      </c>
      <c r="Q5897" s="2">
        <v>3819</v>
      </c>
      <c r="R5897" s="2">
        <v>2405.9699999999998</v>
      </c>
      <c r="S5897" s="2">
        <v>28260.600000000002</v>
      </c>
      <c r="T5897" s="2">
        <v>9012.8400000000038</v>
      </c>
    </row>
    <row r="5898" spans="1:20" x14ac:dyDescent="0.25">
      <c r="A5898" t="s">
        <v>2114</v>
      </c>
      <c r="B5898" t="s">
        <v>1</v>
      </c>
      <c r="C5898" t="s">
        <v>13</v>
      </c>
      <c r="D5898" s="1">
        <v>43400</v>
      </c>
      <c r="E5898" s="1">
        <v>43493</v>
      </c>
      <c r="F5898" s="1">
        <v>43516</v>
      </c>
      <c r="G5898" s="1">
        <v>43508</v>
      </c>
      <c r="H5898" s="13">
        <f>Orders[[#This Row],[DeliveryDate]]-Orders[[#This Row],[OrderDate]]</f>
        <v>15</v>
      </c>
      <c r="I5898" t="s">
        <v>3</v>
      </c>
      <c r="J5898" t="str">
        <f>_xlfn.XLOOKUP(Orders[[#This Row],[_SalesRepID]],'Sales team'!A:A,'Sales team'!B:B)</f>
        <v>George Lewis</v>
      </c>
      <c r="K5898">
        <v>8</v>
      </c>
      <c r="L5898">
        <v>49</v>
      </c>
      <c r="M5898">
        <v>261</v>
      </c>
      <c r="N5898" t="str">
        <f>_xlfn.XLOOKUP(Orders[[#This Row],[_ProductID]],Products!A:A,Products!C:C)</f>
        <v>Home décor</v>
      </c>
      <c r="O5898">
        <v>36</v>
      </c>
      <c r="P5898">
        <v>7.4999999999999997E-2</v>
      </c>
      <c r="Q5898" s="2">
        <v>207.70000000000002</v>
      </c>
      <c r="R5898" s="2">
        <v>141.23600000000002</v>
      </c>
      <c r="S5898" s="2">
        <v>1344.8575000000001</v>
      </c>
      <c r="T5898" s="2">
        <v>356.20549999999992</v>
      </c>
    </row>
    <row r="5899" spans="1:20" x14ac:dyDescent="0.25">
      <c r="A5899" t="s">
        <v>2115</v>
      </c>
      <c r="B5899" t="s">
        <v>1</v>
      </c>
      <c r="C5899" t="s">
        <v>6</v>
      </c>
      <c r="D5899" s="1">
        <v>43400</v>
      </c>
      <c r="E5899" s="1">
        <v>43493</v>
      </c>
      <c r="F5899" s="1">
        <v>43516</v>
      </c>
      <c r="G5899" s="1">
        <v>43522</v>
      </c>
      <c r="H5899" s="13">
        <f>Orders[[#This Row],[DeliveryDate]]-Orders[[#This Row],[OrderDate]]</f>
        <v>29</v>
      </c>
      <c r="I5899" t="s">
        <v>3</v>
      </c>
      <c r="J5899" t="str">
        <f>_xlfn.XLOOKUP(Orders[[#This Row],[_SalesRepID]],'Sales team'!A:A,'Sales team'!B:B)</f>
        <v>Adam Hernandez</v>
      </c>
      <c r="K5899">
        <v>1</v>
      </c>
      <c r="L5899">
        <v>33</v>
      </c>
      <c r="M5899">
        <v>175</v>
      </c>
      <c r="N5899" t="str">
        <f>_xlfn.XLOOKUP(Orders[[#This Row],[_ProductID]],Products!A:A,Products!C:C)</f>
        <v>Outdoor</v>
      </c>
      <c r="O5899">
        <v>18</v>
      </c>
      <c r="P5899">
        <v>7.4999999999999997E-2</v>
      </c>
      <c r="Q5899" s="2">
        <v>1105.5</v>
      </c>
      <c r="R5899" s="2">
        <v>884.40000000000009</v>
      </c>
      <c r="S5899" s="2">
        <v>4090.3500000000004</v>
      </c>
      <c r="T5899" s="2">
        <v>552.75</v>
      </c>
    </row>
    <row r="5900" spans="1:20" x14ac:dyDescent="0.25">
      <c r="A5900" t="s">
        <v>2116</v>
      </c>
      <c r="B5900" t="s">
        <v>1</v>
      </c>
      <c r="C5900" t="s">
        <v>46</v>
      </c>
      <c r="D5900" s="1">
        <v>43400</v>
      </c>
      <c r="E5900" s="1">
        <v>43493</v>
      </c>
      <c r="F5900" s="1">
        <v>43497</v>
      </c>
      <c r="G5900" s="1">
        <v>43509</v>
      </c>
      <c r="H5900" s="13">
        <f>Orders[[#This Row],[DeliveryDate]]-Orders[[#This Row],[OrderDate]]</f>
        <v>16</v>
      </c>
      <c r="I5900" t="s">
        <v>3</v>
      </c>
      <c r="J5900" t="str">
        <f>_xlfn.XLOOKUP(Orders[[#This Row],[_SalesRepID]],'Sales team'!A:A,'Sales team'!B:B)</f>
        <v>Carl Nguyen</v>
      </c>
      <c r="K5900">
        <v>12</v>
      </c>
      <c r="L5900">
        <v>25</v>
      </c>
      <c r="M5900">
        <v>73</v>
      </c>
      <c r="N5900" t="str">
        <f>_xlfn.XLOOKUP(Orders[[#This Row],[_ProductID]],Products!A:A,Products!C:C)</f>
        <v>Home décor</v>
      </c>
      <c r="O5900">
        <v>41</v>
      </c>
      <c r="P5900">
        <v>0.1</v>
      </c>
      <c r="Q5900" s="2">
        <v>174.20000000000002</v>
      </c>
      <c r="R5900" s="2">
        <v>109.74600000000001</v>
      </c>
      <c r="S5900" s="2">
        <v>470.34000000000003</v>
      </c>
      <c r="T5900" s="2">
        <v>141.10199999999998</v>
      </c>
    </row>
    <row r="5901" spans="1:20" x14ac:dyDescent="0.25">
      <c r="A5901" t="s">
        <v>2117</v>
      </c>
      <c r="B5901" t="s">
        <v>1</v>
      </c>
      <c r="C5901" t="s">
        <v>46</v>
      </c>
      <c r="D5901" s="1">
        <v>43400</v>
      </c>
      <c r="E5901" s="1">
        <v>43493</v>
      </c>
      <c r="F5901" s="1">
        <v>43520</v>
      </c>
      <c r="G5901" s="1">
        <v>43502</v>
      </c>
      <c r="H5901" s="13">
        <f>Orders[[#This Row],[DeliveryDate]]-Orders[[#This Row],[OrderDate]]</f>
        <v>9</v>
      </c>
      <c r="I5901" t="s">
        <v>3</v>
      </c>
      <c r="J5901" t="str">
        <f>_xlfn.XLOOKUP(Orders[[#This Row],[_SalesRepID]],'Sales team'!A:A,'Sales team'!B:B)</f>
        <v>Joshua Bennett</v>
      </c>
      <c r="K5901">
        <v>6</v>
      </c>
      <c r="L5901">
        <v>5</v>
      </c>
      <c r="M5901">
        <v>65</v>
      </c>
      <c r="N5901" t="str">
        <f>_xlfn.XLOOKUP(Orders[[#This Row],[_ProductID]],Products!A:A,Products!C:C)</f>
        <v>Home décor</v>
      </c>
      <c r="O5901">
        <v>44</v>
      </c>
      <c r="P5901">
        <v>7.4999999999999997E-2</v>
      </c>
      <c r="Q5901" s="2">
        <v>1018.4</v>
      </c>
      <c r="R5901" s="2">
        <v>773.98400000000004</v>
      </c>
      <c r="S5901" s="2">
        <v>942.02</v>
      </c>
      <c r="T5901" s="2">
        <v>168.03599999999994</v>
      </c>
    </row>
    <row r="5902" spans="1:20" x14ac:dyDescent="0.25">
      <c r="A5902" t="s">
        <v>2091</v>
      </c>
      <c r="B5902" t="s">
        <v>5</v>
      </c>
      <c r="C5902" t="s">
        <v>13</v>
      </c>
      <c r="D5902" s="1">
        <v>43400</v>
      </c>
      <c r="E5902" s="1">
        <v>43492</v>
      </c>
      <c r="F5902" s="1">
        <v>43500</v>
      </c>
      <c r="G5902" s="1">
        <v>43514</v>
      </c>
      <c r="H5902" s="13">
        <f>Orders[[#This Row],[DeliveryDate]]-Orders[[#This Row],[OrderDate]]</f>
        <v>22</v>
      </c>
      <c r="I5902" t="s">
        <v>3</v>
      </c>
      <c r="J5902" t="str">
        <f>_xlfn.XLOOKUP(Orders[[#This Row],[_SalesRepID]],'Sales team'!A:A,'Sales team'!B:B)</f>
        <v>Carl Nguyen</v>
      </c>
      <c r="K5902">
        <v>12</v>
      </c>
      <c r="L5902">
        <v>33</v>
      </c>
      <c r="M5902">
        <v>284</v>
      </c>
      <c r="N5902" t="str">
        <f>_xlfn.XLOOKUP(Orders[[#This Row],[_ProductID]],Products!A:A,Products!C:C)</f>
        <v>Furniture</v>
      </c>
      <c r="O5902">
        <v>42</v>
      </c>
      <c r="P5902">
        <v>0.05</v>
      </c>
      <c r="Q5902" s="2">
        <v>1882.7</v>
      </c>
      <c r="R5902" s="2">
        <v>1091.9659999999999</v>
      </c>
      <c r="S5902" s="2">
        <v>5365.6949999999997</v>
      </c>
      <c r="T5902" s="2">
        <v>2089.797</v>
      </c>
    </row>
    <row r="5903" spans="1:20" x14ac:dyDescent="0.25">
      <c r="A5903" t="s">
        <v>2092</v>
      </c>
      <c r="B5903" t="s">
        <v>5</v>
      </c>
      <c r="C5903" t="s">
        <v>15</v>
      </c>
      <c r="D5903" s="1">
        <v>43400</v>
      </c>
      <c r="E5903" s="1">
        <v>43492</v>
      </c>
      <c r="F5903" s="1">
        <v>43499</v>
      </c>
      <c r="G5903" s="1">
        <v>43496</v>
      </c>
      <c r="H5903" s="13">
        <f>Orders[[#This Row],[DeliveryDate]]-Orders[[#This Row],[OrderDate]]</f>
        <v>4</v>
      </c>
      <c r="I5903" t="s">
        <v>3</v>
      </c>
      <c r="J5903" t="str">
        <f>_xlfn.XLOOKUP(Orders[[#This Row],[_SalesRepID]],'Sales team'!A:A,'Sales team'!B:B)</f>
        <v>Todd Roberts</v>
      </c>
      <c r="K5903">
        <v>13</v>
      </c>
      <c r="L5903">
        <v>12</v>
      </c>
      <c r="M5903">
        <v>22</v>
      </c>
      <c r="N5903" t="str">
        <f>_xlfn.XLOOKUP(Orders[[#This Row],[_ProductID]],Products!A:A,Products!C:C)</f>
        <v>Home décor</v>
      </c>
      <c r="O5903">
        <v>39</v>
      </c>
      <c r="P5903">
        <v>0.1</v>
      </c>
      <c r="Q5903" s="2">
        <v>1025.1000000000001</v>
      </c>
      <c r="R5903" s="2">
        <v>563.80500000000018</v>
      </c>
      <c r="S5903" s="2">
        <v>6458.130000000001</v>
      </c>
      <c r="T5903" s="2">
        <v>2511.4949999999999</v>
      </c>
    </row>
    <row r="5904" spans="1:20" x14ac:dyDescent="0.25">
      <c r="A5904" t="s">
        <v>2093</v>
      </c>
      <c r="B5904" t="s">
        <v>1</v>
      </c>
      <c r="C5904" t="s">
        <v>13</v>
      </c>
      <c r="D5904" s="1">
        <v>43400</v>
      </c>
      <c r="E5904" s="1">
        <v>43492</v>
      </c>
      <c r="F5904" s="1">
        <v>43507</v>
      </c>
      <c r="G5904" s="1">
        <v>43507</v>
      </c>
      <c r="H5904" s="13">
        <f>Orders[[#This Row],[DeliveryDate]]-Orders[[#This Row],[OrderDate]]</f>
        <v>15</v>
      </c>
      <c r="I5904" t="s">
        <v>3</v>
      </c>
      <c r="J5904" t="str">
        <f>_xlfn.XLOOKUP(Orders[[#This Row],[_SalesRepID]],'Sales team'!A:A,'Sales team'!B:B)</f>
        <v>Adam Hernandez</v>
      </c>
      <c r="K5904">
        <v>1</v>
      </c>
      <c r="L5904">
        <v>49</v>
      </c>
      <c r="M5904">
        <v>301</v>
      </c>
      <c r="N5904" t="str">
        <f>_xlfn.XLOOKUP(Orders[[#This Row],[_ProductID]],Products!A:A,Products!C:C)</f>
        <v>Furniture</v>
      </c>
      <c r="O5904">
        <v>42</v>
      </c>
      <c r="P5904">
        <v>7.4999999999999997E-2</v>
      </c>
      <c r="Q5904" s="2">
        <v>5882.6</v>
      </c>
      <c r="R5904" s="2">
        <v>4176.6459999999997</v>
      </c>
      <c r="S5904" s="2">
        <v>21765.620000000003</v>
      </c>
      <c r="T5904" s="2">
        <v>5059.0360000000037</v>
      </c>
    </row>
    <row r="5905" spans="1:20" x14ac:dyDescent="0.25">
      <c r="A5905" t="s">
        <v>2094</v>
      </c>
      <c r="B5905" t="s">
        <v>5</v>
      </c>
      <c r="C5905" t="s">
        <v>15</v>
      </c>
      <c r="D5905" s="1">
        <v>43400</v>
      </c>
      <c r="E5905" s="1">
        <v>43492</v>
      </c>
      <c r="F5905" s="1">
        <v>43504</v>
      </c>
      <c r="G5905" s="1">
        <v>43495</v>
      </c>
      <c r="H5905" s="13">
        <f>Orders[[#This Row],[DeliveryDate]]-Orders[[#This Row],[OrderDate]]</f>
        <v>3</v>
      </c>
      <c r="I5905" t="s">
        <v>3</v>
      </c>
      <c r="J5905" t="str">
        <f>_xlfn.XLOOKUP(Orders[[#This Row],[_SalesRepID]],'Sales team'!A:A,'Sales team'!B:B)</f>
        <v>Anthony Berry</v>
      </c>
      <c r="K5905">
        <v>16</v>
      </c>
      <c r="L5905">
        <v>17</v>
      </c>
      <c r="M5905">
        <v>48</v>
      </c>
      <c r="N5905" t="str">
        <f>_xlfn.XLOOKUP(Orders[[#This Row],[_ProductID]],Products!A:A,Products!C:C)</f>
        <v>Home décor</v>
      </c>
      <c r="O5905">
        <v>39</v>
      </c>
      <c r="P5905">
        <v>0.15</v>
      </c>
      <c r="Q5905" s="2">
        <v>1125.6000000000001</v>
      </c>
      <c r="R5905" s="2">
        <v>866.7120000000001</v>
      </c>
      <c r="S5905" s="2">
        <v>956.7600000000001</v>
      </c>
      <c r="T5905" s="2">
        <v>90.048000000000002</v>
      </c>
    </row>
    <row r="5906" spans="1:20" x14ac:dyDescent="0.25">
      <c r="A5906" t="s">
        <v>2095</v>
      </c>
      <c r="B5906" t="s">
        <v>5</v>
      </c>
      <c r="C5906" t="s">
        <v>15</v>
      </c>
      <c r="D5906" s="1">
        <v>43400</v>
      </c>
      <c r="E5906" s="1">
        <v>43492</v>
      </c>
      <c r="F5906" s="1">
        <v>43515</v>
      </c>
      <c r="G5906" s="1">
        <v>43507</v>
      </c>
      <c r="H5906" s="13">
        <f>Orders[[#This Row],[DeliveryDate]]-Orders[[#This Row],[OrderDate]]</f>
        <v>15</v>
      </c>
      <c r="I5906" t="s">
        <v>3</v>
      </c>
      <c r="J5906" t="str">
        <f>_xlfn.XLOOKUP(Orders[[#This Row],[_SalesRepID]],'Sales team'!A:A,'Sales team'!B:B)</f>
        <v>Roger Alexander</v>
      </c>
      <c r="K5906">
        <v>15</v>
      </c>
      <c r="L5906">
        <v>34</v>
      </c>
      <c r="M5906">
        <v>43</v>
      </c>
      <c r="N5906" t="str">
        <f>_xlfn.XLOOKUP(Orders[[#This Row],[_ProductID]],Products!A:A,Products!C:C)</f>
        <v>Electronics</v>
      </c>
      <c r="O5906">
        <v>28</v>
      </c>
      <c r="P5906">
        <v>0.1</v>
      </c>
      <c r="Q5906" s="2">
        <v>1165.8</v>
      </c>
      <c r="R5906" s="2">
        <v>920.98199999999997</v>
      </c>
      <c r="S5906" s="2">
        <v>5246.1</v>
      </c>
      <c r="T5906" s="2">
        <v>641.19000000000051</v>
      </c>
    </row>
    <row r="5907" spans="1:20" x14ac:dyDescent="0.25">
      <c r="A5907" t="s">
        <v>2096</v>
      </c>
      <c r="B5907" t="s">
        <v>5</v>
      </c>
      <c r="C5907" t="s">
        <v>6</v>
      </c>
      <c r="D5907" s="1">
        <v>43400</v>
      </c>
      <c r="E5907" s="1">
        <v>43492</v>
      </c>
      <c r="F5907" s="1">
        <v>43494</v>
      </c>
      <c r="G5907" s="1">
        <v>43504</v>
      </c>
      <c r="H5907" s="13">
        <f>Orders[[#This Row],[DeliveryDate]]-Orders[[#This Row],[OrderDate]]</f>
        <v>12</v>
      </c>
      <c r="I5907" t="s">
        <v>3</v>
      </c>
      <c r="J5907" t="str">
        <f>_xlfn.XLOOKUP(Orders[[#This Row],[_SalesRepID]],'Sales team'!A:A,'Sales team'!B:B)</f>
        <v>Nicholas Cunningham</v>
      </c>
      <c r="K5907">
        <v>19</v>
      </c>
      <c r="L5907">
        <v>41</v>
      </c>
      <c r="M5907">
        <v>127</v>
      </c>
      <c r="N5907" t="str">
        <f>_xlfn.XLOOKUP(Orders[[#This Row],[_ProductID]],Products!A:A,Products!C:C)</f>
        <v>Home décor</v>
      </c>
      <c r="O5907">
        <v>36</v>
      </c>
      <c r="P5907">
        <v>0.2</v>
      </c>
      <c r="Q5907" s="2">
        <v>5353.3</v>
      </c>
      <c r="R5907" s="2">
        <v>3533.1780000000003</v>
      </c>
      <c r="S5907" s="2">
        <v>34261.120000000003</v>
      </c>
      <c r="T5907" s="2">
        <v>5995.6959999999999</v>
      </c>
    </row>
    <row r="5908" spans="1:20" x14ac:dyDescent="0.25">
      <c r="A5908" t="s">
        <v>2097</v>
      </c>
      <c r="B5908" t="s">
        <v>10</v>
      </c>
      <c r="C5908" t="s">
        <v>6</v>
      </c>
      <c r="D5908" s="1">
        <v>43400</v>
      </c>
      <c r="E5908" s="1">
        <v>43492</v>
      </c>
      <c r="F5908" s="1">
        <v>43510</v>
      </c>
      <c r="G5908" s="1">
        <v>43494</v>
      </c>
      <c r="H5908" s="13">
        <f>Orders[[#This Row],[DeliveryDate]]-Orders[[#This Row],[OrderDate]]</f>
        <v>2</v>
      </c>
      <c r="I5908" t="s">
        <v>3</v>
      </c>
      <c r="J5908" t="str">
        <f>_xlfn.XLOOKUP(Orders[[#This Row],[_SalesRepID]],'Sales team'!A:A,'Sales team'!B:B)</f>
        <v>Carlos Miller</v>
      </c>
      <c r="K5908">
        <v>28</v>
      </c>
      <c r="L5908">
        <v>32</v>
      </c>
      <c r="M5908">
        <v>103</v>
      </c>
      <c r="N5908" t="str">
        <f>_xlfn.XLOOKUP(Orders[[#This Row],[_ProductID]],Products!A:A,Products!C:C)</f>
        <v>Home décor</v>
      </c>
      <c r="O5908">
        <v>14</v>
      </c>
      <c r="P5908">
        <v>0.1</v>
      </c>
      <c r="Q5908" s="2">
        <v>3979.8</v>
      </c>
      <c r="R5908" s="2">
        <v>1989.9</v>
      </c>
      <c r="S5908" s="2">
        <v>25072.74</v>
      </c>
      <c r="T5908" s="2">
        <v>11143.44</v>
      </c>
    </row>
    <row r="5909" spans="1:20" x14ac:dyDescent="0.25">
      <c r="A5909" t="s">
        <v>2098</v>
      </c>
      <c r="B5909" t="s">
        <v>10</v>
      </c>
      <c r="C5909" t="s">
        <v>15</v>
      </c>
      <c r="D5909" s="1">
        <v>43400</v>
      </c>
      <c r="E5909" s="1">
        <v>43492</v>
      </c>
      <c r="F5909" s="1">
        <v>43511</v>
      </c>
      <c r="G5909" s="1">
        <v>43509</v>
      </c>
      <c r="H5909" s="13">
        <f>Orders[[#This Row],[DeliveryDate]]-Orders[[#This Row],[OrderDate]]</f>
        <v>17</v>
      </c>
      <c r="I5909" t="s">
        <v>3</v>
      </c>
      <c r="J5909" t="str">
        <f>_xlfn.XLOOKUP(Orders[[#This Row],[_SalesRepID]],'Sales team'!A:A,'Sales team'!B:B)</f>
        <v>Donald Reynolds</v>
      </c>
      <c r="K5909">
        <v>26</v>
      </c>
      <c r="L5909">
        <v>13</v>
      </c>
      <c r="M5909">
        <v>21</v>
      </c>
      <c r="N5909" t="str">
        <f>_xlfn.XLOOKUP(Orders[[#This Row],[_ProductID]],Products!A:A,Products!C:C)</f>
        <v>Kitchen &amp; Dining</v>
      </c>
      <c r="O5909">
        <v>16</v>
      </c>
      <c r="P5909">
        <v>7.4999999999999997E-2</v>
      </c>
      <c r="Q5909" s="2">
        <v>194.3</v>
      </c>
      <c r="R5909" s="2">
        <v>126.29500000000002</v>
      </c>
      <c r="S5909" s="2">
        <v>1078.3650000000002</v>
      </c>
      <c r="T5909" s="2">
        <v>320.59500000000014</v>
      </c>
    </row>
    <row r="5910" spans="1:20" x14ac:dyDescent="0.25">
      <c r="A5910" t="s">
        <v>2099</v>
      </c>
      <c r="B5910" t="s">
        <v>1</v>
      </c>
      <c r="C5910" t="s">
        <v>2</v>
      </c>
      <c r="D5910" s="1">
        <v>43400</v>
      </c>
      <c r="E5910" s="1">
        <v>43492</v>
      </c>
      <c r="F5910" s="1">
        <v>43519</v>
      </c>
      <c r="G5910" s="1">
        <v>43509</v>
      </c>
      <c r="H5910" s="13">
        <f>Orders[[#This Row],[DeliveryDate]]-Orders[[#This Row],[OrderDate]]</f>
        <v>17</v>
      </c>
      <c r="I5910" t="s">
        <v>3</v>
      </c>
      <c r="J5910" t="str">
        <f>_xlfn.XLOOKUP(Orders[[#This Row],[_SalesRepID]],'Sales team'!A:A,'Sales team'!B:B)</f>
        <v>Jerry Green</v>
      </c>
      <c r="K5910">
        <v>3</v>
      </c>
      <c r="L5910">
        <v>21</v>
      </c>
      <c r="M5910">
        <v>246</v>
      </c>
      <c r="N5910" t="str">
        <f>_xlfn.XLOOKUP(Orders[[#This Row],[_ProductID]],Products!A:A,Products!C:C)</f>
        <v>Outdoor</v>
      </c>
      <c r="O5910">
        <v>10</v>
      </c>
      <c r="P5910">
        <v>0.2</v>
      </c>
      <c r="Q5910" s="2">
        <v>3852.5</v>
      </c>
      <c r="R5910" s="2">
        <v>2812.3249999999998</v>
      </c>
      <c r="S5910" s="2">
        <v>9246</v>
      </c>
      <c r="T5910" s="2">
        <v>809.02500000000146</v>
      </c>
    </row>
    <row r="5911" spans="1:20" x14ac:dyDescent="0.25">
      <c r="A5911" t="s">
        <v>2100</v>
      </c>
      <c r="B5911" t="s">
        <v>5</v>
      </c>
      <c r="C5911" t="s">
        <v>25</v>
      </c>
      <c r="D5911" s="1">
        <v>43400</v>
      </c>
      <c r="E5911" s="1">
        <v>43492</v>
      </c>
      <c r="F5911" s="1">
        <v>43514</v>
      </c>
      <c r="G5911" s="1">
        <v>43516</v>
      </c>
      <c r="H5911" s="13">
        <f>Orders[[#This Row],[DeliveryDate]]-Orders[[#This Row],[OrderDate]]</f>
        <v>24</v>
      </c>
      <c r="I5911" t="s">
        <v>3</v>
      </c>
      <c r="J5911" t="str">
        <f>_xlfn.XLOOKUP(Orders[[#This Row],[_SalesRepID]],'Sales team'!A:A,'Sales team'!B:B)</f>
        <v>Carl Nguyen</v>
      </c>
      <c r="K5911">
        <v>12</v>
      </c>
      <c r="L5911">
        <v>19</v>
      </c>
      <c r="M5911">
        <v>344</v>
      </c>
      <c r="N5911" t="str">
        <f>_xlfn.XLOOKUP(Orders[[#This Row],[_ProductID]],Products!A:A,Products!C:C)</f>
        <v>Home décor</v>
      </c>
      <c r="O5911">
        <v>30</v>
      </c>
      <c r="P5911">
        <v>7.4999999999999997E-2</v>
      </c>
      <c r="Q5911" s="2">
        <v>6083.6</v>
      </c>
      <c r="R5911" s="2">
        <v>2555.1120000000001</v>
      </c>
      <c r="S5911" s="2">
        <v>5627.3300000000008</v>
      </c>
      <c r="T5911" s="2">
        <v>3072.2180000000008</v>
      </c>
    </row>
    <row r="5912" spans="1:20" x14ac:dyDescent="0.25">
      <c r="A5912" t="s">
        <v>2101</v>
      </c>
      <c r="B5912" t="s">
        <v>8</v>
      </c>
      <c r="C5912" t="s">
        <v>25</v>
      </c>
      <c r="D5912" s="1">
        <v>43400</v>
      </c>
      <c r="E5912" s="1">
        <v>43492</v>
      </c>
      <c r="F5912" s="1">
        <v>43509</v>
      </c>
      <c r="G5912" s="1">
        <v>43503</v>
      </c>
      <c r="H5912" s="13">
        <f>Orders[[#This Row],[DeliveryDate]]-Orders[[#This Row],[OrderDate]]</f>
        <v>11</v>
      </c>
      <c r="I5912" t="s">
        <v>3</v>
      </c>
      <c r="J5912" t="str">
        <f>_xlfn.XLOOKUP(Orders[[#This Row],[_SalesRepID]],'Sales team'!A:A,'Sales team'!B:B)</f>
        <v>Samuel Fowler</v>
      </c>
      <c r="K5912">
        <v>21</v>
      </c>
      <c r="L5912">
        <v>37</v>
      </c>
      <c r="M5912">
        <v>365</v>
      </c>
      <c r="N5912" t="str">
        <f>_xlfn.XLOOKUP(Orders[[#This Row],[_ProductID]],Products!A:A,Products!C:C)</f>
        <v>Electronics</v>
      </c>
      <c r="O5912">
        <v>28</v>
      </c>
      <c r="P5912">
        <v>0.05</v>
      </c>
      <c r="Q5912" s="2">
        <v>6190.8</v>
      </c>
      <c r="R5912" s="2">
        <v>2538.2280000000001</v>
      </c>
      <c r="S5912" s="2">
        <v>11762.52</v>
      </c>
      <c r="T5912" s="2">
        <v>6686.0640000000003</v>
      </c>
    </row>
    <row r="5913" spans="1:20" x14ac:dyDescent="0.25">
      <c r="A5913" t="s">
        <v>2085</v>
      </c>
      <c r="B5913" t="s">
        <v>8</v>
      </c>
      <c r="C5913" t="s">
        <v>13</v>
      </c>
      <c r="D5913" s="1">
        <v>43400</v>
      </c>
      <c r="E5913" s="1">
        <v>43491</v>
      </c>
      <c r="F5913" s="1">
        <v>43494</v>
      </c>
      <c r="G5913" s="1">
        <v>43507</v>
      </c>
      <c r="H5913" s="13">
        <f>Orders[[#This Row],[DeliveryDate]]-Orders[[#This Row],[OrderDate]]</f>
        <v>16</v>
      </c>
      <c r="I5913" t="s">
        <v>3</v>
      </c>
      <c r="J5913" t="str">
        <f>_xlfn.XLOOKUP(Orders[[#This Row],[_SalesRepID]],'Sales team'!A:A,'Sales team'!B:B)</f>
        <v>Samuel Fowler</v>
      </c>
      <c r="K5913">
        <v>21</v>
      </c>
      <c r="L5913">
        <v>38</v>
      </c>
      <c r="M5913">
        <v>274</v>
      </c>
      <c r="N5913" t="str">
        <f>_xlfn.XLOOKUP(Orders[[#This Row],[_ProductID]],Products!A:A,Products!C:C)</f>
        <v>Home décor</v>
      </c>
      <c r="O5913">
        <v>14</v>
      </c>
      <c r="P5913">
        <v>0.05</v>
      </c>
      <c r="Q5913" s="2">
        <v>3879.3</v>
      </c>
      <c r="R5913" s="2">
        <v>2987.0610000000001</v>
      </c>
      <c r="S5913" s="2">
        <v>22112.010000000002</v>
      </c>
      <c r="T5913" s="2">
        <v>4189.6440000000002</v>
      </c>
    </row>
    <row r="5914" spans="1:20" x14ac:dyDescent="0.25">
      <c r="A5914" t="s">
        <v>2086</v>
      </c>
      <c r="B5914" t="s">
        <v>10</v>
      </c>
      <c r="C5914" t="s">
        <v>25</v>
      </c>
      <c r="D5914" s="1">
        <v>43400</v>
      </c>
      <c r="E5914" s="1">
        <v>43491</v>
      </c>
      <c r="F5914" s="1">
        <v>43495</v>
      </c>
      <c r="G5914" s="1">
        <v>43504</v>
      </c>
      <c r="H5914" s="13">
        <f>Orders[[#This Row],[DeliveryDate]]-Orders[[#This Row],[OrderDate]]</f>
        <v>13</v>
      </c>
      <c r="I5914" t="s">
        <v>3</v>
      </c>
      <c r="J5914" t="str">
        <f>_xlfn.XLOOKUP(Orders[[#This Row],[_SalesRepID]],'Sales team'!A:A,'Sales team'!B:B)</f>
        <v>Donald Reynolds</v>
      </c>
      <c r="K5914">
        <v>26</v>
      </c>
      <c r="L5914">
        <v>44</v>
      </c>
      <c r="M5914">
        <v>333</v>
      </c>
      <c r="N5914" t="str">
        <f>_xlfn.XLOOKUP(Orders[[#This Row],[_ProductID]],Products!A:A,Products!C:C)</f>
        <v>Furniture</v>
      </c>
      <c r="O5914">
        <v>42</v>
      </c>
      <c r="P5914">
        <v>0.3</v>
      </c>
      <c r="Q5914" s="2">
        <v>2485.7000000000003</v>
      </c>
      <c r="R5914" s="2">
        <v>1242.8500000000001</v>
      </c>
      <c r="S5914" s="2">
        <v>10439.94</v>
      </c>
      <c r="T5914" s="2">
        <v>2982.84</v>
      </c>
    </row>
    <row r="5915" spans="1:20" x14ac:dyDescent="0.25">
      <c r="A5915" t="s">
        <v>2087</v>
      </c>
      <c r="B5915" t="s">
        <v>5</v>
      </c>
      <c r="C5915" t="s">
        <v>2</v>
      </c>
      <c r="D5915" s="1">
        <v>43400</v>
      </c>
      <c r="E5915" s="1">
        <v>43491</v>
      </c>
      <c r="F5915" s="1">
        <v>43506</v>
      </c>
      <c r="G5915" s="1">
        <v>43510</v>
      </c>
      <c r="H5915" s="13">
        <f>Orders[[#This Row],[DeliveryDate]]-Orders[[#This Row],[OrderDate]]</f>
        <v>19</v>
      </c>
      <c r="I5915" t="s">
        <v>3</v>
      </c>
      <c r="J5915" t="str">
        <f>_xlfn.XLOOKUP(Orders[[#This Row],[_SalesRepID]],'Sales team'!A:A,'Sales team'!B:B)</f>
        <v>Paul Holmes</v>
      </c>
      <c r="K5915">
        <v>14</v>
      </c>
      <c r="L5915">
        <v>42</v>
      </c>
      <c r="M5915">
        <v>227</v>
      </c>
      <c r="N5915" t="str">
        <f>_xlfn.XLOOKUP(Orders[[#This Row],[_ProductID]],Products!A:A,Products!C:C)</f>
        <v>Electronics</v>
      </c>
      <c r="O5915">
        <v>47</v>
      </c>
      <c r="P5915">
        <v>0.2</v>
      </c>
      <c r="Q5915" s="2">
        <v>931.30000000000007</v>
      </c>
      <c r="R5915" s="2">
        <v>707.78800000000001</v>
      </c>
      <c r="S5915" s="2">
        <v>4470.2400000000007</v>
      </c>
      <c r="T5915" s="2">
        <v>223.51200000000063</v>
      </c>
    </row>
    <row r="5916" spans="1:20" x14ac:dyDescent="0.25">
      <c r="A5916" t="s">
        <v>2088</v>
      </c>
      <c r="B5916" t="s">
        <v>1</v>
      </c>
      <c r="C5916" t="s">
        <v>13</v>
      </c>
      <c r="D5916" s="1">
        <v>43400</v>
      </c>
      <c r="E5916" s="1">
        <v>43491</v>
      </c>
      <c r="F5916" s="1">
        <v>43507</v>
      </c>
      <c r="G5916" s="1">
        <v>43502</v>
      </c>
      <c r="H5916" s="13">
        <f>Orders[[#This Row],[DeliveryDate]]-Orders[[#This Row],[OrderDate]]</f>
        <v>11</v>
      </c>
      <c r="I5916" t="s">
        <v>3</v>
      </c>
      <c r="J5916" t="str">
        <f>_xlfn.XLOOKUP(Orders[[#This Row],[_SalesRepID]],'Sales team'!A:A,'Sales team'!B:B)</f>
        <v>Keith Griffin</v>
      </c>
      <c r="K5916">
        <v>2</v>
      </c>
      <c r="L5916">
        <v>27</v>
      </c>
      <c r="M5916">
        <v>310</v>
      </c>
      <c r="N5916" t="str">
        <f>_xlfn.XLOOKUP(Orders[[#This Row],[_ProductID]],Products!A:A,Products!C:C)</f>
        <v>Kitchen &amp; Dining</v>
      </c>
      <c r="O5916">
        <v>8</v>
      </c>
      <c r="P5916">
        <v>0.05</v>
      </c>
      <c r="Q5916" s="2">
        <v>1112.2</v>
      </c>
      <c r="R5916" s="2">
        <v>856.39400000000001</v>
      </c>
      <c r="S5916" s="2">
        <v>3169.77</v>
      </c>
      <c r="T5916" s="2">
        <v>600.58800000000019</v>
      </c>
    </row>
    <row r="5917" spans="1:20" x14ac:dyDescent="0.25">
      <c r="A5917" t="s">
        <v>2089</v>
      </c>
      <c r="B5917" t="s">
        <v>5</v>
      </c>
      <c r="C5917" t="s">
        <v>6</v>
      </c>
      <c r="D5917" s="1">
        <v>43400</v>
      </c>
      <c r="E5917" s="1">
        <v>43491</v>
      </c>
      <c r="F5917" s="1">
        <v>43496</v>
      </c>
      <c r="G5917" s="1">
        <v>43508</v>
      </c>
      <c r="H5917" s="13">
        <f>Orders[[#This Row],[DeliveryDate]]-Orders[[#This Row],[OrderDate]]</f>
        <v>17</v>
      </c>
      <c r="I5917" t="s">
        <v>3</v>
      </c>
      <c r="J5917" t="str">
        <f>_xlfn.XLOOKUP(Orders[[#This Row],[_SalesRepID]],'Sales team'!A:A,'Sales team'!B:B)</f>
        <v>Todd Roberts</v>
      </c>
      <c r="K5917">
        <v>13</v>
      </c>
      <c r="L5917">
        <v>20</v>
      </c>
      <c r="M5917">
        <v>98</v>
      </c>
      <c r="N5917" t="str">
        <f>_xlfn.XLOOKUP(Orders[[#This Row],[_ProductID]],Products!A:A,Products!C:C)</f>
        <v>Home décor</v>
      </c>
      <c r="O5917">
        <v>31</v>
      </c>
      <c r="P5917">
        <v>7.4999999999999997E-2</v>
      </c>
      <c r="Q5917" s="2">
        <v>1058.6000000000001</v>
      </c>
      <c r="R5917" s="2">
        <v>465.78400000000005</v>
      </c>
      <c r="S5917" s="2">
        <v>5875.2300000000005</v>
      </c>
      <c r="T5917" s="2">
        <v>3080.5260000000003</v>
      </c>
    </row>
    <row r="5918" spans="1:20" x14ac:dyDescent="0.25">
      <c r="A5918" t="s">
        <v>2090</v>
      </c>
      <c r="B5918" t="s">
        <v>1</v>
      </c>
      <c r="C5918" t="s">
        <v>15</v>
      </c>
      <c r="D5918" s="1">
        <v>43400</v>
      </c>
      <c r="E5918" s="1">
        <v>43491</v>
      </c>
      <c r="F5918" s="1">
        <v>43510</v>
      </c>
      <c r="G5918" s="1">
        <v>43503</v>
      </c>
      <c r="H5918" s="13">
        <f>Orders[[#This Row],[DeliveryDate]]-Orders[[#This Row],[OrderDate]]</f>
        <v>12</v>
      </c>
      <c r="I5918" t="s">
        <v>3</v>
      </c>
      <c r="J5918" t="str">
        <f>_xlfn.XLOOKUP(Orders[[#This Row],[_SalesRepID]],'Sales team'!A:A,'Sales team'!B:B)</f>
        <v>Keith Griffin</v>
      </c>
      <c r="K5918">
        <v>2</v>
      </c>
      <c r="L5918">
        <v>42</v>
      </c>
      <c r="M5918">
        <v>51</v>
      </c>
      <c r="N5918" t="str">
        <f>_xlfn.XLOOKUP(Orders[[#This Row],[_ProductID]],Products!A:A,Products!C:C)</f>
        <v>Home décor</v>
      </c>
      <c r="O5918">
        <v>43</v>
      </c>
      <c r="P5918">
        <v>0.15</v>
      </c>
      <c r="Q5918" s="2">
        <v>1018.4</v>
      </c>
      <c r="R5918" s="2">
        <v>824.904</v>
      </c>
      <c r="S5918" s="2">
        <v>6925.12</v>
      </c>
      <c r="T5918" s="2">
        <v>325.88799999999992</v>
      </c>
    </row>
    <row r="5919" spans="1:20" x14ac:dyDescent="0.25">
      <c r="A5919" t="s">
        <v>2079</v>
      </c>
      <c r="B5919" t="s">
        <v>1</v>
      </c>
      <c r="C5919" t="s">
        <v>6</v>
      </c>
      <c r="D5919" s="1">
        <v>43400</v>
      </c>
      <c r="E5919" s="1">
        <v>43490</v>
      </c>
      <c r="F5919" s="1">
        <v>43513</v>
      </c>
      <c r="G5919" s="1">
        <v>43515</v>
      </c>
      <c r="H5919" s="13">
        <f>Orders[[#This Row],[DeliveryDate]]-Orders[[#This Row],[OrderDate]]</f>
        <v>25</v>
      </c>
      <c r="I5919" t="s">
        <v>3</v>
      </c>
      <c r="J5919" t="str">
        <f>_xlfn.XLOOKUP(Orders[[#This Row],[_SalesRepID]],'Sales team'!A:A,'Sales team'!B:B)</f>
        <v>George Lewis</v>
      </c>
      <c r="K5919">
        <v>8</v>
      </c>
      <c r="L5919">
        <v>30</v>
      </c>
      <c r="M5919">
        <v>161</v>
      </c>
      <c r="N5919" t="str">
        <f>_xlfn.XLOOKUP(Orders[[#This Row],[_ProductID]],Products!A:A,Products!C:C)</f>
        <v>Home décor</v>
      </c>
      <c r="O5919">
        <v>32</v>
      </c>
      <c r="P5919">
        <v>0.15</v>
      </c>
      <c r="Q5919" s="2">
        <v>1118.9000000000001</v>
      </c>
      <c r="R5919" s="2">
        <v>794.41899999999998</v>
      </c>
      <c r="S5919" s="2">
        <v>1902.13</v>
      </c>
      <c r="T5919" s="2">
        <v>313.29200000000014</v>
      </c>
    </row>
    <row r="5920" spans="1:20" x14ac:dyDescent="0.25">
      <c r="A5920" t="s">
        <v>2080</v>
      </c>
      <c r="B5920" t="s">
        <v>1</v>
      </c>
      <c r="C5920" t="s">
        <v>2</v>
      </c>
      <c r="D5920" s="1">
        <v>43400</v>
      </c>
      <c r="E5920" s="1">
        <v>43490</v>
      </c>
      <c r="F5920" s="1">
        <v>43492</v>
      </c>
      <c r="G5920" s="1">
        <v>43503</v>
      </c>
      <c r="H5920" s="13">
        <f>Orders[[#This Row],[DeliveryDate]]-Orders[[#This Row],[OrderDate]]</f>
        <v>13</v>
      </c>
      <c r="I5920" t="s">
        <v>3</v>
      </c>
      <c r="J5920" t="str">
        <f>_xlfn.XLOOKUP(Orders[[#This Row],[_SalesRepID]],'Sales team'!A:A,'Sales team'!B:B)</f>
        <v>Jerry Green</v>
      </c>
      <c r="K5920">
        <v>3</v>
      </c>
      <c r="L5920">
        <v>44</v>
      </c>
      <c r="M5920">
        <v>241</v>
      </c>
      <c r="N5920" t="str">
        <f>_xlfn.XLOOKUP(Orders[[#This Row],[_ProductID]],Products!A:A,Products!C:C)</f>
        <v>Outdoor</v>
      </c>
      <c r="O5920">
        <v>10</v>
      </c>
      <c r="P5920">
        <v>0.1</v>
      </c>
      <c r="Q5920" s="2">
        <v>1896.1000000000001</v>
      </c>
      <c r="R5920" s="2">
        <v>796.36200000000008</v>
      </c>
      <c r="S5920" s="2">
        <v>6825.9600000000009</v>
      </c>
      <c r="T5920" s="2">
        <v>3640.5120000000006</v>
      </c>
    </row>
    <row r="5921" spans="1:20" x14ac:dyDescent="0.25">
      <c r="A5921" t="s">
        <v>2081</v>
      </c>
      <c r="B5921" t="s">
        <v>8</v>
      </c>
      <c r="C5921" t="s">
        <v>6</v>
      </c>
      <c r="D5921" s="1">
        <v>43400</v>
      </c>
      <c r="E5921" s="1">
        <v>43490</v>
      </c>
      <c r="F5921" s="1">
        <v>43511</v>
      </c>
      <c r="G5921" s="1">
        <v>43507</v>
      </c>
      <c r="H5921" s="13">
        <f>Orders[[#This Row],[DeliveryDate]]-Orders[[#This Row],[OrderDate]]</f>
        <v>17</v>
      </c>
      <c r="I5921" t="s">
        <v>3</v>
      </c>
      <c r="J5921" t="str">
        <f>_xlfn.XLOOKUP(Orders[[#This Row],[_SalesRepID]],'Sales team'!A:A,'Sales team'!B:B)</f>
        <v>Roy Rice</v>
      </c>
      <c r="K5921">
        <v>24</v>
      </c>
      <c r="L5921">
        <v>6</v>
      </c>
      <c r="M5921">
        <v>191</v>
      </c>
      <c r="N5921" t="str">
        <f>_xlfn.XLOOKUP(Orders[[#This Row],[_ProductID]],Products!A:A,Products!C:C)</f>
        <v>Home décor</v>
      </c>
      <c r="O5921">
        <v>36</v>
      </c>
      <c r="P5921">
        <v>0.1</v>
      </c>
      <c r="Q5921" s="2">
        <v>2271.3000000000002</v>
      </c>
      <c r="R5921" s="2">
        <v>931.23300000000006</v>
      </c>
      <c r="S5921" s="2">
        <v>8176.6800000000012</v>
      </c>
      <c r="T5921" s="2">
        <v>4451.7480000000014</v>
      </c>
    </row>
    <row r="5922" spans="1:20" x14ac:dyDescent="0.25">
      <c r="A5922" t="s">
        <v>2082</v>
      </c>
      <c r="B5922" t="s">
        <v>1</v>
      </c>
      <c r="C5922" t="s">
        <v>13</v>
      </c>
      <c r="D5922" s="1">
        <v>43400</v>
      </c>
      <c r="E5922" s="1">
        <v>43490</v>
      </c>
      <c r="F5922" s="1">
        <v>43512</v>
      </c>
      <c r="G5922" s="1">
        <v>43509</v>
      </c>
      <c r="H5922" s="13">
        <f>Orders[[#This Row],[DeliveryDate]]-Orders[[#This Row],[OrderDate]]</f>
        <v>19</v>
      </c>
      <c r="I5922" t="s">
        <v>3</v>
      </c>
      <c r="J5922" t="str">
        <f>_xlfn.XLOOKUP(Orders[[#This Row],[_SalesRepID]],'Sales team'!A:A,'Sales team'!B:B)</f>
        <v>Chris Armstrong</v>
      </c>
      <c r="K5922">
        <v>4</v>
      </c>
      <c r="L5922">
        <v>1</v>
      </c>
      <c r="M5922">
        <v>303</v>
      </c>
      <c r="N5922" t="str">
        <f>_xlfn.XLOOKUP(Orders[[#This Row],[_ProductID]],Products!A:A,Products!C:C)</f>
        <v>Outdoor</v>
      </c>
      <c r="O5922">
        <v>18</v>
      </c>
      <c r="P5922">
        <v>7.4999999999999997E-2</v>
      </c>
      <c r="Q5922" s="2">
        <v>5681.6</v>
      </c>
      <c r="R5922" s="2">
        <v>3749.8560000000002</v>
      </c>
      <c r="S5922" s="2">
        <v>21021.920000000002</v>
      </c>
      <c r="T5922" s="2">
        <v>6022.496000000001</v>
      </c>
    </row>
    <row r="5923" spans="1:20" x14ac:dyDescent="0.25">
      <c r="A5923" t="s">
        <v>2083</v>
      </c>
      <c r="B5923" t="s">
        <v>10</v>
      </c>
      <c r="C5923" t="s">
        <v>25</v>
      </c>
      <c r="D5923" s="1">
        <v>43400</v>
      </c>
      <c r="E5923" s="1">
        <v>43490</v>
      </c>
      <c r="F5923" s="1">
        <v>43517</v>
      </c>
      <c r="G5923" s="1">
        <v>43524</v>
      </c>
      <c r="H5923" s="13">
        <f>Orders[[#This Row],[DeliveryDate]]-Orders[[#This Row],[OrderDate]]</f>
        <v>34</v>
      </c>
      <c r="I5923" t="s">
        <v>3</v>
      </c>
      <c r="J5923" t="str">
        <f>_xlfn.XLOOKUP(Orders[[#This Row],[_SalesRepID]],'Sales team'!A:A,'Sales team'!B:B)</f>
        <v>Donald Reynolds</v>
      </c>
      <c r="K5923">
        <v>26</v>
      </c>
      <c r="L5923">
        <v>25</v>
      </c>
      <c r="M5923">
        <v>330</v>
      </c>
      <c r="N5923" t="str">
        <f>_xlfn.XLOOKUP(Orders[[#This Row],[_ProductID]],Products!A:A,Products!C:C)</f>
        <v>Furniture</v>
      </c>
      <c r="O5923">
        <v>34</v>
      </c>
      <c r="P5923">
        <v>7.4999999999999997E-2</v>
      </c>
      <c r="Q5923" s="2">
        <v>1065.3</v>
      </c>
      <c r="R5923" s="2">
        <v>607.22099999999989</v>
      </c>
      <c r="S5923" s="2">
        <v>985.40250000000003</v>
      </c>
      <c r="T5923" s="2">
        <v>378.18150000000014</v>
      </c>
    </row>
    <row r="5924" spans="1:20" x14ac:dyDescent="0.25">
      <c r="A5924" t="s">
        <v>2084</v>
      </c>
      <c r="B5924" t="s">
        <v>1</v>
      </c>
      <c r="C5924" t="s">
        <v>2</v>
      </c>
      <c r="D5924" s="1">
        <v>43400</v>
      </c>
      <c r="E5924" s="1">
        <v>43490</v>
      </c>
      <c r="F5924" s="1">
        <v>43501</v>
      </c>
      <c r="G5924" s="1">
        <v>43524</v>
      </c>
      <c r="H5924" s="13">
        <f>Orders[[#This Row],[DeliveryDate]]-Orders[[#This Row],[OrderDate]]</f>
        <v>34</v>
      </c>
      <c r="I5924" t="s">
        <v>3</v>
      </c>
      <c r="J5924" t="str">
        <f>_xlfn.XLOOKUP(Orders[[#This Row],[_SalesRepID]],'Sales team'!A:A,'Sales team'!B:B)</f>
        <v>Joshua Ryan</v>
      </c>
      <c r="K5924">
        <v>9</v>
      </c>
      <c r="L5924">
        <v>46</v>
      </c>
      <c r="M5924">
        <v>233</v>
      </c>
      <c r="N5924" t="str">
        <f>_xlfn.XLOOKUP(Orders[[#This Row],[_ProductID]],Products!A:A,Products!C:C)</f>
        <v>Kitchen &amp; Dining</v>
      </c>
      <c r="O5924">
        <v>13</v>
      </c>
      <c r="P5924">
        <v>0.05</v>
      </c>
      <c r="Q5924" s="2">
        <v>2579.5</v>
      </c>
      <c r="R5924" s="2">
        <v>2140.9849999999997</v>
      </c>
      <c r="S5924" s="2">
        <v>9802.1</v>
      </c>
      <c r="T5924" s="2">
        <v>1238.1600000000017</v>
      </c>
    </row>
    <row r="5925" spans="1:20" x14ac:dyDescent="0.25">
      <c r="A5925" t="s">
        <v>2074</v>
      </c>
      <c r="B5925" t="s">
        <v>8</v>
      </c>
      <c r="C5925" t="s">
        <v>46</v>
      </c>
      <c r="D5925" s="1">
        <v>43400</v>
      </c>
      <c r="E5925" s="1">
        <v>43489</v>
      </c>
      <c r="F5925" s="1">
        <v>43516</v>
      </c>
      <c r="G5925" s="1">
        <v>43507</v>
      </c>
      <c r="H5925" s="13">
        <f>Orders[[#This Row],[DeliveryDate]]-Orders[[#This Row],[OrderDate]]</f>
        <v>18</v>
      </c>
      <c r="I5925" t="s">
        <v>3</v>
      </c>
      <c r="J5925" t="str">
        <f>_xlfn.XLOOKUP(Orders[[#This Row],[_SalesRepID]],'Sales team'!A:A,'Sales team'!B:B)</f>
        <v>Anthony Torres</v>
      </c>
      <c r="K5925">
        <v>20</v>
      </c>
      <c r="L5925">
        <v>25</v>
      </c>
      <c r="M5925">
        <v>87</v>
      </c>
      <c r="N5925" t="str">
        <f>_xlfn.XLOOKUP(Orders[[#This Row],[_ProductID]],Products!A:A,Products!C:C)</f>
        <v>Home décor</v>
      </c>
      <c r="O5925">
        <v>30</v>
      </c>
      <c r="P5925">
        <v>0.05</v>
      </c>
      <c r="Q5925" s="2">
        <v>3772.1</v>
      </c>
      <c r="R5925" s="2">
        <v>3093.1219999999998</v>
      </c>
      <c r="S5925" s="2">
        <v>14333.98</v>
      </c>
      <c r="T5925" s="2">
        <v>1961.4920000000002</v>
      </c>
    </row>
    <row r="5926" spans="1:20" x14ac:dyDescent="0.25">
      <c r="A5926" t="s">
        <v>2075</v>
      </c>
      <c r="B5926" t="s">
        <v>1</v>
      </c>
      <c r="C5926" t="s">
        <v>46</v>
      </c>
      <c r="D5926" s="1">
        <v>43400</v>
      </c>
      <c r="E5926" s="1">
        <v>43489</v>
      </c>
      <c r="F5926" s="1">
        <v>43506</v>
      </c>
      <c r="G5926" s="1">
        <v>43504</v>
      </c>
      <c r="H5926" s="13">
        <f>Orders[[#This Row],[DeliveryDate]]-Orders[[#This Row],[OrderDate]]</f>
        <v>15</v>
      </c>
      <c r="I5926" t="s">
        <v>3</v>
      </c>
      <c r="J5926" t="str">
        <f>_xlfn.XLOOKUP(Orders[[#This Row],[_SalesRepID]],'Sales team'!A:A,'Sales team'!B:B)</f>
        <v>George Lewis</v>
      </c>
      <c r="K5926">
        <v>8</v>
      </c>
      <c r="L5926">
        <v>25</v>
      </c>
      <c r="M5926">
        <v>64</v>
      </c>
      <c r="N5926" t="str">
        <f>_xlfn.XLOOKUP(Orders[[#This Row],[_ProductID]],Products!A:A,Products!C:C)</f>
        <v>Furniture</v>
      </c>
      <c r="O5926">
        <v>19</v>
      </c>
      <c r="P5926">
        <v>0.05</v>
      </c>
      <c r="Q5926" s="2">
        <v>3484</v>
      </c>
      <c r="R5926" s="2">
        <v>1532.96</v>
      </c>
      <c r="S5926" s="2">
        <v>3309.7999999999997</v>
      </c>
      <c r="T5926" s="2">
        <v>1776.8399999999997</v>
      </c>
    </row>
    <row r="5927" spans="1:20" x14ac:dyDescent="0.25">
      <c r="A5927" t="s">
        <v>2076</v>
      </c>
      <c r="B5927" t="s">
        <v>5</v>
      </c>
      <c r="C5927" t="s">
        <v>13</v>
      </c>
      <c r="D5927" s="1">
        <v>43400</v>
      </c>
      <c r="E5927" s="1">
        <v>43489</v>
      </c>
      <c r="F5927" s="1">
        <v>43498</v>
      </c>
      <c r="G5927" s="1">
        <v>43511</v>
      </c>
      <c r="H5927" s="13">
        <f>Orders[[#This Row],[DeliveryDate]]-Orders[[#This Row],[OrderDate]]</f>
        <v>22</v>
      </c>
      <c r="I5927" t="s">
        <v>3</v>
      </c>
      <c r="J5927" t="str">
        <f>_xlfn.XLOOKUP(Orders[[#This Row],[_SalesRepID]],'Sales team'!A:A,'Sales team'!B:B)</f>
        <v>Todd Roberts</v>
      </c>
      <c r="K5927">
        <v>13</v>
      </c>
      <c r="L5927">
        <v>16</v>
      </c>
      <c r="M5927">
        <v>286</v>
      </c>
      <c r="N5927" t="str">
        <f>_xlfn.XLOOKUP(Orders[[#This Row],[_ProductID]],Products!A:A,Products!C:C)</f>
        <v>Home décor</v>
      </c>
      <c r="O5927">
        <v>17</v>
      </c>
      <c r="P5927">
        <v>7.4999999999999997E-2</v>
      </c>
      <c r="Q5927" s="2">
        <v>1051.9000000000001</v>
      </c>
      <c r="R5927" s="2">
        <v>420.76000000000005</v>
      </c>
      <c r="S5927" s="2">
        <v>7784.0600000000013</v>
      </c>
      <c r="T5927" s="2">
        <v>4417.9800000000014</v>
      </c>
    </row>
    <row r="5928" spans="1:20" x14ac:dyDescent="0.25">
      <c r="A5928" t="s">
        <v>2077</v>
      </c>
      <c r="B5928" t="s">
        <v>1</v>
      </c>
      <c r="C5928" t="s">
        <v>25</v>
      </c>
      <c r="D5928" s="1">
        <v>43400</v>
      </c>
      <c r="E5928" s="1">
        <v>43489</v>
      </c>
      <c r="F5928" s="1">
        <v>43501</v>
      </c>
      <c r="G5928" s="1">
        <v>43500</v>
      </c>
      <c r="H5928" s="13">
        <f>Orders[[#This Row],[DeliveryDate]]-Orders[[#This Row],[OrderDate]]</f>
        <v>11</v>
      </c>
      <c r="I5928" t="s">
        <v>3</v>
      </c>
      <c r="J5928" t="str">
        <f>_xlfn.XLOOKUP(Orders[[#This Row],[_SalesRepID]],'Sales team'!A:A,'Sales team'!B:B)</f>
        <v>Stephen Payne</v>
      </c>
      <c r="K5928">
        <v>5</v>
      </c>
      <c r="L5928">
        <v>1</v>
      </c>
      <c r="M5928">
        <v>335</v>
      </c>
      <c r="N5928" t="str">
        <f>_xlfn.XLOOKUP(Orders[[#This Row],[_ProductID]],Products!A:A,Products!C:C)</f>
        <v>Kitchen &amp; Dining</v>
      </c>
      <c r="O5928">
        <v>8</v>
      </c>
      <c r="P5928">
        <v>7.4999999999999997E-2</v>
      </c>
      <c r="Q5928" s="2">
        <v>207.70000000000002</v>
      </c>
      <c r="R5928" s="2">
        <v>116.31200000000003</v>
      </c>
      <c r="S5928" s="2">
        <v>192.12250000000003</v>
      </c>
      <c r="T5928" s="2">
        <v>75.810500000000005</v>
      </c>
    </row>
    <row r="5929" spans="1:20" x14ac:dyDescent="0.25">
      <c r="A5929" t="s">
        <v>2078</v>
      </c>
      <c r="B5929" t="s">
        <v>5</v>
      </c>
      <c r="C5929" t="s">
        <v>15</v>
      </c>
      <c r="D5929" s="1">
        <v>43400</v>
      </c>
      <c r="E5929" s="1">
        <v>43489</v>
      </c>
      <c r="F5929" s="1">
        <v>43493</v>
      </c>
      <c r="G5929" s="1">
        <v>43495</v>
      </c>
      <c r="H5929" s="13">
        <f>Orders[[#This Row],[DeliveryDate]]-Orders[[#This Row],[OrderDate]]</f>
        <v>6</v>
      </c>
      <c r="I5929" t="s">
        <v>3</v>
      </c>
      <c r="J5929" t="str">
        <f>_xlfn.XLOOKUP(Orders[[#This Row],[_SalesRepID]],'Sales team'!A:A,'Sales team'!B:B)</f>
        <v>Anthony Berry</v>
      </c>
      <c r="K5929">
        <v>16</v>
      </c>
      <c r="L5929">
        <v>14</v>
      </c>
      <c r="M5929">
        <v>38</v>
      </c>
      <c r="N5929" t="str">
        <f>_xlfn.XLOOKUP(Orders[[#This Row],[_ProductID]],Products!A:A,Products!C:C)</f>
        <v>Outdoor</v>
      </c>
      <c r="O5929">
        <v>18</v>
      </c>
      <c r="P5929">
        <v>0.1</v>
      </c>
      <c r="Q5929" s="2">
        <v>1708.5</v>
      </c>
      <c r="R5929" s="2">
        <v>1195.9499999999998</v>
      </c>
      <c r="S5929" s="2">
        <v>4612.95</v>
      </c>
      <c r="T5929" s="2">
        <v>1025.1000000000004</v>
      </c>
    </row>
    <row r="5930" spans="1:20" x14ac:dyDescent="0.25">
      <c r="A5930" t="s">
        <v>2064</v>
      </c>
      <c r="B5930" t="s">
        <v>5</v>
      </c>
      <c r="C5930" t="s">
        <v>2</v>
      </c>
      <c r="D5930" s="1">
        <v>43400</v>
      </c>
      <c r="E5930" s="1">
        <v>43488</v>
      </c>
      <c r="F5930" s="1">
        <v>43507</v>
      </c>
      <c r="G5930" s="1">
        <v>43495</v>
      </c>
      <c r="H5930" s="13">
        <f>Orders[[#This Row],[DeliveryDate]]-Orders[[#This Row],[OrderDate]]</f>
        <v>7</v>
      </c>
      <c r="I5930" t="s">
        <v>3</v>
      </c>
      <c r="J5930" t="str">
        <f>_xlfn.XLOOKUP(Orders[[#This Row],[_SalesRepID]],'Sales team'!A:A,'Sales team'!B:B)</f>
        <v>Nicholas Cunningham</v>
      </c>
      <c r="K5930">
        <v>19</v>
      </c>
      <c r="L5930">
        <v>36</v>
      </c>
      <c r="M5930">
        <v>252</v>
      </c>
      <c r="N5930" t="str">
        <f>_xlfn.XLOOKUP(Orders[[#This Row],[_ProductID]],Products!A:A,Products!C:C)</f>
        <v>Electronics</v>
      </c>
      <c r="O5930">
        <v>25</v>
      </c>
      <c r="P5930">
        <v>0.05</v>
      </c>
      <c r="Q5930" s="2">
        <v>3872.6</v>
      </c>
      <c r="R5930" s="2">
        <v>2594.6420000000003</v>
      </c>
      <c r="S5930" s="2">
        <v>11036.909999999998</v>
      </c>
      <c r="T5930" s="2">
        <v>3252.9839999999967</v>
      </c>
    </row>
    <row r="5931" spans="1:20" x14ac:dyDescent="0.25">
      <c r="A5931" t="s">
        <v>2065</v>
      </c>
      <c r="B5931" t="s">
        <v>1</v>
      </c>
      <c r="C5931" t="s">
        <v>6</v>
      </c>
      <c r="D5931" s="1">
        <v>43400</v>
      </c>
      <c r="E5931" s="1">
        <v>43488</v>
      </c>
      <c r="F5931" s="1">
        <v>43512</v>
      </c>
      <c r="G5931" s="1">
        <v>43503</v>
      </c>
      <c r="H5931" s="13">
        <f>Orders[[#This Row],[DeliveryDate]]-Orders[[#This Row],[OrderDate]]</f>
        <v>15</v>
      </c>
      <c r="I5931" t="s">
        <v>3</v>
      </c>
      <c r="J5931" t="str">
        <f>_xlfn.XLOOKUP(Orders[[#This Row],[_SalesRepID]],'Sales team'!A:A,'Sales team'!B:B)</f>
        <v>Shawn Cook</v>
      </c>
      <c r="K5931">
        <v>7</v>
      </c>
      <c r="L5931">
        <v>24</v>
      </c>
      <c r="M5931">
        <v>150</v>
      </c>
      <c r="N5931" t="str">
        <f>_xlfn.XLOOKUP(Orders[[#This Row],[_ProductID]],Products!A:A,Products!C:C)</f>
        <v>Outdoor</v>
      </c>
      <c r="O5931">
        <v>10</v>
      </c>
      <c r="P5931">
        <v>0.05</v>
      </c>
      <c r="Q5931" s="2">
        <v>3886</v>
      </c>
      <c r="R5931" s="2">
        <v>1826.4199999999998</v>
      </c>
      <c r="S5931" s="2">
        <v>7383.4</v>
      </c>
      <c r="T5931" s="2">
        <v>3730.56</v>
      </c>
    </row>
    <row r="5932" spans="1:20" x14ac:dyDescent="0.25">
      <c r="A5932" t="s">
        <v>2066</v>
      </c>
      <c r="B5932" t="s">
        <v>5</v>
      </c>
      <c r="C5932" t="s">
        <v>46</v>
      </c>
      <c r="D5932" s="1">
        <v>43400</v>
      </c>
      <c r="E5932" s="1">
        <v>43488</v>
      </c>
      <c r="F5932" s="1">
        <v>43512</v>
      </c>
      <c r="G5932" s="1">
        <v>43497</v>
      </c>
      <c r="H5932" s="13">
        <f>Orders[[#This Row],[DeliveryDate]]-Orders[[#This Row],[OrderDate]]</f>
        <v>9</v>
      </c>
      <c r="I5932" t="s">
        <v>3</v>
      </c>
      <c r="J5932" t="str">
        <f>_xlfn.XLOOKUP(Orders[[#This Row],[_SalesRepID]],'Sales team'!A:A,'Sales team'!B:B)</f>
        <v>Nicholas Cunningham</v>
      </c>
      <c r="K5932">
        <v>19</v>
      </c>
      <c r="L5932">
        <v>10</v>
      </c>
      <c r="M5932">
        <v>75</v>
      </c>
      <c r="N5932" t="str">
        <f>_xlfn.XLOOKUP(Orders[[#This Row],[_ProductID]],Products!A:A,Products!C:C)</f>
        <v>Home décor</v>
      </c>
      <c r="O5932">
        <v>36</v>
      </c>
      <c r="P5932">
        <v>0.05</v>
      </c>
      <c r="Q5932" s="2">
        <v>268</v>
      </c>
      <c r="R5932" s="2">
        <v>222.44</v>
      </c>
      <c r="S5932" s="2">
        <v>2036.8</v>
      </c>
      <c r="T5932" s="2">
        <v>257.27999999999997</v>
      </c>
    </row>
    <row r="5933" spans="1:20" x14ac:dyDescent="0.25">
      <c r="A5933" t="s">
        <v>2067</v>
      </c>
      <c r="B5933" t="s">
        <v>1</v>
      </c>
      <c r="C5933" t="s">
        <v>2</v>
      </c>
      <c r="D5933" s="1">
        <v>43400</v>
      </c>
      <c r="E5933" s="1">
        <v>43488</v>
      </c>
      <c r="F5933" s="1">
        <v>43515</v>
      </c>
      <c r="G5933" s="1">
        <v>43503</v>
      </c>
      <c r="H5933" s="13">
        <f>Orders[[#This Row],[DeliveryDate]]-Orders[[#This Row],[OrderDate]]</f>
        <v>15</v>
      </c>
      <c r="I5933" t="s">
        <v>3</v>
      </c>
      <c r="J5933" t="str">
        <f>_xlfn.XLOOKUP(Orders[[#This Row],[_SalesRepID]],'Sales team'!A:A,'Sales team'!B:B)</f>
        <v>Carl Nguyen</v>
      </c>
      <c r="K5933">
        <v>12</v>
      </c>
      <c r="L5933">
        <v>9</v>
      </c>
      <c r="M5933">
        <v>225</v>
      </c>
      <c r="N5933" t="str">
        <f>_xlfn.XLOOKUP(Orders[[#This Row],[_ProductID]],Products!A:A,Products!C:C)</f>
        <v>Home décor</v>
      </c>
      <c r="O5933">
        <v>11</v>
      </c>
      <c r="P5933">
        <v>0.05</v>
      </c>
      <c r="Q5933" s="2">
        <v>214.4</v>
      </c>
      <c r="R5933" s="2">
        <v>92.192000000000007</v>
      </c>
      <c r="S5933" s="2">
        <v>814.72</v>
      </c>
      <c r="T5933" s="2">
        <v>445.952</v>
      </c>
    </row>
    <row r="5934" spans="1:20" x14ac:dyDescent="0.25">
      <c r="A5934" t="s">
        <v>2068</v>
      </c>
      <c r="B5934" t="s">
        <v>5</v>
      </c>
      <c r="C5934" t="s">
        <v>25</v>
      </c>
      <c r="D5934" s="1">
        <v>43400</v>
      </c>
      <c r="E5934" s="1">
        <v>43488</v>
      </c>
      <c r="F5934" s="1">
        <v>43499</v>
      </c>
      <c r="G5934" s="1">
        <v>43514</v>
      </c>
      <c r="H5934" s="13">
        <f>Orders[[#This Row],[DeliveryDate]]-Orders[[#This Row],[OrderDate]]</f>
        <v>26</v>
      </c>
      <c r="I5934" t="s">
        <v>3</v>
      </c>
      <c r="J5934" t="str">
        <f>_xlfn.XLOOKUP(Orders[[#This Row],[_SalesRepID]],'Sales team'!A:A,'Sales team'!B:B)</f>
        <v>Nicholas Cunningham</v>
      </c>
      <c r="K5934">
        <v>19</v>
      </c>
      <c r="L5934">
        <v>12</v>
      </c>
      <c r="M5934">
        <v>346</v>
      </c>
      <c r="N5934" t="str">
        <f>_xlfn.XLOOKUP(Orders[[#This Row],[_ProductID]],Products!A:A,Products!C:C)</f>
        <v>Furniture</v>
      </c>
      <c r="O5934">
        <v>34</v>
      </c>
      <c r="P5934">
        <v>7.4999999999999997E-2</v>
      </c>
      <c r="Q5934" s="2">
        <v>676.7</v>
      </c>
      <c r="R5934" s="2">
        <v>433.08800000000002</v>
      </c>
      <c r="S5934" s="2">
        <v>3129.7375000000002</v>
      </c>
      <c r="T5934" s="2">
        <v>964.29750000000013</v>
      </c>
    </row>
    <row r="5935" spans="1:20" x14ac:dyDescent="0.25">
      <c r="A5935" t="s">
        <v>2069</v>
      </c>
      <c r="B5935" t="s">
        <v>5</v>
      </c>
      <c r="C5935" t="s">
        <v>6</v>
      </c>
      <c r="D5935" s="1">
        <v>43400</v>
      </c>
      <c r="E5935" s="1">
        <v>43488</v>
      </c>
      <c r="F5935" s="1">
        <v>43503</v>
      </c>
      <c r="G5935" s="1">
        <v>43494</v>
      </c>
      <c r="H5935" s="13">
        <f>Orders[[#This Row],[DeliveryDate]]-Orders[[#This Row],[OrderDate]]</f>
        <v>6</v>
      </c>
      <c r="I5935" t="s">
        <v>3</v>
      </c>
      <c r="J5935" t="str">
        <f>_xlfn.XLOOKUP(Orders[[#This Row],[_SalesRepID]],'Sales team'!A:A,'Sales team'!B:B)</f>
        <v>Paul Holmes</v>
      </c>
      <c r="K5935">
        <v>14</v>
      </c>
      <c r="L5935">
        <v>39</v>
      </c>
      <c r="M5935">
        <v>174</v>
      </c>
      <c r="N5935" t="str">
        <f>_xlfn.XLOOKUP(Orders[[#This Row],[_ProductID]],Products!A:A,Products!C:C)</f>
        <v>Kitchen &amp; Dining</v>
      </c>
      <c r="O5935">
        <v>4</v>
      </c>
      <c r="P5935">
        <v>0.05</v>
      </c>
      <c r="Q5935" s="2">
        <v>1005</v>
      </c>
      <c r="R5935" s="2">
        <v>412.04999999999995</v>
      </c>
      <c r="S5935" s="2">
        <v>954.75</v>
      </c>
      <c r="T5935" s="2">
        <v>542.70000000000005</v>
      </c>
    </row>
    <row r="5936" spans="1:20" x14ac:dyDescent="0.25">
      <c r="A5936" t="s">
        <v>2070</v>
      </c>
      <c r="B5936" t="s">
        <v>5</v>
      </c>
      <c r="C5936" t="s">
        <v>13</v>
      </c>
      <c r="D5936" s="1">
        <v>43400</v>
      </c>
      <c r="E5936" s="1">
        <v>43488</v>
      </c>
      <c r="F5936" s="1">
        <v>43508</v>
      </c>
      <c r="G5936" s="1">
        <v>43528</v>
      </c>
      <c r="H5936" s="13">
        <f>Orders[[#This Row],[DeliveryDate]]-Orders[[#This Row],[OrderDate]]</f>
        <v>40</v>
      </c>
      <c r="I5936" t="s">
        <v>3</v>
      </c>
      <c r="J5936" t="str">
        <f>_xlfn.XLOOKUP(Orders[[#This Row],[_SalesRepID]],'Sales team'!A:A,'Sales team'!B:B)</f>
        <v>Roger Alexander</v>
      </c>
      <c r="K5936">
        <v>15</v>
      </c>
      <c r="L5936">
        <v>47</v>
      </c>
      <c r="M5936">
        <v>278</v>
      </c>
      <c r="N5936" t="str">
        <f>_xlfn.XLOOKUP(Orders[[#This Row],[_ProductID]],Products!A:A,Products!C:C)</f>
        <v>Furniture</v>
      </c>
      <c r="O5936">
        <v>5</v>
      </c>
      <c r="P5936">
        <v>0.05</v>
      </c>
      <c r="Q5936" s="2">
        <v>1065.3</v>
      </c>
      <c r="R5936" s="2">
        <v>703.09799999999996</v>
      </c>
      <c r="S5936" s="2">
        <v>1012.0349999999999</v>
      </c>
      <c r="T5936" s="2">
        <v>308.9369999999999</v>
      </c>
    </row>
    <row r="5937" spans="1:20" x14ac:dyDescent="0.25">
      <c r="A5937" t="s">
        <v>2071</v>
      </c>
      <c r="B5937" t="s">
        <v>1</v>
      </c>
      <c r="C5937" t="s">
        <v>25</v>
      </c>
      <c r="D5937" s="1">
        <v>43400</v>
      </c>
      <c r="E5937" s="1">
        <v>43488</v>
      </c>
      <c r="F5937" s="1">
        <v>43499</v>
      </c>
      <c r="G5937" s="1">
        <v>43509</v>
      </c>
      <c r="H5937" s="13">
        <f>Orders[[#This Row],[DeliveryDate]]-Orders[[#This Row],[OrderDate]]</f>
        <v>21</v>
      </c>
      <c r="I5937" t="s">
        <v>3</v>
      </c>
      <c r="J5937" t="str">
        <f>_xlfn.XLOOKUP(Orders[[#This Row],[_SalesRepID]],'Sales team'!A:A,'Sales team'!B:B)</f>
        <v>Shawn Cook</v>
      </c>
      <c r="K5937">
        <v>7</v>
      </c>
      <c r="L5937">
        <v>15</v>
      </c>
      <c r="M5937">
        <v>352</v>
      </c>
      <c r="N5937" t="str">
        <f>_xlfn.XLOOKUP(Orders[[#This Row],[_ProductID]],Products!A:A,Products!C:C)</f>
        <v>Home décor</v>
      </c>
      <c r="O5937">
        <v>33</v>
      </c>
      <c r="P5937">
        <v>0.1</v>
      </c>
      <c r="Q5937" s="2">
        <v>167.5</v>
      </c>
      <c r="R5937" s="2">
        <v>113.9</v>
      </c>
      <c r="S5937" s="2">
        <v>301.5</v>
      </c>
      <c r="T5937" s="2">
        <v>73.699999999999989</v>
      </c>
    </row>
    <row r="5938" spans="1:20" x14ac:dyDescent="0.25">
      <c r="A5938" t="s">
        <v>2072</v>
      </c>
      <c r="B5938" t="s">
        <v>1</v>
      </c>
      <c r="C5938" t="s">
        <v>15</v>
      </c>
      <c r="D5938" s="1">
        <v>43400</v>
      </c>
      <c r="E5938" s="1">
        <v>43488</v>
      </c>
      <c r="F5938" s="1">
        <v>43510</v>
      </c>
      <c r="G5938" s="1">
        <v>43508</v>
      </c>
      <c r="H5938" s="13">
        <f>Orders[[#This Row],[DeliveryDate]]-Orders[[#This Row],[OrderDate]]</f>
        <v>20</v>
      </c>
      <c r="I5938" t="s">
        <v>3</v>
      </c>
      <c r="J5938" t="str">
        <f>_xlfn.XLOOKUP(Orders[[#This Row],[_SalesRepID]],'Sales team'!A:A,'Sales team'!B:B)</f>
        <v>Jerry Green</v>
      </c>
      <c r="K5938">
        <v>3</v>
      </c>
      <c r="L5938">
        <v>11</v>
      </c>
      <c r="M5938">
        <v>47</v>
      </c>
      <c r="N5938" t="str">
        <f>_xlfn.XLOOKUP(Orders[[#This Row],[_ProductID]],Products!A:A,Products!C:C)</f>
        <v>Home décor</v>
      </c>
      <c r="O5938">
        <v>11</v>
      </c>
      <c r="P5938">
        <v>0.15</v>
      </c>
      <c r="Q5938" s="2">
        <v>1179.2</v>
      </c>
      <c r="R5938" s="2">
        <v>837.23199999999997</v>
      </c>
      <c r="S5938" s="2">
        <v>4009.28</v>
      </c>
      <c r="T5938" s="2">
        <v>660.35200000000032</v>
      </c>
    </row>
    <row r="5939" spans="1:20" x14ac:dyDescent="0.25">
      <c r="A5939" t="s">
        <v>2073</v>
      </c>
      <c r="B5939" t="s">
        <v>5</v>
      </c>
      <c r="C5939" t="s">
        <v>6</v>
      </c>
      <c r="D5939" s="1">
        <v>43300</v>
      </c>
      <c r="E5939" s="1">
        <v>43488</v>
      </c>
      <c r="F5939" s="1">
        <v>43503</v>
      </c>
      <c r="G5939" s="1">
        <v>43518</v>
      </c>
      <c r="H5939" s="13">
        <f>Orders[[#This Row],[DeliveryDate]]-Orders[[#This Row],[OrderDate]]</f>
        <v>30</v>
      </c>
      <c r="I5939" t="s">
        <v>3</v>
      </c>
      <c r="J5939" t="str">
        <f>_xlfn.XLOOKUP(Orders[[#This Row],[_SalesRepID]],'Sales team'!A:A,'Sales team'!B:B)</f>
        <v>Paul Holmes</v>
      </c>
      <c r="K5939">
        <v>14</v>
      </c>
      <c r="L5939">
        <v>5</v>
      </c>
      <c r="M5939">
        <v>180</v>
      </c>
      <c r="N5939" t="str">
        <f>_xlfn.XLOOKUP(Orders[[#This Row],[_ProductID]],Products!A:A,Products!C:C)</f>
        <v>Electronics</v>
      </c>
      <c r="O5939">
        <v>6</v>
      </c>
      <c r="P5939">
        <v>0.2</v>
      </c>
      <c r="Q5939" s="2">
        <v>5808.9000000000005</v>
      </c>
      <c r="R5939" s="2">
        <v>3485.34</v>
      </c>
      <c r="S5939" s="2">
        <v>32529.840000000004</v>
      </c>
      <c r="T5939" s="2">
        <v>8132.4600000000028</v>
      </c>
    </row>
    <row r="5940" spans="1:20" x14ac:dyDescent="0.25">
      <c r="A5940" t="s">
        <v>2059</v>
      </c>
      <c r="B5940" t="s">
        <v>10</v>
      </c>
      <c r="C5940" t="s">
        <v>2</v>
      </c>
      <c r="D5940" s="1">
        <v>43300</v>
      </c>
      <c r="E5940" s="1">
        <v>43487</v>
      </c>
      <c r="F5940" s="1">
        <v>43507</v>
      </c>
      <c r="G5940" s="1">
        <v>43503</v>
      </c>
      <c r="H5940" s="13">
        <f>Orders[[#This Row],[DeliveryDate]]-Orders[[#This Row],[OrderDate]]</f>
        <v>16</v>
      </c>
      <c r="I5940" t="s">
        <v>3</v>
      </c>
      <c r="J5940" t="str">
        <f>_xlfn.XLOOKUP(Orders[[#This Row],[_SalesRepID]],'Sales team'!A:A,'Sales team'!B:B)</f>
        <v>Patrick Graham</v>
      </c>
      <c r="K5940">
        <v>25</v>
      </c>
      <c r="L5940">
        <v>33</v>
      </c>
      <c r="M5940">
        <v>230</v>
      </c>
      <c r="N5940" t="str">
        <f>_xlfn.XLOOKUP(Orders[[#This Row],[_ProductID]],Products!A:A,Products!C:C)</f>
        <v>Home décor</v>
      </c>
      <c r="O5940">
        <v>26</v>
      </c>
      <c r="P5940">
        <v>0.1</v>
      </c>
      <c r="Q5940" s="2">
        <v>5641.4000000000005</v>
      </c>
      <c r="R5940" s="2">
        <v>3272.0120000000002</v>
      </c>
      <c r="S5940" s="2">
        <v>20309.04</v>
      </c>
      <c r="T5940" s="2">
        <v>7220.9920000000002</v>
      </c>
    </row>
    <row r="5941" spans="1:20" x14ac:dyDescent="0.25">
      <c r="A5941" t="s">
        <v>2060</v>
      </c>
      <c r="B5941" t="s">
        <v>5</v>
      </c>
      <c r="C5941" t="s">
        <v>6</v>
      </c>
      <c r="D5941" s="1">
        <v>43400</v>
      </c>
      <c r="E5941" s="1">
        <v>43487</v>
      </c>
      <c r="F5941" s="1">
        <v>43510</v>
      </c>
      <c r="G5941" s="1">
        <v>43503</v>
      </c>
      <c r="H5941" s="13">
        <f>Orders[[#This Row],[DeliveryDate]]-Orders[[#This Row],[OrderDate]]</f>
        <v>16</v>
      </c>
      <c r="I5941" t="s">
        <v>3</v>
      </c>
      <c r="J5941" t="str">
        <f>_xlfn.XLOOKUP(Orders[[#This Row],[_SalesRepID]],'Sales team'!A:A,'Sales team'!B:B)</f>
        <v>Anthony Berry</v>
      </c>
      <c r="K5941">
        <v>16</v>
      </c>
      <c r="L5941">
        <v>48</v>
      </c>
      <c r="M5941">
        <v>148</v>
      </c>
      <c r="N5941" t="str">
        <f>_xlfn.XLOOKUP(Orders[[#This Row],[_ProductID]],Products!A:A,Products!C:C)</f>
        <v>Kitchen &amp; Dining</v>
      </c>
      <c r="O5941">
        <v>37</v>
      </c>
      <c r="P5941">
        <v>0.05</v>
      </c>
      <c r="Q5941" s="2">
        <v>2217.7000000000003</v>
      </c>
      <c r="R5941" s="2">
        <v>1552.39</v>
      </c>
      <c r="S5941" s="2">
        <v>2106.8150000000001</v>
      </c>
      <c r="T5941" s="2">
        <v>554.42499999999995</v>
      </c>
    </row>
    <row r="5942" spans="1:20" x14ac:dyDescent="0.25">
      <c r="A5942" t="s">
        <v>2061</v>
      </c>
      <c r="B5942" t="s">
        <v>1</v>
      </c>
      <c r="C5942" t="s">
        <v>15</v>
      </c>
      <c r="D5942" s="1">
        <v>43400</v>
      </c>
      <c r="E5942" s="1">
        <v>43487</v>
      </c>
      <c r="F5942" s="1">
        <v>43494</v>
      </c>
      <c r="G5942" s="1">
        <v>43496</v>
      </c>
      <c r="H5942" s="13">
        <f>Orders[[#This Row],[DeliveryDate]]-Orders[[#This Row],[OrderDate]]</f>
        <v>9</v>
      </c>
      <c r="I5942" t="s">
        <v>3</v>
      </c>
      <c r="J5942" t="str">
        <f>_xlfn.XLOOKUP(Orders[[#This Row],[_SalesRepID]],'Sales team'!A:A,'Sales team'!B:B)</f>
        <v>Chris Armstrong</v>
      </c>
      <c r="K5942">
        <v>4</v>
      </c>
      <c r="L5942">
        <v>37</v>
      </c>
      <c r="M5942">
        <v>36</v>
      </c>
      <c r="N5942" t="str">
        <f>_xlfn.XLOOKUP(Orders[[#This Row],[_ProductID]],Products!A:A,Products!C:C)</f>
        <v>Home décor</v>
      </c>
      <c r="O5942">
        <v>14</v>
      </c>
      <c r="P5942">
        <v>0.2</v>
      </c>
      <c r="Q5942" s="2">
        <v>1855.9</v>
      </c>
      <c r="R5942" s="2">
        <v>1317.6890000000001</v>
      </c>
      <c r="S5942" s="2">
        <v>10393.040000000001</v>
      </c>
      <c r="T5942" s="2">
        <v>1169.2170000000006</v>
      </c>
    </row>
    <row r="5943" spans="1:20" x14ac:dyDescent="0.25">
      <c r="A5943" t="s">
        <v>2062</v>
      </c>
      <c r="B5943" t="s">
        <v>8</v>
      </c>
      <c r="C5943" t="s">
        <v>6</v>
      </c>
      <c r="D5943" s="1">
        <v>43400</v>
      </c>
      <c r="E5943" s="1">
        <v>43487</v>
      </c>
      <c r="F5943" s="1">
        <v>43498</v>
      </c>
      <c r="G5943" s="1">
        <v>43500</v>
      </c>
      <c r="H5943" s="13">
        <f>Orders[[#This Row],[DeliveryDate]]-Orders[[#This Row],[OrderDate]]</f>
        <v>13</v>
      </c>
      <c r="I5943" t="s">
        <v>3</v>
      </c>
      <c r="J5943" t="str">
        <f>_xlfn.XLOOKUP(Orders[[#This Row],[_SalesRepID]],'Sales team'!A:A,'Sales team'!B:B)</f>
        <v>Patrick Graham</v>
      </c>
      <c r="K5943">
        <v>25</v>
      </c>
      <c r="L5943">
        <v>15</v>
      </c>
      <c r="M5943">
        <v>134</v>
      </c>
      <c r="N5943" t="str">
        <f>_xlfn.XLOOKUP(Orders[[#This Row],[_ProductID]],Products!A:A,Products!C:C)</f>
        <v>Home décor</v>
      </c>
      <c r="O5943">
        <v>35</v>
      </c>
      <c r="P5943">
        <v>7.4999999999999997E-2</v>
      </c>
      <c r="Q5943" s="2">
        <v>1976.5</v>
      </c>
      <c r="R5943" s="2">
        <v>1581.2</v>
      </c>
      <c r="S5943" s="2">
        <v>3656.5250000000001</v>
      </c>
      <c r="T5943" s="2">
        <v>494.125</v>
      </c>
    </row>
    <row r="5944" spans="1:20" x14ac:dyDescent="0.25">
      <c r="A5944" t="s">
        <v>2063</v>
      </c>
      <c r="B5944" t="s">
        <v>8</v>
      </c>
      <c r="C5944" t="s">
        <v>46</v>
      </c>
      <c r="D5944" s="1">
        <v>43400</v>
      </c>
      <c r="E5944" s="1">
        <v>43487</v>
      </c>
      <c r="F5944" s="1">
        <v>43493</v>
      </c>
      <c r="G5944" s="1">
        <v>43496</v>
      </c>
      <c r="H5944" s="13">
        <f>Orders[[#This Row],[DeliveryDate]]-Orders[[#This Row],[OrderDate]]</f>
        <v>9</v>
      </c>
      <c r="I5944" t="s">
        <v>3</v>
      </c>
      <c r="J5944" t="str">
        <f>_xlfn.XLOOKUP(Orders[[#This Row],[_SalesRepID]],'Sales team'!A:A,'Sales team'!B:B)</f>
        <v>Samuel Fowler</v>
      </c>
      <c r="K5944">
        <v>21</v>
      </c>
      <c r="L5944">
        <v>5</v>
      </c>
      <c r="M5944">
        <v>76</v>
      </c>
      <c r="N5944" t="str">
        <f>_xlfn.XLOOKUP(Orders[[#This Row],[_ProductID]],Products!A:A,Products!C:C)</f>
        <v>Furniture</v>
      </c>
      <c r="O5944">
        <v>20</v>
      </c>
      <c r="P5944">
        <v>0.1</v>
      </c>
      <c r="Q5944" s="2">
        <v>1065.3</v>
      </c>
      <c r="R5944" s="2">
        <v>628.52699999999993</v>
      </c>
      <c r="S5944" s="2">
        <v>1917.54</v>
      </c>
      <c r="T5944" s="2">
        <v>660.4860000000001</v>
      </c>
    </row>
    <row r="5945" spans="1:20" x14ac:dyDescent="0.25">
      <c r="A5945" t="s">
        <v>2053</v>
      </c>
      <c r="B5945" t="s">
        <v>5</v>
      </c>
      <c r="C5945" t="s">
        <v>6</v>
      </c>
      <c r="D5945" s="1">
        <v>43400</v>
      </c>
      <c r="E5945" s="1">
        <v>43486</v>
      </c>
      <c r="F5945" s="1">
        <v>43504</v>
      </c>
      <c r="G5945" s="1">
        <v>43508</v>
      </c>
      <c r="H5945" s="13">
        <f>Orders[[#This Row],[DeliveryDate]]-Orders[[#This Row],[OrderDate]]</f>
        <v>22</v>
      </c>
      <c r="I5945" t="s">
        <v>3</v>
      </c>
      <c r="J5945" t="str">
        <f>_xlfn.XLOOKUP(Orders[[#This Row],[_SalesRepID]],'Sales team'!A:A,'Sales team'!B:B)</f>
        <v>Todd Roberts</v>
      </c>
      <c r="K5945">
        <v>13</v>
      </c>
      <c r="L5945">
        <v>35</v>
      </c>
      <c r="M5945">
        <v>173</v>
      </c>
      <c r="N5945" t="str">
        <f>_xlfn.XLOOKUP(Orders[[#This Row],[_ProductID]],Products!A:A,Products!C:C)</f>
        <v>Kitchen &amp; Dining</v>
      </c>
      <c r="O5945">
        <v>13</v>
      </c>
      <c r="P5945">
        <v>0.4</v>
      </c>
      <c r="Q5945" s="2">
        <v>3959.7000000000003</v>
      </c>
      <c r="R5945" s="2">
        <v>3207.3570000000004</v>
      </c>
      <c r="S5945" s="2">
        <v>7127.46</v>
      </c>
      <c r="T5945" s="2">
        <v>-2494.6110000000017</v>
      </c>
    </row>
    <row r="5946" spans="1:20" x14ac:dyDescent="0.25">
      <c r="A5946" t="s">
        <v>2054</v>
      </c>
      <c r="B5946" t="s">
        <v>1</v>
      </c>
      <c r="C5946" t="s">
        <v>6</v>
      </c>
      <c r="D5946" s="1">
        <v>43400</v>
      </c>
      <c r="E5946" s="1">
        <v>43486</v>
      </c>
      <c r="F5946" s="1">
        <v>43509</v>
      </c>
      <c r="G5946" s="1">
        <v>43510</v>
      </c>
      <c r="H5946" s="13">
        <f>Orders[[#This Row],[DeliveryDate]]-Orders[[#This Row],[OrderDate]]</f>
        <v>24</v>
      </c>
      <c r="I5946" t="s">
        <v>3</v>
      </c>
      <c r="J5946" t="str">
        <f>_xlfn.XLOOKUP(Orders[[#This Row],[_SalesRepID]],'Sales team'!A:A,'Sales team'!B:B)</f>
        <v>Stephen Payne</v>
      </c>
      <c r="K5946">
        <v>5</v>
      </c>
      <c r="L5946">
        <v>20</v>
      </c>
      <c r="M5946">
        <v>134</v>
      </c>
      <c r="N5946" t="str">
        <f>_xlfn.XLOOKUP(Orders[[#This Row],[_ProductID]],Products!A:A,Products!C:C)</f>
        <v>Furniture</v>
      </c>
      <c r="O5946">
        <v>20</v>
      </c>
      <c r="P5946">
        <v>7.4999999999999997E-2</v>
      </c>
      <c r="Q5946" s="2">
        <v>1125.6000000000001</v>
      </c>
      <c r="R5946" s="2">
        <v>619.08000000000015</v>
      </c>
      <c r="S5946" s="2">
        <v>7288.2600000000011</v>
      </c>
      <c r="T5946" s="2">
        <v>2954.7</v>
      </c>
    </row>
    <row r="5947" spans="1:20" x14ac:dyDescent="0.25">
      <c r="A5947" t="s">
        <v>2055</v>
      </c>
      <c r="B5947" t="s">
        <v>5</v>
      </c>
      <c r="C5947" t="s">
        <v>6</v>
      </c>
      <c r="D5947" s="1">
        <v>43400</v>
      </c>
      <c r="E5947" s="1">
        <v>43486</v>
      </c>
      <c r="F5947" s="1">
        <v>43491</v>
      </c>
      <c r="G5947" s="1">
        <v>43511</v>
      </c>
      <c r="H5947" s="13">
        <f>Orders[[#This Row],[DeliveryDate]]-Orders[[#This Row],[OrderDate]]</f>
        <v>25</v>
      </c>
      <c r="I5947" t="s">
        <v>3</v>
      </c>
      <c r="J5947" t="str">
        <f>_xlfn.XLOOKUP(Orders[[#This Row],[_SalesRepID]],'Sales team'!A:A,'Sales team'!B:B)</f>
        <v>Paul Holmes</v>
      </c>
      <c r="K5947">
        <v>14</v>
      </c>
      <c r="L5947">
        <v>19</v>
      </c>
      <c r="M5947">
        <v>128</v>
      </c>
      <c r="N5947" t="str">
        <f>_xlfn.XLOOKUP(Orders[[#This Row],[_ProductID]],Products!A:A,Products!C:C)</f>
        <v>Kitchen &amp; Dining</v>
      </c>
      <c r="O5947">
        <v>4</v>
      </c>
      <c r="P5947">
        <v>7.4999999999999997E-2</v>
      </c>
      <c r="Q5947" s="2">
        <v>2331.6</v>
      </c>
      <c r="R5947" s="2">
        <v>1282.3800000000001</v>
      </c>
      <c r="S5947" s="2">
        <v>10783.65</v>
      </c>
      <c r="T5947" s="2">
        <v>4371.7499999999991</v>
      </c>
    </row>
    <row r="5948" spans="1:20" x14ac:dyDescent="0.25">
      <c r="A5948" t="s">
        <v>2056</v>
      </c>
      <c r="B5948" t="s">
        <v>10</v>
      </c>
      <c r="C5948" t="s">
        <v>6</v>
      </c>
      <c r="D5948" s="1">
        <v>43400</v>
      </c>
      <c r="E5948" s="1">
        <v>43486</v>
      </c>
      <c r="F5948" s="1">
        <v>43493</v>
      </c>
      <c r="G5948" s="1">
        <v>43494</v>
      </c>
      <c r="H5948" s="13">
        <f>Orders[[#This Row],[DeliveryDate]]-Orders[[#This Row],[OrderDate]]</f>
        <v>8</v>
      </c>
      <c r="I5948" t="s">
        <v>3</v>
      </c>
      <c r="J5948" t="str">
        <f>_xlfn.XLOOKUP(Orders[[#This Row],[_SalesRepID]],'Sales team'!A:A,'Sales team'!B:B)</f>
        <v>Shawn Torres</v>
      </c>
      <c r="K5948">
        <v>27</v>
      </c>
      <c r="L5948">
        <v>33</v>
      </c>
      <c r="M5948">
        <v>123</v>
      </c>
      <c r="N5948" t="str">
        <f>_xlfn.XLOOKUP(Orders[[#This Row],[_ProductID]],Products!A:A,Products!C:C)</f>
        <v>Electronics</v>
      </c>
      <c r="O5948">
        <v>47</v>
      </c>
      <c r="P5948">
        <v>0.1</v>
      </c>
      <c r="Q5948" s="2">
        <v>1896.1000000000001</v>
      </c>
      <c r="R5948" s="2">
        <v>1346.231</v>
      </c>
      <c r="S5948" s="2">
        <v>11945.43</v>
      </c>
      <c r="T5948" s="2">
        <v>2521.8130000000001</v>
      </c>
    </row>
    <row r="5949" spans="1:20" x14ac:dyDescent="0.25">
      <c r="A5949" t="s">
        <v>2057</v>
      </c>
      <c r="B5949" t="s">
        <v>1</v>
      </c>
      <c r="C5949" t="s">
        <v>13</v>
      </c>
      <c r="D5949" s="1">
        <v>43400</v>
      </c>
      <c r="E5949" s="1">
        <v>43486</v>
      </c>
      <c r="F5949" s="1">
        <v>43504</v>
      </c>
      <c r="G5949" s="1">
        <v>43496</v>
      </c>
      <c r="H5949" s="13">
        <f>Orders[[#This Row],[DeliveryDate]]-Orders[[#This Row],[OrderDate]]</f>
        <v>10</v>
      </c>
      <c r="I5949" t="s">
        <v>3</v>
      </c>
      <c r="J5949" t="str">
        <f>_xlfn.XLOOKUP(Orders[[#This Row],[_SalesRepID]],'Sales team'!A:A,'Sales team'!B:B)</f>
        <v>Adam Hernandez</v>
      </c>
      <c r="K5949">
        <v>1</v>
      </c>
      <c r="L5949">
        <v>43</v>
      </c>
      <c r="M5949">
        <v>280</v>
      </c>
      <c r="N5949" t="str">
        <f>_xlfn.XLOOKUP(Orders[[#This Row],[_ProductID]],Products!A:A,Products!C:C)</f>
        <v>Home décor</v>
      </c>
      <c r="O5949">
        <v>46</v>
      </c>
      <c r="P5949">
        <v>0.1</v>
      </c>
      <c r="Q5949" s="2">
        <v>3953</v>
      </c>
      <c r="R5949" s="2">
        <v>3320.52</v>
      </c>
      <c r="S5949" s="2">
        <v>21346.2</v>
      </c>
      <c r="T5949" s="2">
        <v>1423.0800000000017</v>
      </c>
    </row>
    <row r="5950" spans="1:20" x14ac:dyDescent="0.25">
      <c r="A5950" t="s">
        <v>2058</v>
      </c>
      <c r="B5950" t="s">
        <v>5</v>
      </c>
      <c r="C5950" t="s">
        <v>13</v>
      </c>
      <c r="D5950" s="1">
        <v>43400</v>
      </c>
      <c r="E5950" s="1">
        <v>43486</v>
      </c>
      <c r="F5950" s="1">
        <v>43491</v>
      </c>
      <c r="G5950" s="1">
        <v>43501</v>
      </c>
      <c r="H5950" s="13">
        <f>Orders[[#This Row],[DeliveryDate]]-Orders[[#This Row],[OrderDate]]</f>
        <v>15</v>
      </c>
      <c r="I5950" t="s">
        <v>3</v>
      </c>
      <c r="J5950" t="str">
        <f>_xlfn.XLOOKUP(Orders[[#This Row],[_SalesRepID]],'Sales team'!A:A,'Sales team'!B:B)</f>
        <v>Shawn Wallace</v>
      </c>
      <c r="K5950">
        <v>18</v>
      </c>
      <c r="L5950">
        <v>49</v>
      </c>
      <c r="M5950">
        <v>278</v>
      </c>
      <c r="N5950" t="str">
        <f>_xlfn.XLOOKUP(Orders[[#This Row],[_ProductID]],Products!A:A,Products!C:C)</f>
        <v>Home décor</v>
      </c>
      <c r="O5950">
        <v>23</v>
      </c>
      <c r="P5950">
        <v>0.05</v>
      </c>
      <c r="Q5950" s="2">
        <v>857.6</v>
      </c>
      <c r="R5950" s="2">
        <v>634.62400000000002</v>
      </c>
      <c r="S5950" s="2">
        <v>4888.32</v>
      </c>
      <c r="T5950" s="2">
        <v>1080.5759999999996</v>
      </c>
    </row>
    <row r="5951" spans="1:20" x14ac:dyDescent="0.25">
      <c r="A5951" t="s">
        <v>2034</v>
      </c>
      <c r="B5951" t="s">
        <v>8</v>
      </c>
      <c r="C5951" t="s">
        <v>13</v>
      </c>
      <c r="D5951" s="1">
        <v>43300</v>
      </c>
      <c r="E5951" s="1">
        <v>43485</v>
      </c>
      <c r="F5951" s="1">
        <v>43490</v>
      </c>
      <c r="G5951" s="1">
        <v>43521</v>
      </c>
      <c r="H5951" s="13">
        <f>Orders[[#This Row],[DeliveryDate]]-Orders[[#This Row],[OrderDate]]</f>
        <v>36</v>
      </c>
      <c r="I5951" t="s">
        <v>3</v>
      </c>
      <c r="J5951" t="str">
        <f>_xlfn.XLOOKUP(Orders[[#This Row],[_SalesRepID]],'Sales team'!A:A,'Sales team'!B:B)</f>
        <v>Roy Rice</v>
      </c>
      <c r="K5951">
        <v>24</v>
      </c>
      <c r="L5951">
        <v>32</v>
      </c>
      <c r="M5951">
        <v>285</v>
      </c>
      <c r="N5951" t="str">
        <f>_xlfn.XLOOKUP(Orders[[#This Row],[_ProductID]],Products!A:A,Products!C:C)</f>
        <v>Furniture</v>
      </c>
      <c r="O5951">
        <v>20</v>
      </c>
      <c r="P5951">
        <v>0.05</v>
      </c>
      <c r="Q5951" s="2">
        <v>3899.4</v>
      </c>
      <c r="R5951" s="2">
        <v>3314.49</v>
      </c>
      <c r="S5951" s="2">
        <v>29635.439999999999</v>
      </c>
      <c r="T5951" s="2">
        <v>3119.5200000000004</v>
      </c>
    </row>
    <row r="5952" spans="1:20" x14ac:dyDescent="0.25">
      <c r="A5952" t="s">
        <v>2035</v>
      </c>
      <c r="B5952" t="s">
        <v>5</v>
      </c>
      <c r="C5952" t="s">
        <v>6</v>
      </c>
      <c r="D5952" s="1">
        <v>43400</v>
      </c>
      <c r="E5952" s="1">
        <v>43485</v>
      </c>
      <c r="F5952" s="1">
        <v>43504</v>
      </c>
      <c r="G5952" s="1">
        <v>43516</v>
      </c>
      <c r="H5952" s="13">
        <f>Orders[[#This Row],[DeliveryDate]]-Orders[[#This Row],[OrderDate]]</f>
        <v>31</v>
      </c>
      <c r="I5952" t="s">
        <v>3</v>
      </c>
      <c r="J5952" t="str">
        <f>_xlfn.XLOOKUP(Orders[[#This Row],[_SalesRepID]],'Sales team'!A:A,'Sales team'!B:B)</f>
        <v>Anthony Torres</v>
      </c>
      <c r="K5952">
        <v>20</v>
      </c>
      <c r="L5952">
        <v>38</v>
      </c>
      <c r="M5952">
        <v>197</v>
      </c>
      <c r="N5952" t="str">
        <f>_xlfn.XLOOKUP(Orders[[#This Row],[_ProductID]],Products!A:A,Products!C:C)</f>
        <v>Home décor</v>
      </c>
      <c r="O5952">
        <v>39</v>
      </c>
      <c r="P5952">
        <v>0.05</v>
      </c>
      <c r="Q5952" s="2">
        <v>770.5</v>
      </c>
      <c r="R5952" s="2">
        <v>547.05499999999995</v>
      </c>
      <c r="S5952" s="2">
        <v>731.97499999999991</v>
      </c>
      <c r="T5952" s="2">
        <v>184.91999999999996</v>
      </c>
    </row>
    <row r="5953" spans="1:20" x14ac:dyDescent="0.25">
      <c r="A5953" t="s">
        <v>2036</v>
      </c>
      <c r="B5953" t="s">
        <v>1</v>
      </c>
      <c r="C5953" t="s">
        <v>6</v>
      </c>
      <c r="D5953" s="1">
        <v>43400</v>
      </c>
      <c r="E5953" s="1">
        <v>43485</v>
      </c>
      <c r="F5953" s="1">
        <v>43513</v>
      </c>
      <c r="G5953" s="1">
        <v>43496</v>
      </c>
      <c r="H5953" s="13">
        <f>Orders[[#This Row],[DeliveryDate]]-Orders[[#This Row],[OrderDate]]</f>
        <v>11</v>
      </c>
      <c r="I5953" t="s">
        <v>3</v>
      </c>
      <c r="J5953" t="str">
        <f>_xlfn.XLOOKUP(Orders[[#This Row],[_SalesRepID]],'Sales team'!A:A,'Sales team'!B:B)</f>
        <v>Joshua Bennett</v>
      </c>
      <c r="K5953">
        <v>6</v>
      </c>
      <c r="L5953">
        <v>46</v>
      </c>
      <c r="M5953">
        <v>94</v>
      </c>
      <c r="N5953" t="str">
        <f>_xlfn.XLOOKUP(Orders[[#This Row],[_ProductID]],Products!A:A,Products!C:C)</f>
        <v>Kitchen &amp; Dining</v>
      </c>
      <c r="O5953">
        <v>13</v>
      </c>
      <c r="P5953">
        <v>0.05</v>
      </c>
      <c r="Q5953" s="2">
        <v>1038.5</v>
      </c>
      <c r="R5953" s="2">
        <v>633.48500000000001</v>
      </c>
      <c r="S5953" s="2">
        <v>7892.5999999999995</v>
      </c>
      <c r="T5953" s="2">
        <v>2824.7199999999993</v>
      </c>
    </row>
    <row r="5954" spans="1:20" x14ac:dyDescent="0.25">
      <c r="A5954" t="s">
        <v>2037</v>
      </c>
      <c r="B5954" t="s">
        <v>5</v>
      </c>
      <c r="C5954" t="s">
        <v>6</v>
      </c>
      <c r="D5954" s="1">
        <v>43400</v>
      </c>
      <c r="E5954" s="1">
        <v>43485</v>
      </c>
      <c r="F5954" s="1">
        <v>43499</v>
      </c>
      <c r="G5954" s="1">
        <v>43496</v>
      </c>
      <c r="H5954" s="13">
        <f>Orders[[#This Row],[DeliveryDate]]-Orders[[#This Row],[OrderDate]]</f>
        <v>11</v>
      </c>
      <c r="I5954" t="s">
        <v>3</v>
      </c>
      <c r="J5954" t="str">
        <f>_xlfn.XLOOKUP(Orders[[#This Row],[_SalesRepID]],'Sales team'!A:A,'Sales team'!B:B)</f>
        <v>Roger Alexander</v>
      </c>
      <c r="K5954">
        <v>15</v>
      </c>
      <c r="L5954">
        <v>31</v>
      </c>
      <c r="M5954">
        <v>102</v>
      </c>
      <c r="N5954" t="str">
        <f>_xlfn.XLOOKUP(Orders[[#This Row],[_ProductID]],Products!A:A,Products!C:C)</f>
        <v>Furniture</v>
      </c>
      <c r="O5954">
        <v>20</v>
      </c>
      <c r="P5954">
        <v>0.4</v>
      </c>
      <c r="Q5954" s="2">
        <v>837.5</v>
      </c>
      <c r="R5954" s="2">
        <v>661.625</v>
      </c>
      <c r="S5954" s="2">
        <v>1507.5</v>
      </c>
      <c r="T5954" s="2">
        <v>-477.375</v>
      </c>
    </row>
    <row r="5955" spans="1:20" x14ac:dyDescent="0.25">
      <c r="A5955" t="s">
        <v>2038</v>
      </c>
      <c r="B5955" t="s">
        <v>5</v>
      </c>
      <c r="C5955" t="s">
        <v>15</v>
      </c>
      <c r="D5955" s="1">
        <v>43400</v>
      </c>
      <c r="E5955" s="1">
        <v>43485</v>
      </c>
      <c r="F5955" s="1">
        <v>43503</v>
      </c>
      <c r="G5955" s="1">
        <v>43489</v>
      </c>
      <c r="H5955" s="13">
        <f>Orders[[#This Row],[DeliveryDate]]-Orders[[#This Row],[OrderDate]]</f>
        <v>4</v>
      </c>
      <c r="I5955" t="s">
        <v>3</v>
      </c>
      <c r="J5955" t="str">
        <f>_xlfn.XLOOKUP(Orders[[#This Row],[_SalesRepID]],'Sales team'!A:A,'Sales team'!B:B)</f>
        <v>Paul Holmes</v>
      </c>
      <c r="K5955">
        <v>14</v>
      </c>
      <c r="L5955">
        <v>43</v>
      </c>
      <c r="M5955">
        <v>36</v>
      </c>
      <c r="N5955" t="str">
        <f>_xlfn.XLOOKUP(Orders[[#This Row],[_ProductID]],Products!A:A,Products!C:C)</f>
        <v>Outdoor</v>
      </c>
      <c r="O5955">
        <v>9</v>
      </c>
      <c r="P5955">
        <v>7.4999999999999997E-2</v>
      </c>
      <c r="Q5955" s="2">
        <v>6545.9000000000005</v>
      </c>
      <c r="R5955" s="2">
        <v>3076.5729999999999</v>
      </c>
      <c r="S5955" s="2">
        <v>18164.872500000001</v>
      </c>
      <c r="T5955" s="2">
        <v>8935.1535000000022</v>
      </c>
    </row>
    <row r="5956" spans="1:20" x14ac:dyDescent="0.25">
      <c r="A5956" t="s">
        <v>2039</v>
      </c>
      <c r="B5956" t="s">
        <v>1</v>
      </c>
      <c r="C5956" t="s">
        <v>2</v>
      </c>
      <c r="D5956" s="1">
        <v>43400</v>
      </c>
      <c r="E5956" s="1">
        <v>43485</v>
      </c>
      <c r="F5956" s="1">
        <v>43500</v>
      </c>
      <c r="G5956" s="1">
        <v>43487</v>
      </c>
      <c r="H5956" s="13">
        <f>Orders[[#This Row],[DeliveryDate]]-Orders[[#This Row],[OrderDate]]</f>
        <v>2</v>
      </c>
      <c r="I5956" t="s">
        <v>3</v>
      </c>
      <c r="J5956" t="str">
        <f>_xlfn.XLOOKUP(Orders[[#This Row],[_SalesRepID]],'Sales team'!A:A,'Sales team'!B:B)</f>
        <v>Shawn Cook</v>
      </c>
      <c r="K5956">
        <v>7</v>
      </c>
      <c r="L5956">
        <v>14</v>
      </c>
      <c r="M5956">
        <v>246</v>
      </c>
      <c r="N5956" t="str">
        <f>_xlfn.XLOOKUP(Orders[[#This Row],[_ProductID]],Products!A:A,Products!C:C)</f>
        <v>Outdoor</v>
      </c>
      <c r="O5956">
        <v>9</v>
      </c>
      <c r="P5956">
        <v>0.1</v>
      </c>
      <c r="Q5956" s="2">
        <v>254.6</v>
      </c>
      <c r="R5956" s="2">
        <v>198.58799999999999</v>
      </c>
      <c r="S5956" s="2">
        <v>687.42</v>
      </c>
      <c r="T5956" s="2">
        <v>91.655999999999949</v>
      </c>
    </row>
    <row r="5957" spans="1:20" x14ac:dyDescent="0.25">
      <c r="A5957" t="s">
        <v>2040</v>
      </c>
      <c r="B5957" t="s">
        <v>5</v>
      </c>
      <c r="C5957" t="s">
        <v>13</v>
      </c>
      <c r="D5957" s="1">
        <v>43400</v>
      </c>
      <c r="E5957" s="1">
        <v>43485</v>
      </c>
      <c r="F5957" s="1">
        <v>43499</v>
      </c>
      <c r="G5957" s="1">
        <v>43511</v>
      </c>
      <c r="H5957" s="13">
        <f>Orders[[#This Row],[DeliveryDate]]-Orders[[#This Row],[OrderDate]]</f>
        <v>26</v>
      </c>
      <c r="I5957" t="s">
        <v>3</v>
      </c>
      <c r="J5957" t="str">
        <f>_xlfn.XLOOKUP(Orders[[#This Row],[_SalesRepID]],'Sales team'!A:A,'Sales team'!B:B)</f>
        <v>Anthony Torres</v>
      </c>
      <c r="K5957">
        <v>20</v>
      </c>
      <c r="L5957">
        <v>7</v>
      </c>
      <c r="M5957">
        <v>294</v>
      </c>
      <c r="N5957" t="str">
        <f>_xlfn.XLOOKUP(Orders[[#This Row],[_ProductID]],Products!A:A,Products!C:C)</f>
        <v>Furniture</v>
      </c>
      <c r="O5957">
        <v>20</v>
      </c>
      <c r="P5957">
        <v>0.4</v>
      </c>
      <c r="Q5957" s="2">
        <v>174.20000000000002</v>
      </c>
      <c r="R5957" s="2">
        <v>78.390000000000015</v>
      </c>
      <c r="S5957" s="2">
        <v>209.04000000000002</v>
      </c>
      <c r="T5957" s="2">
        <v>52.259999999999991</v>
      </c>
    </row>
    <row r="5958" spans="1:20" x14ac:dyDescent="0.25">
      <c r="A5958" t="s">
        <v>2041</v>
      </c>
      <c r="B5958" t="s">
        <v>1</v>
      </c>
      <c r="C5958" t="s">
        <v>15</v>
      </c>
      <c r="D5958" s="1">
        <v>43400</v>
      </c>
      <c r="E5958" s="1">
        <v>43485</v>
      </c>
      <c r="F5958" s="1">
        <v>43509</v>
      </c>
      <c r="G5958" s="1">
        <v>43490</v>
      </c>
      <c r="H5958" s="13">
        <f>Orders[[#This Row],[DeliveryDate]]-Orders[[#This Row],[OrderDate]]</f>
        <v>5</v>
      </c>
      <c r="I5958" t="s">
        <v>3</v>
      </c>
      <c r="J5958" t="str">
        <f>_xlfn.XLOOKUP(Orders[[#This Row],[_SalesRepID]],'Sales team'!A:A,'Sales team'!B:B)</f>
        <v>Keith Griffin</v>
      </c>
      <c r="K5958">
        <v>2</v>
      </c>
      <c r="L5958">
        <v>39</v>
      </c>
      <c r="M5958">
        <v>22</v>
      </c>
      <c r="N5958" t="str">
        <f>_xlfn.XLOOKUP(Orders[[#This Row],[_ProductID]],Products!A:A,Products!C:C)</f>
        <v>Furniture</v>
      </c>
      <c r="O5958">
        <v>22</v>
      </c>
      <c r="P5958">
        <v>0.1</v>
      </c>
      <c r="Q5958" s="2">
        <v>1025.1000000000001</v>
      </c>
      <c r="R5958" s="2">
        <v>768.82500000000005</v>
      </c>
      <c r="S5958" s="2">
        <v>2767.7700000000004</v>
      </c>
      <c r="T5958" s="2">
        <v>461.29500000000007</v>
      </c>
    </row>
    <row r="5959" spans="1:20" x14ac:dyDescent="0.25">
      <c r="A5959" t="s">
        <v>2042</v>
      </c>
      <c r="B5959" t="s">
        <v>10</v>
      </c>
      <c r="C5959" t="s">
        <v>13</v>
      </c>
      <c r="D5959" s="1">
        <v>43400</v>
      </c>
      <c r="E5959" s="1">
        <v>43485</v>
      </c>
      <c r="F5959" s="1">
        <v>43496</v>
      </c>
      <c r="G5959" s="1">
        <v>43500</v>
      </c>
      <c r="H5959" s="13">
        <f>Orders[[#This Row],[DeliveryDate]]-Orders[[#This Row],[OrderDate]]</f>
        <v>15</v>
      </c>
      <c r="I5959" t="s">
        <v>3</v>
      </c>
      <c r="J5959" t="str">
        <f>_xlfn.XLOOKUP(Orders[[#This Row],[_SalesRepID]],'Sales team'!A:A,'Sales team'!B:B)</f>
        <v>Donald Reynolds</v>
      </c>
      <c r="K5959">
        <v>26</v>
      </c>
      <c r="L5959">
        <v>3</v>
      </c>
      <c r="M5959">
        <v>277</v>
      </c>
      <c r="N5959" t="str">
        <f>_xlfn.XLOOKUP(Orders[[#This Row],[_ProductID]],Products!A:A,Products!C:C)</f>
        <v>Home décor</v>
      </c>
      <c r="O5959">
        <v>36</v>
      </c>
      <c r="P5959">
        <v>0.05</v>
      </c>
      <c r="Q5959" s="2">
        <v>1775.5</v>
      </c>
      <c r="R5959" s="2">
        <v>727.95499999999993</v>
      </c>
      <c r="S5959" s="2">
        <v>3373.45</v>
      </c>
      <c r="T5959" s="2">
        <v>1917.54</v>
      </c>
    </row>
    <row r="5960" spans="1:20" x14ac:dyDescent="0.25">
      <c r="A5960" t="s">
        <v>2043</v>
      </c>
      <c r="B5960" t="s">
        <v>10</v>
      </c>
      <c r="C5960" t="s">
        <v>25</v>
      </c>
      <c r="D5960" s="1">
        <v>43400</v>
      </c>
      <c r="E5960" s="1">
        <v>43485</v>
      </c>
      <c r="F5960" s="1">
        <v>43500</v>
      </c>
      <c r="G5960" s="1">
        <v>43496</v>
      </c>
      <c r="H5960" s="13">
        <f>Orders[[#This Row],[DeliveryDate]]-Orders[[#This Row],[OrderDate]]</f>
        <v>11</v>
      </c>
      <c r="I5960" t="s">
        <v>3</v>
      </c>
      <c r="J5960" t="str">
        <f>_xlfn.XLOOKUP(Orders[[#This Row],[_SalesRepID]],'Sales team'!A:A,'Sales team'!B:B)</f>
        <v>Donald Reynolds</v>
      </c>
      <c r="K5960">
        <v>26</v>
      </c>
      <c r="L5960">
        <v>41</v>
      </c>
      <c r="M5960">
        <v>350</v>
      </c>
      <c r="N5960" t="str">
        <f>_xlfn.XLOOKUP(Orders[[#This Row],[_ProductID]],Products!A:A,Products!C:C)</f>
        <v>Electronics</v>
      </c>
      <c r="O5960">
        <v>25</v>
      </c>
      <c r="P5960">
        <v>0.4</v>
      </c>
      <c r="Q5960" s="2">
        <v>3390.2000000000003</v>
      </c>
      <c r="R5960" s="2">
        <v>2000.2180000000001</v>
      </c>
      <c r="S5960" s="2">
        <v>16272.960000000001</v>
      </c>
      <c r="T5960" s="2">
        <v>271.21600000000035</v>
      </c>
    </row>
    <row r="5961" spans="1:20" x14ac:dyDescent="0.25">
      <c r="A5961" t="s">
        <v>2044</v>
      </c>
      <c r="B5961" t="s">
        <v>5</v>
      </c>
      <c r="C5961" t="s">
        <v>6</v>
      </c>
      <c r="D5961" s="1">
        <v>43400</v>
      </c>
      <c r="E5961" s="1">
        <v>43485</v>
      </c>
      <c r="F5961" s="1">
        <v>43489</v>
      </c>
      <c r="G5961" s="1">
        <v>43507</v>
      </c>
      <c r="H5961" s="13">
        <f>Orders[[#This Row],[DeliveryDate]]-Orders[[#This Row],[OrderDate]]</f>
        <v>22</v>
      </c>
      <c r="I5961" t="s">
        <v>3</v>
      </c>
      <c r="J5961" t="str">
        <f>_xlfn.XLOOKUP(Orders[[#This Row],[_SalesRepID]],'Sales team'!A:A,'Sales team'!B:B)</f>
        <v>Nicholas Cunningham</v>
      </c>
      <c r="K5961">
        <v>19</v>
      </c>
      <c r="L5961">
        <v>7</v>
      </c>
      <c r="M5961">
        <v>170</v>
      </c>
      <c r="N5961" t="str">
        <f>_xlfn.XLOOKUP(Orders[[#This Row],[_ProductID]],Products!A:A,Products!C:C)</f>
        <v>Home décor</v>
      </c>
      <c r="O5961">
        <v>23</v>
      </c>
      <c r="P5961">
        <v>0.05</v>
      </c>
      <c r="Q5961" s="2">
        <v>234.5</v>
      </c>
      <c r="R5961" s="2">
        <v>93.800000000000011</v>
      </c>
      <c r="S5961" s="2">
        <v>668.32499999999993</v>
      </c>
      <c r="T5961" s="2">
        <v>386.9249999999999</v>
      </c>
    </row>
    <row r="5962" spans="1:20" x14ac:dyDescent="0.25">
      <c r="A5962" t="s">
        <v>2045</v>
      </c>
      <c r="B5962" t="s">
        <v>1</v>
      </c>
      <c r="C5962" t="s">
        <v>13</v>
      </c>
      <c r="D5962" s="1">
        <v>43400</v>
      </c>
      <c r="E5962" s="1">
        <v>43485</v>
      </c>
      <c r="F5962" s="1">
        <v>43492</v>
      </c>
      <c r="G5962" s="1">
        <v>43495</v>
      </c>
      <c r="H5962" s="13">
        <f>Orders[[#This Row],[DeliveryDate]]-Orders[[#This Row],[OrderDate]]</f>
        <v>10</v>
      </c>
      <c r="I5962" t="s">
        <v>3</v>
      </c>
      <c r="J5962" t="str">
        <f>_xlfn.XLOOKUP(Orders[[#This Row],[_SalesRepID]],'Sales team'!A:A,'Sales team'!B:B)</f>
        <v>Jerry Green</v>
      </c>
      <c r="K5962">
        <v>3</v>
      </c>
      <c r="L5962">
        <v>6</v>
      </c>
      <c r="M5962">
        <v>291</v>
      </c>
      <c r="N5962" t="str">
        <f>_xlfn.XLOOKUP(Orders[[#This Row],[_ProductID]],Products!A:A,Products!C:C)</f>
        <v>Outdoor</v>
      </c>
      <c r="O5962">
        <v>9</v>
      </c>
      <c r="P5962">
        <v>0.05</v>
      </c>
      <c r="Q5962" s="2">
        <v>2385.2000000000003</v>
      </c>
      <c r="R5962" s="2">
        <v>1454.9720000000002</v>
      </c>
      <c r="S5962" s="2">
        <v>11329.7</v>
      </c>
      <c r="T5962" s="2">
        <v>4054.84</v>
      </c>
    </row>
    <row r="5963" spans="1:20" x14ac:dyDescent="0.25">
      <c r="A5963" t="s">
        <v>2046</v>
      </c>
      <c r="B5963" t="s">
        <v>10</v>
      </c>
      <c r="C5963" t="s">
        <v>2</v>
      </c>
      <c r="D5963" s="1">
        <v>43400</v>
      </c>
      <c r="E5963" s="1">
        <v>43485</v>
      </c>
      <c r="F5963" s="1">
        <v>43508</v>
      </c>
      <c r="G5963" s="1">
        <v>43501</v>
      </c>
      <c r="H5963" s="13">
        <f>Orders[[#This Row],[DeliveryDate]]-Orders[[#This Row],[OrderDate]]</f>
        <v>16</v>
      </c>
      <c r="I5963" t="s">
        <v>3</v>
      </c>
      <c r="J5963" t="str">
        <f>_xlfn.XLOOKUP(Orders[[#This Row],[_SalesRepID]],'Sales team'!A:A,'Sales team'!B:B)</f>
        <v>Carlos Miller</v>
      </c>
      <c r="K5963">
        <v>28</v>
      </c>
      <c r="L5963">
        <v>18</v>
      </c>
      <c r="M5963">
        <v>242</v>
      </c>
      <c r="N5963" t="str">
        <f>_xlfn.XLOOKUP(Orders[[#This Row],[_ProductID]],Products!A:A,Products!C:C)</f>
        <v>Furniture</v>
      </c>
      <c r="O5963">
        <v>5</v>
      </c>
      <c r="P5963">
        <v>0.05</v>
      </c>
      <c r="Q5963" s="2">
        <v>1038.5</v>
      </c>
      <c r="R5963" s="2">
        <v>446.55500000000001</v>
      </c>
      <c r="S5963" s="2">
        <v>1973.1499999999999</v>
      </c>
      <c r="T5963" s="2">
        <v>1080.04</v>
      </c>
    </row>
    <row r="5964" spans="1:20" x14ac:dyDescent="0.25">
      <c r="A5964" t="s">
        <v>2047</v>
      </c>
      <c r="B5964" t="s">
        <v>1</v>
      </c>
      <c r="C5964" t="s">
        <v>46</v>
      </c>
      <c r="D5964" s="1">
        <v>43300</v>
      </c>
      <c r="E5964" s="1">
        <v>43485</v>
      </c>
      <c r="F5964" s="1">
        <v>43509</v>
      </c>
      <c r="G5964" s="1">
        <v>43502</v>
      </c>
      <c r="H5964" s="13">
        <f>Orders[[#This Row],[DeliveryDate]]-Orders[[#This Row],[OrderDate]]</f>
        <v>17</v>
      </c>
      <c r="I5964" t="s">
        <v>3</v>
      </c>
      <c r="J5964" t="str">
        <f>_xlfn.XLOOKUP(Orders[[#This Row],[_SalesRepID]],'Sales team'!A:A,'Sales team'!B:B)</f>
        <v>George Lewis</v>
      </c>
      <c r="K5964">
        <v>8</v>
      </c>
      <c r="L5964">
        <v>14</v>
      </c>
      <c r="M5964">
        <v>68</v>
      </c>
      <c r="N5964" t="str">
        <f>_xlfn.XLOOKUP(Orders[[#This Row],[_ProductID]],Products!A:A,Products!C:C)</f>
        <v>Outdoor</v>
      </c>
      <c r="O5964">
        <v>10</v>
      </c>
      <c r="P5964">
        <v>7.4999999999999997E-2</v>
      </c>
      <c r="Q5964" s="2">
        <v>2492.4</v>
      </c>
      <c r="R5964" s="2">
        <v>1395.7440000000001</v>
      </c>
      <c r="S5964" s="2">
        <v>2305.4700000000003</v>
      </c>
      <c r="T5964" s="2">
        <v>909.72600000000011</v>
      </c>
    </row>
    <row r="5965" spans="1:20" x14ac:dyDescent="0.25">
      <c r="A5965" t="s">
        <v>2048</v>
      </c>
      <c r="B5965" t="s">
        <v>1</v>
      </c>
      <c r="C5965" t="s">
        <v>15</v>
      </c>
      <c r="D5965" s="1">
        <v>43400</v>
      </c>
      <c r="E5965" s="1">
        <v>43485</v>
      </c>
      <c r="F5965" s="1">
        <v>43487</v>
      </c>
      <c r="G5965" s="1">
        <v>43497</v>
      </c>
      <c r="H5965" s="13">
        <f>Orders[[#This Row],[DeliveryDate]]-Orders[[#This Row],[OrderDate]]</f>
        <v>12</v>
      </c>
      <c r="I5965" t="s">
        <v>3</v>
      </c>
      <c r="J5965" t="str">
        <f>_xlfn.XLOOKUP(Orders[[#This Row],[_SalesRepID]],'Sales team'!A:A,'Sales team'!B:B)</f>
        <v>Joshua Ryan</v>
      </c>
      <c r="K5965">
        <v>9</v>
      </c>
      <c r="L5965">
        <v>3</v>
      </c>
      <c r="M5965">
        <v>56</v>
      </c>
      <c r="N5965" t="str">
        <f>_xlfn.XLOOKUP(Orders[[#This Row],[_ProductID]],Products!A:A,Products!C:C)</f>
        <v>Home décor</v>
      </c>
      <c r="O5965">
        <v>24</v>
      </c>
      <c r="P5965">
        <v>0.15</v>
      </c>
      <c r="Q5965" s="2">
        <v>1045.2</v>
      </c>
      <c r="R5965" s="2">
        <v>595.76400000000001</v>
      </c>
      <c r="S5965" s="2">
        <v>7107.36</v>
      </c>
      <c r="T5965" s="2">
        <v>2341.2479999999996</v>
      </c>
    </row>
    <row r="5966" spans="1:20" x14ac:dyDescent="0.25">
      <c r="A5966" t="s">
        <v>2049</v>
      </c>
      <c r="B5966" t="s">
        <v>5</v>
      </c>
      <c r="C5966" t="s">
        <v>13</v>
      </c>
      <c r="D5966" s="1">
        <v>43400</v>
      </c>
      <c r="E5966" s="1">
        <v>43485</v>
      </c>
      <c r="F5966" s="1">
        <v>43491</v>
      </c>
      <c r="G5966" s="1">
        <v>43502</v>
      </c>
      <c r="H5966" s="13">
        <f>Orders[[#This Row],[DeliveryDate]]-Orders[[#This Row],[OrderDate]]</f>
        <v>17</v>
      </c>
      <c r="I5966" t="s">
        <v>3</v>
      </c>
      <c r="J5966" t="str">
        <f>_xlfn.XLOOKUP(Orders[[#This Row],[_SalesRepID]],'Sales team'!A:A,'Sales team'!B:B)</f>
        <v>Carl Nguyen</v>
      </c>
      <c r="K5966">
        <v>12</v>
      </c>
      <c r="L5966">
        <v>34</v>
      </c>
      <c r="M5966">
        <v>296</v>
      </c>
      <c r="N5966" t="str">
        <f>_xlfn.XLOOKUP(Orders[[#This Row],[_ProductID]],Products!A:A,Products!C:C)</f>
        <v>Home décor</v>
      </c>
      <c r="O5966">
        <v>14</v>
      </c>
      <c r="P5966">
        <v>0.4</v>
      </c>
      <c r="Q5966" s="2">
        <v>6177.4000000000005</v>
      </c>
      <c r="R5966" s="2">
        <v>2779.8300000000004</v>
      </c>
      <c r="S5966" s="2">
        <v>7412.88</v>
      </c>
      <c r="T5966" s="2">
        <v>1853.2199999999993</v>
      </c>
    </row>
    <row r="5967" spans="1:20" x14ac:dyDescent="0.25">
      <c r="A5967" t="s">
        <v>2050</v>
      </c>
      <c r="B5967" t="s">
        <v>5</v>
      </c>
      <c r="C5967" t="s">
        <v>2</v>
      </c>
      <c r="D5967" s="1">
        <v>43400</v>
      </c>
      <c r="E5967" s="1">
        <v>43485</v>
      </c>
      <c r="F5967" s="1">
        <v>43504</v>
      </c>
      <c r="G5967" s="1">
        <v>43489</v>
      </c>
      <c r="H5967" s="13">
        <f>Orders[[#This Row],[DeliveryDate]]-Orders[[#This Row],[OrderDate]]</f>
        <v>4</v>
      </c>
      <c r="I5967" t="s">
        <v>3</v>
      </c>
      <c r="J5967" t="str">
        <f>_xlfn.XLOOKUP(Orders[[#This Row],[_SalesRepID]],'Sales team'!A:A,'Sales team'!B:B)</f>
        <v>Paul Holmes</v>
      </c>
      <c r="K5967">
        <v>14</v>
      </c>
      <c r="L5967">
        <v>47</v>
      </c>
      <c r="M5967">
        <v>230</v>
      </c>
      <c r="N5967" t="str">
        <f>_xlfn.XLOOKUP(Orders[[#This Row],[_ProductID]],Products!A:A,Products!C:C)</f>
        <v>Home décor</v>
      </c>
      <c r="O5967">
        <v>31</v>
      </c>
      <c r="P5967">
        <v>0.05</v>
      </c>
      <c r="Q5967" s="2">
        <v>2639.8</v>
      </c>
      <c r="R5967" s="2">
        <v>1214.3080000000002</v>
      </c>
      <c r="S5967" s="2">
        <v>15046.86</v>
      </c>
      <c r="T5967" s="2">
        <v>7761.0119999999988</v>
      </c>
    </row>
    <row r="5968" spans="1:20" x14ac:dyDescent="0.25">
      <c r="A5968" t="s">
        <v>2051</v>
      </c>
      <c r="B5968" t="s">
        <v>5</v>
      </c>
      <c r="C5968" t="s">
        <v>6</v>
      </c>
      <c r="D5968" s="1">
        <v>43400</v>
      </c>
      <c r="E5968" s="1">
        <v>43485</v>
      </c>
      <c r="F5968" s="1">
        <v>43500</v>
      </c>
      <c r="G5968" s="1">
        <v>43509</v>
      </c>
      <c r="H5968" s="13">
        <f>Orders[[#This Row],[DeliveryDate]]-Orders[[#This Row],[OrderDate]]</f>
        <v>24</v>
      </c>
      <c r="I5968" t="s">
        <v>3</v>
      </c>
      <c r="J5968" t="str">
        <f>_xlfn.XLOOKUP(Orders[[#This Row],[_SalesRepID]],'Sales team'!A:A,'Sales team'!B:B)</f>
        <v>Anthony Berry</v>
      </c>
      <c r="K5968">
        <v>16</v>
      </c>
      <c r="L5968">
        <v>50</v>
      </c>
      <c r="M5968">
        <v>187</v>
      </c>
      <c r="N5968" t="str">
        <f>_xlfn.XLOOKUP(Orders[[#This Row],[_ProductID]],Products!A:A,Products!C:C)</f>
        <v>Furniture</v>
      </c>
      <c r="O5968">
        <v>15</v>
      </c>
      <c r="P5968">
        <v>0.15</v>
      </c>
      <c r="Q5968" s="2">
        <v>2532.6</v>
      </c>
      <c r="R5968" s="2">
        <v>1316.952</v>
      </c>
      <c r="S5968" s="2">
        <v>17221.68</v>
      </c>
      <c r="T5968" s="2">
        <v>6686.0640000000003</v>
      </c>
    </row>
    <row r="5969" spans="1:20" x14ac:dyDescent="0.25">
      <c r="A5969" t="s">
        <v>2052</v>
      </c>
      <c r="B5969" t="s">
        <v>1</v>
      </c>
      <c r="C5969" t="s">
        <v>13</v>
      </c>
      <c r="D5969" s="1">
        <v>43400</v>
      </c>
      <c r="E5969" s="1">
        <v>43485</v>
      </c>
      <c r="F5969" s="1">
        <v>43502</v>
      </c>
      <c r="G5969" s="1">
        <v>43516</v>
      </c>
      <c r="H5969" s="13">
        <f>Orders[[#This Row],[DeliveryDate]]-Orders[[#This Row],[OrderDate]]</f>
        <v>31</v>
      </c>
      <c r="I5969" t="s">
        <v>3</v>
      </c>
      <c r="J5969" t="str">
        <f>_xlfn.XLOOKUP(Orders[[#This Row],[_SalesRepID]],'Sales team'!A:A,'Sales team'!B:B)</f>
        <v>Shawn Cook</v>
      </c>
      <c r="K5969">
        <v>7</v>
      </c>
      <c r="L5969">
        <v>35</v>
      </c>
      <c r="M5969">
        <v>281</v>
      </c>
      <c r="N5969" t="str">
        <f>_xlfn.XLOOKUP(Orders[[#This Row],[_ProductID]],Products!A:A,Products!C:C)</f>
        <v>Home décor</v>
      </c>
      <c r="O5969">
        <v>11</v>
      </c>
      <c r="P5969">
        <v>0.1</v>
      </c>
      <c r="Q5969" s="2">
        <v>1165.8</v>
      </c>
      <c r="R5969" s="2">
        <v>687.82199999999989</v>
      </c>
      <c r="S5969" s="2">
        <v>5246.1</v>
      </c>
      <c r="T5969" s="2">
        <v>1806.9900000000007</v>
      </c>
    </row>
    <row r="5970" spans="1:20" x14ac:dyDescent="0.25">
      <c r="A5970" t="s">
        <v>2027</v>
      </c>
      <c r="B5970" t="s">
        <v>1</v>
      </c>
      <c r="C5970" t="s">
        <v>46</v>
      </c>
      <c r="D5970" s="1">
        <v>43400</v>
      </c>
      <c r="E5970" s="1">
        <v>43484</v>
      </c>
      <c r="F5970" s="1">
        <v>43487</v>
      </c>
      <c r="G5970" s="1">
        <v>43497</v>
      </c>
      <c r="H5970" s="13">
        <f>Orders[[#This Row],[DeliveryDate]]-Orders[[#This Row],[OrderDate]]</f>
        <v>13</v>
      </c>
      <c r="I5970" t="s">
        <v>3</v>
      </c>
      <c r="J5970" t="str">
        <f>_xlfn.XLOOKUP(Orders[[#This Row],[_SalesRepID]],'Sales team'!A:A,'Sales team'!B:B)</f>
        <v>Jonathan Hawkins</v>
      </c>
      <c r="K5970">
        <v>10</v>
      </c>
      <c r="L5970">
        <v>46</v>
      </c>
      <c r="M5970">
        <v>85</v>
      </c>
      <c r="N5970" t="str">
        <f>_xlfn.XLOOKUP(Orders[[#This Row],[_ProductID]],Products!A:A,Products!C:C)</f>
        <v>Home décor</v>
      </c>
      <c r="O5970">
        <v>40</v>
      </c>
      <c r="P5970">
        <v>0.1</v>
      </c>
      <c r="Q5970" s="2">
        <v>2298.1</v>
      </c>
      <c r="R5970" s="2">
        <v>1401.8409999999999</v>
      </c>
      <c r="S5970" s="2">
        <v>2068.29</v>
      </c>
      <c r="T5970" s="2">
        <v>666.44900000000007</v>
      </c>
    </row>
    <row r="5971" spans="1:20" x14ac:dyDescent="0.25">
      <c r="A5971" t="s">
        <v>2028</v>
      </c>
      <c r="B5971" t="s">
        <v>1</v>
      </c>
      <c r="C5971" t="s">
        <v>13</v>
      </c>
      <c r="D5971" s="1">
        <v>43400</v>
      </c>
      <c r="E5971" s="1">
        <v>43484</v>
      </c>
      <c r="F5971" s="1">
        <v>43498</v>
      </c>
      <c r="G5971" s="1">
        <v>43488</v>
      </c>
      <c r="H5971" s="13">
        <f>Orders[[#This Row],[DeliveryDate]]-Orders[[#This Row],[OrderDate]]</f>
        <v>4</v>
      </c>
      <c r="I5971" t="s">
        <v>3</v>
      </c>
      <c r="J5971" t="str">
        <f>_xlfn.XLOOKUP(Orders[[#This Row],[_SalesRepID]],'Sales team'!A:A,'Sales team'!B:B)</f>
        <v>Adam Hernandez</v>
      </c>
      <c r="K5971">
        <v>1</v>
      </c>
      <c r="L5971">
        <v>6</v>
      </c>
      <c r="M5971">
        <v>270</v>
      </c>
      <c r="N5971" t="str">
        <f>_xlfn.XLOOKUP(Orders[[#This Row],[_ProductID]],Products!A:A,Products!C:C)</f>
        <v>Home décor</v>
      </c>
      <c r="O5971">
        <v>3</v>
      </c>
      <c r="P5971">
        <v>0.2</v>
      </c>
      <c r="Q5971" s="2">
        <v>3959.7000000000003</v>
      </c>
      <c r="R5971" s="2">
        <v>1663.0740000000001</v>
      </c>
      <c r="S5971" s="2">
        <v>19006.560000000001</v>
      </c>
      <c r="T5971" s="2">
        <v>9028.1160000000018</v>
      </c>
    </row>
    <row r="5972" spans="1:20" x14ac:dyDescent="0.25">
      <c r="A5972" t="s">
        <v>2029</v>
      </c>
      <c r="B5972" t="s">
        <v>5</v>
      </c>
      <c r="C5972" t="s">
        <v>2</v>
      </c>
      <c r="D5972" s="1">
        <v>43400</v>
      </c>
      <c r="E5972" s="1">
        <v>43484</v>
      </c>
      <c r="F5972" s="1">
        <v>43502</v>
      </c>
      <c r="G5972" s="1">
        <v>43487</v>
      </c>
      <c r="H5972" s="13">
        <f>Orders[[#This Row],[DeliveryDate]]-Orders[[#This Row],[OrderDate]]</f>
        <v>3</v>
      </c>
      <c r="I5972" t="s">
        <v>3</v>
      </c>
      <c r="J5972" t="str">
        <f>_xlfn.XLOOKUP(Orders[[#This Row],[_SalesRepID]],'Sales team'!A:A,'Sales team'!B:B)</f>
        <v>Paul Holmes</v>
      </c>
      <c r="K5972">
        <v>14</v>
      </c>
      <c r="L5972">
        <v>22</v>
      </c>
      <c r="M5972">
        <v>243</v>
      </c>
      <c r="N5972" t="str">
        <f>_xlfn.XLOOKUP(Orders[[#This Row],[_ProductID]],Products!A:A,Products!C:C)</f>
        <v>Home décor</v>
      </c>
      <c r="O5972">
        <v>2</v>
      </c>
      <c r="P5972">
        <v>7.4999999999999997E-2</v>
      </c>
      <c r="Q5972" s="2">
        <v>2318.2000000000003</v>
      </c>
      <c r="R5972" s="2">
        <v>1715.4680000000001</v>
      </c>
      <c r="S5972" s="2">
        <v>12866.010000000002</v>
      </c>
      <c r="T5972" s="2">
        <v>2573.2020000000011</v>
      </c>
    </row>
    <row r="5973" spans="1:20" x14ac:dyDescent="0.25">
      <c r="A5973" t="s">
        <v>2030</v>
      </c>
      <c r="B5973" t="s">
        <v>8</v>
      </c>
      <c r="C5973" t="s">
        <v>25</v>
      </c>
      <c r="D5973" s="1">
        <v>43400</v>
      </c>
      <c r="E5973" s="1">
        <v>43484</v>
      </c>
      <c r="F5973" s="1">
        <v>43487</v>
      </c>
      <c r="G5973" s="1">
        <v>43500</v>
      </c>
      <c r="H5973" s="13">
        <f>Orders[[#This Row],[DeliveryDate]]-Orders[[#This Row],[OrderDate]]</f>
        <v>16</v>
      </c>
      <c r="I5973" t="s">
        <v>3</v>
      </c>
      <c r="J5973" t="str">
        <f>_xlfn.XLOOKUP(Orders[[#This Row],[_SalesRepID]],'Sales team'!A:A,'Sales team'!B:B)</f>
        <v>Samuel Fowler</v>
      </c>
      <c r="K5973">
        <v>21</v>
      </c>
      <c r="L5973">
        <v>33</v>
      </c>
      <c r="M5973">
        <v>362</v>
      </c>
      <c r="N5973" t="str">
        <f>_xlfn.XLOOKUP(Orders[[#This Row],[_ProductID]],Products!A:A,Products!C:C)</f>
        <v>Home décor</v>
      </c>
      <c r="O5973">
        <v>44</v>
      </c>
      <c r="P5973">
        <v>0.2</v>
      </c>
      <c r="Q5973" s="2">
        <v>201</v>
      </c>
      <c r="R5973" s="2">
        <v>82.41</v>
      </c>
      <c r="S5973" s="2">
        <v>321.60000000000002</v>
      </c>
      <c r="T5973" s="2">
        <v>156.78000000000003</v>
      </c>
    </row>
    <row r="5974" spans="1:20" x14ac:dyDescent="0.25">
      <c r="A5974" t="s">
        <v>2031</v>
      </c>
      <c r="B5974" t="s">
        <v>5</v>
      </c>
      <c r="C5974" t="s">
        <v>6</v>
      </c>
      <c r="D5974" s="1">
        <v>43400</v>
      </c>
      <c r="E5974" s="1">
        <v>43484</v>
      </c>
      <c r="F5974" s="1">
        <v>43496</v>
      </c>
      <c r="G5974" s="1">
        <v>43493</v>
      </c>
      <c r="H5974" s="13">
        <f>Orders[[#This Row],[DeliveryDate]]-Orders[[#This Row],[OrderDate]]</f>
        <v>9</v>
      </c>
      <c r="I5974" t="s">
        <v>3</v>
      </c>
      <c r="J5974" t="str">
        <f>_xlfn.XLOOKUP(Orders[[#This Row],[_SalesRepID]],'Sales team'!A:A,'Sales team'!B:B)</f>
        <v>Roger Alexander</v>
      </c>
      <c r="K5974">
        <v>15</v>
      </c>
      <c r="L5974">
        <v>26</v>
      </c>
      <c r="M5974">
        <v>142</v>
      </c>
      <c r="N5974" t="str">
        <f>_xlfn.XLOOKUP(Orders[[#This Row],[_ProductID]],Products!A:A,Products!C:C)</f>
        <v>Home décor</v>
      </c>
      <c r="O5974">
        <v>33</v>
      </c>
      <c r="P5974">
        <v>0.1</v>
      </c>
      <c r="Q5974" s="2">
        <v>2827.4</v>
      </c>
      <c r="R5974" s="2">
        <v>2403.29</v>
      </c>
      <c r="S5974" s="2">
        <v>7633.9800000000005</v>
      </c>
      <c r="T5974" s="2">
        <v>424.11000000000058</v>
      </c>
    </row>
    <row r="5975" spans="1:20" x14ac:dyDescent="0.25">
      <c r="A5975" t="s">
        <v>2032</v>
      </c>
      <c r="B5975" t="s">
        <v>1</v>
      </c>
      <c r="C5975" t="s">
        <v>15</v>
      </c>
      <c r="D5975" s="1">
        <v>43400</v>
      </c>
      <c r="E5975" s="1">
        <v>43484</v>
      </c>
      <c r="F5975" s="1">
        <v>43502</v>
      </c>
      <c r="G5975" s="1">
        <v>43503</v>
      </c>
      <c r="H5975" s="13">
        <f>Orders[[#This Row],[DeliveryDate]]-Orders[[#This Row],[OrderDate]]</f>
        <v>19</v>
      </c>
      <c r="I5975" t="s">
        <v>3</v>
      </c>
      <c r="J5975" t="str">
        <f>_xlfn.XLOOKUP(Orders[[#This Row],[_SalesRepID]],'Sales team'!A:A,'Sales team'!B:B)</f>
        <v>Joshua Bennett</v>
      </c>
      <c r="K5975">
        <v>6</v>
      </c>
      <c r="L5975">
        <v>42</v>
      </c>
      <c r="M5975">
        <v>7</v>
      </c>
      <c r="N5975" t="str">
        <f>_xlfn.XLOOKUP(Orders[[#This Row],[_ProductID]],Products!A:A,Products!C:C)</f>
        <v>Kitchen &amp; Dining</v>
      </c>
      <c r="O5975">
        <v>8</v>
      </c>
      <c r="P5975">
        <v>0.1</v>
      </c>
      <c r="Q5975" s="2">
        <v>884.4</v>
      </c>
      <c r="R5975" s="2">
        <v>689.83199999999999</v>
      </c>
      <c r="S5975" s="2">
        <v>1591.92</v>
      </c>
      <c r="T5975" s="2">
        <v>212.25600000000009</v>
      </c>
    </row>
    <row r="5976" spans="1:20" x14ac:dyDescent="0.25">
      <c r="A5976" t="s">
        <v>2033</v>
      </c>
      <c r="B5976" t="s">
        <v>1</v>
      </c>
      <c r="C5976" t="s">
        <v>13</v>
      </c>
      <c r="D5976" s="1">
        <v>43400</v>
      </c>
      <c r="E5976" s="1">
        <v>43484</v>
      </c>
      <c r="F5976" s="1">
        <v>43502</v>
      </c>
      <c r="G5976" s="1">
        <v>43500</v>
      </c>
      <c r="H5976" s="13">
        <f>Orders[[#This Row],[DeliveryDate]]-Orders[[#This Row],[OrderDate]]</f>
        <v>16</v>
      </c>
      <c r="I5976" t="s">
        <v>3</v>
      </c>
      <c r="J5976" t="str">
        <f>_xlfn.XLOOKUP(Orders[[#This Row],[_SalesRepID]],'Sales team'!A:A,'Sales team'!B:B)</f>
        <v>Keith Griffin</v>
      </c>
      <c r="K5976">
        <v>2</v>
      </c>
      <c r="L5976">
        <v>45</v>
      </c>
      <c r="M5976">
        <v>299</v>
      </c>
      <c r="N5976" t="str">
        <f>_xlfn.XLOOKUP(Orders[[#This Row],[_ProductID]],Products!A:A,Products!C:C)</f>
        <v>Home décor</v>
      </c>
      <c r="O5976">
        <v>39</v>
      </c>
      <c r="P5976">
        <v>0.1</v>
      </c>
      <c r="Q5976" s="2">
        <v>3966.4</v>
      </c>
      <c r="R5976" s="2">
        <v>2697.152</v>
      </c>
      <c r="S5976" s="2">
        <v>14279.04</v>
      </c>
      <c r="T5976" s="2">
        <v>3490.4320000000007</v>
      </c>
    </row>
    <row r="5977" spans="1:20" x14ac:dyDescent="0.25">
      <c r="A5977" t="s">
        <v>2020</v>
      </c>
      <c r="B5977" t="s">
        <v>8</v>
      </c>
      <c r="C5977" t="s">
        <v>13</v>
      </c>
      <c r="D5977" s="1">
        <v>43400</v>
      </c>
      <c r="E5977" s="1">
        <v>43483</v>
      </c>
      <c r="F5977" s="1">
        <v>43502</v>
      </c>
      <c r="G5977" s="1">
        <v>43493</v>
      </c>
      <c r="H5977" s="13">
        <f>Orders[[#This Row],[DeliveryDate]]-Orders[[#This Row],[OrderDate]]</f>
        <v>10</v>
      </c>
      <c r="I5977" t="s">
        <v>3</v>
      </c>
      <c r="J5977" t="str">
        <f>_xlfn.XLOOKUP(Orders[[#This Row],[_SalesRepID]],'Sales team'!A:A,'Sales team'!B:B)</f>
        <v>Douglas Tucker</v>
      </c>
      <c r="K5977">
        <v>23</v>
      </c>
      <c r="L5977">
        <v>38</v>
      </c>
      <c r="M5977">
        <v>300</v>
      </c>
      <c r="N5977" t="str">
        <f>_xlfn.XLOOKUP(Orders[[#This Row],[_ProductID]],Products!A:A,Products!C:C)</f>
        <v>Home décor</v>
      </c>
      <c r="O5977">
        <v>27</v>
      </c>
      <c r="P5977">
        <v>0.15</v>
      </c>
      <c r="Q5977" s="2">
        <v>978.2</v>
      </c>
      <c r="R5977" s="2">
        <v>743.43200000000002</v>
      </c>
      <c r="S5977" s="2">
        <v>4157.3499999999995</v>
      </c>
      <c r="T5977" s="2">
        <v>440.1899999999996</v>
      </c>
    </row>
    <row r="5978" spans="1:20" x14ac:dyDescent="0.25">
      <c r="A5978" t="s">
        <v>2021</v>
      </c>
      <c r="B5978" t="s">
        <v>5</v>
      </c>
      <c r="C5978" t="s">
        <v>2</v>
      </c>
      <c r="D5978" s="1">
        <v>43300</v>
      </c>
      <c r="E5978" s="1">
        <v>43483</v>
      </c>
      <c r="F5978" s="1">
        <v>43495</v>
      </c>
      <c r="G5978" s="1">
        <v>43494</v>
      </c>
      <c r="H5978" s="13">
        <f>Orders[[#This Row],[DeliveryDate]]-Orders[[#This Row],[OrderDate]]</f>
        <v>11</v>
      </c>
      <c r="I5978" t="s">
        <v>3</v>
      </c>
      <c r="J5978" t="str">
        <f>_xlfn.XLOOKUP(Orders[[#This Row],[_SalesRepID]],'Sales team'!A:A,'Sales team'!B:B)</f>
        <v>Shawn Wallace</v>
      </c>
      <c r="K5978">
        <v>18</v>
      </c>
      <c r="L5978">
        <v>48</v>
      </c>
      <c r="M5978">
        <v>254</v>
      </c>
      <c r="N5978" t="str">
        <f>_xlfn.XLOOKUP(Orders[[#This Row],[_ProductID]],Products!A:A,Products!C:C)</f>
        <v>Furniture</v>
      </c>
      <c r="O5978">
        <v>15</v>
      </c>
      <c r="P5978">
        <v>0.1</v>
      </c>
      <c r="Q5978" s="2">
        <v>1842.5</v>
      </c>
      <c r="R5978" s="2">
        <v>1197.625</v>
      </c>
      <c r="S5978" s="2">
        <v>9949.5</v>
      </c>
      <c r="T5978" s="2">
        <v>2763.75</v>
      </c>
    </row>
    <row r="5979" spans="1:20" x14ac:dyDescent="0.25">
      <c r="A5979" t="s">
        <v>2022</v>
      </c>
      <c r="B5979" t="s">
        <v>1</v>
      </c>
      <c r="C5979" t="s">
        <v>2</v>
      </c>
      <c r="D5979" s="1">
        <v>43400</v>
      </c>
      <c r="E5979" s="1">
        <v>43483</v>
      </c>
      <c r="F5979" s="1">
        <v>43492</v>
      </c>
      <c r="G5979" s="1">
        <v>43501</v>
      </c>
      <c r="H5979" s="13">
        <f>Orders[[#This Row],[DeliveryDate]]-Orders[[#This Row],[OrderDate]]</f>
        <v>18</v>
      </c>
      <c r="I5979" t="s">
        <v>3</v>
      </c>
      <c r="J5979" t="str">
        <f>_xlfn.XLOOKUP(Orders[[#This Row],[_SalesRepID]],'Sales team'!A:A,'Sales team'!B:B)</f>
        <v>Carl Nguyen</v>
      </c>
      <c r="K5979">
        <v>12</v>
      </c>
      <c r="L5979">
        <v>7</v>
      </c>
      <c r="M5979">
        <v>213</v>
      </c>
      <c r="N5979" t="str">
        <f>_xlfn.XLOOKUP(Orders[[#This Row],[_ProductID]],Products!A:A,Products!C:C)</f>
        <v>Home décor</v>
      </c>
      <c r="O5979">
        <v>46</v>
      </c>
      <c r="P5979">
        <v>0.4</v>
      </c>
      <c r="Q5979" s="2">
        <v>254.6</v>
      </c>
      <c r="R5979" s="2">
        <v>104.386</v>
      </c>
      <c r="S5979" s="2">
        <v>1069.32</v>
      </c>
      <c r="T5979" s="2">
        <v>338.61799999999994</v>
      </c>
    </row>
    <row r="5980" spans="1:20" x14ac:dyDescent="0.25">
      <c r="A5980" t="s">
        <v>2023</v>
      </c>
      <c r="B5980" t="s">
        <v>5</v>
      </c>
      <c r="C5980" t="s">
        <v>15</v>
      </c>
      <c r="D5980" s="1">
        <v>43400</v>
      </c>
      <c r="E5980" s="1">
        <v>43483</v>
      </c>
      <c r="F5980" s="1">
        <v>43495</v>
      </c>
      <c r="G5980" s="1">
        <v>43502</v>
      </c>
      <c r="H5980" s="13">
        <f>Orders[[#This Row],[DeliveryDate]]-Orders[[#This Row],[OrderDate]]</f>
        <v>19</v>
      </c>
      <c r="I5980" t="s">
        <v>3</v>
      </c>
      <c r="J5980" t="str">
        <f>_xlfn.XLOOKUP(Orders[[#This Row],[_SalesRepID]],'Sales team'!A:A,'Sales team'!B:B)</f>
        <v>Anthony Torres</v>
      </c>
      <c r="K5980">
        <v>20</v>
      </c>
      <c r="L5980">
        <v>25</v>
      </c>
      <c r="M5980">
        <v>23</v>
      </c>
      <c r="N5980" t="str">
        <f>_xlfn.XLOOKUP(Orders[[#This Row],[_ProductID]],Products!A:A,Products!C:C)</f>
        <v>Home décor</v>
      </c>
      <c r="O5980">
        <v>14</v>
      </c>
      <c r="P5980">
        <v>7.4999999999999997E-2</v>
      </c>
      <c r="Q5980" s="2">
        <v>1065.3</v>
      </c>
      <c r="R5980" s="2">
        <v>575.26200000000006</v>
      </c>
      <c r="S5980" s="2">
        <v>985.40250000000003</v>
      </c>
      <c r="T5980" s="2">
        <v>410.14049999999997</v>
      </c>
    </row>
    <row r="5981" spans="1:20" x14ac:dyDescent="0.25">
      <c r="A5981" t="s">
        <v>2024</v>
      </c>
      <c r="B5981" t="s">
        <v>5</v>
      </c>
      <c r="C5981" t="s">
        <v>15</v>
      </c>
      <c r="D5981" s="1">
        <v>43300</v>
      </c>
      <c r="E5981" s="1">
        <v>43483</v>
      </c>
      <c r="F5981" s="1">
        <v>43507</v>
      </c>
      <c r="G5981" s="1">
        <v>43500</v>
      </c>
      <c r="H5981" s="13">
        <f>Orders[[#This Row],[DeliveryDate]]-Orders[[#This Row],[OrderDate]]</f>
        <v>17</v>
      </c>
      <c r="I5981" t="s">
        <v>3</v>
      </c>
      <c r="J5981" t="str">
        <f>_xlfn.XLOOKUP(Orders[[#This Row],[_SalesRepID]],'Sales team'!A:A,'Sales team'!B:B)</f>
        <v>Anthony Berry</v>
      </c>
      <c r="K5981">
        <v>16</v>
      </c>
      <c r="L5981">
        <v>12</v>
      </c>
      <c r="M5981">
        <v>44</v>
      </c>
      <c r="N5981" t="str">
        <f>_xlfn.XLOOKUP(Orders[[#This Row],[_ProductID]],Products!A:A,Products!C:C)</f>
        <v>Home décor</v>
      </c>
      <c r="O5981">
        <v>31</v>
      </c>
      <c r="P5981">
        <v>0.3</v>
      </c>
      <c r="Q5981" s="2">
        <v>3510.8</v>
      </c>
      <c r="R5981" s="2">
        <v>2211.8040000000001</v>
      </c>
      <c r="S5981" s="2">
        <v>12287.8</v>
      </c>
      <c r="T5981" s="2">
        <v>1228.7799999999988</v>
      </c>
    </row>
    <row r="5982" spans="1:20" x14ac:dyDescent="0.25">
      <c r="A5982" t="s">
        <v>2025</v>
      </c>
      <c r="B5982" t="s">
        <v>8</v>
      </c>
      <c r="C5982" t="s">
        <v>2</v>
      </c>
      <c r="D5982" s="1">
        <v>43400</v>
      </c>
      <c r="E5982" s="1">
        <v>43483</v>
      </c>
      <c r="F5982" s="1">
        <v>43489</v>
      </c>
      <c r="G5982" s="1">
        <v>43503</v>
      </c>
      <c r="H5982" s="13">
        <f>Orders[[#This Row],[DeliveryDate]]-Orders[[#This Row],[OrderDate]]</f>
        <v>20</v>
      </c>
      <c r="I5982" t="s">
        <v>3</v>
      </c>
      <c r="J5982" t="str">
        <f>_xlfn.XLOOKUP(Orders[[#This Row],[_SalesRepID]],'Sales team'!A:A,'Sales team'!B:B)</f>
        <v>Joe Price</v>
      </c>
      <c r="K5982">
        <v>22</v>
      </c>
      <c r="L5982">
        <v>9</v>
      </c>
      <c r="M5982">
        <v>227</v>
      </c>
      <c r="N5982" t="str">
        <f>_xlfn.XLOOKUP(Orders[[#This Row],[_ProductID]],Products!A:A,Products!C:C)</f>
        <v>Furniture</v>
      </c>
      <c r="O5982">
        <v>5</v>
      </c>
      <c r="P5982">
        <v>7.4999999999999997E-2</v>
      </c>
      <c r="Q5982" s="2">
        <v>5701.7</v>
      </c>
      <c r="R5982" s="2">
        <v>2907.8669999999997</v>
      </c>
      <c r="S5982" s="2">
        <v>36918.5075</v>
      </c>
      <c r="T5982" s="2">
        <v>16563.4385</v>
      </c>
    </row>
    <row r="5983" spans="1:20" x14ac:dyDescent="0.25">
      <c r="A5983" t="s">
        <v>2026</v>
      </c>
      <c r="B5983" t="s">
        <v>10</v>
      </c>
      <c r="C5983" t="s">
        <v>6</v>
      </c>
      <c r="D5983" s="1">
        <v>43400</v>
      </c>
      <c r="E5983" s="1">
        <v>43483</v>
      </c>
      <c r="F5983" s="1">
        <v>43499</v>
      </c>
      <c r="G5983" s="1">
        <v>43511</v>
      </c>
      <c r="H5983" s="13">
        <f>Orders[[#This Row],[DeliveryDate]]-Orders[[#This Row],[OrderDate]]</f>
        <v>28</v>
      </c>
      <c r="I5983" t="s">
        <v>3</v>
      </c>
      <c r="J5983" t="str">
        <f>_xlfn.XLOOKUP(Orders[[#This Row],[_SalesRepID]],'Sales team'!A:A,'Sales team'!B:B)</f>
        <v>Shawn Torres</v>
      </c>
      <c r="K5983">
        <v>27</v>
      </c>
      <c r="L5983">
        <v>39</v>
      </c>
      <c r="M5983">
        <v>198</v>
      </c>
      <c r="N5983" t="str">
        <f>_xlfn.XLOOKUP(Orders[[#This Row],[_ProductID]],Products!A:A,Products!C:C)</f>
        <v>Home décor</v>
      </c>
      <c r="O5983">
        <v>44</v>
      </c>
      <c r="P5983">
        <v>0.15</v>
      </c>
      <c r="Q5983" s="2">
        <v>3390.2000000000003</v>
      </c>
      <c r="R5983" s="2">
        <v>2373.14</v>
      </c>
      <c r="S5983" s="2">
        <v>8645.01</v>
      </c>
      <c r="T5983" s="2">
        <v>1525.5900000000001</v>
      </c>
    </row>
    <row r="5984" spans="1:20" x14ac:dyDescent="0.25">
      <c r="A5984" t="s">
        <v>2009</v>
      </c>
      <c r="B5984" t="s">
        <v>5</v>
      </c>
      <c r="C5984" t="s">
        <v>25</v>
      </c>
      <c r="D5984" s="1">
        <v>43400</v>
      </c>
      <c r="E5984" s="1">
        <v>43482</v>
      </c>
      <c r="F5984" s="1">
        <v>43510</v>
      </c>
      <c r="G5984" s="1">
        <v>43508</v>
      </c>
      <c r="H5984" s="13">
        <f>Orders[[#This Row],[DeliveryDate]]-Orders[[#This Row],[OrderDate]]</f>
        <v>26</v>
      </c>
      <c r="I5984" t="s">
        <v>3</v>
      </c>
      <c r="J5984" t="str">
        <f>_xlfn.XLOOKUP(Orders[[#This Row],[_SalesRepID]],'Sales team'!A:A,'Sales team'!B:B)</f>
        <v>Shawn Wallace</v>
      </c>
      <c r="K5984">
        <v>18</v>
      </c>
      <c r="L5984">
        <v>32</v>
      </c>
      <c r="M5984">
        <v>336</v>
      </c>
      <c r="N5984" t="str">
        <f>_xlfn.XLOOKUP(Orders[[#This Row],[_ProductID]],Products!A:A,Products!C:C)</f>
        <v>Electronics</v>
      </c>
      <c r="O5984">
        <v>28</v>
      </c>
      <c r="P5984">
        <v>0.1</v>
      </c>
      <c r="Q5984" s="2">
        <v>1098.8</v>
      </c>
      <c r="R5984" s="2">
        <v>933.9799999999999</v>
      </c>
      <c r="S5984" s="2">
        <v>7911.36</v>
      </c>
      <c r="T5984" s="2">
        <v>439.52000000000044</v>
      </c>
    </row>
    <row r="5985" spans="1:20" x14ac:dyDescent="0.25">
      <c r="A5985" t="s">
        <v>2010</v>
      </c>
      <c r="B5985" t="s">
        <v>1</v>
      </c>
      <c r="C5985" t="s">
        <v>2</v>
      </c>
      <c r="D5985" s="1">
        <v>43400</v>
      </c>
      <c r="E5985" s="1">
        <v>43482</v>
      </c>
      <c r="F5985" s="1">
        <v>43501</v>
      </c>
      <c r="G5985" s="1">
        <v>43496</v>
      </c>
      <c r="H5985" s="13">
        <f>Orders[[#This Row],[DeliveryDate]]-Orders[[#This Row],[OrderDate]]</f>
        <v>14</v>
      </c>
      <c r="I5985" t="s">
        <v>3</v>
      </c>
      <c r="J5985" t="str">
        <f>_xlfn.XLOOKUP(Orders[[#This Row],[_SalesRepID]],'Sales team'!A:A,'Sales team'!B:B)</f>
        <v>Joshua Ryan</v>
      </c>
      <c r="K5985">
        <v>9</v>
      </c>
      <c r="L5985">
        <v>21</v>
      </c>
      <c r="M5985">
        <v>246</v>
      </c>
      <c r="N5985" t="str">
        <f>_xlfn.XLOOKUP(Orders[[#This Row],[_ProductID]],Products!A:A,Products!C:C)</f>
        <v>Kitchen &amp; Dining</v>
      </c>
      <c r="O5985">
        <v>37</v>
      </c>
      <c r="P5985">
        <v>7.4999999999999997E-2</v>
      </c>
      <c r="Q5985" s="2">
        <v>2271.3000000000002</v>
      </c>
      <c r="R5985" s="2">
        <v>1703.4750000000001</v>
      </c>
      <c r="S5985" s="2">
        <v>6302.857500000001</v>
      </c>
      <c r="T5985" s="2">
        <v>1192.4325000000008</v>
      </c>
    </row>
    <row r="5986" spans="1:20" x14ac:dyDescent="0.25">
      <c r="A5986" t="s">
        <v>2011</v>
      </c>
      <c r="B5986" t="s">
        <v>1</v>
      </c>
      <c r="C5986" t="s">
        <v>13</v>
      </c>
      <c r="D5986" s="1">
        <v>43400</v>
      </c>
      <c r="E5986" s="1">
        <v>43482</v>
      </c>
      <c r="F5986" s="1">
        <v>43494</v>
      </c>
      <c r="G5986" s="1">
        <v>43496</v>
      </c>
      <c r="H5986" s="13">
        <f>Orders[[#This Row],[DeliveryDate]]-Orders[[#This Row],[OrderDate]]</f>
        <v>14</v>
      </c>
      <c r="I5986" t="s">
        <v>3</v>
      </c>
      <c r="J5986" t="str">
        <f>_xlfn.XLOOKUP(Orders[[#This Row],[_SalesRepID]],'Sales team'!A:A,'Sales team'!B:B)</f>
        <v>George Lewis</v>
      </c>
      <c r="K5986">
        <v>8</v>
      </c>
      <c r="L5986">
        <v>5</v>
      </c>
      <c r="M5986">
        <v>287</v>
      </c>
      <c r="N5986" t="str">
        <f>_xlfn.XLOOKUP(Orders[[#This Row],[_ProductID]],Products!A:A,Products!C:C)</f>
        <v>Kitchen &amp; Dining</v>
      </c>
      <c r="O5986">
        <v>8</v>
      </c>
      <c r="P5986">
        <v>0.05</v>
      </c>
      <c r="Q5986" s="2">
        <v>1313.2</v>
      </c>
      <c r="R5986" s="2">
        <v>617.20399999999995</v>
      </c>
      <c r="S5986" s="2">
        <v>7485.2400000000007</v>
      </c>
      <c r="T5986" s="2">
        <v>3782.016000000001</v>
      </c>
    </row>
    <row r="5987" spans="1:20" x14ac:dyDescent="0.25">
      <c r="A5987" t="s">
        <v>2012</v>
      </c>
      <c r="B5987" t="s">
        <v>1</v>
      </c>
      <c r="C5987" t="s">
        <v>6</v>
      </c>
      <c r="D5987" s="1">
        <v>43400</v>
      </c>
      <c r="E5987" s="1">
        <v>43482</v>
      </c>
      <c r="F5987" s="1">
        <v>43505</v>
      </c>
      <c r="G5987" s="1">
        <v>43490</v>
      </c>
      <c r="H5987" s="13">
        <f>Orders[[#This Row],[DeliveryDate]]-Orders[[#This Row],[OrderDate]]</f>
        <v>8</v>
      </c>
      <c r="I5987" t="s">
        <v>3</v>
      </c>
      <c r="J5987" t="str">
        <f>_xlfn.XLOOKUP(Orders[[#This Row],[_SalesRepID]],'Sales team'!A:A,'Sales team'!B:B)</f>
        <v>Adam Hernandez</v>
      </c>
      <c r="K5987">
        <v>1</v>
      </c>
      <c r="L5987">
        <v>19</v>
      </c>
      <c r="M5987">
        <v>91</v>
      </c>
      <c r="N5987" t="str">
        <f>_xlfn.XLOOKUP(Orders[[#This Row],[_ProductID]],Products!A:A,Products!C:C)</f>
        <v>Home décor</v>
      </c>
      <c r="O5987">
        <v>17</v>
      </c>
      <c r="P5987">
        <v>0.05</v>
      </c>
      <c r="Q5987" s="2">
        <v>971.5</v>
      </c>
      <c r="R5987" s="2">
        <v>388.6</v>
      </c>
      <c r="S5987" s="2">
        <v>3691.7</v>
      </c>
      <c r="T5987" s="2">
        <v>2137.2999999999997</v>
      </c>
    </row>
    <row r="5988" spans="1:20" x14ac:dyDescent="0.25">
      <c r="A5988" t="s">
        <v>2013</v>
      </c>
      <c r="B5988" t="s">
        <v>8</v>
      </c>
      <c r="C5988" t="s">
        <v>2</v>
      </c>
      <c r="D5988" s="1">
        <v>43400</v>
      </c>
      <c r="E5988" s="1">
        <v>43482</v>
      </c>
      <c r="F5988" s="1">
        <v>43505</v>
      </c>
      <c r="G5988" s="1">
        <v>43517</v>
      </c>
      <c r="H5988" s="13">
        <f>Orders[[#This Row],[DeliveryDate]]-Orders[[#This Row],[OrderDate]]</f>
        <v>35</v>
      </c>
      <c r="I5988" t="s">
        <v>3</v>
      </c>
      <c r="J5988" t="str">
        <f>_xlfn.XLOOKUP(Orders[[#This Row],[_SalesRepID]],'Sales team'!A:A,'Sales team'!B:B)</f>
        <v>Patrick Graham</v>
      </c>
      <c r="K5988">
        <v>25</v>
      </c>
      <c r="L5988">
        <v>11</v>
      </c>
      <c r="M5988">
        <v>231</v>
      </c>
      <c r="N5988" t="str">
        <f>_xlfn.XLOOKUP(Orders[[#This Row],[_ProductID]],Products!A:A,Products!C:C)</f>
        <v>Kitchen &amp; Dining</v>
      </c>
      <c r="O5988">
        <v>13</v>
      </c>
      <c r="P5988">
        <v>7.4999999999999997E-2</v>
      </c>
      <c r="Q5988" s="2">
        <v>1829.1000000000001</v>
      </c>
      <c r="R5988" s="2">
        <v>1444.9890000000003</v>
      </c>
      <c r="S5988" s="2">
        <v>6767.670000000001</v>
      </c>
      <c r="T5988" s="2">
        <v>987.71399999999994</v>
      </c>
    </row>
    <row r="5989" spans="1:20" x14ac:dyDescent="0.25">
      <c r="A5989" t="s">
        <v>2014</v>
      </c>
      <c r="B5989" t="s">
        <v>1</v>
      </c>
      <c r="C5989" t="s">
        <v>2</v>
      </c>
      <c r="D5989" s="1">
        <v>43400</v>
      </c>
      <c r="E5989" s="1">
        <v>43482</v>
      </c>
      <c r="F5989" s="1">
        <v>43496</v>
      </c>
      <c r="G5989" s="1">
        <v>43521</v>
      </c>
      <c r="H5989" s="13">
        <f>Orders[[#This Row],[DeliveryDate]]-Orders[[#This Row],[OrderDate]]</f>
        <v>39</v>
      </c>
      <c r="I5989" t="s">
        <v>3</v>
      </c>
      <c r="J5989" t="str">
        <f>_xlfn.XLOOKUP(Orders[[#This Row],[_SalesRepID]],'Sales team'!A:A,'Sales team'!B:B)</f>
        <v>Chris Armstrong</v>
      </c>
      <c r="K5989">
        <v>4</v>
      </c>
      <c r="L5989">
        <v>35</v>
      </c>
      <c r="M5989">
        <v>217</v>
      </c>
      <c r="N5989" t="str">
        <f>_xlfn.XLOOKUP(Orders[[#This Row],[_ProductID]],Products!A:A,Products!C:C)</f>
        <v>Furniture</v>
      </c>
      <c r="O5989">
        <v>42</v>
      </c>
      <c r="P5989">
        <v>0.1</v>
      </c>
      <c r="Q5989" s="2">
        <v>1735.3</v>
      </c>
      <c r="R5989" s="2">
        <v>1370.8869999999999</v>
      </c>
      <c r="S5989" s="2">
        <v>3123.54</v>
      </c>
      <c r="T5989" s="2">
        <v>381.76600000000008</v>
      </c>
    </row>
    <row r="5990" spans="1:20" x14ac:dyDescent="0.25">
      <c r="A5990" t="s">
        <v>2015</v>
      </c>
      <c r="B5990" t="s">
        <v>1</v>
      </c>
      <c r="C5990" t="s">
        <v>15</v>
      </c>
      <c r="D5990" s="1">
        <v>43400</v>
      </c>
      <c r="E5990" s="1">
        <v>43482</v>
      </c>
      <c r="F5990" s="1">
        <v>43484</v>
      </c>
      <c r="G5990" s="1">
        <v>43496</v>
      </c>
      <c r="H5990" s="13">
        <f>Orders[[#This Row],[DeliveryDate]]-Orders[[#This Row],[OrderDate]]</f>
        <v>14</v>
      </c>
      <c r="I5990" t="s">
        <v>3</v>
      </c>
      <c r="J5990" t="str">
        <f>_xlfn.XLOOKUP(Orders[[#This Row],[_SalesRepID]],'Sales team'!A:A,'Sales team'!B:B)</f>
        <v>Joshua Ryan</v>
      </c>
      <c r="K5990">
        <v>9</v>
      </c>
      <c r="L5990">
        <v>21</v>
      </c>
      <c r="M5990">
        <v>25</v>
      </c>
      <c r="N5990" t="str">
        <f>_xlfn.XLOOKUP(Orders[[#This Row],[_ProductID]],Products!A:A,Products!C:C)</f>
        <v>Furniture</v>
      </c>
      <c r="O5990">
        <v>38</v>
      </c>
      <c r="P5990">
        <v>0.3</v>
      </c>
      <c r="Q5990" s="2">
        <v>3932.9</v>
      </c>
      <c r="R5990" s="2">
        <v>1769.8050000000001</v>
      </c>
      <c r="S5990" s="2">
        <v>22024.239999999998</v>
      </c>
      <c r="T5990" s="2">
        <v>7865.7999999999975</v>
      </c>
    </row>
    <row r="5991" spans="1:20" x14ac:dyDescent="0.25">
      <c r="A5991" t="s">
        <v>2016</v>
      </c>
      <c r="B5991" t="s">
        <v>5</v>
      </c>
      <c r="C5991" t="s">
        <v>6</v>
      </c>
      <c r="D5991" s="1">
        <v>43300</v>
      </c>
      <c r="E5991" s="1">
        <v>43482</v>
      </c>
      <c r="F5991" s="1">
        <v>43489</v>
      </c>
      <c r="G5991" s="1">
        <v>43509</v>
      </c>
      <c r="H5991" s="13">
        <f>Orders[[#This Row],[DeliveryDate]]-Orders[[#This Row],[OrderDate]]</f>
        <v>27</v>
      </c>
      <c r="I5991" t="s">
        <v>3</v>
      </c>
      <c r="J5991" t="str">
        <f>_xlfn.XLOOKUP(Orders[[#This Row],[_SalesRepID]],'Sales team'!A:A,'Sales team'!B:B)</f>
        <v>Nicholas Cunningham</v>
      </c>
      <c r="K5991">
        <v>19</v>
      </c>
      <c r="L5991">
        <v>11</v>
      </c>
      <c r="M5991">
        <v>184</v>
      </c>
      <c r="N5991" t="str">
        <f>_xlfn.XLOOKUP(Orders[[#This Row],[_ProductID]],Products!A:A,Products!C:C)</f>
        <v>Furniture</v>
      </c>
      <c r="O5991">
        <v>38</v>
      </c>
      <c r="P5991">
        <v>0.4</v>
      </c>
      <c r="Q5991" s="2">
        <v>2653.2000000000003</v>
      </c>
      <c r="R5991" s="2">
        <v>1804.1760000000004</v>
      </c>
      <c r="S5991" s="2">
        <v>12735.36</v>
      </c>
      <c r="T5991" s="2">
        <v>-1698.0480000000025</v>
      </c>
    </row>
    <row r="5992" spans="1:20" x14ac:dyDescent="0.25">
      <c r="A5992" t="s">
        <v>2017</v>
      </c>
      <c r="B5992" t="s">
        <v>10</v>
      </c>
      <c r="C5992" t="s">
        <v>13</v>
      </c>
      <c r="D5992" s="1">
        <v>43400</v>
      </c>
      <c r="E5992" s="1">
        <v>43482</v>
      </c>
      <c r="F5992" s="1">
        <v>43490</v>
      </c>
      <c r="G5992" s="1">
        <v>43502</v>
      </c>
      <c r="H5992" s="13">
        <f>Orders[[#This Row],[DeliveryDate]]-Orders[[#This Row],[OrderDate]]</f>
        <v>20</v>
      </c>
      <c r="I5992" t="s">
        <v>3</v>
      </c>
      <c r="J5992" t="str">
        <f>_xlfn.XLOOKUP(Orders[[#This Row],[_SalesRepID]],'Sales team'!A:A,'Sales team'!B:B)</f>
        <v>Carlos Miller</v>
      </c>
      <c r="K5992">
        <v>28</v>
      </c>
      <c r="L5992">
        <v>31</v>
      </c>
      <c r="M5992">
        <v>290</v>
      </c>
      <c r="N5992" t="str">
        <f>_xlfn.XLOOKUP(Orders[[#This Row],[_ProductID]],Products!A:A,Products!C:C)</f>
        <v>Home décor</v>
      </c>
      <c r="O5992">
        <v>46</v>
      </c>
      <c r="P5992">
        <v>0.1</v>
      </c>
      <c r="Q5992" s="2">
        <v>1882.7</v>
      </c>
      <c r="R5992" s="2">
        <v>1355.5439999999999</v>
      </c>
      <c r="S5992" s="2">
        <v>6777.72</v>
      </c>
      <c r="T5992" s="2">
        <v>1355.5440000000008</v>
      </c>
    </row>
    <row r="5993" spans="1:20" x14ac:dyDescent="0.25">
      <c r="A5993" t="s">
        <v>2018</v>
      </c>
      <c r="B5993" t="s">
        <v>1</v>
      </c>
      <c r="C5993" t="s">
        <v>2</v>
      </c>
      <c r="D5993" s="1">
        <v>43400</v>
      </c>
      <c r="E5993" s="1">
        <v>43482</v>
      </c>
      <c r="F5993" s="1">
        <v>43485</v>
      </c>
      <c r="G5993" s="1">
        <v>43514</v>
      </c>
      <c r="H5993" s="13">
        <f>Orders[[#This Row],[DeliveryDate]]-Orders[[#This Row],[OrderDate]]</f>
        <v>32</v>
      </c>
      <c r="I5993" t="s">
        <v>3</v>
      </c>
      <c r="J5993" t="str">
        <f>_xlfn.XLOOKUP(Orders[[#This Row],[_SalesRepID]],'Sales team'!A:A,'Sales team'!B:B)</f>
        <v>Joshua Bennett</v>
      </c>
      <c r="K5993">
        <v>6</v>
      </c>
      <c r="L5993">
        <v>48</v>
      </c>
      <c r="M5993">
        <v>215</v>
      </c>
      <c r="N5993" t="str">
        <f>_xlfn.XLOOKUP(Orders[[#This Row],[_ProductID]],Products!A:A,Products!C:C)</f>
        <v>Home décor</v>
      </c>
      <c r="O5993">
        <v>33</v>
      </c>
      <c r="P5993">
        <v>0.05</v>
      </c>
      <c r="Q5993" s="2">
        <v>3932.9</v>
      </c>
      <c r="R5993" s="2">
        <v>2359.7399999999998</v>
      </c>
      <c r="S5993" s="2">
        <v>14945.02</v>
      </c>
      <c r="T5993" s="2">
        <v>5506.0600000000013</v>
      </c>
    </row>
    <row r="5994" spans="1:20" x14ac:dyDescent="0.25">
      <c r="A5994" t="s">
        <v>2019</v>
      </c>
      <c r="B5994" t="s">
        <v>1</v>
      </c>
      <c r="C5994" t="s">
        <v>13</v>
      </c>
      <c r="D5994" s="1">
        <v>43400</v>
      </c>
      <c r="E5994" s="1">
        <v>43482</v>
      </c>
      <c r="F5994" s="1">
        <v>43491</v>
      </c>
      <c r="G5994" s="1">
        <v>43509</v>
      </c>
      <c r="H5994" s="13">
        <f>Orders[[#This Row],[DeliveryDate]]-Orders[[#This Row],[OrderDate]]</f>
        <v>27</v>
      </c>
      <c r="I5994" t="s">
        <v>3</v>
      </c>
      <c r="J5994" t="str">
        <f>_xlfn.XLOOKUP(Orders[[#This Row],[_SalesRepID]],'Sales team'!A:A,'Sales team'!B:B)</f>
        <v>Carl Nguyen</v>
      </c>
      <c r="K5994">
        <v>12</v>
      </c>
      <c r="L5994">
        <v>24</v>
      </c>
      <c r="M5994">
        <v>329</v>
      </c>
      <c r="N5994" t="str">
        <f>_xlfn.XLOOKUP(Orders[[#This Row],[_ProductID]],Products!A:A,Products!C:C)</f>
        <v>Home décor</v>
      </c>
      <c r="O5994">
        <v>40</v>
      </c>
      <c r="P5994">
        <v>7.4999999999999997E-2</v>
      </c>
      <c r="Q5994" s="2">
        <v>3912.8</v>
      </c>
      <c r="R5994" s="2">
        <v>2034.6560000000002</v>
      </c>
      <c r="S5994" s="2">
        <v>14477.36</v>
      </c>
      <c r="T5994" s="2">
        <v>6338.7359999999999</v>
      </c>
    </row>
    <row r="5995" spans="1:20" x14ac:dyDescent="0.25">
      <c r="A5995" t="s">
        <v>2004</v>
      </c>
      <c r="B5995" t="s">
        <v>5</v>
      </c>
      <c r="C5995" t="s">
        <v>15</v>
      </c>
      <c r="D5995" s="1">
        <v>43400</v>
      </c>
      <c r="E5995" s="1">
        <v>43481</v>
      </c>
      <c r="F5995" s="1">
        <v>43507</v>
      </c>
      <c r="G5995" s="1">
        <v>43496</v>
      </c>
      <c r="H5995" s="13">
        <f>Orders[[#This Row],[DeliveryDate]]-Orders[[#This Row],[OrderDate]]</f>
        <v>15</v>
      </c>
      <c r="I5995" t="s">
        <v>3</v>
      </c>
      <c r="J5995" t="str">
        <f>_xlfn.XLOOKUP(Orders[[#This Row],[_SalesRepID]],'Sales team'!A:A,'Sales team'!B:B)</f>
        <v>Shawn Wallace</v>
      </c>
      <c r="K5995">
        <v>18</v>
      </c>
      <c r="L5995">
        <v>19</v>
      </c>
      <c r="M5995">
        <v>36</v>
      </c>
      <c r="N5995" t="str">
        <f>_xlfn.XLOOKUP(Orders[[#This Row],[_ProductID]],Products!A:A,Products!C:C)</f>
        <v>Electronics</v>
      </c>
      <c r="O5995">
        <v>6</v>
      </c>
      <c r="P5995">
        <v>0.05</v>
      </c>
      <c r="Q5995" s="2">
        <v>871</v>
      </c>
      <c r="R5995" s="2">
        <v>644.54</v>
      </c>
      <c r="S5995" s="2">
        <v>827.44999999999993</v>
      </c>
      <c r="T5995" s="2">
        <v>182.90999999999997</v>
      </c>
    </row>
    <row r="5996" spans="1:20" x14ac:dyDescent="0.25">
      <c r="A5996" t="s">
        <v>2005</v>
      </c>
      <c r="B5996" t="s">
        <v>1</v>
      </c>
      <c r="C5996" t="s">
        <v>13</v>
      </c>
      <c r="D5996" s="1">
        <v>43400</v>
      </c>
      <c r="E5996" s="1">
        <v>43481</v>
      </c>
      <c r="F5996" s="1">
        <v>43508</v>
      </c>
      <c r="G5996" s="1">
        <v>43487</v>
      </c>
      <c r="H5996" s="13">
        <f>Orders[[#This Row],[DeliveryDate]]-Orders[[#This Row],[OrderDate]]</f>
        <v>6</v>
      </c>
      <c r="I5996" t="s">
        <v>3</v>
      </c>
      <c r="J5996" t="str">
        <f>_xlfn.XLOOKUP(Orders[[#This Row],[_SalesRepID]],'Sales team'!A:A,'Sales team'!B:B)</f>
        <v>Keith Griffin</v>
      </c>
      <c r="K5996">
        <v>2</v>
      </c>
      <c r="L5996">
        <v>18</v>
      </c>
      <c r="M5996">
        <v>277</v>
      </c>
      <c r="N5996" t="str">
        <f>_xlfn.XLOOKUP(Orders[[#This Row],[_ProductID]],Products!A:A,Products!C:C)</f>
        <v>Home décor</v>
      </c>
      <c r="O5996">
        <v>2</v>
      </c>
      <c r="P5996">
        <v>7.4999999999999997E-2</v>
      </c>
      <c r="Q5996" s="2">
        <v>1112.2</v>
      </c>
      <c r="R5996" s="2">
        <v>923.12599999999998</v>
      </c>
      <c r="S5996" s="2">
        <v>7201.4950000000008</v>
      </c>
      <c r="T5996" s="2">
        <v>739.61300000000119</v>
      </c>
    </row>
    <row r="5997" spans="1:20" x14ac:dyDescent="0.25">
      <c r="A5997" t="s">
        <v>2006</v>
      </c>
      <c r="B5997" t="s">
        <v>1</v>
      </c>
      <c r="C5997" t="s">
        <v>2</v>
      </c>
      <c r="D5997" s="1">
        <v>43400</v>
      </c>
      <c r="E5997" s="1">
        <v>43481</v>
      </c>
      <c r="F5997" s="1">
        <v>43487</v>
      </c>
      <c r="G5997" s="1">
        <v>43489</v>
      </c>
      <c r="H5997" s="13">
        <f>Orders[[#This Row],[DeliveryDate]]-Orders[[#This Row],[OrderDate]]</f>
        <v>8</v>
      </c>
      <c r="I5997" t="s">
        <v>3</v>
      </c>
      <c r="J5997" t="str">
        <f>_xlfn.XLOOKUP(Orders[[#This Row],[_SalesRepID]],'Sales team'!A:A,'Sales team'!B:B)</f>
        <v>Chris Armstrong</v>
      </c>
      <c r="K5997">
        <v>4</v>
      </c>
      <c r="L5997">
        <v>17</v>
      </c>
      <c r="M5997">
        <v>249</v>
      </c>
      <c r="N5997" t="str">
        <f>_xlfn.XLOOKUP(Orders[[#This Row],[_ProductID]],Products!A:A,Products!C:C)</f>
        <v>Home décor</v>
      </c>
      <c r="O5997">
        <v>29</v>
      </c>
      <c r="P5997">
        <v>0.15</v>
      </c>
      <c r="Q5997" s="2">
        <v>1835.8</v>
      </c>
      <c r="R5997" s="2">
        <v>844.46799999999996</v>
      </c>
      <c r="S5997" s="2">
        <v>1560.4299999999998</v>
      </c>
      <c r="T5997" s="2">
        <v>715.96199999999988</v>
      </c>
    </row>
    <row r="5998" spans="1:20" x14ac:dyDescent="0.25">
      <c r="A5998" t="s">
        <v>2007</v>
      </c>
      <c r="B5998" t="s">
        <v>1</v>
      </c>
      <c r="C5998" t="s">
        <v>25</v>
      </c>
      <c r="D5998" s="1">
        <v>43400</v>
      </c>
      <c r="E5998" s="1">
        <v>43481</v>
      </c>
      <c r="F5998" s="1">
        <v>43509</v>
      </c>
      <c r="G5998" s="1">
        <v>43495</v>
      </c>
      <c r="H5998" s="13">
        <f>Orders[[#This Row],[DeliveryDate]]-Orders[[#This Row],[OrderDate]]</f>
        <v>14</v>
      </c>
      <c r="I5998" t="s">
        <v>3</v>
      </c>
      <c r="J5998" t="str">
        <f>_xlfn.XLOOKUP(Orders[[#This Row],[_SalesRepID]],'Sales team'!A:A,'Sales team'!B:B)</f>
        <v>Joshua Little</v>
      </c>
      <c r="K5998">
        <v>11</v>
      </c>
      <c r="L5998">
        <v>39</v>
      </c>
      <c r="M5998">
        <v>334</v>
      </c>
      <c r="N5998" t="str">
        <f>_xlfn.XLOOKUP(Orders[[#This Row],[_ProductID]],Products!A:A,Products!C:C)</f>
        <v>Home décor</v>
      </c>
      <c r="O5998">
        <v>44</v>
      </c>
      <c r="P5998">
        <v>7.4999999999999997E-2</v>
      </c>
      <c r="Q5998" s="2">
        <v>201</v>
      </c>
      <c r="R5998" s="2">
        <v>90.45</v>
      </c>
      <c r="S5998" s="2">
        <v>1487.4</v>
      </c>
      <c r="T5998" s="2">
        <v>763.80000000000007</v>
      </c>
    </row>
    <row r="5999" spans="1:20" x14ac:dyDescent="0.25">
      <c r="A5999" t="s">
        <v>2008</v>
      </c>
      <c r="B5999" t="s">
        <v>1</v>
      </c>
      <c r="C5999" t="s">
        <v>15</v>
      </c>
      <c r="D5999" s="1">
        <v>43400</v>
      </c>
      <c r="E5999" s="1">
        <v>43481</v>
      </c>
      <c r="F5999" s="1">
        <v>43486</v>
      </c>
      <c r="G5999" s="1">
        <v>43496</v>
      </c>
      <c r="H5999" s="13">
        <f>Orders[[#This Row],[DeliveryDate]]-Orders[[#This Row],[OrderDate]]</f>
        <v>15</v>
      </c>
      <c r="I5999" t="s">
        <v>3</v>
      </c>
      <c r="J5999" t="str">
        <f>_xlfn.XLOOKUP(Orders[[#This Row],[_SalesRepID]],'Sales team'!A:A,'Sales team'!B:B)</f>
        <v>Adam Hernandez</v>
      </c>
      <c r="K5999">
        <v>1</v>
      </c>
      <c r="L5999">
        <v>38</v>
      </c>
      <c r="M5999">
        <v>48</v>
      </c>
      <c r="N5999" t="str">
        <f>_xlfn.XLOOKUP(Orders[[#This Row],[_ProductID]],Products!A:A,Products!C:C)</f>
        <v>Furniture</v>
      </c>
      <c r="O5999">
        <v>5</v>
      </c>
      <c r="P5999">
        <v>0.1</v>
      </c>
      <c r="Q5999" s="2">
        <v>5038.4000000000005</v>
      </c>
      <c r="R5999" s="2">
        <v>3526.88</v>
      </c>
      <c r="S5999" s="2">
        <v>4534.5600000000004</v>
      </c>
      <c r="T5999" s="2">
        <v>1007.6800000000003</v>
      </c>
    </row>
    <row r="6000" spans="1:20" x14ac:dyDescent="0.25">
      <c r="A6000" t="s">
        <v>1994</v>
      </c>
      <c r="B6000" t="s">
        <v>8</v>
      </c>
      <c r="C6000" t="s">
        <v>25</v>
      </c>
      <c r="D6000" s="1">
        <v>43400</v>
      </c>
      <c r="E6000" s="1">
        <v>43480</v>
      </c>
      <c r="F6000" s="1">
        <v>43505</v>
      </c>
      <c r="G6000" s="1">
        <v>43487</v>
      </c>
      <c r="H6000" s="13">
        <f>Orders[[#This Row],[DeliveryDate]]-Orders[[#This Row],[OrderDate]]</f>
        <v>7</v>
      </c>
      <c r="I6000" t="s">
        <v>3</v>
      </c>
      <c r="J6000" t="str">
        <f>_xlfn.XLOOKUP(Orders[[#This Row],[_SalesRepID]],'Sales team'!A:A,'Sales team'!B:B)</f>
        <v>Patrick Graham</v>
      </c>
      <c r="K6000">
        <v>25</v>
      </c>
      <c r="L6000">
        <v>24</v>
      </c>
      <c r="M6000">
        <v>350</v>
      </c>
      <c r="N6000" t="str">
        <f>_xlfn.XLOOKUP(Orders[[#This Row],[_ProductID]],Products!A:A,Products!C:C)</f>
        <v>Kitchen &amp; Dining</v>
      </c>
      <c r="O6000">
        <v>16</v>
      </c>
      <c r="P6000">
        <v>7.4999999999999997E-2</v>
      </c>
      <c r="Q6000" s="2">
        <v>6445.4000000000005</v>
      </c>
      <c r="R6000" s="2">
        <v>4705.1420000000007</v>
      </c>
      <c r="S6000" s="2">
        <v>47695.960000000006</v>
      </c>
      <c r="T6000" s="2">
        <v>10054.824000000001</v>
      </c>
    </row>
    <row r="6001" spans="1:20" x14ac:dyDescent="0.25">
      <c r="A6001" t="s">
        <v>1995</v>
      </c>
      <c r="B6001" t="s">
        <v>1</v>
      </c>
      <c r="C6001" t="s">
        <v>46</v>
      </c>
      <c r="D6001" s="1">
        <v>43400</v>
      </c>
      <c r="E6001" s="1">
        <v>43480</v>
      </c>
      <c r="F6001" s="1">
        <v>43494</v>
      </c>
      <c r="G6001" s="1">
        <v>43493</v>
      </c>
      <c r="H6001" s="13">
        <f>Orders[[#This Row],[DeliveryDate]]-Orders[[#This Row],[OrderDate]]</f>
        <v>13</v>
      </c>
      <c r="I6001" t="s">
        <v>3</v>
      </c>
      <c r="J6001" t="str">
        <f>_xlfn.XLOOKUP(Orders[[#This Row],[_SalesRepID]],'Sales team'!A:A,'Sales team'!B:B)</f>
        <v>Joshua Bennett</v>
      </c>
      <c r="K6001">
        <v>6</v>
      </c>
      <c r="L6001">
        <v>40</v>
      </c>
      <c r="M6001">
        <v>67</v>
      </c>
      <c r="N6001" t="str">
        <f>_xlfn.XLOOKUP(Orders[[#This Row],[_ProductID]],Products!A:A,Products!C:C)</f>
        <v>Home décor</v>
      </c>
      <c r="O6001">
        <v>24</v>
      </c>
      <c r="P6001">
        <v>0.15</v>
      </c>
      <c r="Q6001" s="2">
        <v>1085.4000000000001</v>
      </c>
      <c r="R6001" s="2">
        <v>586.1160000000001</v>
      </c>
      <c r="S6001" s="2">
        <v>922.59</v>
      </c>
      <c r="T6001" s="2">
        <v>336.47399999999993</v>
      </c>
    </row>
    <row r="6002" spans="1:20" x14ac:dyDescent="0.25">
      <c r="A6002" t="s">
        <v>1996</v>
      </c>
      <c r="B6002" t="s">
        <v>1</v>
      </c>
      <c r="C6002" t="s">
        <v>6</v>
      </c>
      <c r="D6002" s="1">
        <v>43400</v>
      </c>
      <c r="E6002" s="1">
        <v>43480</v>
      </c>
      <c r="F6002" s="1">
        <v>43491</v>
      </c>
      <c r="G6002" s="1">
        <v>43496</v>
      </c>
      <c r="H6002" s="13">
        <f>Orders[[#This Row],[DeliveryDate]]-Orders[[#This Row],[OrderDate]]</f>
        <v>16</v>
      </c>
      <c r="I6002" t="s">
        <v>3</v>
      </c>
      <c r="J6002" t="str">
        <f>_xlfn.XLOOKUP(Orders[[#This Row],[_SalesRepID]],'Sales team'!A:A,'Sales team'!B:B)</f>
        <v>Carl Nguyen</v>
      </c>
      <c r="K6002">
        <v>12</v>
      </c>
      <c r="L6002">
        <v>33</v>
      </c>
      <c r="M6002">
        <v>101</v>
      </c>
      <c r="N6002" t="str">
        <f>_xlfn.XLOOKUP(Orders[[#This Row],[_ProductID]],Products!A:A,Products!C:C)</f>
        <v>Furniture</v>
      </c>
      <c r="O6002">
        <v>22</v>
      </c>
      <c r="P6002">
        <v>0.05</v>
      </c>
      <c r="Q6002" s="2">
        <v>3571.1</v>
      </c>
      <c r="R6002" s="2">
        <v>1999.816</v>
      </c>
      <c r="S6002" s="2">
        <v>6785.0899999999992</v>
      </c>
      <c r="T6002" s="2">
        <v>2785.4579999999992</v>
      </c>
    </row>
    <row r="6003" spans="1:20" x14ac:dyDescent="0.25">
      <c r="A6003" t="s">
        <v>1997</v>
      </c>
      <c r="B6003" t="s">
        <v>1</v>
      </c>
      <c r="C6003" t="s">
        <v>13</v>
      </c>
      <c r="D6003" s="1">
        <v>43400</v>
      </c>
      <c r="E6003" s="1">
        <v>43480</v>
      </c>
      <c r="F6003" s="1">
        <v>43505</v>
      </c>
      <c r="G6003" s="1">
        <v>43501</v>
      </c>
      <c r="H6003" s="13">
        <f>Orders[[#This Row],[DeliveryDate]]-Orders[[#This Row],[OrderDate]]</f>
        <v>21</v>
      </c>
      <c r="I6003" t="s">
        <v>3</v>
      </c>
      <c r="J6003" t="str">
        <f>_xlfn.XLOOKUP(Orders[[#This Row],[_SalesRepID]],'Sales team'!A:A,'Sales team'!B:B)</f>
        <v>Shawn Cook</v>
      </c>
      <c r="K6003">
        <v>7</v>
      </c>
      <c r="L6003">
        <v>10</v>
      </c>
      <c r="M6003">
        <v>316</v>
      </c>
      <c r="N6003" t="str">
        <f>_xlfn.XLOOKUP(Orders[[#This Row],[_ProductID]],Products!A:A,Products!C:C)</f>
        <v>Home décor</v>
      </c>
      <c r="O6003">
        <v>27</v>
      </c>
      <c r="P6003">
        <v>0.2</v>
      </c>
      <c r="Q6003" s="2">
        <v>2398.6</v>
      </c>
      <c r="R6003" s="2">
        <v>1319.23</v>
      </c>
      <c r="S6003" s="2">
        <v>15351.04</v>
      </c>
      <c r="T6003" s="2">
        <v>4797.2000000000007</v>
      </c>
    </row>
    <row r="6004" spans="1:20" x14ac:dyDescent="0.25">
      <c r="A6004" t="s">
        <v>1998</v>
      </c>
      <c r="B6004" t="s">
        <v>5</v>
      </c>
      <c r="C6004" t="s">
        <v>25</v>
      </c>
      <c r="D6004" s="1">
        <v>43400</v>
      </c>
      <c r="E6004" s="1">
        <v>43480</v>
      </c>
      <c r="F6004" s="1">
        <v>43502</v>
      </c>
      <c r="G6004" s="1">
        <v>43504</v>
      </c>
      <c r="H6004" s="13">
        <f>Orders[[#This Row],[DeliveryDate]]-Orders[[#This Row],[OrderDate]]</f>
        <v>24</v>
      </c>
      <c r="I6004" t="s">
        <v>3</v>
      </c>
      <c r="J6004" t="str">
        <f>_xlfn.XLOOKUP(Orders[[#This Row],[_SalesRepID]],'Sales team'!A:A,'Sales team'!B:B)</f>
        <v>Roger Alexander</v>
      </c>
      <c r="K6004">
        <v>15</v>
      </c>
      <c r="L6004">
        <v>8</v>
      </c>
      <c r="M6004">
        <v>355</v>
      </c>
      <c r="N6004" t="str">
        <f>_xlfn.XLOOKUP(Orders[[#This Row],[_ProductID]],Products!A:A,Products!C:C)</f>
        <v>Home décor</v>
      </c>
      <c r="O6004">
        <v>45</v>
      </c>
      <c r="P6004">
        <v>0.05</v>
      </c>
      <c r="Q6004" s="2">
        <v>1299.8</v>
      </c>
      <c r="R6004" s="2">
        <v>1026.8420000000001</v>
      </c>
      <c r="S6004" s="2">
        <v>6174.0499999999993</v>
      </c>
      <c r="T6004" s="2">
        <v>1039.8399999999983</v>
      </c>
    </row>
    <row r="6005" spans="1:20" x14ac:dyDescent="0.25">
      <c r="A6005" t="s">
        <v>1999</v>
      </c>
      <c r="B6005" t="s">
        <v>8</v>
      </c>
      <c r="C6005" t="s">
        <v>13</v>
      </c>
      <c r="D6005" s="1">
        <v>43300</v>
      </c>
      <c r="E6005" s="1">
        <v>43480</v>
      </c>
      <c r="F6005" s="1">
        <v>43501</v>
      </c>
      <c r="G6005" s="1">
        <v>43486</v>
      </c>
      <c r="H6005" s="13">
        <f>Orders[[#This Row],[DeliveryDate]]-Orders[[#This Row],[OrderDate]]</f>
        <v>6</v>
      </c>
      <c r="I6005" t="s">
        <v>3</v>
      </c>
      <c r="J6005" t="str">
        <f>_xlfn.XLOOKUP(Orders[[#This Row],[_SalesRepID]],'Sales team'!A:A,'Sales team'!B:B)</f>
        <v>Douglas Tucker</v>
      </c>
      <c r="K6005">
        <v>23</v>
      </c>
      <c r="L6005">
        <v>41</v>
      </c>
      <c r="M6005">
        <v>273</v>
      </c>
      <c r="N6005" t="str">
        <f>_xlfn.XLOOKUP(Orders[[#This Row],[_ProductID]],Products!A:A,Products!C:C)</f>
        <v>Home décor</v>
      </c>
      <c r="O6005">
        <v>32</v>
      </c>
      <c r="P6005">
        <v>0.05</v>
      </c>
      <c r="Q6005" s="2">
        <v>877.7</v>
      </c>
      <c r="R6005" s="2">
        <v>658.27500000000009</v>
      </c>
      <c r="S6005" s="2">
        <v>5002.8900000000003</v>
      </c>
      <c r="T6005" s="2">
        <v>1053.2399999999998</v>
      </c>
    </row>
    <row r="6006" spans="1:20" x14ac:dyDescent="0.25">
      <c r="A6006" t="s">
        <v>2000</v>
      </c>
      <c r="B6006" t="s">
        <v>1</v>
      </c>
      <c r="C6006" t="s">
        <v>15</v>
      </c>
      <c r="D6006" s="1">
        <v>43300</v>
      </c>
      <c r="E6006" s="1">
        <v>43480</v>
      </c>
      <c r="F6006" s="1">
        <v>43497</v>
      </c>
      <c r="G6006" s="1">
        <v>43496</v>
      </c>
      <c r="H6006" s="13">
        <f>Orders[[#This Row],[DeliveryDate]]-Orders[[#This Row],[OrderDate]]</f>
        <v>16</v>
      </c>
      <c r="I6006" t="s">
        <v>3</v>
      </c>
      <c r="J6006" t="str">
        <f>_xlfn.XLOOKUP(Orders[[#This Row],[_SalesRepID]],'Sales team'!A:A,'Sales team'!B:B)</f>
        <v>Jonathan Hawkins</v>
      </c>
      <c r="K6006">
        <v>10</v>
      </c>
      <c r="L6006">
        <v>32</v>
      </c>
      <c r="M6006">
        <v>23</v>
      </c>
      <c r="N6006" t="str">
        <f>_xlfn.XLOOKUP(Orders[[#This Row],[_ProductID]],Products!A:A,Products!C:C)</f>
        <v>Electronics</v>
      </c>
      <c r="O6006">
        <v>47</v>
      </c>
      <c r="P6006">
        <v>0.2</v>
      </c>
      <c r="Q6006" s="2">
        <v>1018.4</v>
      </c>
      <c r="R6006" s="2">
        <v>712.88</v>
      </c>
      <c r="S6006" s="2">
        <v>5703.0400000000009</v>
      </c>
      <c r="T6006" s="2">
        <v>712.88000000000102</v>
      </c>
    </row>
    <row r="6007" spans="1:20" x14ac:dyDescent="0.25">
      <c r="A6007" t="s">
        <v>2001</v>
      </c>
      <c r="B6007" t="s">
        <v>1</v>
      </c>
      <c r="C6007" t="s">
        <v>6</v>
      </c>
      <c r="D6007" s="1">
        <v>43400</v>
      </c>
      <c r="E6007" s="1">
        <v>43480</v>
      </c>
      <c r="F6007" s="1">
        <v>43489</v>
      </c>
      <c r="G6007" s="1">
        <v>43490</v>
      </c>
      <c r="H6007" s="13">
        <f>Orders[[#This Row],[DeliveryDate]]-Orders[[#This Row],[OrderDate]]</f>
        <v>10</v>
      </c>
      <c r="I6007" t="s">
        <v>3</v>
      </c>
      <c r="J6007" t="str">
        <f>_xlfn.XLOOKUP(Orders[[#This Row],[_SalesRepID]],'Sales team'!A:A,'Sales team'!B:B)</f>
        <v>Shawn Cook</v>
      </c>
      <c r="K6007">
        <v>7</v>
      </c>
      <c r="L6007">
        <v>26</v>
      </c>
      <c r="M6007">
        <v>124</v>
      </c>
      <c r="N6007" t="str">
        <f>_xlfn.XLOOKUP(Orders[[#This Row],[_ProductID]],Products!A:A,Products!C:C)</f>
        <v>Kitchen &amp; Dining</v>
      </c>
      <c r="O6007">
        <v>4</v>
      </c>
      <c r="P6007">
        <v>0.1</v>
      </c>
      <c r="Q6007" s="2">
        <v>3584.5</v>
      </c>
      <c r="R6007" s="2">
        <v>2365.77</v>
      </c>
      <c r="S6007" s="2">
        <v>22582.350000000002</v>
      </c>
      <c r="T6007" s="2">
        <v>6021.9600000000028</v>
      </c>
    </row>
    <row r="6008" spans="1:20" x14ac:dyDescent="0.25">
      <c r="A6008" t="s">
        <v>2002</v>
      </c>
      <c r="B6008" t="s">
        <v>1</v>
      </c>
      <c r="C6008" t="s">
        <v>6</v>
      </c>
      <c r="D6008" s="1">
        <v>43400</v>
      </c>
      <c r="E6008" s="1">
        <v>43480</v>
      </c>
      <c r="F6008" s="1">
        <v>43505</v>
      </c>
      <c r="G6008" s="1">
        <v>43495</v>
      </c>
      <c r="H6008" s="13">
        <f>Orders[[#This Row],[DeliveryDate]]-Orders[[#This Row],[OrderDate]]</f>
        <v>15</v>
      </c>
      <c r="I6008" t="s">
        <v>3</v>
      </c>
      <c r="J6008" t="str">
        <f>_xlfn.XLOOKUP(Orders[[#This Row],[_SalesRepID]],'Sales team'!A:A,'Sales team'!B:B)</f>
        <v>Joshua Ryan</v>
      </c>
      <c r="K6008">
        <v>9</v>
      </c>
      <c r="L6008">
        <v>39</v>
      </c>
      <c r="M6008">
        <v>88</v>
      </c>
      <c r="N6008" t="str">
        <f>_xlfn.XLOOKUP(Orders[[#This Row],[_ProductID]],Products!A:A,Products!C:C)</f>
        <v>Outdoor</v>
      </c>
      <c r="O6008">
        <v>18</v>
      </c>
      <c r="P6008">
        <v>0.05</v>
      </c>
      <c r="Q6008" s="2">
        <v>991.6</v>
      </c>
      <c r="R6008" s="2">
        <v>743.7</v>
      </c>
      <c r="S6008" s="2">
        <v>3768.08</v>
      </c>
      <c r="T6008" s="2">
        <v>793.27999999999975</v>
      </c>
    </row>
    <row r="6009" spans="1:20" x14ac:dyDescent="0.25">
      <c r="A6009" t="s">
        <v>2003</v>
      </c>
      <c r="B6009" t="s">
        <v>5</v>
      </c>
      <c r="C6009" t="s">
        <v>15</v>
      </c>
      <c r="D6009" s="1">
        <v>43300</v>
      </c>
      <c r="E6009" s="1">
        <v>43480</v>
      </c>
      <c r="F6009" s="1">
        <v>43488</v>
      </c>
      <c r="G6009" s="1">
        <v>43489</v>
      </c>
      <c r="H6009" s="13">
        <f>Orders[[#This Row],[DeliveryDate]]-Orders[[#This Row],[OrderDate]]</f>
        <v>9</v>
      </c>
      <c r="I6009" t="s">
        <v>3</v>
      </c>
      <c r="J6009" t="str">
        <f>_xlfn.XLOOKUP(Orders[[#This Row],[_SalesRepID]],'Sales team'!A:A,'Sales team'!B:B)</f>
        <v>Todd Roberts</v>
      </c>
      <c r="K6009">
        <v>13</v>
      </c>
      <c r="L6009">
        <v>24</v>
      </c>
      <c r="M6009">
        <v>13</v>
      </c>
      <c r="N6009" t="str">
        <f>_xlfn.XLOOKUP(Orders[[#This Row],[_ProductID]],Products!A:A,Products!C:C)</f>
        <v>Home décor</v>
      </c>
      <c r="O6009">
        <v>35</v>
      </c>
      <c r="P6009">
        <v>0.15</v>
      </c>
      <c r="Q6009" s="2">
        <v>6391.8</v>
      </c>
      <c r="R6009" s="2">
        <v>3323.7360000000003</v>
      </c>
      <c r="S6009" s="2">
        <v>5433.03</v>
      </c>
      <c r="T6009" s="2">
        <v>2109.2939999999994</v>
      </c>
    </row>
    <row r="6010" spans="1:20" x14ac:dyDescent="0.25">
      <c r="A6010" t="s">
        <v>1989</v>
      </c>
      <c r="B6010" t="s">
        <v>1</v>
      </c>
      <c r="C6010" t="s">
        <v>13</v>
      </c>
      <c r="D6010" s="1">
        <v>43400</v>
      </c>
      <c r="E6010" s="1">
        <v>43479</v>
      </c>
      <c r="F6010" s="1">
        <v>43502</v>
      </c>
      <c r="G6010" s="1">
        <v>43493</v>
      </c>
      <c r="H6010" s="13">
        <f>Orders[[#This Row],[DeliveryDate]]-Orders[[#This Row],[OrderDate]]</f>
        <v>14</v>
      </c>
      <c r="I6010" t="s">
        <v>3</v>
      </c>
      <c r="J6010" t="str">
        <f>_xlfn.XLOOKUP(Orders[[#This Row],[_SalesRepID]],'Sales team'!A:A,'Sales team'!B:B)</f>
        <v>Joshua Little</v>
      </c>
      <c r="K6010">
        <v>11</v>
      </c>
      <c r="L6010">
        <v>34</v>
      </c>
      <c r="M6010">
        <v>278</v>
      </c>
      <c r="N6010" t="str">
        <f>_xlfn.XLOOKUP(Orders[[#This Row],[_ProductID]],Products!A:A,Products!C:C)</f>
        <v>Home décor</v>
      </c>
      <c r="O6010">
        <v>43</v>
      </c>
      <c r="P6010">
        <v>7.4999999999999997E-2</v>
      </c>
      <c r="Q6010" s="2">
        <v>1065.3</v>
      </c>
      <c r="R6010" s="2">
        <v>521.99699999999996</v>
      </c>
      <c r="S6010" s="2">
        <v>6897.8175000000001</v>
      </c>
      <c r="T6010" s="2">
        <v>3243.8385000000003</v>
      </c>
    </row>
    <row r="6011" spans="1:20" x14ac:dyDescent="0.25">
      <c r="A6011" t="s">
        <v>1990</v>
      </c>
      <c r="B6011" t="s">
        <v>1</v>
      </c>
      <c r="C6011" t="s">
        <v>6</v>
      </c>
      <c r="D6011" s="1">
        <v>43300</v>
      </c>
      <c r="E6011" s="1">
        <v>43479</v>
      </c>
      <c r="F6011" s="1">
        <v>43485</v>
      </c>
      <c r="G6011" s="1">
        <v>43493</v>
      </c>
      <c r="H6011" s="13">
        <f>Orders[[#This Row],[DeliveryDate]]-Orders[[#This Row],[OrderDate]]</f>
        <v>14</v>
      </c>
      <c r="I6011" t="s">
        <v>3</v>
      </c>
      <c r="J6011" t="str">
        <f>_xlfn.XLOOKUP(Orders[[#This Row],[_SalesRepID]],'Sales team'!A:A,'Sales team'!B:B)</f>
        <v>Adam Hernandez</v>
      </c>
      <c r="K6011">
        <v>1</v>
      </c>
      <c r="L6011">
        <v>41</v>
      </c>
      <c r="M6011">
        <v>190</v>
      </c>
      <c r="N6011" t="str">
        <f>_xlfn.XLOOKUP(Orders[[#This Row],[_ProductID]],Products!A:A,Products!C:C)</f>
        <v>Kitchen &amp; Dining</v>
      </c>
      <c r="O6011">
        <v>8</v>
      </c>
      <c r="P6011">
        <v>0.4</v>
      </c>
      <c r="Q6011" s="2">
        <v>174.20000000000002</v>
      </c>
      <c r="R6011" s="2">
        <v>142.84399999999999</v>
      </c>
      <c r="S6011" s="2">
        <v>209.04000000000002</v>
      </c>
      <c r="T6011" s="2">
        <v>-76.647999999999968</v>
      </c>
    </row>
    <row r="6012" spans="1:20" x14ac:dyDescent="0.25">
      <c r="A6012" t="s">
        <v>1991</v>
      </c>
      <c r="B6012" t="s">
        <v>1</v>
      </c>
      <c r="C6012" t="s">
        <v>13</v>
      </c>
      <c r="D6012" s="1">
        <v>43300</v>
      </c>
      <c r="E6012" s="1">
        <v>43479</v>
      </c>
      <c r="F6012" s="1">
        <v>43483</v>
      </c>
      <c r="G6012" s="1">
        <v>43504</v>
      </c>
      <c r="H6012" s="13">
        <f>Orders[[#This Row],[DeliveryDate]]-Orders[[#This Row],[OrderDate]]</f>
        <v>25</v>
      </c>
      <c r="I6012" t="s">
        <v>3</v>
      </c>
      <c r="J6012" t="str">
        <f>_xlfn.XLOOKUP(Orders[[#This Row],[_SalesRepID]],'Sales team'!A:A,'Sales team'!B:B)</f>
        <v>Adam Hernandez</v>
      </c>
      <c r="K6012">
        <v>1</v>
      </c>
      <c r="L6012">
        <v>3</v>
      </c>
      <c r="M6012">
        <v>313</v>
      </c>
      <c r="N6012" t="str">
        <f>_xlfn.XLOOKUP(Orders[[#This Row],[_ProductID]],Products!A:A,Products!C:C)</f>
        <v>Furniture</v>
      </c>
      <c r="O6012">
        <v>42</v>
      </c>
      <c r="P6012">
        <v>0.2</v>
      </c>
      <c r="Q6012" s="2">
        <v>3819</v>
      </c>
      <c r="R6012" s="2">
        <v>3131.58</v>
      </c>
      <c r="S6012" s="2">
        <v>24441.600000000002</v>
      </c>
      <c r="T6012" s="2">
        <v>-611.03999999999724</v>
      </c>
    </row>
    <row r="6013" spans="1:20" x14ac:dyDescent="0.25">
      <c r="A6013" t="s">
        <v>1992</v>
      </c>
      <c r="B6013" t="s">
        <v>10</v>
      </c>
      <c r="C6013" t="s">
        <v>25</v>
      </c>
      <c r="D6013" s="1">
        <v>43400</v>
      </c>
      <c r="E6013" s="1">
        <v>43479</v>
      </c>
      <c r="F6013" s="1">
        <v>43483</v>
      </c>
      <c r="G6013" s="1">
        <v>43514</v>
      </c>
      <c r="H6013" s="13">
        <f>Orders[[#This Row],[DeliveryDate]]-Orders[[#This Row],[OrderDate]]</f>
        <v>35</v>
      </c>
      <c r="I6013" t="s">
        <v>3</v>
      </c>
      <c r="J6013" t="str">
        <f>_xlfn.XLOOKUP(Orders[[#This Row],[_SalesRepID]],'Sales team'!A:A,'Sales team'!B:B)</f>
        <v>Donald Reynolds</v>
      </c>
      <c r="K6013">
        <v>26</v>
      </c>
      <c r="L6013">
        <v>38</v>
      </c>
      <c r="M6013">
        <v>339</v>
      </c>
      <c r="N6013" t="str">
        <f>_xlfn.XLOOKUP(Orders[[#This Row],[_ProductID]],Products!A:A,Products!C:C)</f>
        <v>Furniture</v>
      </c>
      <c r="O6013">
        <v>22</v>
      </c>
      <c r="P6013">
        <v>0.05</v>
      </c>
      <c r="Q6013" s="2">
        <v>1058.6000000000001</v>
      </c>
      <c r="R6013" s="2">
        <v>730.43400000000008</v>
      </c>
      <c r="S6013" s="2">
        <v>1005.6700000000001</v>
      </c>
      <c r="T6013" s="2">
        <v>275.23599999999999</v>
      </c>
    </row>
    <row r="6014" spans="1:20" x14ac:dyDescent="0.25">
      <c r="A6014" t="s">
        <v>1993</v>
      </c>
      <c r="B6014" t="s">
        <v>1</v>
      </c>
      <c r="C6014" t="s">
        <v>2</v>
      </c>
      <c r="D6014" s="1">
        <v>43300</v>
      </c>
      <c r="E6014" s="1">
        <v>43479</v>
      </c>
      <c r="F6014" s="1">
        <v>43489</v>
      </c>
      <c r="G6014" s="1">
        <v>43482</v>
      </c>
      <c r="H6014" s="13">
        <f>Orders[[#This Row],[DeliveryDate]]-Orders[[#This Row],[OrderDate]]</f>
        <v>3</v>
      </c>
      <c r="I6014" t="s">
        <v>3</v>
      </c>
      <c r="J6014" t="str">
        <f>_xlfn.XLOOKUP(Orders[[#This Row],[_SalesRepID]],'Sales team'!A:A,'Sales team'!B:B)</f>
        <v>Joshua Little</v>
      </c>
      <c r="K6014">
        <v>11</v>
      </c>
      <c r="L6014">
        <v>48</v>
      </c>
      <c r="M6014">
        <v>249</v>
      </c>
      <c r="N6014" t="str">
        <f>_xlfn.XLOOKUP(Orders[[#This Row],[_ProductID]],Products!A:A,Products!C:C)</f>
        <v>Home décor</v>
      </c>
      <c r="O6014">
        <v>46</v>
      </c>
      <c r="P6014">
        <v>0.4</v>
      </c>
      <c r="Q6014" s="2">
        <v>3242.8</v>
      </c>
      <c r="R6014" s="2">
        <v>2594.2400000000002</v>
      </c>
      <c r="S6014" s="2">
        <v>7782.72</v>
      </c>
      <c r="T6014" s="2">
        <v>-2594.2400000000007</v>
      </c>
    </row>
    <row r="6015" spans="1:20" x14ac:dyDescent="0.25">
      <c r="A6015" t="s">
        <v>1984</v>
      </c>
      <c r="B6015" t="s">
        <v>1</v>
      </c>
      <c r="C6015" t="s">
        <v>6</v>
      </c>
      <c r="D6015" s="1">
        <v>43400</v>
      </c>
      <c r="E6015" s="1">
        <v>43478</v>
      </c>
      <c r="F6015" s="1">
        <v>43485</v>
      </c>
      <c r="G6015" s="1">
        <v>43486</v>
      </c>
      <c r="H6015" s="13">
        <f>Orders[[#This Row],[DeliveryDate]]-Orders[[#This Row],[OrderDate]]</f>
        <v>8</v>
      </c>
      <c r="I6015" t="s">
        <v>3</v>
      </c>
      <c r="J6015" t="str">
        <f>_xlfn.XLOOKUP(Orders[[#This Row],[_SalesRepID]],'Sales team'!A:A,'Sales team'!B:B)</f>
        <v>Stephen Payne</v>
      </c>
      <c r="K6015">
        <v>5</v>
      </c>
      <c r="L6015">
        <v>39</v>
      </c>
      <c r="M6015">
        <v>154</v>
      </c>
      <c r="N6015" t="str">
        <f>_xlfn.XLOOKUP(Orders[[#This Row],[_ProductID]],Products!A:A,Products!C:C)</f>
        <v>Home décor</v>
      </c>
      <c r="O6015">
        <v>24</v>
      </c>
      <c r="P6015">
        <v>0.05</v>
      </c>
      <c r="Q6015" s="2">
        <v>5594.5</v>
      </c>
      <c r="R6015" s="2">
        <v>2517.5250000000001</v>
      </c>
      <c r="S6015" s="2">
        <v>37203.424999999996</v>
      </c>
      <c r="T6015" s="2">
        <v>19580.749999999996</v>
      </c>
    </row>
    <row r="6016" spans="1:20" x14ac:dyDescent="0.25">
      <c r="A6016" t="s">
        <v>1985</v>
      </c>
      <c r="B6016" t="s">
        <v>1</v>
      </c>
      <c r="C6016" t="s">
        <v>6</v>
      </c>
      <c r="D6016" s="1">
        <v>43400</v>
      </c>
      <c r="E6016" s="1">
        <v>43478</v>
      </c>
      <c r="F6016" s="1">
        <v>43490</v>
      </c>
      <c r="G6016" s="1">
        <v>43487</v>
      </c>
      <c r="H6016" s="13">
        <f>Orders[[#This Row],[DeliveryDate]]-Orders[[#This Row],[OrderDate]]</f>
        <v>9</v>
      </c>
      <c r="I6016" t="s">
        <v>3</v>
      </c>
      <c r="J6016" t="str">
        <f>_xlfn.XLOOKUP(Orders[[#This Row],[_SalesRepID]],'Sales team'!A:A,'Sales team'!B:B)</f>
        <v>Joshua Bennett</v>
      </c>
      <c r="K6016">
        <v>6</v>
      </c>
      <c r="L6016">
        <v>27</v>
      </c>
      <c r="M6016">
        <v>116</v>
      </c>
      <c r="N6016" t="str">
        <f>_xlfn.XLOOKUP(Orders[[#This Row],[_ProductID]],Products!A:A,Products!C:C)</f>
        <v>Kitchen &amp; Dining</v>
      </c>
      <c r="O6016">
        <v>37</v>
      </c>
      <c r="P6016">
        <v>0.15</v>
      </c>
      <c r="Q6016" s="2">
        <v>991.6</v>
      </c>
      <c r="R6016" s="2">
        <v>743.7</v>
      </c>
      <c r="S6016" s="2">
        <v>5057.16</v>
      </c>
      <c r="T6016" s="2">
        <v>594.95999999999913</v>
      </c>
    </row>
    <row r="6017" spans="1:20" x14ac:dyDescent="0.25">
      <c r="A6017" t="s">
        <v>1986</v>
      </c>
      <c r="B6017" t="s">
        <v>1</v>
      </c>
      <c r="C6017" t="s">
        <v>46</v>
      </c>
      <c r="D6017" s="1">
        <v>43400</v>
      </c>
      <c r="E6017" s="1">
        <v>43478</v>
      </c>
      <c r="F6017" s="1">
        <v>43493</v>
      </c>
      <c r="G6017" s="1">
        <v>43490</v>
      </c>
      <c r="H6017" s="13">
        <f>Orders[[#This Row],[DeliveryDate]]-Orders[[#This Row],[OrderDate]]</f>
        <v>12</v>
      </c>
      <c r="I6017" t="s">
        <v>3</v>
      </c>
      <c r="J6017" t="str">
        <f>_xlfn.XLOOKUP(Orders[[#This Row],[_SalesRepID]],'Sales team'!A:A,'Sales team'!B:B)</f>
        <v>Jerry Green</v>
      </c>
      <c r="K6017">
        <v>3</v>
      </c>
      <c r="L6017">
        <v>13</v>
      </c>
      <c r="M6017">
        <v>63</v>
      </c>
      <c r="N6017" t="str">
        <f>_xlfn.XLOOKUP(Orders[[#This Row],[_ProductID]],Products!A:A,Products!C:C)</f>
        <v>Home décor</v>
      </c>
      <c r="O6017">
        <v>29</v>
      </c>
      <c r="P6017">
        <v>0.05</v>
      </c>
      <c r="Q6017" s="2">
        <v>891.1</v>
      </c>
      <c r="R6017" s="2">
        <v>570.30399999999997</v>
      </c>
      <c r="S6017" s="2">
        <v>5925.8149999999996</v>
      </c>
      <c r="T6017" s="2">
        <v>1933.6869999999999</v>
      </c>
    </row>
    <row r="6018" spans="1:20" x14ac:dyDescent="0.25">
      <c r="A6018" t="s">
        <v>1987</v>
      </c>
      <c r="B6018" t="s">
        <v>10</v>
      </c>
      <c r="C6018" t="s">
        <v>2</v>
      </c>
      <c r="D6018" s="1">
        <v>43400</v>
      </c>
      <c r="E6018" s="1">
        <v>43478</v>
      </c>
      <c r="F6018" s="1">
        <v>43481</v>
      </c>
      <c r="G6018" s="1">
        <v>43490</v>
      </c>
      <c r="H6018" s="13">
        <f>Orders[[#This Row],[DeliveryDate]]-Orders[[#This Row],[OrderDate]]</f>
        <v>12</v>
      </c>
      <c r="I6018" t="s">
        <v>3</v>
      </c>
      <c r="J6018" t="str">
        <f>_xlfn.XLOOKUP(Orders[[#This Row],[_SalesRepID]],'Sales team'!A:A,'Sales team'!B:B)</f>
        <v>Donald Reynolds</v>
      </c>
      <c r="K6018">
        <v>26</v>
      </c>
      <c r="L6018">
        <v>14</v>
      </c>
      <c r="M6018">
        <v>240</v>
      </c>
      <c r="N6018" t="str">
        <f>_xlfn.XLOOKUP(Orders[[#This Row],[_ProductID]],Products!A:A,Products!C:C)</f>
        <v>Home décor</v>
      </c>
      <c r="O6018">
        <v>3</v>
      </c>
      <c r="P6018">
        <v>0.05</v>
      </c>
      <c r="Q6018" s="2">
        <v>5427</v>
      </c>
      <c r="R6018" s="2">
        <v>2442.15</v>
      </c>
      <c r="S6018" s="2">
        <v>20622.599999999999</v>
      </c>
      <c r="T6018" s="2">
        <v>10853.999999999998</v>
      </c>
    </row>
    <row r="6019" spans="1:20" x14ac:dyDescent="0.25">
      <c r="A6019" t="s">
        <v>1988</v>
      </c>
      <c r="B6019" t="s">
        <v>5</v>
      </c>
      <c r="C6019" t="s">
        <v>15</v>
      </c>
      <c r="D6019" s="1">
        <v>43400</v>
      </c>
      <c r="E6019" s="1">
        <v>43478</v>
      </c>
      <c r="F6019" s="1">
        <v>43480</v>
      </c>
      <c r="G6019" s="1">
        <v>43510</v>
      </c>
      <c r="H6019" s="13">
        <f>Orders[[#This Row],[DeliveryDate]]-Orders[[#This Row],[OrderDate]]</f>
        <v>32</v>
      </c>
      <c r="I6019" t="s">
        <v>3</v>
      </c>
      <c r="J6019" t="str">
        <f>_xlfn.XLOOKUP(Orders[[#This Row],[_SalesRepID]],'Sales team'!A:A,'Sales team'!B:B)</f>
        <v>Roger Alexander</v>
      </c>
      <c r="K6019">
        <v>15</v>
      </c>
      <c r="L6019">
        <v>5</v>
      </c>
      <c r="M6019">
        <v>1</v>
      </c>
      <c r="N6019" t="str">
        <f>_xlfn.XLOOKUP(Orders[[#This Row],[_ProductID]],Products!A:A,Products!C:C)</f>
        <v>Kitchen &amp; Dining</v>
      </c>
      <c r="O6019">
        <v>8</v>
      </c>
      <c r="P6019">
        <v>0.2</v>
      </c>
      <c r="Q6019" s="2">
        <v>3999.9</v>
      </c>
      <c r="R6019" s="2">
        <v>3279.9179999999997</v>
      </c>
      <c r="S6019" s="2">
        <v>3199.92</v>
      </c>
      <c r="T6019" s="2">
        <v>-79.997999999999593</v>
      </c>
    </row>
    <row r="6020" spans="1:20" x14ac:dyDescent="0.25">
      <c r="A6020" t="s">
        <v>1974</v>
      </c>
      <c r="B6020" t="s">
        <v>8</v>
      </c>
      <c r="C6020" t="s">
        <v>6</v>
      </c>
      <c r="D6020" s="1">
        <v>43400</v>
      </c>
      <c r="E6020" s="1">
        <v>43477</v>
      </c>
      <c r="F6020" s="1">
        <v>43497</v>
      </c>
      <c r="G6020" s="1">
        <v>43497</v>
      </c>
      <c r="H6020" s="13">
        <f>Orders[[#This Row],[DeliveryDate]]-Orders[[#This Row],[OrderDate]]</f>
        <v>20</v>
      </c>
      <c r="I6020" t="s">
        <v>3</v>
      </c>
      <c r="J6020" t="str">
        <f>_xlfn.XLOOKUP(Orders[[#This Row],[_SalesRepID]],'Sales team'!A:A,'Sales team'!B:B)</f>
        <v>Joe Price</v>
      </c>
      <c r="K6020">
        <v>22</v>
      </c>
      <c r="L6020">
        <v>6</v>
      </c>
      <c r="M6020">
        <v>172</v>
      </c>
      <c r="N6020" t="str">
        <f>_xlfn.XLOOKUP(Orders[[#This Row],[_ProductID]],Products!A:A,Products!C:C)</f>
        <v>Home décor</v>
      </c>
      <c r="O6020">
        <v>45</v>
      </c>
      <c r="P6020">
        <v>0.05</v>
      </c>
      <c r="Q6020" s="2">
        <v>6083.6</v>
      </c>
      <c r="R6020" s="2">
        <v>2737.6200000000003</v>
      </c>
      <c r="S6020" s="2">
        <v>5779.42</v>
      </c>
      <c r="T6020" s="2">
        <v>3041.7999999999997</v>
      </c>
    </row>
    <row r="6021" spans="1:20" x14ac:dyDescent="0.25">
      <c r="A6021" t="s">
        <v>1975</v>
      </c>
      <c r="B6021" t="s">
        <v>5</v>
      </c>
      <c r="C6021" t="s">
        <v>13</v>
      </c>
      <c r="D6021" s="1">
        <v>43300</v>
      </c>
      <c r="E6021" s="1">
        <v>43477</v>
      </c>
      <c r="F6021" s="1">
        <v>43503</v>
      </c>
      <c r="G6021" s="1">
        <v>43488</v>
      </c>
      <c r="H6021" s="13">
        <f>Orders[[#This Row],[DeliveryDate]]-Orders[[#This Row],[OrderDate]]</f>
        <v>11</v>
      </c>
      <c r="I6021" t="s">
        <v>3</v>
      </c>
      <c r="J6021" t="str">
        <f>_xlfn.XLOOKUP(Orders[[#This Row],[_SalesRepID]],'Sales team'!A:A,'Sales team'!B:B)</f>
        <v>Nicholas Cunningham</v>
      </c>
      <c r="K6021">
        <v>19</v>
      </c>
      <c r="L6021">
        <v>31</v>
      </c>
      <c r="M6021">
        <v>285</v>
      </c>
      <c r="N6021" t="str">
        <f>_xlfn.XLOOKUP(Orders[[#This Row],[_ProductID]],Products!A:A,Products!C:C)</f>
        <v>Kitchen &amp; Dining</v>
      </c>
      <c r="O6021">
        <v>8</v>
      </c>
      <c r="P6021">
        <v>0.1</v>
      </c>
      <c r="Q6021" s="2">
        <v>964.80000000000007</v>
      </c>
      <c r="R6021" s="2">
        <v>665.71199999999999</v>
      </c>
      <c r="S6021" s="2">
        <v>3473.28</v>
      </c>
      <c r="T6021" s="2">
        <v>810.43200000000024</v>
      </c>
    </row>
    <row r="6022" spans="1:20" x14ac:dyDescent="0.25">
      <c r="A6022" t="s">
        <v>1976</v>
      </c>
      <c r="B6022" t="s">
        <v>1</v>
      </c>
      <c r="C6022" t="s">
        <v>13</v>
      </c>
      <c r="D6022" s="1">
        <v>43400</v>
      </c>
      <c r="E6022" s="1">
        <v>43477</v>
      </c>
      <c r="F6022" s="1">
        <v>43493</v>
      </c>
      <c r="G6022" s="1">
        <v>43493</v>
      </c>
      <c r="H6022" s="13">
        <f>Orders[[#This Row],[DeliveryDate]]-Orders[[#This Row],[OrderDate]]</f>
        <v>16</v>
      </c>
      <c r="I6022" t="s">
        <v>3</v>
      </c>
      <c r="J6022" t="str">
        <f>_xlfn.XLOOKUP(Orders[[#This Row],[_SalesRepID]],'Sales team'!A:A,'Sales team'!B:B)</f>
        <v>Joshua Bennett</v>
      </c>
      <c r="K6022">
        <v>6</v>
      </c>
      <c r="L6022">
        <v>27</v>
      </c>
      <c r="M6022">
        <v>307</v>
      </c>
      <c r="N6022" t="str">
        <f>_xlfn.XLOOKUP(Orders[[#This Row],[_ProductID]],Products!A:A,Products!C:C)</f>
        <v>Home décor</v>
      </c>
      <c r="O6022">
        <v>30</v>
      </c>
      <c r="P6022">
        <v>7.4999999999999997E-2</v>
      </c>
      <c r="Q6022" s="2">
        <v>187.6</v>
      </c>
      <c r="R6022" s="2">
        <v>133.196</v>
      </c>
      <c r="S6022" s="2">
        <v>347.06</v>
      </c>
      <c r="T6022" s="2">
        <v>80.668000000000006</v>
      </c>
    </row>
    <row r="6023" spans="1:20" x14ac:dyDescent="0.25">
      <c r="A6023" t="s">
        <v>1977</v>
      </c>
      <c r="B6023" t="s">
        <v>10</v>
      </c>
      <c r="C6023" t="s">
        <v>13</v>
      </c>
      <c r="D6023" s="1">
        <v>43300</v>
      </c>
      <c r="E6023" s="1">
        <v>43477</v>
      </c>
      <c r="F6023" s="1">
        <v>43487</v>
      </c>
      <c r="G6023" s="1">
        <v>43497</v>
      </c>
      <c r="H6023" s="13">
        <f>Orders[[#This Row],[DeliveryDate]]-Orders[[#This Row],[OrderDate]]</f>
        <v>20</v>
      </c>
      <c r="I6023" t="s">
        <v>3</v>
      </c>
      <c r="J6023" t="str">
        <f>_xlfn.XLOOKUP(Orders[[#This Row],[_SalesRepID]],'Sales team'!A:A,'Sales team'!B:B)</f>
        <v>Shawn Torres</v>
      </c>
      <c r="K6023">
        <v>27</v>
      </c>
      <c r="L6023">
        <v>12</v>
      </c>
      <c r="M6023">
        <v>328</v>
      </c>
      <c r="N6023" t="str">
        <f>_xlfn.XLOOKUP(Orders[[#This Row],[_ProductID]],Products!A:A,Products!C:C)</f>
        <v>Home décor</v>
      </c>
      <c r="O6023">
        <v>23</v>
      </c>
      <c r="P6023">
        <v>0.15</v>
      </c>
      <c r="Q6023" s="2">
        <v>703.5</v>
      </c>
      <c r="R6023" s="2">
        <v>295.46999999999997</v>
      </c>
      <c r="S6023" s="2">
        <v>1793.925</v>
      </c>
      <c r="T6023" s="2">
        <v>907.5150000000001</v>
      </c>
    </row>
    <row r="6024" spans="1:20" x14ac:dyDescent="0.25">
      <c r="A6024" t="s">
        <v>1978</v>
      </c>
      <c r="B6024" t="s">
        <v>8</v>
      </c>
      <c r="C6024" t="s">
        <v>6</v>
      </c>
      <c r="D6024" s="1">
        <v>43400</v>
      </c>
      <c r="E6024" s="1">
        <v>43477</v>
      </c>
      <c r="F6024" s="1">
        <v>43486</v>
      </c>
      <c r="G6024" s="1">
        <v>43497</v>
      </c>
      <c r="H6024" s="13">
        <f>Orders[[#This Row],[DeliveryDate]]-Orders[[#This Row],[OrderDate]]</f>
        <v>20</v>
      </c>
      <c r="I6024" t="s">
        <v>3</v>
      </c>
      <c r="J6024" t="str">
        <f>_xlfn.XLOOKUP(Orders[[#This Row],[_SalesRepID]],'Sales team'!A:A,'Sales team'!B:B)</f>
        <v>Samuel Fowler</v>
      </c>
      <c r="K6024">
        <v>21</v>
      </c>
      <c r="L6024">
        <v>37</v>
      </c>
      <c r="M6024">
        <v>166</v>
      </c>
      <c r="N6024" t="str">
        <f>_xlfn.XLOOKUP(Orders[[#This Row],[_ProductID]],Products!A:A,Products!C:C)</f>
        <v>Home décor</v>
      </c>
      <c r="O6024">
        <v>39</v>
      </c>
      <c r="P6024">
        <v>0.05</v>
      </c>
      <c r="Q6024" s="2">
        <v>3832.4</v>
      </c>
      <c r="R6024" s="2">
        <v>1877.876</v>
      </c>
      <c r="S6024" s="2">
        <v>29126.239999999998</v>
      </c>
      <c r="T6024" s="2">
        <v>14103.231999999998</v>
      </c>
    </row>
    <row r="6025" spans="1:20" x14ac:dyDescent="0.25">
      <c r="A6025" t="s">
        <v>1979</v>
      </c>
      <c r="B6025" t="s">
        <v>8</v>
      </c>
      <c r="C6025" t="s">
        <v>6</v>
      </c>
      <c r="D6025" s="1">
        <v>43400</v>
      </c>
      <c r="E6025" s="1">
        <v>43477</v>
      </c>
      <c r="F6025" s="1">
        <v>43482</v>
      </c>
      <c r="G6025" s="1">
        <v>43481</v>
      </c>
      <c r="H6025" s="13">
        <f>Orders[[#This Row],[DeliveryDate]]-Orders[[#This Row],[OrderDate]]</f>
        <v>4</v>
      </c>
      <c r="I6025" t="s">
        <v>3</v>
      </c>
      <c r="J6025" t="str">
        <f>_xlfn.XLOOKUP(Orders[[#This Row],[_SalesRepID]],'Sales team'!A:A,'Sales team'!B:B)</f>
        <v>Douglas Tucker</v>
      </c>
      <c r="K6025">
        <v>23</v>
      </c>
      <c r="L6025">
        <v>34</v>
      </c>
      <c r="M6025">
        <v>94</v>
      </c>
      <c r="N6025" t="str">
        <f>_xlfn.XLOOKUP(Orders[[#This Row],[_ProductID]],Products!A:A,Products!C:C)</f>
        <v>Home décor</v>
      </c>
      <c r="O6025">
        <v>2</v>
      </c>
      <c r="P6025">
        <v>0.1</v>
      </c>
      <c r="Q6025" s="2">
        <v>5661.5</v>
      </c>
      <c r="R6025" s="2">
        <v>2321.2149999999997</v>
      </c>
      <c r="S6025" s="2">
        <v>20381.400000000001</v>
      </c>
      <c r="T6025" s="2">
        <v>11096.540000000003</v>
      </c>
    </row>
    <row r="6026" spans="1:20" x14ac:dyDescent="0.25">
      <c r="A6026" t="s">
        <v>1980</v>
      </c>
      <c r="B6026" t="s">
        <v>1</v>
      </c>
      <c r="C6026" t="s">
        <v>6</v>
      </c>
      <c r="D6026" s="1">
        <v>43400</v>
      </c>
      <c r="E6026" s="1">
        <v>43477</v>
      </c>
      <c r="F6026" s="1">
        <v>43480</v>
      </c>
      <c r="G6026" s="1">
        <v>43510</v>
      </c>
      <c r="H6026" s="13">
        <f>Orders[[#This Row],[DeliveryDate]]-Orders[[#This Row],[OrderDate]]</f>
        <v>33</v>
      </c>
      <c r="I6026" t="s">
        <v>3</v>
      </c>
      <c r="J6026" t="str">
        <f>_xlfn.XLOOKUP(Orders[[#This Row],[_SalesRepID]],'Sales team'!A:A,'Sales team'!B:B)</f>
        <v>Jerry Green</v>
      </c>
      <c r="K6026">
        <v>3</v>
      </c>
      <c r="L6026">
        <v>50</v>
      </c>
      <c r="M6026">
        <v>127</v>
      </c>
      <c r="N6026" t="str">
        <f>_xlfn.XLOOKUP(Orders[[#This Row],[_ProductID]],Products!A:A,Products!C:C)</f>
        <v>Kitchen &amp; Dining</v>
      </c>
      <c r="O6026">
        <v>37</v>
      </c>
      <c r="P6026">
        <v>0.2</v>
      </c>
      <c r="Q6026" s="2">
        <v>207.70000000000002</v>
      </c>
      <c r="R6026" s="2">
        <v>159.92900000000003</v>
      </c>
      <c r="S6026" s="2">
        <v>1163.1200000000001</v>
      </c>
      <c r="T6026" s="2">
        <v>43.616999999999962</v>
      </c>
    </row>
    <row r="6027" spans="1:20" x14ac:dyDescent="0.25">
      <c r="A6027" t="s">
        <v>1981</v>
      </c>
      <c r="B6027" t="s">
        <v>8</v>
      </c>
      <c r="C6027" t="s">
        <v>13</v>
      </c>
      <c r="D6027" s="1">
        <v>43400</v>
      </c>
      <c r="E6027" s="1">
        <v>43477</v>
      </c>
      <c r="F6027" s="1">
        <v>43491</v>
      </c>
      <c r="G6027" s="1">
        <v>43488</v>
      </c>
      <c r="H6027" s="13">
        <f>Orders[[#This Row],[DeliveryDate]]-Orders[[#This Row],[OrderDate]]</f>
        <v>11</v>
      </c>
      <c r="I6027" t="s">
        <v>3</v>
      </c>
      <c r="J6027" t="str">
        <f>_xlfn.XLOOKUP(Orders[[#This Row],[_SalesRepID]],'Sales team'!A:A,'Sales team'!B:B)</f>
        <v>Samuel Fowler</v>
      </c>
      <c r="K6027">
        <v>21</v>
      </c>
      <c r="L6027">
        <v>20</v>
      </c>
      <c r="M6027">
        <v>283</v>
      </c>
      <c r="N6027" t="str">
        <f>_xlfn.XLOOKUP(Orders[[#This Row],[_ProductID]],Products!A:A,Products!C:C)</f>
        <v>Home décor</v>
      </c>
      <c r="O6027">
        <v>41</v>
      </c>
      <c r="P6027">
        <v>0.2</v>
      </c>
      <c r="Q6027" s="2">
        <v>3892.7000000000003</v>
      </c>
      <c r="R6027" s="2">
        <v>3308.7950000000001</v>
      </c>
      <c r="S6027" s="2">
        <v>15570.800000000001</v>
      </c>
      <c r="T6027" s="2">
        <v>-973.17499999999745</v>
      </c>
    </row>
    <row r="6028" spans="1:20" x14ac:dyDescent="0.25">
      <c r="A6028" t="s">
        <v>1982</v>
      </c>
      <c r="B6028" t="s">
        <v>1</v>
      </c>
      <c r="C6028" t="s">
        <v>13</v>
      </c>
      <c r="D6028" s="1">
        <v>43400</v>
      </c>
      <c r="E6028" s="1">
        <v>43477</v>
      </c>
      <c r="F6028" s="1">
        <v>43497</v>
      </c>
      <c r="G6028" s="1">
        <v>43501</v>
      </c>
      <c r="H6028" s="13">
        <f>Orders[[#This Row],[DeliveryDate]]-Orders[[#This Row],[OrderDate]]</f>
        <v>24</v>
      </c>
      <c r="I6028" t="s">
        <v>3</v>
      </c>
      <c r="J6028" t="str">
        <f>_xlfn.XLOOKUP(Orders[[#This Row],[_SalesRepID]],'Sales team'!A:A,'Sales team'!B:B)</f>
        <v>Joshua Little</v>
      </c>
      <c r="K6028">
        <v>11</v>
      </c>
      <c r="L6028">
        <v>1</v>
      </c>
      <c r="M6028">
        <v>316</v>
      </c>
      <c r="N6028" t="str">
        <f>_xlfn.XLOOKUP(Orders[[#This Row],[_ProductID]],Products!A:A,Products!C:C)</f>
        <v>Kitchen &amp; Dining</v>
      </c>
      <c r="O6028">
        <v>16</v>
      </c>
      <c r="P6028">
        <v>0.05</v>
      </c>
      <c r="Q6028" s="2">
        <v>2519.2000000000003</v>
      </c>
      <c r="R6028" s="2">
        <v>1713.0560000000003</v>
      </c>
      <c r="S6028" s="2">
        <v>16752.68</v>
      </c>
      <c r="T6028" s="2">
        <v>4761.2879999999986</v>
      </c>
    </row>
    <row r="6029" spans="1:20" x14ac:dyDescent="0.25">
      <c r="A6029" t="s">
        <v>1983</v>
      </c>
      <c r="B6029" t="s">
        <v>1</v>
      </c>
      <c r="C6029" t="s">
        <v>46</v>
      </c>
      <c r="D6029" s="1">
        <v>43400</v>
      </c>
      <c r="E6029" s="1">
        <v>43477</v>
      </c>
      <c r="F6029" s="1">
        <v>43504</v>
      </c>
      <c r="G6029" s="1">
        <v>43489</v>
      </c>
      <c r="H6029" s="13">
        <f>Orders[[#This Row],[DeliveryDate]]-Orders[[#This Row],[OrderDate]]</f>
        <v>12</v>
      </c>
      <c r="I6029" t="s">
        <v>3</v>
      </c>
      <c r="J6029" t="str">
        <f>_xlfn.XLOOKUP(Orders[[#This Row],[_SalesRepID]],'Sales team'!A:A,'Sales team'!B:B)</f>
        <v>Joshua Little</v>
      </c>
      <c r="K6029">
        <v>11</v>
      </c>
      <c r="L6029">
        <v>41</v>
      </c>
      <c r="M6029">
        <v>64</v>
      </c>
      <c r="N6029" t="str">
        <f>_xlfn.XLOOKUP(Orders[[#This Row],[_ProductID]],Products!A:A,Products!C:C)</f>
        <v>Home décor</v>
      </c>
      <c r="O6029">
        <v>33</v>
      </c>
      <c r="P6029">
        <v>7.4999999999999997E-2</v>
      </c>
      <c r="Q6029" s="2">
        <v>2921.2000000000003</v>
      </c>
      <c r="R6029" s="2">
        <v>1460.6000000000001</v>
      </c>
      <c r="S6029" s="2">
        <v>5404.2200000000012</v>
      </c>
      <c r="T6029" s="2">
        <v>2483.0200000000009</v>
      </c>
    </row>
    <row r="6030" spans="1:20" x14ac:dyDescent="0.25">
      <c r="A6030" t="s">
        <v>1963</v>
      </c>
      <c r="B6030" t="s">
        <v>10</v>
      </c>
      <c r="C6030" t="s">
        <v>15</v>
      </c>
      <c r="D6030" s="1">
        <v>43400</v>
      </c>
      <c r="E6030" s="1">
        <v>43476</v>
      </c>
      <c r="F6030" s="1">
        <v>43488</v>
      </c>
      <c r="G6030" s="1">
        <v>43490</v>
      </c>
      <c r="H6030" s="13">
        <f>Orders[[#This Row],[DeliveryDate]]-Orders[[#This Row],[OrderDate]]</f>
        <v>14</v>
      </c>
      <c r="I6030" t="s">
        <v>3</v>
      </c>
      <c r="J6030" t="str">
        <f>_xlfn.XLOOKUP(Orders[[#This Row],[_SalesRepID]],'Sales team'!A:A,'Sales team'!B:B)</f>
        <v>Carlos Miller</v>
      </c>
      <c r="K6030">
        <v>28</v>
      </c>
      <c r="L6030">
        <v>32</v>
      </c>
      <c r="M6030">
        <v>29</v>
      </c>
      <c r="N6030" t="str">
        <f>_xlfn.XLOOKUP(Orders[[#This Row],[_ProductID]],Products!A:A,Products!C:C)</f>
        <v>Furniture</v>
      </c>
      <c r="O6030">
        <v>12</v>
      </c>
      <c r="P6030">
        <v>0.05</v>
      </c>
      <c r="Q6030" s="2">
        <v>3691.7000000000003</v>
      </c>
      <c r="R6030" s="2">
        <v>2584.19</v>
      </c>
      <c r="S6030" s="2">
        <v>14028.460000000001</v>
      </c>
      <c r="T6030" s="2">
        <v>3691.7000000000007</v>
      </c>
    </row>
    <row r="6031" spans="1:20" x14ac:dyDescent="0.25">
      <c r="A6031" t="s">
        <v>1964</v>
      </c>
      <c r="B6031" t="s">
        <v>1</v>
      </c>
      <c r="C6031" t="s">
        <v>46</v>
      </c>
      <c r="D6031" s="1">
        <v>43400</v>
      </c>
      <c r="E6031" s="1">
        <v>43476</v>
      </c>
      <c r="F6031" s="1">
        <v>43503</v>
      </c>
      <c r="G6031" s="1">
        <v>43481</v>
      </c>
      <c r="H6031" s="13">
        <f>Orders[[#This Row],[DeliveryDate]]-Orders[[#This Row],[OrderDate]]</f>
        <v>5</v>
      </c>
      <c r="I6031" t="s">
        <v>3</v>
      </c>
      <c r="J6031" t="str">
        <f>_xlfn.XLOOKUP(Orders[[#This Row],[_SalesRepID]],'Sales team'!A:A,'Sales team'!B:B)</f>
        <v>Jonathan Hawkins</v>
      </c>
      <c r="K6031">
        <v>10</v>
      </c>
      <c r="L6031">
        <v>30</v>
      </c>
      <c r="M6031">
        <v>87</v>
      </c>
      <c r="N6031" t="str">
        <f>_xlfn.XLOOKUP(Orders[[#This Row],[_ProductID]],Products!A:A,Products!C:C)</f>
        <v>Furniture</v>
      </c>
      <c r="O6031">
        <v>42</v>
      </c>
      <c r="P6031">
        <v>0.05</v>
      </c>
      <c r="Q6031" s="2">
        <v>857.6</v>
      </c>
      <c r="R6031" s="2">
        <v>497.40799999999996</v>
      </c>
      <c r="S6031" s="2">
        <v>2444.16</v>
      </c>
      <c r="T6031" s="2">
        <v>951.93599999999992</v>
      </c>
    </row>
    <row r="6032" spans="1:20" x14ac:dyDescent="0.25">
      <c r="A6032" t="s">
        <v>1965</v>
      </c>
      <c r="B6032" t="s">
        <v>5</v>
      </c>
      <c r="C6032" t="s">
        <v>15</v>
      </c>
      <c r="D6032" s="1">
        <v>43400</v>
      </c>
      <c r="E6032" s="1">
        <v>43476</v>
      </c>
      <c r="F6032" s="1">
        <v>43490</v>
      </c>
      <c r="G6032" s="1">
        <v>43486</v>
      </c>
      <c r="H6032" s="13">
        <f>Orders[[#This Row],[DeliveryDate]]-Orders[[#This Row],[OrderDate]]</f>
        <v>10</v>
      </c>
      <c r="I6032" t="s">
        <v>3</v>
      </c>
      <c r="J6032" t="str">
        <f>_xlfn.XLOOKUP(Orders[[#This Row],[_SalesRepID]],'Sales team'!A:A,'Sales team'!B:B)</f>
        <v>Anthony Torres</v>
      </c>
      <c r="K6032">
        <v>20</v>
      </c>
      <c r="L6032">
        <v>4</v>
      </c>
      <c r="M6032">
        <v>11</v>
      </c>
      <c r="N6032" t="str">
        <f>_xlfn.XLOOKUP(Orders[[#This Row],[_ProductID]],Products!A:A,Products!C:C)</f>
        <v>Home décor</v>
      </c>
      <c r="O6032">
        <v>17</v>
      </c>
      <c r="P6032">
        <v>0.1</v>
      </c>
      <c r="Q6032" s="2">
        <v>1185.9000000000001</v>
      </c>
      <c r="R6032" s="2">
        <v>960.57900000000018</v>
      </c>
      <c r="S6032" s="2">
        <v>2134.6200000000003</v>
      </c>
      <c r="T6032" s="2">
        <v>213.46199999999999</v>
      </c>
    </row>
    <row r="6033" spans="1:20" x14ac:dyDescent="0.25">
      <c r="A6033" t="s">
        <v>1966</v>
      </c>
      <c r="B6033" t="s">
        <v>5</v>
      </c>
      <c r="C6033" t="s">
        <v>6</v>
      </c>
      <c r="D6033" s="1">
        <v>43400</v>
      </c>
      <c r="E6033" s="1">
        <v>43476</v>
      </c>
      <c r="F6033" s="1">
        <v>43490</v>
      </c>
      <c r="G6033" s="1">
        <v>43490</v>
      </c>
      <c r="H6033" s="13">
        <f>Orders[[#This Row],[DeliveryDate]]-Orders[[#This Row],[OrderDate]]</f>
        <v>14</v>
      </c>
      <c r="I6033" t="s">
        <v>3</v>
      </c>
      <c r="J6033" t="str">
        <f>_xlfn.XLOOKUP(Orders[[#This Row],[_SalesRepID]],'Sales team'!A:A,'Sales team'!B:B)</f>
        <v>Roger Alexander</v>
      </c>
      <c r="K6033">
        <v>15</v>
      </c>
      <c r="L6033">
        <v>25</v>
      </c>
      <c r="M6033">
        <v>99</v>
      </c>
      <c r="N6033" t="str">
        <f>_xlfn.XLOOKUP(Orders[[#This Row],[_ProductID]],Products!A:A,Products!C:C)</f>
        <v>Home décor</v>
      </c>
      <c r="O6033">
        <v>21</v>
      </c>
      <c r="P6033">
        <v>0.1</v>
      </c>
      <c r="Q6033" s="2">
        <v>5701.7</v>
      </c>
      <c r="R6033" s="2">
        <v>4789.4279999999999</v>
      </c>
      <c r="S6033" s="2">
        <v>30789.179999999997</v>
      </c>
      <c r="T6033" s="2">
        <v>2052.6119999999974</v>
      </c>
    </row>
    <row r="6034" spans="1:20" x14ac:dyDescent="0.25">
      <c r="A6034" t="s">
        <v>1967</v>
      </c>
      <c r="B6034" t="s">
        <v>5</v>
      </c>
      <c r="C6034" t="s">
        <v>6</v>
      </c>
      <c r="D6034" s="1">
        <v>43400</v>
      </c>
      <c r="E6034" s="1">
        <v>43476</v>
      </c>
      <c r="F6034" s="1">
        <v>43479</v>
      </c>
      <c r="G6034" s="1">
        <v>43493</v>
      </c>
      <c r="H6034" s="13">
        <f>Orders[[#This Row],[DeliveryDate]]-Orders[[#This Row],[OrderDate]]</f>
        <v>17</v>
      </c>
      <c r="I6034" t="s">
        <v>3</v>
      </c>
      <c r="J6034" t="str">
        <f>_xlfn.XLOOKUP(Orders[[#This Row],[_SalesRepID]],'Sales team'!A:A,'Sales team'!B:B)</f>
        <v>Shawn Wallace</v>
      </c>
      <c r="K6034">
        <v>18</v>
      </c>
      <c r="L6034">
        <v>40</v>
      </c>
      <c r="M6034">
        <v>137</v>
      </c>
      <c r="N6034" t="str">
        <f>_xlfn.XLOOKUP(Orders[[#This Row],[_ProductID]],Products!A:A,Products!C:C)</f>
        <v>Home décor</v>
      </c>
      <c r="O6034">
        <v>26</v>
      </c>
      <c r="P6034">
        <v>0.05</v>
      </c>
      <c r="Q6034" s="2">
        <v>3919.5</v>
      </c>
      <c r="R6034" s="2">
        <v>1567.8000000000002</v>
      </c>
      <c r="S6034" s="2">
        <v>29788.199999999997</v>
      </c>
      <c r="T6034" s="2">
        <v>17245.799999999996</v>
      </c>
    </row>
    <row r="6035" spans="1:20" x14ac:dyDescent="0.25">
      <c r="A6035" t="s">
        <v>1968</v>
      </c>
      <c r="B6035" t="s">
        <v>1</v>
      </c>
      <c r="C6035" t="s">
        <v>6</v>
      </c>
      <c r="D6035" s="1">
        <v>43400</v>
      </c>
      <c r="E6035" s="1">
        <v>43476</v>
      </c>
      <c r="F6035" s="1">
        <v>43485</v>
      </c>
      <c r="G6035" s="1">
        <v>43494</v>
      </c>
      <c r="H6035" s="13">
        <f>Orders[[#This Row],[DeliveryDate]]-Orders[[#This Row],[OrderDate]]</f>
        <v>18</v>
      </c>
      <c r="I6035" t="s">
        <v>3</v>
      </c>
      <c r="J6035" t="str">
        <f>_xlfn.XLOOKUP(Orders[[#This Row],[_SalesRepID]],'Sales team'!A:A,'Sales team'!B:B)</f>
        <v>George Lewis</v>
      </c>
      <c r="K6035">
        <v>8</v>
      </c>
      <c r="L6035">
        <v>30</v>
      </c>
      <c r="M6035">
        <v>196</v>
      </c>
      <c r="N6035" t="str">
        <f>_xlfn.XLOOKUP(Orders[[#This Row],[_ProductID]],Products!A:A,Products!C:C)</f>
        <v>Outdoor</v>
      </c>
      <c r="O6035">
        <v>18</v>
      </c>
      <c r="P6035">
        <v>0.05</v>
      </c>
      <c r="Q6035" s="2">
        <v>1051.9000000000001</v>
      </c>
      <c r="R6035" s="2">
        <v>620.62099999999998</v>
      </c>
      <c r="S6035" s="2">
        <v>1998.6100000000001</v>
      </c>
      <c r="T6035" s="2">
        <v>757.36800000000017</v>
      </c>
    </row>
    <row r="6036" spans="1:20" x14ac:dyDescent="0.25">
      <c r="A6036" t="s">
        <v>1969</v>
      </c>
      <c r="B6036" t="s">
        <v>5</v>
      </c>
      <c r="C6036" t="s">
        <v>13</v>
      </c>
      <c r="D6036" s="1">
        <v>43400</v>
      </c>
      <c r="E6036" s="1">
        <v>43476</v>
      </c>
      <c r="F6036" s="1">
        <v>43488</v>
      </c>
      <c r="G6036" s="1">
        <v>43490</v>
      </c>
      <c r="H6036" s="13">
        <f>Orders[[#This Row],[DeliveryDate]]-Orders[[#This Row],[OrderDate]]</f>
        <v>14</v>
      </c>
      <c r="I6036" t="s">
        <v>3</v>
      </c>
      <c r="J6036" t="str">
        <f>_xlfn.XLOOKUP(Orders[[#This Row],[_SalesRepID]],'Sales team'!A:A,'Sales team'!B:B)</f>
        <v>Todd Roberts</v>
      </c>
      <c r="K6036">
        <v>13</v>
      </c>
      <c r="L6036">
        <v>45</v>
      </c>
      <c r="M6036">
        <v>303</v>
      </c>
      <c r="N6036" t="str">
        <f>_xlfn.XLOOKUP(Orders[[#This Row],[_ProductID]],Products!A:A,Products!C:C)</f>
        <v>Home décor</v>
      </c>
      <c r="O6036">
        <v>45</v>
      </c>
      <c r="P6036">
        <v>0.05</v>
      </c>
      <c r="Q6036" s="2">
        <v>1018.4</v>
      </c>
      <c r="R6036" s="2">
        <v>407.36</v>
      </c>
      <c r="S6036" s="2">
        <v>7739.8399999999992</v>
      </c>
      <c r="T6036" s="2">
        <v>4480.9599999999991</v>
      </c>
    </row>
    <row r="6037" spans="1:20" x14ac:dyDescent="0.25">
      <c r="A6037" t="s">
        <v>1970</v>
      </c>
      <c r="B6037" t="s">
        <v>8</v>
      </c>
      <c r="C6037" t="s">
        <v>15</v>
      </c>
      <c r="D6037" s="1">
        <v>43400</v>
      </c>
      <c r="E6037" s="1">
        <v>43476</v>
      </c>
      <c r="F6037" s="1">
        <v>43503</v>
      </c>
      <c r="G6037" s="1">
        <v>43481</v>
      </c>
      <c r="H6037" s="13">
        <f>Orders[[#This Row],[DeliveryDate]]-Orders[[#This Row],[OrderDate]]</f>
        <v>5</v>
      </c>
      <c r="I6037" t="s">
        <v>3</v>
      </c>
      <c r="J6037" t="str">
        <f>_xlfn.XLOOKUP(Orders[[#This Row],[_SalesRepID]],'Sales team'!A:A,'Sales team'!B:B)</f>
        <v>Roy Rice</v>
      </c>
      <c r="K6037">
        <v>24</v>
      </c>
      <c r="L6037">
        <v>41</v>
      </c>
      <c r="M6037">
        <v>24</v>
      </c>
      <c r="N6037" t="str">
        <f>_xlfn.XLOOKUP(Orders[[#This Row],[_ProductID]],Products!A:A,Products!C:C)</f>
        <v>Home décor</v>
      </c>
      <c r="O6037">
        <v>36</v>
      </c>
      <c r="P6037">
        <v>7.4999999999999997E-2</v>
      </c>
      <c r="Q6037" s="2">
        <v>1212.7</v>
      </c>
      <c r="R6037" s="2">
        <v>715.49299999999994</v>
      </c>
      <c r="S6037" s="2">
        <v>4486.9900000000007</v>
      </c>
      <c r="T6037" s="2">
        <v>1625.0180000000009</v>
      </c>
    </row>
    <row r="6038" spans="1:20" x14ac:dyDescent="0.25">
      <c r="A6038" t="s">
        <v>1971</v>
      </c>
      <c r="B6038" t="s">
        <v>1</v>
      </c>
      <c r="C6038" t="s">
        <v>2</v>
      </c>
      <c r="D6038" s="1">
        <v>43400</v>
      </c>
      <c r="E6038" s="1">
        <v>43476</v>
      </c>
      <c r="F6038" s="1">
        <v>43491</v>
      </c>
      <c r="G6038" s="1">
        <v>43481</v>
      </c>
      <c r="H6038" s="13">
        <f>Orders[[#This Row],[DeliveryDate]]-Orders[[#This Row],[OrderDate]]</f>
        <v>5</v>
      </c>
      <c r="I6038" t="s">
        <v>3</v>
      </c>
      <c r="J6038" t="str">
        <f>_xlfn.XLOOKUP(Orders[[#This Row],[_SalesRepID]],'Sales team'!A:A,'Sales team'!B:B)</f>
        <v>Chris Armstrong</v>
      </c>
      <c r="K6038">
        <v>4</v>
      </c>
      <c r="L6038">
        <v>35</v>
      </c>
      <c r="M6038">
        <v>257</v>
      </c>
      <c r="N6038" t="str">
        <f>_xlfn.XLOOKUP(Orders[[#This Row],[_ProductID]],Products!A:A,Products!C:C)</f>
        <v>Home décor</v>
      </c>
      <c r="O6038">
        <v>32</v>
      </c>
      <c r="P6038">
        <v>0.05</v>
      </c>
      <c r="Q6038" s="2">
        <v>3075.3</v>
      </c>
      <c r="R6038" s="2">
        <v>1998.9450000000002</v>
      </c>
      <c r="S6038" s="2">
        <v>20450.745000000003</v>
      </c>
      <c r="T6038" s="2">
        <v>6458.130000000001</v>
      </c>
    </row>
    <row r="6039" spans="1:20" x14ac:dyDescent="0.25">
      <c r="A6039" t="s">
        <v>1972</v>
      </c>
      <c r="B6039" t="s">
        <v>5</v>
      </c>
      <c r="C6039" t="s">
        <v>2</v>
      </c>
      <c r="D6039" s="1">
        <v>43300</v>
      </c>
      <c r="E6039" s="1">
        <v>43476</v>
      </c>
      <c r="F6039" s="1">
        <v>43495</v>
      </c>
      <c r="G6039" s="1">
        <v>43481</v>
      </c>
      <c r="H6039" s="13">
        <f>Orders[[#This Row],[DeliveryDate]]-Orders[[#This Row],[OrderDate]]</f>
        <v>5</v>
      </c>
      <c r="I6039" t="s">
        <v>3</v>
      </c>
      <c r="J6039" t="str">
        <f>_xlfn.XLOOKUP(Orders[[#This Row],[_SalesRepID]],'Sales team'!A:A,'Sales team'!B:B)</f>
        <v>Frank Brown</v>
      </c>
      <c r="K6039">
        <v>17</v>
      </c>
      <c r="L6039">
        <v>29</v>
      </c>
      <c r="M6039">
        <v>251</v>
      </c>
      <c r="N6039" t="str">
        <f>_xlfn.XLOOKUP(Orders[[#This Row],[_ProductID]],Products!A:A,Products!C:C)</f>
        <v>Kitchen &amp; Dining</v>
      </c>
      <c r="O6039">
        <v>8</v>
      </c>
      <c r="P6039">
        <v>0.2</v>
      </c>
      <c r="Q6039" s="2">
        <v>5587.8</v>
      </c>
      <c r="R6039" s="2">
        <v>2682.1439999999998</v>
      </c>
      <c r="S6039" s="2">
        <v>26821.440000000002</v>
      </c>
      <c r="T6039" s="2">
        <v>10728.576000000005</v>
      </c>
    </row>
    <row r="6040" spans="1:20" x14ac:dyDescent="0.25">
      <c r="A6040" t="s">
        <v>1973</v>
      </c>
      <c r="B6040" t="s">
        <v>1</v>
      </c>
      <c r="C6040" t="s">
        <v>6</v>
      </c>
      <c r="D6040" s="1">
        <v>43400</v>
      </c>
      <c r="E6040" s="1">
        <v>43476</v>
      </c>
      <c r="F6040" s="1">
        <v>43478</v>
      </c>
      <c r="G6040" s="1">
        <v>43507</v>
      </c>
      <c r="H6040" s="13">
        <f>Orders[[#This Row],[DeliveryDate]]-Orders[[#This Row],[OrderDate]]</f>
        <v>31</v>
      </c>
      <c r="I6040" t="s">
        <v>3</v>
      </c>
      <c r="J6040" t="str">
        <f>_xlfn.XLOOKUP(Orders[[#This Row],[_SalesRepID]],'Sales team'!A:A,'Sales team'!B:B)</f>
        <v>Jonathan Hawkins</v>
      </c>
      <c r="K6040">
        <v>10</v>
      </c>
      <c r="L6040">
        <v>4</v>
      </c>
      <c r="M6040">
        <v>89</v>
      </c>
      <c r="N6040" t="str">
        <f>_xlfn.XLOOKUP(Orders[[#This Row],[_ProductID]],Products!A:A,Products!C:C)</f>
        <v>Furniture</v>
      </c>
      <c r="O6040">
        <v>22</v>
      </c>
      <c r="P6040">
        <v>0.2</v>
      </c>
      <c r="Q6040" s="2">
        <v>1125.6000000000001</v>
      </c>
      <c r="R6040" s="2">
        <v>855.45600000000013</v>
      </c>
      <c r="S6040" s="2">
        <v>2701.4400000000005</v>
      </c>
      <c r="T6040" s="2">
        <v>135.07200000000012</v>
      </c>
    </row>
    <row r="6041" spans="1:20" x14ac:dyDescent="0.25">
      <c r="A6041" t="s">
        <v>1949</v>
      </c>
      <c r="B6041" t="s">
        <v>8</v>
      </c>
      <c r="C6041" t="s">
        <v>2</v>
      </c>
      <c r="D6041" s="1">
        <v>43300</v>
      </c>
      <c r="E6041" s="1">
        <v>43475</v>
      </c>
      <c r="F6041" s="1">
        <v>43496</v>
      </c>
      <c r="G6041" s="1">
        <v>43489</v>
      </c>
      <c r="H6041" s="13">
        <f>Orders[[#This Row],[DeliveryDate]]-Orders[[#This Row],[OrderDate]]</f>
        <v>14</v>
      </c>
      <c r="I6041" t="s">
        <v>3</v>
      </c>
      <c r="J6041" t="str">
        <f>_xlfn.XLOOKUP(Orders[[#This Row],[_SalesRepID]],'Sales team'!A:A,'Sales team'!B:B)</f>
        <v>Roy Rice</v>
      </c>
      <c r="K6041">
        <v>24</v>
      </c>
      <c r="L6041">
        <v>38</v>
      </c>
      <c r="M6041">
        <v>205</v>
      </c>
      <c r="N6041" t="str">
        <f>_xlfn.XLOOKUP(Orders[[#This Row],[_ProductID]],Products!A:A,Products!C:C)</f>
        <v>Home décor</v>
      </c>
      <c r="O6041">
        <v>23</v>
      </c>
      <c r="P6041">
        <v>0.2</v>
      </c>
      <c r="Q6041" s="2">
        <v>3999.9</v>
      </c>
      <c r="R6041" s="2">
        <v>2239.9440000000004</v>
      </c>
      <c r="S6041" s="2">
        <v>22399.440000000002</v>
      </c>
      <c r="T6041" s="2">
        <v>6719.8319999999985</v>
      </c>
    </row>
    <row r="6042" spans="1:20" x14ac:dyDescent="0.25">
      <c r="A6042" t="s">
        <v>1950</v>
      </c>
      <c r="B6042" t="s">
        <v>1</v>
      </c>
      <c r="C6042" t="s">
        <v>6</v>
      </c>
      <c r="D6042" s="1">
        <v>43400</v>
      </c>
      <c r="E6042" s="1">
        <v>43475</v>
      </c>
      <c r="F6042" s="1">
        <v>43501</v>
      </c>
      <c r="G6042" s="1">
        <v>43503</v>
      </c>
      <c r="H6042" s="13">
        <f>Orders[[#This Row],[DeliveryDate]]-Orders[[#This Row],[OrderDate]]</f>
        <v>28</v>
      </c>
      <c r="I6042" t="s">
        <v>3</v>
      </c>
      <c r="J6042" t="str">
        <f>_xlfn.XLOOKUP(Orders[[#This Row],[_SalesRepID]],'Sales team'!A:A,'Sales team'!B:B)</f>
        <v>Adam Hernandez</v>
      </c>
      <c r="K6042">
        <v>1</v>
      </c>
      <c r="L6042">
        <v>4</v>
      </c>
      <c r="M6042">
        <v>162</v>
      </c>
      <c r="N6042" t="str">
        <f>_xlfn.XLOOKUP(Orders[[#This Row],[_ProductID]],Products!A:A,Products!C:C)</f>
        <v>Kitchen &amp; Dining</v>
      </c>
      <c r="O6042">
        <v>1</v>
      </c>
      <c r="P6042">
        <v>0.3</v>
      </c>
      <c r="Q6042" s="2">
        <v>1809</v>
      </c>
      <c r="R6042" s="2">
        <v>1519.56</v>
      </c>
      <c r="S6042" s="2">
        <v>5065.2</v>
      </c>
      <c r="T6042" s="2">
        <v>-1013.04</v>
      </c>
    </row>
    <row r="6043" spans="1:20" x14ac:dyDescent="0.25">
      <c r="A6043" t="s">
        <v>1951</v>
      </c>
      <c r="B6043" t="s">
        <v>5</v>
      </c>
      <c r="C6043" t="s">
        <v>2</v>
      </c>
      <c r="D6043" s="1">
        <v>43300</v>
      </c>
      <c r="E6043" s="1">
        <v>43475</v>
      </c>
      <c r="F6043" s="1">
        <v>43492</v>
      </c>
      <c r="G6043" s="1">
        <v>43497</v>
      </c>
      <c r="H6043" s="13">
        <f>Orders[[#This Row],[DeliveryDate]]-Orders[[#This Row],[OrderDate]]</f>
        <v>22</v>
      </c>
      <c r="I6043" t="s">
        <v>3</v>
      </c>
      <c r="J6043" t="str">
        <f>_xlfn.XLOOKUP(Orders[[#This Row],[_SalesRepID]],'Sales team'!A:A,'Sales team'!B:B)</f>
        <v>Todd Roberts</v>
      </c>
      <c r="K6043">
        <v>13</v>
      </c>
      <c r="L6043">
        <v>17</v>
      </c>
      <c r="M6043">
        <v>221</v>
      </c>
      <c r="N6043" t="str">
        <f>_xlfn.XLOOKUP(Orders[[#This Row],[_ProductID]],Products!A:A,Products!C:C)</f>
        <v>Electronics</v>
      </c>
      <c r="O6043">
        <v>6</v>
      </c>
      <c r="P6043">
        <v>7.4999999999999997E-2</v>
      </c>
      <c r="Q6043" s="2">
        <v>3430.4</v>
      </c>
      <c r="R6043" s="2">
        <v>2744.32</v>
      </c>
      <c r="S6043" s="2">
        <v>15865.6</v>
      </c>
      <c r="T6043" s="2">
        <v>2144</v>
      </c>
    </row>
    <row r="6044" spans="1:20" x14ac:dyDescent="0.25">
      <c r="A6044" t="s">
        <v>1952</v>
      </c>
      <c r="B6044" t="s">
        <v>10</v>
      </c>
      <c r="C6044" t="s">
        <v>2</v>
      </c>
      <c r="D6044" s="1">
        <v>43300</v>
      </c>
      <c r="E6044" s="1">
        <v>43475</v>
      </c>
      <c r="F6044" s="1">
        <v>43485</v>
      </c>
      <c r="G6044" s="1">
        <v>43489</v>
      </c>
      <c r="H6044" s="13">
        <f>Orders[[#This Row],[DeliveryDate]]-Orders[[#This Row],[OrderDate]]</f>
        <v>14</v>
      </c>
      <c r="I6044" t="s">
        <v>3</v>
      </c>
      <c r="J6044" t="str">
        <f>_xlfn.XLOOKUP(Orders[[#This Row],[_SalesRepID]],'Sales team'!A:A,'Sales team'!B:B)</f>
        <v>Carlos Miller</v>
      </c>
      <c r="K6044">
        <v>28</v>
      </c>
      <c r="L6044">
        <v>12</v>
      </c>
      <c r="M6044">
        <v>229</v>
      </c>
      <c r="N6044" t="str">
        <f>_xlfn.XLOOKUP(Orders[[#This Row],[_ProductID]],Products!A:A,Products!C:C)</f>
        <v>Home décor</v>
      </c>
      <c r="O6044">
        <v>43</v>
      </c>
      <c r="P6044">
        <v>0.05</v>
      </c>
      <c r="Q6044" s="2">
        <v>2519.2000000000003</v>
      </c>
      <c r="R6044" s="2">
        <v>1259.6000000000001</v>
      </c>
      <c r="S6044" s="2">
        <v>11966.2</v>
      </c>
      <c r="T6044" s="2">
        <v>5668.2</v>
      </c>
    </row>
    <row r="6045" spans="1:20" x14ac:dyDescent="0.25">
      <c r="A6045" t="s">
        <v>1953</v>
      </c>
      <c r="B6045" t="s">
        <v>8</v>
      </c>
      <c r="C6045" t="s">
        <v>46</v>
      </c>
      <c r="D6045" s="1">
        <v>43400</v>
      </c>
      <c r="E6045" s="1">
        <v>43475</v>
      </c>
      <c r="F6045" s="1">
        <v>43500</v>
      </c>
      <c r="G6045" s="1">
        <v>43488</v>
      </c>
      <c r="H6045" s="13">
        <f>Orders[[#This Row],[DeliveryDate]]-Orders[[#This Row],[OrderDate]]</f>
        <v>13</v>
      </c>
      <c r="I6045" t="s">
        <v>3</v>
      </c>
      <c r="J6045" t="str">
        <f>_xlfn.XLOOKUP(Orders[[#This Row],[_SalesRepID]],'Sales team'!A:A,'Sales team'!B:B)</f>
        <v>Roy Rice</v>
      </c>
      <c r="K6045">
        <v>24</v>
      </c>
      <c r="L6045">
        <v>2</v>
      </c>
      <c r="M6045">
        <v>83</v>
      </c>
      <c r="N6045" t="str">
        <f>_xlfn.XLOOKUP(Orders[[#This Row],[_ProductID]],Products!A:A,Products!C:C)</f>
        <v>Home décor</v>
      </c>
      <c r="O6045">
        <v>33</v>
      </c>
      <c r="P6045">
        <v>7.4999999999999997E-2</v>
      </c>
      <c r="Q6045" s="2">
        <v>1011.7</v>
      </c>
      <c r="R6045" s="2">
        <v>536.20100000000002</v>
      </c>
      <c r="S6045" s="2">
        <v>935.8225000000001</v>
      </c>
      <c r="T6045" s="2">
        <v>399.62150000000008</v>
      </c>
    </row>
    <row r="6046" spans="1:20" x14ac:dyDescent="0.25">
      <c r="A6046" t="s">
        <v>1954</v>
      </c>
      <c r="B6046" t="s">
        <v>1</v>
      </c>
      <c r="C6046" t="s">
        <v>13</v>
      </c>
      <c r="D6046" s="1">
        <v>43300</v>
      </c>
      <c r="E6046" s="1">
        <v>43475</v>
      </c>
      <c r="F6046" s="1">
        <v>43484</v>
      </c>
      <c r="G6046" s="1">
        <v>43494</v>
      </c>
      <c r="H6046" s="13">
        <f>Orders[[#This Row],[DeliveryDate]]-Orders[[#This Row],[OrderDate]]</f>
        <v>19</v>
      </c>
      <c r="I6046" t="s">
        <v>3</v>
      </c>
      <c r="J6046" t="str">
        <f>_xlfn.XLOOKUP(Orders[[#This Row],[_SalesRepID]],'Sales team'!A:A,'Sales team'!B:B)</f>
        <v>Adam Hernandez</v>
      </c>
      <c r="K6046">
        <v>1</v>
      </c>
      <c r="L6046">
        <v>5</v>
      </c>
      <c r="M6046">
        <v>313</v>
      </c>
      <c r="N6046" t="str">
        <f>_xlfn.XLOOKUP(Orders[[#This Row],[_ProductID]],Products!A:A,Products!C:C)</f>
        <v>Furniture</v>
      </c>
      <c r="O6046">
        <v>22</v>
      </c>
      <c r="P6046">
        <v>0.05</v>
      </c>
      <c r="Q6046" s="2">
        <v>214.4</v>
      </c>
      <c r="R6046" s="2">
        <v>135.072</v>
      </c>
      <c r="S6046" s="2">
        <v>1425.76</v>
      </c>
      <c r="T6046" s="2">
        <v>480.25599999999997</v>
      </c>
    </row>
    <row r="6047" spans="1:20" x14ac:dyDescent="0.25">
      <c r="A6047" t="s">
        <v>1955</v>
      </c>
      <c r="B6047" t="s">
        <v>5</v>
      </c>
      <c r="C6047" t="s">
        <v>6</v>
      </c>
      <c r="D6047" s="1">
        <v>43300</v>
      </c>
      <c r="E6047" s="1">
        <v>43475</v>
      </c>
      <c r="F6047" s="1">
        <v>43494</v>
      </c>
      <c r="G6047" s="1">
        <v>43502</v>
      </c>
      <c r="H6047" s="13">
        <f>Orders[[#This Row],[DeliveryDate]]-Orders[[#This Row],[OrderDate]]</f>
        <v>27</v>
      </c>
      <c r="I6047" t="s">
        <v>3</v>
      </c>
      <c r="J6047" t="str">
        <f>_xlfn.XLOOKUP(Orders[[#This Row],[_SalesRepID]],'Sales team'!A:A,'Sales team'!B:B)</f>
        <v>Frank Brown</v>
      </c>
      <c r="K6047">
        <v>17</v>
      </c>
      <c r="L6047">
        <v>38</v>
      </c>
      <c r="M6047">
        <v>138</v>
      </c>
      <c r="N6047" t="str">
        <f>_xlfn.XLOOKUP(Orders[[#This Row],[_ProductID]],Products!A:A,Products!C:C)</f>
        <v>Home décor</v>
      </c>
      <c r="O6047">
        <v>31</v>
      </c>
      <c r="P6047">
        <v>0.2</v>
      </c>
      <c r="Q6047" s="2">
        <v>2324.9</v>
      </c>
      <c r="R6047" s="2">
        <v>1464.6870000000001</v>
      </c>
      <c r="S6047" s="2">
        <v>1859.92</v>
      </c>
      <c r="T6047" s="2">
        <v>395.23299999999995</v>
      </c>
    </row>
    <row r="6048" spans="1:20" x14ac:dyDescent="0.25">
      <c r="A6048" t="s">
        <v>1956</v>
      </c>
      <c r="B6048" t="s">
        <v>1</v>
      </c>
      <c r="C6048" t="s">
        <v>6</v>
      </c>
      <c r="D6048" s="1">
        <v>43400</v>
      </c>
      <c r="E6048" s="1">
        <v>43475</v>
      </c>
      <c r="F6048" s="1">
        <v>43480</v>
      </c>
      <c r="G6048" s="1">
        <v>43483</v>
      </c>
      <c r="H6048" s="13">
        <f>Orders[[#This Row],[DeliveryDate]]-Orders[[#This Row],[OrderDate]]</f>
        <v>8</v>
      </c>
      <c r="I6048" t="s">
        <v>3</v>
      </c>
      <c r="J6048" t="str">
        <f>_xlfn.XLOOKUP(Orders[[#This Row],[_SalesRepID]],'Sales team'!A:A,'Sales team'!B:B)</f>
        <v>Jerry Green</v>
      </c>
      <c r="K6048">
        <v>3</v>
      </c>
      <c r="L6048">
        <v>34</v>
      </c>
      <c r="M6048">
        <v>200</v>
      </c>
      <c r="N6048" t="str">
        <f>_xlfn.XLOOKUP(Orders[[#This Row],[_ProductID]],Products!A:A,Products!C:C)</f>
        <v>Home décor</v>
      </c>
      <c r="O6048">
        <v>39</v>
      </c>
      <c r="P6048">
        <v>7.4999999999999997E-2</v>
      </c>
      <c r="Q6048" s="2">
        <v>2552.7000000000003</v>
      </c>
      <c r="R6048" s="2">
        <v>1761.3630000000001</v>
      </c>
      <c r="S6048" s="2">
        <v>16528.732500000002</v>
      </c>
      <c r="T6048" s="2">
        <v>4199.1915000000008</v>
      </c>
    </row>
    <row r="6049" spans="1:20" x14ac:dyDescent="0.25">
      <c r="A6049" t="s">
        <v>1957</v>
      </c>
      <c r="B6049" t="s">
        <v>1</v>
      </c>
      <c r="C6049" t="s">
        <v>15</v>
      </c>
      <c r="D6049" s="1">
        <v>43400</v>
      </c>
      <c r="E6049" s="1">
        <v>43475</v>
      </c>
      <c r="F6049" s="1">
        <v>43483</v>
      </c>
      <c r="G6049" s="1">
        <v>43490</v>
      </c>
      <c r="H6049" s="13">
        <f>Orders[[#This Row],[DeliveryDate]]-Orders[[#This Row],[OrderDate]]</f>
        <v>15</v>
      </c>
      <c r="I6049" t="s">
        <v>3</v>
      </c>
      <c r="J6049" t="str">
        <f>_xlfn.XLOOKUP(Orders[[#This Row],[_SalesRepID]],'Sales team'!A:A,'Sales team'!B:B)</f>
        <v>Adam Hernandez</v>
      </c>
      <c r="K6049">
        <v>1</v>
      </c>
      <c r="L6049">
        <v>46</v>
      </c>
      <c r="M6049">
        <v>2</v>
      </c>
      <c r="N6049" t="str">
        <f>_xlfn.XLOOKUP(Orders[[#This Row],[_ProductID]],Products!A:A,Products!C:C)</f>
        <v>Home décor</v>
      </c>
      <c r="O6049">
        <v>24</v>
      </c>
      <c r="P6049">
        <v>0.05</v>
      </c>
      <c r="Q6049" s="2">
        <v>1775.5</v>
      </c>
      <c r="R6049" s="2">
        <v>994.28000000000009</v>
      </c>
      <c r="S6049" s="2">
        <v>5060.1750000000002</v>
      </c>
      <c r="T6049" s="2">
        <v>2077.335</v>
      </c>
    </row>
    <row r="6050" spans="1:20" x14ac:dyDescent="0.25">
      <c r="A6050" t="s">
        <v>1958</v>
      </c>
      <c r="B6050" t="s">
        <v>1</v>
      </c>
      <c r="C6050" t="s">
        <v>15</v>
      </c>
      <c r="D6050" s="1">
        <v>43400</v>
      </c>
      <c r="E6050" s="1">
        <v>43475</v>
      </c>
      <c r="F6050" s="1">
        <v>43481</v>
      </c>
      <c r="G6050" s="1">
        <v>43488</v>
      </c>
      <c r="H6050" s="13">
        <f>Orders[[#This Row],[DeliveryDate]]-Orders[[#This Row],[OrderDate]]</f>
        <v>13</v>
      </c>
      <c r="I6050" t="s">
        <v>3</v>
      </c>
      <c r="J6050" t="str">
        <f>_xlfn.XLOOKUP(Orders[[#This Row],[_SalesRepID]],'Sales team'!A:A,'Sales team'!B:B)</f>
        <v>Jonathan Hawkins</v>
      </c>
      <c r="K6050">
        <v>10</v>
      </c>
      <c r="L6050">
        <v>7</v>
      </c>
      <c r="M6050">
        <v>55</v>
      </c>
      <c r="N6050" t="str">
        <f>_xlfn.XLOOKUP(Orders[[#This Row],[_ProductID]],Products!A:A,Products!C:C)</f>
        <v>Home décor</v>
      </c>
      <c r="O6050">
        <v>27</v>
      </c>
      <c r="P6050">
        <v>7.4999999999999997E-2</v>
      </c>
      <c r="Q6050" s="2">
        <v>3906.1</v>
      </c>
      <c r="R6050" s="2">
        <v>2695.2089999999998</v>
      </c>
      <c r="S6050" s="2">
        <v>10839.4275</v>
      </c>
      <c r="T6050" s="2">
        <v>2753.8005000000003</v>
      </c>
    </row>
    <row r="6051" spans="1:20" x14ac:dyDescent="0.25">
      <c r="A6051" t="s">
        <v>1959</v>
      </c>
      <c r="B6051" t="s">
        <v>5</v>
      </c>
      <c r="C6051" t="s">
        <v>13</v>
      </c>
      <c r="D6051" s="1">
        <v>43300</v>
      </c>
      <c r="E6051" s="1">
        <v>43475</v>
      </c>
      <c r="F6051" s="1">
        <v>43488</v>
      </c>
      <c r="G6051" s="1">
        <v>43504</v>
      </c>
      <c r="H6051" s="13">
        <f>Orders[[#This Row],[DeliveryDate]]-Orders[[#This Row],[OrderDate]]</f>
        <v>29</v>
      </c>
      <c r="I6051" t="s">
        <v>3</v>
      </c>
      <c r="J6051" t="str">
        <f>_xlfn.XLOOKUP(Orders[[#This Row],[_SalesRepID]],'Sales team'!A:A,'Sales team'!B:B)</f>
        <v>Roger Alexander</v>
      </c>
      <c r="K6051">
        <v>15</v>
      </c>
      <c r="L6051">
        <v>46</v>
      </c>
      <c r="M6051">
        <v>300</v>
      </c>
      <c r="N6051" t="str">
        <f>_xlfn.XLOOKUP(Orders[[#This Row],[_ProductID]],Products!A:A,Products!C:C)</f>
        <v>Home décor</v>
      </c>
      <c r="O6051">
        <v>2</v>
      </c>
      <c r="P6051">
        <v>0.1</v>
      </c>
      <c r="Q6051" s="2">
        <v>2860.9</v>
      </c>
      <c r="R6051" s="2">
        <v>1687.931</v>
      </c>
      <c r="S6051" s="2">
        <v>10299.24</v>
      </c>
      <c r="T6051" s="2">
        <v>3547.5159999999996</v>
      </c>
    </row>
    <row r="6052" spans="1:20" x14ac:dyDescent="0.25">
      <c r="A6052" t="s">
        <v>1960</v>
      </c>
      <c r="B6052" t="s">
        <v>1</v>
      </c>
      <c r="C6052" t="s">
        <v>6</v>
      </c>
      <c r="D6052" s="1">
        <v>43400</v>
      </c>
      <c r="E6052" s="1">
        <v>43475</v>
      </c>
      <c r="F6052" s="1">
        <v>43486</v>
      </c>
      <c r="G6052" s="1">
        <v>43487</v>
      </c>
      <c r="H6052" s="13">
        <f>Orders[[#This Row],[DeliveryDate]]-Orders[[#This Row],[OrderDate]]</f>
        <v>12</v>
      </c>
      <c r="I6052" t="s">
        <v>3</v>
      </c>
      <c r="J6052" t="str">
        <f>_xlfn.XLOOKUP(Orders[[#This Row],[_SalesRepID]],'Sales team'!A:A,'Sales team'!B:B)</f>
        <v>Stephen Payne</v>
      </c>
      <c r="K6052">
        <v>5</v>
      </c>
      <c r="L6052">
        <v>34</v>
      </c>
      <c r="M6052">
        <v>168</v>
      </c>
      <c r="N6052" t="str">
        <f>_xlfn.XLOOKUP(Orders[[#This Row],[_ProductID]],Products!A:A,Products!C:C)</f>
        <v>Kitchen &amp; Dining</v>
      </c>
      <c r="O6052">
        <v>37</v>
      </c>
      <c r="P6052">
        <v>0.05</v>
      </c>
      <c r="Q6052" s="2">
        <v>931.30000000000007</v>
      </c>
      <c r="R6052" s="2">
        <v>540.154</v>
      </c>
      <c r="S6052" s="2">
        <v>2654.2049999999999</v>
      </c>
      <c r="T6052" s="2">
        <v>1033.7429999999999</v>
      </c>
    </row>
    <row r="6053" spans="1:20" x14ac:dyDescent="0.25">
      <c r="A6053" t="s">
        <v>1961</v>
      </c>
      <c r="B6053" t="s">
        <v>5</v>
      </c>
      <c r="C6053" t="s">
        <v>13</v>
      </c>
      <c r="D6053" s="1">
        <v>43400</v>
      </c>
      <c r="E6053" s="1">
        <v>43475</v>
      </c>
      <c r="F6053" s="1">
        <v>43484</v>
      </c>
      <c r="G6053" s="1">
        <v>43495</v>
      </c>
      <c r="H6053" s="13">
        <f>Orders[[#This Row],[DeliveryDate]]-Orders[[#This Row],[OrderDate]]</f>
        <v>20</v>
      </c>
      <c r="I6053" t="s">
        <v>3</v>
      </c>
      <c r="J6053" t="str">
        <f>_xlfn.XLOOKUP(Orders[[#This Row],[_SalesRepID]],'Sales team'!A:A,'Sales team'!B:B)</f>
        <v>Frank Brown</v>
      </c>
      <c r="K6053">
        <v>17</v>
      </c>
      <c r="L6053">
        <v>40</v>
      </c>
      <c r="M6053">
        <v>290</v>
      </c>
      <c r="N6053" t="str">
        <f>_xlfn.XLOOKUP(Orders[[#This Row],[_ProductID]],Products!A:A,Products!C:C)</f>
        <v>Electronics</v>
      </c>
      <c r="O6053">
        <v>28</v>
      </c>
      <c r="P6053">
        <v>7.4999999999999997E-2</v>
      </c>
      <c r="Q6053" s="2">
        <v>1072</v>
      </c>
      <c r="R6053" s="2">
        <v>846.88</v>
      </c>
      <c r="S6053" s="2">
        <v>6941.2000000000007</v>
      </c>
      <c r="T6053" s="2">
        <v>1013.0400000000009</v>
      </c>
    </row>
    <row r="6054" spans="1:20" x14ac:dyDescent="0.25">
      <c r="A6054" t="s">
        <v>1962</v>
      </c>
      <c r="B6054" t="s">
        <v>1</v>
      </c>
      <c r="C6054" t="s">
        <v>6</v>
      </c>
      <c r="D6054" s="1">
        <v>43400</v>
      </c>
      <c r="E6054" s="1">
        <v>43475</v>
      </c>
      <c r="F6054" s="1">
        <v>43485</v>
      </c>
      <c r="G6054" s="1">
        <v>43483</v>
      </c>
      <c r="H6054" s="13">
        <f>Orders[[#This Row],[DeliveryDate]]-Orders[[#This Row],[OrderDate]]</f>
        <v>8</v>
      </c>
      <c r="I6054" t="s">
        <v>3</v>
      </c>
      <c r="J6054" t="str">
        <f>_xlfn.XLOOKUP(Orders[[#This Row],[_SalesRepID]],'Sales team'!A:A,'Sales team'!B:B)</f>
        <v>George Lewis</v>
      </c>
      <c r="K6054">
        <v>8</v>
      </c>
      <c r="L6054">
        <v>13</v>
      </c>
      <c r="M6054">
        <v>174</v>
      </c>
      <c r="N6054" t="str">
        <f>_xlfn.XLOOKUP(Orders[[#This Row],[_ProductID]],Products!A:A,Products!C:C)</f>
        <v>Kitchen &amp; Dining</v>
      </c>
      <c r="O6054">
        <v>37</v>
      </c>
      <c r="P6054">
        <v>0.15</v>
      </c>
      <c r="Q6054" s="2">
        <v>241.20000000000002</v>
      </c>
      <c r="R6054" s="2">
        <v>101.304</v>
      </c>
      <c r="S6054" s="2">
        <v>820.08</v>
      </c>
      <c r="T6054" s="2">
        <v>414.86400000000003</v>
      </c>
    </row>
    <row r="6055" spans="1:20" x14ac:dyDescent="0.25">
      <c r="A6055" t="s">
        <v>1940</v>
      </c>
      <c r="B6055" t="s">
        <v>5</v>
      </c>
      <c r="C6055" t="s">
        <v>46</v>
      </c>
      <c r="D6055" s="1">
        <v>43400</v>
      </c>
      <c r="E6055" s="1">
        <v>43474</v>
      </c>
      <c r="F6055" s="1">
        <v>43482</v>
      </c>
      <c r="G6055" s="1">
        <v>43490</v>
      </c>
      <c r="H6055" s="13">
        <f>Orders[[#This Row],[DeliveryDate]]-Orders[[#This Row],[OrderDate]]</f>
        <v>16</v>
      </c>
      <c r="I6055" t="s">
        <v>3</v>
      </c>
      <c r="J6055" t="str">
        <f>_xlfn.XLOOKUP(Orders[[#This Row],[_SalesRepID]],'Sales team'!A:A,'Sales team'!B:B)</f>
        <v>Shawn Wallace</v>
      </c>
      <c r="K6055">
        <v>18</v>
      </c>
      <c r="L6055">
        <v>26</v>
      </c>
      <c r="M6055">
        <v>86</v>
      </c>
      <c r="N6055" t="str">
        <f>_xlfn.XLOOKUP(Orders[[#This Row],[_ProductID]],Products!A:A,Products!C:C)</f>
        <v>Outdoor</v>
      </c>
      <c r="O6055">
        <v>9</v>
      </c>
      <c r="P6055">
        <v>0.2</v>
      </c>
      <c r="Q6055" s="2">
        <v>6204.2</v>
      </c>
      <c r="R6055" s="2">
        <v>4280.8979999999992</v>
      </c>
      <c r="S6055" s="2">
        <v>14890.08</v>
      </c>
      <c r="T6055" s="2">
        <v>2047.3860000000022</v>
      </c>
    </row>
    <row r="6056" spans="1:20" x14ac:dyDescent="0.25">
      <c r="A6056" t="s">
        <v>1941</v>
      </c>
      <c r="B6056" t="s">
        <v>5</v>
      </c>
      <c r="C6056" t="s">
        <v>15</v>
      </c>
      <c r="D6056" s="1">
        <v>43300</v>
      </c>
      <c r="E6056" s="1">
        <v>43474</v>
      </c>
      <c r="F6056" s="1">
        <v>43502</v>
      </c>
      <c r="G6056" s="1">
        <v>43481</v>
      </c>
      <c r="H6056" s="13">
        <f>Orders[[#This Row],[DeliveryDate]]-Orders[[#This Row],[OrderDate]]</f>
        <v>7</v>
      </c>
      <c r="I6056" t="s">
        <v>3</v>
      </c>
      <c r="J6056" t="str">
        <f>_xlfn.XLOOKUP(Orders[[#This Row],[_SalesRepID]],'Sales team'!A:A,'Sales team'!B:B)</f>
        <v>Frank Brown</v>
      </c>
      <c r="K6056">
        <v>17</v>
      </c>
      <c r="L6056">
        <v>43</v>
      </c>
      <c r="M6056">
        <v>33</v>
      </c>
      <c r="N6056" t="str">
        <f>_xlfn.XLOOKUP(Orders[[#This Row],[_ProductID]],Products!A:A,Products!C:C)</f>
        <v>Furniture</v>
      </c>
      <c r="O6056">
        <v>5</v>
      </c>
      <c r="P6056">
        <v>0.05</v>
      </c>
      <c r="Q6056" s="2">
        <v>5299.7</v>
      </c>
      <c r="R6056" s="2">
        <v>4186.7629999999999</v>
      </c>
      <c r="S6056" s="2">
        <v>30208.289999999997</v>
      </c>
      <c r="T6056" s="2">
        <v>5087.7119999999959</v>
      </c>
    </row>
    <row r="6057" spans="1:20" x14ac:dyDescent="0.25">
      <c r="A6057" t="s">
        <v>1942</v>
      </c>
      <c r="B6057" t="s">
        <v>8</v>
      </c>
      <c r="C6057" t="s">
        <v>6</v>
      </c>
      <c r="D6057" s="1">
        <v>43400</v>
      </c>
      <c r="E6057" s="1">
        <v>43474</v>
      </c>
      <c r="F6057" s="1">
        <v>43490</v>
      </c>
      <c r="G6057" s="1">
        <v>43500</v>
      </c>
      <c r="H6057" s="13">
        <f>Orders[[#This Row],[DeliveryDate]]-Orders[[#This Row],[OrderDate]]</f>
        <v>26</v>
      </c>
      <c r="I6057" t="s">
        <v>3</v>
      </c>
      <c r="J6057" t="str">
        <f>_xlfn.XLOOKUP(Orders[[#This Row],[_SalesRepID]],'Sales team'!A:A,'Sales team'!B:B)</f>
        <v>Roy Rice</v>
      </c>
      <c r="K6057">
        <v>24</v>
      </c>
      <c r="L6057">
        <v>47</v>
      </c>
      <c r="M6057">
        <v>159</v>
      </c>
      <c r="N6057" t="str">
        <f>_xlfn.XLOOKUP(Orders[[#This Row],[_ProductID]],Products!A:A,Products!C:C)</f>
        <v>Home décor</v>
      </c>
      <c r="O6057">
        <v>39</v>
      </c>
      <c r="P6057">
        <v>7.4999999999999997E-2</v>
      </c>
      <c r="Q6057" s="2">
        <v>201</v>
      </c>
      <c r="R6057" s="2">
        <v>142.70999999999998</v>
      </c>
      <c r="S6057" s="2">
        <v>929.625</v>
      </c>
      <c r="T6057" s="2">
        <v>216.07500000000005</v>
      </c>
    </row>
    <row r="6058" spans="1:20" x14ac:dyDescent="0.25">
      <c r="A6058" t="s">
        <v>1943</v>
      </c>
      <c r="B6058" t="s">
        <v>1</v>
      </c>
      <c r="C6058" t="s">
        <v>6</v>
      </c>
      <c r="D6058" s="1">
        <v>43400</v>
      </c>
      <c r="E6058" s="1">
        <v>43474</v>
      </c>
      <c r="F6058" s="1">
        <v>43494</v>
      </c>
      <c r="G6058" s="1">
        <v>43482</v>
      </c>
      <c r="H6058" s="13">
        <f>Orders[[#This Row],[DeliveryDate]]-Orders[[#This Row],[OrderDate]]</f>
        <v>8</v>
      </c>
      <c r="I6058" t="s">
        <v>3</v>
      </c>
      <c r="J6058" t="str">
        <f>_xlfn.XLOOKUP(Orders[[#This Row],[_SalesRepID]],'Sales team'!A:A,'Sales team'!B:B)</f>
        <v>Keith Griffin</v>
      </c>
      <c r="K6058">
        <v>2</v>
      </c>
      <c r="L6058">
        <v>34</v>
      </c>
      <c r="M6058">
        <v>133</v>
      </c>
      <c r="N6058" t="str">
        <f>_xlfn.XLOOKUP(Orders[[#This Row],[_ProductID]],Products!A:A,Products!C:C)</f>
        <v>Home décor</v>
      </c>
      <c r="O6058">
        <v>3</v>
      </c>
      <c r="P6058">
        <v>7.4999999999999997E-2</v>
      </c>
      <c r="Q6058" s="2">
        <v>3396.9</v>
      </c>
      <c r="R6058" s="2">
        <v>2377.83</v>
      </c>
      <c r="S6058" s="2">
        <v>18852.795000000002</v>
      </c>
      <c r="T6058" s="2">
        <v>4585.8150000000023</v>
      </c>
    </row>
    <row r="6059" spans="1:20" x14ac:dyDescent="0.25">
      <c r="A6059" t="s">
        <v>1944</v>
      </c>
      <c r="B6059" t="s">
        <v>1</v>
      </c>
      <c r="C6059" t="s">
        <v>2</v>
      </c>
      <c r="D6059" s="1">
        <v>43400</v>
      </c>
      <c r="E6059" s="1">
        <v>43474</v>
      </c>
      <c r="F6059" s="1">
        <v>43496</v>
      </c>
      <c r="G6059" s="1">
        <v>43509</v>
      </c>
      <c r="H6059" s="13">
        <f>Orders[[#This Row],[DeliveryDate]]-Orders[[#This Row],[OrderDate]]</f>
        <v>35</v>
      </c>
      <c r="I6059" t="s">
        <v>3</v>
      </c>
      <c r="J6059" t="str">
        <f>_xlfn.XLOOKUP(Orders[[#This Row],[_SalesRepID]],'Sales team'!A:A,'Sales team'!B:B)</f>
        <v>Jonathan Hawkins</v>
      </c>
      <c r="K6059">
        <v>10</v>
      </c>
      <c r="L6059">
        <v>48</v>
      </c>
      <c r="M6059">
        <v>232</v>
      </c>
      <c r="N6059" t="str">
        <f>_xlfn.XLOOKUP(Orders[[#This Row],[_ProductID]],Products!A:A,Products!C:C)</f>
        <v>Kitchen &amp; Dining</v>
      </c>
      <c r="O6059">
        <v>16</v>
      </c>
      <c r="P6059">
        <v>0.1</v>
      </c>
      <c r="Q6059" s="2">
        <v>1065.3</v>
      </c>
      <c r="R6059" s="2">
        <v>681.79200000000003</v>
      </c>
      <c r="S6059" s="2">
        <v>5752.62</v>
      </c>
      <c r="T6059" s="2">
        <v>1661.8679999999995</v>
      </c>
    </row>
    <row r="6060" spans="1:20" x14ac:dyDescent="0.25">
      <c r="A6060" t="s">
        <v>1945</v>
      </c>
      <c r="B6060" t="s">
        <v>8</v>
      </c>
      <c r="C6060" t="s">
        <v>13</v>
      </c>
      <c r="D6060" s="1">
        <v>43400</v>
      </c>
      <c r="E6060" s="1">
        <v>43474</v>
      </c>
      <c r="F6060" s="1">
        <v>43499</v>
      </c>
      <c r="G6060" s="1">
        <v>43486</v>
      </c>
      <c r="H6060" s="13">
        <f>Orders[[#This Row],[DeliveryDate]]-Orders[[#This Row],[OrderDate]]</f>
        <v>12</v>
      </c>
      <c r="I6060" t="s">
        <v>3</v>
      </c>
      <c r="J6060" t="str">
        <f>_xlfn.XLOOKUP(Orders[[#This Row],[_SalesRepID]],'Sales team'!A:A,'Sales team'!B:B)</f>
        <v>Samuel Fowler</v>
      </c>
      <c r="K6060">
        <v>21</v>
      </c>
      <c r="L6060">
        <v>10</v>
      </c>
      <c r="M6060">
        <v>310</v>
      </c>
      <c r="N6060" t="str">
        <f>_xlfn.XLOOKUP(Orders[[#This Row],[_ProductID]],Products!A:A,Products!C:C)</f>
        <v>Home décor</v>
      </c>
      <c r="O6060">
        <v>3</v>
      </c>
      <c r="P6060">
        <v>7.4999999999999997E-2</v>
      </c>
      <c r="Q6060" s="2">
        <v>3973.1</v>
      </c>
      <c r="R6060" s="2">
        <v>3257.9419999999996</v>
      </c>
      <c r="S6060" s="2">
        <v>18375.587500000001</v>
      </c>
      <c r="T6060" s="2">
        <v>2085.8775000000041</v>
      </c>
    </row>
    <row r="6061" spans="1:20" x14ac:dyDescent="0.25">
      <c r="A6061" t="s">
        <v>1946</v>
      </c>
      <c r="B6061" t="s">
        <v>1</v>
      </c>
      <c r="C6061" t="s">
        <v>2</v>
      </c>
      <c r="D6061" s="1">
        <v>43400</v>
      </c>
      <c r="E6061" s="1">
        <v>43474</v>
      </c>
      <c r="F6061" s="1">
        <v>43500</v>
      </c>
      <c r="G6061" s="1">
        <v>43494</v>
      </c>
      <c r="H6061" s="13">
        <f>Orders[[#This Row],[DeliveryDate]]-Orders[[#This Row],[OrderDate]]</f>
        <v>20</v>
      </c>
      <c r="I6061" t="s">
        <v>3</v>
      </c>
      <c r="J6061" t="str">
        <f>_xlfn.XLOOKUP(Orders[[#This Row],[_SalesRepID]],'Sales team'!A:A,'Sales team'!B:B)</f>
        <v>Adam Hernandez</v>
      </c>
      <c r="K6061">
        <v>1</v>
      </c>
      <c r="L6061">
        <v>14</v>
      </c>
      <c r="M6061">
        <v>211</v>
      </c>
      <c r="N6061" t="str">
        <f>_xlfn.XLOOKUP(Orders[[#This Row],[_ProductID]],Products!A:A,Products!C:C)</f>
        <v>Home décor</v>
      </c>
      <c r="O6061">
        <v>46</v>
      </c>
      <c r="P6061">
        <v>0.05</v>
      </c>
      <c r="Q6061" s="2">
        <v>1983.2</v>
      </c>
      <c r="R6061" s="2">
        <v>1170.088</v>
      </c>
      <c r="S6061" s="2">
        <v>15072.32</v>
      </c>
      <c r="T6061" s="2">
        <v>5711.616</v>
      </c>
    </row>
    <row r="6062" spans="1:20" x14ac:dyDescent="0.25">
      <c r="A6062" t="s">
        <v>1947</v>
      </c>
      <c r="B6062" t="s">
        <v>10</v>
      </c>
      <c r="C6062" t="s">
        <v>25</v>
      </c>
      <c r="D6062" s="1">
        <v>43400</v>
      </c>
      <c r="E6062" s="1">
        <v>43474</v>
      </c>
      <c r="F6062" s="1">
        <v>43489</v>
      </c>
      <c r="G6062" s="1">
        <v>43494</v>
      </c>
      <c r="H6062" s="13">
        <f>Orders[[#This Row],[DeliveryDate]]-Orders[[#This Row],[OrderDate]]</f>
        <v>20</v>
      </c>
      <c r="I6062" t="s">
        <v>3</v>
      </c>
      <c r="J6062" t="str">
        <f>_xlfn.XLOOKUP(Orders[[#This Row],[_SalesRepID]],'Sales team'!A:A,'Sales team'!B:B)</f>
        <v>Shawn Torres</v>
      </c>
      <c r="K6062">
        <v>27</v>
      </c>
      <c r="L6062">
        <v>43</v>
      </c>
      <c r="M6062">
        <v>356</v>
      </c>
      <c r="N6062" t="str">
        <f>_xlfn.XLOOKUP(Orders[[#This Row],[_ProductID]],Products!A:A,Products!C:C)</f>
        <v>Home décor</v>
      </c>
      <c r="O6062">
        <v>40</v>
      </c>
      <c r="P6062">
        <v>0.4</v>
      </c>
      <c r="Q6062" s="2">
        <v>1929.6000000000001</v>
      </c>
      <c r="R6062" s="2">
        <v>1466.4960000000001</v>
      </c>
      <c r="S6062" s="2">
        <v>2315.52</v>
      </c>
      <c r="T6062" s="2">
        <v>-617.47200000000021</v>
      </c>
    </row>
    <row r="6063" spans="1:20" x14ac:dyDescent="0.25">
      <c r="A6063" t="s">
        <v>1948</v>
      </c>
      <c r="B6063" t="s">
        <v>5</v>
      </c>
      <c r="C6063" t="s">
        <v>25</v>
      </c>
      <c r="D6063" s="1">
        <v>43400</v>
      </c>
      <c r="E6063" s="1">
        <v>43474</v>
      </c>
      <c r="F6063" s="1">
        <v>43488</v>
      </c>
      <c r="G6063" s="1">
        <v>43482</v>
      </c>
      <c r="H6063" s="13">
        <f>Orders[[#This Row],[DeliveryDate]]-Orders[[#This Row],[OrderDate]]</f>
        <v>8</v>
      </c>
      <c r="I6063" t="s">
        <v>3</v>
      </c>
      <c r="J6063" t="str">
        <f>_xlfn.XLOOKUP(Orders[[#This Row],[_SalesRepID]],'Sales team'!A:A,'Sales team'!B:B)</f>
        <v>Roger Alexander</v>
      </c>
      <c r="K6063">
        <v>15</v>
      </c>
      <c r="L6063">
        <v>49</v>
      </c>
      <c r="M6063">
        <v>359</v>
      </c>
      <c r="N6063" t="str">
        <f>_xlfn.XLOOKUP(Orders[[#This Row],[_ProductID]],Products!A:A,Products!C:C)</f>
        <v>Home décor</v>
      </c>
      <c r="O6063">
        <v>30</v>
      </c>
      <c r="P6063">
        <v>0.15</v>
      </c>
      <c r="Q6063" s="2">
        <v>891.1</v>
      </c>
      <c r="R6063" s="2">
        <v>481.19400000000002</v>
      </c>
      <c r="S6063" s="2">
        <v>2272.3050000000003</v>
      </c>
      <c r="T6063" s="2">
        <v>828.72300000000018</v>
      </c>
    </row>
    <row r="6064" spans="1:20" x14ac:dyDescent="0.25">
      <c r="A6064" t="s">
        <v>1927</v>
      </c>
      <c r="B6064" t="s">
        <v>1</v>
      </c>
      <c r="C6064" t="s">
        <v>15</v>
      </c>
      <c r="D6064" s="1">
        <v>43400</v>
      </c>
      <c r="E6064" s="1">
        <v>43473</v>
      </c>
      <c r="F6064" s="1">
        <v>43485</v>
      </c>
      <c r="G6064" s="1">
        <v>43480</v>
      </c>
      <c r="H6064" s="13">
        <f>Orders[[#This Row],[DeliveryDate]]-Orders[[#This Row],[OrderDate]]</f>
        <v>7</v>
      </c>
      <c r="I6064" t="s">
        <v>3</v>
      </c>
      <c r="J6064" t="str">
        <f>_xlfn.XLOOKUP(Orders[[#This Row],[_SalesRepID]],'Sales team'!A:A,'Sales team'!B:B)</f>
        <v>Keith Griffin</v>
      </c>
      <c r="K6064">
        <v>2</v>
      </c>
      <c r="L6064">
        <v>45</v>
      </c>
      <c r="M6064">
        <v>18</v>
      </c>
      <c r="N6064" t="str">
        <f>_xlfn.XLOOKUP(Orders[[#This Row],[_ProductID]],Products!A:A,Products!C:C)</f>
        <v>Kitchen &amp; Dining</v>
      </c>
      <c r="O6064">
        <v>1</v>
      </c>
      <c r="P6064">
        <v>7.4999999999999997E-2</v>
      </c>
      <c r="Q6064" s="2">
        <v>1031.8</v>
      </c>
      <c r="R6064" s="2">
        <v>412.72</v>
      </c>
      <c r="S6064" s="2">
        <v>3817.66</v>
      </c>
      <c r="T6064" s="2">
        <v>2166.7799999999997</v>
      </c>
    </row>
    <row r="6065" spans="1:20" x14ac:dyDescent="0.25">
      <c r="A6065" t="s">
        <v>1928</v>
      </c>
      <c r="B6065" t="s">
        <v>1</v>
      </c>
      <c r="C6065" t="s">
        <v>6</v>
      </c>
      <c r="D6065" s="1">
        <v>43400</v>
      </c>
      <c r="E6065" s="1">
        <v>43473</v>
      </c>
      <c r="F6065" s="1">
        <v>43491</v>
      </c>
      <c r="G6065" s="1">
        <v>43502</v>
      </c>
      <c r="H6065" s="13">
        <f>Orders[[#This Row],[DeliveryDate]]-Orders[[#This Row],[OrderDate]]</f>
        <v>29</v>
      </c>
      <c r="I6065" t="s">
        <v>3</v>
      </c>
      <c r="J6065" t="str">
        <f>_xlfn.XLOOKUP(Orders[[#This Row],[_SalesRepID]],'Sales team'!A:A,'Sales team'!B:B)</f>
        <v>Carl Nguyen</v>
      </c>
      <c r="K6065">
        <v>12</v>
      </c>
      <c r="L6065">
        <v>23</v>
      </c>
      <c r="M6065">
        <v>164</v>
      </c>
      <c r="N6065" t="str">
        <f>_xlfn.XLOOKUP(Orders[[#This Row],[_ProductID]],Products!A:A,Products!C:C)</f>
        <v>Home décor</v>
      </c>
      <c r="O6065">
        <v>45</v>
      </c>
      <c r="P6065">
        <v>0.4</v>
      </c>
      <c r="Q6065" s="2">
        <v>2365.1</v>
      </c>
      <c r="R6065" s="2">
        <v>1087.9459999999999</v>
      </c>
      <c r="S6065" s="2">
        <v>7095.3</v>
      </c>
      <c r="T6065" s="2">
        <v>1655.5700000000006</v>
      </c>
    </row>
    <row r="6066" spans="1:20" x14ac:dyDescent="0.25">
      <c r="A6066" t="s">
        <v>1929</v>
      </c>
      <c r="B6066" t="s">
        <v>1</v>
      </c>
      <c r="C6066" t="s">
        <v>13</v>
      </c>
      <c r="D6066" s="1">
        <v>43300</v>
      </c>
      <c r="E6066" s="1">
        <v>43473</v>
      </c>
      <c r="F6066" s="1">
        <v>43501</v>
      </c>
      <c r="G6066" s="1">
        <v>43482</v>
      </c>
      <c r="H6066" s="13">
        <f>Orders[[#This Row],[DeliveryDate]]-Orders[[#This Row],[OrderDate]]</f>
        <v>9</v>
      </c>
      <c r="I6066" t="s">
        <v>3</v>
      </c>
      <c r="J6066" t="str">
        <f>_xlfn.XLOOKUP(Orders[[#This Row],[_SalesRepID]],'Sales team'!A:A,'Sales team'!B:B)</f>
        <v>Chris Armstrong</v>
      </c>
      <c r="K6066">
        <v>4</v>
      </c>
      <c r="L6066">
        <v>13</v>
      </c>
      <c r="M6066">
        <v>291</v>
      </c>
      <c r="N6066" t="str">
        <f>_xlfn.XLOOKUP(Orders[[#This Row],[_ProductID]],Products!A:A,Products!C:C)</f>
        <v>Home décor</v>
      </c>
      <c r="O6066">
        <v>43</v>
      </c>
      <c r="P6066">
        <v>0.1</v>
      </c>
      <c r="Q6066" s="2">
        <v>234.5</v>
      </c>
      <c r="R6066" s="2">
        <v>105.52500000000001</v>
      </c>
      <c r="S6066" s="2">
        <v>633.15</v>
      </c>
      <c r="T6066" s="2">
        <v>316.57499999999993</v>
      </c>
    </row>
    <row r="6067" spans="1:20" x14ac:dyDescent="0.25">
      <c r="A6067" t="s">
        <v>1930</v>
      </c>
      <c r="B6067" t="s">
        <v>10</v>
      </c>
      <c r="C6067" t="s">
        <v>2</v>
      </c>
      <c r="D6067" s="1">
        <v>43400</v>
      </c>
      <c r="E6067" s="1">
        <v>43473</v>
      </c>
      <c r="F6067" s="1">
        <v>43477</v>
      </c>
      <c r="G6067" s="1">
        <v>43500</v>
      </c>
      <c r="H6067" s="13">
        <f>Orders[[#This Row],[DeliveryDate]]-Orders[[#This Row],[OrderDate]]</f>
        <v>27</v>
      </c>
      <c r="I6067" t="s">
        <v>3</v>
      </c>
      <c r="J6067" t="str">
        <f>_xlfn.XLOOKUP(Orders[[#This Row],[_SalesRepID]],'Sales team'!A:A,'Sales team'!B:B)</f>
        <v>Donald Reynolds</v>
      </c>
      <c r="K6067">
        <v>26</v>
      </c>
      <c r="L6067">
        <v>18</v>
      </c>
      <c r="M6067">
        <v>207</v>
      </c>
      <c r="N6067" t="str">
        <f>_xlfn.XLOOKUP(Orders[[#This Row],[_ProductID]],Products!A:A,Products!C:C)</f>
        <v>Furniture</v>
      </c>
      <c r="O6067">
        <v>19</v>
      </c>
      <c r="P6067">
        <v>0.1</v>
      </c>
      <c r="Q6067" s="2">
        <v>2572.8000000000002</v>
      </c>
      <c r="R6067" s="2">
        <v>1852.4160000000002</v>
      </c>
      <c r="S6067" s="2">
        <v>18524.160000000003</v>
      </c>
      <c r="T6067" s="2">
        <v>3704.8320000000022</v>
      </c>
    </row>
    <row r="6068" spans="1:20" x14ac:dyDescent="0.25">
      <c r="A6068" t="s">
        <v>1931</v>
      </c>
      <c r="B6068" t="s">
        <v>1</v>
      </c>
      <c r="C6068" t="s">
        <v>6</v>
      </c>
      <c r="D6068" s="1">
        <v>43400</v>
      </c>
      <c r="E6068" s="1">
        <v>43473</v>
      </c>
      <c r="F6068" s="1">
        <v>43477</v>
      </c>
      <c r="G6068" s="1">
        <v>43502</v>
      </c>
      <c r="H6068" s="13">
        <f>Orders[[#This Row],[DeliveryDate]]-Orders[[#This Row],[OrderDate]]</f>
        <v>29</v>
      </c>
      <c r="I6068" t="s">
        <v>3</v>
      </c>
      <c r="J6068" t="str">
        <f>_xlfn.XLOOKUP(Orders[[#This Row],[_SalesRepID]],'Sales team'!A:A,'Sales team'!B:B)</f>
        <v>Chris Armstrong</v>
      </c>
      <c r="K6068">
        <v>4</v>
      </c>
      <c r="L6068">
        <v>39</v>
      </c>
      <c r="M6068">
        <v>186</v>
      </c>
      <c r="N6068" t="str">
        <f>_xlfn.XLOOKUP(Orders[[#This Row],[_ProductID]],Products!A:A,Products!C:C)</f>
        <v>Furniture</v>
      </c>
      <c r="O6068">
        <v>38</v>
      </c>
      <c r="P6068">
        <v>0.05</v>
      </c>
      <c r="Q6068" s="2">
        <v>174.20000000000002</v>
      </c>
      <c r="R6068" s="2">
        <v>87.100000000000009</v>
      </c>
      <c r="S6068" s="2">
        <v>827.45</v>
      </c>
      <c r="T6068" s="2">
        <v>391.95</v>
      </c>
    </row>
    <row r="6069" spans="1:20" x14ac:dyDescent="0.25">
      <c r="A6069" t="s">
        <v>1932</v>
      </c>
      <c r="B6069" t="s">
        <v>1</v>
      </c>
      <c r="C6069" t="s">
        <v>13</v>
      </c>
      <c r="D6069" s="1">
        <v>43400</v>
      </c>
      <c r="E6069" s="1">
        <v>43473</v>
      </c>
      <c r="F6069" s="1">
        <v>43477</v>
      </c>
      <c r="G6069" s="1">
        <v>43500</v>
      </c>
      <c r="H6069" s="13">
        <f>Orders[[#This Row],[DeliveryDate]]-Orders[[#This Row],[OrderDate]]</f>
        <v>27</v>
      </c>
      <c r="I6069" t="s">
        <v>3</v>
      </c>
      <c r="J6069" t="str">
        <f>_xlfn.XLOOKUP(Orders[[#This Row],[_SalesRepID]],'Sales team'!A:A,'Sales team'!B:B)</f>
        <v>Joshua Little</v>
      </c>
      <c r="K6069">
        <v>11</v>
      </c>
      <c r="L6069">
        <v>43</v>
      </c>
      <c r="M6069">
        <v>310</v>
      </c>
      <c r="N6069" t="str">
        <f>_xlfn.XLOOKUP(Orders[[#This Row],[_ProductID]],Products!A:A,Products!C:C)</f>
        <v>Kitchen &amp; Dining</v>
      </c>
      <c r="O6069">
        <v>7</v>
      </c>
      <c r="P6069">
        <v>0.1</v>
      </c>
      <c r="Q6069" s="2">
        <v>1105.5</v>
      </c>
      <c r="R6069" s="2">
        <v>464.31</v>
      </c>
      <c r="S6069" s="2">
        <v>994.95</v>
      </c>
      <c r="T6069" s="2">
        <v>530.6400000000001</v>
      </c>
    </row>
    <row r="6070" spans="1:20" x14ac:dyDescent="0.25">
      <c r="A6070" t="s">
        <v>1933</v>
      </c>
      <c r="B6070" t="s">
        <v>1</v>
      </c>
      <c r="C6070" t="s">
        <v>6</v>
      </c>
      <c r="D6070" s="1">
        <v>43300</v>
      </c>
      <c r="E6070" s="1">
        <v>43473</v>
      </c>
      <c r="F6070" s="1">
        <v>43484</v>
      </c>
      <c r="G6070" s="1">
        <v>43502</v>
      </c>
      <c r="H6070" s="13">
        <f>Orders[[#This Row],[DeliveryDate]]-Orders[[#This Row],[OrderDate]]</f>
        <v>29</v>
      </c>
      <c r="I6070" t="s">
        <v>3</v>
      </c>
      <c r="J6070" t="str">
        <f>_xlfn.XLOOKUP(Orders[[#This Row],[_SalesRepID]],'Sales team'!A:A,'Sales team'!B:B)</f>
        <v>Keith Griffin</v>
      </c>
      <c r="K6070">
        <v>2</v>
      </c>
      <c r="L6070">
        <v>9</v>
      </c>
      <c r="M6070">
        <v>191</v>
      </c>
      <c r="N6070" t="str">
        <f>_xlfn.XLOOKUP(Orders[[#This Row],[_ProductID]],Products!A:A,Products!C:C)</f>
        <v>Home décor</v>
      </c>
      <c r="O6070">
        <v>43</v>
      </c>
      <c r="P6070">
        <v>7.4999999999999997E-2</v>
      </c>
      <c r="Q6070" s="2">
        <v>3832.4</v>
      </c>
      <c r="R6070" s="2">
        <v>3180.8919999999998</v>
      </c>
      <c r="S6070" s="2">
        <v>14179.880000000001</v>
      </c>
      <c r="T6070" s="2">
        <v>1456.3120000000017</v>
      </c>
    </row>
    <row r="6071" spans="1:20" x14ac:dyDescent="0.25">
      <c r="A6071" t="s">
        <v>1934</v>
      </c>
      <c r="B6071" t="s">
        <v>1</v>
      </c>
      <c r="C6071" t="s">
        <v>13</v>
      </c>
      <c r="D6071" s="1">
        <v>43400</v>
      </c>
      <c r="E6071" s="1">
        <v>43473</v>
      </c>
      <c r="F6071" s="1">
        <v>43492</v>
      </c>
      <c r="G6071" s="1">
        <v>43495</v>
      </c>
      <c r="H6071" s="13">
        <f>Orders[[#This Row],[DeliveryDate]]-Orders[[#This Row],[OrderDate]]</f>
        <v>22</v>
      </c>
      <c r="I6071" t="s">
        <v>3</v>
      </c>
      <c r="J6071" t="str">
        <f>_xlfn.XLOOKUP(Orders[[#This Row],[_SalesRepID]],'Sales team'!A:A,'Sales team'!B:B)</f>
        <v>Chris Armstrong</v>
      </c>
      <c r="K6071">
        <v>4</v>
      </c>
      <c r="L6071">
        <v>21</v>
      </c>
      <c r="M6071">
        <v>319</v>
      </c>
      <c r="N6071" t="str">
        <f>_xlfn.XLOOKUP(Orders[[#This Row],[_ProductID]],Products!A:A,Products!C:C)</f>
        <v>Home décor</v>
      </c>
      <c r="O6071">
        <v>46</v>
      </c>
      <c r="P6071">
        <v>7.4999999999999997E-2</v>
      </c>
      <c r="Q6071" s="2">
        <v>3939.6</v>
      </c>
      <c r="R6071" s="2">
        <v>3230.4719999999998</v>
      </c>
      <c r="S6071" s="2">
        <v>7288.26</v>
      </c>
      <c r="T6071" s="2">
        <v>827.31600000000071</v>
      </c>
    </row>
    <row r="6072" spans="1:20" x14ac:dyDescent="0.25">
      <c r="A6072" t="s">
        <v>1935</v>
      </c>
      <c r="B6072" t="s">
        <v>10</v>
      </c>
      <c r="C6072" t="s">
        <v>6</v>
      </c>
      <c r="D6072" s="1">
        <v>43300</v>
      </c>
      <c r="E6072" s="1">
        <v>43473</v>
      </c>
      <c r="F6072" s="1">
        <v>43484</v>
      </c>
      <c r="G6072" s="1">
        <v>43487</v>
      </c>
      <c r="H6072" s="13">
        <f>Orders[[#This Row],[DeliveryDate]]-Orders[[#This Row],[OrderDate]]</f>
        <v>14</v>
      </c>
      <c r="I6072" t="s">
        <v>3</v>
      </c>
      <c r="J6072" t="str">
        <f>_xlfn.XLOOKUP(Orders[[#This Row],[_SalesRepID]],'Sales team'!A:A,'Sales team'!B:B)</f>
        <v>Donald Reynolds</v>
      </c>
      <c r="K6072">
        <v>26</v>
      </c>
      <c r="L6072">
        <v>16</v>
      </c>
      <c r="M6072">
        <v>137</v>
      </c>
      <c r="N6072" t="str">
        <f>_xlfn.XLOOKUP(Orders[[#This Row],[_ProductID]],Products!A:A,Products!C:C)</f>
        <v>Home décor</v>
      </c>
      <c r="O6072">
        <v>26</v>
      </c>
      <c r="P6072">
        <v>0.1</v>
      </c>
      <c r="Q6072" s="2">
        <v>1085.4000000000001</v>
      </c>
      <c r="R6072" s="2">
        <v>868.32000000000016</v>
      </c>
      <c r="S6072" s="2">
        <v>3907.4400000000005</v>
      </c>
      <c r="T6072" s="2">
        <v>434.15999999999985</v>
      </c>
    </row>
    <row r="6073" spans="1:20" x14ac:dyDescent="0.25">
      <c r="A6073" t="s">
        <v>1936</v>
      </c>
      <c r="B6073" t="s">
        <v>10</v>
      </c>
      <c r="C6073" t="s">
        <v>15</v>
      </c>
      <c r="D6073" s="1">
        <v>43400</v>
      </c>
      <c r="E6073" s="1">
        <v>43473</v>
      </c>
      <c r="F6073" s="1">
        <v>43485</v>
      </c>
      <c r="G6073" s="1">
        <v>43493</v>
      </c>
      <c r="H6073" s="13">
        <f>Orders[[#This Row],[DeliveryDate]]-Orders[[#This Row],[OrderDate]]</f>
        <v>20</v>
      </c>
      <c r="I6073" t="s">
        <v>3</v>
      </c>
      <c r="J6073" t="str">
        <f>_xlfn.XLOOKUP(Orders[[#This Row],[_SalesRepID]],'Sales team'!A:A,'Sales team'!B:B)</f>
        <v>Carlos Miller</v>
      </c>
      <c r="K6073">
        <v>28</v>
      </c>
      <c r="L6073">
        <v>9</v>
      </c>
      <c r="M6073">
        <v>57</v>
      </c>
      <c r="N6073" t="str">
        <f>_xlfn.XLOOKUP(Orders[[#This Row],[_ProductID]],Products!A:A,Products!C:C)</f>
        <v>Home décor</v>
      </c>
      <c r="O6073">
        <v>30</v>
      </c>
      <c r="P6073">
        <v>0.05</v>
      </c>
      <c r="Q6073" s="2">
        <v>2619.7000000000003</v>
      </c>
      <c r="R6073" s="2">
        <v>1571.8200000000002</v>
      </c>
      <c r="S6073" s="2">
        <v>17421.005000000001</v>
      </c>
      <c r="T6073" s="2">
        <v>6418.2649999999994</v>
      </c>
    </row>
    <row r="6074" spans="1:20" x14ac:dyDescent="0.25">
      <c r="A6074" t="s">
        <v>1937</v>
      </c>
      <c r="B6074" t="s">
        <v>5</v>
      </c>
      <c r="C6074" t="s">
        <v>15</v>
      </c>
      <c r="D6074" s="1">
        <v>43300</v>
      </c>
      <c r="E6074" s="1">
        <v>43473</v>
      </c>
      <c r="F6074" s="1">
        <v>43497</v>
      </c>
      <c r="G6074" s="1">
        <v>43487</v>
      </c>
      <c r="H6074" s="13">
        <f>Orders[[#This Row],[DeliveryDate]]-Orders[[#This Row],[OrderDate]]</f>
        <v>14</v>
      </c>
      <c r="I6074" t="s">
        <v>3</v>
      </c>
      <c r="J6074" t="str">
        <f>_xlfn.XLOOKUP(Orders[[#This Row],[_SalesRepID]],'Sales team'!A:A,'Sales team'!B:B)</f>
        <v>Todd Roberts</v>
      </c>
      <c r="K6074">
        <v>13</v>
      </c>
      <c r="L6074">
        <v>33</v>
      </c>
      <c r="M6074">
        <v>44</v>
      </c>
      <c r="N6074" t="str">
        <f>_xlfn.XLOOKUP(Orders[[#This Row],[_ProductID]],Products!A:A,Products!C:C)</f>
        <v>Furniture</v>
      </c>
      <c r="O6074">
        <v>19</v>
      </c>
      <c r="P6074">
        <v>0.05</v>
      </c>
      <c r="Q6074" s="2">
        <v>3383.5</v>
      </c>
      <c r="R6074" s="2">
        <v>2672.9650000000001</v>
      </c>
      <c r="S6074" s="2">
        <v>22500.274999999998</v>
      </c>
      <c r="T6074" s="2">
        <v>3789.5199999999968</v>
      </c>
    </row>
    <row r="6075" spans="1:20" x14ac:dyDescent="0.25">
      <c r="A6075" t="s">
        <v>1938</v>
      </c>
      <c r="B6075" t="s">
        <v>1</v>
      </c>
      <c r="C6075" t="s">
        <v>13</v>
      </c>
      <c r="D6075" s="1">
        <v>43400</v>
      </c>
      <c r="E6075" s="1">
        <v>43473</v>
      </c>
      <c r="F6075" s="1">
        <v>43496</v>
      </c>
      <c r="G6075" s="1">
        <v>43476</v>
      </c>
      <c r="H6075" s="13">
        <f>Orders[[#This Row],[DeliveryDate]]-Orders[[#This Row],[OrderDate]]</f>
        <v>3</v>
      </c>
      <c r="I6075" t="s">
        <v>3</v>
      </c>
      <c r="J6075" t="str">
        <f>_xlfn.XLOOKUP(Orders[[#This Row],[_SalesRepID]],'Sales team'!A:A,'Sales team'!B:B)</f>
        <v>Joshua Little</v>
      </c>
      <c r="K6075">
        <v>11</v>
      </c>
      <c r="L6075">
        <v>1</v>
      </c>
      <c r="M6075">
        <v>263</v>
      </c>
      <c r="N6075" t="str">
        <f>_xlfn.XLOOKUP(Orders[[#This Row],[_ProductID]],Products!A:A,Products!C:C)</f>
        <v>Home décor</v>
      </c>
      <c r="O6075">
        <v>30</v>
      </c>
      <c r="P6075">
        <v>0.05</v>
      </c>
      <c r="Q6075" s="2">
        <v>817.4</v>
      </c>
      <c r="R6075" s="2">
        <v>335.13399999999996</v>
      </c>
      <c r="S6075" s="2">
        <v>6212.24</v>
      </c>
      <c r="T6075" s="2">
        <v>3531.1680000000001</v>
      </c>
    </row>
    <row r="6076" spans="1:20" x14ac:dyDescent="0.25">
      <c r="A6076" t="s">
        <v>1939</v>
      </c>
      <c r="B6076" t="s">
        <v>1</v>
      </c>
      <c r="C6076" t="s">
        <v>15</v>
      </c>
      <c r="D6076" s="1">
        <v>43300</v>
      </c>
      <c r="E6076" s="1">
        <v>43473</v>
      </c>
      <c r="F6076" s="1">
        <v>43490</v>
      </c>
      <c r="G6076" s="1">
        <v>43476</v>
      </c>
      <c r="H6076" s="13">
        <f>Orders[[#This Row],[DeliveryDate]]-Orders[[#This Row],[OrderDate]]</f>
        <v>3</v>
      </c>
      <c r="I6076" t="s">
        <v>3</v>
      </c>
      <c r="J6076" t="str">
        <f>_xlfn.XLOOKUP(Orders[[#This Row],[_SalesRepID]],'Sales team'!A:A,'Sales team'!B:B)</f>
        <v>Stephen Payne</v>
      </c>
      <c r="K6076">
        <v>5</v>
      </c>
      <c r="L6076">
        <v>38</v>
      </c>
      <c r="M6076">
        <v>47</v>
      </c>
      <c r="N6076" t="str">
        <f>_xlfn.XLOOKUP(Orders[[#This Row],[_ProductID]],Products!A:A,Products!C:C)</f>
        <v>Home décor</v>
      </c>
      <c r="O6076">
        <v>17</v>
      </c>
      <c r="P6076">
        <v>0.1</v>
      </c>
      <c r="Q6076" s="2">
        <v>1078.7</v>
      </c>
      <c r="R6076" s="2">
        <v>550.13700000000006</v>
      </c>
      <c r="S6076" s="2">
        <v>1941.66</v>
      </c>
      <c r="T6076" s="2">
        <v>841.38599999999997</v>
      </c>
    </row>
    <row r="6077" spans="1:20" x14ac:dyDescent="0.25">
      <c r="A6077" t="s">
        <v>1916</v>
      </c>
      <c r="B6077" t="s">
        <v>8</v>
      </c>
      <c r="C6077" t="s">
        <v>6</v>
      </c>
      <c r="D6077" s="1">
        <v>43300</v>
      </c>
      <c r="E6077" s="1">
        <v>43472</v>
      </c>
      <c r="F6077" s="1">
        <v>43499</v>
      </c>
      <c r="G6077" s="1">
        <v>43481</v>
      </c>
      <c r="H6077" s="13">
        <f>Orders[[#This Row],[DeliveryDate]]-Orders[[#This Row],[OrderDate]]</f>
        <v>9</v>
      </c>
      <c r="I6077" t="s">
        <v>3</v>
      </c>
      <c r="J6077" t="str">
        <f>_xlfn.XLOOKUP(Orders[[#This Row],[_SalesRepID]],'Sales team'!A:A,'Sales team'!B:B)</f>
        <v>Roy Rice</v>
      </c>
      <c r="K6077">
        <v>24</v>
      </c>
      <c r="L6077">
        <v>14</v>
      </c>
      <c r="M6077">
        <v>133</v>
      </c>
      <c r="N6077" t="str">
        <f>_xlfn.XLOOKUP(Orders[[#This Row],[_ProductID]],Products!A:A,Products!C:C)</f>
        <v>Home décor</v>
      </c>
      <c r="O6077">
        <v>35</v>
      </c>
      <c r="P6077">
        <v>0.05</v>
      </c>
      <c r="Q6077" s="2">
        <v>1996.6000000000001</v>
      </c>
      <c r="R6077" s="2">
        <v>1078.1640000000002</v>
      </c>
      <c r="S6077" s="2">
        <v>9483.85</v>
      </c>
      <c r="T6077" s="2">
        <v>4093.0299999999988</v>
      </c>
    </row>
    <row r="6078" spans="1:20" x14ac:dyDescent="0.25">
      <c r="A6078" t="s">
        <v>1917</v>
      </c>
      <c r="B6078" t="s">
        <v>5</v>
      </c>
      <c r="C6078" t="s">
        <v>6</v>
      </c>
      <c r="D6078" s="1">
        <v>43400</v>
      </c>
      <c r="E6078" s="1">
        <v>43472</v>
      </c>
      <c r="F6078" s="1">
        <v>43486</v>
      </c>
      <c r="G6078" s="1">
        <v>43497</v>
      </c>
      <c r="H6078" s="13">
        <f>Orders[[#This Row],[DeliveryDate]]-Orders[[#This Row],[OrderDate]]</f>
        <v>25</v>
      </c>
      <c r="I6078" t="s">
        <v>3</v>
      </c>
      <c r="J6078" t="str">
        <f>_xlfn.XLOOKUP(Orders[[#This Row],[_SalesRepID]],'Sales team'!A:A,'Sales team'!B:B)</f>
        <v>Todd Roberts</v>
      </c>
      <c r="K6078">
        <v>13</v>
      </c>
      <c r="L6078">
        <v>19</v>
      </c>
      <c r="M6078">
        <v>123</v>
      </c>
      <c r="N6078" t="str">
        <f>_xlfn.XLOOKUP(Orders[[#This Row],[_ProductID]],Products!A:A,Products!C:C)</f>
        <v>Home décor</v>
      </c>
      <c r="O6078">
        <v>27</v>
      </c>
      <c r="P6078">
        <v>0.05</v>
      </c>
      <c r="Q6078" s="2">
        <v>3966.4</v>
      </c>
      <c r="R6078" s="2">
        <v>2379.84</v>
      </c>
      <c r="S6078" s="2">
        <v>26376.559999999998</v>
      </c>
      <c r="T6078" s="2">
        <v>9717.6799999999967</v>
      </c>
    </row>
    <row r="6079" spans="1:20" x14ac:dyDescent="0.25">
      <c r="A6079" t="s">
        <v>1918</v>
      </c>
      <c r="B6079" t="s">
        <v>5</v>
      </c>
      <c r="C6079" t="s">
        <v>6</v>
      </c>
      <c r="D6079" s="1">
        <v>43300</v>
      </c>
      <c r="E6079" s="1">
        <v>43472</v>
      </c>
      <c r="F6079" s="1">
        <v>43475</v>
      </c>
      <c r="G6079" s="1">
        <v>43475</v>
      </c>
      <c r="H6079" s="13">
        <f>Orders[[#This Row],[DeliveryDate]]-Orders[[#This Row],[OrderDate]]</f>
        <v>3</v>
      </c>
      <c r="I6079" t="s">
        <v>3</v>
      </c>
      <c r="J6079" t="str">
        <f>_xlfn.XLOOKUP(Orders[[#This Row],[_SalesRepID]],'Sales team'!A:A,'Sales team'!B:B)</f>
        <v>Carl Nguyen</v>
      </c>
      <c r="K6079">
        <v>12</v>
      </c>
      <c r="L6079">
        <v>27</v>
      </c>
      <c r="M6079">
        <v>110</v>
      </c>
      <c r="N6079" t="str">
        <f>_xlfn.XLOOKUP(Orders[[#This Row],[_ProductID]],Products!A:A,Products!C:C)</f>
        <v>Home décor</v>
      </c>
      <c r="O6079">
        <v>26</v>
      </c>
      <c r="P6079">
        <v>0.05</v>
      </c>
      <c r="Q6079" s="2">
        <v>783.9</v>
      </c>
      <c r="R6079" s="2">
        <v>470.34</v>
      </c>
      <c r="S6079" s="2">
        <v>3723.5249999999996</v>
      </c>
      <c r="T6079" s="2">
        <v>1371.8249999999998</v>
      </c>
    </row>
    <row r="6080" spans="1:20" x14ac:dyDescent="0.25">
      <c r="A6080" t="s">
        <v>1919</v>
      </c>
      <c r="B6080" t="s">
        <v>5</v>
      </c>
      <c r="C6080" t="s">
        <v>6</v>
      </c>
      <c r="D6080" s="1">
        <v>43300</v>
      </c>
      <c r="E6080" s="1">
        <v>43472</v>
      </c>
      <c r="F6080" s="1">
        <v>43489</v>
      </c>
      <c r="G6080" s="1">
        <v>43500</v>
      </c>
      <c r="H6080" s="13">
        <f>Orders[[#This Row],[DeliveryDate]]-Orders[[#This Row],[OrderDate]]</f>
        <v>28</v>
      </c>
      <c r="I6080" t="s">
        <v>3</v>
      </c>
      <c r="J6080" t="str">
        <f>_xlfn.XLOOKUP(Orders[[#This Row],[_SalesRepID]],'Sales team'!A:A,'Sales team'!B:B)</f>
        <v>Todd Roberts</v>
      </c>
      <c r="K6080">
        <v>13</v>
      </c>
      <c r="L6080">
        <v>42</v>
      </c>
      <c r="M6080">
        <v>163</v>
      </c>
      <c r="N6080" t="str">
        <f>_xlfn.XLOOKUP(Orders[[#This Row],[_ProductID]],Products!A:A,Products!C:C)</f>
        <v>Furniture</v>
      </c>
      <c r="O6080">
        <v>12</v>
      </c>
      <c r="P6080">
        <v>7.4999999999999997E-2</v>
      </c>
      <c r="Q6080" s="2">
        <v>830.80000000000007</v>
      </c>
      <c r="R6080" s="2">
        <v>440.32400000000007</v>
      </c>
      <c r="S6080" s="2">
        <v>4610.9400000000005</v>
      </c>
      <c r="T6080" s="2">
        <v>1968.9960000000001</v>
      </c>
    </row>
    <row r="6081" spans="1:20" x14ac:dyDescent="0.25">
      <c r="A6081" t="s">
        <v>1920</v>
      </c>
      <c r="B6081" t="s">
        <v>1</v>
      </c>
      <c r="C6081" t="s">
        <v>13</v>
      </c>
      <c r="D6081" s="1">
        <v>43400</v>
      </c>
      <c r="E6081" s="1">
        <v>43472</v>
      </c>
      <c r="F6081" s="1">
        <v>43475</v>
      </c>
      <c r="G6081" s="1">
        <v>43493</v>
      </c>
      <c r="H6081" s="13">
        <f>Orders[[#This Row],[DeliveryDate]]-Orders[[#This Row],[OrderDate]]</f>
        <v>21</v>
      </c>
      <c r="I6081" t="s">
        <v>3</v>
      </c>
      <c r="J6081" t="str">
        <f>_xlfn.XLOOKUP(Orders[[#This Row],[_SalesRepID]],'Sales team'!A:A,'Sales team'!B:B)</f>
        <v>Stephen Payne</v>
      </c>
      <c r="K6081">
        <v>5</v>
      </c>
      <c r="L6081">
        <v>4</v>
      </c>
      <c r="M6081">
        <v>308</v>
      </c>
      <c r="N6081" t="str">
        <f>_xlfn.XLOOKUP(Orders[[#This Row],[_ProductID]],Products!A:A,Products!C:C)</f>
        <v>Outdoor</v>
      </c>
      <c r="O6081">
        <v>18</v>
      </c>
      <c r="P6081">
        <v>0.05</v>
      </c>
      <c r="Q6081" s="2">
        <v>1045.2</v>
      </c>
      <c r="R6081" s="2">
        <v>543.50400000000002</v>
      </c>
      <c r="S6081" s="2">
        <v>5957.64</v>
      </c>
      <c r="T6081" s="2">
        <v>2696.616</v>
      </c>
    </row>
    <row r="6082" spans="1:20" x14ac:dyDescent="0.25">
      <c r="A6082" t="s">
        <v>1921</v>
      </c>
      <c r="B6082" t="s">
        <v>5</v>
      </c>
      <c r="C6082" t="s">
        <v>6</v>
      </c>
      <c r="D6082" s="1">
        <v>43400</v>
      </c>
      <c r="E6082" s="1">
        <v>43472</v>
      </c>
      <c r="F6082" s="1">
        <v>43495</v>
      </c>
      <c r="G6082" s="1">
        <v>43497</v>
      </c>
      <c r="H6082" s="13">
        <f>Orders[[#This Row],[DeliveryDate]]-Orders[[#This Row],[OrderDate]]</f>
        <v>25</v>
      </c>
      <c r="I6082" t="s">
        <v>3</v>
      </c>
      <c r="J6082" t="str">
        <f>_xlfn.XLOOKUP(Orders[[#This Row],[_SalesRepID]],'Sales team'!A:A,'Sales team'!B:B)</f>
        <v>Frank Brown</v>
      </c>
      <c r="K6082">
        <v>17</v>
      </c>
      <c r="L6082">
        <v>35</v>
      </c>
      <c r="M6082">
        <v>134</v>
      </c>
      <c r="N6082" t="str">
        <f>_xlfn.XLOOKUP(Orders[[#This Row],[_ProductID]],Products!A:A,Products!C:C)</f>
        <v>Home décor</v>
      </c>
      <c r="O6082">
        <v>33</v>
      </c>
      <c r="P6082">
        <v>0.1</v>
      </c>
      <c r="Q6082" s="2">
        <v>1025.1000000000001</v>
      </c>
      <c r="R6082" s="2">
        <v>512.55000000000007</v>
      </c>
      <c r="S6082" s="2">
        <v>922.59000000000015</v>
      </c>
      <c r="T6082" s="2">
        <v>410.04000000000008</v>
      </c>
    </row>
    <row r="6083" spans="1:20" x14ac:dyDescent="0.25">
      <c r="A6083" t="s">
        <v>1922</v>
      </c>
      <c r="B6083" t="s">
        <v>8</v>
      </c>
      <c r="C6083" t="s">
        <v>15</v>
      </c>
      <c r="D6083" s="1">
        <v>43400</v>
      </c>
      <c r="E6083" s="1">
        <v>43472</v>
      </c>
      <c r="F6083" s="1">
        <v>43475</v>
      </c>
      <c r="G6083" s="1">
        <v>43475</v>
      </c>
      <c r="H6083" s="13">
        <f>Orders[[#This Row],[DeliveryDate]]-Orders[[#This Row],[OrderDate]]</f>
        <v>3</v>
      </c>
      <c r="I6083" t="s">
        <v>3</v>
      </c>
      <c r="J6083" t="str">
        <f>_xlfn.XLOOKUP(Orders[[#This Row],[_SalesRepID]],'Sales team'!A:A,'Sales team'!B:B)</f>
        <v>Roy Rice</v>
      </c>
      <c r="K6083">
        <v>24</v>
      </c>
      <c r="L6083">
        <v>35</v>
      </c>
      <c r="M6083">
        <v>35</v>
      </c>
      <c r="N6083" t="str">
        <f>_xlfn.XLOOKUP(Orders[[#This Row],[_ProductID]],Products!A:A,Products!C:C)</f>
        <v>Outdoor</v>
      </c>
      <c r="O6083">
        <v>18</v>
      </c>
      <c r="P6083">
        <v>7.4999999999999997E-2</v>
      </c>
      <c r="Q6083" s="2">
        <v>5319.8</v>
      </c>
      <c r="R6083" s="2">
        <v>3298.2760000000003</v>
      </c>
      <c r="S6083" s="2">
        <v>9841.630000000001</v>
      </c>
      <c r="T6083" s="2">
        <v>3245.0780000000004</v>
      </c>
    </row>
    <row r="6084" spans="1:20" x14ac:dyDescent="0.25">
      <c r="A6084" t="s">
        <v>1923</v>
      </c>
      <c r="B6084" t="s">
        <v>10</v>
      </c>
      <c r="C6084" t="s">
        <v>2</v>
      </c>
      <c r="D6084" s="1">
        <v>43300</v>
      </c>
      <c r="E6084" s="1">
        <v>43472</v>
      </c>
      <c r="F6084" s="1">
        <v>43485</v>
      </c>
      <c r="G6084" s="1">
        <v>43475</v>
      </c>
      <c r="H6084" s="13">
        <f>Orders[[#This Row],[DeliveryDate]]-Orders[[#This Row],[OrderDate]]</f>
        <v>3</v>
      </c>
      <c r="I6084" t="s">
        <v>3</v>
      </c>
      <c r="J6084" t="str">
        <f>_xlfn.XLOOKUP(Orders[[#This Row],[_SalesRepID]],'Sales team'!A:A,'Sales team'!B:B)</f>
        <v>Donald Reynolds</v>
      </c>
      <c r="K6084">
        <v>26</v>
      </c>
      <c r="L6084">
        <v>13</v>
      </c>
      <c r="M6084">
        <v>241</v>
      </c>
      <c r="N6084" t="str">
        <f>_xlfn.XLOOKUP(Orders[[#This Row],[_ProductID]],Products!A:A,Products!C:C)</f>
        <v>Home décor</v>
      </c>
      <c r="O6084">
        <v>17</v>
      </c>
      <c r="P6084">
        <v>7.4999999999999997E-2</v>
      </c>
      <c r="Q6084" s="2">
        <v>897.80000000000007</v>
      </c>
      <c r="R6084" s="2">
        <v>430.94400000000002</v>
      </c>
      <c r="S6084" s="2">
        <v>3321.8600000000006</v>
      </c>
      <c r="T6084" s="2">
        <v>1598.0840000000005</v>
      </c>
    </row>
    <row r="6085" spans="1:20" x14ac:dyDescent="0.25">
      <c r="A6085" t="s">
        <v>1924</v>
      </c>
      <c r="B6085" t="s">
        <v>1</v>
      </c>
      <c r="C6085" t="s">
        <v>2</v>
      </c>
      <c r="D6085" s="1">
        <v>43400</v>
      </c>
      <c r="E6085" s="1">
        <v>43472</v>
      </c>
      <c r="F6085" s="1">
        <v>43487</v>
      </c>
      <c r="G6085" s="1">
        <v>43500</v>
      </c>
      <c r="H6085" s="13">
        <f>Orders[[#This Row],[DeliveryDate]]-Orders[[#This Row],[OrderDate]]</f>
        <v>28</v>
      </c>
      <c r="I6085" t="s">
        <v>3</v>
      </c>
      <c r="J6085" t="str">
        <f>_xlfn.XLOOKUP(Orders[[#This Row],[_SalesRepID]],'Sales team'!A:A,'Sales team'!B:B)</f>
        <v>Adam Hernandez</v>
      </c>
      <c r="K6085">
        <v>1</v>
      </c>
      <c r="L6085">
        <v>24</v>
      </c>
      <c r="M6085">
        <v>242</v>
      </c>
      <c r="N6085" t="str">
        <f>_xlfn.XLOOKUP(Orders[[#This Row],[_ProductID]],Products!A:A,Products!C:C)</f>
        <v>Furniture</v>
      </c>
      <c r="O6085">
        <v>20</v>
      </c>
      <c r="P6085">
        <v>0.2</v>
      </c>
      <c r="Q6085" s="2">
        <v>1969.8</v>
      </c>
      <c r="R6085" s="2">
        <v>1477.35</v>
      </c>
      <c r="S6085" s="2">
        <v>7879.2000000000007</v>
      </c>
      <c r="T6085" s="2">
        <v>492.45000000000073</v>
      </c>
    </row>
    <row r="6086" spans="1:20" x14ac:dyDescent="0.25">
      <c r="A6086" t="s">
        <v>1925</v>
      </c>
      <c r="B6086" t="s">
        <v>5</v>
      </c>
      <c r="C6086" t="s">
        <v>13</v>
      </c>
      <c r="D6086" s="1">
        <v>43400</v>
      </c>
      <c r="E6086" s="1">
        <v>43472</v>
      </c>
      <c r="F6086" s="1">
        <v>43499</v>
      </c>
      <c r="G6086" s="1">
        <v>43475</v>
      </c>
      <c r="H6086" s="13">
        <f>Orders[[#This Row],[DeliveryDate]]-Orders[[#This Row],[OrderDate]]</f>
        <v>3</v>
      </c>
      <c r="I6086" t="s">
        <v>3</v>
      </c>
      <c r="J6086" t="str">
        <f>_xlfn.XLOOKUP(Orders[[#This Row],[_SalesRepID]],'Sales team'!A:A,'Sales team'!B:B)</f>
        <v>Anthony Torres</v>
      </c>
      <c r="K6086">
        <v>20</v>
      </c>
      <c r="L6086">
        <v>39</v>
      </c>
      <c r="M6086">
        <v>289</v>
      </c>
      <c r="N6086" t="str">
        <f>_xlfn.XLOOKUP(Orders[[#This Row],[_ProductID]],Products!A:A,Products!C:C)</f>
        <v>Home décor</v>
      </c>
      <c r="O6086">
        <v>27</v>
      </c>
      <c r="P6086">
        <v>7.4999999999999997E-2</v>
      </c>
      <c r="Q6086" s="2">
        <v>1112.2</v>
      </c>
      <c r="R6086" s="2">
        <v>678.44200000000001</v>
      </c>
      <c r="S6086" s="2">
        <v>1028.7850000000001</v>
      </c>
      <c r="T6086" s="2">
        <v>350.34300000000007</v>
      </c>
    </row>
    <row r="6087" spans="1:20" x14ac:dyDescent="0.25">
      <c r="A6087" t="s">
        <v>1926</v>
      </c>
      <c r="B6087" t="s">
        <v>8</v>
      </c>
      <c r="C6087" t="s">
        <v>6</v>
      </c>
      <c r="D6087" s="1">
        <v>43300</v>
      </c>
      <c r="E6087" s="1">
        <v>43472</v>
      </c>
      <c r="F6087" s="1">
        <v>43495</v>
      </c>
      <c r="G6087" s="1">
        <v>43507</v>
      </c>
      <c r="H6087" s="13">
        <f>Orders[[#This Row],[DeliveryDate]]-Orders[[#This Row],[OrderDate]]</f>
        <v>35</v>
      </c>
      <c r="I6087" t="s">
        <v>3</v>
      </c>
      <c r="J6087" t="str">
        <f>_xlfn.XLOOKUP(Orders[[#This Row],[_SalesRepID]],'Sales team'!A:A,'Sales team'!B:B)</f>
        <v>Samuel Fowler</v>
      </c>
      <c r="K6087">
        <v>21</v>
      </c>
      <c r="L6087">
        <v>42</v>
      </c>
      <c r="M6087">
        <v>162</v>
      </c>
      <c r="N6087" t="str">
        <f>_xlfn.XLOOKUP(Orders[[#This Row],[_ProductID]],Products!A:A,Products!C:C)</f>
        <v>Furniture</v>
      </c>
      <c r="O6087">
        <v>38</v>
      </c>
      <c r="P6087">
        <v>0.2</v>
      </c>
      <c r="Q6087" s="2">
        <v>1045.2</v>
      </c>
      <c r="R6087" s="2">
        <v>752.54399999999998</v>
      </c>
      <c r="S6087" s="2">
        <v>5016.9600000000009</v>
      </c>
      <c r="T6087" s="2">
        <v>501.69600000000082</v>
      </c>
    </row>
    <row r="6088" spans="1:20" x14ac:dyDescent="0.25">
      <c r="A6088" t="s">
        <v>1909</v>
      </c>
      <c r="B6088" t="s">
        <v>1</v>
      </c>
      <c r="C6088" t="s">
        <v>2</v>
      </c>
      <c r="D6088" s="1">
        <v>43300</v>
      </c>
      <c r="E6088" s="1">
        <v>43471</v>
      </c>
      <c r="F6088" s="1">
        <v>43497</v>
      </c>
      <c r="G6088" s="1">
        <v>43483</v>
      </c>
      <c r="H6088" s="13">
        <f>Orders[[#This Row],[DeliveryDate]]-Orders[[#This Row],[OrderDate]]</f>
        <v>12</v>
      </c>
      <c r="I6088" t="s">
        <v>3</v>
      </c>
      <c r="J6088" t="str">
        <f>_xlfn.XLOOKUP(Orders[[#This Row],[_SalesRepID]],'Sales team'!A:A,'Sales team'!B:B)</f>
        <v>Adam Hernandez</v>
      </c>
      <c r="K6088">
        <v>1</v>
      </c>
      <c r="L6088">
        <v>41</v>
      </c>
      <c r="M6088">
        <v>234</v>
      </c>
      <c r="N6088" t="str">
        <f>_xlfn.XLOOKUP(Orders[[#This Row],[_ProductID]],Products!A:A,Products!C:C)</f>
        <v>Furniture</v>
      </c>
      <c r="O6088">
        <v>22</v>
      </c>
      <c r="P6088">
        <v>7.4999999999999997E-2</v>
      </c>
      <c r="Q6088" s="2">
        <v>2465.6</v>
      </c>
      <c r="R6088" s="2">
        <v>1676.6079999999999</v>
      </c>
      <c r="S6088" s="2">
        <v>18245.439999999999</v>
      </c>
      <c r="T6088" s="2">
        <v>4832.5759999999991</v>
      </c>
    </row>
    <row r="6089" spans="1:20" x14ac:dyDescent="0.25">
      <c r="A6089" t="s">
        <v>1910</v>
      </c>
      <c r="B6089" t="s">
        <v>5</v>
      </c>
      <c r="C6089" t="s">
        <v>6</v>
      </c>
      <c r="D6089" s="1">
        <v>43400</v>
      </c>
      <c r="E6089" s="1">
        <v>43471</v>
      </c>
      <c r="F6089" s="1">
        <v>43499</v>
      </c>
      <c r="G6089" s="1">
        <v>43481</v>
      </c>
      <c r="H6089" s="13">
        <f>Orders[[#This Row],[DeliveryDate]]-Orders[[#This Row],[OrderDate]]</f>
        <v>10</v>
      </c>
      <c r="I6089" t="s">
        <v>3</v>
      </c>
      <c r="J6089" t="str">
        <f>_xlfn.XLOOKUP(Orders[[#This Row],[_SalesRepID]],'Sales team'!A:A,'Sales team'!B:B)</f>
        <v>Shawn Wallace</v>
      </c>
      <c r="K6089">
        <v>18</v>
      </c>
      <c r="L6089">
        <v>23</v>
      </c>
      <c r="M6089">
        <v>200</v>
      </c>
      <c r="N6089" t="str">
        <f>_xlfn.XLOOKUP(Orders[[#This Row],[_ProductID]],Products!A:A,Products!C:C)</f>
        <v>Home décor</v>
      </c>
      <c r="O6089">
        <v>39</v>
      </c>
      <c r="P6089">
        <v>0.05</v>
      </c>
      <c r="Q6089" s="2">
        <v>3872.6</v>
      </c>
      <c r="R6089" s="2">
        <v>2284.8339999999998</v>
      </c>
      <c r="S6089" s="2">
        <v>3678.97</v>
      </c>
      <c r="T6089" s="2">
        <v>1394.136</v>
      </c>
    </row>
    <row r="6090" spans="1:20" x14ac:dyDescent="0.25">
      <c r="A6090" t="s">
        <v>1911</v>
      </c>
      <c r="B6090" t="s">
        <v>5</v>
      </c>
      <c r="C6090" t="s">
        <v>13</v>
      </c>
      <c r="D6090" s="1">
        <v>43400</v>
      </c>
      <c r="E6090" s="1">
        <v>43471</v>
      </c>
      <c r="F6090" s="1">
        <v>43492</v>
      </c>
      <c r="G6090" s="1">
        <v>43487</v>
      </c>
      <c r="H6090" s="13">
        <f>Orders[[#This Row],[DeliveryDate]]-Orders[[#This Row],[OrderDate]]</f>
        <v>16</v>
      </c>
      <c r="I6090" t="s">
        <v>3</v>
      </c>
      <c r="J6090" t="str">
        <f>_xlfn.XLOOKUP(Orders[[#This Row],[_SalesRepID]],'Sales team'!A:A,'Sales team'!B:B)</f>
        <v>Roger Alexander</v>
      </c>
      <c r="K6090">
        <v>15</v>
      </c>
      <c r="L6090">
        <v>40</v>
      </c>
      <c r="M6090">
        <v>279</v>
      </c>
      <c r="N6090" t="str">
        <f>_xlfn.XLOOKUP(Orders[[#This Row],[_ProductID]],Products!A:A,Products!C:C)</f>
        <v>Furniture</v>
      </c>
      <c r="O6090">
        <v>42</v>
      </c>
      <c r="P6090">
        <v>0.05</v>
      </c>
      <c r="Q6090" s="2">
        <v>254.6</v>
      </c>
      <c r="R6090" s="2">
        <v>145.12199999999999</v>
      </c>
      <c r="S6090" s="2">
        <v>241.86999999999998</v>
      </c>
      <c r="T6090" s="2">
        <v>96.74799999999999</v>
      </c>
    </row>
    <row r="6091" spans="1:20" x14ac:dyDescent="0.25">
      <c r="A6091" t="s">
        <v>1912</v>
      </c>
      <c r="B6091" t="s">
        <v>5</v>
      </c>
      <c r="C6091" t="s">
        <v>6</v>
      </c>
      <c r="D6091" s="1">
        <v>43400</v>
      </c>
      <c r="E6091" s="1">
        <v>43471</v>
      </c>
      <c r="F6091" s="1">
        <v>43474</v>
      </c>
      <c r="G6091" s="1">
        <v>43480</v>
      </c>
      <c r="H6091" s="13">
        <f>Orders[[#This Row],[DeliveryDate]]-Orders[[#This Row],[OrderDate]]</f>
        <v>9</v>
      </c>
      <c r="I6091" t="s">
        <v>3</v>
      </c>
      <c r="J6091" t="str">
        <f>_xlfn.XLOOKUP(Orders[[#This Row],[_SalesRepID]],'Sales team'!A:A,'Sales team'!B:B)</f>
        <v>Todd Roberts</v>
      </c>
      <c r="K6091">
        <v>13</v>
      </c>
      <c r="L6091">
        <v>24</v>
      </c>
      <c r="M6091">
        <v>88</v>
      </c>
      <c r="N6091" t="str">
        <f>_xlfn.XLOOKUP(Orders[[#This Row],[_ProductID]],Products!A:A,Products!C:C)</f>
        <v>Home décor</v>
      </c>
      <c r="O6091">
        <v>26</v>
      </c>
      <c r="P6091">
        <v>0.05</v>
      </c>
      <c r="Q6091" s="2">
        <v>3182.5</v>
      </c>
      <c r="R6091" s="2">
        <v>2004.9749999999999</v>
      </c>
      <c r="S6091" s="2">
        <v>21163.625</v>
      </c>
      <c r="T6091" s="2">
        <v>7128.8000000000011</v>
      </c>
    </row>
    <row r="6092" spans="1:20" x14ac:dyDescent="0.25">
      <c r="A6092" t="s">
        <v>1913</v>
      </c>
      <c r="B6092" t="s">
        <v>8</v>
      </c>
      <c r="C6092" t="s">
        <v>2</v>
      </c>
      <c r="D6092" s="1">
        <v>43300</v>
      </c>
      <c r="E6092" s="1">
        <v>43471</v>
      </c>
      <c r="F6092" s="1">
        <v>43473</v>
      </c>
      <c r="G6092" s="1">
        <v>43493</v>
      </c>
      <c r="H6092" s="13">
        <f>Orders[[#This Row],[DeliveryDate]]-Orders[[#This Row],[OrderDate]]</f>
        <v>22</v>
      </c>
      <c r="I6092" t="s">
        <v>3</v>
      </c>
      <c r="J6092" t="str">
        <f>_xlfn.XLOOKUP(Orders[[#This Row],[_SalesRepID]],'Sales team'!A:A,'Sales team'!B:B)</f>
        <v>Anthony Torres</v>
      </c>
      <c r="K6092">
        <v>20</v>
      </c>
      <c r="L6092">
        <v>4</v>
      </c>
      <c r="M6092">
        <v>224</v>
      </c>
      <c r="N6092" t="str">
        <f>_xlfn.XLOOKUP(Orders[[#This Row],[_ProductID]],Products!A:A,Products!C:C)</f>
        <v>Kitchen &amp; Dining</v>
      </c>
      <c r="O6092">
        <v>16</v>
      </c>
      <c r="P6092">
        <v>7.4999999999999997E-2</v>
      </c>
      <c r="Q6092" s="2">
        <v>1112.2</v>
      </c>
      <c r="R6092" s="2">
        <v>745.17400000000009</v>
      </c>
      <c r="S6092" s="2">
        <v>1028.7850000000001</v>
      </c>
      <c r="T6092" s="2">
        <v>283.61099999999999</v>
      </c>
    </row>
    <row r="6093" spans="1:20" x14ac:dyDescent="0.25">
      <c r="A6093" t="s">
        <v>1914</v>
      </c>
      <c r="B6093" t="s">
        <v>1</v>
      </c>
      <c r="C6093" t="s">
        <v>6</v>
      </c>
      <c r="D6093" s="1">
        <v>43400</v>
      </c>
      <c r="E6093" s="1">
        <v>43471</v>
      </c>
      <c r="F6093" s="1">
        <v>43485</v>
      </c>
      <c r="G6093" s="1">
        <v>43510</v>
      </c>
      <c r="H6093" s="13">
        <f>Orders[[#This Row],[DeliveryDate]]-Orders[[#This Row],[OrderDate]]</f>
        <v>39</v>
      </c>
      <c r="I6093" t="s">
        <v>3</v>
      </c>
      <c r="J6093" t="str">
        <f>_xlfn.XLOOKUP(Orders[[#This Row],[_SalesRepID]],'Sales team'!A:A,'Sales team'!B:B)</f>
        <v>Keith Griffin</v>
      </c>
      <c r="K6093">
        <v>2</v>
      </c>
      <c r="L6093">
        <v>12</v>
      </c>
      <c r="M6093">
        <v>184</v>
      </c>
      <c r="N6093" t="str">
        <f>_xlfn.XLOOKUP(Orders[[#This Row],[_ProductID]],Products!A:A,Products!C:C)</f>
        <v>Furniture</v>
      </c>
      <c r="O6093">
        <v>15</v>
      </c>
      <c r="P6093">
        <v>0.15</v>
      </c>
      <c r="Q6093" s="2">
        <v>917.9</v>
      </c>
      <c r="R6093" s="2">
        <v>596.63499999999999</v>
      </c>
      <c r="S6093" s="2">
        <v>2340.645</v>
      </c>
      <c r="T6093" s="2">
        <v>550.74</v>
      </c>
    </row>
    <row r="6094" spans="1:20" x14ac:dyDescent="0.25">
      <c r="A6094" t="s">
        <v>1915</v>
      </c>
      <c r="B6094" t="s">
        <v>1</v>
      </c>
      <c r="C6094" t="s">
        <v>6</v>
      </c>
      <c r="D6094" s="1">
        <v>43300</v>
      </c>
      <c r="E6094" s="1">
        <v>43471</v>
      </c>
      <c r="F6094" s="1">
        <v>43491</v>
      </c>
      <c r="G6094" s="1">
        <v>43497</v>
      </c>
      <c r="H6094" s="13">
        <f>Orders[[#This Row],[DeliveryDate]]-Orders[[#This Row],[OrderDate]]</f>
        <v>26</v>
      </c>
      <c r="I6094" t="s">
        <v>3</v>
      </c>
      <c r="J6094" t="str">
        <f>_xlfn.XLOOKUP(Orders[[#This Row],[_SalesRepID]],'Sales team'!A:A,'Sales team'!B:B)</f>
        <v>Shawn Cook</v>
      </c>
      <c r="K6094">
        <v>7</v>
      </c>
      <c r="L6094">
        <v>2</v>
      </c>
      <c r="M6094">
        <v>189</v>
      </c>
      <c r="N6094" t="str">
        <f>_xlfn.XLOOKUP(Orders[[#This Row],[_ProductID]],Products!A:A,Products!C:C)</f>
        <v>Furniture</v>
      </c>
      <c r="O6094">
        <v>15</v>
      </c>
      <c r="P6094">
        <v>0.05</v>
      </c>
      <c r="Q6094" s="2">
        <v>1922.9</v>
      </c>
      <c r="R6094" s="2">
        <v>846.07600000000002</v>
      </c>
      <c r="S6094" s="2">
        <v>1826.7550000000001</v>
      </c>
      <c r="T6094" s="2">
        <v>980.67900000000009</v>
      </c>
    </row>
    <row r="6095" spans="1:20" x14ac:dyDescent="0.25">
      <c r="A6095" t="s">
        <v>1899</v>
      </c>
      <c r="B6095" t="s">
        <v>1</v>
      </c>
      <c r="C6095" t="s">
        <v>15</v>
      </c>
      <c r="D6095" s="1">
        <v>43300</v>
      </c>
      <c r="E6095" s="1">
        <v>43470</v>
      </c>
      <c r="F6095" s="1">
        <v>43494</v>
      </c>
      <c r="G6095" s="1">
        <v>43476</v>
      </c>
      <c r="H6095" s="13">
        <f>Orders[[#This Row],[DeliveryDate]]-Orders[[#This Row],[OrderDate]]</f>
        <v>6</v>
      </c>
      <c r="I6095" t="s">
        <v>3</v>
      </c>
      <c r="J6095" t="str">
        <f>_xlfn.XLOOKUP(Orders[[#This Row],[_SalesRepID]],'Sales team'!A:A,'Sales team'!B:B)</f>
        <v>Chris Armstrong</v>
      </c>
      <c r="K6095">
        <v>4</v>
      </c>
      <c r="L6095">
        <v>28</v>
      </c>
      <c r="M6095">
        <v>24</v>
      </c>
      <c r="N6095" t="str">
        <f>_xlfn.XLOOKUP(Orders[[#This Row],[_ProductID]],Products!A:A,Products!C:C)</f>
        <v>Home décor</v>
      </c>
      <c r="O6095">
        <v>41</v>
      </c>
      <c r="P6095">
        <v>7.4999999999999997E-2</v>
      </c>
      <c r="Q6095" s="2">
        <v>5721.8</v>
      </c>
      <c r="R6095" s="2">
        <v>4176.9139999999998</v>
      </c>
      <c r="S6095" s="2">
        <v>21170.660000000003</v>
      </c>
      <c r="T6095" s="2">
        <v>4463.0040000000045</v>
      </c>
    </row>
    <row r="6096" spans="1:20" x14ac:dyDescent="0.25">
      <c r="A6096" t="s">
        <v>1900</v>
      </c>
      <c r="B6096" t="s">
        <v>1</v>
      </c>
      <c r="C6096" t="s">
        <v>6</v>
      </c>
      <c r="D6096" s="1">
        <v>43300</v>
      </c>
      <c r="E6096" s="1">
        <v>43470</v>
      </c>
      <c r="F6096" s="1">
        <v>43494</v>
      </c>
      <c r="G6096" s="1">
        <v>43487</v>
      </c>
      <c r="H6096" s="13">
        <f>Orders[[#This Row],[DeliveryDate]]-Orders[[#This Row],[OrderDate]]</f>
        <v>17</v>
      </c>
      <c r="I6096" t="s">
        <v>3</v>
      </c>
      <c r="J6096" t="str">
        <f>_xlfn.XLOOKUP(Orders[[#This Row],[_SalesRepID]],'Sales team'!A:A,'Sales team'!B:B)</f>
        <v>Chris Armstrong</v>
      </c>
      <c r="K6096">
        <v>4</v>
      </c>
      <c r="L6096">
        <v>23</v>
      </c>
      <c r="M6096">
        <v>115</v>
      </c>
      <c r="N6096" t="str">
        <f>_xlfn.XLOOKUP(Orders[[#This Row],[_ProductID]],Products!A:A,Products!C:C)</f>
        <v>Home décor</v>
      </c>
      <c r="O6096">
        <v>3</v>
      </c>
      <c r="P6096">
        <v>0.05</v>
      </c>
      <c r="Q6096" s="2">
        <v>3202.6</v>
      </c>
      <c r="R6096" s="2">
        <v>1473.1959999999999</v>
      </c>
      <c r="S6096" s="2">
        <v>21297.29</v>
      </c>
      <c r="T6096" s="2">
        <v>10984.918000000001</v>
      </c>
    </row>
    <row r="6097" spans="1:20" x14ac:dyDescent="0.25">
      <c r="A6097" t="s">
        <v>1901</v>
      </c>
      <c r="B6097" t="s">
        <v>5</v>
      </c>
      <c r="C6097" t="s">
        <v>2</v>
      </c>
      <c r="D6097" s="1">
        <v>43400</v>
      </c>
      <c r="E6097" s="1">
        <v>43470</v>
      </c>
      <c r="F6097" s="1">
        <v>43495</v>
      </c>
      <c r="G6097" s="1">
        <v>43473</v>
      </c>
      <c r="H6097" s="13">
        <f>Orders[[#This Row],[DeliveryDate]]-Orders[[#This Row],[OrderDate]]</f>
        <v>3</v>
      </c>
      <c r="I6097" t="s">
        <v>3</v>
      </c>
      <c r="J6097" t="str">
        <f>_xlfn.XLOOKUP(Orders[[#This Row],[_SalesRepID]],'Sales team'!A:A,'Sales team'!B:B)</f>
        <v>Paul Holmes</v>
      </c>
      <c r="K6097">
        <v>14</v>
      </c>
      <c r="L6097">
        <v>31</v>
      </c>
      <c r="M6097">
        <v>247</v>
      </c>
      <c r="N6097" t="str">
        <f>_xlfn.XLOOKUP(Orders[[#This Row],[_ProductID]],Products!A:A,Products!C:C)</f>
        <v>Home décor</v>
      </c>
      <c r="O6097">
        <v>30</v>
      </c>
      <c r="P6097">
        <v>0.1</v>
      </c>
      <c r="Q6097" s="2">
        <v>1721.9</v>
      </c>
      <c r="R6097" s="2">
        <v>1394.7390000000003</v>
      </c>
      <c r="S6097" s="2">
        <v>7748.55</v>
      </c>
      <c r="T6097" s="2">
        <v>774.85499999999865</v>
      </c>
    </row>
    <row r="6098" spans="1:20" x14ac:dyDescent="0.25">
      <c r="A6098" t="s">
        <v>1902</v>
      </c>
      <c r="B6098" t="s">
        <v>5</v>
      </c>
      <c r="C6098" t="s">
        <v>13</v>
      </c>
      <c r="D6098" s="1">
        <v>43400</v>
      </c>
      <c r="E6098" s="1">
        <v>43470</v>
      </c>
      <c r="F6098" s="1">
        <v>43475</v>
      </c>
      <c r="G6098" s="1">
        <v>43489</v>
      </c>
      <c r="H6098" s="13">
        <f>Orders[[#This Row],[DeliveryDate]]-Orders[[#This Row],[OrderDate]]</f>
        <v>19</v>
      </c>
      <c r="I6098" t="s">
        <v>3</v>
      </c>
      <c r="J6098" t="str">
        <f>_xlfn.XLOOKUP(Orders[[#This Row],[_SalesRepID]],'Sales team'!A:A,'Sales team'!B:B)</f>
        <v>Anthony Torres</v>
      </c>
      <c r="K6098">
        <v>20</v>
      </c>
      <c r="L6098">
        <v>32</v>
      </c>
      <c r="M6098">
        <v>268</v>
      </c>
      <c r="N6098" t="str">
        <f>_xlfn.XLOOKUP(Orders[[#This Row],[_ProductID]],Products!A:A,Products!C:C)</f>
        <v>Kitchen &amp; Dining</v>
      </c>
      <c r="O6098">
        <v>7</v>
      </c>
      <c r="P6098">
        <v>0.4</v>
      </c>
      <c r="Q6098" s="2">
        <v>897.80000000000007</v>
      </c>
      <c r="R6098" s="2">
        <v>493.79000000000008</v>
      </c>
      <c r="S6098" s="2">
        <v>2154.7200000000003</v>
      </c>
      <c r="T6098" s="2">
        <v>179.55999999999995</v>
      </c>
    </row>
    <row r="6099" spans="1:20" x14ac:dyDescent="0.25">
      <c r="A6099" t="s">
        <v>1903</v>
      </c>
      <c r="B6099" t="s">
        <v>5</v>
      </c>
      <c r="C6099" t="s">
        <v>13</v>
      </c>
      <c r="D6099" s="1">
        <v>43400</v>
      </c>
      <c r="E6099" s="1">
        <v>43470</v>
      </c>
      <c r="F6099" s="1">
        <v>43473</v>
      </c>
      <c r="G6099" s="1">
        <v>43495</v>
      </c>
      <c r="H6099" s="13">
        <f>Orders[[#This Row],[DeliveryDate]]-Orders[[#This Row],[OrderDate]]</f>
        <v>25</v>
      </c>
      <c r="I6099" t="s">
        <v>3</v>
      </c>
      <c r="J6099" t="str">
        <f>_xlfn.XLOOKUP(Orders[[#This Row],[_SalesRepID]],'Sales team'!A:A,'Sales team'!B:B)</f>
        <v>Nicholas Cunningham</v>
      </c>
      <c r="K6099">
        <v>19</v>
      </c>
      <c r="L6099">
        <v>12</v>
      </c>
      <c r="M6099">
        <v>305</v>
      </c>
      <c r="N6099" t="str">
        <f>_xlfn.XLOOKUP(Orders[[#This Row],[_ProductID]],Products!A:A,Products!C:C)</f>
        <v>Home décor</v>
      </c>
      <c r="O6099">
        <v>41</v>
      </c>
      <c r="P6099">
        <v>7.4999999999999997E-2</v>
      </c>
      <c r="Q6099" s="2">
        <v>1051.9000000000001</v>
      </c>
      <c r="R6099" s="2">
        <v>736.33</v>
      </c>
      <c r="S6099" s="2">
        <v>7784.0600000000013</v>
      </c>
      <c r="T6099" s="2">
        <v>1893.420000000001</v>
      </c>
    </row>
    <row r="6100" spans="1:20" x14ac:dyDescent="0.25">
      <c r="A6100" t="s">
        <v>1904</v>
      </c>
      <c r="B6100" t="s">
        <v>5</v>
      </c>
      <c r="C6100" t="s">
        <v>2</v>
      </c>
      <c r="D6100" s="1">
        <v>43300</v>
      </c>
      <c r="E6100" s="1">
        <v>43470</v>
      </c>
      <c r="F6100" s="1">
        <v>43477</v>
      </c>
      <c r="G6100" s="1">
        <v>43500</v>
      </c>
      <c r="H6100" s="13">
        <f>Orders[[#This Row],[DeliveryDate]]-Orders[[#This Row],[OrderDate]]</f>
        <v>30</v>
      </c>
      <c r="I6100" t="s">
        <v>3</v>
      </c>
      <c r="J6100" t="str">
        <f>_xlfn.XLOOKUP(Orders[[#This Row],[_SalesRepID]],'Sales team'!A:A,'Sales team'!B:B)</f>
        <v>Shawn Wallace</v>
      </c>
      <c r="K6100">
        <v>18</v>
      </c>
      <c r="L6100">
        <v>43</v>
      </c>
      <c r="M6100">
        <v>235</v>
      </c>
      <c r="N6100" t="str">
        <f>_xlfn.XLOOKUP(Orders[[#This Row],[_ProductID]],Products!A:A,Products!C:C)</f>
        <v>Kitchen &amp; Dining</v>
      </c>
      <c r="O6100">
        <v>7</v>
      </c>
      <c r="P6100">
        <v>0.05</v>
      </c>
      <c r="Q6100" s="2">
        <v>904.5</v>
      </c>
      <c r="R6100" s="2">
        <v>397.98</v>
      </c>
      <c r="S6100" s="2">
        <v>5155.6499999999996</v>
      </c>
      <c r="T6100" s="2">
        <v>2767.7699999999995</v>
      </c>
    </row>
    <row r="6101" spans="1:20" x14ac:dyDescent="0.25">
      <c r="A6101" t="s">
        <v>1905</v>
      </c>
      <c r="B6101" t="s">
        <v>10</v>
      </c>
      <c r="C6101" t="s">
        <v>15</v>
      </c>
      <c r="D6101" s="1">
        <v>43300</v>
      </c>
      <c r="E6101" s="1">
        <v>43470</v>
      </c>
      <c r="F6101" s="1">
        <v>43497</v>
      </c>
      <c r="G6101" s="1">
        <v>43488</v>
      </c>
      <c r="H6101" s="13">
        <f>Orders[[#This Row],[DeliveryDate]]-Orders[[#This Row],[OrderDate]]</f>
        <v>18</v>
      </c>
      <c r="I6101" t="s">
        <v>3</v>
      </c>
      <c r="J6101" t="str">
        <f>_xlfn.XLOOKUP(Orders[[#This Row],[_SalesRepID]],'Sales team'!A:A,'Sales team'!B:B)</f>
        <v>Donald Reynolds</v>
      </c>
      <c r="K6101">
        <v>26</v>
      </c>
      <c r="L6101">
        <v>19</v>
      </c>
      <c r="M6101">
        <v>24</v>
      </c>
      <c r="N6101" t="str">
        <f>_xlfn.XLOOKUP(Orders[[#This Row],[_ProductID]],Products!A:A,Products!C:C)</f>
        <v>Furniture</v>
      </c>
      <c r="O6101">
        <v>20</v>
      </c>
      <c r="P6101">
        <v>0.15</v>
      </c>
      <c r="Q6101" s="2">
        <v>2673.3</v>
      </c>
      <c r="R6101" s="2">
        <v>1202.9850000000001</v>
      </c>
      <c r="S6101" s="2">
        <v>18178.440000000002</v>
      </c>
      <c r="T6101" s="2">
        <v>8554.5600000000013</v>
      </c>
    </row>
    <row r="6102" spans="1:20" x14ac:dyDescent="0.25">
      <c r="A6102" t="s">
        <v>1906</v>
      </c>
      <c r="B6102" t="s">
        <v>5</v>
      </c>
      <c r="C6102" t="s">
        <v>2</v>
      </c>
      <c r="D6102" s="1">
        <v>43400</v>
      </c>
      <c r="E6102" s="1">
        <v>43470</v>
      </c>
      <c r="F6102" s="1">
        <v>43475</v>
      </c>
      <c r="G6102" s="1">
        <v>43493</v>
      </c>
      <c r="H6102" s="13">
        <f>Orders[[#This Row],[DeliveryDate]]-Orders[[#This Row],[OrderDate]]</f>
        <v>23</v>
      </c>
      <c r="I6102" t="s">
        <v>3</v>
      </c>
      <c r="J6102" t="str">
        <f>_xlfn.XLOOKUP(Orders[[#This Row],[_SalesRepID]],'Sales team'!A:A,'Sales team'!B:B)</f>
        <v>Anthony Torres</v>
      </c>
      <c r="K6102">
        <v>20</v>
      </c>
      <c r="L6102">
        <v>28</v>
      </c>
      <c r="M6102">
        <v>246</v>
      </c>
      <c r="N6102" t="str">
        <f>_xlfn.XLOOKUP(Orders[[#This Row],[_ProductID]],Products!A:A,Products!C:C)</f>
        <v>Furniture</v>
      </c>
      <c r="O6102">
        <v>5</v>
      </c>
      <c r="P6102">
        <v>0.05</v>
      </c>
      <c r="Q6102" s="2">
        <v>1065.3</v>
      </c>
      <c r="R6102" s="2">
        <v>745.70999999999992</v>
      </c>
      <c r="S6102" s="2">
        <v>8096.2799999999988</v>
      </c>
      <c r="T6102" s="2">
        <v>2130.5999999999995</v>
      </c>
    </row>
    <row r="6103" spans="1:20" x14ac:dyDescent="0.25">
      <c r="A6103" t="s">
        <v>1907</v>
      </c>
      <c r="B6103" t="s">
        <v>1</v>
      </c>
      <c r="C6103" t="s">
        <v>25</v>
      </c>
      <c r="D6103" s="1">
        <v>43400</v>
      </c>
      <c r="E6103" s="1">
        <v>43470</v>
      </c>
      <c r="F6103" s="1">
        <v>43476</v>
      </c>
      <c r="G6103" s="1">
        <v>43487</v>
      </c>
      <c r="H6103" s="13">
        <f>Orders[[#This Row],[DeliveryDate]]-Orders[[#This Row],[OrderDate]]</f>
        <v>17</v>
      </c>
      <c r="I6103" t="s">
        <v>3</v>
      </c>
      <c r="J6103" t="str">
        <f>_xlfn.XLOOKUP(Orders[[#This Row],[_SalesRepID]],'Sales team'!A:A,'Sales team'!B:B)</f>
        <v>Jerry Green</v>
      </c>
      <c r="K6103">
        <v>3</v>
      </c>
      <c r="L6103">
        <v>1</v>
      </c>
      <c r="M6103">
        <v>335</v>
      </c>
      <c r="N6103" t="str">
        <f>_xlfn.XLOOKUP(Orders[[#This Row],[_ProductID]],Products!A:A,Products!C:C)</f>
        <v>Home décor</v>
      </c>
      <c r="O6103">
        <v>24</v>
      </c>
      <c r="P6103">
        <v>7.4999999999999997E-2</v>
      </c>
      <c r="Q6103" s="2">
        <v>2010</v>
      </c>
      <c r="R6103" s="2">
        <v>864.3</v>
      </c>
      <c r="S6103" s="2">
        <v>7437</v>
      </c>
      <c r="T6103" s="2">
        <v>3979.8</v>
      </c>
    </row>
    <row r="6104" spans="1:20" x14ac:dyDescent="0.25">
      <c r="A6104" t="s">
        <v>1908</v>
      </c>
      <c r="B6104" t="s">
        <v>1</v>
      </c>
      <c r="C6104" t="s">
        <v>25</v>
      </c>
      <c r="D6104" s="1">
        <v>43400</v>
      </c>
      <c r="E6104" s="1">
        <v>43470</v>
      </c>
      <c r="F6104" s="1">
        <v>43481</v>
      </c>
      <c r="G6104" s="1">
        <v>43494</v>
      </c>
      <c r="H6104" s="13">
        <f>Orders[[#This Row],[DeliveryDate]]-Orders[[#This Row],[OrderDate]]</f>
        <v>24</v>
      </c>
      <c r="I6104" t="s">
        <v>3</v>
      </c>
      <c r="J6104" t="str">
        <f>_xlfn.XLOOKUP(Orders[[#This Row],[_SalesRepID]],'Sales team'!A:A,'Sales team'!B:B)</f>
        <v>Joshua Little</v>
      </c>
      <c r="K6104">
        <v>11</v>
      </c>
      <c r="L6104">
        <v>8</v>
      </c>
      <c r="M6104">
        <v>355</v>
      </c>
      <c r="N6104" t="str">
        <f>_xlfn.XLOOKUP(Orders[[#This Row],[_ProductID]],Products!A:A,Products!C:C)</f>
        <v>Home décor</v>
      </c>
      <c r="O6104">
        <v>3</v>
      </c>
      <c r="P6104">
        <v>7.4999999999999997E-2</v>
      </c>
      <c r="Q6104" s="2">
        <v>850.9</v>
      </c>
      <c r="R6104" s="2">
        <v>706.24699999999996</v>
      </c>
      <c r="S6104" s="2">
        <v>5509.5775000000003</v>
      </c>
      <c r="T6104" s="2">
        <v>565.84850000000097</v>
      </c>
    </row>
    <row r="6105" spans="1:20" x14ac:dyDescent="0.25">
      <c r="A6105" t="s">
        <v>1882</v>
      </c>
      <c r="B6105" t="s">
        <v>5</v>
      </c>
      <c r="C6105" t="s">
        <v>2</v>
      </c>
      <c r="D6105" s="1">
        <v>43400</v>
      </c>
      <c r="E6105" s="1">
        <v>43469</v>
      </c>
      <c r="F6105" s="1">
        <v>43489</v>
      </c>
      <c r="G6105" s="1">
        <v>43483</v>
      </c>
      <c r="H6105" s="13">
        <f>Orders[[#This Row],[DeliveryDate]]-Orders[[#This Row],[OrderDate]]</f>
        <v>14</v>
      </c>
      <c r="I6105" t="s">
        <v>3</v>
      </c>
      <c r="J6105" t="str">
        <f>_xlfn.XLOOKUP(Orders[[#This Row],[_SalesRepID]],'Sales team'!A:A,'Sales team'!B:B)</f>
        <v>Frank Brown</v>
      </c>
      <c r="K6105">
        <v>17</v>
      </c>
      <c r="L6105">
        <v>43</v>
      </c>
      <c r="M6105">
        <v>258</v>
      </c>
      <c r="N6105" t="str">
        <f>_xlfn.XLOOKUP(Orders[[#This Row],[_ProductID]],Products!A:A,Products!C:C)</f>
        <v>Home décor</v>
      </c>
      <c r="O6105">
        <v>44</v>
      </c>
      <c r="P6105">
        <v>0.2</v>
      </c>
      <c r="Q6105" s="2">
        <v>2304.8000000000002</v>
      </c>
      <c r="R6105" s="2">
        <v>1613.3600000000001</v>
      </c>
      <c r="S6105" s="2">
        <v>14750.720000000001</v>
      </c>
      <c r="T6105" s="2">
        <v>1843.8400000000001</v>
      </c>
    </row>
    <row r="6106" spans="1:20" x14ac:dyDescent="0.25">
      <c r="A6106" t="s">
        <v>1883</v>
      </c>
      <c r="B6106" t="s">
        <v>1</v>
      </c>
      <c r="C6106" t="s">
        <v>6</v>
      </c>
      <c r="D6106" s="1">
        <v>43400</v>
      </c>
      <c r="E6106" s="1">
        <v>43469</v>
      </c>
      <c r="F6106" s="1">
        <v>43497</v>
      </c>
      <c r="G6106" s="1">
        <v>43500</v>
      </c>
      <c r="H6106" s="13">
        <f>Orders[[#This Row],[DeliveryDate]]-Orders[[#This Row],[OrderDate]]</f>
        <v>31</v>
      </c>
      <c r="I6106" t="s">
        <v>3</v>
      </c>
      <c r="J6106" t="str">
        <f>_xlfn.XLOOKUP(Orders[[#This Row],[_SalesRepID]],'Sales team'!A:A,'Sales team'!B:B)</f>
        <v>Jerry Green</v>
      </c>
      <c r="K6106">
        <v>3</v>
      </c>
      <c r="L6106">
        <v>26</v>
      </c>
      <c r="M6106">
        <v>178</v>
      </c>
      <c r="N6106" t="str">
        <f>_xlfn.XLOOKUP(Orders[[#This Row],[_ProductID]],Products!A:A,Products!C:C)</f>
        <v>Kitchen &amp; Dining</v>
      </c>
      <c r="O6106">
        <v>8</v>
      </c>
      <c r="P6106">
        <v>0.05</v>
      </c>
      <c r="Q6106" s="2">
        <v>3839.1</v>
      </c>
      <c r="R6106" s="2">
        <v>2802.5429999999997</v>
      </c>
      <c r="S6106" s="2">
        <v>10941.434999999999</v>
      </c>
      <c r="T6106" s="2">
        <v>2533.8060000000005</v>
      </c>
    </row>
    <row r="6107" spans="1:20" x14ac:dyDescent="0.25">
      <c r="A6107" t="s">
        <v>1884</v>
      </c>
      <c r="B6107" t="s">
        <v>5</v>
      </c>
      <c r="C6107" t="s">
        <v>13</v>
      </c>
      <c r="D6107" s="1">
        <v>43400</v>
      </c>
      <c r="E6107" s="1">
        <v>43469</v>
      </c>
      <c r="F6107" s="1">
        <v>43488</v>
      </c>
      <c r="G6107" s="1">
        <v>43474</v>
      </c>
      <c r="H6107" s="13">
        <f>Orders[[#This Row],[DeliveryDate]]-Orders[[#This Row],[OrderDate]]</f>
        <v>5</v>
      </c>
      <c r="I6107" t="s">
        <v>3</v>
      </c>
      <c r="J6107" t="str">
        <f>_xlfn.XLOOKUP(Orders[[#This Row],[_SalesRepID]],'Sales team'!A:A,'Sales team'!B:B)</f>
        <v>Nicholas Cunningham</v>
      </c>
      <c r="K6107">
        <v>19</v>
      </c>
      <c r="L6107">
        <v>44</v>
      </c>
      <c r="M6107">
        <v>265</v>
      </c>
      <c r="N6107" t="str">
        <f>_xlfn.XLOOKUP(Orders[[#This Row],[_ProductID]],Products!A:A,Products!C:C)</f>
        <v>Home décor</v>
      </c>
      <c r="O6107">
        <v>45</v>
      </c>
      <c r="P6107">
        <v>0.4</v>
      </c>
      <c r="Q6107" s="2">
        <v>1005</v>
      </c>
      <c r="R6107" s="2">
        <v>723.6</v>
      </c>
      <c r="S6107" s="2">
        <v>1206</v>
      </c>
      <c r="T6107" s="2">
        <v>-241.20000000000005</v>
      </c>
    </row>
    <row r="6108" spans="1:20" x14ac:dyDescent="0.25">
      <c r="A6108" t="s">
        <v>1885</v>
      </c>
      <c r="B6108" t="s">
        <v>8</v>
      </c>
      <c r="C6108" t="s">
        <v>6</v>
      </c>
      <c r="D6108" s="1">
        <v>43400</v>
      </c>
      <c r="E6108" s="1">
        <v>43469</v>
      </c>
      <c r="F6108" s="1">
        <v>43474</v>
      </c>
      <c r="G6108" s="1">
        <v>43501</v>
      </c>
      <c r="H6108" s="13">
        <f>Orders[[#This Row],[DeliveryDate]]-Orders[[#This Row],[OrderDate]]</f>
        <v>32</v>
      </c>
      <c r="I6108" t="s">
        <v>3</v>
      </c>
      <c r="J6108" t="str">
        <f>_xlfn.XLOOKUP(Orders[[#This Row],[_SalesRepID]],'Sales team'!A:A,'Sales team'!B:B)</f>
        <v>Joe Price</v>
      </c>
      <c r="K6108">
        <v>22</v>
      </c>
      <c r="L6108">
        <v>19</v>
      </c>
      <c r="M6108">
        <v>165</v>
      </c>
      <c r="N6108" t="str">
        <f>_xlfn.XLOOKUP(Orders[[#This Row],[_ProductID]],Products!A:A,Products!C:C)</f>
        <v>Home décor</v>
      </c>
      <c r="O6108">
        <v>27</v>
      </c>
      <c r="P6108">
        <v>7.4999999999999997E-2</v>
      </c>
      <c r="Q6108" s="2">
        <v>2525.9</v>
      </c>
      <c r="R6108" s="2">
        <v>1768.1299999999999</v>
      </c>
      <c r="S6108" s="2">
        <v>14018.745000000003</v>
      </c>
      <c r="T6108" s="2">
        <v>3409.9650000000038</v>
      </c>
    </row>
    <row r="6109" spans="1:20" x14ac:dyDescent="0.25">
      <c r="A6109" t="s">
        <v>1886</v>
      </c>
      <c r="B6109" t="s">
        <v>10</v>
      </c>
      <c r="C6109" t="s">
        <v>6</v>
      </c>
      <c r="D6109" s="1">
        <v>43400</v>
      </c>
      <c r="E6109" s="1">
        <v>43469</v>
      </c>
      <c r="F6109" s="1">
        <v>43487</v>
      </c>
      <c r="G6109" s="1">
        <v>43497</v>
      </c>
      <c r="H6109" s="13">
        <f>Orders[[#This Row],[DeliveryDate]]-Orders[[#This Row],[OrderDate]]</f>
        <v>28</v>
      </c>
      <c r="I6109" t="s">
        <v>3</v>
      </c>
      <c r="J6109" t="str">
        <f>_xlfn.XLOOKUP(Orders[[#This Row],[_SalesRepID]],'Sales team'!A:A,'Sales team'!B:B)</f>
        <v>Shawn Torres</v>
      </c>
      <c r="K6109">
        <v>27</v>
      </c>
      <c r="L6109">
        <v>8</v>
      </c>
      <c r="M6109">
        <v>149</v>
      </c>
      <c r="N6109" t="str">
        <f>_xlfn.XLOOKUP(Orders[[#This Row],[_ProductID]],Products!A:A,Products!C:C)</f>
        <v>Home décor</v>
      </c>
      <c r="O6109">
        <v>24</v>
      </c>
      <c r="P6109">
        <v>0.05</v>
      </c>
      <c r="Q6109" s="2">
        <v>1922.9</v>
      </c>
      <c r="R6109" s="2">
        <v>1365.259</v>
      </c>
      <c r="S6109" s="2">
        <v>10960.53</v>
      </c>
      <c r="T6109" s="2">
        <v>2768.9760000000006</v>
      </c>
    </row>
    <row r="6110" spans="1:20" x14ac:dyDescent="0.25">
      <c r="A6110" t="s">
        <v>1887</v>
      </c>
      <c r="B6110" t="s">
        <v>1</v>
      </c>
      <c r="C6110" t="s">
        <v>13</v>
      </c>
      <c r="D6110" s="1">
        <v>43300</v>
      </c>
      <c r="E6110" s="1">
        <v>43469</v>
      </c>
      <c r="F6110" s="1">
        <v>43489</v>
      </c>
      <c r="G6110" s="1">
        <v>43489</v>
      </c>
      <c r="H6110" s="13">
        <f>Orders[[#This Row],[DeliveryDate]]-Orders[[#This Row],[OrderDate]]</f>
        <v>20</v>
      </c>
      <c r="I6110" t="s">
        <v>3</v>
      </c>
      <c r="J6110" t="str">
        <f>_xlfn.XLOOKUP(Orders[[#This Row],[_SalesRepID]],'Sales team'!A:A,'Sales team'!B:B)</f>
        <v>Carl Nguyen</v>
      </c>
      <c r="K6110">
        <v>12</v>
      </c>
      <c r="L6110">
        <v>6</v>
      </c>
      <c r="M6110">
        <v>292</v>
      </c>
      <c r="N6110" t="str">
        <f>_xlfn.XLOOKUP(Orders[[#This Row],[_ProductID]],Products!A:A,Products!C:C)</f>
        <v>Kitchen &amp; Dining</v>
      </c>
      <c r="O6110">
        <v>16</v>
      </c>
      <c r="P6110">
        <v>0.05</v>
      </c>
      <c r="Q6110" s="2">
        <v>6371.7</v>
      </c>
      <c r="R6110" s="2">
        <v>4587.6239999999998</v>
      </c>
      <c r="S6110" s="2">
        <v>6053.1149999999998</v>
      </c>
      <c r="T6110" s="2">
        <v>1465.491</v>
      </c>
    </row>
    <row r="6111" spans="1:20" x14ac:dyDescent="0.25">
      <c r="A6111" t="s">
        <v>1888</v>
      </c>
      <c r="B6111" t="s">
        <v>8</v>
      </c>
      <c r="C6111" t="s">
        <v>13</v>
      </c>
      <c r="D6111" s="1">
        <v>43400</v>
      </c>
      <c r="E6111" s="1">
        <v>43469</v>
      </c>
      <c r="F6111" s="1">
        <v>43473</v>
      </c>
      <c r="G6111" s="1">
        <v>43502</v>
      </c>
      <c r="H6111" s="13">
        <f>Orders[[#This Row],[DeliveryDate]]-Orders[[#This Row],[OrderDate]]</f>
        <v>33</v>
      </c>
      <c r="I6111" t="s">
        <v>3</v>
      </c>
      <c r="J6111" t="str">
        <f>_xlfn.XLOOKUP(Orders[[#This Row],[_SalesRepID]],'Sales team'!A:A,'Sales team'!B:B)</f>
        <v>Douglas Tucker</v>
      </c>
      <c r="K6111">
        <v>23</v>
      </c>
      <c r="L6111">
        <v>36</v>
      </c>
      <c r="M6111">
        <v>285</v>
      </c>
      <c r="N6111" t="str">
        <f>_xlfn.XLOOKUP(Orders[[#This Row],[_ProductID]],Products!A:A,Products!C:C)</f>
        <v>Furniture</v>
      </c>
      <c r="O6111">
        <v>12</v>
      </c>
      <c r="P6111">
        <v>0.4</v>
      </c>
      <c r="Q6111" s="2">
        <v>3986.5</v>
      </c>
      <c r="R6111" s="2">
        <v>2670.9550000000004</v>
      </c>
      <c r="S6111" s="2">
        <v>4783.8</v>
      </c>
      <c r="T6111" s="2">
        <v>-558.11000000000058</v>
      </c>
    </row>
    <row r="6112" spans="1:20" x14ac:dyDescent="0.25">
      <c r="A6112" t="s">
        <v>1889</v>
      </c>
      <c r="B6112" t="s">
        <v>1</v>
      </c>
      <c r="C6112" t="s">
        <v>2</v>
      </c>
      <c r="D6112" s="1">
        <v>43300</v>
      </c>
      <c r="E6112" s="1">
        <v>43469</v>
      </c>
      <c r="F6112" s="1">
        <v>43487</v>
      </c>
      <c r="G6112" s="1">
        <v>43489</v>
      </c>
      <c r="H6112" s="13">
        <f>Orders[[#This Row],[DeliveryDate]]-Orders[[#This Row],[OrderDate]]</f>
        <v>20</v>
      </c>
      <c r="I6112" t="s">
        <v>3</v>
      </c>
      <c r="J6112" t="str">
        <f>_xlfn.XLOOKUP(Orders[[#This Row],[_SalesRepID]],'Sales team'!A:A,'Sales team'!B:B)</f>
        <v>Joshua Bennett</v>
      </c>
      <c r="K6112">
        <v>6</v>
      </c>
      <c r="L6112">
        <v>7</v>
      </c>
      <c r="M6112">
        <v>212</v>
      </c>
      <c r="N6112" t="str">
        <f>_xlfn.XLOOKUP(Orders[[#This Row],[_ProductID]],Products!A:A,Products!C:C)</f>
        <v>Home décor</v>
      </c>
      <c r="O6112">
        <v>33</v>
      </c>
      <c r="P6112">
        <v>7.4999999999999997E-2</v>
      </c>
      <c r="Q6112" s="2">
        <v>1835.8</v>
      </c>
      <c r="R6112" s="2">
        <v>1193.27</v>
      </c>
      <c r="S6112" s="2">
        <v>13584.92</v>
      </c>
      <c r="T6112" s="2">
        <v>4038.76</v>
      </c>
    </row>
    <row r="6113" spans="1:20" x14ac:dyDescent="0.25">
      <c r="A6113" t="s">
        <v>1890</v>
      </c>
      <c r="B6113" t="s">
        <v>1</v>
      </c>
      <c r="C6113" t="s">
        <v>6</v>
      </c>
      <c r="D6113" s="1">
        <v>43400</v>
      </c>
      <c r="E6113" s="1">
        <v>43469</v>
      </c>
      <c r="F6113" s="1">
        <v>43496</v>
      </c>
      <c r="G6113" s="1">
        <v>43496</v>
      </c>
      <c r="H6113" s="13">
        <f>Orders[[#This Row],[DeliveryDate]]-Orders[[#This Row],[OrderDate]]</f>
        <v>27</v>
      </c>
      <c r="I6113" t="s">
        <v>3</v>
      </c>
      <c r="J6113" t="str">
        <f>_xlfn.XLOOKUP(Orders[[#This Row],[_SalesRepID]],'Sales team'!A:A,'Sales team'!B:B)</f>
        <v>Joshua Little</v>
      </c>
      <c r="K6113">
        <v>11</v>
      </c>
      <c r="L6113">
        <v>12</v>
      </c>
      <c r="M6113">
        <v>137</v>
      </c>
      <c r="N6113" t="str">
        <f>_xlfn.XLOOKUP(Orders[[#This Row],[_ProductID]],Products!A:A,Products!C:C)</f>
        <v>Furniture</v>
      </c>
      <c r="O6113">
        <v>20</v>
      </c>
      <c r="P6113">
        <v>0.2</v>
      </c>
      <c r="Q6113" s="2">
        <v>871</v>
      </c>
      <c r="R6113" s="2">
        <v>574.86</v>
      </c>
      <c r="S6113" s="2">
        <v>696.80000000000007</v>
      </c>
      <c r="T6113" s="2">
        <v>121.94000000000005</v>
      </c>
    </row>
    <row r="6114" spans="1:20" x14ac:dyDescent="0.25">
      <c r="A6114" t="s">
        <v>1891</v>
      </c>
      <c r="B6114" t="s">
        <v>1</v>
      </c>
      <c r="C6114" t="s">
        <v>15</v>
      </c>
      <c r="D6114" s="1">
        <v>43400</v>
      </c>
      <c r="E6114" s="1">
        <v>43469</v>
      </c>
      <c r="F6114" s="1">
        <v>43473</v>
      </c>
      <c r="G6114" s="1">
        <v>43474</v>
      </c>
      <c r="H6114" s="13">
        <f>Orders[[#This Row],[DeliveryDate]]-Orders[[#This Row],[OrderDate]]</f>
        <v>5</v>
      </c>
      <c r="I6114" t="s">
        <v>3</v>
      </c>
      <c r="J6114" t="str">
        <f>_xlfn.XLOOKUP(Orders[[#This Row],[_SalesRepID]],'Sales team'!A:A,'Sales team'!B:B)</f>
        <v>George Lewis</v>
      </c>
      <c r="K6114">
        <v>8</v>
      </c>
      <c r="L6114">
        <v>5</v>
      </c>
      <c r="M6114">
        <v>33</v>
      </c>
      <c r="N6114" t="str">
        <f>_xlfn.XLOOKUP(Orders[[#This Row],[_ProductID]],Products!A:A,Products!C:C)</f>
        <v>Home décor</v>
      </c>
      <c r="O6114">
        <v>43</v>
      </c>
      <c r="P6114">
        <v>7.4999999999999997E-2</v>
      </c>
      <c r="Q6114" s="2">
        <v>3731.9</v>
      </c>
      <c r="R6114" s="2">
        <v>2910.8820000000001</v>
      </c>
      <c r="S6114" s="2">
        <v>20712.045000000002</v>
      </c>
      <c r="T6114" s="2">
        <v>3246.7530000000006</v>
      </c>
    </row>
    <row r="6115" spans="1:20" x14ac:dyDescent="0.25">
      <c r="A6115" t="s">
        <v>1892</v>
      </c>
      <c r="B6115" t="s">
        <v>10</v>
      </c>
      <c r="C6115" t="s">
        <v>2</v>
      </c>
      <c r="D6115" s="1">
        <v>43400</v>
      </c>
      <c r="E6115" s="1">
        <v>43469</v>
      </c>
      <c r="F6115" s="1">
        <v>43497</v>
      </c>
      <c r="G6115" s="1">
        <v>43474</v>
      </c>
      <c r="H6115" s="13">
        <f>Orders[[#This Row],[DeliveryDate]]-Orders[[#This Row],[OrderDate]]</f>
        <v>5</v>
      </c>
      <c r="I6115" t="s">
        <v>3</v>
      </c>
      <c r="J6115" t="str">
        <f>_xlfn.XLOOKUP(Orders[[#This Row],[_SalesRepID]],'Sales team'!A:A,'Sales team'!B:B)</f>
        <v>Carlos Miller</v>
      </c>
      <c r="K6115">
        <v>28</v>
      </c>
      <c r="L6115">
        <v>22</v>
      </c>
      <c r="M6115">
        <v>208</v>
      </c>
      <c r="N6115" t="str">
        <f>_xlfn.XLOOKUP(Orders[[#This Row],[_ProductID]],Products!A:A,Products!C:C)</f>
        <v>Kitchen &amp; Dining</v>
      </c>
      <c r="O6115">
        <v>37</v>
      </c>
      <c r="P6115">
        <v>0.15</v>
      </c>
      <c r="Q6115" s="2">
        <v>1976.5</v>
      </c>
      <c r="R6115" s="2">
        <v>968.48500000000001</v>
      </c>
      <c r="S6115" s="2">
        <v>13440.199999999999</v>
      </c>
      <c r="T6115" s="2">
        <v>5692.3199999999988</v>
      </c>
    </row>
    <row r="6116" spans="1:20" x14ac:dyDescent="0.25">
      <c r="A6116" t="s">
        <v>1893</v>
      </c>
      <c r="B6116" t="s">
        <v>5</v>
      </c>
      <c r="C6116" t="s">
        <v>6</v>
      </c>
      <c r="D6116" s="1">
        <v>43400</v>
      </c>
      <c r="E6116" s="1">
        <v>43469</v>
      </c>
      <c r="F6116" s="1">
        <v>43479</v>
      </c>
      <c r="G6116" s="1">
        <v>43475</v>
      </c>
      <c r="H6116" s="13">
        <f>Orders[[#This Row],[DeliveryDate]]-Orders[[#This Row],[OrderDate]]</f>
        <v>6</v>
      </c>
      <c r="I6116" t="s">
        <v>3</v>
      </c>
      <c r="J6116" t="str">
        <f>_xlfn.XLOOKUP(Orders[[#This Row],[_SalesRepID]],'Sales team'!A:A,'Sales team'!B:B)</f>
        <v>Nicholas Cunningham</v>
      </c>
      <c r="K6116">
        <v>19</v>
      </c>
      <c r="L6116">
        <v>19</v>
      </c>
      <c r="M6116">
        <v>161</v>
      </c>
      <c r="N6116" t="str">
        <f>_xlfn.XLOOKUP(Orders[[#This Row],[_ProductID]],Products!A:A,Products!C:C)</f>
        <v>Electronics</v>
      </c>
      <c r="O6116">
        <v>28</v>
      </c>
      <c r="P6116">
        <v>0.15</v>
      </c>
      <c r="Q6116" s="2">
        <v>3537.6</v>
      </c>
      <c r="R6116" s="2">
        <v>3006.96</v>
      </c>
      <c r="S6116" s="2">
        <v>3006.96</v>
      </c>
      <c r="T6116" s="2">
        <v>0</v>
      </c>
    </row>
    <row r="6117" spans="1:20" x14ac:dyDescent="0.25">
      <c r="A6117" t="s">
        <v>1894</v>
      </c>
      <c r="B6117" t="s">
        <v>5</v>
      </c>
      <c r="C6117" t="s">
        <v>6</v>
      </c>
      <c r="D6117" s="1">
        <v>43400</v>
      </c>
      <c r="E6117" s="1">
        <v>43469</v>
      </c>
      <c r="F6117" s="1">
        <v>43479</v>
      </c>
      <c r="G6117" s="1">
        <v>43495</v>
      </c>
      <c r="H6117" s="13">
        <f>Orders[[#This Row],[DeliveryDate]]-Orders[[#This Row],[OrderDate]]</f>
        <v>26</v>
      </c>
      <c r="I6117" t="s">
        <v>3</v>
      </c>
      <c r="J6117" t="str">
        <f>_xlfn.XLOOKUP(Orders[[#This Row],[_SalesRepID]],'Sales team'!A:A,'Sales team'!B:B)</f>
        <v>Paul Holmes</v>
      </c>
      <c r="K6117">
        <v>14</v>
      </c>
      <c r="L6117">
        <v>32</v>
      </c>
      <c r="M6117">
        <v>134</v>
      </c>
      <c r="N6117" t="str">
        <f>_xlfn.XLOOKUP(Orders[[#This Row],[_ProductID]],Products!A:A,Products!C:C)</f>
        <v>Home décor</v>
      </c>
      <c r="O6117">
        <v>21</v>
      </c>
      <c r="P6117">
        <v>0.05</v>
      </c>
      <c r="Q6117" s="2">
        <v>2405.3000000000002</v>
      </c>
      <c r="R6117" s="2">
        <v>1803.9750000000001</v>
      </c>
      <c r="S6117" s="2">
        <v>18280.28</v>
      </c>
      <c r="T6117" s="2">
        <v>3848.4799999999977</v>
      </c>
    </row>
    <row r="6118" spans="1:20" x14ac:dyDescent="0.25">
      <c r="A6118" t="s">
        <v>1895</v>
      </c>
      <c r="B6118" t="s">
        <v>5</v>
      </c>
      <c r="C6118" t="s">
        <v>2</v>
      </c>
      <c r="D6118" s="1">
        <v>43300</v>
      </c>
      <c r="E6118" s="1">
        <v>43469</v>
      </c>
      <c r="F6118" s="1">
        <v>43489</v>
      </c>
      <c r="G6118" s="1">
        <v>43494</v>
      </c>
      <c r="H6118" s="13">
        <f>Orders[[#This Row],[DeliveryDate]]-Orders[[#This Row],[OrderDate]]</f>
        <v>25</v>
      </c>
      <c r="I6118" t="s">
        <v>3</v>
      </c>
      <c r="J6118" t="str">
        <f>_xlfn.XLOOKUP(Orders[[#This Row],[_SalesRepID]],'Sales team'!A:A,'Sales team'!B:B)</f>
        <v>Anthony Torres</v>
      </c>
      <c r="K6118">
        <v>20</v>
      </c>
      <c r="L6118">
        <v>43</v>
      </c>
      <c r="M6118">
        <v>234</v>
      </c>
      <c r="N6118" t="str">
        <f>_xlfn.XLOOKUP(Orders[[#This Row],[_ProductID]],Products!A:A,Products!C:C)</f>
        <v>Electronics</v>
      </c>
      <c r="O6118">
        <v>47</v>
      </c>
      <c r="P6118">
        <v>0.05</v>
      </c>
      <c r="Q6118" s="2">
        <v>3075.3</v>
      </c>
      <c r="R6118" s="2">
        <v>2490.9930000000004</v>
      </c>
      <c r="S6118" s="2">
        <v>11686.14</v>
      </c>
      <c r="T6118" s="2">
        <v>1722.1679999999978</v>
      </c>
    </row>
    <row r="6119" spans="1:20" x14ac:dyDescent="0.25">
      <c r="A6119" t="s">
        <v>1896</v>
      </c>
      <c r="B6119" t="s">
        <v>8</v>
      </c>
      <c r="C6119" t="s">
        <v>2</v>
      </c>
      <c r="D6119" s="1">
        <v>43400</v>
      </c>
      <c r="E6119" s="1">
        <v>43469</v>
      </c>
      <c r="F6119" s="1">
        <v>43474</v>
      </c>
      <c r="G6119" s="1">
        <v>43481</v>
      </c>
      <c r="H6119" s="13">
        <f>Orders[[#This Row],[DeliveryDate]]-Orders[[#This Row],[OrderDate]]</f>
        <v>12</v>
      </c>
      <c r="I6119" t="s">
        <v>3</v>
      </c>
      <c r="J6119" t="str">
        <f>_xlfn.XLOOKUP(Orders[[#This Row],[_SalesRepID]],'Sales team'!A:A,'Sales team'!B:B)</f>
        <v>Samuel Fowler</v>
      </c>
      <c r="K6119">
        <v>21</v>
      </c>
      <c r="L6119">
        <v>29</v>
      </c>
      <c r="M6119">
        <v>222</v>
      </c>
      <c r="N6119" t="str">
        <f>_xlfn.XLOOKUP(Orders[[#This Row],[_ProductID]],Products!A:A,Products!C:C)</f>
        <v>Furniture</v>
      </c>
      <c r="O6119">
        <v>15</v>
      </c>
      <c r="P6119">
        <v>7.4999999999999997E-2</v>
      </c>
      <c r="Q6119" s="2">
        <v>221.1</v>
      </c>
      <c r="R6119" s="2">
        <v>108.339</v>
      </c>
      <c r="S6119" s="2">
        <v>409.03500000000003</v>
      </c>
      <c r="T6119" s="2">
        <v>192.35700000000003</v>
      </c>
    </row>
    <row r="6120" spans="1:20" x14ac:dyDescent="0.25">
      <c r="A6120" t="s">
        <v>1897</v>
      </c>
      <c r="B6120" t="s">
        <v>5</v>
      </c>
      <c r="C6120" t="s">
        <v>6</v>
      </c>
      <c r="D6120" s="1">
        <v>43400</v>
      </c>
      <c r="E6120" s="1">
        <v>43469</v>
      </c>
      <c r="F6120" s="1">
        <v>43487</v>
      </c>
      <c r="G6120" s="1">
        <v>43511</v>
      </c>
      <c r="H6120" s="13">
        <f>Orders[[#This Row],[DeliveryDate]]-Orders[[#This Row],[OrderDate]]</f>
        <v>42</v>
      </c>
      <c r="I6120" t="s">
        <v>3</v>
      </c>
      <c r="J6120" t="str">
        <f>_xlfn.XLOOKUP(Orders[[#This Row],[_SalesRepID]],'Sales team'!A:A,'Sales team'!B:B)</f>
        <v>Anthony Torres</v>
      </c>
      <c r="K6120">
        <v>20</v>
      </c>
      <c r="L6120">
        <v>49</v>
      </c>
      <c r="M6120">
        <v>195</v>
      </c>
      <c r="N6120" t="str">
        <f>_xlfn.XLOOKUP(Orders[[#This Row],[_ProductID]],Products!A:A,Products!C:C)</f>
        <v>Furniture</v>
      </c>
      <c r="O6120">
        <v>42</v>
      </c>
      <c r="P6120">
        <v>0.05</v>
      </c>
      <c r="Q6120" s="2">
        <v>891.1</v>
      </c>
      <c r="R6120" s="2">
        <v>632.68100000000004</v>
      </c>
      <c r="S6120" s="2">
        <v>2539.6350000000002</v>
      </c>
      <c r="T6120" s="2">
        <v>641.5920000000001</v>
      </c>
    </row>
    <row r="6121" spans="1:20" x14ac:dyDescent="0.25">
      <c r="A6121" t="s">
        <v>1898</v>
      </c>
      <c r="B6121" t="s">
        <v>8</v>
      </c>
      <c r="C6121" t="s">
        <v>2</v>
      </c>
      <c r="D6121" s="1">
        <v>43400</v>
      </c>
      <c r="E6121" s="1">
        <v>43469</v>
      </c>
      <c r="F6121" s="1">
        <v>43495</v>
      </c>
      <c r="G6121" s="1">
        <v>43479</v>
      </c>
      <c r="H6121" s="13">
        <f>Orders[[#This Row],[DeliveryDate]]-Orders[[#This Row],[OrderDate]]</f>
        <v>10</v>
      </c>
      <c r="I6121" t="s">
        <v>3</v>
      </c>
      <c r="J6121" t="str">
        <f>_xlfn.XLOOKUP(Orders[[#This Row],[_SalesRepID]],'Sales team'!A:A,'Sales team'!B:B)</f>
        <v>Samuel Fowler</v>
      </c>
      <c r="K6121">
        <v>21</v>
      </c>
      <c r="L6121">
        <v>49</v>
      </c>
      <c r="M6121">
        <v>255</v>
      </c>
      <c r="N6121" t="str">
        <f>_xlfn.XLOOKUP(Orders[[#This Row],[_ProductID]],Products!A:A,Products!C:C)</f>
        <v>Furniture</v>
      </c>
      <c r="O6121">
        <v>12</v>
      </c>
      <c r="P6121">
        <v>7.4999999999999997E-2</v>
      </c>
      <c r="Q6121" s="2">
        <v>1226.1000000000001</v>
      </c>
      <c r="R6121" s="2">
        <v>944.09700000000009</v>
      </c>
      <c r="S6121" s="2">
        <v>2268.2850000000003</v>
      </c>
      <c r="T6121" s="2">
        <v>380.09100000000012</v>
      </c>
    </row>
    <row r="6122" spans="1:20" x14ac:dyDescent="0.25">
      <c r="A6122" t="s">
        <v>1871</v>
      </c>
      <c r="B6122" t="s">
        <v>8</v>
      </c>
      <c r="C6122" t="s">
        <v>13</v>
      </c>
      <c r="D6122" s="1">
        <v>43400</v>
      </c>
      <c r="E6122" s="1">
        <v>43468</v>
      </c>
      <c r="F6122" s="1">
        <v>43489</v>
      </c>
      <c r="G6122" s="1">
        <v>43475</v>
      </c>
      <c r="H6122" s="13">
        <f>Orders[[#This Row],[DeliveryDate]]-Orders[[#This Row],[OrderDate]]</f>
        <v>7</v>
      </c>
      <c r="I6122" t="s">
        <v>3</v>
      </c>
      <c r="J6122" t="str">
        <f>_xlfn.XLOOKUP(Orders[[#This Row],[_SalesRepID]],'Sales team'!A:A,'Sales team'!B:B)</f>
        <v>Douglas Tucker</v>
      </c>
      <c r="K6122">
        <v>23</v>
      </c>
      <c r="L6122">
        <v>19</v>
      </c>
      <c r="M6122">
        <v>311</v>
      </c>
      <c r="N6122" t="str">
        <f>_xlfn.XLOOKUP(Orders[[#This Row],[_ProductID]],Products!A:A,Products!C:C)</f>
        <v>Home décor</v>
      </c>
      <c r="O6122">
        <v>36</v>
      </c>
      <c r="P6122">
        <v>0.05</v>
      </c>
      <c r="Q6122" s="2">
        <v>1051.9000000000001</v>
      </c>
      <c r="R6122" s="2">
        <v>662.69700000000012</v>
      </c>
      <c r="S6122" s="2">
        <v>999.30500000000006</v>
      </c>
      <c r="T6122" s="2">
        <v>336.60799999999995</v>
      </c>
    </row>
    <row r="6123" spans="1:20" x14ac:dyDescent="0.25">
      <c r="A6123" t="s">
        <v>1872</v>
      </c>
      <c r="B6123" t="s">
        <v>1</v>
      </c>
      <c r="C6123" t="s">
        <v>13</v>
      </c>
      <c r="D6123" s="1">
        <v>43300</v>
      </c>
      <c r="E6123" s="1">
        <v>43468</v>
      </c>
      <c r="F6123" s="1">
        <v>43472</v>
      </c>
      <c r="G6123" s="1">
        <v>43481</v>
      </c>
      <c r="H6123" s="13">
        <f>Orders[[#This Row],[DeliveryDate]]-Orders[[#This Row],[OrderDate]]</f>
        <v>13</v>
      </c>
      <c r="I6123" t="s">
        <v>3</v>
      </c>
      <c r="J6123" t="str">
        <f>_xlfn.XLOOKUP(Orders[[#This Row],[_SalesRepID]],'Sales team'!A:A,'Sales team'!B:B)</f>
        <v>Joshua Ryan</v>
      </c>
      <c r="K6123">
        <v>9</v>
      </c>
      <c r="L6123">
        <v>5</v>
      </c>
      <c r="M6123">
        <v>262</v>
      </c>
      <c r="N6123" t="str">
        <f>_xlfn.XLOOKUP(Orders[[#This Row],[_ProductID]],Products!A:A,Products!C:C)</f>
        <v>Outdoor</v>
      </c>
      <c r="O6123">
        <v>10</v>
      </c>
      <c r="P6123">
        <v>0.05</v>
      </c>
      <c r="Q6123" s="2">
        <v>1051.9000000000001</v>
      </c>
      <c r="R6123" s="2">
        <v>757.36800000000005</v>
      </c>
      <c r="S6123" s="2">
        <v>999.30500000000006</v>
      </c>
      <c r="T6123" s="2">
        <v>241.93700000000001</v>
      </c>
    </row>
    <row r="6124" spans="1:20" x14ac:dyDescent="0.25">
      <c r="A6124" t="s">
        <v>1873</v>
      </c>
      <c r="B6124" t="s">
        <v>5</v>
      </c>
      <c r="C6124" t="s">
        <v>6</v>
      </c>
      <c r="D6124" s="1">
        <v>43400</v>
      </c>
      <c r="E6124" s="1">
        <v>43468</v>
      </c>
      <c r="F6124" s="1">
        <v>43492</v>
      </c>
      <c r="G6124" s="1">
        <v>43476</v>
      </c>
      <c r="H6124" s="13">
        <f>Orders[[#This Row],[DeliveryDate]]-Orders[[#This Row],[OrderDate]]</f>
        <v>8</v>
      </c>
      <c r="I6124" t="s">
        <v>3</v>
      </c>
      <c r="J6124" t="str">
        <f>_xlfn.XLOOKUP(Orders[[#This Row],[_SalesRepID]],'Sales team'!A:A,'Sales team'!B:B)</f>
        <v>Frank Brown</v>
      </c>
      <c r="K6124">
        <v>17</v>
      </c>
      <c r="L6124">
        <v>33</v>
      </c>
      <c r="M6124">
        <v>186</v>
      </c>
      <c r="N6124" t="str">
        <f>_xlfn.XLOOKUP(Orders[[#This Row],[_ProductID]],Products!A:A,Products!C:C)</f>
        <v>Home décor</v>
      </c>
      <c r="O6124">
        <v>44</v>
      </c>
      <c r="P6124">
        <v>0.05</v>
      </c>
      <c r="Q6124" s="2">
        <v>2003.3</v>
      </c>
      <c r="R6124" s="2">
        <v>1482.442</v>
      </c>
      <c r="S6124" s="2">
        <v>13321.945</v>
      </c>
      <c r="T6124" s="2">
        <v>2944.8509999999987</v>
      </c>
    </row>
    <row r="6125" spans="1:20" x14ac:dyDescent="0.25">
      <c r="A6125" t="s">
        <v>1874</v>
      </c>
      <c r="B6125" t="s">
        <v>5</v>
      </c>
      <c r="C6125" t="s">
        <v>6</v>
      </c>
      <c r="D6125" s="1">
        <v>43400</v>
      </c>
      <c r="E6125" s="1">
        <v>43468</v>
      </c>
      <c r="F6125" s="1">
        <v>43486</v>
      </c>
      <c r="G6125" s="1">
        <v>43493</v>
      </c>
      <c r="H6125" s="13">
        <f>Orders[[#This Row],[DeliveryDate]]-Orders[[#This Row],[OrderDate]]</f>
        <v>25</v>
      </c>
      <c r="I6125" t="s">
        <v>3</v>
      </c>
      <c r="J6125" t="str">
        <f>_xlfn.XLOOKUP(Orders[[#This Row],[_SalesRepID]],'Sales team'!A:A,'Sales team'!B:B)</f>
        <v>Nicholas Cunningham</v>
      </c>
      <c r="K6125">
        <v>19</v>
      </c>
      <c r="L6125">
        <v>33</v>
      </c>
      <c r="M6125">
        <v>142</v>
      </c>
      <c r="N6125" t="str">
        <f>_xlfn.XLOOKUP(Orders[[#This Row],[_ProductID]],Products!A:A,Products!C:C)</f>
        <v>Furniture</v>
      </c>
      <c r="O6125">
        <v>12</v>
      </c>
      <c r="P6125">
        <v>0.05</v>
      </c>
      <c r="Q6125" s="2">
        <v>837.5</v>
      </c>
      <c r="R6125" s="2">
        <v>502.5</v>
      </c>
      <c r="S6125" s="2">
        <v>3182.5</v>
      </c>
      <c r="T6125" s="2">
        <v>1172.5</v>
      </c>
    </row>
    <row r="6126" spans="1:20" x14ac:dyDescent="0.25">
      <c r="A6126" t="s">
        <v>1875</v>
      </c>
      <c r="B6126" t="s">
        <v>1</v>
      </c>
      <c r="C6126" t="s">
        <v>2</v>
      </c>
      <c r="D6126" s="1">
        <v>43400</v>
      </c>
      <c r="E6126" s="1">
        <v>43468</v>
      </c>
      <c r="F6126" s="1">
        <v>43483</v>
      </c>
      <c r="G6126" s="1">
        <v>43475</v>
      </c>
      <c r="H6126" s="13">
        <f>Orders[[#This Row],[DeliveryDate]]-Orders[[#This Row],[OrderDate]]</f>
        <v>7</v>
      </c>
      <c r="I6126" t="s">
        <v>3</v>
      </c>
      <c r="J6126" t="str">
        <f>_xlfn.XLOOKUP(Orders[[#This Row],[_SalesRepID]],'Sales team'!A:A,'Sales team'!B:B)</f>
        <v>Joshua Ryan</v>
      </c>
      <c r="K6126">
        <v>9</v>
      </c>
      <c r="L6126">
        <v>40</v>
      </c>
      <c r="M6126">
        <v>237</v>
      </c>
      <c r="N6126" t="str">
        <f>_xlfn.XLOOKUP(Orders[[#This Row],[_ProductID]],Products!A:A,Products!C:C)</f>
        <v>Home décor</v>
      </c>
      <c r="O6126">
        <v>41</v>
      </c>
      <c r="P6126">
        <v>0.05</v>
      </c>
      <c r="Q6126" s="2">
        <v>5815.6</v>
      </c>
      <c r="R6126" s="2">
        <v>4303.5439999999999</v>
      </c>
      <c r="S6126" s="2">
        <v>27624.1</v>
      </c>
      <c r="T6126" s="2">
        <v>6106.3799999999974</v>
      </c>
    </row>
    <row r="6127" spans="1:20" x14ac:dyDescent="0.25">
      <c r="A6127" t="s">
        <v>1876</v>
      </c>
      <c r="B6127" t="s">
        <v>1</v>
      </c>
      <c r="C6127" t="s">
        <v>15</v>
      </c>
      <c r="D6127" s="1">
        <v>43400</v>
      </c>
      <c r="E6127" s="1">
        <v>43468</v>
      </c>
      <c r="F6127" s="1">
        <v>43475</v>
      </c>
      <c r="G6127" s="1">
        <v>43475</v>
      </c>
      <c r="H6127" s="13">
        <f>Orders[[#This Row],[DeliveryDate]]-Orders[[#This Row],[OrderDate]]</f>
        <v>7</v>
      </c>
      <c r="I6127" t="s">
        <v>3</v>
      </c>
      <c r="J6127" t="str">
        <f>_xlfn.XLOOKUP(Orders[[#This Row],[_SalesRepID]],'Sales team'!A:A,'Sales team'!B:B)</f>
        <v>Carl Nguyen</v>
      </c>
      <c r="K6127">
        <v>12</v>
      </c>
      <c r="L6127">
        <v>23</v>
      </c>
      <c r="M6127">
        <v>38</v>
      </c>
      <c r="N6127" t="str">
        <f>_xlfn.XLOOKUP(Orders[[#This Row],[_ProductID]],Products!A:A,Products!C:C)</f>
        <v>Home décor</v>
      </c>
      <c r="O6127">
        <v>29</v>
      </c>
      <c r="P6127">
        <v>0.05</v>
      </c>
      <c r="Q6127" s="2">
        <v>1172.5</v>
      </c>
      <c r="R6127" s="2">
        <v>973.17499999999995</v>
      </c>
      <c r="S6127" s="2">
        <v>7797.125</v>
      </c>
      <c r="T6127" s="2">
        <v>984.90000000000055</v>
      </c>
    </row>
    <row r="6128" spans="1:20" x14ac:dyDescent="0.25">
      <c r="A6128" t="s">
        <v>1877</v>
      </c>
      <c r="B6128" t="s">
        <v>8</v>
      </c>
      <c r="C6128" t="s">
        <v>46</v>
      </c>
      <c r="D6128" s="1">
        <v>43300</v>
      </c>
      <c r="E6128" s="1">
        <v>43468</v>
      </c>
      <c r="F6128" s="1">
        <v>43482</v>
      </c>
      <c r="G6128" s="1">
        <v>43495</v>
      </c>
      <c r="H6128" s="13">
        <f>Orders[[#This Row],[DeliveryDate]]-Orders[[#This Row],[OrderDate]]</f>
        <v>27</v>
      </c>
      <c r="I6128" t="s">
        <v>3</v>
      </c>
      <c r="J6128" t="str">
        <f>_xlfn.XLOOKUP(Orders[[#This Row],[_SalesRepID]],'Sales team'!A:A,'Sales team'!B:B)</f>
        <v>Roy Rice</v>
      </c>
      <c r="K6128">
        <v>24</v>
      </c>
      <c r="L6128">
        <v>3</v>
      </c>
      <c r="M6128">
        <v>85</v>
      </c>
      <c r="N6128" t="str">
        <f>_xlfn.XLOOKUP(Orders[[#This Row],[_ProductID]],Products!A:A,Products!C:C)</f>
        <v>Kitchen &amp; Dining</v>
      </c>
      <c r="O6128">
        <v>1</v>
      </c>
      <c r="P6128">
        <v>0.2</v>
      </c>
      <c r="Q6128" s="2">
        <v>1118.9000000000001</v>
      </c>
      <c r="R6128" s="2">
        <v>716.09600000000012</v>
      </c>
      <c r="S6128" s="2">
        <v>5370.7200000000012</v>
      </c>
      <c r="T6128" s="2">
        <v>1074.1440000000002</v>
      </c>
    </row>
    <row r="6129" spans="1:20" x14ac:dyDescent="0.25">
      <c r="A6129" t="s">
        <v>1878</v>
      </c>
      <c r="B6129" t="s">
        <v>5</v>
      </c>
      <c r="C6129" t="s">
        <v>13</v>
      </c>
      <c r="D6129" s="1">
        <v>43400</v>
      </c>
      <c r="E6129" s="1">
        <v>43468</v>
      </c>
      <c r="F6129" s="1">
        <v>43486</v>
      </c>
      <c r="G6129" s="1">
        <v>43487</v>
      </c>
      <c r="H6129" s="13">
        <f>Orders[[#This Row],[DeliveryDate]]-Orders[[#This Row],[OrderDate]]</f>
        <v>19</v>
      </c>
      <c r="I6129" t="s">
        <v>3</v>
      </c>
      <c r="J6129" t="str">
        <f>_xlfn.XLOOKUP(Orders[[#This Row],[_SalesRepID]],'Sales team'!A:A,'Sales team'!B:B)</f>
        <v>Paul Holmes</v>
      </c>
      <c r="K6129">
        <v>14</v>
      </c>
      <c r="L6129">
        <v>23</v>
      </c>
      <c r="M6129">
        <v>283</v>
      </c>
      <c r="N6129" t="str">
        <f>_xlfn.XLOOKUP(Orders[[#This Row],[_ProductID]],Products!A:A,Products!C:C)</f>
        <v>Home décor</v>
      </c>
      <c r="O6129">
        <v>24</v>
      </c>
      <c r="P6129">
        <v>0.15</v>
      </c>
      <c r="Q6129" s="2">
        <v>3845.8</v>
      </c>
      <c r="R6129" s="2">
        <v>3230.4720000000002</v>
      </c>
      <c r="S6129" s="2">
        <v>26151.440000000002</v>
      </c>
      <c r="T6129" s="2">
        <v>307.66400000000067</v>
      </c>
    </row>
    <row r="6130" spans="1:20" x14ac:dyDescent="0.25">
      <c r="A6130" t="s">
        <v>1879</v>
      </c>
      <c r="B6130" t="s">
        <v>1</v>
      </c>
      <c r="C6130" t="s">
        <v>15</v>
      </c>
      <c r="D6130" s="1">
        <v>43300</v>
      </c>
      <c r="E6130" s="1">
        <v>43468</v>
      </c>
      <c r="F6130" s="1">
        <v>43470</v>
      </c>
      <c r="G6130" s="1">
        <v>43473</v>
      </c>
      <c r="H6130" s="13">
        <f>Orders[[#This Row],[DeliveryDate]]-Orders[[#This Row],[OrderDate]]</f>
        <v>5</v>
      </c>
      <c r="I6130" t="s">
        <v>3</v>
      </c>
      <c r="J6130" t="str">
        <f>_xlfn.XLOOKUP(Orders[[#This Row],[_SalesRepID]],'Sales team'!A:A,'Sales team'!B:B)</f>
        <v>Keith Griffin</v>
      </c>
      <c r="K6130">
        <v>2</v>
      </c>
      <c r="L6130">
        <v>40</v>
      </c>
      <c r="M6130">
        <v>24</v>
      </c>
      <c r="N6130" t="str">
        <f>_xlfn.XLOOKUP(Orders[[#This Row],[_ProductID]],Products!A:A,Products!C:C)</f>
        <v>Home décor</v>
      </c>
      <c r="O6130">
        <v>40</v>
      </c>
      <c r="P6130">
        <v>7.4999999999999997E-2</v>
      </c>
      <c r="Q6130" s="2">
        <v>2586.2000000000003</v>
      </c>
      <c r="R6130" s="2">
        <v>1034.4800000000002</v>
      </c>
      <c r="S6130" s="2">
        <v>7176.7050000000008</v>
      </c>
      <c r="T6130" s="2">
        <v>4073.2650000000003</v>
      </c>
    </row>
    <row r="6131" spans="1:20" x14ac:dyDescent="0.25">
      <c r="A6131" t="s">
        <v>1880</v>
      </c>
      <c r="B6131" t="s">
        <v>5</v>
      </c>
      <c r="C6131" t="s">
        <v>6</v>
      </c>
      <c r="D6131" s="1">
        <v>43400</v>
      </c>
      <c r="E6131" s="1">
        <v>43468</v>
      </c>
      <c r="F6131" s="1">
        <v>43477</v>
      </c>
      <c r="G6131" s="1">
        <v>43493</v>
      </c>
      <c r="H6131" s="13">
        <f>Orders[[#This Row],[DeliveryDate]]-Orders[[#This Row],[OrderDate]]</f>
        <v>25</v>
      </c>
      <c r="I6131" t="s">
        <v>3</v>
      </c>
      <c r="J6131" t="str">
        <f>_xlfn.XLOOKUP(Orders[[#This Row],[_SalesRepID]],'Sales team'!A:A,'Sales team'!B:B)</f>
        <v>Anthony Torres</v>
      </c>
      <c r="K6131">
        <v>20</v>
      </c>
      <c r="L6131">
        <v>29</v>
      </c>
      <c r="M6131">
        <v>139</v>
      </c>
      <c r="N6131" t="str">
        <f>_xlfn.XLOOKUP(Orders[[#This Row],[_ProductID]],Products!A:A,Products!C:C)</f>
        <v>Home décor</v>
      </c>
      <c r="O6131">
        <v>30</v>
      </c>
      <c r="P6131">
        <v>0.1</v>
      </c>
      <c r="Q6131" s="2">
        <v>5165.7</v>
      </c>
      <c r="R6131" s="2">
        <v>2066.2800000000002</v>
      </c>
      <c r="S6131" s="2">
        <v>32543.910000000003</v>
      </c>
      <c r="T6131" s="2">
        <v>18079.950000000004</v>
      </c>
    </row>
    <row r="6132" spans="1:20" x14ac:dyDescent="0.25">
      <c r="A6132" t="s">
        <v>1881</v>
      </c>
      <c r="B6132" t="s">
        <v>5</v>
      </c>
      <c r="C6132" t="s">
        <v>15</v>
      </c>
      <c r="D6132" s="1">
        <v>43400</v>
      </c>
      <c r="E6132" s="1">
        <v>43468</v>
      </c>
      <c r="F6132" s="1">
        <v>43483</v>
      </c>
      <c r="G6132" s="1">
        <v>43489</v>
      </c>
      <c r="H6132" s="13">
        <f>Orders[[#This Row],[DeliveryDate]]-Orders[[#This Row],[OrderDate]]</f>
        <v>21</v>
      </c>
      <c r="I6132" t="s">
        <v>3</v>
      </c>
      <c r="J6132" t="str">
        <f>_xlfn.XLOOKUP(Orders[[#This Row],[_SalesRepID]],'Sales team'!A:A,'Sales team'!B:B)</f>
        <v>Frank Brown</v>
      </c>
      <c r="K6132">
        <v>17</v>
      </c>
      <c r="L6132">
        <v>26</v>
      </c>
      <c r="M6132">
        <v>13</v>
      </c>
      <c r="N6132" t="str">
        <f>_xlfn.XLOOKUP(Orders[[#This Row],[_ProductID]],Products!A:A,Products!C:C)</f>
        <v>Kitchen &amp; Dining</v>
      </c>
      <c r="O6132">
        <v>13</v>
      </c>
      <c r="P6132">
        <v>0.05</v>
      </c>
      <c r="Q6132" s="2">
        <v>3155.7000000000003</v>
      </c>
      <c r="R6132" s="2">
        <v>1262.2800000000002</v>
      </c>
      <c r="S6132" s="2">
        <v>8993.7450000000008</v>
      </c>
      <c r="T6132" s="2">
        <v>5206.9050000000007</v>
      </c>
    </row>
    <row r="6133" spans="1:20" x14ac:dyDescent="0.25">
      <c r="A6133" t="s">
        <v>1862</v>
      </c>
      <c r="B6133" t="s">
        <v>1</v>
      </c>
      <c r="C6133" t="s">
        <v>13</v>
      </c>
      <c r="D6133" s="1">
        <v>43400</v>
      </c>
      <c r="E6133" s="1">
        <v>43467</v>
      </c>
      <c r="F6133" s="1">
        <v>43495</v>
      </c>
      <c r="G6133" s="1">
        <v>43501</v>
      </c>
      <c r="H6133" s="13">
        <f>Orders[[#This Row],[DeliveryDate]]-Orders[[#This Row],[OrderDate]]</f>
        <v>34</v>
      </c>
      <c r="I6133" t="s">
        <v>3</v>
      </c>
      <c r="J6133" t="str">
        <f>_xlfn.XLOOKUP(Orders[[#This Row],[_SalesRepID]],'Sales team'!A:A,'Sales team'!B:B)</f>
        <v>Adam Hernandez</v>
      </c>
      <c r="K6133">
        <v>1</v>
      </c>
      <c r="L6133">
        <v>12</v>
      </c>
      <c r="M6133">
        <v>325</v>
      </c>
      <c r="N6133" t="str">
        <f>_xlfn.XLOOKUP(Orders[[#This Row],[_ProductID]],Products!A:A,Products!C:C)</f>
        <v>Kitchen &amp; Dining</v>
      </c>
      <c r="O6133">
        <v>4</v>
      </c>
      <c r="P6133">
        <v>0.3</v>
      </c>
      <c r="Q6133" s="2">
        <v>5869.2</v>
      </c>
      <c r="R6133" s="2">
        <v>3462.8279999999995</v>
      </c>
      <c r="S6133" s="2">
        <v>12325.319999999998</v>
      </c>
      <c r="T6133" s="2">
        <v>1936.8359999999993</v>
      </c>
    </row>
    <row r="6134" spans="1:20" x14ac:dyDescent="0.25">
      <c r="A6134" t="s">
        <v>1863</v>
      </c>
      <c r="B6134" t="s">
        <v>1</v>
      </c>
      <c r="C6134" t="s">
        <v>2</v>
      </c>
      <c r="D6134" s="1">
        <v>43300</v>
      </c>
      <c r="E6134" s="1">
        <v>43467</v>
      </c>
      <c r="F6134" s="1">
        <v>43493</v>
      </c>
      <c r="G6134" s="1">
        <v>43479</v>
      </c>
      <c r="H6134" s="13">
        <f>Orders[[#This Row],[DeliveryDate]]-Orders[[#This Row],[OrderDate]]</f>
        <v>12</v>
      </c>
      <c r="I6134" t="s">
        <v>3</v>
      </c>
      <c r="J6134" t="str">
        <f>_xlfn.XLOOKUP(Orders[[#This Row],[_SalesRepID]],'Sales team'!A:A,'Sales team'!B:B)</f>
        <v>Jonathan Hawkins</v>
      </c>
      <c r="K6134">
        <v>10</v>
      </c>
      <c r="L6134">
        <v>31</v>
      </c>
      <c r="M6134">
        <v>250</v>
      </c>
      <c r="N6134" t="str">
        <f>_xlfn.XLOOKUP(Orders[[#This Row],[_ProductID]],Products!A:A,Products!C:C)</f>
        <v>Outdoor</v>
      </c>
      <c r="O6134">
        <v>10</v>
      </c>
      <c r="P6134">
        <v>7.4999999999999997E-2</v>
      </c>
      <c r="Q6134" s="2">
        <v>1098.8</v>
      </c>
      <c r="R6134" s="2">
        <v>593.35199999999998</v>
      </c>
      <c r="S6134" s="2">
        <v>8131.12</v>
      </c>
      <c r="T6134" s="2">
        <v>3384.3040000000001</v>
      </c>
    </row>
    <row r="6135" spans="1:20" x14ac:dyDescent="0.25">
      <c r="A6135" t="s">
        <v>1864</v>
      </c>
      <c r="B6135" t="s">
        <v>1</v>
      </c>
      <c r="C6135" t="s">
        <v>2</v>
      </c>
      <c r="D6135" s="1">
        <v>43400</v>
      </c>
      <c r="E6135" s="1">
        <v>43467</v>
      </c>
      <c r="F6135" s="1">
        <v>43491</v>
      </c>
      <c r="G6135" s="1">
        <v>43482</v>
      </c>
      <c r="H6135" s="13">
        <f>Orders[[#This Row],[DeliveryDate]]-Orders[[#This Row],[OrderDate]]</f>
        <v>15</v>
      </c>
      <c r="I6135" t="s">
        <v>3</v>
      </c>
      <c r="J6135" t="str">
        <f>_xlfn.XLOOKUP(Orders[[#This Row],[_SalesRepID]],'Sales team'!A:A,'Sales team'!B:B)</f>
        <v>Joshua Bennett</v>
      </c>
      <c r="K6135">
        <v>6</v>
      </c>
      <c r="L6135">
        <v>25</v>
      </c>
      <c r="M6135">
        <v>240</v>
      </c>
      <c r="N6135" t="str">
        <f>_xlfn.XLOOKUP(Orders[[#This Row],[_ProductID]],Products!A:A,Products!C:C)</f>
        <v>Outdoor</v>
      </c>
      <c r="O6135">
        <v>10</v>
      </c>
      <c r="P6135">
        <v>0.15</v>
      </c>
      <c r="Q6135" s="2">
        <v>1072</v>
      </c>
      <c r="R6135" s="2">
        <v>889.76</v>
      </c>
      <c r="S6135" s="2">
        <v>1822.3999999999999</v>
      </c>
      <c r="T6135" s="2">
        <v>42.879999999999882</v>
      </c>
    </row>
    <row r="6136" spans="1:20" x14ac:dyDescent="0.25">
      <c r="A6136" t="s">
        <v>1865</v>
      </c>
      <c r="B6136" t="s">
        <v>1</v>
      </c>
      <c r="C6136" t="s">
        <v>13</v>
      </c>
      <c r="D6136" s="1">
        <v>43400</v>
      </c>
      <c r="E6136" s="1">
        <v>43467</v>
      </c>
      <c r="F6136" s="1">
        <v>43475</v>
      </c>
      <c r="G6136" s="1">
        <v>43475</v>
      </c>
      <c r="H6136" s="13">
        <f>Orders[[#This Row],[DeliveryDate]]-Orders[[#This Row],[OrderDate]]</f>
        <v>8</v>
      </c>
      <c r="I6136" t="s">
        <v>3</v>
      </c>
      <c r="J6136" t="str">
        <f>_xlfn.XLOOKUP(Orders[[#This Row],[_SalesRepID]],'Sales team'!A:A,'Sales team'!B:B)</f>
        <v>Adam Hernandez</v>
      </c>
      <c r="K6136">
        <v>1</v>
      </c>
      <c r="L6136">
        <v>26</v>
      </c>
      <c r="M6136">
        <v>313</v>
      </c>
      <c r="N6136" t="str">
        <f>_xlfn.XLOOKUP(Orders[[#This Row],[_ProductID]],Products!A:A,Products!C:C)</f>
        <v>Home décor</v>
      </c>
      <c r="O6136">
        <v>24</v>
      </c>
      <c r="P6136">
        <v>0.1</v>
      </c>
      <c r="Q6136" s="2">
        <v>6532.5</v>
      </c>
      <c r="R6136" s="2">
        <v>3984.8249999999998</v>
      </c>
      <c r="S6136" s="2">
        <v>5879.25</v>
      </c>
      <c r="T6136" s="2">
        <v>1894.4250000000002</v>
      </c>
    </row>
    <row r="6137" spans="1:20" x14ac:dyDescent="0.25">
      <c r="A6137" t="s">
        <v>1866</v>
      </c>
      <c r="B6137" t="s">
        <v>5</v>
      </c>
      <c r="C6137" t="s">
        <v>6</v>
      </c>
      <c r="D6137" s="1">
        <v>43400</v>
      </c>
      <c r="E6137" s="1">
        <v>43467</v>
      </c>
      <c r="F6137" s="1">
        <v>43482</v>
      </c>
      <c r="G6137" s="1">
        <v>43493</v>
      </c>
      <c r="H6137" s="13">
        <f>Orders[[#This Row],[DeliveryDate]]-Orders[[#This Row],[OrderDate]]</f>
        <v>26</v>
      </c>
      <c r="I6137" t="s">
        <v>3</v>
      </c>
      <c r="J6137" t="str">
        <f>_xlfn.XLOOKUP(Orders[[#This Row],[_SalesRepID]],'Sales team'!A:A,'Sales team'!B:B)</f>
        <v>Roger Alexander</v>
      </c>
      <c r="K6137">
        <v>15</v>
      </c>
      <c r="L6137">
        <v>19</v>
      </c>
      <c r="M6137">
        <v>123</v>
      </c>
      <c r="N6137" t="str">
        <f>_xlfn.XLOOKUP(Orders[[#This Row],[_ProductID]],Products!A:A,Products!C:C)</f>
        <v>Furniture</v>
      </c>
      <c r="O6137">
        <v>20</v>
      </c>
      <c r="P6137">
        <v>7.4999999999999997E-2</v>
      </c>
      <c r="Q6137" s="2">
        <v>3946.3</v>
      </c>
      <c r="R6137" s="2">
        <v>2367.7800000000002</v>
      </c>
      <c r="S6137" s="2">
        <v>10950.982500000002</v>
      </c>
      <c r="T6137" s="2">
        <v>3847.6425000000017</v>
      </c>
    </row>
    <row r="6138" spans="1:20" x14ac:dyDescent="0.25">
      <c r="A6138" t="s">
        <v>1867</v>
      </c>
      <c r="B6138" t="s">
        <v>5</v>
      </c>
      <c r="C6138" t="s">
        <v>6</v>
      </c>
      <c r="D6138" s="1">
        <v>43400</v>
      </c>
      <c r="E6138" s="1">
        <v>43467</v>
      </c>
      <c r="F6138" s="1">
        <v>43488</v>
      </c>
      <c r="G6138" s="1">
        <v>43486</v>
      </c>
      <c r="H6138" s="13">
        <f>Orders[[#This Row],[DeliveryDate]]-Orders[[#This Row],[OrderDate]]</f>
        <v>19</v>
      </c>
      <c r="I6138" t="s">
        <v>3</v>
      </c>
      <c r="J6138" t="str">
        <f>_xlfn.XLOOKUP(Orders[[#This Row],[_SalesRepID]],'Sales team'!A:A,'Sales team'!B:B)</f>
        <v>Todd Roberts</v>
      </c>
      <c r="K6138">
        <v>13</v>
      </c>
      <c r="L6138">
        <v>17</v>
      </c>
      <c r="M6138">
        <v>128</v>
      </c>
      <c r="N6138" t="str">
        <f>_xlfn.XLOOKUP(Orders[[#This Row],[_ProductID]],Products!A:A,Products!C:C)</f>
        <v>Outdoor</v>
      </c>
      <c r="O6138">
        <v>9</v>
      </c>
      <c r="P6138">
        <v>0.3</v>
      </c>
      <c r="Q6138" s="2">
        <v>1031.8</v>
      </c>
      <c r="R6138" s="2">
        <v>835.75800000000004</v>
      </c>
      <c r="S6138" s="2">
        <v>5778.079999999999</v>
      </c>
      <c r="T6138" s="2">
        <v>-907.98400000000129</v>
      </c>
    </row>
    <row r="6139" spans="1:20" x14ac:dyDescent="0.25">
      <c r="A6139" t="s">
        <v>1868</v>
      </c>
      <c r="B6139" t="s">
        <v>1</v>
      </c>
      <c r="C6139" t="s">
        <v>13</v>
      </c>
      <c r="D6139" s="1">
        <v>43300</v>
      </c>
      <c r="E6139" s="1">
        <v>43467</v>
      </c>
      <c r="F6139" s="1">
        <v>43477</v>
      </c>
      <c r="G6139" s="1">
        <v>43483</v>
      </c>
      <c r="H6139" s="13">
        <f>Orders[[#This Row],[DeliveryDate]]-Orders[[#This Row],[OrderDate]]</f>
        <v>16</v>
      </c>
      <c r="I6139" t="s">
        <v>3</v>
      </c>
      <c r="J6139" t="str">
        <f>_xlfn.XLOOKUP(Orders[[#This Row],[_SalesRepID]],'Sales team'!A:A,'Sales team'!B:B)</f>
        <v>Joshua Bennett</v>
      </c>
      <c r="K6139">
        <v>6</v>
      </c>
      <c r="L6139">
        <v>15</v>
      </c>
      <c r="M6139">
        <v>317</v>
      </c>
      <c r="N6139" t="str">
        <f>_xlfn.XLOOKUP(Orders[[#This Row],[_ProductID]],Products!A:A,Products!C:C)</f>
        <v>Electronics</v>
      </c>
      <c r="O6139">
        <v>25</v>
      </c>
      <c r="P6139">
        <v>0.3</v>
      </c>
      <c r="Q6139" s="2">
        <v>5172.4000000000005</v>
      </c>
      <c r="R6139" s="2">
        <v>3258.6120000000005</v>
      </c>
      <c r="S6139" s="2">
        <v>14482.720000000001</v>
      </c>
      <c r="T6139" s="2">
        <v>1448.271999999999</v>
      </c>
    </row>
    <row r="6140" spans="1:20" x14ac:dyDescent="0.25">
      <c r="A6140" t="s">
        <v>1869</v>
      </c>
      <c r="B6140" t="s">
        <v>1</v>
      </c>
      <c r="C6140" t="s">
        <v>13</v>
      </c>
      <c r="D6140" s="1">
        <v>43400</v>
      </c>
      <c r="E6140" s="1">
        <v>43467</v>
      </c>
      <c r="F6140" s="1">
        <v>43477</v>
      </c>
      <c r="G6140" s="1">
        <v>43494</v>
      </c>
      <c r="H6140" s="13">
        <f>Orders[[#This Row],[DeliveryDate]]-Orders[[#This Row],[OrderDate]]</f>
        <v>27</v>
      </c>
      <c r="I6140" t="s">
        <v>3</v>
      </c>
      <c r="J6140" t="str">
        <f>_xlfn.XLOOKUP(Orders[[#This Row],[_SalesRepID]],'Sales team'!A:A,'Sales team'!B:B)</f>
        <v>Shawn Cook</v>
      </c>
      <c r="K6140">
        <v>7</v>
      </c>
      <c r="L6140">
        <v>23</v>
      </c>
      <c r="M6140">
        <v>305</v>
      </c>
      <c r="N6140" t="str">
        <f>_xlfn.XLOOKUP(Orders[[#This Row],[_ProductID]],Products!A:A,Products!C:C)</f>
        <v>Home décor</v>
      </c>
      <c r="O6140">
        <v>3</v>
      </c>
      <c r="P6140">
        <v>0.05</v>
      </c>
      <c r="Q6140" s="2">
        <v>2512.5</v>
      </c>
      <c r="R6140" s="2">
        <v>1306.5</v>
      </c>
      <c r="S6140" s="2">
        <v>9547.5</v>
      </c>
      <c r="T6140" s="2">
        <v>4321.5</v>
      </c>
    </row>
    <row r="6141" spans="1:20" x14ac:dyDescent="0.25">
      <c r="A6141" t="s">
        <v>1870</v>
      </c>
      <c r="B6141" t="s">
        <v>5</v>
      </c>
      <c r="C6141" t="s">
        <v>13</v>
      </c>
      <c r="D6141" s="1">
        <v>43400</v>
      </c>
      <c r="E6141" s="1">
        <v>43467</v>
      </c>
      <c r="F6141" s="1">
        <v>43473</v>
      </c>
      <c r="G6141" s="1">
        <v>43475</v>
      </c>
      <c r="H6141" s="13">
        <f>Orders[[#This Row],[DeliveryDate]]-Orders[[#This Row],[OrderDate]]</f>
        <v>8</v>
      </c>
      <c r="I6141" t="s">
        <v>3</v>
      </c>
      <c r="J6141" t="str">
        <f>_xlfn.XLOOKUP(Orders[[#This Row],[_SalesRepID]],'Sales team'!A:A,'Sales team'!B:B)</f>
        <v>Roger Alexander</v>
      </c>
      <c r="K6141">
        <v>15</v>
      </c>
      <c r="L6141">
        <v>42</v>
      </c>
      <c r="M6141">
        <v>303</v>
      </c>
      <c r="N6141" t="str">
        <f>_xlfn.XLOOKUP(Orders[[#This Row],[_ProductID]],Products!A:A,Products!C:C)</f>
        <v>Home décor</v>
      </c>
      <c r="O6141">
        <v>26</v>
      </c>
      <c r="P6141">
        <v>0.05</v>
      </c>
      <c r="Q6141" s="2">
        <v>2639.8</v>
      </c>
      <c r="R6141" s="2">
        <v>2032.6460000000002</v>
      </c>
      <c r="S6141" s="2">
        <v>17554.670000000002</v>
      </c>
      <c r="T6141" s="2">
        <v>3326.148000000001</v>
      </c>
    </row>
    <row r="6142" spans="1:20" x14ac:dyDescent="0.25">
      <c r="A6142" t="s">
        <v>1847</v>
      </c>
      <c r="B6142" t="s">
        <v>5</v>
      </c>
      <c r="C6142" t="s">
        <v>6</v>
      </c>
      <c r="D6142" s="1">
        <v>43400</v>
      </c>
      <c r="E6142" s="1">
        <v>43466</v>
      </c>
      <c r="F6142" s="1">
        <v>43489</v>
      </c>
      <c r="G6142" s="1">
        <v>43489</v>
      </c>
      <c r="H6142" s="13">
        <f>Orders[[#This Row],[DeliveryDate]]-Orders[[#This Row],[OrderDate]]</f>
        <v>23</v>
      </c>
      <c r="I6142" t="s">
        <v>3</v>
      </c>
      <c r="J6142" t="str">
        <f>_xlfn.XLOOKUP(Orders[[#This Row],[_SalesRepID]],'Sales team'!A:A,'Sales team'!B:B)</f>
        <v>Anthony Berry</v>
      </c>
      <c r="K6142">
        <v>16</v>
      </c>
      <c r="L6142">
        <v>27</v>
      </c>
      <c r="M6142">
        <v>136</v>
      </c>
      <c r="N6142" t="str">
        <f>_xlfn.XLOOKUP(Orders[[#This Row],[_ProductID]],Products!A:A,Products!C:C)</f>
        <v>Kitchen &amp; Dining</v>
      </c>
      <c r="O6142">
        <v>7</v>
      </c>
      <c r="P6142">
        <v>0.05</v>
      </c>
      <c r="Q6142" s="2">
        <v>1031.8</v>
      </c>
      <c r="R6142" s="2">
        <v>773.84999999999991</v>
      </c>
      <c r="S6142" s="2">
        <v>6861.4699999999993</v>
      </c>
      <c r="T6142" s="2">
        <v>1444.5200000000004</v>
      </c>
    </row>
    <row r="6143" spans="1:20" x14ac:dyDescent="0.25">
      <c r="A6143" t="s">
        <v>1848</v>
      </c>
      <c r="B6143" t="s">
        <v>1</v>
      </c>
      <c r="C6143" t="s">
        <v>13</v>
      </c>
      <c r="D6143" s="1">
        <v>43300</v>
      </c>
      <c r="E6143" s="1">
        <v>43466</v>
      </c>
      <c r="F6143" s="1">
        <v>43483</v>
      </c>
      <c r="G6143" s="1">
        <v>43480</v>
      </c>
      <c r="H6143" s="13">
        <f>Orders[[#This Row],[DeliveryDate]]-Orders[[#This Row],[OrderDate]]</f>
        <v>14</v>
      </c>
      <c r="I6143" t="s">
        <v>3</v>
      </c>
      <c r="J6143" t="str">
        <f>_xlfn.XLOOKUP(Orders[[#This Row],[_SalesRepID]],'Sales team'!A:A,'Sales team'!B:B)</f>
        <v>Stephen Payne</v>
      </c>
      <c r="K6143">
        <v>5</v>
      </c>
      <c r="L6143">
        <v>35</v>
      </c>
      <c r="M6143">
        <v>282</v>
      </c>
      <c r="N6143" t="str">
        <f>_xlfn.XLOOKUP(Orders[[#This Row],[_ProductID]],Products!A:A,Products!C:C)</f>
        <v>Home décor</v>
      </c>
      <c r="O6143">
        <v>44</v>
      </c>
      <c r="P6143">
        <v>7.4999999999999997E-2</v>
      </c>
      <c r="Q6143" s="2">
        <v>1172.5</v>
      </c>
      <c r="R6143" s="2">
        <v>644.875</v>
      </c>
      <c r="S6143" s="2">
        <v>8676.5</v>
      </c>
      <c r="T6143" s="2">
        <v>3517.5</v>
      </c>
    </row>
    <row r="6144" spans="1:20" x14ac:dyDescent="0.25">
      <c r="A6144" t="s">
        <v>1849</v>
      </c>
      <c r="B6144" t="s">
        <v>1</v>
      </c>
      <c r="C6144" t="s">
        <v>25</v>
      </c>
      <c r="D6144" s="1">
        <v>43400</v>
      </c>
      <c r="E6144" s="1">
        <v>43466</v>
      </c>
      <c r="F6144" s="1">
        <v>43477</v>
      </c>
      <c r="G6144" s="1">
        <v>43475</v>
      </c>
      <c r="H6144" s="13">
        <f>Orders[[#This Row],[DeliveryDate]]-Orders[[#This Row],[OrderDate]]</f>
        <v>9</v>
      </c>
      <c r="I6144" t="s">
        <v>3</v>
      </c>
      <c r="J6144" t="str">
        <f>_xlfn.XLOOKUP(Orders[[#This Row],[_SalesRepID]],'Sales team'!A:A,'Sales team'!B:B)</f>
        <v>Keith Griffin</v>
      </c>
      <c r="K6144">
        <v>2</v>
      </c>
      <c r="L6144">
        <v>4</v>
      </c>
      <c r="M6144">
        <v>353</v>
      </c>
      <c r="N6144" t="str">
        <f>_xlfn.XLOOKUP(Orders[[#This Row],[_ProductID]],Products!A:A,Products!C:C)</f>
        <v>Home décor</v>
      </c>
      <c r="O6144">
        <v>39</v>
      </c>
      <c r="P6144">
        <v>7.4999999999999997E-2</v>
      </c>
      <c r="Q6144" s="2">
        <v>2010</v>
      </c>
      <c r="R6144" s="2">
        <v>924.6</v>
      </c>
      <c r="S6144" s="2">
        <v>7437</v>
      </c>
      <c r="T6144" s="2">
        <v>3738.6</v>
      </c>
    </row>
    <row r="6145" spans="1:20" x14ac:dyDescent="0.25">
      <c r="A6145" t="s">
        <v>1850</v>
      </c>
      <c r="B6145" t="s">
        <v>5</v>
      </c>
      <c r="C6145" t="s">
        <v>2</v>
      </c>
      <c r="D6145" s="1">
        <v>43300</v>
      </c>
      <c r="E6145" s="1">
        <v>43466</v>
      </c>
      <c r="F6145" s="1">
        <v>43485</v>
      </c>
      <c r="G6145" s="1">
        <v>43494</v>
      </c>
      <c r="H6145" s="13">
        <f>Orders[[#This Row],[DeliveryDate]]-Orders[[#This Row],[OrderDate]]</f>
        <v>28</v>
      </c>
      <c r="I6145" t="s">
        <v>3</v>
      </c>
      <c r="J6145" t="str">
        <f>_xlfn.XLOOKUP(Orders[[#This Row],[_SalesRepID]],'Sales team'!A:A,'Sales team'!B:B)</f>
        <v>Anthony Berry</v>
      </c>
      <c r="K6145">
        <v>16</v>
      </c>
      <c r="L6145">
        <v>16</v>
      </c>
      <c r="M6145">
        <v>238</v>
      </c>
      <c r="N6145" t="str">
        <f>_xlfn.XLOOKUP(Orders[[#This Row],[_ProductID]],Products!A:A,Products!C:C)</f>
        <v>Home décor</v>
      </c>
      <c r="O6145">
        <v>45</v>
      </c>
      <c r="P6145">
        <v>7.4999999999999997E-2</v>
      </c>
      <c r="Q6145" s="2">
        <v>5279.6</v>
      </c>
      <c r="R6145" s="2">
        <v>4118.0880000000006</v>
      </c>
      <c r="S6145" s="2">
        <v>39069.040000000008</v>
      </c>
      <c r="T6145" s="2">
        <v>6124.336000000003</v>
      </c>
    </row>
    <row r="6146" spans="1:20" x14ac:dyDescent="0.25">
      <c r="A6146" t="s">
        <v>1851</v>
      </c>
      <c r="B6146" t="s">
        <v>10</v>
      </c>
      <c r="C6146" t="s">
        <v>6</v>
      </c>
      <c r="D6146" s="1">
        <v>43400</v>
      </c>
      <c r="E6146" s="1">
        <v>43466</v>
      </c>
      <c r="F6146" s="1">
        <v>43472</v>
      </c>
      <c r="G6146" s="1">
        <v>43480</v>
      </c>
      <c r="H6146" s="13">
        <f>Orders[[#This Row],[DeliveryDate]]-Orders[[#This Row],[OrderDate]]</f>
        <v>14</v>
      </c>
      <c r="I6146" t="s">
        <v>3</v>
      </c>
      <c r="J6146" t="str">
        <f>_xlfn.XLOOKUP(Orders[[#This Row],[_SalesRepID]],'Sales team'!A:A,'Sales team'!B:B)</f>
        <v>Carlos Miller</v>
      </c>
      <c r="K6146">
        <v>28</v>
      </c>
      <c r="L6146">
        <v>34</v>
      </c>
      <c r="M6146">
        <v>175</v>
      </c>
      <c r="N6146" t="str">
        <f>_xlfn.XLOOKUP(Orders[[#This Row],[_ProductID]],Products!A:A,Products!C:C)</f>
        <v>Electronics</v>
      </c>
      <c r="O6146">
        <v>6</v>
      </c>
      <c r="P6146">
        <v>0.15</v>
      </c>
      <c r="Q6146" s="2">
        <v>1038.5</v>
      </c>
      <c r="R6146" s="2">
        <v>581.56000000000006</v>
      </c>
      <c r="S6146" s="2">
        <v>6179.0749999999998</v>
      </c>
      <c r="T6146" s="2">
        <v>2108.1549999999993</v>
      </c>
    </row>
    <row r="6147" spans="1:20" x14ac:dyDescent="0.25">
      <c r="A6147" t="s">
        <v>1852</v>
      </c>
      <c r="B6147" t="s">
        <v>5</v>
      </c>
      <c r="C6147" t="s">
        <v>6</v>
      </c>
      <c r="D6147" s="1">
        <v>43400</v>
      </c>
      <c r="E6147" s="1">
        <v>43466</v>
      </c>
      <c r="F6147" s="1">
        <v>43479</v>
      </c>
      <c r="G6147" s="1">
        <v>43469</v>
      </c>
      <c r="H6147" s="13">
        <f>Orders[[#This Row],[DeliveryDate]]-Orders[[#This Row],[OrderDate]]</f>
        <v>3</v>
      </c>
      <c r="I6147" t="s">
        <v>3</v>
      </c>
      <c r="J6147" t="str">
        <f>_xlfn.XLOOKUP(Orders[[#This Row],[_SalesRepID]],'Sales team'!A:A,'Sales team'!B:B)</f>
        <v>Shawn Wallace</v>
      </c>
      <c r="K6147">
        <v>18</v>
      </c>
      <c r="L6147">
        <v>37</v>
      </c>
      <c r="M6147">
        <v>99</v>
      </c>
      <c r="N6147" t="str">
        <f>_xlfn.XLOOKUP(Orders[[#This Row],[_ProductID]],Products!A:A,Products!C:C)</f>
        <v>Electronics</v>
      </c>
      <c r="O6147">
        <v>6</v>
      </c>
      <c r="P6147">
        <v>0.05</v>
      </c>
      <c r="Q6147" s="2">
        <v>2860.9</v>
      </c>
      <c r="R6147" s="2">
        <v>1487.6680000000001</v>
      </c>
      <c r="S6147" s="2">
        <v>5435.71</v>
      </c>
      <c r="T6147" s="2">
        <v>2460.3739999999998</v>
      </c>
    </row>
    <row r="6148" spans="1:20" x14ac:dyDescent="0.25">
      <c r="A6148" t="s">
        <v>1853</v>
      </c>
      <c r="B6148" t="s">
        <v>1</v>
      </c>
      <c r="C6148" t="s">
        <v>6</v>
      </c>
      <c r="D6148" s="1">
        <v>43300</v>
      </c>
      <c r="E6148" s="1">
        <v>43466</v>
      </c>
      <c r="F6148" s="1">
        <v>43482</v>
      </c>
      <c r="G6148" s="1">
        <v>43476</v>
      </c>
      <c r="H6148" s="13">
        <f>Orders[[#This Row],[DeliveryDate]]-Orders[[#This Row],[OrderDate]]</f>
        <v>10</v>
      </c>
      <c r="I6148" t="s">
        <v>3</v>
      </c>
      <c r="J6148" t="str">
        <f>_xlfn.XLOOKUP(Orders[[#This Row],[_SalesRepID]],'Sales team'!A:A,'Sales team'!B:B)</f>
        <v>Adam Hernandez</v>
      </c>
      <c r="K6148">
        <v>1</v>
      </c>
      <c r="L6148">
        <v>42</v>
      </c>
      <c r="M6148">
        <v>88</v>
      </c>
      <c r="N6148" t="str">
        <f>_xlfn.XLOOKUP(Orders[[#This Row],[_ProductID]],Products!A:A,Products!C:C)</f>
        <v>Electronics</v>
      </c>
      <c r="O6148">
        <v>47</v>
      </c>
      <c r="P6148">
        <v>0.3</v>
      </c>
      <c r="Q6148" s="2">
        <v>978.2</v>
      </c>
      <c r="R6148" s="2">
        <v>626.048</v>
      </c>
      <c r="S6148" s="2">
        <v>1369.48</v>
      </c>
      <c r="T6148" s="2">
        <v>117.38400000000001</v>
      </c>
    </row>
    <row r="6149" spans="1:20" x14ac:dyDescent="0.25">
      <c r="A6149" t="s">
        <v>1854</v>
      </c>
      <c r="B6149" t="s">
        <v>10</v>
      </c>
      <c r="C6149" t="s">
        <v>13</v>
      </c>
      <c r="D6149" s="1">
        <v>43400</v>
      </c>
      <c r="E6149" s="1">
        <v>43466</v>
      </c>
      <c r="F6149" s="1">
        <v>43468</v>
      </c>
      <c r="G6149" s="1">
        <v>43474</v>
      </c>
      <c r="H6149" s="13">
        <f>Orders[[#This Row],[DeliveryDate]]-Orders[[#This Row],[OrderDate]]</f>
        <v>8</v>
      </c>
      <c r="I6149" t="s">
        <v>3</v>
      </c>
      <c r="J6149" t="str">
        <f>_xlfn.XLOOKUP(Orders[[#This Row],[_SalesRepID]],'Sales team'!A:A,'Sales team'!B:B)</f>
        <v>Donald Reynolds</v>
      </c>
      <c r="K6149">
        <v>26</v>
      </c>
      <c r="L6149">
        <v>32</v>
      </c>
      <c r="M6149">
        <v>268</v>
      </c>
      <c r="N6149" t="str">
        <f>_xlfn.XLOOKUP(Orders[[#This Row],[_ProductID]],Products!A:A,Products!C:C)</f>
        <v>Home décor</v>
      </c>
      <c r="O6149">
        <v>23</v>
      </c>
      <c r="P6149">
        <v>0.05</v>
      </c>
      <c r="Q6149" s="2">
        <v>3718.5</v>
      </c>
      <c r="R6149" s="2">
        <v>1970.8050000000001</v>
      </c>
      <c r="S6149" s="2">
        <v>10597.725</v>
      </c>
      <c r="T6149" s="2">
        <v>4685.3100000000004</v>
      </c>
    </row>
    <row r="6150" spans="1:20" x14ac:dyDescent="0.25">
      <c r="A6150" t="s">
        <v>1855</v>
      </c>
      <c r="B6150" t="s">
        <v>1</v>
      </c>
      <c r="C6150" t="s">
        <v>13</v>
      </c>
      <c r="D6150" s="1">
        <v>43400</v>
      </c>
      <c r="E6150" s="1">
        <v>43466</v>
      </c>
      <c r="F6150" s="1">
        <v>43485</v>
      </c>
      <c r="G6150" s="1">
        <v>43473</v>
      </c>
      <c r="H6150" s="13">
        <f>Orders[[#This Row],[DeliveryDate]]-Orders[[#This Row],[OrderDate]]</f>
        <v>7</v>
      </c>
      <c r="I6150" t="s">
        <v>3</v>
      </c>
      <c r="J6150" t="str">
        <f>_xlfn.XLOOKUP(Orders[[#This Row],[_SalesRepID]],'Sales team'!A:A,'Sales team'!B:B)</f>
        <v>Shawn Cook</v>
      </c>
      <c r="K6150">
        <v>7</v>
      </c>
      <c r="L6150">
        <v>4</v>
      </c>
      <c r="M6150">
        <v>274</v>
      </c>
      <c r="N6150" t="str">
        <f>_xlfn.XLOOKUP(Orders[[#This Row],[_ProductID]],Products!A:A,Products!C:C)</f>
        <v>Electronics</v>
      </c>
      <c r="O6150">
        <v>28</v>
      </c>
      <c r="P6150">
        <v>0.1</v>
      </c>
      <c r="Q6150" s="2">
        <v>5480.6</v>
      </c>
      <c r="R6150" s="2">
        <v>3014.3300000000004</v>
      </c>
      <c r="S6150" s="2">
        <v>9865.0800000000017</v>
      </c>
      <c r="T6150" s="2">
        <v>3836.420000000001</v>
      </c>
    </row>
    <row r="6151" spans="1:20" x14ac:dyDescent="0.25">
      <c r="A6151" t="s">
        <v>1856</v>
      </c>
      <c r="B6151" t="s">
        <v>1</v>
      </c>
      <c r="C6151" t="s">
        <v>46</v>
      </c>
      <c r="D6151" s="1">
        <v>43300</v>
      </c>
      <c r="E6151" s="1">
        <v>43466</v>
      </c>
      <c r="F6151" s="1">
        <v>43470</v>
      </c>
      <c r="G6151" s="1">
        <v>43472</v>
      </c>
      <c r="H6151" s="13">
        <f>Orders[[#This Row],[DeliveryDate]]-Orders[[#This Row],[OrderDate]]</f>
        <v>6</v>
      </c>
      <c r="I6151" t="s">
        <v>3</v>
      </c>
      <c r="J6151" t="str">
        <f>_xlfn.XLOOKUP(Orders[[#This Row],[_SalesRepID]],'Sales team'!A:A,'Sales team'!B:B)</f>
        <v>Adam Hernandez</v>
      </c>
      <c r="K6151">
        <v>1</v>
      </c>
      <c r="L6151">
        <v>34</v>
      </c>
      <c r="M6151">
        <v>59</v>
      </c>
      <c r="N6151" t="str">
        <f>_xlfn.XLOOKUP(Orders[[#This Row],[_ProductID]],Products!A:A,Products!C:C)</f>
        <v>Home décor</v>
      </c>
      <c r="O6151">
        <v>41</v>
      </c>
      <c r="P6151">
        <v>0.1</v>
      </c>
      <c r="Q6151" s="2">
        <v>797.30000000000007</v>
      </c>
      <c r="R6151" s="2">
        <v>518.24500000000012</v>
      </c>
      <c r="S6151" s="2">
        <v>2152.71</v>
      </c>
      <c r="T6151" s="2">
        <v>597.97499999999968</v>
      </c>
    </row>
    <row r="6152" spans="1:20" x14ac:dyDescent="0.25">
      <c r="A6152" t="s">
        <v>1857</v>
      </c>
      <c r="B6152" t="s">
        <v>1</v>
      </c>
      <c r="C6152" t="s">
        <v>2</v>
      </c>
      <c r="D6152" s="1">
        <v>43400</v>
      </c>
      <c r="E6152" s="1">
        <v>43466</v>
      </c>
      <c r="F6152" s="1">
        <v>43482</v>
      </c>
      <c r="G6152" s="1">
        <v>43479</v>
      </c>
      <c r="H6152" s="13">
        <f>Orders[[#This Row],[DeliveryDate]]-Orders[[#This Row],[OrderDate]]</f>
        <v>13</v>
      </c>
      <c r="I6152" t="s">
        <v>3</v>
      </c>
      <c r="J6152" t="str">
        <f>_xlfn.XLOOKUP(Orders[[#This Row],[_SalesRepID]],'Sales team'!A:A,'Sales team'!B:B)</f>
        <v>Joshua Little</v>
      </c>
      <c r="K6152">
        <v>11</v>
      </c>
      <c r="L6152">
        <v>46</v>
      </c>
      <c r="M6152">
        <v>259</v>
      </c>
      <c r="N6152" t="str">
        <f>_xlfn.XLOOKUP(Orders[[#This Row],[_ProductID]],Products!A:A,Products!C:C)</f>
        <v>Home décor</v>
      </c>
      <c r="O6152">
        <v>35</v>
      </c>
      <c r="P6152">
        <v>0.05</v>
      </c>
      <c r="Q6152" s="2">
        <v>247.9</v>
      </c>
      <c r="R6152" s="2">
        <v>123.95</v>
      </c>
      <c r="S6152" s="2">
        <v>471.01</v>
      </c>
      <c r="T6152" s="2">
        <v>223.10999999999999</v>
      </c>
    </row>
    <row r="6153" spans="1:20" x14ac:dyDescent="0.25">
      <c r="A6153" t="s">
        <v>1858</v>
      </c>
      <c r="B6153" t="s">
        <v>5</v>
      </c>
      <c r="C6153" t="s">
        <v>15</v>
      </c>
      <c r="D6153" s="1">
        <v>43400</v>
      </c>
      <c r="E6153" s="1">
        <v>43466</v>
      </c>
      <c r="F6153" s="1">
        <v>43483</v>
      </c>
      <c r="G6153" s="1">
        <v>43476</v>
      </c>
      <c r="H6153" s="13">
        <f>Orders[[#This Row],[DeliveryDate]]-Orders[[#This Row],[OrderDate]]</f>
        <v>10</v>
      </c>
      <c r="I6153" t="s">
        <v>3</v>
      </c>
      <c r="J6153" t="str">
        <f>_xlfn.XLOOKUP(Orders[[#This Row],[_SalesRepID]],'Sales team'!A:A,'Sales team'!B:B)</f>
        <v>Paul Holmes</v>
      </c>
      <c r="K6153">
        <v>14</v>
      </c>
      <c r="L6153">
        <v>49</v>
      </c>
      <c r="M6153">
        <v>55</v>
      </c>
      <c r="N6153" t="str">
        <f>_xlfn.XLOOKUP(Orders[[#This Row],[_ProductID]],Products!A:A,Products!C:C)</f>
        <v>Home décor</v>
      </c>
      <c r="O6153">
        <v>33</v>
      </c>
      <c r="P6153">
        <v>7.4999999999999997E-2</v>
      </c>
      <c r="Q6153" s="2">
        <v>1165.8</v>
      </c>
      <c r="R6153" s="2">
        <v>897.66599999999994</v>
      </c>
      <c r="S6153" s="2">
        <v>4313.46</v>
      </c>
      <c r="T6153" s="2">
        <v>722.79600000000028</v>
      </c>
    </row>
    <row r="6154" spans="1:20" x14ac:dyDescent="0.25">
      <c r="A6154" t="s">
        <v>1859</v>
      </c>
      <c r="B6154" t="s">
        <v>1</v>
      </c>
      <c r="C6154" t="s">
        <v>6</v>
      </c>
      <c r="D6154" s="1">
        <v>43400</v>
      </c>
      <c r="E6154" s="1">
        <v>43466</v>
      </c>
      <c r="F6154" s="1">
        <v>43468</v>
      </c>
      <c r="G6154" s="1">
        <v>43474</v>
      </c>
      <c r="H6154" s="13">
        <f>Orders[[#This Row],[DeliveryDate]]-Orders[[#This Row],[OrderDate]]</f>
        <v>8</v>
      </c>
      <c r="I6154" t="s">
        <v>3</v>
      </c>
      <c r="J6154" t="str">
        <f>_xlfn.XLOOKUP(Orders[[#This Row],[_SalesRepID]],'Sales team'!A:A,'Sales team'!B:B)</f>
        <v>Joshua Bennett</v>
      </c>
      <c r="K6154">
        <v>6</v>
      </c>
      <c r="L6154">
        <v>32</v>
      </c>
      <c r="M6154">
        <v>100</v>
      </c>
      <c r="N6154" t="str">
        <f>_xlfn.XLOOKUP(Orders[[#This Row],[_ProductID]],Products!A:A,Products!C:C)</f>
        <v>Home décor</v>
      </c>
      <c r="O6154">
        <v>46</v>
      </c>
      <c r="P6154">
        <v>0.2</v>
      </c>
      <c r="Q6154" s="2">
        <v>6425.3</v>
      </c>
      <c r="R6154" s="2">
        <v>3212.65</v>
      </c>
      <c r="S6154" s="2">
        <v>41121.920000000006</v>
      </c>
      <c r="T6154" s="2">
        <v>15420.720000000005</v>
      </c>
    </row>
    <row r="6155" spans="1:20" x14ac:dyDescent="0.25">
      <c r="A6155" t="s">
        <v>1860</v>
      </c>
      <c r="B6155" t="s">
        <v>5</v>
      </c>
      <c r="C6155" t="s">
        <v>6</v>
      </c>
      <c r="D6155" s="1">
        <v>43400</v>
      </c>
      <c r="E6155" s="1">
        <v>43466</v>
      </c>
      <c r="F6155" s="1">
        <v>43470</v>
      </c>
      <c r="G6155" s="1">
        <v>43487</v>
      </c>
      <c r="H6155" s="13">
        <f>Orders[[#This Row],[DeliveryDate]]-Orders[[#This Row],[OrderDate]]</f>
        <v>21</v>
      </c>
      <c r="I6155" t="s">
        <v>3</v>
      </c>
      <c r="J6155" t="str">
        <f>_xlfn.XLOOKUP(Orders[[#This Row],[_SalesRepID]],'Sales team'!A:A,'Sales team'!B:B)</f>
        <v>Paul Holmes</v>
      </c>
      <c r="K6155">
        <v>14</v>
      </c>
      <c r="L6155">
        <v>28</v>
      </c>
      <c r="M6155">
        <v>177</v>
      </c>
      <c r="N6155" t="str">
        <f>_xlfn.XLOOKUP(Orders[[#This Row],[_ProductID]],Products!A:A,Products!C:C)</f>
        <v>Home décor</v>
      </c>
      <c r="O6155">
        <v>36</v>
      </c>
      <c r="P6155">
        <v>7.4999999999999997E-2</v>
      </c>
      <c r="Q6155" s="2">
        <v>1293.1000000000001</v>
      </c>
      <c r="R6155" s="2">
        <v>956.89400000000012</v>
      </c>
      <c r="S6155" s="2">
        <v>8372.8225000000002</v>
      </c>
      <c r="T6155" s="2">
        <v>1674.5644999999995</v>
      </c>
    </row>
    <row r="6156" spans="1:20" x14ac:dyDescent="0.25">
      <c r="A6156" t="s">
        <v>1861</v>
      </c>
      <c r="B6156" t="s">
        <v>1</v>
      </c>
      <c r="C6156" t="s">
        <v>6</v>
      </c>
      <c r="D6156" s="1">
        <v>43300</v>
      </c>
      <c r="E6156" s="1">
        <v>43466</v>
      </c>
      <c r="F6156" s="1">
        <v>43470</v>
      </c>
      <c r="G6156" s="1">
        <v>43487</v>
      </c>
      <c r="H6156" s="13">
        <f>Orders[[#This Row],[DeliveryDate]]-Orders[[#This Row],[OrderDate]]</f>
        <v>21</v>
      </c>
      <c r="I6156" t="s">
        <v>3</v>
      </c>
      <c r="J6156" t="str">
        <f>_xlfn.XLOOKUP(Orders[[#This Row],[_SalesRepID]],'Sales team'!A:A,'Sales team'!B:B)</f>
        <v>Chris Armstrong</v>
      </c>
      <c r="K6156">
        <v>4</v>
      </c>
      <c r="L6156">
        <v>38</v>
      </c>
      <c r="M6156">
        <v>113</v>
      </c>
      <c r="N6156" t="str">
        <f>_xlfn.XLOOKUP(Orders[[#This Row],[_ProductID]],Products!A:A,Products!C:C)</f>
        <v>Home décor</v>
      </c>
      <c r="O6156">
        <v>2</v>
      </c>
      <c r="P6156">
        <v>0.15</v>
      </c>
      <c r="Q6156" s="2">
        <v>6197.5</v>
      </c>
      <c r="R6156" s="2">
        <v>3594.5499999999997</v>
      </c>
      <c r="S6156" s="2">
        <v>5267.875</v>
      </c>
      <c r="T6156" s="2">
        <v>1673.3250000000003</v>
      </c>
    </row>
    <row r="6157" spans="1:20" x14ac:dyDescent="0.25">
      <c r="A6157" t="s">
        <v>1834</v>
      </c>
      <c r="B6157" t="s">
        <v>1</v>
      </c>
      <c r="C6157" t="s">
        <v>25</v>
      </c>
      <c r="D6157" s="1">
        <v>43300</v>
      </c>
      <c r="E6157" s="1">
        <v>43465</v>
      </c>
      <c r="F6157" s="1">
        <v>43488</v>
      </c>
      <c r="G6157" s="1">
        <v>43482</v>
      </c>
      <c r="H6157" s="13">
        <f>Orders[[#This Row],[DeliveryDate]]-Orders[[#This Row],[OrderDate]]</f>
        <v>17</v>
      </c>
      <c r="I6157" t="s">
        <v>3</v>
      </c>
      <c r="J6157" t="str">
        <f>_xlfn.XLOOKUP(Orders[[#This Row],[_SalesRepID]],'Sales team'!A:A,'Sales team'!B:B)</f>
        <v>Chris Armstrong</v>
      </c>
      <c r="K6157">
        <v>4</v>
      </c>
      <c r="L6157">
        <v>36</v>
      </c>
      <c r="M6157">
        <v>349</v>
      </c>
      <c r="N6157" t="str">
        <f>_xlfn.XLOOKUP(Orders[[#This Row],[_ProductID]],Products!A:A,Products!C:C)</f>
        <v>Home décor</v>
      </c>
      <c r="O6157">
        <v>2</v>
      </c>
      <c r="P6157">
        <v>0.15</v>
      </c>
      <c r="Q6157" s="2">
        <v>1132.3</v>
      </c>
      <c r="R6157" s="2">
        <v>815.25599999999997</v>
      </c>
      <c r="S6157" s="2">
        <v>1924.9099999999999</v>
      </c>
      <c r="T6157" s="2">
        <v>294.39799999999991</v>
      </c>
    </row>
    <row r="6158" spans="1:20" x14ac:dyDescent="0.25">
      <c r="A6158" t="s">
        <v>1835</v>
      </c>
      <c r="B6158" t="s">
        <v>5</v>
      </c>
      <c r="C6158" t="s">
        <v>25</v>
      </c>
      <c r="D6158" s="1">
        <v>43300</v>
      </c>
      <c r="E6158" s="1">
        <v>43465</v>
      </c>
      <c r="F6158" s="1">
        <v>43473</v>
      </c>
      <c r="G6158" s="1">
        <v>43490</v>
      </c>
      <c r="H6158" s="13">
        <f>Orders[[#This Row],[DeliveryDate]]-Orders[[#This Row],[OrderDate]]</f>
        <v>25</v>
      </c>
      <c r="I6158" t="s">
        <v>3</v>
      </c>
      <c r="J6158" t="str">
        <f>_xlfn.XLOOKUP(Orders[[#This Row],[_SalesRepID]],'Sales team'!A:A,'Sales team'!B:B)</f>
        <v>Anthony Berry</v>
      </c>
      <c r="K6158">
        <v>16</v>
      </c>
      <c r="L6158">
        <v>23</v>
      </c>
      <c r="M6158">
        <v>348</v>
      </c>
      <c r="N6158" t="str">
        <f>_xlfn.XLOOKUP(Orders[[#This Row],[_ProductID]],Products!A:A,Products!C:C)</f>
        <v>Furniture</v>
      </c>
      <c r="O6158">
        <v>22</v>
      </c>
      <c r="P6158">
        <v>0.05</v>
      </c>
      <c r="Q6158" s="2">
        <v>757.1</v>
      </c>
      <c r="R6158" s="2">
        <v>446.68899999999996</v>
      </c>
      <c r="S6158" s="2">
        <v>2876.98</v>
      </c>
      <c r="T6158" s="2">
        <v>1090.2240000000002</v>
      </c>
    </row>
    <row r="6159" spans="1:20" x14ac:dyDescent="0.25">
      <c r="A6159" t="s">
        <v>1836</v>
      </c>
      <c r="B6159" t="s">
        <v>1</v>
      </c>
      <c r="C6159" t="s">
        <v>13</v>
      </c>
      <c r="D6159" s="1">
        <v>43400</v>
      </c>
      <c r="E6159" s="1">
        <v>43465</v>
      </c>
      <c r="F6159" s="1">
        <v>43490</v>
      </c>
      <c r="G6159" s="1">
        <v>43474</v>
      </c>
      <c r="H6159" s="13">
        <f>Orders[[#This Row],[DeliveryDate]]-Orders[[#This Row],[OrderDate]]</f>
        <v>9</v>
      </c>
      <c r="I6159" t="s">
        <v>3</v>
      </c>
      <c r="J6159" t="str">
        <f>_xlfn.XLOOKUP(Orders[[#This Row],[_SalesRepID]],'Sales team'!A:A,'Sales team'!B:B)</f>
        <v>Stephen Payne</v>
      </c>
      <c r="K6159">
        <v>5</v>
      </c>
      <c r="L6159">
        <v>21</v>
      </c>
      <c r="M6159">
        <v>262</v>
      </c>
      <c r="N6159" t="str">
        <f>_xlfn.XLOOKUP(Orders[[#This Row],[_ProductID]],Products!A:A,Products!C:C)</f>
        <v>Home décor</v>
      </c>
      <c r="O6159">
        <v>17</v>
      </c>
      <c r="P6159">
        <v>0.1</v>
      </c>
      <c r="Q6159" s="2">
        <v>1038.5</v>
      </c>
      <c r="R6159" s="2">
        <v>882.72500000000002</v>
      </c>
      <c r="S6159" s="2">
        <v>5607.9000000000005</v>
      </c>
      <c r="T6159" s="2">
        <v>311.55000000000018</v>
      </c>
    </row>
    <row r="6160" spans="1:20" x14ac:dyDescent="0.25">
      <c r="A6160" t="s">
        <v>1837</v>
      </c>
      <c r="B6160" t="s">
        <v>5</v>
      </c>
      <c r="C6160" t="s">
        <v>6</v>
      </c>
      <c r="D6160" s="1">
        <v>43400</v>
      </c>
      <c r="E6160" s="1">
        <v>43465</v>
      </c>
      <c r="F6160" s="1">
        <v>43492</v>
      </c>
      <c r="G6160" s="1">
        <v>43489</v>
      </c>
      <c r="H6160" s="13">
        <f>Orders[[#This Row],[DeliveryDate]]-Orders[[#This Row],[OrderDate]]</f>
        <v>24</v>
      </c>
      <c r="I6160" t="s">
        <v>3</v>
      </c>
      <c r="J6160" t="str">
        <f>_xlfn.XLOOKUP(Orders[[#This Row],[_SalesRepID]],'Sales team'!A:A,'Sales team'!B:B)</f>
        <v>Anthony Berry</v>
      </c>
      <c r="K6160">
        <v>16</v>
      </c>
      <c r="L6160">
        <v>40</v>
      </c>
      <c r="M6160">
        <v>125</v>
      </c>
      <c r="N6160" t="str">
        <f>_xlfn.XLOOKUP(Orders[[#This Row],[_ProductID]],Products!A:A,Products!C:C)</f>
        <v>Home décor</v>
      </c>
      <c r="O6160">
        <v>29</v>
      </c>
      <c r="P6160">
        <v>0.05</v>
      </c>
      <c r="Q6160" s="2">
        <v>958.1</v>
      </c>
      <c r="R6160" s="2">
        <v>603.60300000000007</v>
      </c>
      <c r="S6160" s="2">
        <v>5461.17</v>
      </c>
      <c r="T6160" s="2">
        <v>1839.5519999999997</v>
      </c>
    </row>
    <row r="6161" spans="1:20" x14ac:dyDescent="0.25">
      <c r="A6161" t="s">
        <v>1838</v>
      </c>
      <c r="B6161" t="s">
        <v>10</v>
      </c>
      <c r="C6161" t="s">
        <v>15</v>
      </c>
      <c r="D6161" s="1">
        <v>43400</v>
      </c>
      <c r="E6161" s="1">
        <v>43465</v>
      </c>
      <c r="F6161" s="1">
        <v>43491</v>
      </c>
      <c r="G6161" s="1">
        <v>43487</v>
      </c>
      <c r="H6161" s="13">
        <f>Orders[[#This Row],[DeliveryDate]]-Orders[[#This Row],[OrderDate]]</f>
        <v>22</v>
      </c>
      <c r="I6161" t="s">
        <v>3</v>
      </c>
      <c r="J6161" t="str">
        <f>_xlfn.XLOOKUP(Orders[[#This Row],[_SalesRepID]],'Sales team'!A:A,'Sales team'!B:B)</f>
        <v>Shawn Torres</v>
      </c>
      <c r="K6161">
        <v>27</v>
      </c>
      <c r="L6161">
        <v>39</v>
      </c>
      <c r="M6161">
        <v>44</v>
      </c>
      <c r="N6161" t="str">
        <f>_xlfn.XLOOKUP(Orders[[#This Row],[_ProductID]],Products!A:A,Products!C:C)</f>
        <v>Home décor</v>
      </c>
      <c r="O6161">
        <v>36</v>
      </c>
      <c r="P6161">
        <v>0.1</v>
      </c>
      <c r="Q6161" s="2">
        <v>1855.9</v>
      </c>
      <c r="R6161" s="2">
        <v>1521.838</v>
      </c>
      <c r="S6161" s="2">
        <v>1670.3100000000002</v>
      </c>
      <c r="T6161" s="2">
        <v>148.47200000000021</v>
      </c>
    </row>
    <row r="6162" spans="1:20" x14ac:dyDescent="0.25">
      <c r="A6162" t="s">
        <v>1839</v>
      </c>
      <c r="B6162" t="s">
        <v>1</v>
      </c>
      <c r="C6162" t="s">
        <v>6</v>
      </c>
      <c r="D6162" s="1">
        <v>43300</v>
      </c>
      <c r="E6162" s="1">
        <v>43465</v>
      </c>
      <c r="F6162" s="1">
        <v>43486</v>
      </c>
      <c r="G6162" s="1">
        <v>43479</v>
      </c>
      <c r="H6162" s="13">
        <f>Orders[[#This Row],[DeliveryDate]]-Orders[[#This Row],[OrderDate]]</f>
        <v>14</v>
      </c>
      <c r="I6162" t="s">
        <v>3</v>
      </c>
      <c r="J6162" t="str">
        <f>_xlfn.XLOOKUP(Orders[[#This Row],[_SalesRepID]],'Sales team'!A:A,'Sales team'!B:B)</f>
        <v>Jonathan Hawkins</v>
      </c>
      <c r="K6162">
        <v>10</v>
      </c>
      <c r="L6162">
        <v>29</v>
      </c>
      <c r="M6162">
        <v>187</v>
      </c>
      <c r="N6162" t="str">
        <f>_xlfn.XLOOKUP(Orders[[#This Row],[_ProductID]],Products!A:A,Products!C:C)</f>
        <v>Home décor</v>
      </c>
      <c r="O6162">
        <v>21</v>
      </c>
      <c r="P6162">
        <v>0.15</v>
      </c>
      <c r="Q6162" s="2">
        <v>2646.5</v>
      </c>
      <c r="R6162" s="2">
        <v>1879.0149999999999</v>
      </c>
      <c r="S6162" s="2">
        <v>4499.05</v>
      </c>
      <c r="T6162" s="2">
        <v>741.02000000000044</v>
      </c>
    </row>
    <row r="6163" spans="1:20" x14ac:dyDescent="0.25">
      <c r="A6163" t="s">
        <v>1840</v>
      </c>
      <c r="B6163" t="s">
        <v>1</v>
      </c>
      <c r="C6163" t="s">
        <v>15</v>
      </c>
      <c r="D6163" s="1">
        <v>43300</v>
      </c>
      <c r="E6163" s="1">
        <v>43465</v>
      </c>
      <c r="F6163" s="1">
        <v>43484</v>
      </c>
      <c r="G6163" s="1">
        <v>43486</v>
      </c>
      <c r="H6163" s="13">
        <f>Orders[[#This Row],[DeliveryDate]]-Orders[[#This Row],[OrderDate]]</f>
        <v>21</v>
      </c>
      <c r="I6163" t="s">
        <v>3</v>
      </c>
      <c r="J6163" t="str">
        <f>_xlfn.XLOOKUP(Orders[[#This Row],[_SalesRepID]],'Sales team'!A:A,'Sales team'!B:B)</f>
        <v>Jerry Green</v>
      </c>
      <c r="K6163">
        <v>3</v>
      </c>
      <c r="L6163">
        <v>19</v>
      </c>
      <c r="M6163">
        <v>32</v>
      </c>
      <c r="N6163" t="str">
        <f>_xlfn.XLOOKUP(Orders[[#This Row],[_ProductID]],Products!A:A,Products!C:C)</f>
        <v>Outdoor</v>
      </c>
      <c r="O6163">
        <v>10</v>
      </c>
      <c r="P6163">
        <v>0.15</v>
      </c>
      <c r="Q6163" s="2">
        <v>5453.8</v>
      </c>
      <c r="R6163" s="2">
        <v>3654.0460000000003</v>
      </c>
      <c r="S6163" s="2">
        <v>13907.19</v>
      </c>
      <c r="T6163" s="2">
        <v>2945.0519999999997</v>
      </c>
    </row>
    <row r="6164" spans="1:20" x14ac:dyDescent="0.25">
      <c r="A6164" t="s">
        <v>1841</v>
      </c>
      <c r="B6164" t="s">
        <v>1</v>
      </c>
      <c r="C6164" t="s">
        <v>6</v>
      </c>
      <c r="D6164" s="1">
        <v>43300</v>
      </c>
      <c r="E6164" s="1">
        <v>43465</v>
      </c>
      <c r="F6164" s="1">
        <v>43470</v>
      </c>
      <c r="G6164" s="1">
        <v>43481</v>
      </c>
      <c r="H6164" s="13">
        <f>Orders[[#This Row],[DeliveryDate]]-Orders[[#This Row],[OrderDate]]</f>
        <v>16</v>
      </c>
      <c r="I6164" t="s">
        <v>3</v>
      </c>
      <c r="J6164" t="str">
        <f>_xlfn.XLOOKUP(Orders[[#This Row],[_SalesRepID]],'Sales team'!A:A,'Sales team'!B:B)</f>
        <v>Stephen Payne</v>
      </c>
      <c r="K6164">
        <v>5</v>
      </c>
      <c r="L6164">
        <v>5</v>
      </c>
      <c r="M6164">
        <v>104</v>
      </c>
      <c r="N6164" t="str">
        <f>_xlfn.XLOOKUP(Orders[[#This Row],[_ProductID]],Products!A:A,Products!C:C)</f>
        <v>Home décor</v>
      </c>
      <c r="O6164">
        <v>45</v>
      </c>
      <c r="P6164">
        <v>7.4999999999999997E-2</v>
      </c>
      <c r="Q6164" s="2">
        <v>1782.2</v>
      </c>
      <c r="R6164" s="2">
        <v>1301.0060000000001</v>
      </c>
      <c r="S6164" s="2">
        <v>6594.14</v>
      </c>
      <c r="T6164" s="2">
        <v>1390.116</v>
      </c>
    </row>
    <row r="6165" spans="1:20" x14ac:dyDescent="0.25">
      <c r="A6165" t="s">
        <v>1842</v>
      </c>
      <c r="B6165" t="s">
        <v>1</v>
      </c>
      <c r="C6165" t="s">
        <v>6</v>
      </c>
      <c r="D6165" s="1">
        <v>43400</v>
      </c>
      <c r="E6165" s="1">
        <v>43465</v>
      </c>
      <c r="F6165" s="1">
        <v>43479</v>
      </c>
      <c r="G6165" s="1">
        <v>43469</v>
      </c>
      <c r="H6165" s="13">
        <f>Orders[[#This Row],[DeliveryDate]]-Orders[[#This Row],[OrderDate]]</f>
        <v>4</v>
      </c>
      <c r="I6165" t="s">
        <v>3</v>
      </c>
      <c r="J6165" t="str">
        <f>_xlfn.XLOOKUP(Orders[[#This Row],[_SalesRepID]],'Sales team'!A:A,'Sales team'!B:B)</f>
        <v>Jerry Green</v>
      </c>
      <c r="K6165">
        <v>3</v>
      </c>
      <c r="L6165">
        <v>29</v>
      </c>
      <c r="M6165">
        <v>126</v>
      </c>
      <c r="N6165" t="str">
        <f>_xlfn.XLOOKUP(Orders[[#This Row],[_ProductID]],Products!A:A,Products!C:C)</f>
        <v>Outdoor</v>
      </c>
      <c r="O6165">
        <v>9</v>
      </c>
      <c r="P6165">
        <v>0.05</v>
      </c>
      <c r="Q6165" s="2">
        <v>1051.9000000000001</v>
      </c>
      <c r="R6165" s="2">
        <v>631.14</v>
      </c>
      <c r="S6165" s="2">
        <v>3997.2200000000003</v>
      </c>
      <c r="T6165" s="2">
        <v>1472.6600000000003</v>
      </c>
    </row>
    <row r="6166" spans="1:20" x14ac:dyDescent="0.25">
      <c r="A6166" t="s">
        <v>1843</v>
      </c>
      <c r="B6166" t="s">
        <v>1</v>
      </c>
      <c r="C6166" t="s">
        <v>25</v>
      </c>
      <c r="D6166" s="1">
        <v>43400</v>
      </c>
      <c r="E6166" s="1">
        <v>43465</v>
      </c>
      <c r="F6166" s="1">
        <v>43483</v>
      </c>
      <c r="G6166" s="1">
        <v>43495</v>
      </c>
      <c r="H6166" s="13">
        <f>Orders[[#This Row],[DeliveryDate]]-Orders[[#This Row],[OrderDate]]</f>
        <v>30</v>
      </c>
      <c r="I6166" t="s">
        <v>3</v>
      </c>
      <c r="J6166" t="str">
        <f>_xlfn.XLOOKUP(Orders[[#This Row],[_SalesRepID]],'Sales team'!A:A,'Sales team'!B:B)</f>
        <v>Joshua Ryan</v>
      </c>
      <c r="K6166">
        <v>9</v>
      </c>
      <c r="L6166">
        <v>22</v>
      </c>
      <c r="M6166">
        <v>338</v>
      </c>
      <c r="N6166" t="str">
        <f>_xlfn.XLOOKUP(Orders[[#This Row],[_ProductID]],Products!A:A,Products!C:C)</f>
        <v>Furniture</v>
      </c>
      <c r="O6166">
        <v>5</v>
      </c>
      <c r="P6166">
        <v>0.2</v>
      </c>
      <c r="Q6166" s="2">
        <v>254.6</v>
      </c>
      <c r="R6166" s="2">
        <v>216.41</v>
      </c>
      <c r="S6166" s="2">
        <v>1018.4000000000001</v>
      </c>
      <c r="T6166" s="2">
        <v>-63.649999999999864</v>
      </c>
    </row>
    <row r="6167" spans="1:20" x14ac:dyDescent="0.25">
      <c r="A6167" t="s">
        <v>1844</v>
      </c>
      <c r="B6167" t="s">
        <v>1</v>
      </c>
      <c r="C6167" t="s">
        <v>13</v>
      </c>
      <c r="D6167" s="1">
        <v>43400</v>
      </c>
      <c r="E6167" s="1">
        <v>43465</v>
      </c>
      <c r="F6167" s="1">
        <v>43482</v>
      </c>
      <c r="G6167" s="1">
        <v>43479</v>
      </c>
      <c r="H6167" s="13">
        <f>Orders[[#This Row],[DeliveryDate]]-Orders[[#This Row],[OrderDate]]</f>
        <v>14</v>
      </c>
      <c r="I6167" t="s">
        <v>3</v>
      </c>
      <c r="J6167" t="str">
        <f>_xlfn.XLOOKUP(Orders[[#This Row],[_SalesRepID]],'Sales team'!A:A,'Sales team'!B:B)</f>
        <v>Joshua Ryan</v>
      </c>
      <c r="K6167">
        <v>9</v>
      </c>
      <c r="L6167">
        <v>19</v>
      </c>
      <c r="M6167">
        <v>315</v>
      </c>
      <c r="N6167" t="str">
        <f>_xlfn.XLOOKUP(Orders[[#This Row],[_ProductID]],Products!A:A,Products!C:C)</f>
        <v>Home décor</v>
      </c>
      <c r="O6167">
        <v>33</v>
      </c>
      <c r="P6167">
        <v>7.4999999999999997E-2</v>
      </c>
      <c r="Q6167" s="2">
        <v>2860.9</v>
      </c>
      <c r="R6167" s="2">
        <v>1745.1490000000001</v>
      </c>
      <c r="S6167" s="2">
        <v>5292.6650000000009</v>
      </c>
      <c r="T6167" s="2">
        <v>1802.3670000000006</v>
      </c>
    </row>
    <row r="6168" spans="1:20" x14ac:dyDescent="0.25">
      <c r="A6168" t="s">
        <v>1845</v>
      </c>
      <c r="B6168" t="s">
        <v>1</v>
      </c>
      <c r="C6168" t="s">
        <v>46</v>
      </c>
      <c r="D6168" s="1">
        <v>43400</v>
      </c>
      <c r="E6168" s="1">
        <v>43465</v>
      </c>
      <c r="F6168" s="1">
        <v>43481</v>
      </c>
      <c r="G6168" s="1">
        <v>43479</v>
      </c>
      <c r="H6168" s="13">
        <f>Orders[[#This Row],[DeliveryDate]]-Orders[[#This Row],[OrderDate]]</f>
        <v>14</v>
      </c>
      <c r="I6168" t="s">
        <v>3</v>
      </c>
      <c r="J6168" t="str">
        <f>_xlfn.XLOOKUP(Orders[[#This Row],[_SalesRepID]],'Sales team'!A:A,'Sales team'!B:B)</f>
        <v>George Lewis</v>
      </c>
      <c r="K6168">
        <v>8</v>
      </c>
      <c r="L6168">
        <v>32</v>
      </c>
      <c r="M6168">
        <v>78</v>
      </c>
      <c r="N6168" t="str">
        <f>_xlfn.XLOOKUP(Orders[[#This Row],[_ProductID]],Products!A:A,Products!C:C)</f>
        <v>Outdoor</v>
      </c>
      <c r="O6168">
        <v>10</v>
      </c>
      <c r="P6168">
        <v>0.1</v>
      </c>
      <c r="Q6168" s="2">
        <v>2887.7000000000003</v>
      </c>
      <c r="R6168" s="2">
        <v>1212.8340000000001</v>
      </c>
      <c r="S6168" s="2">
        <v>20791.440000000002</v>
      </c>
      <c r="T6168" s="2">
        <v>11088.768000000002</v>
      </c>
    </row>
    <row r="6169" spans="1:20" x14ac:dyDescent="0.25">
      <c r="A6169" t="s">
        <v>1846</v>
      </c>
      <c r="B6169" t="s">
        <v>8</v>
      </c>
      <c r="C6169" t="s">
        <v>15</v>
      </c>
      <c r="D6169" s="1">
        <v>43400</v>
      </c>
      <c r="E6169" s="1">
        <v>43465</v>
      </c>
      <c r="F6169" s="1">
        <v>43480</v>
      </c>
      <c r="G6169" s="1">
        <v>43482</v>
      </c>
      <c r="H6169" s="13">
        <f>Orders[[#This Row],[DeliveryDate]]-Orders[[#This Row],[OrderDate]]</f>
        <v>17</v>
      </c>
      <c r="I6169" t="s">
        <v>3</v>
      </c>
      <c r="J6169" t="str">
        <f>_xlfn.XLOOKUP(Orders[[#This Row],[_SalesRepID]],'Sales team'!A:A,'Sales team'!B:B)</f>
        <v>Samuel Fowler</v>
      </c>
      <c r="K6169">
        <v>21</v>
      </c>
      <c r="L6169">
        <v>31</v>
      </c>
      <c r="M6169">
        <v>30</v>
      </c>
      <c r="N6169" t="str">
        <f>_xlfn.XLOOKUP(Orders[[#This Row],[_ProductID]],Products!A:A,Products!C:C)</f>
        <v>Home décor</v>
      </c>
      <c r="O6169">
        <v>24</v>
      </c>
      <c r="P6169">
        <v>0.05</v>
      </c>
      <c r="Q6169" s="2">
        <v>1085.4000000000001</v>
      </c>
      <c r="R6169" s="2">
        <v>857.46600000000012</v>
      </c>
      <c r="S6169" s="2">
        <v>8249.0400000000009</v>
      </c>
      <c r="T6169" s="2">
        <v>1389.3119999999999</v>
      </c>
    </row>
    <row r="6170" spans="1:20" x14ac:dyDescent="0.25">
      <c r="A6170" t="s">
        <v>1819</v>
      </c>
      <c r="B6170" t="s">
        <v>1</v>
      </c>
      <c r="C6170" t="s">
        <v>15</v>
      </c>
      <c r="D6170" s="1">
        <v>43300</v>
      </c>
      <c r="E6170" s="1">
        <v>43464</v>
      </c>
      <c r="F6170" s="1">
        <v>43479</v>
      </c>
      <c r="G6170" s="1">
        <v>43469</v>
      </c>
      <c r="H6170" s="13">
        <f>Orders[[#This Row],[DeliveryDate]]-Orders[[#This Row],[OrderDate]]</f>
        <v>5</v>
      </c>
      <c r="I6170" t="s">
        <v>3</v>
      </c>
      <c r="J6170" t="str">
        <f>_xlfn.XLOOKUP(Orders[[#This Row],[_SalesRepID]],'Sales team'!A:A,'Sales team'!B:B)</f>
        <v>Joshua Little</v>
      </c>
      <c r="K6170">
        <v>11</v>
      </c>
      <c r="L6170">
        <v>42</v>
      </c>
      <c r="M6170">
        <v>30</v>
      </c>
      <c r="N6170" t="str">
        <f>_xlfn.XLOOKUP(Orders[[#This Row],[_ProductID]],Products!A:A,Products!C:C)</f>
        <v>Home décor</v>
      </c>
      <c r="O6170">
        <v>43</v>
      </c>
      <c r="P6170">
        <v>0.1</v>
      </c>
      <c r="Q6170" s="2">
        <v>6539.2</v>
      </c>
      <c r="R6170" s="2">
        <v>4708.2239999999993</v>
      </c>
      <c r="S6170" s="2">
        <v>41196.959999999999</v>
      </c>
      <c r="T6170" s="2">
        <v>8239.3920000000071</v>
      </c>
    </row>
    <row r="6171" spans="1:20" x14ac:dyDescent="0.25">
      <c r="A6171" t="s">
        <v>1820</v>
      </c>
      <c r="B6171" t="s">
        <v>1</v>
      </c>
      <c r="C6171" t="s">
        <v>46</v>
      </c>
      <c r="D6171" s="1">
        <v>43400</v>
      </c>
      <c r="E6171" s="1">
        <v>43464</v>
      </c>
      <c r="F6171" s="1">
        <v>43470</v>
      </c>
      <c r="G6171" s="1">
        <v>43482</v>
      </c>
      <c r="H6171" s="13">
        <f>Orders[[#This Row],[DeliveryDate]]-Orders[[#This Row],[OrderDate]]</f>
        <v>18</v>
      </c>
      <c r="I6171" t="s">
        <v>3</v>
      </c>
      <c r="J6171" t="str">
        <f>_xlfn.XLOOKUP(Orders[[#This Row],[_SalesRepID]],'Sales team'!A:A,'Sales team'!B:B)</f>
        <v>George Lewis</v>
      </c>
      <c r="K6171">
        <v>8</v>
      </c>
      <c r="L6171">
        <v>42</v>
      </c>
      <c r="M6171">
        <v>83</v>
      </c>
      <c r="N6171" t="str">
        <f>_xlfn.XLOOKUP(Orders[[#This Row],[_ProductID]],Products!A:A,Products!C:C)</f>
        <v>Kitchen &amp; Dining</v>
      </c>
      <c r="O6171">
        <v>4</v>
      </c>
      <c r="P6171">
        <v>0.1</v>
      </c>
      <c r="Q6171" s="2">
        <v>3256.2000000000003</v>
      </c>
      <c r="R6171" s="2">
        <v>2637.5220000000004</v>
      </c>
      <c r="S6171" s="2">
        <v>2930.5800000000004</v>
      </c>
      <c r="T6171" s="2">
        <v>293.05799999999999</v>
      </c>
    </row>
    <row r="6172" spans="1:20" x14ac:dyDescent="0.25">
      <c r="A6172" t="s">
        <v>1821</v>
      </c>
      <c r="B6172" t="s">
        <v>5</v>
      </c>
      <c r="C6172" t="s">
        <v>15</v>
      </c>
      <c r="D6172" s="1">
        <v>43300</v>
      </c>
      <c r="E6172" s="1">
        <v>43464</v>
      </c>
      <c r="F6172" s="1">
        <v>43478</v>
      </c>
      <c r="G6172" s="1">
        <v>43493</v>
      </c>
      <c r="H6172" s="13">
        <f>Orders[[#This Row],[DeliveryDate]]-Orders[[#This Row],[OrderDate]]</f>
        <v>29</v>
      </c>
      <c r="I6172" t="s">
        <v>3</v>
      </c>
      <c r="J6172" t="str">
        <f>_xlfn.XLOOKUP(Orders[[#This Row],[_SalesRepID]],'Sales team'!A:A,'Sales team'!B:B)</f>
        <v>Todd Roberts</v>
      </c>
      <c r="K6172">
        <v>13</v>
      </c>
      <c r="L6172">
        <v>43</v>
      </c>
      <c r="M6172">
        <v>19</v>
      </c>
      <c r="N6172" t="str">
        <f>_xlfn.XLOOKUP(Orders[[#This Row],[_ProductID]],Products!A:A,Products!C:C)</f>
        <v>Furniture</v>
      </c>
      <c r="O6172">
        <v>15</v>
      </c>
      <c r="P6172">
        <v>0.1</v>
      </c>
      <c r="Q6172" s="2">
        <v>2579.5</v>
      </c>
      <c r="R6172" s="2">
        <v>1625.085</v>
      </c>
      <c r="S6172" s="2">
        <v>2321.5500000000002</v>
      </c>
      <c r="T6172" s="2">
        <v>696.46500000000015</v>
      </c>
    </row>
    <row r="6173" spans="1:20" x14ac:dyDescent="0.25">
      <c r="A6173" t="s">
        <v>1822</v>
      </c>
      <c r="B6173" t="s">
        <v>5</v>
      </c>
      <c r="C6173" t="s">
        <v>46</v>
      </c>
      <c r="D6173" s="1">
        <v>43300</v>
      </c>
      <c r="E6173" s="1">
        <v>43464</v>
      </c>
      <c r="F6173" s="1">
        <v>43478</v>
      </c>
      <c r="G6173" s="1">
        <v>43480</v>
      </c>
      <c r="H6173" s="13">
        <f>Orders[[#This Row],[DeliveryDate]]-Orders[[#This Row],[OrderDate]]</f>
        <v>16</v>
      </c>
      <c r="I6173" t="s">
        <v>3</v>
      </c>
      <c r="J6173" t="str">
        <f>_xlfn.XLOOKUP(Orders[[#This Row],[_SalesRepID]],'Sales team'!A:A,'Sales team'!B:B)</f>
        <v>Anthony Torres</v>
      </c>
      <c r="K6173">
        <v>20</v>
      </c>
      <c r="L6173">
        <v>36</v>
      </c>
      <c r="M6173">
        <v>87</v>
      </c>
      <c r="N6173" t="str">
        <f>_xlfn.XLOOKUP(Orders[[#This Row],[_ProductID]],Products!A:A,Products!C:C)</f>
        <v>Furniture</v>
      </c>
      <c r="O6173">
        <v>5</v>
      </c>
      <c r="P6173">
        <v>0.05</v>
      </c>
      <c r="Q6173" s="2">
        <v>3852.5</v>
      </c>
      <c r="R6173" s="2">
        <v>2966.4250000000002</v>
      </c>
      <c r="S6173" s="2">
        <v>29279</v>
      </c>
      <c r="T6173" s="2">
        <v>5547.5999999999985</v>
      </c>
    </row>
    <row r="6174" spans="1:20" x14ac:dyDescent="0.25">
      <c r="A6174" t="s">
        <v>1823</v>
      </c>
      <c r="B6174" t="s">
        <v>10</v>
      </c>
      <c r="C6174" t="s">
        <v>6</v>
      </c>
      <c r="D6174" s="1">
        <v>43300</v>
      </c>
      <c r="E6174" s="1">
        <v>43464</v>
      </c>
      <c r="F6174" s="1">
        <v>43480</v>
      </c>
      <c r="G6174" s="1">
        <v>43468</v>
      </c>
      <c r="H6174" s="13">
        <f>Orders[[#This Row],[DeliveryDate]]-Orders[[#This Row],[OrderDate]]</f>
        <v>4</v>
      </c>
      <c r="I6174" t="s">
        <v>3</v>
      </c>
      <c r="J6174" t="str">
        <f>_xlfn.XLOOKUP(Orders[[#This Row],[_SalesRepID]],'Sales team'!A:A,'Sales team'!B:B)</f>
        <v>Shawn Torres</v>
      </c>
      <c r="K6174">
        <v>27</v>
      </c>
      <c r="L6174">
        <v>26</v>
      </c>
      <c r="M6174">
        <v>145</v>
      </c>
      <c r="N6174" t="str">
        <f>_xlfn.XLOOKUP(Orders[[#This Row],[_ProductID]],Products!A:A,Products!C:C)</f>
        <v>Home décor</v>
      </c>
      <c r="O6174">
        <v>11</v>
      </c>
      <c r="P6174">
        <v>0.15</v>
      </c>
      <c r="Q6174" s="2">
        <v>924.6</v>
      </c>
      <c r="R6174" s="2">
        <v>527.02199999999993</v>
      </c>
      <c r="S6174" s="2">
        <v>6287.28</v>
      </c>
      <c r="T6174" s="2">
        <v>2071.1040000000003</v>
      </c>
    </row>
    <row r="6175" spans="1:20" x14ac:dyDescent="0.25">
      <c r="A6175" t="s">
        <v>1824</v>
      </c>
      <c r="B6175" t="s">
        <v>10</v>
      </c>
      <c r="C6175" t="s">
        <v>2</v>
      </c>
      <c r="D6175" s="1">
        <v>43400</v>
      </c>
      <c r="E6175" s="1">
        <v>43464</v>
      </c>
      <c r="F6175" s="1">
        <v>43485</v>
      </c>
      <c r="G6175" s="1">
        <v>43473</v>
      </c>
      <c r="H6175" s="13">
        <f>Orders[[#This Row],[DeliveryDate]]-Orders[[#This Row],[OrderDate]]</f>
        <v>9</v>
      </c>
      <c r="I6175" t="s">
        <v>3</v>
      </c>
      <c r="J6175" t="str">
        <f>_xlfn.XLOOKUP(Orders[[#This Row],[_SalesRepID]],'Sales team'!A:A,'Sales team'!B:B)</f>
        <v>Donald Reynolds</v>
      </c>
      <c r="K6175">
        <v>26</v>
      </c>
      <c r="L6175">
        <v>20</v>
      </c>
      <c r="M6175">
        <v>260</v>
      </c>
      <c r="N6175" t="str">
        <f>_xlfn.XLOOKUP(Orders[[#This Row],[_ProductID]],Products!A:A,Products!C:C)</f>
        <v>Home décor</v>
      </c>
      <c r="O6175">
        <v>27</v>
      </c>
      <c r="P6175">
        <v>0.05</v>
      </c>
      <c r="Q6175" s="2">
        <v>3906.1</v>
      </c>
      <c r="R6175" s="2">
        <v>2421.7820000000002</v>
      </c>
      <c r="S6175" s="2">
        <v>11132.384999999998</v>
      </c>
      <c r="T6175" s="2">
        <v>3867.0389999999979</v>
      </c>
    </row>
    <row r="6176" spans="1:20" x14ac:dyDescent="0.25">
      <c r="A6176" t="s">
        <v>1825</v>
      </c>
      <c r="B6176" t="s">
        <v>8</v>
      </c>
      <c r="C6176" t="s">
        <v>2</v>
      </c>
      <c r="D6176" s="1">
        <v>43400</v>
      </c>
      <c r="E6176" s="1">
        <v>43464</v>
      </c>
      <c r="F6176" s="1">
        <v>43475</v>
      </c>
      <c r="G6176" s="1">
        <v>43487</v>
      </c>
      <c r="H6176" s="13">
        <f>Orders[[#This Row],[DeliveryDate]]-Orders[[#This Row],[OrderDate]]</f>
        <v>23</v>
      </c>
      <c r="I6176" t="s">
        <v>3</v>
      </c>
      <c r="J6176" t="str">
        <f>_xlfn.XLOOKUP(Orders[[#This Row],[_SalesRepID]],'Sales team'!A:A,'Sales team'!B:B)</f>
        <v>Douglas Tucker</v>
      </c>
      <c r="K6176">
        <v>23</v>
      </c>
      <c r="L6176">
        <v>33</v>
      </c>
      <c r="M6176">
        <v>218</v>
      </c>
      <c r="N6176" t="str">
        <f>_xlfn.XLOOKUP(Orders[[#This Row],[_ProductID]],Products!A:A,Products!C:C)</f>
        <v>Home décor</v>
      </c>
      <c r="O6176">
        <v>35</v>
      </c>
      <c r="P6176">
        <v>0.1</v>
      </c>
      <c r="Q6176" s="2">
        <v>254.6</v>
      </c>
      <c r="R6176" s="2">
        <v>129.846</v>
      </c>
      <c r="S6176" s="2">
        <v>229.14</v>
      </c>
      <c r="T6176" s="2">
        <v>99.293999999999983</v>
      </c>
    </row>
    <row r="6177" spans="1:20" x14ac:dyDescent="0.25">
      <c r="A6177" t="s">
        <v>1826</v>
      </c>
      <c r="B6177" t="s">
        <v>10</v>
      </c>
      <c r="C6177" t="s">
        <v>25</v>
      </c>
      <c r="D6177" s="1">
        <v>43400</v>
      </c>
      <c r="E6177" s="1">
        <v>43464</v>
      </c>
      <c r="F6177" s="1">
        <v>43488</v>
      </c>
      <c r="G6177" s="1">
        <v>43490</v>
      </c>
      <c r="H6177" s="13">
        <f>Orders[[#This Row],[DeliveryDate]]-Orders[[#This Row],[OrderDate]]</f>
        <v>26</v>
      </c>
      <c r="I6177" t="s">
        <v>3</v>
      </c>
      <c r="J6177" t="str">
        <f>_xlfn.XLOOKUP(Orders[[#This Row],[_SalesRepID]],'Sales team'!A:A,'Sales team'!B:B)</f>
        <v>Carlos Miller</v>
      </c>
      <c r="K6177">
        <v>28</v>
      </c>
      <c r="L6177">
        <v>6</v>
      </c>
      <c r="M6177">
        <v>330</v>
      </c>
      <c r="N6177" t="str">
        <f>_xlfn.XLOOKUP(Orders[[#This Row],[_ProductID]],Products!A:A,Products!C:C)</f>
        <v>Furniture</v>
      </c>
      <c r="O6177">
        <v>15</v>
      </c>
      <c r="P6177">
        <v>7.4999999999999997E-2</v>
      </c>
      <c r="Q6177" s="2">
        <v>1072</v>
      </c>
      <c r="R6177" s="2">
        <v>589.6</v>
      </c>
      <c r="S6177" s="2">
        <v>1983.2</v>
      </c>
      <c r="T6177" s="2">
        <v>804</v>
      </c>
    </row>
    <row r="6178" spans="1:20" x14ac:dyDescent="0.25">
      <c r="A6178" t="s">
        <v>1827</v>
      </c>
      <c r="B6178" t="s">
        <v>1</v>
      </c>
      <c r="C6178" t="s">
        <v>13</v>
      </c>
      <c r="D6178" s="1">
        <v>43400</v>
      </c>
      <c r="E6178" s="1">
        <v>43464</v>
      </c>
      <c r="F6178" s="1">
        <v>43480</v>
      </c>
      <c r="G6178" s="1">
        <v>43469</v>
      </c>
      <c r="H6178" s="13">
        <f>Orders[[#This Row],[DeliveryDate]]-Orders[[#This Row],[OrderDate]]</f>
        <v>5</v>
      </c>
      <c r="I6178" t="s">
        <v>3</v>
      </c>
      <c r="J6178" t="str">
        <f>_xlfn.XLOOKUP(Orders[[#This Row],[_SalesRepID]],'Sales team'!A:A,'Sales team'!B:B)</f>
        <v>Stephen Payne</v>
      </c>
      <c r="K6178">
        <v>5</v>
      </c>
      <c r="L6178">
        <v>12</v>
      </c>
      <c r="M6178">
        <v>291</v>
      </c>
      <c r="N6178" t="str">
        <f>_xlfn.XLOOKUP(Orders[[#This Row],[_ProductID]],Products!A:A,Products!C:C)</f>
        <v>Kitchen &amp; Dining</v>
      </c>
      <c r="O6178">
        <v>16</v>
      </c>
      <c r="P6178">
        <v>0.15</v>
      </c>
      <c r="Q6178" s="2">
        <v>2653.2000000000003</v>
      </c>
      <c r="R6178" s="2">
        <v>1061.2800000000002</v>
      </c>
      <c r="S6178" s="2">
        <v>4510.4400000000005</v>
      </c>
      <c r="T6178" s="2">
        <v>2387.88</v>
      </c>
    </row>
    <row r="6179" spans="1:20" x14ac:dyDescent="0.25">
      <c r="A6179" t="s">
        <v>1828</v>
      </c>
      <c r="B6179" t="s">
        <v>1</v>
      </c>
      <c r="C6179" t="s">
        <v>2</v>
      </c>
      <c r="D6179" s="1">
        <v>43400</v>
      </c>
      <c r="E6179" s="1">
        <v>43464</v>
      </c>
      <c r="F6179" s="1">
        <v>43471</v>
      </c>
      <c r="G6179" s="1">
        <v>43489</v>
      </c>
      <c r="H6179" s="13">
        <f>Orders[[#This Row],[DeliveryDate]]-Orders[[#This Row],[OrderDate]]</f>
        <v>25</v>
      </c>
      <c r="I6179" t="s">
        <v>3</v>
      </c>
      <c r="J6179" t="str">
        <f>_xlfn.XLOOKUP(Orders[[#This Row],[_SalesRepID]],'Sales team'!A:A,'Sales team'!B:B)</f>
        <v>Stephen Payne</v>
      </c>
      <c r="K6179">
        <v>5</v>
      </c>
      <c r="L6179">
        <v>39</v>
      </c>
      <c r="M6179">
        <v>232</v>
      </c>
      <c r="N6179" t="str">
        <f>_xlfn.XLOOKUP(Orders[[#This Row],[_ProductID]],Products!A:A,Products!C:C)</f>
        <v>Outdoor</v>
      </c>
      <c r="O6179">
        <v>9</v>
      </c>
      <c r="P6179">
        <v>7.4999999999999997E-2</v>
      </c>
      <c r="Q6179" s="2">
        <v>3564.4</v>
      </c>
      <c r="R6179" s="2">
        <v>1817.8440000000001</v>
      </c>
      <c r="S6179" s="2">
        <v>19782.420000000002</v>
      </c>
      <c r="T6179" s="2">
        <v>8875.3560000000016</v>
      </c>
    </row>
    <row r="6180" spans="1:20" x14ac:dyDescent="0.25">
      <c r="A6180" t="s">
        <v>1829</v>
      </c>
      <c r="B6180" t="s">
        <v>1</v>
      </c>
      <c r="C6180" t="s">
        <v>13</v>
      </c>
      <c r="D6180" s="1">
        <v>43400</v>
      </c>
      <c r="E6180" s="1">
        <v>43464</v>
      </c>
      <c r="F6180" s="1">
        <v>43469</v>
      </c>
      <c r="G6180" s="1">
        <v>43475</v>
      </c>
      <c r="H6180" s="13">
        <f>Orders[[#This Row],[DeliveryDate]]-Orders[[#This Row],[OrderDate]]</f>
        <v>11</v>
      </c>
      <c r="I6180" t="s">
        <v>3</v>
      </c>
      <c r="J6180" t="str">
        <f>_xlfn.XLOOKUP(Orders[[#This Row],[_SalesRepID]],'Sales team'!A:A,'Sales team'!B:B)</f>
        <v>Jonathan Hawkins</v>
      </c>
      <c r="K6180">
        <v>10</v>
      </c>
      <c r="L6180">
        <v>4</v>
      </c>
      <c r="M6180">
        <v>271</v>
      </c>
      <c r="N6180" t="str">
        <f>_xlfn.XLOOKUP(Orders[[#This Row],[_ProductID]],Products!A:A,Products!C:C)</f>
        <v>Home décor</v>
      </c>
      <c r="O6180">
        <v>17</v>
      </c>
      <c r="P6180">
        <v>0.4</v>
      </c>
      <c r="Q6180" s="2">
        <v>1078.7</v>
      </c>
      <c r="R6180" s="2">
        <v>517.77599999999995</v>
      </c>
      <c r="S6180" s="2">
        <v>5177.76</v>
      </c>
      <c r="T6180" s="2">
        <v>1035.5520000000006</v>
      </c>
    </row>
    <row r="6181" spans="1:20" x14ac:dyDescent="0.25">
      <c r="A6181" t="s">
        <v>1830</v>
      </c>
      <c r="B6181" t="s">
        <v>5</v>
      </c>
      <c r="C6181" t="s">
        <v>25</v>
      </c>
      <c r="D6181" s="1">
        <v>43300</v>
      </c>
      <c r="E6181" s="1">
        <v>43464</v>
      </c>
      <c r="F6181" s="1">
        <v>43469</v>
      </c>
      <c r="G6181" s="1">
        <v>43493</v>
      </c>
      <c r="H6181" s="13">
        <f>Orders[[#This Row],[DeliveryDate]]-Orders[[#This Row],[OrderDate]]</f>
        <v>29</v>
      </c>
      <c r="I6181" t="s">
        <v>3</v>
      </c>
      <c r="J6181" t="str">
        <f>_xlfn.XLOOKUP(Orders[[#This Row],[_SalesRepID]],'Sales team'!A:A,'Sales team'!B:B)</f>
        <v>Frank Brown</v>
      </c>
      <c r="K6181">
        <v>17</v>
      </c>
      <c r="L6181">
        <v>19</v>
      </c>
      <c r="M6181">
        <v>358</v>
      </c>
      <c r="N6181" t="str">
        <f>_xlfn.XLOOKUP(Orders[[#This Row],[_ProductID]],Products!A:A,Products!C:C)</f>
        <v>Furniture</v>
      </c>
      <c r="O6181">
        <v>15</v>
      </c>
      <c r="P6181">
        <v>0.05</v>
      </c>
      <c r="Q6181" s="2">
        <v>6224.3</v>
      </c>
      <c r="R6181" s="2">
        <v>3112.15</v>
      </c>
      <c r="S6181" s="2">
        <v>23652.34</v>
      </c>
      <c r="T6181" s="2">
        <v>11203.74</v>
      </c>
    </row>
    <row r="6182" spans="1:20" x14ac:dyDescent="0.25">
      <c r="A6182" t="s">
        <v>1831</v>
      </c>
      <c r="B6182" t="s">
        <v>10</v>
      </c>
      <c r="C6182" t="s">
        <v>6</v>
      </c>
      <c r="D6182" s="1">
        <v>43300</v>
      </c>
      <c r="E6182" s="1">
        <v>43464</v>
      </c>
      <c r="F6182" s="1">
        <v>43474</v>
      </c>
      <c r="G6182" s="1">
        <v>43494</v>
      </c>
      <c r="H6182" s="13">
        <f>Orders[[#This Row],[DeliveryDate]]-Orders[[#This Row],[OrderDate]]</f>
        <v>30</v>
      </c>
      <c r="I6182" t="s">
        <v>3</v>
      </c>
      <c r="J6182" t="str">
        <f>_xlfn.XLOOKUP(Orders[[#This Row],[_SalesRepID]],'Sales team'!A:A,'Sales team'!B:B)</f>
        <v>Carlos Miller</v>
      </c>
      <c r="K6182">
        <v>28</v>
      </c>
      <c r="L6182">
        <v>2</v>
      </c>
      <c r="M6182">
        <v>99</v>
      </c>
      <c r="N6182" t="str">
        <f>_xlfn.XLOOKUP(Orders[[#This Row],[_ProductID]],Products!A:A,Products!C:C)</f>
        <v>Furniture</v>
      </c>
      <c r="O6182">
        <v>42</v>
      </c>
      <c r="P6182">
        <v>0.1</v>
      </c>
      <c r="Q6182" s="2">
        <v>1326.6000000000001</v>
      </c>
      <c r="R6182" s="2">
        <v>822.49200000000008</v>
      </c>
      <c r="S6182" s="2">
        <v>7163.64</v>
      </c>
      <c r="T6182" s="2">
        <v>2228.6880000000001</v>
      </c>
    </row>
    <row r="6183" spans="1:20" x14ac:dyDescent="0.25">
      <c r="A6183" t="s">
        <v>1832</v>
      </c>
      <c r="B6183" t="s">
        <v>10</v>
      </c>
      <c r="C6183" t="s">
        <v>6</v>
      </c>
      <c r="D6183" s="1">
        <v>43300</v>
      </c>
      <c r="E6183" s="1">
        <v>43464</v>
      </c>
      <c r="F6183" s="1">
        <v>43485</v>
      </c>
      <c r="G6183" s="1">
        <v>43480</v>
      </c>
      <c r="H6183" s="13">
        <f>Orders[[#This Row],[DeliveryDate]]-Orders[[#This Row],[OrderDate]]</f>
        <v>16</v>
      </c>
      <c r="I6183" t="s">
        <v>3</v>
      </c>
      <c r="J6183" t="str">
        <f>_xlfn.XLOOKUP(Orders[[#This Row],[_SalesRepID]],'Sales team'!A:A,'Sales team'!B:B)</f>
        <v>Donald Reynolds</v>
      </c>
      <c r="K6183">
        <v>26</v>
      </c>
      <c r="L6183">
        <v>36</v>
      </c>
      <c r="M6183">
        <v>115</v>
      </c>
      <c r="N6183" t="str">
        <f>_xlfn.XLOOKUP(Orders[[#This Row],[_ProductID]],Products!A:A,Products!C:C)</f>
        <v>Electronics</v>
      </c>
      <c r="O6183">
        <v>47</v>
      </c>
      <c r="P6183">
        <v>0.1</v>
      </c>
      <c r="Q6183" s="2">
        <v>221.1</v>
      </c>
      <c r="R6183" s="2">
        <v>159.19199999999998</v>
      </c>
      <c r="S6183" s="2">
        <v>1591.92</v>
      </c>
      <c r="T6183" s="2">
        <v>318.38400000000024</v>
      </c>
    </row>
    <row r="6184" spans="1:20" x14ac:dyDescent="0.25">
      <c r="A6184" t="s">
        <v>1833</v>
      </c>
      <c r="B6184" t="s">
        <v>8</v>
      </c>
      <c r="C6184" t="s">
        <v>2</v>
      </c>
      <c r="D6184" s="1">
        <v>43300</v>
      </c>
      <c r="E6184" s="1">
        <v>43464</v>
      </c>
      <c r="F6184" s="1">
        <v>43473</v>
      </c>
      <c r="G6184" s="1">
        <v>43496</v>
      </c>
      <c r="H6184" s="13">
        <f>Orders[[#This Row],[DeliveryDate]]-Orders[[#This Row],[OrderDate]]</f>
        <v>32</v>
      </c>
      <c r="I6184" t="s">
        <v>3</v>
      </c>
      <c r="J6184" t="str">
        <f>_xlfn.XLOOKUP(Orders[[#This Row],[_SalesRepID]],'Sales team'!A:A,'Sales team'!B:B)</f>
        <v>Roy Rice</v>
      </c>
      <c r="K6184">
        <v>24</v>
      </c>
      <c r="L6184">
        <v>25</v>
      </c>
      <c r="M6184">
        <v>219</v>
      </c>
      <c r="N6184" t="str">
        <f>_xlfn.XLOOKUP(Orders[[#This Row],[_ProductID]],Products!A:A,Products!C:C)</f>
        <v>Home décor</v>
      </c>
      <c r="O6184">
        <v>35</v>
      </c>
      <c r="P6184">
        <v>0.05</v>
      </c>
      <c r="Q6184" s="2">
        <v>6344.9000000000005</v>
      </c>
      <c r="R6184" s="2">
        <v>3806.94</v>
      </c>
      <c r="S6184" s="2">
        <v>48221.240000000005</v>
      </c>
      <c r="T6184" s="2">
        <v>17765.720000000005</v>
      </c>
    </row>
    <row r="6185" spans="1:20" x14ac:dyDescent="0.25">
      <c r="A6185" t="s">
        <v>1805</v>
      </c>
      <c r="B6185" t="s">
        <v>5</v>
      </c>
      <c r="C6185" t="s">
        <v>6</v>
      </c>
      <c r="D6185" s="1">
        <v>43400</v>
      </c>
      <c r="E6185" s="1">
        <v>43463</v>
      </c>
      <c r="F6185" s="1">
        <v>43479</v>
      </c>
      <c r="G6185" s="1">
        <v>43496</v>
      </c>
      <c r="H6185" s="13">
        <f>Orders[[#This Row],[DeliveryDate]]-Orders[[#This Row],[OrderDate]]</f>
        <v>33</v>
      </c>
      <c r="I6185" t="s">
        <v>3</v>
      </c>
      <c r="J6185" t="str">
        <f>_xlfn.XLOOKUP(Orders[[#This Row],[_SalesRepID]],'Sales team'!A:A,'Sales team'!B:B)</f>
        <v>Shawn Wallace</v>
      </c>
      <c r="K6185">
        <v>18</v>
      </c>
      <c r="L6185">
        <v>38</v>
      </c>
      <c r="M6185">
        <v>199</v>
      </c>
      <c r="N6185" t="str">
        <f>_xlfn.XLOOKUP(Orders[[#This Row],[_ProductID]],Products!A:A,Products!C:C)</f>
        <v>Kitchen &amp; Dining</v>
      </c>
      <c r="O6185">
        <v>37</v>
      </c>
      <c r="P6185">
        <v>0.15</v>
      </c>
      <c r="Q6185" s="2">
        <v>1005</v>
      </c>
      <c r="R6185" s="2">
        <v>442.2</v>
      </c>
      <c r="S6185" s="2">
        <v>3417</v>
      </c>
      <c r="T6185" s="2">
        <v>1648.2</v>
      </c>
    </row>
    <row r="6186" spans="1:20" x14ac:dyDescent="0.25">
      <c r="A6186" t="s">
        <v>1806</v>
      </c>
      <c r="B6186" t="s">
        <v>1</v>
      </c>
      <c r="C6186" t="s">
        <v>2</v>
      </c>
      <c r="D6186" s="1">
        <v>43300</v>
      </c>
      <c r="E6186" s="1">
        <v>43463</v>
      </c>
      <c r="F6186" s="1">
        <v>43489</v>
      </c>
      <c r="G6186" s="1">
        <v>43476</v>
      </c>
      <c r="H6186" s="13">
        <f>Orders[[#This Row],[DeliveryDate]]-Orders[[#This Row],[OrderDate]]</f>
        <v>13</v>
      </c>
      <c r="I6186" t="s">
        <v>3</v>
      </c>
      <c r="J6186" t="str">
        <f>_xlfn.XLOOKUP(Orders[[#This Row],[_SalesRepID]],'Sales team'!A:A,'Sales team'!B:B)</f>
        <v>Joshua Little</v>
      </c>
      <c r="K6186">
        <v>11</v>
      </c>
      <c r="L6186">
        <v>9</v>
      </c>
      <c r="M6186">
        <v>213</v>
      </c>
      <c r="N6186" t="str">
        <f>_xlfn.XLOOKUP(Orders[[#This Row],[_ProductID]],Products!A:A,Products!C:C)</f>
        <v>Furniture</v>
      </c>
      <c r="O6186">
        <v>19</v>
      </c>
      <c r="P6186">
        <v>0.05</v>
      </c>
      <c r="Q6186" s="2">
        <v>254.6</v>
      </c>
      <c r="R6186" s="2">
        <v>134.93800000000002</v>
      </c>
      <c r="S6186" s="2">
        <v>725.6099999999999</v>
      </c>
      <c r="T6186" s="2">
        <v>320.79599999999982</v>
      </c>
    </row>
    <row r="6187" spans="1:20" x14ac:dyDescent="0.25">
      <c r="A6187" t="s">
        <v>1807</v>
      </c>
      <c r="B6187" t="s">
        <v>1</v>
      </c>
      <c r="C6187" t="s">
        <v>25</v>
      </c>
      <c r="D6187" s="1">
        <v>43400</v>
      </c>
      <c r="E6187" s="1">
        <v>43463</v>
      </c>
      <c r="F6187" s="1">
        <v>43486</v>
      </c>
      <c r="G6187" s="1">
        <v>43490</v>
      </c>
      <c r="H6187" s="13">
        <f>Orders[[#This Row],[DeliveryDate]]-Orders[[#This Row],[OrderDate]]</f>
        <v>27</v>
      </c>
      <c r="I6187" t="s">
        <v>3</v>
      </c>
      <c r="J6187" t="str">
        <f>_xlfn.XLOOKUP(Orders[[#This Row],[_SalesRepID]],'Sales team'!A:A,'Sales team'!B:B)</f>
        <v>Joshua Bennett</v>
      </c>
      <c r="K6187">
        <v>6</v>
      </c>
      <c r="L6187">
        <v>36</v>
      </c>
      <c r="M6187">
        <v>336</v>
      </c>
      <c r="N6187" t="str">
        <f>_xlfn.XLOOKUP(Orders[[#This Row],[_ProductID]],Products!A:A,Products!C:C)</f>
        <v>Furniture</v>
      </c>
      <c r="O6187">
        <v>5</v>
      </c>
      <c r="P6187">
        <v>0.05</v>
      </c>
      <c r="Q6187" s="2">
        <v>897.80000000000007</v>
      </c>
      <c r="R6187" s="2">
        <v>520.72400000000005</v>
      </c>
      <c r="S6187" s="2">
        <v>1705.82</v>
      </c>
      <c r="T6187" s="2">
        <v>664.37199999999984</v>
      </c>
    </row>
    <row r="6188" spans="1:20" x14ac:dyDescent="0.25">
      <c r="A6188" t="s">
        <v>1808</v>
      </c>
      <c r="B6188" t="s">
        <v>1</v>
      </c>
      <c r="C6188" t="s">
        <v>6</v>
      </c>
      <c r="D6188" s="1">
        <v>43300</v>
      </c>
      <c r="E6188" s="1">
        <v>43463</v>
      </c>
      <c r="F6188" s="1">
        <v>43487</v>
      </c>
      <c r="G6188" s="1">
        <v>43474</v>
      </c>
      <c r="H6188" s="13">
        <f>Orders[[#This Row],[DeliveryDate]]-Orders[[#This Row],[OrderDate]]</f>
        <v>11</v>
      </c>
      <c r="I6188" t="s">
        <v>3</v>
      </c>
      <c r="J6188" t="str">
        <f>_xlfn.XLOOKUP(Orders[[#This Row],[_SalesRepID]],'Sales team'!A:A,'Sales team'!B:B)</f>
        <v>Jerry Green</v>
      </c>
      <c r="K6188">
        <v>3</v>
      </c>
      <c r="L6188">
        <v>8</v>
      </c>
      <c r="M6188">
        <v>179</v>
      </c>
      <c r="N6188" t="str">
        <f>_xlfn.XLOOKUP(Orders[[#This Row],[_ProductID]],Products!A:A,Products!C:C)</f>
        <v>Home décor</v>
      </c>
      <c r="O6188">
        <v>23</v>
      </c>
      <c r="P6188">
        <v>0.05</v>
      </c>
      <c r="Q6188" s="2">
        <v>1748.7</v>
      </c>
      <c r="R6188" s="2">
        <v>821.88900000000001</v>
      </c>
      <c r="S6188" s="2">
        <v>6645.0599999999995</v>
      </c>
      <c r="T6188" s="2">
        <v>3357.5039999999995</v>
      </c>
    </row>
    <row r="6189" spans="1:20" x14ac:dyDescent="0.25">
      <c r="A6189" t="s">
        <v>1809</v>
      </c>
      <c r="B6189" t="s">
        <v>1</v>
      </c>
      <c r="C6189" t="s">
        <v>6</v>
      </c>
      <c r="D6189" s="1">
        <v>43400</v>
      </c>
      <c r="E6189" s="1">
        <v>43463</v>
      </c>
      <c r="F6189" s="1">
        <v>43466</v>
      </c>
      <c r="G6189" s="1">
        <v>43488</v>
      </c>
      <c r="H6189" s="13">
        <f>Orders[[#This Row],[DeliveryDate]]-Orders[[#This Row],[OrderDate]]</f>
        <v>25</v>
      </c>
      <c r="I6189" t="s">
        <v>3</v>
      </c>
      <c r="J6189" t="str">
        <f>_xlfn.XLOOKUP(Orders[[#This Row],[_SalesRepID]],'Sales team'!A:A,'Sales team'!B:B)</f>
        <v>Carl Nguyen</v>
      </c>
      <c r="K6189">
        <v>12</v>
      </c>
      <c r="L6189">
        <v>14</v>
      </c>
      <c r="M6189">
        <v>89</v>
      </c>
      <c r="N6189" t="str">
        <f>_xlfn.XLOOKUP(Orders[[#This Row],[_ProductID]],Products!A:A,Products!C:C)</f>
        <v>Furniture</v>
      </c>
      <c r="O6189">
        <v>20</v>
      </c>
      <c r="P6189">
        <v>7.4999999999999997E-2</v>
      </c>
      <c r="Q6189" s="2">
        <v>1105.5</v>
      </c>
      <c r="R6189" s="2">
        <v>442.20000000000005</v>
      </c>
      <c r="S6189" s="2">
        <v>4090.3500000000004</v>
      </c>
      <c r="T6189" s="2">
        <v>2321.5500000000002</v>
      </c>
    </row>
    <row r="6190" spans="1:20" x14ac:dyDescent="0.25">
      <c r="A6190" t="s">
        <v>1810</v>
      </c>
      <c r="B6190" t="s">
        <v>8</v>
      </c>
      <c r="C6190" t="s">
        <v>25</v>
      </c>
      <c r="D6190" s="1">
        <v>43300</v>
      </c>
      <c r="E6190" s="1">
        <v>43463</v>
      </c>
      <c r="F6190" s="1">
        <v>43468</v>
      </c>
      <c r="G6190" s="1">
        <v>43482</v>
      </c>
      <c r="H6190" s="13">
        <f>Orders[[#This Row],[DeliveryDate]]-Orders[[#This Row],[OrderDate]]</f>
        <v>19</v>
      </c>
      <c r="I6190" t="s">
        <v>3</v>
      </c>
      <c r="J6190" t="str">
        <f>_xlfn.XLOOKUP(Orders[[#This Row],[_SalesRepID]],'Sales team'!A:A,'Sales team'!B:B)</f>
        <v>Patrick Graham</v>
      </c>
      <c r="K6190">
        <v>25</v>
      </c>
      <c r="L6190">
        <v>25</v>
      </c>
      <c r="M6190">
        <v>367</v>
      </c>
      <c r="N6190" t="str">
        <f>_xlfn.XLOOKUP(Orders[[#This Row],[_ProductID]],Products!A:A,Products!C:C)</f>
        <v>Electronics</v>
      </c>
      <c r="O6190">
        <v>47</v>
      </c>
      <c r="P6190">
        <v>0.1</v>
      </c>
      <c r="Q6190" s="2">
        <v>5842.4000000000005</v>
      </c>
      <c r="R6190" s="2">
        <v>4323.3760000000002</v>
      </c>
      <c r="S6190" s="2">
        <v>31548.960000000003</v>
      </c>
      <c r="T6190" s="2">
        <v>5608.7040000000015</v>
      </c>
    </row>
    <row r="6191" spans="1:20" x14ac:dyDescent="0.25">
      <c r="A6191" t="s">
        <v>1811</v>
      </c>
      <c r="B6191" t="s">
        <v>5</v>
      </c>
      <c r="C6191" t="s">
        <v>6</v>
      </c>
      <c r="D6191" s="1">
        <v>43400</v>
      </c>
      <c r="E6191" s="1">
        <v>43463</v>
      </c>
      <c r="F6191" s="1">
        <v>43485</v>
      </c>
      <c r="G6191" s="1">
        <v>43490</v>
      </c>
      <c r="H6191" s="13">
        <f>Orders[[#This Row],[DeliveryDate]]-Orders[[#This Row],[OrderDate]]</f>
        <v>27</v>
      </c>
      <c r="I6191" t="s">
        <v>3</v>
      </c>
      <c r="J6191" t="str">
        <f>_xlfn.XLOOKUP(Orders[[#This Row],[_SalesRepID]],'Sales team'!A:A,'Sales team'!B:B)</f>
        <v>Frank Brown</v>
      </c>
      <c r="K6191">
        <v>17</v>
      </c>
      <c r="L6191">
        <v>16</v>
      </c>
      <c r="M6191">
        <v>123</v>
      </c>
      <c r="N6191" t="str">
        <f>_xlfn.XLOOKUP(Orders[[#This Row],[_ProductID]],Products!A:A,Products!C:C)</f>
        <v>Home décor</v>
      </c>
      <c r="O6191">
        <v>46</v>
      </c>
      <c r="P6191">
        <v>7.4999999999999997E-2</v>
      </c>
      <c r="Q6191" s="2">
        <v>1179.2</v>
      </c>
      <c r="R6191" s="2">
        <v>754.68799999999999</v>
      </c>
      <c r="S6191" s="2">
        <v>7635.32</v>
      </c>
      <c r="T6191" s="2">
        <v>2352.5039999999999</v>
      </c>
    </row>
    <row r="6192" spans="1:20" x14ac:dyDescent="0.25">
      <c r="A6192" t="s">
        <v>1812</v>
      </c>
      <c r="B6192" t="s">
        <v>5</v>
      </c>
      <c r="C6192" t="s">
        <v>6</v>
      </c>
      <c r="D6192" s="1">
        <v>43300</v>
      </c>
      <c r="E6192" s="1">
        <v>43463</v>
      </c>
      <c r="F6192" s="1">
        <v>43470</v>
      </c>
      <c r="G6192" s="1">
        <v>43472</v>
      </c>
      <c r="H6192" s="13">
        <f>Orders[[#This Row],[DeliveryDate]]-Orders[[#This Row],[OrderDate]]</f>
        <v>9</v>
      </c>
      <c r="I6192" t="s">
        <v>3</v>
      </c>
      <c r="J6192" t="str">
        <f>_xlfn.XLOOKUP(Orders[[#This Row],[_SalesRepID]],'Sales team'!A:A,'Sales team'!B:B)</f>
        <v>Nicholas Cunningham</v>
      </c>
      <c r="K6192">
        <v>19</v>
      </c>
      <c r="L6192">
        <v>45</v>
      </c>
      <c r="M6192">
        <v>166</v>
      </c>
      <c r="N6192" t="str">
        <f>_xlfn.XLOOKUP(Orders[[#This Row],[_ProductID]],Products!A:A,Products!C:C)</f>
        <v>Kitchen &amp; Dining</v>
      </c>
      <c r="O6192">
        <v>8</v>
      </c>
      <c r="P6192">
        <v>0.2</v>
      </c>
      <c r="Q6192" s="2">
        <v>2579.5</v>
      </c>
      <c r="R6192" s="2">
        <v>1496.11</v>
      </c>
      <c r="S6192" s="2">
        <v>8254.4</v>
      </c>
      <c r="T6192" s="2">
        <v>2269.96</v>
      </c>
    </row>
    <row r="6193" spans="1:20" x14ac:dyDescent="0.25">
      <c r="A6193" t="s">
        <v>1813</v>
      </c>
      <c r="B6193" t="s">
        <v>5</v>
      </c>
      <c r="C6193" t="s">
        <v>25</v>
      </c>
      <c r="D6193" s="1">
        <v>43400</v>
      </c>
      <c r="E6193" s="1">
        <v>43463</v>
      </c>
      <c r="F6193" s="1">
        <v>43477</v>
      </c>
      <c r="G6193" s="1">
        <v>43468</v>
      </c>
      <c r="H6193" s="13">
        <f>Orders[[#This Row],[DeliveryDate]]-Orders[[#This Row],[OrderDate]]</f>
        <v>5</v>
      </c>
      <c r="I6193" t="s">
        <v>3</v>
      </c>
      <c r="J6193" t="str">
        <f>_xlfn.XLOOKUP(Orders[[#This Row],[_SalesRepID]],'Sales team'!A:A,'Sales team'!B:B)</f>
        <v>Anthony Berry</v>
      </c>
      <c r="K6193">
        <v>16</v>
      </c>
      <c r="L6193">
        <v>34</v>
      </c>
      <c r="M6193">
        <v>341</v>
      </c>
      <c r="N6193" t="str">
        <f>_xlfn.XLOOKUP(Orders[[#This Row],[_ProductID]],Products!A:A,Products!C:C)</f>
        <v>Electronics</v>
      </c>
      <c r="O6193">
        <v>25</v>
      </c>
      <c r="P6193">
        <v>7.4999999999999997E-2</v>
      </c>
      <c r="Q6193" s="2">
        <v>924.6</v>
      </c>
      <c r="R6193" s="2">
        <v>656.46600000000001</v>
      </c>
      <c r="S6193" s="2">
        <v>2565.7650000000003</v>
      </c>
      <c r="T6193" s="2">
        <v>596.36700000000019</v>
      </c>
    </row>
    <row r="6194" spans="1:20" x14ac:dyDescent="0.25">
      <c r="A6194" t="s">
        <v>1814</v>
      </c>
      <c r="B6194" t="s">
        <v>8</v>
      </c>
      <c r="C6194" t="s">
        <v>6</v>
      </c>
      <c r="D6194" s="1">
        <v>43300</v>
      </c>
      <c r="E6194" s="1">
        <v>43463</v>
      </c>
      <c r="F6194" s="1">
        <v>43486</v>
      </c>
      <c r="G6194" s="1">
        <v>43486</v>
      </c>
      <c r="H6194" s="13">
        <f>Orders[[#This Row],[DeliveryDate]]-Orders[[#This Row],[OrderDate]]</f>
        <v>23</v>
      </c>
      <c r="I6194" t="s">
        <v>3</v>
      </c>
      <c r="J6194" t="str">
        <f>_xlfn.XLOOKUP(Orders[[#This Row],[_SalesRepID]],'Sales team'!A:A,'Sales team'!B:B)</f>
        <v>Joe Price</v>
      </c>
      <c r="K6194">
        <v>22</v>
      </c>
      <c r="L6194">
        <v>33</v>
      </c>
      <c r="M6194">
        <v>162</v>
      </c>
      <c r="N6194" t="str">
        <f>_xlfn.XLOOKUP(Orders[[#This Row],[_ProductID]],Products!A:A,Products!C:C)</f>
        <v>Outdoor</v>
      </c>
      <c r="O6194">
        <v>18</v>
      </c>
      <c r="P6194">
        <v>7.4999999999999997E-2</v>
      </c>
      <c r="Q6194" s="2">
        <v>3979.8</v>
      </c>
      <c r="R6194" s="2">
        <v>2905.2539999999999</v>
      </c>
      <c r="S6194" s="2">
        <v>11043.945000000002</v>
      </c>
      <c r="T6194" s="2">
        <v>2328.1830000000027</v>
      </c>
    </row>
    <row r="6195" spans="1:20" x14ac:dyDescent="0.25">
      <c r="A6195" t="s">
        <v>1815</v>
      </c>
      <c r="B6195" t="s">
        <v>1</v>
      </c>
      <c r="C6195" t="s">
        <v>13</v>
      </c>
      <c r="D6195" s="1">
        <v>43400</v>
      </c>
      <c r="E6195" s="1">
        <v>43463</v>
      </c>
      <c r="F6195" s="1">
        <v>43484</v>
      </c>
      <c r="G6195" s="1">
        <v>43495</v>
      </c>
      <c r="H6195" s="13">
        <f>Orders[[#This Row],[DeliveryDate]]-Orders[[#This Row],[OrderDate]]</f>
        <v>32</v>
      </c>
      <c r="I6195" t="s">
        <v>3</v>
      </c>
      <c r="J6195" t="str">
        <f>_xlfn.XLOOKUP(Orders[[#This Row],[_SalesRepID]],'Sales team'!A:A,'Sales team'!B:B)</f>
        <v>Jerry Green</v>
      </c>
      <c r="K6195">
        <v>3</v>
      </c>
      <c r="L6195">
        <v>43</v>
      </c>
      <c r="M6195">
        <v>282</v>
      </c>
      <c r="N6195" t="str">
        <f>_xlfn.XLOOKUP(Orders[[#This Row],[_ProductID]],Products!A:A,Products!C:C)</f>
        <v>Electronics</v>
      </c>
      <c r="O6195">
        <v>47</v>
      </c>
      <c r="P6195">
        <v>0.05</v>
      </c>
      <c r="Q6195" s="2">
        <v>2626.4</v>
      </c>
      <c r="R6195" s="2">
        <v>2101.1200000000003</v>
      </c>
      <c r="S6195" s="2">
        <v>9980.32</v>
      </c>
      <c r="T6195" s="2">
        <v>1575.8399999999983</v>
      </c>
    </row>
    <row r="6196" spans="1:20" x14ac:dyDescent="0.25">
      <c r="A6196" t="s">
        <v>1816</v>
      </c>
      <c r="B6196" t="s">
        <v>10</v>
      </c>
      <c r="C6196" t="s">
        <v>15</v>
      </c>
      <c r="D6196" s="1">
        <v>43400</v>
      </c>
      <c r="E6196" s="1">
        <v>43463</v>
      </c>
      <c r="F6196" s="1">
        <v>43479</v>
      </c>
      <c r="G6196" s="1">
        <v>43472</v>
      </c>
      <c r="H6196" s="13">
        <f>Orders[[#This Row],[DeliveryDate]]-Orders[[#This Row],[OrderDate]]</f>
        <v>9</v>
      </c>
      <c r="I6196" t="s">
        <v>3</v>
      </c>
      <c r="J6196" t="str">
        <f>_xlfn.XLOOKUP(Orders[[#This Row],[_SalesRepID]],'Sales team'!A:A,'Sales team'!B:B)</f>
        <v>Shawn Torres</v>
      </c>
      <c r="K6196">
        <v>27</v>
      </c>
      <c r="L6196">
        <v>17</v>
      </c>
      <c r="M6196">
        <v>46</v>
      </c>
      <c r="N6196" t="str">
        <f>_xlfn.XLOOKUP(Orders[[#This Row],[_ProductID]],Products!A:A,Products!C:C)</f>
        <v>Kitchen &amp; Dining</v>
      </c>
      <c r="O6196">
        <v>37</v>
      </c>
      <c r="P6196">
        <v>7.4999999999999997E-2</v>
      </c>
      <c r="Q6196" s="2">
        <v>1293.1000000000001</v>
      </c>
      <c r="R6196" s="2">
        <v>1021.5490000000002</v>
      </c>
      <c r="S6196" s="2">
        <v>3588.3525000000004</v>
      </c>
      <c r="T6196" s="2">
        <v>523.70549999999957</v>
      </c>
    </row>
    <row r="6197" spans="1:20" x14ac:dyDescent="0.25">
      <c r="A6197" t="s">
        <v>1817</v>
      </c>
      <c r="B6197" t="s">
        <v>8</v>
      </c>
      <c r="C6197" t="s">
        <v>46</v>
      </c>
      <c r="D6197" s="1">
        <v>43300</v>
      </c>
      <c r="E6197" s="1">
        <v>43463</v>
      </c>
      <c r="F6197" s="1">
        <v>43486</v>
      </c>
      <c r="G6197" s="1">
        <v>43475</v>
      </c>
      <c r="H6197" s="13">
        <f>Orders[[#This Row],[DeliveryDate]]-Orders[[#This Row],[OrderDate]]</f>
        <v>12</v>
      </c>
      <c r="I6197" t="s">
        <v>3</v>
      </c>
      <c r="J6197" t="str">
        <f>_xlfn.XLOOKUP(Orders[[#This Row],[_SalesRepID]],'Sales team'!A:A,'Sales team'!B:B)</f>
        <v>Patrick Graham</v>
      </c>
      <c r="K6197">
        <v>25</v>
      </c>
      <c r="L6197">
        <v>18</v>
      </c>
      <c r="M6197">
        <v>86</v>
      </c>
      <c r="N6197" t="str">
        <f>_xlfn.XLOOKUP(Orders[[#This Row],[_ProductID]],Products!A:A,Products!C:C)</f>
        <v>Home décor</v>
      </c>
      <c r="O6197">
        <v>46</v>
      </c>
      <c r="P6197">
        <v>0.1</v>
      </c>
      <c r="Q6197" s="2">
        <v>1132.3</v>
      </c>
      <c r="R6197" s="2">
        <v>962.45499999999993</v>
      </c>
      <c r="S6197" s="2">
        <v>8152.5599999999995</v>
      </c>
      <c r="T6197" s="2">
        <v>452.92000000000007</v>
      </c>
    </row>
    <row r="6198" spans="1:20" x14ac:dyDescent="0.25">
      <c r="A6198" t="s">
        <v>1818</v>
      </c>
      <c r="B6198" t="s">
        <v>8</v>
      </c>
      <c r="C6198" t="s">
        <v>13</v>
      </c>
      <c r="D6198" s="1">
        <v>43400</v>
      </c>
      <c r="E6198" s="1">
        <v>43463</v>
      </c>
      <c r="F6198" s="1">
        <v>43482</v>
      </c>
      <c r="G6198" s="1">
        <v>43482</v>
      </c>
      <c r="H6198" s="13">
        <f>Orders[[#This Row],[DeliveryDate]]-Orders[[#This Row],[OrderDate]]</f>
        <v>19</v>
      </c>
      <c r="I6198" t="s">
        <v>3</v>
      </c>
      <c r="J6198" t="str">
        <f>_xlfn.XLOOKUP(Orders[[#This Row],[_SalesRepID]],'Sales team'!A:A,'Sales team'!B:B)</f>
        <v>Joe Price</v>
      </c>
      <c r="K6198">
        <v>22</v>
      </c>
      <c r="L6198">
        <v>44</v>
      </c>
      <c r="M6198">
        <v>295</v>
      </c>
      <c r="N6198" t="str">
        <f>_xlfn.XLOOKUP(Orders[[#This Row],[_ProductID]],Products!A:A,Products!C:C)</f>
        <v>Home décor</v>
      </c>
      <c r="O6198">
        <v>21</v>
      </c>
      <c r="P6198">
        <v>0.1</v>
      </c>
      <c r="Q6198" s="2">
        <v>670</v>
      </c>
      <c r="R6198" s="2">
        <v>321.59999999999997</v>
      </c>
      <c r="S6198" s="2">
        <v>1206</v>
      </c>
      <c r="T6198" s="2">
        <v>562.80000000000007</v>
      </c>
    </row>
    <row r="6199" spans="1:20" x14ac:dyDescent="0.25">
      <c r="A6199" t="s">
        <v>1799</v>
      </c>
      <c r="B6199" t="s">
        <v>5</v>
      </c>
      <c r="C6199" t="s">
        <v>6</v>
      </c>
      <c r="D6199" s="1">
        <v>43400</v>
      </c>
      <c r="E6199" s="1">
        <v>43462</v>
      </c>
      <c r="F6199" s="1">
        <v>43485</v>
      </c>
      <c r="G6199" s="1">
        <v>43495</v>
      </c>
      <c r="H6199" s="13">
        <f>Orders[[#This Row],[DeliveryDate]]-Orders[[#This Row],[OrderDate]]</f>
        <v>33</v>
      </c>
      <c r="I6199" t="s">
        <v>3</v>
      </c>
      <c r="J6199" t="str">
        <f>_xlfn.XLOOKUP(Orders[[#This Row],[_SalesRepID]],'Sales team'!A:A,'Sales team'!B:B)</f>
        <v>Frank Brown</v>
      </c>
      <c r="K6199">
        <v>17</v>
      </c>
      <c r="L6199">
        <v>49</v>
      </c>
      <c r="M6199">
        <v>184</v>
      </c>
      <c r="N6199" t="str">
        <f>_xlfn.XLOOKUP(Orders[[#This Row],[_ProductID]],Products!A:A,Products!C:C)</f>
        <v>Home décor</v>
      </c>
      <c r="O6199">
        <v>11</v>
      </c>
      <c r="P6199">
        <v>0.05</v>
      </c>
      <c r="Q6199" s="2">
        <v>1098.8</v>
      </c>
      <c r="R6199" s="2">
        <v>747.18399999999997</v>
      </c>
      <c r="S6199" s="2">
        <v>2087.7199999999998</v>
      </c>
      <c r="T6199" s="2">
        <v>593.35199999999986</v>
      </c>
    </row>
    <row r="6200" spans="1:20" x14ac:dyDescent="0.25">
      <c r="A6200" t="s">
        <v>1800</v>
      </c>
      <c r="B6200" t="s">
        <v>10</v>
      </c>
      <c r="C6200" t="s">
        <v>6</v>
      </c>
      <c r="D6200" s="1">
        <v>43400</v>
      </c>
      <c r="E6200" s="1">
        <v>43462</v>
      </c>
      <c r="F6200" s="1">
        <v>43475</v>
      </c>
      <c r="G6200" s="1">
        <v>43467</v>
      </c>
      <c r="H6200" s="13">
        <f>Orders[[#This Row],[DeliveryDate]]-Orders[[#This Row],[OrderDate]]</f>
        <v>5</v>
      </c>
      <c r="I6200" t="s">
        <v>3</v>
      </c>
      <c r="J6200" t="str">
        <f>_xlfn.XLOOKUP(Orders[[#This Row],[_SalesRepID]],'Sales team'!A:A,'Sales team'!B:B)</f>
        <v>Carlos Miller</v>
      </c>
      <c r="K6200">
        <v>28</v>
      </c>
      <c r="L6200">
        <v>33</v>
      </c>
      <c r="M6200">
        <v>109</v>
      </c>
      <c r="N6200" t="str">
        <f>_xlfn.XLOOKUP(Orders[[#This Row],[_ProductID]],Products!A:A,Products!C:C)</f>
        <v>Electronics</v>
      </c>
      <c r="O6200">
        <v>47</v>
      </c>
      <c r="P6200">
        <v>0.05</v>
      </c>
      <c r="Q6200" s="2">
        <v>1936.3</v>
      </c>
      <c r="R6200" s="2">
        <v>1490.951</v>
      </c>
      <c r="S6200" s="2">
        <v>9197.4249999999993</v>
      </c>
      <c r="T6200" s="2">
        <v>1742.6699999999992</v>
      </c>
    </row>
    <row r="6201" spans="1:20" x14ac:dyDescent="0.25">
      <c r="A6201" t="s">
        <v>1801</v>
      </c>
      <c r="B6201" t="s">
        <v>8</v>
      </c>
      <c r="C6201" t="s">
        <v>2</v>
      </c>
      <c r="D6201" s="1">
        <v>43300</v>
      </c>
      <c r="E6201" s="1">
        <v>43462</v>
      </c>
      <c r="F6201" s="1">
        <v>43472</v>
      </c>
      <c r="G6201" s="1">
        <v>43473</v>
      </c>
      <c r="H6201" s="13">
        <f>Orders[[#This Row],[DeliveryDate]]-Orders[[#This Row],[OrderDate]]</f>
        <v>11</v>
      </c>
      <c r="I6201" t="s">
        <v>3</v>
      </c>
      <c r="J6201" t="str">
        <f>_xlfn.XLOOKUP(Orders[[#This Row],[_SalesRepID]],'Sales team'!A:A,'Sales team'!B:B)</f>
        <v>Roy Rice</v>
      </c>
      <c r="K6201">
        <v>24</v>
      </c>
      <c r="L6201">
        <v>24</v>
      </c>
      <c r="M6201">
        <v>223</v>
      </c>
      <c r="N6201" t="str">
        <f>_xlfn.XLOOKUP(Orders[[#This Row],[_ProductID]],Products!A:A,Products!C:C)</f>
        <v>Electronics</v>
      </c>
      <c r="O6201">
        <v>25</v>
      </c>
      <c r="P6201">
        <v>7.4999999999999997E-2</v>
      </c>
      <c r="Q6201" s="2">
        <v>3926.2000000000003</v>
      </c>
      <c r="R6201" s="2">
        <v>2669.8160000000003</v>
      </c>
      <c r="S6201" s="2">
        <v>10895.205000000002</v>
      </c>
      <c r="T6201" s="2">
        <v>2885.7570000000014</v>
      </c>
    </row>
    <row r="6202" spans="1:20" x14ac:dyDescent="0.25">
      <c r="A6202" t="s">
        <v>1802</v>
      </c>
      <c r="B6202" t="s">
        <v>1</v>
      </c>
      <c r="C6202" t="s">
        <v>15</v>
      </c>
      <c r="D6202" s="1">
        <v>43400</v>
      </c>
      <c r="E6202" s="1">
        <v>43462</v>
      </c>
      <c r="F6202" s="1">
        <v>43479</v>
      </c>
      <c r="G6202" s="1">
        <v>43467</v>
      </c>
      <c r="H6202" s="13">
        <f>Orders[[#This Row],[DeliveryDate]]-Orders[[#This Row],[OrderDate]]</f>
        <v>5</v>
      </c>
      <c r="I6202" t="s">
        <v>3</v>
      </c>
      <c r="J6202" t="str">
        <f>_xlfn.XLOOKUP(Orders[[#This Row],[_SalesRepID]],'Sales team'!A:A,'Sales team'!B:B)</f>
        <v>Joshua Little</v>
      </c>
      <c r="K6202">
        <v>11</v>
      </c>
      <c r="L6202">
        <v>14</v>
      </c>
      <c r="M6202">
        <v>6</v>
      </c>
      <c r="N6202" t="str">
        <f>_xlfn.XLOOKUP(Orders[[#This Row],[_ProductID]],Products!A:A,Products!C:C)</f>
        <v>Kitchen &amp; Dining</v>
      </c>
      <c r="O6202">
        <v>8</v>
      </c>
      <c r="P6202">
        <v>7.4999999999999997E-2</v>
      </c>
      <c r="Q6202" s="2">
        <v>3155.7000000000003</v>
      </c>
      <c r="R6202" s="2">
        <v>2240.547</v>
      </c>
      <c r="S6202" s="2">
        <v>20433.157500000001</v>
      </c>
      <c r="T6202" s="2">
        <v>4749.3285000000014</v>
      </c>
    </row>
    <row r="6203" spans="1:20" x14ac:dyDescent="0.25">
      <c r="A6203" t="s">
        <v>1803</v>
      </c>
      <c r="B6203" t="s">
        <v>10</v>
      </c>
      <c r="C6203" t="s">
        <v>6</v>
      </c>
      <c r="D6203" s="1">
        <v>43400</v>
      </c>
      <c r="E6203" s="1">
        <v>43462</v>
      </c>
      <c r="F6203" s="1">
        <v>43464</v>
      </c>
      <c r="G6203" s="1">
        <v>43501</v>
      </c>
      <c r="H6203" s="13">
        <f>Orders[[#This Row],[DeliveryDate]]-Orders[[#This Row],[OrderDate]]</f>
        <v>39</v>
      </c>
      <c r="I6203" t="s">
        <v>3</v>
      </c>
      <c r="J6203" t="str">
        <f>_xlfn.XLOOKUP(Orders[[#This Row],[_SalesRepID]],'Sales team'!A:A,'Sales team'!B:B)</f>
        <v>Donald Reynolds</v>
      </c>
      <c r="K6203">
        <v>26</v>
      </c>
      <c r="L6203">
        <v>12</v>
      </c>
      <c r="M6203">
        <v>167</v>
      </c>
      <c r="N6203" t="str">
        <f>_xlfn.XLOOKUP(Orders[[#This Row],[_ProductID]],Products!A:A,Products!C:C)</f>
        <v>Furniture</v>
      </c>
      <c r="O6203">
        <v>20</v>
      </c>
      <c r="P6203">
        <v>7.4999999999999997E-2</v>
      </c>
      <c r="Q6203" s="2">
        <v>3999.9</v>
      </c>
      <c r="R6203" s="2">
        <v>1679.9580000000001</v>
      </c>
      <c r="S6203" s="2">
        <v>29599.260000000002</v>
      </c>
      <c r="T6203" s="2">
        <v>16159.596000000001</v>
      </c>
    </row>
    <row r="6204" spans="1:20" x14ac:dyDescent="0.25">
      <c r="A6204" t="s">
        <v>1804</v>
      </c>
      <c r="B6204" t="s">
        <v>5</v>
      </c>
      <c r="C6204" t="s">
        <v>15</v>
      </c>
      <c r="D6204" s="1">
        <v>43400</v>
      </c>
      <c r="E6204" s="1">
        <v>43462</v>
      </c>
      <c r="F6204" s="1">
        <v>43483</v>
      </c>
      <c r="G6204" s="1">
        <v>43469</v>
      </c>
      <c r="H6204" s="13">
        <f>Orders[[#This Row],[DeliveryDate]]-Orders[[#This Row],[OrderDate]]</f>
        <v>7</v>
      </c>
      <c r="I6204" t="s">
        <v>3</v>
      </c>
      <c r="J6204" t="str">
        <f>_xlfn.XLOOKUP(Orders[[#This Row],[_SalesRepID]],'Sales team'!A:A,'Sales team'!B:B)</f>
        <v>Shawn Wallace</v>
      </c>
      <c r="K6204">
        <v>18</v>
      </c>
      <c r="L6204">
        <v>37</v>
      </c>
      <c r="M6204">
        <v>31</v>
      </c>
      <c r="N6204" t="str">
        <f>_xlfn.XLOOKUP(Orders[[#This Row],[_ProductID]],Products!A:A,Products!C:C)</f>
        <v>Furniture</v>
      </c>
      <c r="O6204">
        <v>19</v>
      </c>
      <c r="P6204">
        <v>7.4999999999999997E-2</v>
      </c>
      <c r="Q6204" s="2">
        <v>1092.1000000000001</v>
      </c>
      <c r="R6204" s="2">
        <v>666.18100000000004</v>
      </c>
      <c r="S6204" s="2">
        <v>2020.3850000000004</v>
      </c>
      <c r="T6204" s="2">
        <v>688.02300000000037</v>
      </c>
    </row>
    <row r="6205" spans="1:20" x14ac:dyDescent="0.25">
      <c r="A6205" t="s">
        <v>1790</v>
      </c>
      <c r="B6205" t="s">
        <v>5</v>
      </c>
      <c r="C6205" t="s">
        <v>25</v>
      </c>
      <c r="D6205" s="1">
        <v>43300</v>
      </c>
      <c r="E6205" s="1">
        <v>43461</v>
      </c>
      <c r="F6205" s="1">
        <v>43477</v>
      </c>
      <c r="G6205" s="1">
        <v>43482</v>
      </c>
      <c r="H6205" s="13">
        <f>Orders[[#This Row],[DeliveryDate]]-Orders[[#This Row],[OrderDate]]</f>
        <v>21</v>
      </c>
      <c r="I6205" t="s">
        <v>3</v>
      </c>
      <c r="J6205" t="str">
        <f>_xlfn.XLOOKUP(Orders[[#This Row],[_SalesRepID]],'Sales team'!A:A,'Sales team'!B:B)</f>
        <v>Frank Brown</v>
      </c>
      <c r="K6205">
        <v>17</v>
      </c>
      <c r="L6205">
        <v>5</v>
      </c>
      <c r="M6205">
        <v>330</v>
      </c>
      <c r="N6205" t="str">
        <f>_xlfn.XLOOKUP(Orders[[#This Row],[_ProductID]],Products!A:A,Products!C:C)</f>
        <v>Home décor</v>
      </c>
      <c r="O6205">
        <v>43</v>
      </c>
      <c r="P6205">
        <v>7.4999999999999997E-2</v>
      </c>
      <c r="Q6205" s="2">
        <v>1876</v>
      </c>
      <c r="R6205" s="2">
        <v>1519.5600000000002</v>
      </c>
      <c r="S6205" s="2">
        <v>13882.400000000001</v>
      </c>
      <c r="T6205" s="2">
        <v>1725.92</v>
      </c>
    </row>
    <row r="6206" spans="1:20" x14ac:dyDescent="0.25">
      <c r="A6206" t="s">
        <v>1791</v>
      </c>
      <c r="B6206" t="s">
        <v>5</v>
      </c>
      <c r="C6206" t="s">
        <v>13</v>
      </c>
      <c r="D6206" s="1">
        <v>43400</v>
      </c>
      <c r="E6206" s="1">
        <v>43461</v>
      </c>
      <c r="F6206" s="1">
        <v>43486</v>
      </c>
      <c r="G6206" s="1">
        <v>43469</v>
      </c>
      <c r="H6206" s="13">
        <f>Orders[[#This Row],[DeliveryDate]]-Orders[[#This Row],[OrderDate]]</f>
        <v>8</v>
      </c>
      <c r="I6206" t="s">
        <v>3</v>
      </c>
      <c r="J6206" t="str">
        <f>_xlfn.XLOOKUP(Orders[[#This Row],[_SalesRepID]],'Sales team'!A:A,'Sales team'!B:B)</f>
        <v>Paul Holmes</v>
      </c>
      <c r="K6206">
        <v>14</v>
      </c>
      <c r="L6206">
        <v>15</v>
      </c>
      <c r="M6206">
        <v>305</v>
      </c>
      <c r="N6206" t="str">
        <f>_xlfn.XLOOKUP(Orders[[#This Row],[_ProductID]],Products!A:A,Products!C:C)</f>
        <v>Furniture</v>
      </c>
      <c r="O6206">
        <v>22</v>
      </c>
      <c r="P6206">
        <v>0.05</v>
      </c>
      <c r="Q6206" s="2">
        <v>1011.7</v>
      </c>
      <c r="R6206" s="2">
        <v>424.91399999999999</v>
      </c>
      <c r="S6206" s="2">
        <v>4805.5749999999998</v>
      </c>
      <c r="T6206" s="2">
        <v>2681.0050000000001</v>
      </c>
    </row>
    <row r="6207" spans="1:20" x14ac:dyDescent="0.25">
      <c r="A6207" t="s">
        <v>1792</v>
      </c>
      <c r="B6207" t="s">
        <v>5</v>
      </c>
      <c r="C6207" t="s">
        <v>15</v>
      </c>
      <c r="D6207" s="1">
        <v>43300</v>
      </c>
      <c r="E6207" s="1">
        <v>43461</v>
      </c>
      <c r="F6207" s="1">
        <v>43488</v>
      </c>
      <c r="G6207" s="1">
        <v>43480</v>
      </c>
      <c r="H6207" s="13">
        <f>Orders[[#This Row],[DeliveryDate]]-Orders[[#This Row],[OrderDate]]</f>
        <v>19</v>
      </c>
      <c r="I6207" t="s">
        <v>3</v>
      </c>
      <c r="J6207" t="str">
        <f>_xlfn.XLOOKUP(Orders[[#This Row],[_SalesRepID]],'Sales team'!A:A,'Sales team'!B:B)</f>
        <v>Roger Alexander</v>
      </c>
      <c r="K6207">
        <v>15</v>
      </c>
      <c r="L6207">
        <v>18</v>
      </c>
      <c r="M6207">
        <v>51</v>
      </c>
      <c r="N6207" t="str">
        <f>_xlfn.XLOOKUP(Orders[[#This Row],[_ProductID]],Products!A:A,Products!C:C)</f>
        <v>Furniture</v>
      </c>
      <c r="O6207">
        <v>34</v>
      </c>
      <c r="P6207">
        <v>0.05</v>
      </c>
      <c r="Q6207" s="2">
        <v>1038.5</v>
      </c>
      <c r="R6207" s="2">
        <v>768.49</v>
      </c>
      <c r="S6207" s="2">
        <v>3946.2999999999997</v>
      </c>
      <c r="T6207" s="2">
        <v>872.33999999999969</v>
      </c>
    </row>
    <row r="6208" spans="1:20" x14ac:dyDescent="0.25">
      <c r="A6208" t="s">
        <v>1793</v>
      </c>
      <c r="B6208" t="s">
        <v>1</v>
      </c>
      <c r="C6208" t="s">
        <v>15</v>
      </c>
      <c r="D6208" s="1">
        <v>43300</v>
      </c>
      <c r="E6208" s="1">
        <v>43461</v>
      </c>
      <c r="F6208" s="1">
        <v>43483</v>
      </c>
      <c r="G6208" s="1">
        <v>43480</v>
      </c>
      <c r="H6208" s="13">
        <f>Orders[[#This Row],[DeliveryDate]]-Orders[[#This Row],[OrderDate]]</f>
        <v>19</v>
      </c>
      <c r="I6208" t="s">
        <v>3</v>
      </c>
      <c r="J6208" t="str">
        <f>_xlfn.XLOOKUP(Orders[[#This Row],[_SalesRepID]],'Sales team'!A:A,'Sales team'!B:B)</f>
        <v>George Lewis</v>
      </c>
      <c r="K6208">
        <v>8</v>
      </c>
      <c r="L6208">
        <v>46</v>
      </c>
      <c r="M6208">
        <v>32</v>
      </c>
      <c r="N6208" t="str">
        <f>_xlfn.XLOOKUP(Orders[[#This Row],[_ProductID]],Products!A:A,Products!C:C)</f>
        <v>Home décor</v>
      </c>
      <c r="O6208">
        <v>32</v>
      </c>
      <c r="P6208">
        <v>0.05</v>
      </c>
      <c r="Q6208" s="2">
        <v>958.1</v>
      </c>
      <c r="R6208" s="2">
        <v>613.18400000000008</v>
      </c>
      <c r="S6208" s="2">
        <v>6371.3649999999998</v>
      </c>
      <c r="T6208" s="2">
        <v>2079.0769999999993</v>
      </c>
    </row>
    <row r="6209" spans="1:20" x14ac:dyDescent="0.25">
      <c r="A6209" t="s">
        <v>1794</v>
      </c>
      <c r="B6209" t="s">
        <v>8</v>
      </c>
      <c r="C6209" t="s">
        <v>15</v>
      </c>
      <c r="D6209" s="1">
        <v>43400</v>
      </c>
      <c r="E6209" s="1">
        <v>43461</v>
      </c>
      <c r="F6209" s="1">
        <v>43481</v>
      </c>
      <c r="G6209" s="1">
        <v>43466</v>
      </c>
      <c r="H6209" s="13">
        <f>Orders[[#This Row],[DeliveryDate]]-Orders[[#This Row],[OrderDate]]</f>
        <v>5</v>
      </c>
      <c r="I6209" t="s">
        <v>3</v>
      </c>
      <c r="J6209" t="str">
        <f>_xlfn.XLOOKUP(Orders[[#This Row],[_SalesRepID]],'Sales team'!A:A,'Sales team'!B:B)</f>
        <v>Samuel Fowler</v>
      </c>
      <c r="K6209">
        <v>21</v>
      </c>
      <c r="L6209">
        <v>43</v>
      </c>
      <c r="M6209">
        <v>31</v>
      </c>
      <c r="N6209" t="str">
        <f>_xlfn.XLOOKUP(Orders[[#This Row],[_ProductID]],Products!A:A,Products!C:C)</f>
        <v>Kitchen &amp; Dining</v>
      </c>
      <c r="O6209">
        <v>16</v>
      </c>
      <c r="P6209">
        <v>0.3</v>
      </c>
      <c r="Q6209" s="2">
        <v>2445.5</v>
      </c>
      <c r="R6209" s="2">
        <v>1222.75</v>
      </c>
      <c r="S6209" s="2">
        <v>3423.7</v>
      </c>
      <c r="T6209" s="2">
        <v>978.19999999999982</v>
      </c>
    </row>
    <row r="6210" spans="1:20" x14ac:dyDescent="0.25">
      <c r="A6210" t="s">
        <v>1795</v>
      </c>
      <c r="B6210" t="s">
        <v>5</v>
      </c>
      <c r="C6210" t="s">
        <v>6</v>
      </c>
      <c r="D6210" s="1">
        <v>43400</v>
      </c>
      <c r="E6210" s="1">
        <v>43461</v>
      </c>
      <c r="F6210" s="1">
        <v>43478</v>
      </c>
      <c r="G6210" s="1">
        <v>43476</v>
      </c>
      <c r="H6210" s="13">
        <f>Orders[[#This Row],[DeliveryDate]]-Orders[[#This Row],[OrderDate]]</f>
        <v>15</v>
      </c>
      <c r="I6210" t="s">
        <v>3</v>
      </c>
      <c r="J6210" t="str">
        <f>_xlfn.XLOOKUP(Orders[[#This Row],[_SalesRepID]],'Sales team'!A:A,'Sales team'!B:B)</f>
        <v>Shawn Wallace</v>
      </c>
      <c r="K6210">
        <v>18</v>
      </c>
      <c r="L6210">
        <v>11</v>
      </c>
      <c r="M6210">
        <v>90</v>
      </c>
      <c r="N6210" t="str">
        <f>_xlfn.XLOOKUP(Orders[[#This Row],[_ProductID]],Products!A:A,Products!C:C)</f>
        <v>Home décor</v>
      </c>
      <c r="O6210">
        <v>31</v>
      </c>
      <c r="P6210">
        <v>0.1</v>
      </c>
      <c r="Q6210" s="2">
        <v>3899.4</v>
      </c>
      <c r="R6210" s="2">
        <v>3275.4960000000001</v>
      </c>
      <c r="S6210" s="2">
        <v>17547.3</v>
      </c>
      <c r="T6210" s="2">
        <v>1169.8199999999997</v>
      </c>
    </row>
    <row r="6211" spans="1:20" x14ac:dyDescent="0.25">
      <c r="A6211" t="s">
        <v>1796</v>
      </c>
      <c r="B6211" t="s">
        <v>5</v>
      </c>
      <c r="C6211" t="s">
        <v>46</v>
      </c>
      <c r="D6211" s="1">
        <v>43400</v>
      </c>
      <c r="E6211" s="1">
        <v>43461</v>
      </c>
      <c r="F6211" s="1">
        <v>43479</v>
      </c>
      <c r="G6211" s="1">
        <v>43472</v>
      </c>
      <c r="H6211" s="13">
        <f>Orders[[#This Row],[DeliveryDate]]-Orders[[#This Row],[OrderDate]]</f>
        <v>11</v>
      </c>
      <c r="I6211" t="s">
        <v>3</v>
      </c>
      <c r="J6211" t="str">
        <f>_xlfn.XLOOKUP(Orders[[#This Row],[_SalesRepID]],'Sales team'!A:A,'Sales team'!B:B)</f>
        <v>Shawn Wallace</v>
      </c>
      <c r="K6211">
        <v>18</v>
      </c>
      <c r="L6211">
        <v>4</v>
      </c>
      <c r="M6211">
        <v>83</v>
      </c>
      <c r="N6211" t="str">
        <f>_xlfn.XLOOKUP(Orders[[#This Row],[_ProductID]],Products!A:A,Products!C:C)</f>
        <v>Home décor</v>
      </c>
      <c r="O6211">
        <v>43</v>
      </c>
      <c r="P6211">
        <v>7.4999999999999997E-2</v>
      </c>
      <c r="Q6211" s="2">
        <v>1005</v>
      </c>
      <c r="R6211" s="2">
        <v>653.25</v>
      </c>
      <c r="S6211" s="2">
        <v>4648.125</v>
      </c>
      <c r="T6211" s="2">
        <v>1381.875</v>
      </c>
    </row>
    <row r="6212" spans="1:20" x14ac:dyDescent="0.25">
      <c r="A6212" t="s">
        <v>1797</v>
      </c>
      <c r="B6212" t="s">
        <v>5</v>
      </c>
      <c r="C6212" t="s">
        <v>15</v>
      </c>
      <c r="D6212" s="1">
        <v>43300</v>
      </c>
      <c r="E6212" s="1">
        <v>43461</v>
      </c>
      <c r="F6212" s="1">
        <v>43468</v>
      </c>
      <c r="G6212" s="1">
        <v>43466</v>
      </c>
      <c r="H6212" s="13">
        <f>Orders[[#This Row],[DeliveryDate]]-Orders[[#This Row],[OrderDate]]</f>
        <v>5</v>
      </c>
      <c r="I6212" t="s">
        <v>3</v>
      </c>
      <c r="J6212" t="str">
        <f>_xlfn.XLOOKUP(Orders[[#This Row],[_SalesRepID]],'Sales team'!A:A,'Sales team'!B:B)</f>
        <v>Paul Holmes</v>
      </c>
      <c r="K6212">
        <v>14</v>
      </c>
      <c r="L6212">
        <v>19</v>
      </c>
      <c r="M6212">
        <v>27</v>
      </c>
      <c r="N6212" t="str">
        <f>_xlfn.XLOOKUP(Orders[[#This Row],[_ProductID]],Products!A:A,Products!C:C)</f>
        <v>Home décor</v>
      </c>
      <c r="O6212">
        <v>2</v>
      </c>
      <c r="P6212">
        <v>0.05</v>
      </c>
      <c r="Q6212" s="2">
        <v>1775.5</v>
      </c>
      <c r="R6212" s="2">
        <v>1349.38</v>
      </c>
      <c r="S6212" s="2">
        <v>8433.625</v>
      </c>
      <c r="T6212" s="2">
        <v>1686.7249999999995</v>
      </c>
    </row>
    <row r="6213" spans="1:20" x14ac:dyDescent="0.25">
      <c r="A6213" t="s">
        <v>1798</v>
      </c>
      <c r="B6213" t="s">
        <v>5</v>
      </c>
      <c r="C6213" t="s">
        <v>2</v>
      </c>
      <c r="D6213" s="1">
        <v>43400</v>
      </c>
      <c r="E6213" s="1">
        <v>43461</v>
      </c>
      <c r="F6213" s="1">
        <v>43475</v>
      </c>
      <c r="G6213" s="1">
        <v>43489</v>
      </c>
      <c r="H6213" s="13">
        <f>Orders[[#This Row],[DeliveryDate]]-Orders[[#This Row],[OrderDate]]</f>
        <v>28</v>
      </c>
      <c r="I6213" t="s">
        <v>3</v>
      </c>
      <c r="J6213" t="str">
        <f>_xlfn.XLOOKUP(Orders[[#This Row],[_SalesRepID]],'Sales team'!A:A,'Sales team'!B:B)</f>
        <v>Shawn Wallace</v>
      </c>
      <c r="K6213">
        <v>18</v>
      </c>
      <c r="L6213">
        <v>39</v>
      </c>
      <c r="M6213">
        <v>221</v>
      </c>
      <c r="N6213" t="str">
        <f>_xlfn.XLOOKUP(Orders[[#This Row],[_ProductID]],Products!A:A,Products!C:C)</f>
        <v>Home décor</v>
      </c>
      <c r="O6213">
        <v>36</v>
      </c>
      <c r="P6213">
        <v>0.15</v>
      </c>
      <c r="Q6213" s="2">
        <v>1125.6000000000001</v>
      </c>
      <c r="R6213" s="2">
        <v>855.45600000000013</v>
      </c>
      <c r="S6213" s="2">
        <v>5740.56</v>
      </c>
      <c r="T6213" s="2">
        <v>607.82399999999961</v>
      </c>
    </row>
    <row r="6214" spans="1:20" x14ac:dyDescent="0.25">
      <c r="A6214" t="s">
        <v>1779</v>
      </c>
      <c r="B6214" t="s">
        <v>5</v>
      </c>
      <c r="C6214" t="s">
        <v>6</v>
      </c>
      <c r="D6214" s="1">
        <v>43400</v>
      </c>
      <c r="E6214" s="1">
        <v>43460</v>
      </c>
      <c r="F6214" s="1">
        <v>43474</v>
      </c>
      <c r="G6214" s="1">
        <v>43474</v>
      </c>
      <c r="H6214" s="13">
        <f>Orders[[#This Row],[DeliveryDate]]-Orders[[#This Row],[OrderDate]]</f>
        <v>14</v>
      </c>
      <c r="I6214" t="s">
        <v>3</v>
      </c>
      <c r="J6214" t="str">
        <f>_xlfn.XLOOKUP(Orders[[#This Row],[_SalesRepID]],'Sales team'!A:A,'Sales team'!B:B)</f>
        <v>Frank Brown</v>
      </c>
      <c r="K6214">
        <v>17</v>
      </c>
      <c r="L6214">
        <v>37</v>
      </c>
      <c r="M6214">
        <v>175</v>
      </c>
      <c r="N6214" t="str">
        <f>_xlfn.XLOOKUP(Orders[[#This Row],[_ProductID]],Products!A:A,Products!C:C)</f>
        <v>Outdoor</v>
      </c>
      <c r="O6214">
        <v>10</v>
      </c>
      <c r="P6214">
        <v>7.4999999999999997E-2</v>
      </c>
      <c r="Q6214" s="2">
        <v>6545.9000000000005</v>
      </c>
      <c r="R6214" s="2">
        <v>2749.2780000000002</v>
      </c>
      <c r="S6214" s="2">
        <v>12109.915000000001</v>
      </c>
      <c r="T6214" s="2">
        <v>6611.3590000000004</v>
      </c>
    </row>
    <row r="6215" spans="1:20" x14ac:dyDescent="0.25">
      <c r="A6215" t="s">
        <v>1780</v>
      </c>
      <c r="B6215" t="s">
        <v>1</v>
      </c>
      <c r="C6215" t="s">
        <v>15</v>
      </c>
      <c r="D6215" s="1">
        <v>43400</v>
      </c>
      <c r="E6215" s="1">
        <v>43460</v>
      </c>
      <c r="F6215" s="1">
        <v>43475</v>
      </c>
      <c r="G6215" s="1">
        <v>43479</v>
      </c>
      <c r="H6215" s="13">
        <f>Orders[[#This Row],[DeliveryDate]]-Orders[[#This Row],[OrderDate]]</f>
        <v>19</v>
      </c>
      <c r="I6215" t="s">
        <v>3</v>
      </c>
      <c r="J6215" t="str">
        <f>_xlfn.XLOOKUP(Orders[[#This Row],[_SalesRepID]],'Sales team'!A:A,'Sales team'!B:B)</f>
        <v>Chris Armstrong</v>
      </c>
      <c r="K6215">
        <v>4</v>
      </c>
      <c r="L6215">
        <v>49</v>
      </c>
      <c r="M6215">
        <v>39</v>
      </c>
      <c r="N6215" t="str">
        <f>_xlfn.XLOOKUP(Orders[[#This Row],[_ProductID]],Products!A:A,Products!C:C)</f>
        <v>Home décor</v>
      </c>
      <c r="O6215">
        <v>41</v>
      </c>
      <c r="P6215">
        <v>0.15</v>
      </c>
      <c r="Q6215" s="2">
        <v>5226</v>
      </c>
      <c r="R6215" s="2">
        <v>3396.9</v>
      </c>
      <c r="S6215" s="2">
        <v>17768.399999999998</v>
      </c>
      <c r="T6215" s="2">
        <v>4180.7999999999975</v>
      </c>
    </row>
    <row r="6216" spans="1:20" x14ac:dyDescent="0.25">
      <c r="A6216" t="s">
        <v>1781</v>
      </c>
      <c r="B6216" t="s">
        <v>8</v>
      </c>
      <c r="C6216" t="s">
        <v>13</v>
      </c>
      <c r="D6216" s="1">
        <v>43300</v>
      </c>
      <c r="E6216" s="1">
        <v>43460</v>
      </c>
      <c r="F6216" s="1">
        <v>43467</v>
      </c>
      <c r="G6216" s="1">
        <v>43473</v>
      </c>
      <c r="H6216" s="13">
        <f>Orders[[#This Row],[DeliveryDate]]-Orders[[#This Row],[OrderDate]]</f>
        <v>13</v>
      </c>
      <c r="I6216" t="s">
        <v>3</v>
      </c>
      <c r="J6216" t="str">
        <f>_xlfn.XLOOKUP(Orders[[#This Row],[_SalesRepID]],'Sales team'!A:A,'Sales team'!B:B)</f>
        <v>Patrick Graham</v>
      </c>
      <c r="K6216">
        <v>25</v>
      </c>
      <c r="L6216">
        <v>14</v>
      </c>
      <c r="M6216">
        <v>264</v>
      </c>
      <c r="N6216" t="str">
        <f>_xlfn.XLOOKUP(Orders[[#This Row],[_ProductID]],Products!A:A,Products!C:C)</f>
        <v>Furniture</v>
      </c>
      <c r="O6216">
        <v>20</v>
      </c>
      <c r="P6216">
        <v>0.4</v>
      </c>
      <c r="Q6216" s="2">
        <v>904.5</v>
      </c>
      <c r="R6216" s="2">
        <v>732.6450000000001</v>
      </c>
      <c r="S6216" s="2">
        <v>4341.5999999999995</v>
      </c>
      <c r="T6216" s="2">
        <v>-1519.5600000000013</v>
      </c>
    </row>
    <row r="6217" spans="1:20" x14ac:dyDescent="0.25">
      <c r="A6217" t="s">
        <v>1782</v>
      </c>
      <c r="B6217" t="s">
        <v>8</v>
      </c>
      <c r="C6217" t="s">
        <v>13</v>
      </c>
      <c r="D6217" s="1">
        <v>43400</v>
      </c>
      <c r="E6217" s="1">
        <v>43460</v>
      </c>
      <c r="F6217" s="1">
        <v>43488</v>
      </c>
      <c r="G6217" s="1">
        <v>43468</v>
      </c>
      <c r="H6217" s="13">
        <f>Orders[[#This Row],[DeliveryDate]]-Orders[[#This Row],[OrderDate]]</f>
        <v>8</v>
      </c>
      <c r="I6217" t="s">
        <v>3</v>
      </c>
      <c r="J6217" t="str">
        <f>_xlfn.XLOOKUP(Orders[[#This Row],[_SalesRepID]],'Sales team'!A:A,'Sales team'!B:B)</f>
        <v>Patrick Graham</v>
      </c>
      <c r="K6217">
        <v>25</v>
      </c>
      <c r="L6217">
        <v>16</v>
      </c>
      <c r="M6217">
        <v>302</v>
      </c>
      <c r="N6217" t="str">
        <f>_xlfn.XLOOKUP(Orders[[#This Row],[_ProductID]],Products!A:A,Products!C:C)</f>
        <v>Home décor</v>
      </c>
      <c r="O6217">
        <v>36</v>
      </c>
      <c r="P6217">
        <v>0.05</v>
      </c>
      <c r="Q6217" s="2">
        <v>2237.8000000000002</v>
      </c>
      <c r="R6217" s="2">
        <v>1029.3880000000001</v>
      </c>
      <c r="S6217" s="2">
        <v>10629.55</v>
      </c>
      <c r="T6217" s="2">
        <v>5482.6099999999988</v>
      </c>
    </row>
    <row r="6218" spans="1:20" x14ac:dyDescent="0.25">
      <c r="A6218" t="s">
        <v>1783</v>
      </c>
      <c r="B6218" t="s">
        <v>5</v>
      </c>
      <c r="C6218" t="s">
        <v>6</v>
      </c>
      <c r="D6218" s="1">
        <v>43300</v>
      </c>
      <c r="E6218" s="1">
        <v>43460</v>
      </c>
      <c r="F6218" s="1">
        <v>43486</v>
      </c>
      <c r="G6218" s="1">
        <v>43472</v>
      </c>
      <c r="H6218" s="13">
        <f>Orders[[#This Row],[DeliveryDate]]-Orders[[#This Row],[OrderDate]]</f>
        <v>12</v>
      </c>
      <c r="I6218" t="s">
        <v>3</v>
      </c>
      <c r="J6218" t="str">
        <f>_xlfn.XLOOKUP(Orders[[#This Row],[_SalesRepID]],'Sales team'!A:A,'Sales team'!B:B)</f>
        <v>Anthony Berry</v>
      </c>
      <c r="K6218">
        <v>16</v>
      </c>
      <c r="L6218">
        <v>30</v>
      </c>
      <c r="M6218">
        <v>130</v>
      </c>
      <c r="N6218" t="str">
        <f>_xlfn.XLOOKUP(Orders[[#This Row],[_ProductID]],Products!A:A,Products!C:C)</f>
        <v>Home décor</v>
      </c>
      <c r="O6218">
        <v>30</v>
      </c>
      <c r="P6218">
        <v>7.4999999999999997E-2</v>
      </c>
      <c r="Q6218" s="2">
        <v>1072</v>
      </c>
      <c r="R6218" s="2">
        <v>707.52</v>
      </c>
      <c r="S6218" s="2">
        <v>4958</v>
      </c>
      <c r="T6218" s="2">
        <v>1420.4</v>
      </c>
    </row>
    <row r="6219" spans="1:20" x14ac:dyDescent="0.25">
      <c r="A6219" t="s">
        <v>1784</v>
      </c>
      <c r="B6219" t="s">
        <v>1</v>
      </c>
      <c r="C6219" t="s">
        <v>46</v>
      </c>
      <c r="D6219" s="1">
        <v>43300</v>
      </c>
      <c r="E6219" s="1">
        <v>43460</v>
      </c>
      <c r="F6219" s="1">
        <v>43484</v>
      </c>
      <c r="G6219" s="1">
        <v>43479</v>
      </c>
      <c r="H6219" s="13">
        <f>Orders[[#This Row],[DeliveryDate]]-Orders[[#This Row],[OrderDate]]</f>
        <v>19</v>
      </c>
      <c r="I6219" t="s">
        <v>3</v>
      </c>
      <c r="J6219" t="str">
        <f>_xlfn.XLOOKUP(Orders[[#This Row],[_SalesRepID]],'Sales team'!A:A,'Sales team'!B:B)</f>
        <v>Jerry Green</v>
      </c>
      <c r="K6219">
        <v>3</v>
      </c>
      <c r="L6219">
        <v>48</v>
      </c>
      <c r="M6219">
        <v>62</v>
      </c>
      <c r="N6219" t="str">
        <f>_xlfn.XLOOKUP(Orders[[#This Row],[_ProductID]],Products!A:A,Products!C:C)</f>
        <v>Electronics</v>
      </c>
      <c r="O6219">
        <v>25</v>
      </c>
      <c r="P6219">
        <v>0.1</v>
      </c>
      <c r="Q6219" s="2">
        <v>1092.1000000000001</v>
      </c>
      <c r="R6219" s="2">
        <v>884.60100000000011</v>
      </c>
      <c r="S6219" s="2">
        <v>2948.67</v>
      </c>
      <c r="T6219" s="2">
        <v>294.86699999999973</v>
      </c>
    </row>
    <row r="6220" spans="1:20" x14ac:dyDescent="0.25">
      <c r="A6220" t="s">
        <v>1785</v>
      </c>
      <c r="B6220" t="s">
        <v>8</v>
      </c>
      <c r="C6220" t="s">
        <v>2</v>
      </c>
      <c r="D6220" s="1">
        <v>43300</v>
      </c>
      <c r="E6220" s="1">
        <v>43460</v>
      </c>
      <c r="F6220" s="1">
        <v>43478</v>
      </c>
      <c r="G6220" s="1">
        <v>43475</v>
      </c>
      <c r="H6220" s="13">
        <f>Orders[[#This Row],[DeliveryDate]]-Orders[[#This Row],[OrderDate]]</f>
        <v>15</v>
      </c>
      <c r="I6220" t="s">
        <v>3</v>
      </c>
      <c r="J6220" t="str">
        <f>_xlfn.XLOOKUP(Orders[[#This Row],[_SalesRepID]],'Sales team'!A:A,'Sales team'!B:B)</f>
        <v>Samuel Fowler</v>
      </c>
      <c r="K6220">
        <v>21</v>
      </c>
      <c r="L6220">
        <v>48</v>
      </c>
      <c r="M6220">
        <v>256</v>
      </c>
      <c r="N6220" t="str">
        <f>_xlfn.XLOOKUP(Orders[[#This Row],[_ProductID]],Products!A:A,Products!C:C)</f>
        <v>Home décor</v>
      </c>
      <c r="O6220">
        <v>32</v>
      </c>
      <c r="P6220">
        <v>0.1</v>
      </c>
      <c r="Q6220" s="2">
        <v>3825.7000000000003</v>
      </c>
      <c r="R6220" s="2">
        <v>2333.6770000000001</v>
      </c>
      <c r="S6220" s="2">
        <v>6886.26</v>
      </c>
      <c r="T6220" s="2">
        <v>2218.9059999999999</v>
      </c>
    </row>
    <row r="6221" spans="1:20" x14ac:dyDescent="0.25">
      <c r="A6221" t="s">
        <v>1786</v>
      </c>
      <c r="B6221" t="s">
        <v>1</v>
      </c>
      <c r="C6221" t="s">
        <v>2</v>
      </c>
      <c r="D6221" s="1">
        <v>43400</v>
      </c>
      <c r="E6221" s="1">
        <v>43460</v>
      </c>
      <c r="F6221" s="1">
        <v>43465</v>
      </c>
      <c r="G6221" s="1">
        <v>43475</v>
      </c>
      <c r="H6221" s="13">
        <f>Orders[[#This Row],[DeliveryDate]]-Orders[[#This Row],[OrderDate]]</f>
        <v>15</v>
      </c>
      <c r="I6221" t="s">
        <v>3</v>
      </c>
      <c r="J6221" t="str">
        <f>_xlfn.XLOOKUP(Orders[[#This Row],[_SalesRepID]],'Sales team'!A:A,'Sales team'!B:B)</f>
        <v>Keith Griffin</v>
      </c>
      <c r="K6221">
        <v>2</v>
      </c>
      <c r="L6221">
        <v>36</v>
      </c>
      <c r="M6221">
        <v>236</v>
      </c>
      <c r="N6221" t="str">
        <f>_xlfn.XLOOKUP(Orders[[#This Row],[_ProductID]],Products!A:A,Products!C:C)</f>
        <v>Home décor</v>
      </c>
      <c r="O6221">
        <v>24</v>
      </c>
      <c r="P6221">
        <v>0.1</v>
      </c>
      <c r="Q6221" s="2">
        <v>214.4</v>
      </c>
      <c r="R6221" s="2">
        <v>165.08800000000002</v>
      </c>
      <c r="S6221" s="2">
        <v>1157.7600000000002</v>
      </c>
      <c r="T6221" s="2">
        <v>167.23200000000008</v>
      </c>
    </row>
    <row r="6222" spans="1:20" x14ac:dyDescent="0.25">
      <c r="A6222" t="s">
        <v>1787</v>
      </c>
      <c r="B6222" t="s">
        <v>8</v>
      </c>
      <c r="C6222" t="s">
        <v>13</v>
      </c>
      <c r="D6222" s="1">
        <v>43400</v>
      </c>
      <c r="E6222" s="1">
        <v>43460</v>
      </c>
      <c r="F6222" s="1">
        <v>43468</v>
      </c>
      <c r="G6222" s="1">
        <v>43475</v>
      </c>
      <c r="H6222" s="13">
        <f>Orders[[#This Row],[DeliveryDate]]-Orders[[#This Row],[OrderDate]]</f>
        <v>15</v>
      </c>
      <c r="I6222" t="s">
        <v>3</v>
      </c>
      <c r="J6222" t="str">
        <f>_xlfn.XLOOKUP(Orders[[#This Row],[_SalesRepID]],'Sales team'!A:A,'Sales team'!B:B)</f>
        <v>Douglas Tucker</v>
      </c>
      <c r="K6222">
        <v>23</v>
      </c>
      <c r="L6222">
        <v>17</v>
      </c>
      <c r="M6222">
        <v>328</v>
      </c>
      <c r="N6222" t="str">
        <f>_xlfn.XLOOKUP(Orders[[#This Row],[_ProductID]],Products!A:A,Products!C:C)</f>
        <v>Home décor</v>
      </c>
      <c r="O6222">
        <v>11</v>
      </c>
      <c r="P6222">
        <v>0.15</v>
      </c>
      <c r="Q6222" s="2">
        <v>6566</v>
      </c>
      <c r="R6222" s="2">
        <v>4202.24</v>
      </c>
      <c r="S6222" s="2">
        <v>16743.3</v>
      </c>
      <c r="T6222" s="2">
        <v>4136.58</v>
      </c>
    </row>
    <row r="6223" spans="1:20" x14ac:dyDescent="0.25">
      <c r="A6223" t="s">
        <v>1788</v>
      </c>
      <c r="B6223" t="s">
        <v>1</v>
      </c>
      <c r="C6223" t="s">
        <v>13</v>
      </c>
      <c r="D6223" s="1">
        <v>43400</v>
      </c>
      <c r="E6223" s="1">
        <v>43460</v>
      </c>
      <c r="F6223" s="1">
        <v>43477</v>
      </c>
      <c r="G6223" s="1">
        <v>43466</v>
      </c>
      <c r="H6223" s="13">
        <f>Orders[[#This Row],[DeliveryDate]]-Orders[[#This Row],[OrderDate]]</f>
        <v>6</v>
      </c>
      <c r="I6223" t="s">
        <v>3</v>
      </c>
      <c r="J6223" t="str">
        <f>_xlfn.XLOOKUP(Orders[[#This Row],[_SalesRepID]],'Sales team'!A:A,'Sales team'!B:B)</f>
        <v>Joshua Bennett</v>
      </c>
      <c r="K6223">
        <v>6</v>
      </c>
      <c r="L6223">
        <v>6</v>
      </c>
      <c r="M6223">
        <v>299</v>
      </c>
      <c r="N6223" t="str">
        <f>_xlfn.XLOOKUP(Orders[[#This Row],[_ProductID]],Products!A:A,Products!C:C)</f>
        <v>Home décor</v>
      </c>
      <c r="O6223">
        <v>31</v>
      </c>
      <c r="P6223">
        <v>7.4999999999999997E-2</v>
      </c>
      <c r="Q6223" s="2">
        <v>1835.8</v>
      </c>
      <c r="R6223" s="2">
        <v>1083.1219999999998</v>
      </c>
      <c r="S6223" s="2">
        <v>10188.69</v>
      </c>
      <c r="T6223" s="2">
        <v>3689.9580000000014</v>
      </c>
    </row>
    <row r="6224" spans="1:20" x14ac:dyDescent="0.25">
      <c r="A6224" t="s">
        <v>1789</v>
      </c>
      <c r="B6224" t="s">
        <v>1</v>
      </c>
      <c r="C6224" t="s">
        <v>46</v>
      </c>
      <c r="D6224" s="1">
        <v>43300</v>
      </c>
      <c r="E6224" s="1">
        <v>43460</v>
      </c>
      <c r="F6224" s="1">
        <v>43473</v>
      </c>
      <c r="G6224" s="1">
        <v>43469</v>
      </c>
      <c r="H6224" s="13">
        <f>Orders[[#This Row],[DeliveryDate]]-Orders[[#This Row],[OrderDate]]</f>
        <v>9</v>
      </c>
      <c r="I6224" t="s">
        <v>3</v>
      </c>
      <c r="J6224" t="str">
        <f>_xlfn.XLOOKUP(Orders[[#This Row],[_SalesRepID]],'Sales team'!A:A,'Sales team'!B:B)</f>
        <v>Shawn Cook</v>
      </c>
      <c r="K6224">
        <v>7</v>
      </c>
      <c r="L6224">
        <v>26</v>
      </c>
      <c r="M6224">
        <v>84</v>
      </c>
      <c r="N6224" t="str">
        <f>_xlfn.XLOOKUP(Orders[[#This Row],[_ProductID]],Products!A:A,Products!C:C)</f>
        <v>Home décor</v>
      </c>
      <c r="O6224">
        <v>45</v>
      </c>
      <c r="P6224">
        <v>0.15</v>
      </c>
      <c r="Q6224" s="2">
        <v>2432.1</v>
      </c>
      <c r="R6224" s="2">
        <v>1021.482</v>
      </c>
      <c r="S6224" s="2">
        <v>4134.57</v>
      </c>
      <c r="T6224" s="2">
        <v>2091.6059999999998</v>
      </c>
    </row>
    <row r="6225" spans="1:20" x14ac:dyDescent="0.25">
      <c r="A6225" t="s">
        <v>1768</v>
      </c>
      <c r="B6225" t="s">
        <v>5</v>
      </c>
      <c r="C6225" t="s">
        <v>6</v>
      </c>
      <c r="D6225" s="1">
        <v>43300</v>
      </c>
      <c r="E6225" s="1">
        <v>43459</v>
      </c>
      <c r="F6225" s="1">
        <v>43475</v>
      </c>
      <c r="G6225" s="1">
        <v>43479</v>
      </c>
      <c r="H6225" s="13">
        <f>Orders[[#This Row],[DeliveryDate]]-Orders[[#This Row],[OrderDate]]</f>
        <v>20</v>
      </c>
      <c r="I6225" t="s">
        <v>3</v>
      </c>
      <c r="J6225" t="str">
        <f>_xlfn.XLOOKUP(Orders[[#This Row],[_SalesRepID]],'Sales team'!A:A,'Sales team'!B:B)</f>
        <v>Roger Alexander</v>
      </c>
      <c r="K6225">
        <v>15</v>
      </c>
      <c r="L6225">
        <v>41</v>
      </c>
      <c r="M6225">
        <v>120</v>
      </c>
      <c r="N6225" t="str">
        <f>_xlfn.XLOOKUP(Orders[[#This Row],[_ProductID]],Products!A:A,Products!C:C)</f>
        <v>Home décor</v>
      </c>
      <c r="O6225">
        <v>27</v>
      </c>
      <c r="P6225">
        <v>7.4999999999999997E-2</v>
      </c>
      <c r="Q6225" s="2">
        <v>897.80000000000007</v>
      </c>
      <c r="R6225" s="2">
        <v>619.48199999999997</v>
      </c>
      <c r="S6225" s="2">
        <v>2491.395</v>
      </c>
      <c r="T6225" s="2">
        <v>632.94900000000007</v>
      </c>
    </row>
    <row r="6226" spans="1:20" x14ac:dyDescent="0.25">
      <c r="A6226" t="s">
        <v>1769</v>
      </c>
      <c r="B6226" t="s">
        <v>8</v>
      </c>
      <c r="C6226" t="s">
        <v>13</v>
      </c>
      <c r="D6226" s="1">
        <v>43300</v>
      </c>
      <c r="E6226" s="1">
        <v>43459</v>
      </c>
      <c r="F6226" s="1">
        <v>43482</v>
      </c>
      <c r="G6226" s="1">
        <v>43489</v>
      </c>
      <c r="H6226" s="13">
        <f>Orders[[#This Row],[DeliveryDate]]-Orders[[#This Row],[OrderDate]]</f>
        <v>30</v>
      </c>
      <c r="I6226" t="s">
        <v>3</v>
      </c>
      <c r="J6226" t="str">
        <f>_xlfn.XLOOKUP(Orders[[#This Row],[_SalesRepID]],'Sales team'!A:A,'Sales team'!B:B)</f>
        <v>Joe Price</v>
      </c>
      <c r="K6226">
        <v>22</v>
      </c>
      <c r="L6226">
        <v>5</v>
      </c>
      <c r="M6226">
        <v>269</v>
      </c>
      <c r="N6226" t="str">
        <f>_xlfn.XLOOKUP(Orders[[#This Row],[_ProductID]],Products!A:A,Products!C:C)</f>
        <v>Furniture</v>
      </c>
      <c r="O6226">
        <v>42</v>
      </c>
      <c r="P6226">
        <v>0.15</v>
      </c>
      <c r="Q6226" s="2">
        <v>1112.2</v>
      </c>
      <c r="R6226" s="2">
        <v>912.00400000000002</v>
      </c>
      <c r="S6226" s="2">
        <v>4726.8499999999995</v>
      </c>
      <c r="T6226" s="2">
        <v>166.82999999999902</v>
      </c>
    </row>
    <row r="6227" spans="1:20" x14ac:dyDescent="0.25">
      <c r="A6227" t="s">
        <v>1770</v>
      </c>
      <c r="B6227" t="s">
        <v>1</v>
      </c>
      <c r="C6227" t="s">
        <v>25</v>
      </c>
      <c r="D6227" s="1">
        <v>43400</v>
      </c>
      <c r="E6227" s="1">
        <v>43459</v>
      </c>
      <c r="F6227" s="1">
        <v>43486</v>
      </c>
      <c r="G6227" s="1">
        <v>43493</v>
      </c>
      <c r="H6227" s="13">
        <f>Orders[[#This Row],[DeliveryDate]]-Orders[[#This Row],[OrderDate]]</f>
        <v>34</v>
      </c>
      <c r="I6227" t="s">
        <v>3</v>
      </c>
      <c r="J6227" t="str">
        <f>_xlfn.XLOOKUP(Orders[[#This Row],[_SalesRepID]],'Sales team'!A:A,'Sales team'!B:B)</f>
        <v>Stephen Payne</v>
      </c>
      <c r="K6227">
        <v>5</v>
      </c>
      <c r="L6227">
        <v>12</v>
      </c>
      <c r="M6227">
        <v>365</v>
      </c>
      <c r="N6227" t="str">
        <f>_xlfn.XLOOKUP(Orders[[#This Row],[_ProductID]],Products!A:A,Products!C:C)</f>
        <v>Home décor</v>
      </c>
      <c r="O6227">
        <v>44</v>
      </c>
      <c r="P6227">
        <v>0.05</v>
      </c>
      <c r="Q6227" s="2">
        <v>3825.7000000000003</v>
      </c>
      <c r="R6227" s="2">
        <v>2333.6770000000001</v>
      </c>
      <c r="S6227" s="2">
        <v>3634.415</v>
      </c>
      <c r="T6227" s="2">
        <v>1300.7379999999998</v>
      </c>
    </row>
    <row r="6228" spans="1:20" x14ac:dyDescent="0.25">
      <c r="A6228" t="s">
        <v>1771</v>
      </c>
      <c r="B6228" t="s">
        <v>10</v>
      </c>
      <c r="C6228" t="s">
        <v>6</v>
      </c>
      <c r="D6228" s="1">
        <v>43400</v>
      </c>
      <c r="E6228" s="1">
        <v>43459</v>
      </c>
      <c r="F6228" s="1">
        <v>43466</v>
      </c>
      <c r="G6228" s="1">
        <v>43465</v>
      </c>
      <c r="H6228" s="13">
        <f>Orders[[#This Row],[DeliveryDate]]-Orders[[#This Row],[OrderDate]]</f>
        <v>6</v>
      </c>
      <c r="I6228" t="s">
        <v>3</v>
      </c>
      <c r="J6228" t="str">
        <f>_xlfn.XLOOKUP(Orders[[#This Row],[_SalesRepID]],'Sales team'!A:A,'Sales team'!B:B)</f>
        <v>Carlos Miller</v>
      </c>
      <c r="K6228">
        <v>28</v>
      </c>
      <c r="L6228">
        <v>3</v>
      </c>
      <c r="M6228">
        <v>172</v>
      </c>
      <c r="N6228" t="str">
        <f>_xlfn.XLOOKUP(Orders[[#This Row],[_ProductID]],Products!A:A,Products!C:C)</f>
        <v>Kitchen &amp; Dining</v>
      </c>
      <c r="O6228">
        <v>37</v>
      </c>
      <c r="P6228">
        <v>0.05</v>
      </c>
      <c r="Q6228" s="2">
        <v>1963.1000000000001</v>
      </c>
      <c r="R6228" s="2">
        <v>1217.1220000000001</v>
      </c>
      <c r="S6228" s="2">
        <v>7459.78</v>
      </c>
      <c r="T6228" s="2">
        <v>2591.2919999999995</v>
      </c>
    </row>
    <row r="6229" spans="1:20" x14ac:dyDescent="0.25">
      <c r="A6229" t="s">
        <v>1772</v>
      </c>
      <c r="B6229" t="s">
        <v>1</v>
      </c>
      <c r="C6229" t="s">
        <v>46</v>
      </c>
      <c r="D6229" s="1">
        <v>43300</v>
      </c>
      <c r="E6229" s="1">
        <v>43459</v>
      </c>
      <c r="F6229" s="1">
        <v>43480</v>
      </c>
      <c r="G6229" s="1">
        <v>43476</v>
      </c>
      <c r="H6229" s="13">
        <f>Orders[[#This Row],[DeliveryDate]]-Orders[[#This Row],[OrderDate]]</f>
        <v>17</v>
      </c>
      <c r="I6229" t="s">
        <v>3</v>
      </c>
      <c r="J6229" t="str">
        <f>_xlfn.XLOOKUP(Orders[[#This Row],[_SalesRepID]],'Sales team'!A:A,'Sales team'!B:B)</f>
        <v>Stephen Payne</v>
      </c>
      <c r="K6229">
        <v>5</v>
      </c>
      <c r="L6229">
        <v>12</v>
      </c>
      <c r="M6229">
        <v>70</v>
      </c>
      <c r="N6229" t="str">
        <f>_xlfn.XLOOKUP(Orders[[#This Row],[_ProductID]],Products!A:A,Products!C:C)</f>
        <v>Home décor</v>
      </c>
      <c r="O6229">
        <v>23</v>
      </c>
      <c r="P6229">
        <v>0.05</v>
      </c>
      <c r="Q6229" s="2">
        <v>2365.1</v>
      </c>
      <c r="R6229" s="2">
        <v>1750.174</v>
      </c>
      <c r="S6229" s="2">
        <v>13481.069999999998</v>
      </c>
      <c r="T6229" s="2">
        <v>2980.025999999998</v>
      </c>
    </row>
    <row r="6230" spans="1:20" x14ac:dyDescent="0.25">
      <c r="A6230" t="s">
        <v>1773</v>
      </c>
      <c r="B6230" t="s">
        <v>5</v>
      </c>
      <c r="C6230" t="s">
        <v>13</v>
      </c>
      <c r="D6230" s="1">
        <v>43400</v>
      </c>
      <c r="E6230" s="1">
        <v>43459</v>
      </c>
      <c r="F6230" s="1">
        <v>43477</v>
      </c>
      <c r="G6230" s="1">
        <v>43467</v>
      </c>
      <c r="H6230" s="13">
        <f>Orders[[#This Row],[DeliveryDate]]-Orders[[#This Row],[OrderDate]]</f>
        <v>8</v>
      </c>
      <c r="I6230" t="s">
        <v>3</v>
      </c>
      <c r="J6230" t="str">
        <f>_xlfn.XLOOKUP(Orders[[#This Row],[_SalesRepID]],'Sales team'!A:A,'Sales team'!B:B)</f>
        <v>Nicholas Cunningham</v>
      </c>
      <c r="K6230">
        <v>19</v>
      </c>
      <c r="L6230">
        <v>20</v>
      </c>
      <c r="M6230">
        <v>286</v>
      </c>
      <c r="N6230" t="str">
        <f>_xlfn.XLOOKUP(Orders[[#This Row],[_ProductID]],Products!A:A,Products!C:C)</f>
        <v>Kitchen &amp; Dining</v>
      </c>
      <c r="O6230">
        <v>1</v>
      </c>
      <c r="P6230">
        <v>0.05</v>
      </c>
      <c r="Q6230" s="2">
        <v>958.1</v>
      </c>
      <c r="R6230" s="2">
        <v>584.44100000000003</v>
      </c>
      <c r="S6230" s="2">
        <v>2730.585</v>
      </c>
      <c r="T6230" s="2">
        <v>977.26199999999994</v>
      </c>
    </row>
    <row r="6231" spans="1:20" x14ac:dyDescent="0.25">
      <c r="A6231" t="s">
        <v>1774</v>
      </c>
      <c r="B6231" t="s">
        <v>1</v>
      </c>
      <c r="C6231" t="s">
        <v>46</v>
      </c>
      <c r="D6231" s="1">
        <v>43300</v>
      </c>
      <c r="E6231" s="1">
        <v>43459</v>
      </c>
      <c r="F6231" s="1">
        <v>43466</v>
      </c>
      <c r="G6231" s="1">
        <v>43468</v>
      </c>
      <c r="H6231" s="13">
        <f>Orders[[#This Row],[DeliveryDate]]-Orders[[#This Row],[OrderDate]]</f>
        <v>9</v>
      </c>
      <c r="I6231" t="s">
        <v>3</v>
      </c>
      <c r="J6231" t="str">
        <f>_xlfn.XLOOKUP(Orders[[#This Row],[_SalesRepID]],'Sales team'!A:A,'Sales team'!B:B)</f>
        <v>Chris Armstrong</v>
      </c>
      <c r="K6231">
        <v>4</v>
      </c>
      <c r="L6231">
        <v>36</v>
      </c>
      <c r="M6231">
        <v>67</v>
      </c>
      <c r="N6231" t="str">
        <f>_xlfn.XLOOKUP(Orders[[#This Row],[_ProductID]],Products!A:A,Products!C:C)</f>
        <v>Home décor</v>
      </c>
      <c r="O6231">
        <v>3</v>
      </c>
      <c r="P6231">
        <v>0.05</v>
      </c>
      <c r="Q6231" s="2">
        <v>1855.9</v>
      </c>
      <c r="R6231" s="2">
        <v>1132.0989999999999</v>
      </c>
      <c r="S6231" s="2">
        <v>5289.3150000000005</v>
      </c>
      <c r="T6231" s="2">
        <v>1893.0180000000009</v>
      </c>
    </row>
    <row r="6232" spans="1:20" x14ac:dyDescent="0.25">
      <c r="A6232" t="s">
        <v>1775</v>
      </c>
      <c r="B6232" t="s">
        <v>1</v>
      </c>
      <c r="C6232" t="s">
        <v>15</v>
      </c>
      <c r="D6232" s="1">
        <v>43300</v>
      </c>
      <c r="E6232" s="1">
        <v>43459</v>
      </c>
      <c r="F6232" s="1">
        <v>43485</v>
      </c>
      <c r="G6232" s="1">
        <v>43469</v>
      </c>
      <c r="H6232" s="13">
        <f>Orders[[#This Row],[DeliveryDate]]-Orders[[#This Row],[OrderDate]]</f>
        <v>10</v>
      </c>
      <c r="I6232" t="s">
        <v>3</v>
      </c>
      <c r="J6232" t="str">
        <f>_xlfn.XLOOKUP(Orders[[#This Row],[_SalesRepID]],'Sales team'!A:A,'Sales team'!B:B)</f>
        <v>Carl Nguyen</v>
      </c>
      <c r="K6232">
        <v>12</v>
      </c>
      <c r="L6232">
        <v>30</v>
      </c>
      <c r="M6232">
        <v>58</v>
      </c>
      <c r="N6232" t="str">
        <f>_xlfn.XLOOKUP(Orders[[#This Row],[_ProductID]],Products!A:A,Products!C:C)</f>
        <v>Home décor</v>
      </c>
      <c r="O6232">
        <v>46</v>
      </c>
      <c r="P6232">
        <v>0.05</v>
      </c>
      <c r="Q6232" s="2">
        <v>1708.5</v>
      </c>
      <c r="R6232" s="2">
        <v>1349.7150000000001</v>
      </c>
      <c r="S6232" s="2">
        <v>8115.375</v>
      </c>
      <c r="T6232" s="2">
        <v>1366.7999999999993</v>
      </c>
    </row>
    <row r="6233" spans="1:20" x14ac:dyDescent="0.25">
      <c r="A6233" t="s">
        <v>1776</v>
      </c>
      <c r="B6233" t="s">
        <v>1</v>
      </c>
      <c r="C6233" t="s">
        <v>2</v>
      </c>
      <c r="D6233" s="1">
        <v>43400</v>
      </c>
      <c r="E6233" s="1">
        <v>43459</v>
      </c>
      <c r="F6233" s="1">
        <v>43464</v>
      </c>
      <c r="G6233" s="1">
        <v>43467</v>
      </c>
      <c r="H6233" s="13">
        <f>Orders[[#This Row],[DeliveryDate]]-Orders[[#This Row],[OrderDate]]</f>
        <v>8</v>
      </c>
      <c r="I6233" t="s">
        <v>3</v>
      </c>
      <c r="J6233" t="str">
        <f>_xlfn.XLOOKUP(Orders[[#This Row],[_SalesRepID]],'Sales team'!A:A,'Sales team'!B:B)</f>
        <v>Jonathan Hawkins</v>
      </c>
      <c r="K6233">
        <v>10</v>
      </c>
      <c r="L6233">
        <v>45</v>
      </c>
      <c r="M6233">
        <v>230</v>
      </c>
      <c r="N6233" t="str">
        <f>_xlfn.XLOOKUP(Orders[[#This Row],[_ProductID]],Products!A:A,Products!C:C)</f>
        <v>Kitchen &amp; Dining</v>
      </c>
      <c r="O6233">
        <v>16</v>
      </c>
      <c r="P6233">
        <v>7.4999999999999997E-2</v>
      </c>
      <c r="Q6233" s="2">
        <v>2586.2000000000003</v>
      </c>
      <c r="R6233" s="2">
        <v>1862.0640000000001</v>
      </c>
      <c r="S6233" s="2">
        <v>16745.645</v>
      </c>
      <c r="T6233" s="2">
        <v>3711.1970000000001</v>
      </c>
    </row>
    <row r="6234" spans="1:20" x14ac:dyDescent="0.25">
      <c r="A6234" t="s">
        <v>1777</v>
      </c>
      <c r="B6234" t="s">
        <v>10</v>
      </c>
      <c r="C6234" t="s">
        <v>46</v>
      </c>
      <c r="D6234" s="1">
        <v>43400</v>
      </c>
      <c r="E6234" s="1">
        <v>43459</v>
      </c>
      <c r="F6234" s="1">
        <v>43477</v>
      </c>
      <c r="G6234" s="1">
        <v>43489</v>
      </c>
      <c r="H6234" s="13">
        <f>Orders[[#This Row],[DeliveryDate]]-Orders[[#This Row],[OrderDate]]</f>
        <v>30</v>
      </c>
      <c r="I6234" t="s">
        <v>3</v>
      </c>
      <c r="J6234" t="str">
        <f>_xlfn.XLOOKUP(Orders[[#This Row],[_SalesRepID]],'Sales team'!A:A,'Sales team'!B:B)</f>
        <v>Carlos Miller</v>
      </c>
      <c r="K6234">
        <v>28</v>
      </c>
      <c r="L6234">
        <v>40</v>
      </c>
      <c r="M6234">
        <v>84</v>
      </c>
      <c r="N6234" t="str">
        <f>_xlfn.XLOOKUP(Orders[[#This Row],[_ProductID]],Products!A:A,Products!C:C)</f>
        <v>Kitchen &amp; Dining</v>
      </c>
      <c r="O6234">
        <v>16</v>
      </c>
      <c r="P6234">
        <v>0.1</v>
      </c>
      <c r="Q6234" s="2">
        <v>2566.1</v>
      </c>
      <c r="R6234" s="2">
        <v>1693.626</v>
      </c>
      <c r="S6234" s="2">
        <v>4618.9799999999996</v>
      </c>
      <c r="T6234" s="2">
        <v>1231.7279999999996</v>
      </c>
    </row>
    <row r="6235" spans="1:20" x14ac:dyDescent="0.25">
      <c r="A6235" t="s">
        <v>1778</v>
      </c>
      <c r="B6235" t="s">
        <v>8</v>
      </c>
      <c r="C6235" t="s">
        <v>13</v>
      </c>
      <c r="D6235" s="1">
        <v>43400</v>
      </c>
      <c r="E6235" s="1">
        <v>43459</v>
      </c>
      <c r="F6235" s="1">
        <v>43463</v>
      </c>
      <c r="G6235" s="1">
        <v>43480</v>
      </c>
      <c r="H6235" s="13">
        <f>Orders[[#This Row],[DeliveryDate]]-Orders[[#This Row],[OrderDate]]</f>
        <v>21</v>
      </c>
      <c r="I6235" t="s">
        <v>3</v>
      </c>
      <c r="J6235" t="str">
        <f>_xlfn.XLOOKUP(Orders[[#This Row],[_SalesRepID]],'Sales team'!A:A,'Sales team'!B:B)</f>
        <v>Douglas Tucker</v>
      </c>
      <c r="K6235">
        <v>23</v>
      </c>
      <c r="L6235">
        <v>32</v>
      </c>
      <c r="M6235">
        <v>306</v>
      </c>
      <c r="N6235" t="str">
        <f>_xlfn.XLOOKUP(Orders[[#This Row],[_ProductID]],Products!A:A,Products!C:C)</f>
        <v>Home décor</v>
      </c>
      <c r="O6235">
        <v>36</v>
      </c>
      <c r="P6235">
        <v>7.4999999999999997E-2</v>
      </c>
      <c r="Q6235" s="2">
        <v>3202.6</v>
      </c>
      <c r="R6235" s="2">
        <v>1985.6119999999999</v>
      </c>
      <c r="S6235" s="2">
        <v>8887.2150000000001</v>
      </c>
      <c r="T6235" s="2">
        <v>2930.3790000000008</v>
      </c>
    </row>
    <row r="6236" spans="1:20" x14ac:dyDescent="0.25">
      <c r="A6236" t="s">
        <v>1761</v>
      </c>
      <c r="B6236" t="s">
        <v>5</v>
      </c>
      <c r="C6236" t="s">
        <v>15</v>
      </c>
      <c r="D6236" s="1">
        <v>43400</v>
      </c>
      <c r="E6236" s="1">
        <v>43458</v>
      </c>
      <c r="F6236" s="1">
        <v>43461</v>
      </c>
      <c r="G6236" s="1">
        <v>43474</v>
      </c>
      <c r="H6236" s="13">
        <f>Orders[[#This Row],[DeliveryDate]]-Orders[[#This Row],[OrderDate]]</f>
        <v>16</v>
      </c>
      <c r="I6236" t="s">
        <v>3</v>
      </c>
      <c r="J6236" t="str">
        <f>_xlfn.XLOOKUP(Orders[[#This Row],[_SalesRepID]],'Sales team'!A:A,'Sales team'!B:B)</f>
        <v>Carl Nguyen</v>
      </c>
      <c r="K6236">
        <v>12</v>
      </c>
      <c r="L6236">
        <v>17</v>
      </c>
      <c r="M6236">
        <v>9</v>
      </c>
      <c r="N6236" t="str">
        <f>_xlfn.XLOOKUP(Orders[[#This Row],[_ProductID]],Products!A:A,Products!C:C)</f>
        <v>Electronics</v>
      </c>
      <c r="O6236">
        <v>25</v>
      </c>
      <c r="P6236">
        <v>7.4999999999999997E-2</v>
      </c>
      <c r="Q6236" s="2">
        <v>2740.3</v>
      </c>
      <c r="R6236" s="2">
        <v>1205.7320000000002</v>
      </c>
      <c r="S6236" s="2">
        <v>20278.22</v>
      </c>
      <c r="T6236" s="2">
        <v>10632.364</v>
      </c>
    </row>
    <row r="6237" spans="1:20" x14ac:dyDescent="0.25">
      <c r="A6237" t="s">
        <v>1762</v>
      </c>
      <c r="B6237" t="s">
        <v>5</v>
      </c>
      <c r="C6237" t="s">
        <v>46</v>
      </c>
      <c r="D6237" s="1">
        <v>43400</v>
      </c>
      <c r="E6237" s="1">
        <v>43458</v>
      </c>
      <c r="F6237" s="1">
        <v>43472</v>
      </c>
      <c r="G6237" s="1">
        <v>43482</v>
      </c>
      <c r="H6237" s="13">
        <f>Orders[[#This Row],[DeliveryDate]]-Orders[[#This Row],[OrderDate]]</f>
        <v>24</v>
      </c>
      <c r="I6237" t="s">
        <v>3</v>
      </c>
      <c r="J6237" t="str">
        <f>_xlfn.XLOOKUP(Orders[[#This Row],[_SalesRepID]],'Sales team'!A:A,'Sales team'!B:B)</f>
        <v>Frank Brown</v>
      </c>
      <c r="K6237">
        <v>17</v>
      </c>
      <c r="L6237">
        <v>23</v>
      </c>
      <c r="M6237">
        <v>65</v>
      </c>
      <c r="N6237" t="str">
        <f>_xlfn.XLOOKUP(Orders[[#This Row],[_ProductID]],Products!A:A,Products!C:C)</f>
        <v>Furniture</v>
      </c>
      <c r="O6237">
        <v>42</v>
      </c>
      <c r="P6237">
        <v>7.4999999999999997E-2</v>
      </c>
      <c r="Q6237" s="2">
        <v>1902.8</v>
      </c>
      <c r="R6237" s="2">
        <v>1255.848</v>
      </c>
      <c r="S6237" s="2">
        <v>10560.539999999999</v>
      </c>
      <c r="T6237" s="2">
        <v>3025.4519999999993</v>
      </c>
    </row>
    <row r="6238" spans="1:20" x14ac:dyDescent="0.25">
      <c r="A6238" t="s">
        <v>1763</v>
      </c>
      <c r="B6238" t="s">
        <v>1</v>
      </c>
      <c r="C6238" t="s">
        <v>46</v>
      </c>
      <c r="D6238" s="1">
        <v>43300</v>
      </c>
      <c r="E6238" s="1">
        <v>43458</v>
      </c>
      <c r="F6238" s="1">
        <v>43483</v>
      </c>
      <c r="G6238" s="1">
        <v>43475</v>
      </c>
      <c r="H6238" s="13">
        <f>Orders[[#This Row],[DeliveryDate]]-Orders[[#This Row],[OrderDate]]</f>
        <v>17</v>
      </c>
      <c r="I6238" t="s">
        <v>3</v>
      </c>
      <c r="J6238" t="str">
        <f>_xlfn.XLOOKUP(Orders[[#This Row],[_SalesRepID]],'Sales team'!A:A,'Sales team'!B:B)</f>
        <v>Keith Griffin</v>
      </c>
      <c r="K6238">
        <v>2</v>
      </c>
      <c r="L6238">
        <v>47</v>
      </c>
      <c r="M6238">
        <v>84</v>
      </c>
      <c r="N6238" t="str">
        <f>_xlfn.XLOOKUP(Orders[[#This Row],[_ProductID]],Products!A:A,Products!C:C)</f>
        <v>Home décor</v>
      </c>
      <c r="O6238">
        <v>33</v>
      </c>
      <c r="P6238">
        <v>0.1</v>
      </c>
      <c r="Q6238" s="2">
        <v>2365.1</v>
      </c>
      <c r="R6238" s="2">
        <v>1773.8249999999998</v>
      </c>
      <c r="S6238" s="2">
        <v>4257.18</v>
      </c>
      <c r="T6238" s="2">
        <v>709.53000000000065</v>
      </c>
    </row>
    <row r="6239" spans="1:20" x14ac:dyDescent="0.25">
      <c r="A6239" t="s">
        <v>1764</v>
      </c>
      <c r="B6239" t="s">
        <v>5</v>
      </c>
      <c r="C6239" t="s">
        <v>6</v>
      </c>
      <c r="D6239" s="1">
        <v>43300</v>
      </c>
      <c r="E6239" s="1">
        <v>43458</v>
      </c>
      <c r="F6239" s="1">
        <v>43468</v>
      </c>
      <c r="G6239" s="1">
        <v>43497</v>
      </c>
      <c r="H6239" s="13">
        <f>Orders[[#This Row],[DeliveryDate]]-Orders[[#This Row],[OrderDate]]</f>
        <v>39</v>
      </c>
      <c r="I6239" t="s">
        <v>3</v>
      </c>
      <c r="J6239" t="str">
        <f>_xlfn.XLOOKUP(Orders[[#This Row],[_SalesRepID]],'Sales team'!A:A,'Sales team'!B:B)</f>
        <v>Todd Roberts</v>
      </c>
      <c r="K6239">
        <v>13</v>
      </c>
      <c r="L6239">
        <v>23</v>
      </c>
      <c r="M6239">
        <v>180</v>
      </c>
      <c r="N6239" t="str">
        <f>_xlfn.XLOOKUP(Orders[[#This Row],[_ProductID]],Products!A:A,Products!C:C)</f>
        <v>Kitchen &amp; Dining</v>
      </c>
      <c r="O6239">
        <v>37</v>
      </c>
      <c r="P6239">
        <v>7.4999999999999997E-2</v>
      </c>
      <c r="Q6239" s="2">
        <v>1051.9000000000001</v>
      </c>
      <c r="R6239" s="2">
        <v>662.69700000000012</v>
      </c>
      <c r="S6239" s="2">
        <v>7784.0600000000013</v>
      </c>
      <c r="T6239" s="2">
        <v>2482.4840000000004</v>
      </c>
    </row>
    <row r="6240" spans="1:20" x14ac:dyDescent="0.25">
      <c r="A6240" t="s">
        <v>1765</v>
      </c>
      <c r="B6240" t="s">
        <v>8</v>
      </c>
      <c r="C6240" t="s">
        <v>2</v>
      </c>
      <c r="D6240" s="1">
        <v>43400</v>
      </c>
      <c r="E6240" s="1">
        <v>43458</v>
      </c>
      <c r="F6240" s="1">
        <v>43477</v>
      </c>
      <c r="G6240" s="1">
        <v>43472</v>
      </c>
      <c r="H6240" s="13">
        <f>Orders[[#This Row],[DeliveryDate]]-Orders[[#This Row],[OrderDate]]</f>
        <v>14</v>
      </c>
      <c r="I6240" t="s">
        <v>3</v>
      </c>
      <c r="J6240" t="str">
        <f>_xlfn.XLOOKUP(Orders[[#This Row],[_SalesRepID]],'Sales team'!A:A,'Sales team'!B:B)</f>
        <v>Joe Price</v>
      </c>
      <c r="K6240">
        <v>22</v>
      </c>
      <c r="L6240">
        <v>39</v>
      </c>
      <c r="M6240">
        <v>241</v>
      </c>
      <c r="N6240" t="str">
        <f>_xlfn.XLOOKUP(Orders[[#This Row],[_ProductID]],Products!A:A,Products!C:C)</f>
        <v>Electronics</v>
      </c>
      <c r="O6240">
        <v>25</v>
      </c>
      <c r="P6240">
        <v>0.1</v>
      </c>
      <c r="Q6240" s="2">
        <v>2860.9</v>
      </c>
      <c r="R6240" s="2">
        <v>2031.239</v>
      </c>
      <c r="S6240" s="2">
        <v>12874.050000000001</v>
      </c>
      <c r="T6240" s="2">
        <v>2717.8550000000014</v>
      </c>
    </row>
    <row r="6241" spans="1:20" x14ac:dyDescent="0.25">
      <c r="A6241" t="s">
        <v>1766</v>
      </c>
      <c r="B6241" t="s">
        <v>5</v>
      </c>
      <c r="C6241" t="s">
        <v>13</v>
      </c>
      <c r="D6241" s="1">
        <v>43300</v>
      </c>
      <c r="E6241" s="1">
        <v>43458</v>
      </c>
      <c r="F6241" s="1">
        <v>43477</v>
      </c>
      <c r="G6241" s="1">
        <v>43472</v>
      </c>
      <c r="H6241" s="13">
        <f>Orders[[#This Row],[DeliveryDate]]-Orders[[#This Row],[OrderDate]]</f>
        <v>14</v>
      </c>
      <c r="I6241" t="s">
        <v>3</v>
      </c>
      <c r="J6241" t="str">
        <f>_xlfn.XLOOKUP(Orders[[#This Row],[_SalesRepID]],'Sales team'!A:A,'Sales team'!B:B)</f>
        <v>Carl Nguyen</v>
      </c>
      <c r="K6241">
        <v>12</v>
      </c>
      <c r="L6241">
        <v>7</v>
      </c>
      <c r="M6241">
        <v>269</v>
      </c>
      <c r="N6241" t="str">
        <f>_xlfn.XLOOKUP(Orders[[#This Row],[_ProductID]],Products!A:A,Products!C:C)</f>
        <v>Home décor</v>
      </c>
      <c r="O6241">
        <v>46</v>
      </c>
      <c r="P6241">
        <v>7.4999999999999997E-2</v>
      </c>
      <c r="Q6241" s="2">
        <v>5835.7</v>
      </c>
      <c r="R6241" s="2">
        <v>4201.7039999999997</v>
      </c>
      <c r="S6241" s="2">
        <v>26990.112500000003</v>
      </c>
      <c r="T6241" s="2">
        <v>5981.5925000000061</v>
      </c>
    </row>
    <row r="6242" spans="1:20" x14ac:dyDescent="0.25">
      <c r="A6242" t="s">
        <v>1767</v>
      </c>
      <c r="B6242" t="s">
        <v>1</v>
      </c>
      <c r="C6242" t="s">
        <v>6</v>
      </c>
      <c r="D6242" s="1">
        <v>43300</v>
      </c>
      <c r="E6242" s="1">
        <v>43458</v>
      </c>
      <c r="F6242" s="1">
        <v>43481</v>
      </c>
      <c r="G6242" s="1">
        <v>43472</v>
      </c>
      <c r="H6242" s="13">
        <f>Orders[[#This Row],[DeliveryDate]]-Orders[[#This Row],[OrderDate]]</f>
        <v>14</v>
      </c>
      <c r="I6242" t="s">
        <v>3</v>
      </c>
      <c r="J6242" t="str">
        <f>_xlfn.XLOOKUP(Orders[[#This Row],[_SalesRepID]],'Sales team'!A:A,'Sales team'!B:B)</f>
        <v>Stephen Payne</v>
      </c>
      <c r="K6242">
        <v>5</v>
      </c>
      <c r="L6242">
        <v>12</v>
      </c>
      <c r="M6242">
        <v>171</v>
      </c>
      <c r="N6242" t="str">
        <f>_xlfn.XLOOKUP(Orders[[#This Row],[_ProductID]],Products!A:A,Products!C:C)</f>
        <v>Home décor</v>
      </c>
      <c r="O6242">
        <v>23</v>
      </c>
      <c r="P6242">
        <v>0.05</v>
      </c>
      <c r="Q6242" s="2">
        <v>1152.4000000000001</v>
      </c>
      <c r="R6242" s="2">
        <v>944.96800000000007</v>
      </c>
      <c r="S6242" s="2">
        <v>1094.78</v>
      </c>
      <c r="T6242" s="2">
        <v>149.8119999999999</v>
      </c>
    </row>
    <row r="6243" spans="1:20" x14ac:dyDescent="0.25">
      <c r="A6243" t="s">
        <v>1744</v>
      </c>
      <c r="B6243" t="s">
        <v>1</v>
      </c>
      <c r="C6243" t="s">
        <v>46</v>
      </c>
      <c r="D6243" s="1">
        <v>43400</v>
      </c>
      <c r="E6243" s="1">
        <v>43457</v>
      </c>
      <c r="F6243" s="1">
        <v>43481</v>
      </c>
      <c r="G6243" s="1">
        <v>43488</v>
      </c>
      <c r="H6243" s="13">
        <f>Orders[[#This Row],[DeliveryDate]]-Orders[[#This Row],[OrderDate]]</f>
        <v>31</v>
      </c>
      <c r="I6243" t="s">
        <v>3</v>
      </c>
      <c r="J6243" t="str">
        <f>_xlfn.XLOOKUP(Orders[[#This Row],[_SalesRepID]],'Sales team'!A:A,'Sales team'!B:B)</f>
        <v>Adam Hernandez</v>
      </c>
      <c r="K6243">
        <v>1</v>
      </c>
      <c r="L6243">
        <v>5</v>
      </c>
      <c r="M6243">
        <v>83</v>
      </c>
      <c r="N6243" t="str">
        <f>_xlfn.XLOOKUP(Orders[[#This Row],[_ProductID]],Products!A:A,Products!C:C)</f>
        <v>Kitchen &amp; Dining</v>
      </c>
      <c r="O6243">
        <v>8</v>
      </c>
      <c r="P6243">
        <v>7.4999999999999997E-2</v>
      </c>
      <c r="Q6243" s="2">
        <v>1112.2</v>
      </c>
      <c r="R6243" s="2">
        <v>734.05200000000002</v>
      </c>
      <c r="S6243" s="2">
        <v>6172.7100000000009</v>
      </c>
      <c r="T6243" s="2">
        <v>1768.398000000001</v>
      </c>
    </row>
    <row r="6244" spans="1:20" x14ac:dyDescent="0.25">
      <c r="A6244" t="s">
        <v>1745</v>
      </c>
      <c r="B6244" t="s">
        <v>5</v>
      </c>
      <c r="C6244" t="s">
        <v>15</v>
      </c>
      <c r="D6244" s="1">
        <v>43400</v>
      </c>
      <c r="E6244" s="1">
        <v>43457</v>
      </c>
      <c r="F6244" s="1">
        <v>43469</v>
      </c>
      <c r="G6244" s="1">
        <v>43462</v>
      </c>
      <c r="H6244" s="13">
        <f>Orders[[#This Row],[DeliveryDate]]-Orders[[#This Row],[OrderDate]]</f>
        <v>5</v>
      </c>
      <c r="I6244" t="s">
        <v>3</v>
      </c>
      <c r="J6244" t="str">
        <f>_xlfn.XLOOKUP(Orders[[#This Row],[_SalesRepID]],'Sales team'!A:A,'Sales team'!B:B)</f>
        <v>Nicholas Cunningham</v>
      </c>
      <c r="K6244">
        <v>19</v>
      </c>
      <c r="L6244">
        <v>13</v>
      </c>
      <c r="M6244">
        <v>30</v>
      </c>
      <c r="N6244" t="str">
        <f>_xlfn.XLOOKUP(Orders[[#This Row],[_ProductID]],Products!A:A,Products!C:C)</f>
        <v>Home décor</v>
      </c>
      <c r="O6244">
        <v>30</v>
      </c>
      <c r="P6244">
        <v>0.15</v>
      </c>
      <c r="Q6244" s="2">
        <v>3832.4</v>
      </c>
      <c r="R6244" s="2">
        <v>2184.4679999999998</v>
      </c>
      <c r="S6244" s="2">
        <v>22802.78</v>
      </c>
      <c r="T6244" s="2">
        <v>7511.5040000000008</v>
      </c>
    </row>
    <row r="6245" spans="1:20" x14ac:dyDescent="0.25">
      <c r="A6245" t="s">
        <v>1746</v>
      </c>
      <c r="B6245" t="s">
        <v>8</v>
      </c>
      <c r="C6245" t="s">
        <v>6</v>
      </c>
      <c r="D6245" s="1">
        <v>43400</v>
      </c>
      <c r="E6245" s="1">
        <v>43457</v>
      </c>
      <c r="F6245" s="1">
        <v>43470</v>
      </c>
      <c r="G6245" s="1">
        <v>43461</v>
      </c>
      <c r="H6245" s="13">
        <f>Orders[[#This Row],[DeliveryDate]]-Orders[[#This Row],[OrderDate]]</f>
        <v>4</v>
      </c>
      <c r="I6245" t="s">
        <v>3</v>
      </c>
      <c r="J6245" t="str">
        <f>_xlfn.XLOOKUP(Orders[[#This Row],[_SalesRepID]],'Sales team'!A:A,'Sales team'!B:B)</f>
        <v>Joe Price</v>
      </c>
      <c r="K6245">
        <v>22</v>
      </c>
      <c r="L6245">
        <v>12</v>
      </c>
      <c r="M6245">
        <v>112</v>
      </c>
      <c r="N6245" t="str">
        <f>_xlfn.XLOOKUP(Orders[[#This Row],[_ProductID]],Products!A:A,Products!C:C)</f>
        <v>Home décor</v>
      </c>
      <c r="O6245">
        <v>29</v>
      </c>
      <c r="P6245">
        <v>0.4</v>
      </c>
      <c r="Q6245" s="2">
        <v>857.6</v>
      </c>
      <c r="R6245" s="2">
        <v>626.048</v>
      </c>
      <c r="S6245" s="2">
        <v>1543.68</v>
      </c>
      <c r="T6245" s="2">
        <v>-334.46399999999994</v>
      </c>
    </row>
    <row r="6246" spans="1:20" x14ac:dyDescent="0.25">
      <c r="A6246" t="s">
        <v>1747</v>
      </c>
      <c r="B6246" t="s">
        <v>8</v>
      </c>
      <c r="C6246" t="s">
        <v>25</v>
      </c>
      <c r="D6246" s="1">
        <v>43400</v>
      </c>
      <c r="E6246" s="1">
        <v>43457</v>
      </c>
      <c r="F6246" s="1">
        <v>43462</v>
      </c>
      <c r="G6246" s="1">
        <v>43465</v>
      </c>
      <c r="H6246" s="13">
        <f>Orders[[#This Row],[DeliveryDate]]-Orders[[#This Row],[OrderDate]]</f>
        <v>8</v>
      </c>
      <c r="I6246" t="s">
        <v>3</v>
      </c>
      <c r="J6246" t="str">
        <f>_xlfn.XLOOKUP(Orders[[#This Row],[_SalesRepID]],'Sales team'!A:A,'Sales team'!B:B)</f>
        <v>Douglas Tucker</v>
      </c>
      <c r="K6246">
        <v>23</v>
      </c>
      <c r="L6246">
        <v>4</v>
      </c>
      <c r="M6246">
        <v>347</v>
      </c>
      <c r="N6246" t="str">
        <f>_xlfn.XLOOKUP(Orders[[#This Row],[_ProductID]],Products!A:A,Products!C:C)</f>
        <v>Home décor</v>
      </c>
      <c r="O6246">
        <v>23</v>
      </c>
      <c r="P6246">
        <v>0.1</v>
      </c>
      <c r="Q6246" s="2">
        <v>5460.5</v>
      </c>
      <c r="R6246" s="2">
        <v>3003.2750000000001</v>
      </c>
      <c r="S6246" s="2">
        <v>34401.15</v>
      </c>
      <c r="T6246" s="2">
        <v>13378.225000000002</v>
      </c>
    </row>
    <row r="6247" spans="1:20" x14ac:dyDescent="0.25">
      <c r="A6247" t="s">
        <v>1748</v>
      </c>
      <c r="B6247" t="s">
        <v>1</v>
      </c>
      <c r="C6247" t="s">
        <v>15</v>
      </c>
      <c r="D6247" s="1">
        <v>43400</v>
      </c>
      <c r="E6247" s="1">
        <v>43457</v>
      </c>
      <c r="F6247" s="1">
        <v>43482</v>
      </c>
      <c r="G6247" s="1">
        <v>43474</v>
      </c>
      <c r="H6247" s="13">
        <f>Orders[[#This Row],[DeliveryDate]]-Orders[[#This Row],[OrderDate]]</f>
        <v>17</v>
      </c>
      <c r="I6247" t="s">
        <v>3</v>
      </c>
      <c r="J6247" t="str">
        <f>_xlfn.XLOOKUP(Orders[[#This Row],[_SalesRepID]],'Sales team'!A:A,'Sales team'!B:B)</f>
        <v>Shawn Cook</v>
      </c>
      <c r="K6247">
        <v>7</v>
      </c>
      <c r="L6247">
        <v>30</v>
      </c>
      <c r="M6247">
        <v>12</v>
      </c>
      <c r="N6247" t="str">
        <f>_xlfn.XLOOKUP(Orders[[#This Row],[_ProductID]],Products!A:A,Products!C:C)</f>
        <v>Home décor</v>
      </c>
      <c r="O6247">
        <v>29</v>
      </c>
      <c r="P6247">
        <v>0.15</v>
      </c>
      <c r="Q6247" s="2">
        <v>2566.1</v>
      </c>
      <c r="R6247" s="2">
        <v>1950.2359999999999</v>
      </c>
      <c r="S6247" s="2">
        <v>17449.48</v>
      </c>
      <c r="T6247" s="2">
        <v>1847.5920000000006</v>
      </c>
    </row>
    <row r="6248" spans="1:20" x14ac:dyDescent="0.25">
      <c r="A6248" t="s">
        <v>1749</v>
      </c>
      <c r="B6248" t="s">
        <v>5</v>
      </c>
      <c r="C6248" t="s">
        <v>25</v>
      </c>
      <c r="D6248" s="1">
        <v>43300</v>
      </c>
      <c r="E6248" s="1">
        <v>43457</v>
      </c>
      <c r="F6248" s="1">
        <v>43466</v>
      </c>
      <c r="G6248" s="1">
        <v>43482</v>
      </c>
      <c r="H6248" s="13">
        <f>Orders[[#This Row],[DeliveryDate]]-Orders[[#This Row],[OrderDate]]</f>
        <v>25</v>
      </c>
      <c r="I6248" t="s">
        <v>3</v>
      </c>
      <c r="J6248" t="str">
        <f>_xlfn.XLOOKUP(Orders[[#This Row],[_SalesRepID]],'Sales team'!A:A,'Sales team'!B:B)</f>
        <v>Todd Roberts</v>
      </c>
      <c r="K6248">
        <v>13</v>
      </c>
      <c r="L6248">
        <v>25</v>
      </c>
      <c r="M6248">
        <v>342</v>
      </c>
      <c r="N6248" t="str">
        <f>_xlfn.XLOOKUP(Orders[[#This Row],[_ProductID]],Products!A:A,Products!C:C)</f>
        <v>Outdoor</v>
      </c>
      <c r="O6248">
        <v>18</v>
      </c>
      <c r="P6248">
        <v>0.15</v>
      </c>
      <c r="Q6248" s="2">
        <v>2653.2000000000003</v>
      </c>
      <c r="R6248" s="2">
        <v>1193.94</v>
      </c>
      <c r="S6248" s="2">
        <v>11276.1</v>
      </c>
      <c r="T6248" s="2">
        <v>5306.4</v>
      </c>
    </row>
    <row r="6249" spans="1:20" x14ac:dyDescent="0.25">
      <c r="A6249" t="s">
        <v>1750</v>
      </c>
      <c r="B6249" t="s">
        <v>5</v>
      </c>
      <c r="C6249" t="s">
        <v>46</v>
      </c>
      <c r="D6249" s="1">
        <v>43400</v>
      </c>
      <c r="E6249" s="1">
        <v>43457</v>
      </c>
      <c r="F6249" s="1">
        <v>43484</v>
      </c>
      <c r="G6249" s="1">
        <v>43461</v>
      </c>
      <c r="H6249" s="13">
        <f>Orders[[#This Row],[DeliveryDate]]-Orders[[#This Row],[OrderDate]]</f>
        <v>4</v>
      </c>
      <c r="I6249" t="s">
        <v>3</v>
      </c>
      <c r="J6249" t="str">
        <f>_xlfn.XLOOKUP(Orders[[#This Row],[_SalesRepID]],'Sales team'!A:A,'Sales team'!B:B)</f>
        <v>Todd Roberts</v>
      </c>
      <c r="K6249">
        <v>13</v>
      </c>
      <c r="L6249">
        <v>15</v>
      </c>
      <c r="M6249">
        <v>72</v>
      </c>
      <c r="N6249" t="str">
        <f>_xlfn.XLOOKUP(Orders[[#This Row],[_ProductID]],Products!A:A,Products!C:C)</f>
        <v>Outdoor</v>
      </c>
      <c r="O6249">
        <v>10</v>
      </c>
      <c r="P6249">
        <v>7.4999999999999997E-2</v>
      </c>
      <c r="Q6249" s="2">
        <v>884.4</v>
      </c>
      <c r="R6249" s="2">
        <v>636.76799999999992</v>
      </c>
      <c r="S6249" s="2">
        <v>1636.14</v>
      </c>
      <c r="T6249" s="2">
        <v>362.60400000000027</v>
      </c>
    </row>
    <row r="6250" spans="1:20" x14ac:dyDescent="0.25">
      <c r="A6250" t="s">
        <v>1751</v>
      </c>
      <c r="B6250" t="s">
        <v>10</v>
      </c>
      <c r="C6250" t="s">
        <v>46</v>
      </c>
      <c r="D6250" s="1">
        <v>43400</v>
      </c>
      <c r="E6250" s="1">
        <v>43457</v>
      </c>
      <c r="F6250" s="1">
        <v>43467</v>
      </c>
      <c r="G6250" s="1">
        <v>43476</v>
      </c>
      <c r="H6250" s="13">
        <f>Orders[[#This Row],[DeliveryDate]]-Orders[[#This Row],[OrderDate]]</f>
        <v>19</v>
      </c>
      <c r="I6250" t="s">
        <v>3</v>
      </c>
      <c r="J6250" t="str">
        <f>_xlfn.XLOOKUP(Orders[[#This Row],[_SalesRepID]],'Sales team'!A:A,'Sales team'!B:B)</f>
        <v>Donald Reynolds</v>
      </c>
      <c r="K6250">
        <v>26</v>
      </c>
      <c r="L6250">
        <v>31</v>
      </c>
      <c r="M6250">
        <v>82</v>
      </c>
      <c r="N6250" t="str">
        <f>_xlfn.XLOOKUP(Orders[[#This Row],[_ProductID]],Products!A:A,Products!C:C)</f>
        <v>Home décor</v>
      </c>
      <c r="O6250">
        <v>14</v>
      </c>
      <c r="P6250">
        <v>7.4999999999999997E-2</v>
      </c>
      <c r="Q6250" s="2">
        <v>3805.6</v>
      </c>
      <c r="R6250" s="2">
        <v>1598.3519999999999</v>
      </c>
      <c r="S6250" s="2">
        <v>24641.260000000002</v>
      </c>
      <c r="T6250" s="2">
        <v>13452.796000000002</v>
      </c>
    </row>
    <row r="6251" spans="1:20" x14ac:dyDescent="0.25">
      <c r="A6251" t="s">
        <v>1752</v>
      </c>
      <c r="B6251" t="s">
        <v>8</v>
      </c>
      <c r="C6251" t="s">
        <v>2</v>
      </c>
      <c r="D6251" s="1">
        <v>43400</v>
      </c>
      <c r="E6251" s="1">
        <v>43457</v>
      </c>
      <c r="F6251" s="1">
        <v>43483</v>
      </c>
      <c r="G6251" s="1">
        <v>43462</v>
      </c>
      <c r="H6251" s="13">
        <f>Orders[[#This Row],[DeliveryDate]]-Orders[[#This Row],[OrderDate]]</f>
        <v>5</v>
      </c>
      <c r="I6251" t="s">
        <v>3</v>
      </c>
      <c r="J6251" t="str">
        <f>_xlfn.XLOOKUP(Orders[[#This Row],[_SalesRepID]],'Sales team'!A:A,'Sales team'!B:B)</f>
        <v>Joe Price</v>
      </c>
      <c r="K6251">
        <v>22</v>
      </c>
      <c r="L6251">
        <v>1</v>
      </c>
      <c r="M6251">
        <v>226</v>
      </c>
      <c r="N6251" t="str">
        <f>_xlfn.XLOOKUP(Orders[[#This Row],[_ProductID]],Products!A:A,Products!C:C)</f>
        <v>Electronics</v>
      </c>
      <c r="O6251">
        <v>25</v>
      </c>
      <c r="P6251">
        <v>0.2</v>
      </c>
      <c r="Q6251" s="2">
        <v>1152.4000000000001</v>
      </c>
      <c r="R6251" s="2">
        <v>887.34800000000007</v>
      </c>
      <c r="S6251" s="2">
        <v>7375.3600000000006</v>
      </c>
      <c r="T6251" s="2">
        <v>276.57600000000002</v>
      </c>
    </row>
    <row r="6252" spans="1:20" x14ac:dyDescent="0.25">
      <c r="A6252" t="s">
        <v>1753</v>
      </c>
      <c r="B6252" t="s">
        <v>1</v>
      </c>
      <c r="C6252" t="s">
        <v>46</v>
      </c>
      <c r="D6252" s="1">
        <v>43300</v>
      </c>
      <c r="E6252" s="1">
        <v>43457</v>
      </c>
      <c r="F6252" s="1">
        <v>43476</v>
      </c>
      <c r="G6252" s="1">
        <v>43472</v>
      </c>
      <c r="H6252" s="13">
        <f>Orders[[#This Row],[DeliveryDate]]-Orders[[#This Row],[OrderDate]]</f>
        <v>15</v>
      </c>
      <c r="I6252" t="s">
        <v>3</v>
      </c>
      <c r="J6252" t="str">
        <f>_xlfn.XLOOKUP(Orders[[#This Row],[_SalesRepID]],'Sales team'!A:A,'Sales team'!B:B)</f>
        <v>Joshua Little</v>
      </c>
      <c r="K6252">
        <v>11</v>
      </c>
      <c r="L6252">
        <v>23</v>
      </c>
      <c r="M6252">
        <v>71</v>
      </c>
      <c r="N6252" t="str">
        <f>_xlfn.XLOOKUP(Orders[[#This Row],[_ProductID]],Products!A:A,Products!C:C)</f>
        <v>Home décor</v>
      </c>
      <c r="O6252">
        <v>43</v>
      </c>
      <c r="P6252">
        <v>7.4999999999999997E-2</v>
      </c>
      <c r="Q6252" s="2">
        <v>3832.4</v>
      </c>
      <c r="R6252" s="2">
        <v>2567.7080000000001</v>
      </c>
      <c r="S6252" s="2">
        <v>10634.910000000002</v>
      </c>
      <c r="T6252" s="2">
        <v>2931.7860000000019</v>
      </c>
    </row>
    <row r="6253" spans="1:20" x14ac:dyDescent="0.25">
      <c r="A6253" t="s">
        <v>1754</v>
      </c>
      <c r="B6253" t="s">
        <v>1</v>
      </c>
      <c r="C6253" t="s">
        <v>2</v>
      </c>
      <c r="D6253" s="1">
        <v>43400</v>
      </c>
      <c r="E6253" s="1">
        <v>43457</v>
      </c>
      <c r="F6253" s="1">
        <v>43459</v>
      </c>
      <c r="G6253" s="1">
        <v>43474</v>
      </c>
      <c r="H6253" s="13">
        <f>Orders[[#This Row],[DeliveryDate]]-Orders[[#This Row],[OrderDate]]</f>
        <v>17</v>
      </c>
      <c r="I6253" t="s">
        <v>3</v>
      </c>
      <c r="J6253" t="str">
        <f>_xlfn.XLOOKUP(Orders[[#This Row],[_SalesRepID]],'Sales team'!A:A,'Sales team'!B:B)</f>
        <v>Joshua Ryan</v>
      </c>
      <c r="K6253">
        <v>9</v>
      </c>
      <c r="L6253">
        <v>5</v>
      </c>
      <c r="M6253">
        <v>232</v>
      </c>
      <c r="N6253" t="str">
        <f>_xlfn.XLOOKUP(Orders[[#This Row],[_ProductID]],Products!A:A,Products!C:C)</f>
        <v>Home décor</v>
      </c>
      <c r="O6253">
        <v>11</v>
      </c>
      <c r="P6253">
        <v>0.05</v>
      </c>
      <c r="Q6253" s="2">
        <v>871</v>
      </c>
      <c r="R6253" s="2">
        <v>661.96</v>
      </c>
      <c r="S6253" s="2">
        <v>3309.7999999999997</v>
      </c>
      <c r="T6253" s="2">
        <v>661.95999999999958</v>
      </c>
    </row>
    <row r="6254" spans="1:20" x14ac:dyDescent="0.25">
      <c r="A6254" t="s">
        <v>1755</v>
      </c>
      <c r="B6254" t="s">
        <v>5</v>
      </c>
      <c r="C6254" t="s">
        <v>6</v>
      </c>
      <c r="D6254" s="1">
        <v>43300</v>
      </c>
      <c r="E6254" s="1">
        <v>43457</v>
      </c>
      <c r="F6254" s="1">
        <v>43479</v>
      </c>
      <c r="G6254" s="1">
        <v>43486</v>
      </c>
      <c r="H6254" s="13">
        <f>Orders[[#This Row],[DeliveryDate]]-Orders[[#This Row],[OrderDate]]</f>
        <v>29</v>
      </c>
      <c r="I6254" t="s">
        <v>3</v>
      </c>
      <c r="J6254" t="str">
        <f>_xlfn.XLOOKUP(Orders[[#This Row],[_SalesRepID]],'Sales team'!A:A,'Sales team'!B:B)</f>
        <v>Nicholas Cunningham</v>
      </c>
      <c r="K6254">
        <v>19</v>
      </c>
      <c r="L6254">
        <v>27</v>
      </c>
      <c r="M6254">
        <v>186</v>
      </c>
      <c r="N6254" t="str">
        <f>_xlfn.XLOOKUP(Orders[[#This Row],[_ProductID]],Products!A:A,Products!C:C)</f>
        <v>Kitchen &amp; Dining</v>
      </c>
      <c r="O6254">
        <v>37</v>
      </c>
      <c r="P6254">
        <v>0.05</v>
      </c>
      <c r="Q6254" s="2">
        <v>1809</v>
      </c>
      <c r="R6254" s="2">
        <v>1139.67</v>
      </c>
      <c r="S6254" s="2">
        <v>6874.2</v>
      </c>
      <c r="T6254" s="2">
        <v>2315.5199999999995</v>
      </c>
    </row>
    <row r="6255" spans="1:20" x14ac:dyDescent="0.25">
      <c r="A6255" t="s">
        <v>1756</v>
      </c>
      <c r="B6255" t="s">
        <v>1</v>
      </c>
      <c r="C6255" t="s">
        <v>6</v>
      </c>
      <c r="D6255" s="1">
        <v>43400</v>
      </c>
      <c r="E6255" s="1">
        <v>43457</v>
      </c>
      <c r="F6255" s="1">
        <v>43474</v>
      </c>
      <c r="G6255" s="1">
        <v>43462</v>
      </c>
      <c r="H6255" s="13">
        <f>Orders[[#This Row],[DeliveryDate]]-Orders[[#This Row],[OrderDate]]</f>
        <v>5</v>
      </c>
      <c r="I6255" t="s">
        <v>3</v>
      </c>
      <c r="J6255" t="str">
        <f>_xlfn.XLOOKUP(Orders[[#This Row],[_SalesRepID]],'Sales team'!A:A,'Sales team'!B:B)</f>
        <v>Adam Hernandez</v>
      </c>
      <c r="K6255">
        <v>1</v>
      </c>
      <c r="L6255">
        <v>30</v>
      </c>
      <c r="M6255">
        <v>90</v>
      </c>
      <c r="N6255" t="str">
        <f>_xlfn.XLOOKUP(Orders[[#This Row],[_ProductID]],Products!A:A,Products!C:C)</f>
        <v>Furniture</v>
      </c>
      <c r="O6255">
        <v>34</v>
      </c>
      <c r="P6255">
        <v>7.4999999999999997E-2</v>
      </c>
      <c r="Q6255" s="2">
        <v>1969.8</v>
      </c>
      <c r="R6255" s="2">
        <v>1378.86</v>
      </c>
      <c r="S6255" s="2">
        <v>9110.3250000000007</v>
      </c>
      <c r="T6255" s="2">
        <v>2216.0250000000015</v>
      </c>
    </row>
    <row r="6256" spans="1:20" x14ac:dyDescent="0.25">
      <c r="A6256" t="s">
        <v>1757</v>
      </c>
      <c r="B6256" t="s">
        <v>5</v>
      </c>
      <c r="C6256" t="s">
        <v>15</v>
      </c>
      <c r="D6256" s="1">
        <v>43400</v>
      </c>
      <c r="E6256" s="1">
        <v>43457</v>
      </c>
      <c r="F6256" s="1">
        <v>43468</v>
      </c>
      <c r="G6256" s="1">
        <v>43469</v>
      </c>
      <c r="H6256" s="13">
        <f>Orders[[#This Row],[DeliveryDate]]-Orders[[#This Row],[OrderDate]]</f>
        <v>12</v>
      </c>
      <c r="I6256" t="s">
        <v>3</v>
      </c>
      <c r="J6256" t="str">
        <f>_xlfn.XLOOKUP(Orders[[#This Row],[_SalesRepID]],'Sales team'!A:A,'Sales team'!B:B)</f>
        <v>Frank Brown</v>
      </c>
      <c r="K6256">
        <v>17</v>
      </c>
      <c r="L6256">
        <v>46</v>
      </c>
      <c r="M6256">
        <v>42</v>
      </c>
      <c r="N6256" t="str">
        <f>_xlfn.XLOOKUP(Orders[[#This Row],[_ProductID]],Products!A:A,Products!C:C)</f>
        <v>Furniture</v>
      </c>
      <c r="O6256">
        <v>20</v>
      </c>
      <c r="P6256">
        <v>0.05</v>
      </c>
      <c r="Q6256" s="2">
        <v>1038.5</v>
      </c>
      <c r="R6256" s="2">
        <v>716.56499999999994</v>
      </c>
      <c r="S6256" s="2">
        <v>4932.875</v>
      </c>
      <c r="T6256" s="2">
        <v>1350.0500000000002</v>
      </c>
    </row>
    <row r="6257" spans="1:20" x14ac:dyDescent="0.25">
      <c r="A6257" t="s">
        <v>1758</v>
      </c>
      <c r="B6257" t="s">
        <v>10</v>
      </c>
      <c r="C6257" t="s">
        <v>2</v>
      </c>
      <c r="D6257" s="1">
        <v>43300</v>
      </c>
      <c r="E6257" s="1">
        <v>43457</v>
      </c>
      <c r="F6257" s="1">
        <v>43476</v>
      </c>
      <c r="G6257" s="1">
        <v>43474</v>
      </c>
      <c r="H6257" s="13">
        <f>Orders[[#This Row],[DeliveryDate]]-Orders[[#This Row],[OrderDate]]</f>
        <v>17</v>
      </c>
      <c r="I6257" t="s">
        <v>3</v>
      </c>
      <c r="J6257" t="str">
        <f>_xlfn.XLOOKUP(Orders[[#This Row],[_SalesRepID]],'Sales team'!A:A,'Sales team'!B:B)</f>
        <v>Carlos Miller</v>
      </c>
      <c r="K6257">
        <v>28</v>
      </c>
      <c r="L6257">
        <v>25</v>
      </c>
      <c r="M6257">
        <v>250</v>
      </c>
      <c r="N6257" t="str">
        <f>_xlfn.XLOOKUP(Orders[[#This Row],[_ProductID]],Products!A:A,Products!C:C)</f>
        <v>Home décor</v>
      </c>
      <c r="O6257">
        <v>26</v>
      </c>
      <c r="P6257">
        <v>7.4999999999999997E-2</v>
      </c>
      <c r="Q6257" s="2">
        <v>3651.5</v>
      </c>
      <c r="R6257" s="2">
        <v>1606.66</v>
      </c>
      <c r="S6257" s="2">
        <v>20265.825000000001</v>
      </c>
      <c r="T6257" s="2">
        <v>10625.865</v>
      </c>
    </row>
    <row r="6258" spans="1:20" x14ac:dyDescent="0.25">
      <c r="A6258" t="s">
        <v>1759</v>
      </c>
      <c r="B6258" t="s">
        <v>8</v>
      </c>
      <c r="C6258" t="s">
        <v>15</v>
      </c>
      <c r="D6258" s="1">
        <v>43300</v>
      </c>
      <c r="E6258" s="1">
        <v>43457</v>
      </c>
      <c r="F6258" s="1">
        <v>43482</v>
      </c>
      <c r="G6258" s="1">
        <v>43474</v>
      </c>
      <c r="H6258" s="13">
        <f>Orders[[#This Row],[DeliveryDate]]-Orders[[#This Row],[OrderDate]]</f>
        <v>17</v>
      </c>
      <c r="I6258" t="s">
        <v>3</v>
      </c>
      <c r="J6258" t="str">
        <f>_xlfn.XLOOKUP(Orders[[#This Row],[_SalesRepID]],'Sales team'!A:A,'Sales team'!B:B)</f>
        <v>Roy Rice</v>
      </c>
      <c r="K6258">
        <v>24</v>
      </c>
      <c r="L6258">
        <v>13</v>
      </c>
      <c r="M6258">
        <v>56</v>
      </c>
      <c r="N6258" t="str">
        <f>_xlfn.XLOOKUP(Orders[[#This Row],[_ProductID]],Products!A:A,Products!C:C)</f>
        <v>Electronics</v>
      </c>
      <c r="O6258">
        <v>25</v>
      </c>
      <c r="P6258">
        <v>0.05</v>
      </c>
      <c r="Q6258" s="2">
        <v>1949.7</v>
      </c>
      <c r="R6258" s="2">
        <v>1306.2990000000002</v>
      </c>
      <c r="S6258" s="2">
        <v>14817.72</v>
      </c>
      <c r="T6258" s="2">
        <v>4367.3279999999977</v>
      </c>
    </row>
    <row r="6259" spans="1:20" x14ac:dyDescent="0.25">
      <c r="A6259" t="s">
        <v>1760</v>
      </c>
      <c r="B6259" t="s">
        <v>10</v>
      </c>
      <c r="C6259" t="s">
        <v>46</v>
      </c>
      <c r="D6259" s="1">
        <v>43300</v>
      </c>
      <c r="E6259" s="1">
        <v>43457</v>
      </c>
      <c r="F6259" s="1">
        <v>43478</v>
      </c>
      <c r="G6259" s="1">
        <v>43479</v>
      </c>
      <c r="H6259" s="13">
        <f>Orders[[#This Row],[DeliveryDate]]-Orders[[#This Row],[OrderDate]]</f>
        <v>22</v>
      </c>
      <c r="I6259" t="s">
        <v>3</v>
      </c>
      <c r="J6259" t="str">
        <f>_xlfn.XLOOKUP(Orders[[#This Row],[_SalesRepID]],'Sales team'!A:A,'Sales team'!B:B)</f>
        <v>Carlos Miller</v>
      </c>
      <c r="K6259">
        <v>28</v>
      </c>
      <c r="L6259">
        <v>50</v>
      </c>
      <c r="M6259">
        <v>62</v>
      </c>
      <c r="N6259" t="str">
        <f>_xlfn.XLOOKUP(Orders[[#This Row],[_ProductID]],Products!A:A,Products!C:C)</f>
        <v>Home décor</v>
      </c>
      <c r="O6259">
        <v>31</v>
      </c>
      <c r="P6259">
        <v>0.05</v>
      </c>
      <c r="Q6259" s="2">
        <v>991.6</v>
      </c>
      <c r="R6259" s="2">
        <v>694.12</v>
      </c>
      <c r="S6259" s="2">
        <v>7536.16</v>
      </c>
      <c r="T6259" s="2">
        <v>1983.1999999999998</v>
      </c>
    </row>
    <row r="6260" spans="1:20" x14ac:dyDescent="0.25">
      <c r="A6260" t="s">
        <v>1736</v>
      </c>
      <c r="B6260" t="s">
        <v>5</v>
      </c>
      <c r="C6260" t="s">
        <v>15</v>
      </c>
      <c r="D6260" s="1">
        <v>43300</v>
      </c>
      <c r="E6260" s="1">
        <v>43456</v>
      </c>
      <c r="F6260" s="1">
        <v>43470</v>
      </c>
      <c r="G6260" s="1">
        <v>43476</v>
      </c>
      <c r="H6260" s="13">
        <f>Orders[[#This Row],[DeliveryDate]]-Orders[[#This Row],[OrderDate]]</f>
        <v>20</v>
      </c>
      <c r="I6260" t="s">
        <v>3</v>
      </c>
      <c r="J6260" t="str">
        <f>_xlfn.XLOOKUP(Orders[[#This Row],[_SalesRepID]],'Sales team'!A:A,'Sales team'!B:B)</f>
        <v>Frank Brown</v>
      </c>
      <c r="K6260">
        <v>17</v>
      </c>
      <c r="L6260">
        <v>33</v>
      </c>
      <c r="M6260">
        <v>46</v>
      </c>
      <c r="N6260" t="str">
        <f>_xlfn.XLOOKUP(Orders[[#This Row],[_ProductID]],Products!A:A,Products!C:C)</f>
        <v>Home décor</v>
      </c>
      <c r="O6260">
        <v>3</v>
      </c>
      <c r="P6260">
        <v>0.05</v>
      </c>
      <c r="Q6260" s="2">
        <v>2458.9</v>
      </c>
      <c r="R6260" s="2">
        <v>1524.518</v>
      </c>
      <c r="S6260" s="2">
        <v>11679.775</v>
      </c>
      <c r="T6260" s="2">
        <v>4057.1849999999995</v>
      </c>
    </row>
    <row r="6261" spans="1:20" x14ac:dyDescent="0.25">
      <c r="A6261" t="s">
        <v>1737</v>
      </c>
      <c r="B6261" t="s">
        <v>1</v>
      </c>
      <c r="C6261" t="s">
        <v>13</v>
      </c>
      <c r="D6261" s="1">
        <v>43300</v>
      </c>
      <c r="E6261" s="1">
        <v>43456</v>
      </c>
      <c r="F6261" s="1">
        <v>43480</v>
      </c>
      <c r="G6261" s="1">
        <v>43486</v>
      </c>
      <c r="H6261" s="13">
        <f>Orders[[#This Row],[DeliveryDate]]-Orders[[#This Row],[OrderDate]]</f>
        <v>30</v>
      </c>
      <c r="I6261" t="s">
        <v>3</v>
      </c>
      <c r="J6261" t="str">
        <f>_xlfn.XLOOKUP(Orders[[#This Row],[_SalesRepID]],'Sales team'!A:A,'Sales team'!B:B)</f>
        <v>Joshua Ryan</v>
      </c>
      <c r="K6261">
        <v>9</v>
      </c>
      <c r="L6261">
        <v>45</v>
      </c>
      <c r="M6261">
        <v>297</v>
      </c>
      <c r="N6261" t="str">
        <f>_xlfn.XLOOKUP(Orders[[#This Row],[_ProductID]],Products!A:A,Products!C:C)</f>
        <v>Home décor</v>
      </c>
      <c r="O6261">
        <v>35</v>
      </c>
      <c r="P6261">
        <v>0.1</v>
      </c>
      <c r="Q6261" s="2">
        <v>2358.4</v>
      </c>
      <c r="R6261" s="2">
        <v>1320.7040000000002</v>
      </c>
      <c r="S6261" s="2">
        <v>2122.56</v>
      </c>
      <c r="T6261" s="2">
        <v>801.85599999999977</v>
      </c>
    </row>
    <row r="6262" spans="1:20" x14ac:dyDescent="0.25">
      <c r="A6262" t="s">
        <v>1738</v>
      </c>
      <c r="B6262" t="s">
        <v>1</v>
      </c>
      <c r="C6262" t="s">
        <v>6</v>
      </c>
      <c r="D6262" s="1">
        <v>43400</v>
      </c>
      <c r="E6262" s="1">
        <v>43456</v>
      </c>
      <c r="F6262" s="1">
        <v>43478</v>
      </c>
      <c r="G6262" s="1">
        <v>43468</v>
      </c>
      <c r="H6262" s="13">
        <f>Orders[[#This Row],[DeliveryDate]]-Orders[[#This Row],[OrderDate]]</f>
        <v>12</v>
      </c>
      <c r="I6262" t="s">
        <v>3</v>
      </c>
      <c r="J6262" t="str">
        <f>_xlfn.XLOOKUP(Orders[[#This Row],[_SalesRepID]],'Sales team'!A:A,'Sales team'!B:B)</f>
        <v>Joshua Ryan</v>
      </c>
      <c r="K6262">
        <v>9</v>
      </c>
      <c r="L6262">
        <v>41</v>
      </c>
      <c r="M6262">
        <v>132</v>
      </c>
      <c r="N6262" t="str">
        <f>_xlfn.XLOOKUP(Orders[[#This Row],[_ProductID]],Products!A:A,Products!C:C)</f>
        <v>Furniture</v>
      </c>
      <c r="O6262">
        <v>19</v>
      </c>
      <c r="P6262">
        <v>0.1</v>
      </c>
      <c r="Q6262" s="2">
        <v>1788.9</v>
      </c>
      <c r="R6262" s="2">
        <v>840.78300000000002</v>
      </c>
      <c r="S6262" s="2">
        <v>3220.0200000000004</v>
      </c>
      <c r="T6262" s="2">
        <v>1538.4540000000004</v>
      </c>
    </row>
    <row r="6263" spans="1:20" x14ac:dyDescent="0.25">
      <c r="A6263" t="s">
        <v>1739</v>
      </c>
      <c r="B6263" t="s">
        <v>1</v>
      </c>
      <c r="C6263" t="s">
        <v>2</v>
      </c>
      <c r="D6263" s="1">
        <v>43400</v>
      </c>
      <c r="E6263" s="1">
        <v>43456</v>
      </c>
      <c r="F6263" s="1">
        <v>43463</v>
      </c>
      <c r="G6263" s="1">
        <v>43482</v>
      </c>
      <c r="H6263" s="13">
        <f>Orders[[#This Row],[DeliveryDate]]-Orders[[#This Row],[OrderDate]]</f>
        <v>26</v>
      </c>
      <c r="I6263" t="s">
        <v>3</v>
      </c>
      <c r="J6263" t="str">
        <f>_xlfn.XLOOKUP(Orders[[#This Row],[_SalesRepID]],'Sales team'!A:A,'Sales team'!B:B)</f>
        <v>Shawn Cook</v>
      </c>
      <c r="K6263">
        <v>7</v>
      </c>
      <c r="L6263">
        <v>12</v>
      </c>
      <c r="M6263">
        <v>213</v>
      </c>
      <c r="N6263" t="str">
        <f>_xlfn.XLOOKUP(Orders[[#This Row],[_ProductID]],Products!A:A,Products!C:C)</f>
        <v>Furniture</v>
      </c>
      <c r="O6263">
        <v>12</v>
      </c>
      <c r="P6263">
        <v>0.1</v>
      </c>
      <c r="Q6263" s="2">
        <v>3912.8</v>
      </c>
      <c r="R6263" s="2">
        <v>2347.6799999999998</v>
      </c>
      <c r="S6263" s="2">
        <v>7043.0400000000009</v>
      </c>
      <c r="T6263" s="2">
        <v>2347.6800000000012</v>
      </c>
    </row>
    <row r="6264" spans="1:20" x14ac:dyDescent="0.25">
      <c r="A6264" t="s">
        <v>1740</v>
      </c>
      <c r="B6264" t="s">
        <v>1</v>
      </c>
      <c r="C6264" t="s">
        <v>6</v>
      </c>
      <c r="D6264" s="1">
        <v>43400</v>
      </c>
      <c r="E6264" s="1">
        <v>43456</v>
      </c>
      <c r="F6264" s="1">
        <v>43469</v>
      </c>
      <c r="G6264" s="1">
        <v>43465</v>
      </c>
      <c r="H6264" s="13">
        <f>Orders[[#This Row],[DeliveryDate]]-Orders[[#This Row],[OrderDate]]</f>
        <v>9</v>
      </c>
      <c r="I6264" t="s">
        <v>3</v>
      </c>
      <c r="J6264" t="str">
        <f>_xlfn.XLOOKUP(Orders[[#This Row],[_SalesRepID]],'Sales team'!A:A,'Sales team'!B:B)</f>
        <v>Carl Nguyen</v>
      </c>
      <c r="K6264">
        <v>12</v>
      </c>
      <c r="L6264">
        <v>45</v>
      </c>
      <c r="M6264">
        <v>94</v>
      </c>
      <c r="N6264" t="str">
        <f>_xlfn.XLOOKUP(Orders[[#This Row],[_ProductID]],Products!A:A,Products!C:C)</f>
        <v>Home décor</v>
      </c>
      <c r="O6264">
        <v>23</v>
      </c>
      <c r="P6264">
        <v>0.05</v>
      </c>
      <c r="Q6264" s="2">
        <v>6143.9000000000005</v>
      </c>
      <c r="R6264" s="2">
        <v>4362.1689999999999</v>
      </c>
      <c r="S6264" s="2">
        <v>46693.64</v>
      </c>
      <c r="T6264" s="2">
        <v>11796.288</v>
      </c>
    </row>
    <row r="6265" spans="1:20" x14ac:dyDescent="0.25">
      <c r="A6265" t="s">
        <v>1741</v>
      </c>
      <c r="B6265" t="s">
        <v>10</v>
      </c>
      <c r="C6265" t="s">
        <v>6</v>
      </c>
      <c r="D6265" s="1">
        <v>43300</v>
      </c>
      <c r="E6265" s="1">
        <v>43456</v>
      </c>
      <c r="F6265" s="1">
        <v>43484</v>
      </c>
      <c r="G6265" s="1">
        <v>43472</v>
      </c>
      <c r="H6265" s="13">
        <f>Orders[[#This Row],[DeliveryDate]]-Orders[[#This Row],[OrderDate]]</f>
        <v>16</v>
      </c>
      <c r="I6265" t="s">
        <v>3</v>
      </c>
      <c r="J6265" t="str">
        <f>_xlfn.XLOOKUP(Orders[[#This Row],[_SalesRepID]],'Sales team'!A:A,'Sales team'!B:B)</f>
        <v>Donald Reynolds</v>
      </c>
      <c r="K6265">
        <v>26</v>
      </c>
      <c r="L6265">
        <v>42</v>
      </c>
      <c r="M6265">
        <v>147</v>
      </c>
      <c r="N6265" t="str">
        <f>_xlfn.XLOOKUP(Orders[[#This Row],[_ProductID]],Products!A:A,Products!C:C)</f>
        <v>Home décor</v>
      </c>
      <c r="O6265">
        <v>39</v>
      </c>
      <c r="P6265">
        <v>0.05</v>
      </c>
      <c r="Q6265" s="2">
        <v>2827.4</v>
      </c>
      <c r="R6265" s="2">
        <v>1272.3300000000002</v>
      </c>
      <c r="S6265" s="2">
        <v>5372.0599999999995</v>
      </c>
      <c r="T6265" s="2">
        <v>2827.3999999999992</v>
      </c>
    </row>
    <row r="6266" spans="1:20" x14ac:dyDescent="0.25">
      <c r="A6266" t="s">
        <v>1742</v>
      </c>
      <c r="B6266" t="s">
        <v>5</v>
      </c>
      <c r="C6266" t="s">
        <v>13</v>
      </c>
      <c r="D6266" s="1">
        <v>43300</v>
      </c>
      <c r="E6266" s="1">
        <v>43456</v>
      </c>
      <c r="F6266" s="1">
        <v>43472</v>
      </c>
      <c r="G6266" s="1">
        <v>43479</v>
      </c>
      <c r="H6266" s="13">
        <f>Orders[[#This Row],[DeliveryDate]]-Orders[[#This Row],[OrderDate]]</f>
        <v>23</v>
      </c>
      <c r="I6266" t="s">
        <v>3</v>
      </c>
      <c r="J6266" t="str">
        <f>_xlfn.XLOOKUP(Orders[[#This Row],[_SalesRepID]],'Sales team'!A:A,'Sales team'!B:B)</f>
        <v>Paul Holmes</v>
      </c>
      <c r="K6266">
        <v>14</v>
      </c>
      <c r="L6266">
        <v>7</v>
      </c>
      <c r="M6266">
        <v>327</v>
      </c>
      <c r="N6266" t="str">
        <f>_xlfn.XLOOKUP(Orders[[#This Row],[_ProductID]],Products!A:A,Products!C:C)</f>
        <v>Furniture</v>
      </c>
      <c r="O6266">
        <v>15</v>
      </c>
      <c r="P6266">
        <v>0.2</v>
      </c>
      <c r="Q6266" s="2">
        <v>1058.6000000000001</v>
      </c>
      <c r="R6266" s="2">
        <v>455.19800000000004</v>
      </c>
      <c r="S6266" s="2">
        <v>2540.6400000000003</v>
      </c>
      <c r="T6266" s="2">
        <v>1175.0460000000003</v>
      </c>
    </row>
    <row r="6267" spans="1:20" x14ac:dyDescent="0.25">
      <c r="A6267" t="s">
        <v>1743</v>
      </c>
      <c r="B6267" t="s">
        <v>8</v>
      </c>
      <c r="C6267" t="s">
        <v>6</v>
      </c>
      <c r="D6267" s="1">
        <v>43400</v>
      </c>
      <c r="E6267" s="1">
        <v>43456</v>
      </c>
      <c r="F6267" s="1">
        <v>43484</v>
      </c>
      <c r="G6267" s="1">
        <v>43472</v>
      </c>
      <c r="H6267" s="13">
        <f>Orders[[#This Row],[DeliveryDate]]-Orders[[#This Row],[OrderDate]]</f>
        <v>16</v>
      </c>
      <c r="I6267" t="s">
        <v>3</v>
      </c>
      <c r="J6267" t="str">
        <f>_xlfn.XLOOKUP(Orders[[#This Row],[_SalesRepID]],'Sales team'!A:A,'Sales team'!B:B)</f>
        <v>Patrick Graham</v>
      </c>
      <c r="K6267">
        <v>25</v>
      </c>
      <c r="L6267">
        <v>5</v>
      </c>
      <c r="M6267">
        <v>121</v>
      </c>
      <c r="N6267" t="str">
        <f>_xlfn.XLOOKUP(Orders[[#This Row],[_ProductID]],Products!A:A,Products!C:C)</f>
        <v>Home décor</v>
      </c>
      <c r="O6267">
        <v>14</v>
      </c>
      <c r="P6267">
        <v>7.4999999999999997E-2</v>
      </c>
      <c r="Q6267" s="2">
        <v>1065.3</v>
      </c>
      <c r="R6267" s="2">
        <v>564.60900000000004</v>
      </c>
      <c r="S6267" s="2">
        <v>6897.8175000000001</v>
      </c>
      <c r="T6267" s="2">
        <v>2945.5544999999997</v>
      </c>
    </row>
    <row r="6268" spans="1:20" x14ac:dyDescent="0.25">
      <c r="A6268" t="s">
        <v>1724</v>
      </c>
      <c r="B6268" t="s">
        <v>1</v>
      </c>
      <c r="C6268" t="s">
        <v>13</v>
      </c>
      <c r="D6268" s="1">
        <v>43300</v>
      </c>
      <c r="E6268" s="1">
        <v>43455</v>
      </c>
      <c r="F6268" s="1">
        <v>43470</v>
      </c>
      <c r="G6268" s="1">
        <v>43472</v>
      </c>
      <c r="H6268" s="13">
        <f>Orders[[#This Row],[DeliveryDate]]-Orders[[#This Row],[OrderDate]]</f>
        <v>17</v>
      </c>
      <c r="I6268" t="s">
        <v>3</v>
      </c>
      <c r="J6268" t="str">
        <f>_xlfn.XLOOKUP(Orders[[#This Row],[_SalesRepID]],'Sales team'!A:A,'Sales team'!B:B)</f>
        <v>Joshua Ryan</v>
      </c>
      <c r="K6268">
        <v>9</v>
      </c>
      <c r="L6268">
        <v>10</v>
      </c>
      <c r="M6268">
        <v>273</v>
      </c>
      <c r="N6268" t="str">
        <f>_xlfn.XLOOKUP(Orders[[#This Row],[_ProductID]],Products!A:A,Products!C:C)</f>
        <v>Electronics</v>
      </c>
      <c r="O6268">
        <v>6</v>
      </c>
      <c r="P6268">
        <v>0.15</v>
      </c>
      <c r="Q6268" s="2">
        <v>214.4</v>
      </c>
      <c r="R6268" s="2">
        <v>135.072</v>
      </c>
      <c r="S6268" s="2">
        <v>911.19999999999993</v>
      </c>
      <c r="T6268" s="2">
        <v>235.83999999999992</v>
      </c>
    </row>
    <row r="6269" spans="1:20" x14ac:dyDescent="0.25">
      <c r="A6269" t="s">
        <v>1725</v>
      </c>
      <c r="B6269" t="s">
        <v>8</v>
      </c>
      <c r="C6269" t="s">
        <v>15</v>
      </c>
      <c r="D6269" s="1">
        <v>43300</v>
      </c>
      <c r="E6269" s="1">
        <v>43455</v>
      </c>
      <c r="F6269" s="1">
        <v>43463</v>
      </c>
      <c r="G6269" s="1">
        <v>43462</v>
      </c>
      <c r="H6269" s="13">
        <f>Orders[[#This Row],[DeliveryDate]]-Orders[[#This Row],[OrderDate]]</f>
        <v>7</v>
      </c>
      <c r="I6269" t="s">
        <v>3</v>
      </c>
      <c r="J6269" t="str">
        <f>_xlfn.XLOOKUP(Orders[[#This Row],[_SalesRepID]],'Sales team'!A:A,'Sales team'!B:B)</f>
        <v>Joe Price</v>
      </c>
      <c r="K6269">
        <v>22</v>
      </c>
      <c r="L6269">
        <v>8</v>
      </c>
      <c r="M6269">
        <v>20</v>
      </c>
      <c r="N6269" t="str">
        <f>_xlfn.XLOOKUP(Orders[[#This Row],[_ProductID]],Products!A:A,Products!C:C)</f>
        <v>Kitchen &amp; Dining</v>
      </c>
      <c r="O6269">
        <v>8</v>
      </c>
      <c r="P6269">
        <v>0.1</v>
      </c>
      <c r="Q6269" s="2">
        <v>1125.6000000000001</v>
      </c>
      <c r="R6269" s="2">
        <v>821.6880000000001</v>
      </c>
      <c r="S6269" s="2">
        <v>7091.2800000000007</v>
      </c>
      <c r="T6269" s="2">
        <v>1339.4639999999999</v>
      </c>
    </row>
    <row r="6270" spans="1:20" x14ac:dyDescent="0.25">
      <c r="A6270" t="s">
        <v>1726</v>
      </c>
      <c r="B6270" t="s">
        <v>1</v>
      </c>
      <c r="C6270" t="s">
        <v>2</v>
      </c>
      <c r="D6270" s="1">
        <v>43300</v>
      </c>
      <c r="E6270" s="1">
        <v>43455</v>
      </c>
      <c r="F6270" s="1">
        <v>43480</v>
      </c>
      <c r="G6270" s="1">
        <v>43468</v>
      </c>
      <c r="H6270" s="13">
        <f>Orders[[#This Row],[DeliveryDate]]-Orders[[#This Row],[OrderDate]]</f>
        <v>13</v>
      </c>
      <c r="I6270" t="s">
        <v>3</v>
      </c>
      <c r="J6270" t="str">
        <f>_xlfn.XLOOKUP(Orders[[#This Row],[_SalesRepID]],'Sales team'!A:A,'Sales team'!B:B)</f>
        <v>Joshua Bennett</v>
      </c>
      <c r="K6270">
        <v>6</v>
      </c>
      <c r="L6270">
        <v>32</v>
      </c>
      <c r="M6270">
        <v>204</v>
      </c>
      <c r="N6270" t="str">
        <f>_xlfn.XLOOKUP(Orders[[#This Row],[_ProductID]],Products!A:A,Products!C:C)</f>
        <v>Home décor</v>
      </c>
      <c r="O6270">
        <v>27</v>
      </c>
      <c r="P6270">
        <v>0.05</v>
      </c>
      <c r="Q6270" s="2">
        <v>1842.5</v>
      </c>
      <c r="R6270" s="2">
        <v>737</v>
      </c>
      <c r="S6270" s="2">
        <v>12252.625</v>
      </c>
      <c r="T6270" s="2">
        <v>7093.625</v>
      </c>
    </row>
    <row r="6271" spans="1:20" x14ac:dyDescent="0.25">
      <c r="A6271" t="s">
        <v>1727</v>
      </c>
      <c r="B6271" t="s">
        <v>10</v>
      </c>
      <c r="C6271" t="s">
        <v>6</v>
      </c>
      <c r="D6271" s="1">
        <v>43400</v>
      </c>
      <c r="E6271" s="1">
        <v>43455</v>
      </c>
      <c r="F6271" s="1">
        <v>43463</v>
      </c>
      <c r="G6271" s="1">
        <v>43483</v>
      </c>
      <c r="H6271" s="13">
        <f>Orders[[#This Row],[DeliveryDate]]-Orders[[#This Row],[OrderDate]]</f>
        <v>28</v>
      </c>
      <c r="I6271" t="s">
        <v>3</v>
      </c>
      <c r="J6271" t="str">
        <f>_xlfn.XLOOKUP(Orders[[#This Row],[_SalesRepID]],'Sales team'!A:A,'Sales team'!B:B)</f>
        <v>Shawn Torres</v>
      </c>
      <c r="K6271">
        <v>27</v>
      </c>
      <c r="L6271">
        <v>12</v>
      </c>
      <c r="M6271">
        <v>165</v>
      </c>
      <c r="N6271" t="str">
        <f>_xlfn.XLOOKUP(Orders[[#This Row],[_ProductID]],Products!A:A,Products!C:C)</f>
        <v>Home décor</v>
      </c>
      <c r="O6271">
        <v>30</v>
      </c>
      <c r="P6271">
        <v>0.15</v>
      </c>
      <c r="Q6271" s="2">
        <v>1125.6000000000001</v>
      </c>
      <c r="R6271" s="2">
        <v>562.80000000000007</v>
      </c>
      <c r="S6271" s="2">
        <v>4783.8000000000011</v>
      </c>
      <c r="T6271" s="2">
        <v>1969.8000000000006</v>
      </c>
    </row>
    <row r="6272" spans="1:20" x14ac:dyDescent="0.25">
      <c r="A6272" t="s">
        <v>1728</v>
      </c>
      <c r="B6272" t="s">
        <v>1</v>
      </c>
      <c r="C6272" t="s">
        <v>6</v>
      </c>
      <c r="D6272" s="1">
        <v>43400</v>
      </c>
      <c r="E6272" s="1">
        <v>43455</v>
      </c>
      <c r="F6272" s="1">
        <v>43470</v>
      </c>
      <c r="G6272" s="1">
        <v>43466</v>
      </c>
      <c r="H6272" s="13">
        <f>Orders[[#This Row],[DeliveryDate]]-Orders[[#This Row],[OrderDate]]</f>
        <v>11</v>
      </c>
      <c r="I6272" t="s">
        <v>3</v>
      </c>
      <c r="J6272" t="str">
        <f>_xlfn.XLOOKUP(Orders[[#This Row],[_SalesRepID]],'Sales team'!A:A,'Sales team'!B:B)</f>
        <v>Joshua Little</v>
      </c>
      <c r="K6272">
        <v>11</v>
      </c>
      <c r="L6272">
        <v>42</v>
      </c>
      <c r="M6272">
        <v>190</v>
      </c>
      <c r="N6272" t="str">
        <f>_xlfn.XLOOKUP(Orders[[#This Row],[_ProductID]],Products!A:A,Products!C:C)</f>
        <v>Home décor</v>
      </c>
      <c r="O6272">
        <v>33</v>
      </c>
      <c r="P6272">
        <v>0.15</v>
      </c>
      <c r="Q6272" s="2">
        <v>6224.3</v>
      </c>
      <c r="R6272" s="2">
        <v>4170.2809999999999</v>
      </c>
      <c r="S6272" s="2">
        <v>42325.24</v>
      </c>
      <c r="T6272" s="2">
        <v>8962.9919999999984</v>
      </c>
    </row>
    <row r="6273" spans="1:20" x14ac:dyDescent="0.25">
      <c r="A6273" t="s">
        <v>1729</v>
      </c>
      <c r="B6273" t="s">
        <v>1</v>
      </c>
      <c r="C6273" t="s">
        <v>6</v>
      </c>
      <c r="D6273" s="1">
        <v>43300</v>
      </c>
      <c r="E6273" s="1">
        <v>43455</v>
      </c>
      <c r="F6273" s="1">
        <v>43459</v>
      </c>
      <c r="G6273" s="1">
        <v>43462</v>
      </c>
      <c r="H6273" s="13">
        <f>Orders[[#This Row],[DeliveryDate]]-Orders[[#This Row],[OrderDate]]</f>
        <v>7</v>
      </c>
      <c r="I6273" t="s">
        <v>3</v>
      </c>
      <c r="J6273" t="str">
        <f>_xlfn.XLOOKUP(Orders[[#This Row],[_SalesRepID]],'Sales team'!A:A,'Sales team'!B:B)</f>
        <v>Adam Hernandez</v>
      </c>
      <c r="K6273">
        <v>1</v>
      </c>
      <c r="L6273">
        <v>24</v>
      </c>
      <c r="M6273">
        <v>94</v>
      </c>
      <c r="N6273" t="str">
        <f>_xlfn.XLOOKUP(Orders[[#This Row],[_ProductID]],Products!A:A,Products!C:C)</f>
        <v>Furniture</v>
      </c>
      <c r="O6273">
        <v>12</v>
      </c>
      <c r="P6273">
        <v>0.05</v>
      </c>
      <c r="Q6273" s="2">
        <v>2224.4</v>
      </c>
      <c r="R6273" s="2">
        <v>1801.7640000000001</v>
      </c>
      <c r="S6273" s="2">
        <v>12679.08</v>
      </c>
      <c r="T6273" s="2">
        <v>1868.4959999999992</v>
      </c>
    </row>
    <row r="6274" spans="1:20" x14ac:dyDescent="0.25">
      <c r="A6274" t="s">
        <v>1730</v>
      </c>
      <c r="B6274" t="s">
        <v>1</v>
      </c>
      <c r="C6274" t="s">
        <v>2</v>
      </c>
      <c r="D6274" s="1">
        <v>43300</v>
      </c>
      <c r="E6274" s="1">
        <v>43455</v>
      </c>
      <c r="F6274" s="1">
        <v>43466</v>
      </c>
      <c r="G6274" s="1">
        <v>43469</v>
      </c>
      <c r="H6274" s="13">
        <f>Orders[[#This Row],[DeliveryDate]]-Orders[[#This Row],[OrderDate]]</f>
        <v>14</v>
      </c>
      <c r="I6274" t="s">
        <v>3</v>
      </c>
      <c r="J6274" t="str">
        <f>_xlfn.XLOOKUP(Orders[[#This Row],[_SalesRepID]],'Sales team'!A:A,'Sales team'!B:B)</f>
        <v>Joshua Little</v>
      </c>
      <c r="K6274">
        <v>11</v>
      </c>
      <c r="L6274">
        <v>6</v>
      </c>
      <c r="M6274">
        <v>238</v>
      </c>
      <c r="N6274" t="str">
        <f>_xlfn.XLOOKUP(Orders[[#This Row],[_ProductID]],Products!A:A,Products!C:C)</f>
        <v>Home décor</v>
      </c>
      <c r="O6274">
        <v>3</v>
      </c>
      <c r="P6274">
        <v>0.2</v>
      </c>
      <c r="Q6274" s="2">
        <v>1192.6000000000001</v>
      </c>
      <c r="R6274" s="2">
        <v>739.41200000000003</v>
      </c>
      <c r="S6274" s="2">
        <v>3816.3200000000006</v>
      </c>
      <c r="T6274" s="2">
        <v>858.67200000000048</v>
      </c>
    </row>
    <row r="6275" spans="1:20" x14ac:dyDescent="0.25">
      <c r="A6275" t="s">
        <v>1731</v>
      </c>
      <c r="B6275" t="s">
        <v>10</v>
      </c>
      <c r="C6275" t="s">
        <v>6</v>
      </c>
      <c r="D6275" s="1">
        <v>43400</v>
      </c>
      <c r="E6275" s="1">
        <v>43455</v>
      </c>
      <c r="F6275" s="1">
        <v>43479</v>
      </c>
      <c r="G6275" s="1">
        <v>43479</v>
      </c>
      <c r="H6275" s="13">
        <f>Orders[[#This Row],[DeliveryDate]]-Orders[[#This Row],[OrderDate]]</f>
        <v>24</v>
      </c>
      <c r="I6275" t="s">
        <v>3</v>
      </c>
      <c r="J6275" t="str">
        <f>_xlfn.XLOOKUP(Orders[[#This Row],[_SalesRepID]],'Sales team'!A:A,'Sales team'!B:B)</f>
        <v>Donald Reynolds</v>
      </c>
      <c r="K6275">
        <v>26</v>
      </c>
      <c r="L6275">
        <v>36</v>
      </c>
      <c r="M6275">
        <v>122</v>
      </c>
      <c r="N6275" t="str">
        <f>_xlfn.XLOOKUP(Orders[[#This Row],[_ProductID]],Products!A:A,Products!C:C)</f>
        <v>Kitchen &amp; Dining</v>
      </c>
      <c r="O6275">
        <v>7</v>
      </c>
      <c r="P6275">
        <v>7.4999999999999997E-2</v>
      </c>
      <c r="Q6275" s="2">
        <v>6097</v>
      </c>
      <c r="R6275" s="2">
        <v>2926.56</v>
      </c>
      <c r="S6275" s="2">
        <v>11279.45</v>
      </c>
      <c r="T6275" s="2">
        <v>5426.3300000000008</v>
      </c>
    </row>
    <row r="6276" spans="1:20" x14ac:dyDescent="0.25">
      <c r="A6276" t="s">
        <v>1732</v>
      </c>
      <c r="B6276" t="s">
        <v>1</v>
      </c>
      <c r="C6276" t="s">
        <v>2</v>
      </c>
      <c r="D6276" s="1">
        <v>43300</v>
      </c>
      <c r="E6276" s="1">
        <v>43455</v>
      </c>
      <c r="F6276" s="1">
        <v>43482</v>
      </c>
      <c r="G6276" s="1">
        <v>43466</v>
      </c>
      <c r="H6276" s="13">
        <f>Orders[[#This Row],[DeliveryDate]]-Orders[[#This Row],[OrderDate]]</f>
        <v>11</v>
      </c>
      <c r="I6276" t="s">
        <v>3</v>
      </c>
      <c r="J6276" t="str">
        <f>_xlfn.XLOOKUP(Orders[[#This Row],[_SalesRepID]],'Sales team'!A:A,'Sales team'!B:B)</f>
        <v>Shawn Cook</v>
      </c>
      <c r="K6276">
        <v>7</v>
      </c>
      <c r="L6276">
        <v>42</v>
      </c>
      <c r="M6276">
        <v>235</v>
      </c>
      <c r="N6276" t="str">
        <f>_xlfn.XLOOKUP(Orders[[#This Row],[_ProductID]],Products!A:A,Products!C:C)</f>
        <v>Home décor</v>
      </c>
      <c r="O6276">
        <v>30</v>
      </c>
      <c r="P6276">
        <v>7.4999999999999997E-2</v>
      </c>
      <c r="Q6276" s="2">
        <v>1031.8</v>
      </c>
      <c r="R6276" s="2">
        <v>866.71199999999988</v>
      </c>
      <c r="S6276" s="2">
        <v>5726.49</v>
      </c>
      <c r="T6276" s="2">
        <v>526.21800000000076</v>
      </c>
    </row>
    <row r="6277" spans="1:20" x14ac:dyDescent="0.25">
      <c r="A6277" t="s">
        <v>1733</v>
      </c>
      <c r="B6277" t="s">
        <v>5</v>
      </c>
      <c r="C6277" t="s">
        <v>13</v>
      </c>
      <c r="D6277" s="1">
        <v>43300</v>
      </c>
      <c r="E6277" s="1">
        <v>43455</v>
      </c>
      <c r="F6277" s="1">
        <v>43474</v>
      </c>
      <c r="G6277" s="1">
        <v>43494</v>
      </c>
      <c r="H6277" s="13">
        <f>Orders[[#This Row],[DeliveryDate]]-Orders[[#This Row],[OrderDate]]</f>
        <v>39</v>
      </c>
      <c r="I6277" t="s">
        <v>3</v>
      </c>
      <c r="J6277" t="str">
        <f>_xlfn.XLOOKUP(Orders[[#This Row],[_SalesRepID]],'Sales team'!A:A,'Sales team'!B:B)</f>
        <v>Todd Roberts</v>
      </c>
      <c r="K6277">
        <v>13</v>
      </c>
      <c r="L6277">
        <v>18</v>
      </c>
      <c r="M6277">
        <v>306</v>
      </c>
      <c r="N6277" t="str">
        <f>_xlfn.XLOOKUP(Orders[[#This Row],[_ProductID]],Products!A:A,Products!C:C)</f>
        <v>Furniture</v>
      </c>
      <c r="O6277">
        <v>15</v>
      </c>
      <c r="P6277">
        <v>0.05</v>
      </c>
      <c r="Q6277" s="2">
        <v>2425.4</v>
      </c>
      <c r="R6277" s="2">
        <v>1358.2240000000002</v>
      </c>
      <c r="S6277" s="2">
        <v>2304.13</v>
      </c>
      <c r="T6277" s="2">
        <v>945.90599999999995</v>
      </c>
    </row>
    <row r="6278" spans="1:20" x14ac:dyDescent="0.25">
      <c r="A6278" t="s">
        <v>1734</v>
      </c>
      <c r="B6278" t="s">
        <v>1</v>
      </c>
      <c r="C6278" t="s">
        <v>6</v>
      </c>
      <c r="D6278" s="1">
        <v>43400</v>
      </c>
      <c r="E6278" s="1">
        <v>43455</v>
      </c>
      <c r="F6278" s="1">
        <v>43470</v>
      </c>
      <c r="G6278" s="1">
        <v>43468</v>
      </c>
      <c r="H6278" s="13">
        <f>Orders[[#This Row],[DeliveryDate]]-Orders[[#This Row],[OrderDate]]</f>
        <v>13</v>
      </c>
      <c r="I6278" t="s">
        <v>3</v>
      </c>
      <c r="J6278" t="str">
        <f>_xlfn.XLOOKUP(Orders[[#This Row],[_SalesRepID]],'Sales team'!A:A,'Sales team'!B:B)</f>
        <v>Jonathan Hawkins</v>
      </c>
      <c r="K6278">
        <v>10</v>
      </c>
      <c r="L6278">
        <v>9</v>
      </c>
      <c r="M6278">
        <v>123</v>
      </c>
      <c r="N6278" t="str">
        <f>_xlfn.XLOOKUP(Orders[[#This Row],[_ProductID]],Products!A:A,Products!C:C)</f>
        <v>Home décor</v>
      </c>
      <c r="O6278">
        <v>27</v>
      </c>
      <c r="P6278">
        <v>7.4999999999999997E-2</v>
      </c>
      <c r="Q6278" s="2">
        <v>1031.8</v>
      </c>
      <c r="R6278" s="2">
        <v>691.30600000000004</v>
      </c>
      <c r="S6278" s="2">
        <v>3817.66</v>
      </c>
      <c r="T6278" s="2">
        <v>1052.4359999999997</v>
      </c>
    </row>
    <row r="6279" spans="1:20" x14ac:dyDescent="0.25">
      <c r="A6279" t="s">
        <v>1735</v>
      </c>
      <c r="B6279" t="s">
        <v>5</v>
      </c>
      <c r="C6279" t="s">
        <v>6</v>
      </c>
      <c r="D6279" s="1">
        <v>43300</v>
      </c>
      <c r="E6279" s="1">
        <v>43455</v>
      </c>
      <c r="F6279" s="1">
        <v>43480</v>
      </c>
      <c r="G6279" s="1">
        <v>43465</v>
      </c>
      <c r="H6279" s="13">
        <f>Orders[[#This Row],[DeliveryDate]]-Orders[[#This Row],[OrderDate]]</f>
        <v>10</v>
      </c>
      <c r="I6279" t="s">
        <v>3</v>
      </c>
      <c r="J6279" t="str">
        <f>_xlfn.XLOOKUP(Orders[[#This Row],[_SalesRepID]],'Sales team'!A:A,'Sales team'!B:B)</f>
        <v>Frank Brown</v>
      </c>
      <c r="K6279">
        <v>17</v>
      </c>
      <c r="L6279">
        <v>35</v>
      </c>
      <c r="M6279">
        <v>96</v>
      </c>
      <c r="N6279" t="str">
        <f>_xlfn.XLOOKUP(Orders[[#This Row],[_ProductID]],Products!A:A,Products!C:C)</f>
        <v>Home décor</v>
      </c>
      <c r="O6279">
        <v>40</v>
      </c>
      <c r="P6279">
        <v>0.2</v>
      </c>
      <c r="Q6279" s="2">
        <v>897.80000000000007</v>
      </c>
      <c r="R6279" s="2">
        <v>619.48199999999997</v>
      </c>
      <c r="S6279" s="2">
        <v>5745.920000000001</v>
      </c>
      <c r="T6279" s="2">
        <v>790.06400000000122</v>
      </c>
    </row>
    <row r="6280" spans="1:20" x14ac:dyDescent="0.25">
      <c r="A6280" t="s">
        <v>1711</v>
      </c>
      <c r="B6280" t="s">
        <v>5</v>
      </c>
      <c r="C6280" t="s">
        <v>6</v>
      </c>
      <c r="D6280" s="1">
        <v>43300</v>
      </c>
      <c r="E6280" s="1">
        <v>43454</v>
      </c>
      <c r="F6280" s="1">
        <v>43470</v>
      </c>
      <c r="G6280" s="1">
        <v>43461</v>
      </c>
      <c r="H6280" s="13">
        <f>Orders[[#This Row],[DeliveryDate]]-Orders[[#This Row],[OrderDate]]</f>
        <v>7</v>
      </c>
      <c r="I6280" t="s">
        <v>3</v>
      </c>
      <c r="J6280" t="str">
        <f>_xlfn.XLOOKUP(Orders[[#This Row],[_SalesRepID]],'Sales team'!A:A,'Sales team'!B:B)</f>
        <v>Shawn Wallace</v>
      </c>
      <c r="K6280">
        <v>18</v>
      </c>
      <c r="L6280">
        <v>2</v>
      </c>
      <c r="M6280">
        <v>192</v>
      </c>
      <c r="N6280" t="str">
        <f>_xlfn.XLOOKUP(Orders[[#This Row],[_ProductID]],Products!A:A,Products!C:C)</f>
        <v>Furniture</v>
      </c>
      <c r="O6280">
        <v>12</v>
      </c>
      <c r="P6280">
        <v>0.05</v>
      </c>
      <c r="Q6280" s="2">
        <v>268</v>
      </c>
      <c r="R6280" s="2">
        <v>219.76</v>
      </c>
      <c r="S6280" s="2">
        <v>1527.6</v>
      </c>
      <c r="T6280" s="2">
        <v>209.03999999999996</v>
      </c>
    </row>
    <row r="6281" spans="1:20" x14ac:dyDescent="0.25">
      <c r="A6281" t="s">
        <v>1712</v>
      </c>
      <c r="B6281" t="s">
        <v>1</v>
      </c>
      <c r="C6281" t="s">
        <v>15</v>
      </c>
      <c r="D6281" s="1">
        <v>43300</v>
      </c>
      <c r="E6281" s="1">
        <v>43454</v>
      </c>
      <c r="F6281" s="1">
        <v>43469</v>
      </c>
      <c r="G6281" s="1">
        <v>43486</v>
      </c>
      <c r="H6281" s="13">
        <f>Orders[[#This Row],[DeliveryDate]]-Orders[[#This Row],[OrderDate]]</f>
        <v>32</v>
      </c>
      <c r="I6281" t="s">
        <v>3</v>
      </c>
      <c r="J6281" t="str">
        <f>_xlfn.XLOOKUP(Orders[[#This Row],[_SalesRepID]],'Sales team'!A:A,'Sales team'!B:B)</f>
        <v>Stephen Payne</v>
      </c>
      <c r="K6281">
        <v>5</v>
      </c>
      <c r="L6281">
        <v>9</v>
      </c>
      <c r="M6281">
        <v>2</v>
      </c>
      <c r="N6281" t="str">
        <f>_xlfn.XLOOKUP(Orders[[#This Row],[_ProductID]],Products!A:A,Products!C:C)</f>
        <v>Kitchen &amp; Dining</v>
      </c>
      <c r="O6281">
        <v>13</v>
      </c>
      <c r="P6281">
        <v>0.2</v>
      </c>
      <c r="Q6281" s="2">
        <v>1159.1000000000001</v>
      </c>
      <c r="R6281" s="2">
        <v>533.18600000000004</v>
      </c>
      <c r="S6281" s="2">
        <v>927.2800000000002</v>
      </c>
      <c r="T6281" s="2">
        <v>394.09400000000016</v>
      </c>
    </row>
    <row r="6282" spans="1:20" x14ac:dyDescent="0.25">
      <c r="A6282" t="s">
        <v>1713</v>
      </c>
      <c r="B6282" t="s">
        <v>1</v>
      </c>
      <c r="C6282" t="s">
        <v>2</v>
      </c>
      <c r="D6282" s="1">
        <v>43400</v>
      </c>
      <c r="E6282" s="1">
        <v>43454</v>
      </c>
      <c r="F6282" s="1">
        <v>43473</v>
      </c>
      <c r="G6282" s="1">
        <v>43465</v>
      </c>
      <c r="H6282" s="13">
        <f>Orders[[#This Row],[DeliveryDate]]-Orders[[#This Row],[OrderDate]]</f>
        <v>11</v>
      </c>
      <c r="I6282" t="s">
        <v>3</v>
      </c>
      <c r="J6282" t="str">
        <f>_xlfn.XLOOKUP(Orders[[#This Row],[_SalesRepID]],'Sales team'!A:A,'Sales team'!B:B)</f>
        <v>Chris Armstrong</v>
      </c>
      <c r="K6282">
        <v>4</v>
      </c>
      <c r="L6282">
        <v>12</v>
      </c>
      <c r="M6282">
        <v>239</v>
      </c>
      <c r="N6282" t="str">
        <f>_xlfn.XLOOKUP(Orders[[#This Row],[_ProductID]],Products!A:A,Products!C:C)</f>
        <v>Home décor</v>
      </c>
      <c r="O6282">
        <v>14</v>
      </c>
      <c r="P6282">
        <v>0.05</v>
      </c>
      <c r="Q6282" s="2">
        <v>951.4</v>
      </c>
      <c r="R6282" s="2">
        <v>551.8119999999999</v>
      </c>
      <c r="S6282" s="2">
        <v>5422.98</v>
      </c>
      <c r="T6282" s="2">
        <v>2112.1080000000002</v>
      </c>
    </row>
    <row r="6283" spans="1:20" x14ac:dyDescent="0.25">
      <c r="A6283" t="s">
        <v>1714</v>
      </c>
      <c r="B6283" t="s">
        <v>5</v>
      </c>
      <c r="C6283" t="s">
        <v>13</v>
      </c>
      <c r="D6283" s="1">
        <v>43400</v>
      </c>
      <c r="E6283" s="1">
        <v>43454</v>
      </c>
      <c r="F6283" s="1">
        <v>43458</v>
      </c>
      <c r="G6283" s="1">
        <v>43479</v>
      </c>
      <c r="H6283" s="13">
        <f>Orders[[#This Row],[DeliveryDate]]-Orders[[#This Row],[OrderDate]]</f>
        <v>25</v>
      </c>
      <c r="I6283" t="s">
        <v>3</v>
      </c>
      <c r="J6283" t="str">
        <f>_xlfn.XLOOKUP(Orders[[#This Row],[_SalesRepID]],'Sales team'!A:A,'Sales team'!B:B)</f>
        <v>Shawn Wallace</v>
      </c>
      <c r="K6283">
        <v>18</v>
      </c>
      <c r="L6283">
        <v>25</v>
      </c>
      <c r="M6283">
        <v>327</v>
      </c>
      <c r="N6283" t="str">
        <f>_xlfn.XLOOKUP(Orders[[#This Row],[_ProductID]],Products!A:A,Products!C:C)</f>
        <v>Home décor</v>
      </c>
      <c r="O6283">
        <v>29</v>
      </c>
      <c r="P6283">
        <v>0.05</v>
      </c>
      <c r="Q6283" s="2">
        <v>4006.6</v>
      </c>
      <c r="R6283" s="2">
        <v>2644.3560000000002</v>
      </c>
      <c r="S6283" s="2">
        <v>19031.349999999999</v>
      </c>
      <c r="T6283" s="2">
        <v>5809.5699999999979</v>
      </c>
    </row>
    <row r="6284" spans="1:20" x14ac:dyDescent="0.25">
      <c r="A6284" t="s">
        <v>1715</v>
      </c>
      <c r="B6284" t="s">
        <v>5</v>
      </c>
      <c r="C6284" t="s">
        <v>6</v>
      </c>
      <c r="D6284" s="1">
        <v>43300</v>
      </c>
      <c r="E6284" s="1">
        <v>43454</v>
      </c>
      <c r="F6284" s="1">
        <v>43475</v>
      </c>
      <c r="G6284" s="1">
        <v>43481</v>
      </c>
      <c r="H6284" s="13">
        <f>Orders[[#This Row],[DeliveryDate]]-Orders[[#This Row],[OrderDate]]</f>
        <v>27</v>
      </c>
      <c r="I6284" t="s">
        <v>3</v>
      </c>
      <c r="J6284" t="str">
        <f>_xlfn.XLOOKUP(Orders[[#This Row],[_SalesRepID]],'Sales team'!A:A,'Sales team'!B:B)</f>
        <v>Nicholas Cunningham</v>
      </c>
      <c r="K6284">
        <v>19</v>
      </c>
      <c r="L6284">
        <v>33</v>
      </c>
      <c r="M6284">
        <v>122</v>
      </c>
      <c r="N6284" t="str">
        <f>_xlfn.XLOOKUP(Orders[[#This Row],[_ProductID]],Products!A:A,Products!C:C)</f>
        <v>Electronics</v>
      </c>
      <c r="O6284">
        <v>25</v>
      </c>
      <c r="P6284">
        <v>7.4999999999999997E-2</v>
      </c>
      <c r="Q6284" s="2">
        <v>5648.1</v>
      </c>
      <c r="R6284" s="2">
        <v>2372.2020000000002</v>
      </c>
      <c r="S6284" s="2">
        <v>36571.447500000009</v>
      </c>
      <c r="T6284" s="2">
        <v>19966.033500000009</v>
      </c>
    </row>
    <row r="6285" spans="1:20" x14ac:dyDescent="0.25">
      <c r="A6285" t="s">
        <v>1716</v>
      </c>
      <c r="B6285" t="s">
        <v>5</v>
      </c>
      <c r="C6285" t="s">
        <v>6</v>
      </c>
      <c r="D6285" s="1">
        <v>43300</v>
      </c>
      <c r="E6285" s="1">
        <v>43454</v>
      </c>
      <c r="F6285" s="1">
        <v>43478</v>
      </c>
      <c r="G6285" s="1">
        <v>43481</v>
      </c>
      <c r="H6285" s="13">
        <f>Orders[[#This Row],[DeliveryDate]]-Orders[[#This Row],[OrderDate]]</f>
        <v>27</v>
      </c>
      <c r="I6285" t="s">
        <v>3</v>
      </c>
      <c r="J6285" t="str">
        <f>_xlfn.XLOOKUP(Orders[[#This Row],[_SalesRepID]],'Sales team'!A:A,'Sales team'!B:B)</f>
        <v>Frank Brown</v>
      </c>
      <c r="K6285">
        <v>17</v>
      </c>
      <c r="L6285">
        <v>37</v>
      </c>
      <c r="M6285">
        <v>168</v>
      </c>
      <c r="N6285" t="str">
        <f>_xlfn.XLOOKUP(Orders[[#This Row],[_ProductID]],Products!A:A,Products!C:C)</f>
        <v>Home décor</v>
      </c>
      <c r="O6285">
        <v>14</v>
      </c>
      <c r="P6285">
        <v>0.05</v>
      </c>
      <c r="Q6285" s="2">
        <v>3926.2000000000003</v>
      </c>
      <c r="R6285" s="2">
        <v>3219.4839999999999</v>
      </c>
      <c r="S6285" s="2">
        <v>18649.45</v>
      </c>
      <c r="T6285" s="2">
        <v>2552.0300000000007</v>
      </c>
    </row>
    <row r="6286" spans="1:20" x14ac:dyDescent="0.25">
      <c r="A6286" t="s">
        <v>1717</v>
      </c>
      <c r="B6286" t="s">
        <v>5</v>
      </c>
      <c r="C6286" t="s">
        <v>25</v>
      </c>
      <c r="D6286" s="1">
        <v>43400</v>
      </c>
      <c r="E6286" s="1">
        <v>43454</v>
      </c>
      <c r="F6286" s="1">
        <v>43469</v>
      </c>
      <c r="G6286" s="1">
        <v>43474</v>
      </c>
      <c r="H6286" s="13">
        <f>Orders[[#This Row],[DeliveryDate]]-Orders[[#This Row],[OrderDate]]</f>
        <v>20</v>
      </c>
      <c r="I6286" t="s">
        <v>3</v>
      </c>
      <c r="J6286" t="str">
        <f>_xlfn.XLOOKUP(Orders[[#This Row],[_SalesRepID]],'Sales team'!A:A,'Sales team'!B:B)</f>
        <v>Roger Alexander</v>
      </c>
      <c r="K6286">
        <v>15</v>
      </c>
      <c r="L6286">
        <v>24</v>
      </c>
      <c r="M6286">
        <v>333</v>
      </c>
      <c r="N6286" t="str">
        <f>_xlfn.XLOOKUP(Orders[[#This Row],[_ProductID]],Products!A:A,Products!C:C)</f>
        <v>Home décor</v>
      </c>
      <c r="O6286">
        <v>41</v>
      </c>
      <c r="P6286">
        <v>7.4999999999999997E-2</v>
      </c>
      <c r="Q6286" s="2">
        <v>5326.5</v>
      </c>
      <c r="R6286" s="2">
        <v>4207.9350000000004</v>
      </c>
      <c r="S6286" s="2">
        <v>39416.1</v>
      </c>
      <c r="T6286" s="2">
        <v>5752.6199999999953</v>
      </c>
    </row>
    <row r="6287" spans="1:20" x14ac:dyDescent="0.25">
      <c r="A6287" t="s">
        <v>1718</v>
      </c>
      <c r="B6287" t="s">
        <v>8</v>
      </c>
      <c r="C6287" t="s">
        <v>6</v>
      </c>
      <c r="D6287" s="1">
        <v>43300</v>
      </c>
      <c r="E6287" s="1">
        <v>43454</v>
      </c>
      <c r="F6287" s="1">
        <v>43469</v>
      </c>
      <c r="G6287" s="1">
        <v>43479</v>
      </c>
      <c r="H6287" s="13">
        <f>Orders[[#This Row],[DeliveryDate]]-Orders[[#This Row],[OrderDate]]</f>
        <v>25</v>
      </c>
      <c r="I6287" t="s">
        <v>3</v>
      </c>
      <c r="J6287" t="str">
        <f>_xlfn.XLOOKUP(Orders[[#This Row],[_SalesRepID]],'Sales team'!A:A,'Sales team'!B:B)</f>
        <v>Douglas Tucker</v>
      </c>
      <c r="K6287">
        <v>23</v>
      </c>
      <c r="L6287">
        <v>17</v>
      </c>
      <c r="M6287">
        <v>193</v>
      </c>
      <c r="N6287" t="str">
        <f>_xlfn.XLOOKUP(Orders[[#This Row],[_ProductID]],Products!A:A,Products!C:C)</f>
        <v>Home décor</v>
      </c>
      <c r="O6287">
        <v>17</v>
      </c>
      <c r="P6287">
        <v>7.4999999999999997E-2</v>
      </c>
      <c r="Q6287" s="2">
        <v>5467.2</v>
      </c>
      <c r="R6287" s="2">
        <v>2241.5519999999997</v>
      </c>
      <c r="S6287" s="2">
        <v>25285.800000000003</v>
      </c>
      <c r="T6287" s="2">
        <v>14078.040000000005</v>
      </c>
    </row>
    <row r="6288" spans="1:20" x14ac:dyDescent="0.25">
      <c r="A6288" t="s">
        <v>1719</v>
      </c>
      <c r="B6288" t="s">
        <v>1</v>
      </c>
      <c r="C6288" t="s">
        <v>6</v>
      </c>
      <c r="D6288" s="1">
        <v>43400</v>
      </c>
      <c r="E6288" s="1">
        <v>43454</v>
      </c>
      <c r="F6288" s="1">
        <v>43457</v>
      </c>
      <c r="G6288" s="1">
        <v>43483</v>
      </c>
      <c r="H6288" s="13">
        <f>Orders[[#This Row],[DeliveryDate]]-Orders[[#This Row],[OrderDate]]</f>
        <v>29</v>
      </c>
      <c r="I6288" t="s">
        <v>3</v>
      </c>
      <c r="J6288" t="str">
        <f>_xlfn.XLOOKUP(Orders[[#This Row],[_SalesRepID]],'Sales team'!A:A,'Sales team'!B:B)</f>
        <v>Joshua Bennett</v>
      </c>
      <c r="K6288">
        <v>6</v>
      </c>
      <c r="L6288">
        <v>37</v>
      </c>
      <c r="M6288">
        <v>171</v>
      </c>
      <c r="N6288" t="str">
        <f>_xlfn.XLOOKUP(Orders[[#This Row],[_ProductID]],Products!A:A,Products!C:C)</f>
        <v>Kitchen &amp; Dining</v>
      </c>
      <c r="O6288">
        <v>8</v>
      </c>
      <c r="P6288">
        <v>7.4999999999999997E-2</v>
      </c>
      <c r="Q6288" s="2">
        <v>2546</v>
      </c>
      <c r="R6288" s="2">
        <v>1654.9</v>
      </c>
      <c r="S6288" s="2">
        <v>18840.400000000001</v>
      </c>
      <c r="T6288" s="2">
        <v>5601.2000000000007</v>
      </c>
    </row>
    <row r="6289" spans="1:20" x14ac:dyDescent="0.25">
      <c r="A6289" t="s">
        <v>1720</v>
      </c>
      <c r="B6289" t="s">
        <v>1</v>
      </c>
      <c r="C6289" t="s">
        <v>46</v>
      </c>
      <c r="D6289" s="1">
        <v>43300</v>
      </c>
      <c r="E6289" s="1">
        <v>43454</v>
      </c>
      <c r="F6289" s="1">
        <v>43479</v>
      </c>
      <c r="G6289" s="1">
        <v>43479</v>
      </c>
      <c r="H6289" s="13">
        <f>Orders[[#This Row],[DeliveryDate]]-Orders[[#This Row],[OrderDate]]</f>
        <v>25</v>
      </c>
      <c r="I6289" t="s">
        <v>3</v>
      </c>
      <c r="J6289" t="str">
        <f>_xlfn.XLOOKUP(Orders[[#This Row],[_SalesRepID]],'Sales team'!A:A,'Sales team'!B:B)</f>
        <v>Adam Hernandez</v>
      </c>
      <c r="K6289">
        <v>1</v>
      </c>
      <c r="L6289">
        <v>50</v>
      </c>
      <c r="M6289">
        <v>70</v>
      </c>
      <c r="N6289" t="str">
        <f>_xlfn.XLOOKUP(Orders[[#This Row],[_ProductID]],Products!A:A,Products!C:C)</f>
        <v>Furniture</v>
      </c>
      <c r="O6289">
        <v>5</v>
      </c>
      <c r="P6289">
        <v>0.05</v>
      </c>
      <c r="Q6289" s="2">
        <v>1072</v>
      </c>
      <c r="R6289" s="2">
        <v>889.76</v>
      </c>
      <c r="S6289" s="2">
        <v>5092</v>
      </c>
      <c r="T6289" s="2">
        <v>643.19999999999982</v>
      </c>
    </row>
    <row r="6290" spans="1:20" x14ac:dyDescent="0.25">
      <c r="A6290" t="s">
        <v>1721</v>
      </c>
      <c r="B6290" t="s">
        <v>5</v>
      </c>
      <c r="C6290" t="s">
        <v>2</v>
      </c>
      <c r="D6290" s="1">
        <v>43400</v>
      </c>
      <c r="E6290" s="1">
        <v>43454</v>
      </c>
      <c r="F6290" s="1">
        <v>43463</v>
      </c>
      <c r="G6290" s="1">
        <v>43469</v>
      </c>
      <c r="H6290" s="13">
        <f>Orders[[#This Row],[DeliveryDate]]-Orders[[#This Row],[OrderDate]]</f>
        <v>15</v>
      </c>
      <c r="I6290" t="s">
        <v>3</v>
      </c>
      <c r="J6290" t="str">
        <f>_xlfn.XLOOKUP(Orders[[#This Row],[_SalesRepID]],'Sales team'!A:A,'Sales team'!B:B)</f>
        <v>Roger Alexander</v>
      </c>
      <c r="K6290">
        <v>15</v>
      </c>
      <c r="L6290">
        <v>24</v>
      </c>
      <c r="M6290">
        <v>208</v>
      </c>
      <c r="N6290" t="str">
        <f>_xlfn.XLOOKUP(Orders[[#This Row],[_ProductID]],Products!A:A,Products!C:C)</f>
        <v>Home décor</v>
      </c>
      <c r="O6290">
        <v>30</v>
      </c>
      <c r="P6290">
        <v>7.4999999999999997E-2</v>
      </c>
      <c r="Q6290" s="2">
        <v>1112.2</v>
      </c>
      <c r="R6290" s="2">
        <v>611.71</v>
      </c>
      <c r="S6290" s="2">
        <v>7201.4950000000008</v>
      </c>
      <c r="T6290" s="2">
        <v>2919.5250000000005</v>
      </c>
    </row>
    <row r="6291" spans="1:20" x14ac:dyDescent="0.25">
      <c r="A6291" t="s">
        <v>1722</v>
      </c>
      <c r="B6291" t="s">
        <v>1</v>
      </c>
      <c r="C6291" t="s">
        <v>46</v>
      </c>
      <c r="D6291" s="1">
        <v>43300</v>
      </c>
      <c r="E6291" s="1">
        <v>43454</v>
      </c>
      <c r="F6291" s="1">
        <v>43478</v>
      </c>
      <c r="G6291" s="1">
        <v>43465</v>
      </c>
      <c r="H6291" s="13">
        <f>Orders[[#This Row],[DeliveryDate]]-Orders[[#This Row],[OrderDate]]</f>
        <v>11</v>
      </c>
      <c r="I6291" t="s">
        <v>3</v>
      </c>
      <c r="J6291" t="str">
        <f>_xlfn.XLOOKUP(Orders[[#This Row],[_SalesRepID]],'Sales team'!A:A,'Sales team'!B:B)</f>
        <v>Joshua Ryan</v>
      </c>
      <c r="K6291">
        <v>9</v>
      </c>
      <c r="L6291">
        <v>10</v>
      </c>
      <c r="M6291">
        <v>87</v>
      </c>
      <c r="N6291" t="str">
        <f>_xlfn.XLOOKUP(Orders[[#This Row],[_ProductID]],Products!A:A,Products!C:C)</f>
        <v>Home décor</v>
      </c>
      <c r="O6291">
        <v>33</v>
      </c>
      <c r="P6291">
        <v>0.1</v>
      </c>
      <c r="Q6291" s="2">
        <v>2780.5</v>
      </c>
      <c r="R6291" s="2">
        <v>1390.25</v>
      </c>
      <c r="S6291" s="2">
        <v>7507.35</v>
      </c>
      <c r="T6291" s="2">
        <v>3336.6000000000004</v>
      </c>
    </row>
    <row r="6292" spans="1:20" x14ac:dyDescent="0.25">
      <c r="A6292" t="s">
        <v>1723</v>
      </c>
      <c r="B6292" t="s">
        <v>5</v>
      </c>
      <c r="C6292" t="s">
        <v>6</v>
      </c>
      <c r="D6292" s="1">
        <v>43300</v>
      </c>
      <c r="E6292" s="1">
        <v>43454</v>
      </c>
      <c r="F6292" s="1">
        <v>43476</v>
      </c>
      <c r="G6292" s="1">
        <v>43460</v>
      </c>
      <c r="H6292" s="13">
        <f>Orders[[#This Row],[DeliveryDate]]-Orders[[#This Row],[OrderDate]]</f>
        <v>6</v>
      </c>
      <c r="I6292" t="s">
        <v>3</v>
      </c>
      <c r="J6292" t="str">
        <f>_xlfn.XLOOKUP(Orders[[#This Row],[_SalesRepID]],'Sales team'!A:A,'Sales team'!B:B)</f>
        <v>Carl Nguyen</v>
      </c>
      <c r="K6292">
        <v>12</v>
      </c>
      <c r="L6292">
        <v>39</v>
      </c>
      <c r="M6292">
        <v>189</v>
      </c>
      <c r="N6292" t="str">
        <f>_xlfn.XLOOKUP(Orders[[#This Row],[_ProductID]],Products!A:A,Products!C:C)</f>
        <v>Kitchen &amp; Dining</v>
      </c>
      <c r="O6292">
        <v>16</v>
      </c>
      <c r="P6292">
        <v>0.05</v>
      </c>
      <c r="Q6292" s="2">
        <v>2646.5</v>
      </c>
      <c r="R6292" s="2">
        <v>1534.9699999999998</v>
      </c>
      <c r="S6292" s="2">
        <v>7542.5249999999996</v>
      </c>
      <c r="T6292" s="2">
        <v>2937.6149999999998</v>
      </c>
    </row>
    <row r="6293" spans="1:20" x14ac:dyDescent="0.25">
      <c r="A6293" t="s">
        <v>1704</v>
      </c>
      <c r="B6293" t="s">
        <v>1</v>
      </c>
      <c r="C6293" t="s">
        <v>6</v>
      </c>
      <c r="D6293" s="1">
        <v>43300</v>
      </c>
      <c r="E6293" s="1">
        <v>43453</v>
      </c>
      <c r="F6293" s="1">
        <v>43472</v>
      </c>
      <c r="G6293" s="1">
        <v>43465</v>
      </c>
      <c r="H6293" s="13">
        <f>Orders[[#This Row],[DeliveryDate]]-Orders[[#This Row],[OrderDate]]</f>
        <v>12</v>
      </c>
      <c r="I6293" t="s">
        <v>3</v>
      </c>
      <c r="J6293" t="str">
        <f>_xlfn.XLOOKUP(Orders[[#This Row],[_SalesRepID]],'Sales team'!A:A,'Sales team'!B:B)</f>
        <v>George Lewis</v>
      </c>
      <c r="K6293">
        <v>8</v>
      </c>
      <c r="L6293">
        <v>32</v>
      </c>
      <c r="M6293">
        <v>148</v>
      </c>
      <c r="N6293" t="str">
        <f>_xlfn.XLOOKUP(Orders[[#This Row],[_ProductID]],Products!A:A,Products!C:C)</f>
        <v>Furniture</v>
      </c>
      <c r="O6293">
        <v>38</v>
      </c>
      <c r="P6293">
        <v>7.4999999999999997E-2</v>
      </c>
      <c r="Q6293" s="2">
        <v>1855.9</v>
      </c>
      <c r="R6293" s="2">
        <v>1354.807</v>
      </c>
      <c r="S6293" s="2">
        <v>3433.4150000000004</v>
      </c>
      <c r="T6293" s="2">
        <v>723.80100000000039</v>
      </c>
    </row>
    <row r="6294" spans="1:20" x14ac:dyDescent="0.25">
      <c r="A6294" t="s">
        <v>1705</v>
      </c>
      <c r="B6294" t="s">
        <v>1</v>
      </c>
      <c r="C6294" t="s">
        <v>2</v>
      </c>
      <c r="D6294" s="1">
        <v>43300</v>
      </c>
      <c r="E6294" s="1">
        <v>43453</v>
      </c>
      <c r="F6294" s="1">
        <v>43464</v>
      </c>
      <c r="G6294" s="1">
        <v>43472</v>
      </c>
      <c r="H6294" s="13">
        <f>Orders[[#This Row],[DeliveryDate]]-Orders[[#This Row],[OrderDate]]</f>
        <v>19</v>
      </c>
      <c r="I6294" t="s">
        <v>3</v>
      </c>
      <c r="J6294" t="str">
        <f>_xlfn.XLOOKUP(Orders[[#This Row],[_SalesRepID]],'Sales team'!A:A,'Sales team'!B:B)</f>
        <v>Joshua Bennett</v>
      </c>
      <c r="K6294">
        <v>6</v>
      </c>
      <c r="L6294">
        <v>26</v>
      </c>
      <c r="M6294">
        <v>253</v>
      </c>
      <c r="N6294" t="str">
        <f>_xlfn.XLOOKUP(Orders[[#This Row],[_ProductID]],Products!A:A,Products!C:C)</f>
        <v>Kitchen &amp; Dining</v>
      </c>
      <c r="O6294">
        <v>4</v>
      </c>
      <c r="P6294">
        <v>0.05</v>
      </c>
      <c r="Q6294" s="2">
        <v>4006.6</v>
      </c>
      <c r="R6294" s="2">
        <v>3205.28</v>
      </c>
      <c r="S6294" s="2">
        <v>3806.2699999999995</v>
      </c>
      <c r="T6294" s="2">
        <v>600.98999999999933</v>
      </c>
    </row>
    <row r="6295" spans="1:20" x14ac:dyDescent="0.25">
      <c r="A6295" t="s">
        <v>1706</v>
      </c>
      <c r="B6295" t="s">
        <v>5</v>
      </c>
      <c r="C6295" t="s">
        <v>2</v>
      </c>
      <c r="D6295" s="1">
        <v>43300</v>
      </c>
      <c r="E6295" s="1">
        <v>43453</v>
      </c>
      <c r="F6295" s="1">
        <v>43460</v>
      </c>
      <c r="G6295" s="1">
        <v>43482</v>
      </c>
      <c r="H6295" s="13">
        <f>Orders[[#This Row],[DeliveryDate]]-Orders[[#This Row],[OrderDate]]</f>
        <v>29</v>
      </c>
      <c r="I6295" t="s">
        <v>3</v>
      </c>
      <c r="J6295" t="str">
        <f>_xlfn.XLOOKUP(Orders[[#This Row],[_SalesRepID]],'Sales team'!A:A,'Sales team'!B:B)</f>
        <v>Shawn Wallace</v>
      </c>
      <c r="K6295">
        <v>18</v>
      </c>
      <c r="L6295">
        <v>13</v>
      </c>
      <c r="M6295">
        <v>211</v>
      </c>
      <c r="N6295" t="str">
        <f>_xlfn.XLOOKUP(Orders[[#This Row],[_ProductID]],Products!A:A,Products!C:C)</f>
        <v>Home décor</v>
      </c>
      <c r="O6295">
        <v>31</v>
      </c>
      <c r="P6295">
        <v>0.1</v>
      </c>
      <c r="Q6295" s="2">
        <v>1721.9</v>
      </c>
      <c r="R6295" s="2">
        <v>1360.3010000000002</v>
      </c>
      <c r="S6295" s="2">
        <v>10847.970000000001</v>
      </c>
      <c r="T6295" s="2">
        <v>1325.8629999999994</v>
      </c>
    </row>
    <row r="6296" spans="1:20" x14ac:dyDescent="0.25">
      <c r="A6296" t="s">
        <v>1707</v>
      </c>
      <c r="B6296" t="s">
        <v>1</v>
      </c>
      <c r="C6296" t="s">
        <v>6</v>
      </c>
      <c r="D6296" s="1">
        <v>43300</v>
      </c>
      <c r="E6296" s="1">
        <v>43453</v>
      </c>
      <c r="F6296" s="1">
        <v>43471</v>
      </c>
      <c r="G6296" s="1">
        <v>43481</v>
      </c>
      <c r="H6296" s="13">
        <f>Orders[[#This Row],[DeliveryDate]]-Orders[[#This Row],[OrderDate]]</f>
        <v>28</v>
      </c>
      <c r="I6296" t="s">
        <v>3</v>
      </c>
      <c r="J6296" t="str">
        <f>_xlfn.XLOOKUP(Orders[[#This Row],[_SalesRepID]],'Sales team'!A:A,'Sales team'!B:B)</f>
        <v>Stephen Payne</v>
      </c>
      <c r="K6296">
        <v>5</v>
      </c>
      <c r="L6296">
        <v>6</v>
      </c>
      <c r="M6296">
        <v>140</v>
      </c>
      <c r="N6296" t="str">
        <f>_xlfn.XLOOKUP(Orders[[#This Row],[_ProductID]],Products!A:A,Products!C:C)</f>
        <v>Home décor</v>
      </c>
      <c r="O6296">
        <v>26</v>
      </c>
      <c r="P6296">
        <v>0.05</v>
      </c>
      <c r="Q6296" s="2">
        <v>1038.5</v>
      </c>
      <c r="R6296" s="2">
        <v>726.94999999999993</v>
      </c>
      <c r="S6296" s="2">
        <v>1973.1499999999999</v>
      </c>
      <c r="T6296" s="2">
        <v>519.25</v>
      </c>
    </row>
    <row r="6297" spans="1:20" x14ac:dyDescent="0.25">
      <c r="A6297" t="s">
        <v>1708</v>
      </c>
      <c r="B6297" t="s">
        <v>10</v>
      </c>
      <c r="C6297" t="s">
        <v>6</v>
      </c>
      <c r="D6297" s="1">
        <v>43300</v>
      </c>
      <c r="E6297" s="1">
        <v>43453</v>
      </c>
      <c r="F6297" s="1">
        <v>43475</v>
      </c>
      <c r="G6297" s="1">
        <v>43459</v>
      </c>
      <c r="H6297" s="13">
        <f>Orders[[#This Row],[DeliveryDate]]-Orders[[#This Row],[OrderDate]]</f>
        <v>6</v>
      </c>
      <c r="I6297" t="s">
        <v>3</v>
      </c>
      <c r="J6297" t="str">
        <f>_xlfn.XLOOKUP(Orders[[#This Row],[_SalesRepID]],'Sales team'!A:A,'Sales team'!B:B)</f>
        <v>Donald Reynolds</v>
      </c>
      <c r="K6297">
        <v>26</v>
      </c>
      <c r="L6297">
        <v>35</v>
      </c>
      <c r="M6297">
        <v>181</v>
      </c>
      <c r="N6297" t="str">
        <f>_xlfn.XLOOKUP(Orders[[#This Row],[_ProductID]],Products!A:A,Products!C:C)</f>
        <v>Home décor</v>
      </c>
      <c r="O6297">
        <v>11</v>
      </c>
      <c r="P6297">
        <v>0.2</v>
      </c>
      <c r="Q6297" s="2">
        <v>241.20000000000002</v>
      </c>
      <c r="R6297" s="2">
        <v>108.54</v>
      </c>
      <c r="S6297" s="2">
        <v>1157.76</v>
      </c>
      <c r="T6297" s="2">
        <v>506.52</v>
      </c>
    </row>
    <row r="6298" spans="1:20" x14ac:dyDescent="0.25">
      <c r="A6298" t="s">
        <v>1709</v>
      </c>
      <c r="B6298" t="s">
        <v>5</v>
      </c>
      <c r="C6298" t="s">
        <v>13</v>
      </c>
      <c r="D6298" s="1">
        <v>43400</v>
      </c>
      <c r="E6298" s="1">
        <v>43453</v>
      </c>
      <c r="F6298" s="1">
        <v>43470</v>
      </c>
      <c r="G6298" s="1">
        <v>43472</v>
      </c>
      <c r="H6298" s="13">
        <f>Orders[[#This Row],[DeliveryDate]]-Orders[[#This Row],[OrderDate]]</f>
        <v>19</v>
      </c>
      <c r="I6298" t="s">
        <v>3</v>
      </c>
      <c r="J6298" t="str">
        <f>_xlfn.XLOOKUP(Orders[[#This Row],[_SalesRepID]],'Sales team'!A:A,'Sales team'!B:B)</f>
        <v>Frank Brown</v>
      </c>
      <c r="K6298">
        <v>17</v>
      </c>
      <c r="L6298">
        <v>8</v>
      </c>
      <c r="M6298">
        <v>274</v>
      </c>
      <c r="N6298" t="str">
        <f>_xlfn.XLOOKUP(Orders[[#This Row],[_ProductID]],Products!A:A,Products!C:C)</f>
        <v>Home décor</v>
      </c>
      <c r="O6298">
        <v>30</v>
      </c>
      <c r="P6298">
        <v>0.05</v>
      </c>
      <c r="Q6298" s="2">
        <v>1051.9000000000001</v>
      </c>
      <c r="R6298" s="2">
        <v>673.21600000000012</v>
      </c>
      <c r="S6298" s="2">
        <v>999.30500000000006</v>
      </c>
      <c r="T6298" s="2">
        <v>326.08899999999994</v>
      </c>
    </row>
    <row r="6299" spans="1:20" x14ac:dyDescent="0.25">
      <c r="A6299" t="s">
        <v>1710</v>
      </c>
      <c r="B6299" t="s">
        <v>8</v>
      </c>
      <c r="C6299" t="s">
        <v>2</v>
      </c>
      <c r="D6299" s="1">
        <v>43400</v>
      </c>
      <c r="E6299" s="1">
        <v>43453</v>
      </c>
      <c r="F6299" s="1">
        <v>43474</v>
      </c>
      <c r="G6299" s="1">
        <v>43465</v>
      </c>
      <c r="H6299" s="13">
        <f>Orders[[#This Row],[DeliveryDate]]-Orders[[#This Row],[OrderDate]]</f>
        <v>12</v>
      </c>
      <c r="I6299" t="s">
        <v>3</v>
      </c>
      <c r="J6299" t="str">
        <f>_xlfn.XLOOKUP(Orders[[#This Row],[_SalesRepID]],'Sales team'!A:A,'Sales team'!B:B)</f>
        <v>Patrick Graham</v>
      </c>
      <c r="K6299">
        <v>25</v>
      </c>
      <c r="L6299">
        <v>9</v>
      </c>
      <c r="M6299">
        <v>247</v>
      </c>
      <c r="N6299" t="str">
        <f>_xlfn.XLOOKUP(Orders[[#This Row],[_ProductID]],Products!A:A,Products!C:C)</f>
        <v>Kitchen &amp; Dining</v>
      </c>
      <c r="O6299">
        <v>37</v>
      </c>
      <c r="P6299">
        <v>7.4999999999999997E-2</v>
      </c>
      <c r="Q6299" s="2">
        <v>180.9</v>
      </c>
      <c r="R6299" s="2">
        <v>130.24799999999999</v>
      </c>
      <c r="S6299" s="2">
        <v>1338.66</v>
      </c>
      <c r="T6299" s="2">
        <v>296.67600000000016</v>
      </c>
    </row>
    <row r="6300" spans="1:20" x14ac:dyDescent="0.25">
      <c r="A6300" t="s">
        <v>1695</v>
      </c>
      <c r="B6300" t="s">
        <v>8</v>
      </c>
      <c r="C6300" t="s">
        <v>13</v>
      </c>
      <c r="D6300" s="1">
        <v>43400</v>
      </c>
      <c r="E6300" s="1">
        <v>43452</v>
      </c>
      <c r="F6300" s="1">
        <v>43460</v>
      </c>
      <c r="G6300" s="1">
        <v>43479</v>
      </c>
      <c r="H6300" s="13">
        <f>Orders[[#This Row],[DeliveryDate]]-Orders[[#This Row],[OrderDate]]</f>
        <v>27</v>
      </c>
      <c r="I6300" t="s">
        <v>3</v>
      </c>
      <c r="J6300" t="str">
        <f>_xlfn.XLOOKUP(Orders[[#This Row],[_SalesRepID]],'Sales team'!A:A,'Sales team'!B:B)</f>
        <v>Joe Price</v>
      </c>
      <c r="K6300">
        <v>22</v>
      </c>
      <c r="L6300">
        <v>5</v>
      </c>
      <c r="M6300">
        <v>300</v>
      </c>
      <c r="N6300" t="str">
        <f>_xlfn.XLOOKUP(Orders[[#This Row],[_ProductID]],Products!A:A,Products!C:C)</f>
        <v>Kitchen &amp; Dining</v>
      </c>
      <c r="O6300">
        <v>1</v>
      </c>
      <c r="P6300">
        <v>0.15</v>
      </c>
      <c r="Q6300" s="2">
        <v>1011.7</v>
      </c>
      <c r="R6300" s="2">
        <v>475.49899999999997</v>
      </c>
      <c r="S6300" s="2">
        <v>6879.56</v>
      </c>
      <c r="T6300" s="2">
        <v>3075.5680000000007</v>
      </c>
    </row>
    <row r="6301" spans="1:20" x14ac:dyDescent="0.25">
      <c r="A6301" t="s">
        <v>1696</v>
      </c>
      <c r="B6301" t="s">
        <v>8</v>
      </c>
      <c r="C6301" t="s">
        <v>25</v>
      </c>
      <c r="D6301" s="1">
        <v>43300</v>
      </c>
      <c r="E6301" s="1">
        <v>43452</v>
      </c>
      <c r="F6301" s="1">
        <v>43480</v>
      </c>
      <c r="G6301" s="1">
        <v>43481</v>
      </c>
      <c r="H6301" s="13">
        <f>Orders[[#This Row],[DeliveryDate]]-Orders[[#This Row],[OrderDate]]</f>
        <v>29</v>
      </c>
      <c r="I6301" t="s">
        <v>3</v>
      </c>
      <c r="J6301" t="str">
        <f>_xlfn.XLOOKUP(Orders[[#This Row],[_SalesRepID]],'Sales team'!A:A,'Sales team'!B:B)</f>
        <v>Douglas Tucker</v>
      </c>
      <c r="K6301">
        <v>23</v>
      </c>
      <c r="L6301">
        <v>16</v>
      </c>
      <c r="M6301">
        <v>332</v>
      </c>
      <c r="N6301" t="str">
        <f>_xlfn.XLOOKUP(Orders[[#This Row],[_ProductID]],Products!A:A,Products!C:C)</f>
        <v>Outdoor</v>
      </c>
      <c r="O6301">
        <v>10</v>
      </c>
      <c r="P6301">
        <v>0.05</v>
      </c>
      <c r="Q6301" s="2">
        <v>1159.1000000000001</v>
      </c>
      <c r="R6301" s="2">
        <v>915.68900000000019</v>
      </c>
      <c r="S6301" s="2">
        <v>6606.87</v>
      </c>
      <c r="T6301" s="2">
        <v>1112.735999999999</v>
      </c>
    </row>
    <row r="6302" spans="1:20" x14ac:dyDescent="0.25">
      <c r="A6302" t="s">
        <v>1697</v>
      </c>
      <c r="B6302" t="s">
        <v>8</v>
      </c>
      <c r="C6302" t="s">
        <v>2</v>
      </c>
      <c r="D6302" s="1">
        <v>43300</v>
      </c>
      <c r="E6302" s="1">
        <v>43452</v>
      </c>
      <c r="F6302" s="1">
        <v>43476</v>
      </c>
      <c r="G6302" s="1">
        <v>43473</v>
      </c>
      <c r="H6302" s="13">
        <f>Orders[[#This Row],[DeliveryDate]]-Orders[[#This Row],[OrderDate]]</f>
        <v>21</v>
      </c>
      <c r="I6302" t="s">
        <v>3</v>
      </c>
      <c r="J6302" t="str">
        <f>_xlfn.XLOOKUP(Orders[[#This Row],[_SalesRepID]],'Sales team'!A:A,'Sales team'!B:B)</f>
        <v>Joe Price</v>
      </c>
      <c r="K6302">
        <v>22</v>
      </c>
      <c r="L6302">
        <v>48</v>
      </c>
      <c r="M6302">
        <v>228</v>
      </c>
      <c r="N6302" t="str">
        <f>_xlfn.XLOOKUP(Orders[[#This Row],[_ProductID]],Products!A:A,Products!C:C)</f>
        <v>Home décor</v>
      </c>
      <c r="O6302">
        <v>40</v>
      </c>
      <c r="P6302">
        <v>0.05</v>
      </c>
      <c r="Q6302" s="2">
        <v>1058.6000000000001</v>
      </c>
      <c r="R6302" s="2">
        <v>857.46600000000012</v>
      </c>
      <c r="S6302" s="2">
        <v>3017.01</v>
      </c>
      <c r="T6302" s="2">
        <v>444.61200000000008</v>
      </c>
    </row>
    <row r="6303" spans="1:20" x14ac:dyDescent="0.25">
      <c r="A6303" t="s">
        <v>1698</v>
      </c>
      <c r="B6303" t="s">
        <v>10</v>
      </c>
      <c r="C6303" t="s">
        <v>25</v>
      </c>
      <c r="D6303" s="1">
        <v>43400</v>
      </c>
      <c r="E6303" s="1">
        <v>43452</v>
      </c>
      <c r="F6303" s="1">
        <v>43471</v>
      </c>
      <c r="G6303" s="1">
        <v>43481</v>
      </c>
      <c r="H6303" s="13">
        <f>Orders[[#This Row],[DeliveryDate]]-Orders[[#This Row],[OrderDate]]</f>
        <v>29</v>
      </c>
      <c r="I6303" t="s">
        <v>3</v>
      </c>
      <c r="J6303" t="str">
        <f>_xlfn.XLOOKUP(Orders[[#This Row],[_SalesRepID]],'Sales team'!A:A,'Sales team'!B:B)</f>
        <v>Shawn Torres</v>
      </c>
      <c r="K6303">
        <v>27</v>
      </c>
      <c r="L6303">
        <v>2</v>
      </c>
      <c r="M6303">
        <v>354</v>
      </c>
      <c r="N6303" t="str">
        <f>_xlfn.XLOOKUP(Orders[[#This Row],[_ProductID]],Products!A:A,Products!C:C)</f>
        <v>Home décor</v>
      </c>
      <c r="O6303">
        <v>43</v>
      </c>
      <c r="P6303">
        <v>0.15</v>
      </c>
      <c r="Q6303" s="2">
        <v>1869.3</v>
      </c>
      <c r="R6303" s="2">
        <v>766.4129999999999</v>
      </c>
      <c r="S6303" s="2">
        <v>6355.62</v>
      </c>
      <c r="T6303" s="2">
        <v>3289.9680000000003</v>
      </c>
    </row>
    <row r="6304" spans="1:20" x14ac:dyDescent="0.25">
      <c r="A6304" t="s">
        <v>1699</v>
      </c>
      <c r="B6304" t="s">
        <v>5</v>
      </c>
      <c r="C6304" t="s">
        <v>15</v>
      </c>
      <c r="D6304" s="1">
        <v>43400</v>
      </c>
      <c r="E6304" s="1">
        <v>43452</v>
      </c>
      <c r="F6304" s="1">
        <v>43478</v>
      </c>
      <c r="G6304" s="1">
        <v>43468</v>
      </c>
      <c r="H6304" s="13">
        <f>Orders[[#This Row],[DeliveryDate]]-Orders[[#This Row],[OrderDate]]</f>
        <v>16</v>
      </c>
      <c r="I6304" t="s">
        <v>3</v>
      </c>
      <c r="J6304" t="str">
        <f>_xlfn.XLOOKUP(Orders[[#This Row],[_SalesRepID]],'Sales team'!A:A,'Sales team'!B:B)</f>
        <v>Shawn Wallace</v>
      </c>
      <c r="K6304">
        <v>18</v>
      </c>
      <c r="L6304">
        <v>47</v>
      </c>
      <c r="M6304">
        <v>55</v>
      </c>
      <c r="N6304" t="str">
        <f>_xlfn.XLOOKUP(Orders[[#This Row],[_ProductID]],Products!A:A,Products!C:C)</f>
        <v>Home décor</v>
      </c>
      <c r="O6304">
        <v>35</v>
      </c>
      <c r="P6304">
        <v>0.4</v>
      </c>
      <c r="Q6304" s="2">
        <v>1762.1000000000001</v>
      </c>
      <c r="R6304" s="2">
        <v>1409.6800000000003</v>
      </c>
      <c r="S6304" s="2">
        <v>5286.3</v>
      </c>
      <c r="T6304" s="2">
        <v>-1762.1000000000013</v>
      </c>
    </row>
    <row r="6305" spans="1:20" x14ac:dyDescent="0.25">
      <c r="A6305" t="s">
        <v>1700</v>
      </c>
      <c r="B6305" t="s">
        <v>5</v>
      </c>
      <c r="C6305" t="s">
        <v>13</v>
      </c>
      <c r="D6305" s="1">
        <v>43300</v>
      </c>
      <c r="E6305" s="1">
        <v>43452</v>
      </c>
      <c r="F6305" s="1">
        <v>43458</v>
      </c>
      <c r="G6305" s="1">
        <v>43483</v>
      </c>
      <c r="H6305" s="13">
        <f>Orders[[#This Row],[DeliveryDate]]-Orders[[#This Row],[OrderDate]]</f>
        <v>31</v>
      </c>
      <c r="I6305" t="s">
        <v>3</v>
      </c>
      <c r="J6305" t="str">
        <f>_xlfn.XLOOKUP(Orders[[#This Row],[_SalesRepID]],'Sales team'!A:A,'Sales team'!B:B)</f>
        <v>Frank Brown</v>
      </c>
      <c r="K6305">
        <v>17</v>
      </c>
      <c r="L6305">
        <v>10</v>
      </c>
      <c r="M6305">
        <v>328</v>
      </c>
      <c r="N6305" t="str">
        <f>_xlfn.XLOOKUP(Orders[[#This Row],[_ProductID]],Products!A:A,Products!C:C)</f>
        <v>Furniture</v>
      </c>
      <c r="O6305">
        <v>15</v>
      </c>
      <c r="P6305">
        <v>7.4999999999999997E-2</v>
      </c>
      <c r="Q6305" s="2">
        <v>2492.4</v>
      </c>
      <c r="R6305" s="2">
        <v>1869.3000000000002</v>
      </c>
      <c r="S6305" s="2">
        <v>6916.4100000000008</v>
      </c>
      <c r="T6305" s="2">
        <v>1308.5100000000002</v>
      </c>
    </row>
    <row r="6306" spans="1:20" x14ac:dyDescent="0.25">
      <c r="A6306" t="s">
        <v>1701</v>
      </c>
      <c r="B6306" t="s">
        <v>8</v>
      </c>
      <c r="C6306" t="s">
        <v>25</v>
      </c>
      <c r="D6306" s="1">
        <v>43300</v>
      </c>
      <c r="E6306" s="1">
        <v>43452</v>
      </c>
      <c r="F6306" s="1">
        <v>43474</v>
      </c>
      <c r="G6306" s="1">
        <v>43460</v>
      </c>
      <c r="H6306" s="13">
        <f>Orders[[#This Row],[DeliveryDate]]-Orders[[#This Row],[OrderDate]]</f>
        <v>8</v>
      </c>
      <c r="I6306" t="s">
        <v>3</v>
      </c>
      <c r="J6306" t="str">
        <f>_xlfn.XLOOKUP(Orders[[#This Row],[_SalesRepID]],'Sales team'!A:A,'Sales team'!B:B)</f>
        <v>Anthony Torres</v>
      </c>
      <c r="K6306">
        <v>20</v>
      </c>
      <c r="L6306">
        <v>12</v>
      </c>
      <c r="M6306">
        <v>347</v>
      </c>
      <c r="N6306" t="str">
        <f>_xlfn.XLOOKUP(Orders[[#This Row],[_ProductID]],Products!A:A,Products!C:C)</f>
        <v>Home décor</v>
      </c>
      <c r="O6306">
        <v>40</v>
      </c>
      <c r="P6306">
        <v>7.4999999999999997E-2</v>
      </c>
      <c r="Q6306" s="2">
        <v>3919.5</v>
      </c>
      <c r="R6306" s="2">
        <v>2038.14</v>
      </c>
      <c r="S6306" s="2">
        <v>25378.762500000001</v>
      </c>
      <c r="T6306" s="2">
        <v>11111.782499999999</v>
      </c>
    </row>
    <row r="6307" spans="1:20" x14ac:dyDescent="0.25">
      <c r="A6307" t="s">
        <v>1702</v>
      </c>
      <c r="B6307" t="s">
        <v>8</v>
      </c>
      <c r="C6307" t="s">
        <v>6</v>
      </c>
      <c r="D6307" s="1">
        <v>43400</v>
      </c>
      <c r="E6307" s="1">
        <v>43452</v>
      </c>
      <c r="F6307" s="1">
        <v>43474</v>
      </c>
      <c r="G6307" s="1">
        <v>43482</v>
      </c>
      <c r="H6307" s="13">
        <f>Orders[[#This Row],[DeliveryDate]]-Orders[[#This Row],[OrderDate]]</f>
        <v>30</v>
      </c>
      <c r="I6307" t="s">
        <v>3</v>
      </c>
      <c r="J6307" t="str">
        <f>_xlfn.XLOOKUP(Orders[[#This Row],[_SalesRepID]],'Sales team'!A:A,'Sales team'!B:B)</f>
        <v>Samuel Fowler</v>
      </c>
      <c r="K6307">
        <v>21</v>
      </c>
      <c r="L6307">
        <v>31</v>
      </c>
      <c r="M6307">
        <v>141</v>
      </c>
      <c r="N6307" t="str">
        <f>_xlfn.XLOOKUP(Orders[[#This Row],[_ProductID]],Products!A:A,Products!C:C)</f>
        <v>Kitchen &amp; Dining</v>
      </c>
      <c r="O6307">
        <v>7</v>
      </c>
      <c r="P6307">
        <v>7.4999999999999997E-2</v>
      </c>
      <c r="Q6307" s="2">
        <v>2519.2000000000003</v>
      </c>
      <c r="R6307" s="2">
        <v>1007.6800000000002</v>
      </c>
      <c r="S6307" s="2">
        <v>2330.2600000000002</v>
      </c>
      <c r="T6307" s="2">
        <v>1322.58</v>
      </c>
    </row>
    <row r="6308" spans="1:20" x14ac:dyDescent="0.25">
      <c r="A6308" t="s">
        <v>1703</v>
      </c>
      <c r="B6308" t="s">
        <v>10</v>
      </c>
      <c r="C6308" t="s">
        <v>25</v>
      </c>
      <c r="D6308" s="1">
        <v>43400</v>
      </c>
      <c r="E6308" s="1">
        <v>43452</v>
      </c>
      <c r="F6308" s="1">
        <v>43466</v>
      </c>
      <c r="G6308" s="1">
        <v>43469</v>
      </c>
      <c r="H6308" s="13">
        <f>Orders[[#This Row],[DeliveryDate]]-Orders[[#This Row],[OrderDate]]</f>
        <v>17</v>
      </c>
      <c r="I6308" t="s">
        <v>3</v>
      </c>
      <c r="J6308" t="str">
        <f>_xlfn.XLOOKUP(Orders[[#This Row],[_SalesRepID]],'Sales team'!A:A,'Sales team'!B:B)</f>
        <v>Donald Reynolds</v>
      </c>
      <c r="K6308">
        <v>26</v>
      </c>
      <c r="L6308">
        <v>10</v>
      </c>
      <c r="M6308">
        <v>358</v>
      </c>
      <c r="N6308" t="str">
        <f>_xlfn.XLOOKUP(Orders[[#This Row],[_ProductID]],Products!A:A,Products!C:C)</f>
        <v>Electronics</v>
      </c>
      <c r="O6308">
        <v>25</v>
      </c>
      <c r="P6308">
        <v>0.3</v>
      </c>
      <c r="Q6308" s="2">
        <v>3872.6</v>
      </c>
      <c r="R6308" s="2">
        <v>3252.9839999999999</v>
      </c>
      <c r="S6308" s="2">
        <v>8132.4599999999991</v>
      </c>
      <c r="T6308" s="2">
        <v>-1626.4920000000002</v>
      </c>
    </row>
    <row r="6309" spans="1:20" x14ac:dyDescent="0.25">
      <c r="A6309" t="s">
        <v>1689</v>
      </c>
      <c r="B6309" t="s">
        <v>8</v>
      </c>
      <c r="C6309" t="s">
        <v>2</v>
      </c>
      <c r="D6309" s="1">
        <v>43300</v>
      </c>
      <c r="E6309" s="1">
        <v>43451</v>
      </c>
      <c r="F6309" s="1">
        <v>43471</v>
      </c>
      <c r="G6309" s="1">
        <v>43467</v>
      </c>
      <c r="H6309" s="13">
        <f>Orders[[#This Row],[DeliveryDate]]-Orders[[#This Row],[OrderDate]]</f>
        <v>16</v>
      </c>
      <c r="I6309" t="s">
        <v>3</v>
      </c>
      <c r="J6309" t="str">
        <f>_xlfn.XLOOKUP(Orders[[#This Row],[_SalesRepID]],'Sales team'!A:A,'Sales team'!B:B)</f>
        <v>Patrick Graham</v>
      </c>
      <c r="K6309">
        <v>25</v>
      </c>
      <c r="L6309">
        <v>29</v>
      </c>
      <c r="M6309">
        <v>242</v>
      </c>
      <c r="N6309" t="str">
        <f>_xlfn.XLOOKUP(Orders[[#This Row],[_ProductID]],Products!A:A,Products!C:C)</f>
        <v>Home décor</v>
      </c>
      <c r="O6309">
        <v>39</v>
      </c>
      <c r="P6309">
        <v>0.1</v>
      </c>
      <c r="Q6309" s="2">
        <v>1139</v>
      </c>
      <c r="R6309" s="2">
        <v>774.5200000000001</v>
      </c>
      <c r="S6309" s="2">
        <v>1025.1000000000001</v>
      </c>
      <c r="T6309" s="2">
        <v>250.58000000000004</v>
      </c>
    </row>
    <row r="6310" spans="1:20" x14ac:dyDescent="0.25">
      <c r="A6310" t="s">
        <v>1690</v>
      </c>
      <c r="B6310" t="s">
        <v>10</v>
      </c>
      <c r="C6310" t="s">
        <v>25</v>
      </c>
      <c r="D6310" s="1">
        <v>43300</v>
      </c>
      <c r="E6310" s="1">
        <v>43451</v>
      </c>
      <c r="F6310" s="1">
        <v>43476</v>
      </c>
      <c r="G6310" s="1">
        <v>43468</v>
      </c>
      <c r="H6310" s="13">
        <f>Orders[[#This Row],[DeliveryDate]]-Orders[[#This Row],[OrderDate]]</f>
        <v>17</v>
      </c>
      <c r="I6310" t="s">
        <v>3</v>
      </c>
      <c r="J6310" t="str">
        <f>_xlfn.XLOOKUP(Orders[[#This Row],[_SalesRepID]],'Sales team'!A:A,'Sales team'!B:B)</f>
        <v>Donald Reynolds</v>
      </c>
      <c r="K6310">
        <v>26</v>
      </c>
      <c r="L6310">
        <v>13</v>
      </c>
      <c r="M6310">
        <v>341</v>
      </c>
      <c r="N6310" t="str">
        <f>_xlfn.XLOOKUP(Orders[[#This Row],[_ProductID]],Products!A:A,Products!C:C)</f>
        <v>Home décor</v>
      </c>
      <c r="O6310">
        <v>2</v>
      </c>
      <c r="P6310">
        <v>0.3</v>
      </c>
      <c r="Q6310" s="2">
        <v>174.20000000000002</v>
      </c>
      <c r="R6310" s="2">
        <v>85.358000000000004</v>
      </c>
      <c r="S6310" s="2">
        <v>365.82</v>
      </c>
      <c r="T6310" s="2">
        <v>109.74599999999998</v>
      </c>
    </row>
    <row r="6311" spans="1:20" x14ac:dyDescent="0.25">
      <c r="A6311" t="s">
        <v>1691</v>
      </c>
      <c r="B6311" t="s">
        <v>5</v>
      </c>
      <c r="C6311" t="s">
        <v>6</v>
      </c>
      <c r="D6311" s="1">
        <v>43300</v>
      </c>
      <c r="E6311" s="1">
        <v>43451</v>
      </c>
      <c r="F6311" s="1">
        <v>43456</v>
      </c>
      <c r="G6311" s="1">
        <v>43468</v>
      </c>
      <c r="H6311" s="13">
        <f>Orders[[#This Row],[DeliveryDate]]-Orders[[#This Row],[OrderDate]]</f>
        <v>17</v>
      </c>
      <c r="I6311" t="s">
        <v>3</v>
      </c>
      <c r="J6311" t="str">
        <f>_xlfn.XLOOKUP(Orders[[#This Row],[_SalesRepID]],'Sales team'!A:A,'Sales team'!B:B)</f>
        <v>Frank Brown</v>
      </c>
      <c r="K6311">
        <v>17</v>
      </c>
      <c r="L6311">
        <v>20</v>
      </c>
      <c r="M6311">
        <v>187</v>
      </c>
      <c r="N6311" t="str">
        <f>_xlfn.XLOOKUP(Orders[[#This Row],[_ProductID]],Products!A:A,Products!C:C)</f>
        <v>Home décor</v>
      </c>
      <c r="O6311">
        <v>27</v>
      </c>
      <c r="P6311">
        <v>0.05</v>
      </c>
      <c r="Q6311" s="2">
        <v>951.4</v>
      </c>
      <c r="R6311" s="2">
        <v>761.12</v>
      </c>
      <c r="S6311" s="2">
        <v>7230.6399999999994</v>
      </c>
      <c r="T6311" s="2">
        <v>1141.6799999999994</v>
      </c>
    </row>
    <row r="6312" spans="1:20" x14ac:dyDescent="0.25">
      <c r="A6312" t="s">
        <v>1692</v>
      </c>
      <c r="B6312" t="s">
        <v>5</v>
      </c>
      <c r="C6312" t="s">
        <v>6</v>
      </c>
      <c r="D6312" s="1">
        <v>43400</v>
      </c>
      <c r="E6312" s="1">
        <v>43451</v>
      </c>
      <c r="F6312" s="1">
        <v>43468</v>
      </c>
      <c r="G6312" s="1">
        <v>43472</v>
      </c>
      <c r="H6312" s="13">
        <f>Orders[[#This Row],[DeliveryDate]]-Orders[[#This Row],[OrderDate]]</f>
        <v>21</v>
      </c>
      <c r="I6312" t="s">
        <v>3</v>
      </c>
      <c r="J6312" t="str">
        <f>_xlfn.XLOOKUP(Orders[[#This Row],[_SalesRepID]],'Sales team'!A:A,'Sales team'!B:B)</f>
        <v>Anthony Torres</v>
      </c>
      <c r="K6312">
        <v>20</v>
      </c>
      <c r="L6312">
        <v>45</v>
      </c>
      <c r="M6312">
        <v>194</v>
      </c>
      <c r="N6312" t="str">
        <f>_xlfn.XLOOKUP(Orders[[#This Row],[_ProductID]],Products!A:A,Products!C:C)</f>
        <v>Home décor</v>
      </c>
      <c r="O6312">
        <v>32</v>
      </c>
      <c r="P6312">
        <v>0.05</v>
      </c>
      <c r="Q6312" s="2">
        <v>167.5</v>
      </c>
      <c r="R6312" s="2">
        <v>125.625</v>
      </c>
      <c r="S6312" s="2">
        <v>636.5</v>
      </c>
      <c r="T6312" s="2">
        <v>134</v>
      </c>
    </row>
    <row r="6313" spans="1:20" x14ac:dyDescent="0.25">
      <c r="A6313" t="s">
        <v>1693</v>
      </c>
      <c r="B6313" t="s">
        <v>10</v>
      </c>
      <c r="C6313" t="s">
        <v>6</v>
      </c>
      <c r="D6313" s="1">
        <v>43300</v>
      </c>
      <c r="E6313" s="1">
        <v>43451</v>
      </c>
      <c r="F6313" s="1">
        <v>43477</v>
      </c>
      <c r="G6313" s="1">
        <v>43458</v>
      </c>
      <c r="H6313" s="13">
        <f>Orders[[#This Row],[DeliveryDate]]-Orders[[#This Row],[OrderDate]]</f>
        <v>7</v>
      </c>
      <c r="I6313" t="s">
        <v>3</v>
      </c>
      <c r="J6313" t="str">
        <f>_xlfn.XLOOKUP(Orders[[#This Row],[_SalesRepID]],'Sales team'!A:A,'Sales team'!B:B)</f>
        <v>Carlos Miller</v>
      </c>
      <c r="K6313">
        <v>28</v>
      </c>
      <c r="L6313">
        <v>17</v>
      </c>
      <c r="M6313">
        <v>144</v>
      </c>
      <c r="N6313" t="str">
        <f>_xlfn.XLOOKUP(Orders[[#This Row],[_ProductID]],Products!A:A,Products!C:C)</f>
        <v>Home décor</v>
      </c>
      <c r="O6313">
        <v>31</v>
      </c>
      <c r="P6313">
        <v>0.05</v>
      </c>
      <c r="Q6313" s="2">
        <v>5138.9000000000005</v>
      </c>
      <c r="R6313" s="2">
        <v>3956.9530000000004</v>
      </c>
      <c r="S6313" s="2">
        <v>39055.64</v>
      </c>
      <c r="T6313" s="2">
        <v>7400.015999999996</v>
      </c>
    </row>
    <row r="6314" spans="1:20" x14ac:dyDescent="0.25">
      <c r="A6314" t="s">
        <v>1694</v>
      </c>
      <c r="B6314" t="s">
        <v>5</v>
      </c>
      <c r="C6314" t="s">
        <v>6</v>
      </c>
      <c r="D6314" s="1">
        <v>43400</v>
      </c>
      <c r="E6314" s="1">
        <v>43451</v>
      </c>
      <c r="F6314" s="1">
        <v>43460</v>
      </c>
      <c r="G6314" s="1">
        <v>43458</v>
      </c>
      <c r="H6314" s="13">
        <f>Orders[[#This Row],[DeliveryDate]]-Orders[[#This Row],[OrderDate]]</f>
        <v>7</v>
      </c>
      <c r="I6314" t="s">
        <v>3</v>
      </c>
      <c r="J6314" t="str">
        <f>_xlfn.XLOOKUP(Orders[[#This Row],[_SalesRepID]],'Sales team'!A:A,'Sales team'!B:B)</f>
        <v>Frank Brown</v>
      </c>
      <c r="K6314">
        <v>17</v>
      </c>
      <c r="L6314">
        <v>12</v>
      </c>
      <c r="M6314">
        <v>180</v>
      </c>
      <c r="N6314" t="str">
        <f>_xlfn.XLOOKUP(Orders[[#This Row],[_ProductID]],Products!A:A,Products!C:C)</f>
        <v>Home décor</v>
      </c>
      <c r="O6314">
        <v>29</v>
      </c>
      <c r="P6314">
        <v>0.05</v>
      </c>
      <c r="Q6314" s="2">
        <v>214.4</v>
      </c>
      <c r="R6314" s="2">
        <v>109.34400000000001</v>
      </c>
      <c r="S6314" s="2">
        <v>1425.76</v>
      </c>
      <c r="T6314" s="2">
        <v>660.35199999999998</v>
      </c>
    </row>
    <row r="6315" spans="1:20" x14ac:dyDescent="0.25">
      <c r="A6315" t="s">
        <v>1685</v>
      </c>
      <c r="B6315" t="s">
        <v>1</v>
      </c>
      <c r="C6315" t="s">
        <v>25</v>
      </c>
      <c r="D6315" s="1">
        <v>43300</v>
      </c>
      <c r="E6315" s="1">
        <v>43450</v>
      </c>
      <c r="F6315" s="1">
        <v>43478</v>
      </c>
      <c r="G6315" s="1">
        <v>43480</v>
      </c>
      <c r="H6315" s="13">
        <f>Orders[[#This Row],[DeliveryDate]]-Orders[[#This Row],[OrderDate]]</f>
        <v>30</v>
      </c>
      <c r="I6315" t="s">
        <v>3</v>
      </c>
      <c r="J6315" t="str">
        <f>_xlfn.XLOOKUP(Orders[[#This Row],[_SalesRepID]],'Sales team'!A:A,'Sales team'!B:B)</f>
        <v>Joshua Ryan</v>
      </c>
      <c r="K6315">
        <v>9</v>
      </c>
      <c r="L6315">
        <v>13</v>
      </c>
      <c r="M6315">
        <v>363</v>
      </c>
      <c r="N6315" t="str">
        <f>_xlfn.XLOOKUP(Orders[[#This Row],[_ProductID]],Products!A:A,Products!C:C)</f>
        <v>Kitchen &amp; Dining</v>
      </c>
      <c r="O6315">
        <v>16</v>
      </c>
      <c r="P6315">
        <v>7.4999999999999997E-2</v>
      </c>
      <c r="Q6315" s="2">
        <v>1159.1000000000001</v>
      </c>
      <c r="R6315" s="2">
        <v>753.41500000000008</v>
      </c>
      <c r="S6315" s="2">
        <v>8577.340000000002</v>
      </c>
      <c r="T6315" s="2">
        <v>2550.0200000000013</v>
      </c>
    </row>
    <row r="6316" spans="1:20" x14ac:dyDescent="0.25">
      <c r="A6316" t="s">
        <v>1686</v>
      </c>
      <c r="B6316" t="s">
        <v>1</v>
      </c>
      <c r="C6316" t="s">
        <v>13</v>
      </c>
      <c r="D6316" s="1">
        <v>43300</v>
      </c>
      <c r="E6316" s="1">
        <v>43450</v>
      </c>
      <c r="F6316" s="1">
        <v>43473</v>
      </c>
      <c r="G6316" s="1">
        <v>43462</v>
      </c>
      <c r="H6316" s="13">
        <f>Orders[[#This Row],[DeliveryDate]]-Orders[[#This Row],[OrderDate]]</f>
        <v>12</v>
      </c>
      <c r="I6316" t="s">
        <v>3</v>
      </c>
      <c r="J6316" t="str">
        <f>_xlfn.XLOOKUP(Orders[[#This Row],[_SalesRepID]],'Sales team'!A:A,'Sales team'!B:B)</f>
        <v>George Lewis</v>
      </c>
      <c r="K6316">
        <v>8</v>
      </c>
      <c r="L6316">
        <v>7</v>
      </c>
      <c r="M6316">
        <v>287</v>
      </c>
      <c r="N6316" t="str">
        <f>_xlfn.XLOOKUP(Orders[[#This Row],[_ProductID]],Products!A:A,Products!C:C)</f>
        <v>Home décor</v>
      </c>
      <c r="O6316">
        <v>36</v>
      </c>
      <c r="P6316">
        <v>7.4999999999999997E-2</v>
      </c>
      <c r="Q6316" s="2">
        <v>1916.2</v>
      </c>
      <c r="R6316" s="2">
        <v>1379.664</v>
      </c>
      <c r="S6316" s="2">
        <v>5317.4550000000008</v>
      </c>
      <c r="T6316" s="2">
        <v>1178.4630000000006</v>
      </c>
    </row>
    <row r="6317" spans="1:20" x14ac:dyDescent="0.25">
      <c r="A6317" t="s">
        <v>1687</v>
      </c>
      <c r="B6317" t="s">
        <v>1</v>
      </c>
      <c r="C6317" t="s">
        <v>46</v>
      </c>
      <c r="D6317" s="1">
        <v>43300</v>
      </c>
      <c r="E6317" s="1">
        <v>43450</v>
      </c>
      <c r="F6317" s="1">
        <v>43466</v>
      </c>
      <c r="G6317" s="1">
        <v>43469</v>
      </c>
      <c r="H6317" s="13">
        <f>Orders[[#This Row],[DeliveryDate]]-Orders[[#This Row],[OrderDate]]</f>
        <v>19</v>
      </c>
      <c r="I6317" t="s">
        <v>3</v>
      </c>
      <c r="J6317" t="str">
        <f>_xlfn.XLOOKUP(Orders[[#This Row],[_SalesRepID]],'Sales team'!A:A,'Sales team'!B:B)</f>
        <v>Joshua Ryan</v>
      </c>
      <c r="K6317">
        <v>9</v>
      </c>
      <c r="L6317">
        <v>41</v>
      </c>
      <c r="M6317">
        <v>66</v>
      </c>
      <c r="N6317" t="str">
        <f>_xlfn.XLOOKUP(Orders[[#This Row],[_ProductID]],Products!A:A,Products!C:C)</f>
        <v>Home décor</v>
      </c>
      <c r="O6317">
        <v>23</v>
      </c>
      <c r="P6317">
        <v>0.15</v>
      </c>
      <c r="Q6317" s="2">
        <v>247.9</v>
      </c>
      <c r="R6317" s="2">
        <v>131.387</v>
      </c>
      <c r="S6317" s="2">
        <v>632.14499999999998</v>
      </c>
      <c r="T6317" s="2">
        <v>237.98399999999998</v>
      </c>
    </row>
    <row r="6318" spans="1:20" x14ac:dyDescent="0.25">
      <c r="A6318" t="s">
        <v>1688</v>
      </c>
      <c r="B6318" t="s">
        <v>10</v>
      </c>
      <c r="C6318" t="s">
        <v>2</v>
      </c>
      <c r="D6318" s="1">
        <v>43300</v>
      </c>
      <c r="E6318" s="1">
        <v>43450</v>
      </c>
      <c r="F6318" s="1">
        <v>43477</v>
      </c>
      <c r="G6318" s="1">
        <v>43459</v>
      </c>
      <c r="H6318" s="13">
        <f>Orders[[#This Row],[DeliveryDate]]-Orders[[#This Row],[OrderDate]]</f>
        <v>9</v>
      </c>
      <c r="I6318" t="s">
        <v>3</v>
      </c>
      <c r="J6318" t="str">
        <f>_xlfn.XLOOKUP(Orders[[#This Row],[_SalesRepID]],'Sales team'!A:A,'Sales team'!B:B)</f>
        <v>Donald Reynolds</v>
      </c>
      <c r="K6318">
        <v>26</v>
      </c>
      <c r="L6318">
        <v>18</v>
      </c>
      <c r="M6318">
        <v>222</v>
      </c>
      <c r="N6318" t="str">
        <f>_xlfn.XLOOKUP(Orders[[#This Row],[_ProductID]],Products!A:A,Products!C:C)</f>
        <v>Electronics</v>
      </c>
      <c r="O6318">
        <v>28</v>
      </c>
      <c r="P6318">
        <v>7.4999999999999997E-2</v>
      </c>
      <c r="Q6318" s="2">
        <v>884.4</v>
      </c>
      <c r="R6318" s="2">
        <v>610.23599999999999</v>
      </c>
      <c r="S6318" s="2">
        <v>3272.28</v>
      </c>
      <c r="T6318" s="2">
        <v>831.33600000000024</v>
      </c>
    </row>
    <row r="6319" spans="1:20" x14ac:dyDescent="0.25">
      <c r="A6319" t="s">
        <v>1671</v>
      </c>
      <c r="B6319" t="s">
        <v>1</v>
      </c>
      <c r="C6319" t="s">
        <v>2</v>
      </c>
      <c r="D6319" s="1">
        <v>43300</v>
      </c>
      <c r="E6319" s="1">
        <v>43449</v>
      </c>
      <c r="F6319" s="1">
        <v>43468</v>
      </c>
      <c r="G6319" s="1">
        <v>43465</v>
      </c>
      <c r="H6319" s="13">
        <f>Orders[[#This Row],[DeliveryDate]]-Orders[[#This Row],[OrderDate]]</f>
        <v>16</v>
      </c>
      <c r="I6319" t="s">
        <v>3</v>
      </c>
      <c r="J6319" t="str">
        <f>_xlfn.XLOOKUP(Orders[[#This Row],[_SalesRepID]],'Sales team'!A:A,'Sales team'!B:B)</f>
        <v>Jerry Green</v>
      </c>
      <c r="K6319">
        <v>3</v>
      </c>
      <c r="L6319">
        <v>29</v>
      </c>
      <c r="M6319">
        <v>260</v>
      </c>
      <c r="N6319" t="str">
        <f>_xlfn.XLOOKUP(Orders[[#This Row],[_ProductID]],Products!A:A,Products!C:C)</f>
        <v>Home décor</v>
      </c>
      <c r="O6319">
        <v>36</v>
      </c>
      <c r="P6319">
        <v>0.1</v>
      </c>
      <c r="Q6319" s="2">
        <v>2010</v>
      </c>
      <c r="R6319" s="2">
        <v>924.6</v>
      </c>
      <c r="S6319" s="2">
        <v>14472</v>
      </c>
      <c r="T6319" s="2">
        <v>7075.2</v>
      </c>
    </row>
    <row r="6320" spans="1:20" x14ac:dyDescent="0.25">
      <c r="A6320" t="s">
        <v>1672</v>
      </c>
      <c r="B6320" t="s">
        <v>5</v>
      </c>
      <c r="C6320" t="s">
        <v>13</v>
      </c>
      <c r="D6320" s="1">
        <v>43400</v>
      </c>
      <c r="E6320" s="1">
        <v>43449</v>
      </c>
      <c r="F6320" s="1">
        <v>43460</v>
      </c>
      <c r="G6320" s="1">
        <v>43479</v>
      </c>
      <c r="H6320" s="13">
        <f>Orders[[#This Row],[DeliveryDate]]-Orders[[#This Row],[OrderDate]]</f>
        <v>30</v>
      </c>
      <c r="I6320" t="s">
        <v>3</v>
      </c>
      <c r="J6320" t="str">
        <f>_xlfn.XLOOKUP(Orders[[#This Row],[_SalesRepID]],'Sales team'!A:A,'Sales team'!B:B)</f>
        <v>Anthony Torres</v>
      </c>
      <c r="K6320">
        <v>20</v>
      </c>
      <c r="L6320">
        <v>12</v>
      </c>
      <c r="M6320">
        <v>325</v>
      </c>
      <c r="N6320" t="str">
        <f>_xlfn.XLOOKUP(Orders[[#This Row],[_ProductID]],Products!A:A,Products!C:C)</f>
        <v>Kitchen &amp; Dining</v>
      </c>
      <c r="O6320">
        <v>7</v>
      </c>
      <c r="P6320">
        <v>7.4999999999999997E-2</v>
      </c>
      <c r="Q6320" s="2">
        <v>1319.9</v>
      </c>
      <c r="R6320" s="2">
        <v>963.52700000000004</v>
      </c>
      <c r="S6320" s="2">
        <v>7325.4450000000006</v>
      </c>
      <c r="T6320" s="2">
        <v>1544.2830000000004</v>
      </c>
    </row>
    <row r="6321" spans="1:20" x14ac:dyDescent="0.25">
      <c r="A6321" t="s">
        <v>1673</v>
      </c>
      <c r="B6321" t="s">
        <v>1</v>
      </c>
      <c r="C6321" t="s">
        <v>46</v>
      </c>
      <c r="D6321" s="1">
        <v>43300</v>
      </c>
      <c r="E6321" s="1">
        <v>43449</v>
      </c>
      <c r="F6321" s="1">
        <v>43451</v>
      </c>
      <c r="G6321" s="1">
        <v>43466</v>
      </c>
      <c r="H6321" s="13">
        <f>Orders[[#This Row],[DeliveryDate]]-Orders[[#This Row],[OrderDate]]</f>
        <v>17</v>
      </c>
      <c r="I6321" t="s">
        <v>3</v>
      </c>
      <c r="J6321" t="str">
        <f>_xlfn.XLOOKUP(Orders[[#This Row],[_SalesRepID]],'Sales team'!A:A,'Sales team'!B:B)</f>
        <v>Stephen Payne</v>
      </c>
      <c r="K6321">
        <v>5</v>
      </c>
      <c r="L6321">
        <v>26</v>
      </c>
      <c r="M6321">
        <v>77</v>
      </c>
      <c r="N6321" t="str">
        <f>_xlfn.XLOOKUP(Orders[[#This Row],[_ProductID]],Products!A:A,Products!C:C)</f>
        <v>Home décor</v>
      </c>
      <c r="O6321">
        <v>41</v>
      </c>
      <c r="P6321">
        <v>7.4999999999999997E-2</v>
      </c>
      <c r="Q6321" s="2">
        <v>1775.5</v>
      </c>
      <c r="R6321" s="2">
        <v>1065.3</v>
      </c>
      <c r="S6321" s="2">
        <v>13138.7</v>
      </c>
      <c r="T6321" s="2">
        <v>4616.3000000000011</v>
      </c>
    </row>
    <row r="6322" spans="1:20" x14ac:dyDescent="0.25">
      <c r="A6322" t="s">
        <v>1674</v>
      </c>
      <c r="B6322" t="s">
        <v>1</v>
      </c>
      <c r="C6322" t="s">
        <v>15</v>
      </c>
      <c r="D6322" s="1">
        <v>43300</v>
      </c>
      <c r="E6322" s="1">
        <v>43449</v>
      </c>
      <c r="F6322" s="1">
        <v>43469</v>
      </c>
      <c r="G6322" s="1">
        <v>43467</v>
      </c>
      <c r="H6322" s="13">
        <f>Orders[[#This Row],[DeliveryDate]]-Orders[[#This Row],[OrderDate]]</f>
        <v>18</v>
      </c>
      <c r="I6322" t="s">
        <v>3</v>
      </c>
      <c r="J6322" t="str">
        <f>_xlfn.XLOOKUP(Orders[[#This Row],[_SalesRepID]],'Sales team'!A:A,'Sales team'!B:B)</f>
        <v>Adam Hernandez</v>
      </c>
      <c r="K6322">
        <v>1</v>
      </c>
      <c r="L6322">
        <v>38</v>
      </c>
      <c r="M6322">
        <v>41</v>
      </c>
      <c r="N6322" t="str">
        <f>_xlfn.XLOOKUP(Orders[[#This Row],[_ProductID]],Products!A:A,Products!C:C)</f>
        <v>Home décor</v>
      </c>
      <c r="O6322">
        <v>39</v>
      </c>
      <c r="P6322">
        <v>0.15</v>
      </c>
      <c r="Q6322" s="2">
        <v>187.6</v>
      </c>
      <c r="R6322" s="2">
        <v>129.44399999999999</v>
      </c>
      <c r="S6322" s="2">
        <v>318.91999999999996</v>
      </c>
      <c r="T6322" s="2">
        <v>60.031999999999982</v>
      </c>
    </row>
    <row r="6323" spans="1:20" x14ac:dyDescent="0.25">
      <c r="A6323" t="s">
        <v>1675</v>
      </c>
      <c r="B6323" t="s">
        <v>1</v>
      </c>
      <c r="C6323" t="s">
        <v>6</v>
      </c>
      <c r="D6323" s="1">
        <v>43300</v>
      </c>
      <c r="E6323" s="1">
        <v>43449</v>
      </c>
      <c r="F6323" s="1">
        <v>43461</v>
      </c>
      <c r="G6323" s="1">
        <v>43459</v>
      </c>
      <c r="H6323" s="13">
        <f>Orders[[#This Row],[DeliveryDate]]-Orders[[#This Row],[OrderDate]]</f>
        <v>10</v>
      </c>
      <c r="I6323" t="s">
        <v>3</v>
      </c>
      <c r="J6323" t="str">
        <f>_xlfn.XLOOKUP(Orders[[#This Row],[_SalesRepID]],'Sales team'!A:A,'Sales team'!B:B)</f>
        <v>Joshua Bennett</v>
      </c>
      <c r="K6323">
        <v>6</v>
      </c>
      <c r="L6323">
        <v>3</v>
      </c>
      <c r="M6323">
        <v>173</v>
      </c>
      <c r="N6323" t="str">
        <f>_xlfn.XLOOKUP(Orders[[#This Row],[_ProductID]],Products!A:A,Products!C:C)</f>
        <v>Furniture</v>
      </c>
      <c r="O6323">
        <v>19</v>
      </c>
      <c r="P6323">
        <v>0.05</v>
      </c>
      <c r="Q6323" s="2">
        <v>1139</v>
      </c>
      <c r="R6323" s="2">
        <v>899.81000000000006</v>
      </c>
      <c r="S6323" s="2">
        <v>5410.25</v>
      </c>
      <c r="T6323" s="2">
        <v>911.19999999999982</v>
      </c>
    </row>
    <row r="6324" spans="1:20" x14ac:dyDescent="0.25">
      <c r="A6324" t="s">
        <v>1676</v>
      </c>
      <c r="B6324" t="s">
        <v>1</v>
      </c>
      <c r="C6324" t="s">
        <v>15</v>
      </c>
      <c r="D6324" s="1">
        <v>43400</v>
      </c>
      <c r="E6324" s="1">
        <v>43449</v>
      </c>
      <c r="F6324" s="1">
        <v>43452</v>
      </c>
      <c r="G6324" s="1">
        <v>43469</v>
      </c>
      <c r="H6324" s="13">
        <f>Orders[[#This Row],[DeliveryDate]]-Orders[[#This Row],[OrderDate]]</f>
        <v>20</v>
      </c>
      <c r="I6324" t="s">
        <v>3</v>
      </c>
      <c r="J6324" t="str">
        <f>_xlfn.XLOOKUP(Orders[[#This Row],[_SalesRepID]],'Sales team'!A:A,'Sales team'!B:B)</f>
        <v>Joshua Ryan</v>
      </c>
      <c r="K6324">
        <v>9</v>
      </c>
      <c r="L6324">
        <v>28</v>
      </c>
      <c r="M6324">
        <v>46</v>
      </c>
      <c r="N6324" t="str">
        <f>_xlfn.XLOOKUP(Orders[[#This Row],[_ProductID]],Products!A:A,Products!C:C)</f>
        <v>Home décor</v>
      </c>
      <c r="O6324">
        <v>27</v>
      </c>
      <c r="P6324">
        <v>0.15</v>
      </c>
      <c r="Q6324" s="2">
        <v>1005</v>
      </c>
      <c r="R6324" s="2">
        <v>824.09999999999991</v>
      </c>
      <c r="S6324" s="2">
        <v>4271.25</v>
      </c>
      <c r="T6324" s="2">
        <v>150.75</v>
      </c>
    </row>
    <row r="6325" spans="1:20" x14ac:dyDescent="0.25">
      <c r="A6325" t="s">
        <v>1677</v>
      </c>
      <c r="B6325" t="s">
        <v>8</v>
      </c>
      <c r="C6325" t="s">
        <v>46</v>
      </c>
      <c r="D6325" s="1">
        <v>43300</v>
      </c>
      <c r="E6325" s="1">
        <v>43449</v>
      </c>
      <c r="F6325" s="1">
        <v>43459</v>
      </c>
      <c r="G6325" s="1">
        <v>43466</v>
      </c>
      <c r="H6325" s="13">
        <f>Orders[[#This Row],[DeliveryDate]]-Orders[[#This Row],[OrderDate]]</f>
        <v>17</v>
      </c>
      <c r="I6325" t="s">
        <v>3</v>
      </c>
      <c r="J6325" t="str">
        <f>_xlfn.XLOOKUP(Orders[[#This Row],[_SalesRepID]],'Sales team'!A:A,'Sales team'!B:B)</f>
        <v>Patrick Graham</v>
      </c>
      <c r="K6325">
        <v>25</v>
      </c>
      <c r="L6325">
        <v>23</v>
      </c>
      <c r="M6325">
        <v>58</v>
      </c>
      <c r="N6325" t="str">
        <f>_xlfn.XLOOKUP(Orders[[#This Row],[_ProductID]],Products!A:A,Products!C:C)</f>
        <v>Home décor</v>
      </c>
      <c r="O6325">
        <v>44</v>
      </c>
      <c r="P6325">
        <v>0.2</v>
      </c>
      <c r="Q6325" s="2">
        <v>2385.2000000000003</v>
      </c>
      <c r="R6325" s="2">
        <v>1097.1920000000002</v>
      </c>
      <c r="S6325" s="2">
        <v>9540.8000000000011</v>
      </c>
      <c r="T6325" s="2">
        <v>4054.84</v>
      </c>
    </row>
    <row r="6326" spans="1:20" x14ac:dyDescent="0.25">
      <c r="A6326" t="s">
        <v>1678</v>
      </c>
      <c r="B6326" t="s">
        <v>5</v>
      </c>
      <c r="C6326" t="s">
        <v>6</v>
      </c>
      <c r="D6326" s="1">
        <v>43400</v>
      </c>
      <c r="E6326" s="1">
        <v>43449</v>
      </c>
      <c r="F6326" s="1">
        <v>43472</v>
      </c>
      <c r="G6326" s="1">
        <v>43482</v>
      </c>
      <c r="H6326" s="13">
        <f>Orders[[#This Row],[DeliveryDate]]-Orders[[#This Row],[OrderDate]]</f>
        <v>33</v>
      </c>
      <c r="I6326" t="s">
        <v>3</v>
      </c>
      <c r="J6326" t="str">
        <f>_xlfn.XLOOKUP(Orders[[#This Row],[_SalesRepID]],'Sales team'!A:A,'Sales team'!B:B)</f>
        <v>Frank Brown</v>
      </c>
      <c r="K6326">
        <v>17</v>
      </c>
      <c r="L6326">
        <v>26</v>
      </c>
      <c r="M6326">
        <v>184</v>
      </c>
      <c r="N6326" t="str">
        <f>_xlfn.XLOOKUP(Orders[[#This Row],[_ProductID]],Products!A:A,Products!C:C)</f>
        <v>Kitchen &amp; Dining</v>
      </c>
      <c r="O6326">
        <v>1</v>
      </c>
      <c r="P6326">
        <v>0.05</v>
      </c>
      <c r="Q6326" s="2">
        <v>1085.4000000000001</v>
      </c>
      <c r="R6326" s="2">
        <v>911.73599999999999</v>
      </c>
      <c r="S6326" s="2">
        <v>6186.7800000000007</v>
      </c>
      <c r="T6326" s="2">
        <v>716.36400000000049</v>
      </c>
    </row>
    <row r="6327" spans="1:20" x14ac:dyDescent="0.25">
      <c r="A6327" t="s">
        <v>1679</v>
      </c>
      <c r="B6327" t="s">
        <v>5</v>
      </c>
      <c r="C6327" t="s">
        <v>13</v>
      </c>
      <c r="D6327" s="1">
        <v>43400</v>
      </c>
      <c r="E6327" s="1">
        <v>43449</v>
      </c>
      <c r="F6327" s="1">
        <v>43454</v>
      </c>
      <c r="G6327" s="1">
        <v>43459</v>
      </c>
      <c r="H6327" s="13">
        <f>Orders[[#This Row],[DeliveryDate]]-Orders[[#This Row],[OrderDate]]</f>
        <v>10</v>
      </c>
      <c r="I6327" t="s">
        <v>3</v>
      </c>
      <c r="J6327" t="str">
        <f>_xlfn.XLOOKUP(Orders[[#This Row],[_SalesRepID]],'Sales team'!A:A,'Sales team'!B:B)</f>
        <v>Anthony Berry</v>
      </c>
      <c r="K6327">
        <v>16</v>
      </c>
      <c r="L6327">
        <v>13</v>
      </c>
      <c r="M6327">
        <v>307</v>
      </c>
      <c r="N6327" t="str">
        <f>_xlfn.XLOOKUP(Orders[[#This Row],[_ProductID]],Products!A:A,Products!C:C)</f>
        <v>Kitchen &amp; Dining</v>
      </c>
      <c r="O6327">
        <v>4</v>
      </c>
      <c r="P6327">
        <v>0.2</v>
      </c>
      <c r="Q6327" s="2">
        <v>1809</v>
      </c>
      <c r="R6327" s="2">
        <v>1519.56</v>
      </c>
      <c r="S6327" s="2">
        <v>7236</v>
      </c>
      <c r="T6327" s="2">
        <v>-361.79999999999927</v>
      </c>
    </row>
    <row r="6328" spans="1:20" x14ac:dyDescent="0.25">
      <c r="A6328" t="s">
        <v>1680</v>
      </c>
      <c r="B6328" t="s">
        <v>10</v>
      </c>
      <c r="C6328" t="s">
        <v>2</v>
      </c>
      <c r="D6328" s="1">
        <v>43300</v>
      </c>
      <c r="E6328" s="1">
        <v>43449</v>
      </c>
      <c r="F6328" s="1">
        <v>43463</v>
      </c>
      <c r="G6328" s="1">
        <v>43460</v>
      </c>
      <c r="H6328" s="13">
        <f>Orders[[#This Row],[DeliveryDate]]-Orders[[#This Row],[OrderDate]]</f>
        <v>11</v>
      </c>
      <c r="I6328" t="s">
        <v>3</v>
      </c>
      <c r="J6328" t="str">
        <f>_xlfn.XLOOKUP(Orders[[#This Row],[_SalesRepID]],'Sales team'!A:A,'Sales team'!B:B)</f>
        <v>Donald Reynolds</v>
      </c>
      <c r="K6328">
        <v>26</v>
      </c>
      <c r="L6328">
        <v>33</v>
      </c>
      <c r="M6328">
        <v>250</v>
      </c>
      <c r="N6328" t="str">
        <f>_xlfn.XLOOKUP(Orders[[#This Row],[_ProductID]],Products!A:A,Products!C:C)</f>
        <v>Home décor</v>
      </c>
      <c r="O6328">
        <v>2</v>
      </c>
      <c r="P6328">
        <v>0.05</v>
      </c>
      <c r="Q6328" s="2">
        <v>897.80000000000007</v>
      </c>
      <c r="R6328" s="2">
        <v>646.41600000000005</v>
      </c>
      <c r="S6328" s="2">
        <v>3411.64</v>
      </c>
      <c r="T6328" s="2">
        <v>825.97599999999966</v>
      </c>
    </row>
    <row r="6329" spans="1:20" x14ac:dyDescent="0.25">
      <c r="A6329" t="s">
        <v>1681</v>
      </c>
      <c r="B6329" t="s">
        <v>1</v>
      </c>
      <c r="C6329" t="s">
        <v>13</v>
      </c>
      <c r="D6329" s="1">
        <v>43400</v>
      </c>
      <c r="E6329" s="1">
        <v>43449</v>
      </c>
      <c r="F6329" s="1">
        <v>43459</v>
      </c>
      <c r="G6329" s="1">
        <v>43458</v>
      </c>
      <c r="H6329" s="13">
        <f>Orders[[#This Row],[DeliveryDate]]-Orders[[#This Row],[OrderDate]]</f>
        <v>9</v>
      </c>
      <c r="I6329" t="s">
        <v>3</v>
      </c>
      <c r="J6329" t="str">
        <f>_xlfn.XLOOKUP(Orders[[#This Row],[_SalesRepID]],'Sales team'!A:A,'Sales team'!B:B)</f>
        <v>Jerry Green</v>
      </c>
      <c r="K6329">
        <v>3</v>
      </c>
      <c r="L6329">
        <v>17</v>
      </c>
      <c r="M6329">
        <v>284</v>
      </c>
      <c r="N6329" t="str">
        <f>_xlfn.XLOOKUP(Orders[[#This Row],[_ProductID]],Products!A:A,Products!C:C)</f>
        <v>Home décor</v>
      </c>
      <c r="O6329">
        <v>14</v>
      </c>
      <c r="P6329">
        <v>0.2</v>
      </c>
      <c r="Q6329" s="2">
        <v>1246.2</v>
      </c>
      <c r="R6329" s="2">
        <v>847.41600000000005</v>
      </c>
      <c r="S6329" s="2">
        <v>2990.8800000000006</v>
      </c>
      <c r="T6329" s="2">
        <v>448.63200000000052</v>
      </c>
    </row>
    <row r="6330" spans="1:20" x14ac:dyDescent="0.25">
      <c r="A6330" t="s">
        <v>1682</v>
      </c>
      <c r="B6330" t="s">
        <v>1</v>
      </c>
      <c r="C6330" t="s">
        <v>15</v>
      </c>
      <c r="D6330" s="1">
        <v>43300</v>
      </c>
      <c r="E6330" s="1">
        <v>43449</v>
      </c>
      <c r="F6330" s="1">
        <v>43466</v>
      </c>
      <c r="G6330" s="1">
        <v>43467</v>
      </c>
      <c r="H6330" s="13">
        <f>Orders[[#This Row],[DeliveryDate]]-Orders[[#This Row],[OrderDate]]</f>
        <v>18</v>
      </c>
      <c r="I6330" t="s">
        <v>3</v>
      </c>
      <c r="J6330" t="str">
        <f>_xlfn.XLOOKUP(Orders[[#This Row],[_SalesRepID]],'Sales team'!A:A,'Sales team'!B:B)</f>
        <v>Chris Armstrong</v>
      </c>
      <c r="K6330">
        <v>4</v>
      </c>
      <c r="L6330">
        <v>32</v>
      </c>
      <c r="M6330">
        <v>20</v>
      </c>
      <c r="N6330" t="str">
        <f>_xlfn.XLOOKUP(Orders[[#This Row],[_ProductID]],Products!A:A,Products!C:C)</f>
        <v>Home décor</v>
      </c>
      <c r="O6330">
        <v>40</v>
      </c>
      <c r="P6330">
        <v>0.3</v>
      </c>
      <c r="Q6330" s="2">
        <v>1118.9000000000001</v>
      </c>
      <c r="R6330" s="2">
        <v>503.50500000000005</v>
      </c>
      <c r="S6330" s="2">
        <v>783.23</v>
      </c>
      <c r="T6330" s="2">
        <v>279.72499999999997</v>
      </c>
    </row>
    <row r="6331" spans="1:20" x14ac:dyDescent="0.25">
      <c r="A6331" t="s">
        <v>1683</v>
      </c>
      <c r="B6331" t="s">
        <v>5</v>
      </c>
      <c r="C6331" t="s">
        <v>46</v>
      </c>
      <c r="D6331" s="1">
        <v>43300</v>
      </c>
      <c r="E6331" s="1">
        <v>43449</v>
      </c>
      <c r="F6331" s="1">
        <v>43457</v>
      </c>
      <c r="G6331" s="1">
        <v>43479</v>
      </c>
      <c r="H6331" s="13">
        <f>Orders[[#This Row],[DeliveryDate]]-Orders[[#This Row],[OrderDate]]</f>
        <v>30</v>
      </c>
      <c r="I6331" t="s">
        <v>3</v>
      </c>
      <c r="J6331" t="str">
        <f>_xlfn.XLOOKUP(Orders[[#This Row],[_SalesRepID]],'Sales team'!A:A,'Sales team'!B:B)</f>
        <v>Nicholas Cunningham</v>
      </c>
      <c r="K6331">
        <v>19</v>
      </c>
      <c r="L6331">
        <v>42</v>
      </c>
      <c r="M6331">
        <v>85</v>
      </c>
      <c r="N6331" t="str">
        <f>_xlfn.XLOOKUP(Orders[[#This Row],[_ProductID]],Products!A:A,Products!C:C)</f>
        <v>Furniture</v>
      </c>
      <c r="O6331">
        <v>5</v>
      </c>
      <c r="P6331">
        <v>0.05</v>
      </c>
      <c r="Q6331" s="2">
        <v>1018.4</v>
      </c>
      <c r="R6331" s="2">
        <v>835.08799999999997</v>
      </c>
      <c r="S6331" s="2">
        <v>2902.4399999999996</v>
      </c>
      <c r="T6331" s="2">
        <v>397.17599999999948</v>
      </c>
    </row>
    <row r="6332" spans="1:20" x14ac:dyDescent="0.25">
      <c r="A6332" t="s">
        <v>1684</v>
      </c>
      <c r="B6332" t="s">
        <v>8</v>
      </c>
      <c r="C6332" t="s">
        <v>2</v>
      </c>
      <c r="D6332" s="1">
        <v>43300</v>
      </c>
      <c r="E6332" s="1">
        <v>43449</v>
      </c>
      <c r="F6332" s="1">
        <v>43460</v>
      </c>
      <c r="G6332" s="1">
        <v>43472</v>
      </c>
      <c r="H6332" s="13">
        <f>Orders[[#This Row],[DeliveryDate]]-Orders[[#This Row],[OrderDate]]</f>
        <v>23</v>
      </c>
      <c r="I6332" t="s">
        <v>3</v>
      </c>
      <c r="J6332" t="str">
        <f>_xlfn.XLOOKUP(Orders[[#This Row],[_SalesRepID]],'Sales team'!A:A,'Sales team'!B:B)</f>
        <v>Douglas Tucker</v>
      </c>
      <c r="K6332">
        <v>23</v>
      </c>
      <c r="L6332">
        <v>17</v>
      </c>
      <c r="M6332">
        <v>219</v>
      </c>
      <c r="N6332" t="str">
        <f>_xlfn.XLOOKUP(Orders[[#This Row],[_ProductID]],Products!A:A,Products!C:C)</f>
        <v>Home décor</v>
      </c>
      <c r="O6332">
        <v>33</v>
      </c>
      <c r="P6332">
        <v>7.4999999999999997E-2</v>
      </c>
      <c r="Q6332" s="2">
        <v>5105.4000000000005</v>
      </c>
      <c r="R6332" s="2">
        <v>3982.2120000000004</v>
      </c>
      <c r="S6332" s="2">
        <v>4722.4950000000008</v>
      </c>
      <c r="T6332" s="2">
        <v>740.28300000000036</v>
      </c>
    </row>
    <row r="6333" spans="1:20" x14ac:dyDescent="0.25">
      <c r="A6333" t="s">
        <v>1662</v>
      </c>
      <c r="B6333" t="s">
        <v>5</v>
      </c>
      <c r="C6333" t="s">
        <v>6</v>
      </c>
      <c r="D6333" s="1">
        <v>43300</v>
      </c>
      <c r="E6333" s="1">
        <v>43448</v>
      </c>
      <c r="F6333" s="1">
        <v>43452</v>
      </c>
      <c r="G6333" s="1">
        <v>43455</v>
      </c>
      <c r="H6333" s="13">
        <f>Orders[[#This Row],[DeliveryDate]]-Orders[[#This Row],[OrderDate]]</f>
        <v>7</v>
      </c>
      <c r="I6333" t="s">
        <v>3</v>
      </c>
      <c r="J6333" t="str">
        <f>_xlfn.XLOOKUP(Orders[[#This Row],[_SalesRepID]],'Sales team'!A:A,'Sales team'!B:B)</f>
        <v>Paul Holmes</v>
      </c>
      <c r="K6333">
        <v>14</v>
      </c>
      <c r="L6333">
        <v>1</v>
      </c>
      <c r="M6333">
        <v>166</v>
      </c>
      <c r="N6333" t="str">
        <f>_xlfn.XLOOKUP(Orders[[#This Row],[_ProductID]],Products!A:A,Products!C:C)</f>
        <v>Home décor</v>
      </c>
      <c r="O6333">
        <v>11</v>
      </c>
      <c r="P6333">
        <v>0.05</v>
      </c>
      <c r="Q6333" s="2">
        <v>1078.7</v>
      </c>
      <c r="R6333" s="2">
        <v>625.64599999999996</v>
      </c>
      <c r="S6333" s="2">
        <v>1024.7650000000001</v>
      </c>
      <c r="T6333" s="2">
        <v>399.11900000000014</v>
      </c>
    </row>
    <row r="6334" spans="1:20" x14ac:dyDescent="0.25">
      <c r="A6334" t="s">
        <v>1663</v>
      </c>
      <c r="B6334" t="s">
        <v>1</v>
      </c>
      <c r="C6334" t="s">
        <v>6</v>
      </c>
      <c r="D6334" s="1">
        <v>43300</v>
      </c>
      <c r="E6334" s="1">
        <v>43448</v>
      </c>
      <c r="F6334" s="1">
        <v>43475</v>
      </c>
      <c r="G6334" s="1">
        <v>43473</v>
      </c>
      <c r="H6334" s="13">
        <f>Orders[[#This Row],[DeliveryDate]]-Orders[[#This Row],[OrderDate]]</f>
        <v>25</v>
      </c>
      <c r="I6334" t="s">
        <v>3</v>
      </c>
      <c r="J6334" t="str">
        <f>_xlfn.XLOOKUP(Orders[[#This Row],[_SalesRepID]],'Sales team'!A:A,'Sales team'!B:B)</f>
        <v>Jonathan Hawkins</v>
      </c>
      <c r="K6334">
        <v>10</v>
      </c>
      <c r="L6334">
        <v>33</v>
      </c>
      <c r="M6334">
        <v>128</v>
      </c>
      <c r="N6334" t="str">
        <f>_xlfn.XLOOKUP(Orders[[#This Row],[_ProductID]],Products!A:A,Products!C:C)</f>
        <v>Home décor</v>
      </c>
      <c r="O6334">
        <v>40</v>
      </c>
      <c r="P6334">
        <v>0.05</v>
      </c>
      <c r="Q6334" s="2">
        <v>2412</v>
      </c>
      <c r="R6334" s="2">
        <v>1640.16</v>
      </c>
      <c r="S6334" s="2">
        <v>16039.8</v>
      </c>
      <c r="T6334" s="2">
        <v>4558.6799999999985</v>
      </c>
    </row>
    <row r="6335" spans="1:20" x14ac:dyDescent="0.25">
      <c r="A6335" t="s">
        <v>1664</v>
      </c>
      <c r="B6335" t="s">
        <v>1</v>
      </c>
      <c r="C6335" t="s">
        <v>15</v>
      </c>
      <c r="D6335" s="1">
        <v>43300</v>
      </c>
      <c r="E6335" s="1">
        <v>43448</v>
      </c>
      <c r="F6335" s="1">
        <v>43471</v>
      </c>
      <c r="G6335" s="1">
        <v>43453</v>
      </c>
      <c r="H6335" s="13">
        <f>Orders[[#This Row],[DeliveryDate]]-Orders[[#This Row],[OrderDate]]</f>
        <v>5</v>
      </c>
      <c r="I6335" t="s">
        <v>3</v>
      </c>
      <c r="J6335" t="str">
        <f>_xlfn.XLOOKUP(Orders[[#This Row],[_SalesRepID]],'Sales team'!A:A,'Sales team'!B:B)</f>
        <v>Joshua Little</v>
      </c>
      <c r="K6335">
        <v>11</v>
      </c>
      <c r="L6335">
        <v>45</v>
      </c>
      <c r="M6335">
        <v>18</v>
      </c>
      <c r="N6335" t="str">
        <f>_xlfn.XLOOKUP(Orders[[#This Row],[_ProductID]],Products!A:A,Products!C:C)</f>
        <v>Electronics</v>
      </c>
      <c r="O6335">
        <v>25</v>
      </c>
      <c r="P6335">
        <v>0.05</v>
      </c>
      <c r="Q6335" s="2">
        <v>1159.1000000000001</v>
      </c>
      <c r="R6335" s="2">
        <v>904.09800000000018</v>
      </c>
      <c r="S6335" s="2">
        <v>4404.58</v>
      </c>
      <c r="T6335" s="2">
        <v>788.18799999999919</v>
      </c>
    </row>
    <row r="6336" spans="1:20" x14ac:dyDescent="0.25">
      <c r="A6336" t="s">
        <v>1665</v>
      </c>
      <c r="B6336" t="s">
        <v>1</v>
      </c>
      <c r="C6336" t="s">
        <v>25</v>
      </c>
      <c r="D6336" s="1">
        <v>43300</v>
      </c>
      <c r="E6336" s="1">
        <v>43448</v>
      </c>
      <c r="F6336" s="1">
        <v>43451</v>
      </c>
      <c r="G6336" s="1">
        <v>43488</v>
      </c>
      <c r="H6336" s="13">
        <f>Orders[[#This Row],[DeliveryDate]]-Orders[[#This Row],[OrderDate]]</f>
        <v>40</v>
      </c>
      <c r="I6336" t="s">
        <v>3</v>
      </c>
      <c r="J6336" t="str">
        <f>_xlfn.XLOOKUP(Orders[[#This Row],[_SalesRepID]],'Sales team'!A:A,'Sales team'!B:B)</f>
        <v>Carl Nguyen</v>
      </c>
      <c r="K6336">
        <v>12</v>
      </c>
      <c r="L6336">
        <v>17</v>
      </c>
      <c r="M6336">
        <v>355</v>
      </c>
      <c r="N6336" t="str">
        <f>_xlfn.XLOOKUP(Orders[[#This Row],[_ProductID]],Products!A:A,Products!C:C)</f>
        <v>Furniture</v>
      </c>
      <c r="O6336">
        <v>12</v>
      </c>
      <c r="P6336">
        <v>7.4999999999999997E-2</v>
      </c>
      <c r="Q6336" s="2">
        <v>1882.7</v>
      </c>
      <c r="R6336" s="2">
        <v>809.56100000000004</v>
      </c>
      <c r="S6336" s="2">
        <v>6965.9900000000007</v>
      </c>
      <c r="T6336" s="2">
        <v>3727.7460000000005</v>
      </c>
    </row>
    <row r="6337" spans="1:20" x14ac:dyDescent="0.25">
      <c r="A6337" t="s">
        <v>1666</v>
      </c>
      <c r="B6337" t="s">
        <v>1</v>
      </c>
      <c r="C6337" t="s">
        <v>2</v>
      </c>
      <c r="D6337" s="1">
        <v>43400</v>
      </c>
      <c r="E6337" s="1">
        <v>43448</v>
      </c>
      <c r="F6337" s="1">
        <v>43454</v>
      </c>
      <c r="G6337" s="1">
        <v>43469</v>
      </c>
      <c r="H6337" s="13">
        <f>Orders[[#This Row],[DeliveryDate]]-Orders[[#This Row],[OrderDate]]</f>
        <v>21</v>
      </c>
      <c r="I6337" t="s">
        <v>3</v>
      </c>
      <c r="J6337" t="str">
        <f>_xlfn.XLOOKUP(Orders[[#This Row],[_SalesRepID]],'Sales team'!A:A,'Sales team'!B:B)</f>
        <v>Stephen Payne</v>
      </c>
      <c r="K6337">
        <v>5</v>
      </c>
      <c r="L6337">
        <v>23</v>
      </c>
      <c r="M6337">
        <v>217</v>
      </c>
      <c r="N6337" t="str">
        <f>_xlfn.XLOOKUP(Orders[[#This Row],[_ProductID]],Products!A:A,Products!C:C)</f>
        <v>Home décor</v>
      </c>
      <c r="O6337">
        <v>27</v>
      </c>
      <c r="P6337">
        <v>0.2</v>
      </c>
      <c r="Q6337" s="2">
        <v>1949.7</v>
      </c>
      <c r="R6337" s="2">
        <v>1072.335</v>
      </c>
      <c r="S6337" s="2">
        <v>9358.5600000000013</v>
      </c>
      <c r="T6337" s="2">
        <v>2924.5500000000011</v>
      </c>
    </row>
    <row r="6338" spans="1:20" x14ac:dyDescent="0.25">
      <c r="A6338" t="s">
        <v>1667</v>
      </c>
      <c r="B6338" t="s">
        <v>8</v>
      </c>
      <c r="C6338" t="s">
        <v>6</v>
      </c>
      <c r="D6338" s="1">
        <v>43300</v>
      </c>
      <c r="E6338" s="1">
        <v>43448</v>
      </c>
      <c r="F6338" s="1">
        <v>43475</v>
      </c>
      <c r="G6338" s="1">
        <v>43468</v>
      </c>
      <c r="H6338" s="13">
        <f>Orders[[#This Row],[DeliveryDate]]-Orders[[#This Row],[OrderDate]]</f>
        <v>20</v>
      </c>
      <c r="I6338" t="s">
        <v>3</v>
      </c>
      <c r="J6338" t="str">
        <f>_xlfn.XLOOKUP(Orders[[#This Row],[_SalesRepID]],'Sales team'!A:A,'Sales team'!B:B)</f>
        <v>Joe Price</v>
      </c>
      <c r="K6338">
        <v>22</v>
      </c>
      <c r="L6338">
        <v>46</v>
      </c>
      <c r="M6338">
        <v>102</v>
      </c>
      <c r="N6338" t="str">
        <f>_xlfn.XLOOKUP(Orders[[#This Row],[_ProductID]],Products!A:A,Products!C:C)</f>
        <v>Outdoor</v>
      </c>
      <c r="O6338">
        <v>9</v>
      </c>
      <c r="P6338">
        <v>0.05</v>
      </c>
      <c r="Q6338" s="2">
        <v>1098.8</v>
      </c>
      <c r="R6338" s="2">
        <v>747.18399999999997</v>
      </c>
      <c r="S6338" s="2">
        <v>3131.5799999999995</v>
      </c>
      <c r="T6338" s="2">
        <v>890.02799999999979</v>
      </c>
    </row>
    <row r="6339" spans="1:20" x14ac:dyDescent="0.25">
      <c r="A6339" t="s">
        <v>1668</v>
      </c>
      <c r="B6339" t="s">
        <v>1</v>
      </c>
      <c r="C6339" t="s">
        <v>6</v>
      </c>
      <c r="D6339" s="1">
        <v>43300</v>
      </c>
      <c r="E6339" s="1">
        <v>43448</v>
      </c>
      <c r="F6339" s="1">
        <v>43467</v>
      </c>
      <c r="G6339" s="1">
        <v>43459</v>
      </c>
      <c r="H6339" s="13">
        <f>Orders[[#This Row],[DeliveryDate]]-Orders[[#This Row],[OrderDate]]</f>
        <v>11</v>
      </c>
      <c r="I6339" t="s">
        <v>3</v>
      </c>
      <c r="J6339" t="str">
        <f>_xlfn.XLOOKUP(Orders[[#This Row],[_SalesRepID]],'Sales team'!A:A,'Sales team'!B:B)</f>
        <v>Keith Griffin</v>
      </c>
      <c r="K6339">
        <v>2</v>
      </c>
      <c r="L6339">
        <v>27</v>
      </c>
      <c r="M6339">
        <v>173</v>
      </c>
      <c r="N6339" t="str">
        <f>_xlfn.XLOOKUP(Orders[[#This Row],[_ProductID]],Products!A:A,Products!C:C)</f>
        <v>Home décor</v>
      </c>
      <c r="O6339">
        <v>32</v>
      </c>
      <c r="P6339">
        <v>0.05</v>
      </c>
      <c r="Q6339" s="2">
        <v>3155.7000000000003</v>
      </c>
      <c r="R6339" s="2">
        <v>2335.2180000000003</v>
      </c>
      <c r="S6339" s="2">
        <v>20985.404999999999</v>
      </c>
      <c r="T6339" s="2">
        <v>4638.8789999999972</v>
      </c>
    </row>
    <row r="6340" spans="1:20" x14ac:dyDescent="0.25">
      <c r="A6340" t="s">
        <v>1669</v>
      </c>
      <c r="B6340" t="s">
        <v>8</v>
      </c>
      <c r="C6340" t="s">
        <v>6</v>
      </c>
      <c r="D6340" s="1">
        <v>43300</v>
      </c>
      <c r="E6340" s="1">
        <v>43448</v>
      </c>
      <c r="F6340" s="1">
        <v>43463</v>
      </c>
      <c r="G6340" s="1">
        <v>43479</v>
      </c>
      <c r="H6340" s="13">
        <f>Orders[[#This Row],[DeliveryDate]]-Orders[[#This Row],[OrderDate]]</f>
        <v>31</v>
      </c>
      <c r="I6340" t="s">
        <v>3</v>
      </c>
      <c r="J6340" t="str">
        <f>_xlfn.XLOOKUP(Orders[[#This Row],[_SalesRepID]],'Sales team'!A:A,'Sales team'!B:B)</f>
        <v>Douglas Tucker</v>
      </c>
      <c r="K6340">
        <v>23</v>
      </c>
      <c r="L6340">
        <v>24</v>
      </c>
      <c r="M6340">
        <v>123</v>
      </c>
      <c r="N6340" t="str">
        <f>_xlfn.XLOOKUP(Orders[[#This Row],[_ProductID]],Products!A:A,Products!C:C)</f>
        <v>Home décor</v>
      </c>
      <c r="O6340">
        <v>30</v>
      </c>
      <c r="P6340">
        <v>0.2</v>
      </c>
      <c r="Q6340" s="2">
        <v>2680</v>
      </c>
      <c r="R6340" s="2">
        <v>2144</v>
      </c>
      <c r="S6340" s="2">
        <v>10720</v>
      </c>
      <c r="T6340" s="2">
        <v>0</v>
      </c>
    </row>
    <row r="6341" spans="1:20" x14ac:dyDescent="0.25">
      <c r="A6341" t="s">
        <v>1670</v>
      </c>
      <c r="B6341" t="s">
        <v>10</v>
      </c>
      <c r="C6341" t="s">
        <v>13</v>
      </c>
      <c r="D6341" s="1">
        <v>43300</v>
      </c>
      <c r="E6341" s="1">
        <v>43448</v>
      </c>
      <c r="F6341" s="1">
        <v>43452</v>
      </c>
      <c r="G6341" s="1">
        <v>43466</v>
      </c>
      <c r="H6341" s="13">
        <f>Orders[[#This Row],[DeliveryDate]]-Orders[[#This Row],[OrderDate]]</f>
        <v>18</v>
      </c>
      <c r="I6341" t="s">
        <v>3</v>
      </c>
      <c r="J6341" t="str">
        <f>_xlfn.XLOOKUP(Orders[[#This Row],[_SalesRepID]],'Sales team'!A:A,'Sales team'!B:B)</f>
        <v>Patrick Graham</v>
      </c>
      <c r="K6341">
        <v>25</v>
      </c>
      <c r="L6341">
        <v>10</v>
      </c>
      <c r="M6341">
        <v>309</v>
      </c>
      <c r="N6341" t="str">
        <f>_xlfn.XLOOKUP(Orders[[#This Row],[_ProductID]],Products!A:A,Products!C:C)</f>
        <v>Kitchen &amp; Dining</v>
      </c>
      <c r="O6341">
        <v>13</v>
      </c>
      <c r="P6341">
        <v>0.05</v>
      </c>
      <c r="Q6341" s="2">
        <v>5956.3</v>
      </c>
      <c r="R6341" s="2">
        <v>3871.5950000000003</v>
      </c>
      <c r="S6341" s="2">
        <v>28292.424999999999</v>
      </c>
      <c r="T6341" s="2">
        <v>8934.4499999999971</v>
      </c>
    </row>
    <row r="6342" spans="1:20" x14ac:dyDescent="0.25">
      <c r="A6342" t="s">
        <v>1654</v>
      </c>
      <c r="B6342" t="s">
        <v>1</v>
      </c>
      <c r="C6342" t="s">
        <v>25</v>
      </c>
      <c r="D6342" s="1">
        <v>43400</v>
      </c>
      <c r="E6342" s="1">
        <v>43447</v>
      </c>
      <c r="F6342" s="1">
        <v>43464</v>
      </c>
      <c r="G6342" s="1">
        <v>43476</v>
      </c>
      <c r="H6342" s="13">
        <f>Orders[[#This Row],[DeliveryDate]]-Orders[[#This Row],[OrderDate]]</f>
        <v>29</v>
      </c>
      <c r="I6342" t="s">
        <v>3</v>
      </c>
      <c r="J6342" t="str">
        <f>_xlfn.XLOOKUP(Orders[[#This Row],[_SalesRepID]],'Sales team'!A:A,'Sales team'!B:B)</f>
        <v>Shawn Cook</v>
      </c>
      <c r="K6342">
        <v>7</v>
      </c>
      <c r="L6342">
        <v>21</v>
      </c>
      <c r="M6342">
        <v>343</v>
      </c>
      <c r="N6342" t="str">
        <f>_xlfn.XLOOKUP(Orders[[#This Row],[_ProductID]],Products!A:A,Products!C:C)</f>
        <v>Kitchen &amp; Dining</v>
      </c>
      <c r="O6342">
        <v>1</v>
      </c>
      <c r="P6342">
        <v>7.4999999999999997E-2</v>
      </c>
      <c r="Q6342" s="2">
        <v>2988.2000000000003</v>
      </c>
      <c r="R6342" s="2">
        <v>1583.7460000000003</v>
      </c>
      <c r="S6342" s="2">
        <v>19348.595000000001</v>
      </c>
      <c r="T6342" s="2">
        <v>8262.3729999999996</v>
      </c>
    </row>
    <row r="6343" spans="1:20" x14ac:dyDescent="0.25">
      <c r="A6343" t="s">
        <v>1655</v>
      </c>
      <c r="B6343" t="s">
        <v>1</v>
      </c>
      <c r="C6343" t="s">
        <v>6</v>
      </c>
      <c r="D6343" s="1">
        <v>43400</v>
      </c>
      <c r="E6343" s="1">
        <v>43447</v>
      </c>
      <c r="F6343" s="1">
        <v>43460</v>
      </c>
      <c r="G6343" s="1">
        <v>43465</v>
      </c>
      <c r="H6343" s="13">
        <f>Orders[[#This Row],[DeliveryDate]]-Orders[[#This Row],[OrderDate]]</f>
        <v>18</v>
      </c>
      <c r="I6343" t="s">
        <v>3</v>
      </c>
      <c r="J6343" t="str">
        <f>_xlfn.XLOOKUP(Orders[[#This Row],[_SalesRepID]],'Sales team'!A:A,'Sales team'!B:B)</f>
        <v>George Lewis</v>
      </c>
      <c r="K6343">
        <v>8</v>
      </c>
      <c r="L6343">
        <v>35</v>
      </c>
      <c r="M6343">
        <v>166</v>
      </c>
      <c r="N6343" t="str">
        <f>_xlfn.XLOOKUP(Orders[[#This Row],[_ProductID]],Products!A:A,Products!C:C)</f>
        <v>Home décor</v>
      </c>
      <c r="O6343">
        <v>21</v>
      </c>
      <c r="P6343">
        <v>0.4</v>
      </c>
      <c r="Q6343" s="2">
        <v>1118.9000000000001</v>
      </c>
      <c r="R6343" s="2">
        <v>682.529</v>
      </c>
      <c r="S6343" s="2">
        <v>4028.04</v>
      </c>
      <c r="T6343" s="2">
        <v>-67.134000000000015</v>
      </c>
    </row>
    <row r="6344" spans="1:20" x14ac:dyDescent="0.25">
      <c r="A6344" t="s">
        <v>1656</v>
      </c>
      <c r="B6344" t="s">
        <v>5</v>
      </c>
      <c r="C6344" t="s">
        <v>2</v>
      </c>
      <c r="D6344" s="1">
        <v>43300</v>
      </c>
      <c r="E6344" s="1">
        <v>43447</v>
      </c>
      <c r="F6344" s="1">
        <v>43473</v>
      </c>
      <c r="G6344" s="1">
        <v>43480</v>
      </c>
      <c r="H6344" s="13">
        <f>Orders[[#This Row],[DeliveryDate]]-Orders[[#This Row],[OrderDate]]</f>
        <v>33</v>
      </c>
      <c r="I6344" t="s">
        <v>3</v>
      </c>
      <c r="J6344" t="str">
        <f>_xlfn.XLOOKUP(Orders[[#This Row],[_SalesRepID]],'Sales team'!A:A,'Sales team'!B:B)</f>
        <v>Shawn Wallace</v>
      </c>
      <c r="K6344">
        <v>18</v>
      </c>
      <c r="L6344">
        <v>29</v>
      </c>
      <c r="M6344">
        <v>214</v>
      </c>
      <c r="N6344" t="str">
        <f>_xlfn.XLOOKUP(Orders[[#This Row],[_ProductID]],Products!A:A,Products!C:C)</f>
        <v>Home décor</v>
      </c>
      <c r="O6344">
        <v>17</v>
      </c>
      <c r="P6344">
        <v>0.15</v>
      </c>
      <c r="Q6344" s="2">
        <v>2485.7000000000003</v>
      </c>
      <c r="R6344" s="2">
        <v>1267.7070000000001</v>
      </c>
      <c r="S6344" s="2">
        <v>12677.07</v>
      </c>
      <c r="T6344" s="2">
        <v>5070.8279999999995</v>
      </c>
    </row>
    <row r="6345" spans="1:20" x14ac:dyDescent="0.25">
      <c r="A6345" t="s">
        <v>1657</v>
      </c>
      <c r="B6345" t="s">
        <v>1</v>
      </c>
      <c r="C6345" t="s">
        <v>6</v>
      </c>
      <c r="D6345" s="1">
        <v>43300</v>
      </c>
      <c r="E6345" s="1">
        <v>43447</v>
      </c>
      <c r="F6345" s="1">
        <v>43459</v>
      </c>
      <c r="G6345" s="1">
        <v>43467</v>
      </c>
      <c r="H6345" s="13">
        <f>Orders[[#This Row],[DeliveryDate]]-Orders[[#This Row],[OrderDate]]</f>
        <v>20</v>
      </c>
      <c r="I6345" t="s">
        <v>3</v>
      </c>
      <c r="J6345" t="str">
        <f>_xlfn.XLOOKUP(Orders[[#This Row],[_SalesRepID]],'Sales team'!A:A,'Sales team'!B:B)</f>
        <v>Chris Armstrong</v>
      </c>
      <c r="K6345">
        <v>4</v>
      </c>
      <c r="L6345">
        <v>20</v>
      </c>
      <c r="M6345">
        <v>117</v>
      </c>
      <c r="N6345" t="str">
        <f>_xlfn.XLOOKUP(Orders[[#This Row],[_ProductID]],Products!A:A,Products!C:C)</f>
        <v>Furniture</v>
      </c>
      <c r="O6345">
        <v>22</v>
      </c>
      <c r="P6345">
        <v>0.2</v>
      </c>
      <c r="Q6345" s="2">
        <v>2847.5</v>
      </c>
      <c r="R6345" s="2">
        <v>1708.5</v>
      </c>
      <c r="S6345" s="2">
        <v>9112</v>
      </c>
      <c r="T6345" s="2">
        <v>2278</v>
      </c>
    </row>
    <row r="6346" spans="1:20" x14ac:dyDescent="0.25">
      <c r="A6346" t="s">
        <v>1658</v>
      </c>
      <c r="B6346" t="s">
        <v>1</v>
      </c>
      <c r="C6346" t="s">
        <v>46</v>
      </c>
      <c r="D6346" s="1">
        <v>43300</v>
      </c>
      <c r="E6346" s="1">
        <v>43447</v>
      </c>
      <c r="F6346" s="1">
        <v>43474</v>
      </c>
      <c r="G6346" s="1">
        <v>43458</v>
      </c>
      <c r="H6346" s="13">
        <f>Orders[[#This Row],[DeliveryDate]]-Orders[[#This Row],[OrderDate]]</f>
        <v>11</v>
      </c>
      <c r="I6346" t="s">
        <v>3</v>
      </c>
      <c r="J6346" t="str">
        <f>_xlfn.XLOOKUP(Orders[[#This Row],[_SalesRepID]],'Sales team'!A:A,'Sales team'!B:B)</f>
        <v>Adam Hernandez</v>
      </c>
      <c r="K6346">
        <v>1</v>
      </c>
      <c r="L6346">
        <v>25</v>
      </c>
      <c r="M6346">
        <v>66</v>
      </c>
      <c r="N6346" t="str">
        <f>_xlfn.XLOOKUP(Orders[[#This Row],[_ProductID]],Products!A:A,Products!C:C)</f>
        <v>Furniture</v>
      </c>
      <c r="O6346">
        <v>15</v>
      </c>
      <c r="P6346">
        <v>0.2</v>
      </c>
      <c r="Q6346" s="2">
        <v>3296.4</v>
      </c>
      <c r="R6346" s="2">
        <v>2571.192</v>
      </c>
      <c r="S6346" s="2">
        <v>10548.480000000001</v>
      </c>
      <c r="T6346" s="2">
        <v>263.71200000000135</v>
      </c>
    </row>
    <row r="6347" spans="1:20" x14ac:dyDescent="0.25">
      <c r="A6347" t="s">
        <v>1659</v>
      </c>
      <c r="B6347" t="s">
        <v>5</v>
      </c>
      <c r="C6347" t="s">
        <v>15</v>
      </c>
      <c r="D6347" s="1">
        <v>43300</v>
      </c>
      <c r="E6347" s="1">
        <v>43447</v>
      </c>
      <c r="F6347" s="1">
        <v>43455</v>
      </c>
      <c r="G6347" s="1">
        <v>43460</v>
      </c>
      <c r="H6347" s="13">
        <f>Orders[[#This Row],[DeliveryDate]]-Orders[[#This Row],[OrderDate]]</f>
        <v>13</v>
      </c>
      <c r="I6347" t="s">
        <v>3</v>
      </c>
      <c r="J6347" t="str">
        <f>_xlfn.XLOOKUP(Orders[[#This Row],[_SalesRepID]],'Sales team'!A:A,'Sales team'!B:B)</f>
        <v>Shawn Wallace</v>
      </c>
      <c r="K6347">
        <v>18</v>
      </c>
      <c r="L6347">
        <v>38</v>
      </c>
      <c r="M6347">
        <v>33</v>
      </c>
      <c r="N6347" t="str">
        <f>_xlfn.XLOOKUP(Orders[[#This Row],[_ProductID]],Products!A:A,Products!C:C)</f>
        <v>Home décor</v>
      </c>
      <c r="O6347">
        <v>11</v>
      </c>
      <c r="P6347">
        <v>0.1</v>
      </c>
      <c r="Q6347" s="2">
        <v>971.5</v>
      </c>
      <c r="R6347" s="2">
        <v>689.76499999999999</v>
      </c>
      <c r="S6347" s="2">
        <v>3497.4</v>
      </c>
      <c r="T6347" s="2">
        <v>738.34000000000015</v>
      </c>
    </row>
    <row r="6348" spans="1:20" x14ac:dyDescent="0.25">
      <c r="A6348" t="s">
        <v>1660</v>
      </c>
      <c r="B6348" t="s">
        <v>8</v>
      </c>
      <c r="C6348" t="s">
        <v>13</v>
      </c>
      <c r="D6348" s="1">
        <v>43300</v>
      </c>
      <c r="E6348" s="1">
        <v>43447</v>
      </c>
      <c r="F6348" s="1">
        <v>43472</v>
      </c>
      <c r="G6348" s="1">
        <v>43474</v>
      </c>
      <c r="H6348" s="13">
        <f>Orders[[#This Row],[DeliveryDate]]-Orders[[#This Row],[OrderDate]]</f>
        <v>27</v>
      </c>
      <c r="I6348" t="s">
        <v>3</v>
      </c>
      <c r="J6348" t="str">
        <f>_xlfn.XLOOKUP(Orders[[#This Row],[_SalesRepID]],'Sales team'!A:A,'Sales team'!B:B)</f>
        <v>Samuel Fowler</v>
      </c>
      <c r="K6348">
        <v>21</v>
      </c>
      <c r="L6348">
        <v>34</v>
      </c>
      <c r="M6348">
        <v>299</v>
      </c>
      <c r="N6348" t="str">
        <f>_xlfn.XLOOKUP(Orders[[#This Row],[_ProductID]],Products!A:A,Products!C:C)</f>
        <v>Furniture</v>
      </c>
      <c r="O6348">
        <v>12</v>
      </c>
      <c r="P6348">
        <v>0.2</v>
      </c>
      <c r="Q6348" s="2">
        <v>194.3</v>
      </c>
      <c r="R6348" s="2">
        <v>102.97900000000001</v>
      </c>
      <c r="S6348" s="2">
        <v>1088.0800000000002</v>
      </c>
      <c r="T6348" s="2">
        <v>367.22700000000009</v>
      </c>
    </row>
    <row r="6349" spans="1:20" x14ac:dyDescent="0.25">
      <c r="A6349" t="s">
        <v>1661</v>
      </c>
      <c r="B6349" t="s">
        <v>5</v>
      </c>
      <c r="C6349" t="s">
        <v>6</v>
      </c>
      <c r="D6349" s="1">
        <v>43400</v>
      </c>
      <c r="E6349" s="1">
        <v>43447</v>
      </c>
      <c r="F6349" s="1">
        <v>43455</v>
      </c>
      <c r="G6349" s="1">
        <v>43481</v>
      </c>
      <c r="H6349" s="13">
        <f>Orders[[#This Row],[DeliveryDate]]-Orders[[#This Row],[OrderDate]]</f>
        <v>34</v>
      </c>
      <c r="I6349" t="s">
        <v>3</v>
      </c>
      <c r="J6349" t="str">
        <f>_xlfn.XLOOKUP(Orders[[#This Row],[_SalesRepID]],'Sales team'!A:A,'Sales team'!B:B)</f>
        <v>Carl Nguyen</v>
      </c>
      <c r="K6349">
        <v>12</v>
      </c>
      <c r="L6349">
        <v>27</v>
      </c>
      <c r="M6349">
        <v>172</v>
      </c>
      <c r="N6349" t="str">
        <f>_xlfn.XLOOKUP(Orders[[#This Row],[_ProductID]],Products!A:A,Products!C:C)</f>
        <v>Outdoor</v>
      </c>
      <c r="O6349">
        <v>18</v>
      </c>
      <c r="P6349">
        <v>0.4</v>
      </c>
      <c r="Q6349" s="2">
        <v>5969.7</v>
      </c>
      <c r="R6349" s="2">
        <v>3223.6379999999999</v>
      </c>
      <c r="S6349" s="2">
        <v>21490.92</v>
      </c>
      <c r="T6349" s="2">
        <v>2149.0919999999969</v>
      </c>
    </row>
    <row r="6350" spans="1:20" x14ac:dyDescent="0.25">
      <c r="A6350" t="s">
        <v>1640</v>
      </c>
      <c r="B6350" t="s">
        <v>10</v>
      </c>
      <c r="C6350" t="s">
        <v>6</v>
      </c>
      <c r="D6350" s="1">
        <v>43300</v>
      </c>
      <c r="E6350" s="1">
        <v>43446</v>
      </c>
      <c r="F6350" s="1">
        <v>43464</v>
      </c>
      <c r="G6350" s="1">
        <v>43455</v>
      </c>
      <c r="H6350" s="13">
        <f>Orders[[#This Row],[DeliveryDate]]-Orders[[#This Row],[OrderDate]]</f>
        <v>9</v>
      </c>
      <c r="I6350" t="s">
        <v>3</v>
      </c>
      <c r="J6350" t="str">
        <f>_xlfn.XLOOKUP(Orders[[#This Row],[_SalesRepID]],'Sales team'!A:A,'Sales team'!B:B)</f>
        <v>Shawn Torres</v>
      </c>
      <c r="K6350">
        <v>27</v>
      </c>
      <c r="L6350">
        <v>47</v>
      </c>
      <c r="M6350">
        <v>106</v>
      </c>
      <c r="N6350" t="str">
        <f>_xlfn.XLOOKUP(Orders[[#This Row],[_ProductID]],Products!A:A,Products!C:C)</f>
        <v>Furniture</v>
      </c>
      <c r="O6350">
        <v>20</v>
      </c>
      <c r="P6350">
        <v>0.1</v>
      </c>
      <c r="Q6350" s="2">
        <v>1031.8</v>
      </c>
      <c r="R6350" s="2">
        <v>773.84999999999991</v>
      </c>
      <c r="S6350" s="2">
        <v>1857.24</v>
      </c>
      <c r="T6350" s="2">
        <v>309.54000000000019</v>
      </c>
    </row>
    <row r="6351" spans="1:20" x14ac:dyDescent="0.25">
      <c r="A6351" t="s">
        <v>1641</v>
      </c>
      <c r="B6351" t="s">
        <v>10</v>
      </c>
      <c r="C6351" t="s">
        <v>46</v>
      </c>
      <c r="D6351" s="1">
        <v>43400</v>
      </c>
      <c r="E6351" s="1">
        <v>43446</v>
      </c>
      <c r="F6351" s="1">
        <v>43457</v>
      </c>
      <c r="G6351" s="1">
        <v>43468</v>
      </c>
      <c r="H6351" s="13">
        <f>Orders[[#This Row],[DeliveryDate]]-Orders[[#This Row],[OrderDate]]</f>
        <v>22</v>
      </c>
      <c r="I6351" t="s">
        <v>3</v>
      </c>
      <c r="J6351" t="str">
        <f>_xlfn.XLOOKUP(Orders[[#This Row],[_SalesRepID]],'Sales team'!A:A,'Sales team'!B:B)</f>
        <v>Shawn Torres</v>
      </c>
      <c r="K6351">
        <v>27</v>
      </c>
      <c r="L6351">
        <v>26</v>
      </c>
      <c r="M6351">
        <v>79</v>
      </c>
      <c r="N6351" t="str">
        <f>_xlfn.XLOOKUP(Orders[[#This Row],[_ProductID]],Products!A:A,Products!C:C)</f>
        <v>Kitchen &amp; Dining</v>
      </c>
      <c r="O6351">
        <v>4</v>
      </c>
      <c r="P6351">
        <v>7.4999999999999997E-2</v>
      </c>
      <c r="Q6351" s="2">
        <v>194.3</v>
      </c>
      <c r="R6351" s="2">
        <v>79.662999999999997</v>
      </c>
      <c r="S6351" s="2">
        <v>1437.8200000000002</v>
      </c>
      <c r="T6351" s="2">
        <v>800.51600000000019</v>
      </c>
    </row>
    <row r="6352" spans="1:20" x14ac:dyDescent="0.25">
      <c r="A6352" t="s">
        <v>1642</v>
      </c>
      <c r="B6352" t="s">
        <v>1</v>
      </c>
      <c r="C6352" t="s">
        <v>6</v>
      </c>
      <c r="D6352" s="1">
        <v>43300</v>
      </c>
      <c r="E6352" s="1">
        <v>43446</v>
      </c>
      <c r="F6352" s="1">
        <v>43473</v>
      </c>
      <c r="G6352" s="1">
        <v>43454</v>
      </c>
      <c r="H6352" s="13">
        <f>Orders[[#This Row],[DeliveryDate]]-Orders[[#This Row],[OrderDate]]</f>
        <v>8</v>
      </c>
      <c r="I6352" t="s">
        <v>3</v>
      </c>
      <c r="J6352" t="str">
        <f>_xlfn.XLOOKUP(Orders[[#This Row],[_SalesRepID]],'Sales team'!A:A,'Sales team'!B:B)</f>
        <v>George Lewis</v>
      </c>
      <c r="K6352">
        <v>8</v>
      </c>
      <c r="L6352">
        <v>27</v>
      </c>
      <c r="M6352">
        <v>162</v>
      </c>
      <c r="N6352" t="str">
        <f>_xlfn.XLOOKUP(Orders[[#This Row],[_ProductID]],Products!A:A,Products!C:C)</f>
        <v>Electronics</v>
      </c>
      <c r="O6352">
        <v>47</v>
      </c>
      <c r="P6352">
        <v>0.2</v>
      </c>
      <c r="Q6352" s="2">
        <v>2331.6</v>
      </c>
      <c r="R6352" s="2">
        <v>1585.4880000000001</v>
      </c>
      <c r="S6352" s="2">
        <v>3730.56</v>
      </c>
      <c r="T6352" s="2">
        <v>559.58399999999983</v>
      </c>
    </row>
    <row r="6353" spans="1:20" x14ac:dyDescent="0.25">
      <c r="A6353" t="s">
        <v>1643</v>
      </c>
      <c r="B6353" t="s">
        <v>8</v>
      </c>
      <c r="C6353" t="s">
        <v>6</v>
      </c>
      <c r="D6353" s="1">
        <v>43300</v>
      </c>
      <c r="E6353" s="1">
        <v>43446</v>
      </c>
      <c r="F6353" s="1">
        <v>43448</v>
      </c>
      <c r="G6353" s="1">
        <v>43454</v>
      </c>
      <c r="H6353" s="13">
        <f>Orders[[#This Row],[DeliveryDate]]-Orders[[#This Row],[OrderDate]]</f>
        <v>8</v>
      </c>
      <c r="I6353" t="s">
        <v>3</v>
      </c>
      <c r="J6353" t="str">
        <f>_xlfn.XLOOKUP(Orders[[#This Row],[_SalesRepID]],'Sales team'!A:A,'Sales team'!B:B)</f>
        <v>Roy Rice</v>
      </c>
      <c r="K6353">
        <v>24</v>
      </c>
      <c r="L6353">
        <v>20</v>
      </c>
      <c r="M6353">
        <v>161</v>
      </c>
      <c r="N6353" t="str">
        <f>_xlfn.XLOOKUP(Orders[[#This Row],[_ProductID]],Products!A:A,Products!C:C)</f>
        <v>Electronics</v>
      </c>
      <c r="O6353">
        <v>25</v>
      </c>
      <c r="P6353">
        <v>0.2</v>
      </c>
      <c r="Q6353" s="2">
        <v>3001.6</v>
      </c>
      <c r="R6353" s="2">
        <v>2191.1679999999997</v>
      </c>
      <c r="S6353" s="2">
        <v>7203.84</v>
      </c>
      <c r="T6353" s="2">
        <v>630.33600000000115</v>
      </c>
    </row>
    <row r="6354" spans="1:20" x14ac:dyDescent="0.25">
      <c r="A6354" t="s">
        <v>1644</v>
      </c>
      <c r="B6354" t="s">
        <v>1</v>
      </c>
      <c r="C6354" t="s">
        <v>6</v>
      </c>
      <c r="D6354" s="1">
        <v>43300</v>
      </c>
      <c r="E6354" s="1">
        <v>43446</v>
      </c>
      <c r="F6354" s="1">
        <v>43463</v>
      </c>
      <c r="G6354" s="1">
        <v>43474</v>
      </c>
      <c r="H6354" s="13">
        <f>Orders[[#This Row],[DeliveryDate]]-Orders[[#This Row],[OrderDate]]</f>
        <v>28</v>
      </c>
      <c r="I6354" t="s">
        <v>3</v>
      </c>
      <c r="J6354" t="str">
        <f>_xlfn.XLOOKUP(Orders[[#This Row],[_SalesRepID]],'Sales team'!A:A,'Sales team'!B:B)</f>
        <v>Stephen Payne</v>
      </c>
      <c r="K6354">
        <v>5</v>
      </c>
      <c r="L6354">
        <v>25</v>
      </c>
      <c r="M6354">
        <v>136</v>
      </c>
      <c r="N6354" t="str">
        <f>_xlfn.XLOOKUP(Orders[[#This Row],[_ProductID]],Products!A:A,Products!C:C)</f>
        <v>Furniture</v>
      </c>
      <c r="O6354">
        <v>15</v>
      </c>
      <c r="P6354">
        <v>0.05</v>
      </c>
      <c r="Q6354" s="2">
        <v>207.70000000000002</v>
      </c>
      <c r="R6354" s="2">
        <v>168.23700000000002</v>
      </c>
      <c r="S6354" s="2">
        <v>591.94500000000005</v>
      </c>
      <c r="T6354" s="2">
        <v>87.23399999999998</v>
      </c>
    </row>
    <row r="6355" spans="1:20" x14ac:dyDescent="0.25">
      <c r="A6355" t="s">
        <v>1645</v>
      </c>
      <c r="B6355" t="s">
        <v>1</v>
      </c>
      <c r="C6355" t="s">
        <v>25</v>
      </c>
      <c r="D6355" s="1">
        <v>43300</v>
      </c>
      <c r="E6355" s="1">
        <v>43446</v>
      </c>
      <c r="F6355" s="1">
        <v>43449</v>
      </c>
      <c r="G6355" s="1">
        <v>43479</v>
      </c>
      <c r="H6355" s="13">
        <f>Orders[[#This Row],[DeliveryDate]]-Orders[[#This Row],[OrderDate]]</f>
        <v>33</v>
      </c>
      <c r="I6355" t="s">
        <v>3</v>
      </c>
      <c r="J6355" t="str">
        <f>_xlfn.XLOOKUP(Orders[[#This Row],[_SalesRepID]],'Sales team'!A:A,'Sales team'!B:B)</f>
        <v>Adam Hernandez</v>
      </c>
      <c r="K6355">
        <v>1</v>
      </c>
      <c r="L6355">
        <v>41</v>
      </c>
      <c r="M6355">
        <v>362</v>
      </c>
      <c r="N6355" t="str">
        <f>_xlfn.XLOOKUP(Orders[[#This Row],[_ProductID]],Products!A:A,Products!C:C)</f>
        <v>Kitchen &amp; Dining</v>
      </c>
      <c r="O6355">
        <v>8</v>
      </c>
      <c r="P6355">
        <v>0.2</v>
      </c>
      <c r="Q6355" s="2">
        <v>743.7</v>
      </c>
      <c r="R6355" s="2">
        <v>438.78300000000002</v>
      </c>
      <c r="S6355" s="2">
        <v>3569.7600000000007</v>
      </c>
      <c r="T6355" s="2">
        <v>937.06200000000035</v>
      </c>
    </row>
    <row r="6356" spans="1:20" x14ac:dyDescent="0.25">
      <c r="A6356" t="s">
        <v>1646</v>
      </c>
      <c r="B6356" t="s">
        <v>1</v>
      </c>
      <c r="C6356" t="s">
        <v>6</v>
      </c>
      <c r="D6356" s="1">
        <v>43300</v>
      </c>
      <c r="E6356" s="1">
        <v>43446</v>
      </c>
      <c r="F6356" s="1">
        <v>43464</v>
      </c>
      <c r="G6356" s="1">
        <v>43461</v>
      </c>
      <c r="H6356" s="13">
        <f>Orders[[#This Row],[DeliveryDate]]-Orders[[#This Row],[OrderDate]]</f>
        <v>15</v>
      </c>
      <c r="I6356" t="s">
        <v>3</v>
      </c>
      <c r="J6356" t="str">
        <f>_xlfn.XLOOKUP(Orders[[#This Row],[_SalesRepID]],'Sales team'!A:A,'Sales team'!B:B)</f>
        <v>Adam Hernandez</v>
      </c>
      <c r="K6356">
        <v>1</v>
      </c>
      <c r="L6356">
        <v>46</v>
      </c>
      <c r="M6356">
        <v>125</v>
      </c>
      <c r="N6356" t="str">
        <f>_xlfn.XLOOKUP(Orders[[#This Row],[_ProductID]],Products!A:A,Products!C:C)</f>
        <v>Home décor</v>
      </c>
      <c r="O6356">
        <v>31</v>
      </c>
      <c r="P6356">
        <v>7.4999999999999997E-2</v>
      </c>
      <c r="Q6356" s="2">
        <v>207.70000000000002</v>
      </c>
      <c r="R6356" s="2">
        <v>120.46600000000001</v>
      </c>
      <c r="S6356" s="2">
        <v>1344.8575000000001</v>
      </c>
      <c r="T6356" s="2">
        <v>501.59550000000002</v>
      </c>
    </row>
    <row r="6357" spans="1:20" x14ac:dyDescent="0.25">
      <c r="A6357" t="s">
        <v>1647</v>
      </c>
      <c r="B6357" t="s">
        <v>8</v>
      </c>
      <c r="C6357" t="s">
        <v>6</v>
      </c>
      <c r="D6357" s="1">
        <v>43300</v>
      </c>
      <c r="E6357" s="1">
        <v>43446</v>
      </c>
      <c r="F6357" s="1">
        <v>43448</v>
      </c>
      <c r="G6357" s="1">
        <v>43468</v>
      </c>
      <c r="H6357" s="13">
        <f>Orders[[#This Row],[DeliveryDate]]-Orders[[#This Row],[OrderDate]]</f>
        <v>22</v>
      </c>
      <c r="I6357" t="s">
        <v>3</v>
      </c>
      <c r="J6357" t="str">
        <f>_xlfn.XLOOKUP(Orders[[#This Row],[_SalesRepID]],'Sales team'!A:A,'Sales team'!B:B)</f>
        <v>Samuel Fowler</v>
      </c>
      <c r="K6357">
        <v>21</v>
      </c>
      <c r="L6357">
        <v>32</v>
      </c>
      <c r="M6357">
        <v>133</v>
      </c>
      <c r="N6357" t="str">
        <f>_xlfn.XLOOKUP(Orders[[#This Row],[_ProductID]],Products!A:A,Products!C:C)</f>
        <v>Electronics</v>
      </c>
      <c r="O6357">
        <v>47</v>
      </c>
      <c r="P6357">
        <v>0.1</v>
      </c>
      <c r="Q6357" s="2">
        <v>5768.7</v>
      </c>
      <c r="R6357" s="2">
        <v>3922.7160000000003</v>
      </c>
      <c r="S6357" s="2">
        <v>15575.49</v>
      </c>
      <c r="T6357" s="2">
        <v>3807.3419999999987</v>
      </c>
    </row>
    <row r="6358" spans="1:20" x14ac:dyDescent="0.25">
      <c r="A6358" t="s">
        <v>1648</v>
      </c>
      <c r="B6358" t="s">
        <v>1</v>
      </c>
      <c r="C6358" t="s">
        <v>25</v>
      </c>
      <c r="D6358" s="1">
        <v>43400</v>
      </c>
      <c r="E6358" s="1">
        <v>43446</v>
      </c>
      <c r="F6358" s="1">
        <v>43471</v>
      </c>
      <c r="G6358" s="1">
        <v>43451</v>
      </c>
      <c r="H6358" s="13">
        <f>Orders[[#This Row],[DeliveryDate]]-Orders[[#This Row],[OrderDate]]</f>
        <v>5</v>
      </c>
      <c r="I6358" t="s">
        <v>3</v>
      </c>
      <c r="J6358" t="str">
        <f>_xlfn.XLOOKUP(Orders[[#This Row],[_SalesRepID]],'Sales team'!A:A,'Sales team'!B:B)</f>
        <v>Joshua Ryan</v>
      </c>
      <c r="K6358">
        <v>9</v>
      </c>
      <c r="L6358">
        <v>49</v>
      </c>
      <c r="M6358">
        <v>358</v>
      </c>
      <c r="N6358" t="str">
        <f>_xlfn.XLOOKUP(Orders[[#This Row],[_ProductID]],Products!A:A,Products!C:C)</f>
        <v>Home décor</v>
      </c>
      <c r="O6358">
        <v>36</v>
      </c>
      <c r="P6358">
        <v>0.4</v>
      </c>
      <c r="Q6358" s="2">
        <v>1916.2</v>
      </c>
      <c r="R6358" s="2">
        <v>1341.34</v>
      </c>
      <c r="S6358" s="2">
        <v>8048.0399999999991</v>
      </c>
      <c r="T6358" s="2">
        <v>-1341.3400000000001</v>
      </c>
    </row>
    <row r="6359" spans="1:20" x14ac:dyDescent="0.25">
      <c r="A6359" t="s">
        <v>1649</v>
      </c>
      <c r="B6359" t="s">
        <v>1</v>
      </c>
      <c r="C6359" t="s">
        <v>6</v>
      </c>
      <c r="D6359" s="1">
        <v>43400</v>
      </c>
      <c r="E6359" s="1">
        <v>43446</v>
      </c>
      <c r="F6359" s="1">
        <v>43473</v>
      </c>
      <c r="G6359" s="1">
        <v>43460</v>
      </c>
      <c r="H6359" s="13">
        <f>Orders[[#This Row],[DeliveryDate]]-Orders[[#This Row],[OrderDate]]</f>
        <v>14</v>
      </c>
      <c r="I6359" t="s">
        <v>3</v>
      </c>
      <c r="J6359" t="str">
        <f>_xlfn.XLOOKUP(Orders[[#This Row],[_SalesRepID]],'Sales team'!A:A,'Sales team'!B:B)</f>
        <v>Joshua Ryan</v>
      </c>
      <c r="K6359">
        <v>9</v>
      </c>
      <c r="L6359">
        <v>8</v>
      </c>
      <c r="M6359">
        <v>110</v>
      </c>
      <c r="N6359" t="str">
        <f>_xlfn.XLOOKUP(Orders[[#This Row],[_ProductID]],Products!A:A,Products!C:C)</f>
        <v>Electronics</v>
      </c>
      <c r="O6359">
        <v>28</v>
      </c>
      <c r="P6359">
        <v>0.3</v>
      </c>
      <c r="Q6359" s="2">
        <v>2633.1</v>
      </c>
      <c r="R6359" s="2">
        <v>2238.1349999999998</v>
      </c>
      <c r="S6359" s="2">
        <v>14745.359999999999</v>
      </c>
      <c r="T6359" s="2">
        <v>-3159.7199999999993</v>
      </c>
    </row>
    <row r="6360" spans="1:20" x14ac:dyDescent="0.25">
      <c r="A6360" t="s">
        <v>1650</v>
      </c>
      <c r="B6360" t="s">
        <v>1</v>
      </c>
      <c r="C6360" t="s">
        <v>6</v>
      </c>
      <c r="D6360" s="1">
        <v>43300</v>
      </c>
      <c r="E6360" s="1">
        <v>43446</v>
      </c>
      <c r="F6360" s="1">
        <v>43453</v>
      </c>
      <c r="G6360" s="1">
        <v>43467</v>
      </c>
      <c r="H6360" s="13">
        <f>Orders[[#This Row],[DeliveryDate]]-Orders[[#This Row],[OrderDate]]</f>
        <v>21</v>
      </c>
      <c r="I6360" t="s">
        <v>3</v>
      </c>
      <c r="J6360" t="str">
        <f>_xlfn.XLOOKUP(Orders[[#This Row],[_SalesRepID]],'Sales team'!A:A,'Sales team'!B:B)</f>
        <v>Shawn Cook</v>
      </c>
      <c r="K6360">
        <v>7</v>
      </c>
      <c r="L6360">
        <v>45</v>
      </c>
      <c r="M6360">
        <v>97</v>
      </c>
      <c r="N6360" t="str">
        <f>_xlfn.XLOOKUP(Orders[[#This Row],[_ProductID]],Products!A:A,Products!C:C)</f>
        <v>Home décor</v>
      </c>
      <c r="O6360">
        <v>21</v>
      </c>
      <c r="P6360">
        <v>0.1</v>
      </c>
      <c r="Q6360" s="2">
        <v>1065.3</v>
      </c>
      <c r="R6360" s="2">
        <v>639.17999999999995</v>
      </c>
      <c r="S6360" s="2">
        <v>6711.3899999999994</v>
      </c>
      <c r="T6360" s="2">
        <v>2237.13</v>
      </c>
    </row>
    <row r="6361" spans="1:20" x14ac:dyDescent="0.25">
      <c r="A6361" t="s">
        <v>1651</v>
      </c>
      <c r="B6361" t="s">
        <v>1</v>
      </c>
      <c r="C6361" t="s">
        <v>46</v>
      </c>
      <c r="D6361" s="1">
        <v>43400</v>
      </c>
      <c r="E6361" s="1">
        <v>43446</v>
      </c>
      <c r="F6361" s="1">
        <v>43448</v>
      </c>
      <c r="G6361" s="1">
        <v>43458</v>
      </c>
      <c r="H6361" s="13">
        <f>Orders[[#This Row],[DeliveryDate]]-Orders[[#This Row],[OrderDate]]</f>
        <v>12</v>
      </c>
      <c r="I6361" t="s">
        <v>3</v>
      </c>
      <c r="J6361" t="str">
        <f>_xlfn.XLOOKUP(Orders[[#This Row],[_SalesRepID]],'Sales team'!A:A,'Sales team'!B:B)</f>
        <v>George Lewis</v>
      </c>
      <c r="K6361">
        <v>8</v>
      </c>
      <c r="L6361">
        <v>48</v>
      </c>
      <c r="M6361">
        <v>86</v>
      </c>
      <c r="N6361" t="str">
        <f>_xlfn.XLOOKUP(Orders[[#This Row],[_ProductID]],Products!A:A,Products!C:C)</f>
        <v>Home décor</v>
      </c>
      <c r="O6361">
        <v>41</v>
      </c>
      <c r="P6361">
        <v>0.2</v>
      </c>
      <c r="Q6361" s="2">
        <v>2257.9</v>
      </c>
      <c r="R6361" s="2">
        <v>1603.1089999999999</v>
      </c>
      <c r="S6361" s="2">
        <v>5418.9600000000009</v>
      </c>
      <c r="T6361" s="2">
        <v>609.63300000000163</v>
      </c>
    </row>
    <row r="6362" spans="1:20" x14ac:dyDescent="0.25">
      <c r="A6362" t="s">
        <v>1652</v>
      </c>
      <c r="B6362" t="s">
        <v>5</v>
      </c>
      <c r="C6362" t="s">
        <v>2</v>
      </c>
      <c r="D6362" s="1">
        <v>43300</v>
      </c>
      <c r="E6362" s="1">
        <v>43446</v>
      </c>
      <c r="F6362" s="1">
        <v>43468</v>
      </c>
      <c r="G6362" s="1">
        <v>43462</v>
      </c>
      <c r="H6362" s="13">
        <f>Orders[[#This Row],[DeliveryDate]]-Orders[[#This Row],[OrderDate]]</f>
        <v>16</v>
      </c>
      <c r="I6362" t="s">
        <v>3</v>
      </c>
      <c r="J6362" t="str">
        <f>_xlfn.XLOOKUP(Orders[[#This Row],[_SalesRepID]],'Sales team'!A:A,'Sales team'!B:B)</f>
        <v>Todd Roberts</v>
      </c>
      <c r="K6362">
        <v>13</v>
      </c>
      <c r="L6362">
        <v>20</v>
      </c>
      <c r="M6362">
        <v>245</v>
      </c>
      <c r="N6362" t="str">
        <f>_xlfn.XLOOKUP(Orders[[#This Row],[_ProductID]],Products!A:A,Products!C:C)</f>
        <v>Furniture</v>
      </c>
      <c r="O6362">
        <v>34</v>
      </c>
      <c r="P6362">
        <v>0.05</v>
      </c>
      <c r="Q6362" s="2">
        <v>991.6</v>
      </c>
      <c r="R6362" s="2">
        <v>545.38000000000011</v>
      </c>
      <c r="S6362" s="2">
        <v>942.02</v>
      </c>
      <c r="T6362" s="2">
        <v>396.63999999999987</v>
      </c>
    </row>
    <row r="6363" spans="1:20" x14ac:dyDescent="0.25">
      <c r="A6363" t="s">
        <v>1653</v>
      </c>
      <c r="B6363" t="s">
        <v>10</v>
      </c>
      <c r="C6363" t="s">
        <v>6</v>
      </c>
      <c r="D6363" s="1">
        <v>43400</v>
      </c>
      <c r="E6363" s="1">
        <v>43446</v>
      </c>
      <c r="F6363" s="1">
        <v>43469</v>
      </c>
      <c r="G6363" s="1">
        <v>43467</v>
      </c>
      <c r="H6363" s="13">
        <f>Orders[[#This Row],[DeliveryDate]]-Orders[[#This Row],[OrderDate]]</f>
        <v>21</v>
      </c>
      <c r="I6363" t="s">
        <v>3</v>
      </c>
      <c r="J6363" t="str">
        <f>_xlfn.XLOOKUP(Orders[[#This Row],[_SalesRepID]],'Sales team'!A:A,'Sales team'!B:B)</f>
        <v>Carlos Miller</v>
      </c>
      <c r="K6363">
        <v>28</v>
      </c>
      <c r="L6363">
        <v>49</v>
      </c>
      <c r="M6363">
        <v>192</v>
      </c>
      <c r="N6363" t="str">
        <f>_xlfn.XLOOKUP(Orders[[#This Row],[_ProductID]],Products!A:A,Products!C:C)</f>
        <v>Kitchen &amp; Dining</v>
      </c>
      <c r="O6363">
        <v>13</v>
      </c>
      <c r="P6363">
        <v>7.4999999999999997E-2</v>
      </c>
      <c r="Q6363" s="2">
        <v>2338.3000000000002</v>
      </c>
      <c r="R6363" s="2">
        <v>1660.193</v>
      </c>
      <c r="S6363" s="2">
        <v>8651.7100000000009</v>
      </c>
      <c r="T6363" s="2">
        <v>2010.938000000001</v>
      </c>
    </row>
    <row r="6364" spans="1:20" x14ac:dyDescent="0.25">
      <c r="A6364" t="s">
        <v>1631</v>
      </c>
      <c r="B6364" t="s">
        <v>5</v>
      </c>
      <c r="C6364" t="s">
        <v>15</v>
      </c>
      <c r="D6364" s="1">
        <v>43400</v>
      </c>
      <c r="E6364" s="1">
        <v>43445</v>
      </c>
      <c r="F6364" s="1">
        <v>43455</v>
      </c>
      <c r="G6364" s="1">
        <v>43454</v>
      </c>
      <c r="H6364" s="13">
        <f>Orders[[#This Row],[DeliveryDate]]-Orders[[#This Row],[OrderDate]]</f>
        <v>9</v>
      </c>
      <c r="I6364" t="s">
        <v>3</v>
      </c>
      <c r="J6364" t="str">
        <f>_xlfn.XLOOKUP(Orders[[#This Row],[_SalesRepID]],'Sales team'!A:A,'Sales team'!B:B)</f>
        <v>Frank Brown</v>
      </c>
      <c r="K6364">
        <v>17</v>
      </c>
      <c r="L6364">
        <v>39</v>
      </c>
      <c r="M6364">
        <v>51</v>
      </c>
      <c r="N6364" t="str">
        <f>_xlfn.XLOOKUP(Orders[[#This Row],[_ProductID]],Products!A:A,Products!C:C)</f>
        <v>Furniture</v>
      </c>
      <c r="O6364">
        <v>19</v>
      </c>
      <c r="P6364">
        <v>7.4999999999999997E-2</v>
      </c>
      <c r="Q6364" s="2">
        <v>5621.3</v>
      </c>
      <c r="R6364" s="2">
        <v>4272.1880000000001</v>
      </c>
      <c r="S6364" s="2">
        <v>31198.215000000004</v>
      </c>
      <c r="T6364" s="2">
        <v>5565.0870000000032</v>
      </c>
    </row>
    <row r="6365" spans="1:20" x14ac:dyDescent="0.25">
      <c r="A6365" t="s">
        <v>1632</v>
      </c>
      <c r="B6365" t="s">
        <v>1</v>
      </c>
      <c r="C6365" t="s">
        <v>2</v>
      </c>
      <c r="D6365" s="1">
        <v>43300</v>
      </c>
      <c r="E6365" s="1">
        <v>43445</v>
      </c>
      <c r="F6365" s="1">
        <v>43459</v>
      </c>
      <c r="G6365" s="1">
        <v>43455</v>
      </c>
      <c r="H6365" s="13">
        <f>Orders[[#This Row],[DeliveryDate]]-Orders[[#This Row],[OrderDate]]</f>
        <v>10</v>
      </c>
      <c r="I6365" t="s">
        <v>3</v>
      </c>
      <c r="J6365" t="str">
        <f>_xlfn.XLOOKUP(Orders[[#This Row],[_SalesRepID]],'Sales team'!A:A,'Sales team'!B:B)</f>
        <v>Stephen Payne</v>
      </c>
      <c r="K6365">
        <v>5</v>
      </c>
      <c r="L6365">
        <v>3</v>
      </c>
      <c r="M6365">
        <v>246</v>
      </c>
      <c r="N6365" t="str">
        <f>_xlfn.XLOOKUP(Orders[[#This Row],[_ProductID]],Products!A:A,Products!C:C)</f>
        <v>Kitchen &amp; Dining</v>
      </c>
      <c r="O6365">
        <v>1</v>
      </c>
      <c r="P6365">
        <v>0.1</v>
      </c>
      <c r="Q6365" s="2">
        <v>3999.9</v>
      </c>
      <c r="R6365" s="2">
        <v>3119.922</v>
      </c>
      <c r="S6365" s="2">
        <v>10799.730000000001</v>
      </c>
      <c r="T6365" s="2">
        <v>1439.9640000000018</v>
      </c>
    </row>
    <row r="6366" spans="1:20" x14ac:dyDescent="0.25">
      <c r="A6366" t="s">
        <v>1633</v>
      </c>
      <c r="B6366" t="s">
        <v>5</v>
      </c>
      <c r="C6366" t="s">
        <v>15</v>
      </c>
      <c r="D6366" s="1">
        <v>43400</v>
      </c>
      <c r="E6366" s="1">
        <v>43445</v>
      </c>
      <c r="F6366" s="1">
        <v>43463</v>
      </c>
      <c r="G6366" s="1">
        <v>43460</v>
      </c>
      <c r="H6366" s="13">
        <f>Orders[[#This Row],[DeliveryDate]]-Orders[[#This Row],[OrderDate]]</f>
        <v>15</v>
      </c>
      <c r="I6366" t="s">
        <v>3</v>
      </c>
      <c r="J6366" t="str">
        <f>_xlfn.XLOOKUP(Orders[[#This Row],[_SalesRepID]],'Sales team'!A:A,'Sales team'!B:B)</f>
        <v>Shawn Wallace</v>
      </c>
      <c r="K6366">
        <v>18</v>
      </c>
      <c r="L6366">
        <v>12</v>
      </c>
      <c r="M6366">
        <v>49</v>
      </c>
      <c r="N6366" t="str">
        <f>_xlfn.XLOOKUP(Orders[[#This Row],[_ProductID]],Products!A:A,Products!C:C)</f>
        <v>Furniture</v>
      </c>
      <c r="O6366">
        <v>20</v>
      </c>
      <c r="P6366">
        <v>0.05</v>
      </c>
      <c r="Q6366" s="2">
        <v>6398.5</v>
      </c>
      <c r="R6366" s="2">
        <v>3647.1449999999995</v>
      </c>
      <c r="S6366" s="2">
        <v>12157.15</v>
      </c>
      <c r="T6366" s="2">
        <v>4862.8600000000006</v>
      </c>
    </row>
    <row r="6367" spans="1:20" x14ac:dyDescent="0.25">
      <c r="A6367" t="s">
        <v>1634</v>
      </c>
      <c r="B6367" t="s">
        <v>8</v>
      </c>
      <c r="C6367" t="s">
        <v>15</v>
      </c>
      <c r="D6367" s="1">
        <v>43300</v>
      </c>
      <c r="E6367" s="1">
        <v>43445</v>
      </c>
      <c r="F6367" s="1">
        <v>43467</v>
      </c>
      <c r="G6367" s="1">
        <v>43451</v>
      </c>
      <c r="H6367" s="13">
        <f>Orders[[#This Row],[DeliveryDate]]-Orders[[#This Row],[OrderDate]]</f>
        <v>6</v>
      </c>
      <c r="I6367" t="s">
        <v>3</v>
      </c>
      <c r="J6367" t="str">
        <f>_xlfn.XLOOKUP(Orders[[#This Row],[_SalesRepID]],'Sales team'!A:A,'Sales team'!B:B)</f>
        <v>Roy Rice</v>
      </c>
      <c r="K6367">
        <v>24</v>
      </c>
      <c r="L6367">
        <v>30</v>
      </c>
      <c r="M6367">
        <v>1</v>
      </c>
      <c r="N6367" t="str">
        <f>_xlfn.XLOOKUP(Orders[[#This Row],[_ProductID]],Products!A:A,Products!C:C)</f>
        <v>Electronics</v>
      </c>
      <c r="O6367">
        <v>6</v>
      </c>
      <c r="P6367">
        <v>0.3</v>
      </c>
      <c r="Q6367" s="2">
        <v>1038.5</v>
      </c>
      <c r="R6367" s="2">
        <v>633.48500000000001</v>
      </c>
      <c r="S6367" s="2">
        <v>1453.8999999999999</v>
      </c>
      <c r="T6367" s="2">
        <v>186.92999999999984</v>
      </c>
    </row>
    <row r="6368" spans="1:20" x14ac:dyDescent="0.25">
      <c r="A6368" t="s">
        <v>1635</v>
      </c>
      <c r="B6368" t="s">
        <v>8</v>
      </c>
      <c r="C6368" t="s">
        <v>6</v>
      </c>
      <c r="D6368" s="1">
        <v>43300</v>
      </c>
      <c r="E6368" s="1">
        <v>43445</v>
      </c>
      <c r="F6368" s="1">
        <v>43457</v>
      </c>
      <c r="G6368" s="1">
        <v>43453</v>
      </c>
      <c r="H6368" s="13">
        <f>Orders[[#This Row],[DeliveryDate]]-Orders[[#This Row],[OrderDate]]</f>
        <v>8</v>
      </c>
      <c r="I6368" t="s">
        <v>3</v>
      </c>
      <c r="J6368" t="str">
        <f>_xlfn.XLOOKUP(Orders[[#This Row],[_SalesRepID]],'Sales team'!A:A,'Sales team'!B:B)</f>
        <v>Anthony Torres</v>
      </c>
      <c r="K6368">
        <v>20</v>
      </c>
      <c r="L6368">
        <v>50</v>
      </c>
      <c r="M6368">
        <v>113</v>
      </c>
      <c r="N6368" t="str">
        <f>_xlfn.XLOOKUP(Orders[[#This Row],[_ProductID]],Products!A:A,Products!C:C)</f>
        <v>Home décor</v>
      </c>
      <c r="O6368">
        <v>11</v>
      </c>
      <c r="P6368">
        <v>7.4999999999999997E-2</v>
      </c>
      <c r="Q6368" s="2">
        <v>6525.8</v>
      </c>
      <c r="R6368" s="2">
        <v>2806.0940000000001</v>
      </c>
      <c r="S6368" s="2">
        <v>42254.555</v>
      </c>
      <c r="T6368" s="2">
        <v>22611.897000000001</v>
      </c>
    </row>
    <row r="6369" spans="1:20" x14ac:dyDescent="0.25">
      <c r="A6369" t="s">
        <v>1636</v>
      </c>
      <c r="B6369" t="s">
        <v>1</v>
      </c>
      <c r="C6369" t="s">
        <v>2</v>
      </c>
      <c r="D6369" s="1">
        <v>43300</v>
      </c>
      <c r="E6369" s="1">
        <v>43445</v>
      </c>
      <c r="F6369" s="1">
        <v>43472</v>
      </c>
      <c r="G6369" s="1">
        <v>43466</v>
      </c>
      <c r="H6369" s="13">
        <f>Orders[[#This Row],[DeliveryDate]]-Orders[[#This Row],[OrderDate]]</f>
        <v>21</v>
      </c>
      <c r="I6369" t="s">
        <v>3</v>
      </c>
      <c r="J6369" t="str">
        <f>_xlfn.XLOOKUP(Orders[[#This Row],[_SalesRepID]],'Sales team'!A:A,'Sales team'!B:B)</f>
        <v>George Lewis</v>
      </c>
      <c r="K6369">
        <v>8</v>
      </c>
      <c r="L6369">
        <v>40</v>
      </c>
      <c r="M6369">
        <v>217</v>
      </c>
      <c r="N6369" t="str">
        <f>_xlfn.XLOOKUP(Orders[[#This Row],[_ProductID]],Products!A:A,Products!C:C)</f>
        <v>Home décor</v>
      </c>
      <c r="O6369">
        <v>26</v>
      </c>
      <c r="P6369">
        <v>0.4</v>
      </c>
      <c r="Q6369" s="2">
        <v>1092.1000000000001</v>
      </c>
      <c r="R6369" s="2">
        <v>808.15400000000011</v>
      </c>
      <c r="S6369" s="2">
        <v>3276.3000000000006</v>
      </c>
      <c r="T6369" s="2">
        <v>-764.4699999999998</v>
      </c>
    </row>
    <row r="6370" spans="1:20" x14ac:dyDescent="0.25">
      <c r="A6370" t="s">
        <v>1637</v>
      </c>
      <c r="B6370" t="s">
        <v>10</v>
      </c>
      <c r="C6370" t="s">
        <v>6</v>
      </c>
      <c r="D6370" s="1">
        <v>43300</v>
      </c>
      <c r="E6370" s="1">
        <v>43445</v>
      </c>
      <c r="F6370" s="1">
        <v>43470</v>
      </c>
      <c r="G6370" s="1">
        <v>43455</v>
      </c>
      <c r="H6370" s="13">
        <f>Orders[[#This Row],[DeliveryDate]]-Orders[[#This Row],[OrderDate]]</f>
        <v>10</v>
      </c>
      <c r="I6370" t="s">
        <v>3</v>
      </c>
      <c r="J6370" t="str">
        <f>_xlfn.XLOOKUP(Orders[[#This Row],[_SalesRepID]],'Sales team'!A:A,'Sales team'!B:B)</f>
        <v>Donald Reynolds</v>
      </c>
      <c r="K6370">
        <v>26</v>
      </c>
      <c r="L6370">
        <v>9</v>
      </c>
      <c r="M6370">
        <v>128</v>
      </c>
      <c r="N6370" t="str">
        <f>_xlfn.XLOOKUP(Orders[[#This Row],[_ProductID]],Products!A:A,Products!C:C)</f>
        <v>Furniture</v>
      </c>
      <c r="O6370">
        <v>5</v>
      </c>
      <c r="P6370">
        <v>0.05</v>
      </c>
      <c r="Q6370" s="2">
        <v>3879.3</v>
      </c>
      <c r="R6370" s="2">
        <v>2715.5099999999998</v>
      </c>
      <c r="S6370" s="2">
        <v>11056.005000000001</v>
      </c>
      <c r="T6370" s="2">
        <v>2909.4750000000022</v>
      </c>
    </row>
    <row r="6371" spans="1:20" x14ac:dyDescent="0.25">
      <c r="A6371" t="s">
        <v>1638</v>
      </c>
      <c r="B6371" t="s">
        <v>1</v>
      </c>
      <c r="C6371" t="s">
        <v>2</v>
      </c>
      <c r="D6371" s="1">
        <v>43300</v>
      </c>
      <c r="E6371" s="1">
        <v>43445</v>
      </c>
      <c r="F6371" s="1">
        <v>43469</v>
      </c>
      <c r="G6371" s="1">
        <v>43453</v>
      </c>
      <c r="H6371" s="13">
        <f>Orders[[#This Row],[DeliveryDate]]-Orders[[#This Row],[OrderDate]]</f>
        <v>8</v>
      </c>
      <c r="I6371" t="s">
        <v>3</v>
      </c>
      <c r="J6371" t="str">
        <f>_xlfn.XLOOKUP(Orders[[#This Row],[_SalesRepID]],'Sales team'!A:A,'Sales team'!B:B)</f>
        <v>Joshua Bennett</v>
      </c>
      <c r="K6371">
        <v>6</v>
      </c>
      <c r="L6371">
        <v>31</v>
      </c>
      <c r="M6371">
        <v>250</v>
      </c>
      <c r="N6371" t="str">
        <f>_xlfn.XLOOKUP(Orders[[#This Row],[_ProductID]],Products!A:A,Products!C:C)</f>
        <v>Home décor</v>
      </c>
      <c r="O6371">
        <v>27</v>
      </c>
      <c r="P6371">
        <v>0.1</v>
      </c>
      <c r="Q6371" s="2">
        <v>2599.6</v>
      </c>
      <c r="R6371" s="2">
        <v>2027.6880000000001</v>
      </c>
      <c r="S6371" s="2">
        <v>14037.839999999998</v>
      </c>
      <c r="T6371" s="2">
        <v>1871.7119999999977</v>
      </c>
    </row>
    <row r="6372" spans="1:20" x14ac:dyDescent="0.25">
      <c r="A6372" t="s">
        <v>1639</v>
      </c>
      <c r="B6372" t="s">
        <v>1</v>
      </c>
      <c r="C6372" t="s">
        <v>6</v>
      </c>
      <c r="D6372" s="1">
        <v>43300</v>
      </c>
      <c r="E6372" s="1">
        <v>43445</v>
      </c>
      <c r="F6372" s="1">
        <v>43464</v>
      </c>
      <c r="G6372" s="1">
        <v>43473</v>
      </c>
      <c r="H6372" s="13">
        <f>Orders[[#This Row],[DeliveryDate]]-Orders[[#This Row],[OrderDate]]</f>
        <v>28</v>
      </c>
      <c r="I6372" t="s">
        <v>3</v>
      </c>
      <c r="J6372" t="str">
        <f>_xlfn.XLOOKUP(Orders[[#This Row],[_SalesRepID]],'Sales team'!A:A,'Sales team'!B:B)</f>
        <v>Keith Griffin</v>
      </c>
      <c r="K6372">
        <v>2</v>
      </c>
      <c r="L6372">
        <v>33</v>
      </c>
      <c r="M6372">
        <v>202</v>
      </c>
      <c r="N6372" t="str">
        <f>_xlfn.XLOOKUP(Orders[[#This Row],[_ProductID]],Products!A:A,Products!C:C)</f>
        <v>Kitchen &amp; Dining</v>
      </c>
      <c r="O6372">
        <v>37</v>
      </c>
      <c r="P6372">
        <v>0.05</v>
      </c>
      <c r="Q6372" s="2">
        <v>850.9</v>
      </c>
      <c r="R6372" s="2">
        <v>485.01299999999992</v>
      </c>
      <c r="S6372" s="2">
        <v>1616.7099999999998</v>
      </c>
      <c r="T6372" s="2">
        <v>646.68399999999997</v>
      </c>
    </row>
    <row r="6373" spans="1:20" x14ac:dyDescent="0.25">
      <c r="A6373" t="s">
        <v>1629</v>
      </c>
      <c r="B6373" t="s">
        <v>1</v>
      </c>
      <c r="C6373" t="s">
        <v>2</v>
      </c>
      <c r="D6373" s="1">
        <v>43300</v>
      </c>
      <c r="E6373" s="1">
        <v>43444</v>
      </c>
      <c r="F6373" s="1">
        <v>43466</v>
      </c>
      <c r="G6373" s="1">
        <v>43462</v>
      </c>
      <c r="H6373" s="13">
        <f>Orders[[#This Row],[DeliveryDate]]-Orders[[#This Row],[OrderDate]]</f>
        <v>18</v>
      </c>
      <c r="I6373" t="s">
        <v>3</v>
      </c>
      <c r="J6373" t="str">
        <f>_xlfn.XLOOKUP(Orders[[#This Row],[_SalesRepID]],'Sales team'!A:A,'Sales team'!B:B)</f>
        <v>Jonathan Hawkins</v>
      </c>
      <c r="K6373">
        <v>10</v>
      </c>
      <c r="L6373">
        <v>42</v>
      </c>
      <c r="M6373">
        <v>231</v>
      </c>
      <c r="N6373" t="str">
        <f>_xlfn.XLOOKUP(Orders[[#This Row],[_ProductID]],Products!A:A,Products!C:C)</f>
        <v>Home décor</v>
      </c>
      <c r="O6373">
        <v>36</v>
      </c>
      <c r="P6373">
        <v>0.05</v>
      </c>
      <c r="Q6373" s="2">
        <v>3865.9</v>
      </c>
      <c r="R6373" s="2">
        <v>2860.7660000000001</v>
      </c>
      <c r="S6373" s="2">
        <v>29380.84</v>
      </c>
      <c r="T6373" s="2">
        <v>6494.7119999999995</v>
      </c>
    </row>
    <row r="6374" spans="1:20" x14ac:dyDescent="0.25">
      <c r="A6374" t="s">
        <v>1630</v>
      </c>
      <c r="B6374" t="s">
        <v>1</v>
      </c>
      <c r="C6374" t="s">
        <v>6</v>
      </c>
      <c r="D6374" s="1">
        <v>43400</v>
      </c>
      <c r="E6374" s="1">
        <v>43444</v>
      </c>
      <c r="F6374" s="1">
        <v>43472</v>
      </c>
      <c r="G6374" s="1">
        <v>43474</v>
      </c>
      <c r="H6374" s="13">
        <f>Orders[[#This Row],[DeliveryDate]]-Orders[[#This Row],[OrderDate]]</f>
        <v>30</v>
      </c>
      <c r="I6374" t="s">
        <v>3</v>
      </c>
      <c r="J6374" t="str">
        <f>_xlfn.XLOOKUP(Orders[[#This Row],[_SalesRepID]],'Sales team'!A:A,'Sales team'!B:B)</f>
        <v>Shawn Cook</v>
      </c>
      <c r="K6374">
        <v>7</v>
      </c>
      <c r="L6374">
        <v>35</v>
      </c>
      <c r="M6374">
        <v>151</v>
      </c>
      <c r="N6374" t="str">
        <f>_xlfn.XLOOKUP(Orders[[#This Row],[_ProductID]],Products!A:A,Products!C:C)</f>
        <v>Home décor</v>
      </c>
      <c r="O6374">
        <v>2</v>
      </c>
      <c r="P6374">
        <v>7.4999999999999997E-2</v>
      </c>
      <c r="Q6374" s="2">
        <v>951.4</v>
      </c>
      <c r="R6374" s="2">
        <v>399.58799999999997</v>
      </c>
      <c r="S6374" s="2">
        <v>880.04500000000007</v>
      </c>
      <c r="T6374" s="2">
        <v>480.45700000000011</v>
      </c>
    </row>
    <row r="6375" spans="1:20" x14ac:dyDescent="0.25">
      <c r="A6375" t="s">
        <v>1620</v>
      </c>
      <c r="B6375" t="s">
        <v>1</v>
      </c>
      <c r="C6375" t="s">
        <v>13</v>
      </c>
      <c r="D6375" s="1">
        <v>43300</v>
      </c>
      <c r="E6375" s="1">
        <v>43443</v>
      </c>
      <c r="F6375" s="1">
        <v>43446</v>
      </c>
      <c r="G6375" s="1">
        <v>43455</v>
      </c>
      <c r="H6375" s="13">
        <f>Orders[[#This Row],[DeliveryDate]]-Orders[[#This Row],[OrderDate]]</f>
        <v>12</v>
      </c>
      <c r="I6375" t="s">
        <v>3</v>
      </c>
      <c r="J6375" t="str">
        <f>_xlfn.XLOOKUP(Orders[[#This Row],[_SalesRepID]],'Sales team'!A:A,'Sales team'!B:B)</f>
        <v>Chris Armstrong</v>
      </c>
      <c r="K6375">
        <v>4</v>
      </c>
      <c r="L6375">
        <v>43</v>
      </c>
      <c r="M6375">
        <v>327</v>
      </c>
      <c r="N6375" t="str">
        <f>_xlfn.XLOOKUP(Orders[[#This Row],[_ProductID]],Products!A:A,Products!C:C)</f>
        <v>Kitchen &amp; Dining</v>
      </c>
      <c r="O6375">
        <v>8</v>
      </c>
      <c r="P6375">
        <v>0.15</v>
      </c>
      <c r="Q6375" s="2">
        <v>3926.2000000000003</v>
      </c>
      <c r="R6375" s="2">
        <v>2080.8860000000004</v>
      </c>
      <c r="S6375" s="2">
        <v>13349.08</v>
      </c>
      <c r="T6375" s="2">
        <v>5025.5359999999982</v>
      </c>
    </row>
    <row r="6376" spans="1:20" x14ac:dyDescent="0.25">
      <c r="A6376" t="s">
        <v>1621</v>
      </c>
      <c r="B6376" t="s">
        <v>8</v>
      </c>
      <c r="C6376" t="s">
        <v>13</v>
      </c>
      <c r="D6376" s="1">
        <v>43300</v>
      </c>
      <c r="E6376" s="1">
        <v>43443</v>
      </c>
      <c r="F6376" s="1">
        <v>43457</v>
      </c>
      <c r="G6376" s="1">
        <v>43469</v>
      </c>
      <c r="H6376" s="13">
        <f>Orders[[#This Row],[DeliveryDate]]-Orders[[#This Row],[OrderDate]]</f>
        <v>26</v>
      </c>
      <c r="I6376" t="s">
        <v>3</v>
      </c>
      <c r="J6376" t="str">
        <f>_xlfn.XLOOKUP(Orders[[#This Row],[_SalesRepID]],'Sales team'!A:A,'Sales team'!B:B)</f>
        <v>Roy Rice</v>
      </c>
      <c r="K6376">
        <v>24</v>
      </c>
      <c r="L6376">
        <v>36</v>
      </c>
      <c r="M6376">
        <v>313</v>
      </c>
      <c r="N6376" t="str">
        <f>_xlfn.XLOOKUP(Orders[[#This Row],[_ProductID]],Products!A:A,Products!C:C)</f>
        <v>Kitchen &amp; Dining</v>
      </c>
      <c r="O6376">
        <v>7</v>
      </c>
      <c r="P6376">
        <v>0.05</v>
      </c>
      <c r="Q6376" s="2">
        <v>1038.5</v>
      </c>
      <c r="R6376" s="2">
        <v>768.49</v>
      </c>
      <c r="S6376" s="2">
        <v>2959.7249999999999</v>
      </c>
      <c r="T6376" s="2">
        <v>654.25499999999965</v>
      </c>
    </row>
    <row r="6377" spans="1:20" x14ac:dyDescent="0.25">
      <c r="A6377" t="s">
        <v>1622</v>
      </c>
      <c r="B6377" t="s">
        <v>1</v>
      </c>
      <c r="C6377" t="s">
        <v>25</v>
      </c>
      <c r="D6377" s="1">
        <v>43300</v>
      </c>
      <c r="E6377" s="1">
        <v>43443</v>
      </c>
      <c r="F6377" s="1">
        <v>43468</v>
      </c>
      <c r="G6377" s="1">
        <v>43472</v>
      </c>
      <c r="H6377" s="13">
        <f>Orders[[#This Row],[DeliveryDate]]-Orders[[#This Row],[OrderDate]]</f>
        <v>29</v>
      </c>
      <c r="I6377" t="s">
        <v>3</v>
      </c>
      <c r="J6377" t="str">
        <f>_xlfn.XLOOKUP(Orders[[#This Row],[_SalesRepID]],'Sales team'!A:A,'Sales team'!B:B)</f>
        <v>Adam Hernandez</v>
      </c>
      <c r="K6377">
        <v>1</v>
      </c>
      <c r="L6377">
        <v>45</v>
      </c>
      <c r="M6377">
        <v>349</v>
      </c>
      <c r="N6377" t="str">
        <f>_xlfn.XLOOKUP(Orders[[#This Row],[_ProductID]],Products!A:A,Products!C:C)</f>
        <v>Home décor</v>
      </c>
      <c r="O6377">
        <v>35</v>
      </c>
      <c r="P6377">
        <v>0.15</v>
      </c>
      <c r="Q6377" s="2">
        <v>5038.4000000000005</v>
      </c>
      <c r="R6377" s="2">
        <v>2972.6559999999999</v>
      </c>
      <c r="S6377" s="2">
        <v>21413.200000000001</v>
      </c>
      <c r="T6377" s="2">
        <v>6549.9200000000019</v>
      </c>
    </row>
    <row r="6378" spans="1:20" x14ac:dyDescent="0.25">
      <c r="A6378" t="s">
        <v>1623</v>
      </c>
      <c r="B6378" t="s">
        <v>1</v>
      </c>
      <c r="C6378" t="s">
        <v>6</v>
      </c>
      <c r="D6378" s="1">
        <v>43300</v>
      </c>
      <c r="E6378" s="1">
        <v>43443</v>
      </c>
      <c r="F6378" s="1">
        <v>43457</v>
      </c>
      <c r="G6378" s="1">
        <v>43469</v>
      </c>
      <c r="H6378" s="13">
        <f>Orders[[#This Row],[DeliveryDate]]-Orders[[#This Row],[OrderDate]]</f>
        <v>26</v>
      </c>
      <c r="I6378" t="s">
        <v>3</v>
      </c>
      <c r="J6378" t="str">
        <f>_xlfn.XLOOKUP(Orders[[#This Row],[_SalesRepID]],'Sales team'!A:A,'Sales team'!B:B)</f>
        <v>Adam Hernandez</v>
      </c>
      <c r="K6378">
        <v>1</v>
      </c>
      <c r="L6378">
        <v>11</v>
      </c>
      <c r="M6378">
        <v>141</v>
      </c>
      <c r="N6378" t="str">
        <f>_xlfn.XLOOKUP(Orders[[#This Row],[_ProductID]],Products!A:A,Products!C:C)</f>
        <v>Home décor</v>
      </c>
      <c r="O6378">
        <v>14</v>
      </c>
      <c r="P6378">
        <v>0.05</v>
      </c>
      <c r="Q6378" s="2">
        <v>1058.6000000000001</v>
      </c>
      <c r="R6378" s="2">
        <v>561.05800000000011</v>
      </c>
      <c r="S6378" s="2">
        <v>5028.3500000000004</v>
      </c>
      <c r="T6378" s="2">
        <v>2223.06</v>
      </c>
    </row>
    <row r="6379" spans="1:20" x14ac:dyDescent="0.25">
      <c r="A6379" t="s">
        <v>1624</v>
      </c>
      <c r="B6379" t="s">
        <v>1</v>
      </c>
      <c r="C6379" t="s">
        <v>13</v>
      </c>
      <c r="D6379" s="1">
        <v>43400</v>
      </c>
      <c r="E6379" s="1">
        <v>43443</v>
      </c>
      <c r="F6379" s="1">
        <v>43456</v>
      </c>
      <c r="G6379" s="1">
        <v>43453</v>
      </c>
      <c r="H6379" s="13">
        <f>Orders[[#This Row],[DeliveryDate]]-Orders[[#This Row],[OrderDate]]</f>
        <v>10</v>
      </c>
      <c r="I6379" t="s">
        <v>3</v>
      </c>
      <c r="J6379" t="str">
        <f>_xlfn.XLOOKUP(Orders[[#This Row],[_SalesRepID]],'Sales team'!A:A,'Sales team'!B:B)</f>
        <v>Joshua Bennett</v>
      </c>
      <c r="K6379">
        <v>6</v>
      </c>
      <c r="L6379">
        <v>6</v>
      </c>
      <c r="M6379">
        <v>309</v>
      </c>
      <c r="N6379" t="str">
        <f>_xlfn.XLOOKUP(Orders[[#This Row],[_ProductID]],Products!A:A,Products!C:C)</f>
        <v>Home décor</v>
      </c>
      <c r="O6379">
        <v>35</v>
      </c>
      <c r="P6379">
        <v>0.05</v>
      </c>
      <c r="Q6379" s="2">
        <v>221.1</v>
      </c>
      <c r="R6379" s="2">
        <v>97.283999999999992</v>
      </c>
      <c r="S6379" s="2">
        <v>1050.2249999999999</v>
      </c>
      <c r="T6379" s="2">
        <v>563.80499999999995</v>
      </c>
    </row>
    <row r="6380" spans="1:20" x14ac:dyDescent="0.25">
      <c r="A6380" t="s">
        <v>1625</v>
      </c>
      <c r="B6380" t="s">
        <v>1</v>
      </c>
      <c r="C6380" t="s">
        <v>6</v>
      </c>
      <c r="D6380" s="1">
        <v>43400</v>
      </c>
      <c r="E6380" s="1">
        <v>43443</v>
      </c>
      <c r="F6380" s="1">
        <v>43469</v>
      </c>
      <c r="G6380" s="1">
        <v>43451</v>
      </c>
      <c r="H6380" s="13">
        <f>Orders[[#This Row],[DeliveryDate]]-Orders[[#This Row],[OrderDate]]</f>
        <v>8</v>
      </c>
      <c r="I6380" t="s">
        <v>3</v>
      </c>
      <c r="J6380" t="str">
        <f>_xlfn.XLOOKUP(Orders[[#This Row],[_SalesRepID]],'Sales team'!A:A,'Sales team'!B:B)</f>
        <v>Keith Griffin</v>
      </c>
      <c r="K6380">
        <v>2</v>
      </c>
      <c r="L6380">
        <v>24</v>
      </c>
      <c r="M6380">
        <v>141</v>
      </c>
      <c r="N6380" t="str">
        <f>_xlfn.XLOOKUP(Orders[[#This Row],[_ProductID]],Products!A:A,Products!C:C)</f>
        <v>Home décor</v>
      </c>
      <c r="O6380">
        <v>24</v>
      </c>
      <c r="P6380">
        <v>0.1</v>
      </c>
      <c r="Q6380" s="2">
        <v>3296.4</v>
      </c>
      <c r="R6380" s="2">
        <v>2505.2640000000001</v>
      </c>
      <c r="S6380" s="2">
        <v>2966.76</v>
      </c>
      <c r="T6380" s="2">
        <v>461.49600000000009</v>
      </c>
    </row>
    <row r="6381" spans="1:20" x14ac:dyDescent="0.25">
      <c r="A6381" t="s">
        <v>1626</v>
      </c>
      <c r="B6381" t="s">
        <v>1</v>
      </c>
      <c r="C6381" t="s">
        <v>6</v>
      </c>
      <c r="D6381" s="1">
        <v>43300</v>
      </c>
      <c r="E6381" s="1">
        <v>43443</v>
      </c>
      <c r="F6381" s="1">
        <v>43445</v>
      </c>
      <c r="G6381" s="1">
        <v>43448</v>
      </c>
      <c r="H6381" s="13">
        <f>Orders[[#This Row],[DeliveryDate]]-Orders[[#This Row],[OrderDate]]</f>
        <v>5</v>
      </c>
      <c r="I6381" t="s">
        <v>3</v>
      </c>
      <c r="J6381" t="str">
        <f>_xlfn.XLOOKUP(Orders[[#This Row],[_SalesRepID]],'Sales team'!A:A,'Sales team'!B:B)</f>
        <v>Carl Nguyen</v>
      </c>
      <c r="K6381">
        <v>12</v>
      </c>
      <c r="L6381">
        <v>7</v>
      </c>
      <c r="M6381">
        <v>166</v>
      </c>
      <c r="N6381" t="str">
        <f>_xlfn.XLOOKUP(Orders[[#This Row],[_ProductID]],Products!A:A,Products!C:C)</f>
        <v>Home décor</v>
      </c>
      <c r="O6381">
        <v>30</v>
      </c>
      <c r="P6381">
        <v>0.05</v>
      </c>
      <c r="Q6381" s="2">
        <v>5648.1</v>
      </c>
      <c r="R6381" s="2">
        <v>2711.0880000000002</v>
      </c>
      <c r="S6381" s="2">
        <v>32194.170000000006</v>
      </c>
      <c r="T6381" s="2">
        <v>15927.642000000003</v>
      </c>
    </row>
    <row r="6382" spans="1:20" x14ac:dyDescent="0.25">
      <c r="A6382" t="s">
        <v>1627</v>
      </c>
      <c r="B6382" t="s">
        <v>10</v>
      </c>
      <c r="C6382" t="s">
        <v>13</v>
      </c>
      <c r="D6382" s="1">
        <v>43300</v>
      </c>
      <c r="E6382" s="1">
        <v>43443</v>
      </c>
      <c r="F6382" s="1">
        <v>43455</v>
      </c>
      <c r="G6382" s="1">
        <v>43468</v>
      </c>
      <c r="H6382" s="13">
        <f>Orders[[#This Row],[DeliveryDate]]-Orders[[#This Row],[OrderDate]]</f>
        <v>25</v>
      </c>
      <c r="I6382" t="s">
        <v>3</v>
      </c>
      <c r="J6382" t="str">
        <f>_xlfn.XLOOKUP(Orders[[#This Row],[_SalesRepID]],'Sales team'!A:A,'Sales team'!B:B)</f>
        <v>Carlos Miller</v>
      </c>
      <c r="K6382">
        <v>28</v>
      </c>
      <c r="L6382">
        <v>8</v>
      </c>
      <c r="M6382">
        <v>309</v>
      </c>
      <c r="N6382" t="str">
        <f>_xlfn.XLOOKUP(Orders[[#This Row],[_ProductID]],Products!A:A,Products!C:C)</f>
        <v>Kitchen &amp; Dining</v>
      </c>
      <c r="O6382">
        <v>1</v>
      </c>
      <c r="P6382">
        <v>0.1</v>
      </c>
      <c r="Q6382" s="2">
        <v>1118.9000000000001</v>
      </c>
      <c r="R6382" s="2">
        <v>727.28500000000008</v>
      </c>
      <c r="S6382" s="2">
        <v>1007.0100000000001</v>
      </c>
      <c r="T6382" s="2">
        <v>279.72500000000002</v>
      </c>
    </row>
    <row r="6383" spans="1:20" x14ac:dyDescent="0.25">
      <c r="A6383" t="s">
        <v>1628</v>
      </c>
      <c r="B6383" t="s">
        <v>1</v>
      </c>
      <c r="C6383" t="s">
        <v>13</v>
      </c>
      <c r="D6383" s="1">
        <v>43400</v>
      </c>
      <c r="E6383" s="1">
        <v>43443</v>
      </c>
      <c r="F6383" s="1">
        <v>43464</v>
      </c>
      <c r="G6383" s="1">
        <v>43451</v>
      </c>
      <c r="H6383" s="13">
        <f>Orders[[#This Row],[DeliveryDate]]-Orders[[#This Row],[OrderDate]]</f>
        <v>8</v>
      </c>
      <c r="I6383" t="s">
        <v>3</v>
      </c>
      <c r="J6383" t="str">
        <f>_xlfn.XLOOKUP(Orders[[#This Row],[_SalesRepID]],'Sales team'!A:A,'Sales team'!B:B)</f>
        <v>Keith Griffin</v>
      </c>
      <c r="K6383">
        <v>2</v>
      </c>
      <c r="L6383">
        <v>25</v>
      </c>
      <c r="M6383">
        <v>302</v>
      </c>
      <c r="N6383" t="str">
        <f>_xlfn.XLOOKUP(Orders[[#This Row],[_ProductID]],Products!A:A,Products!C:C)</f>
        <v>Home décor</v>
      </c>
      <c r="O6383">
        <v>31</v>
      </c>
      <c r="P6383">
        <v>7.4999999999999997E-2</v>
      </c>
      <c r="Q6383" s="2">
        <v>2680</v>
      </c>
      <c r="R6383" s="2">
        <v>2224.4</v>
      </c>
      <c r="S6383" s="2">
        <v>9916</v>
      </c>
      <c r="T6383" s="2">
        <v>1018.3999999999996</v>
      </c>
    </row>
    <row r="6384" spans="1:20" x14ac:dyDescent="0.25">
      <c r="A6384" t="s">
        <v>1611</v>
      </c>
      <c r="B6384" t="s">
        <v>5</v>
      </c>
      <c r="C6384" t="s">
        <v>13</v>
      </c>
      <c r="D6384" s="1">
        <v>43300</v>
      </c>
      <c r="E6384" s="1">
        <v>43442</v>
      </c>
      <c r="F6384" s="1">
        <v>43457</v>
      </c>
      <c r="G6384" s="1">
        <v>43448</v>
      </c>
      <c r="H6384" s="13">
        <f>Orders[[#This Row],[DeliveryDate]]-Orders[[#This Row],[OrderDate]]</f>
        <v>6</v>
      </c>
      <c r="I6384" t="s">
        <v>3</v>
      </c>
      <c r="J6384" t="str">
        <f>_xlfn.XLOOKUP(Orders[[#This Row],[_SalesRepID]],'Sales team'!A:A,'Sales team'!B:B)</f>
        <v>Roger Alexander</v>
      </c>
      <c r="K6384">
        <v>15</v>
      </c>
      <c r="L6384">
        <v>24</v>
      </c>
      <c r="M6384">
        <v>322</v>
      </c>
      <c r="N6384" t="str">
        <f>_xlfn.XLOOKUP(Orders[[#This Row],[_ProductID]],Products!A:A,Products!C:C)</f>
        <v>Home décor</v>
      </c>
      <c r="O6384">
        <v>31</v>
      </c>
      <c r="P6384">
        <v>0.2</v>
      </c>
      <c r="Q6384" s="2">
        <v>1078.7</v>
      </c>
      <c r="R6384" s="2">
        <v>431.48</v>
      </c>
      <c r="S6384" s="2">
        <v>5177.7600000000011</v>
      </c>
      <c r="T6384" s="2">
        <v>2588.880000000001</v>
      </c>
    </row>
    <row r="6385" spans="1:20" x14ac:dyDescent="0.25">
      <c r="A6385" t="s">
        <v>1612</v>
      </c>
      <c r="B6385" t="s">
        <v>1</v>
      </c>
      <c r="C6385" t="s">
        <v>6</v>
      </c>
      <c r="D6385" s="1">
        <v>43300</v>
      </c>
      <c r="E6385" s="1">
        <v>43442</v>
      </c>
      <c r="F6385" s="1">
        <v>43458</v>
      </c>
      <c r="G6385" s="1">
        <v>43465</v>
      </c>
      <c r="H6385" s="13">
        <f>Orders[[#This Row],[DeliveryDate]]-Orders[[#This Row],[OrderDate]]</f>
        <v>23</v>
      </c>
      <c r="I6385" t="s">
        <v>3</v>
      </c>
      <c r="J6385" t="str">
        <f>_xlfn.XLOOKUP(Orders[[#This Row],[_SalesRepID]],'Sales team'!A:A,'Sales team'!B:B)</f>
        <v>Keith Griffin</v>
      </c>
      <c r="K6385">
        <v>2</v>
      </c>
      <c r="L6385">
        <v>23</v>
      </c>
      <c r="M6385">
        <v>164</v>
      </c>
      <c r="N6385" t="str">
        <f>_xlfn.XLOOKUP(Orders[[#This Row],[_ProductID]],Products!A:A,Products!C:C)</f>
        <v>Home décor</v>
      </c>
      <c r="O6385">
        <v>17</v>
      </c>
      <c r="P6385">
        <v>0.2</v>
      </c>
      <c r="Q6385" s="2">
        <v>3390.2000000000003</v>
      </c>
      <c r="R6385" s="2">
        <v>2746.0620000000004</v>
      </c>
      <c r="S6385" s="2">
        <v>16272.960000000001</v>
      </c>
      <c r="T6385" s="2">
        <v>-203.41200000000208</v>
      </c>
    </row>
    <row r="6386" spans="1:20" x14ac:dyDescent="0.25">
      <c r="A6386" t="s">
        <v>1613</v>
      </c>
      <c r="B6386" t="s">
        <v>1</v>
      </c>
      <c r="C6386" t="s">
        <v>2</v>
      </c>
      <c r="D6386" s="1">
        <v>43400</v>
      </c>
      <c r="E6386" s="1">
        <v>43442</v>
      </c>
      <c r="F6386" s="1">
        <v>43444</v>
      </c>
      <c r="G6386" s="1">
        <v>43448</v>
      </c>
      <c r="H6386" s="13">
        <f>Orders[[#This Row],[DeliveryDate]]-Orders[[#This Row],[OrderDate]]</f>
        <v>6</v>
      </c>
      <c r="I6386" t="s">
        <v>3</v>
      </c>
      <c r="J6386" t="str">
        <f>_xlfn.XLOOKUP(Orders[[#This Row],[_SalesRepID]],'Sales team'!A:A,'Sales team'!B:B)</f>
        <v>George Lewis</v>
      </c>
      <c r="K6386">
        <v>8</v>
      </c>
      <c r="L6386">
        <v>18</v>
      </c>
      <c r="M6386">
        <v>208</v>
      </c>
      <c r="N6386" t="str">
        <f>_xlfn.XLOOKUP(Orders[[#This Row],[_ProductID]],Products!A:A,Products!C:C)</f>
        <v>Home décor</v>
      </c>
      <c r="O6386">
        <v>40</v>
      </c>
      <c r="P6386">
        <v>0.2</v>
      </c>
      <c r="Q6386" s="2">
        <v>5514.1</v>
      </c>
      <c r="R6386" s="2">
        <v>4356.1390000000001</v>
      </c>
      <c r="S6386" s="2">
        <v>13233.840000000004</v>
      </c>
      <c r="T6386" s="2">
        <v>165.4230000000025</v>
      </c>
    </row>
    <row r="6387" spans="1:20" x14ac:dyDescent="0.25">
      <c r="A6387" t="s">
        <v>1614</v>
      </c>
      <c r="B6387" t="s">
        <v>5</v>
      </c>
      <c r="C6387" t="s">
        <v>46</v>
      </c>
      <c r="D6387" s="1">
        <v>43300</v>
      </c>
      <c r="E6387" s="1">
        <v>43442</v>
      </c>
      <c r="F6387" s="1">
        <v>43449</v>
      </c>
      <c r="G6387" s="1">
        <v>43447</v>
      </c>
      <c r="H6387" s="13">
        <f>Orders[[#This Row],[DeliveryDate]]-Orders[[#This Row],[OrderDate]]</f>
        <v>5</v>
      </c>
      <c r="I6387" t="s">
        <v>3</v>
      </c>
      <c r="J6387" t="str">
        <f>_xlfn.XLOOKUP(Orders[[#This Row],[_SalesRepID]],'Sales team'!A:A,'Sales team'!B:B)</f>
        <v>Todd Roberts</v>
      </c>
      <c r="K6387">
        <v>13</v>
      </c>
      <c r="L6387">
        <v>3</v>
      </c>
      <c r="M6387">
        <v>60</v>
      </c>
      <c r="N6387" t="str">
        <f>_xlfn.XLOOKUP(Orders[[#This Row],[_ProductID]],Products!A:A,Products!C:C)</f>
        <v>Kitchen &amp; Dining</v>
      </c>
      <c r="O6387">
        <v>13</v>
      </c>
      <c r="P6387">
        <v>0.05</v>
      </c>
      <c r="Q6387" s="2">
        <v>207.70000000000002</v>
      </c>
      <c r="R6387" s="2">
        <v>145.39000000000001</v>
      </c>
      <c r="S6387" s="2">
        <v>1578.52</v>
      </c>
      <c r="T6387" s="2">
        <v>415.39999999999986</v>
      </c>
    </row>
    <row r="6388" spans="1:20" x14ac:dyDescent="0.25">
      <c r="A6388" t="s">
        <v>1615</v>
      </c>
      <c r="B6388" t="s">
        <v>1</v>
      </c>
      <c r="C6388" t="s">
        <v>46</v>
      </c>
      <c r="D6388" s="1">
        <v>43300</v>
      </c>
      <c r="E6388" s="1">
        <v>43442</v>
      </c>
      <c r="F6388" s="1">
        <v>43467</v>
      </c>
      <c r="G6388" s="1">
        <v>43458</v>
      </c>
      <c r="H6388" s="13">
        <f>Orders[[#This Row],[DeliveryDate]]-Orders[[#This Row],[OrderDate]]</f>
        <v>16</v>
      </c>
      <c r="I6388" t="s">
        <v>3</v>
      </c>
      <c r="J6388" t="str">
        <f>_xlfn.XLOOKUP(Orders[[#This Row],[_SalesRepID]],'Sales team'!A:A,'Sales team'!B:B)</f>
        <v>Adam Hernandez</v>
      </c>
      <c r="K6388">
        <v>1</v>
      </c>
      <c r="L6388">
        <v>49</v>
      </c>
      <c r="M6388">
        <v>70</v>
      </c>
      <c r="N6388" t="str">
        <f>_xlfn.XLOOKUP(Orders[[#This Row],[_ProductID]],Products!A:A,Products!C:C)</f>
        <v>Home décor</v>
      </c>
      <c r="O6388">
        <v>11</v>
      </c>
      <c r="P6388">
        <v>0.05</v>
      </c>
      <c r="Q6388" s="2">
        <v>2010</v>
      </c>
      <c r="R6388" s="2">
        <v>924.6</v>
      </c>
      <c r="S6388" s="2">
        <v>3819</v>
      </c>
      <c r="T6388" s="2">
        <v>1969.8</v>
      </c>
    </row>
    <row r="6389" spans="1:20" x14ac:dyDescent="0.25">
      <c r="A6389" t="s">
        <v>1616</v>
      </c>
      <c r="B6389" t="s">
        <v>5</v>
      </c>
      <c r="C6389" t="s">
        <v>2</v>
      </c>
      <c r="D6389" s="1">
        <v>43300</v>
      </c>
      <c r="E6389" s="1">
        <v>43442</v>
      </c>
      <c r="F6389" s="1">
        <v>43455</v>
      </c>
      <c r="G6389" s="1">
        <v>43467</v>
      </c>
      <c r="H6389" s="13">
        <f>Orders[[#This Row],[DeliveryDate]]-Orders[[#This Row],[OrderDate]]</f>
        <v>25</v>
      </c>
      <c r="I6389" t="s">
        <v>3</v>
      </c>
      <c r="J6389" t="str">
        <f>_xlfn.XLOOKUP(Orders[[#This Row],[_SalesRepID]],'Sales team'!A:A,'Sales team'!B:B)</f>
        <v>Paul Holmes</v>
      </c>
      <c r="K6389">
        <v>14</v>
      </c>
      <c r="L6389">
        <v>30</v>
      </c>
      <c r="M6389">
        <v>221</v>
      </c>
      <c r="N6389" t="str">
        <f>_xlfn.XLOOKUP(Orders[[#This Row],[_ProductID]],Products!A:A,Products!C:C)</f>
        <v>Home décor</v>
      </c>
      <c r="O6389">
        <v>39</v>
      </c>
      <c r="P6389">
        <v>7.4999999999999997E-2</v>
      </c>
      <c r="Q6389" s="2">
        <v>1949.7</v>
      </c>
      <c r="R6389" s="2">
        <v>1052.8380000000002</v>
      </c>
      <c r="S6389" s="2">
        <v>9017.3625000000011</v>
      </c>
      <c r="T6389" s="2">
        <v>3753.1725000000006</v>
      </c>
    </row>
    <row r="6390" spans="1:20" x14ac:dyDescent="0.25">
      <c r="A6390" t="s">
        <v>1617</v>
      </c>
      <c r="B6390" t="s">
        <v>5</v>
      </c>
      <c r="C6390" t="s">
        <v>15</v>
      </c>
      <c r="D6390" s="1">
        <v>43400</v>
      </c>
      <c r="E6390" s="1">
        <v>43442</v>
      </c>
      <c r="F6390" s="1">
        <v>43461</v>
      </c>
      <c r="G6390" s="1">
        <v>43472</v>
      </c>
      <c r="H6390" s="13">
        <f>Orders[[#This Row],[DeliveryDate]]-Orders[[#This Row],[OrderDate]]</f>
        <v>30</v>
      </c>
      <c r="I6390" t="s">
        <v>3</v>
      </c>
      <c r="J6390" t="str">
        <f>_xlfn.XLOOKUP(Orders[[#This Row],[_SalesRepID]],'Sales team'!A:A,'Sales team'!B:B)</f>
        <v>Paul Holmes</v>
      </c>
      <c r="K6390">
        <v>14</v>
      </c>
      <c r="L6390">
        <v>14</v>
      </c>
      <c r="M6390">
        <v>26</v>
      </c>
      <c r="N6390" t="str">
        <f>_xlfn.XLOOKUP(Orders[[#This Row],[_ProductID]],Products!A:A,Products!C:C)</f>
        <v>Kitchen &amp; Dining</v>
      </c>
      <c r="O6390">
        <v>7</v>
      </c>
      <c r="P6390">
        <v>7.4999999999999997E-2</v>
      </c>
      <c r="Q6390" s="2">
        <v>174.20000000000002</v>
      </c>
      <c r="R6390" s="2">
        <v>106.26200000000001</v>
      </c>
      <c r="S6390" s="2">
        <v>1127.9450000000002</v>
      </c>
      <c r="T6390" s="2">
        <v>384.1110000000001</v>
      </c>
    </row>
    <row r="6391" spans="1:20" x14ac:dyDescent="0.25">
      <c r="A6391" t="s">
        <v>1618</v>
      </c>
      <c r="B6391" t="s">
        <v>5</v>
      </c>
      <c r="C6391" t="s">
        <v>25</v>
      </c>
      <c r="D6391" s="1">
        <v>43300</v>
      </c>
      <c r="E6391" s="1">
        <v>43442</v>
      </c>
      <c r="F6391" s="1">
        <v>43466</v>
      </c>
      <c r="G6391" s="1">
        <v>43465</v>
      </c>
      <c r="H6391" s="13">
        <f>Orders[[#This Row],[DeliveryDate]]-Orders[[#This Row],[OrderDate]]</f>
        <v>23</v>
      </c>
      <c r="I6391" t="s">
        <v>3</v>
      </c>
      <c r="J6391" t="str">
        <f>_xlfn.XLOOKUP(Orders[[#This Row],[_SalesRepID]],'Sales team'!A:A,'Sales team'!B:B)</f>
        <v>Anthony Torres</v>
      </c>
      <c r="K6391">
        <v>20</v>
      </c>
      <c r="L6391">
        <v>24</v>
      </c>
      <c r="M6391">
        <v>364</v>
      </c>
      <c r="N6391" t="str">
        <f>_xlfn.XLOOKUP(Orders[[#This Row],[_ProductID]],Products!A:A,Products!C:C)</f>
        <v>Home décor</v>
      </c>
      <c r="O6391">
        <v>23</v>
      </c>
      <c r="P6391">
        <v>0.05</v>
      </c>
      <c r="Q6391" s="2">
        <v>1139</v>
      </c>
      <c r="R6391" s="2">
        <v>797.3</v>
      </c>
      <c r="S6391" s="2">
        <v>7574.3499999999995</v>
      </c>
      <c r="T6391" s="2">
        <v>1993.25</v>
      </c>
    </row>
    <row r="6392" spans="1:20" x14ac:dyDescent="0.25">
      <c r="A6392" t="s">
        <v>1619</v>
      </c>
      <c r="B6392" t="s">
        <v>10</v>
      </c>
      <c r="C6392" t="s">
        <v>25</v>
      </c>
      <c r="D6392" s="1">
        <v>43300</v>
      </c>
      <c r="E6392" s="1">
        <v>43442</v>
      </c>
      <c r="F6392" s="1">
        <v>43455</v>
      </c>
      <c r="G6392" s="1">
        <v>43461</v>
      </c>
      <c r="H6392" s="13">
        <f>Orders[[#This Row],[DeliveryDate]]-Orders[[#This Row],[OrderDate]]</f>
        <v>19</v>
      </c>
      <c r="I6392" t="s">
        <v>3</v>
      </c>
      <c r="J6392" t="str">
        <f>_xlfn.XLOOKUP(Orders[[#This Row],[_SalesRepID]],'Sales team'!A:A,'Sales team'!B:B)</f>
        <v>Shawn Torres</v>
      </c>
      <c r="K6392">
        <v>27</v>
      </c>
      <c r="L6392">
        <v>17</v>
      </c>
      <c r="M6392">
        <v>345</v>
      </c>
      <c r="N6392" t="str">
        <f>_xlfn.XLOOKUP(Orders[[#This Row],[_ProductID]],Products!A:A,Products!C:C)</f>
        <v>Electronics</v>
      </c>
      <c r="O6392">
        <v>28</v>
      </c>
      <c r="P6392">
        <v>7.4999999999999997E-2</v>
      </c>
      <c r="Q6392" s="2">
        <v>5319.8</v>
      </c>
      <c r="R6392" s="2">
        <v>2181.1179999999999</v>
      </c>
      <c r="S6392" s="2">
        <v>39366.520000000004</v>
      </c>
      <c r="T6392" s="2">
        <v>21917.576000000005</v>
      </c>
    </row>
    <row r="6393" spans="1:20" x14ac:dyDescent="0.25">
      <c r="A6393" t="s">
        <v>1603</v>
      </c>
      <c r="B6393" t="s">
        <v>10</v>
      </c>
      <c r="C6393" t="s">
        <v>13</v>
      </c>
      <c r="D6393" s="1">
        <v>43300</v>
      </c>
      <c r="E6393" s="1">
        <v>43441</v>
      </c>
      <c r="F6393" s="1">
        <v>43456</v>
      </c>
      <c r="G6393" s="1">
        <v>43454</v>
      </c>
      <c r="H6393" s="13">
        <f>Orders[[#This Row],[DeliveryDate]]-Orders[[#This Row],[OrderDate]]</f>
        <v>13</v>
      </c>
      <c r="I6393" t="s">
        <v>3</v>
      </c>
      <c r="J6393" t="str">
        <f>_xlfn.XLOOKUP(Orders[[#This Row],[_SalesRepID]],'Sales team'!A:A,'Sales team'!B:B)</f>
        <v>Carlos Miller</v>
      </c>
      <c r="K6393">
        <v>28</v>
      </c>
      <c r="L6393">
        <v>27</v>
      </c>
      <c r="M6393">
        <v>306</v>
      </c>
      <c r="N6393" t="str">
        <f>_xlfn.XLOOKUP(Orders[[#This Row],[_ProductID]],Products!A:A,Products!C:C)</f>
        <v>Home décor</v>
      </c>
      <c r="O6393">
        <v>26</v>
      </c>
      <c r="P6393">
        <v>0.4</v>
      </c>
      <c r="Q6393" s="2">
        <v>5983.1</v>
      </c>
      <c r="R6393" s="2">
        <v>2393.2400000000002</v>
      </c>
      <c r="S6393" s="2">
        <v>28718.880000000001</v>
      </c>
      <c r="T6393" s="2">
        <v>9572.9599999999991</v>
      </c>
    </row>
    <row r="6394" spans="1:20" x14ac:dyDescent="0.25">
      <c r="A6394" t="s">
        <v>1604</v>
      </c>
      <c r="B6394" t="s">
        <v>8</v>
      </c>
      <c r="C6394" t="s">
        <v>6</v>
      </c>
      <c r="D6394" s="1">
        <v>43300</v>
      </c>
      <c r="E6394" s="1">
        <v>43441</v>
      </c>
      <c r="F6394" s="1">
        <v>43448</v>
      </c>
      <c r="G6394" s="1">
        <v>43486</v>
      </c>
      <c r="H6394" s="13">
        <f>Orders[[#This Row],[DeliveryDate]]-Orders[[#This Row],[OrderDate]]</f>
        <v>45</v>
      </c>
      <c r="I6394" t="s">
        <v>3</v>
      </c>
      <c r="J6394" t="str">
        <f>_xlfn.XLOOKUP(Orders[[#This Row],[_SalesRepID]],'Sales team'!A:A,'Sales team'!B:B)</f>
        <v>Douglas Tucker</v>
      </c>
      <c r="K6394">
        <v>23</v>
      </c>
      <c r="L6394">
        <v>47</v>
      </c>
      <c r="M6394">
        <v>173</v>
      </c>
      <c r="N6394" t="str">
        <f>_xlfn.XLOOKUP(Orders[[#This Row],[_ProductID]],Products!A:A,Products!C:C)</f>
        <v>Kitchen &amp; Dining</v>
      </c>
      <c r="O6394">
        <v>37</v>
      </c>
      <c r="P6394">
        <v>7.4999999999999997E-2</v>
      </c>
      <c r="Q6394" s="2">
        <v>1112.2</v>
      </c>
      <c r="R6394" s="2">
        <v>756.29600000000005</v>
      </c>
      <c r="S6394" s="2">
        <v>6172.7100000000009</v>
      </c>
      <c r="T6394" s="2">
        <v>1634.9340000000011</v>
      </c>
    </row>
    <row r="6395" spans="1:20" x14ac:dyDescent="0.25">
      <c r="A6395" t="s">
        <v>1605</v>
      </c>
      <c r="B6395" t="s">
        <v>1</v>
      </c>
      <c r="C6395" t="s">
        <v>6</v>
      </c>
      <c r="D6395" s="1">
        <v>43300</v>
      </c>
      <c r="E6395" s="1">
        <v>43441</v>
      </c>
      <c r="F6395" s="1">
        <v>43464</v>
      </c>
      <c r="G6395" s="1">
        <v>43461</v>
      </c>
      <c r="H6395" s="13">
        <f>Orders[[#This Row],[DeliveryDate]]-Orders[[#This Row],[OrderDate]]</f>
        <v>20</v>
      </c>
      <c r="I6395" t="s">
        <v>3</v>
      </c>
      <c r="J6395" t="str">
        <f>_xlfn.XLOOKUP(Orders[[#This Row],[_SalesRepID]],'Sales team'!A:A,'Sales team'!B:B)</f>
        <v>Joshua Ryan</v>
      </c>
      <c r="K6395">
        <v>9</v>
      </c>
      <c r="L6395">
        <v>23</v>
      </c>
      <c r="M6395">
        <v>121</v>
      </c>
      <c r="N6395" t="str">
        <f>_xlfn.XLOOKUP(Orders[[#This Row],[_ProductID]],Products!A:A,Products!C:C)</f>
        <v>Furniture</v>
      </c>
      <c r="O6395">
        <v>34</v>
      </c>
      <c r="P6395">
        <v>0.2</v>
      </c>
      <c r="Q6395" s="2">
        <v>1855.9</v>
      </c>
      <c r="R6395" s="2">
        <v>816.596</v>
      </c>
      <c r="S6395" s="2">
        <v>8908.3200000000015</v>
      </c>
      <c r="T6395" s="2">
        <v>4008.7440000000015</v>
      </c>
    </row>
    <row r="6396" spans="1:20" x14ac:dyDescent="0.25">
      <c r="A6396" t="s">
        <v>1606</v>
      </c>
      <c r="B6396" t="s">
        <v>1</v>
      </c>
      <c r="C6396" t="s">
        <v>13</v>
      </c>
      <c r="D6396" s="1">
        <v>43300</v>
      </c>
      <c r="E6396" s="1">
        <v>43441</v>
      </c>
      <c r="F6396" s="1">
        <v>43460</v>
      </c>
      <c r="G6396" s="1">
        <v>43469</v>
      </c>
      <c r="H6396" s="13">
        <f>Orders[[#This Row],[DeliveryDate]]-Orders[[#This Row],[OrderDate]]</f>
        <v>28</v>
      </c>
      <c r="I6396" t="s">
        <v>3</v>
      </c>
      <c r="J6396" t="str">
        <f>_xlfn.XLOOKUP(Orders[[#This Row],[_SalesRepID]],'Sales team'!A:A,'Sales team'!B:B)</f>
        <v>Adam Hernandez</v>
      </c>
      <c r="K6396">
        <v>1</v>
      </c>
      <c r="L6396">
        <v>30</v>
      </c>
      <c r="M6396">
        <v>319</v>
      </c>
      <c r="N6396" t="str">
        <f>_xlfn.XLOOKUP(Orders[[#This Row],[_ProductID]],Products!A:A,Products!C:C)</f>
        <v>Home décor</v>
      </c>
      <c r="O6396">
        <v>29</v>
      </c>
      <c r="P6396">
        <v>0.05</v>
      </c>
      <c r="Q6396" s="2">
        <v>3825.7000000000003</v>
      </c>
      <c r="R6396" s="2">
        <v>2295.42</v>
      </c>
      <c r="S6396" s="2">
        <v>21806.489999999998</v>
      </c>
      <c r="T6396" s="2">
        <v>8033.9699999999975</v>
      </c>
    </row>
    <row r="6397" spans="1:20" x14ac:dyDescent="0.25">
      <c r="A6397" t="s">
        <v>1607</v>
      </c>
      <c r="B6397" t="s">
        <v>8</v>
      </c>
      <c r="C6397" t="s">
        <v>2</v>
      </c>
      <c r="D6397" s="1">
        <v>43300</v>
      </c>
      <c r="E6397" s="1">
        <v>43441</v>
      </c>
      <c r="F6397" s="1">
        <v>43449</v>
      </c>
      <c r="G6397" s="1">
        <v>43461</v>
      </c>
      <c r="H6397" s="13">
        <f>Orders[[#This Row],[DeliveryDate]]-Orders[[#This Row],[OrderDate]]</f>
        <v>20</v>
      </c>
      <c r="I6397" t="s">
        <v>3</v>
      </c>
      <c r="J6397" t="str">
        <f>_xlfn.XLOOKUP(Orders[[#This Row],[_SalesRepID]],'Sales team'!A:A,'Sales team'!B:B)</f>
        <v>Douglas Tucker</v>
      </c>
      <c r="K6397">
        <v>23</v>
      </c>
      <c r="L6397">
        <v>16</v>
      </c>
      <c r="M6397">
        <v>218</v>
      </c>
      <c r="N6397" t="str">
        <f>_xlfn.XLOOKUP(Orders[[#This Row],[_ProductID]],Products!A:A,Products!C:C)</f>
        <v>Kitchen &amp; Dining</v>
      </c>
      <c r="O6397">
        <v>37</v>
      </c>
      <c r="P6397">
        <v>0.3</v>
      </c>
      <c r="Q6397" s="2">
        <v>817.4</v>
      </c>
      <c r="R6397" s="2">
        <v>653.92000000000007</v>
      </c>
      <c r="S6397" s="2">
        <v>4577.4399999999996</v>
      </c>
      <c r="T6397" s="2">
        <v>-653.92000000000098</v>
      </c>
    </row>
    <row r="6398" spans="1:20" x14ac:dyDescent="0.25">
      <c r="A6398" t="s">
        <v>1608</v>
      </c>
      <c r="B6398" t="s">
        <v>1</v>
      </c>
      <c r="C6398" t="s">
        <v>6</v>
      </c>
      <c r="D6398" s="1">
        <v>43400</v>
      </c>
      <c r="E6398" s="1">
        <v>43441</v>
      </c>
      <c r="F6398" s="1">
        <v>43466</v>
      </c>
      <c r="G6398" s="1">
        <v>43472</v>
      </c>
      <c r="H6398" s="13">
        <f>Orders[[#This Row],[DeliveryDate]]-Orders[[#This Row],[OrderDate]]</f>
        <v>31</v>
      </c>
      <c r="I6398" t="s">
        <v>3</v>
      </c>
      <c r="J6398" t="str">
        <f>_xlfn.XLOOKUP(Orders[[#This Row],[_SalesRepID]],'Sales team'!A:A,'Sales team'!B:B)</f>
        <v>Jerry Green</v>
      </c>
      <c r="K6398">
        <v>3</v>
      </c>
      <c r="L6398">
        <v>9</v>
      </c>
      <c r="M6398">
        <v>122</v>
      </c>
      <c r="N6398" t="str">
        <f>_xlfn.XLOOKUP(Orders[[#This Row],[_ProductID]],Products!A:A,Products!C:C)</f>
        <v>Electronics</v>
      </c>
      <c r="O6398">
        <v>47</v>
      </c>
      <c r="P6398">
        <v>7.4999999999999997E-2</v>
      </c>
      <c r="Q6398" s="2">
        <v>737</v>
      </c>
      <c r="R6398" s="2">
        <v>375.87</v>
      </c>
      <c r="S6398" s="2">
        <v>5453.8</v>
      </c>
      <c r="T6398" s="2">
        <v>2446.84</v>
      </c>
    </row>
    <row r="6399" spans="1:20" x14ac:dyDescent="0.25">
      <c r="A6399" t="s">
        <v>1609</v>
      </c>
      <c r="B6399" t="s">
        <v>1</v>
      </c>
      <c r="C6399" t="s">
        <v>6</v>
      </c>
      <c r="D6399" s="1">
        <v>43300</v>
      </c>
      <c r="E6399" s="1">
        <v>43441</v>
      </c>
      <c r="F6399" s="1">
        <v>43454</v>
      </c>
      <c r="G6399" s="1">
        <v>43452</v>
      </c>
      <c r="H6399" s="13">
        <f>Orders[[#This Row],[DeliveryDate]]-Orders[[#This Row],[OrderDate]]</f>
        <v>11</v>
      </c>
      <c r="I6399" t="s">
        <v>3</v>
      </c>
      <c r="J6399" t="str">
        <f>_xlfn.XLOOKUP(Orders[[#This Row],[_SalesRepID]],'Sales team'!A:A,'Sales team'!B:B)</f>
        <v>Joshua Bennett</v>
      </c>
      <c r="K6399">
        <v>6</v>
      </c>
      <c r="L6399">
        <v>5</v>
      </c>
      <c r="M6399">
        <v>203</v>
      </c>
      <c r="N6399" t="str">
        <f>_xlfn.XLOOKUP(Orders[[#This Row],[_ProductID]],Products!A:A,Products!C:C)</f>
        <v>Home décor</v>
      </c>
      <c r="O6399">
        <v>32</v>
      </c>
      <c r="P6399">
        <v>0.05</v>
      </c>
      <c r="Q6399" s="2">
        <v>2465.6</v>
      </c>
      <c r="R6399" s="2">
        <v>1651.952</v>
      </c>
      <c r="S6399" s="2">
        <v>11711.599999999999</v>
      </c>
      <c r="T6399" s="2">
        <v>3451.8399999999983</v>
      </c>
    </row>
    <row r="6400" spans="1:20" x14ac:dyDescent="0.25">
      <c r="A6400" t="s">
        <v>1610</v>
      </c>
      <c r="B6400" t="s">
        <v>1</v>
      </c>
      <c r="C6400" t="s">
        <v>15</v>
      </c>
      <c r="D6400" s="1">
        <v>43300</v>
      </c>
      <c r="E6400" s="1">
        <v>43441</v>
      </c>
      <c r="F6400" s="1">
        <v>43455</v>
      </c>
      <c r="G6400" s="1">
        <v>43473</v>
      </c>
      <c r="H6400" s="13">
        <f>Orders[[#This Row],[DeliveryDate]]-Orders[[#This Row],[OrderDate]]</f>
        <v>32</v>
      </c>
      <c r="I6400" t="s">
        <v>3</v>
      </c>
      <c r="J6400" t="str">
        <f>_xlfn.XLOOKUP(Orders[[#This Row],[_SalesRepID]],'Sales team'!A:A,'Sales team'!B:B)</f>
        <v>George Lewis</v>
      </c>
      <c r="K6400">
        <v>8</v>
      </c>
      <c r="L6400">
        <v>41</v>
      </c>
      <c r="M6400">
        <v>10</v>
      </c>
      <c r="N6400" t="str">
        <f>_xlfn.XLOOKUP(Orders[[#This Row],[_ProductID]],Products!A:A,Products!C:C)</f>
        <v>Furniture</v>
      </c>
      <c r="O6400">
        <v>12</v>
      </c>
      <c r="P6400">
        <v>0.1</v>
      </c>
      <c r="Q6400" s="2">
        <v>857.6</v>
      </c>
      <c r="R6400" s="2">
        <v>686.08</v>
      </c>
      <c r="S6400" s="2">
        <v>4631.0400000000009</v>
      </c>
      <c r="T6400" s="2">
        <v>514.5600000000004</v>
      </c>
    </row>
    <row r="6401" spans="1:20" x14ac:dyDescent="0.25">
      <c r="A6401" t="s">
        <v>1592</v>
      </c>
      <c r="B6401" t="s">
        <v>8</v>
      </c>
      <c r="C6401" t="s">
        <v>15</v>
      </c>
      <c r="D6401" s="1">
        <v>43400</v>
      </c>
      <c r="E6401" s="1">
        <v>43440</v>
      </c>
      <c r="F6401" s="1">
        <v>43455</v>
      </c>
      <c r="G6401" s="1">
        <v>43447</v>
      </c>
      <c r="H6401" s="13">
        <f>Orders[[#This Row],[DeliveryDate]]-Orders[[#This Row],[OrderDate]]</f>
        <v>7</v>
      </c>
      <c r="I6401" t="s">
        <v>3</v>
      </c>
      <c r="J6401" t="str">
        <f>_xlfn.XLOOKUP(Orders[[#This Row],[_SalesRepID]],'Sales team'!A:A,'Sales team'!B:B)</f>
        <v>Anthony Torres</v>
      </c>
      <c r="K6401">
        <v>20</v>
      </c>
      <c r="L6401">
        <v>22</v>
      </c>
      <c r="M6401">
        <v>37</v>
      </c>
      <c r="N6401" t="str">
        <f>_xlfn.XLOOKUP(Orders[[#This Row],[_ProductID]],Products!A:A,Products!C:C)</f>
        <v>Furniture</v>
      </c>
      <c r="O6401">
        <v>5</v>
      </c>
      <c r="P6401">
        <v>7.4999999999999997E-2</v>
      </c>
      <c r="Q6401" s="2">
        <v>1118.9000000000001</v>
      </c>
      <c r="R6401" s="2">
        <v>716.09600000000012</v>
      </c>
      <c r="S6401" s="2">
        <v>2069.9650000000001</v>
      </c>
      <c r="T6401" s="2">
        <v>637.77299999999991</v>
      </c>
    </row>
    <row r="6402" spans="1:20" x14ac:dyDescent="0.25">
      <c r="A6402" t="s">
        <v>1593</v>
      </c>
      <c r="B6402" t="s">
        <v>1</v>
      </c>
      <c r="C6402" t="s">
        <v>2</v>
      </c>
      <c r="D6402" s="1">
        <v>43300</v>
      </c>
      <c r="E6402" s="1">
        <v>43440</v>
      </c>
      <c r="F6402" s="1">
        <v>43457</v>
      </c>
      <c r="G6402" s="1">
        <v>43459</v>
      </c>
      <c r="H6402" s="13">
        <f>Orders[[#This Row],[DeliveryDate]]-Orders[[#This Row],[OrderDate]]</f>
        <v>19</v>
      </c>
      <c r="I6402" t="s">
        <v>3</v>
      </c>
      <c r="J6402" t="str">
        <f>_xlfn.XLOOKUP(Orders[[#This Row],[_SalesRepID]],'Sales team'!A:A,'Sales team'!B:B)</f>
        <v>Jonathan Hawkins</v>
      </c>
      <c r="K6402">
        <v>10</v>
      </c>
      <c r="L6402">
        <v>22</v>
      </c>
      <c r="M6402">
        <v>258</v>
      </c>
      <c r="N6402" t="str">
        <f>_xlfn.XLOOKUP(Orders[[#This Row],[_ProductID]],Products!A:A,Products!C:C)</f>
        <v>Home décor</v>
      </c>
      <c r="O6402">
        <v>43</v>
      </c>
      <c r="P6402">
        <v>0.1</v>
      </c>
      <c r="Q6402" s="2">
        <v>3926.2000000000003</v>
      </c>
      <c r="R6402" s="2">
        <v>2630.5540000000005</v>
      </c>
      <c r="S6402" s="2">
        <v>14134.320000000002</v>
      </c>
      <c r="T6402" s="2">
        <v>3612.1039999999994</v>
      </c>
    </row>
    <row r="6403" spans="1:20" x14ac:dyDescent="0.25">
      <c r="A6403" t="s">
        <v>1594</v>
      </c>
      <c r="B6403" t="s">
        <v>10</v>
      </c>
      <c r="C6403" t="s">
        <v>46</v>
      </c>
      <c r="D6403" s="1">
        <v>43300</v>
      </c>
      <c r="E6403" s="1">
        <v>43440</v>
      </c>
      <c r="F6403" s="1">
        <v>43467</v>
      </c>
      <c r="G6403" s="1">
        <v>43465</v>
      </c>
      <c r="H6403" s="13">
        <f>Orders[[#This Row],[DeliveryDate]]-Orders[[#This Row],[OrderDate]]</f>
        <v>25</v>
      </c>
      <c r="I6403" t="s">
        <v>3</v>
      </c>
      <c r="J6403" t="str">
        <f>_xlfn.XLOOKUP(Orders[[#This Row],[_SalesRepID]],'Sales team'!A:A,'Sales team'!B:B)</f>
        <v>Shawn Torres</v>
      </c>
      <c r="K6403">
        <v>27</v>
      </c>
      <c r="L6403">
        <v>19</v>
      </c>
      <c r="M6403">
        <v>81</v>
      </c>
      <c r="N6403" t="str">
        <f>_xlfn.XLOOKUP(Orders[[#This Row],[_ProductID]],Products!A:A,Products!C:C)</f>
        <v>Kitchen &amp; Dining</v>
      </c>
      <c r="O6403">
        <v>4</v>
      </c>
      <c r="P6403">
        <v>0.05</v>
      </c>
      <c r="Q6403" s="2">
        <v>917.9</v>
      </c>
      <c r="R6403" s="2">
        <v>514.024</v>
      </c>
      <c r="S6403" s="2">
        <v>6976.0399999999991</v>
      </c>
      <c r="T6403" s="2">
        <v>2863.847999999999</v>
      </c>
    </row>
    <row r="6404" spans="1:20" x14ac:dyDescent="0.25">
      <c r="A6404" t="s">
        <v>1595</v>
      </c>
      <c r="B6404" t="s">
        <v>1</v>
      </c>
      <c r="C6404" t="s">
        <v>6</v>
      </c>
      <c r="D6404" s="1">
        <v>43300</v>
      </c>
      <c r="E6404" s="1">
        <v>43440</v>
      </c>
      <c r="F6404" s="1">
        <v>43450</v>
      </c>
      <c r="G6404" s="1">
        <v>43447</v>
      </c>
      <c r="H6404" s="13">
        <f>Orders[[#This Row],[DeliveryDate]]-Orders[[#This Row],[OrderDate]]</f>
        <v>7</v>
      </c>
      <c r="I6404" t="s">
        <v>3</v>
      </c>
      <c r="J6404" t="str">
        <f>_xlfn.XLOOKUP(Orders[[#This Row],[_SalesRepID]],'Sales team'!A:A,'Sales team'!B:B)</f>
        <v>Stephen Payne</v>
      </c>
      <c r="K6404">
        <v>5</v>
      </c>
      <c r="L6404">
        <v>50</v>
      </c>
      <c r="M6404">
        <v>135</v>
      </c>
      <c r="N6404" t="str">
        <f>_xlfn.XLOOKUP(Orders[[#This Row],[_ProductID]],Products!A:A,Products!C:C)</f>
        <v>Home décor</v>
      </c>
      <c r="O6404">
        <v>31</v>
      </c>
      <c r="P6404">
        <v>0.2</v>
      </c>
      <c r="Q6404" s="2">
        <v>207.70000000000002</v>
      </c>
      <c r="R6404" s="2">
        <v>99.695999999999998</v>
      </c>
      <c r="S6404" s="2">
        <v>996.96</v>
      </c>
      <c r="T6404" s="2">
        <v>398.78400000000011</v>
      </c>
    </row>
    <row r="6405" spans="1:20" x14ac:dyDescent="0.25">
      <c r="A6405" t="s">
        <v>1596</v>
      </c>
      <c r="B6405" t="s">
        <v>1</v>
      </c>
      <c r="C6405" t="s">
        <v>13</v>
      </c>
      <c r="D6405" s="1">
        <v>43300</v>
      </c>
      <c r="E6405" s="1">
        <v>43440</v>
      </c>
      <c r="F6405" s="1">
        <v>43442</v>
      </c>
      <c r="G6405" s="1">
        <v>43447</v>
      </c>
      <c r="H6405" s="13">
        <f>Orders[[#This Row],[DeliveryDate]]-Orders[[#This Row],[OrderDate]]</f>
        <v>7</v>
      </c>
      <c r="I6405" t="s">
        <v>3</v>
      </c>
      <c r="J6405" t="str">
        <f>_xlfn.XLOOKUP(Orders[[#This Row],[_SalesRepID]],'Sales team'!A:A,'Sales team'!B:B)</f>
        <v>Joshua Bennett</v>
      </c>
      <c r="K6405">
        <v>6</v>
      </c>
      <c r="L6405">
        <v>17</v>
      </c>
      <c r="M6405">
        <v>283</v>
      </c>
      <c r="N6405" t="str">
        <f>_xlfn.XLOOKUP(Orders[[#This Row],[_ProductID]],Products!A:A,Products!C:C)</f>
        <v>Kitchen &amp; Dining</v>
      </c>
      <c r="O6405">
        <v>37</v>
      </c>
      <c r="P6405">
        <v>7.4999999999999997E-2</v>
      </c>
      <c r="Q6405" s="2">
        <v>1976.5</v>
      </c>
      <c r="R6405" s="2">
        <v>1264.96</v>
      </c>
      <c r="S6405" s="2">
        <v>1828.2625</v>
      </c>
      <c r="T6405" s="2">
        <v>563.30250000000001</v>
      </c>
    </row>
    <row r="6406" spans="1:20" x14ac:dyDescent="0.25">
      <c r="A6406" t="s">
        <v>1597</v>
      </c>
      <c r="B6406" t="s">
        <v>10</v>
      </c>
      <c r="C6406" t="s">
        <v>46</v>
      </c>
      <c r="D6406" s="1">
        <v>43400</v>
      </c>
      <c r="E6406" s="1">
        <v>43440</v>
      </c>
      <c r="F6406" s="1">
        <v>43445</v>
      </c>
      <c r="G6406" s="1">
        <v>43465</v>
      </c>
      <c r="H6406" s="13">
        <f>Orders[[#This Row],[DeliveryDate]]-Orders[[#This Row],[OrderDate]]</f>
        <v>25</v>
      </c>
      <c r="I6406" t="s">
        <v>3</v>
      </c>
      <c r="J6406" t="str">
        <f>_xlfn.XLOOKUP(Orders[[#This Row],[_SalesRepID]],'Sales team'!A:A,'Sales team'!B:B)</f>
        <v>Shawn Torres</v>
      </c>
      <c r="K6406">
        <v>27</v>
      </c>
      <c r="L6406">
        <v>19</v>
      </c>
      <c r="M6406">
        <v>80</v>
      </c>
      <c r="N6406" t="str">
        <f>_xlfn.XLOOKUP(Orders[[#This Row],[_ProductID]],Products!A:A,Products!C:C)</f>
        <v>Kitchen &amp; Dining</v>
      </c>
      <c r="O6406">
        <v>16</v>
      </c>
      <c r="P6406">
        <v>0.15</v>
      </c>
      <c r="Q6406" s="2">
        <v>3959.7000000000003</v>
      </c>
      <c r="R6406" s="2">
        <v>2613.4020000000005</v>
      </c>
      <c r="S6406" s="2">
        <v>13462.980000000001</v>
      </c>
      <c r="T6406" s="2">
        <v>3009.3719999999994</v>
      </c>
    </row>
    <row r="6407" spans="1:20" x14ac:dyDescent="0.25">
      <c r="A6407" t="s">
        <v>1598</v>
      </c>
      <c r="B6407" t="s">
        <v>1</v>
      </c>
      <c r="C6407" t="s">
        <v>6</v>
      </c>
      <c r="D6407" s="1">
        <v>43400</v>
      </c>
      <c r="E6407" s="1">
        <v>43440</v>
      </c>
      <c r="F6407" s="1">
        <v>43466</v>
      </c>
      <c r="G6407" s="1">
        <v>43448</v>
      </c>
      <c r="H6407" s="13">
        <f>Orders[[#This Row],[DeliveryDate]]-Orders[[#This Row],[OrderDate]]</f>
        <v>8</v>
      </c>
      <c r="I6407" t="s">
        <v>3</v>
      </c>
      <c r="J6407" t="str">
        <f>_xlfn.XLOOKUP(Orders[[#This Row],[_SalesRepID]],'Sales team'!A:A,'Sales team'!B:B)</f>
        <v>Joshua Bennett</v>
      </c>
      <c r="K6407">
        <v>6</v>
      </c>
      <c r="L6407">
        <v>49</v>
      </c>
      <c r="M6407">
        <v>124</v>
      </c>
      <c r="N6407" t="str">
        <f>_xlfn.XLOOKUP(Orders[[#This Row],[_ProductID]],Products!A:A,Products!C:C)</f>
        <v>Home décor</v>
      </c>
      <c r="O6407">
        <v>29</v>
      </c>
      <c r="P6407">
        <v>0.1</v>
      </c>
      <c r="Q6407" s="2">
        <v>1098.8</v>
      </c>
      <c r="R6407" s="2">
        <v>846.07600000000002</v>
      </c>
      <c r="S6407" s="2">
        <v>1977.84</v>
      </c>
      <c r="T6407" s="2">
        <v>285.68799999999987</v>
      </c>
    </row>
    <row r="6408" spans="1:20" x14ac:dyDescent="0.25">
      <c r="A6408" t="s">
        <v>1599</v>
      </c>
      <c r="B6408" t="s">
        <v>5</v>
      </c>
      <c r="C6408" t="s">
        <v>6</v>
      </c>
      <c r="D6408" s="1">
        <v>43300</v>
      </c>
      <c r="E6408" s="1">
        <v>43440</v>
      </c>
      <c r="F6408" s="1">
        <v>43446</v>
      </c>
      <c r="G6408" s="1">
        <v>43454</v>
      </c>
      <c r="H6408" s="13">
        <f>Orders[[#This Row],[DeliveryDate]]-Orders[[#This Row],[OrderDate]]</f>
        <v>14</v>
      </c>
      <c r="I6408" t="s">
        <v>3</v>
      </c>
      <c r="J6408" t="str">
        <f>_xlfn.XLOOKUP(Orders[[#This Row],[_SalesRepID]],'Sales team'!A:A,'Sales team'!B:B)</f>
        <v>Todd Roberts</v>
      </c>
      <c r="K6408">
        <v>13</v>
      </c>
      <c r="L6408">
        <v>15</v>
      </c>
      <c r="M6408">
        <v>103</v>
      </c>
      <c r="N6408" t="str">
        <f>_xlfn.XLOOKUP(Orders[[#This Row],[_ProductID]],Products!A:A,Products!C:C)</f>
        <v>Home décor</v>
      </c>
      <c r="O6408">
        <v>41</v>
      </c>
      <c r="P6408">
        <v>0.05</v>
      </c>
      <c r="Q6408" s="2">
        <v>877.7</v>
      </c>
      <c r="R6408" s="2">
        <v>728.49099999999999</v>
      </c>
      <c r="S6408" s="2">
        <v>1667.63</v>
      </c>
      <c r="T6408" s="2">
        <v>210.64800000000014</v>
      </c>
    </row>
    <row r="6409" spans="1:20" x14ac:dyDescent="0.25">
      <c r="A6409" t="s">
        <v>1600</v>
      </c>
      <c r="B6409" t="s">
        <v>1</v>
      </c>
      <c r="C6409" t="s">
        <v>6</v>
      </c>
      <c r="D6409" s="1">
        <v>43300</v>
      </c>
      <c r="E6409" s="1">
        <v>43440</v>
      </c>
      <c r="F6409" s="1">
        <v>43462</v>
      </c>
      <c r="G6409" s="1">
        <v>43452</v>
      </c>
      <c r="H6409" s="13">
        <f>Orders[[#This Row],[DeliveryDate]]-Orders[[#This Row],[OrderDate]]</f>
        <v>12</v>
      </c>
      <c r="I6409" t="s">
        <v>3</v>
      </c>
      <c r="J6409" t="str">
        <f>_xlfn.XLOOKUP(Orders[[#This Row],[_SalesRepID]],'Sales team'!A:A,'Sales team'!B:B)</f>
        <v>Shawn Cook</v>
      </c>
      <c r="K6409">
        <v>7</v>
      </c>
      <c r="L6409">
        <v>14</v>
      </c>
      <c r="M6409">
        <v>178</v>
      </c>
      <c r="N6409" t="str">
        <f>_xlfn.XLOOKUP(Orders[[#This Row],[_ProductID]],Products!A:A,Products!C:C)</f>
        <v>Electronics</v>
      </c>
      <c r="O6409">
        <v>47</v>
      </c>
      <c r="P6409">
        <v>0.1</v>
      </c>
      <c r="Q6409" s="2">
        <v>2552.7000000000003</v>
      </c>
      <c r="R6409" s="2">
        <v>1276.3500000000001</v>
      </c>
      <c r="S6409" s="2">
        <v>11487.150000000001</v>
      </c>
      <c r="T6409" s="2">
        <v>5105.4000000000005</v>
      </c>
    </row>
    <row r="6410" spans="1:20" x14ac:dyDescent="0.25">
      <c r="A6410" t="s">
        <v>1601</v>
      </c>
      <c r="B6410" t="s">
        <v>1</v>
      </c>
      <c r="C6410" t="s">
        <v>25</v>
      </c>
      <c r="D6410" s="1">
        <v>43300</v>
      </c>
      <c r="E6410" s="1">
        <v>43440</v>
      </c>
      <c r="F6410" s="1">
        <v>43460</v>
      </c>
      <c r="G6410" s="1">
        <v>43451</v>
      </c>
      <c r="H6410" s="13">
        <f>Orders[[#This Row],[DeliveryDate]]-Orders[[#This Row],[OrderDate]]</f>
        <v>11</v>
      </c>
      <c r="I6410" t="s">
        <v>3</v>
      </c>
      <c r="J6410" t="str">
        <f>_xlfn.XLOOKUP(Orders[[#This Row],[_SalesRepID]],'Sales team'!A:A,'Sales team'!B:B)</f>
        <v>Stephen Payne</v>
      </c>
      <c r="K6410">
        <v>5</v>
      </c>
      <c r="L6410">
        <v>12</v>
      </c>
      <c r="M6410">
        <v>355</v>
      </c>
      <c r="N6410" t="str">
        <f>_xlfn.XLOOKUP(Orders[[#This Row],[_ProductID]],Products!A:A,Products!C:C)</f>
        <v>Outdoor</v>
      </c>
      <c r="O6410">
        <v>18</v>
      </c>
      <c r="P6410">
        <v>0.05</v>
      </c>
      <c r="Q6410" s="2">
        <v>1025.1000000000001</v>
      </c>
      <c r="R6410" s="2">
        <v>768.82500000000005</v>
      </c>
      <c r="S6410" s="2">
        <v>7790.76</v>
      </c>
      <c r="T6410" s="2">
        <v>1640.1599999999999</v>
      </c>
    </row>
    <row r="6411" spans="1:20" x14ac:dyDescent="0.25">
      <c r="A6411" t="s">
        <v>1602</v>
      </c>
      <c r="B6411" t="s">
        <v>8</v>
      </c>
      <c r="C6411" t="s">
        <v>2</v>
      </c>
      <c r="D6411" s="1">
        <v>43300</v>
      </c>
      <c r="E6411" s="1">
        <v>43440</v>
      </c>
      <c r="F6411" s="1">
        <v>43468</v>
      </c>
      <c r="G6411" s="1">
        <v>43445</v>
      </c>
      <c r="H6411" s="13">
        <f>Orders[[#This Row],[DeliveryDate]]-Orders[[#This Row],[OrderDate]]</f>
        <v>5</v>
      </c>
      <c r="I6411" t="s">
        <v>3</v>
      </c>
      <c r="J6411" t="str">
        <f>_xlfn.XLOOKUP(Orders[[#This Row],[_SalesRepID]],'Sales team'!A:A,'Sales team'!B:B)</f>
        <v>Douglas Tucker</v>
      </c>
      <c r="K6411">
        <v>23</v>
      </c>
      <c r="L6411">
        <v>34</v>
      </c>
      <c r="M6411">
        <v>245</v>
      </c>
      <c r="N6411" t="str">
        <f>_xlfn.XLOOKUP(Orders[[#This Row],[_ProductID]],Products!A:A,Products!C:C)</f>
        <v>Home décor</v>
      </c>
      <c r="O6411">
        <v>31</v>
      </c>
      <c r="P6411">
        <v>0.15</v>
      </c>
      <c r="Q6411" s="2">
        <v>1045.2</v>
      </c>
      <c r="R6411" s="2">
        <v>668.928</v>
      </c>
      <c r="S6411" s="2">
        <v>6218.9400000000005</v>
      </c>
      <c r="T6411" s="2">
        <v>1536.4440000000004</v>
      </c>
    </row>
    <row r="6412" spans="1:20" x14ac:dyDescent="0.25">
      <c r="A6412" t="s">
        <v>1586</v>
      </c>
      <c r="B6412" t="s">
        <v>5</v>
      </c>
      <c r="C6412" t="s">
        <v>2</v>
      </c>
      <c r="D6412" s="1">
        <v>43300</v>
      </c>
      <c r="E6412" s="1">
        <v>43439</v>
      </c>
      <c r="F6412" s="1">
        <v>43441</v>
      </c>
      <c r="G6412" s="1">
        <v>43444</v>
      </c>
      <c r="H6412" s="13">
        <f>Orders[[#This Row],[DeliveryDate]]-Orders[[#This Row],[OrderDate]]</f>
        <v>5</v>
      </c>
      <c r="I6412" t="s">
        <v>3</v>
      </c>
      <c r="J6412" t="str">
        <f>_xlfn.XLOOKUP(Orders[[#This Row],[_SalesRepID]],'Sales team'!A:A,'Sales team'!B:B)</f>
        <v>Carl Nguyen</v>
      </c>
      <c r="K6412">
        <v>12</v>
      </c>
      <c r="L6412">
        <v>30</v>
      </c>
      <c r="M6412">
        <v>259</v>
      </c>
      <c r="N6412" t="str">
        <f>_xlfn.XLOOKUP(Orders[[#This Row],[_ProductID]],Products!A:A,Products!C:C)</f>
        <v>Home décor</v>
      </c>
      <c r="O6412">
        <v>2</v>
      </c>
      <c r="P6412">
        <v>7.4999999999999997E-2</v>
      </c>
      <c r="Q6412" s="2">
        <v>1842.5</v>
      </c>
      <c r="R6412" s="2">
        <v>1437.15</v>
      </c>
      <c r="S6412" s="2">
        <v>13634.5</v>
      </c>
      <c r="T6412" s="2">
        <v>2137.2999999999993</v>
      </c>
    </row>
    <row r="6413" spans="1:20" x14ac:dyDescent="0.25">
      <c r="A6413" t="s">
        <v>1587</v>
      </c>
      <c r="B6413" t="s">
        <v>1</v>
      </c>
      <c r="C6413" t="s">
        <v>25</v>
      </c>
      <c r="D6413" s="1">
        <v>43400</v>
      </c>
      <c r="E6413" s="1">
        <v>43439</v>
      </c>
      <c r="F6413" s="1">
        <v>43465</v>
      </c>
      <c r="G6413" s="1">
        <v>43445</v>
      </c>
      <c r="H6413" s="13">
        <f>Orders[[#This Row],[DeliveryDate]]-Orders[[#This Row],[OrderDate]]</f>
        <v>6</v>
      </c>
      <c r="I6413" t="s">
        <v>3</v>
      </c>
      <c r="J6413" t="str">
        <f>_xlfn.XLOOKUP(Orders[[#This Row],[_SalesRepID]],'Sales team'!A:A,'Sales team'!B:B)</f>
        <v>Chris Armstrong</v>
      </c>
      <c r="K6413">
        <v>4</v>
      </c>
      <c r="L6413">
        <v>18</v>
      </c>
      <c r="M6413">
        <v>344</v>
      </c>
      <c r="N6413" t="str">
        <f>_xlfn.XLOOKUP(Orders[[#This Row],[_ProductID]],Products!A:A,Products!C:C)</f>
        <v>Home décor</v>
      </c>
      <c r="O6413">
        <v>45</v>
      </c>
      <c r="P6413">
        <v>0.1</v>
      </c>
      <c r="Q6413" s="2">
        <v>3839.1</v>
      </c>
      <c r="R6413" s="2">
        <v>2764.152</v>
      </c>
      <c r="S6413" s="2">
        <v>13820.76</v>
      </c>
      <c r="T6413" s="2">
        <v>2764.152</v>
      </c>
    </row>
    <row r="6414" spans="1:20" x14ac:dyDescent="0.25">
      <c r="A6414" t="s">
        <v>1588</v>
      </c>
      <c r="B6414" t="s">
        <v>5</v>
      </c>
      <c r="C6414" t="s">
        <v>6</v>
      </c>
      <c r="D6414" s="1">
        <v>43300</v>
      </c>
      <c r="E6414" s="1">
        <v>43439</v>
      </c>
      <c r="F6414" s="1">
        <v>43444</v>
      </c>
      <c r="G6414" s="1">
        <v>43461</v>
      </c>
      <c r="H6414" s="13">
        <f>Orders[[#This Row],[DeliveryDate]]-Orders[[#This Row],[OrderDate]]</f>
        <v>22</v>
      </c>
      <c r="I6414" t="s">
        <v>3</v>
      </c>
      <c r="J6414" t="str">
        <f>_xlfn.XLOOKUP(Orders[[#This Row],[_SalesRepID]],'Sales team'!A:A,'Sales team'!B:B)</f>
        <v>Todd Roberts</v>
      </c>
      <c r="K6414">
        <v>13</v>
      </c>
      <c r="L6414">
        <v>34</v>
      </c>
      <c r="M6414">
        <v>178</v>
      </c>
      <c r="N6414" t="str">
        <f>_xlfn.XLOOKUP(Orders[[#This Row],[_ProductID]],Products!A:A,Products!C:C)</f>
        <v>Home décor</v>
      </c>
      <c r="O6414">
        <v>43</v>
      </c>
      <c r="P6414">
        <v>0.15</v>
      </c>
      <c r="Q6414" s="2">
        <v>268</v>
      </c>
      <c r="R6414" s="2">
        <v>171.52</v>
      </c>
      <c r="S6414" s="2">
        <v>1594.6</v>
      </c>
      <c r="T6414" s="2">
        <v>393.95999999999981</v>
      </c>
    </row>
    <row r="6415" spans="1:20" x14ac:dyDescent="0.25">
      <c r="A6415" t="s">
        <v>1589</v>
      </c>
      <c r="B6415" t="s">
        <v>1</v>
      </c>
      <c r="C6415" t="s">
        <v>6</v>
      </c>
      <c r="D6415" s="1">
        <v>43300</v>
      </c>
      <c r="E6415" s="1">
        <v>43439</v>
      </c>
      <c r="F6415" s="1">
        <v>43447</v>
      </c>
      <c r="G6415" s="1">
        <v>43445</v>
      </c>
      <c r="H6415" s="13">
        <f>Orders[[#This Row],[DeliveryDate]]-Orders[[#This Row],[OrderDate]]</f>
        <v>6</v>
      </c>
      <c r="I6415" t="s">
        <v>3</v>
      </c>
      <c r="J6415" t="str">
        <f>_xlfn.XLOOKUP(Orders[[#This Row],[_SalesRepID]],'Sales team'!A:A,'Sales team'!B:B)</f>
        <v>Keith Griffin</v>
      </c>
      <c r="K6415">
        <v>2</v>
      </c>
      <c r="L6415">
        <v>28</v>
      </c>
      <c r="M6415">
        <v>118</v>
      </c>
      <c r="N6415" t="str">
        <f>_xlfn.XLOOKUP(Orders[[#This Row],[_ProductID]],Products!A:A,Products!C:C)</f>
        <v>Furniture</v>
      </c>
      <c r="O6415">
        <v>19</v>
      </c>
      <c r="P6415">
        <v>0.3</v>
      </c>
      <c r="Q6415" s="2">
        <v>1829.1000000000001</v>
      </c>
      <c r="R6415" s="2">
        <v>859.67700000000002</v>
      </c>
      <c r="S6415" s="2">
        <v>3841.1099999999997</v>
      </c>
      <c r="T6415" s="2">
        <v>1262.0789999999997</v>
      </c>
    </row>
    <row r="6416" spans="1:20" x14ac:dyDescent="0.25">
      <c r="A6416" t="s">
        <v>1590</v>
      </c>
      <c r="B6416" t="s">
        <v>10</v>
      </c>
      <c r="C6416" t="s">
        <v>13</v>
      </c>
      <c r="D6416" s="1">
        <v>43300</v>
      </c>
      <c r="E6416" s="1">
        <v>43439</v>
      </c>
      <c r="F6416" s="1">
        <v>43453</v>
      </c>
      <c r="G6416" s="1">
        <v>43447</v>
      </c>
      <c r="H6416" s="13">
        <f>Orders[[#This Row],[DeliveryDate]]-Orders[[#This Row],[OrderDate]]</f>
        <v>8</v>
      </c>
      <c r="I6416" t="s">
        <v>3</v>
      </c>
      <c r="J6416" t="str">
        <f>_xlfn.XLOOKUP(Orders[[#This Row],[_SalesRepID]],'Sales team'!A:A,'Sales team'!B:B)</f>
        <v>Shawn Torres</v>
      </c>
      <c r="K6416">
        <v>27</v>
      </c>
      <c r="L6416">
        <v>15</v>
      </c>
      <c r="M6416">
        <v>294</v>
      </c>
      <c r="N6416" t="str">
        <f>_xlfn.XLOOKUP(Orders[[#This Row],[_ProductID]],Products!A:A,Products!C:C)</f>
        <v>Electronics</v>
      </c>
      <c r="O6416">
        <v>25</v>
      </c>
      <c r="P6416">
        <v>0.2</v>
      </c>
      <c r="Q6416" s="2">
        <v>1795.6000000000001</v>
      </c>
      <c r="R6416" s="2">
        <v>1256.92</v>
      </c>
      <c r="S6416" s="2">
        <v>1436.4800000000002</v>
      </c>
      <c r="T6416" s="2">
        <v>179.56000000000017</v>
      </c>
    </row>
    <row r="6417" spans="1:20" x14ac:dyDescent="0.25">
      <c r="A6417" t="s">
        <v>1591</v>
      </c>
      <c r="B6417" t="s">
        <v>5</v>
      </c>
      <c r="C6417" t="s">
        <v>15</v>
      </c>
      <c r="D6417" s="1">
        <v>43300</v>
      </c>
      <c r="E6417" s="1">
        <v>43439</v>
      </c>
      <c r="F6417" s="1">
        <v>43467</v>
      </c>
      <c r="G6417" s="1">
        <v>43448</v>
      </c>
      <c r="H6417" s="13">
        <f>Orders[[#This Row],[DeliveryDate]]-Orders[[#This Row],[OrderDate]]</f>
        <v>9</v>
      </c>
      <c r="I6417" t="s">
        <v>3</v>
      </c>
      <c r="J6417" t="str">
        <f>_xlfn.XLOOKUP(Orders[[#This Row],[_SalesRepID]],'Sales team'!A:A,'Sales team'!B:B)</f>
        <v>Roger Alexander</v>
      </c>
      <c r="K6417">
        <v>15</v>
      </c>
      <c r="L6417">
        <v>11</v>
      </c>
      <c r="M6417">
        <v>24</v>
      </c>
      <c r="N6417" t="str">
        <f>_xlfn.XLOOKUP(Orders[[#This Row],[_ProductID]],Products!A:A,Products!C:C)</f>
        <v>Furniture</v>
      </c>
      <c r="O6417">
        <v>12</v>
      </c>
      <c r="P6417">
        <v>0.4</v>
      </c>
      <c r="Q6417" s="2">
        <v>1118.9000000000001</v>
      </c>
      <c r="R6417" s="2">
        <v>458.74900000000002</v>
      </c>
      <c r="S6417" s="2">
        <v>4028.04</v>
      </c>
      <c r="T6417" s="2">
        <v>1275.5459999999998</v>
      </c>
    </row>
    <row r="6418" spans="1:20" x14ac:dyDescent="0.25">
      <c r="A6418" t="s">
        <v>1573</v>
      </c>
      <c r="B6418" t="s">
        <v>1</v>
      </c>
      <c r="C6418" t="s">
        <v>2</v>
      </c>
      <c r="D6418" s="1">
        <v>43300</v>
      </c>
      <c r="E6418" s="1">
        <v>43438</v>
      </c>
      <c r="F6418" s="1">
        <v>43445</v>
      </c>
      <c r="G6418" s="1">
        <v>43454</v>
      </c>
      <c r="H6418" s="13">
        <f>Orders[[#This Row],[DeliveryDate]]-Orders[[#This Row],[OrderDate]]</f>
        <v>16</v>
      </c>
      <c r="I6418" t="s">
        <v>3</v>
      </c>
      <c r="J6418" t="str">
        <f>_xlfn.XLOOKUP(Orders[[#This Row],[_SalesRepID]],'Sales team'!A:A,'Sales team'!B:B)</f>
        <v>Chris Armstrong</v>
      </c>
      <c r="K6418">
        <v>4</v>
      </c>
      <c r="L6418">
        <v>20</v>
      </c>
      <c r="M6418">
        <v>228</v>
      </c>
      <c r="N6418" t="str">
        <f>_xlfn.XLOOKUP(Orders[[#This Row],[_ProductID]],Products!A:A,Products!C:C)</f>
        <v>Electronics</v>
      </c>
      <c r="O6418">
        <v>47</v>
      </c>
      <c r="P6418">
        <v>0.1</v>
      </c>
      <c r="Q6418" s="2">
        <v>1132.3</v>
      </c>
      <c r="R6418" s="2">
        <v>781.28699999999992</v>
      </c>
      <c r="S6418" s="2">
        <v>7133.49</v>
      </c>
      <c r="T6418" s="2">
        <v>1664.4810000000007</v>
      </c>
    </row>
    <row r="6419" spans="1:20" x14ac:dyDescent="0.25">
      <c r="A6419" t="s">
        <v>1574</v>
      </c>
      <c r="B6419" t="s">
        <v>5</v>
      </c>
      <c r="C6419" t="s">
        <v>6</v>
      </c>
      <c r="D6419" s="1">
        <v>43300</v>
      </c>
      <c r="E6419" s="1">
        <v>43438</v>
      </c>
      <c r="F6419" s="1">
        <v>43441</v>
      </c>
      <c r="G6419" s="1">
        <v>43460</v>
      </c>
      <c r="H6419" s="13">
        <f>Orders[[#This Row],[DeliveryDate]]-Orders[[#This Row],[OrderDate]]</f>
        <v>22</v>
      </c>
      <c r="I6419" t="s">
        <v>3</v>
      </c>
      <c r="J6419" t="str">
        <f>_xlfn.XLOOKUP(Orders[[#This Row],[_SalesRepID]],'Sales team'!A:A,'Sales team'!B:B)</f>
        <v>Nicholas Cunningham</v>
      </c>
      <c r="K6419">
        <v>19</v>
      </c>
      <c r="L6419">
        <v>43</v>
      </c>
      <c r="M6419">
        <v>137</v>
      </c>
      <c r="N6419" t="str">
        <f>_xlfn.XLOOKUP(Orders[[#This Row],[_ProductID]],Products!A:A,Products!C:C)</f>
        <v>Kitchen &amp; Dining</v>
      </c>
      <c r="O6419">
        <v>1</v>
      </c>
      <c r="P6419">
        <v>0.15</v>
      </c>
      <c r="Q6419" s="2">
        <v>2224.4</v>
      </c>
      <c r="R6419" s="2">
        <v>1890.74</v>
      </c>
      <c r="S6419" s="2">
        <v>3781.48</v>
      </c>
      <c r="T6419" s="2">
        <v>0</v>
      </c>
    </row>
    <row r="6420" spans="1:20" x14ac:dyDescent="0.25">
      <c r="A6420" t="s">
        <v>1575</v>
      </c>
      <c r="B6420" t="s">
        <v>1</v>
      </c>
      <c r="C6420" t="s">
        <v>25</v>
      </c>
      <c r="D6420" s="1">
        <v>43300</v>
      </c>
      <c r="E6420" s="1">
        <v>43438</v>
      </c>
      <c r="F6420" s="1">
        <v>43448</v>
      </c>
      <c r="G6420" s="1">
        <v>43444</v>
      </c>
      <c r="H6420" s="13">
        <f>Orders[[#This Row],[DeliveryDate]]-Orders[[#This Row],[OrderDate]]</f>
        <v>6</v>
      </c>
      <c r="I6420" t="s">
        <v>3</v>
      </c>
      <c r="J6420" t="str">
        <f>_xlfn.XLOOKUP(Orders[[#This Row],[_SalesRepID]],'Sales team'!A:A,'Sales team'!B:B)</f>
        <v>Joshua Ryan</v>
      </c>
      <c r="K6420">
        <v>9</v>
      </c>
      <c r="L6420">
        <v>20</v>
      </c>
      <c r="M6420">
        <v>344</v>
      </c>
      <c r="N6420" t="str">
        <f>_xlfn.XLOOKUP(Orders[[#This Row],[_ProductID]],Products!A:A,Products!C:C)</f>
        <v>Home décor</v>
      </c>
      <c r="O6420">
        <v>46</v>
      </c>
      <c r="P6420">
        <v>7.4999999999999997E-2</v>
      </c>
      <c r="Q6420" s="2">
        <v>824.1</v>
      </c>
      <c r="R6420" s="2">
        <v>659.28000000000009</v>
      </c>
      <c r="S6420" s="2">
        <v>3049.17</v>
      </c>
      <c r="T6420" s="2">
        <v>412.04999999999973</v>
      </c>
    </row>
    <row r="6421" spans="1:20" x14ac:dyDescent="0.25">
      <c r="A6421" t="s">
        <v>1576</v>
      </c>
      <c r="B6421" t="s">
        <v>1</v>
      </c>
      <c r="C6421" t="s">
        <v>13</v>
      </c>
      <c r="D6421" s="1">
        <v>43300</v>
      </c>
      <c r="E6421" s="1">
        <v>43438</v>
      </c>
      <c r="F6421" s="1">
        <v>43450</v>
      </c>
      <c r="G6421" s="1">
        <v>43452</v>
      </c>
      <c r="H6421" s="13">
        <f>Orders[[#This Row],[DeliveryDate]]-Orders[[#This Row],[OrderDate]]</f>
        <v>14</v>
      </c>
      <c r="I6421" t="s">
        <v>3</v>
      </c>
      <c r="J6421" t="str">
        <f>_xlfn.XLOOKUP(Orders[[#This Row],[_SalesRepID]],'Sales team'!A:A,'Sales team'!B:B)</f>
        <v>George Lewis</v>
      </c>
      <c r="K6421">
        <v>8</v>
      </c>
      <c r="L6421">
        <v>23</v>
      </c>
      <c r="M6421">
        <v>269</v>
      </c>
      <c r="N6421" t="str">
        <f>_xlfn.XLOOKUP(Orders[[#This Row],[_ProductID]],Products!A:A,Products!C:C)</f>
        <v>Outdoor</v>
      </c>
      <c r="O6421">
        <v>10</v>
      </c>
      <c r="P6421">
        <v>0.1</v>
      </c>
      <c r="Q6421" s="2">
        <v>2351.7000000000003</v>
      </c>
      <c r="R6421" s="2">
        <v>1458.0540000000001</v>
      </c>
      <c r="S6421" s="2">
        <v>4233.0600000000004</v>
      </c>
      <c r="T6421" s="2">
        <v>1316.9520000000002</v>
      </c>
    </row>
    <row r="6422" spans="1:20" x14ac:dyDescent="0.25">
      <c r="A6422" t="s">
        <v>1577</v>
      </c>
      <c r="B6422" t="s">
        <v>5</v>
      </c>
      <c r="C6422" t="s">
        <v>15</v>
      </c>
      <c r="D6422" s="1">
        <v>43300</v>
      </c>
      <c r="E6422" s="1">
        <v>43438</v>
      </c>
      <c r="F6422" s="1">
        <v>43446</v>
      </c>
      <c r="G6422" s="1">
        <v>43447</v>
      </c>
      <c r="H6422" s="13">
        <f>Orders[[#This Row],[DeliveryDate]]-Orders[[#This Row],[OrderDate]]</f>
        <v>9</v>
      </c>
      <c r="I6422" t="s">
        <v>3</v>
      </c>
      <c r="J6422" t="str">
        <f>_xlfn.XLOOKUP(Orders[[#This Row],[_SalesRepID]],'Sales team'!A:A,'Sales team'!B:B)</f>
        <v>Anthony Torres</v>
      </c>
      <c r="K6422">
        <v>20</v>
      </c>
      <c r="L6422">
        <v>43</v>
      </c>
      <c r="M6422">
        <v>24</v>
      </c>
      <c r="N6422" t="str">
        <f>_xlfn.XLOOKUP(Orders[[#This Row],[_ProductID]],Products!A:A,Products!C:C)</f>
        <v>Home décor</v>
      </c>
      <c r="O6422">
        <v>30</v>
      </c>
      <c r="P6422">
        <v>0.05</v>
      </c>
      <c r="Q6422" s="2">
        <v>6344.9000000000005</v>
      </c>
      <c r="R6422" s="2">
        <v>2918.6540000000005</v>
      </c>
      <c r="S6422" s="2">
        <v>6027.6550000000007</v>
      </c>
      <c r="T6422" s="2">
        <v>3109.0010000000002</v>
      </c>
    </row>
    <row r="6423" spans="1:20" x14ac:dyDescent="0.25">
      <c r="A6423" t="s">
        <v>1578</v>
      </c>
      <c r="B6423" t="s">
        <v>8</v>
      </c>
      <c r="C6423" t="s">
        <v>6</v>
      </c>
      <c r="D6423" s="1">
        <v>43300</v>
      </c>
      <c r="E6423" s="1">
        <v>43438</v>
      </c>
      <c r="F6423" s="1">
        <v>43450</v>
      </c>
      <c r="G6423" s="1">
        <v>43467</v>
      </c>
      <c r="H6423" s="13">
        <f>Orders[[#This Row],[DeliveryDate]]-Orders[[#This Row],[OrderDate]]</f>
        <v>29</v>
      </c>
      <c r="I6423" t="s">
        <v>3</v>
      </c>
      <c r="J6423" t="str">
        <f>_xlfn.XLOOKUP(Orders[[#This Row],[_SalesRepID]],'Sales team'!A:A,'Sales team'!B:B)</f>
        <v>Douglas Tucker</v>
      </c>
      <c r="K6423">
        <v>23</v>
      </c>
      <c r="L6423">
        <v>42</v>
      </c>
      <c r="M6423">
        <v>126</v>
      </c>
      <c r="N6423" t="str">
        <f>_xlfn.XLOOKUP(Orders[[#This Row],[_ProductID]],Products!A:A,Products!C:C)</f>
        <v>Home décor</v>
      </c>
      <c r="O6423">
        <v>32</v>
      </c>
      <c r="P6423">
        <v>0.1</v>
      </c>
      <c r="Q6423" s="2">
        <v>5621.3</v>
      </c>
      <c r="R6423" s="2">
        <v>3541.4190000000003</v>
      </c>
      <c r="S6423" s="2">
        <v>30355.020000000004</v>
      </c>
      <c r="T6423" s="2">
        <v>9106.5060000000012</v>
      </c>
    </row>
    <row r="6424" spans="1:20" x14ac:dyDescent="0.25">
      <c r="A6424" t="s">
        <v>1579</v>
      </c>
      <c r="B6424" t="s">
        <v>8</v>
      </c>
      <c r="C6424" t="s">
        <v>6</v>
      </c>
      <c r="D6424" s="1">
        <v>43300</v>
      </c>
      <c r="E6424" s="1">
        <v>43438</v>
      </c>
      <c r="F6424" s="1">
        <v>43440</v>
      </c>
      <c r="G6424" s="1">
        <v>43460</v>
      </c>
      <c r="H6424" s="13">
        <f>Orders[[#This Row],[DeliveryDate]]-Orders[[#This Row],[OrderDate]]</f>
        <v>22</v>
      </c>
      <c r="I6424" t="s">
        <v>3</v>
      </c>
      <c r="J6424" t="str">
        <f>_xlfn.XLOOKUP(Orders[[#This Row],[_SalesRepID]],'Sales team'!A:A,'Sales team'!B:B)</f>
        <v>Joe Price</v>
      </c>
      <c r="K6424">
        <v>22</v>
      </c>
      <c r="L6424">
        <v>32</v>
      </c>
      <c r="M6424">
        <v>141</v>
      </c>
      <c r="N6424" t="str">
        <f>_xlfn.XLOOKUP(Orders[[#This Row],[_ProductID]],Products!A:A,Products!C:C)</f>
        <v>Home décor</v>
      </c>
      <c r="O6424">
        <v>23</v>
      </c>
      <c r="P6424">
        <v>0.05</v>
      </c>
      <c r="Q6424" s="2">
        <v>1031.8</v>
      </c>
      <c r="R6424" s="2">
        <v>598.44399999999996</v>
      </c>
      <c r="S6424" s="2">
        <v>5881.2599999999993</v>
      </c>
      <c r="T6424" s="2">
        <v>2290.5959999999995</v>
      </c>
    </row>
    <row r="6425" spans="1:20" x14ac:dyDescent="0.25">
      <c r="A6425" t="s">
        <v>1580</v>
      </c>
      <c r="B6425" t="s">
        <v>5</v>
      </c>
      <c r="C6425" t="s">
        <v>2</v>
      </c>
      <c r="D6425" s="1">
        <v>43300</v>
      </c>
      <c r="E6425" s="1">
        <v>43438</v>
      </c>
      <c r="F6425" s="1">
        <v>43449</v>
      </c>
      <c r="G6425" s="1">
        <v>43459</v>
      </c>
      <c r="H6425" s="13">
        <f>Orders[[#This Row],[DeliveryDate]]-Orders[[#This Row],[OrderDate]]</f>
        <v>21</v>
      </c>
      <c r="I6425" t="s">
        <v>3</v>
      </c>
      <c r="J6425" t="str">
        <f>_xlfn.XLOOKUP(Orders[[#This Row],[_SalesRepID]],'Sales team'!A:A,'Sales team'!B:B)</f>
        <v>Shawn Wallace</v>
      </c>
      <c r="K6425">
        <v>18</v>
      </c>
      <c r="L6425">
        <v>21</v>
      </c>
      <c r="M6425">
        <v>210</v>
      </c>
      <c r="N6425" t="str">
        <f>_xlfn.XLOOKUP(Orders[[#This Row],[_ProductID]],Products!A:A,Products!C:C)</f>
        <v>Electronics</v>
      </c>
      <c r="O6425">
        <v>25</v>
      </c>
      <c r="P6425">
        <v>0.05</v>
      </c>
      <c r="Q6425" s="2">
        <v>2405.3000000000002</v>
      </c>
      <c r="R6425" s="2">
        <v>1828.0280000000002</v>
      </c>
      <c r="S6425" s="2">
        <v>9140.14</v>
      </c>
      <c r="T6425" s="2">
        <v>1828.0279999999984</v>
      </c>
    </row>
    <row r="6426" spans="1:20" x14ac:dyDescent="0.25">
      <c r="A6426" t="s">
        <v>1581</v>
      </c>
      <c r="B6426" t="s">
        <v>8</v>
      </c>
      <c r="C6426" t="s">
        <v>6</v>
      </c>
      <c r="D6426" s="1">
        <v>43300</v>
      </c>
      <c r="E6426" s="1">
        <v>43438</v>
      </c>
      <c r="F6426" s="1">
        <v>43443</v>
      </c>
      <c r="G6426" s="1">
        <v>43459</v>
      </c>
      <c r="H6426" s="13">
        <f>Orders[[#This Row],[DeliveryDate]]-Orders[[#This Row],[OrderDate]]</f>
        <v>21</v>
      </c>
      <c r="I6426" t="s">
        <v>3</v>
      </c>
      <c r="J6426" t="str">
        <f>_xlfn.XLOOKUP(Orders[[#This Row],[_SalesRepID]],'Sales team'!A:A,'Sales team'!B:B)</f>
        <v>Joe Price</v>
      </c>
      <c r="K6426">
        <v>22</v>
      </c>
      <c r="L6426">
        <v>7</v>
      </c>
      <c r="M6426">
        <v>92</v>
      </c>
      <c r="N6426" t="str">
        <f>_xlfn.XLOOKUP(Orders[[#This Row],[_ProductID]],Products!A:A,Products!C:C)</f>
        <v>Furniture</v>
      </c>
      <c r="O6426">
        <v>20</v>
      </c>
      <c r="P6426">
        <v>7.4999999999999997E-2</v>
      </c>
      <c r="Q6426" s="2">
        <v>1105.5</v>
      </c>
      <c r="R6426" s="2">
        <v>906.51</v>
      </c>
      <c r="S6426" s="2">
        <v>2045.1750000000002</v>
      </c>
      <c r="T6426" s="2">
        <v>232.1550000000002</v>
      </c>
    </row>
    <row r="6427" spans="1:20" x14ac:dyDescent="0.25">
      <c r="A6427" t="s">
        <v>1582</v>
      </c>
      <c r="B6427" t="s">
        <v>1</v>
      </c>
      <c r="C6427" t="s">
        <v>25</v>
      </c>
      <c r="D6427" s="1">
        <v>43300</v>
      </c>
      <c r="E6427" s="1">
        <v>43438</v>
      </c>
      <c r="F6427" s="1">
        <v>43452</v>
      </c>
      <c r="G6427" s="1">
        <v>43444</v>
      </c>
      <c r="H6427" s="13">
        <f>Orders[[#This Row],[DeliveryDate]]-Orders[[#This Row],[OrderDate]]</f>
        <v>6</v>
      </c>
      <c r="I6427" t="s">
        <v>3</v>
      </c>
      <c r="J6427" t="str">
        <f>_xlfn.XLOOKUP(Orders[[#This Row],[_SalesRepID]],'Sales team'!A:A,'Sales team'!B:B)</f>
        <v>George Lewis</v>
      </c>
      <c r="K6427">
        <v>8</v>
      </c>
      <c r="L6427">
        <v>34</v>
      </c>
      <c r="M6427">
        <v>343</v>
      </c>
      <c r="N6427" t="str">
        <f>_xlfn.XLOOKUP(Orders[[#This Row],[_ProductID]],Products!A:A,Products!C:C)</f>
        <v>Home décor</v>
      </c>
      <c r="O6427">
        <v>23</v>
      </c>
      <c r="P6427">
        <v>7.4999999999999997E-2</v>
      </c>
      <c r="Q6427" s="2">
        <v>1775.5</v>
      </c>
      <c r="R6427" s="2">
        <v>958.7700000000001</v>
      </c>
      <c r="S6427" s="2">
        <v>8211.6875</v>
      </c>
      <c r="T6427" s="2">
        <v>3417.8374999999996</v>
      </c>
    </row>
    <row r="6428" spans="1:20" x14ac:dyDescent="0.25">
      <c r="A6428" t="s">
        <v>1583</v>
      </c>
      <c r="B6428" t="s">
        <v>5</v>
      </c>
      <c r="C6428" t="s">
        <v>6</v>
      </c>
      <c r="D6428" s="1">
        <v>43300</v>
      </c>
      <c r="E6428" s="1">
        <v>43438</v>
      </c>
      <c r="F6428" s="1">
        <v>43455</v>
      </c>
      <c r="G6428" s="1">
        <v>43447</v>
      </c>
      <c r="H6428" s="13">
        <f>Orders[[#This Row],[DeliveryDate]]-Orders[[#This Row],[OrderDate]]</f>
        <v>9</v>
      </c>
      <c r="I6428" t="s">
        <v>3</v>
      </c>
      <c r="J6428" t="str">
        <f>_xlfn.XLOOKUP(Orders[[#This Row],[_SalesRepID]],'Sales team'!A:A,'Sales team'!B:B)</f>
        <v>Paul Holmes</v>
      </c>
      <c r="K6428">
        <v>14</v>
      </c>
      <c r="L6428">
        <v>7</v>
      </c>
      <c r="M6428">
        <v>153</v>
      </c>
      <c r="N6428" t="str">
        <f>_xlfn.XLOOKUP(Orders[[#This Row],[_ProductID]],Products!A:A,Products!C:C)</f>
        <v>Home décor</v>
      </c>
      <c r="O6428">
        <v>46</v>
      </c>
      <c r="P6428">
        <v>7.4999999999999997E-2</v>
      </c>
      <c r="Q6428" s="2">
        <v>1092.1000000000001</v>
      </c>
      <c r="R6428" s="2">
        <v>786.31200000000013</v>
      </c>
      <c r="S6428" s="2">
        <v>2020.3850000000004</v>
      </c>
      <c r="T6428" s="2">
        <v>447.76100000000019</v>
      </c>
    </row>
    <row r="6429" spans="1:20" x14ac:dyDescent="0.25">
      <c r="A6429" t="s">
        <v>1584</v>
      </c>
      <c r="B6429" t="s">
        <v>5</v>
      </c>
      <c r="C6429" t="s">
        <v>6</v>
      </c>
      <c r="D6429" s="1">
        <v>43300</v>
      </c>
      <c r="E6429" s="1">
        <v>43438</v>
      </c>
      <c r="F6429" s="1">
        <v>43443</v>
      </c>
      <c r="G6429" s="1">
        <v>43451</v>
      </c>
      <c r="H6429" s="13">
        <f>Orders[[#This Row],[DeliveryDate]]-Orders[[#This Row],[OrderDate]]</f>
        <v>13</v>
      </c>
      <c r="I6429" t="s">
        <v>3</v>
      </c>
      <c r="J6429" t="str">
        <f>_xlfn.XLOOKUP(Orders[[#This Row],[_SalesRepID]],'Sales team'!A:A,'Sales team'!B:B)</f>
        <v>Roger Alexander</v>
      </c>
      <c r="K6429">
        <v>15</v>
      </c>
      <c r="L6429">
        <v>1</v>
      </c>
      <c r="M6429">
        <v>105</v>
      </c>
      <c r="N6429" t="str">
        <f>_xlfn.XLOOKUP(Orders[[#This Row],[_ProductID]],Products!A:A,Products!C:C)</f>
        <v>Home décor</v>
      </c>
      <c r="O6429">
        <v>27</v>
      </c>
      <c r="P6429">
        <v>7.4999999999999997E-2</v>
      </c>
      <c r="Q6429" s="2">
        <v>207.70000000000002</v>
      </c>
      <c r="R6429" s="2">
        <v>83.080000000000013</v>
      </c>
      <c r="S6429" s="2">
        <v>1152.7350000000001</v>
      </c>
      <c r="T6429" s="2">
        <v>654.25500000000011</v>
      </c>
    </row>
    <row r="6430" spans="1:20" x14ac:dyDescent="0.25">
      <c r="A6430" t="s">
        <v>1585</v>
      </c>
      <c r="B6430" t="s">
        <v>1</v>
      </c>
      <c r="C6430" t="s">
        <v>25</v>
      </c>
      <c r="D6430" s="1">
        <v>43300</v>
      </c>
      <c r="E6430" s="1">
        <v>43438</v>
      </c>
      <c r="F6430" s="1">
        <v>43455</v>
      </c>
      <c r="G6430" s="1">
        <v>43465</v>
      </c>
      <c r="H6430" s="13">
        <f>Orders[[#This Row],[DeliveryDate]]-Orders[[#This Row],[OrderDate]]</f>
        <v>27</v>
      </c>
      <c r="I6430" t="s">
        <v>3</v>
      </c>
      <c r="J6430" t="str">
        <f>_xlfn.XLOOKUP(Orders[[#This Row],[_SalesRepID]],'Sales team'!A:A,'Sales team'!B:B)</f>
        <v>Joshua Ryan</v>
      </c>
      <c r="K6430">
        <v>9</v>
      </c>
      <c r="L6430">
        <v>16</v>
      </c>
      <c r="M6430">
        <v>340</v>
      </c>
      <c r="N6430" t="str">
        <f>_xlfn.XLOOKUP(Orders[[#This Row],[_ProductID]],Products!A:A,Products!C:C)</f>
        <v>Home décor</v>
      </c>
      <c r="O6430">
        <v>45</v>
      </c>
      <c r="P6430">
        <v>0.1</v>
      </c>
      <c r="Q6430" s="2">
        <v>1809</v>
      </c>
      <c r="R6430" s="2">
        <v>759.78</v>
      </c>
      <c r="S6430" s="2">
        <v>6512.4000000000005</v>
      </c>
      <c r="T6430" s="2">
        <v>3473.2800000000007</v>
      </c>
    </row>
    <row r="6431" spans="1:20" x14ac:dyDescent="0.25">
      <c r="A6431" t="s">
        <v>1561</v>
      </c>
      <c r="B6431" t="s">
        <v>8</v>
      </c>
      <c r="C6431" t="s">
        <v>15</v>
      </c>
      <c r="D6431" s="1">
        <v>43300</v>
      </c>
      <c r="E6431" s="1">
        <v>43437</v>
      </c>
      <c r="F6431" s="1">
        <v>43463</v>
      </c>
      <c r="G6431" s="1">
        <v>43448</v>
      </c>
      <c r="H6431" s="13">
        <f>Orders[[#This Row],[DeliveryDate]]-Orders[[#This Row],[OrderDate]]</f>
        <v>11</v>
      </c>
      <c r="I6431" t="s">
        <v>3</v>
      </c>
      <c r="J6431" t="str">
        <f>_xlfn.XLOOKUP(Orders[[#This Row],[_SalesRepID]],'Sales team'!A:A,'Sales team'!B:B)</f>
        <v>Anthony Torres</v>
      </c>
      <c r="K6431">
        <v>20</v>
      </c>
      <c r="L6431">
        <v>44</v>
      </c>
      <c r="M6431">
        <v>44</v>
      </c>
      <c r="N6431" t="str">
        <f>_xlfn.XLOOKUP(Orders[[#This Row],[_ProductID]],Products!A:A,Products!C:C)</f>
        <v>Home décor</v>
      </c>
      <c r="O6431">
        <v>31</v>
      </c>
      <c r="P6431">
        <v>0.05</v>
      </c>
      <c r="Q6431" s="2">
        <v>3845.8</v>
      </c>
      <c r="R6431" s="2">
        <v>2999.7240000000002</v>
      </c>
      <c r="S6431" s="2">
        <v>29228.080000000002</v>
      </c>
      <c r="T6431" s="2">
        <v>5230.2880000000005</v>
      </c>
    </row>
    <row r="6432" spans="1:20" x14ac:dyDescent="0.25">
      <c r="A6432" t="s">
        <v>1562</v>
      </c>
      <c r="B6432" t="s">
        <v>5</v>
      </c>
      <c r="C6432" t="s">
        <v>25</v>
      </c>
      <c r="D6432" s="1">
        <v>43300</v>
      </c>
      <c r="E6432" s="1">
        <v>43437</v>
      </c>
      <c r="F6432" s="1">
        <v>43449</v>
      </c>
      <c r="G6432" s="1">
        <v>43461</v>
      </c>
      <c r="H6432" s="13">
        <f>Orders[[#This Row],[DeliveryDate]]-Orders[[#This Row],[OrderDate]]</f>
        <v>24</v>
      </c>
      <c r="I6432" t="s">
        <v>3</v>
      </c>
      <c r="J6432" t="str">
        <f>_xlfn.XLOOKUP(Orders[[#This Row],[_SalesRepID]],'Sales team'!A:A,'Sales team'!B:B)</f>
        <v>Paul Holmes</v>
      </c>
      <c r="K6432">
        <v>14</v>
      </c>
      <c r="L6432">
        <v>23</v>
      </c>
      <c r="M6432">
        <v>349</v>
      </c>
      <c r="N6432" t="str">
        <f>_xlfn.XLOOKUP(Orders[[#This Row],[_ProductID]],Products!A:A,Products!C:C)</f>
        <v>Home décor</v>
      </c>
      <c r="O6432">
        <v>36</v>
      </c>
      <c r="P6432">
        <v>0.4</v>
      </c>
      <c r="Q6432" s="2">
        <v>2706.8</v>
      </c>
      <c r="R6432" s="2">
        <v>1651.1480000000001</v>
      </c>
      <c r="S6432" s="2">
        <v>3248.1600000000003</v>
      </c>
      <c r="T6432" s="2">
        <v>-54.135999999999967</v>
      </c>
    </row>
    <row r="6433" spans="1:20" x14ac:dyDescent="0.25">
      <c r="A6433" t="s">
        <v>1563</v>
      </c>
      <c r="B6433" t="s">
        <v>5</v>
      </c>
      <c r="C6433" t="s">
        <v>6</v>
      </c>
      <c r="D6433" s="1">
        <v>43300</v>
      </c>
      <c r="E6433" s="1">
        <v>43437</v>
      </c>
      <c r="F6433" s="1">
        <v>43452</v>
      </c>
      <c r="G6433" s="1">
        <v>43454</v>
      </c>
      <c r="H6433" s="13">
        <f>Orders[[#This Row],[DeliveryDate]]-Orders[[#This Row],[OrderDate]]</f>
        <v>17</v>
      </c>
      <c r="I6433" t="s">
        <v>3</v>
      </c>
      <c r="J6433" t="str">
        <f>_xlfn.XLOOKUP(Orders[[#This Row],[_SalesRepID]],'Sales team'!A:A,'Sales team'!B:B)</f>
        <v>Anthony Berry</v>
      </c>
      <c r="K6433">
        <v>16</v>
      </c>
      <c r="L6433">
        <v>29</v>
      </c>
      <c r="M6433">
        <v>94</v>
      </c>
      <c r="N6433" t="str">
        <f>_xlfn.XLOOKUP(Orders[[#This Row],[_ProductID]],Products!A:A,Products!C:C)</f>
        <v>Home décor</v>
      </c>
      <c r="O6433">
        <v>41</v>
      </c>
      <c r="P6433">
        <v>7.4999999999999997E-2</v>
      </c>
      <c r="Q6433" s="2">
        <v>2613</v>
      </c>
      <c r="R6433" s="2">
        <v>1358.76</v>
      </c>
      <c r="S6433" s="2">
        <v>12085.125</v>
      </c>
      <c r="T6433" s="2">
        <v>5291.3249999999998</v>
      </c>
    </row>
    <row r="6434" spans="1:20" x14ac:dyDescent="0.25">
      <c r="A6434" t="s">
        <v>1564</v>
      </c>
      <c r="B6434" t="s">
        <v>8</v>
      </c>
      <c r="C6434" t="s">
        <v>13</v>
      </c>
      <c r="D6434" s="1">
        <v>43300</v>
      </c>
      <c r="E6434" s="1">
        <v>43437</v>
      </c>
      <c r="F6434" s="1">
        <v>43445</v>
      </c>
      <c r="G6434" s="1">
        <v>43460</v>
      </c>
      <c r="H6434" s="13">
        <f>Orders[[#This Row],[DeliveryDate]]-Orders[[#This Row],[OrderDate]]</f>
        <v>23</v>
      </c>
      <c r="I6434" t="s">
        <v>3</v>
      </c>
      <c r="J6434" t="str">
        <f>_xlfn.XLOOKUP(Orders[[#This Row],[_SalesRepID]],'Sales team'!A:A,'Sales team'!B:B)</f>
        <v>Douglas Tucker</v>
      </c>
      <c r="K6434">
        <v>23</v>
      </c>
      <c r="L6434">
        <v>9</v>
      </c>
      <c r="M6434">
        <v>323</v>
      </c>
      <c r="N6434" t="str">
        <f>_xlfn.XLOOKUP(Orders[[#This Row],[_ProductID]],Products!A:A,Products!C:C)</f>
        <v>Home décor</v>
      </c>
      <c r="O6434">
        <v>21</v>
      </c>
      <c r="P6434">
        <v>7.4999999999999997E-2</v>
      </c>
      <c r="Q6434" s="2">
        <v>3631.4</v>
      </c>
      <c r="R6434" s="2">
        <v>2977.748</v>
      </c>
      <c r="S6434" s="2">
        <v>10077.135000000002</v>
      </c>
      <c r="T6434" s="2">
        <v>1143.8910000000014</v>
      </c>
    </row>
    <row r="6435" spans="1:20" x14ac:dyDescent="0.25">
      <c r="A6435" t="s">
        <v>1565</v>
      </c>
      <c r="B6435" t="s">
        <v>5</v>
      </c>
      <c r="C6435" t="s">
        <v>2</v>
      </c>
      <c r="D6435" s="1">
        <v>43300</v>
      </c>
      <c r="E6435" s="1">
        <v>43437</v>
      </c>
      <c r="F6435" s="1">
        <v>43464</v>
      </c>
      <c r="G6435" s="1">
        <v>43460</v>
      </c>
      <c r="H6435" s="13">
        <f>Orders[[#This Row],[DeliveryDate]]-Orders[[#This Row],[OrderDate]]</f>
        <v>23</v>
      </c>
      <c r="I6435" t="s">
        <v>3</v>
      </c>
      <c r="J6435" t="str">
        <f>_xlfn.XLOOKUP(Orders[[#This Row],[_SalesRepID]],'Sales team'!A:A,'Sales team'!B:B)</f>
        <v>Todd Roberts</v>
      </c>
      <c r="K6435">
        <v>13</v>
      </c>
      <c r="L6435">
        <v>10</v>
      </c>
      <c r="M6435">
        <v>213</v>
      </c>
      <c r="N6435" t="str">
        <f>_xlfn.XLOOKUP(Orders[[#This Row],[_ProductID]],Products!A:A,Products!C:C)</f>
        <v>Electronics</v>
      </c>
      <c r="O6435">
        <v>25</v>
      </c>
      <c r="P6435">
        <v>0.05</v>
      </c>
      <c r="Q6435" s="2">
        <v>1105.5</v>
      </c>
      <c r="R6435" s="2">
        <v>563.80500000000006</v>
      </c>
      <c r="S6435" s="2">
        <v>3150.6749999999997</v>
      </c>
      <c r="T6435" s="2">
        <v>1459.2599999999995</v>
      </c>
    </row>
    <row r="6436" spans="1:20" x14ac:dyDescent="0.25">
      <c r="A6436" t="s">
        <v>1566</v>
      </c>
      <c r="B6436" t="s">
        <v>5</v>
      </c>
      <c r="C6436" t="s">
        <v>46</v>
      </c>
      <c r="D6436" s="1">
        <v>43300</v>
      </c>
      <c r="E6436" s="1">
        <v>43437</v>
      </c>
      <c r="F6436" s="1">
        <v>43463</v>
      </c>
      <c r="G6436" s="1">
        <v>43445</v>
      </c>
      <c r="H6436" s="13">
        <f>Orders[[#This Row],[DeliveryDate]]-Orders[[#This Row],[OrderDate]]</f>
        <v>8</v>
      </c>
      <c r="I6436" t="s">
        <v>3</v>
      </c>
      <c r="J6436" t="str">
        <f>_xlfn.XLOOKUP(Orders[[#This Row],[_SalesRepID]],'Sales team'!A:A,'Sales team'!B:B)</f>
        <v>Anthony Torres</v>
      </c>
      <c r="K6436">
        <v>20</v>
      </c>
      <c r="L6436">
        <v>31</v>
      </c>
      <c r="M6436">
        <v>73</v>
      </c>
      <c r="N6436" t="str">
        <f>_xlfn.XLOOKUP(Orders[[#This Row],[_ProductID]],Products!A:A,Products!C:C)</f>
        <v>Home décor</v>
      </c>
      <c r="O6436">
        <v>27</v>
      </c>
      <c r="P6436">
        <v>0.15</v>
      </c>
      <c r="Q6436" s="2">
        <v>1045.2</v>
      </c>
      <c r="R6436" s="2">
        <v>533.05200000000002</v>
      </c>
      <c r="S6436" s="2">
        <v>888.42</v>
      </c>
      <c r="T6436" s="2">
        <v>355.36799999999994</v>
      </c>
    </row>
    <row r="6437" spans="1:20" x14ac:dyDescent="0.25">
      <c r="A6437" t="s">
        <v>1567</v>
      </c>
      <c r="B6437" t="s">
        <v>10</v>
      </c>
      <c r="C6437" t="s">
        <v>13</v>
      </c>
      <c r="D6437" s="1">
        <v>43300</v>
      </c>
      <c r="E6437" s="1">
        <v>43437</v>
      </c>
      <c r="F6437" s="1">
        <v>43444</v>
      </c>
      <c r="G6437" s="1">
        <v>43474</v>
      </c>
      <c r="H6437" s="13">
        <f>Orders[[#This Row],[DeliveryDate]]-Orders[[#This Row],[OrderDate]]</f>
        <v>37</v>
      </c>
      <c r="I6437" t="s">
        <v>3</v>
      </c>
      <c r="J6437" t="str">
        <f>_xlfn.XLOOKUP(Orders[[#This Row],[_SalesRepID]],'Sales team'!A:A,'Sales team'!B:B)</f>
        <v>Shawn Torres</v>
      </c>
      <c r="K6437">
        <v>27</v>
      </c>
      <c r="L6437">
        <v>4</v>
      </c>
      <c r="M6437">
        <v>318</v>
      </c>
      <c r="N6437" t="str">
        <f>_xlfn.XLOOKUP(Orders[[#This Row],[_ProductID]],Products!A:A,Products!C:C)</f>
        <v>Furniture</v>
      </c>
      <c r="O6437">
        <v>22</v>
      </c>
      <c r="P6437">
        <v>0.05</v>
      </c>
      <c r="Q6437" s="2">
        <v>3041.8</v>
      </c>
      <c r="R6437" s="2">
        <v>1551.3180000000002</v>
      </c>
      <c r="S6437" s="2">
        <v>23117.68</v>
      </c>
      <c r="T6437" s="2">
        <v>10707.135999999999</v>
      </c>
    </row>
    <row r="6438" spans="1:20" x14ac:dyDescent="0.25">
      <c r="A6438" t="s">
        <v>1568</v>
      </c>
      <c r="B6438" t="s">
        <v>8</v>
      </c>
      <c r="C6438" t="s">
        <v>46</v>
      </c>
      <c r="D6438" s="1">
        <v>43300</v>
      </c>
      <c r="E6438" s="1">
        <v>43437</v>
      </c>
      <c r="F6438" s="1">
        <v>43457</v>
      </c>
      <c r="G6438" s="1">
        <v>43448</v>
      </c>
      <c r="H6438" s="13">
        <f>Orders[[#This Row],[DeliveryDate]]-Orders[[#This Row],[OrderDate]]</f>
        <v>11</v>
      </c>
      <c r="I6438" t="s">
        <v>3</v>
      </c>
      <c r="J6438" t="str">
        <f>_xlfn.XLOOKUP(Orders[[#This Row],[_SalesRepID]],'Sales team'!A:A,'Sales team'!B:B)</f>
        <v>Samuel Fowler</v>
      </c>
      <c r="K6438">
        <v>21</v>
      </c>
      <c r="L6438">
        <v>50</v>
      </c>
      <c r="M6438">
        <v>79</v>
      </c>
      <c r="N6438" t="str">
        <f>_xlfn.XLOOKUP(Orders[[#This Row],[_ProductID]],Products!A:A,Products!C:C)</f>
        <v>Home décor</v>
      </c>
      <c r="O6438">
        <v>39</v>
      </c>
      <c r="P6438">
        <v>7.4999999999999997E-2</v>
      </c>
      <c r="Q6438" s="2">
        <v>1755.4</v>
      </c>
      <c r="R6438" s="2">
        <v>965.47000000000014</v>
      </c>
      <c r="S6438" s="2">
        <v>8118.7250000000004</v>
      </c>
      <c r="T6438" s="2">
        <v>3291.375</v>
      </c>
    </row>
    <row r="6439" spans="1:20" x14ac:dyDescent="0.25">
      <c r="A6439" t="s">
        <v>1569</v>
      </c>
      <c r="B6439" t="s">
        <v>8</v>
      </c>
      <c r="C6439" t="s">
        <v>6</v>
      </c>
      <c r="D6439" s="1">
        <v>43300</v>
      </c>
      <c r="E6439" s="1">
        <v>43437</v>
      </c>
      <c r="F6439" s="1">
        <v>43460</v>
      </c>
      <c r="G6439" s="1">
        <v>43447</v>
      </c>
      <c r="H6439" s="13">
        <f>Orders[[#This Row],[DeliveryDate]]-Orders[[#This Row],[OrderDate]]</f>
        <v>10</v>
      </c>
      <c r="I6439" t="s">
        <v>3</v>
      </c>
      <c r="J6439" t="str">
        <f>_xlfn.XLOOKUP(Orders[[#This Row],[_SalesRepID]],'Sales team'!A:A,'Sales team'!B:B)</f>
        <v>Samuel Fowler</v>
      </c>
      <c r="K6439">
        <v>21</v>
      </c>
      <c r="L6439">
        <v>47</v>
      </c>
      <c r="M6439">
        <v>114</v>
      </c>
      <c r="N6439" t="str">
        <f>_xlfn.XLOOKUP(Orders[[#This Row],[_ProductID]],Products!A:A,Products!C:C)</f>
        <v>Home décor</v>
      </c>
      <c r="O6439">
        <v>2</v>
      </c>
      <c r="P6439">
        <v>0.05</v>
      </c>
      <c r="Q6439" s="2">
        <v>2291.4</v>
      </c>
      <c r="R6439" s="2">
        <v>1191.528</v>
      </c>
      <c r="S6439" s="2">
        <v>2176.83</v>
      </c>
      <c r="T6439" s="2">
        <v>985.30199999999991</v>
      </c>
    </row>
    <row r="6440" spans="1:20" x14ac:dyDescent="0.25">
      <c r="A6440" t="s">
        <v>1570</v>
      </c>
      <c r="B6440" t="s">
        <v>10</v>
      </c>
      <c r="C6440" t="s">
        <v>15</v>
      </c>
      <c r="D6440" s="1">
        <v>43300</v>
      </c>
      <c r="E6440" s="1">
        <v>43437</v>
      </c>
      <c r="F6440" s="1">
        <v>43446</v>
      </c>
      <c r="G6440" s="1">
        <v>43468</v>
      </c>
      <c r="H6440" s="13">
        <f>Orders[[#This Row],[DeliveryDate]]-Orders[[#This Row],[OrderDate]]</f>
        <v>31</v>
      </c>
      <c r="I6440" t="s">
        <v>3</v>
      </c>
      <c r="J6440" t="str">
        <f>_xlfn.XLOOKUP(Orders[[#This Row],[_SalesRepID]],'Sales team'!A:A,'Sales team'!B:B)</f>
        <v>Carlos Miller</v>
      </c>
      <c r="K6440">
        <v>28</v>
      </c>
      <c r="L6440">
        <v>45</v>
      </c>
      <c r="M6440">
        <v>18</v>
      </c>
      <c r="N6440" t="str">
        <f>_xlfn.XLOOKUP(Orders[[#This Row],[_ProductID]],Products!A:A,Products!C:C)</f>
        <v>Kitchen &amp; Dining</v>
      </c>
      <c r="O6440">
        <v>13</v>
      </c>
      <c r="P6440">
        <v>0.2</v>
      </c>
      <c r="Q6440" s="2">
        <v>1058.6000000000001</v>
      </c>
      <c r="R6440" s="2">
        <v>719.84800000000018</v>
      </c>
      <c r="S6440" s="2">
        <v>5081.2800000000007</v>
      </c>
      <c r="T6440" s="2">
        <v>762.1919999999991</v>
      </c>
    </row>
    <row r="6441" spans="1:20" x14ac:dyDescent="0.25">
      <c r="A6441" t="s">
        <v>1571</v>
      </c>
      <c r="B6441" t="s">
        <v>1</v>
      </c>
      <c r="C6441" t="s">
        <v>6</v>
      </c>
      <c r="D6441" s="1">
        <v>43300</v>
      </c>
      <c r="E6441" s="1">
        <v>43437</v>
      </c>
      <c r="F6441" s="1">
        <v>43454</v>
      </c>
      <c r="G6441" s="1">
        <v>43444</v>
      </c>
      <c r="H6441" s="13">
        <f>Orders[[#This Row],[DeliveryDate]]-Orders[[#This Row],[OrderDate]]</f>
        <v>7</v>
      </c>
      <c r="I6441" t="s">
        <v>3</v>
      </c>
      <c r="J6441" t="str">
        <f>_xlfn.XLOOKUP(Orders[[#This Row],[_SalesRepID]],'Sales team'!A:A,'Sales team'!B:B)</f>
        <v>Adam Hernandez</v>
      </c>
      <c r="K6441">
        <v>1</v>
      </c>
      <c r="L6441">
        <v>43</v>
      </c>
      <c r="M6441">
        <v>165</v>
      </c>
      <c r="N6441" t="str">
        <f>_xlfn.XLOOKUP(Orders[[#This Row],[_ProductID]],Products!A:A,Products!C:C)</f>
        <v>Furniture</v>
      </c>
      <c r="O6441">
        <v>42</v>
      </c>
      <c r="P6441">
        <v>0.1</v>
      </c>
      <c r="Q6441" s="2">
        <v>1065.3</v>
      </c>
      <c r="R6441" s="2">
        <v>479.38499999999999</v>
      </c>
      <c r="S6441" s="2">
        <v>7670.16</v>
      </c>
      <c r="T6441" s="2">
        <v>3835.08</v>
      </c>
    </row>
    <row r="6442" spans="1:20" x14ac:dyDescent="0.25">
      <c r="A6442" t="s">
        <v>1572</v>
      </c>
      <c r="B6442" t="s">
        <v>1</v>
      </c>
      <c r="C6442" t="s">
        <v>6</v>
      </c>
      <c r="D6442" s="1">
        <v>43300</v>
      </c>
      <c r="E6442" s="1">
        <v>43437</v>
      </c>
      <c r="F6442" s="1">
        <v>43462</v>
      </c>
      <c r="G6442" s="1">
        <v>43452</v>
      </c>
      <c r="H6442" s="13">
        <f>Orders[[#This Row],[DeliveryDate]]-Orders[[#This Row],[OrderDate]]</f>
        <v>15</v>
      </c>
      <c r="I6442" t="s">
        <v>3</v>
      </c>
      <c r="J6442" t="str">
        <f>_xlfn.XLOOKUP(Orders[[#This Row],[_SalesRepID]],'Sales team'!A:A,'Sales team'!B:B)</f>
        <v>Joshua Ryan</v>
      </c>
      <c r="K6442">
        <v>9</v>
      </c>
      <c r="L6442">
        <v>48</v>
      </c>
      <c r="M6442">
        <v>122</v>
      </c>
      <c r="N6442" t="str">
        <f>_xlfn.XLOOKUP(Orders[[#This Row],[_ProductID]],Products!A:A,Products!C:C)</f>
        <v>Home décor</v>
      </c>
      <c r="O6442">
        <v>11</v>
      </c>
      <c r="P6442">
        <v>0.4</v>
      </c>
      <c r="Q6442" s="2">
        <v>241.20000000000002</v>
      </c>
      <c r="R6442" s="2">
        <v>115.77600000000001</v>
      </c>
      <c r="S6442" s="2">
        <v>723.6</v>
      </c>
      <c r="T6442" s="2">
        <v>144.71999999999991</v>
      </c>
    </row>
    <row r="6443" spans="1:20" x14ac:dyDescent="0.25">
      <c r="A6443" t="s">
        <v>1555</v>
      </c>
      <c r="B6443" t="s">
        <v>1</v>
      </c>
      <c r="C6443" t="s">
        <v>13</v>
      </c>
      <c r="D6443" s="1">
        <v>43300</v>
      </c>
      <c r="E6443" s="1">
        <v>43436</v>
      </c>
      <c r="F6443" s="1">
        <v>43444</v>
      </c>
      <c r="G6443" s="1">
        <v>43460</v>
      </c>
      <c r="H6443" s="13">
        <f>Orders[[#This Row],[DeliveryDate]]-Orders[[#This Row],[OrderDate]]</f>
        <v>24</v>
      </c>
      <c r="I6443" t="s">
        <v>3</v>
      </c>
      <c r="J6443" t="str">
        <f>_xlfn.XLOOKUP(Orders[[#This Row],[_SalesRepID]],'Sales team'!A:A,'Sales team'!B:B)</f>
        <v>Joshua Little</v>
      </c>
      <c r="K6443">
        <v>11</v>
      </c>
      <c r="L6443">
        <v>17</v>
      </c>
      <c r="M6443">
        <v>301</v>
      </c>
      <c r="N6443" t="str">
        <f>_xlfn.XLOOKUP(Orders[[#This Row],[_ProductID]],Products!A:A,Products!C:C)</f>
        <v>Home décor</v>
      </c>
      <c r="O6443">
        <v>33</v>
      </c>
      <c r="P6443">
        <v>0.05</v>
      </c>
      <c r="Q6443" s="2">
        <v>2479</v>
      </c>
      <c r="R6443" s="2">
        <v>1462.61</v>
      </c>
      <c r="S6443" s="2">
        <v>14130.3</v>
      </c>
      <c r="T6443" s="2">
        <v>5354.6399999999994</v>
      </c>
    </row>
    <row r="6444" spans="1:20" x14ac:dyDescent="0.25">
      <c r="A6444" t="s">
        <v>1556</v>
      </c>
      <c r="B6444" t="s">
        <v>10</v>
      </c>
      <c r="C6444" t="s">
        <v>2</v>
      </c>
      <c r="D6444" s="1">
        <v>43300</v>
      </c>
      <c r="E6444" s="1">
        <v>43436</v>
      </c>
      <c r="F6444" s="1">
        <v>43454</v>
      </c>
      <c r="G6444" s="1">
        <v>43452</v>
      </c>
      <c r="H6444" s="13">
        <f>Orders[[#This Row],[DeliveryDate]]-Orders[[#This Row],[OrderDate]]</f>
        <v>16</v>
      </c>
      <c r="I6444" t="s">
        <v>3</v>
      </c>
      <c r="J6444" t="str">
        <f>_xlfn.XLOOKUP(Orders[[#This Row],[_SalesRepID]],'Sales team'!A:A,'Sales team'!B:B)</f>
        <v>Carlos Miller</v>
      </c>
      <c r="K6444">
        <v>28</v>
      </c>
      <c r="L6444">
        <v>44</v>
      </c>
      <c r="M6444">
        <v>244</v>
      </c>
      <c r="N6444" t="str">
        <f>_xlfn.XLOOKUP(Orders[[#This Row],[_ProductID]],Products!A:A,Products!C:C)</f>
        <v>Home décor</v>
      </c>
      <c r="O6444">
        <v>36</v>
      </c>
      <c r="P6444">
        <v>0.1</v>
      </c>
      <c r="Q6444" s="2">
        <v>227.8</v>
      </c>
      <c r="R6444" s="2">
        <v>186.79599999999999</v>
      </c>
      <c r="S6444" s="2">
        <v>1640.16</v>
      </c>
      <c r="T6444" s="2">
        <v>145.79200000000014</v>
      </c>
    </row>
    <row r="6445" spans="1:20" x14ac:dyDescent="0.25">
      <c r="A6445" t="s">
        <v>1557</v>
      </c>
      <c r="B6445" t="s">
        <v>8</v>
      </c>
      <c r="C6445" t="s">
        <v>6</v>
      </c>
      <c r="D6445" s="1">
        <v>43300</v>
      </c>
      <c r="E6445" s="1">
        <v>43436</v>
      </c>
      <c r="F6445" s="1">
        <v>43448</v>
      </c>
      <c r="G6445" s="1">
        <v>43455</v>
      </c>
      <c r="H6445" s="13">
        <f>Orders[[#This Row],[DeliveryDate]]-Orders[[#This Row],[OrderDate]]</f>
        <v>19</v>
      </c>
      <c r="I6445" t="s">
        <v>3</v>
      </c>
      <c r="J6445" t="str">
        <f>_xlfn.XLOOKUP(Orders[[#This Row],[_SalesRepID]],'Sales team'!A:A,'Sales team'!B:B)</f>
        <v>Roy Rice</v>
      </c>
      <c r="K6445">
        <v>24</v>
      </c>
      <c r="L6445">
        <v>30</v>
      </c>
      <c r="M6445">
        <v>100</v>
      </c>
      <c r="N6445" t="str">
        <f>_xlfn.XLOOKUP(Orders[[#This Row],[_ProductID]],Products!A:A,Products!C:C)</f>
        <v>Home décor</v>
      </c>
      <c r="O6445">
        <v>26</v>
      </c>
      <c r="P6445">
        <v>0.1</v>
      </c>
      <c r="Q6445" s="2">
        <v>5929.5</v>
      </c>
      <c r="R6445" s="2">
        <v>3498.4049999999997</v>
      </c>
      <c r="S6445" s="2">
        <v>16009.65</v>
      </c>
      <c r="T6445" s="2">
        <v>5514.4349999999995</v>
      </c>
    </row>
    <row r="6446" spans="1:20" x14ac:dyDescent="0.25">
      <c r="A6446" t="s">
        <v>1558</v>
      </c>
      <c r="B6446" t="s">
        <v>1</v>
      </c>
      <c r="C6446" t="s">
        <v>6</v>
      </c>
      <c r="D6446" s="1">
        <v>43300</v>
      </c>
      <c r="E6446" s="1">
        <v>43436</v>
      </c>
      <c r="F6446" s="1">
        <v>43456</v>
      </c>
      <c r="G6446" s="1">
        <v>43459</v>
      </c>
      <c r="H6446" s="13">
        <f>Orders[[#This Row],[DeliveryDate]]-Orders[[#This Row],[OrderDate]]</f>
        <v>23</v>
      </c>
      <c r="I6446" t="s">
        <v>3</v>
      </c>
      <c r="J6446" t="str">
        <f>_xlfn.XLOOKUP(Orders[[#This Row],[_SalesRepID]],'Sales team'!A:A,'Sales team'!B:B)</f>
        <v>Joshua Little</v>
      </c>
      <c r="K6446">
        <v>11</v>
      </c>
      <c r="L6446">
        <v>17</v>
      </c>
      <c r="M6446">
        <v>167</v>
      </c>
      <c r="N6446" t="str">
        <f>_xlfn.XLOOKUP(Orders[[#This Row],[_ProductID]],Products!A:A,Products!C:C)</f>
        <v>Home décor</v>
      </c>
      <c r="O6446">
        <v>44</v>
      </c>
      <c r="P6446">
        <v>0.15</v>
      </c>
      <c r="Q6446" s="2">
        <v>1728.6000000000001</v>
      </c>
      <c r="R6446" s="2">
        <v>1175.4480000000001</v>
      </c>
      <c r="S6446" s="2">
        <v>8815.86</v>
      </c>
      <c r="T6446" s="2">
        <v>1763.1720000000005</v>
      </c>
    </row>
    <row r="6447" spans="1:20" x14ac:dyDescent="0.25">
      <c r="A6447" t="s">
        <v>1559</v>
      </c>
      <c r="B6447" t="s">
        <v>8</v>
      </c>
      <c r="C6447" t="s">
        <v>2</v>
      </c>
      <c r="D6447" s="1">
        <v>43300</v>
      </c>
      <c r="E6447" s="1">
        <v>43436</v>
      </c>
      <c r="F6447" s="1">
        <v>43441</v>
      </c>
      <c r="G6447" s="1">
        <v>43446</v>
      </c>
      <c r="H6447" s="13">
        <f>Orders[[#This Row],[DeliveryDate]]-Orders[[#This Row],[OrderDate]]</f>
        <v>10</v>
      </c>
      <c r="I6447" t="s">
        <v>3</v>
      </c>
      <c r="J6447" t="str">
        <f>_xlfn.XLOOKUP(Orders[[#This Row],[_SalesRepID]],'Sales team'!A:A,'Sales team'!B:B)</f>
        <v>Samuel Fowler</v>
      </c>
      <c r="K6447">
        <v>21</v>
      </c>
      <c r="L6447">
        <v>28</v>
      </c>
      <c r="M6447">
        <v>217</v>
      </c>
      <c r="N6447" t="str">
        <f>_xlfn.XLOOKUP(Orders[[#This Row],[_ProductID]],Products!A:A,Products!C:C)</f>
        <v>Home décor</v>
      </c>
      <c r="O6447">
        <v>24</v>
      </c>
      <c r="P6447">
        <v>7.4999999999999997E-2</v>
      </c>
      <c r="Q6447" s="2">
        <v>1045.2</v>
      </c>
      <c r="R6447" s="2">
        <v>825.70800000000008</v>
      </c>
      <c r="S6447" s="2">
        <v>3867.2400000000002</v>
      </c>
      <c r="T6447" s="2">
        <v>564.4079999999999</v>
      </c>
    </row>
    <row r="6448" spans="1:20" x14ac:dyDescent="0.25">
      <c r="A6448" t="s">
        <v>1560</v>
      </c>
      <c r="B6448" t="s">
        <v>1</v>
      </c>
      <c r="C6448" t="s">
        <v>15</v>
      </c>
      <c r="D6448" s="1">
        <v>43300</v>
      </c>
      <c r="E6448" s="1">
        <v>43436</v>
      </c>
      <c r="F6448" s="1">
        <v>43449</v>
      </c>
      <c r="G6448" s="1">
        <v>43440</v>
      </c>
      <c r="H6448" s="13">
        <f>Orders[[#This Row],[DeliveryDate]]-Orders[[#This Row],[OrderDate]]</f>
        <v>4</v>
      </c>
      <c r="I6448" t="s">
        <v>3</v>
      </c>
      <c r="J6448" t="str">
        <f>_xlfn.XLOOKUP(Orders[[#This Row],[_SalesRepID]],'Sales team'!A:A,'Sales team'!B:B)</f>
        <v>Joshua Ryan</v>
      </c>
      <c r="K6448">
        <v>9</v>
      </c>
      <c r="L6448">
        <v>2</v>
      </c>
      <c r="M6448">
        <v>28</v>
      </c>
      <c r="N6448" t="str">
        <f>_xlfn.XLOOKUP(Orders[[#This Row],[_ProductID]],Products!A:A,Products!C:C)</f>
        <v>Home décor</v>
      </c>
      <c r="O6448">
        <v>35</v>
      </c>
      <c r="P6448">
        <v>0.1</v>
      </c>
      <c r="Q6448" s="2">
        <v>1721.9</v>
      </c>
      <c r="R6448" s="2">
        <v>1411.9580000000001</v>
      </c>
      <c r="S6448" s="2">
        <v>12397.68</v>
      </c>
      <c r="T6448" s="2">
        <v>1102.0159999999996</v>
      </c>
    </row>
    <row r="6449" spans="1:20" x14ac:dyDescent="0.25">
      <c r="A6449" t="s">
        <v>1550</v>
      </c>
      <c r="B6449" t="s">
        <v>8</v>
      </c>
      <c r="C6449" t="s">
        <v>2</v>
      </c>
      <c r="D6449" s="1">
        <v>43300</v>
      </c>
      <c r="E6449" s="1">
        <v>43435</v>
      </c>
      <c r="F6449" s="1">
        <v>43452</v>
      </c>
      <c r="G6449" s="1">
        <v>43446</v>
      </c>
      <c r="H6449" s="13">
        <f>Orders[[#This Row],[DeliveryDate]]-Orders[[#This Row],[OrderDate]]</f>
        <v>11</v>
      </c>
      <c r="I6449" t="s">
        <v>3</v>
      </c>
      <c r="J6449" t="str">
        <f>_xlfn.XLOOKUP(Orders[[#This Row],[_SalesRepID]],'Sales team'!A:A,'Sales team'!B:B)</f>
        <v>Douglas Tucker</v>
      </c>
      <c r="K6449">
        <v>23</v>
      </c>
      <c r="L6449">
        <v>25</v>
      </c>
      <c r="M6449">
        <v>230</v>
      </c>
      <c r="N6449" t="str">
        <f>_xlfn.XLOOKUP(Orders[[#This Row],[_ProductID]],Products!A:A,Products!C:C)</f>
        <v>Home décor</v>
      </c>
      <c r="O6449">
        <v>40</v>
      </c>
      <c r="P6449">
        <v>0.4</v>
      </c>
      <c r="Q6449" s="2">
        <v>2613</v>
      </c>
      <c r="R6449" s="2">
        <v>2168.79</v>
      </c>
      <c r="S6449" s="2">
        <v>1567.8</v>
      </c>
      <c r="T6449" s="2">
        <v>-600.99</v>
      </c>
    </row>
    <row r="6450" spans="1:20" x14ac:dyDescent="0.25">
      <c r="A6450" t="s">
        <v>1551</v>
      </c>
      <c r="B6450" t="s">
        <v>1</v>
      </c>
      <c r="C6450" t="s">
        <v>15</v>
      </c>
      <c r="D6450" s="1">
        <v>43300</v>
      </c>
      <c r="E6450" s="1">
        <v>43435</v>
      </c>
      <c r="F6450" s="1">
        <v>43445</v>
      </c>
      <c r="G6450" s="1">
        <v>43458</v>
      </c>
      <c r="H6450" s="13">
        <f>Orders[[#This Row],[DeliveryDate]]-Orders[[#This Row],[OrderDate]]</f>
        <v>23</v>
      </c>
      <c r="I6450" t="s">
        <v>3</v>
      </c>
      <c r="J6450" t="str">
        <f>_xlfn.XLOOKUP(Orders[[#This Row],[_SalesRepID]],'Sales team'!A:A,'Sales team'!B:B)</f>
        <v>Adam Hernandez</v>
      </c>
      <c r="K6450">
        <v>1</v>
      </c>
      <c r="L6450">
        <v>49</v>
      </c>
      <c r="M6450">
        <v>51</v>
      </c>
      <c r="N6450" t="str">
        <f>_xlfn.XLOOKUP(Orders[[#This Row],[_ProductID]],Products!A:A,Products!C:C)</f>
        <v>Home décor</v>
      </c>
      <c r="O6450">
        <v>23</v>
      </c>
      <c r="P6450">
        <v>0.4</v>
      </c>
      <c r="Q6450" s="2">
        <v>1038.5</v>
      </c>
      <c r="R6450" s="2">
        <v>685.41000000000008</v>
      </c>
      <c r="S6450" s="2">
        <v>3115.5</v>
      </c>
      <c r="T6450" s="2">
        <v>-311.55000000000018</v>
      </c>
    </row>
    <row r="6451" spans="1:20" x14ac:dyDescent="0.25">
      <c r="A6451" t="s">
        <v>1552</v>
      </c>
      <c r="B6451" t="s">
        <v>5</v>
      </c>
      <c r="C6451" t="s">
        <v>13</v>
      </c>
      <c r="D6451" s="1">
        <v>43300</v>
      </c>
      <c r="E6451" s="1">
        <v>43435</v>
      </c>
      <c r="F6451" s="1">
        <v>43438</v>
      </c>
      <c r="G6451" s="1">
        <v>43439</v>
      </c>
      <c r="H6451" s="13">
        <f>Orders[[#This Row],[DeliveryDate]]-Orders[[#This Row],[OrderDate]]</f>
        <v>4</v>
      </c>
      <c r="I6451" t="s">
        <v>3</v>
      </c>
      <c r="J6451" t="str">
        <f>_xlfn.XLOOKUP(Orders[[#This Row],[_SalesRepID]],'Sales team'!A:A,'Sales team'!B:B)</f>
        <v>Roger Alexander</v>
      </c>
      <c r="K6451">
        <v>15</v>
      </c>
      <c r="L6451">
        <v>34</v>
      </c>
      <c r="M6451">
        <v>272</v>
      </c>
      <c r="N6451" t="str">
        <f>_xlfn.XLOOKUP(Orders[[#This Row],[_ProductID]],Products!A:A,Products!C:C)</f>
        <v>Furniture</v>
      </c>
      <c r="O6451">
        <v>15</v>
      </c>
      <c r="P6451">
        <v>0.05</v>
      </c>
      <c r="Q6451" s="2">
        <v>2318.2000000000003</v>
      </c>
      <c r="R6451" s="2">
        <v>1043.19</v>
      </c>
      <c r="S6451" s="2">
        <v>13213.74</v>
      </c>
      <c r="T6451" s="2">
        <v>6954.5999999999995</v>
      </c>
    </row>
    <row r="6452" spans="1:20" x14ac:dyDescent="0.25">
      <c r="A6452" t="s">
        <v>1553</v>
      </c>
      <c r="B6452" t="s">
        <v>5</v>
      </c>
      <c r="C6452" t="s">
        <v>13</v>
      </c>
      <c r="D6452" s="1">
        <v>43400</v>
      </c>
      <c r="E6452" s="1">
        <v>43435</v>
      </c>
      <c r="F6452" s="1">
        <v>43458</v>
      </c>
      <c r="G6452" s="1">
        <v>43447</v>
      </c>
      <c r="H6452" s="13">
        <f>Orders[[#This Row],[DeliveryDate]]-Orders[[#This Row],[OrderDate]]</f>
        <v>12</v>
      </c>
      <c r="I6452" t="s">
        <v>3</v>
      </c>
      <c r="J6452" t="str">
        <f>_xlfn.XLOOKUP(Orders[[#This Row],[_SalesRepID]],'Sales team'!A:A,'Sales team'!B:B)</f>
        <v>Roger Alexander</v>
      </c>
      <c r="K6452">
        <v>15</v>
      </c>
      <c r="L6452">
        <v>42</v>
      </c>
      <c r="M6452">
        <v>263</v>
      </c>
      <c r="N6452" t="str">
        <f>_xlfn.XLOOKUP(Orders[[#This Row],[_ProductID]],Products!A:A,Products!C:C)</f>
        <v>Home décor</v>
      </c>
      <c r="O6452">
        <v>46</v>
      </c>
      <c r="P6452">
        <v>7.4999999999999997E-2</v>
      </c>
      <c r="Q6452" s="2">
        <v>1219.4000000000001</v>
      </c>
      <c r="R6452" s="2">
        <v>865.774</v>
      </c>
      <c r="S6452" s="2">
        <v>2255.8900000000003</v>
      </c>
      <c r="T6452" s="2">
        <v>524.34200000000033</v>
      </c>
    </row>
    <row r="6453" spans="1:20" x14ac:dyDescent="0.25">
      <c r="A6453" t="s">
        <v>1554</v>
      </c>
      <c r="B6453" t="s">
        <v>1</v>
      </c>
      <c r="C6453" t="s">
        <v>13</v>
      </c>
      <c r="D6453" s="1">
        <v>43300</v>
      </c>
      <c r="E6453" s="1">
        <v>43435</v>
      </c>
      <c r="F6453" s="1">
        <v>43448</v>
      </c>
      <c r="G6453" s="1">
        <v>43455</v>
      </c>
      <c r="H6453" s="13">
        <f>Orders[[#This Row],[DeliveryDate]]-Orders[[#This Row],[OrderDate]]</f>
        <v>20</v>
      </c>
      <c r="I6453" t="s">
        <v>3</v>
      </c>
      <c r="J6453" t="str">
        <f>_xlfn.XLOOKUP(Orders[[#This Row],[_SalesRepID]],'Sales team'!A:A,'Sales team'!B:B)</f>
        <v>Joshua Bennett</v>
      </c>
      <c r="K6453">
        <v>6</v>
      </c>
      <c r="L6453">
        <v>24</v>
      </c>
      <c r="M6453">
        <v>321</v>
      </c>
      <c r="N6453" t="str">
        <f>_xlfn.XLOOKUP(Orders[[#This Row],[_ProductID]],Products!A:A,Products!C:C)</f>
        <v>Home décor</v>
      </c>
      <c r="O6453">
        <v>11</v>
      </c>
      <c r="P6453">
        <v>0.15</v>
      </c>
      <c r="Q6453" s="2">
        <v>5306.4000000000005</v>
      </c>
      <c r="R6453" s="2">
        <v>2334.8160000000003</v>
      </c>
      <c r="S6453" s="2">
        <v>9020.880000000001</v>
      </c>
      <c r="T6453" s="2">
        <v>4351.2480000000005</v>
      </c>
    </row>
    <row r="6454" spans="1:20" x14ac:dyDescent="0.25">
      <c r="A6454" t="s">
        <v>1543</v>
      </c>
      <c r="B6454" t="s">
        <v>5</v>
      </c>
      <c r="C6454" t="s">
        <v>2</v>
      </c>
      <c r="D6454" s="1">
        <v>43300</v>
      </c>
      <c r="E6454" s="1">
        <v>43434</v>
      </c>
      <c r="F6454" s="1">
        <v>43461</v>
      </c>
      <c r="G6454" s="1">
        <v>43447</v>
      </c>
      <c r="H6454" s="13">
        <f>Orders[[#This Row],[DeliveryDate]]-Orders[[#This Row],[OrderDate]]</f>
        <v>13</v>
      </c>
      <c r="I6454" t="s">
        <v>3</v>
      </c>
      <c r="J6454" t="str">
        <f>_xlfn.XLOOKUP(Orders[[#This Row],[_SalesRepID]],'Sales team'!A:A,'Sales team'!B:B)</f>
        <v>Anthony Berry</v>
      </c>
      <c r="K6454">
        <v>16</v>
      </c>
      <c r="L6454">
        <v>36</v>
      </c>
      <c r="M6454">
        <v>246</v>
      </c>
      <c r="N6454" t="str">
        <f>_xlfn.XLOOKUP(Orders[[#This Row],[_ProductID]],Products!A:A,Products!C:C)</f>
        <v>Home décor</v>
      </c>
      <c r="O6454">
        <v>29</v>
      </c>
      <c r="P6454">
        <v>0.15</v>
      </c>
      <c r="Q6454" s="2">
        <v>6344.9000000000005</v>
      </c>
      <c r="R6454" s="2">
        <v>4251.0830000000005</v>
      </c>
      <c r="S6454" s="2">
        <v>26965.825000000001</v>
      </c>
      <c r="T6454" s="2">
        <v>5710.41</v>
      </c>
    </row>
    <row r="6455" spans="1:20" x14ac:dyDescent="0.25">
      <c r="A6455" t="s">
        <v>1544</v>
      </c>
      <c r="B6455" t="s">
        <v>5</v>
      </c>
      <c r="C6455" t="s">
        <v>46</v>
      </c>
      <c r="D6455" s="1">
        <v>43300</v>
      </c>
      <c r="E6455" s="1">
        <v>43434</v>
      </c>
      <c r="F6455" s="1">
        <v>43450</v>
      </c>
      <c r="G6455" s="1">
        <v>43445</v>
      </c>
      <c r="H6455" s="13">
        <f>Orders[[#This Row],[DeliveryDate]]-Orders[[#This Row],[OrderDate]]</f>
        <v>11</v>
      </c>
      <c r="I6455" t="s">
        <v>3</v>
      </c>
      <c r="J6455" t="str">
        <f>_xlfn.XLOOKUP(Orders[[#This Row],[_SalesRepID]],'Sales team'!A:A,'Sales team'!B:B)</f>
        <v>Anthony Berry</v>
      </c>
      <c r="K6455">
        <v>16</v>
      </c>
      <c r="L6455">
        <v>11</v>
      </c>
      <c r="M6455">
        <v>78</v>
      </c>
      <c r="N6455" t="str">
        <f>_xlfn.XLOOKUP(Orders[[#This Row],[_ProductID]],Products!A:A,Products!C:C)</f>
        <v>Outdoor</v>
      </c>
      <c r="O6455">
        <v>18</v>
      </c>
      <c r="P6455">
        <v>7.4999999999999997E-2</v>
      </c>
      <c r="Q6455" s="2">
        <v>1152.4000000000001</v>
      </c>
      <c r="R6455" s="2">
        <v>898.87200000000007</v>
      </c>
      <c r="S6455" s="2">
        <v>1065.97</v>
      </c>
      <c r="T6455" s="2">
        <v>167.09799999999996</v>
      </c>
    </row>
    <row r="6456" spans="1:20" x14ac:dyDescent="0.25">
      <c r="A6456" t="s">
        <v>1545</v>
      </c>
      <c r="B6456" t="s">
        <v>1</v>
      </c>
      <c r="C6456" t="s">
        <v>2</v>
      </c>
      <c r="D6456" s="1">
        <v>43300</v>
      </c>
      <c r="E6456" s="1">
        <v>43434</v>
      </c>
      <c r="F6456" s="1">
        <v>43460</v>
      </c>
      <c r="G6456" s="1">
        <v>43448</v>
      </c>
      <c r="H6456" s="13">
        <f>Orders[[#This Row],[DeliveryDate]]-Orders[[#This Row],[OrderDate]]</f>
        <v>14</v>
      </c>
      <c r="I6456" t="s">
        <v>3</v>
      </c>
      <c r="J6456" t="str">
        <f>_xlfn.XLOOKUP(Orders[[#This Row],[_SalesRepID]],'Sales team'!A:A,'Sales team'!B:B)</f>
        <v>Chris Armstrong</v>
      </c>
      <c r="K6456">
        <v>4</v>
      </c>
      <c r="L6456">
        <v>19</v>
      </c>
      <c r="M6456">
        <v>218</v>
      </c>
      <c r="N6456" t="str">
        <f>_xlfn.XLOOKUP(Orders[[#This Row],[_ProductID]],Products!A:A,Products!C:C)</f>
        <v>Home décor</v>
      </c>
      <c r="O6456">
        <v>44</v>
      </c>
      <c r="P6456">
        <v>0.05</v>
      </c>
      <c r="Q6456" s="2">
        <v>3993.2000000000003</v>
      </c>
      <c r="R6456" s="2">
        <v>2675.4440000000004</v>
      </c>
      <c r="S6456" s="2">
        <v>30348.32</v>
      </c>
      <c r="T6456" s="2">
        <v>8944.7679999999964</v>
      </c>
    </row>
    <row r="6457" spans="1:20" x14ac:dyDescent="0.25">
      <c r="A6457" t="s">
        <v>1546</v>
      </c>
      <c r="B6457" t="s">
        <v>8</v>
      </c>
      <c r="C6457" t="s">
        <v>13</v>
      </c>
      <c r="D6457" s="1">
        <v>43300</v>
      </c>
      <c r="E6457" s="1">
        <v>43434</v>
      </c>
      <c r="F6457" s="1">
        <v>43455</v>
      </c>
      <c r="G6457" s="1">
        <v>43441</v>
      </c>
      <c r="H6457" s="13">
        <f>Orders[[#This Row],[DeliveryDate]]-Orders[[#This Row],[OrderDate]]</f>
        <v>7</v>
      </c>
      <c r="I6457" t="s">
        <v>3</v>
      </c>
      <c r="J6457" t="str">
        <f>_xlfn.XLOOKUP(Orders[[#This Row],[_SalesRepID]],'Sales team'!A:A,'Sales team'!B:B)</f>
        <v>Douglas Tucker</v>
      </c>
      <c r="K6457">
        <v>23</v>
      </c>
      <c r="L6457">
        <v>39</v>
      </c>
      <c r="M6457">
        <v>313</v>
      </c>
      <c r="N6457" t="str">
        <f>_xlfn.XLOOKUP(Orders[[#This Row],[_ProductID]],Products!A:A,Products!C:C)</f>
        <v>Outdoor</v>
      </c>
      <c r="O6457">
        <v>18</v>
      </c>
      <c r="P6457">
        <v>0.1</v>
      </c>
      <c r="Q6457" s="2">
        <v>268</v>
      </c>
      <c r="R6457" s="2">
        <v>182.24</v>
      </c>
      <c r="S6457" s="2">
        <v>482.40000000000003</v>
      </c>
      <c r="T6457" s="2">
        <v>117.92000000000002</v>
      </c>
    </row>
    <row r="6458" spans="1:20" x14ac:dyDescent="0.25">
      <c r="A6458" t="s">
        <v>1547</v>
      </c>
      <c r="B6458" t="s">
        <v>10</v>
      </c>
      <c r="C6458" t="s">
        <v>6</v>
      </c>
      <c r="D6458" s="1">
        <v>43300</v>
      </c>
      <c r="E6458" s="1">
        <v>43434</v>
      </c>
      <c r="F6458" s="1">
        <v>43443</v>
      </c>
      <c r="G6458" s="1">
        <v>43465</v>
      </c>
      <c r="H6458" s="13">
        <f>Orders[[#This Row],[DeliveryDate]]-Orders[[#This Row],[OrderDate]]</f>
        <v>31</v>
      </c>
      <c r="I6458" t="s">
        <v>3</v>
      </c>
      <c r="J6458" t="str">
        <f>_xlfn.XLOOKUP(Orders[[#This Row],[_SalesRepID]],'Sales team'!A:A,'Sales team'!B:B)</f>
        <v>Carlos Miller</v>
      </c>
      <c r="K6458">
        <v>28</v>
      </c>
      <c r="L6458">
        <v>11</v>
      </c>
      <c r="M6458">
        <v>203</v>
      </c>
      <c r="N6458" t="str">
        <f>_xlfn.XLOOKUP(Orders[[#This Row],[_ProductID]],Products!A:A,Products!C:C)</f>
        <v>Home décor</v>
      </c>
      <c r="O6458">
        <v>35</v>
      </c>
      <c r="P6458">
        <v>7.4999999999999997E-2</v>
      </c>
      <c r="Q6458" s="2">
        <v>5232.7</v>
      </c>
      <c r="R6458" s="2">
        <v>3610.5629999999996</v>
      </c>
      <c r="S6458" s="2">
        <v>19360.990000000002</v>
      </c>
      <c r="T6458" s="2">
        <v>4918.738000000003</v>
      </c>
    </row>
    <row r="6459" spans="1:20" x14ac:dyDescent="0.25">
      <c r="A6459" t="s">
        <v>1548</v>
      </c>
      <c r="B6459" t="s">
        <v>5</v>
      </c>
      <c r="C6459" t="s">
        <v>25</v>
      </c>
      <c r="D6459" s="1">
        <v>43300</v>
      </c>
      <c r="E6459" s="1">
        <v>43434</v>
      </c>
      <c r="F6459" s="1">
        <v>43459</v>
      </c>
      <c r="G6459" s="1">
        <v>43451</v>
      </c>
      <c r="H6459" s="13">
        <f>Orders[[#This Row],[DeliveryDate]]-Orders[[#This Row],[OrderDate]]</f>
        <v>17</v>
      </c>
      <c r="I6459" t="s">
        <v>3</v>
      </c>
      <c r="J6459" t="str">
        <f>_xlfn.XLOOKUP(Orders[[#This Row],[_SalesRepID]],'Sales team'!A:A,'Sales team'!B:B)</f>
        <v>Todd Roberts</v>
      </c>
      <c r="K6459">
        <v>13</v>
      </c>
      <c r="L6459">
        <v>17</v>
      </c>
      <c r="M6459">
        <v>355</v>
      </c>
      <c r="N6459" t="str">
        <f>_xlfn.XLOOKUP(Orders[[#This Row],[_ProductID]],Products!A:A,Products!C:C)</f>
        <v>Home décor</v>
      </c>
      <c r="O6459">
        <v>30</v>
      </c>
      <c r="P6459">
        <v>7.4999999999999997E-2</v>
      </c>
      <c r="Q6459" s="2">
        <v>2465.6</v>
      </c>
      <c r="R6459" s="2">
        <v>1430.0479999999998</v>
      </c>
      <c r="S6459" s="2">
        <v>4561.3599999999997</v>
      </c>
      <c r="T6459" s="2">
        <v>1701.2640000000001</v>
      </c>
    </row>
    <row r="6460" spans="1:20" x14ac:dyDescent="0.25">
      <c r="A6460" t="s">
        <v>1549</v>
      </c>
      <c r="B6460" t="s">
        <v>8</v>
      </c>
      <c r="C6460" t="s">
        <v>6</v>
      </c>
      <c r="D6460" s="1">
        <v>43300</v>
      </c>
      <c r="E6460" s="1">
        <v>43434</v>
      </c>
      <c r="F6460" s="1">
        <v>43461</v>
      </c>
      <c r="G6460" s="1">
        <v>43447</v>
      </c>
      <c r="H6460" s="13">
        <f>Orders[[#This Row],[DeliveryDate]]-Orders[[#This Row],[OrderDate]]</f>
        <v>13</v>
      </c>
      <c r="I6460" t="s">
        <v>3</v>
      </c>
      <c r="J6460" t="str">
        <f>_xlfn.XLOOKUP(Orders[[#This Row],[_SalesRepID]],'Sales team'!A:A,'Sales team'!B:B)</f>
        <v>Douglas Tucker</v>
      </c>
      <c r="K6460">
        <v>23</v>
      </c>
      <c r="L6460">
        <v>14</v>
      </c>
      <c r="M6460">
        <v>138</v>
      </c>
      <c r="N6460" t="str">
        <f>_xlfn.XLOOKUP(Orders[[#This Row],[_ProductID]],Products!A:A,Products!C:C)</f>
        <v>Kitchen &amp; Dining</v>
      </c>
      <c r="O6460">
        <v>16</v>
      </c>
      <c r="P6460">
        <v>0.15</v>
      </c>
      <c r="Q6460" s="2">
        <v>1018.4</v>
      </c>
      <c r="R6460" s="2">
        <v>437.91199999999998</v>
      </c>
      <c r="S6460" s="2">
        <v>865.64</v>
      </c>
      <c r="T6460" s="2">
        <v>427.72800000000001</v>
      </c>
    </row>
    <row r="6461" spans="1:20" x14ac:dyDescent="0.25">
      <c r="A6461" t="s">
        <v>1534</v>
      </c>
      <c r="B6461" t="s">
        <v>1</v>
      </c>
      <c r="C6461" t="s">
        <v>25</v>
      </c>
      <c r="D6461" s="1">
        <v>43300</v>
      </c>
      <c r="E6461" s="1">
        <v>43433</v>
      </c>
      <c r="F6461" s="1">
        <v>43451</v>
      </c>
      <c r="G6461" s="1">
        <v>43459</v>
      </c>
      <c r="H6461" s="13">
        <f>Orders[[#This Row],[DeliveryDate]]-Orders[[#This Row],[OrderDate]]</f>
        <v>26</v>
      </c>
      <c r="I6461" t="s">
        <v>3</v>
      </c>
      <c r="J6461" t="str">
        <f>_xlfn.XLOOKUP(Orders[[#This Row],[_SalesRepID]],'Sales team'!A:A,'Sales team'!B:B)</f>
        <v>Jerry Green</v>
      </c>
      <c r="K6461">
        <v>3</v>
      </c>
      <c r="L6461">
        <v>15</v>
      </c>
      <c r="M6461">
        <v>354</v>
      </c>
      <c r="N6461" t="str">
        <f>_xlfn.XLOOKUP(Orders[[#This Row],[_ProductID]],Products!A:A,Products!C:C)</f>
        <v>Home décor</v>
      </c>
      <c r="O6461">
        <v>23</v>
      </c>
      <c r="P6461">
        <v>0.3</v>
      </c>
      <c r="Q6461" s="2">
        <v>1139</v>
      </c>
      <c r="R6461" s="2">
        <v>968.15</v>
      </c>
      <c r="S6461" s="2">
        <v>1594.6</v>
      </c>
      <c r="T6461" s="2">
        <v>-341.70000000000005</v>
      </c>
    </row>
    <row r="6462" spans="1:20" x14ac:dyDescent="0.25">
      <c r="A6462" t="s">
        <v>1535</v>
      </c>
      <c r="B6462" t="s">
        <v>1</v>
      </c>
      <c r="C6462" t="s">
        <v>25</v>
      </c>
      <c r="D6462" s="1">
        <v>43300</v>
      </c>
      <c r="E6462" s="1">
        <v>43433</v>
      </c>
      <c r="F6462" s="1">
        <v>43458</v>
      </c>
      <c r="G6462" s="1">
        <v>43479</v>
      </c>
      <c r="H6462" s="13">
        <f>Orders[[#This Row],[DeliveryDate]]-Orders[[#This Row],[OrderDate]]</f>
        <v>46</v>
      </c>
      <c r="I6462" t="s">
        <v>3</v>
      </c>
      <c r="J6462" t="str">
        <f>_xlfn.XLOOKUP(Orders[[#This Row],[_SalesRepID]],'Sales team'!A:A,'Sales team'!B:B)</f>
        <v>Adam Hernandez</v>
      </c>
      <c r="K6462">
        <v>1</v>
      </c>
      <c r="L6462">
        <v>47</v>
      </c>
      <c r="M6462">
        <v>365</v>
      </c>
      <c r="N6462" t="str">
        <f>_xlfn.XLOOKUP(Orders[[#This Row],[_ProductID]],Products!A:A,Products!C:C)</f>
        <v>Furniture</v>
      </c>
      <c r="O6462">
        <v>20</v>
      </c>
      <c r="P6462">
        <v>7.4999999999999997E-2</v>
      </c>
      <c r="Q6462" s="2">
        <v>2010</v>
      </c>
      <c r="R6462" s="2">
        <v>1688.3999999999999</v>
      </c>
      <c r="S6462" s="2">
        <v>7437</v>
      </c>
      <c r="T6462" s="2">
        <v>683.40000000000055</v>
      </c>
    </row>
    <row r="6463" spans="1:20" x14ac:dyDescent="0.25">
      <c r="A6463" t="s">
        <v>1536</v>
      </c>
      <c r="B6463" t="s">
        <v>8</v>
      </c>
      <c r="C6463" t="s">
        <v>2</v>
      </c>
      <c r="D6463" s="1">
        <v>43300</v>
      </c>
      <c r="E6463" s="1">
        <v>43433</v>
      </c>
      <c r="F6463" s="1">
        <v>43454</v>
      </c>
      <c r="G6463" s="1">
        <v>43445</v>
      </c>
      <c r="H6463" s="13">
        <f>Orders[[#This Row],[DeliveryDate]]-Orders[[#This Row],[OrderDate]]</f>
        <v>12</v>
      </c>
      <c r="I6463" t="s">
        <v>3</v>
      </c>
      <c r="J6463" t="str">
        <f>_xlfn.XLOOKUP(Orders[[#This Row],[_SalesRepID]],'Sales team'!A:A,'Sales team'!B:B)</f>
        <v>Samuel Fowler</v>
      </c>
      <c r="K6463">
        <v>21</v>
      </c>
      <c r="L6463">
        <v>36</v>
      </c>
      <c r="M6463">
        <v>211</v>
      </c>
      <c r="N6463" t="str">
        <f>_xlfn.XLOOKUP(Orders[[#This Row],[_ProductID]],Products!A:A,Products!C:C)</f>
        <v>Home décor</v>
      </c>
      <c r="O6463">
        <v>39</v>
      </c>
      <c r="P6463">
        <v>7.4999999999999997E-2</v>
      </c>
      <c r="Q6463" s="2">
        <v>1165.8</v>
      </c>
      <c r="R6463" s="2">
        <v>734.45399999999995</v>
      </c>
      <c r="S6463" s="2">
        <v>3235.0949999999998</v>
      </c>
      <c r="T6463" s="2">
        <v>1031.7329999999997</v>
      </c>
    </row>
    <row r="6464" spans="1:20" x14ac:dyDescent="0.25">
      <c r="A6464" t="s">
        <v>1537</v>
      </c>
      <c r="B6464" t="s">
        <v>1</v>
      </c>
      <c r="C6464" t="s">
        <v>15</v>
      </c>
      <c r="D6464" s="1">
        <v>43400</v>
      </c>
      <c r="E6464" s="1">
        <v>43433</v>
      </c>
      <c r="F6464" s="1">
        <v>43444</v>
      </c>
      <c r="G6464" s="1">
        <v>43447</v>
      </c>
      <c r="H6464" s="13">
        <f>Orders[[#This Row],[DeliveryDate]]-Orders[[#This Row],[OrderDate]]</f>
        <v>14</v>
      </c>
      <c r="I6464" t="s">
        <v>3</v>
      </c>
      <c r="J6464" t="str">
        <f>_xlfn.XLOOKUP(Orders[[#This Row],[_SalesRepID]],'Sales team'!A:A,'Sales team'!B:B)</f>
        <v>Keith Griffin</v>
      </c>
      <c r="K6464">
        <v>2</v>
      </c>
      <c r="L6464">
        <v>47</v>
      </c>
      <c r="M6464">
        <v>2</v>
      </c>
      <c r="N6464" t="str">
        <f>_xlfn.XLOOKUP(Orders[[#This Row],[_ProductID]],Products!A:A,Products!C:C)</f>
        <v>Furniture</v>
      </c>
      <c r="O6464">
        <v>19</v>
      </c>
      <c r="P6464">
        <v>0.1</v>
      </c>
      <c r="Q6464" s="2">
        <v>3959.7000000000003</v>
      </c>
      <c r="R6464" s="2">
        <v>3009.3720000000003</v>
      </c>
      <c r="S6464" s="2">
        <v>24946.11</v>
      </c>
      <c r="T6464" s="2">
        <v>3880.5059999999976</v>
      </c>
    </row>
    <row r="6465" spans="1:20" x14ac:dyDescent="0.25">
      <c r="A6465" t="s">
        <v>1538</v>
      </c>
      <c r="B6465" t="s">
        <v>1</v>
      </c>
      <c r="C6465" t="s">
        <v>2</v>
      </c>
      <c r="D6465" s="1">
        <v>43400</v>
      </c>
      <c r="E6465" s="1">
        <v>43433</v>
      </c>
      <c r="F6465" s="1">
        <v>43458</v>
      </c>
      <c r="G6465" s="1">
        <v>43438</v>
      </c>
      <c r="H6465" s="13">
        <f>Orders[[#This Row],[DeliveryDate]]-Orders[[#This Row],[OrderDate]]</f>
        <v>5</v>
      </c>
      <c r="I6465" t="s">
        <v>3</v>
      </c>
      <c r="J6465" t="str">
        <f>_xlfn.XLOOKUP(Orders[[#This Row],[_SalesRepID]],'Sales team'!A:A,'Sales team'!B:B)</f>
        <v>Chris Armstrong</v>
      </c>
      <c r="K6465">
        <v>4</v>
      </c>
      <c r="L6465">
        <v>25</v>
      </c>
      <c r="M6465">
        <v>228</v>
      </c>
      <c r="N6465" t="str">
        <f>_xlfn.XLOOKUP(Orders[[#This Row],[_ProductID]],Products!A:A,Products!C:C)</f>
        <v>Home décor</v>
      </c>
      <c r="O6465">
        <v>3</v>
      </c>
      <c r="P6465">
        <v>0.05</v>
      </c>
      <c r="Q6465" s="2">
        <v>2599.6</v>
      </c>
      <c r="R6465" s="2">
        <v>2001.692</v>
      </c>
      <c r="S6465" s="2">
        <v>14817.719999999998</v>
      </c>
      <c r="T6465" s="2">
        <v>2807.5679999999975</v>
      </c>
    </row>
    <row r="6466" spans="1:20" x14ac:dyDescent="0.25">
      <c r="A6466" t="s">
        <v>1539</v>
      </c>
      <c r="B6466" t="s">
        <v>1</v>
      </c>
      <c r="C6466" t="s">
        <v>13</v>
      </c>
      <c r="D6466" s="1">
        <v>43300</v>
      </c>
      <c r="E6466" s="1">
        <v>43433</v>
      </c>
      <c r="F6466" s="1">
        <v>43437</v>
      </c>
      <c r="G6466" s="1">
        <v>43437</v>
      </c>
      <c r="H6466" s="13">
        <f>Orders[[#This Row],[DeliveryDate]]-Orders[[#This Row],[OrderDate]]</f>
        <v>4</v>
      </c>
      <c r="I6466" t="s">
        <v>3</v>
      </c>
      <c r="J6466" t="str">
        <f>_xlfn.XLOOKUP(Orders[[#This Row],[_SalesRepID]],'Sales team'!A:A,'Sales team'!B:B)</f>
        <v>George Lewis</v>
      </c>
      <c r="K6466">
        <v>8</v>
      </c>
      <c r="L6466">
        <v>17</v>
      </c>
      <c r="M6466">
        <v>275</v>
      </c>
      <c r="N6466" t="str">
        <f>_xlfn.XLOOKUP(Orders[[#This Row],[_ProductID]],Products!A:A,Products!C:C)</f>
        <v>Home décor</v>
      </c>
      <c r="O6466">
        <v>46</v>
      </c>
      <c r="P6466">
        <v>0.05</v>
      </c>
      <c r="Q6466" s="2">
        <v>2787.2000000000003</v>
      </c>
      <c r="R6466" s="2">
        <v>1254.2400000000002</v>
      </c>
      <c r="S6466" s="2">
        <v>18534.88</v>
      </c>
      <c r="T6466" s="2">
        <v>9755.1999999999989</v>
      </c>
    </row>
    <row r="6467" spans="1:20" x14ac:dyDescent="0.25">
      <c r="A6467" t="s">
        <v>1540</v>
      </c>
      <c r="B6467" t="s">
        <v>1</v>
      </c>
      <c r="C6467" t="s">
        <v>6</v>
      </c>
      <c r="D6467" s="1">
        <v>43300</v>
      </c>
      <c r="E6467" s="1">
        <v>43433</v>
      </c>
      <c r="F6467" s="1">
        <v>43459</v>
      </c>
      <c r="G6467" s="1">
        <v>43461</v>
      </c>
      <c r="H6467" s="13">
        <f>Orders[[#This Row],[DeliveryDate]]-Orders[[#This Row],[OrderDate]]</f>
        <v>28</v>
      </c>
      <c r="I6467" t="s">
        <v>3</v>
      </c>
      <c r="J6467" t="str">
        <f>_xlfn.XLOOKUP(Orders[[#This Row],[_SalesRepID]],'Sales team'!A:A,'Sales team'!B:B)</f>
        <v>Joshua Ryan</v>
      </c>
      <c r="K6467">
        <v>9</v>
      </c>
      <c r="L6467">
        <v>41</v>
      </c>
      <c r="M6467">
        <v>143</v>
      </c>
      <c r="N6467" t="str">
        <f>_xlfn.XLOOKUP(Orders[[#This Row],[_ProductID]],Products!A:A,Products!C:C)</f>
        <v>Furniture</v>
      </c>
      <c r="O6467">
        <v>34</v>
      </c>
      <c r="P6467">
        <v>0.05</v>
      </c>
      <c r="Q6467" s="2">
        <v>1025.1000000000001</v>
      </c>
      <c r="R6467" s="2">
        <v>563.80500000000018</v>
      </c>
      <c r="S6467" s="2">
        <v>973.84500000000003</v>
      </c>
      <c r="T6467" s="2">
        <v>410.03999999999985</v>
      </c>
    </row>
    <row r="6468" spans="1:20" x14ac:dyDescent="0.25">
      <c r="A6468" t="s">
        <v>1541</v>
      </c>
      <c r="B6468" t="s">
        <v>5</v>
      </c>
      <c r="C6468" t="s">
        <v>2</v>
      </c>
      <c r="D6468" s="1">
        <v>43300</v>
      </c>
      <c r="E6468" s="1">
        <v>43433</v>
      </c>
      <c r="F6468" s="1">
        <v>43452</v>
      </c>
      <c r="G6468" s="1">
        <v>43452</v>
      </c>
      <c r="H6468" s="13">
        <f>Orders[[#This Row],[DeliveryDate]]-Orders[[#This Row],[OrderDate]]</f>
        <v>19</v>
      </c>
      <c r="I6468" t="s">
        <v>3</v>
      </c>
      <c r="J6468" t="str">
        <f>_xlfn.XLOOKUP(Orders[[#This Row],[_SalesRepID]],'Sales team'!A:A,'Sales team'!B:B)</f>
        <v>Nicholas Cunningham</v>
      </c>
      <c r="K6468">
        <v>19</v>
      </c>
      <c r="L6468">
        <v>4</v>
      </c>
      <c r="M6468">
        <v>209</v>
      </c>
      <c r="N6468" t="str">
        <f>_xlfn.XLOOKUP(Orders[[#This Row],[_ProductID]],Products!A:A,Products!C:C)</f>
        <v>Home décor</v>
      </c>
      <c r="O6468">
        <v>17</v>
      </c>
      <c r="P6468">
        <v>0.3</v>
      </c>
      <c r="Q6468" s="2">
        <v>3919.5</v>
      </c>
      <c r="R6468" s="2">
        <v>2900.43</v>
      </c>
      <c r="S6468" s="2">
        <v>8230.9499999999989</v>
      </c>
      <c r="T6468" s="2">
        <v>-470.34000000000015</v>
      </c>
    </row>
    <row r="6469" spans="1:20" x14ac:dyDescent="0.25">
      <c r="A6469" t="s">
        <v>1542</v>
      </c>
      <c r="B6469" t="s">
        <v>5</v>
      </c>
      <c r="C6469" t="s">
        <v>46</v>
      </c>
      <c r="D6469" s="1">
        <v>43300</v>
      </c>
      <c r="E6469" s="1">
        <v>43433</v>
      </c>
      <c r="F6469" s="1">
        <v>43458</v>
      </c>
      <c r="G6469" s="1">
        <v>43454</v>
      </c>
      <c r="H6469" s="13">
        <f>Orders[[#This Row],[DeliveryDate]]-Orders[[#This Row],[OrderDate]]</f>
        <v>21</v>
      </c>
      <c r="I6469" t="s">
        <v>3</v>
      </c>
      <c r="J6469" t="str">
        <f>_xlfn.XLOOKUP(Orders[[#This Row],[_SalesRepID]],'Sales team'!A:A,'Sales team'!B:B)</f>
        <v>Paul Holmes</v>
      </c>
      <c r="K6469">
        <v>14</v>
      </c>
      <c r="L6469">
        <v>5</v>
      </c>
      <c r="M6469">
        <v>60</v>
      </c>
      <c r="N6469" t="str">
        <f>_xlfn.XLOOKUP(Orders[[#This Row],[_ProductID]],Products!A:A,Products!C:C)</f>
        <v>Home décor</v>
      </c>
      <c r="O6469">
        <v>17</v>
      </c>
      <c r="P6469">
        <v>0.2</v>
      </c>
      <c r="Q6469" s="2">
        <v>3993.2000000000003</v>
      </c>
      <c r="R6469" s="2">
        <v>1597.2800000000002</v>
      </c>
      <c r="S6469" s="2">
        <v>15972.800000000001</v>
      </c>
      <c r="T6469" s="2">
        <v>7986.4</v>
      </c>
    </row>
    <row r="6470" spans="1:20" x14ac:dyDescent="0.25">
      <c r="A6470" t="s">
        <v>1524</v>
      </c>
      <c r="B6470" t="s">
        <v>1</v>
      </c>
      <c r="C6470" t="s">
        <v>2</v>
      </c>
      <c r="D6470" s="1">
        <v>43300</v>
      </c>
      <c r="E6470" s="1">
        <v>43432</v>
      </c>
      <c r="F6470" s="1">
        <v>43447</v>
      </c>
      <c r="G6470" s="1">
        <v>43438</v>
      </c>
      <c r="H6470" s="13">
        <f>Orders[[#This Row],[DeliveryDate]]-Orders[[#This Row],[OrderDate]]</f>
        <v>6</v>
      </c>
      <c r="I6470" t="s">
        <v>3</v>
      </c>
      <c r="J6470" t="str">
        <f>_xlfn.XLOOKUP(Orders[[#This Row],[_SalesRepID]],'Sales team'!A:A,'Sales team'!B:B)</f>
        <v>Jonathan Hawkins</v>
      </c>
      <c r="K6470">
        <v>10</v>
      </c>
      <c r="L6470">
        <v>19</v>
      </c>
      <c r="M6470">
        <v>241</v>
      </c>
      <c r="N6470" t="str">
        <f>_xlfn.XLOOKUP(Orders[[#This Row],[_ProductID]],Products!A:A,Products!C:C)</f>
        <v>Electronics</v>
      </c>
      <c r="O6470">
        <v>28</v>
      </c>
      <c r="P6470">
        <v>0.1</v>
      </c>
      <c r="Q6470" s="2">
        <v>723.6</v>
      </c>
      <c r="R6470" s="2">
        <v>376.27200000000005</v>
      </c>
      <c r="S6470" s="2">
        <v>2604.96</v>
      </c>
      <c r="T6470" s="2">
        <v>1099.8719999999998</v>
      </c>
    </row>
    <row r="6471" spans="1:20" x14ac:dyDescent="0.25">
      <c r="A6471" t="s">
        <v>1525</v>
      </c>
      <c r="B6471" t="s">
        <v>5</v>
      </c>
      <c r="C6471" t="s">
        <v>15</v>
      </c>
      <c r="D6471" s="1">
        <v>43300</v>
      </c>
      <c r="E6471" s="1">
        <v>43432</v>
      </c>
      <c r="F6471" s="1">
        <v>43460</v>
      </c>
      <c r="G6471" s="1">
        <v>43441</v>
      </c>
      <c r="H6471" s="13">
        <f>Orders[[#This Row],[DeliveryDate]]-Orders[[#This Row],[OrderDate]]</f>
        <v>9</v>
      </c>
      <c r="I6471" t="s">
        <v>3</v>
      </c>
      <c r="J6471" t="str">
        <f>_xlfn.XLOOKUP(Orders[[#This Row],[_SalesRepID]],'Sales team'!A:A,'Sales team'!B:B)</f>
        <v>Carl Nguyen</v>
      </c>
      <c r="K6471">
        <v>12</v>
      </c>
      <c r="L6471">
        <v>47</v>
      </c>
      <c r="M6471">
        <v>19</v>
      </c>
      <c r="N6471" t="str">
        <f>_xlfn.XLOOKUP(Orders[[#This Row],[_ProductID]],Products!A:A,Products!C:C)</f>
        <v>Kitchen &amp; Dining</v>
      </c>
      <c r="O6471">
        <v>1</v>
      </c>
      <c r="P6471">
        <v>0.15</v>
      </c>
      <c r="Q6471" s="2">
        <v>3577.8</v>
      </c>
      <c r="R6471" s="2">
        <v>1431.1200000000001</v>
      </c>
      <c r="S6471" s="2">
        <v>9123.3900000000012</v>
      </c>
      <c r="T6471" s="2">
        <v>4830.0300000000007</v>
      </c>
    </row>
    <row r="6472" spans="1:20" x14ac:dyDescent="0.25">
      <c r="A6472" t="s">
        <v>1526</v>
      </c>
      <c r="B6472" t="s">
        <v>5</v>
      </c>
      <c r="C6472" t="s">
        <v>13</v>
      </c>
      <c r="D6472" s="1">
        <v>43300</v>
      </c>
      <c r="E6472" s="1">
        <v>43432</v>
      </c>
      <c r="F6472" s="1">
        <v>43435</v>
      </c>
      <c r="G6472" s="1">
        <v>43461</v>
      </c>
      <c r="H6472" s="13">
        <f>Orders[[#This Row],[DeliveryDate]]-Orders[[#This Row],[OrderDate]]</f>
        <v>29</v>
      </c>
      <c r="I6472" t="s">
        <v>3</v>
      </c>
      <c r="J6472" t="str">
        <f>_xlfn.XLOOKUP(Orders[[#This Row],[_SalesRepID]],'Sales team'!A:A,'Sales team'!B:B)</f>
        <v>Anthony Torres</v>
      </c>
      <c r="K6472">
        <v>20</v>
      </c>
      <c r="L6472">
        <v>37</v>
      </c>
      <c r="M6472">
        <v>322</v>
      </c>
      <c r="N6472" t="str">
        <f>_xlfn.XLOOKUP(Orders[[#This Row],[_ProductID]],Products!A:A,Products!C:C)</f>
        <v>Electronics</v>
      </c>
      <c r="O6472">
        <v>28</v>
      </c>
      <c r="P6472">
        <v>0.1</v>
      </c>
      <c r="Q6472" s="2">
        <v>1742</v>
      </c>
      <c r="R6472" s="2">
        <v>1393.6000000000001</v>
      </c>
      <c r="S6472" s="2">
        <v>12542.4</v>
      </c>
      <c r="T6472" s="2">
        <v>1393.5999999999985</v>
      </c>
    </row>
    <row r="6473" spans="1:20" x14ac:dyDescent="0.25">
      <c r="A6473" t="s">
        <v>1527</v>
      </c>
      <c r="B6473" t="s">
        <v>5</v>
      </c>
      <c r="C6473" t="s">
        <v>15</v>
      </c>
      <c r="D6473" s="1">
        <v>43300</v>
      </c>
      <c r="E6473" s="1">
        <v>43432</v>
      </c>
      <c r="F6473" s="1">
        <v>43448</v>
      </c>
      <c r="G6473" s="1">
        <v>43444</v>
      </c>
      <c r="H6473" s="13">
        <f>Orders[[#This Row],[DeliveryDate]]-Orders[[#This Row],[OrderDate]]</f>
        <v>12</v>
      </c>
      <c r="I6473" t="s">
        <v>3</v>
      </c>
      <c r="J6473" t="str">
        <f>_xlfn.XLOOKUP(Orders[[#This Row],[_SalesRepID]],'Sales team'!A:A,'Sales team'!B:B)</f>
        <v>Anthony Torres</v>
      </c>
      <c r="K6473">
        <v>20</v>
      </c>
      <c r="L6473">
        <v>4</v>
      </c>
      <c r="M6473">
        <v>21</v>
      </c>
      <c r="N6473" t="str">
        <f>_xlfn.XLOOKUP(Orders[[#This Row],[_ProductID]],Products!A:A,Products!C:C)</f>
        <v>Home décor</v>
      </c>
      <c r="O6473">
        <v>14</v>
      </c>
      <c r="P6473">
        <v>0.05</v>
      </c>
      <c r="Q6473" s="2">
        <v>247.9</v>
      </c>
      <c r="R6473" s="2">
        <v>99.160000000000011</v>
      </c>
      <c r="S6473" s="2">
        <v>1177.5249999999999</v>
      </c>
      <c r="T6473" s="2">
        <v>681.7249999999998</v>
      </c>
    </row>
    <row r="6474" spans="1:20" x14ac:dyDescent="0.25">
      <c r="A6474" t="s">
        <v>1528</v>
      </c>
      <c r="B6474" t="s">
        <v>1</v>
      </c>
      <c r="C6474" t="s">
        <v>6</v>
      </c>
      <c r="D6474" s="1">
        <v>43300</v>
      </c>
      <c r="E6474" s="1">
        <v>43432</v>
      </c>
      <c r="F6474" s="1">
        <v>43434</v>
      </c>
      <c r="G6474" s="1">
        <v>43465</v>
      </c>
      <c r="H6474" s="13">
        <f>Orders[[#This Row],[DeliveryDate]]-Orders[[#This Row],[OrderDate]]</f>
        <v>33</v>
      </c>
      <c r="I6474" t="s">
        <v>3</v>
      </c>
      <c r="J6474" t="str">
        <f>_xlfn.XLOOKUP(Orders[[#This Row],[_SalesRepID]],'Sales team'!A:A,'Sales team'!B:B)</f>
        <v>Adam Hernandez</v>
      </c>
      <c r="K6474">
        <v>1</v>
      </c>
      <c r="L6474">
        <v>18</v>
      </c>
      <c r="M6474">
        <v>179</v>
      </c>
      <c r="N6474" t="str">
        <f>_xlfn.XLOOKUP(Orders[[#This Row],[_ProductID]],Products!A:A,Products!C:C)</f>
        <v>Home décor</v>
      </c>
      <c r="O6474">
        <v>2</v>
      </c>
      <c r="P6474">
        <v>0.1</v>
      </c>
      <c r="Q6474" s="2">
        <v>1762.1000000000001</v>
      </c>
      <c r="R6474" s="2">
        <v>1162.9860000000001</v>
      </c>
      <c r="S6474" s="2">
        <v>1585.89</v>
      </c>
      <c r="T6474" s="2">
        <v>422.904</v>
      </c>
    </row>
    <row r="6475" spans="1:20" x14ac:dyDescent="0.25">
      <c r="A6475" t="s">
        <v>1529</v>
      </c>
      <c r="B6475" t="s">
        <v>10</v>
      </c>
      <c r="C6475" t="s">
        <v>6</v>
      </c>
      <c r="D6475" s="1">
        <v>43300</v>
      </c>
      <c r="E6475" s="1">
        <v>43432</v>
      </c>
      <c r="F6475" s="1">
        <v>43458</v>
      </c>
      <c r="G6475" s="1">
        <v>43452</v>
      </c>
      <c r="H6475" s="13">
        <f>Orders[[#This Row],[DeliveryDate]]-Orders[[#This Row],[OrderDate]]</f>
        <v>20</v>
      </c>
      <c r="I6475" t="s">
        <v>3</v>
      </c>
      <c r="J6475" t="str">
        <f>_xlfn.XLOOKUP(Orders[[#This Row],[_SalesRepID]],'Sales team'!A:A,'Sales team'!B:B)</f>
        <v>Patrick Graham</v>
      </c>
      <c r="K6475">
        <v>25</v>
      </c>
      <c r="L6475">
        <v>20</v>
      </c>
      <c r="M6475">
        <v>174</v>
      </c>
      <c r="N6475" t="str">
        <f>_xlfn.XLOOKUP(Orders[[#This Row],[_ProductID]],Products!A:A,Products!C:C)</f>
        <v>Home décor</v>
      </c>
      <c r="O6475">
        <v>33</v>
      </c>
      <c r="P6475">
        <v>7.4999999999999997E-2</v>
      </c>
      <c r="Q6475" s="2">
        <v>991.6</v>
      </c>
      <c r="R6475" s="2">
        <v>624.70799999999997</v>
      </c>
      <c r="S6475" s="2">
        <v>7337.84</v>
      </c>
      <c r="T6475" s="2">
        <v>2340.1760000000004</v>
      </c>
    </row>
    <row r="6476" spans="1:20" x14ac:dyDescent="0.25">
      <c r="A6476" t="s">
        <v>1530</v>
      </c>
      <c r="B6476" t="s">
        <v>8</v>
      </c>
      <c r="C6476" t="s">
        <v>15</v>
      </c>
      <c r="D6476" s="1">
        <v>43300</v>
      </c>
      <c r="E6476" s="1">
        <v>43432</v>
      </c>
      <c r="F6476" s="1">
        <v>43438</v>
      </c>
      <c r="G6476" s="1">
        <v>43445</v>
      </c>
      <c r="H6476" s="13">
        <f>Orders[[#This Row],[DeliveryDate]]-Orders[[#This Row],[OrderDate]]</f>
        <v>13</v>
      </c>
      <c r="I6476" t="s">
        <v>3</v>
      </c>
      <c r="J6476" t="str">
        <f>_xlfn.XLOOKUP(Orders[[#This Row],[_SalesRepID]],'Sales team'!A:A,'Sales team'!B:B)</f>
        <v>Roy Rice</v>
      </c>
      <c r="K6476">
        <v>24</v>
      </c>
      <c r="L6476">
        <v>29</v>
      </c>
      <c r="M6476">
        <v>41</v>
      </c>
      <c r="N6476" t="str">
        <f>_xlfn.XLOOKUP(Orders[[#This Row],[_ProductID]],Products!A:A,Products!C:C)</f>
        <v>Home décor</v>
      </c>
      <c r="O6476">
        <v>36</v>
      </c>
      <c r="P6476">
        <v>0.05</v>
      </c>
      <c r="Q6476" s="2">
        <v>1065.3</v>
      </c>
      <c r="R6476" s="2">
        <v>713.75099999999998</v>
      </c>
      <c r="S6476" s="2">
        <v>5060.1750000000002</v>
      </c>
      <c r="T6476" s="2">
        <v>1491.42</v>
      </c>
    </row>
    <row r="6477" spans="1:20" x14ac:dyDescent="0.25">
      <c r="A6477" t="s">
        <v>1531</v>
      </c>
      <c r="B6477" t="s">
        <v>8</v>
      </c>
      <c r="C6477" t="s">
        <v>15</v>
      </c>
      <c r="D6477" s="1">
        <v>43300</v>
      </c>
      <c r="E6477" s="1">
        <v>43432</v>
      </c>
      <c r="F6477" s="1">
        <v>43458</v>
      </c>
      <c r="G6477" s="1">
        <v>43445</v>
      </c>
      <c r="H6477" s="13">
        <f>Orders[[#This Row],[DeliveryDate]]-Orders[[#This Row],[OrderDate]]</f>
        <v>13</v>
      </c>
      <c r="I6477" t="s">
        <v>3</v>
      </c>
      <c r="J6477" t="str">
        <f>_xlfn.XLOOKUP(Orders[[#This Row],[_SalesRepID]],'Sales team'!A:A,'Sales team'!B:B)</f>
        <v>Samuel Fowler</v>
      </c>
      <c r="K6477">
        <v>21</v>
      </c>
      <c r="L6477">
        <v>13</v>
      </c>
      <c r="M6477">
        <v>37</v>
      </c>
      <c r="N6477" t="str">
        <f>_xlfn.XLOOKUP(Orders[[#This Row],[_ProductID]],Products!A:A,Products!C:C)</f>
        <v>Home décor</v>
      </c>
      <c r="O6477">
        <v>17</v>
      </c>
      <c r="P6477">
        <v>0.15</v>
      </c>
      <c r="Q6477" s="2">
        <v>1152.4000000000001</v>
      </c>
      <c r="R6477" s="2">
        <v>772.10800000000006</v>
      </c>
      <c r="S6477" s="2">
        <v>5877.2400000000007</v>
      </c>
      <c r="T6477" s="2">
        <v>1244.5920000000006</v>
      </c>
    </row>
    <row r="6478" spans="1:20" x14ac:dyDescent="0.25">
      <c r="A6478" t="s">
        <v>1532</v>
      </c>
      <c r="B6478" t="s">
        <v>5</v>
      </c>
      <c r="C6478" t="s">
        <v>6</v>
      </c>
      <c r="D6478" s="1">
        <v>43300</v>
      </c>
      <c r="E6478" s="1">
        <v>43432</v>
      </c>
      <c r="F6478" s="1">
        <v>43458</v>
      </c>
      <c r="G6478" s="1">
        <v>43441</v>
      </c>
      <c r="H6478" s="13">
        <f>Orders[[#This Row],[DeliveryDate]]-Orders[[#This Row],[OrderDate]]</f>
        <v>9</v>
      </c>
      <c r="I6478" t="s">
        <v>3</v>
      </c>
      <c r="J6478" t="str">
        <f>_xlfn.XLOOKUP(Orders[[#This Row],[_SalesRepID]],'Sales team'!A:A,'Sales team'!B:B)</f>
        <v>Paul Holmes</v>
      </c>
      <c r="K6478">
        <v>14</v>
      </c>
      <c r="L6478">
        <v>47</v>
      </c>
      <c r="M6478">
        <v>134</v>
      </c>
      <c r="N6478" t="str">
        <f>_xlfn.XLOOKUP(Orders[[#This Row],[_ProductID]],Products!A:A,Products!C:C)</f>
        <v>Home décor</v>
      </c>
      <c r="O6478">
        <v>23</v>
      </c>
      <c r="P6478">
        <v>7.4999999999999997E-2</v>
      </c>
      <c r="Q6478" s="2">
        <v>2914.5</v>
      </c>
      <c r="R6478" s="2">
        <v>2448.1799999999998</v>
      </c>
      <c r="S6478" s="2">
        <v>21567.3</v>
      </c>
      <c r="T6478" s="2">
        <v>1981.8600000000006</v>
      </c>
    </row>
    <row r="6479" spans="1:20" x14ac:dyDescent="0.25">
      <c r="A6479" t="s">
        <v>1533</v>
      </c>
      <c r="B6479" t="s">
        <v>1</v>
      </c>
      <c r="C6479" t="s">
        <v>15</v>
      </c>
      <c r="D6479" s="1">
        <v>43300</v>
      </c>
      <c r="E6479" s="1">
        <v>43432</v>
      </c>
      <c r="F6479" s="1">
        <v>43434</v>
      </c>
      <c r="G6479" s="1">
        <v>43455</v>
      </c>
      <c r="H6479" s="13">
        <f>Orders[[#This Row],[DeliveryDate]]-Orders[[#This Row],[OrderDate]]</f>
        <v>23</v>
      </c>
      <c r="I6479" t="s">
        <v>3</v>
      </c>
      <c r="J6479" t="str">
        <f>_xlfn.XLOOKUP(Orders[[#This Row],[_SalesRepID]],'Sales team'!A:A,'Sales team'!B:B)</f>
        <v>Keith Griffin</v>
      </c>
      <c r="K6479">
        <v>2</v>
      </c>
      <c r="L6479">
        <v>21</v>
      </c>
      <c r="M6479">
        <v>20</v>
      </c>
      <c r="N6479" t="str">
        <f>_xlfn.XLOOKUP(Orders[[#This Row],[_ProductID]],Products!A:A,Products!C:C)</f>
        <v>Furniture</v>
      </c>
      <c r="O6479">
        <v>38</v>
      </c>
      <c r="P6479">
        <v>0.1</v>
      </c>
      <c r="Q6479" s="2">
        <v>5239.4000000000005</v>
      </c>
      <c r="R6479" s="2">
        <v>2619.7000000000003</v>
      </c>
      <c r="S6479" s="2">
        <v>4715.4600000000009</v>
      </c>
      <c r="T6479" s="2">
        <v>2095.7600000000007</v>
      </c>
    </row>
    <row r="6480" spans="1:20" x14ac:dyDescent="0.25">
      <c r="A6480" t="s">
        <v>1517</v>
      </c>
      <c r="B6480" t="s">
        <v>5</v>
      </c>
      <c r="C6480" t="s">
        <v>6</v>
      </c>
      <c r="D6480" s="1">
        <v>43300</v>
      </c>
      <c r="E6480" s="1">
        <v>43431</v>
      </c>
      <c r="F6480" s="1">
        <v>43458</v>
      </c>
      <c r="G6480" s="1">
        <v>43438</v>
      </c>
      <c r="H6480" s="13">
        <f>Orders[[#This Row],[DeliveryDate]]-Orders[[#This Row],[OrderDate]]</f>
        <v>7</v>
      </c>
      <c r="I6480" t="s">
        <v>3</v>
      </c>
      <c r="J6480" t="str">
        <f>_xlfn.XLOOKUP(Orders[[#This Row],[_SalesRepID]],'Sales team'!A:A,'Sales team'!B:B)</f>
        <v>Anthony Berry</v>
      </c>
      <c r="K6480">
        <v>16</v>
      </c>
      <c r="L6480">
        <v>44</v>
      </c>
      <c r="M6480">
        <v>106</v>
      </c>
      <c r="N6480" t="str">
        <f>_xlfn.XLOOKUP(Orders[[#This Row],[_ProductID]],Products!A:A,Products!C:C)</f>
        <v>Furniture</v>
      </c>
      <c r="O6480">
        <v>5</v>
      </c>
      <c r="P6480">
        <v>0.05</v>
      </c>
      <c r="Q6480" s="2">
        <v>2666.6</v>
      </c>
      <c r="R6480" s="2">
        <v>1999.9499999999998</v>
      </c>
      <c r="S6480" s="2">
        <v>20266.16</v>
      </c>
      <c r="T6480" s="2">
        <v>4266.5600000000013</v>
      </c>
    </row>
    <row r="6481" spans="1:20" x14ac:dyDescent="0.25">
      <c r="A6481" t="s">
        <v>1518</v>
      </c>
      <c r="B6481" t="s">
        <v>1</v>
      </c>
      <c r="C6481" t="s">
        <v>46</v>
      </c>
      <c r="D6481" s="1">
        <v>43300</v>
      </c>
      <c r="E6481" s="1">
        <v>43431</v>
      </c>
      <c r="F6481" s="1">
        <v>43436</v>
      </c>
      <c r="G6481" s="1">
        <v>43444</v>
      </c>
      <c r="H6481" s="13">
        <f>Orders[[#This Row],[DeliveryDate]]-Orders[[#This Row],[OrderDate]]</f>
        <v>13</v>
      </c>
      <c r="I6481" t="s">
        <v>3</v>
      </c>
      <c r="J6481" t="str">
        <f>_xlfn.XLOOKUP(Orders[[#This Row],[_SalesRepID]],'Sales team'!A:A,'Sales team'!B:B)</f>
        <v>Joshua Little</v>
      </c>
      <c r="K6481">
        <v>11</v>
      </c>
      <c r="L6481">
        <v>11</v>
      </c>
      <c r="M6481">
        <v>76</v>
      </c>
      <c r="N6481" t="str">
        <f>_xlfn.XLOOKUP(Orders[[#This Row],[_ProductID]],Products!A:A,Products!C:C)</f>
        <v>Home décor</v>
      </c>
      <c r="O6481">
        <v>45</v>
      </c>
      <c r="P6481">
        <v>0.1</v>
      </c>
      <c r="Q6481" s="2">
        <v>3986.5</v>
      </c>
      <c r="R6481" s="2">
        <v>1873.655</v>
      </c>
      <c r="S6481" s="2">
        <v>3587.85</v>
      </c>
      <c r="T6481" s="2">
        <v>1714.1949999999999</v>
      </c>
    </row>
    <row r="6482" spans="1:20" x14ac:dyDescent="0.25">
      <c r="A6482" t="s">
        <v>1519</v>
      </c>
      <c r="B6482" t="s">
        <v>5</v>
      </c>
      <c r="C6482" t="s">
        <v>6</v>
      </c>
      <c r="D6482" s="1">
        <v>43300</v>
      </c>
      <c r="E6482" s="1">
        <v>43431</v>
      </c>
      <c r="F6482" s="1">
        <v>43455</v>
      </c>
      <c r="G6482" s="1">
        <v>43458</v>
      </c>
      <c r="H6482" s="13">
        <f>Orders[[#This Row],[DeliveryDate]]-Orders[[#This Row],[OrderDate]]</f>
        <v>27</v>
      </c>
      <c r="I6482" t="s">
        <v>3</v>
      </c>
      <c r="J6482" t="str">
        <f>_xlfn.XLOOKUP(Orders[[#This Row],[_SalesRepID]],'Sales team'!A:A,'Sales team'!B:B)</f>
        <v>Shawn Wallace</v>
      </c>
      <c r="K6482">
        <v>18</v>
      </c>
      <c r="L6482">
        <v>16</v>
      </c>
      <c r="M6482">
        <v>163</v>
      </c>
      <c r="N6482" t="str">
        <f>_xlfn.XLOOKUP(Orders[[#This Row],[_ProductID]],Products!A:A,Products!C:C)</f>
        <v>Home décor</v>
      </c>
      <c r="O6482">
        <v>45</v>
      </c>
      <c r="P6482">
        <v>0.05</v>
      </c>
      <c r="Q6482" s="2">
        <v>1842.5</v>
      </c>
      <c r="R6482" s="2">
        <v>1529.2749999999999</v>
      </c>
      <c r="S6482" s="2">
        <v>1750.375</v>
      </c>
      <c r="T6482" s="2">
        <v>221.10000000000014</v>
      </c>
    </row>
    <row r="6483" spans="1:20" x14ac:dyDescent="0.25">
      <c r="A6483" t="s">
        <v>1520</v>
      </c>
      <c r="B6483" t="s">
        <v>5</v>
      </c>
      <c r="C6483" t="s">
        <v>2</v>
      </c>
      <c r="D6483" s="1">
        <v>43300</v>
      </c>
      <c r="E6483" s="1">
        <v>43431</v>
      </c>
      <c r="F6483" s="1">
        <v>43457</v>
      </c>
      <c r="G6483" s="1">
        <v>43434</v>
      </c>
      <c r="H6483" s="13">
        <f>Orders[[#This Row],[DeliveryDate]]-Orders[[#This Row],[OrderDate]]</f>
        <v>3</v>
      </c>
      <c r="I6483" t="s">
        <v>3</v>
      </c>
      <c r="J6483" t="str">
        <f>_xlfn.XLOOKUP(Orders[[#This Row],[_SalesRepID]],'Sales team'!A:A,'Sales team'!B:B)</f>
        <v>Roger Alexander</v>
      </c>
      <c r="K6483">
        <v>15</v>
      </c>
      <c r="L6483">
        <v>3</v>
      </c>
      <c r="M6483">
        <v>252</v>
      </c>
      <c r="N6483" t="str">
        <f>_xlfn.XLOOKUP(Orders[[#This Row],[_ProductID]],Products!A:A,Products!C:C)</f>
        <v>Furniture</v>
      </c>
      <c r="O6483">
        <v>20</v>
      </c>
      <c r="P6483">
        <v>0.05</v>
      </c>
      <c r="Q6483" s="2">
        <v>5085.3</v>
      </c>
      <c r="R6483" s="2">
        <v>4271.652</v>
      </c>
      <c r="S6483" s="2">
        <v>24155.174999999999</v>
      </c>
      <c r="T6483" s="2">
        <v>2796.9149999999972</v>
      </c>
    </row>
    <row r="6484" spans="1:20" x14ac:dyDescent="0.25">
      <c r="A6484" t="s">
        <v>1521</v>
      </c>
      <c r="B6484" t="s">
        <v>8</v>
      </c>
      <c r="C6484" t="s">
        <v>6</v>
      </c>
      <c r="D6484" s="1">
        <v>43300</v>
      </c>
      <c r="E6484" s="1">
        <v>43431</v>
      </c>
      <c r="F6484" s="1">
        <v>43447</v>
      </c>
      <c r="G6484" s="1">
        <v>43448</v>
      </c>
      <c r="H6484" s="13">
        <f>Orders[[#This Row],[DeliveryDate]]-Orders[[#This Row],[OrderDate]]</f>
        <v>17</v>
      </c>
      <c r="I6484" t="s">
        <v>3</v>
      </c>
      <c r="J6484" t="str">
        <f>_xlfn.XLOOKUP(Orders[[#This Row],[_SalesRepID]],'Sales team'!A:A,'Sales team'!B:B)</f>
        <v>Patrick Graham</v>
      </c>
      <c r="K6484">
        <v>25</v>
      </c>
      <c r="L6484">
        <v>23</v>
      </c>
      <c r="M6484">
        <v>104</v>
      </c>
      <c r="N6484" t="str">
        <f>_xlfn.XLOOKUP(Orders[[#This Row],[_ProductID]],Products!A:A,Products!C:C)</f>
        <v>Kitchen &amp; Dining</v>
      </c>
      <c r="O6484">
        <v>8</v>
      </c>
      <c r="P6484">
        <v>0.3</v>
      </c>
      <c r="Q6484" s="2">
        <v>2257.9</v>
      </c>
      <c r="R6484" s="2">
        <v>1264.4240000000002</v>
      </c>
      <c r="S6484" s="2">
        <v>3161.06</v>
      </c>
      <c r="T6484" s="2">
        <v>632.21199999999953</v>
      </c>
    </row>
    <row r="6485" spans="1:20" x14ac:dyDescent="0.25">
      <c r="A6485" t="s">
        <v>1522</v>
      </c>
      <c r="B6485" t="s">
        <v>10</v>
      </c>
      <c r="C6485" t="s">
        <v>25</v>
      </c>
      <c r="D6485" s="1">
        <v>43300</v>
      </c>
      <c r="E6485" s="1">
        <v>43431</v>
      </c>
      <c r="F6485" s="1">
        <v>43453</v>
      </c>
      <c r="G6485" s="1">
        <v>43458</v>
      </c>
      <c r="H6485" s="13">
        <f>Orders[[#This Row],[DeliveryDate]]-Orders[[#This Row],[OrderDate]]</f>
        <v>27</v>
      </c>
      <c r="I6485" t="s">
        <v>3</v>
      </c>
      <c r="J6485" t="str">
        <f>_xlfn.XLOOKUP(Orders[[#This Row],[_SalesRepID]],'Sales team'!A:A,'Sales team'!B:B)</f>
        <v>Donald Reynolds</v>
      </c>
      <c r="K6485">
        <v>26</v>
      </c>
      <c r="L6485">
        <v>17</v>
      </c>
      <c r="M6485">
        <v>355</v>
      </c>
      <c r="N6485" t="str">
        <f>_xlfn.XLOOKUP(Orders[[#This Row],[_ProductID]],Products!A:A,Products!C:C)</f>
        <v>Electronics</v>
      </c>
      <c r="O6485">
        <v>6</v>
      </c>
      <c r="P6485">
        <v>0.05</v>
      </c>
      <c r="Q6485" s="2">
        <v>3953</v>
      </c>
      <c r="R6485" s="2">
        <v>2490.39</v>
      </c>
      <c r="S6485" s="2">
        <v>18776.75</v>
      </c>
      <c r="T6485" s="2">
        <v>6324.8000000000011</v>
      </c>
    </row>
    <row r="6486" spans="1:20" x14ac:dyDescent="0.25">
      <c r="A6486" t="s">
        <v>1523</v>
      </c>
      <c r="B6486" t="s">
        <v>1</v>
      </c>
      <c r="C6486" t="s">
        <v>46</v>
      </c>
      <c r="D6486" s="1">
        <v>43300</v>
      </c>
      <c r="E6486" s="1">
        <v>43431</v>
      </c>
      <c r="F6486" s="1">
        <v>43442</v>
      </c>
      <c r="G6486" s="1">
        <v>43453</v>
      </c>
      <c r="H6486" s="13">
        <f>Orders[[#This Row],[DeliveryDate]]-Orders[[#This Row],[OrderDate]]</f>
        <v>22</v>
      </c>
      <c r="I6486" t="s">
        <v>3</v>
      </c>
      <c r="J6486" t="str">
        <f>_xlfn.XLOOKUP(Orders[[#This Row],[_SalesRepID]],'Sales team'!A:A,'Sales team'!B:B)</f>
        <v>Keith Griffin</v>
      </c>
      <c r="K6486">
        <v>2</v>
      </c>
      <c r="L6486">
        <v>32</v>
      </c>
      <c r="M6486">
        <v>68</v>
      </c>
      <c r="N6486" t="str">
        <f>_xlfn.XLOOKUP(Orders[[#This Row],[_ProductID]],Products!A:A,Products!C:C)</f>
        <v>Electronics</v>
      </c>
      <c r="O6486">
        <v>25</v>
      </c>
      <c r="P6486">
        <v>0.05</v>
      </c>
      <c r="Q6486" s="2">
        <v>917.9</v>
      </c>
      <c r="R6486" s="2">
        <v>743.49900000000002</v>
      </c>
      <c r="S6486" s="2">
        <v>6104.0349999999999</v>
      </c>
      <c r="T6486" s="2">
        <v>899.54199999999946</v>
      </c>
    </row>
    <row r="6487" spans="1:20" x14ac:dyDescent="0.25">
      <c r="A6487" t="s">
        <v>1506</v>
      </c>
      <c r="B6487" t="s">
        <v>1</v>
      </c>
      <c r="C6487" t="s">
        <v>13</v>
      </c>
      <c r="D6487" s="1">
        <v>43300</v>
      </c>
      <c r="E6487" s="1">
        <v>43430</v>
      </c>
      <c r="F6487" s="1">
        <v>43451</v>
      </c>
      <c r="G6487" s="1">
        <v>43439</v>
      </c>
      <c r="H6487" s="13">
        <f>Orders[[#This Row],[DeliveryDate]]-Orders[[#This Row],[OrderDate]]</f>
        <v>9</v>
      </c>
      <c r="I6487" t="s">
        <v>3</v>
      </c>
      <c r="J6487" t="str">
        <f>_xlfn.XLOOKUP(Orders[[#This Row],[_SalesRepID]],'Sales team'!A:A,'Sales team'!B:B)</f>
        <v>Chris Armstrong</v>
      </c>
      <c r="K6487">
        <v>4</v>
      </c>
      <c r="L6487">
        <v>34</v>
      </c>
      <c r="M6487">
        <v>311</v>
      </c>
      <c r="N6487" t="str">
        <f>_xlfn.XLOOKUP(Orders[[#This Row],[_ProductID]],Products!A:A,Products!C:C)</f>
        <v>Furniture</v>
      </c>
      <c r="O6487">
        <v>5</v>
      </c>
      <c r="P6487">
        <v>0.05</v>
      </c>
      <c r="Q6487" s="2">
        <v>254.6</v>
      </c>
      <c r="R6487" s="2">
        <v>127.3</v>
      </c>
      <c r="S6487" s="2">
        <v>1451.2199999999998</v>
      </c>
      <c r="T6487" s="2">
        <v>687.41999999999985</v>
      </c>
    </row>
    <row r="6488" spans="1:20" x14ac:dyDescent="0.25">
      <c r="A6488" t="s">
        <v>1507</v>
      </c>
      <c r="B6488" t="s">
        <v>1</v>
      </c>
      <c r="C6488" t="s">
        <v>6</v>
      </c>
      <c r="D6488" s="1">
        <v>43300</v>
      </c>
      <c r="E6488" s="1">
        <v>43430</v>
      </c>
      <c r="F6488" s="1">
        <v>43433</v>
      </c>
      <c r="G6488" s="1">
        <v>43455</v>
      </c>
      <c r="H6488" s="13">
        <f>Orders[[#This Row],[DeliveryDate]]-Orders[[#This Row],[OrderDate]]</f>
        <v>25</v>
      </c>
      <c r="I6488" t="s">
        <v>3</v>
      </c>
      <c r="J6488" t="str">
        <f>_xlfn.XLOOKUP(Orders[[#This Row],[_SalesRepID]],'Sales team'!A:A,'Sales team'!B:B)</f>
        <v>George Lewis</v>
      </c>
      <c r="K6488">
        <v>8</v>
      </c>
      <c r="L6488">
        <v>14</v>
      </c>
      <c r="M6488">
        <v>120</v>
      </c>
      <c r="N6488" t="str">
        <f>_xlfn.XLOOKUP(Orders[[#This Row],[_ProductID]],Products!A:A,Products!C:C)</f>
        <v>Home décor</v>
      </c>
      <c r="O6488">
        <v>23</v>
      </c>
      <c r="P6488">
        <v>7.4999999999999997E-2</v>
      </c>
      <c r="Q6488" s="2">
        <v>3611.3</v>
      </c>
      <c r="R6488" s="2">
        <v>2672.3620000000001</v>
      </c>
      <c r="S6488" s="2">
        <v>16702.262500000001</v>
      </c>
      <c r="T6488" s="2">
        <v>3340.4524999999994</v>
      </c>
    </row>
    <row r="6489" spans="1:20" x14ac:dyDescent="0.25">
      <c r="A6489" t="s">
        <v>1508</v>
      </c>
      <c r="B6489" t="s">
        <v>1</v>
      </c>
      <c r="C6489" t="s">
        <v>13</v>
      </c>
      <c r="D6489" s="1">
        <v>43300</v>
      </c>
      <c r="E6489" s="1">
        <v>43430</v>
      </c>
      <c r="F6489" s="1">
        <v>43458</v>
      </c>
      <c r="G6489" s="1">
        <v>43434</v>
      </c>
      <c r="H6489" s="13">
        <f>Orders[[#This Row],[DeliveryDate]]-Orders[[#This Row],[OrderDate]]</f>
        <v>4</v>
      </c>
      <c r="I6489" t="s">
        <v>3</v>
      </c>
      <c r="J6489" t="str">
        <f>_xlfn.XLOOKUP(Orders[[#This Row],[_SalesRepID]],'Sales team'!A:A,'Sales team'!B:B)</f>
        <v>Carl Nguyen</v>
      </c>
      <c r="K6489">
        <v>12</v>
      </c>
      <c r="L6489">
        <v>23</v>
      </c>
      <c r="M6489">
        <v>318</v>
      </c>
      <c r="N6489" t="str">
        <f>_xlfn.XLOOKUP(Orders[[#This Row],[_ProductID]],Products!A:A,Products!C:C)</f>
        <v>Electronics</v>
      </c>
      <c r="O6489">
        <v>6</v>
      </c>
      <c r="P6489">
        <v>0.05</v>
      </c>
      <c r="Q6489" s="2">
        <v>261.3</v>
      </c>
      <c r="R6489" s="2">
        <v>209.04000000000002</v>
      </c>
      <c r="S6489" s="2">
        <v>1985.8799999999999</v>
      </c>
      <c r="T6489" s="2">
        <v>313.55999999999972</v>
      </c>
    </row>
    <row r="6490" spans="1:20" x14ac:dyDescent="0.25">
      <c r="A6490" t="s">
        <v>1509</v>
      </c>
      <c r="B6490" t="s">
        <v>1</v>
      </c>
      <c r="C6490" t="s">
        <v>6</v>
      </c>
      <c r="D6490" s="1">
        <v>43300</v>
      </c>
      <c r="E6490" s="1">
        <v>43430</v>
      </c>
      <c r="F6490" s="1">
        <v>43450</v>
      </c>
      <c r="G6490" s="1">
        <v>43437</v>
      </c>
      <c r="H6490" s="13">
        <f>Orders[[#This Row],[DeliveryDate]]-Orders[[#This Row],[OrderDate]]</f>
        <v>7</v>
      </c>
      <c r="I6490" t="s">
        <v>3</v>
      </c>
      <c r="J6490" t="str">
        <f>_xlfn.XLOOKUP(Orders[[#This Row],[_SalesRepID]],'Sales team'!A:A,'Sales team'!B:B)</f>
        <v>Chris Armstrong</v>
      </c>
      <c r="K6490">
        <v>4</v>
      </c>
      <c r="L6490">
        <v>30</v>
      </c>
      <c r="M6490">
        <v>188</v>
      </c>
      <c r="N6490" t="str">
        <f>_xlfn.XLOOKUP(Orders[[#This Row],[_ProductID]],Products!A:A,Products!C:C)</f>
        <v>Furniture</v>
      </c>
      <c r="O6490">
        <v>15</v>
      </c>
      <c r="P6490">
        <v>7.4999999999999997E-2</v>
      </c>
      <c r="Q6490" s="2">
        <v>1065.3</v>
      </c>
      <c r="R6490" s="2">
        <v>862.89300000000003</v>
      </c>
      <c r="S6490" s="2">
        <v>985.40250000000003</v>
      </c>
      <c r="T6490" s="2">
        <v>122.5095</v>
      </c>
    </row>
    <row r="6491" spans="1:20" x14ac:dyDescent="0.25">
      <c r="A6491" t="s">
        <v>1510</v>
      </c>
      <c r="B6491" t="s">
        <v>8</v>
      </c>
      <c r="C6491" t="s">
        <v>46</v>
      </c>
      <c r="D6491" s="1">
        <v>43300</v>
      </c>
      <c r="E6491" s="1">
        <v>43430</v>
      </c>
      <c r="F6491" s="1">
        <v>43455</v>
      </c>
      <c r="G6491" s="1">
        <v>43446</v>
      </c>
      <c r="H6491" s="13">
        <f>Orders[[#This Row],[DeliveryDate]]-Orders[[#This Row],[OrderDate]]</f>
        <v>16</v>
      </c>
      <c r="I6491" t="s">
        <v>3</v>
      </c>
      <c r="J6491" t="str">
        <f>_xlfn.XLOOKUP(Orders[[#This Row],[_SalesRepID]],'Sales team'!A:A,'Sales team'!B:B)</f>
        <v>Roy Rice</v>
      </c>
      <c r="K6491">
        <v>24</v>
      </c>
      <c r="L6491">
        <v>4</v>
      </c>
      <c r="M6491">
        <v>78</v>
      </c>
      <c r="N6491" t="str">
        <f>_xlfn.XLOOKUP(Orders[[#This Row],[_ProductID]],Products!A:A,Products!C:C)</f>
        <v>Home décor</v>
      </c>
      <c r="O6491">
        <v>11</v>
      </c>
      <c r="P6491">
        <v>0.1</v>
      </c>
      <c r="Q6491" s="2">
        <v>5480.6</v>
      </c>
      <c r="R6491" s="2">
        <v>2575.8820000000001</v>
      </c>
      <c r="S6491" s="2">
        <v>14797.620000000003</v>
      </c>
      <c r="T6491" s="2">
        <v>7069.974000000002</v>
      </c>
    </row>
    <row r="6492" spans="1:20" x14ac:dyDescent="0.25">
      <c r="A6492" t="s">
        <v>1511</v>
      </c>
      <c r="B6492" t="s">
        <v>5</v>
      </c>
      <c r="C6492" t="s">
        <v>13</v>
      </c>
      <c r="D6492" s="1">
        <v>43300</v>
      </c>
      <c r="E6492" s="1">
        <v>43430</v>
      </c>
      <c r="F6492" s="1">
        <v>43444</v>
      </c>
      <c r="G6492" s="1">
        <v>43434</v>
      </c>
      <c r="H6492" s="13">
        <f>Orders[[#This Row],[DeliveryDate]]-Orders[[#This Row],[OrderDate]]</f>
        <v>4</v>
      </c>
      <c r="I6492" t="s">
        <v>3</v>
      </c>
      <c r="J6492" t="str">
        <f>_xlfn.XLOOKUP(Orders[[#This Row],[_SalesRepID]],'Sales team'!A:A,'Sales team'!B:B)</f>
        <v>Todd Roberts</v>
      </c>
      <c r="K6492">
        <v>13</v>
      </c>
      <c r="L6492">
        <v>6</v>
      </c>
      <c r="M6492">
        <v>326</v>
      </c>
      <c r="N6492" t="str">
        <f>_xlfn.XLOOKUP(Orders[[#This Row],[_ProductID]],Products!A:A,Products!C:C)</f>
        <v>Home décor</v>
      </c>
      <c r="O6492">
        <v>41</v>
      </c>
      <c r="P6492">
        <v>7.4999999999999997E-2</v>
      </c>
      <c r="Q6492" s="2">
        <v>3986.5</v>
      </c>
      <c r="R6492" s="2">
        <v>2033.115</v>
      </c>
      <c r="S6492" s="2">
        <v>25812.587500000001</v>
      </c>
      <c r="T6492" s="2">
        <v>11580.782500000001</v>
      </c>
    </row>
    <row r="6493" spans="1:20" x14ac:dyDescent="0.25">
      <c r="A6493" t="s">
        <v>1512</v>
      </c>
      <c r="B6493" t="s">
        <v>1</v>
      </c>
      <c r="C6493" t="s">
        <v>6</v>
      </c>
      <c r="D6493" s="1">
        <v>43300</v>
      </c>
      <c r="E6493" s="1">
        <v>43430</v>
      </c>
      <c r="F6493" s="1">
        <v>43455</v>
      </c>
      <c r="G6493" s="1">
        <v>43460</v>
      </c>
      <c r="H6493" s="13">
        <f>Orders[[#This Row],[DeliveryDate]]-Orders[[#This Row],[OrderDate]]</f>
        <v>30</v>
      </c>
      <c r="I6493" t="s">
        <v>3</v>
      </c>
      <c r="J6493" t="str">
        <f>_xlfn.XLOOKUP(Orders[[#This Row],[_SalesRepID]],'Sales team'!A:A,'Sales team'!B:B)</f>
        <v>Adam Hernandez</v>
      </c>
      <c r="K6493">
        <v>1</v>
      </c>
      <c r="L6493">
        <v>48</v>
      </c>
      <c r="M6493">
        <v>179</v>
      </c>
      <c r="N6493" t="str">
        <f>_xlfn.XLOOKUP(Orders[[#This Row],[_ProductID]],Products!A:A,Products!C:C)</f>
        <v>Furniture</v>
      </c>
      <c r="O6493">
        <v>42</v>
      </c>
      <c r="P6493">
        <v>0.05</v>
      </c>
      <c r="Q6493" s="2">
        <v>6157.3</v>
      </c>
      <c r="R6493" s="2">
        <v>4248.5369999999994</v>
      </c>
      <c r="S6493" s="2">
        <v>40946.044999999998</v>
      </c>
      <c r="T6493" s="2">
        <v>11206.286000000004</v>
      </c>
    </row>
    <row r="6494" spans="1:20" x14ac:dyDescent="0.25">
      <c r="A6494" t="s">
        <v>1513</v>
      </c>
      <c r="B6494" t="s">
        <v>1</v>
      </c>
      <c r="C6494" t="s">
        <v>25</v>
      </c>
      <c r="D6494" s="1">
        <v>43300</v>
      </c>
      <c r="E6494" s="1">
        <v>43430</v>
      </c>
      <c r="F6494" s="1">
        <v>43458</v>
      </c>
      <c r="G6494" s="1">
        <v>43441</v>
      </c>
      <c r="H6494" s="13">
        <f>Orders[[#This Row],[DeliveryDate]]-Orders[[#This Row],[OrderDate]]</f>
        <v>11</v>
      </c>
      <c r="I6494" t="s">
        <v>3</v>
      </c>
      <c r="J6494" t="str">
        <f>_xlfn.XLOOKUP(Orders[[#This Row],[_SalesRepID]],'Sales team'!A:A,'Sales team'!B:B)</f>
        <v>Shawn Cook</v>
      </c>
      <c r="K6494">
        <v>7</v>
      </c>
      <c r="L6494">
        <v>13</v>
      </c>
      <c r="M6494">
        <v>362</v>
      </c>
      <c r="N6494" t="str">
        <f>_xlfn.XLOOKUP(Orders[[#This Row],[_ProductID]],Products!A:A,Products!C:C)</f>
        <v>Home décor</v>
      </c>
      <c r="O6494">
        <v>24</v>
      </c>
      <c r="P6494">
        <v>0.05</v>
      </c>
      <c r="Q6494" s="2">
        <v>3457.2000000000003</v>
      </c>
      <c r="R6494" s="2">
        <v>2869.4760000000001</v>
      </c>
      <c r="S6494" s="2">
        <v>9853.02</v>
      </c>
      <c r="T6494" s="2">
        <v>1244.5920000000006</v>
      </c>
    </row>
    <row r="6495" spans="1:20" x14ac:dyDescent="0.25">
      <c r="A6495" t="s">
        <v>1514</v>
      </c>
      <c r="B6495" t="s">
        <v>1</v>
      </c>
      <c r="C6495" t="s">
        <v>15</v>
      </c>
      <c r="D6495" s="1">
        <v>43300</v>
      </c>
      <c r="E6495" s="1">
        <v>43430</v>
      </c>
      <c r="F6495" s="1">
        <v>43451</v>
      </c>
      <c r="G6495" s="1">
        <v>43448</v>
      </c>
      <c r="H6495" s="13">
        <f>Orders[[#This Row],[DeliveryDate]]-Orders[[#This Row],[OrderDate]]</f>
        <v>18</v>
      </c>
      <c r="I6495" t="s">
        <v>3</v>
      </c>
      <c r="J6495" t="str">
        <f>_xlfn.XLOOKUP(Orders[[#This Row],[_SalesRepID]],'Sales team'!A:A,'Sales team'!B:B)</f>
        <v>Adam Hernandez</v>
      </c>
      <c r="K6495">
        <v>1</v>
      </c>
      <c r="L6495">
        <v>44</v>
      </c>
      <c r="M6495">
        <v>11</v>
      </c>
      <c r="N6495" t="str">
        <f>_xlfn.XLOOKUP(Orders[[#This Row],[_ProductID]],Products!A:A,Products!C:C)</f>
        <v>Home décor</v>
      </c>
      <c r="O6495">
        <v>21</v>
      </c>
      <c r="P6495">
        <v>0.1</v>
      </c>
      <c r="Q6495" s="2">
        <v>5815.6</v>
      </c>
      <c r="R6495" s="2">
        <v>3082.2680000000005</v>
      </c>
      <c r="S6495" s="2">
        <v>10468.080000000002</v>
      </c>
      <c r="T6495" s="2">
        <v>4303.5440000000008</v>
      </c>
    </row>
    <row r="6496" spans="1:20" x14ac:dyDescent="0.25">
      <c r="A6496" t="s">
        <v>1515</v>
      </c>
      <c r="B6496" t="s">
        <v>5</v>
      </c>
      <c r="C6496" t="s">
        <v>25</v>
      </c>
      <c r="D6496" s="1">
        <v>43300</v>
      </c>
      <c r="E6496" s="1">
        <v>43430</v>
      </c>
      <c r="F6496" s="1">
        <v>43457</v>
      </c>
      <c r="G6496" s="1">
        <v>43447</v>
      </c>
      <c r="H6496" s="13">
        <f>Orders[[#This Row],[DeliveryDate]]-Orders[[#This Row],[OrderDate]]</f>
        <v>17</v>
      </c>
      <c r="I6496" t="s">
        <v>3</v>
      </c>
      <c r="J6496" t="str">
        <f>_xlfn.XLOOKUP(Orders[[#This Row],[_SalesRepID]],'Sales team'!A:A,'Sales team'!B:B)</f>
        <v>Anthony Torres</v>
      </c>
      <c r="K6496">
        <v>20</v>
      </c>
      <c r="L6496">
        <v>29</v>
      </c>
      <c r="M6496">
        <v>357</v>
      </c>
      <c r="N6496" t="str">
        <f>_xlfn.XLOOKUP(Orders[[#This Row],[_ProductID]],Products!A:A,Products!C:C)</f>
        <v>Kitchen &amp; Dining</v>
      </c>
      <c r="O6496">
        <v>8</v>
      </c>
      <c r="P6496">
        <v>0.1</v>
      </c>
      <c r="Q6496" s="2">
        <v>2244.5</v>
      </c>
      <c r="R6496" s="2">
        <v>1346.7</v>
      </c>
      <c r="S6496" s="2">
        <v>16160.4</v>
      </c>
      <c r="T6496" s="2">
        <v>5386.7999999999993</v>
      </c>
    </row>
    <row r="6497" spans="1:20" x14ac:dyDescent="0.25">
      <c r="A6497" t="s">
        <v>1516</v>
      </c>
      <c r="B6497" t="s">
        <v>1</v>
      </c>
      <c r="C6497" t="s">
        <v>13</v>
      </c>
      <c r="D6497" s="1">
        <v>43300</v>
      </c>
      <c r="E6497" s="1">
        <v>43430</v>
      </c>
      <c r="F6497" s="1">
        <v>43457</v>
      </c>
      <c r="G6497" s="1">
        <v>43459</v>
      </c>
      <c r="H6497" s="13">
        <f>Orders[[#This Row],[DeliveryDate]]-Orders[[#This Row],[OrderDate]]</f>
        <v>29</v>
      </c>
      <c r="I6497" t="s">
        <v>3</v>
      </c>
      <c r="J6497" t="str">
        <f>_xlfn.XLOOKUP(Orders[[#This Row],[_SalesRepID]],'Sales team'!A:A,'Sales team'!B:B)</f>
        <v>Jerry Green</v>
      </c>
      <c r="K6497">
        <v>3</v>
      </c>
      <c r="L6497">
        <v>10</v>
      </c>
      <c r="M6497">
        <v>312</v>
      </c>
      <c r="N6497" t="str">
        <f>_xlfn.XLOOKUP(Orders[[#This Row],[_ProductID]],Products!A:A,Products!C:C)</f>
        <v>Home décor</v>
      </c>
      <c r="O6497">
        <v>27</v>
      </c>
      <c r="P6497">
        <v>0.05</v>
      </c>
      <c r="Q6497" s="2">
        <v>1092.1000000000001</v>
      </c>
      <c r="R6497" s="2">
        <v>720.78600000000017</v>
      </c>
      <c r="S6497" s="2">
        <v>6224.97</v>
      </c>
      <c r="T6497" s="2">
        <v>1900.253999999999</v>
      </c>
    </row>
    <row r="6498" spans="1:20" x14ac:dyDescent="0.25">
      <c r="A6498" t="s">
        <v>1499</v>
      </c>
      <c r="B6498" t="s">
        <v>1</v>
      </c>
      <c r="C6498" t="s">
        <v>6</v>
      </c>
      <c r="D6498" s="1">
        <v>43300</v>
      </c>
      <c r="E6498" s="1">
        <v>43429</v>
      </c>
      <c r="F6498" s="1">
        <v>43432</v>
      </c>
      <c r="G6498" s="1">
        <v>43438</v>
      </c>
      <c r="H6498" s="13">
        <f>Orders[[#This Row],[DeliveryDate]]-Orders[[#This Row],[OrderDate]]</f>
        <v>9</v>
      </c>
      <c r="I6498" t="s">
        <v>3</v>
      </c>
      <c r="J6498" t="str">
        <f>_xlfn.XLOOKUP(Orders[[#This Row],[_SalesRepID]],'Sales team'!A:A,'Sales team'!B:B)</f>
        <v>Jerry Green</v>
      </c>
      <c r="K6498">
        <v>3</v>
      </c>
      <c r="L6498">
        <v>19</v>
      </c>
      <c r="M6498">
        <v>182</v>
      </c>
      <c r="N6498" t="str">
        <f>_xlfn.XLOOKUP(Orders[[#This Row],[_ProductID]],Products!A:A,Products!C:C)</f>
        <v>Home décor</v>
      </c>
      <c r="O6498">
        <v>41</v>
      </c>
      <c r="P6498">
        <v>0.4</v>
      </c>
      <c r="Q6498" s="2">
        <v>5641.4000000000005</v>
      </c>
      <c r="R6498" s="2">
        <v>4343.8780000000006</v>
      </c>
      <c r="S6498" s="2">
        <v>6769.68</v>
      </c>
      <c r="T6498" s="2">
        <v>-1918.0760000000009</v>
      </c>
    </row>
    <row r="6499" spans="1:20" x14ac:dyDescent="0.25">
      <c r="A6499" t="s">
        <v>1500</v>
      </c>
      <c r="B6499" t="s">
        <v>8</v>
      </c>
      <c r="C6499" t="s">
        <v>6</v>
      </c>
      <c r="D6499" s="1">
        <v>43300</v>
      </c>
      <c r="E6499" s="1">
        <v>43429</v>
      </c>
      <c r="F6499" s="1">
        <v>43448</v>
      </c>
      <c r="G6499" s="1">
        <v>43453</v>
      </c>
      <c r="H6499" s="13">
        <f>Orders[[#This Row],[DeliveryDate]]-Orders[[#This Row],[OrderDate]]</f>
        <v>24</v>
      </c>
      <c r="I6499" t="s">
        <v>3</v>
      </c>
      <c r="J6499" t="str">
        <f>_xlfn.XLOOKUP(Orders[[#This Row],[_SalesRepID]],'Sales team'!A:A,'Sales team'!B:B)</f>
        <v>Joe Price</v>
      </c>
      <c r="K6499">
        <v>22</v>
      </c>
      <c r="L6499">
        <v>32</v>
      </c>
      <c r="M6499">
        <v>165</v>
      </c>
      <c r="N6499" t="str">
        <f>_xlfn.XLOOKUP(Orders[[#This Row],[_ProductID]],Products!A:A,Products!C:C)</f>
        <v>Home décor</v>
      </c>
      <c r="O6499">
        <v>36</v>
      </c>
      <c r="P6499">
        <v>0.05</v>
      </c>
      <c r="Q6499" s="2">
        <v>201</v>
      </c>
      <c r="R6499" s="2">
        <v>124.62</v>
      </c>
      <c r="S6499" s="2">
        <v>1336.6499999999999</v>
      </c>
      <c r="T6499" s="2">
        <v>464.30999999999983</v>
      </c>
    </row>
    <row r="6500" spans="1:20" x14ac:dyDescent="0.25">
      <c r="A6500" t="s">
        <v>1501</v>
      </c>
      <c r="B6500" t="s">
        <v>1</v>
      </c>
      <c r="C6500" t="s">
        <v>25</v>
      </c>
      <c r="D6500" s="1">
        <v>43300</v>
      </c>
      <c r="E6500" s="1">
        <v>43429</v>
      </c>
      <c r="F6500" s="1">
        <v>43457</v>
      </c>
      <c r="G6500" s="1">
        <v>43437</v>
      </c>
      <c r="H6500" s="13">
        <f>Orders[[#This Row],[DeliveryDate]]-Orders[[#This Row],[OrderDate]]</f>
        <v>8</v>
      </c>
      <c r="I6500" t="s">
        <v>3</v>
      </c>
      <c r="J6500" t="str">
        <f>_xlfn.XLOOKUP(Orders[[#This Row],[_SalesRepID]],'Sales team'!A:A,'Sales team'!B:B)</f>
        <v>Adam Hernandez</v>
      </c>
      <c r="K6500">
        <v>1</v>
      </c>
      <c r="L6500">
        <v>7</v>
      </c>
      <c r="M6500">
        <v>364</v>
      </c>
      <c r="N6500" t="str">
        <f>_xlfn.XLOOKUP(Orders[[#This Row],[_ProductID]],Products!A:A,Products!C:C)</f>
        <v>Home décor</v>
      </c>
      <c r="O6500">
        <v>31</v>
      </c>
      <c r="P6500">
        <v>7.4999999999999997E-2</v>
      </c>
      <c r="Q6500" s="2">
        <v>3946.3</v>
      </c>
      <c r="R6500" s="2">
        <v>1578.5200000000002</v>
      </c>
      <c r="S6500" s="2">
        <v>25552.292500000003</v>
      </c>
      <c r="T6500" s="2">
        <v>14502.652500000002</v>
      </c>
    </row>
    <row r="6501" spans="1:20" x14ac:dyDescent="0.25">
      <c r="A6501" t="s">
        <v>1502</v>
      </c>
      <c r="B6501" t="s">
        <v>8</v>
      </c>
      <c r="C6501" t="s">
        <v>2</v>
      </c>
      <c r="D6501" s="1">
        <v>43300</v>
      </c>
      <c r="E6501" s="1">
        <v>43429</v>
      </c>
      <c r="F6501" s="1">
        <v>43435</v>
      </c>
      <c r="G6501" s="1">
        <v>43441</v>
      </c>
      <c r="H6501" s="13">
        <f>Orders[[#This Row],[DeliveryDate]]-Orders[[#This Row],[OrderDate]]</f>
        <v>12</v>
      </c>
      <c r="I6501" t="s">
        <v>3</v>
      </c>
      <c r="J6501" t="str">
        <f>_xlfn.XLOOKUP(Orders[[#This Row],[_SalesRepID]],'Sales team'!A:A,'Sales team'!B:B)</f>
        <v>Samuel Fowler</v>
      </c>
      <c r="K6501">
        <v>21</v>
      </c>
      <c r="L6501">
        <v>37</v>
      </c>
      <c r="M6501">
        <v>221</v>
      </c>
      <c r="N6501" t="str">
        <f>_xlfn.XLOOKUP(Orders[[#This Row],[_ProductID]],Products!A:A,Products!C:C)</f>
        <v>Home décor</v>
      </c>
      <c r="O6501">
        <v>45</v>
      </c>
      <c r="P6501">
        <v>7.4999999999999997E-2</v>
      </c>
      <c r="Q6501" s="2">
        <v>3061.9</v>
      </c>
      <c r="R6501" s="2">
        <v>2051.473</v>
      </c>
      <c r="S6501" s="2">
        <v>19825.802500000002</v>
      </c>
      <c r="T6501" s="2">
        <v>5465.4915000000019</v>
      </c>
    </row>
    <row r="6502" spans="1:20" x14ac:dyDescent="0.25">
      <c r="A6502" t="s">
        <v>1503</v>
      </c>
      <c r="B6502" t="s">
        <v>5</v>
      </c>
      <c r="C6502" t="s">
        <v>13</v>
      </c>
      <c r="D6502" s="1">
        <v>43300</v>
      </c>
      <c r="E6502" s="1">
        <v>43429</v>
      </c>
      <c r="F6502" s="1">
        <v>43437</v>
      </c>
      <c r="G6502" s="1">
        <v>43447</v>
      </c>
      <c r="H6502" s="13">
        <f>Orders[[#This Row],[DeliveryDate]]-Orders[[#This Row],[OrderDate]]</f>
        <v>18</v>
      </c>
      <c r="I6502" t="s">
        <v>3</v>
      </c>
      <c r="J6502" t="str">
        <f>_xlfn.XLOOKUP(Orders[[#This Row],[_SalesRepID]],'Sales team'!A:A,'Sales team'!B:B)</f>
        <v>Nicholas Cunningham</v>
      </c>
      <c r="K6502">
        <v>19</v>
      </c>
      <c r="L6502">
        <v>36</v>
      </c>
      <c r="M6502">
        <v>276</v>
      </c>
      <c r="N6502" t="str">
        <f>_xlfn.XLOOKUP(Orders[[#This Row],[_ProductID]],Products!A:A,Products!C:C)</f>
        <v>Home décor</v>
      </c>
      <c r="O6502">
        <v>45</v>
      </c>
      <c r="P6502">
        <v>0.1</v>
      </c>
      <c r="Q6502" s="2">
        <v>3939.6</v>
      </c>
      <c r="R6502" s="2">
        <v>2087.9880000000003</v>
      </c>
      <c r="S6502" s="2">
        <v>10636.92</v>
      </c>
      <c r="T6502" s="2">
        <v>4372.9559999999992</v>
      </c>
    </row>
    <row r="6503" spans="1:20" x14ac:dyDescent="0.25">
      <c r="A6503" t="s">
        <v>1504</v>
      </c>
      <c r="B6503" t="s">
        <v>1</v>
      </c>
      <c r="C6503" t="s">
        <v>6</v>
      </c>
      <c r="D6503" s="1">
        <v>43300</v>
      </c>
      <c r="E6503" s="1">
        <v>43429</v>
      </c>
      <c r="F6503" s="1">
        <v>43452</v>
      </c>
      <c r="G6503" s="1">
        <v>43432</v>
      </c>
      <c r="H6503" s="13">
        <f>Orders[[#This Row],[DeliveryDate]]-Orders[[#This Row],[OrderDate]]</f>
        <v>3</v>
      </c>
      <c r="I6503" t="s">
        <v>3</v>
      </c>
      <c r="J6503" t="str">
        <f>_xlfn.XLOOKUP(Orders[[#This Row],[_SalesRepID]],'Sales team'!A:A,'Sales team'!B:B)</f>
        <v>Joshua Ryan</v>
      </c>
      <c r="K6503">
        <v>9</v>
      </c>
      <c r="L6503">
        <v>44</v>
      </c>
      <c r="M6503">
        <v>105</v>
      </c>
      <c r="N6503" t="str">
        <f>_xlfn.XLOOKUP(Orders[[#This Row],[_ProductID]],Products!A:A,Products!C:C)</f>
        <v>Home décor</v>
      </c>
      <c r="O6503">
        <v>17</v>
      </c>
      <c r="P6503">
        <v>0.05</v>
      </c>
      <c r="Q6503" s="2">
        <v>167.5</v>
      </c>
      <c r="R6503" s="2">
        <v>73.7</v>
      </c>
      <c r="S6503" s="2">
        <v>318.25</v>
      </c>
      <c r="T6503" s="2">
        <v>170.85</v>
      </c>
    </row>
    <row r="6504" spans="1:20" x14ac:dyDescent="0.25">
      <c r="A6504" t="s">
        <v>1505</v>
      </c>
      <c r="B6504" t="s">
        <v>8</v>
      </c>
      <c r="C6504" t="s">
        <v>25</v>
      </c>
      <c r="D6504" s="1">
        <v>43300</v>
      </c>
      <c r="E6504" s="1">
        <v>43429</v>
      </c>
      <c r="F6504" s="1">
        <v>43451</v>
      </c>
      <c r="G6504" s="1">
        <v>43462</v>
      </c>
      <c r="H6504" s="13">
        <f>Orders[[#This Row],[DeliveryDate]]-Orders[[#This Row],[OrderDate]]</f>
        <v>33</v>
      </c>
      <c r="I6504" t="s">
        <v>3</v>
      </c>
      <c r="J6504" t="str">
        <f>_xlfn.XLOOKUP(Orders[[#This Row],[_SalesRepID]],'Sales team'!A:A,'Sales team'!B:B)</f>
        <v>Douglas Tucker</v>
      </c>
      <c r="K6504">
        <v>23</v>
      </c>
      <c r="L6504">
        <v>41</v>
      </c>
      <c r="M6504">
        <v>331</v>
      </c>
      <c r="N6504" t="str">
        <f>_xlfn.XLOOKUP(Orders[[#This Row],[_ProductID]],Products!A:A,Products!C:C)</f>
        <v>Furniture</v>
      </c>
      <c r="O6504">
        <v>19</v>
      </c>
      <c r="P6504">
        <v>0.2</v>
      </c>
      <c r="Q6504" s="2">
        <v>978.2</v>
      </c>
      <c r="R6504" s="2">
        <v>538.0100000000001</v>
      </c>
      <c r="S6504" s="2">
        <v>4695.3600000000006</v>
      </c>
      <c r="T6504" s="2">
        <v>1467.3000000000002</v>
      </c>
    </row>
    <row r="6505" spans="1:20" x14ac:dyDescent="0.25">
      <c r="A6505" t="s">
        <v>1497</v>
      </c>
      <c r="B6505" t="s">
        <v>5</v>
      </c>
      <c r="C6505" t="s">
        <v>2</v>
      </c>
      <c r="D6505" s="1">
        <v>43300</v>
      </c>
      <c r="E6505" s="1">
        <v>43428</v>
      </c>
      <c r="F6505" s="1">
        <v>43433</v>
      </c>
      <c r="G6505" s="1">
        <v>43459</v>
      </c>
      <c r="H6505" s="13">
        <f>Orders[[#This Row],[DeliveryDate]]-Orders[[#This Row],[OrderDate]]</f>
        <v>31</v>
      </c>
      <c r="I6505" t="s">
        <v>3</v>
      </c>
      <c r="J6505" t="str">
        <f>_xlfn.XLOOKUP(Orders[[#This Row],[_SalesRepID]],'Sales team'!A:A,'Sales team'!B:B)</f>
        <v>Frank Brown</v>
      </c>
      <c r="K6505">
        <v>17</v>
      </c>
      <c r="L6505">
        <v>28</v>
      </c>
      <c r="M6505">
        <v>224</v>
      </c>
      <c r="N6505" t="str">
        <f>_xlfn.XLOOKUP(Orders[[#This Row],[_ProductID]],Products!A:A,Products!C:C)</f>
        <v>Home décor</v>
      </c>
      <c r="O6505">
        <v>2</v>
      </c>
      <c r="P6505">
        <v>7.4999999999999997E-2</v>
      </c>
      <c r="Q6505" s="2">
        <v>6485.6</v>
      </c>
      <c r="R6505" s="2">
        <v>4215.6400000000003</v>
      </c>
      <c r="S6505" s="2">
        <v>29995.9</v>
      </c>
      <c r="T6505" s="2">
        <v>8917.7000000000007</v>
      </c>
    </row>
    <row r="6506" spans="1:20" x14ac:dyDescent="0.25">
      <c r="A6506" t="s">
        <v>1498</v>
      </c>
      <c r="B6506" t="s">
        <v>10</v>
      </c>
      <c r="C6506" t="s">
        <v>46</v>
      </c>
      <c r="D6506" s="1">
        <v>43300</v>
      </c>
      <c r="E6506" s="1">
        <v>43428</v>
      </c>
      <c r="F6506" s="1">
        <v>43450</v>
      </c>
      <c r="G6506" s="1">
        <v>43445</v>
      </c>
      <c r="H6506" s="13">
        <f>Orders[[#This Row],[DeliveryDate]]-Orders[[#This Row],[OrderDate]]</f>
        <v>17</v>
      </c>
      <c r="I6506" t="s">
        <v>3</v>
      </c>
      <c r="J6506" t="str">
        <f>_xlfn.XLOOKUP(Orders[[#This Row],[_SalesRepID]],'Sales team'!A:A,'Sales team'!B:B)</f>
        <v>Donald Reynolds</v>
      </c>
      <c r="K6506">
        <v>26</v>
      </c>
      <c r="L6506">
        <v>49</v>
      </c>
      <c r="M6506">
        <v>63</v>
      </c>
      <c r="N6506" t="str">
        <f>_xlfn.XLOOKUP(Orders[[#This Row],[_ProductID]],Products!A:A,Products!C:C)</f>
        <v>Kitchen &amp; Dining</v>
      </c>
      <c r="O6506">
        <v>8</v>
      </c>
      <c r="P6506">
        <v>0.1</v>
      </c>
      <c r="Q6506" s="2">
        <v>5842.4000000000005</v>
      </c>
      <c r="R6506" s="2">
        <v>4557.072000000001</v>
      </c>
      <c r="S6506" s="2">
        <v>36807.120000000003</v>
      </c>
      <c r="T6506" s="2">
        <v>4907.6159999999945</v>
      </c>
    </row>
    <row r="6507" spans="1:20" x14ac:dyDescent="0.25">
      <c r="A6507" t="s">
        <v>1486</v>
      </c>
      <c r="B6507" t="s">
        <v>1</v>
      </c>
      <c r="C6507" t="s">
        <v>2</v>
      </c>
      <c r="D6507" s="1">
        <v>43300</v>
      </c>
      <c r="E6507" s="1">
        <v>43427</v>
      </c>
      <c r="F6507" s="1">
        <v>43435</v>
      </c>
      <c r="G6507" s="1">
        <v>43451</v>
      </c>
      <c r="H6507" s="13">
        <f>Orders[[#This Row],[DeliveryDate]]-Orders[[#This Row],[OrderDate]]</f>
        <v>24</v>
      </c>
      <c r="I6507" t="s">
        <v>3</v>
      </c>
      <c r="J6507" t="str">
        <f>_xlfn.XLOOKUP(Orders[[#This Row],[_SalesRepID]],'Sales team'!A:A,'Sales team'!B:B)</f>
        <v>Joshua Little</v>
      </c>
      <c r="K6507">
        <v>11</v>
      </c>
      <c r="L6507">
        <v>29</v>
      </c>
      <c r="M6507">
        <v>236</v>
      </c>
      <c r="N6507" t="str">
        <f>_xlfn.XLOOKUP(Orders[[#This Row],[_ProductID]],Products!A:A,Products!C:C)</f>
        <v>Home décor</v>
      </c>
      <c r="O6507">
        <v>21</v>
      </c>
      <c r="P6507">
        <v>0.15</v>
      </c>
      <c r="Q6507" s="2">
        <v>3906.1</v>
      </c>
      <c r="R6507" s="2">
        <v>2538.9650000000001</v>
      </c>
      <c r="S6507" s="2">
        <v>23241.294999999998</v>
      </c>
      <c r="T6507" s="2">
        <v>5468.5399999999972</v>
      </c>
    </row>
    <row r="6508" spans="1:20" x14ac:dyDescent="0.25">
      <c r="A6508" t="s">
        <v>1487</v>
      </c>
      <c r="B6508" t="s">
        <v>1</v>
      </c>
      <c r="C6508" t="s">
        <v>6</v>
      </c>
      <c r="D6508" s="1">
        <v>43300</v>
      </c>
      <c r="E6508" s="1">
        <v>43427</v>
      </c>
      <c r="F6508" s="1">
        <v>43444</v>
      </c>
      <c r="G6508" s="1">
        <v>43440</v>
      </c>
      <c r="H6508" s="13">
        <f>Orders[[#This Row],[DeliveryDate]]-Orders[[#This Row],[OrderDate]]</f>
        <v>13</v>
      </c>
      <c r="I6508" t="s">
        <v>3</v>
      </c>
      <c r="J6508" t="str">
        <f>_xlfn.XLOOKUP(Orders[[#This Row],[_SalesRepID]],'Sales team'!A:A,'Sales team'!B:B)</f>
        <v>George Lewis</v>
      </c>
      <c r="K6508">
        <v>8</v>
      </c>
      <c r="L6508">
        <v>1</v>
      </c>
      <c r="M6508">
        <v>158</v>
      </c>
      <c r="N6508" t="str">
        <f>_xlfn.XLOOKUP(Orders[[#This Row],[_ProductID]],Products!A:A,Products!C:C)</f>
        <v>Electronics</v>
      </c>
      <c r="O6508">
        <v>28</v>
      </c>
      <c r="P6508">
        <v>0.05</v>
      </c>
      <c r="Q6508" s="2">
        <v>891.1</v>
      </c>
      <c r="R6508" s="2">
        <v>365.351</v>
      </c>
      <c r="S6508" s="2">
        <v>1693.09</v>
      </c>
      <c r="T6508" s="2">
        <v>962.38799999999992</v>
      </c>
    </row>
    <row r="6509" spans="1:20" x14ac:dyDescent="0.25">
      <c r="A6509" t="s">
        <v>1488</v>
      </c>
      <c r="B6509" t="s">
        <v>8</v>
      </c>
      <c r="C6509" t="s">
        <v>13</v>
      </c>
      <c r="D6509" s="1">
        <v>43300</v>
      </c>
      <c r="E6509" s="1">
        <v>43427</v>
      </c>
      <c r="F6509" s="1">
        <v>43442</v>
      </c>
      <c r="G6509" s="1">
        <v>43455</v>
      </c>
      <c r="H6509" s="13">
        <f>Orders[[#This Row],[DeliveryDate]]-Orders[[#This Row],[OrderDate]]</f>
        <v>28</v>
      </c>
      <c r="I6509" t="s">
        <v>3</v>
      </c>
      <c r="J6509" t="str">
        <f>_xlfn.XLOOKUP(Orders[[#This Row],[_SalesRepID]],'Sales team'!A:A,'Sales team'!B:B)</f>
        <v>Anthony Torres</v>
      </c>
      <c r="K6509">
        <v>20</v>
      </c>
      <c r="L6509">
        <v>31</v>
      </c>
      <c r="M6509">
        <v>309</v>
      </c>
      <c r="N6509" t="str">
        <f>_xlfn.XLOOKUP(Orders[[#This Row],[_ProductID]],Products!A:A,Products!C:C)</f>
        <v>Home décor</v>
      </c>
      <c r="O6509">
        <v>11</v>
      </c>
      <c r="P6509">
        <v>0.1</v>
      </c>
      <c r="Q6509" s="2">
        <v>3323.2000000000003</v>
      </c>
      <c r="R6509" s="2">
        <v>2658.5600000000004</v>
      </c>
      <c r="S6509" s="2">
        <v>17945.280000000002</v>
      </c>
      <c r="T6509" s="2">
        <v>1993.92</v>
      </c>
    </row>
    <row r="6510" spans="1:20" x14ac:dyDescent="0.25">
      <c r="A6510" t="s">
        <v>1489</v>
      </c>
      <c r="B6510" t="s">
        <v>1</v>
      </c>
      <c r="C6510" t="s">
        <v>6</v>
      </c>
      <c r="D6510" s="1">
        <v>43300</v>
      </c>
      <c r="E6510" s="1">
        <v>43427</v>
      </c>
      <c r="F6510" s="1">
        <v>43450</v>
      </c>
      <c r="G6510" s="1">
        <v>43438</v>
      </c>
      <c r="H6510" s="13">
        <f>Orders[[#This Row],[DeliveryDate]]-Orders[[#This Row],[OrderDate]]</f>
        <v>11</v>
      </c>
      <c r="I6510" t="s">
        <v>3</v>
      </c>
      <c r="J6510" t="str">
        <f>_xlfn.XLOOKUP(Orders[[#This Row],[_SalesRepID]],'Sales team'!A:A,'Sales team'!B:B)</f>
        <v>Adam Hernandez</v>
      </c>
      <c r="K6510">
        <v>1</v>
      </c>
      <c r="L6510">
        <v>38</v>
      </c>
      <c r="M6510">
        <v>171</v>
      </c>
      <c r="N6510" t="str">
        <f>_xlfn.XLOOKUP(Orders[[#This Row],[_ProductID]],Products!A:A,Products!C:C)</f>
        <v>Home décor</v>
      </c>
      <c r="O6510">
        <v>24</v>
      </c>
      <c r="P6510">
        <v>7.4999999999999997E-2</v>
      </c>
      <c r="Q6510" s="2">
        <v>1675</v>
      </c>
      <c r="R6510" s="2">
        <v>670</v>
      </c>
      <c r="S6510" s="2">
        <v>1549.375</v>
      </c>
      <c r="T6510" s="2">
        <v>879.375</v>
      </c>
    </row>
    <row r="6511" spans="1:20" x14ac:dyDescent="0.25">
      <c r="A6511" t="s">
        <v>1490</v>
      </c>
      <c r="B6511" t="s">
        <v>1</v>
      </c>
      <c r="C6511" t="s">
        <v>6</v>
      </c>
      <c r="D6511" s="1">
        <v>43300</v>
      </c>
      <c r="E6511" s="1">
        <v>43427</v>
      </c>
      <c r="F6511" s="1">
        <v>43443</v>
      </c>
      <c r="G6511" s="1">
        <v>43451</v>
      </c>
      <c r="H6511" s="13">
        <f>Orders[[#This Row],[DeliveryDate]]-Orders[[#This Row],[OrderDate]]</f>
        <v>24</v>
      </c>
      <c r="I6511" t="s">
        <v>3</v>
      </c>
      <c r="J6511" t="str">
        <f>_xlfn.XLOOKUP(Orders[[#This Row],[_SalesRepID]],'Sales team'!A:A,'Sales team'!B:B)</f>
        <v>Carl Nguyen</v>
      </c>
      <c r="K6511">
        <v>12</v>
      </c>
      <c r="L6511">
        <v>20</v>
      </c>
      <c r="M6511">
        <v>165</v>
      </c>
      <c r="N6511" t="str">
        <f>_xlfn.XLOOKUP(Orders[[#This Row],[_ProductID]],Products!A:A,Products!C:C)</f>
        <v>Home décor</v>
      </c>
      <c r="O6511">
        <v>40</v>
      </c>
      <c r="P6511">
        <v>0.05</v>
      </c>
      <c r="Q6511" s="2">
        <v>1159.1000000000001</v>
      </c>
      <c r="R6511" s="2">
        <v>567.95900000000006</v>
      </c>
      <c r="S6511" s="2">
        <v>8809.16</v>
      </c>
      <c r="T6511" s="2">
        <v>4265.4879999999994</v>
      </c>
    </row>
    <row r="6512" spans="1:20" x14ac:dyDescent="0.25">
      <c r="A6512" t="s">
        <v>1491</v>
      </c>
      <c r="B6512" t="s">
        <v>8</v>
      </c>
      <c r="C6512" t="s">
        <v>2</v>
      </c>
      <c r="D6512" s="1">
        <v>43300</v>
      </c>
      <c r="E6512" s="1">
        <v>43427</v>
      </c>
      <c r="F6512" s="1">
        <v>43454</v>
      </c>
      <c r="G6512" s="1">
        <v>43439</v>
      </c>
      <c r="H6512" s="13">
        <f>Orders[[#This Row],[DeliveryDate]]-Orders[[#This Row],[OrderDate]]</f>
        <v>12</v>
      </c>
      <c r="I6512" t="s">
        <v>3</v>
      </c>
      <c r="J6512" t="str">
        <f>_xlfn.XLOOKUP(Orders[[#This Row],[_SalesRepID]],'Sales team'!A:A,'Sales team'!B:B)</f>
        <v>Anthony Torres</v>
      </c>
      <c r="K6512">
        <v>20</v>
      </c>
      <c r="L6512">
        <v>29</v>
      </c>
      <c r="M6512">
        <v>229</v>
      </c>
      <c r="N6512" t="str">
        <f>_xlfn.XLOOKUP(Orders[[#This Row],[_ProductID]],Products!A:A,Products!C:C)</f>
        <v>Outdoor</v>
      </c>
      <c r="O6512">
        <v>9</v>
      </c>
      <c r="P6512">
        <v>0.05</v>
      </c>
      <c r="Q6512" s="2">
        <v>1038.5</v>
      </c>
      <c r="R6512" s="2">
        <v>820.41500000000008</v>
      </c>
      <c r="S6512" s="2">
        <v>986.57499999999993</v>
      </c>
      <c r="T6512" s="2">
        <v>166.15999999999985</v>
      </c>
    </row>
    <row r="6513" spans="1:20" x14ac:dyDescent="0.25">
      <c r="A6513" t="s">
        <v>1492</v>
      </c>
      <c r="B6513" t="s">
        <v>1</v>
      </c>
      <c r="C6513" t="s">
        <v>2</v>
      </c>
      <c r="D6513" s="1">
        <v>43300</v>
      </c>
      <c r="E6513" s="1">
        <v>43427</v>
      </c>
      <c r="F6513" s="1">
        <v>43430</v>
      </c>
      <c r="G6513" s="1">
        <v>43455</v>
      </c>
      <c r="H6513" s="13">
        <f>Orders[[#This Row],[DeliveryDate]]-Orders[[#This Row],[OrderDate]]</f>
        <v>28</v>
      </c>
      <c r="I6513" t="s">
        <v>3</v>
      </c>
      <c r="J6513" t="str">
        <f>_xlfn.XLOOKUP(Orders[[#This Row],[_SalesRepID]],'Sales team'!A:A,'Sales team'!B:B)</f>
        <v>Jerry Green</v>
      </c>
      <c r="K6513">
        <v>3</v>
      </c>
      <c r="L6513">
        <v>9</v>
      </c>
      <c r="M6513">
        <v>247</v>
      </c>
      <c r="N6513" t="str">
        <f>_xlfn.XLOOKUP(Orders[[#This Row],[_ProductID]],Products!A:A,Products!C:C)</f>
        <v>Furniture</v>
      </c>
      <c r="O6513">
        <v>12</v>
      </c>
      <c r="P6513">
        <v>7.4999999999999997E-2</v>
      </c>
      <c r="Q6513" s="2">
        <v>2311.5</v>
      </c>
      <c r="R6513" s="2">
        <v>1410.0149999999999</v>
      </c>
      <c r="S6513" s="2">
        <v>4276.2750000000005</v>
      </c>
      <c r="T6513" s="2">
        <v>1456.2450000000008</v>
      </c>
    </row>
    <row r="6514" spans="1:20" x14ac:dyDescent="0.25">
      <c r="A6514" t="s">
        <v>1493</v>
      </c>
      <c r="B6514" t="s">
        <v>1</v>
      </c>
      <c r="C6514" t="s">
        <v>25</v>
      </c>
      <c r="D6514" s="1">
        <v>43300</v>
      </c>
      <c r="E6514" s="1">
        <v>43427</v>
      </c>
      <c r="F6514" s="1">
        <v>43438</v>
      </c>
      <c r="G6514" s="1">
        <v>43462</v>
      </c>
      <c r="H6514" s="13">
        <f>Orders[[#This Row],[DeliveryDate]]-Orders[[#This Row],[OrderDate]]</f>
        <v>35</v>
      </c>
      <c r="I6514" t="s">
        <v>3</v>
      </c>
      <c r="J6514" t="str">
        <f>_xlfn.XLOOKUP(Orders[[#This Row],[_SalesRepID]],'Sales team'!A:A,'Sales team'!B:B)</f>
        <v>Adam Hernandez</v>
      </c>
      <c r="K6514">
        <v>1</v>
      </c>
      <c r="L6514">
        <v>34</v>
      </c>
      <c r="M6514">
        <v>367</v>
      </c>
      <c r="N6514" t="str">
        <f>_xlfn.XLOOKUP(Orders[[#This Row],[_ProductID]],Products!A:A,Products!C:C)</f>
        <v>Home décor</v>
      </c>
      <c r="O6514">
        <v>14</v>
      </c>
      <c r="P6514">
        <v>0.15</v>
      </c>
      <c r="Q6514" s="2">
        <v>2519.2000000000003</v>
      </c>
      <c r="R6514" s="2">
        <v>1435.944</v>
      </c>
      <c r="S6514" s="2">
        <v>17130.560000000001</v>
      </c>
      <c r="T6514" s="2">
        <v>5643.0080000000016</v>
      </c>
    </row>
    <row r="6515" spans="1:20" x14ac:dyDescent="0.25">
      <c r="A6515" t="s">
        <v>1494</v>
      </c>
      <c r="B6515" t="s">
        <v>1</v>
      </c>
      <c r="C6515" t="s">
        <v>15</v>
      </c>
      <c r="D6515" s="1">
        <v>43300</v>
      </c>
      <c r="E6515" s="1">
        <v>43427</v>
      </c>
      <c r="F6515" s="1">
        <v>43430</v>
      </c>
      <c r="G6515" s="1">
        <v>43441</v>
      </c>
      <c r="H6515" s="13">
        <f>Orders[[#This Row],[DeliveryDate]]-Orders[[#This Row],[OrderDate]]</f>
        <v>14</v>
      </c>
      <c r="I6515" t="s">
        <v>3</v>
      </c>
      <c r="J6515" t="str">
        <f>_xlfn.XLOOKUP(Orders[[#This Row],[_SalesRepID]],'Sales team'!A:A,'Sales team'!B:B)</f>
        <v>Stephen Payne</v>
      </c>
      <c r="K6515">
        <v>5</v>
      </c>
      <c r="L6515">
        <v>11</v>
      </c>
      <c r="M6515">
        <v>14</v>
      </c>
      <c r="N6515" t="str">
        <f>_xlfn.XLOOKUP(Orders[[#This Row],[_ProductID]],Products!A:A,Products!C:C)</f>
        <v>Kitchen &amp; Dining</v>
      </c>
      <c r="O6515">
        <v>4</v>
      </c>
      <c r="P6515">
        <v>0.2</v>
      </c>
      <c r="Q6515" s="2">
        <v>187.6</v>
      </c>
      <c r="R6515" s="2">
        <v>78.792000000000002</v>
      </c>
      <c r="S6515" s="2">
        <v>450.24</v>
      </c>
      <c r="T6515" s="2">
        <v>213.864</v>
      </c>
    </row>
    <row r="6516" spans="1:20" x14ac:dyDescent="0.25">
      <c r="A6516" t="s">
        <v>1495</v>
      </c>
      <c r="B6516" t="s">
        <v>1</v>
      </c>
      <c r="C6516" t="s">
        <v>6</v>
      </c>
      <c r="D6516" s="1">
        <v>43300</v>
      </c>
      <c r="E6516" s="1">
        <v>43427</v>
      </c>
      <c r="F6516" s="1">
        <v>43435</v>
      </c>
      <c r="G6516" s="1">
        <v>43447</v>
      </c>
      <c r="H6516" s="13">
        <f>Orders[[#This Row],[DeliveryDate]]-Orders[[#This Row],[OrderDate]]</f>
        <v>20</v>
      </c>
      <c r="I6516" t="s">
        <v>3</v>
      </c>
      <c r="J6516" t="str">
        <f>_xlfn.XLOOKUP(Orders[[#This Row],[_SalesRepID]],'Sales team'!A:A,'Sales team'!B:B)</f>
        <v>Joshua Ryan</v>
      </c>
      <c r="K6516">
        <v>9</v>
      </c>
      <c r="L6516">
        <v>30</v>
      </c>
      <c r="M6516">
        <v>202</v>
      </c>
      <c r="N6516" t="str">
        <f>_xlfn.XLOOKUP(Orders[[#This Row],[_ProductID]],Products!A:A,Products!C:C)</f>
        <v>Home décor</v>
      </c>
      <c r="O6516">
        <v>40</v>
      </c>
      <c r="P6516">
        <v>0.05</v>
      </c>
      <c r="Q6516" s="2">
        <v>1989.9</v>
      </c>
      <c r="R6516" s="2">
        <v>1432.7280000000001</v>
      </c>
      <c r="S6516" s="2">
        <v>9452.0249999999996</v>
      </c>
      <c r="T6516" s="2">
        <v>2288.3849999999993</v>
      </c>
    </row>
    <row r="6517" spans="1:20" x14ac:dyDescent="0.25">
      <c r="A6517" t="s">
        <v>1496</v>
      </c>
      <c r="B6517" t="s">
        <v>10</v>
      </c>
      <c r="C6517" t="s">
        <v>15</v>
      </c>
      <c r="D6517" s="1">
        <v>43300</v>
      </c>
      <c r="E6517" s="1">
        <v>43427</v>
      </c>
      <c r="F6517" s="1">
        <v>43447</v>
      </c>
      <c r="G6517" s="1">
        <v>43447</v>
      </c>
      <c r="H6517" s="13">
        <f>Orders[[#This Row],[DeliveryDate]]-Orders[[#This Row],[OrderDate]]</f>
        <v>20</v>
      </c>
      <c r="I6517" t="s">
        <v>3</v>
      </c>
      <c r="J6517" t="str">
        <f>_xlfn.XLOOKUP(Orders[[#This Row],[_SalesRepID]],'Sales team'!A:A,'Sales team'!B:B)</f>
        <v>Carlos Miller</v>
      </c>
      <c r="K6517">
        <v>28</v>
      </c>
      <c r="L6517">
        <v>43</v>
      </c>
      <c r="M6517">
        <v>20</v>
      </c>
      <c r="N6517" t="str">
        <f>_xlfn.XLOOKUP(Orders[[#This Row],[_ProductID]],Products!A:A,Products!C:C)</f>
        <v>Furniture</v>
      </c>
      <c r="O6517">
        <v>15</v>
      </c>
      <c r="P6517">
        <v>7.4999999999999997E-2</v>
      </c>
      <c r="Q6517" s="2">
        <v>3912.8</v>
      </c>
      <c r="R6517" s="2">
        <v>3091.1120000000001</v>
      </c>
      <c r="S6517" s="2">
        <v>18096.7</v>
      </c>
      <c r="T6517" s="2">
        <v>2641.1399999999994</v>
      </c>
    </row>
    <row r="6518" spans="1:20" x14ac:dyDescent="0.25">
      <c r="A6518" t="s">
        <v>1476</v>
      </c>
      <c r="B6518" t="s">
        <v>1</v>
      </c>
      <c r="C6518" t="s">
        <v>25</v>
      </c>
      <c r="D6518" s="1">
        <v>43300</v>
      </c>
      <c r="E6518" s="1">
        <v>43426</v>
      </c>
      <c r="F6518" s="1">
        <v>43436</v>
      </c>
      <c r="G6518" s="1">
        <v>43446</v>
      </c>
      <c r="H6518" s="13">
        <f>Orders[[#This Row],[DeliveryDate]]-Orders[[#This Row],[OrderDate]]</f>
        <v>20</v>
      </c>
      <c r="I6518" t="s">
        <v>3</v>
      </c>
      <c r="J6518" t="str">
        <f>_xlfn.XLOOKUP(Orders[[#This Row],[_SalesRepID]],'Sales team'!A:A,'Sales team'!B:B)</f>
        <v>Joshua Bennett</v>
      </c>
      <c r="K6518">
        <v>6</v>
      </c>
      <c r="L6518">
        <v>44</v>
      </c>
      <c r="M6518">
        <v>359</v>
      </c>
      <c r="N6518" t="str">
        <f>_xlfn.XLOOKUP(Orders[[#This Row],[_ProductID]],Products!A:A,Products!C:C)</f>
        <v>Home décor</v>
      </c>
      <c r="O6518">
        <v>11</v>
      </c>
      <c r="P6518">
        <v>0.2</v>
      </c>
      <c r="Q6518" s="2">
        <v>3410.3</v>
      </c>
      <c r="R6518" s="2">
        <v>2387.21</v>
      </c>
      <c r="S6518" s="2">
        <v>16369.440000000002</v>
      </c>
      <c r="T6518" s="2">
        <v>2046.1800000000021</v>
      </c>
    </row>
    <row r="6519" spans="1:20" x14ac:dyDescent="0.25">
      <c r="A6519" t="s">
        <v>1477</v>
      </c>
      <c r="B6519" t="s">
        <v>5</v>
      </c>
      <c r="C6519" t="s">
        <v>13</v>
      </c>
      <c r="D6519" s="1">
        <v>43300</v>
      </c>
      <c r="E6519" s="1">
        <v>43426</v>
      </c>
      <c r="F6519" s="1">
        <v>43443</v>
      </c>
      <c r="G6519" s="1">
        <v>43440</v>
      </c>
      <c r="H6519" s="13">
        <f>Orders[[#This Row],[DeliveryDate]]-Orders[[#This Row],[OrderDate]]</f>
        <v>14</v>
      </c>
      <c r="I6519" t="s">
        <v>3</v>
      </c>
      <c r="J6519" t="str">
        <f>_xlfn.XLOOKUP(Orders[[#This Row],[_SalesRepID]],'Sales team'!A:A,'Sales team'!B:B)</f>
        <v>Anthony Torres</v>
      </c>
      <c r="K6519">
        <v>20</v>
      </c>
      <c r="L6519">
        <v>3</v>
      </c>
      <c r="M6519">
        <v>294</v>
      </c>
      <c r="N6519" t="str">
        <f>_xlfn.XLOOKUP(Orders[[#This Row],[_ProductID]],Products!A:A,Products!C:C)</f>
        <v>Home décor</v>
      </c>
      <c r="O6519">
        <v>14</v>
      </c>
      <c r="P6519">
        <v>0.15</v>
      </c>
      <c r="Q6519" s="2">
        <v>683.4</v>
      </c>
      <c r="R6519" s="2">
        <v>457.87799999999999</v>
      </c>
      <c r="S6519" s="2">
        <v>580.89</v>
      </c>
      <c r="T6519" s="2">
        <v>123.012</v>
      </c>
    </row>
    <row r="6520" spans="1:20" x14ac:dyDescent="0.25">
      <c r="A6520" t="s">
        <v>1478</v>
      </c>
      <c r="B6520" t="s">
        <v>1</v>
      </c>
      <c r="C6520" t="s">
        <v>6</v>
      </c>
      <c r="D6520" s="1">
        <v>43300</v>
      </c>
      <c r="E6520" s="1">
        <v>43426</v>
      </c>
      <c r="F6520" s="1">
        <v>43451</v>
      </c>
      <c r="G6520" s="1">
        <v>43448</v>
      </c>
      <c r="H6520" s="13">
        <f>Orders[[#This Row],[DeliveryDate]]-Orders[[#This Row],[OrderDate]]</f>
        <v>22</v>
      </c>
      <c r="I6520" t="s">
        <v>3</v>
      </c>
      <c r="J6520" t="str">
        <f>_xlfn.XLOOKUP(Orders[[#This Row],[_SalesRepID]],'Sales team'!A:A,'Sales team'!B:B)</f>
        <v>Keith Griffin</v>
      </c>
      <c r="K6520">
        <v>2</v>
      </c>
      <c r="L6520">
        <v>25</v>
      </c>
      <c r="M6520">
        <v>177</v>
      </c>
      <c r="N6520" t="str">
        <f>_xlfn.XLOOKUP(Orders[[#This Row],[_ProductID]],Products!A:A,Products!C:C)</f>
        <v>Home décor</v>
      </c>
      <c r="O6520">
        <v>11</v>
      </c>
      <c r="P6520">
        <v>7.4999999999999997E-2</v>
      </c>
      <c r="Q6520" s="2">
        <v>1695.1000000000001</v>
      </c>
      <c r="R6520" s="2">
        <v>678.04000000000008</v>
      </c>
      <c r="S6520" s="2">
        <v>12543.740000000002</v>
      </c>
      <c r="T6520" s="2">
        <v>7119.420000000001</v>
      </c>
    </row>
    <row r="6521" spans="1:20" x14ac:dyDescent="0.25">
      <c r="A6521" t="s">
        <v>1479</v>
      </c>
      <c r="B6521" t="s">
        <v>10</v>
      </c>
      <c r="C6521" t="s">
        <v>2</v>
      </c>
      <c r="D6521" s="1">
        <v>43300</v>
      </c>
      <c r="E6521" s="1">
        <v>43426</v>
      </c>
      <c r="F6521" s="1">
        <v>43432</v>
      </c>
      <c r="G6521" s="1">
        <v>43437</v>
      </c>
      <c r="H6521" s="13">
        <f>Orders[[#This Row],[DeliveryDate]]-Orders[[#This Row],[OrderDate]]</f>
        <v>11</v>
      </c>
      <c r="I6521" t="s">
        <v>3</v>
      </c>
      <c r="J6521" t="str">
        <f>_xlfn.XLOOKUP(Orders[[#This Row],[_SalesRepID]],'Sales team'!A:A,'Sales team'!B:B)</f>
        <v>Carlos Miller</v>
      </c>
      <c r="K6521">
        <v>28</v>
      </c>
      <c r="L6521">
        <v>24</v>
      </c>
      <c r="M6521">
        <v>251</v>
      </c>
      <c r="N6521" t="str">
        <f>_xlfn.XLOOKUP(Orders[[#This Row],[_ProductID]],Products!A:A,Products!C:C)</f>
        <v>Kitchen &amp; Dining</v>
      </c>
      <c r="O6521">
        <v>1</v>
      </c>
      <c r="P6521">
        <v>0.15</v>
      </c>
      <c r="Q6521" s="2">
        <v>261.3</v>
      </c>
      <c r="R6521" s="2">
        <v>109.746</v>
      </c>
      <c r="S6521" s="2">
        <v>1554.7350000000001</v>
      </c>
      <c r="T6521" s="2">
        <v>786.51300000000015</v>
      </c>
    </row>
    <row r="6522" spans="1:20" x14ac:dyDescent="0.25">
      <c r="A6522" t="s">
        <v>1480</v>
      </c>
      <c r="B6522" t="s">
        <v>8</v>
      </c>
      <c r="C6522" t="s">
        <v>6</v>
      </c>
      <c r="D6522" s="1">
        <v>43300</v>
      </c>
      <c r="E6522" s="1">
        <v>43426</v>
      </c>
      <c r="F6522" s="1">
        <v>43446</v>
      </c>
      <c r="G6522" s="1">
        <v>43437</v>
      </c>
      <c r="H6522" s="13">
        <f>Orders[[#This Row],[DeliveryDate]]-Orders[[#This Row],[OrderDate]]</f>
        <v>11</v>
      </c>
      <c r="I6522" t="s">
        <v>3</v>
      </c>
      <c r="J6522" t="str">
        <f>_xlfn.XLOOKUP(Orders[[#This Row],[_SalesRepID]],'Sales team'!A:A,'Sales team'!B:B)</f>
        <v>Joe Price</v>
      </c>
      <c r="K6522">
        <v>22</v>
      </c>
      <c r="L6522">
        <v>6</v>
      </c>
      <c r="M6522">
        <v>102</v>
      </c>
      <c r="N6522" t="str">
        <f>_xlfn.XLOOKUP(Orders[[#This Row],[_ProductID]],Products!A:A,Products!C:C)</f>
        <v>Home décor</v>
      </c>
      <c r="O6522">
        <v>2</v>
      </c>
      <c r="P6522">
        <v>0.1</v>
      </c>
      <c r="Q6522" s="2">
        <v>3912.8</v>
      </c>
      <c r="R6522" s="2">
        <v>1956.4</v>
      </c>
      <c r="S6522" s="2">
        <v>21129.120000000003</v>
      </c>
      <c r="T6522" s="2">
        <v>9390.7200000000012</v>
      </c>
    </row>
    <row r="6523" spans="1:20" x14ac:dyDescent="0.25">
      <c r="A6523" t="s">
        <v>1481</v>
      </c>
      <c r="B6523" t="s">
        <v>5</v>
      </c>
      <c r="C6523" t="s">
        <v>15</v>
      </c>
      <c r="D6523" s="1">
        <v>43300</v>
      </c>
      <c r="E6523" s="1">
        <v>43426</v>
      </c>
      <c r="F6523" s="1">
        <v>43447</v>
      </c>
      <c r="G6523" s="1">
        <v>43447</v>
      </c>
      <c r="H6523" s="13">
        <f>Orders[[#This Row],[DeliveryDate]]-Orders[[#This Row],[OrderDate]]</f>
        <v>21</v>
      </c>
      <c r="I6523" t="s">
        <v>3</v>
      </c>
      <c r="J6523" t="str">
        <f>_xlfn.XLOOKUP(Orders[[#This Row],[_SalesRepID]],'Sales team'!A:A,'Sales team'!B:B)</f>
        <v>Anthony Torres</v>
      </c>
      <c r="K6523">
        <v>20</v>
      </c>
      <c r="L6523">
        <v>5</v>
      </c>
      <c r="M6523">
        <v>30</v>
      </c>
      <c r="N6523" t="str">
        <f>_xlfn.XLOOKUP(Orders[[#This Row],[_ProductID]],Products!A:A,Products!C:C)</f>
        <v>Kitchen &amp; Dining</v>
      </c>
      <c r="O6523">
        <v>16</v>
      </c>
      <c r="P6523">
        <v>7.4999999999999997E-2</v>
      </c>
      <c r="Q6523" s="2">
        <v>1896.1000000000001</v>
      </c>
      <c r="R6523" s="2">
        <v>891.16700000000003</v>
      </c>
      <c r="S6523" s="2">
        <v>8769.4624999999996</v>
      </c>
      <c r="T6523" s="2">
        <v>4313.6274999999996</v>
      </c>
    </row>
    <row r="6524" spans="1:20" x14ac:dyDescent="0.25">
      <c r="A6524" t="s">
        <v>1482</v>
      </c>
      <c r="B6524" t="s">
        <v>1</v>
      </c>
      <c r="C6524" t="s">
        <v>6</v>
      </c>
      <c r="D6524" s="1">
        <v>43300</v>
      </c>
      <c r="E6524" s="1">
        <v>43426</v>
      </c>
      <c r="F6524" s="1">
        <v>43444</v>
      </c>
      <c r="G6524" s="1">
        <v>43437</v>
      </c>
      <c r="H6524" s="13">
        <f>Orders[[#This Row],[DeliveryDate]]-Orders[[#This Row],[OrderDate]]</f>
        <v>11</v>
      </c>
      <c r="I6524" t="s">
        <v>3</v>
      </c>
      <c r="J6524" t="str">
        <f>_xlfn.XLOOKUP(Orders[[#This Row],[_SalesRepID]],'Sales team'!A:A,'Sales team'!B:B)</f>
        <v>Joshua Little</v>
      </c>
      <c r="K6524">
        <v>11</v>
      </c>
      <c r="L6524">
        <v>19</v>
      </c>
      <c r="M6524">
        <v>125</v>
      </c>
      <c r="N6524" t="str">
        <f>_xlfn.XLOOKUP(Orders[[#This Row],[_ProductID]],Products!A:A,Products!C:C)</f>
        <v>Home décor</v>
      </c>
      <c r="O6524">
        <v>46</v>
      </c>
      <c r="P6524">
        <v>0.3</v>
      </c>
      <c r="Q6524" s="2">
        <v>1118.9000000000001</v>
      </c>
      <c r="R6524" s="2">
        <v>749.66300000000012</v>
      </c>
      <c r="S6524" s="2">
        <v>4699.38</v>
      </c>
      <c r="T6524" s="2">
        <v>201.40199999999913</v>
      </c>
    </row>
    <row r="6525" spans="1:20" x14ac:dyDescent="0.25">
      <c r="A6525" t="s">
        <v>1483</v>
      </c>
      <c r="B6525" t="s">
        <v>1</v>
      </c>
      <c r="C6525" t="s">
        <v>6</v>
      </c>
      <c r="D6525" s="1">
        <v>43300</v>
      </c>
      <c r="E6525" s="1">
        <v>43426</v>
      </c>
      <c r="F6525" s="1">
        <v>43454</v>
      </c>
      <c r="G6525" s="1">
        <v>43446</v>
      </c>
      <c r="H6525" s="13">
        <f>Orders[[#This Row],[DeliveryDate]]-Orders[[#This Row],[OrderDate]]</f>
        <v>20</v>
      </c>
      <c r="I6525" t="s">
        <v>3</v>
      </c>
      <c r="J6525" t="str">
        <f>_xlfn.XLOOKUP(Orders[[#This Row],[_SalesRepID]],'Sales team'!A:A,'Sales team'!B:B)</f>
        <v>Jonathan Hawkins</v>
      </c>
      <c r="K6525">
        <v>10</v>
      </c>
      <c r="L6525">
        <v>3</v>
      </c>
      <c r="M6525">
        <v>89</v>
      </c>
      <c r="N6525" t="str">
        <f>_xlfn.XLOOKUP(Orders[[#This Row],[_ProductID]],Products!A:A,Products!C:C)</f>
        <v>Home décor</v>
      </c>
      <c r="O6525">
        <v>21</v>
      </c>
      <c r="P6525">
        <v>0.1</v>
      </c>
      <c r="Q6525" s="2">
        <v>1092.1000000000001</v>
      </c>
      <c r="R6525" s="2">
        <v>698.94400000000007</v>
      </c>
      <c r="S6525" s="2">
        <v>3931.5600000000004</v>
      </c>
      <c r="T6525" s="2">
        <v>1135.7840000000001</v>
      </c>
    </row>
    <row r="6526" spans="1:20" x14ac:dyDescent="0.25">
      <c r="A6526" t="s">
        <v>1484</v>
      </c>
      <c r="B6526" t="s">
        <v>1</v>
      </c>
      <c r="C6526" t="s">
        <v>6</v>
      </c>
      <c r="D6526" s="1">
        <v>43300</v>
      </c>
      <c r="E6526" s="1">
        <v>43426</v>
      </c>
      <c r="F6526" s="1">
        <v>43439</v>
      </c>
      <c r="G6526" s="1">
        <v>43460</v>
      </c>
      <c r="H6526" s="13">
        <f>Orders[[#This Row],[DeliveryDate]]-Orders[[#This Row],[OrderDate]]</f>
        <v>34</v>
      </c>
      <c r="I6526" t="s">
        <v>3</v>
      </c>
      <c r="J6526" t="str">
        <f>_xlfn.XLOOKUP(Orders[[#This Row],[_SalesRepID]],'Sales team'!A:A,'Sales team'!B:B)</f>
        <v>Stephen Payne</v>
      </c>
      <c r="K6526">
        <v>5</v>
      </c>
      <c r="L6526">
        <v>49</v>
      </c>
      <c r="M6526">
        <v>161</v>
      </c>
      <c r="N6526" t="str">
        <f>_xlfn.XLOOKUP(Orders[[#This Row],[_ProductID]],Products!A:A,Products!C:C)</f>
        <v>Kitchen &amp; Dining</v>
      </c>
      <c r="O6526">
        <v>7</v>
      </c>
      <c r="P6526">
        <v>0.3</v>
      </c>
      <c r="Q6526" s="2">
        <v>1936.3</v>
      </c>
      <c r="R6526" s="2">
        <v>910.06099999999992</v>
      </c>
      <c r="S6526" s="2">
        <v>8132.4599999999991</v>
      </c>
      <c r="T6526" s="2">
        <v>2672.0939999999991</v>
      </c>
    </row>
    <row r="6527" spans="1:20" x14ac:dyDescent="0.25">
      <c r="A6527" t="s">
        <v>1485</v>
      </c>
      <c r="B6527" t="s">
        <v>1</v>
      </c>
      <c r="C6527" t="s">
        <v>6</v>
      </c>
      <c r="D6527" s="1">
        <v>43300</v>
      </c>
      <c r="E6527" s="1">
        <v>43426</v>
      </c>
      <c r="F6527" s="1">
        <v>43435</v>
      </c>
      <c r="G6527" s="1">
        <v>43461</v>
      </c>
      <c r="H6527" s="13">
        <f>Orders[[#This Row],[DeliveryDate]]-Orders[[#This Row],[OrderDate]]</f>
        <v>35</v>
      </c>
      <c r="I6527" t="s">
        <v>3</v>
      </c>
      <c r="J6527" t="str">
        <f>_xlfn.XLOOKUP(Orders[[#This Row],[_SalesRepID]],'Sales team'!A:A,'Sales team'!B:B)</f>
        <v>George Lewis</v>
      </c>
      <c r="K6527">
        <v>8</v>
      </c>
      <c r="L6527">
        <v>50</v>
      </c>
      <c r="M6527">
        <v>122</v>
      </c>
      <c r="N6527" t="str">
        <f>_xlfn.XLOOKUP(Orders[[#This Row],[_ProductID]],Products!A:A,Products!C:C)</f>
        <v>Kitchen &amp; Dining</v>
      </c>
      <c r="O6527">
        <v>7</v>
      </c>
      <c r="P6527">
        <v>7.4999999999999997E-2</v>
      </c>
      <c r="Q6527" s="2">
        <v>1922.9</v>
      </c>
      <c r="R6527" s="2">
        <v>1211.4270000000001</v>
      </c>
      <c r="S6527" s="2">
        <v>10672.095000000001</v>
      </c>
      <c r="T6527" s="2">
        <v>3403.5330000000004</v>
      </c>
    </row>
    <row r="6528" spans="1:20" x14ac:dyDescent="0.25">
      <c r="A6528" t="s">
        <v>1465</v>
      </c>
      <c r="B6528" t="s">
        <v>5</v>
      </c>
      <c r="C6528" t="s">
        <v>6</v>
      </c>
      <c r="D6528" s="1">
        <v>43300</v>
      </c>
      <c r="E6528" s="1">
        <v>43425</v>
      </c>
      <c r="F6528" s="1">
        <v>43451</v>
      </c>
      <c r="G6528" s="1">
        <v>43434</v>
      </c>
      <c r="H6528" s="13">
        <f>Orders[[#This Row],[DeliveryDate]]-Orders[[#This Row],[OrderDate]]</f>
        <v>9</v>
      </c>
      <c r="I6528" t="s">
        <v>3</v>
      </c>
      <c r="J6528" t="str">
        <f>_xlfn.XLOOKUP(Orders[[#This Row],[_SalesRepID]],'Sales team'!A:A,'Sales team'!B:B)</f>
        <v>Roger Alexander</v>
      </c>
      <c r="K6528">
        <v>15</v>
      </c>
      <c r="L6528">
        <v>49</v>
      </c>
      <c r="M6528">
        <v>138</v>
      </c>
      <c r="N6528" t="str">
        <f>_xlfn.XLOOKUP(Orders[[#This Row],[_ProductID]],Products!A:A,Products!C:C)</f>
        <v>Home décor</v>
      </c>
      <c r="O6528">
        <v>30</v>
      </c>
      <c r="P6528">
        <v>0.05</v>
      </c>
      <c r="Q6528" s="2">
        <v>871</v>
      </c>
      <c r="R6528" s="2">
        <v>722.93</v>
      </c>
      <c r="S6528" s="2">
        <v>2482.35</v>
      </c>
      <c r="T6528" s="2">
        <v>313.55999999999995</v>
      </c>
    </row>
    <row r="6529" spans="1:20" x14ac:dyDescent="0.25">
      <c r="A6529" t="s">
        <v>1466</v>
      </c>
      <c r="B6529" t="s">
        <v>5</v>
      </c>
      <c r="C6529" t="s">
        <v>2</v>
      </c>
      <c r="D6529" s="1">
        <v>43300</v>
      </c>
      <c r="E6529" s="1">
        <v>43425</v>
      </c>
      <c r="F6529" s="1">
        <v>43436</v>
      </c>
      <c r="G6529" s="1">
        <v>43434</v>
      </c>
      <c r="H6529" s="13">
        <f>Orders[[#This Row],[DeliveryDate]]-Orders[[#This Row],[OrderDate]]</f>
        <v>9</v>
      </c>
      <c r="I6529" t="s">
        <v>3</v>
      </c>
      <c r="J6529" t="str">
        <f>_xlfn.XLOOKUP(Orders[[#This Row],[_SalesRepID]],'Sales team'!A:A,'Sales team'!B:B)</f>
        <v>Paul Holmes</v>
      </c>
      <c r="K6529">
        <v>14</v>
      </c>
      <c r="L6529">
        <v>43</v>
      </c>
      <c r="M6529">
        <v>220</v>
      </c>
      <c r="N6529" t="str">
        <f>_xlfn.XLOOKUP(Orders[[#This Row],[_ProductID]],Products!A:A,Products!C:C)</f>
        <v>Furniture</v>
      </c>
      <c r="O6529">
        <v>5</v>
      </c>
      <c r="P6529">
        <v>0.3</v>
      </c>
      <c r="Q6529" s="2">
        <v>3919.5</v>
      </c>
      <c r="R6529" s="2">
        <v>2038.14</v>
      </c>
      <c r="S6529" s="2">
        <v>21949.199999999997</v>
      </c>
      <c r="T6529" s="2">
        <v>5644.0799999999963</v>
      </c>
    </row>
    <row r="6530" spans="1:20" x14ac:dyDescent="0.25">
      <c r="A6530" t="s">
        <v>1467</v>
      </c>
      <c r="B6530" t="s">
        <v>1</v>
      </c>
      <c r="C6530" t="s">
        <v>15</v>
      </c>
      <c r="D6530" s="1">
        <v>43300</v>
      </c>
      <c r="E6530" s="1">
        <v>43425</v>
      </c>
      <c r="F6530" s="1">
        <v>43442</v>
      </c>
      <c r="G6530" s="1">
        <v>43446</v>
      </c>
      <c r="H6530" s="13">
        <f>Orders[[#This Row],[DeliveryDate]]-Orders[[#This Row],[OrderDate]]</f>
        <v>21</v>
      </c>
      <c r="I6530" t="s">
        <v>3</v>
      </c>
      <c r="J6530" t="str">
        <f>_xlfn.XLOOKUP(Orders[[#This Row],[_SalesRepID]],'Sales team'!A:A,'Sales team'!B:B)</f>
        <v>Chris Armstrong</v>
      </c>
      <c r="K6530">
        <v>4</v>
      </c>
      <c r="L6530">
        <v>15</v>
      </c>
      <c r="M6530">
        <v>14</v>
      </c>
      <c r="N6530" t="str">
        <f>_xlfn.XLOOKUP(Orders[[#This Row],[_ProductID]],Products!A:A,Products!C:C)</f>
        <v>Kitchen &amp; Dining</v>
      </c>
      <c r="O6530">
        <v>4</v>
      </c>
      <c r="P6530">
        <v>0.3</v>
      </c>
      <c r="Q6530" s="2">
        <v>670</v>
      </c>
      <c r="R6530" s="2">
        <v>475.7</v>
      </c>
      <c r="S6530" s="2">
        <v>937.99999999999989</v>
      </c>
      <c r="T6530" s="2">
        <v>-13.400000000000091</v>
      </c>
    </row>
    <row r="6531" spans="1:20" x14ac:dyDescent="0.25">
      <c r="A6531" t="s">
        <v>1468</v>
      </c>
      <c r="B6531" t="s">
        <v>1</v>
      </c>
      <c r="C6531" t="s">
        <v>6</v>
      </c>
      <c r="D6531" s="1">
        <v>43300</v>
      </c>
      <c r="E6531" s="1">
        <v>43425</v>
      </c>
      <c r="F6531" s="1">
        <v>43433</v>
      </c>
      <c r="G6531" s="1">
        <v>43453</v>
      </c>
      <c r="H6531" s="13">
        <f>Orders[[#This Row],[DeliveryDate]]-Orders[[#This Row],[OrderDate]]</f>
        <v>28</v>
      </c>
      <c r="I6531" t="s">
        <v>3</v>
      </c>
      <c r="J6531" t="str">
        <f>_xlfn.XLOOKUP(Orders[[#This Row],[_SalesRepID]],'Sales team'!A:A,'Sales team'!B:B)</f>
        <v>George Lewis</v>
      </c>
      <c r="K6531">
        <v>8</v>
      </c>
      <c r="L6531">
        <v>11</v>
      </c>
      <c r="M6531">
        <v>128</v>
      </c>
      <c r="N6531" t="str">
        <f>_xlfn.XLOOKUP(Orders[[#This Row],[_ProductID]],Products!A:A,Products!C:C)</f>
        <v>Furniture</v>
      </c>
      <c r="O6531">
        <v>5</v>
      </c>
      <c r="P6531">
        <v>7.4999999999999997E-2</v>
      </c>
      <c r="Q6531" s="2">
        <v>1876</v>
      </c>
      <c r="R6531" s="2">
        <v>1031.8000000000002</v>
      </c>
      <c r="S6531" s="2">
        <v>6941.2000000000007</v>
      </c>
      <c r="T6531" s="2">
        <v>2814</v>
      </c>
    </row>
    <row r="6532" spans="1:20" x14ac:dyDescent="0.25">
      <c r="A6532" t="s">
        <v>1469</v>
      </c>
      <c r="B6532" t="s">
        <v>5</v>
      </c>
      <c r="C6532" t="s">
        <v>13</v>
      </c>
      <c r="D6532" s="1">
        <v>43300</v>
      </c>
      <c r="E6532" s="1">
        <v>43425</v>
      </c>
      <c r="F6532" s="1">
        <v>43439</v>
      </c>
      <c r="G6532" s="1">
        <v>43439</v>
      </c>
      <c r="H6532" s="13">
        <f>Orders[[#This Row],[DeliveryDate]]-Orders[[#This Row],[OrderDate]]</f>
        <v>14</v>
      </c>
      <c r="I6532" t="s">
        <v>3</v>
      </c>
      <c r="J6532" t="str">
        <f>_xlfn.XLOOKUP(Orders[[#This Row],[_SalesRepID]],'Sales team'!A:A,'Sales team'!B:B)</f>
        <v>Roger Alexander</v>
      </c>
      <c r="K6532">
        <v>15</v>
      </c>
      <c r="L6532">
        <v>23</v>
      </c>
      <c r="M6532">
        <v>268</v>
      </c>
      <c r="N6532" t="str">
        <f>_xlfn.XLOOKUP(Orders[[#This Row],[_ProductID]],Products!A:A,Products!C:C)</f>
        <v>Electronics</v>
      </c>
      <c r="O6532">
        <v>25</v>
      </c>
      <c r="P6532">
        <v>7.4999999999999997E-2</v>
      </c>
      <c r="Q6532" s="2">
        <v>1989.9</v>
      </c>
      <c r="R6532" s="2">
        <v>835.75800000000004</v>
      </c>
      <c r="S6532" s="2">
        <v>3681.3150000000005</v>
      </c>
      <c r="T6532" s="2">
        <v>2009.7990000000004</v>
      </c>
    </row>
    <row r="6533" spans="1:20" x14ac:dyDescent="0.25">
      <c r="A6533" t="s">
        <v>1470</v>
      </c>
      <c r="B6533" t="s">
        <v>10</v>
      </c>
      <c r="C6533" t="s">
        <v>15</v>
      </c>
      <c r="D6533" s="1">
        <v>43300</v>
      </c>
      <c r="E6533" s="1">
        <v>43425</v>
      </c>
      <c r="F6533" s="1">
        <v>43432</v>
      </c>
      <c r="G6533" s="1">
        <v>43439</v>
      </c>
      <c r="H6533" s="13">
        <f>Orders[[#This Row],[DeliveryDate]]-Orders[[#This Row],[OrderDate]]</f>
        <v>14</v>
      </c>
      <c r="I6533" t="s">
        <v>3</v>
      </c>
      <c r="J6533" t="str">
        <f>_xlfn.XLOOKUP(Orders[[#This Row],[_SalesRepID]],'Sales team'!A:A,'Sales team'!B:B)</f>
        <v>Donald Reynolds</v>
      </c>
      <c r="K6533">
        <v>26</v>
      </c>
      <c r="L6533">
        <v>35</v>
      </c>
      <c r="M6533">
        <v>29</v>
      </c>
      <c r="N6533" t="str">
        <f>_xlfn.XLOOKUP(Orders[[#This Row],[_ProductID]],Products!A:A,Products!C:C)</f>
        <v>Electronics</v>
      </c>
      <c r="O6533">
        <v>28</v>
      </c>
      <c r="P6533">
        <v>7.4999999999999997E-2</v>
      </c>
      <c r="Q6533" s="2">
        <v>1809</v>
      </c>
      <c r="R6533" s="2">
        <v>1266.3</v>
      </c>
      <c r="S6533" s="2">
        <v>8366.625</v>
      </c>
      <c r="T6533" s="2">
        <v>2035.125</v>
      </c>
    </row>
    <row r="6534" spans="1:20" x14ac:dyDescent="0.25">
      <c r="A6534" t="s">
        <v>1471</v>
      </c>
      <c r="B6534" t="s">
        <v>8</v>
      </c>
      <c r="C6534" t="s">
        <v>6</v>
      </c>
      <c r="D6534" s="1">
        <v>43300</v>
      </c>
      <c r="E6534" s="1">
        <v>43425</v>
      </c>
      <c r="F6534" s="1">
        <v>43447</v>
      </c>
      <c r="G6534" s="1">
        <v>43430</v>
      </c>
      <c r="H6534" s="13">
        <f>Orders[[#This Row],[DeliveryDate]]-Orders[[#This Row],[OrderDate]]</f>
        <v>5</v>
      </c>
      <c r="I6534" t="s">
        <v>3</v>
      </c>
      <c r="J6534" t="str">
        <f>_xlfn.XLOOKUP(Orders[[#This Row],[_SalesRepID]],'Sales team'!A:A,'Sales team'!B:B)</f>
        <v>Douglas Tucker</v>
      </c>
      <c r="K6534">
        <v>23</v>
      </c>
      <c r="L6534">
        <v>15</v>
      </c>
      <c r="M6534">
        <v>88</v>
      </c>
      <c r="N6534" t="str">
        <f>_xlfn.XLOOKUP(Orders[[#This Row],[_ProductID]],Products!A:A,Products!C:C)</f>
        <v>Kitchen &amp; Dining</v>
      </c>
      <c r="O6534">
        <v>13</v>
      </c>
      <c r="P6534">
        <v>7.4999999999999997E-2</v>
      </c>
      <c r="Q6534" s="2">
        <v>5038.4000000000005</v>
      </c>
      <c r="R6534" s="2">
        <v>3023.0400000000004</v>
      </c>
      <c r="S6534" s="2">
        <v>9321.0400000000009</v>
      </c>
      <c r="T6534" s="2">
        <v>3274.96</v>
      </c>
    </row>
    <row r="6535" spans="1:20" x14ac:dyDescent="0.25">
      <c r="A6535" t="s">
        <v>1472</v>
      </c>
      <c r="B6535" t="s">
        <v>5</v>
      </c>
      <c r="C6535" t="s">
        <v>15</v>
      </c>
      <c r="D6535" s="1">
        <v>43300</v>
      </c>
      <c r="E6535" s="1">
        <v>43425</v>
      </c>
      <c r="F6535" s="1">
        <v>43446</v>
      </c>
      <c r="G6535" s="1">
        <v>43446</v>
      </c>
      <c r="H6535" s="13">
        <f>Orders[[#This Row],[DeliveryDate]]-Orders[[#This Row],[OrderDate]]</f>
        <v>21</v>
      </c>
      <c r="I6535" t="s">
        <v>3</v>
      </c>
      <c r="J6535" t="str">
        <f>_xlfn.XLOOKUP(Orders[[#This Row],[_SalesRepID]],'Sales team'!A:A,'Sales team'!B:B)</f>
        <v>Frank Brown</v>
      </c>
      <c r="K6535">
        <v>17</v>
      </c>
      <c r="L6535">
        <v>49</v>
      </c>
      <c r="M6535">
        <v>25</v>
      </c>
      <c r="N6535" t="str">
        <f>_xlfn.XLOOKUP(Orders[[#This Row],[_ProductID]],Products!A:A,Products!C:C)</f>
        <v>Kitchen &amp; Dining</v>
      </c>
      <c r="O6535">
        <v>37</v>
      </c>
      <c r="P6535">
        <v>0.05</v>
      </c>
      <c r="Q6535" s="2">
        <v>2324.9</v>
      </c>
      <c r="R6535" s="2">
        <v>1394.94</v>
      </c>
      <c r="S6535" s="2">
        <v>6625.9650000000001</v>
      </c>
      <c r="T6535" s="2">
        <v>2441.1450000000004</v>
      </c>
    </row>
    <row r="6536" spans="1:20" x14ac:dyDescent="0.25">
      <c r="A6536" t="s">
        <v>1473</v>
      </c>
      <c r="B6536" t="s">
        <v>8</v>
      </c>
      <c r="C6536" t="s">
        <v>13</v>
      </c>
      <c r="D6536" s="1">
        <v>43300</v>
      </c>
      <c r="E6536" s="1">
        <v>43425</v>
      </c>
      <c r="F6536" s="1">
        <v>43453</v>
      </c>
      <c r="G6536" s="1">
        <v>43431</v>
      </c>
      <c r="H6536" s="13">
        <f>Orders[[#This Row],[DeliveryDate]]-Orders[[#This Row],[OrderDate]]</f>
        <v>6</v>
      </c>
      <c r="I6536" t="s">
        <v>3</v>
      </c>
      <c r="J6536" t="str">
        <f>_xlfn.XLOOKUP(Orders[[#This Row],[_SalesRepID]],'Sales team'!A:A,'Sales team'!B:B)</f>
        <v>Douglas Tucker</v>
      </c>
      <c r="K6536">
        <v>23</v>
      </c>
      <c r="L6536">
        <v>10</v>
      </c>
      <c r="M6536">
        <v>307</v>
      </c>
      <c r="N6536" t="str">
        <f>_xlfn.XLOOKUP(Orders[[#This Row],[_ProductID]],Products!A:A,Products!C:C)</f>
        <v>Home décor</v>
      </c>
      <c r="O6536">
        <v>3</v>
      </c>
      <c r="P6536">
        <v>0.05</v>
      </c>
      <c r="Q6536" s="2">
        <v>2291.4</v>
      </c>
      <c r="R6536" s="2">
        <v>1810.2060000000001</v>
      </c>
      <c r="S6536" s="2">
        <v>2176.83</v>
      </c>
      <c r="T6536" s="2">
        <v>366.6239999999998</v>
      </c>
    </row>
    <row r="6537" spans="1:20" x14ac:dyDescent="0.25">
      <c r="A6537" t="s">
        <v>1474</v>
      </c>
      <c r="B6537" t="s">
        <v>8</v>
      </c>
      <c r="C6537" t="s">
        <v>46</v>
      </c>
      <c r="D6537" s="1">
        <v>43300</v>
      </c>
      <c r="E6537" s="1">
        <v>43425</v>
      </c>
      <c r="F6537" s="1">
        <v>43441</v>
      </c>
      <c r="G6537" s="1">
        <v>43433</v>
      </c>
      <c r="H6537" s="13">
        <f>Orders[[#This Row],[DeliveryDate]]-Orders[[#This Row],[OrderDate]]</f>
        <v>8</v>
      </c>
      <c r="I6537" t="s">
        <v>3</v>
      </c>
      <c r="J6537" t="str">
        <f>_xlfn.XLOOKUP(Orders[[#This Row],[_SalesRepID]],'Sales team'!A:A,'Sales team'!B:B)</f>
        <v>Douglas Tucker</v>
      </c>
      <c r="K6537">
        <v>23</v>
      </c>
      <c r="L6537">
        <v>33</v>
      </c>
      <c r="M6537">
        <v>75</v>
      </c>
      <c r="N6537" t="str">
        <f>_xlfn.XLOOKUP(Orders[[#This Row],[_ProductID]],Products!A:A,Products!C:C)</f>
        <v>Home décor</v>
      </c>
      <c r="O6537">
        <v>24</v>
      </c>
      <c r="P6537">
        <v>0.3</v>
      </c>
      <c r="Q6537" s="2">
        <v>991.6</v>
      </c>
      <c r="R6537" s="2">
        <v>823.02800000000002</v>
      </c>
      <c r="S6537" s="2">
        <v>4858.8399999999992</v>
      </c>
      <c r="T6537" s="2">
        <v>-902.35600000000068</v>
      </c>
    </row>
    <row r="6538" spans="1:20" x14ac:dyDescent="0.25">
      <c r="A6538" t="s">
        <v>1475</v>
      </c>
      <c r="B6538" t="s">
        <v>5</v>
      </c>
      <c r="C6538" t="s">
        <v>13</v>
      </c>
      <c r="D6538" s="1">
        <v>43300</v>
      </c>
      <c r="E6538" s="1">
        <v>43425</v>
      </c>
      <c r="F6538" s="1">
        <v>43435</v>
      </c>
      <c r="G6538" s="1">
        <v>43453</v>
      </c>
      <c r="H6538" s="13">
        <f>Orders[[#This Row],[DeliveryDate]]-Orders[[#This Row],[OrderDate]]</f>
        <v>28</v>
      </c>
      <c r="I6538" t="s">
        <v>3</v>
      </c>
      <c r="J6538" t="str">
        <f>_xlfn.XLOOKUP(Orders[[#This Row],[_SalesRepID]],'Sales team'!A:A,'Sales team'!B:B)</f>
        <v>Todd Roberts</v>
      </c>
      <c r="K6538">
        <v>13</v>
      </c>
      <c r="L6538">
        <v>3</v>
      </c>
      <c r="M6538">
        <v>285</v>
      </c>
      <c r="N6538" t="str">
        <f>_xlfn.XLOOKUP(Orders[[#This Row],[_ProductID]],Products!A:A,Products!C:C)</f>
        <v>Outdoor</v>
      </c>
      <c r="O6538">
        <v>9</v>
      </c>
      <c r="P6538">
        <v>7.4999999999999997E-2</v>
      </c>
      <c r="Q6538" s="2">
        <v>1098.8</v>
      </c>
      <c r="R6538" s="2">
        <v>791.13599999999997</v>
      </c>
      <c r="S6538" s="2">
        <v>4065.56</v>
      </c>
      <c r="T6538" s="2">
        <v>901.01600000000008</v>
      </c>
    </row>
    <row r="6539" spans="1:20" x14ac:dyDescent="0.25">
      <c r="A6539" t="s">
        <v>1459</v>
      </c>
      <c r="B6539" t="s">
        <v>8</v>
      </c>
      <c r="C6539" t="s">
        <v>13</v>
      </c>
      <c r="D6539" s="1">
        <v>43300</v>
      </c>
      <c r="E6539" s="1">
        <v>43424</v>
      </c>
      <c r="F6539" s="1">
        <v>43428</v>
      </c>
      <c r="G6539" s="1">
        <v>43426</v>
      </c>
      <c r="H6539" s="13">
        <f>Orders[[#This Row],[DeliveryDate]]-Orders[[#This Row],[OrderDate]]</f>
        <v>2</v>
      </c>
      <c r="I6539" t="s">
        <v>3</v>
      </c>
      <c r="J6539" t="str">
        <f>_xlfn.XLOOKUP(Orders[[#This Row],[_SalesRepID]],'Sales team'!A:A,'Sales team'!B:B)</f>
        <v>Joe Price</v>
      </c>
      <c r="K6539">
        <v>22</v>
      </c>
      <c r="L6539">
        <v>26</v>
      </c>
      <c r="M6539">
        <v>268</v>
      </c>
      <c r="N6539" t="str">
        <f>_xlfn.XLOOKUP(Orders[[#This Row],[_ProductID]],Products!A:A,Products!C:C)</f>
        <v>Home décor</v>
      </c>
      <c r="O6539">
        <v>17</v>
      </c>
      <c r="P6539">
        <v>7.4999999999999997E-2</v>
      </c>
      <c r="Q6539" s="2">
        <v>261.3</v>
      </c>
      <c r="R6539" s="2">
        <v>222.10499999999999</v>
      </c>
      <c r="S6539" s="2">
        <v>725.10750000000007</v>
      </c>
      <c r="T6539" s="2">
        <v>58.792500000000132</v>
      </c>
    </row>
    <row r="6540" spans="1:20" x14ac:dyDescent="0.25">
      <c r="A6540" t="s">
        <v>1460</v>
      </c>
      <c r="B6540" t="s">
        <v>8</v>
      </c>
      <c r="C6540" t="s">
        <v>25</v>
      </c>
      <c r="D6540" s="1">
        <v>43300</v>
      </c>
      <c r="E6540" s="1">
        <v>43424</v>
      </c>
      <c r="F6540" s="1">
        <v>43426</v>
      </c>
      <c r="G6540" s="1">
        <v>43431</v>
      </c>
      <c r="H6540" s="13">
        <f>Orders[[#This Row],[DeliveryDate]]-Orders[[#This Row],[OrderDate]]</f>
        <v>7</v>
      </c>
      <c r="I6540" t="s">
        <v>3</v>
      </c>
      <c r="J6540" t="str">
        <f>_xlfn.XLOOKUP(Orders[[#This Row],[_SalesRepID]],'Sales team'!A:A,'Sales team'!B:B)</f>
        <v>Roy Rice</v>
      </c>
      <c r="K6540">
        <v>24</v>
      </c>
      <c r="L6540">
        <v>11</v>
      </c>
      <c r="M6540">
        <v>343</v>
      </c>
      <c r="N6540" t="str">
        <f>_xlfn.XLOOKUP(Orders[[#This Row],[_ProductID]],Products!A:A,Products!C:C)</f>
        <v>Home décor</v>
      </c>
      <c r="O6540">
        <v>26</v>
      </c>
      <c r="P6540">
        <v>7.4999999999999997E-2</v>
      </c>
      <c r="Q6540" s="2">
        <v>3966.4</v>
      </c>
      <c r="R6540" s="2">
        <v>2141.8560000000002</v>
      </c>
      <c r="S6540" s="2">
        <v>29351.360000000001</v>
      </c>
      <c r="T6540" s="2">
        <v>12216.511999999999</v>
      </c>
    </row>
    <row r="6541" spans="1:20" x14ac:dyDescent="0.25">
      <c r="A6541" t="s">
        <v>1461</v>
      </c>
      <c r="B6541" t="s">
        <v>8</v>
      </c>
      <c r="C6541" t="s">
        <v>6</v>
      </c>
      <c r="D6541" s="1">
        <v>43300</v>
      </c>
      <c r="E6541" s="1">
        <v>43424</v>
      </c>
      <c r="F6541" s="1">
        <v>43445</v>
      </c>
      <c r="G6541" s="1">
        <v>43437</v>
      </c>
      <c r="H6541" s="13">
        <f>Orders[[#This Row],[DeliveryDate]]-Orders[[#This Row],[OrderDate]]</f>
        <v>13</v>
      </c>
      <c r="I6541" t="s">
        <v>3</v>
      </c>
      <c r="J6541" t="str">
        <f>_xlfn.XLOOKUP(Orders[[#This Row],[_SalesRepID]],'Sales team'!A:A,'Sales team'!B:B)</f>
        <v>Patrick Graham</v>
      </c>
      <c r="K6541">
        <v>25</v>
      </c>
      <c r="L6541">
        <v>45</v>
      </c>
      <c r="M6541">
        <v>169</v>
      </c>
      <c r="N6541" t="str">
        <f>_xlfn.XLOOKUP(Orders[[#This Row],[_ProductID]],Products!A:A,Products!C:C)</f>
        <v>Home décor</v>
      </c>
      <c r="O6541">
        <v>40</v>
      </c>
      <c r="P6541">
        <v>7.4999999999999997E-2</v>
      </c>
      <c r="Q6541" s="2">
        <v>1708.5</v>
      </c>
      <c r="R6541" s="2">
        <v>1452.2249999999999</v>
      </c>
      <c r="S6541" s="2">
        <v>1580.3625000000002</v>
      </c>
      <c r="T6541" s="2">
        <v>128.13750000000027</v>
      </c>
    </row>
    <row r="6542" spans="1:20" x14ac:dyDescent="0.25">
      <c r="A6542" t="s">
        <v>1462</v>
      </c>
      <c r="B6542" t="s">
        <v>1</v>
      </c>
      <c r="C6542" t="s">
        <v>25</v>
      </c>
      <c r="D6542" s="1">
        <v>43300</v>
      </c>
      <c r="E6542" s="1">
        <v>43424</v>
      </c>
      <c r="F6542" s="1">
        <v>43440</v>
      </c>
      <c r="G6542" s="1">
        <v>43439</v>
      </c>
      <c r="H6542" s="13">
        <f>Orders[[#This Row],[DeliveryDate]]-Orders[[#This Row],[OrderDate]]</f>
        <v>15</v>
      </c>
      <c r="I6542" t="s">
        <v>3</v>
      </c>
      <c r="J6542" t="str">
        <f>_xlfn.XLOOKUP(Orders[[#This Row],[_SalesRepID]],'Sales team'!A:A,'Sales team'!B:B)</f>
        <v>Joshua Bennett</v>
      </c>
      <c r="K6542">
        <v>6</v>
      </c>
      <c r="L6542">
        <v>25</v>
      </c>
      <c r="M6542">
        <v>334</v>
      </c>
      <c r="N6542" t="str">
        <f>_xlfn.XLOOKUP(Orders[[#This Row],[_ProductID]],Products!A:A,Products!C:C)</f>
        <v>Electronics</v>
      </c>
      <c r="O6542">
        <v>47</v>
      </c>
      <c r="P6542">
        <v>7.4999999999999997E-2</v>
      </c>
      <c r="Q6542" s="2">
        <v>268</v>
      </c>
      <c r="R6542" s="2">
        <v>195.64</v>
      </c>
      <c r="S6542" s="2">
        <v>743.7</v>
      </c>
      <c r="T6542" s="2">
        <v>156.78000000000009</v>
      </c>
    </row>
    <row r="6543" spans="1:20" x14ac:dyDescent="0.25">
      <c r="A6543" t="s">
        <v>1463</v>
      </c>
      <c r="B6543" t="s">
        <v>5</v>
      </c>
      <c r="C6543" t="s">
        <v>46</v>
      </c>
      <c r="D6543" s="1">
        <v>43300</v>
      </c>
      <c r="E6543" s="1">
        <v>43424</v>
      </c>
      <c r="F6543" s="1">
        <v>43436</v>
      </c>
      <c r="G6543" s="1">
        <v>43434</v>
      </c>
      <c r="H6543" s="13">
        <f>Orders[[#This Row],[DeliveryDate]]-Orders[[#This Row],[OrderDate]]</f>
        <v>10</v>
      </c>
      <c r="I6543" t="s">
        <v>3</v>
      </c>
      <c r="J6543" t="str">
        <f>_xlfn.XLOOKUP(Orders[[#This Row],[_SalesRepID]],'Sales team'!A:A,'Sales team'!B:B)</f>
        <v>Anthony Berry</v>
      </c>
      <c r="K6543">
        <v>16</v>
      </c>
      <c r="L6543">
        <v>50</v>
      </c>
      <c r="M6543">
        <v>63</v>
      </c>
      <c r="N6543" t="str">
        <f>_xlfn.XLOOKUP(Orders[[#This Row],[_ProductID]],Products!A:A,Products!C:C)</f>
        <v>Outdoor</v>
      </c>
      <c r="O6543">
        <v>18</v>
      </c>
      <c r="P6543">
        <v>0.05</v>
      </c>
      <c r="Q6543" s="2">
        <v>5929.5</v>
      </c>
      <c r="R6543" s="2">
        <v>2786.8649999999998</v>
      </c>
      <c r="S6543" s="2">
        <v>5633.0249999999996</v>
      </c>
      <c r="T6543" s="2">
        <v>2846.16</v>
      </c>
    </row>
    <row r="6544" spans="1:20" x14ac:dyDescent="0.25">
      <c r="A6544" t="s">
        <v>1464</v>
      </c>
      <c r="B6544" t="s">
        <v>1</v>
      </c>
      <c r="C6544" t="s">
        <v>6</v>
      </c>
      <c r="D6544" s="1">
        <v>43300</v>
      </c>
      <c r="E6544" s="1">
        <v>43424</v>
      </c>
      <c r="F6544" s="1">
        <v>43450</v>
      </c>
      <c r="G6544" s="1">
        <v>43459</v>
      </c>
      <c r="H6544" s="13">
        <f>Orders[[#This Row],[DeliveryDate]]-Orders[[#This Row],[OrderDate]]</f>
        <v>35</v>
      </c>
      <c r="I6544" t="s">
        <v>3</v>
      </c>
      <c r="J6544" t="str">
        <f>_xlfn.XLOOKUP(Orders[[#This Row],[_SalesRepID]],'Sales team'!A:A,'Sales team'!B:B)</f>
        <v>Joshua Ryan</v>
      </c>
      <c r="K6544">
        <v>9</v>
      </c>
      <c r="L6544">
        <v>2</v>
      </c>
      <c r="M6544">
        <v>183</v>
      </c>
      <c r="N6544" t="str">
        <f>_xlfn.XLOOKUP(Orders[[#This Row],[_ProductID]],Products!A:A,Products!C:C)</f>
        <v>Home décor</v>
      </c>
      <c r="O6544">
        <v>45</v>
      </c>
      <c r="P6544">
        <v>0.05</v>
      </c>
      <c r="Q6544" s="2">
        <v>1125.6000000000001</v>
      </c>
      <c r="R6544" s="2">
        <v>495.26400000000007</v>
      </c>
      <c r="S6544" s="2">
        <v>7485.2400000000007</v>
      </c>
      <c r="T6544" s="2">
        <v>4018.3920000000003</v>
      </c>
    </row>
    <row r="6545" spans="1:20" x14ac:dyDescent="0.25">
      <c r="A6545" t="s">
        <v>1450</v>
      </c>
      <c r="B6545" t="s">
        <v>5</v>
      </c>
      <c r="C6545" t="s">
        <v>6</v>
      </c>
      <c r="D6545" s="1">
        <v>43300</v>
      </c>
      <c r="E6545" s="1">
        <v>43423</v>
      </c>
      <c r="F6545" s="1">
        <v>43444</v>
      </c>
      <c r="G6545" s="1">
        <v>43433</v>
      </c>
      <c r="H6545" s="13">
        <f>Orders[[#This Row],[DeliveryDate]]-Orders[[#This Row],[OrderDate]]</f>
        <v>10</v>
      </c>
      <c r="I6545" t="s">
        <v>3</v>
      </c>
      <c r="J6545" t="str">
        <f>_xlfn.XLOOKUP(Orders[[#This Row],[_SalesRepID]],'Sales team'!A:A,'Sales team'!B:B)</f>
        <v>Nicholas Cunningham</v>
      </c>
      <c r="K6545">
        <v>19</v>
      </c>
      <c r="L6545">
        <v>23</v>
      </c>
      <c r="M6545">
        <v>93</v>
      </c>
      <c r="N6545" t="str">
        <f>_xlfn.XLOOKUP(Orders[[#This Row],[_ProductID]],Products!A:A,Products!C:C)</f>
        <v>Home décor</v>
      </c>
      <c r="O6545">
        <v>3</v>
      </c>
      <c r="P6545">
        <v>7.4999999999999997E-2</v>
      </c>
      <c r="Q6545" s="2">
        <v>1098.8</v>
      </c>
      <c r="R6545" s="2">
        <v>780.14799999999991</v>
      </c>
      <c r="S6545" s="2">
        <v>5081.95</v>
      </c>
      <c r="T6545" s="2">
        <v>1181.21</v>
      </c>
    </row>
    <row r="6546" spans="1:20" x14ac:dyDescent="0.25">
      <c r="A6546" t="s">
        <v>1451</v>
      </c>
      <c r="B6546" t="s">
        <v>1</v>
      </c>
      <c r="C6546" t="s">
        <v>25</v>
      </c>
      <c r="D6546" s="1">
        <v>43300</v>
      </c>
      <c r="E6546" s="1">
        <v>43423</v>
      </c>
      <c r="F6546" s="1">
        <v>43441</v>
      </c>
      <c r="G6546" s="1">
        <v>43439</v>
      </c>
      <c r="H6546" s="13">
        <f>Orders[[#This Row],[DeliveryDate]]-Orders[[#This Row],[OrderDate]]</f>
        <v>16</v>
      </c>
      <c r="I6546" t="s">
        <v>3</v>
      </c>
      <c r="J6546" t="str">
        <f>_xlfn.XLOOKUP(Orders[[#This Row],[_SalesRepID]],'Sales team'!A:A,'Sales team'!B:B)</f>
        <v>Carl Nguyen</v>
      </c>
      <c r="K6546">
        <v>12</v>
      </c>
      <c r="L6546">
        <v>50</v>
      </c>
      <c r="M6546">
        <v>350</v>
      </c>
      <c r="N6546" t="str">
        <f>_xlfn.XLOOKUP(Orders[[#This Row],[_ProductID]],Products!A:A,Products!C:C)</f>
        <v>Home décor</v>
      </c>
      <c r="O6546">
        <v>14</v>
      </c>
      <c r="P6546">
        <v>0.05</v>
      </c>
      <c r="Q6546" s="2">
        <v>3966.4</v>
      </c>
      <c r="R6546" s="2">
        <v>2697.152</v>
      </c>
      <c r="S6546" s="2">
        <v>30144.639999999999</v>
      </c>
      <c r="T6546" s="2">
        <v>8567.4239999999991</v>
      </c>
    </row>
    <row r="6547" spans="1:20" x14ac:dyDescent="0.25">
      <c r="A6547" t="s">
        <v>1452</v>
      </c>
      <c r="B6547" t="s">
        <v>1</v>
      </c>
      <c r="C6547" t="s">
        <v>25</v>
      </c>
      <c r="D6547" s="1">
        <v>43300</v>
      </c>
      <c r="E6547" s="1">
        <v>43423</v>
      </c>
      <c r="F6547" s="1">
        <v>43427</v>
      </c>
      <c r="G6547" s="1">
        <v>43452</v>
      </c>
      <c r="H6547" s="13">
        <f>Orders[[#This Row],[DeliveryDate]]-Orders[[#This Row],[OrderDate]]</f>
        <v>29</v>
      </c>
      <c r="I6547" t="s">
        <v>3</v>
      </c>
      <c r="J6547" t="str">
        <f>_xlfn.XLOOKUP(Orders[[#This Row],[_SalesRepID]],'Sales team'!A:A,'Sales team'!B:B)</f>
        <v>George Lewis</v>
      </c>
      <c r="K6547">
        <v>8</v>
      </c>
      <c r="L6547">
        <v>30</v>
      </c>
      <c r="M6547">
        <v>350</v>
      </c>
      <c r="N6547" t="str">
        <f>_xlfn.XLOOKUP(Orders[[#This Row],[_ProductID]],Products!A:A,Products!C:C)</f>
        <v>Outdoor</v>
      </c>
      <c r="O6547">
        <v>10</v>
      </c>
      <c r="P6547">
        <v>0.05</v>
      </c>
      <c r="Q6547" s="2">
        <v>1809</v>
      </c>
      <c r="R6547" s="2">
        <v>1537.6499999999999</v>
      </c>
      <c r="S6547" s="2">
        <v>13748.4</v>
      </c>
      <c r="T6547" s="2">
        <v>1447.2000000000007</v>
      </c>
    </row>
    <row r="6548" spans="1:20" x14ac:dyDescent="0.25">
      <c r="A6548" t="s">
        <v>1453</v>
      </c>
      <c r="B6548" t="s">
        <v>1</v>
      </c>
      <c r="C6548" t="s">
        <v>13</v>
      </c>
      <c r="D6548" s="1">
        <v>43300</v>
      </c>
      <c r="E6548" s="1">
        <v>43423</v>
      </c>
      <c r="F6548" s="1">
        <v>43443</v>
      </c>
      <c r="G6548" s="1">
        <v>43433</v>
      </c>
      <c r="H6548" s="13">
        <f>Orders[[#This Row],[DeliveryDate]]-Orders[[#This Row],[OrderDate]]</f>
        <v>10</v>
      </c>
      <c r="I6548" t="s">
        <v>3</v>
      </c>
      <c r="J6548" t="str">
        <f>_xlfn.XLOOKUP(Orders[[#This Row],[_SalesRepID]],'Sales team'!A:A,'Sales team'!B:B)</f>
        <v>Stephen Payne</v>
      </c>
      <c r="K6548">
        <v>5</v>
      </c>
      <c r="L6548">
        <v>38</v>
      </c>
      <c r="M6548">
        <v>312</v>
      </c>
      <c r="N6548" t="str">
        <f>_xlfn.XLOOKUP(Orders[[#This Row],[_ProductID]],Products!A:A,Products!C:C)</f>
        <v>Home décor</v>
      </c>
      <c r="O6548">
        <v>46</v>
      </c>
      <c r="P6548">
        <v>0.15</v>
      </c>
      <c r="Q6548" s="2">
        <v>2445.5</v>
      </c>
      <c r="R6548" s="2">
        <v>1785.2149999999999</v>
      </c>
      <c r="S6548" s="2">
        <v>2078.6749999999997</v>
      </c>
      <c r="T6548" s="2">
        <v>293.45999999999981</v>
      </c>
    </row>
    <row r="6549" spans="1:20" x14ac:dyDescent="0.25">
      <c r="A6549" t="s">
        <v>1454</v>
      </c>
      <c r="B6549" t="s">
        <v>1</v>
      </c>
      <c r="C6549" t="s">
        <v>25</v>
      </c>
      <c r="D6549" s="1">
        <v>43300</v>
      </c>
      <c r="E6549" s="1">
        <v>43423</v>
      </c>
      <c r="F6549" s="1">
        <v>43428</v>
      </c>
      <c r="G6549" s="1">
        <v>43448</v>
      </c>
      <c r="H6549" s="13">
        <f>Orders[[#This Row],[DeliveryDate]]-Orders[[#This Row],[OrderDate]]</f>
        <v>25</v>
      </c>
      <c r="I6549" t="s">
        <v>3</v>
      </c>
      <c r="J6549" t="str">
        <f>_xlfn.XLOOKUP(Orders[[#This Row],[_SalesRepID]],'Sales team'!A:A,'Sales team'!B:B)</f>
        <v>Chris Armstrong</v>
      </c>
      <c r="K6549">
        <v>4</v>
      </c>
      <c r="L6549">
        <v>15</v>
      </c>
      <c r="M6549">
        <v>332</v>
      </c>
      <c r="N6549" t="str">
        <f>_xlfn.XLOOKUP(Orders[[#This Row],[_ProductID]],Products!A:A,Products!C:C)</f>
        <v>Home décor</v>
      </c>
      <c r="O6549">
        <v>41</v>
      </c>
      <c r="P6549">
        <v>0.1</v>
      </c>
      <c r="Q6549" s="2">
        <v>6499</v>
      </c>
      <c r="R6549" s="2">
        <v>4744.2699999999995</v>
      </c>
      <c r="S6549" s="2">
        <v>40943.700000000004</v>
      </c>
      <c r="T6549" s="2">
        <v>7733.8100000000049</v>
      </c>
    </row>
    <row r="6550" spans="1:20" x14ac:dyDescent="0.25">
      <c r="A6550" t="s">
        <v>1455</v>
      </c>
      <c r="B6550" t="s">
        <v>10</v>
      </c>
      <c r="C6550" t="s">
        <v>46</v>
      </c>
      <c r="D6550" s="1">
        <v>43300</v>
      </c>
      <c r="E6550" s="1">
        <v>43423</v>
      </c>
      <c r="F6550" s="1">
        <v>43448</v>
      </c>
      <c r="G6550" s="1">
        <v>43434</v>
      </c>
      <c r="H6550" s="13">
        <f>Orders[[#This Row],[DeliveryDate]]-Orders[[#This Row],[OrderDate]]</f>
        <v>11</v>
      </c>
      <c r="I6550" t="s">
        <v>3</v>
      </c>
      <c r="J6550" t="str">
        <f>_xlfn.XLOOKUP(Orders[[#This Row],[_SalesRepID]],'Sales team'!A:A,'Sales team'!B:B)</f>
        <v>Donald Reynolds</v>
      </c>
      <c r="K6550">
        <v>26</v>
      </c>
      <c r="L6550">
        <v>45</v>
      </c>
      <c r="M6550">
        <v>70</v>
      </c>
      <c r="N6550" t="str">
        <f>_xlfn.XLOOKUP(Orders[[#This Row],[_ProductID]],Products!A:A,Products!C:C)</f>
        <v>Home décor</v>
      </c>
      <c r="O6550">
        <v>30</v>
      </c>
      <c r="P6550">
        <v>7.4999999999999997E-2</v>
      </c>
      <c r="Q6550" s="2">
        <v>2010</v>
      </c>
      <c r="R6550" s="2">
        <v>844.19999999999993</v>
      </c>
      <c r="S6550" s="2">
        <v>11155.5</v>
      </c>
      <c r="T6550" s="2">
        <v>6090.3</v>
      </c>
    </row>
    <row r="6551" spans="1:20" x14ac:dyDescent="0.25">
      <c r="A6551" t="s">
        <v>1456</v>
      </c>
      <c r="B6551" t="s">
        <v>1</v>
      </c>
      <c r="C6551" t="s">
        <v>25</v>
      </c>
      <c r="D6551" s="1">
        <v>43300</v>
      </c>
      <c r="E6551" s="1">
        <v>43423</v>
      </c>
      <c r="F6551" s="1">
        <v>43429</v>
      </c>
      <c r="G6551" s="1">
        <v>43433</v>
      </c>
      <c r="H6551" s="13">
        <f>Orders[[#This Row],[DeliveryDate]]-Orders[[#This Row],[OrderDate]]</f>
        <v>10</v>
      </c>
      <c r="I6551" t="s">
        <v>3</v>
      </c>
      <c r="J6551" t="str">
        <f>_xlfn.XLOOKUP(Orders[[#This Row],[_SalesRepID]],'Sales team'!A:A,'Sales team'!B:B)</f>
        <v>Chris Armstrong</v>
      </c>
      <c r="K6551">
        <v>4</v>
      </c>
      <c r="L6551">
        <v>43</v>
      </c>
      <c r="M6551">
        <v>341</v>
      </c>
      <c r="N6551" t="str">
        <f>_xlfn.XLOOKUP(Orders[[#This Row],[_ProductID]],Products!A:A,Products!C:C)</f>
        <v>Kitchen &amp; Dining</v>
      </c>
      <c r="O6551">
        <v>4</v>
      </c>
      <c r="P6551">
        <v>7.4999999999999997E-2</v>
      </c>
      <c r="Q6551" s="2">
        <v>3946.3</v>
      </c>
      <c r="R6551" s="2">
        <v>2012.6130000000001</v>
      </c>
      <c r="S6551" s="2">
        <v>7300.6550000000007</v>
      </c>
      <c r="T6551" s="2">
        <v>3275.4290000000005</v>
      </c>
    </row>
    <row r="6552" spans="1:20" x14ac:dyDescent="0.25">
      <c r="A6552" t="s">
        <v>1457</v>
      </c>
      <c r="B6552" t="s">
        <v>8</v>
      </c>
      <c r="C6552" t="s">
        <v>15</v>
      </c>
      <c r="D6552" s="1">
        <v>43300</v>
      </c>
      <c r="E6552" s="1">
        <v>43423</v>
      </c>
      <c r="F6552" s="1">
        <v>43433</v>
      </c>
      <c r="G6552" s="1">
        <v>43427</v>
      </c>
      <c r="H6552" s="13">
        <f>Orders[[#This Row],[DeliveryDate]]-Orders[[#This Row],[OrderDate]]</f>
        <v>4</v>
      </c>
      <c r="I6552" t="s">
        <v>3</v>
      </c>
      <c r="J6552" t="str">
        <f>_xlfn.XLOOKUP(Orders[[#This Row],[_SalesRepID]],'Sales team'!A:A,'Sales team'!B:B)</f>
        <v>Samuel Fowler</v>
      </c>
      <c r="K6552">
        <v>21</v>
      </c>
      <c r="L6552">
        <v>17</v>
      </c>
      <c r="M6552">
        <v>42</v>
      </c>
      <c r="N6552" t="str">
        <f>_xlfn.XLOOKUP(Orders[[#This Row],[_ProductID]],Products!A:A,Products!C:C)</f>
        <v>Home décor</v>
      </c>
      <c r="O6552">
        <v>45</v>
      </c>
      <c r="P6552">
        <v>0.1</v>
      </c>
      <c r="Q6552" s="2">
        <v>1768.8</v>
      </c>
      <c r="R6552" s="2">
        <v>1220.472</v>
      </c>
      <c r="S6552" s="2">
        <v>12735.36</v>
      </c>
      <c r="T6552" s="2">
        <v>2971.5840000000007</v>
      </c>
    </row>
    <row r="6553" spans="1:20" x14ac:dyDescent="0.25">
      <c r="A6553" t="s">
        <v>1458</v>
      </c>
      <c r="B6553" t="s">
        <v>5</v>
      </c>
      <c r="C6553" t="s">
        <v>13</v>
      </c>
      <c r="D6553" s="1">
        <v>43300</v>
      </c>
      <c r="E6553" s="1">
        <v>43423</v>
      </c>
      <c r="F6553" s="1">
        <v>43433</v>
      </c>
      <c r="G6553" s="1">
        <v>43438</v>
      </c>
      <c r="H6553" s="13">
        <f>Orders[[#This Row],[DeliveryDate]]-Orders[[#This Row],[OrderDate]]</f>
        <v>15</v>
      </c>
      <c r="I6553" t="s">
        <v>3</v>
      </c>
      <c r="J6553" t="str">
        <f>_xlfn.XLOOKUP(Orders[[#This Row],[_SalesRepID]],'Sales team'!A:A,'Sales team'!B:B)</f>
        <v>Roger Alexander</v>
      </c>
      <c r="K6553">
        <v>15</v>
      </c>
      <c r="L6553">
        <v>44</v>
      </c>
      <c r="M6553">
        <v>291</v>
      </c>
      <c r="N6553" t="str">
        <f>_xlfn.XLOOKUP(Orders[[#This Row],[_ProductID]],Products!A:A,Products!C:C)</f>
        <v>Home décor</v>
      </c>
      <c r="O6553">
        <v>23</v>
      </c>
      <c r="P6553">
        <v>0.1</v>
      </c>
      <c r="Q6553" s="2">
        <v>2257.9</v>
      </c>
      <c r="R6553" s="2">
        <v>1128.95</v>
      </c>
      <c r="S6553" s="2">
        <v>8128.4400000000005</v>
      </c>
      <c r="T6553" s="2">
        <v>3612.6400000000003</v>
      </c>
    </row>
    <row r="6554" spans="1:20" x14ac:dyDescent="0.25">
      <c r="A6554" t="s">
        <v>1439</v>
      </c>
      <c r="B6554" t="s">
        <v>5</v>
      </c>
      <c r="C6554" t="s">
        <v>6</v>
      </c>
      <c r="D6554" s="1">
        <v>43300</v>
      </c>
      <c r="E6554" s="1">
        <v>43422</v>
      </c>
      <c r="F6554" s="1">
        <v>43442</v>
      </c>
      <c r="G6554" s="1">
        <v>43441</v>
      </c>
      <c r="H6554" s="13">
        <f>Orders[[#This Row],[DeliveryDate]]-Orders[[#This Row],[OrderDate]]</f>
        <v>19</v>
      </c>
      <c r="I6554" t="s">
        <v>3</v>
      </c>
      <c r="J6554" t="str">
        <f>_xlfn.XLOOKUP(Orders[[#This Row],[_SalesRepID]],'Sales team'!A:A,'Sales team'!B:B)</f>
        <v>Todd Roberts</v>
      </c>
      <c r="K6554">
        <v>13</v>
      </c>
      <c r="L6554">
        <v>24</v>
      </c>
      <c r="M6554">
        <v>200</v>
      </c>
      <c r="N6554" t="str">
        <f>_xlfn.XLOOKUP(Orders[[#This Row],[_ProductID]],Products!A:A,Products!C:C)</f>
        <v>Home décor</v>
      </c>
      <c r="O6554">
        <v>29</v>
      </c>
      <c r="P6554">
        <v>7.4999999999999997E-2</v>
      </c>
      <c r="Q6554" s="2">
        <v>1313.2</v>
      </c>
      <c r="R6554" s="2">
        <v>906.10799999999995</v>
      </c>
      <c r="S6554" s="2">
        <v>6073.55</v>
      </c>
      <c r="T6554" s="2">
        <v>1543.0100000000002</v>
      </c>
    </row>
    <row r="6555" spans="1:20" x14ac:dyDescent="0.25">
      <c r="A6555" t="s">
        <v>1440</v>
      </c>
      <c r="B6555" t="s">
        <v>5</v>
      </c>
      <c r="C6555" t="s">
        <v>2</v>
      </c>
      <c r="D6555" s="1">
        <v>43300</v>
      </c>
      <c r="E6555" s="1">
        <v>43422</v>
      </c>
      <c r="F6555" s="1">
        <v>43444</v>
      </c>
      <c r="G6555" s="1">
        <v>43445</v>
      </c>
      <c r="H6555" s="13">
        <f>Orders[[#This Row],[DeliveryDate]]-Orders[[#This Row],[OrderDate]]</f>
        <v>23</v>
      </c>
      <c r="I6555" t="s">
        <v>3</v>
      </c>
      <c r="J6555" t="str">
        <f>_xlfn.XLOOKUP(Orders[[#This Row],[_SalesRepID]],'Sales team'!A:A,'Sales team'!B:B)</f>
        <v>Nicholas Cunningham</v>
      </c>
      <c r="K6555">
        <v>19</v>
      </c>
      <c r="L6555">
        <v>23</v>
      </c>
      <c r="M6555">
        <v>234</v>
      </c>
      <c r="N6555" t="str">
        <f>_xlfn.XLOOKUP(Orders[[#This Row],[_ProductID]],Products!A:A,Products!C:C)</f>
        <v>Furniture</v>
      </c>
      <c r="O6555">
        <v>19</v>
      </c>
      <c r="P6555">
        <v>0.15</v>
      </c>
      <c r="Q6555" s="2">
        <v>871</v>
      </c>
      <c r="R6555" s="2">
        <v>705.51</v>
      </c>
      <c r="S6555" s="2">
        <v>5922.8</v>
      </c>
      <c r="T6555" s="2">
        <v>278.72000000000025</v>
      </c>
    </row>
    <row r="6556" spans="1:20" x14ac:dyDescent="0.25">
      <c r="A6556" t="s">
        <v>1441</v>
      </c>
      <c r="B6556" t="s">
        <v>5</v>
      </c>
      <c r="C6556" t="s">
        <v>2</v>
      </c>
      <c r="D6556" s="1">
        <v>43300</v>
      </c>
      <c r="E6556" s="1">
        <v>43422</v>
      </c>
      <c r="F6556" s="1">
        <v>43443</v>
      </c>
      <c r="G6556" s="1">
        <v>43438</v>
      </c>
      <c r="H6556" s="13">
        <f>Orders[[#This Row],[DeliveryDate]]-Orders[[#This Row],[OrderDate]]</f>
        <v>16</v>
      </c>
      <c r="I6556" t="s">
        <v>3</v>
      </c>
      <c r="J6556" t="str">
        <f>_xlfn.XLOOKUP(Orders[[#This Row],[_SalesRepID]],'Sales team'!A:A,'Sales team'!B:B)</f>
        <v>Nicholas Cunningham</v>
      </c>
      <c r="K6556">
        <v>19</v>
      </c>
      <c r="L6556">
        <v>32</v>
      </c>
      <c r="M6556">
        <v>241</v>
      </c>
      <c r="N6556" t="str">
        <f>_xlfn.XLOOKUP(Orders[[#This Row],[_ProductID]],Products!A:A,Products!C:C)</f>
        <v>Furniture</v>
      </c>
      <c r="O6556">
        <v>15</v>
      </c>
      <c r="P6556">
        <v>7.4999999999999997E-2</v>
      </c>
      <c r="Q6556" s="2">
        <v>3953</v>
      </c>
      <c r="R6556" s="2">
        <v>2174.15</v>
      </c>
      <c r="S6556" s="2">
        <v>3656.5250000000001</v>
      </c>
      <c r="T6556" s="2">
        <v>1482.375</v>
      </c>
    </row>
    <row r="6557" spans="1:20" x14ac:dyDescent="0.25">
      <c r="A6557" t="s">
        <v>1442</v>
      </c>
      <c r="B6557" t="s">
        <v>1</v>
      </c>
      <c r="C6557" t="s">
        <v>15</v>
      </c>
      <c r="D6557" s="1">
        <v>43300</v>
      </c>
      <c r="E6557" s="1">
        <v>43422</v>
      </c>
      <c r="F6557" s="1">
        <v>43428</v>
      </c>
      <c r="G6557" s="1">
        <v>43427</v>
      </c>
      <c r="H6557" s="13">
        <f>Orders[[#This Row],[DeliveryDate]]-Orders[[#This Row],[OrderDate]]</f>
        <v>5</v>
      </c>
      <c r="I6557" t="s">
        <v>3</v>
      </c>
      <c r="J6557" t="str">
        <f>_xlfn.XLOOKUP(Orders[[#This Row],[_SalesRepID]],'Sales team'!A:A,'Sales team'!B:B)</f>
        <v>Adam Hernandez</v>
      </c>
      <c r="K6557">
        <v>1</v>
      </c>
      <c r="L6557">
        <v>34</v>
      </c>
      <c r="M6557">
        <v>56</v>
      </c>
      <c r="N6557" t="str">
        <f>_xlfn.XLOOKUP(Orders[[#This Row],[_ProductID]],Products!A:A,Products!C:C)</f>
        <v>Outdoor</v>
      </c>
      <c r="O6557">
        <v>18</v>
      </c>
      <c r="P6557">
        <v>0.2</v>
      </c>
      <c r="Q6557" s="2">
        <v>3973.1</v>
      </c>
      <c r="R6557" s="2">
        <v>1708.433</v>
      </c>
      <c r="S6557" s="2">
        <v>25427.84</v>
      </c>
      <c r="T6557" s="2">
        <v>11760.376</v>
      </c>
    </row>
    <row r="6558" spans="1:20" x14ac:dyDescent="0.25">
      <c r="A6558" t="s">
        <v>1443</v>
      </c>
      <c r="B6558" t="s">
        <v>1</v>
      </c>
      <c r="C6558" t="s">
        <v>2</v>
      </c>
      <c r="D6558" s="1">
        <v>43300</v>
      </c>
      <c r="E6558" s="1">
        <v>43422</v>
      </c>
      <c r="F6558" s="1">
        <v>43436</v>
      </c>
      <c r="G6558" s="1">
        <v>43439</v>
      </c>
      <c r="H6558" s="13">
        <f>Orders[[#This Row],[DeliveryDate]]-Orders[[#This Row],[OrderDate]]</f>
        <v>17</v>
      </c>
      <c r="I6558" t="s">
        <v>3</v>
      </c>
      <c r="J6558" t="str">
        <f>_xlfn.XLOOKUP(Orders[[#This Row],[_SalesRepID]],'Sales team'!A:A,'Sales team'!B:B)</f>
        <v>George Lewis</v>
      </c>
      <c r="K6558">
        <v>8</v>
      </c>
      <c r="L6558">
        <v>50</v>
      </c>
      <c r="M6558">
        <v>253</v>
      </c>
      <c r="N6558" t="str">
        <f>_xlfn.XLOOKUP(Orders[[#This Row],[_ProductID]],Products!A:A,Products!C:C)</f>
        <v>Kitchen &amp; Dining</v>
      </c>
      <c r="O6558">
        <v>37</v>
      </c>
      <c r="P6558">
        <v>0.15</v>
      </c>
      <c r="Q6558" s="2">
        <v>6298</v>
      </c>
      <c r="R6558" s="2">
        <v>4534.5599999999995</v>
      </c>
      <c r="S6558" s="2">
        <v>21413.200000000001</v>
      </c>
      <c r="T6558" s="2">
        <v>3274.9600000000028</v>
      </c>
    </row>
    <row r="6559" spans="1:20" x14ac:dyDescent="0.25">
      <c r="A6559" t="s">
        <v>1444</v>
      </c>
      <c r="B6559" t="s">
        <v>1</v>
      </c>
      <c r="C6559" t="s">
        <v>25</v>
      </c>
      <c r="D6559" s="1">
        <v>43300</v>
      </c>
      <c r="E6559" s="1">
        <v>43422</v>
      </c>
      <c r="F6559" s="1">
        <v>43443</v>
      </c>
      <c r="G6559" s="1">
        <v>43440</v>
      </c>
      <c r="H6559" s="13">
        <f>Orders[[#This Row],[DeliveryDate]]-Orders[[#This Row],[OrderDate]]</f>
        <v>18</v>
      </c>
      <c r="I6559" t="s">
        <v>3</v>
      </c>
      <c r="J6559" t="str">
        <f>_xlfn.XLOOKUP(Orders[[#This Row],[_SalesRepID]],'Sales team'!A:A,'Sales team'!B:B)</f>
        <v>Jonathan Hawkins</v>
      </c>
      <c r="K6559">
        <v>10</v>
      </c>
      <c r="L6559">
        <v>2</v>
      </c>
      <c r="M6559">
        <v>347</v>
      </c>
      <c r="N6559" t="str">
        <f>_xlfn.XLOOKUP(Orders[[#This Row],[_ProductID]],Products!A:A,Products!C:C)</f>
        <v>Home décor</v>
      </c>
      <c r="O6559">
        <v>44</v>
      </c>
      <c r="P6559">
        <v>7.4999999999999997E-2</v>
      </c>
      <c r="Q6559" s="2">
        <v>877.7</v>
      </c>
      <c r="R6559" s="2">
        <v>561.72800000000007</v>
      </c>
      <c r="S6559" s="2">
        <v>2435.6175000000003</v>
      </c>
      <c r="T6559" s="2">
        <v>750.43350000000009</v>
      </c>
    </row>
    <row r="6560" spans="1:20" x14ac:dyDescent="0.25">
      <c r="A6560" t="s">
        <v>1445</v>
      </c>
      <c r="B6560" t="s">
        <v>5</v>
      </c>
      <c r="C6560" t="s">
        <v>13</v>
      </c>
      <c r="D6560" s="1">
        <v>43300</v>
      </c>
      <c r="E6560" s="1">
        <v>43422</v>
      </c>
      <c r="F6560" s="1">
        <v>43425</v>
      </c>
      <c r="G6560" s="1">
        <v>43454</v>
      </c>
      <c r="H6560" s="13">
        <f>Orders[[#This Row],[DeliveryDate]]-Orders[[#This Row],[OrderDate]]</f>
        <v>32</v>
      </c>
      <c r="I6560" t="s">
        <v>3</v>
      </c>
      <c r="J6560" t="str">
        <f>_xlfn.XLOOKUP(Orders[[#This Row],[_SalesRepID]],'Sales team'!A:A,'Sales team'!B:B)</f>
        <v>Shawn Wallace</v>
      </c>
      <c r="K6560">
        <v>18</v>
      </c>
      <c r="L6560">
        <v>28</v>
      </c>
      <c r="M6560">
        <v>284</v>
      </c>
      <c r="N6560" t="str">
        <f>_xlfn.XLOOKUP(Orders[[#This Row],[_ProductID]],Products!A:A,Products!C:C)</f>
        <v>Kitchen &amp; Dining</v>
      </c>
      <c r="O6560">
        <v>37</v>
      </c>
      <c r="P6560">
        <v>7.4999999999999997E-2</v>
      </c>
      <c r="Q6560" s="2">
        <v>844.2</v>
      </c>
      <c r="R6560" s="2">
        <v>430.54200000000003</v>
      </c>
      <c r="S6560" s="2">
        <v>6247.0800000000008</v>
      </c>
      <c r="T6560" s="2">
        <v>2802.7440000000006</v>
      </c>
    </row>
    <row r="6561" spans="1:20" x14ac:dyDescent="0.25">
      <c r="A6561" t="s">
        <v>1446</v>
      </c>
      <c r="B6561" t="s">
        <v>5</v>
      </c>
      <c r="C6561" t="s">
        <v>25</v>
      </c>
      <c r="D6561" s="1">
        <v>43300</v>
      </c>
      <c r="E6561" s="1">
        <v>43422</v>
      </c>
      <c r="F6561" s="1">
        <v>43446</v>
      </c>
      <c r="G6561" s="1">
        <v>43430</v>
      </c>
      <c r="H6561" s="13">
        <f>Orders[[#This Row],[DeliveryDate]]-Orders[[#This Row],[OrderDate]]</f>
        <v>8</v>
      </c>
      <c r="I6561" t="s">
        <v>3</v>
      </c>
      <c r="J6561" t="str">
        <f>_xlfn.XLOOKUP(Orders[[#This Row],[_SalesRepID]],'Sales team'!A:A,'Sales team'!B:B)</f>
        <v>Paul Holmes</v>
      </c>
      <c r="K6561">
        <v>14</v>
      </c>
      <c r="L6561">
        <v>3</v>
      </c>
      <c r="M6561">
        <v>347</v>
      </c>
      <c r="N6561" t="str">
        <f>_xlfn.XLOOKUP(Orders[[#This Row],[_ProductID]],Products!A:A,Products!C:C)</f>
        <v>Home décor</v>
      </c>
      <c r="O6561">
        <v>46</v>
      </c>
      <c r="P6561">
        <v>0.05</v>
      </c>
      <c r="Q6561" s="2">
        <v>6472.2</v>
      </c>
      <c r="R6561" s="2">
        <v>2977.212</v>
      </c>
      <c r="S6561" s="2">
        <v>43040.13</v>
      </c>
      <c r="T6561" s="2">
        <v>22199.645999999997</v>
      </c>
    </row>
    <row r="6562" spans="1:20" x14ac:dyDescent="0.25">
      <c r="A6562" t="s">
        <v>1447</v>
      </c>
      <c r="B6562" t="s">
        <v>1</v>
      </c>
      <c r="C6562" t="s">
        <v>15</v>
      </c>
      <c r="D6562" s="1">
        <v>43300</v>
      </c>
      <c r="E6562" s="1">
        <v>43422</v>
      </c>
      <c r="F6562" s="1">
        <v>43442</v>
      </c>
      <c r="G6562" s="1">
        <v>43434</v>
      </c>
      <c r="H6562" s="13">
        <f>Orders[[#This Row],[DeliveryDate]]-Orders[[#This Row],[OrderDate]]</f>
        <v>12</v>
      </c>
      <c r="I6562" t="s">
        <v>3</v>
      </c>
      <c r="J6562" t="str">
        <f>_xlfn.XLOOKUP(Orders[[#This Row],[_SalesRepID]],'Sales team'!A:A,'Sales team'!B:B)</f>
        <v>Stephen Payne</v>
      </c>
      <c r="K6562">
        <v>5</v>
      </c>
      <c r="L6562">
        <v>31</v>
      </c>
      <c r="M6562">
        <v>55</v>
      </c>
      <c r="N6562" t="str">
        <f>_xlfn.XLOOKUP(Orders[[#This Row],[_ProductID]],Products!A:A,Products!C:C)</f>
        <v>Home décor</v>
      </c>
      <c r="O6562">
        <v>11</v>
      </c>
      <c r="P6562">
        <v>0.05</v>
      </c>
      <c r="Q6562" s="2">
        <v>3986.5</v>
      </c>
      <c r="R6562" s="2">
        <v>1993.25</v>
      </c>
      <c r="S6562" s="2">
        <v>3787.1749999999997</v>
      </c>
      <c r="T6562" s="2">
        <v>1793.9249999999997</v>
      </c>
    </row>
    <row r="6563" spans="1:20" x14ac:dyDescent="0.25">
      <c r="A6563" t="s">
        <v>1448</v>
      </c>
      <c r="B6563" t="s">
        <v>10</v>
      </c>
      <c r="C6563" t="s">
        <v>6</v>
      </c>
      <c r="D6563" s="1">
        <v>43300</v>
      </c>
      <c r="E6563" s="1">
        <v>43422</v>
      </c>
      <c r="F6563" s="1">
        <v>43431</v>
      </c>
      <c r="G6563" s="1">
        <v>43425</v>
      </c>
      <c r="H6563" s="13">
        <f>Orders[[#This Row],[DeliveryDate]]-Orders[[#This Row],[OrderDate]]</f>
        <v>3</v>
      </c>
      <c r="I6563" t="s">
        <v>3</v>
      </c>
      <c r="J6563" t="str">
        <f>_xlfn.XLOOKUP(Orders[[#This Row],[_SalesRepID]],'Sales team'!A:A,'Sales team'!B:B)</f>
        <v>Donald Reynolds</v>
      </c>
      <c r="K6563">
        <v>26</v>
      </c>
      <c r="L6563">
        <v>9</v>
      </c>
      <c r="M6563">
        <v>111</v>
      </c>
      <c r="N6563" t="str">
        <f>_xlfn.XLOOKUP(Orders[[#This Row],[_ProductID]],Products!A:A,Products!C:C)</f>
        <v>Outdoor</v>
      </c>
      <c r="O6563">
        <v>10</v>
      </c>
      <c r="P6563">
        <v>0.05</v>
      </c>
      <c r="Q6563" s="2">
        <v>3993.2000000000003</v>
      </c>
      <c r="R6563" s="2">
        <v>3354.288</v>
      </c>
      <c r="S6563" s="2">
        <v>26554.78</v>
      </c>
      <c r="T6563" s="2">
        <v>3074.7639999999992</v>
      </c>
    </row>
    <row r="6564" spans="1:20" x14ac:dyDescent="0.25">
      <c r="A6564" t="s">
        <v>1449</v>
      </c>
      <c r="B6564" t="s">
        <v>1</v>
      </c>
      <c r="C6564" t="s">
        <v>13</v>
      </c>
      <c r="D6564" s="1">
        <v>43300</v>
      </c>
      <c r="E6564" s="1">
        <v>43422</v>
      </c>
      <c r="F6564" s="1">
        <v>43450</v>
      </c>
      <c r="G6564" s="1">
        <v>43441</v>
      </c>
      <c r="H6564" s="13">
        <f>Orders[[#This Row],[DeliveryDate]]-Orders[[#This Row],[OrderDate]]</f>
        <v>19</v>
      </c>
      <c r="I6564" t="s">
        <v>3</v>
      </c>
      <c r="J6564" t="str">
        <f>_xlfn.XLOOKUP(Orders[[#This Row],[_SalesRepID]],'Sales team'!A:A,'Sales team'!B:B)</f>
        <v>George Lewis</v>
      </c>
      <c r="K6564">
        <v>8</v>
      </c>
      <c r="L6564">
        <v>25</v>
      </c>
      <c r="M6564">
        <v>267</v>
      </c>
      <c r="N6564" t="str">
        <f>_xlfn.XLOOKUP(Orders[[#This Row],[_ProductID]],Products!A:A,Products!C:C)</f>
        <v>Furniture</v>
      </c>
      <c r="O6564">
        <v>19</v>
      </c>
      <c r="P6564">
        <v>0.05</v>
      </c>
      <c r="Q6564" s="2">
        <v>6097</v>
      </c>
      <c r="R6564" s="2">
        <v>3048.5</v>
      </c>
      <c r="S6564" s="2">
        <v>11584.3</v>
      </c>
      <c r="T6564" s="2">
        <v>5487.2999999999993</v>
      </c>
    </row>
    <row r="6565" spans="1:20" x14ac:dyDescent="0.25">
      <c r="A6565" t="s">
        <v>1434</v>
      </c>
      <c r="B6565" t="s">
        <v>5</v>
      </c>
      <c r="C6565" t="s">
        <v>13</v>
      </c>
      <c r="D6565" s="1">
        <v>43300</v>
      </c>
      <c r="E6565" s="1">
        <v>43421</v>
      </c>
      <c r="F6565" s="1">
        <v>43424</v>
      </c>
      <c r="G6565" s="1">
        <v>43440</v>
      </c>
      <c r="H6565" s="13">
        <f>Orders[[#This Row],[DeliveryDate]]-Orders[[#This Row],[OrderDate]]</f>
        <v>19</v>
      </c>
      <c r="I6565" t="s">
        <v>3</v>
      </c>
      <c r="J6565" t="str">
        <f>_xlfn.XLOOKUP(Orders[[#This Row],[_SalesRepID]],'Sales team'!A:A,'Sales team'!B:B)</f>
        <v>Todd Roberts</v>
      </c>
      <c r="K6565">
        <v>13</v>
      </c>
      <c r="L6565">
        <v>22</v>
      </c>
      <c r="M6565">
        <v>317</v>
      </c>
      <c r="N6565" t="str">
        <f>_xlfn.XLOOKUP(Orders[[#This Row],[_ProductID]],Products!A:A,Products!C:C)</f>
        <v>Home décor</v>
      </c>
      <c r="O6565">
        <v>29</v>
      </c>
      <c r="P6565">
        <v>0.15</v>
      </c>
      <c r="Q6565" s="2">
        <v>951.4</v>
      </c>
      <c r="R6565" s="2">
        <v>808.68999999999994</v>
      </c>
      <c r="S6565" s="2">
        <v>808.68999999999994</v>
      </c>
      <c r="T6565" s="2">
        <v>0</v>
      </c>
    </row>
    <row r="6566" spans="1:20" x14ac:dyDescent="0.25">
      <c r="A6566" t="s">
        <v>1435</v>
      </c>
      <c r="B6566" t="s">
        <v>1</v>
      </c>
      <c r="C6566" t="s">
        <v>6</v>
      </c>
      <c r="D6566" s="1">
        <v>43300</v>
      </c>
      <c r="E6566" s="1">
        <v>43421</v>
      </c>
      <c r="F6566" s="1">
        <v>43441</v>
      </c>
      <c r="G6566" s="1">
        <v>43451</v>
      </c>
      <c r="H6566" s="13">
        <f>Orders[[#This Row],[DeliveryDate]]-Orders[[#This Row],[OrderDate]]</f>
        <v>30</v>
      </c>
      <c r="I6566" t="s">
        <v>3</v>
      </c>
      <c r="J6566" t="str">
        <f>_xlfn.XLOOKUP(Orders[[#This Row],[_SalesRepID]],'Sales team'!A:A,'Sales team'!B:B)</f>
        <v>Joshua Ryan</v>
      </c>
      <c r="K6566">
        <v>9</v>
      </c>
      <c r="L6566">
        <v>17</v>
      </c>
      <c r="M6566">
        <v>116</v>
      </c>
      <c r="N6566" t="str">
        <f>_xlfn.XLOOKUP(Orders[[#This Row],[_ProductID]],Products!A:A,Products!C:C)</f>
        <v>Home décor</v>
      </c>
      <c r="O6566">
        <v>36</v>
      </c>
      <c r="P6566">
        <v>7.4999999999999997E-2</v>
      </c>
      <c r="Q6566" s="2">
        <v>2438.8000000000002</v>
      </c>
      <c r="R6566" s="2">
        <v>1999.816</v>
      </c>
      <c r="S6566" s="2">
        <v>13535.340000000002</v>
      </c>
      <c r="T6566" s="2">
        <v>1536.4440000000013</v>
      </c>
    </row>
    <row r="6567" spans="1:20" x14ac:dyDescent="0.25">
      <c r="A6567" t="s">
        <v>1436</v>
      </c>
      <c r="B6567" t="s">
        <v>5</v>
      </c>
      <c r="C6567" t="s">
        <v>6</v>
      </c>
      <c r="D6567" s="1">
        <v>43300</v>
      </c>
      <c r="E6567" s="1">
        <v>43421</v>
      </c>
      <c r="F6567" s="1">
        <v>43430</v>
      </c>
      <c r="G6567" s="1">
        <v>43424</v>
      </c>
      <c r="H6567" s="13">
        <f>Orders[[#This Row],[DeliveryDate]]-Orders[[#This Row],[OrderDate]]</f>
        <v>3</v>
      </c>
      <c r="I6567" t="s">
        <v>3</v>
      </c>
      <c r="J6567" t="str">
        <f>_xlfn.XLOOKUP(Orders[[#This Row],[_SalesRepID]],'Sales team'!A:A,'Sales team'!B:B)</f>
        <v>Shawn Wallace</v>
      </c>
      <c r="K6567">
        <v>18</v>
      </c>
      <c r="L6567">
        <v>33</v>
      </c>
      <c r="M6567">
        <v>103</v>
      </c>
      <c r="N6567" t="str">
        <f>_xlfn.XLOOKUP(Orders[[#This Row],[_ProductID]],Products!A:A,Products!C:C)</f>
        <v>Home décor</v>
      </c>
      <c r="O6567">
        <v>17</v>
      </c>
      <c r="P6567">
        <v>0.05</v>
      </c>
      <c r="Q6567" s="2">
        <v>1192.6000000000001</v>
      </c>
      <c r="R6567" s="2">
        <v>667.85600000000011</v>
      </c>
      <c r="S6567" s="2">
        <v>5664.85</v>
      </c>
      <c r="T6567" s="2">
        <v>2325.5699999999997</v>
      </c>
    </row>
    <row r="6568" spans="1:20" x14ac:dyDescent="0.25">
      <c r="A6568" t="s">
        <v>1437</v>
      </c>
      <c r="B6568" t="s">
        <v>8</v>
      </c>
      <c r="C6568" t="s">
        <v>2</v>
      </c>
      <c r="D6568" s="1">
        <v>43300</v>
      </c>
      <c r="E6568" s="1">
        <v>43421</v>
      </c>
      <c r="F6568" s="1">
        <v>43428</v>
      </c>
      <c r="G6568" s="1">
        <v>43446</v>
      </c>
      <c r="H6568" s="13">
        <f>Orders[[#This Row],[DeliveryDate]]-Orders[[#This Row],[OrderDate]]</f>
        <v>25</v>
      </c>
      <c r="I6568" t="s">
        <v>3</v>
      </c>
      <c r="J6568" t="str">
        <f>_xlfn.XLOOKUP(Orders[[#This Row],[_SalesRepID]],'Sales team'!A:A,'Sales team'!B:B)</f>
        <v>Douglas Tucker</v>
      </c>
      <c r="K6568">
        <v>23</v>
      </c>
      <c r="L6568">
        <v>22</v>
      </c>
      <c r="M6568">
        <v>226</v>
      </c>
      <c r="N6568" t="str">
        <f>_xlfn.XLOOKUP(Orders[[#This Row],[_ProductID]],Products!A:A,Products!C:C)</f>
        <v>Home décor</v>
      </c>
      <c r="O6568">
        <v>43</v>
      </c>
      <c r="P6568">
        <v>0.2</v>
      </c>
      <c r="Q6568" s="2">
        <v>6291.3</v>
      </c>
      <c r="R6568" s="2">
        <v>4844.3010000000004</v>
      </c>
      <c r="S6568" s="2">
        <v>10066.080000000002</v>
      </c>
      <c r="T6568" s="2">
        <v>377.47800000000097</v>
      </c>
    </row>
    <row r="6569" spans="1:20" x14ac:dyDescent="0.25">
      <c r="A6569" t="s">
        <v>1438</v>
      </c>
      <c r="B6569" t="s">
        <v>1</v>
      </c>
      <c r="C6569" t="s">
        <v>6</v>
      </c>
      <c r="D6569" s="1">
        <v>43300</v>
      </c>
      <c r="E6569" s="1">
        <v>43421</v>
      </c>
      <c r="F6569" s="1">
        <v>43427</v>
      </c>
      <c r="G6569" s="1">
        <v>43441</v>
      </c>
      <c r="H6569" s="13">
        <f>Orders[[#This Row],[DeliveryDate]]-Orders[[#This Row],[OrderDate]]</f>
        <v>20</v>
      </c>
      <c r="I6569" t="s">
        <v>3</v>
      </c>
      <c r="J6569" t="str">
        <f>_xlfn.XLOOKUP(Orders[[#This Row],[_SalesRepID]],'Sales team'!A:A,'Sales team'!B:B)</f>
        <v>Keith Griffin</v>
      </c>
      <c r="K6569">
        <v>2</v>
      </c>
      <c r="L6569">
        <v>43</v>
      </c>
      <c r="M6569">
        <v>135</v>
      </c>
      <c r="N6569" t="str">
        <f>_xlfn.XLOOKUP(Orders[[#This Row],[_ProductID]],Products!A:A,Products!C:C)</f>
        <v>Home décor</v>
      </c>
      <c r="O6569">
        <v>46</v>
      </c>
      <c r="P6569">
        <v>7.4999999999999997E-2</v>
      </c>
      <c r="Q6569" s="2">
        <v>2525.9</v>
      </c>
      <c r="R6569" s="2">
        <v>1944.9430000000002</v>
      </c>
      <c r="S6569" s="2">
        <v>16355.202499999999</v>
      </c>
      <c r="T6569" s="2">
        <v>2740.601499999997</v>
      </c>
    </row>
    <row r="6570" spans="1:20" x14ac:dyDescent="0.25">
      <c r="A6570" t="s">
        <v>1424</v>
      </c>
      <c r="B6570" t="s">
        <v>8</v>
      </c>
      <c r="C6570" t="s">
        <v>2</v>
      </c>
      <c r="D6570" s="1">
        <v>43300</v>
      </c>
      <c r="E6570" s="1">
        <v>43420</v>
      </c>
      <c r="F6570" s="1">
        <v>43436</v>
      </c>
      <c r="G6570" s="1">
        <v>43425</v>
      </c>
      <c r="H6570" s="13">
        <f>Orders[[#This Row],[DeliveryDate]]-Orders[[#This Row],[OrderDate]]</f>
        <v>5</v>
      </c>
      <c r="I6570" t="s">
        <v>3</v>
      </c>
      <c r="J6570" t="str">
        <f>_xlfn.XLOOKUP(Orders[[#This Row],[_SalesRepID]],'Sales team'!A:A,'Sales team'!B:B)</f>
        <v>Roy Rice</v>
      </c>
      <c r="K6570">
        <v>24</v>
      </c>
      <c r="L6570">
        <v>11</v>
      </c>
      <c r="M6570">
        <v>243</v>
      </c>
      <c r="N6570" t="str">
        <f>_xlfn.XLOOKUP(Orders[[#This Row],[_ProductID]],Products!A:A,Products!C:C)</f>
        <v>Furniture</v>
      </c>
      <c r="O6570">
        <v>15</v>
      </c>
      <c r="P6570">
        <v>0.2</v>
      </c>
      <c r="Q6570" s="2">
        <v>6385.1</v>
      </c>
      <c r="R6570" s="2">
        <v>3575.6560000000004</v>
      </c>
      <c r="S6570" s="2">
        <v>15324.240000000003</v>
      </c>
      <c r="T6570" s="2">
        <v>4597.2720000000027</v>
      </c>
    </row>
    <row r="6571" spans="1:20" x14ac:dyDescent="0.25">
      <c r="A6571" t="s">
        <v>1425</v>
      </c>
      <c r="B6571" t="s">
        <v>5</v>
      </c>
      <c r="C6571" t="s">
        <v>15</v>
      </c>
      <c r="D6571" s="1">
        <v>43300</v>
      </c>
      <c r="E6571" s="1">
        <v>43420</v>
      </c>
      <c r="F6571" s="1">
        <v>43432</v>
      </c>
      <c r="G6571" s="1">
        <v>43427</v>
      </c>
      <c r="H6571" s="13">
        <f>Orders[[#This Row],[DeliveryDate]]-Orders[[#This Row],[OrderDate]]</f>
        <v>7</v>
      </c>
      <c r="I6571" t="s">
        <v>3</v>
      </c>
      <c r="J6571" t="str">
        <f>_xlfn.XLOOKUP(Orders[[#This Row],[_SalesRepID]],'Sales team'!A:A,'Sales team'!B:B)</f>
        <v>Anthony Torres</v>
      </c>
      <c r="K6571">
        <v>20</v>
      </c>
      <c r="L6571">
        <v>39</v>
      </c>
      <c r="M6571">
        <v>26</v>
      </c>
      <c r="N6571" t="str">
        <f>_xlfn.XLOOKUP(Orders[[#This Row],[_ProductID]],Products!A:A,Products!C:C)</f>
        <v>Home décor</v>
      </c>
      <c r="O6571">
        <v>23</v>
      </c>
      <c r="P6571">
        <v>0.05</v>
      </c>
      <c r="Q6571" s="2">
        <v>2525.9</v>
      </c>
      <c r="R6571" s="2">
        <v>1237.691</v>
      </c>
      <c r="S6571" s="2">
        <v>4799.21</v>
      </c>
      <c r="T6571" s="2">
        <v>2323.828</v>
      </c>
    </row>
    <row r="6572" spans="1:20" x14ac:dyDescent="0.25">
      <c r="A6572" t="s">
        <v>1426</v>
      </c>
      <c r="B6572" t="s">
        <v>1</v>
      </c>
      <c r="C6572" t="s">
        <v>6</v>
      </c>
      <c r="D6572" s="1">
        <v>43300</v>
      </c>
      <c r="E6572" s="1">
        <v>43420</v>
      </c>
      <c r="F6572" s="1">
        <v>43438</v>
      </c>
      <c r="G6572" s="1">
        <v>43461</v>
      </c>
      <c r="H6572" s="13">
        <f>Orders[[#This Row],[DeliveryDate]]-Orders[[#This Row],[OrderDate]]</f>
        <v>41</v>
      </c>
      <c r="I6572" t="s">
        <v>3</v>
      </c>
      <c r="J6572" t="str">
        <f>_xlfn.XLOOKUP(Orders[[#This Row],[_SalesRepID]],'Sales team'!A:A,'Sales team'!B:B)</f>
        <v>Keith Griffin</v>
      </c>
      <c r="K6572">
        <v>2</v>
      </c>
      <c r="L6572">
        <v>49</v>
      </c>
      <c r="M6572">
        <v>171</v>
      </c>
      <c r="N6572" t="str">
        <f>_xlfn.XLOOKUP(Orders[[#This Row],[_ProductID]],Products!A:A,Products!C:C)</f>
        <v>Furniture</v>
      </c>
      <c r="O6572">
        <v>5</v>
      </c>
      <c r="P6572">
        <v>0.05</v>
      </c>
      <c r="Q6572" s="2">
        <v>3236.1</v>
      </c>
      <c r="R6572" s="2">
        <v>2329.9919999999997</v>
      </c>
      <c r="S6572" s="2">
        <v>24594.359999999997</v>
      </c>
      <c r="T6572" s="2">
        <v>5954.4239999999991</v>
      </c>
    </row>
    <row r="6573" spans="1:20" x14ac:dyDescent="0.25">
      <c r="A6573" t="s">
        <v>1427</v>
      </c>
      <c r="B6573" t="s">
        <v>8</v>
      </c>
      <c r="C6573" t="s">
        <v>15</v>
      </c>
      <c r="D6573" s="1">
        <v>43300</v>
      </c>
      <c r="E6573" s="1">
        <v>43420</v>
      </c>
      <c r="F6573" s="1">
        <v>43444</v>
      </c>
      <c r="G6573" s="1">
        <v>43427</v>
      </c>
      <c r="H6573" s="13">
        <f>Orders[[#This Row],[DeliveryDate]]-Orders[[#This Row],[OrderDate]]</f>
        <v>7</v>
      </c>
      <c r="I6573" t="s">
        <v>3</v>
      </c>
      <c r="J6573" t="str">
        <f>_xlfn.XLOOKUP(Orders[[#This Row],[_SalesRepID]],'Sales team'!A:A,'Sales team'!B:B)</f>
        <v>Samuel Fowler</v>
      </c>
      <c r="K6573">
        <v>21</v>
      </c>
      <c r="L6573">
        <v>40</v>
      </c>
      <c r="M6573">
        <v>37</v>
      </c>
      <c r="N6573" t="str">
        <f>_xlfn.XLOOKUP(Orders[[#This Row],[_ProductID]],Products!A:A,Products!C:C)</f>
        <v>Kitchen &amp; Dining</v>
      </c>
      <c r="O6573">
        <v>37</v>
      </c>
      <c r="P6573">
        <v>7.4999999999999997E-2</v>
      </c>
      <c r="Q6573" s="2">
        <v>3859.2000000000003</v>
      </c>
      <c r="R6573" s="2">
        <v>1620.864</v>
      </c>
      <c r="S6573" s="2">
        <v>24988.320000000003</v>
      </c>
      <c r="T6573" s="2">
        <v>13642.272000000003</v>
      </c>
    </row>
    <row r="6574" spans="1:20" x14ac:dyDescent="0.25">
      <c r="A6574" t="s">
        <v>1428</v>
      </c>
      <c r="B6574" t="s">
        <v>1</v>
      </c>
      <c r="C6574" t="s">
        <v>2</v>
      </c>
      <c r="D6574" s="1">
        <v>43300</v>
      </c>
      <c r="E6574" s="1">
        <v>43420</v>
      </c>
      <c r="F6574" s="1">
        <v>43433</v>
      </c>
      <c r="G6574" s="1">
        <v>43441</v>
      </c>
      <c r="H6574" s="13">
        <f>Orders[[#This Row],[DeliveryDate]]-Orders[[#This Row],[OrderDate]]</f>
        <v>21</v>
      </c>
      <c r="I6574" t="s">
        <v>3</v>
      </c>
      <c r="J6574" t="str">
        <f>_xlfn.XLOOKUP(Orders[[#This Row],[_SalesRepID]],'Sales team'!A:A,'Sales team'!B:B)</f>
        <v>Shawn Cook</v>
      </c>
      <c r="K6574">
        <v>7</v>
      </c>
      <c r="L6574">
        <v>25</v>
      </c>
      <c r="M6574">
        <v>243</v>
      </c>
      <c r="N6574" t="str">
        <f>_xlfn.XLOOKUP(Orders[[#This Row],[_ProductID]],Products!A:A,Products!C:C)</f>
        <v>Home décor</v>
      </c>
      <c r="O6574">
        <v>17</v>
      </c>
      <c r="P6574">
        <v>0.05</v>
      </c>
      <c r="Q6574" s="2">
        <v>207.70000000000002</v>
      </c>
      <c r="R6574" s="2">
        <v>145.39000000000001</v>
      </c>
      <c r="S6574" s="2">
        <v>394.63</v>
      </c>
      <c r="T6574" s="2">
        <v>103.84999999999997</v>
      </c>
    </row>
    <row r="6575" spans="1:20" x14ac:dyDescent="0.25">
      <c r="A6575" t="s">
        <v>1429</v>
      </c>
      <c r="B6575" t="s">
        <v>1</v>
      </c>
      <c r="C6575" t="s">
        <v>13</v>
      </c>
      <c r="D6575" s="1">
        <v>43300</v>
      </c>
      <c r="E6575" s="1">
        <v>43420</v>
      </c>
      <c r="F6575" s="1">
        <v>43437</v>
      </c>
      <c r="G6575" s="1">
        <v>43451</v>
      </c>
      <c r="H6575" s="13">
        <f>Orders[[#This Row],[DeliveryDate]]-Orders[[#This Row],[OrderDate]]</f>
        <v>31</v>
      </c>
      <c r="I6575" t="s">
        <v>3</v>
      </c>
      <c r="J6575" t="str">
        <f>_xlfn.XLOOKUP(Orders[[#This Row],[_SalesRepID]],'Sales team'!A:A,'Sales team'!B:B)</f>
        <v>Stephen Payne</v>
      </c>
      <c r="K6575">
        <v>5</v>
      </c>
      <c r="L6575">
        <v>35</v>
      </c>
      <c r="M6575">
        <v>286</v>
      </c>
      <c r="N6575" t="str">
        <f>_xlfn.XLOOKUP(Orders[[#This Row],[_ProductID]],Products!A:A,Products!C:C)</f>
        <v>Kitchen &amp; Dining</v>
      </c>
      <c r="O6575">
        <v>7</v>
      </c>
      <c r="P6575">
        <v>7.4999999999999997E-2</v>
      </c>
      <c r="Q6575" s="2">
        <v>1956.4</v>
      </c>
      <c r="R6575" s="2">
        <v>1076.0200000000002</v>
      </c>
      <c r="S6575" s="2">
        <v>10858.020000000002</v>
      </c>
      <c r="T6575" s="2">
        <v>4401.9000000000015</v>
      </c>
    </row>
    <row r="6576" spans="1:20" x14ac:dyDescent="0.25">
      <c r="A6576" t="s">
        <v>1430</v>
      </c>
      <c r="B6576" t="s">
        <v>1</v>
      </c>
      <c r="C6576" t="s">
        <v>6</v>
      </c>
      <c r="D6576" s="1">
        <v>43300</v>
      </c>
      <c r="E6576" s="1">
        <v>43420</v>
      </c>
      <c r="F6576" s="1">
        <v>43438</v>
      </c>
      <c r="G6576" s="1">
        <v>43426</v>
      </c>
      <c r="H6576" s="13">
        <f>Orders[[#This Row],[DeliveryDate]]-Orders[[#This Row],[OrderDate]]</f>
        <v>6</v>
      </c>
      <c r="I6576" t="s">
        <v>3</v>
      </c>
      <c r="J6576" t="str">
        <f>_xlfn.XLOOKUP(Orders[[#This Row],[_SalesRepID]],'Sales team'!A:A,'Sales team'!B:B)</f>
        <v>Jerry Green</v>
      </c>
      <c r="K6576">
        <v>3</v>
      </c>
      <c r="L6576">
        <v>14</v>
      </c>
      <c r="M6576">
        <v>168</v>
      </c>
      <c r="N6576" t="str">
        <f>_xlfn.XLOOKUP(Orders[[#This Row],[_ProductID]],Products!A:A,Products!C:C)</f>
        <v>Home décor</v>
      </c>
      <c r="O6576">
        <v>44</v>
      </c>
      <c r="P6576">
        <v>0.2</v>
      </c>
      <c r="Q6576" s="2">
        <v>2579.5</v>
      </c>
      <c r="R6576" s="2">
        <v>1599.29</v>
      </c>
      <c r="S6576" s="2">
        <v>6190.8</v>
      </c>
      <c r="T6576" s="2">
        <v>1392.9300000000003</v>
      </c>
    </row>
    <row r="6577" spans="1:20" x14ac:dyDescent="0.25">
      <c r="A6577" t="s">
        <v>1431</v>
      </c>
      <c r="B6577" t="s">
        <v>1</v>
      </c>
      <c r="C6577" t="s">
        <v>15</v>
      </c>
      <c r="D6577" s="1">
        <v>43300</v>
      </c>
      <c r="E6577" s="1">
        <v>43420</v>
      </c>
      <c r="F6577" s="1">
        <v>43423</v>
      </c>
      <c r="G6577" s="1">
        <v>43446</v>
      </c>
      <c r="H6577" s="13">
        <f>Orders[[#This Row],[DeliveryDate]]-Orders[[#This Row],[OrderDate]]</f>
        <v>26</v>
      </c>
      <c r="I6577" t="s">
        <v>3</v>
      </c>
      <c r="J6577" t="str">
        <f>_xlfn.XLOOKUP(Orders[[#This Row],[_SalesRepID]],'Sales team'!A:A,'Sales team'!B:B)</f>
        <v>Joshua Little</v>
      </c>
      <c r="K6577">
        <v>11</v>
      </c>
      <c r="L6577">
        <v>5</v>
      </c>
      <c r="M6577">
        <v>4</v>
      </c>
      <c r="N6577" t="str">
        <f>_xlfn.XLOOKUP(Orders[[#This Row],[_ProductID]],Products!A:A,Products!C:C)</f>
        <v>Kitchen &amp; Dining</v>
      </c>
      <c r="O6577">
        <v>4</v>
      </c>
      <c r="P6577">
        <v>0.05</v>
      </c>
      <c r="Q6577" s="2">
        <v>1065.3</v>
      </c>
      <c r="R6577" s="2">
        <v>724.404</v>
      </c>
      <c r="S6577" s="2">
        <v>6072.2099999999991</v>
      </c>
      <c r="T6577" s="2">
        <v>1725.7859999999991</v>
      </c>
    </row>
    <row r="6578" spans="1:20" x14ac:dyDescent="0.25">
      <c r="A6578" t="s">
        <v>1432</v>
      </c>
      <c r="B6578" t="s">
        <v>1</v>
      </c>
      <c r="C6578" t="s">
        <v>6</v>
      </c>
      <c r="D6578" s="1">
        <v>43300</v>
      </c>
      <c r="E6578" s="1">
        <v>43420</v>
      </c>
      <c r="F6578" s="1">
        <v>43440</v>
      </c>
      <c r="G6578" s="1">
        <v>43460</v>
      </c>
      <c r="H6578" s="13">
        <f>Orders[[#This Row],[DeliveryDate]]-Orders[[#This Row],[OrderDate]]</f>
        <v>40</v>
      </c>
      <c r="I6578" t="s">
        <v>3</v>
      </c>
      <c r="J6578" t="str">
        <f>_xlfn.XLOOKUP(Orders[[#This Row],[_SalesRepID]],'Sales team'!A:A,'Sales team'!B:B)</f>
        <v>Keith Griffin</v>
      </c>
      <c r="K6578">
        <v>2</v>
      </c>
      <c r="L6578">
        <v>17</v>
      </c>
      <c r="M6578">
        <v>195</v>
      </c>
      <c r="N6578" t="str">
        <f>_xlfn.XLOOKUP(Orders[[#This Row],[_ProductID]],Products!A:A,Products!C:C)</f>
        <v>Furniture</v>
      </c>
      <c r="O6578">
        <v>12</v>
      </c>
      <c r="P6578">
        <v>0.1</v>
      </c>
      <c r="Q6578" s="2">
        <v>3872.6</v>
      </c>
      <c r="R6578" s="2">
        <v>2710.8199999999997</v>
      </c>
      <c r="S6578" s="2">
        <v>27882.720000000001</v>
      </c>
      <c r="T6578" s="2">
        <v>6196.1600000000035</v>
      </c>
    </row>
    <row r="6579" spans="1:20" x14ac:dyDescent="0.25">
      <c r="A6579" t="s">
        <v>1433</v>
      </c>
      <c r="B6579" t="s">
        <v>5</v>
      </c>
      <c r="C6579" t="s">
        <v>2</v>
      </c>
      <c r="D6579" s="1">
        <v>43300</v>
      </c>
      <c r="E6579" s="1">
        <v>43420</v>
      </c>
      <c r="F6579" s="1">
        <v>43426</v>
      </c>
      <c r="G6579" s="1">
        <v>43432</v>
      </c>
      <c r="H6579" s="13">
        <f>Orders[[#This Row],[DeliveryDate]]-Orders[[#This Row],[OrderDate]]</f>
        <v>12</v>
      </c>
      <c r="I6579" t="s">
        <v>3</v>
      </c>
      <c r="J6579" t="str">
        <f>_xlfn.XLOOKUP(Orders[[#This Row],[_SalesRepID]],'Sales team'!A:A,'Sales team'!B:B)</f>
        <v>Carl Nguyen</v>
      </c>
      <c r="K6579">
        <v>12</v>
      </c>
      <c r="L6579">
        <v>13</v>
      </c>
      <c r="M6579">
        <v>225</v>
      </c>
      <c r="N6579" t="str">
        <f>_xlfn.XLOOKUP(Orders[[#This Row],[_ProductID]],Products!A:A,Products!C:C)</f>
        <v>Furniture</v>
      </c>
      <c r="O6579">
        <v>20</v>
      </c>
      <c r="P6579">
        <v>0.15</v>
      </c>
      <c r="Q6579" s="2">
        <v>6137.2</v>
      </c>
      <c r="R6579" s="2">
        <v>4234.6679999999997</v>
      </c>
      <c r="S6579" s="2">
        <v>26083.1</v>
      </c>
      <c r="T6579" s="2">
        <v>4909.760000000002</v>
      </c>
    </row>
    <row r="6580" spans="1:20" x14ac:dyDescent="0.25">
      <c r="A6580" t="s">
        <v>1419</v>
      </c>
      <c r="B6580" t="s">
        <v>1</v>
      </c>
      <c r="C6580" t="s">
        <v>2</v>
      </c>
      <c r="D6580" s="1">
        <v>43300</v>
      </c>
      <c r="E6580" s="1">
        <v>43419</v>
      </c>
      <c r="F6580" s="1">
        <v>43437</v>
      </c>
      <c r="G6580" s="1">
        <v>43444</v>
      </c>
      <c r="H6580" s="13">
        <f>Orders[[#This Row],[DeliveryDate]]-Orders[[#This Row],[OrderDate]]</f>
        <v>25</v>
      </c>
      <c r="I6580" t="s">
        <v>3</v>
      </c>
      <c r="J6580" t="str">
        <f>_xlfn.XLOOKUP(Orders[[#This Row],[_SalesRepID]],'Sales team'!A:A,'Sales team'!B:B)</f>
        <v>Jonathan Hawkins</v>
      </c>
      <c r="K6580">
        <v>10</v>
      </c>
      <c r="L6580">
        <v>37</v>
      </c>
      <c r="M6580">
        <v>257</v>
      </c>
      <c r="N6580" t="str">
        <f>_xlfn.XLOOKUP(Orders[[#This Row],[_ProductID]],Products!A:A,Products!C:C)</f>
        <v>Furniture</v>
      </c>
      <c r="O6580">
        <v>22</v>
      </c>
      <c r="P6580">
        <v>0.05</v>
      </c>
      <c r="Q6580" s="2">
        <v>2412</v>
      </c>
      <c r="R6580" s="2">
        <v>1423.08</v>
      </c>
      <c r="S6580" s="2">
        <v>11457</v>
      </c>
      <c r="T6580" s="2">
        <v>4341.6000000000004</v>
      </c>
    </row>
    <row r="6581" spans="1:20" x14ac:dyDescent="0.25">
      <c r="A6581" t="s">
        <v>1420</v>
      </c>
      <c r="B6581" t="s">
        <v>1</v>
      </c>
      <c r="C6581" t="s">
        <v>2</v>
      </c>
      <c r="D6581" s="1">
        <v>43300</v>
      </c>
      <c r="E6581" s="1">
        <v>43419</v>
      </c>
      <c r="F6581" s="1">
        <v>43422</v>
      </c>
      <c r="G6581" s="1">
        <v>43448</v>
      </c>
      <c r="H6581" s="13">
        <f>Orders[[#This Row],[DeliveryDate]]-Orders[[#This Row],[OrderDate]]</f>
        <v>29</v>
      </c>
      <c r="I6581" t="s">
        <v>3</v>
      </c>
      <c r="J6581" t="str">
        <f>_xlfn.XLOOKUP(Orders[[#This Row],[_SalesRepID]],'Sales team'!A:A,'Sales team'!B:B)</f>
        <v>Adam Hernandez</v>
      </c>
      <c r="K6581">
        <v>1</v>
      </c>
      <c r="L6581">
        <v>4</v>
      </c>
      <c r="M6581">
        <v>224</v>
      </c>
      <c r="N6581" t="str">
        <f>_xlfn.XLOOKUP(Orders[[#This Row],[_ProductID]],Products!A:A,Products!C:C)</f>
        <v>Home décor</v>
      </c>
      <c r="O6581">
        <v>30</v>
      </c>
      <c r="P6581">
        <v>7.4999999999999997E-2</v>
      </c>
      <c r="Q6581" s="2">
        <v>951.4</v>
      </c>
      <c r="R6581" s="2">
        <v>780.14799999999991</v>
      </c>
      <c r="S6581" s="2">
        <v>880.04500000000007</v>
      </c>
      <c r="T6581" s="2">
        <v>99.897000000000162</v>
      </c>
    </row>
    <row r="6582" spans="1:20" x14ac:dyDescent="0.25">
      <c r="A6582" t="s">
        <v>1421</v>
      </c>
      <c r="B6582" t="s">
        <v>5</v>
      </c>
      <c r="C6582" t="s">
        <v>46</v>
      </c>
      <c r="D6582" s="1">
        <v>43300</v>
      </c>
      <c r="E6582" s="1">
        <v>43419</v>
      </c>
      <c r="F6582" s="1">
        <v>43447</v>
      </c>
      <c r="G6582" s="1">
        <v>43451</v>
      </c>
      <c r="H6582" s="13">
        <f>Orders[[#This Row],[DeliveryDate]]-Orders[[#This Row],[OrderDate]]</f>
        <v>32</v>
      </c>
      <c r="I6582" t="s">
        <v>3</v>
      </c>
      <c r="J6582" t="str">
        <f>_xlfn.XLOOKUP(Orders[[#This Row],[_SalesRepID]],'Sales team'!A:A,'Sales team'!B:B)</f>
        <v>Carl Nguyen</v>
      </c>
      <c r="K6582">
        <v>12</v>
      </c>
      <c r="L6582">
        <v>12</v>
      </c>
      <c r="M6582">
        <v>69</v>
      </c>
      <c r="N6582" t="str">
        <f>_xlfn.XLOOKUP(Orders[[#This Row],[_ProductID]],Products!A:A,Products!C:C)</f>
        <v>Kitchen &amp; Dining</v>
      </c>
      <c r="O6582">
        <v>1</v>
      </c>
      <c r="P6582">
        <v>0.1</v>
      </c>
      <c r="Q6582" s="2">
        <v>3859.2000000000003</v>
      </c>
      <c r="R6582" s="2">
        <v>3125.9520000000002</v>
      </c>
      <c r="S6582" s="2">
        <v>24312.960000000003</v>
      </c>
      <c r="T6582" s="2">
        <v>2431.2960000000021</v>
      </c>
    </row>
    <row r="6583" spans="1:20" x14ac:dyDescent="0.25">
      <c r="A6583" t="s">
        <v>1422</v>
      </c>
      <c r="B6583" t="s">
        <v>10</v>
      </c>
      <c r="C6583" t="s">
        <v>25</v>
      </c>
      <c r="D6583" s="1">
        <v>43300</v>
      </c>
      <c r="E6583" s="1">
        <v>43419</v>
      </c>
      <c r="F6583" s="1">
        <v>43442</v>
      </c>
      <c r="G6583" s="1">
        <v>43433</v>
      </c>
      <c r="H6583" s="13">
        <f>Orders[[#This Row],[DeliveryDate]]-Orders[[#This Row],[OrderDate]]</f>
        <v>14</v>
      </c>
      <c r="I6583" t="s">
        <v>3</v>
      </c>
      <c r="J6583" t="str">
        <f>_xlfn.XLOOKUP(Orders[[#This Row],[_SalesRepID]],'Sales team'!A:A,'Sales team'!B:B)</f>
        <v>Shawn Torres</v>
      </c>
      <c r="K6583">
        <v>27</v>
      </c>
      <c r="L6583">
        <v>4</v>
      </c>
      <c r="M6583">
        <v>353</v>
      </c>
      <c r="N6583" t="str">
        <f>_xlfn.XLOOKUP(Orders[[#This Row],[_ProductID]],Products!A:A,Products!C:C)</f>
        <v>Home décor</v>
      </c>
      <c r="O6583">
        <v>40</v>
      </c>
      <c r="P6583">
        <v>0.05</v>
      </c>
      <c r="Q6583" s="2">
        <v>1098.8</v>
      </c>
      <c r="R6583" s="2">
        <v>560.38800000000003</v>
      </c>
      <c r="S6583" s="2">
        <v>6263.1599999999989</v>
      </c>
      <c r="T6583" s="2">
        <v>2900.8319999999985</v>
      </c>
    </row>
    <row r="6584" spans="1:20" x14ac:dyDescent="0.25">
      <c r="A6584" t="s">
        <v>1423</v>
      </c>
      <c r="B6584" t="s">
        <v>5</v>
      </c>
      <c r="C6584" t="s">
        <v>13</v>
      </c>
      <c r="D6584" s="1">
        <v>43300</v>
      </c>
      <c r="E6584" s="1">
        <v>43419</v>
      </c>
      <c r="F6584" s="1">
        <v>43432</v>
      </c>
      <c r="G6584" s="1">
        <v>43453</v>
      </c>
      <c r="H6584" s="13">
        <f>Orders[[#This Row],[DeliveryDate]]-Orders[[#This Row],[OrderDate]]</f>
        <v>34</v>
      </c>
      <c r="I6584" t="s">
        <v>3</v>
      </c>
      <c r="J6584" t="str">
        <f>_xlfn.XLOOKUP(Orders[[#This Row],[_SalesRepID]],'Sales team'!A:A,'Sales team'!B:B)</f>
        <v>Anthony Berry</v>
      </c>
      <c r="K6584">
        <v>16</v>
      </c>
      <c r="L6584">
        <v>42</v>
      </c>
      <c r="M6584">
        <v>300</v>
      </c>
      <c r="N6584" t="str">
        <f>_xlfn.XLOOKUP(Orders[[#This Row],[_ProductID]],Products!A:A,Products!C:C)</f>
        <v>Furniture</v>
      </c>
      <c r="O6584">
        <v>15</v>
      </c>
      <c r="P6584">
        <v>7.4999999999999997E-2</v>
      </c>
      <c r="Q6584" s="2">
        <v>1165.8</v>
      </c>
      <c r="R6584" s="2">
        <v>594.55799999999999</v>
      </c>
      <c r="S6584" s="2">
        <v>1078.365</v>
      </c>
      <c r="T6584" s="2">
        <v>483.80700000000002</v>
      </c>
    </row>
    <row r="6585" spans="1:20" x14ac:dyDescent="0.25">
      <c r="A6585" t="s">
        <v>1408</v>
      </c>
      <c r="B6585" t="s">
        <v>5</v>
      </c>
      <c r="C6585" t="s">
        <v>13</v>
      </c>
      <c r="D6585" s="1">
        <v>43300</v>
      </c>
      <c r="E6585" s="1">
        <v>43418</v>
      </c>
      <c r="F6585" s="1">
        <v>43442</v>
      </c>
      <c r="G6585" s="1">
        <v>43427</v>
      </c>
      <c r="H6585" s="13">
        <f>Orders[[#This Row],[DeliveryDate]]-Orders[[#This Row],[OrderDate]]</f>
        <v>9</v>
      </c>
      <c r="I6585" t="s">
        <v>3</v>
      </c>
      <c r="J6585" t="str">
        <f>_xlfn.XLOOKUP(Orders[[#This Row],[_SalesRepID]],'Sales team'!A:A,'Sales team'!B:B)</f>
        <v>Frank Brown</v>
      </c>
      <c r="K6585">
        <v>17</v>
      </c>
      <c r="L6585">
        <v>40</v>
      </c>
      <c r="M6585">
        <v>262</v>
      </c>
      <c r="N6585" t="str">
        <f>_xlfn.XLOOKUP(Orders[[#This Row],[_ProductID]],Products!A:A,Products!C:C)</f>
        <v>Electronics</v>
      </c>
      <c r="O6585">
        <v>28</v>
      </c>
      <c r="P6585">
        <v>0.1</v>
      </c>
      <c r="Q6585" s="2">
        <v>2003.3</v>
      </c>
      <c r="R6585" s="2">
        <v>1522.508</v>
      </c>
      <c r="S6585" s="2">
        <v>5408.91</v>
      </c>
      <c r="T6585" s="2">
        <v>841.38599999999951</v>
      </c>
    </row>
    <row r="6586" spans="1:20" x14ac:dyDescent="0.25">
      <c r="A6586" t="s">
        <v>1409</v>
      </c>
      <c r="B6586" t="s">
        <v>1</v>
      </c>
      <c r="C6586" t="s">
        <v>46</v>
      </c>
      <c r="D6586" s="1">
        <v>43300</v>
      </c>
      <c r="E6586" s="1">
        <v>43418</v>
      </c>
      <c r="F6586" s="1">
        <v>43445</v>
      </c>
      <c r="G6586" s="1">
        <v>43426</v>
      </c>
      <c r="H6586" s="13">
        <f>Orders[[#This Row],[DeliveryDate]]-Orders[[#This Row],[OrderDate]]</f>
        <v>8</v>
      </c>
      <c r="I6586" t="s">
        <v>3</v>
      </c>
      <c r="J6586" t="str">
        <f>_xlfn.XLOOKUP(Orders[[#This Row],[_SalesRepID]],'Sales team'!A:A,'Sales team'!B:B)</f>
        <v>Stephen Payne</v>
      </c>
      <c r="K6586">
        <v>5</v>
      </c>
      <c r="L6586">
        <v>37</v>
      </c>
      <c r="M6586">
        <v>76</v>
      </c>
      <c r="N6586" t="str">
        <f>_xlfn.XLOOKUP(Orders[[#This Row],[_ProductID]],Products!A:A,Products!C:C)</f>
        <v>Electronics</v>
      </c>
      <c r="O6586">
        <v>6</v>
      </c>
      <c r="P6586">
        <v>0.1</v>
      </c>
      <c r="Q6586" s="2">
        <v>234.5</v>
      </c>
      <c r="R6586" s="2">
        <v>171.185</v>
      </c>
      <c r="S6586" s="2">
        <v>422.1</v>
      </c>
      <c r="T6586" s="2">
        <v>79.730000000000018</v>
      </c>
    </row>
    <row r="6587" spans="1:20" x14ac:dyDescent="0.25">
      <c r="A6587" t="s">
        <v>1410</v>
      </c>
      <c r="B6587" t="s">
        <v>5</v>
      </c>
      <c r="C6587" t="s">
        <v>46</v>
      </c>
      <c r="D6587" s="1">
        <v>43300</v>
      </c>
      <c r="E6587" s="1">
        <v>43418</v>
      </c>
      <c r="F6587" s="1">
        <v>43433</v>
      </c>
      <c r="G6587" s="1">
        <v>43431</v>
      </c>
      <c r="H6587" s="13">
        <f>Orders[[#This Row],[DeliveryDate]]-Orders[[#This Row],[OrderDate]]</f>
        <v>13</v>
      </c>
      <c r="I6587" t="s">
        <v>3</v>
      </c>
      <c r="J6587" t="str">
        <f>_xlfn.XLOOKUP(Orders[[#This Row],[_SalesRepID]],'Sales team'!A:A,'Sales team'!B:B)</f>
        <v>Shawn Wallace</v>
      </c>
      <c r="K6587">
        <v>18</v>
      </c>
      <c r="L6587">
        <v>47</v>
      </c>
      <c r="M6587">
        <v>61</v>
      </c>
      <c r="N6587" t="str">
        <f>_xlfn.XLOOKUP(Orders[[#This Row],[_ProductID]],Products!A:A,Products!C:C)</f>
        <v>Kitchen &amp; Dining</v>
      </c>
      <c r="O6587">
        <v>37</v>
      </c>
      <c r="P6587">
        <v>0.15</v>
      </c>
      <c r="Q6587" s="2">
        <v>1842.5</v>
      </c>
      <c r="R6587" s="2">
        <v>1308.175</v>
      </c>
      <c r="S6587" s="2">
        <v>1566.125</v>
      </c>
      <c r="T6587" s="2">
        <v>257.95000000000005</v>
      </c>
    </row>
    <row r="6588" spans="1:20" x14ac:dyDescent="0.25">
      <c r="A6588" t="s">
        <v>1411</v>
      </c>
      <c r="B6588" t="s">
        <v>1</v>
      </c>
      <c r="C6588" t="s">
        <v>2</v>
      </c>
      <c r="D6588" s="1">
        <v>43300</v>
      </c>
      <c r="E6588" s="1">
        <v>43418</v>
      </c>
      <c r="F6588" s="1">
        <v>43434</v>
      </c>
      <c r="G6588" s="1">
        <v>43438</v>
      </c>
      <c r="H6588" s="13">
        <f>Orders[[#This Row],[DeliveryDate]]-Orders[[#This Row],[OrderDate]]</f>
        <v>20</v>
      </c>
      <c r="I6588" t="s">
        <v>3</v>
      </c>
      <c r="J6588" t="str">
        <f>_xlfn.XLOOKUP(Orders[[#This Row],[_SalesRepID]],'Sales team'!A:A,'Sales team'!B:B)</f>
        <v>Joshua Bennett</v>
      </c>
      <c r="K6588">
        <v>6</v>
      </c>
      <c r="L6588">
        <v>23</v>
      </c>
      <c r="M6588">
        <v>243</v>
      </c>
      <c r="N6588" t="str">
        <f>_xlfn.XLOOKUP(Orders[[#This Row],[_ProductID]],Products!A:A,Products!C:C)</f>
        <v>Home décor</v>
      </c>
      <c r="O6588">
        <v>46</v>
      </c>
      <c r="P6588">
        <v>7.4999999999999997E-2</v>
      </c>
      <c r="Q6588" s="2">
        <v>1125.6000000000001</v>
      </c>
      <c r="R6588" s="2">
        <v>697.87200000000007</v>
      </c>
      <c r="S6588" s="2">
        <v>7288.2600000000011</v>
      </c>
      <c r="T6588" s="2">
        <v>2403.1560000000009</v>
      </c>
    </row>
    <row r="6589" spans="1:20" x14ac:dyDescent="0.25">
      <c r="A6589" t="s">
        <v>1412</v>
      </c>
      <c r="B6589" t="s">
        <v>1</v>
      </c>
      <c r="C6589" t="s">
        <v>25</v>
      </c>
      <c r="D6589" s="1">
        <v>43300</v>
      </c>
      <c r="E6589" s="1">
        <v>43418</v>
      </c>
      <c r="F6589" s="1">
        <v>43435</v>
      </c>
      <c r="G6589" s="1">
        <v>43434</v>
      </c>
      <c r="H6589" s="13">
        <f>Orders[[#This Row],[DeliveryDate]]-Orders[[#This Row],[OrderDate]]</f>
        <v>16</v>
      </c>
      <c r="I6589" t="s">
        <v>3</v>
      </c>
      <c r="J6589" t="str">
        <f>_xlfn.XLOOKUP(Orders[[#This Row],[_SalesRepID]],'Sales team'!A:A,'Sales team'!B:B)</f>
        <v>Jonathan Hawkins</v>
      </c>
      <c r="K6589">
        <v>10</v>
      </c>
      <c r="L6589">
        <v>46</v>
      </c>
      <c r="M6589">
        <v>362</v>
      </c>
      <c r="N6589" t="str">
        <f>_xlfn.XLOOKUP(Orders[[#This Row],[_ProductID]],Products!A:A,Products!C:C)</f>
        <v>Home décor</v>
      </c>
      <c r="O6589">
        <v>3</v>
      </c>
      <c r="P6589">
        <v>7.4999999999999997E-2</v>
      </c>
      <c r="Q6589" s="2">
        <v>1721.9</v>
      </c>
      <c r="R6589" s="2">
        <v>947.04500000000007</v>
      </c>
      <c r="S6589" s="2">
        <v>6371.0300000000007</v>
      </c>
      <c r="T6589" s="2">
        <v>2582.8500000000004</v>
      </c>
    </row>
    <row r="6590" spans="1:20" x14ac:dyDescent="0.25">
      <c r="A6590" t="s">
        <v>1413</v>
      </c>
      <c r="B6590" t="s">
        <v>1</v>
      </c>
      <c r="C6590" t="s">
        <v>13</v>
      </c>
      <c r="D6590" s="1">
        <v>43300</v>
      </c>
      <c r="E6590" s="1">
        <v>43418</v>
      </c>
      <c r="F6590" s="1">
        <v>43440</v>
      </c>
      <c r="G6590" s="1">
        <v>43444</v>
      </c>
      <c r="H6590" s="13">
        <f>Orders[[#This Row],[DeliveryDate]]-Orders[[#This Row],[OrderDate]]</f>
        <v>26</v>
      </c>
      <c r="I6590" t="s">
        <v>3</v>
      </c>
      <c r="J6590" t="str">
        <f>_xlfn.XLOOKUP(Orders[[#This Row],[_SalesRepID]],'Sales team'!A:A,'Sales team'!B:B)</f>
        <v>Jerry Green</v>
      </c>
      <c r="K6590">
        <v>3</v>
      </c>
      <c r="L6590">
        <v>9</v>
      </c>
      <c r="M6590">
        <v>284</v>
      </c>
      <c r="N6590" t="str">
        <f>_xlfn.XLOOKUP(Orders[[#This Row],[_ProductID]],Products!A:A,Products!C:C)</f>
        <v>Furniture</v>
      </c>
      <c r="O6590">
        <v>12</v>
      </c>
      <c r="P6590">
        <v>0.05</v>
      </c>
      <c r="Q6590" s="2">
        <v>1025.1000000000001</v>
      </c>
      <c r="R6590" s="2">
        <v>584.30700000000002</v>
      </c>
      <c r="S6590" s="2">
        <v>5843.07</v>
      </c>
      <c r="T6590" s="2">
        <v>2337.2279999999996</v>
      </c>
    </row>
    <row r="6591" spans="1:20" x14ac:dyDescent="0.25">
      <c r="A6591" t="s">
        <v>1414</v>
      </c>
      <c r="B6591" t="s">
        <v>5</v>
      </c>
      <c r="C6591" t="s">
        <v>2</v>
      </c>
      <c r="D6591" s="1">
        <v>43300</v>
      </c>
      <c r="E6591" s="1">
        <v>43418</v>
      </c>
      <c r="F6591" s="1">
        <v>43427</v>
      </c>
      <c r="G6591" s="1">
        <v>43433</v>
      </c>
      <c r="H6591" s="13">
        <f>Orders[[#This Row],[DeliveryDate]]-Orders[[#This Row],[OrderDate]]</f>
        <v>15</v>
      </c>
      <c r="I6591" t="s">
        <v>3</v>
      </c>
      <c r="J6591" t="str">
        <f>_xlfn.XLOOKUP(Orders[[#This Row],[_SalesRepID]],'Sales team'!A:A,'Sales team'!B:B)</f>
        <v>Todd Roberts</v>
      </c>
      <c r="K6591">
        <v>13</v>
      </c>
      <c r="L6591">
        <v>25</v>
      </c>
      <c r="M6591">
        <v>209</v>
      </c>
      <c r="N6591" t="str">
        <f>_xlfn.XLOOKUP(Orders[[#This Row],[_ProductID]],Products!A:A,Products!C:C)</f>
        <v>Kitchen &amp; Dining</v>
      </c>
      <c r="O6591">
        <v>1</v>
      </c>
      <c r="P6591">
        <v>0.05</v>
      </c>
      <c r="Q6591" s="2">
        <v>2519.2000000000003</v>
      </c>
      <c r="R6591" s="2">
        <v>1184.0240000000001</v>
      </c>
      <c r="S6591" s="2">
        <v>11966.2</v>
      </c>
      <c r="T6591" s="2">
        <v>6046.08</v>
      </c>
    </row>
    <row r="6592" spans="1:20" x14ac:dyDescent="0.25">
      <c r="A6592" t="s">
        <v>1415</v>
      </c>
      <c r="B6592" t="s">
        <v>10</v>
      </c>
      <c r="C6592" t="s">
        <v>6</v>
      </c>
      <c r="D6592" s="1">
        <v>43300</v>
      </c>
      <c r="E6592" s="1">
        <v>43418</v>
      </c>
      <c r="F6592" s="1">
        <v>43435</v>
      </c>
      <c r="G6592" s="1">
        <v>43433</v>
      </c>
      <c r="H6592" s="13">
        <f>Orders[[#This Row],[DeliveryDate]]-Orders[[#This Row],[OrderDate]]</f>
        <v>15</v>
      </c>
      <c r="I6592" t="s">
        <v>3</v>
      </c>
      <c r="J6592" t="str">
        <f>_xlfn.XLOOKUP(Orders[[#This Row],[_SalesRepID]],'Sales team'!A:A,'Sales team'!B:B)</f>
        <v>Shawn Torres</v>
      </c>
      <c r="K6592">
        <v>27</v>
      </c>
      <c r="L6592">
        <v>19</v>
      </c>
      <c r="M6592">
        <v>141</v>
      </c>
      <c r="N6592" t="str">
        <f>_xlfn.XLOOKUP(Orders[[#This Row],[_ProductID]],Products!A:A,Products!C:C)</f>
        <v>Home décor</v>
      </c>
      <c r="O6592">
        <v>35</v>
      </c>
      <c r="P6592">
        <v>0.1</v>
      </c>
      <c r="Q6592" s="2">
        <v>2941.3</v>
      </c>
      <c r="R6592" s="2">
        <v>2500.105</v>
      </c>
      <c r="S6592" s="2">
        <v>5294.34</v>
      </c>
      <c r="T6592" s="2">
        <v>294.13000000000011</v>
      </c>
    </row>
    <row r="6593" spans="1:20" x14ac:dyDescent="0.25">
      <c r="A6593" t="s">
        <v>1416</v>
      </c>
      <c r="B6593" t="s">
        <v>5</v>
      </c>
      <c r="C6593" t="s">
        <v>6</v>
      </c>
      <c r="D6593" s="1">
        <v>43300</v>
      </c>
      <c r="E6593" s="1">
        <v>43418</v>
      </c>
      <c r="F6593" s="1">
        <v>43439</v>
      </c>
      <c r="G6593" s="1">
        <v>43431</v>
      </c>
      <c r="H6593" s="13">
        <f>Orders[[#This Row],[DeliveryDate]]-Orders[[#This Row],[OrderDate]]</f>
        <v>13</v>
      </c>
      <c r="I6593" t="s">
        <v>3</v>
      </c>
      <c r="J6593" t="str">
        <f>_xlfn.XLOOKUP(Orders[[#This Row],[_SalesRepID]],'Sales team'!A:A,'Sales team'!B:B)</f>
        <v>Roger Alexander</v>
      </c>
      <c r="K6593">
        <v>15</v>
      </c>
      <c r="L6593">
        <v>30</v>
      </c>
      <c r="M6593">
        <v>102</v>
      </c>
      <c r="N6593" t="str">
        <f>_xlfn.XLOOKUP(Orders[[#This Row],[_ProductID]],Products!A:A,Products!C:C)</f>
        <v>Furniture</v>
      </c>
      <c r="O6593">
        <v>34</v>
      </c>
      <c r="P6593">
        <v>0.05</v>
      </c>
      <c r="Q6593" s="2">
        <v>1098.8</v>
      </c>
      <c r="R6593" s="2">
        <v>527.42399999999998</v>
      </c>
      <c r="S6593" s="2">
        <v>5219.3</v>
      </c>
      <c r="T6593" s="2">
        <v>2582.1800000000003</v>
      </c>
    </row>
    <row r="6594" spans="1:20" x14ac:dyDescent="0.25">
      <c r="A6594" t="s">
        <v>1417</v>
      </c>
      <c r="B6594" t="s">
        <v>5</v>
      </c>
      <c r="C6594" t="s">
        <v>13</v>
      </c>
      <c r="D6594" s="1">
        <v>43300</v>
      </c>
      <c r="E6594" s="1">
        <v>43418</v>
      </c>
      <c r="F6594" s="1">
        <v>43431</v>
      </c>
      <c r="G6594" s="1">
        <v>43453</v>
      </c>
      <c r="H6594" s="13">
        <f>Orders[[#This Row],[DeliveryDate]]-Orders[[#This Row],[OrderDate]]</f>
        <v>35</v>
      </c>
      <c r="I6594" t="s">
        <v>3</v>
      </c>
      <c r="J6594" t="str">
        <f>_xlfn.XLOOKUP(Orders[[#This Row],[_SalesRepID]],'Sales team'!A:A,'Sales team'!B:B)</f>
        <v>Anthony Torres</v>
      </c>
      <c r="K6594">
        <v>20</v>
      </c>
      <c r="L6594">
        <v>2</v>
      </c>
      <c r="M6594">
        <v>281</v>
      </c>
      <c r="N6594" t="str">
        <f>_xlfn.XLOOKUP(Orders[[#This Row],[_ProductID]],Products!A:A,Products!C:C)</f>
        <v>Home décor</v>
      </c>
      <c r="O6594">
        <v>32</v>
      </c>
      <c r="P6594">
        <v>0.05</v>
      </c>
      <c r="Q6594" s="2">
        <v>5862.5</v>
      </c>
      <c r="R6594" s="2">
        <v>2520.875</v>
      </c>
      <c r="S6594" s="2">
        <v>16708.125</v>
      </c>
      <c r="T6594" s="2">
        <v>9145.5</v>
      </c>
    </row>
    <row r="6595" spans="1:20" x14ac:dyDescent="0.25">
      <c r="A6595" t="s">
        <v>1418</v>
      </c>
      <c r="B6595" t="s">
        <v>8</v>
      </c>
      <c r="C6595" t="s">
        <v>6</v>
      </c>
      <c r="D6595" s="1">
        <v>43300</v>
      </c>
      <c r="E6595" s="1">
        <v>43418</v>
      </c>
      <c r="F6595" s="1">
        <v>43442</v>
      </c>
      <c r="G6595" s="1">
        <v>43447</v>
      </c>
      <c r="H6595" s="13">
        <f>Orders[[#This Row],[DeliveryDate]]-Orders[[#This Row],[OrderDate]]</f>
        <v>29</v>
      </c>
      <c r="I6595" t="s">
        <v>3</v>
      </c>
      <c r="J6595" t="str">
        <f>_xlfn.XLOOKUP(Orders[[#This Row],[_SalesRepID]],'Sales team'!A:A,'Sales team'!B:B)</f>
        <v>Samuel Fowler</v>
      </c>
      <c r="K6595">
        <v>21</v>
      </c>
      <c r="L6595">
        <v>18</v>
      </c>
      <c r="M6595">
        <v>88</v>
      </c>
      <c r="N6595" t="str">
        <f>_xlfn.XLOOKUP(Orders[[#This Row],[_ProductID]],Products!A:A,Products!C:C)</f>
        <v>Kitchen &amp; Dining</v>
      </c>
      <c r="O6595">
        <v>37</v>
      </c>
      <c r="P6595">
        <v>0.05</v>
      </c>
      <c r="Q6595" s="2">
        <v>3959.7000000000003</v>
      </c>
      <c r="R6595" s="2">
        <v>2652.9990000000003</v>
      </c>
      <c r="S6595" s="2">
        <v>26332.005000000001</v>
      </c>
      <c r="T6595" s="2">
        <v>7761.0119999999988</v>
      </c>
    </row>
    <row r="6596" spans="1:20" x14ac:dyDescent="0.25">
      <c r="A6596" t="s">
        <v>1400</v>
      </c>
      <c r="B6596" t="s">
        <v>1</v>
      </c>
      <c r="C6596" t="s">
        <v>13</v>
      </c>
      <c r="D6596" s="1">
        <v>43300</v>
      </c>
      <c r="E6596" s="1">
        <v>43417</v>
      </c>
      <c r="F6596" s="1">
        <v>43427</v>
      </c>
      <c r="G6596" s="1">
        <v>43444</v>
      </c>
      <c r="H6596" s="13">
        <f>Orders[[#This Row],[DeliveryDate]]-Orders[[#This Row],[OrderDate]]</f>
        <v>27</v>
      </c>
      <c r="I6596" t="s">
        <v>3</v>
      </c>
      <c r="J6596" t="str">
        <f>_xlfn.XLOOKUP(Orders[[#This Row],[_SalesRepID]],'Sales team'!A:A,'Sales team'!B:B)</f>
        <v>Joshua Ryan</v>
      </c>
      <c r="K6596">
        <v>9</v>
      </c>
      <c r="L6596">
        <v>13</v>
      </c>
      <c r="M6596">
        <v>323</v>
      </c>
      <c r="N6596" t="str">
        <f>_xlfn.XLOOKUP(Orders[[#This Row],[_ProductID]],Products!A:A,Products!C:C)</f>
        <v>Home décor</v>
      </c>
      <c r="O6596">
        <v>27</v>
      </c>
      <c r="P6596">
        <v>0.4</v>
      </c>
      <c r="Q6596" s="2">
        <v>241.20000000000002</v>
      </c>
      <c r="R6596" s="2">
        <v>190.54800000000003</v>
      </c>
      <c r="S6596" s="2">
        <v>434.16</v>
      </c>
      <c r="T6596" s="2">
        <v>-137.48400000000009</v>
      </c>
    </row>
    <row r="6597" spans="1:20" x14ac:dyDescent="0.25">
      <c r="A6597" t="s">
        <v>1401</v>
      </c>
      <c r="B6597" t="s">
        <v>1</v>
      </c>
      <c r="C6597" t="s">
        <v>46</v>
      </c>
      <c r="D6597" s="1">
        <v>43300</v>
      </c>
      <c r="E6597" s="1">
        <v>43417</v>
      </c>
      <c r="F6597" s="1">
        <v>43428</v>
      </c>
      <c r="G6597" s="1">
        <v>43441</v>
      </c>
      <c r="H6597" s="13">
        <f>Orders[[#This Row],[DeliveryDate]]-Orders[[#This Row],[OrderDate]]</f>
        <v>24</v>
      </c>
      <c r="I6597" t="s">
        <v>3</v>
      </c>
      <c r="J6597" t="str">
        <f>_xlfn.XLOOKUP(Orders[[#This Row],[_SalesRepID]],'Sales team'!A:A,'Sales team'!B:B)</f>
        <v>Adam Hernandez</v>
      </c>
      <c r="K6597">
        <v>1</v>
      </c>
      <c r="L6597">
        <v>48</v>
      </c>
      <c r="M6597">
        <v>60</v>
      </c>
      <c r="N6597" t="str">
        <f>_xlfn.XLOOKUP(Orders[[#This Row],[_ProductID]],Products!A:A,Products!C:C)</f>
        <v>Furniture</v>
      </c>
      <c r="O6597">
        <v>19</v>
      </c>
      <c r="P6597">
        <v>7.4999999999999997E-2</v>
      </c>
      <c r="Q6597" s="2">
        <v>1005</v>
      </c>
      <c r="R6597" s="2">
        <v>693.44999999999993</v>
      </c>
      <c r="S6597" s="2">
        <v>4648.125</v>
      </c>
      <c r="T6597" s="2">
        <v>1180.8750000000005</v>
      </c>
    </row>
    <row r="6598" spans="1:20" x14ac:dyDescent="0.25">
      <c r="A6598" t="s">
        <v>1402</v>
      </c>
      <c r="B6598" t="s">
        <v>5</v>
      </c>
      <c r="C6598" t="s">
        <v>6</v>
      </c>
      <c r="D6598" s="1">
        <v>43300</v>
      </c>
      <c r="E6598" s="1">
        <v>43417</v>
      </c>
      <c r="F6598" s="1">
        <v>43438</v>
      </c>
      <c r="G6598" s="1">
        <v>43445</v>
      </c>
      <c r="H6598" s="13">
        <f>Orders[[#This Row],[DeliveryDate]]-Orders[[#This Row],[OrderDate]]</f>
        <v>28</v>
      </c>
      <c r="I6598" t="s">
        <v>3</v>
      </c>
      <c r="J6598" t="str">
        <f>_xlfn.XLOOKUP(Orders[[#This Row],[_SalesRepID]],'Sales team'!A:A,'Sales team'!B:B)</f>
        <v>Shawn Wallace</v>
      </c>
      <c r="K6598">
        <v>18</v>
      </c>
      <c r="L6598">
        <v>48</v>
      </c>
      <c r="M6598">
        <v>160</v>
      </c>
      <c r="N6598" t="str">
        <f>_xlfn.XLOOKUP(Orders[[#This Row],[_ProductID]],Products!A:A,Products!C:C)</f>
        <v>Home décor</v>
      </c>
      <c r="O6598">
        <v>39</v>
      </c>
      <c r="P6598">
        <v>0.3</v>
      </c>
      <c r="Q6598" s="2">
        <v>1112.2</v>
      </c>
      <c r="R6598" s="2">
        <v>500.49</v>
      </c>
      <c r="S6598" s="2">
        <v>6228.32</v>
      </c>
      <c r="T6598" s="2">
        <v>2224.3999999999996</v>
      </c>
    </row>
    <row r="6599" spans="1:20" x14ac:dyDescent="0.25">
      <c r="A6599" t="s">
        <v>1403</v>
      </c>
      <c r="B6599" t="s">
        <v>1</v>
      </c>
      <c r="C6599" t="s">
        <v>25</v>
      </c>
      <c r="D6599" s="1">
        <v>43300</v>
      </c>
      <c r="E6599" s="1">
        <v>43417</v>
      </c>
      <c r="F6599" s="1">
        <v>43430</v>
      </c>
      <c r="G6599" s="1">
        <v>43432</v>
      </c>
      <c r="H6599" s="13">
        <f>Orders[[#This Row],[DeliveryDate]]-Orders[[#This Row],[OrderDate]]</f>
        <v>15</v>
      </c>
      <c r="I6599" t="s">
        <v>3</v>
      </c>
      <c r="J6599" t="str">
        <f>_xlfn.XLOOKUP(Orders[[#This Row],[_SalesRepID]],'Sales team'!A:A,'Sales team'!B:B)</f>
        <v>Jerry Green</v>
      </c>
      <c r="K6599">
        <v>3</v>
      </c>
      <c r="L6599">
        <v>43</v>
      </c>
      <c r="M6599">
        <v>341</v>
      </c>
      <c r="N6599" t="str">
        <f>_xlfn.XLOOKUP(Orders[[#This Row],[_ProductID]],Products!A:A,Products!C:C)</f>
        <v>Electronics</v>
      </c>
      <c r="O6599">
        <v>28</v>
      </c>
      <c r="P6599">
        <v>0.05</v>
      </c>
      <c r="Q6599" s="2">
        <v>1045.2</v>
      </c>
      <c r="R6599" s="2">
        <v>522.6</v>
      </c>
      <c r="S6599" s="2">
        <v>6950.58</v>
      </c>
      <c r="T6599" s="2">
        <v>3292.3799999999997</v>
      </c>
    </row>
    <row r="6600" spans="1:20" x14ac:dyDescent="0.25">
      <c r="A6600" t="s">
        <v>1404</v>
      </c>
      <c r="B6600" t="s">
        <v>1</v>
      </c>
      <c r="C6600" t="s">
        <v>6</v>
      </c>
      <c r="D6600" s="1">
        <v>43300</v>
      </c>
      <c r="E6600" s="1">
        <v>43417</v>
      </c>
      <c r="F6600" s="1">
        <v>43422</v>
      </c>
      <c r="G6600" s="1">
        <v>43446</v>
      </c>
      <c r="H6600" s="13">
        <f>Orders[[#This Row],[DeliveryDate]]-Orders[[#This Row],[OrderDate]]</f>
        <v>29</v>
      </c>
      <c r="I6600" t="s">
        <v>3</v>
      </c>
      <c r="J6600" t="str">
        <f>_xlfn.XLOOKUP(Orders[[#This Row],[_SalesRepID]],'Sales team'!A:A,'Sales team'!B:B)</f>
        <v>Carl Nguyen</v>
      </c>
      <c r="K6600">
        <v>12</v>
      </c>
      <c r="L6600">
        <v>46</v>
      </c>
      <c r="M6600">
        <v>172</v>
      </c>
      <c r="N6600" t="str">
        <f>_xlfn.XLOOKUP(Orders[[#This Row],[_ProductID]],Products!A:A,Products!C:C)</f>
        <v>Outdoor</v>
      </c>
      <c r="O6600">
        <v>18</v>
      </c>
      <c r="P6600">
        <v>0.05</v>
      </c>
      <c r="Q6600" s="2">
        <v>234.5</v>
      </c>
      <c r="R6600" s="2">
        <v>136.01</v>
      </c>
      <c r="S6600" s="2">
        <v>222.77499999999998</v>
      </c>
      <c r="T6600" s="2">
        <v>86.764999999999986</v>
      </c>
    </row>
    <row r="6601" spans="1:20" x14ac:dyDescent="0.25">
      <c r="A6601" t="s">
        <v>1405</v>
      </c>
      <c r="B6601" t="s">
        <v>1</v>
      </c>
      <c r="C6601" t="s">
        <v>25</v>
      </c>
      <c r="D6601" s="1">
        <v>43300</v>
      </c>
      <c r="E6601" s="1">
        <v>43417</v>
      </c>
      <c r="F6601" s="1">
        <v>43426</v>
      </c>
      <c r="G6601" s="1">
        <v>43444</v>
      </c>
      <c r="H6601" s="13">
        <f>Orders[[#This Row],[DeliveryDate]]-Orders[[#This Row],[OrderDate]]</f>
        <v>27</v>
      </c>
      <c r="I6601" t="s">
        <v>3</v>
      </c>
      <c r="J6601" t="str">
        <f>_xlfn.XLOOKUP(Orders[[#This Row],[_SalesRepID]],'Sales team'!A:A,'Sales team'!B:B)</f>
        <v>Jerry Green</v>
      </c>
      <c r="K6601">
        <v>3</v>
      </c>
      <c r="L6601">
        <v>10</v>
      </c>
      <c r="M6601">
        <v>363</v>
      </c>
      <c r="N6601" t="str">
        <f>_xlfn.XLOOKUP(Orders[[#This Row],[_ProductID]],Products!A:A,Products!C:C)</f>
        <v>Furniture</v>
      </c>
      <c r="O6601">
        <v>12</v>
      </c>
      <c r="P6601">
        <v>0.05</v>
      </c>
      <c r="Q6601" s="2">
        <v>2231.1</v>
      </c>
      <c r="R6601" s="2">
        <v>1695.636</v>
      </c>
      <c r="S6601" s="2">
        <v>10597.725</v>
      </c>
      <c r="T6601" s="2">
        <v>2119.5450000000001</v>
      </c>
    </row>
    <row r="6602" spans="1:20" x14ac:dyDescent="0.25">
      <c r="A6602" t="s">
        <v>1406</v>
      </c>
      <c r="B6602" t="s">
        <v>5</v>
      </c>
      <c r="C6602" t="s">
        <v>6</v>
      </c>
      <c r="D6602" s="1">
        <v>43300</v>
      </c>
      <c r="E6602" s="1">
        <v>43417</v>
      </c>
      <c r="F6602" s="1">
        <v>43431</v>
      </c>
      <c r="G6602" s="1">
        <v>43434</v>
      </c>
      <c r="H6602" s="13">
        <f>Orders[[#This Row],[DeliveryDate]]-Orders[[#This Row],[OrderDate]]</f>
        <v>17</v>
      </c>
      <c r="I6602" t="s">
        <v>3</v>
      </c>
      <c r="J6602" t="str">
        <f>_xlfn.XLOOKUP(Orders[[#This Row],[_SalesRepID]],'Sales team'!A:A,'Sales team'!B:B)</f>
        <v>Carl Nguyen</v>
      </c>
      <c r="K6602">
        <v>12</v>
      </c>
      <c r="L6602">
        <v>47</v>
      </c>
      <c r="M6602">
        <v>159</v>
      </c>
      <c r="N6602" t="str">
        <f>_xlfn.XLOOKUP(Orders[[#This Row],[_ProductID]],Products!A:A,Products!C:C)</f>
        <v>Home décor</v>
      </c>
      <c r="O6602">
        <v>32</v>
      </c>
      <c r="P6602">
        <v>0.05</v>
      </c>
      <c r="Q6602" s="2">
        <v>4013.3</v>
      </c>
      <c r="R6602" s="2">
        <v>2729.0440000000003</v>
      </c>
      <c r="S6602" s="2">
        <v>7625.27</v>
      </c>
      <c r="T6602" s="2">
        <v>2167.1819999999998</v>
      </c>
    </row>
    <row r="6603" spans="1:20" x14ac:dyDescent="0.25">
      <c r="A6603" t="s">
        <v>1407</v>
      </c>
      <c r="B6603" t="s">
        <v>5</v>
      </c>
      <c r="C6603" t="s">
        <v>13</v>
      </c>
      <c r="D6603" s="1">
        <v>43300</v>
      </c>
      <c r="E6603" s="1">
        <v>43417</v>
      </c>
      <c r="F6603" s="1">
        <v>43423</v>
      </c>
      <c r="G6603" s="1">
        <v>43434</v>
      </c>
      <c r="H6603" s="13">
        <f>Orders[[#This Row],[DeliveryDate]]-Orders[[#This Row],[OrderDate]]</f>
        <v>17</v>
      </c>
      <c r="I6603" t="s">
        <v>3</v>
      </c>
      <c r="J6603" t="str">
        <f>_xlfn.XLOOKUP(Orders[[#This Row],[_SalesRepID]],'Sales team'!A:A,'Sales team'!B:B)</f>
        <v>Anthony Berry</v>
      </c>
      <c r="K6603">
        <v>16</v>
      </c>
      <c r="L6603">
        <v>6</v>
      </c>
      <c r="M6603">
        <v>282</v>
      </c>
      <c r="N6603" t="str">
        <f>_xlfn.XLOOKUP(Orders[[#This Row],[_ProductID]],Products!A:A,Products!C:C)</f>
        <v>Kitchen &amp; Dining</v>
      </c>
      <c r="O6603">
        <v>8</v>
      </c>
      <c r="P6603">
        <v>7.4999999999999997E-2</v>
      </c>
      <c r="Q6603" s="2">
        <v>1735.3</v>
      </c>
      <c r="R6603" s="2">
        <v>780.88499999999999</v>
      </c>
      <c r="S6603" s="2">
        <v>3210.3050000000003</v>
      </c>
      <c r="T6603" s="2">
        <v>1648.5350000000003</v>
      </c>
    </row>
    <row r="6604" spans="1:20" x14ac:dyDescent="0.25">
      <c r="A6604" t="s">
        <v>1393</v>
      </c>
      <c r="B6604" t="s">
        <v>5</v>
      </c>
      <c r="C6604" t="s">
        <v>46</v>
      </c>
      <c r="D6604" s="1">
        <v>43300</v>
      </c>
      <c r="E6604" s="1">
        <v>43416</v>
      </c>
      <c r="F6604" s="1">
        <v>43430</v>
      </c>
      <c r="G6604" s="1">
        <v>43445</v>
      </c>
      <c r="H6604" s="13">
        <f>Orders[[#This Row],[DeliveryDate]]-Orders[[#This Row],[OrderDate]]</f>
        <v>29</v>
      </c>
      <c r="I6604" t="s">
        <v>3</v>
      </c>
      <c r="J6604" t="str">
        <f>_xlfn.XLOOKUP(Orders[[#This Row],[_SalesRepID]],'Sales team'!A:A,'Sales team'!B:B)</f>
        <v>Nicholas Cunningham</v>
      </c>
      <c r="K6604">
        <v>19</v>
      </c>
      <c r="L6604">
        <v>35</v>
      </c>
      <c r="M6604">
        <v>64</v>
      </c>
      <c r="N6604" t="str">
        <f>_xlfn.XLOOKUP(Orders[[#This Row],[_ProductID]],Products!A:A,Products!C:C)</f>
        <v>Kitchen &amp; Dining</v>
      </c>
      <c r="O6604">
        <v>4</v>
      </c>
      <c r="P6604">
        <v>0.1</v>
      </c>
      <c r="Q6604" s="2">
        <v>3892.7000000000003</v>
      </c>
      <c r="R6604" s="2">
        <v>2763.817</v>
      </c>
      <c r="S6604" s="2">
        <v>7006.8600000000006</v>
      </c>
      <c r="T6604" s="2">
        <v>1479.2260000000006</v>
      </c>
    </row>
    <row r="6605" spans="1:20" x14ac:dyDescent="0.25">
      <c r="A6605" t="s">
        <v>1394</v>
      </c>
      <c r="B6605" t="s">
        <v>10</v>
      </c>
      <c r="C6605" t="s">
        <v>25</v>
      </c>
      <c r="D6605" s="1">
        <v>43300</v>
      </c>
      <c r="E6605" s="1">
        <v>43416</v>
      </c>
      <c r="F6605" s="1">
        <v>43429</v>
      </c>
      <c r="G6605" s="1">
        <v>43432</v>
      </c>
      <c r="H6605" s="13">
        <f>Orders[[#This Row],[DeliveryDate]]-Orders[[#This Row],[OrderDate]]</f>
        <v>16</v>
      </c>
      <c r="I6605" t="s">
        <v>3</v>
      </c>
      <c r="J6605" t="str">
        <f>_xlfn.XLOOKUP(Orders[[#This Row],[_SalesRepID]],'Sales team'!A:A,'Sales team'!B:B)</f>
        <v>Donald Reynolds</v>
      </c>
      <c r="K6605">
        <v>26</v>
      </c>
      <c r="L6605">
        <v>48</v>
      </c>
      <c r="M6605">
        <v>344</v>
      </c>
      <c r="N6605" t="str">
        <f>_xlfn.XLOOKUP(Orders[[#This Row],[_ProductID]],Products!A:A,Products!C:C)</f>
        <v>Home décor</v>
      </c>
      <c r="O6605">
        <v>39</v>
      </c>
      <c r="P6605">
        <v>0.15</v>
      </c>
      <c r="Q6605" s="2">
        <v>247.9</v>
      </c>
      <c r="R6605" s="2">
        <v>180.96700000000001</v>
      </c>
      <c r="S6605" s="2">
        <v>842.86</v>
      </c>
      <c r="T6605" s="2">
        <v>118.99199999999996</v>
      </c>
    </row>
    <row r="6606" spans="1:20" x14ac:dyDescent="0.25">
      <c r="A6606" t="s">
        <v>1395</v>
      </c>
      <c r="B6606" t="s">
        <v>1</v>
      </c>
      <c r="C6606" t="s">
        <v>6</v>
      </c>
      <c r="D6606" s="1">
        <v>43300</v>
      </c>
      <c r="E6606" s="1">
        <v>43416</v>
      </c>
      <c r="F6606" s="1">
        <v>43430</v>
      </c>
      <c r="G6606" s="1">
        <v>43437</v>
      </c>
      <c r="H6606" s="13">
        <f>Orders[[#This Row],[DeliveryDate]]-Orders[[#This Row],[OrderDate]]</f>
        <v>21</v>
      </c>
      <c r="I6606" t="s">
        <v>3</v>
      </c>
      <c r="J6606" t="str">
        <f>_xlfn.XLOOKUP(Orders[[#This Row],[_SalesRepID]],'Sales team'!A:A,'Sales team'!B:B)</f>
        <v>Adam Hernandez</v>
      </c>
      <c r="K6606">
        <v>1</v>
      </c>
      <c r="L6606">
        <v>39</v>
      </c>
      <c r="M6606">
        <v>119</v>
      </c>
      <c r="N6606" t="str">
        <f>_xlfn.XLOOKUP(Orders[[#This Row],[_ProductID]],Products!A:A,Products!C:C)</f>
        <v>Outdoor</v>
      </c>
      <c r="O6606">
        <v>9</v>
      </c>
      <c r="P6606">
        <v>0.05</v>
      </c>
      <c r="Q6606" s="2">
        <v>3658.2000000000003</v>
      </c>
      <c r="R6606" s="2">
        <v>2707.0680000000002</v>
      </c>
      <c r="S6606" s="2">
        <v>20851.739999999998</v>
      </c>
      <c r="T6606" s="2">
        <v>4609.3319999999967</v>
      </c>
    </row>
    <row r="6607" spans="1:20" x14ac:dyDescent="0.25">
      <c r="A6607" t="s">
        <v>1396</v>
      </c>
      <c r="B6607" t="s">
        <v>8</v>
      </c>
      <c r="C6607" t="s">
        <v>15</v>
      </c>
      <c r="D6607" s="1">
        <v>43300</v>
      </c>
      <c r="E6607" s="1">
        <v>43416</v>
      </c>
      <c r="F6607" s="1">
        <v>43442</v>
      </c>
      <c r="G6607" s="1">
        <v>43424</v>
      </c>
      <c r="H6607" s="13">
        <f>Orders[[#This Row],[DeliveryDate]]-Orders[[#This Row],[OrderDate]]</f>
        <v>8</v>
      </c>
      <c r="I6607" t="s">
        <v>3</v>
      </c>
      <c r="J6607" t="str">
        <f>_xlfn.XLOOKUP(Orders[[#This Row],[_SalesRepID]],'Sales team'!A:A,'Sales team'!B:B)</f>
        <v>Joe Price</v>
      </c>
      <c r="K6607">
        <v>22</v>
      </c>
      <c r="L6607">
        <v>48</v>
      </c>
      <c r="M6607">
        <v>26</v>
      </c>
      <c r="N6607" t="str">
        <f>_xlfn.XLOOKUP(Orders[[#This Row],[_ProductID]],Products!A:A,Products!C:C)</f>
        <v>Electronics</v>
      </c>
      <c r="O6607">
        <v>25</v>
      </c>
      <c r="P6607">
        <v>0.05</v>
      </c>
      <c r="Q6607" s="2">
        <v>6512.4000000000005</v>
      </c>
      <c r="R6607" s="2">
        <v>3712.0680000000002</v>
      </c>
      <c r="S6607" s="2">
        <v>43307.46</v>
      </c>
      <c r="T6607" s="2">
        <v>17322.983999999997</v>
      </c>
    </row>
    <row r="6608" spans="1:20" x14ac:dyDescent="0.25">
      <c r="A6608" t="s">
        <v>1397</v>
      </c>
      <c r="B6608" t="s">
        <v>1</v>
      </c>
      <c r="C6608" t="s">
        <v>6</v>
      </c>
      <c r="D6608" s="1">
        <v>43300</v>
      </c>
      <c r="E6608" s="1">
        <v>43416</v>
      </c>
      <c r="F6608" s="1">
        <v>43424</v>
      </c>
      <c r="G6608" s="1">
        <v>43437</v>
      </c>
      <c r="H6608" s="13">
        <f>Orders[[#This Row],[DeliveryDate]]-Orders[[#This Row],[OrderDate]]</f>
        <v>21</v>
      </c>
      <c r="I6608" t="s">
        <v>3</v>
      </c>
      <c r="J6608" t="str">
        <f>_xlfn.XLOOKUP(Orders[[#This Row],[_SalesRepID]],'Sales team'!A:A,'Sales team'!B:B)</f>
        <v>Stephen Payne</v>
      </c>
      <c r="K6608">
        <v>5</v>
      </c>
      <c r="L6608">
        <v>8</v>
      </c>
      <c r="M6608">
        <v>110</v>
      </c>
      <c r="N6608" t="str">
        <f>_xlfn.XLOOKUP(Orders[[#This Row],[_ProductID]],Products!A:A,Products!C:C)</f>
        <v>Home décor</v>
      </c>
      <c r="O6608">
        <v>31</v>
      </c>
      <c r="P6608">
        <v>0.05</v>
      </c>
      <c r="Q6608" s="2">
        <v>1031.8</v>
      </c>
      <c r="R6608" s="2">
        <v>815.12199999999996</v>
      </c>
      <c r="S6608" s="2">
        <v>4901.05</v>
      </c>
      <c r="T6608" s="2">
        <v>825.44000000000051</v>
      </c>
    </row>
    <row r="6609" spans="1:20" x14ac:dyDescent="0.25">
      <c r="A6609" t="s">
        <v>1398</v>
      </c>
      <c r="B6609" t="s">
        <v>1</v>
      </c>
      <c r="C6609" t="s">
        <v>2</v>
      </c>
      <c r="D6609" s="1">
        <v>43300</v>
      </c>
      <c r="E6609" s="1">
        <v>43416</v>
      </c>
      <c r="F6609" s="1">
        <v>43434</v>
      </c>
      <c r="G6609" s="1">
        <v>43441</v>
      </c>
      <c r="H6609" s="13">
        <f>Orders[[#This Row],[DeliveryDate]]-Orders[[#This Row],[OrderDate]]</f>
        <v>25</v>
      </c>
      <c r="I6609" t="s">
        <v>3</v>
      </c>
      <c r="J6609" t="str">
        <f>_xlfn.XLOOKUP(Orders[[#This Row],[_SalesRepID]],'Sales team'!A:A,'Sales team'!B:B)</f>
        <v>Shawn Cook</v>
      </c>
      <c r="K6609">
        <v>7</v>
      </c>
      <c r="L6609">
        <v>16</v>
      </c>
      <c r="M6609">
        <v>239</v>
      </c>
      <c r="N6609" t="str">
        <f>_xlfn.XLOOKUP(Orders[[#This Row],[_ProductID]],Products!A:A,Products!C:C)</f>
        <v>Home décor</v>
      </c>
      <c r="O6609">
        <v>23</v>
      </c>
      <c r="P6609">
        <v>0.05</v>
      </c>
      <c r="Q6609" s="2">
        <v>1862.6000000000001</v>
      </c>
      <c r="R6609" s="2">
        <v>1527.3320000000001</v>
      </c>
      <c r="S6609" s="2">
        <v>12386.29</v>
      </c>
      <c r="T6609" s="2">
        <v>1694.9660000000003</v>
      </c>
    </row>
    <row r="6610" spans="1:20" x14ac:dyDescent="0.25">
      <c r="A6610" t="s">
        <v>1399</v>
      </c>
      <c r="B6610" t="s">
        <v>8</v>
      </c>
      <c r="C6610" t="s">
        <v>46</v>
      </c>
      <c r="D6610" s="1">
        <v>43300</v>
      </c>
      <c r="E6610" s="1">
        <v>43416</v>
      </c>
      <c r="F6610" s="1">
        <v>43444</v>
      </c>
      <c r="G6610" s="1">
        <v>43426</v>
      </c>
      <c r="H6610" s="13">
        <f>Orders[[#This Row],[DeliveryDate]]-Orders[[#This Row],[OrderDate]]</f>
        <v>10</v>
      </c>
      <c r="I6610" t="s">
        <v>3</v>
      </c>
      <c r="J6610" t="str">
        <f>_xlfn.XLOOKUP(Orders[[#This Row],[_SalesRepID]],'Sales team'!A:A,'Sales team'!B:B)</f>
        <v>Douglas Tucker</v>
      </c>
      <c r="K6610">
        <v>23</v>
      </c>
      <c r="L6610">
        <v>37</v>
      </c>
      <c r="M6610">
        <v>60</v>
      </c>
      <c r="N6610" t="str">
        <f>_xlfn.XLOOKUP(Orders[[#This Row],[_ProductID]],Products!A:A,Products!C:C)</f>
        <v>Outdoor</v>
      </c>
      <c r="O6610">
        <v>10</v>
      </c>
      <c r="P6610">
        <v>0.1</v>
      </c>
      <c r="Q6610" s="2">
        <v>2365.1</v>
      </c>
      <c r="R6610" s="2">
        <v>1206.201</v>
      </c>
      <c r="S6610" s="2">
        <v>2128.59</v>
      </c>
      <c r="T6610" s="2">
        <v>922.38900000000012</v>
      </c>
    </row>
    <row r="6611" spans="1:20" x14ac:dyDescent="0.25">
      <c r="A6611" t="s">
        <v>1383</v>
      </c>
      <c r="B6611" t="s">
        <v>1</v>
      </c>
      <c r="C6611" t="s">
        <v>6</v>
      </c>
      <c r="D6611" s="1">
        <v>43300</v>
      </c>
      <c r="E6611" s="1">
        <v>43415</v>
      </c>
      <c r="F6611" s="1">
        <v>43440</v>
      </c>
      <c r="G6611" s="1">
        <v>43424</v>
      </c>
      <c r="H6611" s="13">
        <f>Orders[[#This Row],[DeliveryDate]]-Orders[[#This Row],[OrderDate]]</f>
        <v>9</v>
      </c>
      <c r="I6611" t="s">
        <v>3</v>
      </c>
      <c r="J6611" t="str">
        <f>_xlfn.XLOOKUP(Orders[[#This Row],[_SalesRepID]],'Sales team'!A:A,'Sales team'!B:B)</f>
        <v>George Lewis</v>
      </c>
      <c r="K6611">
        <v>8</v>
      </c>
      <c r="L6611">
        <v>31</v>
      </c>
      <c r="M6611">
        <v>176</v>
      </c>
      <c r="N6611" t="str">
        <f>_xlfn.XLOOKUP(Orders[[#This Row],[_ProductID]],Products!A:A,Products!C:C)</f>
        <v>Kitchen &amp; Dining</v>
      </c>
      <c r="O6611">
        <v>37</v>
      </c>
      <c r="P6611">
        <v>0.4</v>
      </c>
      <c r="Q6611" s="2">
        <v>2747</v>
      </c>
      <c r="R6611" s="2">
        <v>1785.55</v>
      </c>
      <c r="S6611" s="2">
        <v>11537.4</v>
      </c>
      <c r="T6611" s="2">
        <v>-961.45000000000073</v>
      </c>
    </row>
    <row r="6612" spans="1:20" x14ac:dyDescent="0.25">
      <c r="A6612" t="s">
        <v>1384</v>
      </c>
      <c r="B6612" t="s">
        <v>5</v>
      </c>
      <c r="C6612" t="s">
        <v>25</v>
      </c>
      <c r="D6612" s="1">
        <v>43300</v>
      </c>
      <c r="E6612" s="1">
        <v>43415</v>
      </c>
      <c r="F6612" s="1">
        <v>43428</v>
      </c>
      <c r="G6612" s="1">
        <v>43423</v>
      </c>
      <c r="H6612" s="13">
        <f>Orders[[#This Row],[DeliveryDate]]-Orders[[#This Row],[OrderDate]]</f>
        <v>8</v>
      </c>
      <c r="I6612" t="s">
        <v>3</v>
      </c>
      <c r="J6612" t="str">
        <f>_xlfn.XLOOKUP(Orders[[#This Row],[_SalesRepID]],'Sales team'!A:A,'Sales team'!B:B)</f>
        <v>Anthony Torres</v>
      </c>
      <c r="K6612">
        <v>20</v>
      </c>
      <c r="L6612">
        <v>44</v>
      </c>
      <c r="M6612">
        <v>340</v>
      </c>
      <c r="N6612" t="str">
        <f>_xlfn.XLOOKUP(Orders[[#This Row],[_ProductID]],Products!A:A,Products!C:C)</f>
        <v>Home décor</v>
      </c>
      <c r="O6612">
        <v>44</v>
      </c>
      <c r="P6612">
        <v>0.05</v>
      </c>
      <c r="Q6612" s="2">
        <v>1058.6000000000001</v>
      </c>
      <c r="R6612" s="2">
        <v>529.30000000000007</v>
      </c>
      <c r="S6612" s="2">
        <v>1005.6700000000001</v>
      </c>
      <c r="T6612" s="2">
        <v>476.37</v>
      </c>
    </row>
    <row r="6613" spans="1:20" x14ac:dyDescent="0.25">
      <c r="A6613" t="s">
        <v>1385</v>
      </c>
      <c r="B6613" t="s">
        <v>5</v>
      </c>
      <c r="C6613" t="s">
        <v>15</v>
      </c>
      <c r="D6613" s="1">
        <v>43300</v>
      </c>
      <c r="E6613" s="1">
        <v>43415</v>
      </c>
      <c r="F6613" s="1">
        <v>43432</v>
      </c>
      <c r="G6613" s="1">
        <v>43424</v>
      </c>
      <c r="H6613" s="13">
        <f>Orders[[#This Row],[DeliveryDate]]-Orders[[#This Row],[OrderDate]]</f>
        <v>9</v>
      </c>
      <c r="I6613" t="s">
        <v>3</v>
      </c>
      <c r="J6613" t="str">
        <f>_xlfn.XLOOKUP(Orders[[#This Row],[_SalesRepID]],'Sales team'!A:A,'Sales team'!B:B)</f>
        <v>Shawn Wallace</v>
      </c>
      <c r="K6613">
        <v>18</v>
      </c>
      <c r="L6613">
        <v>16</v>
      </c>
      <c r="M6613">
        <v>15</v>
      </c>
      <c r="N6613" t="str">
        <f>_xlfn.XLOOKUP(Orders[[#This Row],[_ProductID]],Products!A:A,Products!C:C)</f>
        <v>Electronics</v>
      </c>
      <c r="O6613">
        <v>6</v>
      </c>
      <c r="P6613">
        <v>0.15</v>
      </c>
      <c r="Q6613" s="2">
        <v>1306.5</v>
      </c>
      <c r="R6613" s="2">
        <v>940.68</v>
      </c>
      <c r="S6613" s="2">
        <v>5552.625</v>
      </c>
      <c r="T6613" s="2">
        <v>849.22500000000036</v>
      </c>
    </row>
    <row r="6614" spans="1:20" x14ac:dyDescent="0.25">
      <c r="A6614" t="s">
        <v>1386</v>
      </c>
      <c r="B6614" t="s">
        <v>5</v>
      </c>
      <c r="C6614" t="s">
        <v>13</v>
      </c>
      <c r="D6614" s="1">
        <v>43300</v>
      </c>
      <c r="E6614" s="1">
        <v>43415</v>
      </c>
      <c r="F6614" s="1">
        <v>43436</v>
      </c>
      <c r="G6614" s="1">
        <v>43458</v>
      </c>
      <c r="H6614" s="13">
        <f>Orders[[#This Row],[DeliveryDate]]-Orders[[#This Row],[OrderDate]]</f>
        <v>43</v>
      </c>
      <c r="I6614" t="s">
        <v>3</v>
      </c>
      <c r="J6614" t="str">
        <f>_xlfn.XLOOKUP(Orders[[#This Row],[_SalesRepID]],'Sales team'!A:A,'Sales team'!B:B)</f>
        <v>Todd Roberts</v>
      </c>
      <c r="K6614">
        <v>13</v>
      </c>
      <c r="L6614">
        <v>15</v>
      </c>
      <c r="M6614">
        <v>281</v>
      </c>
      <c r="N6614" t="str">
        <f>_xlfn.XLOOKUP(Orders[[#This Row],[_ProductID]],Products!A:A,Products!C:C)</f>
        <v>Kitchen &amp; Dining</v>
      </c>
      <c r="O6614">
        <v>13</v>
      </c>
      <c r="P6614">
        <v>0.05</v>
      </c>
      <c r="Q6614" s="2">
        <v>2572.8000000000002</v>
      </c>
      <c r="R6614" s="2">
        <v>1543.68</v>
      </c>
      <c r="S6614" s="2">
        <v>9776.64</v>
      </c>
      <c r="T6614" s="2">
        <v>3601.9199999999992</v>
      </c>
    </row>
    <row r="6615" spans="1:20" x14ac:dyDescent="0.25">
      <c r="A6615" t="s">
        <v>1387</v>
      </c>
      <c r="B6615" t="s">
        <v>5</v>
      </c>
      <c r="C6615" t="s">
        <v>15</v>
      </c>
      <c r="D6615" s="1">
        <v>43300</v>
      </c>
      <c r="E6615" s="1">
        <v>43415</v>
      </c>
      <c r="F6615" s="1">
        <v>43442</v>
      </c>
      <c r="G6615" s="1">
        <v>43425</v>
      </c>
      <c r="H6615" s="13">
        <f>Orders[[#This Row],[DeliveryDate]]-Orders[[#This Row],[OrderDate]]</f>
        <v>10</v>
      </c>
      <c r="I6615" t="s">
        <v>3</v>
      </c>
      <c r="J6615" t="str">
        <f>_xlfn.XLOOKUP(Orders[[#This Row],[_SalesRepID]],'Sales team'!A:A,'Sales team'!B:B)</f>
        <v>Frank Brown</v>
      </c>
      <c r="K6615">
        <v>17</v>
      </c>
      <c r="L6615">
        <v>31</v>
      </c>
      <c r="M6615">
        <v>28</v>
      </c>
      <c r="N6615" t="str">
        <f>_xlfn.XLOOKUP(Orders[[#This Row],[_ProductID]],Products!A:A,Products!C:C)</f>
        <v>Home décor</v>
      </c>
      <c r="O6615">
        <v>31</v>
      </c>
      <c r="P6615">
        <v>0.1</v>
      </c>
      <c r="Q6615" s="2">
        <v>1125.6000000000001</v>
      </c>
      <c r="R6615" s="2">
        <v>787.92000000000007</v>
      </c>
      <c r="S6615" s="2">
        <v>3039.1200000000003</v>
      </c>
      <c r="T6615" s="2">
        <v>675.36000000000013</v>
      </c>
    </row>
    <row r="6616" spans="1:20" x14ac:dyDescent="0.25">
      <c r="A6616" t="s">
        <v>1388</v>
      </c>
      <c r="B6616" t="s">
        <v>10</v>
      </c>
      <c r="C6616" t="s">
        <v>2</v>
      </c>
      <c r="D6616" s="1">
        <v>43300</v>
      </c>
      <c r="E6616" s="1">
        <v>43415</v>
      </c>
      <c r="F6616" s="1">
        <v>43422</v>
      </c>
      <c r="G6616" s="1">
        <v>43444</v>
      </c>
      <c r="H6616" s="13">
        <f>Orders[[#This Row],[DeliveryDate]]-Orders[[#This Row],[OrderDate]]</f>
        <v>29</v>
      </c>
      <c r="I6616" t="s">
        <v>3</v>
      </c>
      <c r="J6616" t="str">
        <f>_xlfn.XLOOKUP(Orders[[#This Row],[_SalesRepID]],'Sales team'!A:A,'Sales team'!B:B)</f>
        <v>Carlos Miller</v>
      </c>
      <c r="K6616">
        <v>28</v>
      </c>
      <c r="L6616">
        <v>19</v>
      </c>
      <c r="M6616">
        <v>232</v>
      </c>
      <c r="N6616" t="str">
        <f>_xlfn.XLOOKUP(Orders[[#This Row],[_ProductID]],Products!A:A,Products!C:C)</f>
        <v>Outdoor</v>
      </c>
      <c r="O6616">
        <v>10</v>
      </c>
      <c r="P6616">
        <v>0.3</v>
      </c>
      <c r="Q6616" s="2">
        <v>911.2</v>
      </c>
      <c r="R6616" s="2">
        <v>692.51200000000006</v>
      </c>
      <c r="S6616" s="2">
        <v>4464.88</v>
      </c>
      <c r="T6616" s="2">
        <v>-382.70400000000063</v>
      </c>
    </row>
    <row r="6617" spans="1:20" x14ac:dyDescent="0.25">
      <c r="A6617" t="s">
        <v>1389</v>
      </c>
      <c r="B6617" t="s">
        <v>1</v>
      </c>
      <c r="C6617" t="s">
        <v>2</v>
      </c>
      <c r="D6617" s="1">
        <v>43300</v>
      </c>
      <c r="E6617" s="1">
        <v>43415</v>
      </c>
      <c r="F6617" s="1">
        <v>43434</v>
      </c>
      <c r="G6617" s="1">
        <v>43434</v>
      </c>
      <c r="H6617" s="13">
        <f>Orders[[#This Row],[DeliveryDate]]-Orders[[#This Row],[OrderDate]]</f>
        <v>19</v>
      </c>
      <c r="I6617" t="s">
        <v>3</v>
      </c>
      <c r="J6617" t="str">
        <f>_xlfn.XLOOKUP(Orders[[#This Row],[_SalesRepID]],'Sales team'!A:A,'Sales team'!B:B)</f>
        <v>George Lewis</v>
      </c>
      <c r="K6617">
        <v>8</v>
      </c>
      <c r="L6617">
        <v>28</v>
      </c>
      <c r="M6617">
        <v>253</v>
      </c>
      <c r="N6617" t="str">
        <f>_xlfn.XLOOKUP(Orders[[#This Row],[_ProductID]],Products!A:A,Products!C:C)</f>
        <v>Kitchen &amp; Dining</v>
      </c>
      <c r="O6617">
        <v>37</v>
      </c>
      <c r="P6617">
        <v>7.4999999999999997E-2</v>
      </c>
      <c r="Q6617" s="2">
        <v>1092.1000000000001</v>
      </c>
      <c r="R6617" s="2">
        <v>688.02300000000014</v>
      </c>
      <c r="S6617" s="2">
        <v>1010.1925000000002</v>
      </c>
      <c r="T6617" s="2">
        <v>322.16950000000008</v>
      </c>
    </row>
    <row r="6618" spans="1:20" x14ac:dyDescent="0.25">
      <c r="A6618" t="s">
        <v>1390</v>
      </c>
      <c r="B6618" t="s">
        <v>1</v>
      </c>
      <c r="C6618" t="s">
        <v>13</v>
      </c>
      <c r="D6618" s="1">
        <v>43300</v>
      </c>
      <c r="E6618" s="1">
        <v>43415</v>
      </c>
      <c r="F6618" s="1">
        <v>43429</v>
      </c>
      <c r="G6618" s="1">
        <v>43431</v>
      </c>
      <c r="H6618" s="13">
        <f>Orders[[#This Row],[DeliveryDate]]-Orders[[#This Row],[OrderDate]]</f>
        <v>16</v>
      </c>
      <c r="I6618" t="s">
        <v>3</v>
      </c>
      <c r="J6618" t="str">
        <f>_xlfn.XLOOKUP(Orders[[#This Row],[_SalesRepID]],'Sales team'!A:A,'Sales team'!B:B)</f>
        <v>Shawn Cook</v>
      </c>
      <c r="K6618">
        <v>7</v>
      </c>
      <c r="L6618">
        <v>32</v>
      </c>
      <c r="M6618">
        <v>286</v>
      </c>
      <c r="N6618" t="str">
        <f>_xlfn.XLOOKUP(Orders[[#This Row],[_ProductID]],Products!A:A,Products!C:C)</f>
        <v>Home décor</v>
      </c>
      <c r="O6618">
        <v>45</v>
      </c>
      <c r="P6618">
        <v>0.4</v>
      </c>
      <c r="Q6618" s="2">
        <v>1916.2</v>
      </c>
      <c r="R6618" s="2">
        <v>1417.9880000000001</v>
      </c>
      <c r="S6618" s="2">
        <v>8048.0399999999991</v>
      </c>
      <c r="T6618" s="2">
        <v>-1877.876000000002</v>
      </c>
    </row>
    <row r="6619" spans="1:20" x14ac:dyDescent="0.25">
      <c r="A6619" t="s">
        <v>1391</v>
      </c>
      <c r="B6619" t="s">
        <v>1</v>
      </c>
      <c r="C6619" t="s">
        <v>6</v>
      </c>
      <c r="D6619" s="1">
        <v>43300</v>
      </c>
      <c r="E6619" s="1">
        <v>43415</v>
      </c>
      <c r="F6619" s="1">
        <v>43441</v>
      </c>
      <c r="G6619" s="1">
        <v>43439</v>
      </c>
      <c r="H6619" s="13">
        <f>Orders[[#This Row],[DeliveryDate]]-Orders[[#This Row],[OrderDate]]</f>
        <v>24</v>
      </c>
      <c r="I6619" t="s">
        <v>3</v>
      </c>
      <c r="J6619" t="str">
        <f>_xlfn.XLOOKUP(Orders[[#This Row],[_SalesRepID]],'Sales team'!A:A,'Sales team'!B:B)</f>
        <v>Chris Armstrong</v>
      </c>
      <c r="K6619">
        <v>4</v>
      </c>
      <c r="L6619">
        <v>33</v>
      </c>
      <c r="M6619">
        <v>149</v>
      </c>
      <c r="N6619" t="str">
        <f>_xlfn.XLOOKUP(Orders[[#This Row],[_ProductID]],Products!A:A,Products!C:C)</f>
        <v>Home décor</v>
      </c>
      <c r="O6619">
        <v>39</v>
      </c>
      <c r="P6619">
        <v>7.4999999999999997E-2</v>
      </c>
      <c r="Q6619" s="2">
        <v>5252.8</v>
      </c>
      <c r="R6619" s="2">
        <v>4044.6560000000004</v>
      </c>
      <c r="S6619" s="2">
        <v>34011.879999999997</v>
      </c>
      <c r="T6619" s="2">
        <v>5699.2879999999932</v>
      </c>
    </row>
    <row r="6620" spans="1:20" x14ac:dyDescent="0.25">
      <c r="A6620" t="s">
        <v>1392</v>
      </c>
      <c r="B6620" t="s">
        <v>1</v>
      </c>
      <c r="C6620" t="s">
        <v>13</v>
      </c>
      <c r="D6620" s="1">
        <v>43300</v>
      </c>
      <c r="E6620" s="1">
        <v>43415</v>
      </c>
      <c r="F6620" s="1">
        <v>43439</v>
      </c>
      <c r="G6620" s="1">
        <v>43419</v>
      </c>
      <c r="H6620" s="13">
        <f>Orders[[#This Row],[DeliveryDate]]-Orders[[#This Row],[OrderDate]]</f>
        <v>4</v>
      </c>
      <c r="I6620" t="s">
        <v>3</v>
      </c>
      <c r="J6620" t="str">
        <f>_xlfn.XLOOKUP(Orders[[#This Row],[_SalesRepID]],'Sales team'!A:A,'Sales team'!B:B)</f>
        <v>Adam Hernandez</v>
      </c>
      <c r="K6620">
        <v>1</v>
      </c>
      <c r="L6620">
        <v>8</v>
      </c>
      <c r="M6620">
        <v>279</v>
      </c>
      <c r="N6620" t="str">
        <f>_xlfn.XLOOKUP(Orders[[#This Row],[_ProductID]],Products!A:A,Products!C:C)</f>
        <v>Home décor</v>
      </c>
      <c r="O6620">
        <v>14</v>
      </c>
      <c r="P6620">
        <v>0.1</v>
      </c>
      <c r="Q6620" s="2">
        <v>180.9</v>
      </c>
      <c r="R6620" s="2">
        <v>121.20300000000002</v>
      </c>
      <c r="S6620" s="2">
        <v>325.62</v>
      </c>
      <c r="T6620" s="2">
        <v>83.21399999999997</v>
      </c>
    </row>
    <row r="6621" spans="1:20" x14ac:dyDescent="0.25">
      <c r="A6621" t="s">
        <v>1371</v>
      </c>
      <c r="B6621" t="s">
        <v>10</v>
      </c>
      <c r="C6621" t="s">
        <v>6</v>
      </c>
      <c r="D6621" s="1">
        <v>43300</v>
      </c>
      <c r="E6621" s="1">
        <v>43414</v>
      </c>
      <c r="F6621" s="1">
        <v>43432</v>
      </c>
      <c r="G6621" s="1">
        <v>43430</v>
      </c>
      <c r="H6621" s="13">
        <f>Orders[[#This Row],[DeliveryDate]]-Orders[[#This Row],[OrderDate]]</f>
        <v>16</v>
      </c>
      <c r="I6621" t="s">
        <v>3</v>
      </c>
      <c r="J6621" t="str">
        <f>_xlfn.XLOOKUP(Orders[[#This Row],[_SalesRepID]],'Sales team'!A:A,'Sales team'!B:B)</f>
        <v>Carlos Miller</v>
      </c>
      <c r="K6621">
        <v>28</v>
      </c>
      <c r="L6621">
        <v>10</v>
      </c>
      <c r="M6621">
        <v>171</v>
      </c>
      <c r="N6621" t="str">
        <f>_xlfn.XLOOKUP(Orders[[#This Row],[_ProductID]],Products!A:A,Products!C:C)</f>
        <v>Furniture</v>
      </c>
      <c r="O6621">
        <v>15</v>
      </c>
      <c r="P6621">
        <v>0.05</v>
      </c>
      <c r="Q6621" s="2">
        <v>5199.2</v>
      </c>
      <c r="R6621" s="2">
        <v>2859.56</v>
      </c>
      <c r="S6621" s="2">
        <v>34574.68</v>
      </c>
      <c r="T6621" s="2">
        <v>14557.760000000002</v>
      </c>
    </row>
    <row r="6622" spans="1:20" x14ac:dyDescent="0.25">
      <c r="A6622" t="s">
        <v>1372</v>
      </c>
      <c r="B6622" t="s">
        <v>1</v>
      </c>
      <c r="C6622" t="s">
        <v>15</v>
      </c>
      <c r="D6622" s="1">
        <v>43300</v>
      </c>
      <c r="E6622" s="1">
        <v>43414</v>
      </c>
      <c r="F6622" s="1">
        <v>43429</v>
      </c>
      <c r="G6622" s="1">
        <v>43426</v>
      </c>
      <c r="H6622" s="13">
        <f>Orders[[#This Row],[DeliveryDate]]-Orders[[#This Row],[OrderDate]]</f>
        <v>12</v>
      </c>
      <c r="I6622" t="s">
        <v>3</v>
      </c>
      <c r="J6622" t="str">
        <f>_xlfn.XLOOKUP(Orders[[#This Row],[_SalesRepID]],'Sales team'!A:A,'Sales team'!B:B)</f>
        <v>Stephen Payne</v>
      </c>
      <c r="K6622">
        <v>5</v>
      </c>
      <c r="L6622">
        <v>48</v>
      </c>
      <c r="M6622">
        <v>47</v>
      </c>
      <c r="N6622" t="str">
        <f>_xlfn.XLOOKUP(Orders[[#This Row],[_ProductID]],Products!A:A,Products!C:C)</f>
        <v>Electronics</v>
      </c>
      <c r="O6622">
        <v>47</v>
      </c>
      <c r="P6622">
        <v>0.1</v>
      </c>
      <c r="Q6622" s="2">
        <v>5038.4000000000005</v>
      </c>
      <c r="R6622" s="2">
        <v>2720.7360000000003</v>
      </c>
      <c r="S6622" s="2">
        <v>22672.800000000003</v>
      </c>
      <c r="T6622" s="2">
        <v>9069.1200000000008</v>
      </c>
    </row>
    <row r="6623" spans="1:20" x14ac:dyDescent="0.25">
      <c r="A6623" t="s">
        <v>1373</v>
      </c>
      <c r="B6623" t="s">
        <v>5</v>
      </c>
      <c r="C6623" t="s">
        <v>46</v>
      </c>
      <c r="D6623" s="1">
        <v>43300</v>
      </c>
      <c r="E6623" s="1">
        <v>43414</v>
      </c>
      <c r="F6623" s="1">
        <v>43425</v>
      </c>
      <c r="G6623" s="1">
        <v>43430</v>
      </c>
      <c r="H6623" s="13">
        <f>Orders[[#This Row],[DeliveryDate]]-Orders[[#This Row],[OrderDate]]</f>
        <v>16</v>
      </c>
      <c r="I6623" t="s">
        <v>3</v>
      </c>
      <c r="J6623" t="str">
        <f>_xlfn.XLOOKUP(Orders[[#This Row],[_SalesRepID]],'Sales team'!A:A,'Sales team'!B:B)</f>
        <v>Shawn Wallace</v>
      </c>
      <c r="K6623">
        <v>18</v>
      </c>
      <c r="L6623">
        <v>41</v>
      </c>
      <c r="M6623">
        <v>73</v>
      </c>
      <c r="N6623" t="str">
        <f>_xlfn.XLOOKUP(Orders[[#This Row],[_ProductID]],Products!A:A,Products!C:C)</f>
        <v>Home décor</v>
      </c>
      <c r="O6623">
        <v>2</v>
      </c>
      <c r="P6623">
        <v>7.4999999999999997E-2</v>
      </c>
      <c r="Q6623" s="2">
        <v>1051.9000000000001</v>
      </c>
      <c r="R6623" s="2">
        <v>620.62099999999998</v>
      </c>
      <c r="S6623" s="2">
        <v>1946.0150000000003</v>
      </c>
      <c r="T6623" s="2">
        <v>704.77300000000037</v>
      </c>
    </row>
    <row r="6624" spans="1:20" x14ac:dyDescent="0.25">
      <c r="A6624" t="s">
        <v>1374</v>
      </c>
      <c r="B6624" t="s">
        <v>5</v>
      </c>
      <c r="C6624" t="s">
        <v>6</v>
      </c>
      <c r="D6624" s="1">
        <v>43300</v>
      </c>
      <c r="E6624" s="1">
        <v>43414</v>
      </c>
      <c r="F6624" s="1">
        <v>43423</v>
      </c>
      <c r="G6624" s="1">
        <v>43430</v>
      </c>
      <c r="H6624" s="13">
        <f>Orders[[#This Row],[DeliveryDate]]-Orders[[#This Row],[OrderDate]]</f>
        <v>16</v>
      </c>
      <c r="I6624" t="s">
        <v>3</v>
      </c>
      <c r="J6624" t="str">
        <f>_xlfn.XLOOKUP(Orders[[#This Row],[_SalesRepID]],'Sales team'!A:A,'Sales team'!B:B)</f>
        <v>Carl Nguyen</v>
      </c>
      <c r="K6624">
        <v>12</v>
      </c>
      <c r="L6624">
        <v>34</v>
      </c>
      <c r="M6624">
        <v>90</v>
      </c>
      <c r="N6624" t="str">
        <f>_xlfn.XLOOKUP(Orders[[#This Row],[_ProductID]],Products!A:A,Products!C:C)</f>
        <v>Kitchen &amp; Dining</v>
      </c>
      <c r="O6624">
        <v>16</v>
      </c>
      <c r="P6624">
        <v>0.05</v>
      </c>
      <c r="Q6624" s="2">
        <v>1681.7</v>
      </c>
      <c r="R6624" s="2">
        <v>1194.0070000000001</v>
      </c>
      <c r="S6624" s="2">
        <v>12780.92</v>
      </c>
      <c r="T6624" s="2">
        <v>3228.8639999999996</v>
      </c>
    </row>
    <row r="6625" spans="1:20" x14ac:dyDescent="0.25">
      <c r="A6625" t="s">
        <v>1375</v>
      </c>
      <c r="B6625" t="s">
        <v>1</v>
      </c>
      <c r="C6625" t="s">
        <v>25</v>
      </c>
      <c r="D6625" s="1">
        <v>43300</v>
      </c>
      <c r="E6625" s="1">
        <v>43414</v>
      </c>
      <c r="F6625" s="1">
        <v>43434</v>
      </c>
      <c r="G6625" s="1">
        <v>43447</v>
      </c>
      <c r="H6625" s="13">
        <f>Orders[[#This Row],[DeliveryDate]]-Orders[[#This Row],[OrderDate]]</f>
        <v>33</v>
      </c>
      <c r="I6625" t="s">
        <v>3</v>
      </c>
      <c r="J6625" t="str">
        <f>_xlfn.XLOOKUP(Orders[[#This Row],[_SalesRepID]],'Sales team'!A:A,'Sales team'!B:B)</f>
        <v>Jerry Green</v>
      </c>
      <c r="K6625">
        <v>3</v>
      </c>
      <c r="L6625">
        <v>4</v>
      </c>
      <c r="M6625">
        <v>366</v>
      </c>
      <c r="N6625" t="str">
        <f>_xlfn.XLOOKUP(Orders[[#This Row],[_ProductID]],Products!A:A,Products!C:C)</f>
        <v>Kitchen &amp; Dining</v>
      </c>
      <c r="O6625">
        <v>8</v>
      </c>
      <c r="P6625">
        <v>0.05</v>
      </c>
      <c r="Q6625" s="2">
        <v>1829.1000000000001</v>
      </c>
      <c r="R6625" s="2">
        <v>786.51300000000003</v>
      </c>
      <c r="S6625" s="2">
        <v>10425.869999999999</v>
      </c>
      <c r="T6625" s="2">
        <v>5706.7919999999986</v>
      </c>
    </row>
    <row r="6626" spans="1:20" x14ac:dyDescent="0.25">
      <c r="A6626" t="s">
        <v>1376</v>
      </c>
      <c r="B6626" t="s">
        <v>5</v>
      </c>
      <c r="C6626" t="s">
        <v>15</v>
      </c>
      <c r="D6626" s="1">
        <v>43300</v>
      </c>
      <c r="E6626" s="1">
        <v>43414</v>
      </c>
      <c r="F6626" s="1">
        <v>43425</v>
      </c>
      <c r="G6626" s="1">
        <v>43433</v>
      </c>
      <c r="H6626" s="13">
        <f>Orders[[#This Row],[DeliveryDate]]-Orders[[#This Row],[OrderDate]]</f>
        <v>19</v>
      </c>
      <c r="I6626" t="s">
        <v>3</v>
      </c>
      <c r="J6626" t="str">
        <f>_xlfn.XLOOKUP(Orders[[#This Row],[_SalesRepID]],'Sales team'!A:A,'Sales team'!B:B)</f>
        <v>Paul Holmes</v>
      </c>
      <c r="K6626">
        <v>14</v>
      </c>
      <c r="L6626">
        <v>24</v>
      </c>
      <c r="M6626">
        <v>6</v>
      </c>
      <c r="N6626" t="str">
        <f>_xlfn.XLOOKUP(Orders[[#This Row],[_ProductID]],Products!A:A,Products!C:C)</f>
        <v>Home décor</v>
      </c>
      <c r="O6626">
        <v>32</v>
      </c>
      <c r="P6626">
        <v>0.4</v>
      </c>
      <c r="Q6626" s="2">
        <v>1172.5</v>
      </c>
      <c r="R6626" s="2">
        <v>715.22500000000002</v>
      </c>
      <c r="S6626" s="2">
        <v>3517.5</v>
      </c>
      <c r="T6626" s="2">
        <v>-58.625</v>
      </c>
    </row>
    <row r="6627" spans="1:20" x14ac:dyDescent="0.25">
      <c r="A6627" t="s">
        <v>1377</v>
      </c>
      <c r="B6627" t="s">
        <v>1</v>
      </c>
      <c r="C6627" t="s">
        <v>6</v>
      </c>
      <c r="D6627" s="1">
        <v>43300</v>
      </c>
      <c r="E6627" s="1">
        <v>43414</v>
      </c>
      <c r="F6627" s="1">
        <v>43425</v>
      </c>
      <c r="G6627" s="1">
        <v>43424</v>
      </c>
      <c r="H6627" s="13">
        <f>Orders[[#This Row],[DeliveryDate]]-Orders[[#This Row],[OrderDate]]</f>
        <v>10</v>
      </c>
      <c r="I6627" t="s">
        <v>3</v>
      </c>
      <c r="J6627" t="str">
        <f>_xlfn.XLOOKUP(Orders[[#This Row],[_SalesRepID]],'Sales team'!A:A,'Sales team'!B:B)</f>
        <v>Adam Hernandez</v>
      </c>
      <c r="K6627">
        <v>1</v>
      </c>
      <c r="L6627">
        <v>5</v>
      </c>
      <c r="M6627">
        <v>121</v>
      </c>
      <c r="N6627" t="str">
        <f>_xlfn.XLOOKUP(Orders[[#This Row],[_ProductID]],Products!A:A,Products!C:C)</f>
        <v>Home décor</v>
      </c>
      <c r="O6627">
        <v>23</v>
      </c>
      <c r="P6627">
        <v>0.05</v>
      </c>
      <c r="Q6627" s="2">
        <v>6358.3</v>
      </c>
      <c r="R6627" s="2">
        <v>2543.3200000000002</v>
      </c>
      <c r="S6627" s="2">
        <v>36242.31</v>
      </c>
      <c r="T6627" s="2">
        <v>20982.389999999996</v>
      </c>
    </row>
    <row r="6628" spans="1:20" x14ac:dyDescent="0.25">
      <c r="A6628" t="s">
        <v>1378</v>
      </c>
      <c r="B6628" t="s">
        <v>5</v>
      </c>
      <c r="C6628" t="s">
        <v>13</v>
      </c>
      <c r="D6628" s="1">
        <v>43300</v>
      </c>
      <c r="E6628" s="1">
        <v>43414</v>
      </c>
      <c r="F6628" s="1">
        <v>43426</v>
      </c>
      <c r="G6628" s="1">
        <v>43432</v>
      </c>
      <c r="H6628" s="13">
        <f>Orders[[#This Row],[DeliveryDate]]-Orders[[#This Row],[OrderDate]]</f>
        <v>18</v>
      </c>
      <c r="I6628" t="s">
        <v>3</v>
      </c>
      <c r="J6628" t="str">
        <f>_xlfn.XLOOKUP(Orders[[#This Row],[_SalesRepID]],'Sales team'!A:A,'Sales team'!B:B)</f>
        <v>Carl Nguyen</v>
      </c>
      <c r="K6628">
        <v>12</v>
      </c>
      <c r="L6628">
        <v>33</v>
      </c>
      <c r="M6628">
        <v>262</v>
      </c>
      <c r="N6628" t="str">
        <f>_xlfn.XLOOKUP(Orders[[#This Row],[_ProductID]],Products!A:A,Products!C:C)</f>
        <v>Home décor</v>
      </c>
      <c r="O6628">
        <v>40</v>
      </c>
      <c r="P6628">
        <v>7.4999999999999997E-2</v>
      </c>
      <c r="Q6628" s="2">
        <v>984.9</v>
      </c>
      <c r="R6628" s="2">
        <v>787.92000000000007</v>
      </c>
      <c r="S6628" s="2">
        <v>911.03250000000003</v>
      </c>
      <c r="T6628" s="2">
        <v>123.11249999999995</v>
      </c>
    </row>
    <row r="6629" spans="1:20" x14ac:dyDescent="0.25">
      <c r="A6629" t="s">
        <v>1379</v>
      </c>
      <c r="B6629" t="s">
        <v>8</v>
      </c>
      <c r="C6629" t="s">
        <v>6</v>
      </c>
      <c r="D6629" s="1">
        <v>43300</v>
      </c>
      <c r="E6629" s="1">
        <v>43414</v>
      </c>
      <c r="F6629" s="1">
        <v>43419</v>
      </c>
      <c r="G6629" s="1">
        <v>43425</v>
      </c>
      <c r="H6629" s="13">
        <f>Orders[[#This Row],[DeliveryDate]]-Orders[[#This Row],[OrderDate]]</f>
        <v>11</v>
      </c>
      <c r="I6629" t="s">
        <v>3</v>
      </c>
      <c r="J6629" t="str">
        <f>_xlfn.XLOOKUP(Orders[[#This Row],[_SalesRepID]],'Sales team'!A:A,'Sales team'!B:B)</f>
        <v>Samuel Fowler</v>
      </c>
      <c r="K6629">
        <v>21</v>
      </c>
      <c r="L6629">
        <v>39</v>
      </c>
      <c r="M6629">
        <v>106</v>
      </c>
      <c r="N6629" t="str">
        <f>_xlfn.XLOOKUP(Orders[[#This Row],[_ProductID]],Products!A:A,Products!C:C)</f>
        <v>Home décor</v>
      </c>
      <c r="O6629">
        <v>24</v>
      </c>
      <c r="P6629">
        <v>0.05</v>
      </c>
      <c r="Q6629" s="2">
        <v>2532.6</v>
      </c>
      <c r="R6629" s="2">
        <v>1899.4499999999998</v>
      </c>
      <c r="S6629" s="2">
        <v>9623.8799999999992</v>
      </c>
      <c r="T6629" s="2">
        <v>2026.08</v>
      </c>
    </row>
    <row r="6630" spans="1:20" x14ac:dyDescent="0.25">
      <c r="A6630" t="s">
        <v>1380</v>
      </c>
      <c r="B6630" t="s">
        <v>8</v>
      </c>
      <c r="C6630" t="s">
        <v>6</v>
      </c>
      <c r="D6630" s="1">
        <v>43300</v>
      </c>
      <c r="E6630" s="1">
        <v>43414</v>
      </c>
      <c r="F6630" s="1">
        <v>43430</v>
      </c>
      <c r="G6630" s="1">
        <v>43452</v>
      </c>
      <c r="H6630" s="13">
        <f>Orders[[#This Row],[DeliveryDate]]-Orders[[#This Row],[OrderDate]]</f>
        <v>38</v>
      </c>
      <c r="I6630" t="s">
        <v>3</v>
      </c>
      <c r="J6630" t="str">
        <f>_xlfn.XLOOKUP(Orders[[#This Row],[_SalesRepID]],'Sales team'!A:A,'Sales team'!B:B)</f>
        <v>Roy Rice</v>
      </c>
      <c r="K6630">
        <v>24</v>
      </c>
      <c r="L6630">
        <v>23</v>
      </c>
      <c r="M6630">
        <v>117</v>
      </c>
      <c r="N6630" t="str">
        <f>_xlfn.XLOOKUP(Orders[[#This Row],[_ProductID]],Products!A:A,Products!C:C)</f>
        <v>Furniture</v>
      </c>
      <c r="O6630">
        <v>22</v>
      </c>
      <c r="P6630">
        <v>0.05</v>
      </c>
      <c r="Q6630" s="2">
        <v>958.1</v>
      </c>
      <c r="R6630" s="2">
        <v>785.64199999999994</v>
      </c>
      <c r="S6630" s="2">
        <v>6371.3649999999998</v>
      </c>
      <c r="T6630" s="2">
        <v>871.87100000000009</v>
      </c>
    </row>
    <row r="6631" spans="1:20" x14ac:dyDescent="0.25">
      <c r="A6631" t="s">
        <v>1381</v>
      </c>
      <c r="B6631" t="s">
        <v>1</v>
      </c>
      <c r="C6631" t="s">
        <v>15</v>
      </c>
      <c r="D6631" s="1">
        <v>43300</v>
      </c>
      <c r="E6631" s="1">
        <v>43414</v>
      </c>
      <c r="F6631" s="1">
        <v>43433</v>
      </c>
      <c r="G6631" s="1">
        <v>43434</v>
      </c>
      <c r="H6631" s="13">
        <f>Orders[[#This Row],[DeliveryDate]]-Orders[[#This Row],[OrderDate]]</f>
        <v>20</v>
      </c>
      <c r="I6631" t="s">
        <v>3</v>
      </c>
      <c r="J6631" t="str">
        <f>_xlfn.XLOOKUP(Orders[[#This Row],[_SalesRepID]],'Sales team'!A:A,'Sales team'!B:B)</f>
        <v>Joshua Little</v>
      </c>
      <c r="K6631">
        <v>11</v>
      </c>
      <c r="L6631">
        <v>1</v>
      </c>
      <c r="M6631">
        <v>55</v>
      </c>
      <c r="N6631" t="str">
        <f>_xlfn.XLOOKUP(Orders[[#This Row],[_ProductID]],Products!A:A,Products!C:C)</f>
        <v>Kitchen &amp; Dining</v>
      </c>
      <c r="O6631">
        <v>8</v>
      </c>
      <c r="P6631">
        <v>7.4999999999999997E-2</v>
      </c>
      <c r="Q6631" s="2">
        <v>3906.1</v>
      </c>
      <c r="R6631" s="2">
        <v>2304.5989999999997</v>
      </c>
      <c r="S6631" s="2">
        <v>3613.1424999999999</v>
      </c>
      <c r="T6631" s="2">
        <v>1308.5435000000002</v>
      </c>
    </row>
    <row r="6632" spans="1:20" x14ac:dyDescent="0.25">
      <c r="A6632" t="s">
        <v>1382</v>
      </c>
      <c r="B6632" t="s">
        <v>1</v>
      </c>
      <c r="C6632" t="s">
        <v>6</v>
      </c>
      <c r="D6632" s="1">
        <v>43300</v>
      </c>
      <c r="E6632" s="1">
        <v>43414</v>
      </c>
      <c r="F6632" s="1">
        <v>43439</v>
      </c>
      <c r="G6632" s="1">
        <v>43430</v>
      </c>
      <c r="H6632" s="13">
        <f>Orders[[#This Row],[DeliveryDate]]-Orders[[#This Row],[OrderDate]]</f>
        <v>16</v>
      </c>
      <c r="I6632" t="s">
        <v>3</v>
      </c>
      <c r="J6632" t="str">
        <f>_xlfn.XLOOKUP(Orders[[#This Row],[_SalesRepID]],'Sales team'!A:A,'Sales team'!B:B)</f>
        <v>Jonathan Hawkins</v>
      </c>
      <c r="K6632">
        <v>10</v>
      </c>
      <c r="L6632">
        <v>27</v>
      </c>
      <c r="M6632">
        <v>119</v>
      </c>
      <c r="N6632" t="str">
        <f>_xlfn.XLOOKUP(Orders[[#This Row],[_ProductID]],Products!A:A,Products!C:C)</f>
        <v>Home décor</v>
      </c>
      <c r="O6632">
        <v>45</v>
      </c>
      <c r="P6632">
        <v>0.1</v>
      </c>
      <c r="Q6632" s="2">
        <v>2666.6</v>
      </c>
      <c r="R6632" s="2">
        <v>1893.2859999999998</v>
      </c>
      <c r="S6632" s="2">
        <v>9599.76</v>
      </c>
      <c r="T6632" s="2">
        <v>2026.6160000000009</v>
      </c>
    </row>
    <row r="6633" spans="1:20" x14ac:dyDescent="0.25">
      <c r="A6633" t="s">
        <v>1363</v>
      </c>
      <c r="B6633" t="s">
        <v>1</v>
      </c>
      <c r="C6633" t="s">
        <v>25</v>
      </c>
      <c r="D6633" s="1">
        <v>43300</v>
      </c>
      <c r="E6633" s="1">
        <v>43413</v>
      </c>
      <c r="F6633" s="1">
        <v>43421</v>
      </c>
      <c r="G6633" s="1">
        <v>43419</v>
      </c>
      <c r="H6633" s="13">
        <f>Orders[[#This Row],[DeliveryDate]]-Orders[[#This Row],[OrderDate]]</f>
        <v>6</v>
      </c>
      <c r="I6633" t="s">
        <v>3</v>
      </c>
      <c r="J6633" t="str">
        <f>_xlfn.XLOOKUP(Orders[[#This Row],[_SalesRepID]],'Sales team'!A:A,'Sales team'!B:B)</f>
        <v>Chris Armstrong</v>
      </c>
      <c r="K6633">
        <v>4</v>
      </c>
      <c r="L6633">
        <v>39</v>
      </c>
      <c r="M6633">
        <v>367</v>
      </c>
      <c r="N6633" t="str">
        <f>_xlfn.XLOOKUP(Orders[[#This Row],[_ProductID]],Products!A:A,Products!C:C)</f>
        <v>Kitchen &amp; Dining</v>
      </c>
      <c r="O6633">
        <v>13</v>
      </c>
      <c r="P6633">
        <v>0.05</v>
      </c>
      <c r="Q6633" s="2">
        <v>3906.1</v>
      </c>
      <c r="R6633" s="2">
        <v>2929.5749999999998</v>
      </c>
      <c r="S6633" s="2">
        <v>29686.359999999997</v>
      </c>
      <c r="T6633" s="2">
        <v>6249.7599999999984</v>
      </c>
    </row>
    <row r="6634" spans="1:20" x14ac:dyDescent="0.25">
      <c r="A6634" t="s">
        <v>1364</v>
      </c>
      <c r="B6634" t="s">
        <v>1</v>
      </c>
      <c r="C6634" t="s">
        <v>6</v>
      </c>
      <c r="D6634" s="1">
        <v>43300</v>
      </c>
      <c r="E6634" s="1">
        <v>43413</v>
      </c>
      <c r="F6634" s="1">
        <v>43434</v>
      </c>
      <c r="G6634" s="1">
        <v>43438</v>
      </c>
      <c r="H6634" s="13">
        <f>Orders[[#This Row],[DeliveryDate]]-Orders[[#This Row],[OrderDate]]</f>
        <v>25</v>
      </c>
      <c r="I6634" t="s">
        <v>3</v>
      </c>
      <c r="J6634" t="str">
        <f>_xlfn.XLOOKUP(Orders[[#This Row],[_SalesRepID]],'Sales team'!A:A,'Sales team'!B:B)</f>
        <v>Chris Armstrong</v>
      </c>
      <c r="K6634">
        <v>4</v>
      </c>
      <c r="L6634">
        <v>29</v>
      </c>
      <c r="M6634">
        <v>140</v>
      </c>
      <c r="N6634" t="str">
        <f>_xlfn.XLOOKUP(Orders[[#This Row],[_ProductID]],Products!A:A,Products!C:C)</f>
        <v>Home décor</v>
      </c>
      <c r="O6634">
        <v>41</v>
      </c>
      <c r="P6634">
        <v>7.4999999999999997E-2</v>
      </c>
      <c r="Q6634" s="2">
        <v>777.2</v>
      </c>
      <c r="R6634" s="2">
        <v>411.91600000000005</v>
      </c>
      <c r="S6634" s="2">
        <v>2875.6400000000003</v>
      </c>
      <c r="T6634" s="2">
        <v>1227.9760000000001</v>
      </c>
    </row>
    <row r="6635" spans="1:20" x14ac:dyDescent="0.25">
      <c r="A6635" t="s">
        <v>1365</v>
      </c>
      <c r="B6635" t="s">
        <v>1</v>
      </c>
      <c r="C6635" t="s">
        <v>6</v>
      </c>
      <c r="D6635" s="1">
        <v>43300</v>
      </c>
      <c r="E6635" s="1">
        <v>43413</v>
      </c>
      <c r="F6635" s="1">
        <v>43425</v>
      </c>
      <c r="G6635" s="1">
        <v>43438</v>
      </c>
      <c r="H6635" s="13">
        <f>Orders[[#This Row],[DeliveryDate]]-Orders[[#This Row],[OrderDate]]</f>
        <v>25</v>
      </c>
      <c r="I6635" t="s">
        <v>3</v>
      </c>
      <c r="J6635" t="str">
        <f>_xlfn.XLOOKUP(Orders[[#This Row],[_SalesRepID]],'Sales team'!A:A,'Sales team'!B:B)</f>
        <v>Adam Hernandez</v>
      </c>
      <c r="K6635">
        <v>1</v>
      </c>
      <c r="L6635">
        <v>20</v>
      </c>
      <c r="M6635">
        <v>135</v>
      </c>
      <c r="N6635" t="str">
        <f>_xlfn.XLOOKUP(Orders[[#This Row],[_ProductID]],Products!A:A,Products!C:C)</f>
        <v>Home décor</v>
      </c>
      <c r="O6635">
        <v>40</v>
      </c>
      <c r="P6635">
        <v>0.05</v>
      </c>
      <c r="Q6635" s="2">
        <v>2519.2000000000003</v>
      </c>
      <c r="R6635" s="2">
        <v>1032.8720000000001</v>
      </c>
      <c r="S6635" s="2">
        <v>9572.9600000000009</v>
      </c>
      <c r="T6635" s="2">
        <v>5441.4720000000007</v>
      </c>
    </row>
    <row r="6636" spans="1:20" x14ac:dyDescent="0.25">
      <c r="A6636" t="s">
        <v>1366</v>
      </c>
      <c r="B6636" t="s">
        <v>10</v>
      </c>
      <c r="C6636" t="s">
        <v>6</v>
      </c>
      <c r="D6636" s="1">
        <v>43300</v>
      </c>
      <c r="E6636" s="1">
        <v>43413</v>
      </c>
      <c r="F6636" s="1">
        <v>43422</v>
      </c>
      <c r="G6636" s="1">
        <v>43420</v>
      </c>
      <c r="H6636" s="13">
        <f>Orders[[#This Row],[DeliveryDate]]-Orders[[#This Row],[OrderDate]]</f>
        <v>7</v>
      </c>
      <c r="I6636" t="s">
        <v>3</v>
      </c>
      <c r="J6636" t="str">
        <f>_xlfn.XLOOKUP(Orders[[#This Row],[_SalesRepID]],'Sales team'!A:A,'Sales team'!B:B)</f>
        <v>Donald Reynolds</v>
      </c>
      <c r="K6636">
        <v>26</v>
      </c>
      <c r="L6636">
        <v>14</v>
      </c>
      <c r="M6636">
        <v>169</v>
      </c>
      <c r="N6636" t="str">
        <f>_xlfn.XLOOKUP(Orders[[#This Row],[_ProductID]],Products!A:A,Products!C:C)</f>
        <v>Furniture</v>
      </c>
      <c r="O6636">
        <v>12</v>
      </c>
      <c r="P6636">
        <v>0.1</v>
      </c>
      <c r="Q6636" s="2">
        <v>3932.9</v>
      </c>
      <c r="R6636" s="2">
        <v>2713.701</v>
      </c>
      <c r="S6636" s="2">
        <v>10618.830000000002</v>
      </c>
      <c r="T6636" s="2">
        <v>2477.7270000000017</v>
      </c>
    </row>
    <row r="6637" spans="1:20" x14ac:dyDescent="0.25">
      <c r="A6637" t="s">
        <v>1367</v>
      </c>
      <c r="B6637" t="s">
        <v>8</v>
      </c>
      <c r="C6637" t="s">
        <v>13</v>
      </c>
      <c r="D6637" s="1">
        <v>43300</v>
      </c>
      <c r="E6637" s="1">
        <v>43413</v>
      </c>
      <c r="F6637" s="1">
        <v>43431</v>
      </c>
      <c r="G6637" s="1">
        <v>43418</v>
      </c>
      <c r="H6637" s="13">
        <f>Orders[[#This Row],[DeliveryDate]]-Orders[[#This Row],[OrderDate]]</f>
        <v>5</v>
      </c>
      <c r="I6637" t="s">
        <v>3</v>
      </c>
      <c r="J6637" t="str">
        <f>_xlfn.XLOOKUP(Orders[[#This Row],[_SalesRepID]],'Sales team'!A:A,'Sales team'!B:B)</f>
        <v>Douglas Tucker</v>
      </c>
      <c r="K6637">
        <v>23</v>
      </c>
      <c r="L6637">
        <v>39</v>
      </c>
      <c r="M6637">
        <v>264</v>
      </c>
      <c r="N6637" t="str">
        <f>_xlfn.XLOOKUP(Orders[[#This Row],[_ProductID]],Products!A:A,Products!C:C)</f>
        <v>Home décor</v>
      </c>
      <c r="O6637">
        <v>45</v>
      </c>
      <c r="P6637">
        <v>0.05</v>
      </c>
      <c r="Q6637" s="2">
        <v>1293.1000000000001</v>
      </c>
      <c r="R6637" s="2">
        <v>685.34300000000007</v>
      </c>
      <c r="S6637" s="2">
        <v>7370.67</v>
      </c>
      <c r="T6637" s="2">
        <v>3258.6119999999992</v>
      </c>
    </row>
    <row r="6638" spans="1:20" x14ac:dyDescent="0.25">
      <c r="A6638" t="s">
        <v>1368</v>
      </c>
      <c r="B6638" t="s">
        <v>1</v>
      </c>
      <c r="C6638" t="s">
        <v>6</v>
      </c>
      <c r="D6638" s="1">
        <v>43300</v>
      </c>
      <c r="E6638" s="1">
        <v>43413</v>
      </c>
      <c r="F6638" s="1">
        <v>43415</v>
      </c>
      <c r="G6638" s="1">
        <v>43426</v>
      </c>
      <c r="H6638" s="13">
        <f>Orders[[#This Row],[DeliveryDate]]-Orders[[#This Row],[OrderDate]]</f>
        <v>13</v>
      </c>
      <c r="I6638" t="s">
        <v>3</v>
      </c>
      <c r="J6638" t="str">
        <f>_xlfn.XLOOKUP(Orders[[#This Row],[_SalesRepID]],'Sales team'!A:A,'Sales team'!B:B)</f>
        <v>Joshua Bennett</v>
      </c>
      <c r="K6638">
        <v>6</v>
      </c>
      <c r="L6638">
        <v>12</v>
      </c>
      <c r="M6638">
        <v>94</v>
      </c>
      <c r="N6638" t="str">
        <f>_xlfn.XLOOKUP(Orders[[#This Row],[_ProductID]],Products!A:A,Products!C:C)</f>
        <v>Furniture</v>
      </c>
      <c r="O6638">
        <v>12</v>
      </c>
      <c r="P6638">
        <v>0.3</v>
      </c>
      <c r="Q6638" s="2">
        <v>1011.7</v>
      </c>
      <c r="R6638" s="2">
        <v>435.03100000000001</v>
      </c>
      <c r="S6638" s="2">
        <v>5665.5199999999995</v>
      </c>
      <c r="T6638" s="2">
        <v>2185.2719999999995</v>
      </c>
    </row>
    <row r="6639" spans="1:20" x14ac:dyDescent="0.25">
      <c r="A6639" t="s">
        <v>1369</v>
      </c>
      <c r="B6639" t="s">
        <v>10</v>
      </c>
      <c r="C6639" t="s">
        <v>13</v>
      </c>
      <c r="D6639" s="1">
        <v>43300</v>
      </c>
      <c r="E6639" s="1">
        <v>43413</v>
      </c>
      <c r="F6639" s="1">
        <v>43416</v>
      </c>
      <c r="G6639" s="1">
        <v>43423</v>
      </c>
      <c r="H6639" s="13">
        <f>Orders[[#This Row],[DeliveryDate]]-Orders[[#This Row],[OrderDate]]</f>
        <v>10</v>
      </c>
      <c r="I6639" t="s">
        <v>3</v>
      </c>
      <c r="J6639" t="str">
        <f>_xlfn.XLOOKUP(Orders[[#This Row],[_SalesRepID]],'Sales team'!A:A,'Sales team'!B:B)</f>
        <v>Carlos Miller</v>
      </c>
      <c r="K6639">
        <v>28</v>
      </c>
      <c r="L6639">
        <v>35</v>
      </c>
      <c r="M6639">
        <v>321</v>
      </c>
      <c r="N6639" t="str">
        <f>_xlfn.XLOOKUP(Orders[[#This Row],[_ProductID]],Products!A:A,Products!C:C)</f>
        <v>Home décor</v>
      </c>
      <c r="O6639">
        <v>26</v>
      </c>
      <c r="P6639">
        <v>0.05</v>
      </c>
      <c r="Q6639" s="2">
        <v>187.6</v>
      </c>
      <c r="R6639" s="2">
        <v>150.08000000000001</v>
      </c>
      <c r="S6639" s="2">
        <v>1069.32</v>
      </c>
      <c r="T6639" s="2">
        <v>168.83999999999992</v>
      </c>
    </row>
    <row r="6640" spans="1:20" x14ac:dyDescent="0.25">
      <c r="A6640" t="s">
        <v>1370</v>
      </c>
      <c r="B6640" t="s">
        <v>8</v>
      </c>
      <c r="C6640" t="s">
        <v>13</v>
      </c>
      <c r="D6640" s="1">
        <v>43300</v>
      </c>
      <c r="E6640" s="1">
        <v>43413</v>
      </c>
      <c r="F6640" s="1">
        <v>43432</v>
      </c>
      <c r="G6640" s="1">
        <v>43425</v>
      </c>
      <c r="H6640" s="13">
        <f>Orders[[#This Row],[DeliveryDate]]-Orders[[#This Row],[OrderDate]]</f>
        <v>12</v>
      </c>
      <c r="I6640" t="s">
        <v>3</v>
      </c>
      <c r="J6640" t="str">
        <f>_xlfn.XLOOKUP(Orders[[#This Row],[_SalesRepID]],'Sales team'!A:A,'Sales team'!B:B)</f>
        <v>Roy Rice</v>
      </c>
      <c r="K6640">
        <v>24</v>
      </c>
      <c r="L6640">
        <v>31</v>
      </c>
      <c r="M6640">
        <v>287</v>
      </c>
      <c r="N6640" t="str">
        <f>_xlfn.XLOOKUP(Orders[[#This Row],[_ProductID]],Products!A:A,Products!C:C)</f>
        <v>Home décor</v>
      </c>
      <c r="O6640">
        <v>40</v>
      </c>
      <c r="P6640">
        <v>0.05</v>
      </c>
      <c r="Q6640" s="2">
        <v>2525.9</v>
      </c>
      <c r="R6640" s="2">
        <v>1843.9069999999999</v>
      </c>
      <c r="S6640" s="2">
        <v>14397.630000000001</v>
      </c>
      <c r="T6640" s="2">
        <v>3334.1880000000019</v>
      </c>
    </row>
    <row r="6641" spans="1:20" x14ac:dyDescent="0.25">
      <c r="A6641" t="s">
        <v>1353</v>
      </c>
      <c r="B6641" t="s">
        <v>8</v>
      </c>
      <c r="C6641" t="s">
        <v>6</v>
      </c>
      <c r="D6641" s="1">
        <v>43300</v>
      </c>
      <c r="E6641" s="1">
        <v>43412</v>
      </c>
      <c r="F6641" s="1">
        <v>43431</v>
      </c>
      <c r="G6641" s="1">
        <v>43418</v>
      </c>
      <c r="H6641" s="13">
        <f>Orders[[#This Row],[DeliveryDate]]-Orders[[#This Row],[OrderDate]]</f>
        <v>6</v>
      </c>
      <c r="I6641" t="s">
        <v>3</v>
      </c>
      <c r="J6641" t="str">
        <f>_xlfn.XLOOKUP(Orders[[#This Row],[_SalesRepID]],'Sales team'!A:A,'Sales team'!B:B)</f>
        <v>Douglas Tucker</v>
      </c>
      <c r="K6641">
        <v>23</v>
      </c>
      <c r="L6641">
        <v>47</v>
      </c>
      <c r="M6641">
        <v>145</v>
      </c>
      <c r="N6641" t="str">
        <f>_xlfn.XLOOKUP(Orders[[#This Row],[_ProductID]],Products!A:A,Products!C:C)</f>
        <v>Home décor</v>
      </c>
      <c r="O6641">
        <v>33</v>
      </c>
      <c r="P6641">
        <v>0.05</v>
      </c>
      <c r="Q6641" s="2">
        <v>1058.6000000000001</v>
      </c>
      <c r="R6641" s="2">
        <v>455.19800000000004</v>
      </c>
      <c r="S6641" s="2">
        <v>1005.6700000000001</v>
      </c>
      <c r="T6641" s="2">
        <v>550.47199999999998</v>
      </c>
    </row>
    <row r="6642" spans="1:20" x14ac:dyDescent="0.25">
      <c r="A6642" t="s">
        <v>1354</v>
      </c>
      <c r="B6642" t="s">
        <v>5</v>
      </c>
      <c r="C6642" t="s">
        <v>6</v>
      </c>
      <c r="D6642" s="1">
        <v>43300</v>
      </c>
      <c r="E6642" s="1">
        <v>43412</v>
      </c>
      <c r="F6642" s="1">
        <v>43414</v>
      </c>
      <c r="G6642" s="1">
        <v>43430</v>
      </c>
      <c r="H6642" s="13">
        <f>Orders[[#This Row],[DeliveryDate]]-Orders[[#This Row],[OrderDate]]</f>
        <v>18</v>
      </c>
      <c r="I6642" t="s">
        <v>3</v>
      </c>
      <c r="J6642" t="str">
        <f>_xlfn.XLOOKUP(Orders[[#This Row],[_SalesRepID]],'Sales team'!A:A,'Sales team'!B:B)</f>
        <v>Shawn Wallace</v>
      </c>
      <c r="K6642">
        <v>18</v>
      </c>
      <c r="L6642">
        <v>24</v>
      </c>
      <c r="M6642">
        <v>110</v>
      </c>
      <c r="N6642" t="str">
        <f>_xlfn.XLOOKUP(Orders[[#This Row],[_ProductID]],Products!A:A,Products!C:C)</f>
        <v>Home décor</v>
      </c>
      <c r="O6642">
        <v>27</v>
      </c>
      <c r="P6642">
        <v>0.15</v>
      </c>
      <c r="Q6642" s="2">
        <v>1085.4000000000001</v>
      </c>
      <c r="R6642" s="2">
        <v>596.97000000000014</v>
      </c>
      <c r="S6642" s="2">
        <v>2767.77</v>
      </c>
      <c r="T6642" s="2">
        <v>976.85999999999967</v>
      </c>
    </row>
    <row r="6643" spans="1:20" x14ac:dyDescent="0.25">
      <c r="A6643" t="s">
        <v>1355</v>
      </c>
      <c r="B6643" t="s">
        <v>5</v>
      </c>
      <c r="C6643" t="s">
        <v>2</v>
      </c>
      <c r="D6643" s="1">
        <v>43300</v>
      </c>
      <c r="E6643" s="1">
        <v>43412</v>
      </c>
      <c r="F6643" s="1">
        <v>43437</v>
      </c>
      <c r="G6643" s="1">
        <v>43426</v>
      </c>
      <c r="H6643" s="13">
        <f>Orders[[#This Row],[DeliveryDate]]-Orders[[#This Row],[OrderDate]]</f>
        <v>14</v>
      </c>
      <c r="I6643" t="s">
        <v>3</v>
      </c>
      <c r="J6643" t="str">
        <f>_xlfn.XLOOKUP(Orders[[#This Row],[_SalesRepID]],'Sales team'!A:A,'Sales team'!B:B)</f>
        <v>Anthony Torres</v>
      </c>
      <c r="K6643">
        <v>20</v>
      </c>
      <c r="L6643">
        <v>50</v>
      </c>
      <c r="M6643">
        <v>247</v>
      </c>
      <c r="N6643" t="str">
        <f>_xlfn.XLOOKUP(Orders[[#This Row],[_ProductID]],Products!A:A,Products!C:C)</f>
        <v>Home décor</v>
      </c>
      <c r="O6643">
        <v>27</v>
      </c>
      <c r="P6643">
        <v>0.4</v>
      </c>
      <c r="Q6643" s="2">
        <v>2264.6</v>
      </c>
      <c r="R6643" s="2">
        <v>973.77799999999991</v>
      </c>
      <c r="S6643" s="2">
        <v>5435.04</v>
      </c>
      <c r="T6643" s="2">
        <v>1539.9280000000003</v>
      </c>
    </row>
    <row r="6644" spans="1:20" x14ac:dyDescent="0.25">
      <c r="A6644" t="s">
        <v>1356</v>
      </c>
      <c r="B6644" t="s">
        <v>8</v>
      </c>
      <c r="C6644" t="s">
        <v>46</v>
      </c>
      <c r="D6644" s="1">
        <v>43300</v>
      </c>
      <c r="E6644" s="1">
        <v>43412</v>
      </c>
      <c r="F6644" s="1">
        <v>43427</v>
      </c>
      <c r="G6644" s="1">
        <v>43434</v>
      </c>
      <c r="H6644" s="13">
        <f>Orders[[#This Row],[DeliveryDate]]-Orders[[#This Row],[OrderDate]]</f>
        <v>22</v>
      </c>
      <c r="I6644" t="s">
        <v>3</v>
      </c>
      <c r="J6644" t="str">
        <f>_xlfn.XLOOKUP(Orders[[#This Row],[_SalesRepID]],'Sales team'!A:A,'Sales team'!B:B)</f>
        <v>Samuel Fowler</v>
      </c>
      <c r="K6644">
        <v>21</v>
      </c>
      <c r="L6644">
        <v>22</v>
      </c>
      <c r="M6644">
        <v>85</v>
      </c>
      <c r="N6644" t="str">
        <f>_xlfn.XLOOKUP(Orders[[#This Row],[_ProductID]],Products!A:A,Products!C:C)</f>
        <v>Home décor</v>
      </c>
      <c r="O6644">
        <v>40</v>
      </c>
      <c r="P6644">
        <v>7.4999999999999997E-2</v>
      </c>
      <c r="Q6644" s="2">
        <v>810.7</v>
      </c>
      <c r="R6644" s="2">
        <v>486.42</v>
      </c>
      <c r="S6644" s="2">
        <v>5999.18</v>
      </c>
      <c r="T6644" s="2">
        <v>2107.8200000000002</v>
      </c>
    </row>
    <row r="6645" spans="1:20" x14ac:dyDescent="0.25">
      <c r="A6645" t="s">
        <v>1357</v>
      </c>
      <c r="B6645" t="s">
        <v>10</v>
      </c>
      <c r="C6645" t="s">
        <v>2</v>
      </c>
      <c r="D6645" s="1">
        <v>43300</v>
      </c>
      <c r="E6645" s="1">
        <v>43412</v>
      </c>
      <c r="F6645" s="1">
        <v>43427</v>
      </c>
      <c r="G6645" s="1">
        <v>43431</v>
      </c>
      <c r="H6645" s="13">
        <f>Orders[[#This Row],[DeliveryDate]]-Orders[[#This Row],[OrderDate]]</f>
        <v>19</v>
      </c>
      <c r="I6645" t="s">
        <v>3</v>
      </c>
      <c r="J6645" t="str">
        <f>_xlfn.XLOOKUP(Orders[[#This Row],[_SalesRepID]],'Sales team'!A:A,'Sales team'!B:B)</f>
        <v>Carlos Miller</v>
      </c>
      <c r="K6645">
        <v>28</v>
      </c>
      <c r="L6645">
        <v>39</v>
      </c>
      <c r="M6645">
        <v>255</v>
      </c>
      <c r="N6645" t="str">
        <f>_xlfn.XLOOKUP(Orders[[#This Row],[_ProductID]],Products!A:A,Products!C:C)</f>
        <v>Furniture</v>
      </c>
      <c r="O6645">
        <v>34</v>
      </c>
      <c r="P6645">
        <v>0.2</v>
      </c>
      <c r="Q6645" s="2">
        <v>3932.9</v>
      </c>
      <c r="R6645" s="2">
        <v>1612.489</v>
      </c>
      <c r="S6645" s="2">
        <v>9438.9600000000009</v>
      </c>
      <c r="T6645" s="2">
        <v>4601.4930000000004</v>
      </c>
    </row>
    <row r="6646" spans="1:20" x14ac:dyDescent="0.25">
      <c r="A6646" t="s">
        <v>1358</v>
      </c>
      <c r="B6646" t="s">
        <v>1</v>
      </c>
      <c r="C6646" t="s">
        <v>6</v>
      </c>
      <c r="D6646" s="1">
        <v>43300</v>
      </c>
      <c r="E6646" s="1">
        <v>43412</v>
      </c>
      <c r="F6646" s="1">
        <v>43430</v>
      </c>
      <c r="G6646" s="1">
        <v>43446</v>
      </c>
      <c r="H6646" s="13">
        <f>Orders[[#This Row],[DeliveryDate]]-Orders[[#This Row],[OrderDate]]</f>
        <v>34</v>
      </c>
      <c r="I6646" t="s">
        <v>3</v>
      </c>
      <c r="J6646" t="str">
        <f>_xlfn.XLOOKUP(Orders[[#This Row],[_SalesRepID]],'Sales team'!A:A,'Sales team'!B:B)</f>
        <v>George Lewis</v>
      </c>
      <c r="K6646">
        <v>8</v>
      </c>
      <c r="L6646">
        <v>36</v>
      </c>
      <c r="M6646">
        <v>121</v>
      </c>
      <c r="N6646" t="str">
        <f>_xlfn.XLOOKUP(Orders[[#This Row],[_ProductID]],Products!A:A,Products!C:C)</f>
        <v>Kitchen &amp; Dining</v>
      </c>
      <c r="O6646">
        <v>37</v>
      </c>
      <c r="P6646">
        <v>0.05</v>
      </c>
      <c r="Q6646" s="2">
        <v>4020</v>
      </c>
      <c r="R6646" s="2">
        <v>3015</v>
      </c>
      <c r="S6646" s="2">
        <v>22914</v>
      </c>
      <c r="T6646" s="2">
        <v>4824</v>
      </c>
    </row>
    <row r="6647" spans="1:20" x14ac:dyDescent="0.25">
      <c r="A6647" t="s">
        <v>1359</v>
      </c>
      <c r="B6647" t="s">
        <v>5</v>
      </c>
      <c r="C6647" t="s">
        <v>15</v>
      </c>
      <c r="D6647" s="1">
        <v>43300</v>
      </c>
      <c r="E6647" s="1">
        <v>43412</v>
      </c>
      <c r="F6647" s="1">
        <v>43422</v>
      </c>
      <c r="G6647" s="1">
        <v>43425</v>
      </c>
      <c r="H6647" s="13">
        <f>Orders[[#This Row],[DeliveryDate]]-Orders[[#This Row],[OrderDate]]</f>
        <v>13</v>
      </c>
      <c r="I6647" t="s">
        <v>3</v>
      </c>
      <c r="J6647" t="str">
        <f>_xlfn.XLOOKUP(Orders[[#This Row],[_SalesRepID]],'Sales team'!A:A,'Sales team'!B:B)</f>
        <v>Frank Brown</v>
      </c>
      <c r="K6647">
        <v>17</v>
      </c>
      <c r="L6647">
        <v>11</v>
      </c>
      <c r="M6647">
        <v>18</v>
      </c>
      <c r="N6647" t="str">
        <f>_xlfn.XLOOKUP(Orders[[#This Row],[_ProductID]],Products!A:A,Products!C:C)</f>
        <v>Outdoor</v>
      </c>
      <c r="O6647">
        <v>18</v>
      </c>
      <c r="P6647">
        <v>0.1</v>
      </c>
      <c r="Q6647" s="2">
        <v>6532.5</v>
      </c>
      <c r="R6647" s="2">
        <v>5487.3</v>
      </c>
      <c r="S6647" s="2">
        <v>35275.5</v>
      </c>
      <c r="T6647" s="2">
        <v>2351.6999999999971</v>
      </c>
    </row>
    <row r="6648" spans="1:20" x14ac:dyDescent="0.25">
      <c r="A6648" t="s">
        <v>1360</v>
      </c>
      <c r="B6648" t="s">
        <v>5</v>
      </c>
      <c r="C6648" t="s">
        <v>25</v>
      </c>
      <c r="D6648" s="1">
        <v>43300</v>
      </c>
      <c r="E6648" s="1">
        <v>43412</v>
      </c>
      <c r="F6648" s="1">
        <v>43437</v>
      </c>
      <c r="G6648" s="1">
        <v>43439</v>
      </c>
      <c r="H6648" s="13">
        <f>Orders[[#This Row],[DeliveryDate]]-Orders[[#This Row],[OrderDate]]</f>
        <v>27</v>
      </c>
      <c r="I6648" t="s">
        <v>3</v>
      </c>
      <c r="J6648" t="str">
        <f>_xlfn.XLOOKUP(Orders[[#This Row],[_SalesRepID]],'Sales team'!A:A,'Sales team'!B:B)</f>
        <v>Anthony Torres</v>
      </c>
      <c r="K6648">
        <v>20</v>
      </c>
      <c r="L6648">
        <v>9</v>
      </c>
      <c r="M6648">
        <v>347</v>
      </c>
      <c r="N6648" t="str">
        <f>_xlfn.XLOOKUP(Orders[[#This Row],[_ProductID]],Products!A:A,Products!C:C)</f>
        <v>Kitchen &amp; Dining</v>
      </c>
      <c r="O6648">
        <v>16</v>
      </c>
      <c r="P6648">
        <v>0.1</v>
      </c>
      <c r="Q6648" s="2">
        <v>750.4</v>
      </c>
      <c r="R6648" s="2">
        <v>405.21600000000001</v>
      </c>
      <c r="S6648" s="2">
        <v>1350.72</v>
      </c>
      <c r="T6648" s="2">
        <v>540.28800000000001</v>
      </c>
    </row>
    <row r="6649" spans="1:20" x14ac:dyDescent="0.25">
      <c r="A6649" t="s">
        <v>1361</v>
      </c>
      <c r="B6649" t="s">
        <v>1</v>
      </c>
      <c r="C6649" t="s">
        <v>6</v>
      </c>
      <c r="D6649" s="1">
        <v>43300</v>
      </c>
      <c r="E6649" s="1">
        <v>43412</v>
      </c>
      <c r="F6649" s="1">
        <v>43419</v>
      </c>
      <c r="G6649" s="1">
        <v>43426</v>
      </c>
      <c r="H6649" s="13">
        <f>Orders[[#This Row],[DeliveryDate]]-Orders[[#This Row],[OrderDate]]</f>
        <v>14</v>
      </c>
      <c r="I6649" t="s">
        <v>3</v>
      </c>
      <c r="J6649" t="str">
        <f>_xlfn.XLOOKUP(Orders[[#This Row],[_SalesRepID]],'Sales team'!A:A,'Sales team'!B:B)</f>
        <v>Joshua Ryan</v>
      </c>
      <c r="K6649">
        <v>9</v>
      </c>
      <c r="L6649">
        <v>34</v>
      </c>
      <c r="M6649">
        <v>101</v>
      </c>
      <c r="N6649" t="str">
        <f>_xlfn.XLOOKUP(Orders[[#This Row],[_ProductID]],Products!A:A,Products!C:C)</f>
        <v>Home décor</v>
      </c>
      <c r="O6649">
        <v>32</v>
      </c>
      <c r="P6649">
        <v>7.4999999999999997E-2</v>
      </c>
      <c r="Q6649" s="2">
        <v>1943</v>
      </c>
      <c r="R6649" s="2">
        <v>777.2</v>
      </c>
      <c r="S6649" s="2">
        <v>5391.8249999999998</v>
      </c>
      <c r="T6649" s="2">
        <v>3060.2249999999995</v>
      </c>
    </row>
    <row r="6650" spans="1:20" x14ac:dyDescent="0.25">
      <c r="A6650" t="s">
        <v>1362</v>
      </c>
      <c r="B6650" t="s">
        <v>10</v>
      </c>
      <c r="C6650" t="s">
        <v>2</v>
      </c>
      <c r="D6650" s="1">
        <v>43300</v>
      </c>
      <c r="E6650" s="1">
        <v>43412</v>
      </c>
      <c r="F6650" s="1">
        <v>43434</v>
      </c>
      <c r="G6650" s="1">
        <v>43420</v>
      </c>
      <c r="H6650" s="13">
        <f>Orders[[#This Row],[DeliveryDate]]-Orders[[#This Row],[OrderDate]]</f>
        <v>8</v>
      </c>
      <c r="I6650" t="s">
        <v>3</v>
      </c>
      <c r="J6650" t="str">
        <f>_xlfn.XLOOKUP(Orders[[#This Row],[_SalesRepID]],'Sales team'!A:A,'Sales team'!B:B)</f>
        <v>Donald Reynolds</v>
      </c>
      <c r="K6650">
        <v>26</v>
      </c>
      <c r="L6650">
        <v>50</v>
      </c>
      <c r="M6650">
        <v>248</v>
      </c>
      <c r="N6650" t="str">
        <f>_xlfn.XLOOKUP(Orders[[#This Row],[_ProductID]],Products!A:A,Products!C:C)</f>
        <v>Furniture</v>
      </c>
      <c r="O6650">
        <v>34</v>
      </c>
      <c r="P6650">
        <v>0.15</v>
      </c>
      <c r="Q6650" s="2">
        <v>1038.5</v>
      </c>
      <c r="R6650" s="2">
        <v>591.94499999999994</v>
      </c>
      <c r="S6650" s="2">
        <v>7061.8</v>
      </c>
      <c r="T6650" s="2">
        <v>2326.2400000000007</v>
      </c>
    </row>
    <row r="6651" spans="1:20" x14ac:dyDescent="0.25">
      <c r="A6651" t="s">
        <v>1341</v>
      </c>
      <c r="B6651" t="s">
        <v>5</v>
      </c>
      <c r="C6651" t="s">
        <v>2</v>
      </c>
      <c r="D6651" s="1">
        <v>43300</v>
      </c>
      <c r="E6651" s="1">
        <v>43411</v>
      </c>
      <c r="F6651" s="1">
        <v>43420</v>
      </c>
      <c r="G6651" s="1">
        <v>43417</v>
      </c>
      <c r="H6651" s="13">
        <f>Orders[[#This Row],[DeliveryDate]]-Orders[[#This Row],[OrderDate]]</f>
        <v>6</v>
      </c>
      <c r="I6651" t="s">
        <v>3</v>
      </c>
      <c r="J6651" t="str">
        <f>_xlfn.XLOOKUP(Orders[[#This Row],[_SalesRepID]],'Sales team'!A:A,'Sales team'!B:B)</f>
        <v>Anthony Berry</v>
      </c>
      <c r="K6651">
        <v>16</v>
      </c>
      <c r="L6651">
        <v>21</v>
      </c>
      <c r="M6651">
        <v>216</v>
      </c>
      <c r="N6651" t="str">
        <f>_xlfn.XLOOKUP(Orders[[#This Row],[_ProductID]],Products!A:A,Products!C:C)</f>
        <v>Home décor</v>
      </c>
      <c r="O6651">
        <v>35</v>
      </c>
      <c r="P6651">
        <v>0.2</v>
      </c>
      <c r="Q6651" s="2">
        <v>1018.4</v>
      </c>
      <c r="R6651" s="2">
        <v>488.83199999999999</v>
      </c>
      <c r="S6651" s="2">
        <v>6517.76</v>
      </c>
      <c r="T6651" s="2">
        <v>2607.1040000000003</v>
      </c>
    </row>
    <row r="6652" spans="1:20" x14ac:dyDescent="0.25">
      <c r="A6652" t="s">
        <v>1342</v>
      </c>
      <c r="B6652" t="s">
        <v>1</v>
      </c>
      <c r="C6652" t="s">
        <v>13</v>
      </c>
      <c r="D6652" s="1">
        <v>43300</v>
      </c>
      <c r="E6652" s="1">
        <v>43411</v>
      </c>
      <c r="F6652" s="1">
        <v>43434</v>
      </c>
      <c r="G6652" s="1">
        <v>43426</v>
      </c>
      <c r="H6652" s="13">
        <f>Orders[[#This Row],[DeliveryDate]]-Orders[[#This Row],[OrderDate]]</f>
        <v>15</v>
      </c>
      <c r="I6652" t="s">
        <v>3</v>
      </c>
      <c r="J6652" t="str">
        <f>_xlfn.XLOOKUP(Orders[[#This Row],[_SalesRepID]],'Sales team'!A:A,'Sales team'!B:B)</f>
        <v>Joshua Little</v>
      </c>
      <c r="K6652">
        <v>11</v>
      </c>
      <c r="L6652">
        <v>38</v>
      </c>
      <c r="M6652">
        <v>285</v>
      </c>
      <c r="N6652" t="str">
        <f>_xlfn.XLOOKUP(Orders[[#This Row],[_ProductID]],Products!A:A,Products!C:C)</f>
        <v>Home décor</v>
      </c>
      <c r="O6652">
        <v>24</v>
      </c>
      <c r="P6652">
        <v>0.1</v>
      </c>
      <c r="Q6652" s="2">
        <v>1098.8</v>
      </c>
      <c r="R6652" s="2">
        <v>736.19600000000003</v>
      </c>
      <c r="S6652" s="2">
        <v>5933.5199999999995</v>
      </c>
      <c r="T6652" s="2">
        <v>1516.3439999999991</v>
      </c>
    </row>
    <row r="6653" spans="1:20" x14ac:dyDescent="0.25">
      <c r="A6653" t="s">
        <v>1343</v>
      </c>
      <c r="B6653" t="s">
        <v>1</v>
      </c>
      <c r="C6653" t="s">
        <v>6</v>
      </c>
      <c r="D6653" s="1">
        <v>43300</v>
      </c>
      <c r="E6653" s="1">
        <v>43411</v>
      </c>
      <c r="F6653" s="1">
        <v>43431</v>
      </c>
      <c r="G6653" s="1">
        <v>43419</v>
      </c>
      <c r="H6653" s="13">
        <f>Orders[[#This Row],[DeliveryDate]]-Orders[[#This Row],[OrderDate]]</f>
        <v>8</v>
      </c>
      <c r="I6653" t="s">
        <v>3</v>
      </c>
      <c r="J6653" t="str">
        <f>_xlfn.XLOOKUP(Orders[[#This Row],[_SalesRepID]],'Sales team'!A:A,'Sales team'!B:B)</f>
        <v>Adam Hernandez</v>
      </c>
      <c r="K6653">
        <v>1</v>
      </c>
      <c r="L6653">
        <v>9</v>
      </c>
      <c r="M6653">
        <v>120</v>
      </c>
      <c r="N6653" t="str">
        <f>_xlfn.XLOOKUP(Orders[[#This Row],[_ProductID]],Products!A:A,Products!C:C)</f>
        <v>Home décor</v>
      </c>
      <c r="O6653">
        <v>40</v>
      </c>
      <c r="P6653">
        <v>0.4</v>
      </c>
      <c r="Q6653" s="2">
        <v>2458.9</v>
      </c>
      <c r="R6653" s="2">
        <v>1819.586</v>
      </c>
      <c r="S6653" s="2">
        <v>5901.36</v>
      </c>
      <c r="T6653" s="2">
        <v>-1376.9840000000004</v>
      </c>
    </row>
    <row r="6654" spans="1:20" x14ac:dyDescent="0.25">
      <c r="A6654" t="s">
        <v>1344</v>
      </c>
      <c r="B6654" t="s">
        <v>5</v>
      </c>
      <c r="C6654" t="s">
        <v>6</v>
      </c>
      <c r="D6654" s="1">
        <v>43300</v>
      </c>
      <c r="E6654" s="1">
        <v>43411</v>
      </c>
      <c r="F6654" s="1">
        <v>43426</v>
      </c>
      <c r="G6654" s="1">
        <v>43434</v>
      </c>
      <c r="H6654" s="13">
        <f>Orders[[#This Row],[DeliveryDate]]-Orders[[#This Row],[OrderDate]]</f>
        <v>23</v>
      </c>
      <c r="I6654" t="s">
        <v>3</v>
      </c>
      <c r="J6654" t="str">
        <f>_xlfn.XLOOKUP(Orders[[#This Row],[_SalesRepID]],'Sales team'!A:A,'Sales team'!B:B)</f>
        <v>Todd Roberts</v>
      </c>
      <c r="K6654">
        <v>13</v>
      </c>
      <c r="L6654">
        <v>47</v>
      </c>
      <c r="M6654">
        <v>97</v>
      </c>
      <c r="N6654" t="str">
        <f>_xlfn.XLOOKUP(Orders[[#This Row],[_ProductID]],Products!A:A,Products!C:C)</f>
        <v>Kitchen &amp; Dining</v>
      </c>
      <c r="O6654">
        <v>1</v>
      </c>
      <c r="P6654">
        <v>0.1</v>
      </c>
      <c r="Q6654" s="2">
        <v>1018.4</v>
      </c>
      <c r="R6654" s="2">
        <v>539.75200000000007</v>
      </c>
      <c r="S6654" s="2">
        <v>916.56</v>
      </c>
      <c r="T6654" s="2">
        <v>376.80799999999988</v>
      </c>
    </row>
    <row r="6655" spans="1:20" x14ac:dyDescent="0.25">
      <c r="A6655" t="s">
        <v>1345</v>
      </c>
      <c r="B6655" t="s">
        <v>10</v>
      </c>
      <c r="C6655" t="s">
        <v>13</v>
      </c>
      <c r="D6655" s="1">
        <v>43300</v>
      </c>
      <c r="E6655" s="1">
        <v>43411</v>
      </c>
      <c r="F6655" s="1">
        <v>43426</v>
      </c>
      <c r="G6655" s="1">
        <v>43418</v>
      </c>
      <c r="H6655" s="13">
        <f>Orders[[#This Row],[DeliveryDate]]-Orders[[#This Row],[OrderDate]]</f>
        <v>7</v>
      </c>
      <c r="I6655" t="s">
        <v>3</v>
      </c>
      <c r="J6655" t="str">
        <f>_xlfn.XLOOKUP(Orders[[#This Row],[_SalesRepID]],'Sales team'!A:A,'Sales team'!B:B)</f>
        <v>Donald Reynolds</v>
      </c>
      <c r="K6655">
        <v>26</v>
      </c>
      <c r="L6655">
        <v>17</v>
      </c>
      <c r="M6655">
        <v>318</v>
      </c>
      <c r="N6655" t="str">
        <f>_xlfn.XLOOKUP(Orders[[#This Row],[_ProductID]],Products!A:A,Products!C:C)</f>
        <v>Kitchen &amp; Dining</v>
      </c>
      <c r="O6655">
        <v>16</v>
      </c>
      <c r="P6655">
        <v>0.3</v>
      </c>
      <c r="Q6655" s="2">
        <v>2244.5</v>
      </c>
      <c r="R6655" s="2">
        <v>1054.915</v>
      </c>
      <c r="S6655" s="2">
        <v>12569.199999999999</v>
      </c>
      <c r="T6655" s="2">
        <v>4129.8799999999992</v>
      </c>
    </row>
    <row r="6656" spans="1:20" x14ac:dyDescent="0.25">
      <c r="A6656" t="s">
        <v>1346</v>
      </c>
      <c r="B6656" t="s">
        <v>1</v>
      </c>
      <c r="C6656" t="s">
        <v>6</v>
      </c>
      <c r="D6656" s="1">
        <v>43300</v>
      </c>
      <c r="E6656" s="1">
        <v>43411</v>
      </c>
      <c r="F6656" s="1">
        <v>43424</v>
      </c>
      <c r="G6656" s="1">
        <v>43424</v>
      </c>
      <c r="H6656" s="13">
        <f>Orders[[#This Row],[DeliveryDate]]-Orders[[#This Row],[OrderDate]]</f>
        <v>13</v>
      </c>
      <c r="I6656" t="s">
        <v>3</v>
      </c>
      <c r="J6656" t="str">
        <f>_xlfn.XLOOKUP(Orders[[#This Row],[_SalesRepID]],'Sales team'!A:A,'Sales team'!B:B)</f>
        <v>Joshua Ryan</v>
      </c>
      <c r="K6656">
        <v>9</v>
      </c>
      <c r="L6656">
        <v>4</v>
      </c>
      <c r="M6656">
        <v>96</v>
      </c>
      <c r="N6656" t="str">
        <f>_xlfn.XLOOKUP(Orders[[#This Row],[_ProductID]],Products!A:A,Products!C:C)</f>
        <v>Home décor</v>
      </c>
      <c r="O6656">
        <v>29</v>
      </c>
      <c r="P6656">
        <v>7.4999999999999997E-2</v>
      </c>
      <c r="Q6656" s="2">
        <v>877.7</v>
      </c>
      <c r="R6656" s="2">
        <v>649.49800000000005</v>
      </c>
      <c r="S6656" s="2">
        <v>1623.7450000000001</v>
      </c>
      <c r="T6656" s="2">
        <v>324.74900000000002</v>
      </c>
    </row>
    <row r="6657" spans="1:20" x14ac:dyDescent="0.25">
      <c r="A6657" t="s">
        <v>1347</v>
      </c>
      <c r="B6657" t="s">
        <v>1</v>
      </c>
      <c r="C6657" t="s">
        <v>46</v>
      </c>
      <c r="D6657" s="1">
        <v>43300</v>
      </c>
      <c r="E6657" s="1">
        <v>43411</v>
      </c>
      <c r="F6657" s="1">
        <v>43425</v>
      </c>
      <c r="G6657" s="1">
        <v>43430</v>
      </c>
      <c r="H6657" s="13">
        <f>Orders[[#This Row],[DeliveryDate]]-Orders[[#This Row],[OrderDate]]</f>
        <v>19</v>
      </c>
      <c r="I6657" t="s">
        <v>3</v>
      </c>
      <c r="J6657" t="str">
        <f>_xlfn.XLOOKUP(Orders[[#This Row],[_SalesRepID]],'Sales team'!A:A,'Sales team'!B:B)</f>
        <v>Joshua Ryan</v>
      </c>
      <c r="K6657">
        <v>9</v>
      </c>
      <c r="L6657">
        <v>15</v>
      </c>
      <c r="M6657">
        <v>59</v>
      </c>
      <c r="N6657" t="str">
        <f>_xlfn.XLOOKUP(Orders[[#This Row],[_ProductID]],Products!A:A,Products!C:C)</f>
        <v>Home décor</v>
      </c>
      <c r="O6657">
        <v>3</v>
      </c>
      <c r="P6657">
        <v>0.15</v>
      </c>
      <c r="Q6657" s="2">
        <v>3999.9</v>
      </c>
      <c r="R6657" s="2">
        <v>2039.9490000000001</v>
      </c>
      <c r="S6657" s="2">
        <v>16999.575000000001</v>
      </c>
      <c r="T6657" s="2">
        <v>6799.83</v>
      </c>
    </row>
    <row r="6658" spans="1:20" x14ac:dyDescent="0.25">
      <c r="A6658" t="s">
        <v>1348</v>
      </c>
      <c r="B6658" t="s">
        <v>5</v>
      </c>
      <c r="C6658" t="s">
        <v>46</v>
      </c>
      <c r="D6658" s="1">
        <v>43300</v>
      </c>
      <c r="E6658" s="1">
        <v>43411</v>
      </c>
      <c r="F6658" s="1">
        <v>43434</v>
      </c>
      <c r="G6658" s="1">
        <v>43427</v>
      </c>
      <c r="H6658" s="13">
        <f>Orders[[#This Row],[DeliveryDate]]-Orders[[#This Row],[OrderDate]]</f>
        <v>16</v>
      </c>
      <c r="I6658" t="s">
        <v>3</v>
      </c>
      <c r="J6658" t="str">
        <f>_xlfn.XLOOKUP(Orders[[#This Row],[_SalesRepID]],'Sales team'!A:A,'Sales team'!B:B)</f>
        <v>Carl Nguyen</v>
      </c>
      <c r="K6658">
        <v>12</v>
      </c>
      <c r="L6658">
        <v>33</v>
      </c>
      <c r="M6658">
        <v>59</v>
      </c>
      <c r="N6658" t="str">
        <f>_xlfn.XLOOKUP(Orders[[#This Row],[_ProductID]],Products!A:A,Products!C:C)</f>
        <v>Home décor</v>
      </c>
      <c r="O6658">
        <v>46</v>
      </c>
      <c r="P6658">
        <v>7.4999999999999997E-2</v>
      </c>
      <c r="Q6658" s="2">
        <v>3966.4</v>
      </c>
      <c r="R6658" s="2">
        <v>1784.88</v>
      </c>
      <c r="S6658" s="2">
        <v>29351.360000000001</v>
      </c>
      <c r="T6658" s="2">
        <v>15072.32</v>
      </c>
    </row>
    <row r="6659" spans="1:20" x14ac:dyDescent="0.25">
      <c r="A6659" t="s">
        <v>1349</v>
      </c>
      <c r="B6659" t="s">
        <v>5</v>
      </c>
      <c r="C6659" t="s">
        <v>6</v>
      </c>
      <c r="D6659" s="1">
        <v>43300</v>
      </c>
      <c r="E6659" s="1">
        <v>43411</v>
      </c>
      <c r="F6659" s="1">
        <v>43417</v>
      </c>
      <c r="G6659" s="1">
        <v>43424</v>
      </c>
      <c r="H6659" s="13">
        <f>Orders[[#This Row],[DeliveryDate]]-Orders[[#This Row],[OrderDate]]</f>
        <v>13</v>
      </c>
      <c r="I6659" t="s">
        <v>3</v>
      </c>
      <c r="J6659" t="str">
        <f>_xlfn.XLOOKUP(Orders[[#This Row],[_SalesRepID]],'Sales team'!A:A,'Sales team'!B:B)</f>
        <v>Nicholas Cunningham</v>
      </c>
      <c r="K6659">
        <v>19</v>
      </c>
      <c r="L6659">
        <v>9</v>
      </c>
      <c r="M6659">
        <v>89</v>
      </c>
      <c r="N6659" t="str">
        <f>_xlfn.XLOOKUP(Orders[[#This Row],[_ProductID]],Products!A:A,Products!C:C)</f>
        <v>Electronics</v>
      </c>
      <c r="O6659">
        <v>47</v>
      </c>
      <c r="P6659">
        <v>0.15</v>
      </c>
      <c r="Q6659" s="2">
        <v>2633.1</v>
      </c>
      <c r="R6659" s="2">
        <v>2080.1489999999999</v>
      </c>
      <c r="S6659" s="2">
        <v>2238.1349999999998</v>
      </c>
      <c r="T6659" s="2">
        <v>157.98599999999988</v>
      </c>
    </row>
    <row r="6660" spans="1:20" x14ac:dyDescent="0.25">
      <c r="A6660" t="s">
        <v>1350</v>
      </c>
      <c r="B6660" t="s">
        <v>5</v>
      </c>
      <c r="C6660" t="s">
        <v>46</v>
      </c>
      <c r="D6660" s="1">
        <v>43300</v>
      </c>
      <c r="E6660" s="1">
        <v>43411</v>
      </c>
      <c r="F6660" s="1">
        <v>43414</v>
      </c>
      <c r="G6660" s="1">
        <v>43441</v>
      </c>
      <c r="H6660" s="13">
        <f>Orders[[#This Row],[DeliveryDate]]-Orders[[#This Row],[OrderDate]]</f>
        <v>30</v>
      </c>
      <c r="I6660" t="s">
        <v>3</v>
      </c>
      <c r="J6660" t="str">
        <f>_xlfn.XLOOKUP(Orders[[#This Row],[_SalesRepID]],'Sales team'!A:A,'Sales team'!B:B)</f>
        <v>Todd Roberts</v>
      </c>
      <c r="K6660">
        <v>13</v>
      </c>
      <c r="L6660">
        <v>44</v>
      </c>
      <c r="M6660">
        <v>65</v>
      </c>
      <c r="N6660" t="str">
        <f>_xlfn.XLOOKUP(Orders[[#This Row],[_ProductID]],Products!A:A,Products!C:C)</f>
        <v>Furniture</v>
      </c>
      <c r="O6660">
        <v>20</v>
      </c>
      <c r="P6660">
        <v>0.4</v>
      </c>
      <c r="Q6660" s="2">
        <v>1882.7</v>
      </c>
      <c r="R6660" s="2">
        <v>960.17700000000002</v>
      </c>
      <c r="S6660" s="2">
        <v>2259.2399999999998</v>
      </c>
      <c r="T6660" s="2">
        <v>338.88599999999974</v>
      </c>
    </row>
    <row r="6661" spans="1:20" x14ac:dyDescent="0.25">
      <c r="A6661" t="s">
        <v>1351</v>
      </c>
      <c r="B6661" t="s">
        <v>1</v>
      </c>
      <c r="C6661" t="s">
        <v>6</v>
      </c>
      <c r="D6661" s="1">
        <v>43300</v>
      </c>
      <c r="E6661" s="1">
        <v>43411</v>
      </c>
      <c r="F6661" s="1">
        <v>43436</v>
      </c>
      <c r="G6661" s="1">
        <v>43427</v>
      </c>
      <c r="H6661" s="13">
        <f>Orders[[#This Row],[DeliveryDate]]-Orders[[#This Row],[OrderDate]]</f>
        <v>16</v>
      </c>
      <c r="I6661" t="s">
        <v>3</v>
      </c>
      <c r="J6661" t="str">
        <f>_xlfn.XLOOKUP(Orders[[#This Row],[_SalesRepID]],'Sales team'!A:A,'Sales team'!B:B)</f>
        <v>Chris Armstrong</v>
      </c>
      <c r="K6661">
        <v>4</v>
      </c>
      <c r="L6661">
        <v>9</v>
      </c>
      <c r="M6661">
        <v>193</v>
      </c>
      <c r="N6661" t="str">
        <f>_xlfn.XLOOKUP(Orders[[#This Row],[_ProductID]],Products!A:A,Products!C:C)</f>
        <v>Home décor</v>
      </c>
      <c r="O6661">
        <v>26</v>
      </c>
      <c r="P6661">
        <v>0.05</v>
      </c>
      <c r="Q6661" s="2">
        <v>2720.2000000000003</v>
      </c>
      <c r="R6661" s="2">
        <v>1251.2920000000001</v>
      </c>
      <c r="S6661" s="2">
        <v>12920.95</v>
      </c>
      <c r="T6661" s="2">
        <v>6664.49</v>
      </c>
    </row>
    <row r="6662" spans="1:20" x14ac:dyDescent="0.25">
      <c r="A6662" t="s">
        <v>1352</v>
      </c>
      <c r="B6662" t="s">
        <v>5</v>
      </c>
      <c r="C6662" t="s">
        <v>25</v>
      </c>
      <c r="D6662" s="1">
        <v>43300</v>
      </c>
      <c r="E6662" s="1">
        <v>43411</v>
      </c>
      <c r="F6662" s="1">
        <v>43438</v>
      </c>
      <c r="G6662" s="1">
        <v>43419</v>
      </c>
      <c r="H6662" s="13">
        <f>Orders[[#This Row],[DeliveryDate]]-Orders[[#This Row],[OrderDate]]</f>
        <v>8</v>
      </c>
      <c r="I6662" t="s">
        <v>3</v>
      </c>
      <c r="J6662" t="str">
        <f>_xlfn.XLOOKUP(Orders[[#This Row],[_SalesRepID]],'Sales team'!A:A,'Sales team'!B:B)</f>
        <v>Anthony Berry</v>
      </c>
      <c r="K6662">
        <v>16</v>
      </c>
      <c r="L6662">
        <v>22</v>
      </c>
      <c r="M6662">
        <v>353</v>
      </c>
      <c r="N6662" t="str">
        <f>_xlfn.XLOOKUP(Orders[[#This Row],[_ProductID]],Products!A:A,Products!C:C)</f>
        <v>Outdoor</v>
      </c>
      <c r="O6662">
        <v>9</v>
      </c>
      <c r="P6662">
        <v>7.4999999999999997E-2</v>
      </c>
      <c r="Q6662" s="2">
        <v>5902.7</v>
      </c>
      <c r="R6662" s="2">
        <v>3541.62</v>
      </c>
      <c r="S6662" s="2">
        <v>27299.987500000003</v>
      </c>
      <c r="T6662" s="2">
        <v>9591.8875000000044</v>
      </c>
    </row>
    <row r="6663" spans="1:20" x14ac:dyDescent="0.25">
      <c r="A6663" t="s">
        <v>1334</v>
      </c>
      <c r="B6663" t="s">
        <v>5</v>
      </c>
      <c r="C6663" t="s">
        <v>13</v>
      </c>
      <c r="D6663" s="1">
        <v>43300</v>
      </c>
      <c r="E6663" s="1">
        <v>43410</v>
      </c>
      <c r="F6663" s="1">
        <v>43432</v>
      </c>
      <c r="G6663" s="1">
        <v>43431</v>
      </c>
      <c r="H6663" s="13">
        <f>Orders[[#This Row],[DeliveryDate]]-Orders[[#This Row],[OrderDate]]</f>
        <v>21</v>
      </c>
      <c r="I6663" t="s">
        <v>3</v>
      </c>
      <c r="J6663" t="str">
        <f>_xlfn.XLOOKUP(Orders[[#This Row],[_SalesRepID]],'Sales team'!A:A,'Sales team'!B:B)</f>
        <v>Anthony Berry</v>
      </c>
      <c r="K6663">
        <v>16</v>
      </c>
      <c r="L6663">
        <v>47</v>
      </c>
      <c r="M6663">
        <v>312</v>
      </c>
      <c r="N6663" t="str">
        <f>_xlfn.XLOOKUP(Orders[[#This Row],[_ProductID]],Products!A:A,Products!C:C)</f>
        <v>Furniture</v>
      </c>
      <c r="O6663">
        <v>38</v>
      </c>
      <c r="P6663">
        <v>7.4999999999999997E-2</v>
      </c>
      <c r="Q6663" s="2">
        <v>1688.4</v>
      </c>
      <c r="R6663" s="2">
        <v>844.2</v>
      </c>
      <c r="S6663" s="2">
        <v>3123.5400000000004</v>
      </c>
      <c r="T6663" s="2">
        <v>1435.1400000000003</v>
      </c>
    </row>
    <row r="6664" spans="1:20" x14ac:dyDescent="0.25">
      <c r="A6664" t="s">
        <v>1335</v>
      </c>
      <c r="B6664" t="s">
        <v>1</v>
      </c>
      <c r="C6664" t="s">
        <v>13</v>
      </c>
      <c r="D6664" s="1">
        <v>43300</v>
      </c>
      <c r="E6664" s="1">
        <v>43410</v>
      </c>
      <c r="F6664" s="1">
        <v>43435</v>
      </c>
      <c r="G6664" s="1">
        <v>43424</v>
      </c>
      <c r="H6664" s="13">
        <f>Orders[[#This Row],[DeliveryDate]]-Orders[[#This Row],[OrderDate]]</f>
        <v>14</v>
      </c>
      <c r="I6664" t="s">
        <v>3</v>
      </c>
      <c r="J6664" t="str">
        <f>_xlfn.XLOOKUP(Orders[[#This Row],[_SalesRepID]],'Sales team'!A:A,'Sales team'!B:B)</f>
        <v>George Lewis</v>
      </c>
      <c r="K6664">
        <v>8</v>
      </c>
      <c r="L6664">
        <v>2</v>
      </c>
      <c r="M6664">
        <v>286</v>
      </c>
      <c r="N6664" t="str">
        <f>_xlfn.XLOOKUP(Orders[[#This Row],[_ProductID]],Products!A:A,Products!C:C)</f>
        <v>Home décor</v>
      </c>
      <c r="O6664">
        <v>26</v>
      </c>
      <c r="P6664">
        <v>0.1</v>
      </c>
      <c r="Q6664" s="2">
        <v>4020</v>
      </c>
      <c r="R6664" s="2">
        <v>3417</v>
      </c>
      <c r="S6664" s="2">
        <v>7236</v>
      </c>
      <c r="T6664" s="2">
        <v>402</v>
      </c>
    </row>
    <row r="6665" spans="1:20" x14ac:dyDescent="0.25">
      <c r="A6665" t="s">
        <v>1336</v>
      </c>
      <c r="B6665" t="s">
        <v>8</v>
      </c>
      <c r="C6665" t="s">
        <v>6</v>
      </c>
      <c r="D6665" s="1">
        <v>43300</v>
      </c>
      <c r="E6665" s="1">
        <v>43410</v>
      </c>
      <c r="F6665" s="1">
        <v>43414</v>
      </c>
      <c r="G6665" s="1">
        <v>43424</v>
      </c>
      <c r="H6665" s="13">
        <f>Orders[[#This Row],[DeliveryDate]]-Orders[[#This Row],[OrderDate]]</f>
        <v>14</v>
      </c>
      <c r="I6665" t="s">
        <v>3</v>
      </c>
      <c r="J6665" t="str">
        <f>_xlfn.XLOOKUP(Orders[[#This Row],[_SalesRepID]],'Sales team'!A:A,'Sales team'!B:B)</f>
        <v>Joe Price</v>
      </c>
      <c r="K6665">
        <v>22</v>
      </c>
      <c r="L6665">
        <v>39</v>
      </c>
      <c r="M6665">
        <v>141</v>
      </c>
      <c r="N6665" t="str">
        <f>_xlfn.XLOOKUP(Orders[[#This Row],[_ProductID]],Products!A:A,Products!C:C)</f>
        <v>Home décor</v>
      </c>
      <c r="O6665">
        <v>30</v>
      </c>
      <c r="P6665">
        <v>0.1</v>
      </c>
      <c r="Q6665" s="2">
        <v>6157.3</v>
      </c>
      <c r="R6665" s="2">
        <v>4186.9640000000009</v>
      </c>
      <c r="S6665" s="2">
        <v>16624.710000000003</v>
      </c>
      <c r="T6665" s="2">
        <v>4063.8179999999993</v>
      </c>
    </row>
    <row r="6666" spans="1:20" x14ac:dyDescent="0.25">
      <c r="A6666" t="s">
        <v>1337</v>
      </c>
      <c r="B6666" t="s">
        <v>1</v>
      </c>
      <c r="C6666" t="s">
        <v>2</v>
      </c>
      <c r="D6666" s="1">
        <v>43300</v>
      </c>
      <c r="E6666" s="1">
        <v>43410</v>
      </c>
      <c r="F6666" s="1">
        <v>43432</v>
      </c>
      <c r="G6666" s="1">
        <v>43439</v>
      </c>
      <c r="H6666" s="13">
        <f>Orders[[#This Row],[DeliveryDate]]-Orders[[#This Row],[OrderDate]]</f>
        <v>29</v>
      </c>
      <c r="I6666" t="s">
        <v>3</v>
      </c>
      <c r="J6666" t="str">
        <f>_xlfn.XLOOKUP(Orders[[#This Row],[_SalesRepID]],'Sales team'!A:A,'Sales team'!B:B)</f>
        <v>Jerry Green</v>
      </c>
      <c r="K6666">
        <v>3</v>
      </c>
      <c r="L6666">
        <v>4</v>
      </c>
      <c r="M6666">
        <v>215</v>
      </c>
      <c r="N6666" t="str">
        <f>_xlfn.XLOOKUP(Orders[[#This Row],[_ProductID]],Products!A:A,Products!C:C)</f>
        <v>Furniture</v>
      </c>
      <c r="O6666">
        <v>38</v>
      </c>
      <c r="P6666">
        <v>0.2</v>
      </c>
      <c r="Q6666" s="2">
        <v>2499.1</v>
      </c>
      <c r="R6666" s="2">
        <v>1399.4960000000001</v>
      </c>
      <c r="S6666" s="2">
        <v>7997.12</v>
      </c>
      <c r="T6666" s="2">
        <v>2399.1359999999995</v>
      </c>
    </row>
    <row r="6667" spans="1:20" x14ac:dyDescent="0.25">
      <c r="A6667" t="s">
        <v>1338</v>
      </c>
      <c r="B6667" t="s">
        <v>10</v>
      </c>
      <c r="C6667" t="s">
        <v>6</v>
      </c>
      <c r="D6667" s="1">
        <v>43300</v>
      </c>
      <c r="E6667" s="1">
        <v>43410</v>
      </c>
      <c r="F6667" s="1">
        <v>43412</v>
      </c>
      <c r="G6667" s="1">
        <v>43427</v>
      </c>
      <c r="H6667" s="13">
        <f>Orders[[#This Row],[DeliveryDate]]-Orders[[#This Row],[OrderDate]]</f>
        <v>17</v>
      </c>
      <c r="I6667" t="s">
        <v>3</v>
      </c>
      <c r="J6667" t="str">
        <f>_xlfn.XLOOKUP(Orders[[#This Row],[_SalesRepID]],'Sales team'!A:A,'Sales team'!B:B)</f>
        <v>Shawn Torres</v>
      </c>
      <c r="K6667">
        <v>27</v>
      </c>
      <c r="L6667">
        <v>32</v>
      </c>
      <c r="M6667">
        <v>137</v>
      </c>
      <c r="N6667" t="str">
        <f>_xlfn.XLOOKUP(Orders[[#This Row],[_ProductID]],Products!A:A,Products!C:C)</f>
        <v>Home décor</v>
      </c>
      <c r="O6667">
        <v>35</v>
      </c>
      <c r="P6667">
        <v>0.3</v>
      </c>
      <c r="Q6667" s="2">
        <v>2512.5</v>
      </c>
      <c r="R6667" s="2">
        <v>2060.25</v>
      </c>
      <c r="S6667" s="2">
        <v>5276.25</v>
      </c>
      <c r="T6667" s="2">
        <v>-904.5</v>
      </c>
    </row>
    <row r="6668" spans="1:20" x14ac:dyDescent="0.25">
      <c r="A6668" t="s">
        <v>1339</v>
      </c>
      <c r="B6668" t="s">
        <v>1</v>
      </c>
      <c r="C6668" t="s">
        <v>6</v>
      </c>
      <c r="D6668" s="1">
        <v>43300</v>
      </c>
      <c r="E6668" s="1">
        <v>43410</v>
      </c>
      <c r="F6668" s="1">
        <v>43429</v>
      </c>
      <c r="G6668" s="1">
        <v>43441</v>
      </c>
      <c r="H6668" s="13">
        <f>Orders[[#This Row],[DeliveryDate]]-Orders[[#This Row],[OrderDate]]</f>
        <v>31</v>
      </c>
      <c r="I6668" t="s">
        <v>3</v>
      </c>
      <c r="J6668" t="str">
        <f>_xlfn.XLOOKUP(Orders[[#This Row],[_SalesRepID]],'Sales team'!A:A,'Sales team'!B:B)</f>
        <v>Carl Nguyen</v>
      </c>
      <c r="K6668">
        <v>12</v>
      </c>
      <c r="L6668">
        <v>35</v>
      </c>
      <c r="M6668">
        <v>192</v>
      </c>
      <c r="N6668" t="str">
        <f>_xlfn.XLOOKUP(Orders[[#This Row],[_ProductID]],Products!A:A,Products!C:C)</f>
        <v>Home décor</v>
      </c>
      <c r="O6668">
        <v>30</v>
      </c>
      <c r="P6668">
        <v>0.05</v>
      </c>
      <c r="Q6668" s="2">
        <v>1179.2</v>
      </c>
      <c r="R6668" s="2">
        <v>978.73599999999999</v>
      </c>
      <c r="S6668" s="2">
        <v>5601.2</v>
      </c>
      <c r="T6668" s="2">
        <v>707.51999999999953</v>
      </c>
    </row>
    <row r="6669" spans="1:20" x14ac:dyDescent="0.25">
      <c r="A6669" t="s">
        <v>1340</v>
      </c>
      <c r="B6669" t="s">
        <v>5</v>
      </c>
      <c r="C6669" t="s">
        <v>6</v>
      </c>
      <c r="D6669" s="1">
        <v>43300</v>
      </c>
      <c r="E6669" s="1">
        <v>43410</v>
      </c>
      <c r="F6669" s="1">
        <v>43419</v>
      </c>
      <c r="G6669" s="1">
        <v>43426</v>
      </c>
      <c r="H6669" s="13">
        <f>Orders[[#This Row],[DeliveryDate]]-Orders[[#This Row],[OrderDate]]</f>
        <v>16</v>
      </c>
      <c r="I6669" t="s">
        <v>3</v>
      </c>
      <c r="J6669" t="str">
        <f>_xlfn.XLOOKUP(Orders[[#This Row],[_SalesRepID]],'Sales team'!A:A,'Sales team'!B:B)</f>
        <v>Anthony Berry</v>
      </c>
      <c r="K6669">
        <v>16</v>
      </c>
      <c r="L6669">
        <v>39</v>
      </c>
      <c r="M6669">
        <v>175</v>
      </c>
      <c r="N6669" t="str">
        <f>_xlfn.XLOOKUP(Orders[[#This Row],[_ProductID]],Products!A:A,Products!C:C)</f>
        <v>Kitchen &amp; Dining</v>
      </c>
      <c r="O6669">
        <v>4</v>
      </c>
      <c r="P6669">
        <v>7.4999999999999997E-2</v>
      </c>
      <c r="Q6669" s="2">
        <v>221.1</v>
      </c>
      <c r="R6669" s="2">
        <v>181.30199999999999</v>
      </c>
      <c r="S6669" s="2">
        <v>1431.6225000000002</v>
      </c>
      <c r="T6669" s="2">
        <v>162.50850000000014</v>
      </c>
    </row>
    <row r="6670" spans="1:20" x14ac:dyDescent="0.25">
      <c r="A6670" t="s">
        <v>1331</v>
      </c>
      <c r="B6670" t="s">
        <v>5</v>
      </c>
      <c r="C6670" t="s">
        <v>13</v>
      </c>
      <c r="D6670" s="1">
        <v>43300</v>
      </c>
      <c r="E6670" s="1">
        <v>43409</v>
      </c>
      <c r="F6670" s="1">
        <v>43434</v>
      </c>
      <c r="G6670" s="1">
        <v>43426</v>
      </c>
      <c r="H6670" s="13">
        <f>Orders[[#This Row],[DeliveryDate]]-Orders[[#This Row],[OrderDate]]</f>
        <v>17</v>
      </c>
      <c r="I6670" t="s">
        <v>3</v>
      </c>
      <c r="J6670" t="str">
        <f>_xlfn.XLOOKUP(Orders[[#This Row],[_SalesRepID]],'Sales team'!A:A,'Sales team'!B:B)</f>
        <v>Anthony Berry</v>
      </c>
      <c r="K6670">
        <v>16</v>
      </c>
      <c r="L6670">
        <v>8</v>
      </c>
      <c r="M6670">
        <v>263</v>
      </c>
      <c r="N6670" t="str">
        <f>_xlfn.XLOOKUP(Orders[[#This Row],[_ProductID]],Products!A:A,Products!C:C)</f>
        <v>Home décor</v>
      </c>
      <c r="O6670">
        <v>36</v>
      </c>
      <c r="P6670">
        <v>0.2</v>
      </c>
      <c r="Q6670" s="2">
        <v>1132.3</v>
      </c>
      <c r="R6670" s="2">
        <v>905.84</v>
      </c>
      <c r="S6670" s="2">
        <v>5435.04</v>
      </c>
      <c r="T6670" s="2">
        <v>0</v>
      </c>
    </row>
    <row r="6671" spans="1:20" x14ac:dyDescent="0.25">
      <c r="A6671" t="s">
        <v>1332</v>
      </c>
      <c r="B6671" t="s">
        <v>8</v>
      </c>
      <c r="C6671" t="s">
        <v>13</v>
      </c>
      <c r="D6671" s="1">
        <v>43300</v>
      </c>
      <c r="E6671" s="1">
        <v>43409</v>
      </c>
      <c r="F6671" s="1">
        <v>43426</v>
      </c>
      <c r="G6671" s="1">
        <v>43439</v>
      </c>
      <c r="H6671" s="13">
        <f>Orders[[#This Row],[DeliveryDate]]-Orders[[#This Row],[OrderDate]]</f>
        <v>30</v>
      </c>
      <c r="I6671" t="s">
        <v>3</v>
      </c>
      <c r="J6671" t="str">
        <f>_xlfn.XLOOKUP(Orders[[#This Row],[_SalesRepID]],'Sales team'!A:A,'Sales team'!B:B)</f>
        <v>Roy Rice</v>
      </c>
      <c r="K6671">
        <v>24</v>
      </c>
      <c r="L6671">
        <v>17</v>
      </c>
      <c r="M6671">
        <v>298</v>
      </c>
      <c r="N6671" t="str">
        <f>_xlfn.XLOOKUP(Orders[[#This Row],[_ProductID]],Products!A:A,Products!C:C)</f>
        <v>Furniture</v>
      </c>
      <c r="O6671">
        <v>12</v>
      </c>
      <c r="P6671">
        <v>0.05</v>
      </c>
      <c r="Q6671" s="2">
        <v>3604.6</v>
      </c>
      <c r="R6671" s="2">
        <v>1838.346</v>
      </c>
      <c r="S6671" s="2">
        <v>23970.59</v>
      </c>
      <c r="T6671" s="2">
        <v>11102.168</v>
      </c>
    </row>
    <row r="6672" spans="1:20" x14ac:dyDescent="0.25">
      <c r="A6672" t="s">
        <v>1333</v>
      </c>
      <c r="B6672" t="s">
        <v>1</v>
      </c>
      <c r="C6672" t="s">
        <v>6</v>
      </c>
      <c r="D6672" s="1">
        <v>43300</v>
      </c>
      <c r="E6672" s="1">
        <v>43409</v>
      </c>
      <c r="F6672" s="1">
        <v>43420</v>
      </c>
      <c r="G6672" s="1">
        <v>43431</v>
      </c>
      <c r="H6672" s="13">
        <f>Orders[[#This Row],[DeliveryDate]]-Orders[[#This Row],[OrderDate]]</f>
        <v>22</v>
      </c>
      <c r="I6672" t="s">
        <v>3</v>
      </c>
      <c r="J6672" t="str">
        <f>_xlfn.XLOOKUP(Orders[[#This Row],[_SalesRepID]],'Sales team'!A:A,'Sales team'!B:B)</f>
        <v>Adam Hernandez</v>
      </c>
      <c r="K6672">
        <v>1</v>
      </c>
      <c r="L6672">
        <v>24</v>
      </c>
      <c r="M6672">
        <v>118</v>
      </c>
      <c r="N6672" t="str">
        <f>_xlfn.XLOOKUP(Orders[[#This Row],[_ProductID]],Products!A:A,Products!C:C)</f>
        <v>Outdoor</v>
      </c>
      <c r="O6672">
        <v>9</v>
      </c>
      <c r="P6672">
        <v>0.05</v>
      </c>
      <c r="Q6672" s="2">
        <v>1025.1000000000001</v>
      </c>
      <c r="R6672" s="2">
        <v>563.80500000000018</v>
      </c>
      <c r="S6672" s="2">
        <v>2921.5349999999999</v>
      </c>
      <c r="T6672" s="2">
        <v>1230.1199999999994</v>
      </c>
    </row>
    <row r="6673" spans="1:20" x14ac:dyDescent="0.25">
      <c r="A6673" t="s">
        <v>1324</v>
      </c>
      <c r="B6673" t="s">
        <v>8</v>
      </c>
      <c r="C6673" t="s">
        <v>2</v>
      </c>
      <c r="D6673" s="1">
        <v>43300</v>
      </c>
      <c r="E6673" s="1">
        <v>43408</v>
      </c>
      <c r="F6673" s="1">
        <v>43414</v>
      </c>
      <c r="G6673" s="1">
        <v>43427</v>
      </c>
      <c r="H6673" s="13">
        <f>Orders[[#This Row],[DeliveryDate]]-Orders[[#This Row],[OrderDate]]</f>
        <v>19</v>
      </c>
      <c r="I6673" t="s">
        <v>3</v>
      </c>
      <c r="J6673" t="str">
        <f>_xlfn.XLOOKUP(Orders[[#This Row],[_SalesRepID]],'Sales team'!A:A,'Sales team'!B:B)</f>
        <v>Patrick Graham</v>
      </c>
      <c r="K6673">
        <v>25</v>
      </c>
      <c r="L6673">
        <v>13</v>
      </c>
      <c r="M6673">
        <v>233</v>
      </c>
      <c r="N6673" t="str">
        <f>_xlfn.XLOOKUP(Orders[[#This Row],[_ProductID]],Products!A:A,Products!C:C)</f>
        <v>Furniture</v>
      </c>
      <c r="O6673">
        <v>15</v>
      </c>
      <c r="P6673">
        <v>0.05</v>
      </c>
      <c r="Q6673" s="2">
        <v>1092.1000000000001</v>
      </c>
      <c r="R6673" s="2">
        <v>797.23300000000006</v>
      </c>
      <c r="S6673" s="2">
        <v>2074.9900000000002</v>
      </c>
      <c r="T6673" s="2">
        <v>480.52400000000011</v>
      </c>
    </row>
    <row r="6674" spans="1:20" x14ac:dyDescent="0.25">
      <c r="A6674" t="s">
        <v>1325</v>
      </c>
      <c r="B6674" t="s">
        <v>8</v>
      </c>
      <c r="C6674" t="s">
        <v>6</v>
      </c>
      <c r="D6674" s="1">
        <v>43300</v>
      </c>
      <c r="E6674" s="1">
        <v>43408</v>
      </c>
      <c r="F6674" s="1">
        <v>43427</v>
      </c>
      <c r="G6674" s="1">
        <v>43433</v>
      </c>
      <c r="H6674" s="13">
        <f>Orders[[#This Row],[DeliveryDate]]-Orders[[#This Row],[OrderDate]]</f>
        <v>25</v>
      </c>
      <c r="I6674" t="s">
        <v>3</v>
      </c>
      <c r="J6674" t="str">
        <f>_xlfn.XLOOKUP(Orders[[#This Row],[_SalesRepID]],'Sales team'!A:A,'Sales team'!B:B)</f>
        <v>Anthony Torres</v>
      </c>
      <c r="K6674">
        <v>20</v>
      </c>
      <c r="L6674">
        <v>50</v>
      </c>
      <c r="M6674">
        <v>202</v>
      </c>
      <c r="N6674" t="str">
        <f>_xlfn.XLOOKUP(Orders[[#This Row],[_ProductID]],Products!A:A,Products!C:C)</f>
        <v>Home décor</v>
      </c>
      <c r="O6674">
        <v>14</v>
      </c>
      <c r="P6674">
        <v>0.1</v>
      </c>
      <c r="Q6674" s="2">
        <v>3953</v>
      </c>
      <c r="R6674" s="2">
        <v>3241.4599999999996</v>
      </c>
      <c r="S6674" s="2">
        <v>21346.2</v>
      </c>
      <c r="T6674" s="2">
        <v>1897.4400000000023</v>
      </c>
    </row>
    <row r="6675" spans="1:20" x14ac:dyDescent="0.25">
      <c r="A6675" t="s">
        <v>1326</v>
      </c>
      <c r="B6675" t="s">
        <v>5</v>
      </c>
      <c r="C6675" t="s">
        <v>2</v>
      </c>
      <c r="D6675" s="1">
        <v>43300</v>
      </c>
      <c r="E6675" s="1">
        <v>43408</v>
      </c>
      <c r="F6675" s="1">
        <v>43427</v>
      </c>
      <c r="G6675" s="1">
        <v>43438</v>
      </c>
      <c r="H6675" s="13">
        <f>Orders[[#This Row],[DeliveryDate]]-Orders[[#This Row],[OrderDate]]</f>
        <v>30</v>
      </c>
      <c r="I6675" t="s">
        <v>3</v>
      </c>
      <c r="J6675" t="str">
        <f>_xlfn.XLOOKUP(Orders[[#This Row],[_SalesRepID]],'Sales team'!A:A,'Sales team'!B:B)</f>
        <v>Todd Roberts</v>
      </c>
      <c r="K6675">
        <v>13</v>
      </c>
      <c r="L6675">
        <v>1</v>
      </c>
      <c r="M6675">
        <v>213</v>
      </c>
      <c r="N6675" t="str">
        <f>_xlfn.XLOOKUP(Orders[[#This Row],[_ProductID]],Products!A:A,Products!C:C)</f>
        <v>Home décor</v>
      </c>
      <c r="O6675">
        <v>45</v>
      </c>
      <c r="P6675">
        <v>0.1</v>
      </c>
      <c r="Q6675" s="2">
        <v>5205.9000000000005</v>
      </c>
      <c r="R6675" s="2">
        <v>4372.9560000000001</v>
      </c>
      <c r="S6675" s="2">
        <v>32797.170000000006</v>
      </c>
      <c r="T6675" s="2">
        <v>2186.4780000000028</v>
      </c>
    </row>
    <row r="6676" spans="1:20" x14ac:dyDescent="0.25">
      <c r="A6676" t="s">
        <v>1327</v>
      </c>
      <c r="B6676" t="s">
        <v>10</v>
      </c>
      <c r="C6676" t="s">
        <v>13</v>
      </c>
      <c r="D6676" s="1">
        <v>43300</v>
      </c>
      <c r="E6676" s="1">
        <v>43408</v>
      </c>
      <c r="F6676" s="1">
        <v>43423</v>
      </c>
      <c r="G6676" s="1">
        <v>43420</v>
      </c>
      <c r="H6676" s="13">
        <f>Orders[[#This Row],[DeliveryDate]]-Orders[[#This Row],[OrderDate]]</f>
        <v>12</v>
      </c>
      <c r="I6676" t="s">
        <v>3</v>
      </c>
      <c r="J6676" t="str">
        <f>_xlfn.XLOOKUP(Orders[[#This Row],[_SalesRepID]],'Sales team'!A:A,'Sales team'!B:B)</f>
        <v>Shawn Torres</v>
      </c>
      <c r="K6676">
        <v>27</v>
      </c>
      <c r="L6676">
        <v>17</v>
      </c>
      <c r="M6676">
        <v>309</v>
      </c>
      <c r="N6676" t="str">
        <f>_xlfn.XLOOKUP(Orders[[#This Row],[_ProductID]],Products!A:A,Products!C:C)</f>
        <v>Home décor</v>
      </c>
      <c r="O6676">
        <v>11</v>
      </c>
      <c r="P6676">
        <v>7.4999999999999997E-2</v>
      </c>
      <c r="Q6676" s="2">
        <v>2666.6</v>
      </c>
      <c r="R6676" s="2">
        <v>2213.2779999999998</v>
      </c>
      <c r="S6676" s="2">
        <v>7399.8149999999996</v>
      </c>
      <c r="T6676" s="2">
        <v>759.98100000000068</v>
      </c>
    </row>
    <row r="6677" spans="1:20" x14ac:dyDescent="0.25">
      <c r="A6677" t="s">
        <v>1328</v>
      </c>
      <c r="B6677" t="s">
        <v>10</v>
      </c>
      <c r="C6677" t="s">
        <v>25</v>
      </c>
      <c r="D6677" s="1">
        <v>43300</v>
      </c>
      <c r="E6677" s="1">
        <v>43408</v>
      </c>
      <c r="F6677" s="1">
        <v>43412</v>
      </c>
      <c r="G6677" s="1">
        <v>43430</v>
      </c>
      <c r="H6677" s="13">
        <f>Orders[[#This Row],[DeliveryDate]]-Orders[[#This Row],[OrderDate]]</f>
        <v>22</v>
      </c>
      <c r="I6677" t="s">
        <v>3</v>
      </c>
      <c r="J6677" t="str">
        <f>_xlfn.XLOOKUP(Orders[[#This Row],[_SalesRepID]],'Sales team'!A:A,'Sales team'!B:B)</f>
        <v>Shawn Torres</v>
      </c>
      <c r="K6677">
        <v>27</v>
      </c>
      <c r="L6677">
        <v>36</v>
      </c>
      <c r="M6677">
        <v>343</v>
      </c>
      <c r="N6677" t="str">
        <f>_xlfn.XLOOKUP(Orders[[#This Row],[_ProductID]],Products!A:A,Products!C:C)</f>
        <v>Furniture</v>
      </c>
      <c r="O6677">
        <v>38</v>
      </c>
      <c r="P6677">
        <v>0.05</v>
      </c>
      <c r="Q6677" s="2">
        <v>5942.9000000000005</v>
      </c>
      <c r="R6677" s="2">
        <v>4576.0330000000004</v>
      </c>
      <c r="S6677" s="2">
        <v>22583.02</v>
      </c>
      <c r="T6677" s="2">
        <v>4278.887999999999</v>
      </c>
    </row>
    <row r="6678" spans="1:20" x14ac:dyDescent="0.25">
      <c r="A6678" t="s">
        <v>1329</v>
      </c>
      <c r="B6678" t="s">
        <v>1</v>
      </c>
      <c r="C6678" t="s">
        <v>46</v>
      </c>
      <c r="D6678" s="1">
        <v>43300</v>
      </c>
      <c r="E6678" s="1">
        <v>43408</v>
      </c>
      <c r="F6678" s="1">
        <v>43411</v>
      </c>
      <c r="G6678" s="1">
        <v>43427</v>
      </c>
      <c r="H6678" s="13">
        <f>Orders[[#This Row],[DeliveryDate]]-Orders[[#This Row],[OrderDate]]</f>
        <v>19</v>
      </c>
      <c r="I6678" t="s">
        <v>3</v>
      </c>
      <c r="J6678" t="str">
        <f>_xlfn.XLOOKUP(Orders[[#This Row],[_SalesRepID]],'Sales team'!A:A,'Sales team'!B:B)</f>
        <v>Joshua Little</v>
      </c>
      <c r="K6678">
        <v>11</v>
      </c>
      <c r="L6678">
        <v>15</v>
      </c>
      <c r="M6678">
        <v>78</v>
      </c>
      <c r="N6678" t="str">
        <f>_xlfn.XLOOKUP(Orders[[#This Row],[_ProductID]],Products!A:A,Products!C:C)</f>
        <v>Home décor</v>
      </c>
      <c r="O6678">
        <v>14</v>
      </c>
      <c r="P6678">
        <v>7.4999999999999997E-2</v>
      </c>
      <c r="Q6678" s="2">
        <v>2412</v>
      </c>
      <c r="R6678" s="2">
        <v>1181.8799999999999</v>
      </c>
      <c r="S6678" s="2">
        <v>17848.8</v>
      </c>
      <c r="T6678" s="2">
        <v>8393.76</v>
      </c>
    </row>
    <row r="6679" spans="1:20" x14ac:dyDescent="0.25">
      <c r="A6679" t="s">
        <v>1330</v>
      </c>
      <c r="B6679" t="s">
        <v>8</v>
      </c>
      <c r="C6679" t="s">
        <v>15</v>
      </c>
      <c r="D6679" s="1">
        <v>43300</v>
      </c>
      <c r="E6679" s="1">
        <v>43408</v>
      </c>
      <c r="F6679" s="1">
        <v>43433</v>
      </c>
      <c r="G6679" s="1">
        <v>43423</v>
      </c>
      <c r="H6679" s="13">
        <f>Orders[[#This Row],[DeliveryDate]]-Orders[[#This Row],[OrderDate]]</f>
        <v>15</v>
      </c>
      <c r="I6679" t="s">
        <v>3</v>
      </c>
      <c r="J6679" t="str">
        <f>_xlfn.XLOOKUP(Orders[[#This Row],[_SalesRepID]],'Sales team'!A:A,'Sales team'!B:B)</f>
        <v>Patrick Graham</v>
      </c>
      <c r="K6679">
        <v>25</v>
      </c>
      <c r="L6679">
        <v>16</v>
      </c>
      <c r="M6679">
        <v>55</v>
      </c>
      <c r="N6679" t="str">
        <f>_xlfn.XLOOKUP(Orders[[#This Row],[_ProductID]],Products!A:A,Products!C:C)</f>
        <v>Home décor</v>
      </c>
      <c r="O6679">
        <v>43</v>
      </c>
      <c r="P6679">
        <v>0.05</v>
      </c>
      <c r="Q6679" s="2">
        <v>1098.8</v>
      </c>
      <c r="R6679" s="2">
        <v>813.11199999999997</v>
      </c>
      <c r="S6679" s="2">
        <v>3131.5799999999995</v>
      </c>
      <c r="T6679" s="2">
        <v>692.24399999999969</v>
      </c>
    </row>
    <row r="6680" spans="1:20" x14ac:dyDescent="0.25">
      <c r="A6680" t="s">
        <v>1314</v>
      </c>
      <c r="B6680" t="s">
        <v>1</v>
      </c>
      <c r="C6680" t="s">
        <v>6</v>
      </c>
      <c r="D6680" s="1">
        <v>43300</v>
      </c>
      <c r="E6680" s="1">
        <v>43407</v>
      </c>
      <c r="F6680" s="1">
        <v>43433</v>
      </c>
      <c r="G6680" s="1">
        <v>43418</v>
      </c>
      <c r="H6680" s="13">
        <f>Orders[[#This Row],[DeliveryDate]]-Orders[[#This Row],[OrderDate]]</f>
        <v>11</v>
      </c>
      <c r="I6680" t="s">
        <v>3</v>
      </c>
      <c r="J6680" t="str">
        <f>_xlfn.XLOOKUP(Orders[[#This Row],[_SalesRepID]],'Sales team'!A:A,'Sales team'!B:B)</f>
        <v>Jerry Green</v>
      </c>
      <c r="K6680">
        <v>3</v>
      </c>
      <c r="L6680">
        <v>19</v>
      </c>
      <c r="M6680">
        <v>102</v>
      </c>
      <c r="N6680" t="str">
        <f>_xlfn.XLOOKUP(Orders[[#This Row],[_ProductID]],Products!A:A,Products!C:C)</f>
        <v>Home décor</v>
      </c>
      <c r="O6680">
        <v>11</v>
      </c>
      <c r="P6680">
        <v>0.15</v>
      </c>
      <c r="Q6680" s="2">
        <v>3812.3</v>
      </c>
      <c r="R6680" s="2">
        <v>2211.134</v>
      </c>
      <c r="S6680" s="2">
        <v>3240.4549999999999</v>
      </c>
      <c r="T6680" s="2">
        <v>1029.3209999999999</v>
      </c>
    </row>
    <row r="6681" spans="1:20" x14ac:dyDescent="0.25">
      <c r="A6681" t="s">
        <v>1315</v>
      </c>
      <c r="B6681" t="s">
        <v>1</v>
      </c>
      <c r="C6681" t="s">
        <v>13</v>
      </c>
      <c r="D6681" s="1">
        <v>43300</v>
      </c>
      <c r="E6681" s="1">
        <v>43407</v>
      </c>
      <c r="F6681" s="1">
        <v>43424</v>
      </c>
      <c r="G6681" s="1">
        <v>43438</v>
      </c>
      <c r="H6681" s="13">
        <f>Orders[[#This Row],[DeliveryDate]]-Orders[[#This Row],[OrderDate]]</f>
        <v>31</v>
      </c>
      <c r="I6681" t="s">
        <v>3</v>
      </c>
      <c r="J6681" t="str">
        <f>_xlfn.XLOOKUP(Orders[[#This Row],[_SalesRepID]],'Sales team'!A:A,'Sales team'!B:B)</f>
        <v>Carl Nguyen</v>
      </c>
      <c r="K6681">
        <v>12</v>
      </c>
      <c r="L6681">
        <v>19</v>
      </c>
      <c r="M6681">
        <v>320</v>
      </c>
      <c r="N6681" t="str">
        <f>_xlfn.XLOOKUP(Orders[[#This Row],[_ProductID]],Products!A:A,Products!C:C)</f>
        <v>Furniture</v>
      </c>
      <c r="O6681">
        <v>19</v>
      </c>
      <c r="P6681">
        <v>0.05</v>
      </c>
      <c r="Q6681" s="2">
        <v>944.7</v>
      </c>
      <c r="R6681" s="2">
        <v>661.29</v>
      </c>
      <c r="S6681" s="2">
        <v>1794.93</v>
      </c>
      <c r="T6681" s="2">
        <v>472.35000000000014</v>
      </c>
    </row>
    <row r="6682" spans="1:20" x14ac:dyDescent="0.25">
      <c r="A6682" t="s">
        <v>1316</v>
      </c>
      <c r="B6682" t="s">
        <v>5</v>
      </c>
      <c r="C6682" t="s">
        <v>13</v>
      </c>
      <c r="D6682" s="1">
        <v>43300</v>
      </c>
      <c r="E6682" s="1">
        <v>43407</v>
      </c>
      <c r="F6682" s="1">
        <v>43409</v>
      </c>
      <c r="G6682" s="1">
        <v>43423</v>
      </c>
      <c r="H6682" s="13">
        <f>Orders[[#This Row],[DeliveryDate]]-Orders[[#This Row],[OrderDate]]</f>
        <v>16</v>
      </c>
      <c r="I6682" t="s">
        <v>3</v>
      </c>
      <c r="J6682" t="str">
        <f>_xlfn.XLOOKUP(Orders[[#This Row],[_SalesRepID]],'Sales team'!A:A,'Sales team'!B:B)</f>
        <v>Anthony Torres</v>
      </c>
      <c r="K6682">
        <v>20</v>
      </c>
      <c r="L6682">
        <v>23</v>
      </c>
      <c r="M6682">
        <v>270</v>
      </c>
      <c r="N6682" t="str">
        <f>_xlfn.XLOOKUP(Orders[[#This Row],[_ProductID]],Products!A:A,Products!C:C)</f>
        <v>Furniture</v>
      </c>
      <c r="O6682">
        <v>20</v>
      </c>
      <c r="P6682">
        <v>0.1</v>
      </c>
      <c r="Q6682" s="2">
        <v>1206</v>
      </c>
      <c r="R6682" s="2">
        <v>916.56000000000006</v>
      </c>
      <c r="S6682" s="2">
        <v>7597.8</v>
      </c>
      <c r="T6682" s="2">
        <v>1181.8800000000001</v>
      </c>
    </row>
    <row r="6683" spans="1:20" x14ac:dyDescent="0.25">
      <c r="A6683" t="s">
        <v>1317</v>
      </c>
      <c r="B6683" t="s">
        <v>1</v>
      </c>
      <c r="C6683" t="s">
        <v>6</v>
      </c>
      <c r="D6683" s="1">
        <v>43300</v>
      </c>
      <c r="E6683" s="1">
        <v>43407</v>
      </c>
      <c r="F6683" s="1">
        <v>43430</v>
      </c>
      <c r="G6683" s="1">
        <v>43423</v>
      </c>
      <c r="H6683" s="13">
        <f>Orders[[#This Row],[DeliveryDate]]-Orders[[#This Row],[OrderDate]]</f>
        <v>16</v>
      </c>
      <c r="I6683" t="s">
        <v>3</v>
      </c>
      <c r="J6683" t="str">
        <f>_xlfn.XLOOKUP(Orders[[#This Row],[_SalesRepID]],'Sales team'!A:A,'Sales team'!B:B)</f>
        <v>Chris Armstrong</v>
      </c>
      <c r="K6683">
        <v>4</v>
      </c>
      <c r="L6683">
        <v>36</v>
      </c>
      <c r="M6683">
        <v>145</v>
      </c>
      <c r="N6683" t="str">
        <f>_xlfn.XLOOKUP(Orders[[#This Row],[_ProductID]],Products!A:A,Products!C:C)</f>
        <v>Outdoor</v>
      </c>
      <c r="O6683">
        <v>10</v>
      </c>
      <c r="P6683">
        <v>0.05</v>
      </c>
      <c r="Q6683" s="2">
        <v>3865.9</v>
      </c>
      <c r="R6683" s="2">
        <v>1816.973</v>
      </c>
      <c r="S6683" s="2">
        <v>11017.815000000001</v>
      </c>
      <c r="T6683" s="2">
        <v>5566.8960000000006</v>
      </c>
    </row>
    <row r="6684" spans="1:20" x14ac:dyDescent="0.25">
      <c r="A6684" t="s">
        <v>1318</v>
      </c>
      <c r="B6684" t="s">
        <v>1</v>
      </c>
      <c r="C6684" t="s">
        <v>15</v>
      </c>
      <c r="D6684" s="1">
        <v>43300</v>
      </c>
      <c r="E6684" s="1">
        <v>43407</v>
      </c>
      <c r="F6684" s="1">
        <v>43417</v>
      </c>
      <c r="G6684" s="1">
        <v>43412</v>
      </c>
      <c r="H6684" s="13">
        <f>Orders[[#This Row],[DeliveryDate]]-Orders[[#This Row],[OrderDate]]</f>
        <v>5</v>
      </c>
      <c r="I6684" t="s">
        <v>3</v>
      </c>
      <c r="J6684" t="str">
        <f>_xlfn.XLOOKUP(Orders[[#This Row],[_SalesRepID]],'Sales team'!A:A,'Sales team'!B:B)</f>
        <v>Chris Armstrong</v>
      </c>
      <c r="K6684">
        <v>4</v>
      </c>
      <c r="L6684">
        <v>13</v>
      </c>
      <c r="M6684">
        <v>36</v>
      </c>
      <c r="N6684" t="str">
        <f>_xlfn.XLOOKUP(Orders[[#This Row],[_ProductID]],Products!A:A,Products!C:C)</f>
        <v>Home décor</v>
      </c>
      <c r="O6684">
        <v>46</v>
      </c>
      <c r="P6684">
        <v>0.05</v>
      </c>
      <c r="Q6684" s="2">
        <v>3892.7000000000003</v>
      </c>
      <c r="R6684" s="2">
        <v>2452.4010000000003</v>
      </c>
      <c r="S6684" s="2">
        <v>29584.52</v>
      </c>
      <c r="T6684" s="2">
        <v>9965.3119999999981</v>
      </c>
    </row>
    <row r="6685" spans="1:20" x14ac:dyDescent="0.25">
      <c r="A6685" t="s">
        <v>1319</v>
      </c>
      <c r="B6685" t="s">
        <v>5</v>
      </c>
      <c r="C6685" t="s">
        <v>2</v>
      </c>
      <c r="D6685" s="1">
        <v>43300</v>
      </c>
      <c r="E6685" s="1">
        <v>43407</v>
      </c>
      <c r="F6685" s="1">
        <v>43432</v>
      </c>
      <c r="G6685" s="1">
        <v>43417</v>
      </c>
      <c r="H6685" s="13">
        <f>Orders[[#This Row],[DeliveryDate]]-Orders[[#This Row],[OrderDate]]</f>
        <v>10</v>
      </c>
      <c r="I6685" t="s">
        <v>3</v>
      </c>
      <c r="J6685" t="str">
        <f>_xlfn.XLOOKUP(Orders[[#This Row],[_SalesRepID]],'Sales team'!A:A,'Sales team'!B:B)</f>
        <v>Paul Holmes</v>
      </c>
      <c r="K6685">
        <v>14</v>
      </c>
      <c r="L6685">
        <v>44</v>
      </c>
      <c r="M6685">
        <v>227</v>
      </c>
      <c r="N6685" t="str">
        <f>_xlfn.XLOOKUP(Orders[[#This Row],[_ProductID]],Products!A:A,Products!C:C)</f>
        <v>Kitchen &amp; Dining</v>
      </c>
      <c r="O6685">
        <v>13</v>
      </c>
      <c r="P6685">
        <v>0.3</v>
      </c>
      <c r="Q6685" s="2">
        <v>167.5</v>
      </c>
      <c r="R6685" s="2">
        <v>142.375</v>
      </c>
      <c r="S6685" s="2">
        <v>117.24999999999999</v>
      </c>
      <c r="T6685" s="2">
        <v>-25.125000000000014</v>
      </c>
    </row>
    <row r="6686" spans="1:20" x14ac:dyDescent="0.25">
      <c r="A6686" t="s">
        <v>1320</v>
      </c>
      <c r="B6686" t="s">
        <v>1</v>
      </c>
      <c r="C6686" t="s">
        <v>15</v>
      </c>
      <c r="D6686" s="1">
        <v>43300</v>
      </c>
      <c r="E6686" s="1">
        <v>43407</v>
      </c>
      <c r="F6686" s="1">
        <v>43419</v>
      </c>
      <c r="G6686" s="1">
        <v>43418</v>
      </c>
      <c r="H6686" s="13">
        <f>Orders[[#This Row],[DeliveryDate]]-Orders[[#This Row],[OrderDate]]</f>
        <v>11</v>
      </c>
      <c r="I6686" t="s">
        <v>3</v>
      </c>
      <c r="J6686" t="str">
        <f>_xlfn.XLOOKUP(Orders[[#This Row],[_SalesRepID]],'Sales team'!A:A,'Sales team'!B:B)</f>
        <v>Stephen Payne</v>
      </c>
      <c r="K6686">
        <v>5</v>
      </c>
      <c r="L6686">
        <v>40</v>
      </c>
      <c r="M6686">
        <v>40</v>
      </c>
      <c r="N6686" t="str">
        <f>_xlfn.XLOOKUP(Orders[[#This Row],[_ProductID]],Products!A:A,Products!C:C)</f>
        <v>Furniture</v>
      </c>
      <c r="O6686">
        <v>38</v>
      </c>
      <c r="P6686">
        <v>0.05</v>
      </c>
      <c r="Q6686" s="2">
        <v>180.9</v>
      </c>
      <c r="R6686" s="2">
        <v>85.022999999999996</v>
      </c>
      <c r="S6686" s="2">
        <v>343.71</v>
      </c>
      <c r="T6686" s="2">
        <v>173.66399999999999</v>
      </c>
    </row>
    <row r="6687" spans="1:20" x14ac:dyDescent="0.25">
      <c r="A6687" t="s">
        <v>1321</v>
      </c>
      <c r="B6687" t="s">
        <v>10</v>
      </c>
      <c r="C6687" t="s">
        <v>2</v>
      </c>
      <c r="D6687" s="1">
        <v>43300</v>
      </c>
      <c r="E6687" s="1">
        <v>43407</v>
      </c>
      <c r="F6687" s="1">
        <v>43435</v>
      </c>
      <c r="G6687" s="1">
        <v>43420</v>
      </c>
      <c r="H6687" s="13">
        <f>Orders[[#This Row],[DeliveryDate]]-Orders[[#This Row],[OrderDate]]</f>
        <v>13</v>
      </c>
      <c r="I6687" t="s">
        <v>3</v>
      </c>
      <c r="J6687" t="str">
        <f>_xlfn.XLOOKUP(Orders[[#This Row],[_SalesRepID]],'Sales team'!A:A,'Sales team'!B:B)</f>
        <v>Carlos Miller</v>
      </c>
      <c r="K6687">
        <v>28</v>
      </c>
      <c r="L6687">
        <v>24</v>
      </c>
      <c r="M6687">
        <v>248</v>
      </c>
      <c r="N6687" t="str">
        <f>_xlfn.XLOOKUP(Orders[[#This Row],[_ProductID]],Products!A:A,Products!C:C)</f>
        <v>Outdoor</v>
      </c>
      <c r="O6687">
        <v>18</v>
      </c>
      <c r="P6687">
        <v>0.4</v>
      </c>
      <c r="Q6687" s="2">
        <v>1815.7</v>
      </c>
      <c r="R6687" s="2">
        <v>835.22200000000009</v>
      </c>
      <c r="S6687" s="2">
        <v>2178.84</v>
      </c>
      <c r="T6687" s="2">
        <v>508.39599999999996</v>
      </c>
    </row>
    <row r="6688" spans="1:20" x14ac:dyDescent="0.25">
      <c r="A6688" t="s">
        <v>1322</v>
      </c>
      <c r="B6688" t="s">
        <v>1</v>
      </c>
      <c r="C6688" t="s">
        <v>6</v>
      </c>
      <c r="D6688" s="1">
        <v>43300</v>
      </c>
      <c r="E6688" s="1">
        <v>43407</v>
      </c>
      <c r="F6688" s="1">
        <v>43410</v>
      </c>
      <c r="G6688" s="1">
        <v>43424</v>
      </c>
      <c r="H6688" s="13">
        <f>Orders[[#This Row],[DeliveryDate]]-Orders[[#This Row],[OrderDate]]</f>
        <v>17</v>
      </c>
      <c r="I6688" t="s">
        <v>3</v>
      </c>
      <c r="J6688" t="str">
        <f>_xlfn.XLOOKUP(Orders[[#This Row],[_SalesRepID]],'Sales team'!A:A,'Sales team'!B:B)</f>
        <v>Stephen Payne</v>
      </c>
      <c r="K6688">
        <v>5</v>
      </c>
      <c r="L6688">
        <v>7</v>
      </c>
      <c r="M6688">
        <v>114</v>
      </c>
      <c r="N6688" t="str">
        <f>_xlfn.XLOOKUP(Orders[[#This Row],[_ProductID]],Products!A:A,Products!C:C)</f>
        <v>Home décor</v>
      </c>
      <c r="O6688">
        <v>39</v>
      </c>
      <c r="P6688">
        <v>7.4999999999999997E-2</v>
      </c>
      <c r="Q6688" s="2">
        <v>261.3</v>
      </c>
      <c r="R6688" s="2">
        <v>143.71500000000003</v>
      </c>
      <c r="S6688" s="2">
        <v>1208.5125</v>
      </c>
      <c r="T6688" s="2">
        <v>489.93749999999989</v>
      </c>
    </row>
    <row r="6689" spans="1:20" x14ac:dyDescent="0.25">
      <c r="A6689" t="s">
        <v>1323</v>
      </c>
      <c r="B6689" t="s">
        <v>1</v>
      </c>
      <c r="C6689" t="s">
        <v>15</v>
      </c>
      <c r="D6689" s="1">
        <v>43300</v>
      </c>
      <c r="E6689" s="1">
        <v>43407</v>
      </c>
      <c r="F6689" s="1">
        <v>43422</v>
      </c>
      <c r="G6689" s="1">
        <v>43426</v>
      </c>
      <c r="H6689" s="13">
        <f>Orders[[#This Row],[DeliveryDate]]-Orders[[#This Row],[OrderDate]]</f>
        <v>19</v>
      </c>
      <c r="I6689" t="s">
        <v>3</v>
      </c>
      <c r="J6689" t="str">
        <f>_xlfn.XLOOKUP(Orders[[#This Row],[_SalesRepID]],'Sales team'!A:A,'Sales team'!B:B)</f>
        <v>Keith Griffin</v>
      </c>
      <c r="K6689">
        <v>2</v>
      </c>
      <c r="L6689">
        <v>10</v>
      </c>
      <c r="M6689">
        <v>32</v>
      </c>
      <c r="N6689" t="str">
        <f>_xlfn.XLOOKUP(Orders[[#This Row],[_ProductID]],Products!A:A,Products!C:C)</f>
        <v>Home décor</v>
      </c>
      <c r="O6689">
        <v>46</v>
      </c>
      <c r="P6689">
        <v>7.4999999999999997E-2</v>
      </c>
      <c r="Q6689" s="2">
        <v>1125.6000000000001</v>
      </c>
      <c r="R6689" s="2">
        <v>619.08000000000015</v>
      </c>
      <c r="S6689" s="2">
        <v>8329.44</v>
      </c>
      <c r="T6689" s="2">
        <v>3376.7999999999993</v>
      </c>
    </row>
    <row r="6690" spans="1:20" x14ac:dyDescent="0.25">
      <c r="A6690" t="s">
        <v>1306</v>
      </c>
      <c r="B6690" t="s">
        <v>8</v>
      </c>
      <c r="C6690" t="s">
        <v>2</v>
      </c>
      <c r="D6690" s="1">
        <v>43300</v>
      </c>
      <c r="E6690" s="1">
        <v>43406</v>
      </c>
      <c r="F6690" s="1">
        <v>43429</v>
      </c>
      <c r="G6690" s="1">
        <v>43419</v>
      </c>
      <c r="H6690" s="13">
        <f>Orders[[#This Row],[DeliveryDate]]-Orders[[#This Row],[OrderDate]]</f>
        <v>13</v>
      </c>
      <c r="I6690" t="s">
        <v>3</v>
      </c>
      <c r="J6690" t="str">
        <f>_xlfn.XLOOKUP(Orders[[#This Row],[_SalesRepID]],'Sales team'!A:A,'Sales team'!B:B)</f>
        <v>Douglas Tucker</v>
      </c>
      <c r="K6690">
        <v>23</v>
      </c>
      <c r="L6690">
        <v>12</v>
      </c>
      <c r="M6690">
        <v>247</v>
      </c>
      <c r="N6690" t="str">
        <f>_xlfn.XLOOKUP(Orders[[#This Row],[_ProductID]],Products!A:A,Products!C:C)</f>
        <v>Electronics</v>
      </c>
      <c r="O6690">
        <v>28</v>
      </c>
      <c r="P6690">
        <v>7.4999999999999997E-2</v>
      </c>
      <c r="Q6690" s="2">
        <v>1005</v>
      </c>
      <c r="R6690" s="2">
        <v>753.75</v>
      </c>
      <c r="S6690" s="2">
        <v>4648.125</v>
      </c>
      <c r="T6690" s="2">
        <v>879.375</v>
      </c>
    </row>
    <row r="6691" spans="1:20" x14ac:dyDescent="0.25">
      <c r="A6691" t="s">
        <v>1307</v>
      </c>
      <c r="B6691" t="s">
        <v>8</v>
      </c>
      <c r="C6691" t="s">
        <v>2</v>
      </c>
      <c r="D6691" s="1">
        <v>43300</v>
      </c>
      <c r="E6691" s="1">
        <v>43406</v>
      </c>
      <c r="F6691" s="1">
        <v>43410</v>
      </c>
      <c r="G6691" s="1">
        <v>43411</v>
      </c>
      <c r="H6691" s="13">
        <f>Orders[[#This Row],[DeliveryDate]]-Orders[[#This Row],[OrderDate]]</f>
        <v>5</v>
      </c>
      <c r="I6691" t="s">
        <v>3</v>
      </c>
      <c r="J6691" t="str">
        <f>_xlfn.XLOOKUP(Orders[[#This Row],[_SalesRepID]],'Sales team'!A:A,'Sales team'!B:B)</f>
        <v>Roy Rice</v>
      </c>
      <c r="K6691">
        <v>24</v>
      </c>
      <c r="L6691">
        <v>35</v>
      </c>
      <c r="M6691">
        <v>255</v>
      </c>
      <c r="N6691" t="str">
        <f>_xlfn.XLOOKUP(Orders[[#This Row],[_ProductID]],Products!A:A,Products!C:C)</f>
        <v>Kitchen &amp; Dining</v>
      </c>
      <c r="O6691">
        <v>13</v>
      </c>
      <c r="P6691">
        <v>0.05</v>
      </c>
      <c r="Q6691" s="2">
        <v>2338.3000000000002</v>
      </c>
      <c r="R6691" s="2">
        <v>1800.4910000000002</v>
      </c>
      <c r="S6691" s="2">
        <v>6664.1550000000007</v>
      </c>
      <c r="T6691" s="2">
        <v>1262.6819999999998</v>
      </c>
    </row>
    <row r="6692" spans="1:20" x14ac:dyDescent="0.25">
      <c r="A6692" t="s">
        <v>1308</v>
      </c>
      <c r="B6692" t="s">
        <v>1</v>
      </c>
      <c r="C6692" t="s">
        <v>13</v>
      </c>
      <c r="D6692" s="1">
        <v>43300</v>
      </c>
      <c r="E6692" s="1">
        <v>43406</v>
      </c>
      <c r="F6692" s="1">
        <v>43419</v>
      </c>
      <c r="G6692" s="1">
        <v>43427</v>
      </c>
      <c r="H6692" s="13">
        <f>Orders[[#This Row],[DeliveryDate]]-Orders[[#This Row],[OrderDate]]</f>
        <v>21</v>
      </c>
      <c r="I6692" t="s">
        <v>3</v>
      </c>
      <c r="J6692" t="str">
        <f>_xlfn.XLOOKUP(Orders[[#This Row],[_SalesRepID]],'Sales team'!A:A,'Sales team'!B:B)</f>
        <v>Chris Armstrong</v>
      </c>
      <c r="K6692">
        <v>4</v>
      </c>
      <c r="L6692">
        <v>17</v>
      </c>
      <c r="M6692">
        <v>270</v>
      </c>
      <c r="N6692" t="str">
        <f>_xlfn.XLOOKUP(Orders[[#This Row],[_ProductID]],Products!A:A,Products!C:C)</f>
        <v>Home décor</v>
      </c>
      <c r="O6692">
        <v>21</v>
      </c>
      <c r="P6692">
        <v>0.1</v>
      </c>
      <c r="Q6692" s="2">
        <v>1011.7</v>
      </c>
      <c r="R6692" s="2">
        <v>435.03100000000001</v>
      </c>
      <c r="S6692" s="2">
        <v>3642.1200000000003</v>
      </c>
      <c r="T6692" s="2">
        <v>1901.9960000000003</v>
      </c>
    </row>
    <row r="6693" spans="1:20" x14ac:dyDescent="0.25">
      <c r="A6693" t="s">
        <v>1309</v>
      </c>
      <c r="B6693" t="s">
        <v>1</v>
      </c>
      <c r="C6693" t="s">
        <v>6</v>
      </c>
      <c r="D6693" s="1">
        <v>43300</v>
      </c>
      <c r="E6693" s="1">
        <v>43406</v>
      </c>
      <c r="F6693" s="1">
        <v>43414</v>
      </c>
      <c r="G6693" s="1">
        <v>43440</v>
      </c>
      <c r="H6693" s="13">
        <f>Orders[[#This Row],[DeliveryDate]]-Orders[[#This Row],[OrderDate]]</f>
        <v>34</v>
      </c>
      <c r="I6693" t="s">
        <v>3</v>
      </c>
      <c r="J6693" t="str">
        <f>_xlfn.XLOOKUP(Orders[[#This Row],[_SalesRepID]],'Sales team'!A:A,'Sales team'!B:B)</f>
        <v>Chris Armstrong</v>
      </c>
      <c r="K6693">
        <v>4</v>
      </c>
      <c r="L6693">
        <v>3</v>
      </c>
      <c r="M6693">
        <v>183</v>
      </c>
      <c r="N6693" t="str">
        <f>_xlfn.XLOOKUP(Orders[[#This Row],[_ProductID]],Products!A:A,Products!C:C)</f>
        <v>Furniture</v>
      </c>
      <c r="O6693">
        <v>38</v>
      </c>
      <c r="P6693">
        <v>0.15</v>
      </c>
      <c r="Q6693" s="2">
        <v>857.6</v>
      </c>
      <c r="R6693" s="2">
        <v>557.44000000000005</v>
      </c>
      <c r="S6693" s="2">
        <v>3644.7999999999997</v>
      </c>
      <c r="T6693" s="2">
        <v>857.59999999999945</v>
      </c>
    </row>
    <row r="6694" spans="1:20" x14ac:dyDescent="0.25">
      <c r="A6694" t="s">
        <v>1310</v>
      </c>
      <c r="B6694" t="s">
        <v>5</v>
      </c>
      <c r="C6694" t="s">
        <v>25</v>
      </c>
      <c r="D6694" s="1">
        <v>43300</v>
      </c>
      <c r="E6694" s="1">
        <v>43406</v>
      </c>
      <c r="F6694" s="1">
        <v>43430</v>
      </c>
      <c r="G6694" s="1">
        <v>43433</v>
      </c>
      <c r="H6694" s="13">
        <f>Orders[[#This Row],[DeliveryDate]]-Orders[[#This Row],[OrderDate]]</f>
        <v>27</v>
      </c>
      <c r="I6694" t="s">
        <v>3</v>
      </c>
      <c r="J6694" t="str">
        <f>_xlfn.XLOOKUP(Orders[[#This Row],[_SalesRepID]],'Sales team'!A:A,'Sales team'!B:B)</f>
        <v>Frank Brown</v>
      </c>
      <c r="K6694">
        <v>17</v>
      </c>
      <c r="L6694">
        <v>48</v>
      </c>
      <c r="M6694">
        <v>363</v>
      </c>
      <c r="N6694" t="str">
        <f>_xlfn.XLOOKUP(Orders[[#This Row],[_ProductID]],Products!A:A,Products!C:C)</f>
        <v>Furniture</v>
      </c>
      <c r="O6694">
        <v>38</v>
      </c>
      <c r="P6694">
        <v>0.1</v>
      </c>
      <c r="Q6694" s="2">
        <v>221.1</v>
      </c>
      <c r="R6694" s="2">
        <v>183.51299999999998</v>
      </c>
      <c r="S6694" s="2">
        <v>1591.92</v>
      </c>
      <c r="T6694" s="2">
        <v>123.81600000000026</v>
      </c>
    </row>
    <row r="6695" spans="1:20" x14ac:dyDescent="0.25">
      <c r="A6695" t="s">
        <v>1311</v>
      </c>
      <c r="B6695" t="s">
        <v>1</v>
      </c>
      <c r="C6695" t="s">
        <v>13</v>
      </c>
      <c r="D6695" s="1">
        <v>43300</v>
      </c>
      <c r="E6695" s="1">
        <v>43406</v>
      </c>
      <c r="F6695" s="1">
        <v>43434</v>
      </c>
      <c r="G6695" s="1">
        <v>43417</v>
      </c>
      <c r="H6695" s="13">
        <f>Orders[[#This Row],[DeliveryDate]]-Orders[[#This Row],[OrderDate]]</f>
        <v>11</v>
      </c>
      <c r="I6695" t="s">
        <v>3</v>
      </c>
      <c r="J6695" t="str">
        <f>_xlfn.XLOOKUP(Orders[[#This Row],[_SalesRepID]],'Sales team'!A:A,'Sales team'!B:B)</f>
        <v>Joshua Ryan</v>
      </c>
      <c r="K6695">
        <v>9</v>
      </c>
      <c r="L6695">
        <v>14</v>
      </c>
      <c r="M6695">
        <v>314</v>
      </c>
      <c r="N6695" t="str">
        <f>_xlfn.XLOOKUP(Orders[[#This Row],[_ProductID]],Products!A:A,Products!C:C)</f>
        <v>Furniture</v>
      </c>
      <c r="O6695">
        <v>20</v>
      </c>
      <c r="P6695">
        <v>0.05</v>
      </c>
      <c r="Q6695" s="2">
        <v>1715.2</v>
      </c>
      <c r="R6695" s="2">
        <v>943.36000000000013</v>
      </c>
      <c r="S6695" s="2">
        <v>3258.88</v>
      </c>
      <c r="T6695" s="2">
        <v>1372.1599999999999</v>
      </c>
    </row>
    <row r="6696" spans="1:20" x14ac:dyDescent="0.25">
      <c r="A6696" t="s">
        <v>1312</v>
      </c>
      <c r="B6696" t="s">
        <v>5</v>
      </c>
      <c r="C6696" t="s">
        <v>46</v>
      </c>
      <c r="D6696" s="1">
        <v>43300</v>
      </c>
      <c r="E6696" s="1">
        <v>43406</v>
      </c>
      <c r="F6696" s="1">
        <v>43410</v>
      </c>
      <c r="G6696" s="1">
        <v>43417</v>
      </c>
      <c r="H6696" s="13">
        <f>Orders[[#This Row],[DeliveryDate]]-Orders[[#This Row],[OrderDate]]</f>
        <v>11</v>
      </c>
      <c r="I6696" t="s">
        <v>3</v>
      </c>
      <c r="J6696" t="str">
        <f>_xlfn.XLOOKUP(Orders[[#This Row],[_SalesRepID]],'Sales team'!A:A,'Sales team'!B:B)</f>
        <v>Frank Brown</v>
      </c>
      <c r="K6696">
        <v>17</v>
      </c>
      <c r="L6696">
        <v>34</v>
      </c>
      <c r="M6696">
        <v>64</v>
      </c>
      <c r="N6696" t="str">
        <f>_xlfn.XLOOKUP(Orders[[#This Row],[_ProductID]],Products!A:A,Products!C:C)</f>
        <v>Home décor</v>
      </c>
      <c r="O6696">
        <v>45</v>
      </c>
      <c r="P6696">
        <v>7.4999999999999997E-2</v>
      </c>
      <c r="Q6696" s="2">
        <v>2264.6</v>
      </c>
      <c r="R6696" s="2">
        <v>1494.636</v>
      </c>
      <c r="S6696" s="2">
        <v>16758.04</v>
      </c>
      <c r="T6696" s="2">
        <v>4800.9520000000011</v>
      </c>
    </row>
    <row r="6697" spans="1:20" x14ac:dyDescent="0.25">
      <c r="A6697" t="s">
        <v>1313</v>
      </c>
      <c r="B6697" t="s">
        <v>5</v>
      </c>
      <c r="C6697" t="s">
        <v>2</v>
      </c>
      <c r="D6697" s="1">
        <v>43300</v>
      </c>
      <c r="E6697" s="1">
        <v>43406</v>
      </c>
      <c r="F6697" s="1">
        <v>43417</v>
      </c>
      <c r="G6697" s="1">
        <v>43418</v>
      </c>
      <c r="H6697" s="13">
        <f>Orders[[#This Row],[DeliveryDate]]-Orders[[#This Row],[OrderDate]]</f>
        <v>12</v>
      </c>
      <c r="I6697" t="s">
        <v>3</v>
      </c>
      <c r="J6697" t="str">
        <f>_xlfn.XLOOKUP(Orders[[#This Row],[_SalesRepID]],'Sales team'!A:A,'Sales team'!B:B)</f>
        <v>Frank Brown</v>
      </c>
      <c r="K6697">
        <v>17</v>
      </c>
      <c r="L6697">
        <v>50</v>
      </c>
      <c r="M6697">
        <v>244</v>
      </c>
      <c r="N6697" t="str">
        <f>_xlfn.XLOOKUP(Orders[[#This Row],[_ProductID]],Products!A:A,Products!C:C)</f>
        <v>Home décor</v>
      </c>
      <c r="O6697">
        <v>31</v>
      </c>
      <c r="P6697">
        <v>0.05</v>
      </c>
      <c r="Q6697" s="2">
        <v>1005</v>
      </c>
      <c r="R6697" s="2">
        <v>452.25</v>
      </c>
      <c r="S6697" s="2">
        <v>3819</v>
      </c>
      <c r="T6697" s="2">
        <v>2010</v>
      </c>
    </row>
    <row r="6698" spans="1:20" x14ac:dyDescent="0.25">
      <c r="A6698" t="s">
        <v>1293</v>
      </c>
      <c r="B6698" t="s">
        <v>5</v>
      </c>
      <c r="C6698" t="s">
        <v>2</v>
      </c>
      <c r="D6698" s="1">
        <v>43300</v>
      </c>
      <c r="E6698" s="1">
        <v>43405</v>
      </c>
      <c r="F6698" s="1">
        <v>43421</v>
      </c>
      <c r="G6698" s="1">
        <v>43426</v>
      </c>
      <c r="H6698" s="13">
        <f>Orders[[#This Row],[DeliveryDate]]-Orders[[#This Row],[OrderDate]]</f>
        <v>21</v>
      </c>
      <c r="I6698" t="s">
        <v>3</v>
      </c>
      <c r="J6698" t="str">
        <f>_xlfn.XLOOKUP(Orders[[#This Row],[_SalesRepID]],'Sales team'!A:A,'Sales team'!B:B)</f>
        <v>Anthony Torres</v>
      </c>
      <c r="K6698">
        <v>20</v>
      </c>
      <c r="L6698">
        <v>17</v>
      </c>
      <c r="M6698">
        <v>220</v>
      </c>
      <c r="N6698" t="str">
        <f>_xlfn.XLOOKUP(Orders[[#This Row],[_ProductID]],Products!A:A,Products!C:C)</f>
        <v>Home décor</v>
      </c>
      <c r="O6698">
        <v>46</v>
      </c>
      <c r="P6698">
        <v>0.05</v>
      </c>
      <c r="Q6698" s="2">
        <v>3966.4</v>
      </c>
      <c r="R6698" s="2">
        <v>2736.8159999999998</v>
      </c>
      <c r="S6698" s="2">
        <v>30144.639999999999</v>
      </c>
      <c r="T6698" s="2">
        <v>8250.112000000001</v>
      </c>
    </row>
    <row r="6699" spans="1:20" x14ac:dyDescent="0.25">
      <c r="A6699" t="s">
        <v>1294</v>
      </c>
      <c r="B6699" t="s">
        <v>1</v>
      </c>
      <c r="C6699" t="s">
        <v>6</v>
      </c>
      <c r="D6699" s="1">
        <v>43300</v>
      </c>
      <c r="E6699" s="1">
        <v>43405</v>
      </c>
      <c r="F6699" s="1">
        <v>43417</v>
      </c>
      <c r="G6699" s="1">
        <v>43413</v>
      </c>
      <c r="H6699" s="13">
        <f>Orders[[#This Row],[DeliveryDate]]-Orders[[#This Row],[OrderDate]]</f>
        <v>8</v>
      </c>
      <c r="I6699" t="s">
        <v>3</v>
      </c>
      <c r="J6699" t="str">
        <f>_xlfn.XLOOKUP(Orders[[#This Row],[_SalesRepID]],'Sales team'!A:A,'Sales team'!B:B)</f>
        <v>Jerry Green</v>
      </c>
      <c r="K6699">
        <v>3</v>
      </c>
      <c r="L6699">
        <v>14</v>
      </c>
      <c r="M6699">
        <v>184</v>
      </c>
      <c r="N6699" t="str">
        <f>_xlfn.XLOOKUP(Orders[[#This Row],[_ProductID]],Products!A:A,Products!C:C)</f>
        <v>Home décor</v>
      </c>
      <c r="O6699">
        <v>2</v>
      </c>
      <c r="P6699">
        <v>0.05</v>
      </c>
      <c r="Q6699" s="2">
        <v>1299.8</v>
      </c>
      <c r="R6699" s="2">
        <v>1039.8399999999999</v>
      </c>
      <c r="S6699" s="2">
        <v>4939.24</v>
      </c>
      <c r="T6699" s="2">
        <v>779.88000000000011</v>
      </c>
    </row>
    <row r="6700" spans="1:20" x14ac:dyDescent="0.25">
      <c r="A6700" t="s">
        <v>1295</v>
      </c>
      <c r="B6700" t="s">
        <v>1</v>
      </c>
      <c r="C6700" t="s">
        <v>13</v>
      </c>
      <c r="D6700" s="1">
        <v>43300</v>
      </c>
      <c r="E6700" s="1">
        <v>43405</v>
      </c>
      <c r="F6700" s="1">
        <v>43420</v>
      </c>
      <c r="G6700" s="1">
        <v>43432</v>
      </c>
      <c r="H6700" s="13">
        <f>Orders[[#This Row],[DeliveryDate]]-Orders[[#This Row],[OrderDate]]</f>
        <v>27</v>
      </c>
      <c r="I6700" t="s">
        <v>3</v>
      </c>
      <c r="J6700" t="str">
        <f>_xlfn.XLOOKUP(Orders[[#This Row],[_SalesRepID]],'Sales team'!A:A,'Sales team'!B:B)</f>
        <v>Stephen Payne</v>
      </c>
      <c r="K6700">
        <v>5</v>
      </c>
      <c r="L6700">
        <v>44</v>
      </c>
      <c r="M6700">
        <v>322</v>
      </c>
      <c r="N6700" t="str">
        <f>_xlfn.XLOOKUP(Orders[[#This Row],[_ProductID]],Products!A:A,Products!C:C)</f>
        <v>Home décor</v>
      </c>
      <c r="O6700">
        <v>27</v>
      </c>
      <c r="P6700">
        <v>0.05</v>
      </c>
      <c r="Q6700" s="2">
        <v>3805.6</v>
      </c>
      <c r="R6700" s="2">
        <v>3158.6479999999997</v>
      </c>
      <c r="S6700" s="2">
        <v>3615.3199999999997</v>
      </c>
      <c r="T6700" s="2">
        <v>456.67200000000003</v>
      </c>
    </row>
    <row r="6701" spans="1:20" x14ac:dyDescent="0.25">
      <c r="A6701" t="s">
        <v>1296</v>
      </c>
      <c r="B6701" t="s">
        <v>10</v>
      </c>
      <c r="C6701" t="s">
        <v>6</v>
      </c>
      <c r="D6701" s="1">
        <v>43300</v>
      </c>
      <c r="E6701" s="1">
        <v>43405</v>
      </c>
      <c r="F6701" s="1">
        <v>43431</v>
      </c>
      <c r="G6701" s="1">
        <v>43424</v>
      </c>
      <c r="H6701" s="13">
        <f>Orders[[#This Row],[DeliveryDate]]-Orders[[#This Row],[OrderDate]]</f>
        <v>19</v>
      </c>
      <c r="I6701" t="s">
        <v>3</v>
      </c>
      <c r="J6701" t="str">
        <f>_xlfn.XLOOKUP(Orders[[#This Row],[_SalesRepID]],'Sales team'!A:A,'Sales team'!B:B)</f>
        <v>Shawn Torres</v>
      </c>
      <c r="K6701">
        <v>27</v>
      </c>
      <c r="L6701">
        <v>13</v>
      </c>
      <c r="M6701">
        <v>164</v>
      </c>
      <c r="N6701" t="str">
        <f>_xlfn.XLOOKUP(Orders[[#This Row],[_ProductID]],Products!A:A,Products!C:C)</f>
        <v>Home décor</v>
      </c>
      <c r="O6701">
        <v>2</v>
      </c>
      <c r="P6701">
        <v>0.1</v>
      </c>
      <c r="Q6701" s="2">
        <v>1045.2</v>
      </c>
      <c r="R6701" s="2">
        <v>637.572</v>
      </c>
      <c r="S6701" s="2">
        <v>1881.3600000000001</v>
      </c>
      <c r="T6701" s="2">
        <v>606.21600000000012</v>
      </c>
    </row>
    <row r="6702" spans="1:20" x14ac:dyDescent="0.25">
      <c r="A6702" t="s">
        <v>1297</v>
      </c>
      <c r="B6702" t="s">
        <v>5</v>
      </c>
      <c r="C6702" t="s">
        <v>13</v>
      </c>
      <c r="D6702" s="1">
        <v>43300</v>
      </c>
      <c r="E6702" s="1">
        <v>43405</v>
      </c>
      <c r="F6702" s="1">
        <v>43407</v>
      </c>
      <c r="G6702" s="1">
        <v>43430</v>
      </c>
      <c r="H6702" s="13">
        <f>Orders[[#This Row],[DeliveryDate]]-Orders[[#This Row],[OrderDate]]</f>
        <v>25</v>
      </c>
      <c r="I6702" t="s">
        <v>3</v>
      </c>
      <c r="J6702" t="str">
        <f>_xlfn.XLOOKUP(Orders[[#This Row],[_SalesRepID]],'Sales team'!A:A,'Sales team'!B:B)</f>
        <v>Shawn Wallace</v>
      </c>
      <c r="K6702">
        <v>18</v>
      </c>
      <c r="L6702">
        <v>8</v>
      </c>
      <c r="M6702">
        <v>305</v>
      </c>
      <c r="N6702" t="str">
        <f>_xlfn.XLOOKUP(Orders[[#This Row],[_ProductID]],Products!A:A,Products!C:C)</f>
        <v>Home décor</v>
      </c>
      <c r="O6702">
        <v>40</v>
      </c>
      <c r="P6702">
        <v>0.15</v>
      </c>
      <c r="Q6702" s="2">
        <v>3021.7000000000003</v>
      </c>
      <c r="R6702" s="2">
        <v>1450.4160000000002</v>
      </c>
      <c r="S6702" s="2">
        <v>5136.8900000000003</v>
      </c>
      <c r="T6702" s="2">
        <v>2236.058</v>
      </c>
    </row>
    <row r="6703" spans="1:20" x14ac:dyDescent="0.25">
      <c r="A6703" t="s">
        <v>1298</v>
      </c>
      <c r="B6703" t="s">
        <v>5</v>
      </c>
      <c r="C6703" t="s">
        <v>13</v>
      </c>
      <c r="D6703" s="1">
        <v>43300</v>
      </c>
      <c r="E6703" s="1">
        <v>43405</v>
      </c>
      <c r="F6703" s="1">
        <v>43413</v>
      </c>
      <c r="G6703" s="1">
        <v>43420</v>
      </c>
      <c r="H6703" s="13">
        <f>Orders[[#This Row],[DeliveryDate]]-Orders[[#This Row],[OrderDate]]</f>
        <v>15</v>
      </c>
      <c r="I6703" t="s">
        <v>3</v>
      </c>
      <c r="J6703" t="str">
        <f>_xlfn.XLOOKUP(Orders[[#This Row],[_SalesRepID]],'Sales team'!A:A,'Sales team'!B:B)</f>
        <v>Anthony Torres</v>
      </c>
      <c r="K6703">
        <v>20</v>
      </c>
      <c r="L6703">
        <v>9</v>
      </c>
      <c r="M6703">
        <v>304</v>
      </c>
      <c r="N6703" t="str">
        <f>_xlfn.XLOOKUP(Orders[[#This Row],[_ProductID]],Products!A:A,Products!C:C)</f>
        <v>Home décor</v>
      </c>
      <c r="O6703">
        <v>23</v>
      </c>
      <c r="P6703">
        <v>7.4999999999999997E-2</v>
      </c>
      <c r="Q6703" s="2">
        <v>261.3</v>
      </c>
      <c r="R6703" s="2">
        <v>216.87899999999999</v>
      </c>
      <c r="S6703" s="2">
        <v>1208.5125</v>
      </c>
      <c r="T6703" s="2">
        <v>124.11750000000006</v>
      </c>
    </row>
    <row r="6704" spans="1:20" x14ac:dyDescent="0.25">
      <c r="A6704" t="s">
        <v>1299</v>
      </c>
      <c r="B6704" t="s">
        <v>8</v>
      </c>
      <c r="C6704" t="s">
        <v>15</v>
      </c>
      <c r="D6704" s="1">
        <v>43300</v>
      </c>
      <c r="E6704" s="1">
        <v>43405</v>
      </c>
      <c r="F6704" s="1">
        <v>43418</v>
      </c>
      <c r="G6704" s="1">
        <v>43417</v>
      </c>
      <c r="H6704" s="13">
        <f>Orders[[#This Row],[DeliveryDate]]-Orders[[#This Row],[OrderDate]]</f>
        <v>12</v>
      </c>
      <c r="I6704" t="s">
        <v>3</v>
      </c>
      <c r="J6704" t="str">
        <f>_xlfn.XLOOKUP(Orders[[#This Row],[_SalesRepID]],'Sales team'!A:A,'Sales team'!B:B)</f>
        <v>Anthony Torres</v>
      </c>
      <c r="K6704">
        <v>20</v>
      </c>
      <c r="L6704">
        <v>13</v>
      </c>
      <c r="M6704">
        <v>26</v>
      </c>
      <c r="N6704" t="str">
        <f>_xlfn.XLOOKUP(Orders[[#This Row],[_ProductID]],Products!A:A,Products!C:C)</f>
        <v>Home décor</v>
      </c>
      <c r="O6704">
        <v>17</v>
      </c>
      <c r="P6704">
        <v>0.1</v>
      </c>
      <c r="Q6704" s="2">
        <v>6505.7</v>
      </c>
      <c r="R6704" s="2">
        <v>4944.3320000000003</v>
      </c>
      <c r="S6704" s="2">
        <v>46841.04</v>
      </c>
      <c r="T6704" s="2">
        <v>7286.3839999999982</v>
      </c>
    </row>
    <row r="6705" spans="1:20" x14ac:dyDescent="0.25">
      <c r="A6705" t="s">
        <v>1300</v>
      </c>
      <c r="B6705" t="s">
        <v>5</v>
      </c>
      <c r="C6705" t="s">
        <v>2</v>
      </c>
      <c r="D6705" s="1">
        <v>43300</v>
      </c>
      <c r="E6705" s="1">
        <v>43405</v>
      </c>
      <c r="F6705" s="1">
        <v>43413</v>
      </c>
      <c r="G6705" s="1">
        <v>43420</v>
      </c>
      <c r="H6705" s="13">
        <f>Orders[[#This Row],[DeliveryDate]]-Orders[[#This Row],[OrderDate]]</f>
        <v>15</v>
      </c>
      <c r="I6705" t="s">
        <v>3</v>
      </c>
      <c r="J6705" t="str">
        <f>_xlfn.XLOOKUP(Orders[[#This Row],[_SalesRepID]],'Sales team'!A:A,'Sales team'!B:B)</f>
        <v>Roger Alexander</v>
      </c>
      <c r="K6705">
        <v>15</v>
      </c>
      <c r="L6705">
        <v>9</v>
      </c>
      <c r="M6705">
        <v>214</v>
      </c>
      <c r="N6705" t="str">
        <f>_xlfn.XLOOKUP(Orders[[#This Row],[_ProductID]],Products!A:A,Products!C:C)</f>
        <v>Home décor</v>
      </c>
      <c r="O6705">
        <v>24</v>
      </c>
      <c r="P6705">
        <v>0.05</v>
      </c>
      <c r="Q6705" s="2">
        <v>1835.8</v>
      </c>
      <c r="R6705" s="2">
        <v>789.39400000000001</v>
      </c>
      <c r="S6705" s="2">
        <v>12208.07</v>
      </c>
      <c r="T6705" s="2">
        <v>6682.3119999999999</v>
      </c>
    </row>
    <row r="6706" spans="1:20" x14ac:dyDescent="0.25">
      <c r="A6706" t="s">
        <v>1301</v>
      </c>
      <c r="B6706" t="s">
        <v>1</v>
      </c>
      <c r="C6706" t="s">
        <v>6</v>
      </c>
      <c r="D6706" s="1">
        <v>43300</v>
      </c>
      <c r="E6706" s="1">
        <v>43405</v>
      </c>
      <c r="F6706" s="1">
        <v>43407</v>
      </c>
      <c r="G6706" s="1">
        <v>43430</v>
      </c>
      <c r="H6706" s="13">
        <f>Orders[[#This Row],[DeliveryDate]]-Orders[[#This Row],[OrderDate]]</f>
        <v>25</v>
      </c>
      <c r="I6706" t="s">
        <v>3</v>
      </c>
      <c r="J6706" t="str">
        <f>_xlfn.XLOOKUP(Orders[[#This Row],[_SalesRepID]],'Sales team'!A:A,'Sales team'!B:B)</f>
        <v>Jonathan Hawkins</v>
      </c>
      <c r="K6706">
        <v>10</v>
      </c>
      <c r="L6706">
        <v>27</v>
      </c>
      <c r="M6706">
        <v>187</v>
      </c>
      <c r="N6706" t="str">
        <f>_xlfn.XLOOKUP(Orders[[#This Row],[_ProductID]],Products!A:A,Products!C:C)</f>
        <v>Kitchen &amp; Dining</v>
      </c>
      <c r="O6706">
        <v>7</v>
      </c>
      <c r="P6706">
        <v>0.1</v>
      </c>
      <c r="Q6706" s="2">
        <v>3912.8</v>
      </c>
      <c r="R6706" s="2">
        <v>1995.528</v>
      </c>
      <c r="S6706" s="2">
        <v>28172.160000000003</v>
      </c>
      <c r="T6706" s="2">
        <v>12207.936000000003</v>
      </c>
    </row>
    <row r="6707" spans="1:20" x14ac:dyDescent="0.25">
      <c r="A6707" t="s">
        <v>1302</v>
      </c>
      <c r="B6707" t="s">
        <v>1</v>
      </c>
      <c r="C6707" t="s">
        <v>13</v>
      </c>
      <c r="D6707" s="1">
        <v>43300</v>
      </c>
      <c r="E6707" s="1">
        <v>43405</v>
      </c>
      <c r="F6707" s="1">
        <v>43412</v>
      </c>
      <c r="G6707" s="1">
        <v>43416</v>
      </c>
      <c r="H6707" s="13">
        <f>Orders[[#This Row],[DeliveryDate]]-Orders[[#This Row],[OrderDate]]</f>
        <v>11</v>
      </c>
      <c r="I6707" t="s">
        <v>3</v>
      </c>
      <c r="J6707" t="str">
        <f>_xlfn.XLOOKUP(Orders[[#This Row],[_SalesRepID]],'Sales team'!A:A,'Sales team'!B:B)</f>
        <v>Carl Nguyen</v>
      </c>
      <c r="K6707">
        <v>12</v>
      </c>
      <c r="L6707">
        <v>49</v>
      </c>
      <c r="M6707">
        <v>291</v>
      </c>
      <c r="N6707" t="str">
        <f>_xlfn.XLOOKUP(Orders[[#This Row],[_ProductID]],Products!A:A,Products!C:C)</f>
        <v>Home décor</v>
      </c>
      <c r="O6707">
        <v>36</v>
      </c>
      <c r="P6707">
        <v>0.1</v>
      </c>
      <c r="Q6707" s="2">
        <v>2505.8000000000002</v>
      </c>
      <c r="R6707" s="2">
        <v>1303.0160000000001</v>
      </c>
      <c r="S6707" s="2">
        <v>2255.2200000000003</v>
      </c>
      <c r="T6707" s="2">
        <v>952.20400000000018</v>
      </c>
    </row>
    <row r="6708" spans="1:20" x14ac:dyDescent="0.25">
      <c r="A6708" t="s">
        <v>1303</v>
      </c>
      <c r="B6708" t="s">
        <v>1</v>
      </c>
      <c r="C6708" t="s">
        <v>6</v>
      </c>
      <c r="D6708" s="1">
        <v>43300</v>
      </c>
      <c r="E6708" s="1">
        <v>43405</v>
      </c>
      <c r="F6708" s="1">
        <v>43433</v>
      </c>
      <c r="G6708" s="1">
        <v>43413</v>
      </c>
      <c r="H6708" s="13">
        <f>Orders[[#This Row],[DeliveryDate]]-Orders[[#This Row],[OrderDate]]</f>
        <v>8</v>
      </c>
      <c r="I6708" t="s">
        <v>3</v>
      </c>
      <c r="J6708" t="str">
        <f>_xlfn.XLOOKUP(Orders[[#This Row],[_SalesRepID]],'Sales team'!A:A,'Sales team'!B:B)</f>
        <v>Shawn Cook</v>
      </c>
      <c r="K6708">
        <v>7</v>
      </c>
      <c r="L6708">
        <v>20</v>
      </c>
      <c r="M6708">
        <v>159</v>
      </c>
      <c r="N6708" t="str">
        <f>_xlfn.XLOOKUP(Orders[[#This Row],[_ProductID]],Products!A:A,Products!C:C)</f>
        <v>Home décor</v>
      </c>
      <c r="O6708">
        <v>11</v>
      </c>
      <c r="P6708">
        <v>0.1</v>
      </c>
      <c r="Q6708" s="2">
        <v>857.6</v>
      </c>
      <c r="R6708" s="2">
        <v>548.86400000000003</v>
      </c>
      <c r="S6708" s="2">
        <v>1543.68</v>
      </c>
      <c r="T6708" s="2">
        <v>445.952</v>
      </c>
    </row>
    <row r="6709" spans="1:20" x14ac:dyDescent="0.25">
      <c r="A6709" t="s">
        <v>1304</v>
      </c>
      <c r="B6709" t="s">
        <v>1</v>
      </c>
      <c r="C6709" t="s">
        <v>25</v>
      </c>
      <c r="D6709" s="1">
        <v>43300</v>
      </c>
      <c r="E6709" s="1">
        <v>43405</v>
      </c>
      <c r="F6709" s="1">
        <v>43426</v>
      </c>
      <c r="G6709" s="1">
        <v>43424</v>
      </c>
      <c r="H6709" s="13">
        <f>Orders[[#This Row],[DeliveryDate]]-Orders[[#This Row],[OrderDate]]</f>
        <v>19</v>
      </c>
      <c r="I6709" t="s">
        <v>3</v>
      </c>
      <c r="J6709" t="str">
        <f>_xlfn.XLOOKUP(Orders[[#This Row],[_SalesRepID]],'Sales team'!A:A,'Sales team'!B:B)</f>
        <v>Stephen Payne</v>
      </c>
      <c r="K6709">
        <v>5</v>
      </c>
      <c r="L6709">
        <v>15</v>
      </c>
      <c r="M6709">
        <v>359</v>
      </c>
      <c r="N6709" t="str">
        <f>_xlfn.XLOOKUP(Orders[[#This Row],[_ProductID]],Products!A:A,Products!C:C)</f>
        <v>Kitchen &amp; Dining</v>
      </c>
      <c r="O6709">
        <v>4</v>
      </c>
      <c r="P6709">
        <v>0.3</v>
      </c>
      <c r="Q6709" s="2">
        <v>964.80000000000007</v>
      </c>
      <c r="R6709" s="2">
        <v>762.19200000000012</v>
      </c>
      <c r="S6709" s="2">
        <v>2026.08</v>
      </c>
      <c r="T6709" s="2">
        <v>-260.49600000000055</v>
      </c>
    </row>
    <row r="6710" spans="1:20" x14ac:dyDescent="0.25">
      <c r="A6710" t="s">
        <v>1305</v>
      </c>
      <c r="B6710" t="s">
        <v>1</v>
      </c>
      <c r="C6710" t="s">
        <v>15</v>
      </c>
      <c r="D6710" s="1">
        <v>43300</v>
      </c>
      <c r="E6710" s="1">
        <v>43405</v>
      </c>
      <c r="F6710" s="1">
        <v>43418</v>
      </c>
      <c r="G6710" s="1">
        <v>43423</v>
      </c>
      <c r="H6710" s="13">
        <f>Orders[[#This Row],[DeliveryDate]]-Orders[[#This Row],[OrderDate]]</f>
        <v>18</v>
      </c>
      <c r="I6710" t="s">
        <v>3</v>
      </c>
      <c r="J6710" t="str">
        <f>_xlfn.XLOOKUP(Orders[[#This Row],[_SalesRepID]],'Sales team'!A:A,'Sales team'!B:B)</f>
        <v>Adam Hernandez</v>
      </c>
      <c r="K6710">
        <v>1</v>
      </c>
      <c r="L6710">
        <v>34</v>
      </c>
      <c r="M6710">
        <v>53</v>
      </c>
      <c r="N6710" t="str">
        <f>_xlfn.XLOOKUP(Orders[[#This Row],[_ProductID]],Products!A:A,Products!C:C)</f>
        <v>Kitchen &amp; Dining</v>
      </c>
      <c r="O6710">
        <v>8</v>
      </c>
      <c r="P6710">
        <v>0.4</v>
      </c>
      <c r="Q6710" s="2">
        <v>5695</v>
      </c>
      <c r="R6710" s="2">
        <v>2334.9499999999998</v>
      </c>
      <c r="S6710" s="2">
        <v>23919</v>
      </c>
      <c r="T6710" s="2">
        <v>7574.3500000000022</v>
      </c>
    </row>
    <row r="6711" spans="1:20" x14ac:dyDescent="0.25">
      <c r="A6711" t="s">
        <v>1281</v>
      </c>
      <c r="B6711" t="s">
        <v>8</v>
      </c>
      <c r="C6711" t="s">
        <v>2</v>
      </c>
      <c r="D6711" s="1">
        <v>43300</v>
      </c>
      <c r="E6711" s="1">
        <v>43404</v>
      </c>
      <c r="F6711" s="1">
        <v>43410</v>
      </c>
      <c r="G6711" s="1">
        <v>43419</v>
      </c>
      <c r="H6711" s="13">
        <f>Orders[[#This Row],[DeliveryDate]]-Orders[[#This Row],[OrderDate]]</f>
        <v>15</v>
      </c>
      <c r="I6711" t="s">
        <v>3</v>
      </c>
      <c r="J6711" t="str">
        <f>_xlfn.XLOOKUP(Orders[[#This Row],[_SalesRepID]],'Sales team'!A:A,'Sales team'!B:B)</f>
        <v>Joe Price</v>
      </c>
      <c r="K6711">
        <v>22</v>
      </c>
      <c r="L6711">
        <v>36</v>
      </c>
      <c r="M6711">
        <v>208</v>
      </c>
      <c r="N6711" t="str">
        <f>_xlfn.XLOOKUP(Orders[[#This Row],[_ProductID]],Products!A:A,Products!C:C)</f>
        <v>Home décor</v>
      </c>
      <c r="O6711">
        <v>21</v>
      </c>
      <c r="P6711">
        <v>0.1</v>
      </c>
      <c r="Q6711" s="2">
        <v>1835.8</v>
      </c>
      <c r="R6711" s="2">
        <v>1468.64</v>
      </c>
      <c r="S6711" s="2">
        <v>4956.66</v>
      </c>
      <c r="T6711" s="2">
        <v>550.73999999999978</v>
      </c>
    </row>
    <row r="6712" spans="1:20" x14ac:dyDescent="0.25">
      <c r="A6712" t="s">
        <v>1282</v>
      </c>
      <c r="B6712" t="s">
        <v>5</v>
      </c>
      <c r="C6712" t="s">
        <v>46</v>
      </c>
      <c r="D6712" s="1">
        <v>43300</v>
      </c>
      <c r="E6712" s="1">
        <v>43404</v>
      </c>
      <c r="F6712" s="1">
        <v>43431</v>
      </c>
      <c r="G6712" s="1">
        <v>43411</v>
      </c>
      <c r="H6712" s="13">
        <f>Orders[[#This Row],[DeliveryDate]]-Orders[[#This Row],[OrderDate]]</f>
        <v>7</v>
      </c>
      <c r="I6712" t="s">
        <v>3</v>
      </c>
      <c r="J6712" t="str">
        <f>_xlfn.XLOOKUP(Orders[[#This Row],[_SalesRepID]],'Sales team'!A:A,'Sales team'!B:B)</f>
        <v>Shawn Wallace</v>
      </c>
      <c r="K6712">
        <v>18</v>
      </c>
      <c r="L6712">
        <v>41</v>
      </c>
      <c r="M6712">
        <v>86</v>
      </c>
      <c r="N6712" t="str">
        <f>_xlfn.XLOOKUP(Orders[[#This Row],[_ProductID]],Products!A:A,Products!C:C)</f>
        <v>Kitchen &amp; Dining</v>
      </c>
      <c r="O6712">
        <v>37</v>
      </c>
      <c r="P6712">
        <v>0.2</v>
      </c>
      <c r="Q6712" s="2">
        <v>2626.4</v>
      </c>
      <c r="R6712" s="2">
        <v>2153.6480000000001</v>
      </c>
      <c r="S6712" s="2">
        <v>14707.84</v>
      </c>
      <c r="T6712" s="2">
        <v>-367.69599999999991</v>
      </c>
    </row>
    <row r="6713" spans="1:20" x14ac:dyDescent="0.25">
      <c r="A6713" t="s">
        <v>1283</v>
      </c>
      <c r="B6713" t="s">
        <v>5</v>
      </c>
      <c r="C6713" t="s">
        <v>15</v>
      </c>
      <c r="D6713" s="1">
        <v>43300</v>
      </c>
      <c r="E6713" s="1">
        <v>43404</v>
      </c>
      <c r="F6713" s="1">
        <v>43408</v>
      </c>
      <c r="G6713" s="1">
        <v>43419</v>
      </c>
      <c r="H6713" s="13">
        <f>Orders[[#This Row],[DeliveryDate]]-Orders[[#This Row],[OrderDate]]</f>
        <v>15</v>
      </c>
      <c r="I6713" t="s">
        <v>3</v>
      </c>
      <c r="J6713" t="str">
        <f>_xlfn.XLOOKUP(Orders[[#This Row],[_SalesRepID]],'Sales team'!A:A,'Sales team'!B:B)</f>
        <v>Roger Alexander</v>
      </c>
      <c r="K6713">
        <v>15</v>
      </c>
      <c r="L6713">
        <v>17</v>
      </c>
      <c r="M6713">
        <v>6</v>
      </c>
      <c r="N6713" t="str">
        <f>_xlfn.XLOOKUP(Orders[[#This Row],[_ProductID]],Products!A:A,Products!C:C)</f>
        <v>Home décor</v>
      </c>
      <c r="O6713">
        <v>11</v>
      </c>
      <c r="P6713">
        <v>7.4999999999999997E-2</v>
      </c>
      <c r="Q6713" s="2">
        <v>2532.6</v>
      </c>
      <c r="R6713" s="2">
        <v>1848.798</v>
      </c>
      <c r="S6713" s="2">
        <v>9370.6200000000008</v>
      </c>
      <c r="T6713" s="2">
        <v>1975.4280000000008</v>
      </c>
    </row>
    <row r="6714" spans="1:20" x14ac:dyDescent="0.25">
      <c r="A6714" t="s">
        <v>1284</v>
      </c>
      <c r="B6714" t="s">
        <v>1</v>
      </c>
      <c r="C6714" t="s">
        <v>6</v>
      </c>
      <c r="D6714" s="1">
        <v>43300</v>
      </c>
      <c r="E6714" s="1">
        <v>43404</v>
      </c>
      <c r="F6714" s="1">
        <v>43421</v>
      </c>
      <c r="G6714" s="1">
        <v>43424</v>
      </c>
      <c r="H6714" s="13">
        <f>Orders[[#This Row],[DeliveryDate]]-Orders[[#This Row],[OrderDate]]</f>
        <v>20</v>
      </c>
      <c r="I6714" t="s">
        <v>3</v>
      </c>
      <c r="J6714" t="str">
        <f>_xlfn.XLOOKUP(Orders[[#This Row],[_SalesRepID]],'Sales team'!A:A,'Sales team'!B:B)</f>
        <v>Joshua Bennett</v>
      </c>
      <c r="K6714">
        <v>6</v>
      </c>
      <c r="L6714">
        <v>43</v>
      </c>
      <c r="M6714">
        <v>94</v>
      </c>
      <c r="N6714" t="str">
        <f>_xlfn.XLOOKUP(Orders[[#This Row],[_ProductID]],Products!A:A,Products!C:C)</f>
        <v>Home décor</v>
      </c>
      <c r="O6714">
        <v>33</v>
      </c>
      <c r="P6714">
        <v>0.3</v>
      </c>
      <c r="Q6714" s="2">
        <v>2391.9</v>
      </c>
      <c r="R6714" s="2">
        <v>1770.0060000000001</v>
      </c>
      <c r="S6714" s="2">
        <v>13394.64</v>
      </c>
      <c r="T6714" s="2">
        <v>-765.40800000000127</v>
      </c>
    </row>
    <row r="6715" spans="1:20" x14ac:dyDescent="0.25">
      <c r="A6715" t="s">
        <v>1285</v>
      </c>
      <c r="B6715" t="s">
        <v>1</v>
      </c>
      <c r="C6715" t="s">
        <v>25</v>
      </c>
      <c r="D6715" s="1">
        <v>43300</v>
      </c>
      <c r="E6715" s="1">
        <v>43404</v>
      </c>
      <c r="F6715" s="1">
        <v>43432</v>
      </c>
      <c r="G6715" s="1">
        <v>43412</v>
      </c>
      <c r="H6715" s="13">
        <f>Orders[[#This Row],[DeliveryDate]]-Orders[[#This Row],[OrderDate]]</f>
        <v>8</v>
      </c>
      <c r="I6715" t="s">
        <v>3</v>
      </c>
      <c r="J6715" t="str">
        <f>_xlfn.XLOOKUP(Orders[[#This Row],[_SalesRepID]],'Sales team'!A:A,'Sales team'!B:B)</f>
        <v>Jerry Green</v>
      </c>
      <c r="K6715">
        <v>3</v>
      </c>
      <c r="L6715">
        <v>39</v>
      </c>
      <c r="M6715">
        <v>350</v>
      </c>
      <c r="N6715" t="str">
        <f>_xlfn.XLOOKUP(Orders[[#This Row],[_ProductID]],Products!A:A,Products!C:C)</f>
        <v>Kitchen &amp; Dining</v>
      </c>
      <c r="O6715">
        <v>13</v>
      </c>
      <c r="P6715">
        <v>0.1</v>
      </c>
      <c r="Q6715" s="2">
        <v>817.4</v>
      </c>
      <c r="R6715" s="2">
        <v>621.22400000000005</v>
      </c>
      <c r="S6715" s="2">
        <v>4413.96</v>
      </c>
      <c r="T6715" s="2">
        <v>686.61599999999999</v>
      </c>
    </row>
    <row r="6716" spans="1:20" x14ac:dyDescent="0.25">
      <c r="A6716" t="s">
        <v>1286</v>
      </c>
      <c r="B6716" t="s">
        <v>8</v>
      </c>
      <c r="C6716" t="s">
        <v>15</v>
      </c>
      <c r="D6716" s="1">
        <v>43300</v>
      </c>
      <c r="E6716" s="1">
        <v>43404</v>
      </c>
      <c r="F6716" s="1">
        <v>43408</v>
      </c>
      <c r="G6716" s="1">
        <v>43409</v>
      </c>
      <c r="H6716" s="13">
        <f>Orders[[#This Row],[DeliveryDate]]-Orders[[#This Row],[OrderDate]]</f>
        <v>5</v>
      </c>
      <c r="I6716" t="s">
        <v>3</v>
      </c>
      <c r="J6716" t="str">
        <f>_xlfn.XLOOKUP(Orders[[#This Row],[_SalesRepID]],'Sales team'!A:A,'Sales team'!B:B)</f>
        <v>Joe Price</v>
      </c>
      <c r="K6716">
        <v>22</v>
      </c>
      <c r="L6716">
        <v>20</v>
      </c>
      <c r="M6716">
        <v>21</v>
      </c>
      <c r="N6716" t="str">
        <f>_xlfn.XLOOKUP(Orders[[#This Row],[_ProductID]],Products!A:A,Products!C:C)</f>
        <v>Home décor</v>
      </c>
      <c r="O6716">
        <v>11</v>
      </c>
      <c r="P6716">
        <v>0.15</v>
      </c>
      <c r="Q6716" s="2">
        <v>3939.6</v>
      </c>
      <c r="R6716" s="2">
        <v>1575.8400000000001</v>
      </c>
      <c r="S6716" s="2">
        <v>16743.3</v>
      </c>
      <c r="T6716" s="2">
        <v>8864.0999999999985</v>
      </c>
    </row>
    <row r="6717" spans="1:20" x14ac:dyDescent="0.25">
      <c r="A6717" t="s">
        <v>1287</v>
      </c>
      <c r="B6717" t="s">
        <v>1</v>
      </c>
      <c r="C6717" t="s">
        <v>13</v>
      </c>
      <c r="D6717" s="1">
        <v>43300</v>
      </c>
      <c r="E6717" s="1">
        <v>43404</v>
      </c>
      <c r="F6717" s="1">
        <v>43431</v>
      </c>
      <c r="G6717" s="1">
        <v>43426</v>
      </c>
      <c r="H6717" s="13">
        <f>Orders[[#This Row],[DeliveryDate]]-Orders[[#This Row],[OrderDate]]</f>
        <v>22</v>
      </c>
      <c r="I6717" t="s">
        <v>3</v>
      </c>
      <c r="J6717" t="str">
        <f>_xlfn.XLOOKUP(Orders[[#This Row],[_SalesRepID]],'Sales team'!A:A,'Sales team'!B:B)</f>
        <v>Joshua Ryan</v>
      </c>
      <c r="K6717">
        <v>9</v>
      </c>
      <c r="L6717">
        <v>30</v>
      </c>
      <c r="M6717">
        <v>313</v>
      </c>
      <c r="N6717" t="str">
        <f>_xlfn.XLOOKUP(Orders[[#This Row],[_ProductID]],Products!A:A,Products!C:C)</f>
        <v>Kitchen &amp; Dining</v>
      </c>
      <c r="O6717">
        <v>8</v>
      </c>
      <c r="P6717">
        <v>7.4999999999999997E-2</v>
      </c>
      <c r="Q6717" s="2">
        <v>3182.5</v>
      </c>
      <c r="R6717" s="2">
        <v>1686.7250000000001</v>
      </c>
      <c r="S6717" s="2">
        <v>20606.6875</v>
      </c>
      <c r="T6717" s="2">
        <v>8799.6124999999993</v>
      </c>
    </row>
    <row r="6718" spans="1:20" x14ac:dyDescent="0.25">
      <c r="A6718" t="s">
        <v>1288</v>
      </c>
      <c r="B6718" t="s">
        <v>5</v>
      </c>
      <c r="C6718" t="s">
        <v>15</v>
      </c>
      <c r="D6718" s="1">
        <v>43300</v>
      </c>
      <c r="E6718" s="1">
        <v>43404</v>
      </c>
      <c r="F6718" s="1">
        <v>43411</v>
      </c>
      <c r="G6718" s="1">
        <v>43430</v>
      </c>
      <c r="H6718" s="13">
        <f>Orders[[#This Row],[DeliveryDate]]-Orders[[#This Row],[OrderDate]]</f>
        <v>26</v>
      </c>
      <c r="I6718" t="s">
        <v>3</v>
      </c>
      <c r="J6718" t="str">
        <f>_xlfn.XLOOKUP(Orders[[#This Row],[_SalesRepID]],'Sales team'!A:A,'Sales team'!B:B)</f>
        <v>Frank Brown</v>
      </c>
      <c r="K6718">
        <v>17</v>
      </c>
      <c r="L6718">
        <v>19</v>
      </c>
      <c r="M6718">
        <v>30</v>
      </c>
      <c r="N6718" t="str">
        <f>_xlfn.XLOOKUP(Orders[[#This Row],[_ProductID]],Products!A:A,Products!C:C)</f>
        <v>Kitchen &amp; Dining</v>
      </c>
      <c r="O6718">
        <v>8</v>
      </c>
      <c r="P6718">
        <v>0.1</v>
      </c>
      <c r="Q6718" s="2">
        <v>1728.6000000000001</v>
      </c>
      <c r="R6718" s="2">
        <v>1279.164</v>
      </c>
      <c r="S6718" s="2">
        <v>3111.4800000000005</v>
      </c>
      <c r="T6718" s="2">
        <v>553.1520000000005</v>
      </c>
    </row>
    <row r="6719" spans="1:20" x14ac:dyDescent="0.25">
      <c r="A6719" t="s">
        <v>1289</v>
      </c>
      <c r="B6719" t="s">
        <v>8</v>
      </c>
      <c r="C6719" t="s">
        <v>13</v>
      </c>
      <c r="D6719" s="1">
        <v>43300</v>
      </c>
      <c r="E6719" s="1">
        <v>43404</v>
      </c>
      <c r="F6719" s="1">
        <v>43413</v>
      </c>
      <c r="G6719" s="1">
        <v>43413</v>
      </c>
      <c r="H6719" s="13">
        <f>Orders[[#This Row],[DeliveryDate]]-Orders[[#This Row],[OrderDate]]</f>
        <v>9</v>
      </c>
      <c r="I6719" t="s">
        <v>3</v>
      </c>
      <c r="J6719" t="str">
        <f>_xlfn.XLOOKUP(Orders[[#This Row],[_SalesRepID]],'Sales team'!A:A,'Sales team'!B:B)</f>
        <v>Roy Rice</v>
      </c>
      <c r="K6719">
        <v>24</v>
      </c>
      <c r="L6719">
        <v>27</v>
      </c>
      <c r="M6719">
        <v>265</v>
      </c>
      <c r="N6719" t="str">
        <f>_xlfn.XLOOKUP(Orders[[#This Row],[_ProductID]],Products!A:A,Products!C:C)</f>
        <v>Kitchen &amp; Dining</v>
      </c>
      <c r="O6719">
        <v>7</v>
      </c>
      <c r="P6719">
        <v>0.15</v>
      </c>
      <c r="Q6719" s="2">
        <v>2680</v>
      </c>
      <c r="R6719" s="2">
        <v>2170.8000000000002</v>
      </c>
      <c r="S6719" s="2">
        <v>6834</v>
      </c>
      <c r="T6719" s="2">
        <v>321.59999999999945</v>
      </c>
    </row>
    <row r="6720" spans="1:20" x14ac:dyDescent="0.25">
      <c r="A6720" t="s">
        <v>1290</v>
      </c>
      <c r="B6720" t="s">
        <v>8</v>
      </c>
      <c r="C6720" t="s">
        <v>6</v>
      </c>
      <c r="D6720" s="1">
        <v>43300</v>
      </c>
      <c r="E6720" s="1">
        <v>43404</v>
      </c>
      <c r="F6720" s="1">
        <v>43406</v>
      </c>
      <c r="G6720" s="1">
        <v>43427</v>
      </c>
      <c r="H6720" s="13">
        <f>Orders[[#This Row],[DeliveryDate]]-Orders[[#This Row],[OrderDate]]</f>
        <v>23</v>
      </c>
      <c r="I6720" t="s">
        <v>3</v>
      </c>
      <c r="J6720" t="str">
        <f>_xlfn.XLOOKUP(Orders[[#This Row],[_SalesRepID]],'Sales team'!A:A,'Sales team'!B:B)</f>
        <v>Roy Rice</v>
      </c>
      <c r="K6720">
        <v>24</v>
      </c>
      <c r="L6720">
        <v>24</v>
      </c>
      <c r="M6720">
        <v>99</v>
      </c>
      <c r="N6720" t="str">
        <f>_xlfn.XLOOKUP(Orders[[#This Row],[_ProductID]],Products!A:A,Products!C:C)</f>
        <v>Kitchen &amp; Dining</v>
      </c>
      <c r="O6720">
        <v>4</v>
      </c>
      <c r="P6720">
        <v>0.2</v>
      </c>
      <c r="Q6720" s="2">
        <v>991.6</v>
      </c>
      <c r="R6720" s="2">
        <v>654.45600000000002</v>
      </c>
      <c r="S6720" s="2">
        <v>793.28000000000009</v>
      </c>
      <c r="T6720" s="2">
        <v>138.82400000000007</v>
      </c>
    </row>
    <row r="6721" spans="1:20" x14ac:dyDescent="0.25">
      <c r="A6721" t="s">
        <v>1291</v>
      </c>
      <c r="B6721" t="s">
        <v>1</v>
      </c>
      <c r="C6721" t="s">
        <v>25</v>
      </c>
      <c r="D6721" s="1">
        <v>43300</v>
      </c>
      <c r="E6721" s="1">
        <v>43404</v>
      </c>
      <c r="F6721" s="1">
        <v>43416</v>
      </c>
      <c r="G6721" s="1">
        <v>43426</v>
      </c>
      <c r="H6721" s="13">
        <f>Orders[[#This Row],[DeliveryDate]]-Orders[[#This Row],[OrderDate]]</f>
        <v>22</v>
      </c>
      <c r="I6721" t="s">
        <v>3</v>
      </c>
      <c r="J6721" t="str">
        <f>_xlfn.XLOOKUP(Orders[[#This Row],[_SalesRepID]],'Sales team'!A:A,'Sales team'!B:B)</f>
        <v>Stephen Payne</v>
      </c>
      <c r="K6721">
        <v>5</v>
      </c>
      <c r="L6721">
        <v>30</v>
      </c>
      <c r="M6721">
        <v>335</v>
      </c>
      <c r="N6721" t="str">
        <f>_xlfn.XLOOKUP(Orders[[#This Row],[_ProductID]],Products!A:A,Products!C:C)</f>
        <v>Electronics</v>
      </c>
      <c r="O6721">
        <v>25</v>
      </c>
      <c r="P6721">
        <v>0.1</v>
      </c>
      <c r="Q6721" s="2">
        <v>254.6</v>
      </c>
      <c r="R6721" s="2">
        <v>124.75399999999999</v>
      </c>
      <c r="S6721" s="2">
        <v>1833.12</v>
      </c>
      <c r="T6721" s="2">
        <v>835.08799999999997</v>
      </c>
    </row>
    <row r="6722" spans="1:20" x14ac:dyDescent="0.25">
      <c r="A6722" t="s">
        <v>1292</v>
      </c>
      <c r="B6722" t="s">
        <v>1</v>
      </c>
      <c r="C6722" t="s">
        <v>15</v>
      </c>
      <c r="D6722" s="1">
        <v>43300</v>
      </c>
      <c r="E6722" s="1">
        <v>43404</v>
      </c>
      <c r="F6722" s="1">
        <v>43415</v>
      </c>
      <c r="G6722" s="1">
        <v>43423</v>
      </c>
      <c r="H6722" s="13">
        <f>Orders[[#This Row],[DeliveryDate]]-Orders[[#This Row],[OrderDate]]</f>
        <v>19</v>
      </c>
      <c r="I6722" t="s">
        <v>3</v>
      </c>
      <c r="J6722" t="str">
        <f>_xlfn.XLOOKUP(Orders[[#This Row],[_SalesRepID]],'Sales team'!A:A,'Sales team'!B:B)</f>
        <v>Adam Hernandez</v>
      </c>
      <c r="K6722">
        <v>1</v>
      </c>
      <c r="L6722">
        <v>39</v>
      </c>
      <c r="M6722">
        <v>20</v>
      </c>
      <c r="N6722" t="str">
        <f>_xlfn.XLOOKUP(Orders[[#This Row],[_ProductID]],Products!A:A,Products!C:C)</f>
        <v>Electronics</v>
      </c>
      <c r="O6722">
        <v>25</v>
      </c>
      <c r="P6722">
        <v>0.15</v>
      </c>
      <c r="Q6722" s="2">
        <v>3899.4</v>
      </c>
      <c r="R6722" s="2">
        <v>2417.6280000000002</v>
      </c>
      <c r="S6722" s="2">
        <v>6628.98</v>
      </c>
      <c r="T6722" s="2">
        <v>1793.7239999999993</v>
      </c>
    </row>
    <row r="6723" spans="1:20" x14ac:dyDescent="0.25">
      <c r="A6723" t="s">
        <v>1277</v>
      </c>
      <c r="B6723" t="s">
        <v>5</v>
      </c>
      <c r="C6723" t="s">
        <v>6</v>
      </c>
      <c r="D6723" s="1">
        <v>43300</v>
      </c>
      <c r="E6723" s="1">
        <v>43403</v>
      </c>
      <c r="F6723" s="1">
        <v>43426</v>
      </c>
      <c r="G6723" s="1">
        <v>43423</v>
      </c>
      <c r="H6723" s="13">
        <f>Orders[[#This Row],[DeliveryDate]]-Orders[[#This Row],[OrderDate]]</f>
        <v>20</v>
      </c>
      <c r="I6723" t="s">
        <v>3</v>
      </c>
      <c r="J6723" t="str">
        <f>_xlfn.XLOOKUP(Orders[[#This Row],[_SalesRepID]],'Sales team'!A:A,'Sales team'!B:B)</f>
        <v>Frank Brown</v>
      </c>
      <c r="K6723">
        <v>17</v>
      </c>
      <c r="L6723">
        <v>43</v>
      </c>
      <c r="M6723">
        <v>100</v>
      </c>
      <c r="N6723" t="str">
        <f>_xlfn.XLOOKUP(Orders[[#This Row],[_ProductID]],Products!A:A,Products!C:C)</f>
        <v>Furniture</v>
      </c>
      <c r="O6723">
        <v>34</v>
      </c>
      <c r="P6723">
        <v>0.2</v>
      </c>
      <c r="Q6723" s="2">
        <v>2954.7000000000003</v>
      </c>
      <c r="R6723" s="2">
        <v>2511.4950000000003</v>
      </c>
      <c r="S6723" s="2">
        <v>2363.7600000000002</v>
      </c>
      <c r="T6723" s="2">
        <v>-147.73500000000013</v>
      </c>
    </row>
    <row r="6724" spans="1:20" x14ac:dyDescent="0.25">
      <c r="A6724" t="s">
        <v>1278</v>
      </c>
      <c r="B6724" t="s">
        <v>5</v>
      </c>
      <c r="C6724" t="s">
        <v>13</v>
      </c>
      <c r="D6724" s="1">
        <v>43300</v>
      </c>
      <c r="E6724" s="1">
        <v>43403</v>
      </c>
      <c r="F6724" s="1">
        <v>43408</v>
      </c>
      <c r="G6724" s="1">
        <v>43418</v>
      </c>
      <c r="H6724" s="13">
        <f>Orders[[#This Row],[DeliveryDate]]-Orders[[#This Row],[OrderDate]]</f>
        <v>15</v>
      </c>
      <c r="I6724" t="s">
        <v>3</v>
      </c>
      <c r="J6724" t="str">
        <f>_xlfn.XLOOKUP(Orders[[#This Row],[_SalesRepID]],'Sales team'!A:A,'Sales team'!B:B)</f>
        <v>Paul Holmes</v>
      </c>
      <c r="K6724">
        <v>14</v>
      </c>
      <c r="L6724">
        <v>47</v>
      </c>
      <c r="M6724">
        <v>315</v>
      </c>
      <c r="N6724" t="str">
        <f>_xlfn.XLOOKUP(Orders[[#This Row],[_ProductID]],Products!A:A,Products!C:C)</f>
        <v>Home décor</v>
      </c>
      <c r="O6724">
        <v>39</v>
      </c>
      <c r="P6724">
        <v>0.1</v>
      </c>
      <c r="Q6724" s="2">
        <v>2418.7000000000003</v>
      </c>
      <c r="R6724" s="2">
        <v>1330.2850000000003</v>
      </c>
      <c r="S6724" s="2">
        <v>2176.8300000000004</v>
      </c>
      <c r="T6724" s="2">
        <v>846.54500000000007</v>
      </c>
    </row>
    <row r="6725" spans="1:20" x14ac:dyDescent="0.25">
      <c r="A6725" t="s">
        <v>1279</v>
      </c>
      <c r="B6725" t="s">
        <v>10</v>
      </c>
      <c r="C6725" t="s">
        <v>2</v>
      </c>
      <c r="D6725" s="1">
        <v>43300</v>
      </c>
      <c r="E6725" s="1">
        <v>43403</v>
      </c>
      <c r="F6725" s="1">
        <v>43417</v>
      </c>
      <c r="G6725" s="1">
        <v>43416</v>
      </c>
      <c r="H6725" s="13">
        <f>Orders[[#This Row],[DeliveryDate]]-Orders[[#This Row],[OrderDate]]</f>
        <v>13</v>
      </c>
      <c r="I6725" t="s">
        <v>3</v>
      </c>
      <c r="J6725" t="str">
        <f>_xlfn.XLOOKUP(Orders[[#This Row],[_SalesRepID]],'Sales team'!A:A,'Sales team'!B:B)</f>
        <v>Donald Reynolds</v>
      </c>
      <c r="K6725">
        <v>26</v>
      </c>
      <c r="L6725">
        <v>11</v>
      </c>
      <c r="M6725">
        <v>246</v>
      </c>
      <c r="N6725" t="str">
        <f>_xlfn.XLOOKUP(Orders[[#This Row],[_ProductID]],Products!A:A,Products!C:C)</f>
        <v>Kitchen &amp; Dining</v>
      </c>
      <c r="O6725">
        <v>4</v>
      </c>
      <c r="P6725">
        <v>0.15</v>
      </c>
      <c r="Q6725" s="2">
        <v>2217.7000000000003</v>
      </c>
      <c r="R6725" s="2">
        <v>953.6110000000001</v>
      </c>
      <c r="S6725" s="2">
        <v>7540.18</v>
      </c>
      <c r="T6725" s="2">
        <v>3725.7359999999999</v>
      </c>
    </row>
    <row r="6726" spans="1:20" x14ac:dyDescent="0.25">
      <c r="A6726" t="s">
        <v>1280</v>
      </c>
      <c r="B6726" t="s">
        <v>10</v>
      </c>
      <c r="C6726" t="s">
        <v>6</v>
      </c>
      <c r="D6726" s="1">
        <v>43300</v>
      </c>
      <c r="E6726" s="1">
        <v>43403</v>
      </c>
      <c r="F6726" s="1">
        <v>43422</v>
      </c>
      <c r="G6726" s="1">
        <v>43416</v>
      </c>
      <c r="H6726" s="13">
        <f>Orders[[#This Row],[DeliveryDate]]-Orders[[#This Row],[OrderDate]]</f>
        <v>13</v>
      </c>
      <c r="I6726" t="s">
        <v>3</v>
      </c>
      <c r="J6726" t="str">
        <f>_xlfn.XLOOKUP(Orders[[#This Row],[_SalesRepID]],'Sales team'!A:A,'Sales team'!B:B)</f>
        <v>Shawn Torres</v>
      </c>
      <c r="K6726">
        <v>27</v>
      </c>
      <c r="L6726">
        <v>8</v>
      </c>
      <c r="M6726">
        <v>171</v>
      </c>
      <c r="N6726" t="str">
        <f>_xlfn.XLOOKUP(Orders[[#This Row],[_ProductID]],Products!A:A,Products!C:C)</f>
        <v>Home décor</v>
      </c>
      <c r="O6726">
        <v>39</v>
      </c>
      <c r="P6726">
        <v>0.1</v>
      </c>
      <c r="Q6726" s="2">
        <v>3564.4</v>
      </c>
      <c r="R6726" s="2">
        <v>2495.08</v>
      </c>
      <c r="S6726" s="2">
        <v>9623.880000000001</v>
      </c>
      <c r="T6726" s="2">
        <v>2138.6400000000012</v>
      </c>
    </row>
    <row r="6727" spans="1:20" x14ac:dyDescent="0.25">
      <c r="A6727" t="s">
        <v>1265</v>
      </c>
      <c r="B6727" t="s">
        <v>5</v>
      </c>
      <c r="C6727" t="s">
        <v>25</v>
      </c>
      <c r="D6727" s="1">
        <v>43300</v>
      </c>
      <c r="E6727" s="1">
        <v>43402</v>
      </c>
      <c r="F6727" s="1">
        <v>43430</v>
      </c>
      <c r="G6727" s="1">
        <v>43420</v>
      </c>
      <c r="H6727" s="13">
        <f>Orders[[#This Row],[DeliveryDate]]-Orders[[#This Row],[OrderDate]]</f>
        <v>18</v>
      </c>
      <c r="I6727" t="s">
        <v>3</v>
      </c>
      <c r="J6727" t="str">
        <f>_xlfn.XLOOKUP(Orders[[#This Row],[_SalesRepID]],'Sales team'!A:A,'Sales team'!B:B)</f>
        <v>Anthony Torres</v>
      </c>
      <c r="K6727">
        <v>20</v>
      </c>
      <c r="L6727">
        <v>44</v>
      </c>
      <c r="M6727">
        <v>359</v>
      </c>
      <c r="N6727" t="str">
        <f>_xlfn.XLOOKUP(Orders[[#This Row],[_ProductID]],Products!A:A,Products!C:C)</f>
        <v>Furniture</v>
      </c>
      <c r="O6727">
        <v>15</v>
      </c>
      <c r="P6727">
        <v>0.15</v>
      </c>
      <c r="Q6727" s="2">
        <v>3946.3</v>
      </c>
      <c r="R6727" s="2">
        <v>3314.8919999999998</v>
      </c>
      <c r="S6727" s="2">
        <v>20126.13</v>
      </c>
      <c r="T6727" s="2">
        <v>236.77800000000207</v>
      </c>
    </row>
    <row r="6728" spans="1:20" x14ac:dyDescent="0.25">
      <c r="A6728" t="s">
        <v>1266</v>
      </c>
      <c r="B6728" t="s">
        <v>1</v>
      </c>
      <c r="C6728" t="s">
        <v>46</v>
      </c>
      <c r="D6728" s="1">
        <v>43300</v>
      </c>
      <c r="E6728" s="1">
        <v>43402</v>
      </c>
      <c r="F6728" s="1">
        <v>43414</v>
      </c>
      <c r="G6728" s="1">
        <v>43409</v>
      </c>
      <c r="H6728" s="13">
        <f>Orders[[#This Row],[DeliveryDate]]-Orders[[#This Row],[OrderDate]]</f>
        <v>7</v>
      </c>
      <c r="I6728" t="s">
        <v>3</v>
      </c>
      <c r="J6728" t="str">
        <f>_xlfn.XLOOKUP(Orders[[#This Row],[_SalesRepID]],'Sales team'!A:A,'Sales team'!B:B)</f>
        <v>Stephen Payne</v>
      </c>
      <c r="K6728">
        <v>5</v>
      </c>
      <c r="L6728">
        <v>37</v>
      </c>
      <c r="M6728">
        <v>66</v>
      </c>
      <c r="N6728" t="str">
        <f>_xlfn.XLOOKUP(Orders[[#This Row],[_ProductID]],Products!A:A,Products!C:C)</f>
        <v>Home décor</v>
      </c>
      <c r="O6728">
        <v>24</v>
      </c>
      <c r="P6728">
        <v>7.4999999999999997E-2</v>
      </c>
      <c r="Q6728" s="2">
        <v>2633.1</v>
      </c>
      <c r="R6728" s="2">
        <v>1132.2329999999999</v>
      </c>
      <c r="S6728" s="2">
        <v>12178.087500000001</v>
      </c>
      <c r="T6728" s="2">
        <v>6516.9225000000015</v>
      </c>
    </row>
    <row r="6729" spans="1:20" x14ac:dyDescent="0.25">
      <c r="A6729" t="s">
        <v>1267</v>
      </c>
      <c r="B6729" t="s">
        <v>1</v>
      </c>
      <c r="C6729" t="s">
        <v>2</v>
      </c>
      <c r="D6729" s="1">
        <v>43300</v>
      </c>
      <c r="E6729" s="1">
        <v>43402</v>
      </c>
      <c r="F6729" s="1">
        <v>43417</v>
      </c>
      <c r="G6729" s="1">
        <v>43410</v>
      </c>
      <c r="H6729" s="13">
        <f>Orders[[#This Row],[DeliveryDate]]-Orders[[#This Row],[OrderDate]]</f>
        <v>8</v>
      </c>
      <c r="I6729" t="s">
        <v>3</v>
      </c>
      <c r="J6729" t="str">
        <f>_xlfn.XLOOKUP(Orders[[#This Row],[_SalesRepID]],'Sales team'!A:A,'Sales team'!B:B)</f>
        <v>Chris Armstrong</v>
      </c>
      <c r="K6729">
        <v>4</v>
      </c>
      <c r="L6729">
        <v>20</v>
      </c>
      <c r="M6729">
        <v>241</v>
      </c>
      <c r="N6729" t="str">
        <f>_xlfn.XLOOKUP(Orders[[#This Row],[_ProductID]],Products!A:A,Products!C:C)</f>
        <v>Home décor</v>
      </c>
      <c r="O6729">
        <v>39</v>
      </c>
      <c r="P6729">
        <v>0.1</v>
      </c>
      <c r="Q6729" s="2">
        <v>2894.4</v>
      </c>
      <c r="R6729" s="2">
        <v>1389.3119999999999</v>
      </c>
      <c r="S6729" s="2">
        <v>20839.68</v>
      </c>
      <c r="T6729" s="2">
        <v>9725.1840000000011</v>
      </c>
    </row>
    <row r="6730" spans="1:20" x14ac:dyDescent="0.25">
      <c r="A6730" t="s">
        <v>1268</v>
      </c>
      <c r="B6730" t="s">
        <v>8</v>
      </c>
      <c r="C6730" t="s">
        <v>25</v>
      </c>
      <c r="D6730" s="1">
        <v>43300</v>
      </c>
      <c r="E6730" s="1">
        <v>43402</v>
      </c>
      <c r="F6730" s="1">
        <v>43411</v>
      </c>
      <c r="G6730" s="1">
        <v>43411</v>
      </c>
      <c r="H6730" s="13">
        <f>Orders[[#This Row],[DeliveryDate]]-Orders[[#This Row],[OrderDate]]</f>
        <v>9</v>
      </c>
      <c r="I6730" t="s">
        <v>3</v>
      </c>
      <c r="J6730" t="str">
        <f>_xlfn.XLOOKUP(Orders[[#This Row],[_SalesRepID]],'Sales team'!A:A,'Sales team'!B:B)</f>
        <v>Douglas Tucker</v>
      </c>
      <c r="K6730">
        <v>23</v>
      </c>
      <c r="L6730">
        <v>5</v>
      </c>
      <c r="M6730">
        <v>334</v>
      </c>
      <c r="N6730" t="str">
        <f>_xlfn.XLOOKUP(Orders[[#This Row],[_ProductID]],Products!A:A,Products!C:C)</f>
        <v>Home décor</v>
      </c>
      <c r="O6730">
        <v>23</v>
      </c>
      <c r="P6730">
        <v>7.4999999999999997E-2</v>
      </c>
      <c r="Q6730" s="2">
        <v>871</v>
      </c>
      <c r="R6730" s="2">
        <v>600.99</v>
      </c>
      <c r="S6730" s="2">
        <v>6445.4000000000005</v>
      </c>
      <c r="T6730" s="2">
        <v>1637.4800000000005</v>
      </c>
    </row>
    <row r="6731" spans="1:20" x14ac:dyDescent="0.25">
      <c r="A6731" t="s">
        <v>1269</v>
      </c>
      <c r="B6731" t="s">
        <v>1</v>
      </c>
      <c r="C6731" t="s">
        <v>6</v>
      </c>
      <c r="D6731" s="1">
        <v>43300</v>
      </c>
      <c r="E6731" s="1">
        <v>43402</v>
      </c>
      <c r="F6731" s="1">
        <v>43406</v>
      </c>
      <c r="G6731" s="1">
        <v>43424</v>
      </c>
      <c r="H6731" s="13">
        <f>Orders[[#This Row],[DeliveryDate]]-Orders[[#This Row],[OrderDate]]</f>
        <v>22</v>
      </c>
      <c r="I6731" t="s">
        <v>3</v>
      </c>
      <c r="J6731" t="str">
        <f>_xlfn.XLOOKUP(Orders[[#This Row],[_SalesRepID]],'Sales team'!A:A,'Sales team'!B:B)</f>
        <v>Joshua Bennett</v>
      </c>
      <c r="K6731">
        <v>6</v>
      </c>
      <c r="L6731">
        <v>31</v>
      </c>
      <c r="M6731">
        <v>100</v>
      </c>
      <c r="N6731" t="str">
        <f>_xlfn.XLOOKUP(Orders[[#This Row],[_ProductID]],Products!A:A,Products!C:C)</f>
        <v>Outdoor</v>
      </c>
      <c r="O6731">
        <v>9</v>
      </c>
      <c r="P6731">
        <v>0.05</v>
      </c>
      <c r="Q6731" s="2">
        <v>1118.9000000000001</v>
      </c>
      <c r="R6731" s="2">
        <v>548.26100000000008</v>
      </c>
      <c r="S6731" s="2">
        <v>2125.91</v>
      </c>
      <c r="T6731" s="2">
        <v>1029.3879999999997</v>
      </c>
    </row>
    <row r="6732" spans="1:20" x14ac:dyDescent="0.25">
      <c r="A6732" t="s">
        <v>1270</v>
      </c>
      <c r="B6732" t="s">
        <v>8</v>
      </c>
      <c r="C6732" t="s">
        <v>6</v>
      </c>
      <c r="D6732" s="1">
        <v>43300</v>
      </c>
      <c r="E6732" s="1">
        <v>43402</v>
      </c>
      <c r="F6732" s="1">
        <v>43428</v>
      </c>
      <c r="G6732" s="1">
        <v>43420</v>
      </c>
      <c r="H6732" s="13">
        <f>Orders[[#This Row],[DeliveryDate]]-Orders[[#This Row],[OrderDate]]</f>
        <v>18</v>
      </c>
      <c r="I6732" t="s">
        <v>3</v>
      </c>
      <c r="J6732" t="str">
        <f>_xlfn.XLOOKUP(Orders[[#This Row],[_SalesRepID]],'Sales team'!A:A,'Sales team'!B:B)</f>
        <v>Patrick Graham</v>
      </c>
      <c r="K6732">
        <v>25</v>
      </c>
      <c r="L6732">
        <v>6</v>
      </c>
      <c r="M6732">
        <v>95</v>
      </c>
      <c r="N6732" t="str">
        <f>_xlfn.XLOOKUP(Orders[[#This Row],[_ProductID]],Products!A:A,Products!C:C)</f>
        <v>Home décor</v>
      </c>
      <c r="O6732">
        <v>33</v>
      </c>
      <c r="P6732">
        <v>0.15</v>
      </c>
      <c r="Q6732" s="2">
        <v>3048.5</v>
      </c>
      <c r="R6732" s="2">
        <v>1768.1299999999999</v>
      </c>
      <c r="S6732" s="2">
        <v>10364.9</v>
      </c>
      <c r="T6732" s="2">
        <v>3292.38</v>
      </c>
    </row>
    <row r="6733" spans="1:20" x14ac:dyDescent="0.25">
      <c r="A6733" t="s">
        <v>1271</v>
      </c>
      <c r="B6733" t="s">
        <v>5</v>
      </c>
      <c r="C6733" t="s">
        <v>13</v>
      </c>
      <c r="D6733" s="1">
        <v>43300</v>
      </c>
      <c r="E6733" s="1">
        <v>43402</v>
      </c>
      <c r="F6733" s="1">
        <v>43407</v>
      </c>
      <c r="G6733" s="1">
        <v>43420</v>
      </c>
      <c r="H6733" s="13">
        <f>Orders[[#This Row],[DeliveryDate]]-Orders[[#This Row],[OrderDate]]</f>
        <v>18</v>
      </c>
      <c r="I6733" t="s">
        <v>3</v>
      </c>
      <c r="J6733" t="str">
        <f>_xlfn.XLOOKUP(Orders[[#This Row],[_SalesRepID]],'Sales team'!A:A,'Sales team'!B:B)</f>
        <v>Nicholas Cunningham</v>
      </c>
      <c r="K6733">
        <v>19</v>
      </c>
      <c r="L6733">
        <v>34</v>
      </c>
      <c r="M6733">
        <v>283</v>
      </c>
      <c r="N6733" t="str">
        <f>_xlfn.XLOOKUP(Orders[[#This Row],[_ProductID]],Products!A:A,Products!C:C)</f>
        <v>Kitchen &amp; Dining</v>
      </c>
      <c r="O6733">
        <v>8</v>
      </c>
      <c r="P6733">
        <v>0.1</v>
      </c>
      <c r="Q6733" s="2">
        <v>3276.3</v>
      </c>
      <c r="R6733" s="2">
        <v>1539.8610000000001</v>
      </c>
      <c r="S6733" s="2">
        <v>5897.34</v>
      </c>
      <c r="T6733" s="2">
        <v>2817.6179999999999</v>
      </c>
    </row>
    <row r="6734" spans="1:20" x14ac:dyDescent="0.25">
      <c r="A6734" t="s">
        <v>1272</v>
      </c>
      <c r="B6734" t="s">
        <v>5</v>
      </c>
      <c r="C6734" t="s">
        <v>13</v>
      </c>
      <c r="D6734" s="1">
        <v>43300</v>
      </c>
      <c r="E6734" s="1">
        <v>43402</v>
      </c>
      <c r="F6734" s="1">
        <v>43420</v>
      </c>
      <c r="G6734" s="1">
        <v>43431</v>
      </c>
      <c r="H6734" s="13">
        <f>Orders[[#This Row],[DeliveryDate]]-Orders[[#This Row],[OrderDate]]</f>
        <v>29</v>
      </c>
      <c r="I6734" t="s">
        <v>3</v>
      </c>
      <c r="J6734" t="str">
        <f>_xlfn.XLOOKUP(Orders[[#This Row],[_SalesRepID]],'Sales team'!A:A,'Sales team'!B:B)</f>
        <v>Todd Roberts</v>
      </c>
      <c r="K6734">
        <v>13</v>
      </c>
      <c r="L6734">
        <v>16</v>
      </c>
      <c r="M6734">
        <v>279</v>
      </c>
      <c r="N6734" t="str">
        <f>_xlfn.XLOOKUP(Orders[[#This Row],[_ProductID]],Products!A:A,Products!C:C)</f>
        <v>Home décor</v>
      </c>
      <c r="O6734">
        <v>44</v>
      </c>
      <c r="P6734">
        <v>0.2</v>
      </c>
      <c r="Q6734" s="2">
        <v>1132.3</v>
      </c>
      <c r="R6734" s="2">
        <v>520.85799999999995</v>
      </c>
      <c r="S6734" s="2">
        <v>3623.36</v>
      </c>
      <c r="T6734" s="2">
        <v>1539.9280000000003</v>
      </c>
    </row>
    <row r="6735" spans="1:20" x14ac:dyDescent="0.25">
      <c r="A6735" t="s">
        <v>1273</v>
      </c>
      <c r="B6735" t="s">
        <v>5</v>
      </c>
      <c r="C6735" t="s">
        <v>6</v>
      </c>
      <c r="D6735" s="1">
        <v>43300</v>
      </c>
      <c r="E6735" s="1">
        <v>43402</v>
      </c>
      <c r="F6735" s="1">
        <v>43417</v>
      </c>
      <c r="G6735" s="1">
        <v>43417</v>
      </c>
      <c r="H6735" s="13">
        <f>Orders[[#This Row],[DeliveryDate]]-Orders[[#This Row],[OrderDate]]</f>
        <v>15</v>
      </c>
      <c r="I6735" t="s">
        <v>3</v>
      </c>
      <c r="J6735" t="str">
        <f>_xlfn.XLOOKUP(Orders[[#This Row],[_SalesRepID]],'Sales team'!A:A,'Sales team'!B:B)</f>
        <v>Paul Holmes</v>
      </c>
      <c r="K6735">
        <v>14</v>
      </c>
      <c r="L6735">
        <v>5</v>
      </c>
      <c r="M6735">
        <v>143</v>
      </c>
      <c r="N6735" t="str">
        <f>_xlfn.XLOOKUP(Orders[[#This Row],[_ProductID]],Products!A:A,Products!C:C)</f>
        <v>Home décor</v>
      </c>
      <c r="O6735">
        <v>27</v>
      </c>
      <c r="P6735">
        <v>7.4999999999999997E-2</v>
      </c>
      <c r="Q6735" s="2">
        <v>964.80000000000007</v>
      </c>
      <c r="R6735" s="2">
        <v>762.19200000000012</v>
      </c>
      <c r="S6735" s="2">
        <v>4462.2</v>
      </c>
      <c r="T6735" s="2">
        <v>651.23999999999933</v>
      </c>
    </row>
    <row r="6736" spans="1:20" x14ac:dyDescent="0.25">
      <c r="A6736" t="s">
        <v>1274</v>
      </c>
      <c r="B6736" t="s">
        <v>1</v>
      </c>
      <c r="C6736" t="s">
        <v>15</v>
      </c>
      <c r="D6736" s="1">
        <v>43300</v>
      </c>
      <c r="E6736" s="1">
        <v>43402</v>
      </c>
      <c r="F6736" s="1">
        <v>43427</v>
      </c>
      <c r="G6736" s="1">
        <v>43411</v>
      </c>
      <c r="H6736" s="13">
        <f>Orders[[#This Row],[DeliveryDate]]-Orders[[#This Row],[OrderDate]]</f>
        <v>9</v>
      </c>
      <c r="I6736" t="s">
        <v>3</v>
      </c>
      <c r="J6736" t="str">
        <f>_xlfn.XLOOKUP(Orders[[#This Row],[_SalesRepID]],'Sales team'!A:A,'Sales team'!B:B)</f>
        <v>George Lewis</v>
      </c>
      <c r="K6736">
        <v>8</v>
      </c>
      <c r="L6736">
        <v>32</v>
      </c>
      <c r="M6736">
        <v>57</v>
      </c>
      <c r="N6736" t="str">
        <f>_xlfn.XLOOKUP(Orders[[#This Row],[_ProductID]],Products!A:A,Products!C:C)</f>
        <v>Electronics</v>
      </c>
      <c r="O6736">
        <v>25</v>
      </c>
      <c r="P6736">
        <v>0.15</v>
      </c>
      <c r="Q6736" s="2">
        <v>268</v>
      </c>
      <c r="R6736" s="2">
        <v>155.44</v>
      </c>
      <c r="S6736" s="2">
        <v>1366.8</v>
      </c>
      <c r="T6736" s="2">
        <v>434.15999999999997</v>
      </c>
    </row>
    <row r="6737" spans="1:20" x14ac:dyDescent="0.25">
      <c r="A6737" t="s">
        <v>1275</v>
      </c>
      <c r="B6737" t="s">
        <v>8</v>
      </c>
      <c r="C6737" t="s">
        <v>2</v>
      </c>
      <c r="D6737" s="1">
        <v>43300</v>
      </c>
      <c r="E6737" s="1">
        <v>43402</v>
      </c>
      <c r="F6737" s="1">
        <v>43415</v>
      </c>
      <c r="G6737" s="1">
        <v>43423</v>
      </c>
      <c r="H6737" s="13">
        <f>Orders[[#This Row],[DeliveryDate]]-Orders[[#This Row],[OrderDate]]</f>
        <v>21</v>
      </c>
      <c r="I6737" t="s">
        <v>3</v>
      </c>
      <c r="J6737" t="str">
        <f>_xlfn.XLOOKUP(Orders[[#This Row],[_SalesRepID]],'Sales team'!A:A,'Sales team'!B:B)</f>
        <v>Joe Price</v>
      </c>
      <c r="K6737">
        <v>22</v>
      </c>
      <c r="L6737">
        <v>28</v>
      </c>
      <c r="M6737">
        <v>210</v>
      </c>
      <c r="N6737" t="str">
        <f>_xlfn.XLOOKUP(Orders[[#This Row],[_ProductID]],Products!A:A,Products!C:C)</f>
        <v>Home décor</v>
      </c>
      <c r="O6737">
        <v>45</v>
      </c>
      <c r="P6737">
        <v>0.2</v>
      </c>
      <c r="Q6737" s="2">
        <v>978.2</v>
      </c>
      <c r="R6737" s="2">
        <v>665.17600000000004</v>
      </c>
      <c r="S6737" s="2">
        <v>782.56000000000006</v>
      </c>
      <c r="T6737" s="2">
        <v>117.38400000000001</v>
      </c>
    </row>
    <row r="6738" spans="1:20" x14ac:dyDescent="0.25">
      <c r="A6738" t="s">
        <v>1276</v>
      </c>
      <c r="B6738" t="s">
        <v>5</v>
      </c>
      <c r="C6738" t="s">
        <v>15</v>
      </c>
      <c r="D6738" s="1">
        <v>43300</v>
      </c>
      <c r="E6738" s="1">
        <v>43402</v>
      </c>
      <c r="F6738" s="1">
        <v>43409</v>
      </c>
      <c r="G6738" s="1">
        <v>43409</v>
      </c>
      <c r="H6738" s="13">
        <f>Orders[[#This Row],[DeliveryDate]]-Orders[[#This Row],[OrderDate]]</f>
        <v>7</v>
      </c>
      <c r="I6738" t="s">
        <v>3</v>
      </c>
      <c r="J6738" t="str">
        <f>_xlfn.XLOOKUP(Orders[[#This Row],[_SalesRepID]],'Sales team'!A:A,'Sales team'!B:B)</f>
        <v>Roger Alexander</v>
      </c>
      <c r="K6738">
        <v>15</v>
      </c>
      <c r="L6738">
        <v>29</v>
      </c>
      <c r="M6738">
        <v>45</v>
      </c>
      <c r="N6738" t="str">
        <f>_xlfn.XLOOKUP(Orders[[#This Row],[_ProductID]],Products!A:A,Products!C:C)</f>
        <v>Home décor</v>
      </c>
      <c r="O6738">
        <v>44</v>
      </c>
      <c r="P6738">
        <v>0.2</v>
      </c>
      <c r="Q6738" s="2">
        <v>3872.6</v>
      </c>
      <c r="R6738" s="2">
        <v>2672.0939999999996</v>
      </c>
      <c r="S6738" s="2">
        <v>6196.16</v>
      </c>
      <c r="T6738" s="2">
        <v>851.97200000000066</v>
      </c>
    </row>
    <row r="6739" spans="1:20" x14ac:dyDescent="0.25">
      <c r="A6739" t="s">
        <v>1260</v>
      </c>
      <c r="B6739" t="s">
        <v>8</v>
      </c>
      <c r="C6739" t="s">
        <v>13</v>
      </c>
      <c r="D6739" s="1">
        <v>43300</v>
      </c>
      <c r="E6739" s="1">
        <v>43401</v>
      </c>
      <c r="F6739" s="1">
        <v>43415</v>
      </c>
      <c r="G6739" s="1">
        <v>43404</v>
      </c>
      <c r="H6739" s="13">
        <f>Orders[[#This Row],[DeliveryDate]]-Orders[[#This Row],[OrderDate]]</f>
        <v>3</v>
      </c>
      <c r="I6739" t="s">
        <v>3</v>
      </c>
      <c r="J6739" t="str">
        <f>_xlfn.XLOOKUP(Orders[[#This Row],[_SalesRepID]],'Sales team'!A:A,'Sales team'!B:B)</f>
        <v>Joe Price</v>
      </c>
      <c r="K6739">
        <v>22</v>
      </c>
      <c r="L6739">
        <v>50</v>
      </c>
      <c r="M6739">
        <v>262</v>
      </c>
      <c r="N6739" t="str">
        <f>_xlfn.XLOOKUP(Orders[[#This Row],[_ProductID]],Products!A:A,Products!C:C)</f>
        <v>Kitchen &amp; Dining</v>
      </c>
      <c r="O6739">
        <v>13</v>
      </c>
      <c r="P6739">
        <v>0.1</v>
      </c>
      <c r="Q6739" s="2">
        <v>187.6</v>
      </c>
      <c r="R6739" s="2">
        <v>121.94</v>
      </c>
      <c r="S6739" s="2">
        <v>1013.04</v>
      </c>
      <c r="T6739" s="2">
        <v>281.39999999999998</v>
      </c>
    </row>
    <row r="6740" spans="1:20" x14ac:dyDescent="0.25">
      <c r="A6740" t="s">
        <v>1261</v>
      </c>
      <c r="B6740" t="s">
        <v>1</v>
      </c>
      <c r="C6740" t="s">
        <v>46</v>
      </c>
      <c r="D6740" s="1">
        <v>43300</v>
      </c>
      <c r="E6740" s="1">
        <v>43401</v>
      </c>
      <c r="F6740" s="1">
        <v>43417</v>
      </c>
      <c r="G6740" s="1">
        <v>43418</v>
      </c>
      <c r="H6740" s="13">
        <f>Orders[[#This Row],[DeliveryDate]]-Orders[[#This Row],[OrderDate]]</f>
        <v>17</v>
      </c>
      <c r="I6740" t="s">
        <v>3</v>
      </c>
      <c r="J6740" t="str">
        <f>_xlfn.XLOOKUP(Orders[[#This Row],[_SalesRepID]],'Sales team'!A:A,'Sales team'!B:B)</f>
        <v>Stephen Payne</v>
      </c>
      <c r="K6740">
        <v>5</v>
      </c>
      <c r="L6740">
        <v>43</v>
      </c>
      <c r="M6740">
        <v>68</v>
      </c>
      <c r="N6740" t="str">
        <f>_xlfn.XLOOKUP(Orders[[#This Row],[_ProductID]],Products!A:A,Products!C:C)</f>
        <v>Furniture</v>
      </c>
      <c r="O6740">
        <v>12</v>
      </c>
      <c r="P6740">
        <v>0.05</v>
      </c>
      <c r="Q6740" s="2">
        <v>1018.4</v>
      </c>
      <c r="R6740" s="2">
        <v>712.88</v>
      </c>
      <c r="S6740" s="2">
        <v>6772.36</v>
      </c>
      <c r="T6740" s="2">
        <v>1782.1999999999998</v>
      </c>
    </row>
    <row r="6741" spans="1:20" x14ac:dyDescent="0.25">
      <c r="A6741" t="s">
        <v>1262</v>
      </c>
      <c r="B6741" t="s">
        <v>5</v>
      </c>
      <c r="C6741" t="s">
        <v>15</v>
      </c>
      <c r="D6741" s="1">
        <v>43300</v>
      </c>
      <c r="E6741" s="1">
        <v>43401</v>
      </c>
      <c r="F6741" s="1">
        <v>43424</v>
      </c>
      <c r="G6741" s="1">
        <v>43411</v>
      </c>
      <c r="H6741" s="13">
        <f>Orders[[#This Row],[DeliveryDate]]-Orders[[#This Row],[OrderDate]]</f>
        <v>10</v>
      </c>
      <c r="I6741" t="s">
        <v>3</v>
      </c>
      <c r="J6741" t="str">
        <f>_xlfn.XLOOKUP(Orders[[#This Row],[_SalesRepID]],'Sales team'!A:A,'Sales team'!B:B)</f>
        <v>Anthony Berry</v>
      </c>
      <c r="K6741">
        <v>16</v>
      </c>
      <c r="L6741">
        <v>9</v>
      </c>
      <c r="M6741">
        <v>22</v>
      </c>
      <c r="N6741" t="str">
        <f>_xlfn.XLOOKUP(Orders[[#This Row],[_ProductID]],Products!A:A,Products!C:C)</f>
        <v>Home décor</v>
      </c>
      <c r="O6741">
        <v>30</v>
      </c>
      <c r="P6741">
        <v>7.4999999999999997E-2</v>
      </c>
      <c r="Q6741" s="2">
        <v>1721.9</v>
      </c>
      <c r="R6741" s="2">
        <v>792.07400000000007</v>
      </c>
      <c r="S6741" s="2">
        <v>4778.2725000000009</v>
      </c>
      <c r="T6741" s="2">
        <v>2402.0505000000007</v>
      </c>
    </row>
    <row r="6742" spans="1:20" x14ac:dyDescent="0.25">
      <c r="A6742" t="s">
        <v>1263</v>
      </c>
      <c r="B6742" t="s">
        <v>1</v>
      </c>
      <c r="C6742" t="s">
        <v>6</v>
      </c>
      <c r="D6742" s="1">
        <v>43300</v>
      </c>
      <c r="E6742" s="1">
        <v>43401</v>
      </c>
      <c r="F6742" s="1">
        <v>43425</v>
      </c>
      <c r="G6742" s="1">
        <v>43423</v>
      </c>
      <c r="H6742" s="13">
        <f>Orders[[#This Row],[DeliveryDate]]-Orders[[#This Row],[OrderDate]]</f>
        <v>22</v>
      </c>
      <c r="I6742" t="s">
        <v>3</v>
      </c>
      <c r="J6742" t="str">
        <f>_xlfn.XLOOKUP(Orders[[#This Row],[_SalesRepID]],'Sales team'!A:A,'Sales team'!B:B)</f>
        <v>Joshua Bennett</v>
      </c>
      <c r="K6742">
        <v>6</v>
      </c>
      <c r="L6742">
        <v>34</v>
      </c>
      <c r="M6742">
        <v>91</v>
      </c>
      <c r="N6742" t="str">
        <f>_xlfn.XLOOKUP(Orders[[#This Row],[_ProductID]],Products!A:A,Products!C:C)</f>
        <v>Home décor</v>
      </c>
      <c r="O6742">
        <v>29</v>
      </c>
      <c r="P6742">
        <v>7.4999999999999997E-2</v>
      </c>
      <c r="Q6742" s="2">
        <v>3082</v>
      </c>
      <c r="R6742" s="2">
        <v>1541</v>
      </c>
      <c r="S6742" s="2">
        <v>17105.100000000002</v>
      </c>
      <c r="T6742" s="2">
        <v>7859.1000000000022</v>
      </c>
    </row>
    <row r="6743" spans="1:20" x14ac:dyDescent="0.25">
      <c r="A6743" t="s">
        <v>1264</v>
      </c>
      <c r="B6743" t="s">
        <v>8</v>
      </c>
      <c r="C6743" t="s">
        <v>46</v>
      </c>
      <c r="D6743" s="1">
        <v>43300</v>
      </c>
      <c r="E6743" s="1">
        <v>43401</v>
      </c>
      <c r="F6743" s="1">
        <v>43417</v>
      </c>
      <c r="G6743" s="1">
        <v>43411</v>
      </c>
      <c r="H6743" s="13">
        <f>Orders[[#This Row],[DeliveryDate]]-Orders[[#This Row],[OrderDate]]</f>
        <v>10</v>
      </c>
      <c r="I6743" t="s">
        <v>3</v>
      </c>
      <c r="J6743" t="str">
        <f>_xlfn.XLOOKUP(Orders[[#This Row],[_SalesRepID]],'Sales team'!A:A,'Sales team'!B:B)</f>
        <v>Samuel Fowler</v>
      </c>
      <c r="K6743">
        <v>21</v>
      </c>
      <c r="L6743">
        <v>14</v>
      </c>
      <c r="M6743">
        <v>73</v>
      </c>
      <c r="N6743" t="str">
        <f>_xlfn.XLOOKUP(Orders[[#This Row],[_ProductID]],Products!A:A,Products!C:C)</f>
        <v>Outdoor</v>
      </c>
      <c r="O6743">
        <v>18</v>
      </c>
      <c r="P6743">
        <v>0.1</v>
      </c>
      <c r="Q6743" s="2">
        <v>2010</v>
      </c>
      <c r="R6743" s="2">
        <v>1346.7</v>
      </c>
      <c r="S6743" s="2">
        <v>9045</v>
      </c>
      <c r="T6743" s="2">
        <v>2311.5</v>
      </c>
    </row>
    <row r="6744" spans="1:20" x14ac:dyDescent="0.25">
      <c r="A6744" t="s">
        <v>1251</v>
      </c>
      <c r="B6744" t="s">
        <v>1</v>
      </c>
      <c r="C6744" t="s">
        <v>46</v>
      </c>
      <c r="D6744" s="1">
        <v>43300</v>
      </c>
      <c r="E6744" s="1">
        <v>43400</v>
      </c>
      <c r="F6744" s="1">
        <v>43424</v>
      </c>
      <c r="G6744" s="1">
        <v>43424</v>
      </c>
      <c r="H6744" s="13">
        <f>Orders[[#This Row],[DeliveryDate]]-Orders[[#This Row],[OrderDate]]</f>
        <v>24</v>
      </c>
      <c r="I6744" t="s">
        <v>3</v>
      </c>
      <c r="J6744" t="str">
        <f>_xlfn.XLOOKUP(Orders[[#This Row],[_SalesRepID]],'Sales team'!A:A,'Sales team'!B:B)</f>
        <v>Jerry Green</v>
      </c>
      <c r="K6744">
        <v>3</v>
      </c>
      <c r="L6744">
        <v>26</v>
      </c>
      <c r="M6744">
        <v>70</v>
      </c>
      <c r="N6744" t="str">
        <f>_xlfn.XLOOKUP(Orders[[#This Row],[_ProductID]],Products!A:A,Products!C:C)</f>
        <v>Furniture</v>
      </c>
      <c r="O6744">
        <v>12</v>
      </c>
      <c r="P6744">
        <v>0.05</v>
      </c>
      <c r="Q6744" s="2">
        <v>1922.9</v>
      </c>
      <c r="R6744" s="2">
        <v>884.53400000000011</v>
      </c>
      <c r="S6744" s="2">
        <v>7307.02</v>
      </c>
      <c r="T6744" s="2">
        <v>3768.884</v>
      </c>
    </row>
    <row r="6745" spans="1:20" x14ac:dyDescent="0.25">
      <c r="A6745" t="s">
        <v>1252</v>
      </c>
      <c r="B6745" t="s">
        <v>5</v>
      </c>
      <c r="C6745" t="s">
        <v>25</v>
      </c>
      <c r="D6745" s="1">
        <v>43300</v>
      </c>
      <c r="E6745" s="1">
        <v>43400</v>
      </c>
      <c r="F6745" s="1">
        <v>43419</v>
      </c>
      <c r="G6745" s="1">
        <v>43418</v>
      </c>
      <c r="H6745" s="13">
        <f>Orders[[#This Row],[DeliveryDate]]-Orders[[#This Row],[OrderDate]]</f>
        <v>18</v>
      </c>
      <c r="I6745" t="s">
        <v>3</v>
      </c>
      <c r="J6745" t="str">
        <f>_xlfn.XLOOKUP(Orders[[#This Row],[_SalesRepID]],'Sales team'!A:A,'Sales team'!B:B)</f>
        <v>Frank Brown</v>
      </c>
      <c r="K6745">
        <v>17</v>
      </c>
      <c r="L6745">
        <v>40</v>
      </c>
      <c r="M6745">
        <v>347</v>
      </c>
      <c r="N6745" t="str">
        <f>_xlfn.XLOOKUP(Orders[[#This Row],[_ProductID]],Products!A:A,Products!C:C)</f>
        <v>Electronics</v>
      </c>
      <c r="O6745">
        <v>28</v>
      </c>
      <c r="P6745">
        <v>0.05</v>
      </c>
      <c r="Q6745" s="2">
        <v>5380.1</v>
      </c>
      <c r="R6745" s="2">
        <v>4304.0800000000008</v>
      </c>
      <c r="S6745" s="2">
        <v>10222.19</v>
      </c>
      <c r="T6745" s="2">
        <v>1614.0299999999988</v>
      </c>
    </row>
    <row r="6746" spans="1:20" x14ac:dyDescent="0.25">
      <c r="A6746" t="s">
        <v>1253</v>
      </c>
      <c r="B6746" t="s">
        <v>5</v>
      </c>
      <c r="C6746" t="s">
        <v>6</v>
      </c>
      <c r="D6746" s="1">
        <v>43300</v>
      </c>
      <c r="E6746" s="1">
        <v>43400</v>
      </c>
      <c r="F6746" s="1">
        <v>43414</v>
      </c>
      <c r="G6746" s="1">
        <v>43416</v>
      </c>
      <c r="H6746" s="13">
        <f>Orders[[#This Row],[DeliveryDate]]-Orders[[#This Row],[OrderDate]]</f>
        <v>16</v>
      </c>
      <c r="I6746" t="s">
        <v>3</v>
      </c>
      <c r="J6746" t="str">
        <f>_xlfn.XLOOKUP(Orders[[#This Row],[_SalesRepID]],'Sales team'!A:A,'Sales team'!B:B)</f>
        <v>Nicholas Cunningham</v>
      </c>
      <c r="K6746">
        <v>19</v>
      </c>
      <c r="L6746">
        <v>22</v>
      </c>
      <c r="M6746">
        <v>95</v>
      </c>
      <c r="N6746" t="str">
        <f>_xlfn.XLOOKUP(Orders[[#This Row],[_ProductID]],Products!A:A,Products!C:C)</f>
        <v>Home décor</v>
      </c>
      <c r="O6746">
        <v>32</v>
      </c>
      <c r="P6746">
        <v>0.05</v>
      </c>
      <c r="Q6746" s="2">
        <v>1078.7</v>
      </c>
      <c r="R6746" s="2">
        <v>528.56299999999999</v>
      </c>
      <c r="S6746" s="2">
        <v>2049.5300000000002</v>
      </c>
      <c r="T6746" s="2">
        <v>992.40400000000022</v>
      </c>
    </row>
    <row r="6747" spans="1:20" x14ac:dyDescent="0.25">
      <c r="A6747" t="s">
        <v>1254</v>
      </c>
      <c r="B6747" t="s">
        <v>5</v>
      </c>
      <c r="C6747" t="s">
        <v>15</v>
      </c>
      <c r="D6747" s="1">
        <v>43300</v>
      </c>
      <c r="E6747" s="1">
        <v>43400</v>
      </c>
      <c r="F6747" s="1">
        <v>43403</v>
      </c>
      <c r="G6747" s="1">
        <v>43409</v>
      </c>
      <c r="H6747" s="13">
        <f>Orders[[#This Row],[DeliveryDate]]-Orders[[#This Row],[OrderDate]]</f>
        <v>9</v>
      </c>
      <c r="I6747" t="s">
        <v>3</v>
      </c>
      <c r="J6747" t="str">
        <f>_xlfn.XLOOKUP(Orders[[#This Row],[_SalesRepID]],'Sales team'!A:A,'Sales team'!B:B)</f>
        <v>Nicholas Cunningham</v>
      </c>
      <c r="K6747">
        <v>19</v>
      </c>
      <c r="L6747">
        <v>49</v>
      </c>
      <c r="M6747">
        <v>7</v>
      </c>
      <c r="N6747" t="str">
        <f>_xlfn.XLOOKUP(Orders[[#This Row],[_ProductID]],Products!A:A,Products!C:C)</f>
        <v>Home décor</v>
      </c>
      <c r="O6747">
        <v>36</v>
      </c>
      <c r="P6747">
        <v>0.1</v>
      </c>
      <c r="Q6747" s="2">
        <v>2271.3000000000002</v>
      </c>
      <c r="R6747" s="2">
        <v>1294.6410000000001</v>
      </c>
      <c r="S6747" s="2">
        <v>4088.3400000000006</v>
      </c>
      <c r="T6747" s="2">
        <v>1499.0580000000004</v>
      </c>
    </row>
    <row r="6748" spans="1:20" x14ac:dyDescent="0.25">
      <c r="A6748" t="s">
        <v>1255</v>
      </c>
      <c r="B6748" t="s">
        <v>5</v>
      </c>
      <c r="C6748" t="s">
        <v>6</v>
      </c>
      <c r="D6748" s="1">
        <v>43300</v>
      </c>
      <c r="E6748" s="1">
        <v>43400</v>
      </c>
      <c r="F6748" s="1">
        <v>43416</v>
      </c>
      <c r="G6748" s="1">
        <v>43409</v>
      </c>
      <c r="H6748" s="13">
        <f>Orders[[#This Row],[DeliveryDate]]-Orders[[#This Row],[OrderDate]]</f>
        <v>9</v>
      </c>
      <c r="I6748" t="s">
        <v>3</v>
      </c>
      <c r="J6748" t="str">
        <f>_xlfn.XLOOKUP(Orders[[#This Row],[_SalesRepID]],'Sales team'!A:A,'Sales team'!B:B)</f>
        <v>Anthony Berry</v>
      </c>
      <c r="K6748">
        <v>16</v>
      </c>
      <c r="L6748">
        <v>8</v>
      </c>
      <c r="M6748">
        <v>119</v>
      </c>
      <c r="N6748" t="str">
        <f>_xlfn.XLOOKUP(Orders[[#This Row],[_ProductID]],Products!A:A,Products!C:C)</f>
        <v>Furniture</v>
      </c>
      <c r="O6748">
        <v>22</v>
      </c>
      <c r="P6748">
        <v>0.15</v>
      </c>
      <c r="Q6748" s="2">
        <v>5473.9000000000005</v>
      </c>
      <c r="R6748" s="2">
        <v>2846.4280000000003</v>
      </c>
      <c r="S6748" s="2">
        <v>13958.445</v>
      </c>
      <c r="T6748" s="2">
        <v>5419.1609999999982</v>
      </c>
    </row>
    <row r="6749" spans="1:20" x14ac:dyDescent="0.25">
      <c r="A6749" t="s">
        <v>1256</v>
      </c>
      <c r="B6749" t="s">
        <v>1</v>
      </c>
      <c r="C6749" t="s">
        <v>2</v>
      </c>
      <c r="D6749" s="1">
        <v>43300</v>
      </c>
      <c r="E6749" s="1">
        <v>43400</v>
      </c>
      <c r="F6749" s="1">
        <v>43425</v>
      </c>
      <c r="G6749" s="1">
        <v>43410</v>
      </c>
      <c r="H6749" s="13">
        <f>Orders[[#This Row],[DeliveryDate]]-Orders[[#This Row],[OrderDate]]</f>
        <v>10</v>
      </c>
      <c r="I6749" t="s">
        <v>3</v>
      </c>
      <c r="J6749" t="str">
        <f>_xlfn.XLOOKUP(Orders[[#This Row],[_SalesRepID]],'Sales team'!A:A,'Sales team'!B:B)</f>
        <v>Adam Hernandez</v>
      </c>
      <c r="K6749">
        <v>1</v>
      </c>
      <c r="L6749">
        <v>34</v>
      </c>
      <c r="M6749">
        <v>221</v>
      </c>
      <c r="N6749" t="str">
        <f>_xlfn.XLOOKUP(Orders[[#This Row],[_ProductID]],Products!A:A,Products!C:C)</f>
        <v>Electronics</v>
      </c>
      <c r="O6749">
        <v>28</v>
      </c>
      <c r="P6749">
        <v>7.4999999999999997E-2</v>
      </c>
      <c r="Q6749" s="2">
        <v>2371.8000000000002</v>
      </c>
      <c r="R6749" s="2">
        <v>1541.67</v>
      </c>
      <c r="S6749" s="2">
        <v>17551.320000000003</v>
      </c>
      <c r="T6749" s="2">
        <v>5217.9600000000028</v>
      </c>
    </row>
    <row r="6750" spans="1:20" x14ac:dyDescent="0.25">
      <c r="A6750" t="s">
        <v>1257</v>
      </c>
      <c r="B6750" t="s">
        <v>1</v>
      </c>
      <c r="C6750" t="s">
        <v>6</v>
      </c>
      <c r="D6750" s="1">
        <v>43300</v>
      </c>
      <c r="E6750" s="1">
        <v>43400</v>
      </c>
      <c r="F6750" s="1">
        <v>43408</v>
      </c>
      <c r="G6750" s="1">
        <v>43418</v>
      </c>
      <c r="H6750" s="13">
        <f>Orders[[#This Row],[DeliveryDate]]-Orders[[#This Row],[OrderDate]]</f>
        <v>18</v>
      </c>
      <c r="I6750" t="s">
        <v>3</v>
      </c>
      <c r="J6750" t="str">
        <f>_xlfn.XLOOKUP(Orders[[#This Row],[_SalesRepID]],'Sales team'!A:A,'Sales team'!B:B)</f>
        <v>Chris Armstrong</v>
      </c>
      <c r="K6750">
        <v>4</v>
      </c>
      <c r="L6750">
        <v>35</v>
      </c>
      <c r="M6750">
        <v>140</v>
      </c>
      <c r="N6750" t="str">
        <f>_xlfn.XLOOKUP(Orders[[#This Row],[_ProductID]],Products!A:A,Products!C:C)</f>
        <v>Home décor</v>
      </c>
      <c r="O6750">
        <v>45</v>
      </c>
      <c r="P6750">
        <v>7.4999999999999997E-2</v>
      </c>
      <c r="Q6750" s="2">
        <v>877.7</v>
      </c>
      <c r="R6750" s="2">
        <v>465.18100000000004</v>
      </c>
      <c r="S6750" s="2">
        <v>5683.107500000001</v>
      </c>
      <c r="T6750" s="2">
        <v>2426.8405000000007</v>
      </c>
    </row>
    <row r="6751" spans="1:20" x14ac:dyDescent="0.25">
      <c r="A6751" t="s">
        <v>1258</v>
      </c>
      <c r="B6751" t="s">
        <v>5</v>
      </c>
      <c r="C6751" t="s">
        <v>2</v>
      </c>
      <c r="D6751" s="1">
        <v>43300</v>
      </c>
      <c r="E6751" s="1">
        <v>43400</v>
      </c>
      <c r="F6751" s="1">
        <v>43415</v>
      </c>
      <c r="G6751" s="1">
        <v>43434</v>
      </c>
      <c r="H6751" s="13">
        <f>Orders[[#This Row],[DeliveryDate]]-Orders[[#This Row],[OrderDate]]</f>
        <v>34</v>
      </c>
      <c r="I6751" t="s">
        <v>3</v>
      </c>
      <c r="J6751" t="str">
        <f>_xlfn.XLOOKUP(Orders[[#This Row],[_SalesRepID]],'Sales team'!A:A,'Sales team'!B:B)</f>
        <v>Roger Alexander</v>
      </c>
      <c r="K6751">
        <v>15</v>
      </c>
      <c r="L6751">
        <v>37</v>
      </c>
      <c r="M6751">
        <v>236</v>
      </c>
      <c r="N6751" t="str">
        <f>_xlfn.XLOOKUP(Orders[[#This Row],[_ProductID]],Products!A:A,Products!C:C)</f>
        <v>Furniture</v>
      </c>
      <c r="O6751">
        <v>22</v>
      </c>
      <c r="P6751">
        <v>0.2</v>
      </c>
      <c r="Q6751" s="2">
        <v>1688.4</v>
      </c>
      <c r="R6751" s="2">
        <v>759.78000000000009</v>
      </c>
      <c r="S6751" s="2">
        <v>8104.3200000000015</v>
      </c>
      <c r="T6751" s="2">
        <v>3545.6400000000012</v>
      </c>
    </row>
    <row r="6752" spans="1:20" x14ac:dyDescent="0.25">
      <c r="A6752" t="s">
        <v>1259</v>
      </c>
      <c r="B6752" t="s">
        <v>5</v>
      </c>
      <c r="C6752" t="s">
        <v>13</v>
      </c>
      <c r="D6752" s="1">
        <v>43300</v>
      </c>
      <c r="E6752" s="1">
        <v>43400</v>
      </c>
      <c r="F6752" s="1">
        <v>43413</v>
      </c>
      <c r="G6752" s="1">
        <v>43409</v>
      </c>
      <c r="H6752" s="13">
        <f>Orders[[#This Row],[DeliveryDate]]-Orders[[#This Row],[OrderDate]]</f>
        <v>9</v>
      </c>
      <c r="I6752" t="s">
        <v>3</v>
      </c>
      <c r="J6752" t="str">
        <f>_xlfn.XLOOKUP(Orders[[#This Row],[_SalesRepID]],'Sales team'!A:A,'Sales team'!B:B)</f>
        <v>Roger Alexander</v>
      </c>
      <c r="K6752">
        <v>15</v>
      </c>
      <c r="L6752">
        <v>25</v>
      </c>
      <c r="M6752">
        <v>273</v>
      </c>
      <c r="N6752" t="str">
        <f>_xlfn.XLOOKUP(Orders[[#This Row],[_ProductID]],Products!A:A,Products!C:C)</f>
        <v>Electronics</v>
      </c>
      <c r="O6752">
        <v>47</v>
      </c>
      <c r="P6752">
        <v>7.4999999999999997E-2</v>
      </c>
      <c r="Q6752" s="2">
        <v>1246.2</v>
      </c>
      <c r="R6752" s="2">
        <v>710.33399999999995</v>
      </c>
      <c r="S6752" s="2">
        <v>4610.9400000000005</v>
      </c>
      <c r="T6752" s="2">
        <v>1769.6040000000007</v>
      </c>
    </row>
    <row r="6753" spans="1:20" x14ac:dyDescent="0.25">
      <c r="A6753" t="s">
        <v>1245</v>
      </c>
      <c r="B6753" t="s">
        <v>1</v>
      </c>
      <c r="C6753" t="s">
        <v>6</v>
      </c>
      <c r="D6753" s="1">
        <v>43300</v>
      </c>
      <c r="E6753" s="1">
        <v>43399</v>
      </c>
      <c r="F6753" s="1">
        <v>43419</v>
      </c>
      <c r="G6753" s="1">
        <v>43411</v>
      </c>
      <c r="H6753" s="13">
        <f>Orders[[#This Row],[DeliveryDate]]-Orders[[#This Row],[OrderDate]]</f>
        <v>12</v>
      </c>
      <c r="I6753" t="s">
        <v>3</v>
      </c>
      <c r="J6753" t="str">
        <f>_xlfn.XLOOKUP(Orders[[#This Row],[_SalesRepID]],'Sales team'!A:A,'Sales team'!B:B)</f>
        <v>Chris Armstrong</v>
      </c>
      <c r="K6753">
        <v>4</v>
      </c>
      <c r="L6753">
        <v>44</v>
      </c>
      <c r="M6753">
        <v>94</v>
      </c>
      <c r="N6753" t="str">
        <f>_xlfn.XLOOKUP(Orders[[#This Row],[_ProductID]],Products!A:A,Products!C:C)</f>
        <v>Home décor</v>
      </c>
      <c r="O6753">
        <v>45</v>
      </c>
      <c r="P6753">
        <v>0.1</v>
      </c>
      <c r="Q6753" s="2">
        <v>221.1</v>
      </c>
      <c r="R6753" s="2">
        <v>185.72399999999999</v>
      </c>
      <c r="S6753" s="2">
        <v>397.98</v>
      </c>
      <c r="T6753" s="2">
        <v>26.532000000000039</v>
      </c>
    </row>
    <row r="6754" spans="1:20" x14ac:dyDescent="0.25">
      <c r="A6754" t="s">
        <v>1246</v>
      </c>
      <c r="B6754" t="s">
        <v>1</v>
      </c>
      <c r="C6754" t="s">
        <v>6</v>
      </c>
      <c r="D6754" s="1">
        <v>43300</v>
      </c>
      <c r="E6754" s="1">
        <v>43399</v>
      </c>
      <c r="F6754" s="1">
        <v>43408</v>
      </c>
      <c r="G6754" s="1">
        <v>43417</v>
      </c>
      <c r="H6754" s="13">
        <f>Orders[[#This Row],[DeliveryDate]]-Orders[[#This Row],[OrderDate]]</f>
        <v>18</v>
      </c>
      <c r="I6754" t="s">
        <v>3</v>
      </c>
      <c r="J6754" t="str">
        <f>_xlfn.XLOOKUP(Orders[[#This Row],[_SalesRepID]],'Sales team'!A:A,'Sales team'!B:B)</f>
        <v>Jonathan Hawkins</v>
      </c>
      <c r="K6754">
        <v>10</v>
      </c>
      <c r="L6754">
        <v>23</v>
      </c>
      <c r="M6754">
        <v>128</v>
      </c>
      <c r="N6754" t="str">
        <f>_xlfn.XLOOKUP(Orders[[#This Row],[_ProductID]],Products!A:A,Products!C:C)</f>
        <v>Kitchen &amp; Dining</v>
      </c>
      <c r="O6754">
        <v>7</v>
      </c>
      <c r="P6754">
        <v>0.1</v>
      </c>
      <c r="Q6754" s="2">
        <v>1025.1000000000001</v>
      </c>
      <c r="R6754" s="2">
        <v>574.05600000000015</v>
      </c>
      <c r="S6754" s="2">
        <v>3690.3600000000006</v>
      </c>
      <c r="T6754" s="2">
        <v>1394.136</v>
      </c>
    </row>
    <row r="6755" spans="1:20" x14ac:dyDescent="0.25">
      <c r="A6755" t="s">
        <v>1247</v>
      </c>
      <c r="B6755" t="s">
        <v>8</v>
      </c>
      <c r="C6755" t="s">
        <v>13</v>
      </c>
      <c r="D6755" s="1">
        <v>43300</v>
      </c>
      <c r="E6755" s="1">
        <v>43399</v>
      </c>
      <c r="F6755" s="1">
        <v>43411</v>
      </c>
      <c r="G6755" s="1">
        <v>43411</v>
      </c>
      <c r="H6755" s="13">
        <f>Orders[[#This Row],[DeliveryDate]]-Orders[[#This Row],[OrderDate]]</f>
        <v>12</v>
      </c>
      <c r="I6755" t="s">
        <v>3</v>
      </c>
      <c r="J6755" t="str">
        <f>_xlfn.XLOOKUP(Orders[[#This Row],[_SalesRepID]],'Sales team'!A:A,'Sales team'!B:B)</f>
        <v>Roy Rice</v>
      </c>
      <c r="K6755">
        <v>24</v>
      </c>
      <c r="L6755">
        <v>42</v>
      </c>
      <c r="M6755">
        <v>319</v>
      </c>
      <c r="N6755" t="str">
        <f>_xlfn.XLOOKUP(Orders[[#This Row],[_ProductID]],Products!A:A,Products!C:C)</f>
        <v>Kitchen &amp; Dining</v>
      </c>
      <c r="O6755">
        <v>4</v>
      </c>
      <c r="P6755">
        <v>7.4999999999999997E-2</v>
      </c>
      <c r="Q6755" s="2">
        <v>268</v>
      </c>
      <c r="R6755" s="2">
        <v>125.96</v>
      </c>
      <c r="S6755" s="2">
        <v>1735.3000000000002</v>
      </c>
      <c r="T6755" s="2">
        <v>853.58000000000027</v>
      </c>
    </row>
    <row r="6756" spans="1:20" x14ac:dyDescent="0.25">
      <c r="A6756" t="s">
        <v>1248</v>
      </c>
      <c r="B6756" t="s">
        <v>5</v>
      </c>
      <c r="C6756" t="s">
        <v>13</v>
      </c>
      <c r="D6756" s="1">
        <v>43300</v>
      </c>
      <c r="E6756" s="1">
        <v>43399</v>
      </c>
      <c r="F6756" s="1">
        <v>43401</v>
      </c>
      <c r="G6756" s="1">
        <v>43411</v>
      </c>
      <c r="H6756" s="13">
        <f>Orders[[#This Row],[DeliveryDate]]-Orders[[#This Row],[OrderDate]]</f>
        <v>12</v>
      </c>
      <c r="I6756" t="s">
        <v>3</v>
      </c>
      <c r="J6756" t="str">
        <f>_xlfn.XLOOKUP(Orders[[#This Row],[_SalesRepID]],'Sales team'!A:A,'Sales team'!B:B)</f>
        <v>Nicholas Cunningham</v>
      </c>
      <c r="K6756">
        <v>19</v>
      </c>
      <c r="L6756">
        <v>42</v>
      </c>
      <c r="M6756">
        <v>316</v>
      </c>
      <c r="N6756" t="str">
        <f>_xlfn.XLOOKUP(Orders[[#This Row],[_ProductID]],Products!A:A,Products!C:C)</f>
        <v>Home décor</v>
      </c>
      <c r="O6756">
        <v>46</v>
      </c>
      <c r="P6756">
        <v>0.4</v>
      </c>
      <c r="Q6756" s="2">
        <v>1098.8</v>
      </c>
      <c r="R6756" s="2">
        <v>912.00399999999991</v>
      </c>
      <c r="S6756" s="2">
        <v>3296.4</v>
      </c>
      <c r="T6756" s="2">
        <v>-1263.6199999999994</v>
      </c>
    </row>
    <row r="6757" spans="1:20" x14ac:dyDescent="0.25">
      <c r="A6757" t="s">
        <v>1249</v>
      </c>
      <c r="B6757" t="s">
        <v>1</v>
      </c>
      <c r="C6757" t="s">
        <v>6</v>
      </c>
      <c r="D6757" s="1">
        <v>43300</v>
      </c>
      <c r="E6757" s="1">
        <v>43399</v>
      </c>
      <c r="F6757" s="1">
        <v>43410</v>
      </c>
      <c r="G6757" s="1">
        <v>43409</v>
      </c>
      <c r="H6757" s="13">
        <f>Orders[[#This Row],[DeliveryDate]]-Orders[[#This Row],[OrderDate]]</f>
        <v>10</v>
      </c>
      <c r="I6757" t="s">
        <v>3</v>
      </c>
      <c r="J6757" t="str">
        <f>_xlfn.XLOOKUP(Orders[[#This Row],[_SalesRepID]],'Sales team'!A:A,'Sales team'!B:B)</f>
        <v>Stephen Payne</v>
      </c>
      <c r="K6757">
        <v>5</v>
      </c>
      <c r="L6757">
        <v>4</v>
      </c>
      <c r="M6757">
        <v>153</v>
      </c>
      <c r="N6757" t="str">
        <f>_xlfn.XLOOKUP(Orders[[#This Row],[_ProductID]],Products!A:A,Products!C:C)</f>
        <v>Home décor</v>
      </c>
      <c r="O6757">
        <v>29</v>
      </c>
      <c r="P6757">
        <v>0.15</v>
      </c>
      <c r="Q6757" s="2">
        <v>2653.2000000000003</v>
      </c>
      <c r="R6757" s="2">
        <v>1538.856</v>
      </c>
      <c r="S6757" s="2">
        <v>18041.760000000002</v>
      </c>
      <c r="T6757" s="2">
        <v>5730.9120000000021</v>
      </c>
    </row>
    <row r="6758" spans="1:20" x14ac:dyDescent="0.25">
      <c r="A6758" t="s">
        <v>1250</v>
      </c>
      <c r="B6758" t="s">
        <v>8</v>
      </c>
      <c r="C6758" t="s">
        <v>2</v>
      </c>
      <c r="D6758" s="1">
        <v>43300</v>
      </c>
      <c r="E6758" s="1">
        <v>43399</v>
      </c>
      <c r="F6758" s="1">
        <v>43419</v>
      </c>
      <c r="G6758" s="1">
        <v>43427</v>
      </c>
      <c r="H6758" s="13">
        <f>Orders[[#This Row],[DeliveryDate]]-Orders[[#This Row],[OrderDate]]</f>
        <v>28</v>
      </c>
      <c r="I6758" t="s">
        <v>3</v>
      </c>
      <c r="J6758" t="str">
        <f>_xlfn.XLOOKUP(Orders[[#This Row],[_SalesRepID]],'Sales team'!A:A,'Sales team'!B:B)</f>
        <v>Joe Price</v>
      </c>
      <c r="K6758">
        <v>22</v>
      </c>
      <c r="L6758">
        <v>30</v>
      </c>
      <c r="M6758">
        <v>219</v>
      </c>
      <c r="N6758" t="str">
        <f>_xlfn.XLOOKUP(Orders[[#This Row],[_ProductID]],Products!A:A,Products!C:C)</f>
        <v>Furniture</v>
      </c>
      <c r="O6758">
        <v>15</v>
      </c>
      <c r="P6758">
        <v>7.4999999999999997E-2</v>
      </c>
      <c r="Q6758" s="2">
        <v>2237.8000000000002</v>
      </c>
      <c r="R6758" s="2">
        <v>1297.924</v>
      </c>
      <c r="S6758" s="2">
        <v>8279.86</v>
      </c>
      <c r="T6758" s="2">
        <v>3088.1640000000007</v>
      </c>
    </row>
    <row r="6759" spans="1:20" x14ac:dyDescent="0.25">
      <c r="A6759" t="s">
        <v>1234</v>
      </c>
      <c r="B6759" t="s">
        <v>1</v>
      </c>
      <c r="C6759" t="s">
        <v>2</v>
      </c>
      <c r="D6759" s="1">
        <v>43300</v>
      </c>
      <c r="E6759" s="1">
        <v>43398</v>
      </c>
      <c r="F6759" s="1">
        <v>43408</v>
      </c>
      <c r="G6759" s="1">
        <v>43420</v>
      </c>
      <c r="H6759" s="13">
        <f>Orders[[#This Row],[DeliveryDate]]-Orders[[#This Row],[OrderDate]]</f>
        <v>22</v>
      </c>
      <c r="I6759" t="s">
        <v>3</v>
      </c>
      <c r="J6759" t="str">
        <f>_xlfn.XLOOKUP(Orders[[#This Row],[_SalesRepID]],'Sales team'!A:A,'Sales team'!B:B)</f>
        <v>Stephen Payne</v>
      </c>
      <c r="K6759">
        <v>5</v>
      </c>
      <c r="L6759">
        <v>13</v>
      </c>
      <c r="M6759">
        <v>247</v>
      </c>
      <c r="N6759" t="str">
        <f>_xlfn.XLOOKUP(Orders[[#This Row],[_ProductID]],Products!A:A,Products!C:C)</f>
        <v>Furniture</v>
      </c>
      <c r="O6759">
        <v>5</v>
      </c>
      <c r="P6759">
        <v>0.2</v>
      </c>
      <c r="Q6759" s="2">
        <v>991.6</v>
      </c>
      <c r="R6759" s="2">
        <v>475.96800000000002</v>
      </c>
      <c r="S6759" s="2">
        <v>3966.4</v>
      </c>
      <c r="T6759" s="2">
        <v>1586.56</v>
      </c>
    </row>
    <row r="6760" spans="1:20" x14ac:dyDescent="0.25">
      <c r="A6760" t="s">
        <v>1235</v>
      </c>
      <c r="B6760" t="s">
        <v>1</v>
      </c>
      <c r="C6760" t="s">
        <v>15</v>
      </c>
      <c r="D6760" s="1">
        <v>43300</v>
      </c>
      <c r="E6760" s="1">
        <v>43398</v>
      </c>
      <c r="F6760" s="1">
        <v>43424</v>
      </c>
      <c r="G6760" s="1">
        <v>43410</v>
      </c>
      <c r="H6760" s="13">
        <f>Orders[[#This Row],[DeliveryDate]]-Orders[[#This Row],[OrderDate]]</f>
        <v>12</v>
      </c>
      <c r="I6760" t="s">
        <v>3</v>
      </c>
      <c r="J6760" t="str">
        <f>_xlfn.XLOOKUP(Orders[[#This Row],[_SalesRepID]],'Sales team'!A:A,'Sales team'!B:B)</f>
        <v>Joshua Bennett</v>
      </c>
      <c r="K6760">
        <v>6</v>
      </c>
      <c r="L6760">
        <v>48</v>
      </c>
      <c r="M6760">
        <v>25</v>
      </c>
      <c r="N6760" t="str">
        <f>_xlfn.XLOOKUP(Orders[[#This Row],[_ProductID]],Products!A:A,Products!C:C)</f>
        <v>Home décor</v>
      </c>
      <c r="O6760">
        <v>40</v>
      </c>
      <c r="P6760">
        <v>7.4999999999999997E-2</v>
      </c>
      <c r="Q6760" s="2">
        <v>1185.9000000000001</v>
      </c>
      <c r="R6760" s="2">
        <v>913.14300000000014</v>
      </c>
      <c r="S6760" s="2">
        <v>6581.7450000000008</v>
      </c>
      <c r="T6760" s="2">
        <v>1102.8869999999997</v>
      </c>
    </row>
    <row r="6761" spans="1:20" x14ac:dyDescent="0.25">
      <c r="A6761" t="s">
        <v>1236</v>
      </c>
      <c r="B6761" t="s">
        <v>1</v>
      </c>
      <c r="C6761" t="s">
        <v>15</v>
      </c>
      <c r="D6761" s="1">
        <v>43300</v>
      </c>
      <c r="E6761" s="1">
        <v>43398</v>
      </c>
      <c r="F6761" s="1">
        <v>43402</v>
      </c>
      <c r="G6761" s="1">
        <v>43404</v>
      </c>
      <c r="H6761" s="13">
        <f>Orders[[#This Row],[DeliveryDate]]-Orders[[#This Row],[OrderDate]]</f>
        <v>6</v>
      </c>
      <c r="I6761" t="s">
        <v>3</v>
      </c>
      <c r="J6761" t="str">
        <f>_xlfn.XLOOKUP(Orders[[#This Row],[_SalesRepID]],'Sales team'!A:A,'Sales team'!B:B)</f>
        <v>Joshua Bennett</v>
      </c>
      <c r="K6761">
        <v>6</v>
      </c>
      <c r="L6761">
        <v>3</v>
      </c>
      <c r="M6761">
        <v>5</v>
      </c>
      <c r="N6761" t="str">
        <f>_xlfn.XLOOKUP(Orders[[#This Row],[_ProductID]],Products!A:A,Products!C:C)</f>
        <v>Kitchen &amp; Dining</v>
      </c>
      <c r="O6761">
        <v>1</v>
      </c>
      <c r="P6761">
        <v>0.05</v>
      </c>
      <c r="Q6761" s="2">
        <v>201</v>
      </c>
      <c r="R6761" s="2">
        <v>152.76</v>
      </c>
      <c r="S6761" s="2">
        <v>1527.6</v>
      </c>
      <c r="T6761" s="2">
        <v>305.52</v>
      </c>
    </row>
    <row r="6762" spans="1:20" x14ac:dyDescent="0.25">
      <c r="A6762" t="s">
        <v>1237</v>
      </c>
      <c r="B6762" t="s">
        <v>8</v>
      </c>
      <c r="C6762" t="s">
        <v>25</v>
      </c>
      <c r="D6762" s="1">
        <v>43300</v>
      </c>
      <c r="E6762" s="1">
        <v>43398</v>
      </c>
      <c r="F6762" s="1">
        <v>43402</v>
      </c>
      <c r="G6762" s="1">
        <v>43417</v>
      </c>
      <c r="H6762" s="13">
        <f>Orders[[#This Row],[DeliveryDate]]-Orders[[#This Row],[OrderDate]]</f>
        <v>19</v>
      </c>
      <c r="I6762" t="s">
        <v>3</v>
      </c>
      <c r="J6762" t="str">
        <f>_xlfn.XLOOKUP(Orders[[#This Row],[_SalesRepID]],'Sales team'!A:A,'Sales team'!B:B)</f>
        <v>Douglas Tucker</v>
      </c>
      <c r="K6762">
        <v>23</v>
      </c>
      <c r="L6762">
        <v>43</v>
      </c>
      <c r="M6762">
        <v>351</v>
      </c>
      <c r="N6762" t="str">
        <f>_xlfn.XLOOKUP(Orders[[#This Row],[_ProductID]],Products!A:A,Products!C:C)</f>
        <v>Kitchen &amp; Dining</v>
      </c>
      <c r="O6762">
        <v>37</v>
      </c>
      <c r="P6762">
        <v>0.1</v>
      </c>
      <c r="Q6762" s="2">
        <v>1159.1000000000001</v>
      </c>
      <c r="R6762" s="2">
        <v>834.55200000000002</v>
      </c>
      <c r="S6762" s="2">
        <v>8345.52</v>
      </c>
      <c r="T6762" s="2">
        <v>1669.1040000000003</v>
      </c>
    </row>
    <row r="6763" spans="1:20" x14ac:dyDescent="0.25">
      <c r="A6763" t="s">
        <v>1238</v>
      </c>
      <c r="B6763" t="s">
        <v>1</v>
      </c>
      <c r="C6763" t="s">
        <v>46</v>
      </c>
      <c r="D6763" s="1">
        <v>43300</v>
      </c>
      <c r="E6763" s="1">
        <v>43398</v>
      </c>
      <c r="F6763" s="1">
        <v>43420</v>
      </c>
      <c r="G6763" s="1">
        <v>43418</v>
      </c>
      <c r="H6763" s="13">
        <f>Orders[[#This Row],[DeliveryDate]]-Orders[[#This Row],[OrderDate]]</f>
        <v>20</v>
      </c>
      <c r="I6763" t="s">
        <v>3</v>
      </c>
      <c r="J6763" t="str">
        <f>_xlfn.XLOOKUP(Orders[[#This Row],[_SalesRepID]],'Sales team'!A:A,'Sales team'!B:B)</f>
        <v>George Lewis</v>
      </c>
      <c r="K6763">
        <v>8</v>
      </c>
      <c r="L6763">
        <v>5</v>
      </c>
      <c r="M6763">
        <v>78</v>
      </c>
      <c r="N6763" t="str">
        <f>_xlfn.XLOOKUP(Orders[[#This Row],[_ProductID]],Products!A:A,Products!C:C)</f>
        <v>Home décor</v>
      </c>
      <c r="O6763">
        <v>11</v>
      </c>
      <c r="P6763">
        <v>0.3</v>
      </c>
      <c r="Q6763" s="2">
        <v>2653.2000000000003</v>
      </c>
      <c r="R6763" s="2">
        <v>1247.0040000000001</v>
      </c>
      <c r="S6763" s="2">
        <v>9286.2000000000007</v>
      </c>
      <c r="T6763" s="2">
        <v>3051.1800000000003</v>
      </c>
    </row>
    <row r="6764" spans="1:20" x14ac:dyDescent="0.25">
      <c r="A6764" t="s">
        <v>1239</v>
      </c>
      <c r="B6764" t="s">
        <v>5</v>
      </c>
      <c r="C6764" t="s">
        <v>13</v>
      </c>
      <c r="D6764" s="1">
        <v>43300</v>
      </c>
      <c r="E6764" s="1">
        <v>43398</v>
      </c>
      <c r="F6764" s="1">
        <v>43404</v>
      </c>
      <c r="G6764" s="1">
        <v>43418</v>
      </c>
      <c r="H6764" s="13">
        <f>Orders[[#This Row],[DeliveryDate]]-Orders[[#This Row],[OrderDate]]</f>
        <v>20</v>
      </c>
      <c r="I6764" t="s">
        <v>3</v>
      </c>
      <c r="J6764" t="str">
        <f>_xlfn.XLOOKUP(Orders[[#This Row],[_SalesRepID]],'Sales team'!A:A,'Sales team'!B:B)</f>
        <v>Paul Holmes</v>
      </c>
      <c r="K6764">
        <v>14</v>
      </c>
      <c r="L6764">
        <v>37</v>
      </c>
      <c r="M6764">
        <v>328</v>
      </c>
      <c r="N6764" t="str">
        <f>_xlfn.XLOOKUP(Orders[[#This Row],[_ProductID]],Products!A:A,Products!C:C)</f>
        <v>Home décor</v>
      </c>
      <c r="O6764">
        <v>29</v>
      </c>
      <c r="P6764">
        <v>0.2</v>
      </c>
      <c r="Q6764" s="2">
        <v>3932.9</v>
      </c>
      <c r="R6764" s="2">
        <v>1691.1469999999999</v>
      </c>
      <c r="S6764" s="2">
        <v>25170.560000000001</v>
      </c>
      <c r="T6764" s="2">
        <v>11641.384000000002</v>
      </c>
    </row>
    <row r="6765" spans="1:20" x14ac:dyDescent="0.25">
      <c r="A6765" t="s">
        <v>1240</v>
      </c>
      <c r="B6765" t="s">
        <v>8</v>
      </c>
      <c r="C6765" t="s">
        <v>6</v>
      </c>
      <c r="D6765" s="1">
        <v>43300</v>
      </c>
      <c r="E6765" s="1">
        <v>43398</v>
      </c>
      <c r="F6765" s="1">
        <v>43424</v>
      </c>
      <c r="G6765" s="1">
        <v>43432</v>
      </c>
      <c r="H6765" s="13">
        <f>Orders[[#This Row],[DeliveryDate]]-Orders[[#This Row],[OrderDate]]</f>
        <v>34</v>
      </c>
      <c r="I6765" t="s">
        <v>3</v>
      </c>
      <c r="J6765" t="str">
        <f>_xlfn.XLOOKUP(Orders[[#This Row],[_SalesRepID]],'Sales team'!A:A,'Sales team'!B:B)</f>
        <v>Samuel Fowler</v>
      </c>
      <c r="K6765">
        <v>21</v>
      </c>
      <c r="L6765">
        <v>14</v>
      </c>
      <c r="M6765">
        <v>164</v>
      </c>
      <c r="N6765" t="str">
        <f>_xlfn.XLOOKUP(Orders[[#This Row],[_ProductID]],Products!A:A,Products!C:C)</f>
        <v>Electronics</v>
      </c>
      <c r="O6765">
        <v>25</v>
      </c>
      <c r="P6765">
        <v>7.4999999999999997E-2</v>
      </c>
      <c r="Q6765" s="2">
        <v>2680</v>
      </c>
      <c r="R6765" s="2">
        <v>2010</v>
      </c>
      <c r="S6765" s="2">
        <v>17353</v>
      </c>
      <c r="T6765" s="2">
        <v>3283</v>
      </c>
    </row>
    <row r="6766" spans="1:20" x14ac:dyDescent="0.25">
      <c r="A6766" t="s">
        <v>1241</v>
      </c>
      <c r="B6766" t="s">
        <v>1</v>
      </c>
      <c r="C6766" t="s">
        <v>46</v>
      </c>
      <c r="D6766" s="1">
        <v>43300</v>
      </c>
      <c r="E6766" s="1">
        <v>43398</v>
      </c>
      <c r="F6766" s="1">
        <v>43411</v>
      </c>
      <c r="G6766" s="1">
        <v>43409</v>
      </c>
      <c r="H6766" s="13">
        <f>Orders[[#This Row],[DeliveryDate]]-Orders[[#This Row],[OrderDate]]</f>
        <v>11</v>
      </c>
      <c r="I6766" t="s">
        <v>3</v>
      </c>
      <c r="J6766" t="str">
        <f>_xlfn.XLOOKUP(Orders[[#This Row],[_SalesRepID]],'Sales team'!A:A,'Sales team'!B:B)</f>
        <v>Shawn Cook</v>
      </c>
      <c r="K6766">
        <v>7</v>
      </c>
      <c r="L6766">
        <v>46</v>
      </c>
      <c r="M6766">
        <v>63</v>
      </c>
      <c r="N6766" t="str">
        <f>_xlfn.XLOOKUP(Orders[[#This Row],[_ProductID]],Products!A:A,Products!C:C)</f>
        <v>Kitchen &amp; Dining</v>
      </c>
      <c r="O6766">
        <v>1</v>
      </c>
      <c r="P6766">
        <v>7.4999999999999997E-2</v>
      </c>
      <c r="Q6766" s="2">
        <v>2385.2000000000003</v>
      </c>
      <c r="R6766" s="2">
        <v>1836.6040000000003</v>
      </c>
      <c r="S6766" s="2">
        <v>13237.86</v>
      </c>
      <c r="T6766" s="2">
        <v>2218.235999999999</v>
      </c>
    </row>
    <row r="6767" spans="1:20" x14ac:dyDescent="0.25">
      <c r="A6767" t="s">
        <v>1242</v>
      </c>
      <c r="B6767" t="s">
        <v>1</v>
      </c>
      <c r="C6767" t="s">
        <v>6</v>
      </c>
      <c r="D6767" s="1">
        <v>43300</v>
      </c>
      <c r="E6767" s="1">
        <v>43398</v>
      </c>
      <c r="F6767" s="1">
        <v>43422</v>
      </c>
      <c r="G6767" s="1">
        <v>43402</v>
      </c>
      <c r="H6767" s="13">
        <f>Orders[[#This Row],[DeliveryDate]]-Orders[[#This Row],[OrderDate]]</f>
        <v>4</v>
      </c>
      <c r="I6767" t="s">
        <v>3</v>
      </c>
      <c r="J6767" t="str">
        <f>_xlfn.XLOOKUP(Orders[[#This Row],[_SalesRepID]],'Sales team'!A:A,'Sales team'!B:B)</f>
        <v>Stephen Payne</v>
      </c>
      <c r="K6767">
        <v>5</v>
      </c>
      <c r="L6767">
        <v>3</v>
      </c>
      <c r="M6767">
        <v>106</v>
      </c>
      <c r="N6767" t="str">
        <f>_xlfn.XLOOKUP(Orders[[#This Row],[_ProductID]],Products!A:A,Products!C:C)</f>
        <v>Home décor</v>
      </c>
      <c r="O6767">
        <v>30</v>
      </c>
      <c r="P6767">
        <v>0.05</v>
      </c>
      <c r="Q6767" s="2">
        <v>1949.7</v>
      </c>
      <c r="R6767" s="2">
        <v>1559.7600000000002</v>
      </c>
      <c r="S6767" s="2">
        <v>7408.86</v>
      </c>
      <c r="T6767" s="2">
        <v>1169.8199999999988</v>
      </c>
    </row>
    <row r="6768" spans="1:20" x14ac:dyDescent="0.25">
      <c r="A6768" t="s">
        <v>1243</v>
      </c>
      <c r="B6768" t="s">
        <v>5</v>
      </c>
      <c r="C6768" t="s">
        <v>13</v>
      </c>
      <c r="D6768" s="1">
        <v>43300</v>
      </c>
      <c r="E6768" s="1">
        <v>43398</v>
      </c>
      <c r="F6768" s="1">
        <v>43410</v>
      </c>
      <c r="G6768" s="1">
        <v>43403</v>
      </c>
      <c r="H6768" s="13">
        <f>Orders[[#This Row],[DeliveryDate]]-Orders[[#This Row],[OrderDate]]</f>
        <v>5</v>
      </c>
      <c r="I6768" t="s">
        <v>3</v>
      </c>
      <c r="J6768" t="str">
        <f>_xlfn.XLOOKUP(Orders[[#This Row],[_SalesRepID]],'Sales team'!A:A,'Sales team'!B:B)</f>
        <v>Shawn Wallace</v>
      </c>
      <c r="K6768">
        <v>18</v>
      </c>
      <c r="L6768">
        <v>30</v>
      </c>
      <c r="M6768">
        <v>276</v>
      </c>
      <c r="N6768" t="str">
        <f>_xlfn.XLOOKUP(Orders[[#This Row],[_ProductID]],Products!A:A,Products!C:C)</f>
        <v>Outdoor</v>
      </c>
      <c r="O6768">
        <v>18</v>
      </c>
      <c r="P6768">
        <v>0.05</v>
      </c>
      <c r="Q6768" s="2">
        <v>1139</v>
      </c>
      <c r="R6768" s="2">
        <v>489.77</v>
      </c>
      <c r="S6768" s="2">
        <v>8656.4</v>
      </c>
      <c r="T6768" s="2">
        <v>4738.24</v>
      </c>
    </row>
    <row r="6769" spans="1:20" x14ac:dyDescent="0.25">
      <c r="A6769" t="s">
        <v>1244</v>
      </c>
      <c r="B6769" t="s">
        <v>1</v>
      </c>
      <c r="C6769" t="s">
        <v>13</v>
      </c>
      <c r="D6769" s="1">
        <v>43300</v>
      </c>
      <c r="E6769" s="1">
        <v>43398</v>
      </c>
      <c r="F6769" s="1">
        <v>43425</v>
      </c>
      <c r="G6769" s="1">
        <v>43430</v>
      </c>
      <c r="H6769" s="13">
        <f>Orders[[#This Row],[DeliveryDate]]-Orders[[#This Row],[OrderDate]]</f>
        <v>32</v>
      </c>
      <c r="I6769" t="s">
        <v>3</v>
      </c>
      <c r="J6769" t="str">
        <f>_xlfn.XLOOKUP(Orders[[#This Row],[_SalesRepID]],'Sales team'!A:A,'Sales team'!B:B)</f>
        <v>George Lewis</v>
      </c>
      <c r="K6769">
        <v>8</v>
      </c>
      <c r="L6769">
        <v>25</v>
      </c>
      <c r="M6769">
        <v>314</v>
      </c>
      <c r="N6769" t="str">
        <f>_xlfn.XLOOKUP(Orders[[#This Row],[_ProductID]],Products!A:A,Products!C:C)</f>
        <v>Furniture</v>
      </c>
      <c r="O6769">
        <v>20</v>
      </c>
      <c r="P6769">
        <v>0.15</v>
      </c>
      <c r="Q6769" s="2">
        <v>2646.5</v>
      </c>
      <c r="R6769" s="2">
        <v>1561.4349999999999</v>
      </c>
      <c r="S6769" s="2">
        <v>17996.2</v>
      </c>
      <c r="T6769" s="2">
        <v>5504.7200000000012</v>
      </c>
    </row>
    <row r="6770" spans="1:20" x14ac:dyDescent="0.25">
      <c r="A6770" t="s">
        <v>1225</v>
      </c>
      <c r="B6770" t="s">
        <v>5</v>
      </c>
      <c r="C6770" t="s">
        <v>6</v>
      </c>
      <c r="D6770" s="1">
        <v>43300</v>
      </c>
      <c r="E6770" s="1">
        <v>43397</v>
      </c>
      <c r="F6770" s="1">
        <v>43417</v>
      </c>
      <c r="G6770" s="1">
        <v>43424</v>
      </c>
      <c r="H6770" s="13">
        <f>Orders[[#This Row],[DeliveryDate]]-Orders[[#This Row],[OrderDate]]</f>
        <v>27</v>
      </c>
      <c r="I6770" t="s">
        <v>3</v>
      </c>
      <c r="J6770" t="str">
        <f>_xlfn.XLOOKUP(Orders[[#This Row],[_SalesRepID]],'Sales team'!A:A,'Sales team'!B:B)</f>
        <v>Anthony Berry</v>
      </c>
      <c r="K6770">
        <v>16</v>
      </c>
      <c r="L6770">
        <v>29</v>
      </c>
      <c r="M6770">
        <v>181</v>
      </c>
      <c r="N6770" t="str">
        <f>_xlfn.XLOOKUP(Orders[[#This Row],[_ProductID]],Products!A:A,Products!C:C)</f>
        <v>Home décor</v>
      </c>
      <c r="O6770">
        <v>36</v>
      </c>
      <c r="P6770">
        <v>0.05</v>
      </c>
      <c r="Q6770" s="2">
        <v>2472.3000000000002</v>
      </c>
      <c r="R6770" s="2">
        <v>1310.3190000000002</v>
      </c>
      <c r="S6770" s="2">
        <v>18789.48</v>
      </c>
      <c r="T6770" s="2">
        <v>8306.9279999999981</v>
      </c>
    </row>
    <row r="6771" spans="1:20" x14ac:dyDescent="0.25">
      <c r="A6771" t="s">
        <v>1226</v>
      </c>
      <c r="B6771" t="s">
        <v>1</v>
      </c>
      <c r="C6771" t="s">
        <v>25</v>
      </c>
      <c r="D6771" s="1">
        <v>43300</v>
      </c>
      <c r="E6771" s="1">
        <v>43397</v>
      </c>
      <c r="F6771" s="1">
        <v>43409</v>
      </c>
      <c r="G6771" s="1">
        <v>43419</v>
      </c>
      <c r="H6771" s="13">
        <f>Orders[[#This Row],[DeliveryDate]]-Orders[[#This Row],[OrderDate]]</f>
        <v>22</v>
      </c>
      <c r="I6771" t="s">
        <v>3</v>
      </c>
      <c r="J6771" t="str">
        <f>_xlfn.XLOOKUP(Orders[[#This Row],[_SalesRepID]],'Sales team'!A:A,'Sales team'!B:B)</f>
        <v>Keith Griffin</v>
      </c>
      <c r="K6771">
        <v>2</v>
      </c>
      <c r="L6771">
        <v>7</v>
      </c>
      <c r="M6771">
        <v>331</v>
      </c>
      <c r="N6771" t="str">
        <f>_xlfn.XLOOKUP(Orders[[#This Row],[_ProductID]],Products!A:A,Products!C:C)</f>
        <v>Home décor</v>
      </c>
      <c r="O6771">
        <v>3</v>
      </c>
      <c r="P6771">
        <v>0.05</v>
      </c>
      <c r="Q6771" s="2">
        <v>2385.2000000000003</v>
      </c>
      <c r="R6771" s="2">
        <v>1025.6360000000002</v>
      </c>
      <c r="S6771" s="2">
        <v>11329.7</v>
      </c>
      <c r="T6771" s="2">
        <v>6201.5199999999995</v>
      </c>
    </row>
    <row r="6772" spans="1:20" x14ac:dyDescent="0.25">
      <c r="A6772" t="s">
        <v>1227</v>
      </c>
      <c r="B6772" t="s">
        <v>5</v>
      </c>
      <c r="C6772" t="s">
        <v>46</v>
      </c>
      <c r="D6772" s="1">
        <v>43300</v>
      </c>
      <c r="E6772" s="1">
        <v>43397</v>
      </c>
      <c r="F6772" s="1">
        <v>43412</v>
      </c>
      <c r="G6772" s="1">
        <v>43405</v>
      </c>
      <c r="H6772" s="13">
        <f>Orders[[#This Row],[DeliveryDate]]-Orders[[#This Row],[OrderDate]]</f>
        <v>8</v>
      </c>
      <c r="I6772" t="s">
        <v>3</v>
      </c>
      <c r="J6772" t="str">
        <f>_xlfn.XLOOKUP(Orders[[#This Row],[_SalesRepID]],'Sales team'!A:A,'Sales team'!B:B)</f>
        <v>Anthony Berry</v>
      </c>
      <c r="K6772">
        <v>16</v>
      </c>
      <c r="L6772">
        <v>14</v>
      </c>
      <c r="M6772">
        <v>63</v>
      </c>
      <c r="N6772" t="str">
        <f>_xlfn.XLOOKUP(Orders[[#This Row],[_ProductID]],Products!A:A,Products!C:C)</f>
        <v>Kitchen &amp; Dining</v>
      </c>
      <c r="O6772">
        <v>4</v>
      </c>
      <c r="P6772">
        <v>0.15</v>
      </c>
      <c r="Q6772" s="2">
        <v>227.8</v>
      </c>
      <c r="R6772" s="2">
        <v>150.34800000000001</v>
      </c>
      <c r="S6772" s="2">
        <v>1161.7800000000002</v>
      </c>
      <c r="T6772" s="2">
        <v>259.69200000000012</v>
      </c>
    </row>
    <row r="6773" spans="1:20" x14ac:dyDescent="0.25">
      <c r="A6773" t="s">
        <v>1228</v>
      </c>
      <c r="B6773" t="s">
        <v>8</v>
      </c>
      <c r="C6773" t="s">
        <v>13</v>
      </c>
      <c r="D6773" s="1">
        <v>43300</v>
      </c>
      <c r="E6773" s="1">
        <v>43397</v>
      </c>
      <c r="F6773" s="1">
        <v>43422</v>
      </c>
      <c r="G6773" s="1">
        <v>43412</v>
      </c>
      <c r="H6773" s="13">
        <f>Orders[[#This Row],[DeliveryDate]]-Orders[[#This Row],[OrderDate]]</f>
        <v>15</v>
      </c>
      <c r="I6773" t="s">
        <v>3</v>
      </c>
      <c r="J6773" t="str">
        <f>_xlfn.XLOOKUP(Orders[[#This Row],[_SalesRepID]],'Sales team'!A:A,'Sales team'!B:B)</f>
        <v>Anthony Torres</v>
      </c>
      <c r="K6773">
        <v>20</v>
      </c>
      <c r="L6773">
        <v>43</v>
      </c>
      <c r="M6773">
        <v>303</v>
      </c>
      <c r="N6773" t="str">
        <f>_xlfn.XLOOKUP(Orders[[#This Row],[_ProductID]],Products!A:A,Products!C:C)</f>
        <v>Home décor</v>
      </c>
      <c r="O6773">
        <v>21</v>
      </c>
      <c r="P6773">
        <v>0.05</v>
      </c>
      <c r="Q6773" s="2">
        <v>1983.2</v>
      </c>
      <c r="R6773" s="2">
        <v>1487.4</v>
      </c>
      <c r="S6773" s="2">
        <v>7536.16</v>
      </c>
      <c r="T6773" s="2">
        <v>1586.5599999999995</v>
      </c>
    </row>
    <row r="6774" spans="1:20" x14ac:dyDescent="0.25">
      <c r="A6774" t="s">
        <v>1229</v>
      </c>
      <c r="B6774" t="s">
        <v>1</v>
      </c>
      <c r="C6774" t="s">
        <v>2</v>
      </c>
      <c r="D6774" s="1">
        <v>43300</v>
      </c>
      <c r="E6774" s="1">
        <v>43397</v>
      </c>
      <c r="F6774" s="1">
        <v>43422</v>
      </c>
      <c r="G6774" s="1">
        <v>43406</v>
      </c>
      <c r="H6774" s="13">
        <f>Orders[[#This Row],[DeliveryDate]]-Orders[[#This Row],[OrderDate]]</f>
        <v>9</v>
      </c>
      <c r="I6774" t="s">
        <v>3</v>
      </c>
      <c r="J6774" t="str">
        <f>_xlfn.XLOOKUP(Orders[[#This Row],[_SalesRepID]],'Sales team'!A:A,'Sales team'!B:B)</f>
        <v>Jonathan Hawkins</v>
      </c>
      <c r="K6774">
        <v>10</v>
      </c>
      <c r="L6774">
        <v>34</v>
      </c>
      <c r="M6774">
        <v>240</v>
      </c>
      <c r="N6774" t="str">
        <f>_xlfn.XLOOKUP(Orders[[#This Row],[_ProductID]],Products!A:A,Products!C:C)</f>
        <v>Home décor</v>
      </c>
      <c r="O6774">
        <v>26</v>
      </c>
      <c r="P6774">
        <v>0.05</v>
      </c>
      <c r="Q6774" s="2">
        <v>3973.1</v>
      </c>
      <c r="R6774" s="2">
        <v>2423.5909999999999</v>
      </c>
      <c r="S6774" s="2">
        <v>11323.334999999999</v>
      </c>
      <c r="T6774" s="2">
        <v>4052.5619999999999</v>
      </c>
    </row>
    <row r="6775" spans="1:20" x14ac:dyDescent="0.25">
      <c r="A6775" t="s">
        <v>1230</v>
      </c>
      <c r="B6775" t="s">
        <v>1</v>
      </c>
      <c r="C6775" t="s">
        <v>46</v>
      </c>
      <c r="D6775" s="1">
        <v>43300</v>
      </c>
      <c r="E6775" s="1">
        <v>43397</v>
      </c>
      <c r="F6775" s="1">
        <v>43405</v>
      </c>
      <c r="G6775" s="1">
        <v>43426</v>
      </c>
      <c r="H6775" s="13">
        <f>Orders[[#This Row],[DeliveryDate]]-Orders[[#This Row],[OrderDate]]</f>
        <v>29</v>
      </c>
      <c r="I6775" t="s">
        <v>3</v>
      </c>
      <c r="J6775" t="str">
        <f>_xlfn.XLOOKUP(Orders[[#This Row],[_SalesRepID]],'Sales team'!A:A,'Sales team'!B:B)</f>
        <v>Stephen Payne</v>
      </c>
      <c r="K6775">
        <v>5</v>
      </c>
      <c r="L6775">
        <v>24</v>
      </c>
      <c r="M6775">
        <v>82</v>
      </c>
      <c r="N6775" t="str">
        <f>_xlfn.XLOOKUP(Orders[[#This Row],[_ProductID]],Products!A:A,Products!C:C)</f>
        <v>Kitchen &amp; Dining</v>
      </c>
      <c r="O6775">
        <v>16</v>
      </c>
      <c r="P6775">
        <v>0.2</v>
      </c>
      <c r="Q6775" s="2">
        <v>3926.2000000000003</v>
      </c>
      <c r="R6775" s="2">
        <v>2120.1480000000001</v>
      </c>
      <c r="S6775" s="2">
        <v>21986.720000000001</v>
      </c>
      <c r="T6775" s="2">
        <v>7145.6840000000011</v>
      </c>
    </row>
    <row r="6776" spans="1:20" x14ac:dyDescent="0.25">
      <c r="A6776" t="s">
        <v>1231</v>
      </c>
      <c r="B6776" t="s">
        <v>10</v>
      </c>
      <c r="C6776" t="s">
        <v>15</v>
      </c>
      <c r="D6776" s="1">
        <v>43300</v>
      </c>
      <c r="E6776" s="1">
        <v>43397</v>
      </c>
      <c r="F6776" s="1">
        <v>43420</v>
      </c>
      <c r="G6776" s="1">
        <v>43406</v>
      </c>
      <c r="H6776" s="13">
        <f>Orders[[#This Row],[DeliveryDate]]-Orders[[#This Row],[OrderDate]]</f>
        <v>9</v>
      </c>
      <c r="I6776" t="s">
        <v>3</v>
      </c>
      <c r="J6776" t="str">
        <f>_xlfn.XLOOKUP(Orders[[#This Row],[_SalesRepID]],'Sales team'!A:A,'Sales team'!B:B)</f>
        <v>Carlos Miller</v>
      </c>
      <c r="K6776">
        <v>28</v>
      </c>
      <c r="L6776">
        <v>29</v>
      </c>
      <c r="M6776">
        <v>18</v>
      </c>
      <c r="N6776" t="str">
        <f>_xlfn.XLOOKUP(Orders[[#This Row],[_ProductID]],Products!A:A,Products!C:C)</f>
        <v>Home décor</v>
      </c>
      <c r="O6776">
        <v>29</v>
      </c>
      <c r="P6776">
        <v>7.4999999999999997E-2</v>
      </c>
      <c r="Q6776" s="2">
        <v>2412</v>
      </c>
      <c r="R6776" s="2">
        <v>2001.9599999999998</v>
      </c>
      <c r="S6776" s="2">
        <v>15617.7</v>
      </c>
      <c r="T6776" s="2">
        <v>1603.9800000000014</v>
      </c>
    </row>
    <row r="6777" spans="1:20" x14ac:dyDescent="0.25">
      <c r="A6777" t="s">
        <v>1232</v>
      </c>
      <c r="B6777" t="s">
        <v>1</v>
      </c>
      <c r="C6777" t="s">
        <v>25</v>
      </c>
      <c r="D6777" s="1">
        <v>43300</v>
      </c>
      <c r="E6777" s="1">
        <v>43397</v>
      </c>
      <c r="F6777" s="1">
        <v>43419</v>
      </c>
      <c r="G6777" s="1">
        <v>43403</v>
      </c>
      <c r="H6777" s="13">
        <f>Orders[[#This Row],[DeliveryDate]]-Orders[[#This Row],[OrderDate]]</f>
        <v>6</v>
      </c>
      <c r="I6777" t="s">
        <v>3</v>
      </c>
      <c r="J6777" t="str">
        <f>_xlfn.XLOOKUP(Orders[[#This Row],[_SalesRepID]],'Sales team'!A:A,'Sales team'!B:B)</f>
        <v>Carl Nguyen</v>
      </c>
      <c r="K6777">
        <v>12</v>
      </c>
      <c r="L6777">
        <v>12</v>
      </c>
      <c r="M6777">
        <v>335</v>
      </c>
      <c r="N6777" t="str">
        <f>_xlfn.XLOOKUP(Orders[[#This Row],[_ProductID]],Products!A:A,Products!C:C)</f>
        <v>Kitchen &amp; Dining</v>
      </c>
      <c r="O6777">
        <v>8</v>
      </c>
      <c r="P6777">
        <v>0.1</v>
      </c>
      <c r="Q6777" s="2">
        <v>207.70000000000002</v>
      </c>
      <c r="R6777" s="2">
        <v>137.08200000000002</v>
      </c>
      <c r="S6777" s="2">
        <v>1495.44</v>
      </c>
      <c r="T6777" s="2">
        <v>398.78399999999988</v>
      </c>
    </row>
    <row r="6778" spans="1:20" x14ac:dyDescent="0.25">
      <c r="A6778" t="s">
        <v>1233</v>
      </c>
      <c r="B6778" t="s">
        <v>1</v>
      </c>
      <c r="C6778" t="s">
        <v>6</v>
      </c>
      <c r="D6778" s="1">
        <v>43300</v>
      </c>
      <c r="E6778" s="1">
        <v>43397</v>
      </c>
      <c r="F6778" s="1">
        <v>43399</v>
      </c>
      <c r="G6778" s="1">
        <v>43427</v>
      </c>
      <c r="H6778" s="13">
        <f>Orders[[#This Row],[DeliveryDate]]-Orders[[#This Row],[OrderDate]]</f>
        <v>30</v>
      </c>
      <c r="I6778" t="s">
        <v>3</v>
      </c>
      <c r="J6778" t="str">
        <f>_xlfn.XLOOKUP(Orders[[#This Row],[_SalesRepID]],'Sales team'!A:A,'Sales team'!B:B)</f>
        <v>Jonathan Hawkins</v>
      </c>
      <c r="K6778">
        <v>10</v>
      </c>
      <c r="L6778">
        <v>1</v>
      </c>
      <c r="M6778">
        <v>181</v>
      </c>
      <c r="N6778" t="str">
        <f>_xlfn.XLOOKUP(Orders[[#This Row],[_ProductID]],Products!A:A,Products!C:C)</f>
        <v>Home décor</v>
      </c>
      <c r="O6778">
        <v>33</v>
      </c>
      <c r="P6778">
        <v>7.4999999999999997E-2</v>
      </c>
      <c r="Q6778" s="2">
        <v>3155.7000000000003</v>
      </c>
      <c r="R6778" s="2">
        <v>1924.9770000000001</v>
      </c>
      <c r="S6778" s="2">
        <v>17514.135000000002</v>
      </c>
      <c r="T6778" s="2">
        <v>5964.273000000001</v>
      </c>
    </row>
    <row r="6779" spans="1:20" x14ac:dyDescent="0.25">
      <c r="A6779" t="s">
        <v>1221</v>
      </c>
      <c r="B6779" t="s">
        <v>1</v>
      </c>
      <c r="C6779" t="s">
        <v>2</v>
      </c>
      <c r="D6779" s="1">
        <v>43300</v>
      </c>
      <c r="E6779" s="1">
        <v>43396</v>
      </c>
      <c r="F6779" s="1">
        <v>43411</v>
      </c>
      <c r="G6779" s="1">
        <v>43406</v>
      </c>
      <c r="H6779" s="13">
        <f>Orders[[#This Row],[DeliveryDate]]-Orders[[#This Row],[OrderDate]]</f>
        <v>10</v>
      </c>
      <c r="I6779" t="s">
        <v>3</v>
      </c>
      <c r="J6779" t="str">
        <f>_xlfn.XLOOKUP(Orders[[#This Row],[_SalesRepID]],'Sales team'!A:A,'Sales team'!B:B)</f>
        <v>Stephen Payne</v>
      </c>
      <c r="K6779">
        <v>5</v>
      </c>
      <c r="L6779">
        <v>39</v>
      </c>
      <c r="M6779">
        <v>241</v>
      </c>
      <c r="N6779" t="str">
        <f>_xlfn.XLOOKUP(Orders[[#This Row],[_ProductID]],Products!A:A,Products!C:C)</f>
        <v>Home décor</v>
      </c>
      <c r="O6779">
        <v>40</v>
      </c>
      <c r="P6779">
        <v>0.05</v>
      </c>
      <c r="Q6779" s="2">
        <v>180.9</v>
      </c>
      <c r="R6779" s="2">
        <v>146.52900000000002</v>
      </c>
      <c r="S6779" s="2">
        <v>1031.1300000000001</v>
      </c>
      <c r="T6779" s="2">
        <v>151.9559999999999</v>
      </c>
    </row>
    <row r="6780" spans="1:20" x14ac:dyDescent="0.25">
      <c r="A6780" t="s">
        <v>1222</v>
      </c>
      <c r="B6780" t="s">
        <v>1</v>
      </c>
      <c r="C6780" t="s">
        <v>25</v>
      </c>
      <c r="D6780" s="1">
        <v>43300</v>
      </c>
      <c r="E6780" s="1">
        <v>43396</v>
      </c>
      <c r="F6780" s="1">
        <v>43399</v>
      </c>
      <c r="G6780" s="1">
        <v>43410</v>
      </c>
      <c r="H6780" s="13">
        <f>Orders[[#This Row],[DeliveryDate]]-Orders[[#This Row],[OrderDate]]</f>
        <v>14</v>
      </c>
      <c r="I6780" t="s">
        <v>3</v>
      </c>
      <c r="J6780" t="str">
        <f>_xlfn.XLOOKUP(Orders[[#This Row],[_SalesRepID]],'Sales team'!A:A,'Sales team'!B:B)</f>
        <v>Stephen Payne</v>
      </c>
      <c r="K6780">
        <v>5</v>
      </c>
      <c r="L6780">
        <v>38</v>
      </c>
      <c r="M6780">
        <v>351</v>
      </c>
      <c r="N6780" t="str">
        <f>_xlfn.XLOOKUP(Orders[[#This Row],[_ProductID]],Products!A:A,Products!C:C)</f>
        <v>Kitchen &amp; Dining</v>
      </c>
      <c r="O6780">
        <v>8</v>
      </c>
      <c r="P6780">
        <v>0.05</v>
      </c>
      <c r="Q6780" s="2">
        <v>3463.9</v>
      </c>
      <c r="R6780" s="2">
        <v>1662.672</v>
      </c>
      <c r="S6780" s="2">
        <v>13162.82</v>
      </c>
      <c r="T6780" s="2">
        <v>6512.1319999999996</v>
      </c>
    </row>
    <row r="6781" spans="1:20" x14ac:dyDescent="0.25">
      <c r="A6781" t="s">
        <v>1223</v>
      </c>
      <c r="B6781" t="s">
        <v>1</v>
      </c>
      <c r="C6781" t="s">
        <v>15</v>
      </c>
      <c r="D6781" s="1">
        <v>43300</v>
      </c>
      <c r="E6781" s="1">
        <v>43396</v>
      </c>
      <c r="F6781" s="1">
        <v>43408</v>
      </c>
      <c r="G6781" s="1">
        <v>43406</v>
      </c>
      <c r="H6781" s="13">
        <f>Orders[[#This Row],[DeliveryDate]]-Orders[[#This Row],[OrderDate]]</f>
        <v>10</v>
      </c>
      <c r="I6781" t="s">
        <v>3</v>
      </c>
      <c r="J6781" t="str">
        <f>_xlfn.XLOOKUP(Orders[[#This Row],[_SalesRepID]],'Sales team'!A:A,'Sales team'!B:B)</f>
        <v>Shawn Cook</v>
      </c>
      <c r="K6781">
        <v>7</v>
      </c>
      <c r="L6781">
        <v>20</v>
      </c>
      <c r="M6781">
        <v>45</v>
      </c>
      <c r="N6781" t="str">
        <f>_xlfn.XLOOKUP(Orders[[#This Row],[_ProductID]],Products!A:A,Products!C:C)</f>
        <v>Outdoor</v>
      </c>
      <c r="O6781">
        <v>18</v>
      </c>
      <c r="P6781">
        <v>7.4999999999999997E-2</v>
      </c>
      <c r="Q6781" s="2">
        <v>180.9</v>
      </c>
      <c r="R6781" s="2">
        <v>85.022999999999996</v>
      </c>
      <c r="S6781" s="2">
        <v>669.33</v>
      </c>
      <c r="T6781" s="2">
        <v>329.23800000000006</v>
      </c>
    </row>
    <row r="6782" spans="1:20" x14ac:dyDescent="0.25">
      <c r="A6782" t="s">
        <v>1224</v>
      </c>
      <c r="B6782" t="s">
        <v>5</v>
      </c>
      <c r="C6782" t="s">
        <v>6</v>
      </c>
      <c r="D6782" s="1">
        <v>43300</v>
      </c>
      <c r="E6782" s="1">
        <v>43396</v>
      </c>
      <c r="F6782" s="1">
        <v>43407</v>
      </c>
      <c r="G6782" s="1">
        <v>43427</v>
      </c>
      <c r="H6782" s="13">
        <f>Orders[[#This Row],[DeliveryDate]]-Orders[[#This Row],[OrderDate]]</f>
        <v>31</v>
      </c>
      <c r="I6782" t="s">
        <v>3</v>
      </c>
      <c r="J6782" t="str">
        <f>_xlfn.XLOOKUP(Orders[[#This Row],[_SalesRepID]],'Sales team'!A:A,'Sales team'!B:B)</f>
        <v>Todd Roberts</v>
      </c>
      <c r="K6782">
        <v>13</v>
      </c>
      <c r="L6782">
        <v>8</v>
      </c>
      <c r="M6782">
        <v>142</v>
      </c>
      <c r="N6782" t="str">
        <f>_xlfn.XLOOKUP(Orders[[#This Row],[_ProductID]],Products!A:A,Products!C:C)</f>
        <v>Furniture</v>
      </c>
      <c r="O6782">
        <v>20</v>
      </c>
      <c r="P6782">
        <v>7.4999999999999997E-2</v>
      </c>
      <c r="Q6782" s="2">
        <v>971.5</v>
      </c>
      <c r="R6782" s="2">
        <v>777.2</v>
      </c>
      <c r="S6782" s="2">
        <v>4493.1875</v>
      </c>
      <c r="T6782" s="2">
        <v>607.1875</v>
      </c>
    </row>
    <row r="6783" spans="1:20" x14ac:dyDescent="0.25">
      <c r="A6783" t="s">
        <v>1211</v>
      </c>
      <c r="B6783" t="s">
        <v>10</v>
      </c>
      <c r="C6783" t="s">
        <v>13</v>
      </c>
      <c r="D6783" s="1">
        <v>43300</v>
      </c>
      <c r="E6783" s="1">
        <v>43395</v>
      </c>
      <c r="F6783" s="1">
        <v>43403</v>
      </c>
      <c r="G6783" s="1">
        <v>43406</v>
      </c>
      <c r="H6783" s="13">
        <f>Orders[[#This Row],[DeliveryDate]]-Orders[[#This Row],[OrderDate]]</f>
        <v>11</v>
      </c>
      <c r="I6783" t="s">
        <v>3</v>
      </c>
      <c r="J6783" t="str">
        <f>_xlfn.XLOOKUP(Orders[[#This Row],[_SalesRepID]],'Sales team'!A:A,'Sales team'!B:B)</f>
        <v>Donald Reynolds</v>
      </c>
      <c r="K6783">
        <v>26</v>
      </c>
      <c r="L6783">
        <v>10</v>
      </c>
      <c r="M6783">
        <v>303</v>
      </c>
      <c r="N6783" t="str">
        <f>_xlfn.XLOOKUP(Orders[[#This Row],[_ProductID]],Products!A:A,Products!C:C)</f>
        <v>Home décor</v>
      </c>
      <c r="O6783">
        <v>14</v>
      </c>
      <c r="P6783">
        <v>0.15</v>
      </c>
      <c r="Q6783" s="2">
        <v>234.5</v>
      </c>
      <c r="R6783" s="2">
        <v>194.63499999999999</v>
      </c>
      <c r="S6783" s="2">
        <v>199.32499999999999</v>
      </c>
      <c r="T6783" s="2">
        <v>4.6899999999999977</v>
      </c>
    </row>
    <row r="6784" spans="1:20" x14ac:dyDescent="0.25">
      <c r="A6784" t="s">
        <v>1212</v>
      </c>
      <c r="B6784" t="s">
        <v>1</v>
      </c>
      <c r="C6784" t="s">
        <v>15</v>
      </c>
      <c r="D6784" s="1">
        <v>43300</v>
      </c>
      <c r="E6784" s="1">
        <v>43395</v>
      </c>
      <c r="F6784" s="1">
        <v>43421</v>
      </c>
      <c r="G6784" s="1">
        <v>43417</v>
      </c>
      <c r="H6784" s="13">
        <f>Orders[[#This Row],[DeliveryDate]]-Orders[[#This Row],[OrderDate]]</f>
        <v>22</v>
      </c>
      <c r="I6784" t="s">
        <v>3</v>
      </c>
      <c r="J6784" t="str">
        <f>_xlfn.XLOOKUP(Orders[[#This Row],[_SalesRepID]],'Sales team'!A:A,'Sales team'!B:B)</f>
        <v>Adam Hernandez</v>
      </c>
      <c r="K6784">
        <v>1</v>
      </c>
      <c r="L6784">
        <v>3</v>
      </c>
      <c r="M6784">
        <v>57</v>
      </c>
      <c r="N6784" t="str">
        <f>_xlfn.XLOOKUP(Orders[[#This Row],[_ProductID]],Products!A:A,Products!C:C)</f>
        <v>Furniture</v>
      </c>
      <c r="O6784">
        <v>34</v>
      </c>
      <c r="P6784">
        <v>7.4999999999999997E-2</v>
      </c>
      <c r="Q6784" s="2">
        <v>1192.6000000000001</v>
      </c>
      <c r="R6784" s="2">
        <v>632.07800000000009</v>
      </c>
      <c r="S6784" s="2">
        <v>2206.3100000000004</v>
      </c>
      <c r="T6784" s="2">
        <v>942.15400000000022</v>
      </c>
    </row>
    <row r="6785" spans="1:20" x14ac:dyDescent="0.25">
      <c r="A6785" t="s">
        <v>1213</v>
      </c>
      <c r="B6785" t="s">
        <v>10</v>
      </c>
      <c r="C6785" t="s">
        <v>13</v>
      </c>
      <c r="D6785" s="1">
        <v>43300</v>
      </c>
      <c r="E6785" s="1">
        <v>43395</v>
      </c>
      <c r="F6785" s="1">
        <v>43415</v>
      </c>
      <c r="G6785" s="1">
        <v>43410</v>
      </c>
      <c r="H6785" s="13">
        <f>Orders[[#This Row],[DeliveryDate]]-Orders[[#This Row],[OrderDate]]</f>
        <v>15</v>
      </c>
      <c r="I6785" t="s">
        <v>3</v>
      </c>
      <c r="J6785" t="str">
        <f>_xlfn.XLOOKUP(Orders[[#This Row],[_SalesRepID]],'Sales team'!A:A,'Sales team'!B:B)</f>
        <v>Carlos Miller</v>
      </c>
      <c r="K6785">
        <v>28</v>
      </c>
      <c r="L6785">
        <v>13</v>
      </c>
      <c r="M6785">
        <v>292</v>
      </c>
      <c r="N6785" t="str">
        <f>_xlfn.XLOOKUP(Orders[[#This Row],[_ProductID]],Products!A:A,Products!C:C)</f>
        <v>Home décor</v>
      </c>
      <c r="O6785">
        <v>46</v>
      </c>
      <c r="P6785">
        <v>0.15</v>
      </c>
      <c r="Q6785" s="2">
        <v>3249.5</v>
      </c>
      <c r="R6785" s="2">
        <v>2697.085</v>
      </c>
      <c r="S6785" s="2">
        <v>16572.45</v>
      </c>
      <c r="T6785" s="2">
        <v>389.94000000000051</v>
      </c>
    </row>
    <row r="6786" spans="1:20" x14ac:dyDescent="0.25">
      <c r="A6786" t="s">
        <v>1214</v>
      </c>
      <c r="B6786" t="s">
        <v>5</v>
      </c>
      <c r="C6786" t="s">
        <v>6</v>
      </c>
      <c r="D6786" s="1">
        <v>43300</v>
      </c>
      <c r="E6786" s="1">
        <v>43395</v>
      </c>
      <c r="F6786" s="1">
        <v>43411</v>
      </c>
      <c r="G6786" s="1">
        <v>43426</v>
      </c>
      <c r="H6786" s="13">
        <f>Orders[[#This Row],[DeliveryDate]]-Orders[[#This Row],[OrderDate]]</f>
        <v>31</v>
      </c>
      <c r="I6786" t="s">
        <v>3</v>
      </c>
      <c r="J6786" t="str">
        <f>_xlfn.XLOOKUP(Orders[[#This Row],[_SalesRepID]],'Sales team'!A:A,'Sales team'!B:B)</f>
        <v>Roger Alexander</v>
      </c>
      <c r="K6786">
        <v>15</v>
      </c>
      <c r="L6786">
        <v>10</v>
      </c>
      <c r="M6786">
        <v>158</v>
      </c>
      <c r="N6786" t="str">
        <f>_xlfn.XLOOKUP(Orders[[#This Row],[_ProductID]],Products!A:A,Products!C:C)</f>
        <v>Outdoor</v>
      </c>
      <c r="O6786">
        <v>18</v>
      </c>
      <c r="P6786">
        <v>0.3</v>
      </c>
      <c r="Q6786" s="2">
        <v>5607.9000000000005</v>
      </c>
      <c r="R6786" s="2">
        <v>3757.2930000000006</v>
      </c>
      <c r="S6786" s="2">
        <v>27478.71</v>
      </c>
      <c r="T6786" s="2">
        <v>1177.658999999996</v>
      </c>
    </row>
    <row r="6787" spans="1:20" x14ac:dyDescent="0.25">
      <c r="A6787" t="s">
        <v>1215</v>
      </c>
      <c r="B6787" t="s">
        <v>1</v>
      </c>
      <c r="C6787" t="s">
        <v>6</v>
      </c>
      <c r="D6787" s="1">
        <v>43300</v>
      </c>
      <c r="E6787" s="1">
        <v>43395</v>
      </c>
      <c r="F6787" s="1">
        <v>43411</v>
      </c>
      <c r="G6787" s="1">
        <v>43424</v>
      </c>
      <c r="H6787" s="13">
        <f>Orders[[#This Row],[DeliveryDate]]-Orders[[#This Row],[OrderDate]]</f>
        <v>29</v>
      </c>
      <c r="I6787" t="s">
        <v>3</v>
      </c>
      <c r="J6787" t="str">
        <f>_xlfn.XLOOKUP(Orders[[#This Row],[_SalesRepID]],'Sales team'!A:A,'Sales team'!B:B)</f>
        <v>Adam Hernandez</v>
      </c>
      <c r="K6787">
        <v>1</v>
      </c>
      <c r="L6787">
        <v>49</v>
      </c>
      <c r="M6787">
        <v>200</v>
      </c>
      <c r="N6787" t="str">
        <f>_xlfn.XLOOKUP(Orders[[#This Row],[_ProductID]],Products!A:A,Products!C:C)</f>
        <v>Home décor</v>
      </c>
      <c r="O6787">
        <v>29</v>
      </c>
      <c r="P6787">
        <v>0.1</v>
      </c>
      <c r="Q6787" s="2">
        <v>1098.8</v>
      </c>
      <c r="R6787" s="2">
        <v>868.05200000000002</v>
      </c>
      <c r="S6787" s="2">
        <v>988.92</v>
      </c>
      <c r="T6787" s="2">
        <v>120.86799999999994</v>
      </c>
    </row>
    <row r="6788" spans="1:20" x14ac:dyDescent="0.25">
      <c r="A6788" t="s">
        <v>1216</v>
      </c>
      <c r="B6788" t="s">
        <v>8</v>
      </c>
      <c r="C6788" t="s">
        <v>15</v>
      </c>
      <c r="D6788" s="1">
        <v>43300</v>
      </c>
      <c r="E6788" s="1">
        <v>43395</v>
      </c>
      <c r="F6788" s="1">
        <v>43409</v>
      </c>
      <c r="G6788" s="1">
        <v>43411</v>
      </c>
      <c r="H6788" s="13">
        <f>Orders[[#This Row],[DeliveryDate]]-Orders[[#This Row],[OrderDate]]</f>
        <v>16</v>
      </c>
      <c r="I6788" t="s">
        <v>3</v>
      </c>
      <c r="J6788" t="str">
        <f>_xlfn.XLOOKUP(Orders[[#This Row],[_SalesRepID]],'Sales team'!A:A,'Sales team'!B:B)</f>
        <v>Roy Rice</v>
      </c>
      <c r="K6788">
        <v>24</v>
      </c>
      <c r="L6788">
        <v>9</v>
      </c>
      <c r="M6788">
        <v>27</v>
      </c>
      <c r="N6788" t="str">
        <f>_xlfn.XLOOKUP(Orders[[#This Row],[_ProductID]],Products!A:A,Products!C:C)</f>
        <v>Home décor</v>
      </c>
      <c r="O6788">
        <v>35</v>
      </c>
      <c r="P6788">
        <v>0.1</v>
      </c>
      <c r="Q6788" s="2">
        <v>1936.3</v>
      </c>
      <c r="R6788" s="2">
        <v>1394.136</v>
      </c>
      <c r="S6788" s="2">
        <v>12198.69</v>
      </c>
      <c r="T6788" s="2">
        <v>2439.7380000000012</v>
      </c>
    </row>
    <row r="6789" spans="1:20" x14ac:dyDescent="0.25">
      <c r="A6789" t="s">
        <v>1217</v>
      </c>
      <c r="B6789" t="s">
        <v>5</v>
      </c>
      <c r="C6789" t="s">
        <v>15</v>
      </c>
      <c r="D6789" s="1">
        <v>43300</v>
      </c>
      <c r="E6789" s="1">
        <v>43395</v>
      </c>
      <c r="F6789" s="1">
        <v>43419</v>
      </c>
      <c r="G6789" s="1">
        <v>43405</v>
      </c>
      <c r="H6789" s="13">
        <f>Orders[[#This Row],[DeliveryDate]]-Orders[[#This Row],[OrderDate]]</f>
        <v>10</v>
      </c>
      <c r="I6789" t="s">
        <v>3</v>
      </c>
      <c r="J6789" t="str">
        <f>_xlfn.XLOOKUP(Orders[[#This Row],[_SalesRepID]],'Sales team'!A:A,'Sales team'!B:B)</f>
        <v>Roger Alexander</v>
      </c>
      <c r="K6789">
        <v>15</v>
      </c>
      <c r="L6789">
        <v>33</v>
      </c>
      <c r="M6789">
        <v>21</v>
      </c>
      <c r="N6789" t="str">
        <f>_xlfn.XLOOKUP(Orders[[#This Row],[_ProductID]],Products!A:A,Products!C:C)</f>
        <v>Outdoor</v>
      </c>
      <c r="O6789">
        <v>9</v>
      </c>
      <c r="P6789">
        <v>0.1</v>
      </c>
      <c r="Q6789" s="2">
        <v>6371.7</v>
      </c>
      <c r="R6789" s="2">
        <v>4460.1899999999996</v>
      </c>
      <c r="S6789" s="2">
        <v>40141.71</v>
      </c>
      <c r="T6789" s="2">
        <v>8920.380000000001</v>
      </c>
    </row>
    <row r="6790" spans="1:20" x14ac:dyDescent="0.25">
      <c r="A6790" t="s">
        <v>1218</v>
      </c>
      <c r="B6790" t="s">
        <v>1</v>
      </c>
      <c r="C6790" t="s">
        <v>13</v>
      </c>
      <c r="D6790" s="1">
        <v>43300</v>
      </c>
      <c r="E6790" s="1">
        <v>43395</v>
      </c>
      <c r="F6790" s="1">
        <v>43420</v>
      </c>
      <c r="G6790" s="1">
        <v>43403</v>
      </c>
      <c r="H6790" s="13">
        <f>Orders[[#This Row],[DeliveryDate]]-Orders[[#This Row],[OrderDate]]</f>
        <v>8</v>
      </c>
      <c r="I6790" t="s">
        <v>3</v>
      </c>
      <c r="J6790" t="str">
        <f>_xlfn.XLOOKUP(Orders[[#This Row],[_SalesRepID]],'Sales team'!A:A,'Sales team'!B:B)</f>
        <v>Jonathan Hawkins</v>
      </c>
      <c r="K6790">
        <v>10</v>
      </c>
      <c r="L6790">
        <v>46</v>
      </c>
      <c r="M6790">
        <v>307</v>
      </c>
      <c r="N6790" t="str">
        <f>_xlfn.XLOOKUP(Orders[[#This Row],[_ProductID]],Products!A:A,Products!C:C)</f>
        <v>Electronics</v>
      </c>
      <c r="O6790">
        <v>47</v>
      </c>
      <c r="P6790">
        <v>7.4999999999999997E-2</v>
      </c>
      <c r="Q6790" s="2">
        <v>897.80000000000007</v>
      </c>
      <c r="R6790" s="2">
        <v>736.19600000000003</v>
      </c>
      <c r="S6790" s="2">
        <v>6643.7200000000012</v>
      </c>
      <c r="T6790" s="2">
        <v>754.15200000000095</v>
      </c>
    </row>
    <row r="6791" spans="1:20" x14ac:dyDescent="0.25">
      <c r="A6791" t="s">
        <v>1219</v>
      </c>
      <c r="B6791" t="s">
        <v>5</v>
      </c>
      <c r="C6791" t="s">
        <v>25</v>
      </c>
      <c r="D6791" s="1">
        <v>43300</v>
      </c>
      <c r="E6791" s="1">
        <v>43395</v>
      </c>
      <c r="F6791" s="1">
        <v>43422</v>
      </c>
      <c r="G6791" s="1">
        <v>43410</v>
      </c>
      <c r="H6791" s="13">
        <f>Orders[[#This Row],[DeliveryDate]]-Orders[[#This Row],[OrderDate]]</f>
        <v>15</v>
      </c>
      <c r="I6791" t="s">
        <v>3</v>
      </c>
      <c r="J6791" t="str">
        <f>_xlfn.XLOOKUP(Orders[[#This Row],[_SalesRepID]],'Sales team'!A:A,'Sales team'!B:B)</f>
        <v>Anthony Berry</v>
      </c>
      <c r="K6791">
        <v>16</v>
      </c>
      <c r="L6791">
        <v>14</v>
      </c>
      <c r="M6791">
        <v>362</v>
      </c>
      <c r="N6791" t="str">
        <f>_xlfn.XLOOKUP(Orders[[#This Row],[_ProductID]],Products!A:A,Products!C:C)</f>
        <v>Outdoor</v>
      </c>
      <c r="O6791">
        <v>9</v>
      </c>
      <c r="P6791">
        <v>0.4</v>
      </c>
      <c r="Q6791" s="2">
        <v>837.5</v>
      </c>
      <c r="R6791" s="2">
        <v>586.25</v>
      </c>
      <c r="S6791" s="2">
        <v>1005</v>
      </c>
      <c r="T6791" s="2">
        <v>-167.5</v>
      </c>
    </row>
    <row r="6792" spans="1:20" x14ac:dyDescent="0.25">
      <c r="A6792" t="s">
        <v>1220</v>
      </c>
      <c r="B6792" t="s">
        <v>5</v>
      </c>
      <c r="C6792" t="s">
        <v>15</v>
      </c>
      <c r="D6792" s="1">
        <v>43300</v>
      </c>
      <c r="E6792" s="1">
        <v>43395</v>
      </c>
      <c r="F6792" s="1">
        <v>43410</v>
      </c>
      <c r="G6792" s="1">
        <v>43398</v>
      </c>
      <c r="H6792" s="13">
        <f>Orders[[#This Row],[DeliveryDate]]-Orders[[#This Row],[OrderDate]]</f>
        <v>3</v>
      </c>
      <c r="I6792" t="s">
        <v>3</v>
      </c>
      <c r="J6792" t="str">
        <f>_xlfn.XLOOKUP(Orders[[#This Row],[_SalesRepID]],'Sales team'!A:A,'Sales team'!B:B)</f>
        <v>Todd Roberts</v>
      </c>
      <c r="K6792">
        <v>13</v>
      </c>
      <c r="L6792">
        <v>13</v>
      </c>
      <c r="M6792">
        <v>8</v>
      </c>
      <c r="N6792" t="str">
        <f>_xlfn.XLOOKUP(Orders[[#This Row],[_ProductID]],Products!A:A,Products!C:C)</f>
        <v>Home décor</v>
      </c>
      <c r="O6792">
        <v>46</v>
      </c>
      <c r="P6792">
        <v>7.4999999999999997E-2</v>
      </c>
      <c r="Q6792" s="2">
        <v>737</v>
      </c>
      <c r="R6792" s="2">
        <v>626.44999999999993</v>
      </c>
      <c r="S6792" s="2">
        <v>2045.1750000000002</v>
      </c>
      <c r="T6792" s="2">
        <v>165.82500000000027</v>
      </c>
    </row>
    <row r="6793" spans="1:20" x14ac:dyDescent="0.25">
      <c r="A6793" t="s">
        <v>1202</v>
      </c>
      <c r="B6793" t="s">
        <v>5</v>
      </c>
      <c r="C6793" t="s">
        <v>13</v>
      </c>
      <c r="D6793" s="1">
        <v>43300</v>
      </c>
      <c r="E6793" s="1">
        <v>43394</v>
      </c>
      <c r="F6793" s="1">
        <v>43411</v>
      </c>
      <c r="G6793" s="1">
        <v>43412</v>
      </c>
      <c r="H6793" s="13">
        <f>Orders[[#This Row],[DeliveryDate]]-Orders[[#This Row],[OrderDate]]</f>
        <v>18</v>
      </c>
      <c r="I6793" t="s">
        <v>3</v>
      </c>
      <c r="J6793" t="str">
        <f>_xlfn.XLOOKUP(Orders[[#This Row],[_SalesRepID]],'Sales team'!A:A,'Sales team'!B:B)</f>
        <v>Anthony Berry</v>
      </c>
      <c r="K6793">
        <v>16</v>
      </c>
      <c r="L6793">
        <v>48</v>
      </c>
      <c r="M6793">
        <v>285</v>
      </c>
      <c r="N6793" t="str">
        <f>_xlfn.XLOOKUP(Orders[[#This Row],[_ProductID]],Products!A:A,Products!C:C)</f>
        <v>Home décor</v>
      </c>
      <c r="O6793">
        <v>17</v>
      </c>
      <c r="P6793">
        <v>0.1</v>
      </c>
      <c r="Q6793" s="2">
        <v>5547.6</v>
      </c>
      <c r="R6793" s="2">
        <v>3217.6080000000002</v>
      </c>
      <c r="S6793" s="2">
        <v>14978.520000000002</v>
      </c>
      <c r="T6793" s="2">
        <v>5325.6960000000017</v>
      </c>
    </row>
    <row r="6794" spans="1:20" x14ac:dyDescent="0.25">
      <c r="A6794" t="s">
        <v>1203</v>
      </c>
      <c r="B6794" t="s">
        <v>5</v>
      </c>
      <c r="C6794" t="s">
        <v>13</v>
      </c>
      <c r="D6794" s="1">
        <v>43300</v>
      </c>
      <c r="E6794" s="1">
        <v>43394</v>
      </c>
      <c r="F6794" s="1">
        <v>43418</v>
      </c>
      <c r="G6794" s="1">
        <v>43409</v>
      </c>
      <c r="H6794" s="13">
        <f>Orders[[#This Row],[DeliveryDate]]-Orders[[#This Row],[OrderDate]]</f>
        <v>15</v>
      </c>
      <c r="I6794" t="s">
        <v>3</v>
      </c>
      <c r="J6794" t="str">
        <f>_xlfn.XLOOKUP(Orders[[#This Row],[_SalesRepID]],'Sales team'!A:A,'Sales team'!B:B)</f>
        <v>Todd Roberts</v>
      </c>
      <c r="K6794">
        <v>13</v>
      </c>
      <c r="L6794">
        <v>13</v>
      </c>
      <c r="M6794">
        <v>329</v>
      </c>
      <c r="N6794" t="str">
        <f>_xlfn.XLOOKUP(Orders[[#This Row],[_ProductID]],Products!A:A,Products!C:C)</f>
        <v>Electronics</v>
      </c>
      <c r="O6794">
        <v>6</v>
      </c>
      <c r="P6794">
        <v>0.05</v>
      </c>
      <c r="Q6794" s="2">
        <v>683.4</v>
      </c>
      <c r="R6794" s="2">
        <v>396.37199999999996</v>
      </c>
      <c r="S6794" s="2">
        <v>1947.6899999999998</v>
      </c>
      <c r="T6794" s="2">
        <v>758.57399999999984</v>
      </c>
    </row>
    <row r="6795" spans="1:20" x14ac:dyDescent="0.25">
      <c r="A6795" t="s">
        <v>1204</v>
      </c>
      <c r="B6795" t="s">
        <v>1</v>
      </c>
      <c r="C6795" t="s">
        <v>15</v>
      </c>
      <c r="D6795" s="1">
        <v>43300</v>
      </c>
      <c r="E6795" s="1">
        <v>43394</v>
      </c>
      <c r="F6795" s="1">
        <v>43415</v>
      </c>
      <c r="G6795" s="1">
        <v>43412</v>
      </c>
      <c r="H6795" s="13">
        <f>Orders[[#This Row],[DeliveryDate]]-Orders[[#This Row],[OrderDate]]</f>
        <v>18</v>
      </c>
      <c r="I6795" t="s">
        <v>3</v>
      </c>
      <c r="J6795" t="str">
        <f>_xlfn.XLOOKUP(Orders[[#This Row],[_SalesRepID]],'Sales team'!A:A,'Sales team'!B:B)</f>
        <v>Joshua Little</v>
      </c>
      <c r="K6795">
        <v>11</v>
      </c>
      <c r="L6795">
        <v>1</v>
      </c>
      <c r="M6795">
        <v>42</v>
      </c>
      <c r="N6795" t="str">
        <f>_xlfn.XLOOKUP(Orders[[#This Row],[_ProductID]],Products!A:A,Products!C:C)</f>
        <v>Home décor</v>
      </c>
      <c r="O6795">
        <v>46</v>
      </c>
      <c r="P6795">
        <v>0.15</v>
      </c>
      <c r="Q6795" s="2">
        <v>5058.5</v>
      </c>
      <c r="R6795" s="2">
        <v>2782.1750000000002</v>
      </c>
      <c r="S6795" s="2">
        <v>25798.35</v>
      </c>
      <c r="T6795" s="2">
        <v>9105.2999999999956</v>
      </c>
    </row>
    <row r="6796" spans="1:20" x14ac:dyDescent="0.25">
      <c r="A6796" t="s">
        <v>1205</v>
      </c>
      <c r="B6796" t="s">
        <v>5</v>
      </c>
      <c r="C6796" t="s">
        <v>25</v>
      </c>
      <c r="D6796" s="1">
        <v>43300</v>
      </c>
      <c r="E6796" s="1">
        <v>43394</v>
      </c>
      <c r="F6796" s="1">
        <v>43414</v>
      </c>
      <c r="G6796" s="1">
        <v>43424</v>
      </c>
      <c r="H6796" s="13">
        <f>Orders[[#This Row],[DeliveryDate]]-Orders[[#This Row],[OrderDate]]</f>
        <v>30</v>
      </c>
      <c r="I6796" t="s">
        <v>3</v>
      </c>
      <c r="J6796" t="str">
        <f>_xlfn.XLOOKUP(Orders[[#This Row],[_SalesRepID]],'Sales team'!A:A,'Sales team'!B:B)</f>
        <v>Todd Roberts</v>
      </c>
      <c r="K6796">
        <v>13</v>
      </c>
      <c r="L6796">
        <v>17</v>
      </c>
      <c r="M6796">
        <v>332</v>
      </c>
      <c r="N6796" t="str">
        <f>_xlfn.XLOOKUP(Orders[[#This Row],[_ProductID]],Products!A:A,Products!C:C)</f>
        <v>Furniture</v>
      </c>
      <c r="O6796">
        <v>20</v>
      </c>
      <c r="P6796">
        <v>7.4999999999999997E-2</v>
      </c>
      <c r="Q6796" s="2">
        <v>2485.7000000000003</v>
      </c>
      <c r="R6796" s="2">
        <v>1217.9930000000002</v>
      </c>
      <c r="S6796" s="2">
        <v>18394.180000000004</v>
      </c>
      <c r="T6796" s="2">
        <v>8650.2360000000026</v>
      </c>
    </row>
    <row r="6797" spans="1:20" x14ac:dyDescent="0.25">
      <c r="A6797" t="s">
        <v>1206</v>
      </c>
      <c r="B6797" t="s">
        <v>10</v>
      </c>
      <c r="C6797" t="s">
        <v>2</v>
      </c>
      <c r="D6797" s="1">
        <v>43300</v>
      </c>
      <c r="E6797" s="1">
        <v>43394</v>
      </c>
      <c r="F6797" s="1">
        <v>43397</v>
      </c>
      <c r="G6797" s="1">
        <v>43416</v>
      </c>
      <c r="H6797" s="13">
        <f>Orders[[#This Row],[DeliveryDate]]-Orders[[#This Row],[OrderDate]]</f>
        <v>22</v>
      </c>
      <c r="I6797" t="s">
        <v>3</v>
      </c>
      <c r="J6797" t="str">
        <f>_xlfn.XLOOKUP(Orders[[#This Row],[_SalesRepID]],'Sales team'!A:A,'Sales team'!B:B)</f>
        <v>Carlos Miller</v>
      </c>
      <c r="K6797">
        <v>28</v>
      </c>
      <c r="L6797">
        <v>31</v>
      </c>
      <c r="M6797">
        <v>229</v>
      </c>
      <c r="N6797" t="str">
        <f>_xlfn.XLOOKUP(Orders[[#This Row],[_ProductID]],Products!A:A,Products!C:C)</f>
        <v>Home décor</v>
      </c>
      <c r="O6797">
        <v>44</v>
      </c>
      <c r="P6797">
        <v>7.4999999999999997E-2</v>
      </c>
      <c r="Q6797" s="2">
        <v>6056.8</v>
      </c>
      <c r="R6797" s="2">
        <v>2907.2640000000001</v>
      </c>
      <c r="S6797" s="2">
        <v>44820.320000000007</v>
      </c>
      <c r="T6797" s="2">
        <v>21562.208000000006</v>
      </c>
    </row>
    <row r="6798" spans="1:20" x14ac:dyDescent="0.25">
      <c r="A6798" t="s">
        <v>1207</v>
      </c>
      <c r="B6798" t="s">
        <v>8</v>
      </c>
      <c r="C6798" t="s">
        <v>13</v>
      </c>
      <c r="D6798" s="1">
        <v>43300</v>
      </c>
      <c r="E6798" s="1">
        <v>43394</v>
      </c>
      <c r="F6798" s="1">
        <v>43404</v>
      </c>
      <c r="G6798" s="1">
        <v>43427</v>
      </c>
      <c r="H6798" s="13">
        <f>Orders[[#This Row],[DeliveryDate]]-Orders[[#This Row],[OrderDate]]</f>
        <v>33</v>
      </c>
      <c r="I6798" t="s">
        <v>3</v>
      </c>
      <c r="J6798" t="str">
        <f>_xlfn.XLOOKUP(Orders[[#This Row],[_SalesRepID]],'Sales team'!A:A,'Sales team'!B:B)</f>
        <v>Samuel Fowler</v>
      </c>
      <c r="K6798">
        <v>21</v>
      </c>
      <c r="L6798">
        <v>19</v>
      </c>
      <c r="M6798">
        <v>327</v>
      </c>
      <c r="N6798" t="str">
        <f>_xlfn.XLOOKUP(Orders[[#This Row],[_ProductID]],Products!A:A,Products!C:C)</f>
        <v>Kitchen &amp; Dining</v>
      </c>
      <c r="O6798">
        <v>37</v>
      </c>
      <c r="P6798">
        <v>0.1</v>
      </c>
      <c r="Q6798" s="2">
        <v>3819</v>
      </c>
      <c r="R6798" s="2">
        <v>2367.7800000000002</v>
      </c>
      <c r="S6798" s="2">
        <v>27496.799999999999</v>
      </c>
      <c r="T6798" s="2">
        <v>8554.5599999999977</v>
      </c>
    </row>
    <row r="6799" spans="1:20" x14ac:dyDescent="0.25">
      <c r="A6799" t="s">
        <v>1208</v>
      </c>
      <c r="B6799" t="s">
        <v>1</v>
      </c>
      <c r="C6799" t="s">
        <v>13</v>
      </c>
      <c r="D6799" s="1">
        <v>43300</v>
      </c>
      <c r="E6799" s="1">
        <v>43394</v>
      </c>
      <c r="F6799" s="1">
        <v>43405</v>
      </c>
      <c r="G6799" s="1">
        <v>43411</v>
      </c>
      <c r="H6799" s="13">
        <f>Orders[[#This Row],[DeliveryDate]]-Orders[[#This Row],[OrderDate]]</f>
        <v>17</v>
      </c>
      <c r="I6799" t="s">
        <v>3</v>
      </c>
      <c r="J6799" t="str">
        <f>_xlfn.XLOOKUP(Orders[[#This Row],[_SalesRepID]],'Sales team'!A:A,'Sales team'!B:B)</f>
        <v>Chris Armstrong</v>
      </c>
      <c r="K6799">
        <v>4</v>
      </c>
      <c r="L6799">
        <v>33</v>
      </c>
      <c r="M6799">
        <v>278</v>
      </c>
      <c r="N6799" t="str">
        <f>_xlfn.XLOOKUP(Orders[[#This Row],[_ProductID]],Products!A:A,Products!C:C)</f>
        <v>Outdoor</v>
      </c>
      <c r="O6799">
        <v>9</v>
      </c>
      <c r="P6799">
        <v>0.1</v>
      </c>
      <c r="Q6799" s="2">
        <v>951.4</v>
      </c>
      <c r="R6799" s="2">
        <v>437.64400000000001</v>
      </c>
      <c r="S6799" s="2">
        <v>5137.5599999999995</v>
      </c>
      <c r="T6799" s="2">
        <v>2511.6959999999995</v>
      </c>
    </row>
    <row r="6800" spans="1:20" x14ac:dyDescent="0.25">
      <c r="A6800" t="s">
        <v>1209</v>
      </c>
      <c r="B6800" t="s">
        <v>10</v>
      </c>
      <c r="C6800" t="s">
        <v>6</v>
      </c>
      <c r="D6800" s="1">
        <v>43300</v>
      </c>
      <c r="E6800" s="1">
        <v>43394</v>
      </c>
      <c r="F6800" s="1">
        <v>43397</v>
      </c>
      <c r="G6800" s="1">
        <v>43403</v>
      </c>
      <c r="H6800" s="13">
        <f>Orders[[#This Row],[DeliveryDate]]-Orders[[#This Row],[OrderDate]]</f>
        <v>9</v>
      </c>
      <c r="I6800" t="s">
        <v>3</v>
      </c>
      <c r="J6800" t="str">
        <f>_xlfn.XLOOKUP(Orders[[#This Row],[_SalesRepID]],'Sales team'!A:A,'Sales team'!B:B)</f>
        <v>Carlos Miller</v>
      </c>
      <c r="K6800">
        <v>28</v>
      </c>
      <c r="L6800">
        <v>38</v>
      </c>
      <c r="M6800">
        <v>121</v>
      </c>
      <c r="N6800" t="str">
        <f>_xlfn.XLOOKUP(Orders[[#This Row],[_ProductID]],Products!A:A,Products!C:C)</f>
        <v>Home décor</v>
      </c>
      <c r="O6800">
        <v>21</v>
      </c>
      <c r="P6800">
        <v>0.2</v>
      </c>
      <c r="Q6800" s="2">
        <v>1172.5</v>
      </c>
      <c r="R6800" s="2">
        <v>926.27500000000009</v>
      </c>
      <c r="S6800" s="2">
        <v>5628</v>
      </c>
      <c r="T6800" s="2">
        <v>70.349999999999454</v>
      </c>
    </row>
    <row r="6801" spans="1:20" x14ac:dyDescent="0.25">
      <c r="A6801" t="s">
        <v>1210</v>
      </c>
      <c r="B6801" t="s">
        <v>1</v>
      </c>
      <c r="C6801" t="s">
        <v>6</v>
      </c>
      <c r="D6801" s="1">
        <v>43300</v>
      </c>
      <c r="E6801" s="1">
        <v>43394</v>
      </c>
      <c r="F6801" s="1">
        <v>43420</v>
      </c>
      <c r="G6801" s="1">
        <v>43406</v>
      </c>
      <c r="H6801" s="13">
        <f>Orders[[#This Row],[DeliveryDate]]-Orders[[#This Row],[OrderDate]]</f>
        <v>12</v>
      </c>
      <c r="I6801" t="s">
        <v>3</v>
      </c>
      <c r="J6801" t="str">
        <f>_xlfn.XLOOKUP(Orders[[#This Row],[_SalesRepID]],'Sales team'!A:A,'Sales team'!B:B)</f>
        <v>Jonathan Hawkins</v>
      </c>
      <c r="K6801">
        <v>10</v>
      </c>
      <c r="L6801">
        <v>36</v>
      </c>
      <c r="M6801">
        <v>198</v>
      </c>
      <c r="N6801" t="str">
        <f>_xlfn.XLOOKUP(Orders[[#This Row],[_ProductID]],Products!A:A,Products!C:C)</f>
        <v>Electronics</v>
      </c>
      <c r="O6801">
        <v>47</v>
      </c>
      <c r="P6801">
        <v>0.05</v>
      </c>
      <c r="Q6801" s="2">
        <v>2586.2000000000003</v>
      </c>
      <c r="R6801" s="2">
        <v>1396.5480000000002</v>
      </c>
      <c r="S6801" s="2">
        <v>19655.120000000003</v>
      </c>
      <c r="T6801" s="2">
        <v>8482.7360000000008</v>
      </c>
    </row>
    <row r="6802" spans="1:20" x14ac:dyDescent="0.25">
      <c r="A6802" t="s">
        <v>1194</v>
      </c>
      <c r="B6802" t="s">
        <v>1</v>
      </c>
      <c r="C6802" t="s">
        <v>6</v>
      </c>
      <c r="D6802" s="1">
        <v>43300</v>
      </c>
      <c r="E6802" s="1">
        <v>43393</v>
      </c>
      <c r="F6802" s="1">
        <v>43421</v>
      </c>
      <c r="G6802" s="1">
        <v>43406</v>
      </c>
      <c r="H6802" s="13">
        <f>Orders[[#This Row],[DeliveryDate]]-Orders[[#This Row],[OrderDate]]</f>
        <v>13</v>
      </c>
      <c r="I6802" t="s">
        <v>3</v>
      </c>
      <c r="J6802" t="str">
        <f>_xlfn.XLOOKUP(Orders[[#This Row],[_SalesRepID]],'Sales team'!A:A,'Sales team'!B:B)</f>
        <v>Joshua Ryan</v>
      </c>
      <c r="K6802">
        <v>9</v>
      </c>
      <c r="L6802">
        <v>43</v>
      </c>
      <c r="M6802">
        <v>188</v>
      </c>
      <c r="N6802" t="str">
        <f>_xlfn.XLOOKUP(Orders[[#This Row],[_ProductID]],Products!A:A,Products!C:C)</f>
        <v>Home décor</v>
      </c>
      <c r="O6802">
        <v>45</v>
      </c>
      <c r="P6802">
        <v>7.4999999999999997E-2</v>
      </c>
      <c r="Q6802" s="2">
        <v>2673.3</v>
      </c>
      <c r="R6802" s="2">
        <v>1684.1790000000001</v>
      </c>
      <c r="S6802" s="2">
        <v>12364.012500000001</v>
      </c>
      <c r="T6802" s="2">
        <v>3943.1175000000003</v>
      </c>
    </row>
    <row r="6803" spans="1:20" x14ac:dyDescent="0.25">
      <c r="A6803" t="s">
        <v>1195</v>
      </c>
      <c r="B6803" t="s">
        <v>8</v>
      </c>
      <c r="C6803" t="s">
        <v>13</v>
      </c>
      <c r="D6803" s="1">
        <v>43300</v>
      </c>
      <c r="E6803" s="1">
        <v>43393</v>
      </c>
      <c r="F6803" s="1">
        <v>43400</v>
      </c>
      <c r="G6803" s="1">
        <v>43397</v>
      </c>
      <c r="H6803" s="13">
        <f>Orders[[#This Row],[DeliveryDate]]-Orders[[#This Row],[OrderDate]]</f>
        <v>4</v>
      </c>
      <c r="I6803" t="s">
        <v>3</v>
      </c>
      <c r="J6803" t="str">
        <f>_xlfn.XLOOKUP(Orders[[#This Row],[_SalesRepID]],'Sales team'!A:A,'Sales team'!B:B)</f>
        <v>Samuel Fowler</v>
      </c>
      <c r="K6803">
        <v>21</v>
      </c>
      <c r="L6803">
        <v>13</v>
      </c>
      <c r="M6803">
        <v>290</v>
      </c>
      <c r="N6803" t="str">
        <f>_xlfn.XLOOKUP(Orders[[#This Row],[_ProductID]],Products!A:A,Products!C:C)</f>
        <v>Home décor</v>
      </c>
      <c r="O6803">
        <v>24</v>
      </c>
      <c r="P6803">
        <v>0.1</v>
      </c>
      <c r="Q6803" s="2">
        <v>3999.9</v>
      </c>
      <c r="R6803" s="2">
        <v>2559.9360000000001</v>
      </c>
      <c r="S6803" s="2">
        <v>21599.460000000003</v>
      </c>
      <c r="T6803" s="2">
        <v>6239.844000000001</v>
      </c>
    </row>
    <row r="6804" spans="1:20" x14ac:dyDescent="0.25">
      <c r="A6804" t="s">
        <v>1196</v>
      </c>
      <c r="B6804" t="s">
        <v>5</v>
      </c>
      <c r="C6804" t="s">
        <v>2</v>
      </c>
      <c r="D6804" s="1">
        <v>43300</v>
      </c>
      <c r="E6804" s="1">
        <v>43393</v>
      </c>
      <c r="F6804" s="1">
        <v>43412</v>
      </c>
      <c r="G6804" s="1">
        <v>43404</v>
      </c>
      <c r="H6804" s="13">
        <f>Orders[[#This Row],[DeliveryDate]]-Orders[[#This Row],[OrderDate]]</f>
        <v>11</v>
      </c>
      <c r="I6804" t="s">
        <v>3</v>
      </c>
      <c r="J6804" t="str">
        <f>_xlfn.XLOOKUP(Orders[[#This Row],[_SalesRepID]],'Sales team'!A:A,'Sales team'!B:B)</f>
        <v>Carl Nguyen</v>
      </c>
      <c r="K6804">
        <v>12</v>
      </c>
      <c r="L6804">
        <v>18</v>
      </c>
      <c r="M6804">
        <v>226</v>
      </c>
      <c r="N6804" t="str">
        <f>_xlfn.XLOOKUP(Orders[[#This Row],[_ProductID]],Products!A:A,Products!C:C)</f>
        <v>Home décor</v>
      </c>
      <c r="O6804">
        <v>40</v>
      </c>
      <c r="P6804">
        <v>0.05</v>
      </c>
      <c r="Q6804" s="2">
        <v>3845.8</v>
      </c>
      <c r="R6804" s="2">
        <v>3268.9300000000003</v>
      </c>
      <c r="S6804" s="2">
        <v>7307.02</v>
      </c>
      <c r="T6804" s="2">
        <v>769.15999999999985</v>
      </c>
    </row>
    <row r="6805" spans="1:20" x14ac:dyDescent="0.25">
      <c r="A6805" t="s">
        <v>1197</v>
      </c>
      <c r="B6805" t="s">
        <v>5</v>
      </c>
      <c r="C6805" t="s">
        <v>6</v>
      </c>
      <c r="D6805" s="1">
        <v>43300</v>
      </c>
      <c r="E6805" s="1">
        <v>43393</v>
      </c>
      <c r="F6805" s="1">
        <v>43395</v>
      </c>
      <c r="G6805" s="1">
        <v>43406</v>
      </c>
      <c r="H6805" s="13">
        <f>Orders[[#This Row],[DeliveryDate]]-Orders[[#This Row],[OrderDate]]</f>
        <v>13</v>
      </c>
      <c r="I6805" t="s">
        <v>3</v>
      </c>
      <c r="J6805" t="str">
        <f>_xlfn.XLOOKUP(Orders[[#This Row],[_SalesRepID]],'Sales team'!A:A,'Sales team'!B:B)</f>
        <v>Todd Roberts</v>
      </c>
      <c r="K6805">
        <v>13</v>
      </c>
      <c r="L6805">
        <v>44</v>
      </c>
      <c r="M6805">
        <v>127</v>
      </c>
      <c r="N6805" t="str">
        <f>_xlfn.XLOOKUP(Orders[[#This Row],[_ProductID]],Products!A:A,Products!C:C)</f>
        <v>Outdoor</v>
      </c>
      <c r="O6805">
        <v>18</v>
      </c>
      <c r="P6805">
        <v>0.15</v>
      </c>
      <c r="Q6805" s="2">
        <v>2311.5</v>
      </c>
      <c r="R6805" s="2">
        <v>1433.1299999999999</v>
      </c>
      <c r="S6805" s="2">
        <v>3929.5499999999997</v>
      </c>
      <c r="T6805" s="2">
        <v>1063.29</v>
      </c>
    </row>
    <row r="6806" spans="1:20" x14ac:dyDescent="0.25">
      <c r="A6806" t="s">
        <v>1198</v>
      </c>
      <c r="B6806" t="s">
        <v>1</v>
      </c>
      <c r="C6806" t="s">
        <v>25</v>
      </c>
      <c r="D6806" s="1">
        <v>43300</v>
      </c>
      <c r="E6806" s="1">
        <v>43393</v>
      </c>
      <c r="F6806" s="1">
        <v>43420</v>
      </c>
      <c r="G6806" s="1">
        <v>43424</v>
      </c>
      <c r="H6806" s="13">
        <f>Orders[[#This Row],[DeliveryDate]]-Orders[[#This Row],[OrderDate]]</f>
        <v>31</v>
      </c>
      <c r="I6806" t="s">
        <v>3</v>
      </c>
      <c r="J6806" t="str">
        <f>_xlfn.XLOOKUP(Orders[[#This Row],[_SalesRepID]],'Sales team'!A:A,'Sales team'!B:B)</f>
        <v>George Lewis</v>
      </c>
      <c r="K6806">
        <v>8</v>
      </c>
      <c r="L6806">
        <v>43</v>
      </c>
      <c r="M6806">
        <v>354</v>
      </c>
      <c r="N6806" t="str">
        <f>_xlfn.XLOOKUP(Orders[[#This Row],[_ProductID]],Products!A:A,Products!C:C)</f>
        <v>Furniture</v>
      </c>
      <c r="O6806">
        <v>34</v>
      </c>
      <c r="P6806">
        <v>0.15</v>
      </c>
      <c r="Q6806" s="2">
        <v>1112.2</v>
      </c>
      <c r="R6806" s="2">
        <v>444.88000000000005</v>
      </c>
      <c r="S6806" s="2">
        <v>2836.11</v>
      </c>
      <c r="T6806" s="2">
        <v>1501.47</v>
      </c>
    </row>
    <row r="6807" spans="1:20" x14ac:dyDescent="0.25">
      <c r="A6807" t="s">
        <v>1199</v>
      </c>
      <c r="B6807" t="s">
        <v>5</v>
      </c>
      <c r="C6807" t="s">
        <v>6</v>
      </c>
      <c r="D6807" s="1">
        <v>43300</v>
      </c>
      <c r="E6807" s="1">
        <v>43393</v>
      </c>
      <c r="F6807" s="1">
        <v>43415</v>
      </c>
      <c r="G6807" s="1">
        <v>43411</v>
      </c>
      <c r="H6807" s="13">
        <f>Orders[[#This Row],[DeliveryDate]]-Orders[[#This Row],[OrderDate]]</f>
        <v>18</v>
      </c>
      <c r="I6807" t="s">
        <v>3</v>
      </c>
      <c r="J6807" t="str">
        <f>_xlfn.XLOOKUP(Orders[[#This Row],[_SalesRepID]],'Sales team'!A:A,'Sales team'!B:B)</f>
        <v>Anthony Berry</v>
      </c>
      <c r="K6807">
        <v>16</v>
      </c>
      <c r="L6807">
        <v>21</v>
      </c>
      <c r="M6807">
        <v>137</v>
      </c>
      <c r="N6807" t="str">
        <f>_xlfn.XLOOKUP(Orders[[#This Row],[_ProductID]],Products!A:A,Products!C:C)</f>
        <v>Home décor</v>
      </c>
      <c r="O6807">
        <v>35</v>
      </c>
      <c r="P6807">
        <v>0.05</v>
      </c>
      <c r="Q6807" s="2">
        <v>1031.8</v>
      </c>
      <c r="R6807" s="2">
        <v>588.12599999999998</v>
      </c>
      <c r="S6807" s="2">
        <v>7841.6799999999994</v>
      </c>
      <c r="T6807" s="2">
        <v>3136.6719999999996</v>
      </c>
    </row>
    <row r="6808" spans="1:20" x14ac:dyDescent="0.25">
      <c r="A6808" t="s">
        <v>1200</v>
      </c>
      <c r="B6808" t="s">
        <v>1</v>
      </c>
      <c r="C6808" t="s">
        <v>6</v>
      </c>
      <c r="D6808" s="1">
        <v>43300</v>
      </c>
      <c r="E6808" s="1">
        <v>43393</v>
      </c>
      <c r="F6808" s="1">
        <v>43399</v>
      </c>
      <c r="G6808" s="1">
        <v>43399</v>
      </c>
      <c r="H6808" s="13">
        <f>Orders[[#This Row],[DeliveryDate]]-Orders[[#This Row],[OrderDate]]</f>
        <v>6</v>
      </c>
      <c r="I6808" t="s">
        <v>3</v>
      </c>
      <c r="J6808" t="str">
        <f>_xlfn.XLOOKUP(Orders[[#This Row],[_SalesRepID]],'Sales team'!A:A,'Sales team'!B:B)</f>
        <v>Keith Griffin</v>
      </c>
      <c r="K6808">
        <v>2</v>
      </c>
      <c r="L6808">
        <v>30</v>
      </c>
      <c r="M6808">
        <v>112</v>
      </c>
      <c r="N6808" t="str">
        <f>_xlfn.XLOOKUP(Orders[[#This Row],[_ProductID]],Products!A:A,Products!C:C)</f>
        <v>Home décor</v>
      </c>
      <c r="O6808">
        <v>36</v>
      </c>
      <c r="P6808">
        <v>0.3</v>
      </c>
      <c r="Q6808" s="2">
        <v>891.1</v>
      </c>
      <c r="R6808" s="2">
        <v>650.50300000000004</v>
      </c>
      <c r="S6808" s="2">
        <v>2495.08</v>
      </c>
      <c r="T6808" s="2">
        <v>-106.93200000000024</v>
      </c>
    </row>
    <row r="6809" spans="1:20" x14ac:dyDescent="0.25">
      <c r="A6809" t="s">
        <v>1201</v>
      </c>
      <c r="B6809" t="s">
        <v>1</v>
      </c>
      <c r="C6809" t="s">
        <v>46</v>
      </c>
      <c r="D6809" s="1">
        <v>43300</v>
      </c>
      <c r="E6809" s="1">
        <v>43393</v>
      </c>
      <c r="F6809" s="1">
        <v>43399</v>
      </c>
      <c r="G6809" s="1">
        <v>43416</v>
      </c>
      <c r="H6809" s="13">
        <f>Orders[[#This Row],[DeliveryDate]]-Orders[[#This Row],[OrderDate]]</f>
        <v>23</v>
      </c>
      <c r="I6809" t="s">
        <v>3</v>
      </c>
      <c r="J6809" t="str">
        <f>_xlfn.XLOOKUP(Orders[[#This Row],[_SalesRepID]],'Sales team'!A:A,'Sales team'!B:B)</f>
        <v>Joshua Ryan</v>
      </c>
      <c r="K6809">
        <v>9</v>
      </c>
      <c r="L6809">
        <v>10</v>
      </c>
      <c r="M6809">
        <v>81</v>
      </c>
      <c r="N6809" t="str">
        <f>_xlfn.XLOOKUP(Orders[[#This Row],[_ProductID]],Products!A:A,Products!C:C)</f>
        <v>Home décor</v>
      </c>
      <c r="O6809">
        <v>45</v>
      </c>
      <c r="P6809">
        <v>0.1</v>
      </c>
      <c r="Q6809" s="2">
        <v>6103.7</v>
      </c>
      <c r="R6809" s="2">
        <v>4394.6639999999998</v>
      </c>
      <c r="S6809" s="2">
        <v>21973.32</v>
      </c>
      <c r="T6809" s="2">
        <v>4394.6640000000007</v>
      </c>
    </row>
    <row r="6810" spans="1:20" x14ac:dyDescent="0.25">
      <c r="A6810" t="s">
        <v>1187</v>
      </c>
      <c r="B6810" t="s">
        <v>5</v>
      </c>
      <c r="C6810" t="s">
        <v>25</v>
      </c>
      <c r="D6810" s="1">
        <v>43300</v>
      </c>
      <c r="E6810" s="1">
        <v>43392</v>
      </c>
      <c r="F6810" s="1">
        <v>43418</v>
      </c>
      <c r="G6810" s="1">
        <v>43424</v>
      </c>
      <c r="H6810" s="13">
        <f>Orders[[#This Row],[DeliveryDate]]-Orders[[#This Row],[OrderDate]]</f>
        <v>32</v>
      </c>
      <c r="I6810" t="s">
        <v>3</v>
      </c>
      <c r="J6810" t="str">
        <f>_xlfn.XLOOKUP(Orders[[#This Row],[_SalesRepID]],'Sales team'!A:A,'Sales team'!B:B)</f>
        <v>Todd Roberts</v>
      </c>
      <c r="K6810">
        <v>13</v>
      </c>
      <c r="L6810">
        <v>48</v>
      </c>
      <c r="M6810">
        <v>365</v>
      </c>
      <c r="N6810" t="str">
        <f>_xlfn.XLOOKUP(Orders[[#This Row],[_ProductID]],Products!A:A,Products!C:C)</f>
        <v>Home décor</v>
      </c>
      <c r="O6810">
        <v>36</v>
      </c>
      <c r="P6810">
        <v>0.05</v>
      </c>
      <c r="Q6810" s="2">
        <v>1159.1000000000001</v>
      </c>
      <c r="R6810" s="2">
        <v>985.23500000000013</v>
      </c>
      <c r="S6810" s="2">
        <v>8809.16</v>
      </c>
      <c r="T6810" s="2">
        <v>927.27999999999884</v>
      </c>
    </row>
    <row r="6811" spans="1:20" x14ac:dyDescent="0.25">
      <c r="A6811" t="s">
        <v>1188</v>
      </c>
      <c r="B6811" t="s">
        <v>1</v>
      </c>
      <c r="C6811" t="s">
        <v>2</v>
      </c>
      <c r="D6811" s="1">
        <v>43300</v>
      </c>
      <c r="E6811" s="1">
        <v>43392</v>
      </c>
      <c r="F6811" s="1">
        <v>43404</v>
      </c>
      <c r="G6811" s="1">
        <v>43403</v>
      </c>
      <c r="H6811" s="13">
        <f>Orders[[#This Row],[DeliveryDate]]-Orders[[#This Row],[OrderDate]]</f>
        <v>11</v>
      </c>
      <c r="I6811" t="s">
        <v>3</v>
      </c>
      <c r="J6811" t="str">
        <f>_xlfn.XLOOKUP(Orders[[#This Row],[_SalesRepID]],'Sales team'!A:A,'Sales team'!B:B)</f>
        <v>Jonathan Hawkins</v>
      </c>
      <c r="K6811">
        <v>10</v>
      </c>
      <c r="L6811">
        <v>11</v>
      </c>
      <c r="M6811">
        <v>257</v>
      </c>
      <c r="N6811" t="str">
        <f>_xlfn.XLOOKUP(Orders[[#This Row],[_ProductID]],Products!A:A,Products!C:C)</f>
        <v>Home décor</v>
      </c>
      <c r="O6811">
        <v>33</v>
      </c>
      <c r="P6811">
        <v>7.4999999999999997E-2</v>
      </c>
      <c r="Q6811" s="2">
        <v>241.20000000000002</v>
      </c>
      <c r="R6811" s="2">
        <v>200.196</v>
      </c>
      <c r="S6811" s="2">
        <v>1561.7700000000002</v>
      </c>
      <c r="T6811" s="2">
        <v>160.39800000000014</v>
      </c>
    </row>
    <row r="6812" spans="1:20" x14ac:dyDescent="0.25">
      <c r="A6812" t="s">
        <v>1189</v>
      </c>
      <c r="B6812" t="s">
        <v>8</v>
      </c>
      <c r="C6812" t="s">
        <v>6</v>
      </c>
      <c r="D6812" s="1">
        <v>43300</v>
      </c>
      <c r="E6812" s="1">
        <v>43392</v>
      </c>
      <c r="F6812" s="1">
        <v>43400</v>
      </c>
      <c r="G6812" s="1">
        <v>43419</v>
      </c>
      <c r="H6812" s="13">
        <f>Orders[[#This Row],[DeliveryDate]]-Orders[[#This Row],[OrderDate]]</f>
        <v>27</v>
      </c>
      <c r="I6812" t="s">
        <v>3</v>
      </c>
      <c r="J6812" t="str">
        <f>_xlfn.XLOOKUP(Orders[[#This Row],[_SalesRepID]],'Sales team'!A:A,'Sales team'!B:B)</f>
        <v>Samuel Fowler</v>
      </c>
      <c r="K6812">
        <v>21</v>
      </c>
      <c r="L6812">
        <v>45</v>
      </c>
      <c r="M6812">
        <v>181</v>
      </c>
      <c r="N6812" t="str">
        <f>_xlfn.XLOOKUP(Orders[[#This Row],[_ProductID]],Products!A:A,Products!C:C)</f>
        <v>Home décor</v>
      </c>
      <c r="O6812">
        <v>14</v>
      </c>
      <c r="P6812">
        <v>0.05</v>
      </c>
      <c r="Q6812" s="2">
        <v>5936.2</v>
      </c>
      <c r="R6812" s="2">
        <v>3264.9100000000003</v>
      </c>
      <c r="S6812" s="2">
        <v>39475.729999999996</v>
      </c>
      <c r="T6812" s="2">
        <v>16621.359999999993</v>
      </c>
    </row>
    <row r="6813" spans="1:20" x14ac:dyDescent="0.25">
      <c r="A6813" t="s">
        <v>1190</v>
      </c>
      <c r="B6813" t="s">
        <v>5</v>
      </c>
      <c r="C6813" t="s">
        <v>13</v>
      </c>
      <c r="D6813" s="1">
        <v>43300</v>
      </c>
      <c r="E6813" s="1">
        <v>43392</v>
      </c>
      <c r="F6813" s="1">
        <v>43415</v>
      </c>
      <c r="G6813" s="1">
        <v>43420</v>
      </c>
      <c r="H6813" s="13">
        <f>Orders[[#This Row],[DeliveryDate]]-Orders[[#This Row],[OrderDate]]</f>
        <v>28</v>
      </c>
      <c r="I6813" t="s">
        <v>3</v>
      </c>
      <c r="J6813" t="str">
        <f>_xlfn.XLOOKUP(Orders[[#This Row],[_SalesRepID]],'Sales team'!A:A,'Sales team'!B:B)</f>
        <v>Shawn Wallace</v>
      </c>
      <c r="K6813">
        <v>18</v>
      </c>
      <c r="L6813">
        <v>23</v>
      </c>
      <c r="M6813">
        <v>306</v>
      </c>
      <c r="N6813" t="str">
        <f>_xlfn.XLOOKUP(Orders[[#This Row],[_ProductID]],Products!A:A,Products!C:C)</f>
        <v>Home décor</v>
      </c>
      <c r="O6813">
        <v>3</v>
      </c>
      <c r="P6813">
        <v>7.4999999999999997E-2</v>
      </c>
      <c r="Q6813" s="2">
        <v>931.30000000000007</v>
      </c>
      <c r="R6813" s="2">
        <v>391.14600000000002</v>
      </c>
      <c r="S6813" s="2">
        <v>5168.7150000000001</v>
      </c>
      <c r="T6813" s="2">
        <v>2821.8389999999999</v>
      </c>
    </row>
    <row r="6814" spans="1:20" x14ac:dyDescent="0.25">
      <c r="A6814" t="s">
        <v>1191</v>
      </c>
      <c r="B6814" t="s">
        <v>1</v>
      </c>
      <c r="C6814" t="s">
        <v>6</v>
      </c>
      <c r="D6814" s="1">
        <v>43300</v>
      </c>
      <c r="E6814" s="1">
        <v>43392</v>
      </c>
      <c r="F6814" s="1">
        <v>43411</v>
      </c>
      <c r="G6814" s="1">
        <v>43417</v>
      </c>
      <c r="H6814" s="13">
        <f>Orders[[#This Row],[DeliveryDate]]-Orders[[#This Row],[OrderDate]]</f>
        <v>25</v>
      </c>
      <c r="I6814" t="s">
        <v>3</v>
      </c>
      <c r="J6814" t="str">
        <f>_xlfn.XLOOKUP(Orders[[#This Row],[_SalesRepID]],'Sales team'!A:A,'Sales team'!B:B)</f>
        <v>Shawn Cook</v>
      </c>
      <c r="K6814">
        <v>7</v>
      </c>
      <c r="L6814">
        <v>9</v>
      </c>
      <c r="M6814">
        <v>125</v>
      </c>
      <c r="N6814" t="str">
        <f>_xlfn.XLOOKUP(Orders[[#This Row],[_ProductID]],Products!A:A,Products!C:C)</f>
        <v>Electronics</v>
      </c>
      <c r="O6814">
        <v>6</v>
      </c>
      <c r="P6814">
        <v>0.05</v>
      </c>
      <c r="Q6814" s="2">
        <v>1299.8</v>
      </c>
      <c r="R6814" s="2">
        <v>623.904</v>
      </c>
      <c r="S6814" s="2">
        <v>4939.24</v>
      </c>
      <c r="T6814" s="2">
        <v>2443.6239999999998</v>
      </c>
    </row>
    <row r="6815" spans="1:20" x14ac:dyDescent="0.25">
      <c r="A6815" t="s">
        <v>1192</v>
      </c>
      <c r="B6815" t="s">
        <v>1</v>
      </c>
      <c r="C6815" t="s">
        <v>15</v>
      </c>
      <c r="D6815" s="1">
        <v>43300</v>
      </c>
      <c r="E6815" s="1">
        <v>43392</v>
      </c>
      <c r="F6815" s="1">
        <v>43418</v>
      </c>
      <c r="G6815" s="1">
        <v>43399</v>
      </c>
      <c r="H6815" s="13">
        <f>Orders[[#This Row],[DeliveryDate]]-Orders[[#This Row],[OrderDate]]</f>
        <v>7</v>
      </c>
      <c r="I6815" t="s">
        <v>3</v>
      </c>
      <c r="J6815" t="str">
        <f>_xlfn.XLOOKUP(Orders[[#This Row],[_SalesRepID]],'Sales team'!A:A,'Sales team'!B:B)</f>
        <v>Adam Hernandez</v>
      </c>
      <c r="K6815">
        <v>1</v>
      </c>
      <c r="L6815">
        <v>15</v>
      </c>
      <c r="M6815">
        <v>56</v>
      </c>
      <c r="N6815" t="str">
        <f>_xlfn.XLOOKUP(Orders[[#This Row],[_ProductID]],Products!A:A,Products!C:C)</f>
        <v>Electronics</v>
      </c>
      <c r="O6815">
        <v>47</v>
      </c>
      <c r="P6815">
        <v>0.05</v>
      </c>
      <c r="Q6815" s="2">
        <v>5373.4000000000005</v>
      </c>
      <c r="R6815" s="2">
        <v>2364.2960000000003</v>
      </c>
      <c r="S6815" s="2">
        <v>10209.460000000001</v>
      </c>
      <c r="T6815" s="2">
        <v>5480.8680000000004</v>
      </c>
    </row>
    <row r="6816" spans="1:20" x14ac:dyDescent="0.25">
      <c r="A6816" t="s">
        <v>1193</v>
      </c>
      <c r="B6816" t="s">
        <v>8</v>
      </c>
      <c r="C6816" t="s">
        <v>25</v>
      </c>
      <c r="D6816" s="1">
        <v>43300</v>
      </c>
      <c r="E6816" s="1">
        <v>43392</v>
      </c>
      <c r="F6816" s="1">
        <v>43405</v>
      </c>
      <c r="G6816" s="1">
        <v>43417</v>
      </c>
      <c r="H6816" s="13">
        <f>Orders[[#This Row],[DeliveryDate]]-Orders[[#This Row],[OrderDate]]</f>
        <v>25</v>
      </c>
      <c r="I6816" t="s">
        <v>3</v>
      </c>
      <c r="J6816" t="str">
        <f>_xlfn.XLOOKUP(Orders[[#This Row],[_SalesRepID]],'Sales team'!A:A,'Sales team'!B:B)</f>
        <v>Douglas Tucker</v>
      </c>
      <c r="K6816">
        <v>23</v>
      </c>
      <c r="L6816">
        <v>38</v>
      </c>
      <c r="M6816">
        <v>333</v>
      </c>
      <c r="N6816" t="str">
        <f>_xlfn.XLOOKUP(Orders[[#This Row],[_ProductID]],Products!A:A,Products!C:C)</f>
        <v>Home décor</v>
      </c>
      <c r="O6816">
        <v>26</v>
      </c>
      <c r="P6816">
        <v>0.3</v>
      </c>
      <c r="Q6816" s="2">
        <v>2224.4</v>
      </c>
      <c r="R6816" s="2">
        <v>1801.7640000000001</v>
      </c>
      <c r="S6816" s="2">
        <v>3114.16</v>
      </c>
      <c r="T6816" s="2">
        <v>-489.36800000000039</v>
      </c>
    </row>
    <row r="6817" spans="1:20" x14ac:dyDescent="0.25">
      <c r="A6817" t="s">
        <v>1176</v>
      </c>
      <c r="B6817" t="s">
        <v>5</v>
      </c>
      <c r="C6817" t="s">
        <v>6</v>
      </c>
      <c r="D6817" s="1">
        <v>43300</v>
      </c>
      <c r="E6817" s="1">
        <v>43391</v>
      </c>
      <c r="F6817" s="1">
        <v>43415</v>
      </c>
      <c r="G6817" s="1">
        <v>43409</v>
      </c>
      <c r="H6817" s="13">
        <f>Orders[[#This Row],[DeliveryDate]]-Orders[[#This Row],[OrderDate]]</f>
        <v>18</v>
      </c>
      <c r="I6817" t="s">
        <v>3</v>
      </c>
      <c r="J6817" t="str">
        <f>_xlfn.XLOOKUP(Orders[[#This Row],[_SalesRepID]],'Sales team'!A:A,'Sales team'!B:B)</f>
        <v>Nicholas Cunningham</v>
      </c>
      <c r="K6817">
        <v>19</v>
      </c>
      <c r="L6817">
        <v>46</v>
      </c>
      <c r="M6817">
        <v>151</v>
      </c>
      <c r="N6817" t="str">
        <f>_xlfn.XLOOKUP(Orders[[#This Row],[_ProductID]],Products!A:A,Products!C:C)</f>
        <v>Home décor</v>
      </c>
      <c r="O6817">
        <v>14</v>
      </c>
      <c r="P6817">
        <v>0.05</v>
      </c>
      <c r="Q6817" s="2">
        <v>241.20000000000002</v>
      </c>
      <c r="R6817" s="2">
        <v>156.78000000000003</v>
      </c>
      <c r="S6817" s="2">
        <v>458.28000000000003</v>
      </c>
      <c r="T6817" s="2">
        <v>144.71999999999997</v>
      </c>
    </row>
    <row r="6818" spans="1:20" x14ac:dyDescent="0.25">
      <c r="A6818" t="s">
        <v>1177</v>
      </c>
      <c r="B6818" t="s">
        <v>5</v>
      </c>
      <c r="C6818" t="s">
        <v>2</v>
      </c>
      <c r="D6818" s="1">
        <v>43300</v>
      </c>
      <c r="E6818" s="1">
        <v>43391</v>
      </c>
      <c r="F6818" s="1">
        <v>43397</v>
      </c>
      <c r="G6818" s="1">
        <v>43402</v>
      </c>
      <c r="H6818" s="13">
        <f>Orders[[#This Row],[DeliveryDate]]-Orders[[#This Row],[OrderDate]]</f>
        <v>11</v>
      </c>
      <c r="I6818" t="s">
        <v>3</v>
      </c>
      <c r="J6818" t="str">
        <f>_xlfn.XLOOKUP(Orders[[#This Row],[_SalesRepID]],'Sales team'!A:A,'Sales team'!B:B)</f>
        <v>Todd Roberts</v>
      </c>
      <c r="K6818">
        <v>13</v>
      </c>
      <c r="L6818">
        <v>9</v>
      </c>
      <c r="M6818">
        <v>260</v>
      </c>
      <c r="N6818" t="str">
        <f>_xlfn.XLOOKUP(Orders[[#This Row],[_ProductID]],Products!A:A,Products!C:C)</f>
        <v>Home décor</v>
      </c>
      <c r="O6818">
        <v>40</v>
      </c>
      <c r="P6818">
        <v>0.4</v>
      </c>
      <c r="Q6818" s="2">
        <v>1005</v>
      </c>
      <c r="R6818" s="2">
        <v>854.25</v>
      </c>
      <c r="S6818" s="2">
        <v>4824</v>
      </c>
      <c r="T6818" s="2">
        <v>-2010</v>
      </c>
    </row>
    <row r="6819" spans="1:20" x14ac:dyDescent="0.25">
      <c r="A6819" t="s">
        <v>1178</v>
      </c>
      <c r="B6819" t="s">
        <v>5</v>
      </c>
      <c r="C6819" t="s">
        <v>6</v>
      </c>
      <c r="D6819" s="1">
        <v>43300</v>
      </c>
      <c r="E6819" s="1">
        <v>43391</v>
      </c>
      <c r="F6819" s="1">
        <v>43411</v>
      </c>
      <c r="G6819" s="1">
        <v>43403</v>
      </c>
      <c r="H6819" s="13">
        <f>Orders[[#This Row],[DeliveryDate]]-Orders[[#This Row],[OrderDate]]</f>
        <v>12</v>
      </c>
      <c r="I6819" t="s">
        <v>3</v>
      </c>
      <c r="J6819" t="str">
        <f>_xlfn.XLOOKUP(Orders[[#This Row],[_SalesRepID]],'Sales team'!A:A,'Sales team'!B:B)</f>
        <v>Shawn Wallace</v>
      </c>
      <c r="K6819">
        <v>18</v>
      </c>
      <c r="L6819">
        <v>42</v>
      </c>
      <c r="M6819">
        <v>139</v>
      </c>
      <c r="N6819" t="str">
        <f>_xlfn.XLOOKUP(Orders[[#This Row],[_ProductID]],Products!A:A,Products!C:C)</f>
        <v>Furniture</v>
      </c>
      <c r="O6819">
        <v>34</v>
      </c>
      <c r="P6819">
        <v>0.1</v>
      </c>
      <c r="Q6819" s="2">
        <v>234.5</v>
      </c>
      <c r="R6819" s="2">
        <v>178.22</v>
      </c>
      <c r="S6819" s="2">
        <v>211.05</v>
      </c>
      <c r="T6819" s="2">
        <v>32.830000000000013</v>
      </c>
    </row>
    <row r="6820" spans="1:20" x14ac:dyDescent="0.25">
      <c r="A6820" t="s">
        <v>1179</v>
      </c>
      <c r="B6820" t="s">
        <v>1</v>
      </c>
      <c r="C6820" t="s">
        <v>6</v>
      </c>
      <c r="D6820" s="1">
        <v>43300</v>
      </c>
      <c r="E6820" s="1">
        <v>43391</v>
      </c>
      <c r="F6820" s="1">
        <v>43405</v>
      </c>
      <c r="G6820" s="1">
        <v>43420</v>
      </c>
      <c r="H6820" s="13">
        <f>Orders[[#This Row],[DeliveryDate]]-Orders[[#This Row],[OrderDate]]</f>
        <v>29</v>
      </c>
      <c r="I6820" t="s">
        <v>3</v>
      </c>
      <c r="J6820" t="str">
        <f>_xlfn.XLOOKUP(Orders[[#This Row],[_SalesRepID]],'Sales team'!A:A,'Sales team'!B:B)</f>
        <v>Chris Armstrong</v>
      </c>
      <c r="K6820">
        <v>4</v>
      </c>
      <c r="L6820">
        <v>33</v>
      </c>
      <c r="M6820">
        <v>142</v>
      </c>
      <c r="N6820" t="str">
        <f>_xlfn.XLOOKUP(Orders[[#This Row],[_ProductID]],Products!A:A,Products!C:C)</f>
        <v>Furniture</v>
      </c>
      <c r="O6820">
        <v>19</v>
      </c>
      <c r="P6820">
        <v>0.15</v>
      </c>
      <c r="Q6820" s="2">
        <v>904.5</v>
      </c>
      <c r="R6820" s="2">
        <v>741.68999999999994</v>
      </c>
      <c r="S6820" s="2">
        <v>3075.2999999999997</v>
      </c>
      <c r="T6820" s="2">
        <v>108.53999999999996</v>
      </c>
    </row>
    <row r="6821" spans="1:20" x14ac:dyDescent="0.25">
      <c r="A6821" t="s">
        <v>1180</v>
      </c>
      <c r="B6821" t="s">
        <v>1</v>
      </c>
      <c r="C6821" t="s">
        <v>6</v>
      </c>
      <c r="D6821" s="1">
        <v>43300</v>
      </c>
      <c r="E6821" s="1">
        <v>43391</v>
      </c>
      <c r="F6821" s="1">
        <v>43414</v>
      </c>
      <c r="G6821" s="1">
        <v>43399</v>
      </c>
      <c r="H6821" s="13">
        <f>Orders[[#This Row],[DeliveryDate]]-Orders[[#This Row],[OrderDate]]</f>
        <v>8</v>
      </c>
      <c r="I6821" t="s">
        <v>3</v>
      </c>
      <c r="J6821" t="str">
        <f>_xlfn.XLOOKUP(Orders[[#This Row],[_SalesRepID]],'Sales team'!A:A,'Sales team'!B:B)</f>
        <v>Jonathan Hawkins</v>
      </c>
      <c r="K6821">
        <v>10</v>
      </c>
      <c r="L6821">
        <v>12</v>
      </c>
      <c r="M6821">
        <v>88</v>
      </c>
      <c r="N6821" t="str">
        <f>_xlfn.XLOOKUP(Orders[[#This Row],[_ProductID]],Products!A:A,Products!C:C)</f>
        <v>Home décor</v>
      </c>
      <c r="O6821">
        <v>32</v>
      </c>
      <c r="P6821">
        <v>0.15</v>
      </c>
      <c r="Q6821" s="2">
        <v>1085.4000000000001</v>
      </c>
      <c r="R6821" s="2">
        <v>477.57600000000002</v>
      </c>
      <c r="S6821" s="2">
        <v>5535.54</v>
      </c>
      <c r="T6821" s="2">
        <v>2670.0839999999998</v>
      </c>
    </row>
    <row r="6822" spans="1:20" x14ac:dyDescent="0.25">
      <c r="A6822" t="s">
        <v>1181</v>
      </c>
      <c r="B6822" t="s">
        <v>1</v>
      </c>
      <c r="C6822" t="s">
        <v>46</v>
      </c>
      <c r="D6822" s="1">
        <v>43300</v>
      </c>
      <c r="E6822" s="1">
        <v>43391</v>
      </c>
      <c r="F6822" s="1">
        <v>43396</v>
      </c>
      <c r="G6822" s="1">
        <v>43411</v>
      </c>
      <c r="H6822" s="13">
        <f>Orders[[#This Row],[DeliveryDate]]-Orders[[#This Row],[OrderDate]]</f>
        <v>20</v>
      </c>
      <c r="I6822" t="s">
        <v>3</v>
      </c>
      <c r="J6822" t="str">
        <f>_xlfn.XLOOKUP(Orders[[#This Row],[_SalesRepID]],'Sales team'!A:A,'Sales team'!B:B)</f>
        <v>Joshua Little</v>
      </c>
      <c r="K6822">
        <v>11</v>
      </c>
      <c r="L6822">
        <v>3</v>
      </c>
      <c r="M6822">
        <v>84</v>
      </c>
      <c r="N6822" t="str">
        <f>_xlfn.XLOOKUP(Orders[[#This Row],[_ProductID]],Products!A:A,Products!C:C)</f>
        <v>Home décor</v>
      </c>
      <c r="O6822">
        <v>11</v>
      </c>
      <c r="P6822">
        <v>0.15</v>
      </c>
      <c r="Q6822" s="2">
        <v>1018.4</v>
      </c>
      <c r="R6822" s="2">
        <v>600.85599999999999</v>
      </c>
      <c r="S6822" s="2">
        <v>4328.2</v>
      </c>
      <c r="T6822" s="2">
        <v>1323.92</v>
      </c>
    </row>
    <row r="6823" spans="1:20" x14ac:dyDescent="0.25">
      <c r="A6823" t="s">
        <v>1182</v>
      </c>
      <c r="B6823" t="s">
        <v>1</v>
      </c>
      <c r="C6823" t="s">
        <v>15</v>
      </c>
      <c r="D6823" s="1">
        <v>43300</v>
      </c>
      <c r="E6823" s="1">
        <v>43391</v>
      </c>
      <c r="F6823" s="1">
        <v>43396</v>
      </c>
      <c r="G6823" s="1">
        <v>43410</v>
      </c>
      <c r="H6823" s="13">
        <f>Orders[[#This Row],[DeliveryDate]]-Orders[[#This Row],[OrderDate]]</f>
        <v>19</v>
      </c>
      <c r="I6823" t="s">
        <v>3</v>
      </c>
      <c r="J6823" t="str">
        <f>_xlfn.XLOOKUP(Orders[[#This Row],[_SalesRepID]],'Sales team'!A:A,'Sales team'!B:B)</f>
        <v>Joshua Little</v>
      </c>
      <c r="K6823">
        <v>11</v>
      </c>
      <c r="L6823">
        <v>46</v>
      </c>
      <c r="M6823">
        <v>26</v>
      </c>
      <c r="N6823" t="str">
        <f>_xlfn.XLOOKUP(Orders[[#This Row],[_ProductID]],Products!A:A,Products!C:C)</f>
        <v>Kitchen &amp; Dining</v>
      </c>
      <c r="O6823">
        <v>4</v>
      </c>
      <c r="P6823">
        <v>0.15</v>
      </c>
      <c r="Q6823" s="2">
        <v>261.3</v>
      </c>
      <c r="R6823" s="2">
        <v>180.297</v>
      </c>
      <c r="S6823" s="2">
        <v>888.42</v>
      </c>
      <c r="T6823" s="2">
        <v>167.23199999999997</v>
      </c>
    </row>
    <row r="6824" spans="1:20" x14ac:dyDescent="0.25">
      <c r="A6824" t="s">
        <v>1183</v>
      </c>
      <c r="B6824" t="s">
        <v>5</v>
      </c>
      <c r="C6824" t="s">
        <v>13</v>
      </c>
      <c r="D6824" s="1">
        <v>43300</v>
      </c>
      <c r="E6824" s="1">
        <v>43391</v>
      </c>
      <c r="F6824" s="1">
        <v>43418</v>
      </c>
      <c r="G6824" s="1">
        <v>43396</v>
      </c>
      <c r="H6824" s="13">
        <f>Orders[[#This Row],[DeliveryDate]]-Orders[[#This Row],[OrderDate]]</f>
        <v>5</v>
      </c>
      <c r="I6824" t="s">
        <v>3</v>
      </c>
      <c r="J6824" t="str">
        <f>_xlfn.XLOOKUP(Orders[[#This Row],[_SalesRepID]],'Sales team'!A:A,'Sales team'!B:B)</f>
        <v>Todd Roberts</v>
      </c>
      <c r="K6824">
        <v>13</v>
      </c>
      <c r="L6824">
        <v>25</v>
      </c>
      <c r="M6824">
        <v>291</v>
      </c>
      <c r="N6824" t="str">
        <f>_xlfn.XLOOKUP(Orders[[#This Row],[_ProductID]],Products!A:A,Products!C:C)</f>
        <v>Home décor</v>
      </c>
      <c r="O6824">
        <v>43</v>
      </c>
      <c r="P6824">
        <v>7.4999999999999997E-2</v>
      </c>
      <c r="Q6824" s="2">
        <v>3939.6</v>
      </c>
      <c r="R6824" s="2">
        <v>2166.7800000000002</v>
      </c>
      <c r="S6824" s="2">
        <v>18220.650000000001</v>
      </c>
      <c r="T6824" s="2">
        <v>7386.75</v>
      </c>
    </row>
    <row r="6825" spans="1:20" x14ac:dyDescent="0.25">
      <c r="A6825" t="s">
        <v>1184</v>
      </c>
      <c r="B6825" t="s">
        <v>5</v>
      </c>
      <c r="C6825" t="s">
        <v>13</v>
      </c>
      <c r="D6825" s="1">
        <v>43300</v>
      </c>
      <c r="E6825" s="1">
        <v>43391</v>
      </c>
      <c r="F6825" s="1">
        <v>43418</v>
      </c>
      <c r="G6825" s="1">
        <v>43416</v>
      </c>
      <c r="H6825" s="13">
        <f>Orders[[#This Row],[DeliveryDate]]-Orders[[#This Row],[OrderDate]]</f>
        <v>25</v>
      </c>
      <c r="I6825" t="s">
        <v>3</v>
      </c>
      <c r="J6825" t="str">
        <f>_xlfn.XLOOKUP(Orders[[#This Row],[_SalesRepID]],'Sales team'!A:A,'Sales team'!B:B)</f>
        <v>Roger Alexander</v>
      </c>
      <c r="K6825">
        <v>15</v>
      </c>
      <c r="L6825">
        <v>34</v>
      </c>
      <c r="M6825">
        <v>302</v>
      </c>
      <c r="N6825" t="str">
        <f>_xlfn.XLOOKUP(Orders[[#This Row],[_ProductID]],Products!A:A,Products!C:C)</f>
        <v>Home décor</v>
      </c>
      <c r="O6825">
        <v>23</v>
      </c>
      <c r="P6825">
        <v>7.4999999999999997E-2</v>
      </c>
      <c r="Q6825" s="2">
        <v>6117.1</v>
      </c>
      <c r="R6825" s="2">
        <v>3364.4050000000007</v>
      </c>
      <c r="S6825" s="2">
        <v>22633.270000000004</v>
      </c>
      <c r="T6825" s="2">
        <v>9175.6500000000015</v>
      </c>
    </row>
    <row r="6826" spans="1:20" x14ac:dyDescent="0.25">
      <c r="A6826" t="s">
        <v>1185</v>
      </c>
      <c r="B6826" t="s">
        <v>5</v>
      </c>
      <c r="C6826" t="s">
        <v>6</v>
      </c>
      <c r="D6826" s="1">
        <v>43300</v>
      </c>
      <c r="E6826" s="1">
        <v>43391</v>
      </c>
      <c r="F6826" s="1">
        <v>43411</v>
      </c>
      <c r="G6826" s="1">
        <v>43420</v>
      </c>
      <c r="H6826" s="13">
        <f>Orders[[#This Row],[DeliveryDate]]-Orders[[#This Row],[OrderDate]]</f>
        <v>29</v>
      </c>
      <c r="I6826" t="s">
        <v>3</v>
      </c>
      <c r="J6826" t="str">
        <f>_xlfn.XLOOKUP(Orders[[#This Row],[_SalesRepID]],'Sales team'!A:A,'Sales team'!B:B)</f>
        <v>Roger Alexander</v>
      </c>
      <c r="K6826">
        <v>15</v>
      </c>
      <c r="L6826">
        <v>4</v>
      </c>
      <c r="M6826">
        <v>122</v>
      </c>
      <c r="N6826" t="str">
        <f>_xlfn.XLOOKUP(Orders[[#This Row],[_ProductID]],Products!A:A,Products!C:C)</f>
        <v>Furniture</v>
      </c>
      <c r="O6826">
        <v>5</v>
      </c>
      <c r="P6826">
        <v>0.05</v>
      </c>
      <c r="Q6826" s="2">
        <v>1775.5</v>
      </c>
      <c r="R6826" s="2">
        <v>1207.3400000000001</v>
      </c>
      <c r="S6826" s="2">
        <v>3373.45</v>
      </c>
      <c r="T6826" s="2">
        <v>958.76999999999953</v>
      </c>
    </row>
    <row r="6827" spans="1:20" x14ac:dyDescent="0.25">
      <c r="A6827" t="s">
        <v>1186</v>
      </c>
      <c r="B6827" t="s">
        <v>1</v>
      </c>
      <c r="C6827" t="s">
        <v>6</v>
      </c>
      <c r="D6827" s="1">
        <v>43300</v>
      </c>
      <c r="E6827" s="1">
        <v>43391</v>
      </c>
      <c r="F6827" s="1">
        <v>43394</v>
      </c>
      <c r="G6827" s="1">
        <v>43418</v>
      </c>
      <c r="H6827" s="13">
        <f>Orders[[#This Row],[DeliveryDate]]-Orders[[#This Row],[OrderDate]]</f>
        <v>27</v>
      </c>
      <c r="I6827" t="s">
        <v>3</v>
      </c>
      <c r="J6827" t="str">
        <f>_xlfn.XLOOKUP(Orders[[#This Row],[_SalesRepID]],'Sales team'!A:A,'Sales team'!B:B)</f>
        <v>Joshua Bennett</v>
      </c>
      <c r="K6827">
        <v>6</v>
      </c>
      <c r="L6827">
        <v>1</v>
      </c>
      <c r="M6827">
        <v>155</v>
      </c>
      <c r="N6827" t="str">
        <f>_xlfn.XLOOKUP(Orders[[#This Row],[_ProductID]],Products!A:A,Products!C:C)</f>
        <v>Home décor</v>
      </c>
      <c r="O6827">
        <v>40</v>
      </c>
      <c r="P6827">
        <v>7.4999999999999997E-2</v>
      </c>
      <c r="Q6827" s="2">
        <v>1005</v>
      </c>
      <c r="R6827" s="2">
        <v>683.40000000000009</v>
      </c>
      <c r="S6827" s="2">
        <v>1859.25</v>
      </c>
      <c r="T6827" s="2">
        <v>492.44999999999982</v>
      </c>
    </row>
    <row r="6828" spans="1:20" x14ac:dyDescent="0.25">
      <c r="A6828" t="s">
        <v>1170</v>
      </c>
      <c r="B6828" t="s">
        <v>1</v>
      </c>
      <c r="C6828" t="s">
        <v>25</v>
      </c>
      <c r="D6828" s="1">
        <v>43300</v>
      </c>
      <c r="E6828" s="1">
        <v>43390</v>
      </c>
      <c r="F6828" s="1">
        <v>43413</v>
      </c>
      <c r="G6828" s="1">
        <v>43396</v>
      </c>
      <c r="H6828" s="13">
        <f>Orders[[#This Row],[DeliveryDate]]-Orders[[#This Row],[OrderDate]]</f>
        <v>6</v>
      </c>
      <c r="I6828" t="s">
        <v>3</v>
      </c>
      <c r="J6828" t="str">
        <f>_xlfn.XLOOKUP(Orders[[#This Row],[_SalesRepID]],'Sales team'!A:A,'Sales team'!B:B)</f>
        <v>Jerry Green</v>
      </c>
      <c r="K6828">
        <v>3</v>
      </c>
      <c r="L6828">
        <v>1</v>
      </c>
      <c r="M6828">
        <v>352</v>
      </c>
      <c r="N6828" t="str">
        <f>_xlfn.XLOOKUP(Orders[[#This Row],[_ProductID]],Products!A:A,Products!C:C)</f>
        <v>Home décor</v>
      </c>
      <c r="O6828">
        <v>17</v>
      </c>
      <c r="P6828">
        <v>0.05</v>
      </c>
      <c r="Q6828" s="2">
        <v>2814</v>
      </c>
      <c r="R6828" s="2">
        <v>2166.7800000000002</v>
      </c>
      <c r="S6828" s="2">
        <v>16039.8</v>
      </c>
      <c r="T6828" s="2">
        <v>3039.119999999999</v>
      </c>
    </row>
    <row r="6829" spans="1:20" x14ac:dyDescent="0.25">
      <c r="A6829" t="s">
        <v>1171</v>
      </c>
      <c r="B6829" t="s">
        <v>1</v>
      </c>
      <c r="C6829" t="s">
        <v>13</v>
      </c>
      <c r="D6829" s="1">
        <v>43300</v>
      </c>
      <c r="E6829" s="1">
        <v>43390</v>
      </c>
      <c r="F6829" s="1">
        <v>43396</v>
      </c>
      <c r="G6829" s="1">
        <v>43397</v>
      </c>
      <c r="H6829" s="13">
        <f>Orders[[#This Row],[DeliveryDate]]-Orders[[#This Row],[OrderDate]]</f>
        <v>7</v>
      </c>
      <c r="I6829" t="s">
        <v>3</v>
      </c>
      <c r="J6829" t="str">
        <f>_xlfn.XLOOKUP(Orders[[#This Row],[_SalesRepID]],'Sales team'!A:A,'Sales team'!B:B)</f>
        <v>Jonathan Hawkins</v>
      </c>
      <c r="K6829">
        <v>10</v>
      </c>
      <c r="L6829">
        <v>33</v>
      </c>
      <c r="M6829">
        <v>270</v>
      </c>
      <c r="N6829" t="str">
        <f>_xlfn.XLOOKUP(Orders[[#This Row],[_ProductID]],Products!A:A,Products!C:C)</f>
        <v>Furniture</v>
      </c>
      <c r="O6829">
        <v>20</v>
      </c>
      <c r="P6829">
        <v>0.05</v>
      </c>
      <c r="Q6829" s="2">
        <v>2619.7000000000003</v>
      </c>
      <c r="R6829" s="2">
        <v>1807.5930000000001</v>
      </c>
      <c r="S6829" s="2">
        <v>19909.72</v>
      </c>
      <c r="T6829" s="2">
        <v>5448.9760000000006</v>
      </c>
    </row>
    <row r="6830" spans="1:20" x14ac:dyDescent="0.25">
      <c r="A6830" t="s">
        <v>1172</v>
      </c>
      <c r="B6830" t="s">
        <v>10</v>
      </c>
      <c r="C6830" t="s">
        <v>6</v>
      </c>
      <c r="D6830" s="1">
        <v>43300</v>
      </c>
      <c r="E6830" s="1">
        <v>43390</v>
      </c>
      <c r="F6830" s="1">
        <v>43392</v>
      </c>
      <c r="G6830" s="1">
        <v>43426</v>
      </c>
      <c r="H6830" s="13">
        <f>Orders[[#This Row],[DeliveryDate]]-Orders[[#This Row],[OrderDate]]</f>
        <v>36</v>
      </c>
      <c r="I6830" t="s">
        <v>3</v>
      </c>
      <c r="J6830" t="str">
        <f>_xlfn.XLOOKUP(Orders[[#This Row],[_SalesRepID]],'Sales team'!A:A,'Sales team'!B:B)</f>
        <v>Donald Reynolds</v>
      </c>
      <c r="K6830">
        <v>26</v>
      </c>
      <c r="L6830">
        <v>48</v>
      </c>
      <c r="M6830">
        <v>157</v>
      </c>
      <c r="N6830" t="str">
        <f>_xlfn.XLOOKUP(Orders[[#This Row],[_ProductID]],Products!A:A,Products!C:C)</f>
        <v>Kitchen &amp; Dining</v>
      </c>
      <c r="O6830">
        <v>8</v>
      </c>
      <c r="P6830">
        <v>0.3</v>
      </c>
      <c r="Q6830" s="2">
        <v>1118.9000000000001</v>
      </c>
      <c r="R6830" s="2">
        <v>525.88300000000004</v>
      </c>
      <c r="S6830" s="2">
        <v>5482.6100000000006</v>
      </c>
      <c r="T6830" s="2">
        <v>1801.4290000000001</v>
      </c>
    </row>
    <row r="6831" spans="1:20" x14ac:dyDescent="0.25">
      <c r="A6831" t="s">
        <v>1173</v>
      </c>
      <c r="B6831" t="s">
        <v>1</v>
      </c>
      <c r="C6831" t="s">
        <v>6</v>
      </c>
      <c r="D6831" s="1">
        <v>43300</v>
      </c>
      <c r="E6831" s="1">
        <v>43390</v>
      </c>
      <c r="F6831" s="1">
        <v>43401</v>
      </c>
      <c r="G6831" s="1">
        <v>43423</v>
      </c>
      <c r="H6831" s="13">
        <f>Orders[[#This Row],[DeliveryDate]]-Orders[[#This Row],[OrderDate]]</f>
        <v>33</v>
      </c>
      <c r="I6831" t="s">
        <v>3</v>
      </c>
      <c r="J6831" t="str">
        <f>_xlfn.XLOOKUP(Orders[[#This Row],[_SalesRepID]],'Sales team'!A:A,'Sales team'!B:B)</f>
        <v>George Lewis</v>
      </c>
      <c r="K6831">
        <v>8</v>
      </c>
      <c r="L6831">
        <v>7</v>
      </c>
      <c r="M6831">
        <v>169</v>
      </c>
      <c r="N6831" t="str">
        <f>_xlfn.XLOOKUP(Orders[[#This Row],[_ProductID]],Products!A:A,Products!C:C)</f>
        <v>Electronics</v>
      </c>
      <c r="O6831">
        <v>25</v>
      </c>
      <c r="P6831">
        <v>0.05</v>
      </c>
      <c r="Q6831" s="2">
        <v>1072</v>
      </c>
      <c r="R6831" s="2">
        <v>514.55999999999995</v>
      </c>
      <c r="S6831" s="2">
        <v>2036.8</v>
      </c>
      <c r="T6831" s="2">
        <v>1007.6800000000001</v>
      </c>
    </row>
    <row r="6832" spans="1:20" x14ac:dyDescent="0.25">
      <c r="A6832" t="s">
        <v>1174</v>
      </c>
      <c r="B6832" t="s">
        <v>1</v>
      </c>
      <c r="C6832" t="s">
        <v>6</v>
      </c>
      <c r="D6832" s="1">
        <v>43300</v>
      </c>
      <c r="E6832" s="1">
        <v>43390</v>
      </c>
      <c r="F6832" s="1">
        <v>43398</v>
      </c>
      <c r="G6832" s="1">
        <v>43406</v>
      </c>
      <c r="H6832" s="13">
        <f>Orders[[#This Row],[DeliveryDate]]-Orders[[#This Row],[OrderDate]]</f>
        <v>16</v>
      </c>
      <c r="I6832" t="s">
        <v>3</v>
      </c>
      <c r="J6832" t="str">
        <f>_xlfn.XLOOKUP(Orders[[#This Row],[_SalesRepID]],'Sales team'!A:A,'Sales team'!B:B)</f>
        <v>Joshua Ryan</v>
      </c>
      <c r="K6832">
        <v>9</v>
      </c>
      <c r="L6832">
        <v>20</v>
      </c>
      <c r="M6832">
        <v>169</v>
      </c>
      <c r="N6832" t="str">
        <f>_xlfn.XLOOKUP(Orders[[#This Row],[_ProductID]],Products!A:A,Products!C:C)</f>
        <v>Furniture</v>
      </c>
      <c r="O6832">
        <v>19</v>
      </c>
      <c r="P6832">
        <v>0.05</v>
      </c>
      <c r="Q6832" s="2">
        <v>3946.3</v>
      </c>
      <c r="R6832" s="2">
        <v>1617.9829999999999</v>
      </c>
      <c r="S6832" s="2">
        <v>7497.97</v>
      </c>
      <c r="T6832" s="2">
        <v>4262.0040000000008</v>
      </c>
    </row>
    <row r="6833" spans="1:20" x14ac:dyDescent="0.25">
      <c r="A6833" t="s">
        <v>1175</v>
      </c>
      <c r="B6833" t="s">
        <v>1</v>
      </c>
      <c r="C6833" t="s">
        <v>13</v>
      </c>
      <c r="D6833" s="1">
        <v>43300</v>
      </c>
      <c r="E6833" s="1">
        <v>43390</v>
      </c>
      <c r="F6833" s="1">
        <v>43405</v>
      </c>
      <c r="G6833" s="1">
        <v>43403</v>
      </c>
      <c r="H6833" s="13">
        <f>Orders[[#This Row],[DeliveryDate]]-Orders[[#This Row],[OrderDate]]</f>
        <v>13</v>
      </c>
      <c r="I6833" t="s">
        <v>3</v>
      </c>
      <c r="J6833" t="str">
        <f>_xlfn.XLOOKUP(Orders[[#This Row],[_SalesRepID]],'Sales team'!A:A,'Sales team'!B:B)</f>
        <v>Joshua Ryan</v>
      </c>
      <c r="K6833">
        <v>9</v>
      </c>
      <c r="L6833">
        <v>25</v>
      </c>
      <c r="M6833">
        <v>315</v>
      </c>
      <c r="N6833" t="str">
        <f>_xlfn.XLOOKUP(Orders[[#This Row],[_ProductID]],Products!A:A,Products!C:C)</f>
        <v>Home décor</v>
      </c>
      <c r="O6833">
        <v>43</v>
      </c>
      <c r="P6833">
        <v>0.05</v>
      </c>
      <c r="Q6833" s="2">
        <v>241.20000000000002</v>
      </c>
      <c r="R6833" s="2">
        <v>166.428</v>
      </c>
      <c r="S6833" s="2">
        <v>1603.98</v>
      </c>
      <c r="T6833" s="2">
        <v>438.98399999999992</v>
      </c>
    </row>
    <row r="6834" spans="1:20" x14ac:dyDescent="0.25">
      <c r="A6834" t="s">
        <v>1165</v>
      </c>
      <c r="B6834" t="s">
        <v>5</v>
      </c>
      <c r="C6834" t="s">
        <v>2</v>
      </c>
      <c r="D6834" s="1">
        <v>43300</v>
      </c>
      <c r="E6834" s="1">
        <v>43389</v>
      </c>
      <c r="F6834" s="1">
        <v>43416</v>
      </c>
      <c r="G6834" s="1">
        <v>43412</v>
      </c>
      <c r="H6834" s="13">
        <f>Orders[[#This Row],[DeliveryDate]]-Orders[[#This Row],[OrderDate]]</f>
        <v>23</v>
      </c>
      <c r="I6834" t="s">
        <v>3</v>
      </c>
      <c r="J6834" t="str">
        <f>_xlfn.XLOOKUP(Orders[[#This Row],[_SalesRepID]],'Sales team'!A:A,'Sales team'!B:B)</f>
        <v>Nicholas Cunningham</v>
      </c>
      <c r="K6834">
        <v>19</v>
      </c>
      <c r="L6834">
        <v>28</v>
      </c>
      <c r="M6834">
        <v>223</v>
      </c>
      <c r="N6834" t="str">
        <f>_xlfn.XLOOKUP(Orders[[#This Row],[_ProductID]],Products!A:A,Products!C:C)</f>
        <v>Outdoor</v>
      </c>
      <c r="O6834">
        <v>10</v>
      </c>
      <c r="P6834">
        <v>0.1</v>
      </c>
      <c r="Q6834" s="2">
        <v>1889.4</v>
      </c>
      <c r="R6834" s="2">
        <v>963.59400000000005</v>
      </c>
      <c r="S6834" s="2">
        <v>3400.92</v>
      </c>
      <c r="T6834" s="2">
        <v>1473.732</v>
      </c>
    </row>
    <row r="6835" spans="1:20" x14ac:dyDescent="0.25">
      <c r="A6835" t="s">
        <v>1166</v>
      </c>
      <c r="B6835" t="s">
        <v>1</v>
      </c>
      <c r="C6835" t="s">
        <v>6</v>
      </c>
      <c r="D6835" s="1">
        <v>43300</v>
      </c>
      <c r="E6835" s="1">
        <v>43389</v>
      </c>
      <c r="F6835" s="1">
        <v>43392</v>
      </c>
      <c r="G6835" s="1">
        <v>43418</v>
      </c>
      <c r="H6835" s="13">
        <f>Orders[[#This Row],[DeliveryDate]]-Orders[[#This Row],[OrderDate]]</f>
        <v>29</v>
      </c>
      <c r="I6835" t="s">
        <v>3</v>
      </c>
      <c r="J6835" t="str">
        <f>_xlfn.XLOOKUP(Orders[[#This Row],[_SalesRepID]],'Sales team'!A:A,'Sales team'!B:B)</f>
        <v>Joshua Bennett</v>
      </c>
      <c r="K6835">
        <v>6</v>
      </c>
      <c r="L6835">
        <v>4</v>
      </c>
      <c r="M6835">
        <v>91</v>
      </c>
      <c r="N6835" t="str">
        <f>_xlfn.XLOOKUP(Orders[[#This Row],[_ProductID]],Products!A:A,Products!C:C)</f>
        <v>Furniture</v>
      </c>
      <c r="O6835">
        <v>20</v>
      </c>
      <c r="P6835">
        <v>7.4999999999999997E-2</v>
      </c>
      <c r="Q6835" s="2">
        <v>241.20000000000002</v>
      </c>
      <c r="R6835" s="2">
        <v>185.72400000000002</v>
      </c>
      <c r="S6835" s="2">
        <v>669.33</v>
      </c>
      <c r="T6835" s="2">
        <v>112.15800000000002</v>
      </c>
    </row>
    <row r="6836" spans="1:20" x14ac:dyDescent="0.25">
      <c r="A6836" t="s">
        <v>1167</v>
      </c>
      <c r="B6836" t="s">
        <v>8</v>
      </c>
      <c r="C6836" t="s">
        <v>6</v>
      </c>
      <c r="D6836" s="1">
        <v>43300</v>
      </c>
      <c r="E6836" s="1">
        <v>43389</v>
      </c>
      <c r="F6836" s="1">
        <v>43406</v>
      </c>
      <c r="G6836" s="1">
        <v>43413</v>
      </c>
      <c r="H6836" s="13">
        <f>Orders[[#This Row],[DeliveryDate]]-Orders[[#This Row],[OrderDate]]</f>
        <v>24</v>
      </c>
      <c r="I6836" t="s">
        <v>3</v>
      </c>
      <c r="J6836" t="str">
        <f>_xlfn.XLOOKUP(Orders[[#This Row],[_SalesRepID]],'Sales team'!A:A,'Sales team'!B:B)</f>
        <v>Roy Rice</v>
      </c>
      <c r="K6836">
        <v>24</v>
      </c>
      <c r="L6836">
        <v>3</v>
      </c>
      <c r="M6836">
        <v>115</v>
      </c>
      <c r="N6836" t="str">
        <f>_xlfn.XLOOKUP(Orders[[#This Row],[_ProductID]],Products!A:A,Products!C:C)</f>
        <v>Furniture</v>
      </c>
      <c r="O6836">
        <v>12</v>
      </c>
      <c r="P6836">
        <v>7.4999999999999997E-2</v>
      </c>
      <c r="Q6836" s="2">
        <v>6016.6</v>
      </c>
      <c r="R6836" s="2">
        <v>4392.1180000000004</v>
      </c>
      <c r="S6836" s="2">
        <v>33392.130000000005</v>
      </c>
      <c r="T6836" s="2">
        <v>7039.4220000000023</v>
      </c>
    </row>
    <row r="6837" spans="1:20" x14ac:dyDescent="0.25">
      <c r="A6837" t="s">
        <v>1168</v>
      </c>
      <c r="B6837" t="s">
        <v>8</v>
      </c>
      <c r="C6837" t="s">
        <v>15</v>
      </c>
      <c r="D6837" s="1">
        <v>43300</v>
      </c>
      <c r="E6837" s="1">
        <v>43389</v>
      </c>
      <c r="F6837" s="1">
        <v>43405</v>
      </c>
      <c r="G6837" s="1">
        <v>43411</v>
      </c>
      <c r="H6837" s="13">
        <f>Orders[[#This Row],[DeliveryDate]]-Orders[[#This Row],[OrderDate]]</f>
        <v>22</v>
      </c>
      <c r="I6837" t="s">
        <v>3</v>
      </c>
      <c r="J6837" t="str">
        <f>_xlfn.XLOOKUP(Orders[[#This Row],[_SalesRepID]],'Sales team'!A:A,'Sales team'!B:B)</f>
        <v>Douglas Tucker</v>
      </c>
      <c r="K6837">
        <v>23</v>
      </c>
      <c r="L6837">
        <v>42</v>
      </c>
      <c r="M6837">
        <v>35</v>
      </c>
      <c r="N6837" t="str">
        <f>_xlfn.XLOOKUP(Orders[[#This Row],[_ProductID]],Products!A:A,Products!C:C)</f>
        <v>Home décor</v>
      </c>
      <c r="O6837">
        <v>23</v>
      </c>
      <c r="P6837">
        <v>7.4999999999999997E-2</v>
      </c>
      <c r="Q6837" s="2">
        <v>1072</v>
      </c>
      <c r="R6837" s="2">
        <v>621.76</v>
      </c>
      <c r="S6837" s="2">
        <v>2974.8</v>
      </c>
      <c r="T6837" s="2">
        <v>1109.5200000000002</v>
      </c>
    </row>
    <row r="6838" spans="1:20" x14ac:dyDescent="0.25">
      <c r="A6838" t="s">
        <v>1169</v>
      </c>
      <c r="B6838" t="s">
        <v>1</v>
      </c>
      <c r="C6838" t="s">
        <v>15</v>
      </c>
      <c r="D6838" s="1">
        <v>43300</v>
      </c>
      <c r="E6838" s="1">
        <v>43389</v>
      </c>
      <c r="F6838" s="1">
        <v>43410</v>
      </c>
      <c r="G6838" s="1">
        <v>43404</v>
      </c>
      <c r="H6838" s="13">
        <f>Orders[[#This Row],[DeliveryDate]]-Orders[[#This Row],[OrderDate]]</f>
        <v>15</v>
      </c>
      <c r="I6838" t="s">
        <v>3</v>
      </c>
      <c r="J6838" t="str">
        <f>_xlfn.XLOOKUP(Orders[[#This Row],[_SalesRepID]],'Sales team'!A:A,'Sales team'!B:B)</f>
        <v>George Lewis</v>
      </c>
      <c r="K6838">
        <v>8</v>
      </c>
      <c r="L6838">
        <v>50</v>
      </c>
      <c r="M6838">
        <v>2</v>
      </c>
      <c r="N6838" t="str">
        <f>_xlfn.XLOOKUP(Orders[[#This Row],[_ProductID]],Products!A:A,Products!C:C)</f>
        <v>Kitchen &amp; Dining</v>
      </c>
      <c r="O6838">
        <v>1</v>
      </c>
      <c r="P6838">
        <v>0.15</v>
      </c>
      <c r="Q6838" s="2">
        <v>3825.7000000000003</v>
      </c>
      <c r="R6838" s="2">
        <v>2601.4760000000006</v>
      </c>
      <c r="S6838" s="2">
        <v>13007.380000000001</v>
      </c>
      <c r="T6838" s="2">
        <v>2601.4759999999987</v>
      </c>
    </row>
    <row r="6839" spans="1:20" x14ac:dyDescent="0.25">
      <c r="A6839" t="s">
        <v>1154</v>
      </c>
      <c r="B6839" t="s">
        <v>1</v>
      </c>
      <c r="C6839" t="s">
        <v>13</v>
      </c>
      <c r="D6839" s="1">
        <v>43300</v>
      </c>
      <c r="E6839" s="1">
        <v>43388</v>
      </c>
      <c r="F6839" s="1">
        <v>43390</v>
      </c>
      <c r="G6839" s="1">
        <v>43418</v>
      </c>
      <c r="H6839" s="13">
        <f>Orders[[#This Row],[DeliveryDate]]-Orders[[#This Row],[OrderDate]]</f>
        <v>30</v>
      </c>
      <c r="I6839" t="s">
        <v>3</v>
      </c>
      <c r="J6839" t="str">
        <f>_xlfn.XLOOKUP(Orders[[#This Row],[_SalesRepID]],'Sales team'!A:A,'Sales team'!B:B)</f>
        <v>Joshua Bennett</v>
      </c>
      <c r="K6839">
        <v>6</v>
      </c>
      <c r="L6839">
        <v>6</v>
      </c>
      <c r="M6839">
        <v>301</v>
      </c>
      <c r="N6839" t="str">
        <f>_xlfn.XLOOKUP(Orders[[#This Row],[_ProductID]],Products!A:A,Products!C:C)</f>
        <v>Kitchen &amp; Dining</v>
      </c>
      <c r="O6839">
        <v>1</v>
      </c>
      <c r="P6839">
        <v>0.05</v>
      </c>
      <c r="Q6839" s="2">
        <v>924.6</v>
      </c>
      <c r="R6839" s="2">
        <v>591.74400000000003</v>
      </c>
      <c r="S6839" s="2">
        <v>1756.74</v>
      </c>
      <c r="T6839" s="2">
        <v>573.25199999999995</v>
      </c>
    </row>
    <row r="6840" spans="1:20" x14ac:dyDescent="0.25">
      <c r="A6840" t="s">
        <v>1155</v>
      </c>
      <c r="B6840" t="s">
        <v>1</v>
      </c>
      <c r="C6840" t="s">
        <v>13</v>
      </c>
      <c r="D6840" s="1">
        <v>43300</v>
      </c>
      <c r="E6840" s="1">
        <v>43388</v>
      </c>
      <c r="F6840" s="1">
        <v>43395</v>
      </c>
      <c r="G6840" s="1">
        <v>43417</v>
      </c>
      <c r="H6840" s="13">
        <f>Orders[[#This Row],[DeliveryDate]]-Orders[[#This Row],[OrderDate]]</f>
        <v>29</v>
      </c>
      <c r="I6840" t="s">
        <v>3</v>
      </c>
      <c r="J6840" t="str">
        <f>_xlfn.XLOOKUP(Orders[[#This Row],[_SalesRepID]],'Sales team'!A:A,'Sales team'!B:B)</f>
        <v>Shawn Cook</v>
      </c>
      <c r="K6840">
        <v>7</v>
      </c>
      <c r="L6840">
        <v>46</v>
      </c>
      <c r="M6840">
        <v>299</v>
      </c>
      <c r="N6840" t="str">
        <f>_xlfn.XLOOKUP(Orders[[#This Row],[_ProductID]],Products!A:A,Products!C:C)</f>
        <v>Furniture</v>
      </c>
      <c r="O6840">
        <v>34</v>
      </c>
      <c r="P6840">
        <v>7.4999999999999997E-2</v>
      </c>
      <c r="Q6840" s="2">
        <v>1072</v>
      </c>
      <c r="R6840" s="2">
        <v>825.44</v>
      </c>
      <c r="S6840" s="2">
        <v>5949.6</v>
      </c>
      <c r="T6840" s="2">
        <v>996.96</v>
      </c>
    </row>
    <row r="6841" spans="1:20" x14ac:dyDescent="0.25">
      <c r="A6841" t="s">
        <v>1156</v>
      </c>
      <c r="B6841" t="s">
        <v>10</v>
      </c>
      <c r="C6841" t="s">
        <v>46</v>
      </c>
      <c r="D6841" s="1">
        <v>43300</v>
      </c>
      <c r="E6841" s="1">
        <v>43388</v>
      </c>
      <c r="F6841" s="1">
        <v>43395</v>
      </c>
      <c r="G6841" s="1">
        <v>43395</v>
      </c>
      <c r="H6841" s="13">
        <f>Orders[[#This Row],[DeliveryDate]]-Orders[[#This Row],[OrderDate]]</f>
        <v>7</v>
      </c>
      <c r="I6841" t="s">
        <v>3</v>
      </c>
      <c r="J6841" t="str">
        <f>_xlfn.XLOOKUP(Orders[[#This Row],[_SalesRepID]],'Sales team'!A:A,'Sales team'!B:B)</f>
        <v>Donald Reynolds</v>
      </c>
      <c r="K6841">
        <v>26</v>
      </c>
      <c r="L6841">
        <v>32</v>
      </c>
      <c r="M6841">
        <v>75</v>
      </c>
      <c r="N6841" t="str">
        <f>_xlfn.XLOOKUP(Orders[[#This Row],[_ProductID]],Products!A:A,Products!C:C)</f>
        <v>Electronics</v>
      </c>
      <c r="O6841">
        <v>28</v>
      </c>
      <c r="P6841">
        <v>0.15</v>
      </c>
      <c r="Q6841" s="2">
        <v>261.3</v>
      </c>
      <c r="R6841" s="2">
        <v>172.45800000000003</v>
      </c>
      <c r="S6841" s="2">
        <v>1110.5249999999999</v>
      </c>
      <c r="T6841" s="2">
        <v>248.23499999999967</v>
      </c>
    </row>
    <row r="6842" spans="1:20" x14ac:dyDescent="0.25">
      <c r="A6842" t="s">
        <v>1157</v>
      </c>
      <c r="B6842" t="s">
        <v>5</v>
      </c>
      <c r="C6842" t="s">
        <v>15</v>
      </c>
      <c r="D6842" s="1">
        <v>43300</v>
      </c>
      <c r="E6842" s="1">
        <v>43388</v>
      </c>
      <c r="F6842" s="1">
        <v>43393</v>
      </c>
      <c r="G6842" s="1">
        <v>43402</v>
      </c>
      <c r="H6842" s="13">
        <f>Orders[[#This Row],[DeliveryDate]]-Orders[[#This Row],[OrderDate]]</f>
        <v>14</v>
      </c>
      <c r="I6842" t="s">
        <v>3</v>
      </c>
      <c r="J6842" t="str">
        <f>_xlfn.XLOOKUP(Orders[[#This Row],[_SalesRepID]],'Sales team'!A:A,'Sales team'!B:B)</f>
        <v>Shawn Wallace</v>
      </c>
      <c r="K6842">
        <v>18</v>
      </c>
      <c r="L6842">
        <v>45</v>
      </c>
      <c r="M6842">
        <v>39</v>
      </c>
      <c r="N6842" t="str">
        <f>_xlfn.XLOOKUP(Orders[[#This Row],[_ProductID]],Products!A:A,Products!C:C)</f>
        <v>Furniture</v>
      </c>
      <c r="O6842">
        <v>22</v>
      </c>
      <c r="P6842">
        <v>0.05</v>
      </c>
      <c r="Q6842" s="2">
        <v>1065.3</v>
      </c>
      <c r="R6842" s="2">
        <v>894.85199999999998</v>
      </c>
      <c r="S6842" s="2">
        <v>4048.1399999999994</v>
      </c>
      <c r="T6842" s="2">
        <v>468.73199999999952</v>
      </c>
    </row>
    <row r="6843" spans="1:20" x14ac:dyDescent="0.25">
      <c r="A6843" t="s">
        <v>1158</v>
      </c>
      <c r="B6843" t="s">
        <v>1</v>
      </c>
      <c r="C6843" t="s">
        <v>2</v>
      </c>
      <c r="D6843" s="1">
        <v>43300</v>
      </c>
      <c r="E6843" s="1">
        <v>43388</v>
      </c>
      <c r="F6843" s="1">
        <v>43410</v>
      </c>
      <c r="G6843" s="1">
        <v>43417</v>
      </c>
      <c r="H6843" s="13">
        <f>Orders[[#This Row],[DeliveryDate]]-Orders[[#This Row],[OrderDate]]</f>
        <v>29</v>
      </c>
      <c r="I6843" t="s">
        <v>3</v>
      </c>
      <c r="J6843" t="str">
        <f>_xlfn.XLOOKUP(Orders[[#This Row],[_SalesRepID]],'Sales team'!A:A,'Sales team'!B:B)</f>
        <v>Carl Nguyen</v>
      </c>
      <c r="K6843">
        <v>12</v>
      </c>
      <c r="L6843">
        <v>38</v>
      </c>
      <c r="M6843">
        <v>229</v>
      </c>
      <c r="N6843" t="str">
        <f>_xlfn.XLOOKUP(Orders[[#This Row],[_ProductID]],Products!A:A,Products!C:C)</f>
        <v>Kitchen &amp; Dining</v>
      </c>
      <c r="O6843">
        <v>1</v>
      </c>
      <c r="P6843">
        <v>0.15</v>
      </c>
      <c r="Q6843" s="2">
        <v>1929.6000000000001</v>
      </c>
      <c r="R6843" s="2">
        <v>1254.2400000000002</v>
      </c>
      <c r="S6843" s="2">
        <v>8200.7999999999993</v>
      </c>
      <c r="T6843" s="2">
        <v>1929.5999999999985</v>
      </c>
    </row>
    <row r="6844" spans="1:20" x14ac:dyDescent="0.25">
      <c r="A6844" t="s">
        <v>1159</v>
      </c>
      <c r="B6844" t="s">
        <v>5</v>
      </c>
      <c r="C6844" t="s">
        <v>15</v>
      </c>
      <c r="D6844" s="1">
        <v>43300</v>
      </c>
      <c r="E6844" s="1">
        <v>43388</v>
      </c>
      <c r="F6844" s="1">
        <v>43404</v>
      </c>
      <c r="G6844" s="1">
        <v>43392</v>
      </c>
      <c r="H6844" s="13">
        <f>Orders[[#This Row],[DeliveryDate]]-Orders[[#This Row],[OrderDate]]</f>
        <v>4</v>
      </c>
      <c r="I6844" t="s">
        <v>3</v>
      </c>
      <c r="J6844" t="str">
        <f>_xlfn.XLOOKUP(Orders[[#This Row],[_SalesRepID]],'Sales team'!A:A,'Sales team'!B:B)</f>
        <v>Shawn Wallace</v>
      </c>
      <c r="K6844">
        <v>18</v>
      </c>
      <c r="L6844">
        <v>17</v>
      </c>
      <c r="M6844">
        <v>28</v>
      </c>
      <c r="N6844" t="str">
        <f>_xlfn.XLOOKUP(Orders[[#This Row],[_ProductID]],Products!A:A,Products!C:C)</f>
        <v>Home décor</v>
      </c>
      <c r="O6844">
        <v>43</v>
      </c>
      <c r="P6844">
        <v>0.1</v>
      </c>
      <c r="Q6844" s="2">
        <v>5460.5</v>
      </c>
      <c r="R6844" s="2">
        <v>3494.7200000000003</v>
      </c>
      <c r="S6844" s="2">
        <v>14743.35</v>
      </c>
      <c r="T6844" s="2">
        <v>4259.1900000000005</v>
      </c>
    </row>
    <row r="6845" spans="1:20" x14ac:dyDescent="0.25">
      <c r="A6845" t="s">
        <v>1160</v>
      </c>
      <c r="B6845" t="s">
        <v>8</v>
      </c>
      <c r="C6845" t="s">
        <v>2</v>
      </c>
      <c r="D6845" s="1">
        <v>43300</v>
      </c>
      <c r="E6845" s="1">
        <v>43388</v>
      </c>
      <c r="F6845" s="1">
        <v>43399</v>
      </c>
      <c r="G6845" s="1">
        <v>43396</v>
      </c>
      <c r="H6845" s="13">
        <f>Orders[[#This Row],[DeliveryDate]]-Orders[[#This Row],[OrderDate]]</f>
        <v>8</v>
      </c>
      <c r="I6845" t="s">
        <v>3</v>
      </c>
      <c r="J6845" t="str">
        <f>_xlfn.XLOOKUP(Orders[[#This Row],[_SalesRepID]],'Sales team'!A:A,'Sales team'!B:B)</f>
        <v>Roy Rice</v>
      </c>
      <c r="K6845">
        <v>24</v>
      </c>
      <c r="L6845">
        <v>27</v>
      </c>
      <c r="M6845">
        <v>229</v>
      </c>
      <c r="N6845" t="str">
        <f>_xlfn.XLOOKUP(Orders[[#This Row],[_ProductID]],Products!A:A,Products!C:C)</f>
        <v>Home décor</v>
      </c>
      <c r="O6845">
        <v>33</v>
      </c>
      <c r="P6845">
        <v>0.05</v>
      </c>
      <c r="Q6845" s="2">
        <v>1815.7</v>
      </c>
      <c r="R6845" s="2">
        <v>1180.2050000000002</v>
      </c>
      <c r="S6845" s="2">
        <v>1724.915</v>
      </c>
      <c r="T6845" s="2">
        <v>544.70999999999981</v>
      </c>
    </row>
    <row r="6846" spans="1:20" x14ac:dyDescent="0.25">
      <c r="A6846" t="s">
        <v>1161</v>
      </c>
      <c r="B6846" t="s">
        <v>5</v>
      </c>
      <c r="C6846" t="s">
        <v>6</v>
      </c>
      <c r="D6846" s="1">
        <v>43300</v>
      </c>
      <c r="E6846" s="1">
        <v>43388</v>
      </c>
      <c r="F6846" s="1">
        <v>43409</v>
      </c>
      <c r="G6846" s="1">
        <v>43431</v>
      </c>
      <c r="H6846" s="13">
        <f>Orders[[#This Row],[DeliveryDate]]-Orders[[#This Row],[OrderDate]]</f>
        <v>43</v>
      </c>
      <c r="I6846" t="s">
        <v>3</v>
      </c>
      <c r="J6846" t="str">
        <f>_xlfn.XLOOKUP(Orders[[#This Row],[_SalesRepID]],'Sales team'!A:A,'Sales team'!B:B)</f>
        <v>Shawn Wallace</v>
      </c>
      <c r="K6846">
        <v>18</v>
      </c>
      <c r="L6846">
        <v>42</v>
      </c>
      <c r="M6846">
        <v>170</v>
      </c>
      <c r="N6846" t="str">
        <f>_xlfn.XLOOKUP(Orders[[#This Row],[_ProductID]],Products!A:A,Products!C:C)</f>
        <v>Furniture</v>
      </c>
      <c r="O6846">
        <v>15</v>
      </c>
      <c r="P6846">
        <v>0.2</v>
      </c>
      <c r="Q6846" s="2">
        <v>944.7</v>
      </c>
      <c r="R6846" s="2">
        <v>387.327</v>
      </c>
      <c r="S6846" s="2">
        <v>4534.5600000000004</v>
      </c>
      <c r="T6846" s="2">
        <v>2210.5980000000004</v>
      </c>
    </row>
    <row r="6847" spans="1:20" x14ac:dyDescent="0.25">
      <c r="A6847" t="s">
        <v>1162</v>
      </c>
      <c r="B6847" t="s">
        <v>1</v>
      </c>
      <c r="C6847" t="s">
        <v>25</v>
      </c>
      <c r="D6847" s="1">
        <v>43200</v>
      </c>
      <c r="E6847" s="1">
        <v>43388</v>
      </c>
      <c r="F6847" s="1">
        <v>43404</v>
      </c>
      <c r="G6847" s="1">
        <v>43398</v>
      </c>
      <c r="H6847" s="13">
        <f>Orders[[#This Row],[DeliveryDate]]-Orders[[#This Row],[OrderDate]]</f>
        <v>10</v>
      </c>
      <c r="I6847" t="s">
        <v>3</v>
      </c>
      <c r="J6847" t="str">
        <f>_xlfn.XLOOKUP(Orders[[#This Row],[_SalesRepID]],'Sales team'!A:A,'Sales team'!B:B)</f>
        <v>Jerry Green</v>
      </c>
      <c r="K6847">
        <v>3</v>
      </c>
      <c r="L6847">
        <v>8</v>
      </c>
      <c r="M6847">
        <v>347</v>
      </c>
      <c r="N6847" t="str">
        <f>_xlfn.XLOOKUP(Orders[[#This Row],[_ProductID]],Products!A:A,Products!C:C)</f>
        <v>Furniture</v>
      </c>
      <c r="O6847">
        <v>12</v>
      </c>
      <c r="P6847">
        <v>0.05</v>
      </c>
      <c r="Q6847" s="2">
        <v>850.9</v>
      </c>
      <c r="R6847" s="2">
        <v>553.08500000000004</v>
      </c>
      <c r="S6847" s="2">
        <v>5658.4849999999997</v>
      </c>
      <c r="T6847" s="2">
        <v>1786.8899999999994</v>
      </c>
    </row>
    <row r="6848" spans="1:20" x14ac:dyDescent="0.25">
      <c r="A6848" t="s">
        <v>1163</v>
      </c>
      <c r="B6848" t="s">
        <v>5</v>
      </c>
      <c r="C6848" t="s">
        <v>46</v>
      </c>
      <c r="D6848" s="1">
        <v>43300</v>
      </c>
      <c r="E6848" s="1">
        <v>43388</v>
      </c>
      <c r="F6848" s="1">
        <v>43405</v>
      </c>
      <c r="G6848" s="1">
        <v>43397</v>
      </c>
      <c r="H6848" s="13">
        <f>Orders[[#This Row],[DeliveryDate]]-Orders[[#This Row],[OrderDate]]</f>
        <v>9</v>
      </c>
      <c r="I6848" t="s">
        <v>3</v>
      </c>
      <c r="J6848" t="str">
        <f>_xlfn.XLOOKUP(Orders[[#This Row],[_SalesRepID]],'Sales team'!A:A,'Sales team'!B:B)</f>
        <v>Roger Alexander</v>
      </c>
      <c r="K6848">
        <v>15</v>
      </c>
      <c r="L6848">
        <v>40</v>
      </c>
      <c r="M6848">
        <v>71</v>
      </c>
      <c r="N6848" t="str">
        <f>_xlfn.XLOOKUP(Orders[[#This Row],[_ProductID]],Products!A:A,Products!C:C)</f>
        <v>Home décor</v>
      </c>
      <c r="O6848">
        <v>46</v>
      </c>
      <c r="P6848">
        <v>7.4999999999999997E-2</v>
      </c>
      <c r="Q6848" s="2">
        <v>207.70000000000002</v>
      </c>
      <c r="R6848" s="2">
        <v>174.46800000000002</v>
      </c>
      <c r="S6848" s="2">
        <v>960.61250000000007</v>
      </c>
      <c r="T6848" s="2">
        <v>88.272499999999923</v>
      </c>
    </row>
    <row r="6849" spans="1:20" x14ac:dyDescent="0.25">
      <c r="A6849" t="s">
        <v>1164</v>
      </c>
      <c r="B6849" t="s">
        <v>5</v>
      </c>
      <c r="C6849" t="s">
        <v>6</v>
      </c>
      <c r="D6849" s="1">
        <v>43300</v>
      </c>
      <c r="E6849" s="1">
        <v>43388</v>
      </c>
      <c r="F6849" s="1">
        <v>43414</v>
      </c>
      <c r="G6849" s="1">
        <v>43413</v>
      </c>
      <c r="H6849" s="13">
        <f>Orders[[#This Row],[DeliveryDate]]-Orders[[#This Row],[OrderDate]]</f>
        <v>25</v>
      </c>
      <c r="I6849" t="s">
        <v>3</v>
      </c>
      <c r="J6849" t="str">
        <f>_xlfn.XLOOKUP(Orders[[#This Row],[_SalesRepID]],'Sales team'!A:A,'Sales team'!B:B)</f>
        <v>Paul Holmes</v>
      </c>
      <c r="K6849">
        <v>14</v>
      </c>
      <c r="L6849">
        <v>22</v>
      </c>
      <c r="M6849">
        <v>110</v>
      </c>
      <c r="N6849" t="str">
        <f>_xlfn.XLOOKUP(Orders[[#This Row],[_ProductID]],Products!A:A,Products!C:C)</f>
        <v>Kitchen &amp; Dining</v>
      </c>
      <c r="O6849">
        <v>16</v>
      </c>
      <c r="P6849">
        <v>0.1</v>
      </c>
      <c r="Q6849" s="2">
        <v>1916.2</v>
      </c>
      <c r="R6849" s="2">
        <v>823.96600000000001</v>
      </c>
      <c r="S6849" s="2">
        <v>8622.9</v>
      </c>
      <c r="T6849" s="2">
        <v>4503.07</v>
      </c>
    </row>
    <row r="6850" spans="1:20" x14ac:dyDescent="0.25">
      <c r="A6850" t="s">
        <v>1150</v>
      </c>
      <c r="B6850" t="s">
        <v>1</v>
      </c>
      <c r="C6850" t="s">
        <v>6</v>
      </c>
      <c r="D6850" s="1">
        <v>43300</v>
      </c>
      <c r="E6850" s="1">
        <v>43387</v>
      </c>
      <c r="F6850" s="1">
        <v>43411</v>
      </c>
      <c r="G6850" s="1">
        <v>43404</v>
      </c>
      <c r="H6850" s="13">
        <f>Orders[[#This Row],[DeliveryDate]]-Orders[[#This Row],[OrderDate]]</f>
        <v>17</v>
      </c>
      <c r="I6850" t="s">
        <v>3</v>
      </c>
      <c r="J6850" t="str">
        <f>_xlfn.XLOOKUP(Orders[[#This Row],[_SalesRepID]],'Sales team'!A:A,'Sales team'!B:B)</f>
        <v>George Lewis</v>
      </c>
      <c r="K6850">
        <v>8</v>
      </c>
      <c r="L6850">
        <v>16</v>
      </c>
      <c r="M6850">
        <v>88</v>
      </c>
      <c r="N6850" t="str">
        <f>_xlfn.XLOOKUP(Orders[[#This Row],[_ProductID]],Products!A:A,Products!C:C)</f>
        <v>Home décor</v>
      </c>
      <c r="O6850">
        <v>43</v>
      </c>
      <c r="P6850">
        <v>7.4999999999999997E-2</v>
      </c>
      <c r="Q6850" s="2">
        <v>3906.1</v>
      </c>
      <c r="R6850" s="2">
        <v>1757.7449999999999</v>
      </c>
      <c r="S6850" s="2">
        <v>25291.997500000001</v>
      </c>
      <c r="T6850" s="2">
        <v>12987.782500000001</v>
      </c>
    </row>
    <row r="6851" spans="1:20" x14ac:dyDescent="0.25">
      <c r="A6851" t="s">
        <v>1151</v>
      </c>
      <c r="B6851" t="s">
        <v>1</v>
      </c>
      <c r="C6851" t="s">
        <v>2</v>
      </c>
      <c r="D6851" s="1">
        <v>43300</v>
      </c>
      <c r="E6851" s="1">
        <v>43387</v>
      </c>
      <c r="F6851" s="1">
        <v>43407</v>
      </c>
      <c r="G6851" s="1">
        <v>43397</v>
      </c>
      <c r="H6851" s="13">
        <f>Orders[[#This Row],[DeliveryDate]]-Orders[[#This Row],[OrderDate]]</f>
        <v>10</v>
      </c>
      <c r="I6851" t="s">
        <v>3</v>
      </c>
      <c r="J6851" t="str">
        <f>_xlfn.XLOOKUP(Orders[[#This Row],[_SalesRepID]],'Sales team'!A:A,'Sales team'!B:B)</f>
        <v>Jerry Green</v>
      </c>
      <c r="K6851">
        <v>3</v>
      </c>
      <c r="L6851">
        <v>11</v>
      </c>
      <c r="M6851">
        <v>258</v>
      </c>
      <c r="N6851" t="str">
        <f>_xlfn.XLOOKUP(Orders[[#This Row],[_ProductID]],Products!A:A,Products!C:C)</f>
        <v>Outdoor</v>
      </c>
      <c r="O6851">
        <v>9</v>
      </c>
      <c r="P6851">
        <v>0.05</v>
      </c>
      <c r="Q6851" s="2">
        <v>1005</v>
      </c>
      <c r="R6851" s="2">
        <v>783.9</v>
      </c>
      <c r="S6851" s="2">
        <v>7638</v>
      </c>
      <c r="T6851" s="2">
        <v>1366.8000000000002</v>
      </c>
    </row>
    <row r="6852" spans="1:20" x14ac:dyDescent="0.25">
      <c r="A6852" t="s">
        <v>1152</v>
      </c>
      <c r="B6852" t="s">
        <v>8</v>
      </c>
      <c r="C6852" t="s">
        <v>13</v>
      </c>
      <c r="D6852" s="1">
        <v>43300</v>
      </c>
      <c r="E6852" s="1">
        <v>43387</v>
      </c>
      <c r="F6852" s="1">
        <v>43412</v>
      </c>
      <c r="G6852" s="1">
        <v>43411</v>
      </c>
      <c r="H6852" s="13">
        <f>Orders[[#This Row],[DeliveryDate]]-Orders[[#This Row],[OrderDate]]</f>
        <v>24</v>
      </c>
      <c r="I6852" t="s">
        <v>3</v>
      </c>
      <c r="J6852" t="str">
        <f>_xlfn.XLOOKUP(Orders[[#This Row],[_SalesRepID]],'Sales team'!A:A,'Sales team'!B:B)</f>
        <v>Roy Rice</v>
      </c>
      <c r="K6852">
        <v>24</v>
      </c>
      <c r="L6852">
        <v>39</v>
      </c>
      <c r="M6852">
        <v>305</v>
      </c>
      <c r="N6852" t="str">
        <f>_xlfn.XLOOKUP(Orders[[#This Row],[_ProductID]],Products!A:A,Products!C:C)</f>
        <v>Electronics</v>
      </c>
      <c r="O6852">
        <v>25</v>
      </c>
      <c r="P6852">
        <v>0.05</v>
      </c>
      <c r="Q6852" s="2">
        <v>844.2</v>
      </c>
      <c r="R6852" s="2">
        <v>388.33200000000005</v>
      </c>
      <c r="S6852" s="2">
        <v>3207.96</v>
      </c>
      <c r="T6852" s="2">
        <v>1654.6319999999998</v>
      </c>
    </row>
    <row r="6853" spans="1:20" x14ac:dyDescent="0.25">
      <c r="A6853" t="s">
        <v>1153</v>
      </c>
      <c r="B6853" t="s">
        <v>8</v>
      </c>
      <c r="C6853" t="s">
        <v>15</v>
      </c>
      <c r="D6853" s="1">
        <v>43300</v>
      </c>
      <c r="E6853" s="1">
        <v>43387</v>
      </c>
      <c r="F6853" s="1">
        <v>43394</v>
      </c>
      <c r="G6853" s="1">
        <v>43412</v>
      </c>
      <c r="H6853" s="13">
        <f>Orders[[#This Row],[DeliveryDate]]-Orders[[#This Row],[OrderDate]]</f>
        <v>25</v>
      </c>
      <c r="I6853" t="s">
        <v>3</v>
      </c>
      <c r="J6853" t="str">
        <f>_xlfn.XLOOKUP(Orders[[#This Row],[_SalesRepID]],'Sales team'!A:A,'Sales team'!B:B)</f>
        <v>Patrick Graham</v>
      </c>
      <c r="K6853">
        <v>25</v>
      </c>
      <c r="L6853">
        <v>45</v>
      </c>
      <c r="M6853">
        <v>32</v>
      </c>
      <c r="N6853" t="str">
        <f>_xlfn.XLOOKUP(Orders[[#This Row],[_ProductID]],Products!A:A,Products!C:C)</f>
        <v>Kitchen &amp; Dining</v>
      </c>
      <c r="O6853">
        <v>16</v>
      </c>
      <c r="P6853">
        <v>7.4999999999999997E-2</v>
      </c>
      <c r="Q6853" s="2">
        <v>1031.8</v>
      </c>
      <c r="R6853" s="2">
        <v>515.9</v>
      </c>
      <c r="S6853" s="2">
        <v>2863.2449999999999</v>
      </c>
      <c r="T6853" s="2">
        <v>1315.5450000000001</v>
      </c>
    </row>
    <row r="6854" spans="1:20" x14ac:dyDescent="0.25">
      <c r="A6854" t="s">
        <v>1143</v>
      </c>
      <c r="B6854" t="s">
        <v>1</v>
      </c>
      <c r="C6854" t="s">
        <v>13</v>
      </c>
      <c r="D6854" s="1">
        <v>43300</v>
      </c>
      <c r="E6854" s="1">
        <v>43386</v>
      </c>
      <c r="F6854" s="1">
        <v>43398</v>
      </c>
      <c r="G6854" s="1">
        <v>43418</v>
      </c>
      <c r="H6854" s="13">
        <f>Orders[[#This Row],[DeliveryDate]]-Orders[[#This Row],[OrderDate]]</f>
        <v>32</v>
      </c>
      <c r="I6854" t="s">
        <v>3</v>
      </c>
      <c r="J6854" t="str">
        <f>_xlfn.XLOOKUP(Orders[[#This Row],[_SalesRepID]],'Sales team'!A:A,'Sales team'!B:B)</f>
        <v>Joshua Bennett</v>
      </c>
      <c r="K6854">
        <v>6</v>
      </c>
      <c r="L6854">
        <v>46</v>
      </c>
      <c r="M6854">
        <v>325</v>
      </c>
      <c r="N6854" t="str">
        <f>_xlfn.XLOOKUP(Orders[[#This Row],[_ProductID]],Products!A:A,Products!C:C)</f>
        <v>Kitchen &amp; Dining</v>
      </c>
      <c r="O6854">
        <v>8</v>
      </c>
      <c r="P6854">
        <v>0.05</v>
      </c>
      <c r="Q6854" s="2">
        <v>207.70000000000002</v>
      </c>
      <c r="R6854" s="2">
        <v>151.62100000000001</v>
      </c>
      <c r="S6854" s="2">
        <v>394.63</v>
      </c>
      <c r="T6854" s="2">
        <v>91.387999999999977</v>
      </c>
    </row>
    <row r="6855" spans="1:20" x14ac:dyDescent="0.25">
      <c r="A6855" t="s">
        <v>1144</v>
      </c>
      <c r="B6855" t="s">
        <v>5</v>
      </c>
      <c r="C6855" t="s">
        <v>15</v>
      </c>
      <c r="D6855" s="1">
        <v>43300</v>
      </c>
      <c r="E6855" s="1">
        <v>43386</v>
      </c>
      <c r="F6855" s="1">
        <v>43389</v>
      </c>
      <c r="G6855" s="1">
        <v>43399</v>
      </c>
      <c r="H6855" s="13">
        <f>Orders[[#This Row],[DeliveryDate]]-Orders[[#This Row],[OrderDate]]</f>
        <v>13</v>
      </c>
      <c r="I6855" t="s">
        <v>3</v>
      </c>
      <c r="J6855" t="str">
        <f>_xlfn.XLOOKUP(Orders[[#This Row],[_SalesRepID]],'Sales team'!A:A,'Sales team'!B:B)</f>
        <v>Roger Alexander</v>
      </c>
      <c r="K6855">
        <v>15</v>
      </c>
      <c r="L6855">
        <v>26</v>
      </c>
      <c r="M6855">
        <v>47</v>
      </c>
      <c r="N6855" t="str">
        <f>_xlfn.XLOOKUP(Orders[[#This Row],[_ProductID]],Products!A:A,Products!C:C)</f>
        <v>Kitchen &amp; Dining</v>
      </c>
      <c r="O6855">
        <v>7</v>
      </c>
      <c r="P6855">
        <v>7.4999999999999997E-2</v>
      </c>
      <c r="Q6855" s="2">
        <v>4006.6</v>
      </c>
      <c r="R6855" s="2">
        <v>2283.7619999999997</v>
      </c>
      <c r="S6855" s="2">
        <v>18530.525000000001</v>
      </c>
      <c r="T6855" s="2">
        <v>7111.7150000000038</v>
      </c>
    </row>
    <row r="6856" spans="1:20" x14ac:dyDescent="0.25">
      <c r="A6856" t="s">
        <v>1145</v>
      </c>
      <c r="B6856" t="s">
        <v>1</v>
      </c>
      <c r="C6856" t="s">
        <v>15</v>
      </c>
      <c r="D6856" s="1">
        <v>43300</v>
      </c>
      <c r="E6856" s="1">
        <v>43386</v>
      </c>
      <c r="F6856" s="1">
        <v>43393</v>
      </c>
      <c r="G6856" s="1">
        <v>43405</v>
      </c>
      <c r="H6856" s="13">
        <f>Orders[[#This Row],[DeliveryDate]]-Orders[[#This Row],[OrderDate]]</f>
        <v>19</v>
      </c>
      <c r="I6856" t="s">
        <v>3</v>
      </c>
      <c r="J6856" t="str">
        <f>_xlfn.XLOOKUP(Orders[[#This Row],[_SalesRepID]],'Sales team'!A:A,'Sales team'!B:B)</f>
        <v>Jonathan Hawkins</v>
      </c>
      <c r="K6856">
        <v>10</v>
      </c>
      <c r="L6856">
        <v>40</v>
      </c>
      <c r="M6856">
        <v>56</v>
      </c>
      <c r="N6856" t="str">
        <f>_xlfn.XLOOKUP(Orders[[#This Row],[_ProductID]],Products!A:A,Products!C:C)</f>
        <v>Outdoor</v>
      </c>
      <c r="O6856">
        <v>9</v>
      </c>
      <c r="P6856">
        <v>0.15</v>
      </c>
      <c r="Q6856" s="2">
        <v>2331.6</v>
      </c>
      <c r="R6856" s="2">
        <v>1095.8519999999999</v>
      </c>
      <c r="S6856" s="2">
        <v>11891.159999999998</v>
      </c>
      <c r="T6856" s="2">
        <v>5316.0479999999989</v>
      </c>
    </row>
    <row r="6857" spans="1:20" x14ac:dyDescent="0.25">
      <c r="A6857" t="s">
        <v>1146</v>
      </c>
      <c r="B6857" t="s">
        <v>8</v>
      </c>
      <c r="C6857" t="s">
        <v>6</v>
      </c>
      <c r="D6857" s="1">
        <v>43300</v>
      </c>
      <c r="E6857" s="1">
        <v>43386</v>
      </c>
      <c r="F6857" s="1">
        <v>43397</v>
      </c>
      <c r="G6857" s="1">
        <v>43404</v>
      </c>
      <c r="H6857" s="13">
        <f>Orders[[#This Row],[DeliveryDate]]-Orders[[#This Row],[OrderDate]]</f>
        <v>18</v>
      </c>
      <c r="I6857" t="s">
        <v>3</v>
      </c>
      <c r="J6857" t="str">
        <f>_xlfn.XLOOKUP(Orders[[#This Row],[_SalesRepID]],'Sales team'!A:A,'Sales team'!B:B)</f>
        <v>Roy Rice</v>
      </c>
      <c r="K6857">
        <v>24</v>
      </c>
      <c r="L6857">
        <v>31</v>
      </c>
      <c r="M6857">
        <v>100</v>
      </c>
      <c r="N6857" t="str">
        <f>_xlfn.XLOOKUP(Orders[[#This Row],[_ProductID]],Products!A:A,Products!C:C)</f>
        <v>Home décor</v>
      </c>
      <c r="O6857">
        <v>41</v>
      </c>
      <c r="P6857">
        <v>0.3</v>
      </c>
      <c r="Q6857" s="2">
        <v>1018.4</v>
      </c>
      <c r="R6857" s="2">
        <v>600.85599999999999</v>
      </c>
      <c r="S6857" s="2">
        <v>4990.16</v>
      </c>
      <c r="T6857" s="2">
        <v>784.16799999999967</v>
      </c>
    </row>
    <row r="6858" spans="1:20" x14ac:dyDescent="0.25">
      <c r="A6858" t="s">
        <v>1147</v>
      </c>
      <c r="B6858" t="s">
        <v>5</v>
      </c>
      <c r="C6858" t="s">
        <v>15</v>
      </c>
      <c r="D6858" s="1">
        <v>43300</v>
      </c>
      <c r="E6858" s="1">
        <v>43386</v>
      </c>
      <c r="F6858" s="1">
        <v>43406</v>
      </c>
      <c r="G6858" s="1">
        <v>43416</v>
      </c>
      <c r="H6858" s="13">
        <f>Orders[[#This Row],[DeliveryDate]]-Orders[[#This Row],[OrderDate]]</f>
        <v>30</v>
      </c>
      <c r="I6858" t="s">
        <v>3</v>
      </c>
      <c r="J6858" t="str">
        <f>_xlfn.XLOOKUP(Orders[[#This Row],[_SalesRepID]],'Sales team'!A:A,'Sales team'!B:B)</f>
        <v>Nicholas Cunningham</v>
      </c>
      <c r="K6858">
        <v>19</v>
      </c>
      <c r="L6858">
        <v>18</v>
      </c>
      <c r="M6858">
        <v>12</v>
      </c>
      <c r="N6858" t="str">
        <f>_xlfn.XLOOKUP(Orders[[#This Row],[_ProductID]],Products!A:A,Products!C:C)</f>
        <v>Furniture</v>
      </c>
      <c r="O6858">
        <v>20</v>
      </c>
      <c r="P6858">
        <v>0.2</v>
      </c>
      <c r="Q6858" s="2">
        <v>5628</v>
      </c>
      <c r="R6858" s="2">
        <v>4108.4399999999996</v>
      </c>
      <c r="S6858" s="2">
        <v>13507.2</v>
      </c>
      <c r="T6858" s="2">
        <v>1181.880000000001</v>
      </c>
    </row>
    <row r="6859" spans="1:20" x14ac:dyDescent="0.25">
      <c r="A6859" t="s">
        <v>1148</v>
      </c>
      <c r="B6859" t="s">
        <v>8</v>
      </c>
      <c r="C6859" t="s">
        <v>6</v>
      </c>
      <c r="D6859" s="1">
        <v>43300</v>
      </c>
      <c r="E6859" s="1">
        <v>43386</v>
      </c>
      <c r="F6859" s="1">
        <v>43411</v>
      </c>
      <c r="G6859" s="1">
        <v>43396</v>
      </c>
      <c r="H6859" s="13">
        <f>Orders[[#This Row],[DeliveryDate]]-Orders[[#This Row],[OrderDate]]</f>
        <v>10</v>
      </c>
      <c r="I6859" t="s">
        <v>3</v>
      </c>
      <c r="J6859" t="str">
        <f>_xlfn.XLOOKUP(Orders[[#This Row],[_SalesRepID]],'Sales team'!A:A,'Sales team'!B:B)</f>
        <v>Roy Rice</v>
      </c>
      <c r="K6859">
        <v>24</v>
      </c>
      <c r="L6859">
        <v>49</v>
      </c>
      <c r="M6859">
        <v>119</v>
      </c>
      <c r="N6859" t="str">
        <f>_xlfn.XLOOKUP(Orders[[#This Row],[_ProductID]],Products!A:A,Products!C:C)</f>
        <v>Kitchen &amp; Dining</v>
      </c>
      <c r="O6859">
        <v>8</v>
      </c>
      <c r="P6859">
        <v>0.2</v>
      </c>
      <c r="Q6859" s="2">
        <v>2546</v>
      </c>
      <c r="R6859" s="2">
        <v>1782.1999999999998</v>
      </c>
      <c r="S6859" s="2">
        <v>6110.4000000000005</v>
      </c>
      <c r="T6859" s="2">
        <v>763.80000000000109</v>
      </c>
    </row>
    <row r="6860" spans="1:20" x14ac:dyDescent="0.25">
      <c r="A6860" t="s">
        <v>1149</v>
      </c>
      <c r="B6860" t="s">
        <v>5</v>
      </c>
      <c r="C6860" t="s">
        <v>25</v>
      </c>
      <c r="D6860" s="1">
        <v>43300</v>
      </c>
      <c r="E6860" s="1">
        <v>43386</v>
      </c>
      <c r="F6860" s="1">
        <v>43397</v>
      </c>
      <c r="G6860" s="1">
        <v>43391</v>
      </c>
      <c r="H6860" s="13">
        <f>Orders[[#This Row],[DeliveryDate]]-Orders[[#This Row],[OrderDate]]</f>
        <v>5</v>
      </c>
      <c r="I6860" t="s">
        <v>3</v>
      </c>
      <c r="J6860" t="str">
        <f>_xlfn.XLOOKUP(Orders[[#This Row],[_SalesRepID]],'Sales team'!A:A,'Sales team'!B:B)</f>
        <v>Paul Holmes</v>
      </c>
      <c r="K6860">
        <v>14</v>
      </c>
      <c r="L6860">
        <v>19</v>
      </c>
      <c r="M6860">
        <v>331</v>
      </c>
      <c r="N6860" t="str">
        <f>_xlfn.XLOOKUP(Orders[[#This Row],[_ProductID]],Products!A:A,Products!C:C)</f>
        <v>Outdoor</v>
      </c>
      <c r="O6860">
        <v>10</v>
      </c>
      <c r="P6860">
        <v>7.4999999999999997E-2</v>
      </c>
      <c r="Q6860" s="2">
        <v>857.6</v>
      </c>
      <c r="R6860" s="2">
        <v>668.928</v>
      </c>
      <c r="S6860" s="2">
        <v>3966.4</v>
      </c>
      <c r="T6860" s="2">
        <v>621.76000000000022</v>
      </c>
    </row>
    <row r="6861" spans="1:20" x14ac:dyDescent="0.25">
      <c r="A6861" t="s">
        <v>1136</v>
      </c>
      <c r="B6861" t="s">
        <v>8</v>
      </c>
      <c r="C6861" t="s">
        <v>25</v>
      </c>
      <c r="D6861" s="1">
        <v>43300</v>
      </c>
      <c r="E6861" s="1">
        <v>43385</v>
      </c>
      <c r="F6861" s="1">
        <v>43394</v>
      </c>
      <c r="G6861" s="1">
        <v>43392</v>
      </c>
      <c r="H6861" s="13">
        <f>Orders[[#This Row],[DeliveryDate]]-Orders[[#This Row],[OrderDate]]</f>
        <v>7</v>
      </c>
      <c r="I6861" t="s">
        <v>3</v>
      </c>
      <c r="J6861" t="str">
        <f>_xlfn.XLOOKUP(Orders[[#This Row],[_SalesRepID]],'Sales team'!A:A,'Sales team'!B:B)</f>
        <v>Anthony Torres</v>
      </c>
      <c r="K6861">
        <v>20</v>
      </c>
      <c r="L6861">
        <v>21</v>
      </c>
      <c r="M6861">
        <v>367</v>
      </c>
      <c r="N6861" t="str">
        <f>_xlfn.XLOOKUP(Orders[[#This Row],[_ProductID]],Products!A:A,Products!C:C)</f>
        <v>Home décor</v>
      </c>
      <c r="O6861">
        <v>33</v>
      </c>
      <c r="P6861">
        <v>0.4</v>
      </c>
      <c r="Q6861" s="2">
        <v>2505.8000000000002</v>
      </c>
      <c r="R6861" s="2">
        <v>2079.8139999999999</v>
      </c>
      <c r="S6861" s="2">
        <v>10524.36</v>
      </c>
      <c r="T6861" s="2">
        <v>-4034.3379999999979</v>
      </c>
    </row>
    <row r="6862" spans="1:20" x14ac:dyDescent="0.25">
      <c r="A6862" t="s">
        <v>1137</v>
      </c>
      <c r="B6862" t="s">
        <v>10</v>
      </c>
      <c r="C6862" t="s">
        <v>2</v>
      </c>
      <c r="D6862" s="1">
        <v>43300</v>
      </c>
      <c r="E6862" s="1">
        <v>43385</v>
      </c>
      <c r="F6862" s="1">
        <v>43401</v>
      </c>
      <c r="G6862" s="1">
        <v>43397</v>
      </c>
      <c r="H6862" s="13">
        <f>Orders[[#This Row],[DeliveryDate]]-Orders[[#This Row],[OrderDate]]</f>
        <v>12</v>
      </c>
      <c r="I6862" t="s">
        <v>3</v>
      </c>
      <c r="J6862" t="str">
        <f>_xlfn.XLOOKUP(Orders[[#This Row],[_SalesRepID]],'Sales team'!A:A,'Sales team'!B:B)</f>
        <v>Shawn Torres</v>
      </c>
      <c r="K6862">
        <v>27</v>
      </c>
      <c r="L6862">
        <v>50</v>
      </c>
      <c r="M6862">
        <v>253</v>
      </c>
      <c r="N6862" t="str">
        <f>_xlfn.XLOOKUP(Orders[[#This Row],[_ProductID]],Products!A:A,Products!C:C)</f>
        <v>Home décor</v>
      </c>
      <c r="O6862">
        <v>43</v>
      </c>
      <c r="P6862">
        <v>0.1</v>
      </c>
      <c r="Q6862" s="2">
        <v>824.1</v>
      </c>
      <c r="R6862" s="2">
        <v>395.56799999999998</v>
      </c>
      <c r="S6862" s="2">
        <v>5933.52</v>
      </c>
      <c r="T6862" s="2">
        <v>2768.9760000000006</v>
      </c>
    </row>
    <row r="6863" spans="1:20" x14ac:dyDescent="0.25">
      <c r="A6863" t="s">
        <v>1138</v>
      </c>
      <c r="B6863" t="s">
        <v>8</v>
      </c>
      <c r="C6863" t="s">
        <v>2</v>
      </c>
      <c r="D6863" s="1">
        <v>43300</v>
      </c>
      <c r="E6863" s="1">
        <v>43385</v>
      </c>
      <c r="F6863" s="1">
        <v>43400</v>
      </c>
      <c r="G6863" s="1">
        <v>43404</v>
      </c>
      <c r="H6863" s="13">
        <f>Orders[[#This Row],[DeliveryDate]]-Orders[[#This Row],[OrderDate]]</f>
        <v>19</v>
      </c>
      <c r="I6863" t="s">
        <v>3</v>
      </c>
      <c r="J6863" t="str">
        <f>_xlfn.XLOOKUP(Orders[[#This Row],[_SalesRepID]],'Sales team'!A:A,'Sales team'!B:B)</f>
        <v>Samuel Fowler</v>
      </c>
      <c r="K6863">
        <v>21</v>
      </c>
      <c r="L6863">
        <v>35</v>
      </c>
      <c r="M6863">
        <v>253</v>
      </c>
      <c r="N6863" t="str">
        <f>_xlfn.XLOOKUP(Orders[[#This Row],[_ProductID]],Products!A:A,Products!C:C)</f>
        <v>Outdoor</v>
      </c>
      <c r="O6863">
        <v>10</v>
      </c>
      <c r="P6863">
        <v>0.05</v>
      </c>
      <c r="Q6863" s="2">
        <v>690.1</v>
      </c>
      <c r="R6863" s="2">
        <v>441.66400000000004</v>
      </c>
      <c r="S6863" s="2">
        <v>5244.76</v>
      </c>
      <c r="T6863" s="2">
        <v>1711.4479999999999</v>
      </c>
    </row>
    <row r="6864" spans="1:20" x14ac:dyDescent="0.25">
      <c r="A6864" t="s">
        <v>1139</v>
      </c>
      <c r="B6864" t="s">
        <v>1</v>
      </c>
      <c r="C6864" t="s">
        <v>46</v>
      </c>
      <c r="D6864" s="1">
        <v>43300</v>
      </c>
      <c r="E6864" s="1">
        <v>43385</v>
      </c>
      <c r="F6864" s="1">
        <v>43410</v>
      </c>
      <c r="G6864" s="1">
        <v>43406</v>
      </c>
      <c r="H6864" s="13">
        <f>Orders[[#This Row],[DeliveryDate]]-Orders[[#This Row],[OrderDate]]</f>
        <v>21</v>
      </c>
      <c r="I6864" t="s">
        <v>3</v>
      </c>
      <c r="J6864" t="str">
        <f>_xlfn.XLOOKUP(Orders[[#This Row],[_SalesRepID]],'Sales team'!A:A,'Sales team'!B:B)</f>
        <v>Jonathan Hawkins</v>
      </c>
      <c r="K6864">
        <v>10</v>
      </c>
      <c r="L6864">
        <v>25</v>
      </c>
      <c r="M6864">
        <v>66</v>
      </c>
      <c r="N6864" t="str">
        <f>_xlfn.XLOOKUP(Orders[[#This Row],[_ProductID]],Products!A:A,Products!C:C)</f>
        <v>Home décor</v>
      </c>
      <c r="O6864">
        <v>21</v>
      </c>
      <c r="P6864">
        <v>0.2</v>
      </c>
      <c r="Q6864" s="2">
        <v>2365.1</v>
      </c>
      <c r="R6864" s="2">
        <v>1206.201</v>
      </c>
      <c r="S6864" s="2">
        <v>9460.4</v>
      </c>
      <c r="T6864" s="2">
        <v>3429.3949999999995</v>
      </c>
    </row>
    <row r="6865" spans="1:20" x14ac:dyDescent="0.25">
      <c r="A6865" t="s">
        <v>1140</v>
      </c>
      <c r="B6865" t="s">
        <v>1</v>
      </c>
      <c r="C6865" t="s">
        <v>46</v>
      </c>
      <c r="D6865" s="1">
        <v>43300</v>
      </c>
      <c r="E6865" s="1">
        <v>43385</v>
      </c>
      <c r="F6865" s="1">
        <v>43405</v>
      </c>
      <c r="G6865" s="1">
        <v>43418</v>
      </c>
      <c r="H6865" s="13">
        <f>Orders[[#This Row],[DeliveryDate]]-Orders[[#This Row],[OrderDate]]</f>
        <v>33</v>
      </c>
      <c r="I6865" t="s">
        <v>3</v>
      </c>
      <c r="J6865" t="str">
        <f>_xlfn.XLOOKUP(Orders[[#This Row],[_SalesRepID]],'Sales team'!A:A,'Sales team'!B:B)</f>
        <v>Joshua Little</v>
      </c>
      <c r="K6865">
        <v>11</v>
      </c>
      <c r="L6865">
        <v>42</v>
      </c>
      <c r="M6865">
        <v>65</v>
      </c>
      <c r="N6865" t="str">
        <f>_xlfn.XLOOKUP(Orders[[#This Row],[_ProductID]],Products!A:A,Products!C:C)</f>
        <v>Furniture</v>
      </c>
      <c r="O6865">
        <v>22</v>
      </c>
      <c r="P6865">
        <v>0.3</v>
      </c>
      <c r="Q6865" s="2">
        <v>1072</v>
      </c>
      <c r="R6865" s="2">
        <v>460.96</v>
      </c>
      <c r="S6865" s="2">
        <v>6003.2</v>
      </c>
      <c r="T6865" s="2">
        <v>2315.52</v>
      </c>
    </row>
    <row r="6866" spans="1:20" x14ac:dyDescent="0.25">
      <c r="A6866" t="s">
        <v>1141</v>
      </c>
      <c r="B6866" t="s">
        <v>5</v>
      </c>
      <c r="C6866" t="s">
        <v>25</v>
      </c>
      <c r="D6866" s="1">
        <v>43300</v>
      </c>
      <c r="E6866" s="1">
        <v>43385</v>
      </c>
      <c r="F6866" s="1">
        <v>43390</v>
      </c>
      <c r="G6866" s="1">
        <v>43413</v>
      </c>
      <c r="H6866" s="13">
        <f>Orders[[#This Row],[DeliveryDate]]-Orders[[#This Row],[OrderDate]]</f>
        <v>28</v>
      </c>
      <c r="I6866" t="s">
        <v>3</v>
      </c>
      <c r="J6866" t="str">
        <f>_xlfn.XLOOKUP(Orders[[#This Row],[_SalesRepID]],'Sales team'!A:A,'Sales team'!B:B)</f>
        <v>Roger Alexander</v>
      </c>
      <c r="K6866">
        <v>15</v>
      </c>
      <c r="L6866">
        <v>17</v>
      </c>
      <c r="M6866">
        <v>355</v>
      </c>
      <c r="N6866" t="str">
        <f>_xlfn.XLOOKUP(Orders[[#This Row],[_ProductID]],Products!A:A,Products!C:C)</f>
        <v>Home décor</v>
      </c>
      <c r="O6866">
        <v>29</v>
      </c>
      <c r="P6866">
        <v>7.4999999999999997E-2</v>
      </c>
      <c r="Q6866" s="2">
        <v>1065.3</v>
      </c>
      <c r="R6866" s="2">
        <v>468.73199999999997</v>
      </c>
      <c r="S6866" s="2">
        <v>2956.2075</v>
      </c>
      <c r="T6866" s="2">
        <v>1550.0115000000001</v>
      </c>
    </row>
    <row r="6867" spans="1:20" x14ac:dyDescent="0.25">
      <c r="A6867" t="s">
        <v>1142</v>
      </c>
      <c r="B6867" t="s">
        <v>5</v>
      </c>
      <c r="C6867" t="s">
        <v>2</v>
      </c>
      <c r="D6867" s="1">
        <v>43300</v>
      </c>
      <c r="E6867" s="1">
        <v>43385</v>
      </c>
      <c r="F6867" s="1">
        <v>43392</v>
      </c>
      <c r="G6867" s="1">
        <v>43399</v>
      </c>
      <c r="H6867" s="13">
        <f>Orders[[#This Row],[DeliveryDate]]-Orders[[#This Row],[OrderDate]]</f>
        <v>14</v>
      </c>
      <c r="I6867" t="s">
        <v>3</v>
      </c>
      <c r="J6867" t="str">
        <f>_xlfn.XLOOKUP(Orders[[#This Row],[_SalesRepID]],'Sales team'!A:A,'Sales team'!B:B)</f>
        <v>Shawn Wallace</v>
      </c>
      <c r="K6867">
        <v>18</v>
      </c>
      <c r="L6867">
        <v>8</v>
      </c>
      <c r="M6867">
        <v>256</v>
      </c>
      <c r="N6867" t="str">
        <f>_xlfn.XLOOKUP(Orders[[#This Row],[_ProductID]],Products!A:A,Products!C:C)</f>
        <v>Home décor</v>
      </c>
      <c r="O6867">
        <v>11</v>
      </c>
      <c r="P6867">
        <v>0.1</v>
      </c>
      <c r="Q6867" s="2">
        <v>2586.2000000000003</v>
      </c>
      <c r="R6867" s="2">
        <v>1396.5480000000002</v>
      </c>
      <c r="S6867" s="2">
        <v>16293.060000000001</v>
      </c>
      <c r="T6867" s="2">
        <v>6517.2240000000002</v>
      </c>
    </row>
    <row r="6868" spans="1:20" x14ac:dyDescent="0.25">
      <c r="A6868" t="s">
        <v>1130</v>
      </c>
      <c r="B6868" t="s">
        <v>1</v>
      </c>
      <c r="C6868" t="s">
        <v>2</v>
      </c>
      <c r="D6868" s="1">
        <v>43300</v>
      </c>
      <c r="E6868" s="1">
        <v>43384</v>
      </c>
      <c r="F6868" s="1">
        <v>43397</v>
      </c>
      <c r="G6868" s="1">
        <v>43404</v>
      </c>
      <c r="H6868" s="13">
        <f>Orders[[#This Row],[DeliveryDate]]-Orders[[#This Row],[OrderDate]]</f>
        <v>20</v>
      </c>
      <c r="I6868" t="s">
        <v>3</v>
      </c>
      <c r="J6868" t="str">
        <f>_xlfn.XLOOKUP(Orders[[#This Row],[_SalesRepID]],'Sales team'!A:A,'Sales team'!B:B)</f>
        <v>George Lewis</v>
      </c>
      <c r="K6868">
        <v>8</v>
      </c>
      <c r="L6868">
        <v>12</v>
      </c>
      <c r="M6868">
        <v>245</v>
      </c>
      <c r="N6868" t="str">
        <f>_xlfn.XLOOKUP(Orders[[#This Row],[_ProductID]],Products!A:A,Products!C:C)</f>
        <v>Home décor</v>
      </c>
      <c r="O6868">
        <v>3</v>
      </c>
      <c r="P6868">
        <v>7.4999999999999997E-2</v>
      </c>
      <c r="Q6868" s="2">
        <v>3886</v>
      </c>
      <c r="R6868" s="2">
        <v>2059.58</v>
      </c>
      <c r="S6868" s="2">
        <v>3594.55</v>
      </c>
      <c r="T6868" s="2">
        <v>1534.9700000000003</v>
      </c>
    </row>
    <row r="6869" spans="1:20" x14ac:dyDescent="0.25">
      <c r="A6869" t="s">
        <v>1131</v>
      </c>
      <c r="B6869" t="s">
        <v>5</v>
      </c>
      <c r="C6869" t="s">
        <v>25</v>
      </c>
      <c r="D6869" s="1">
        <v>43300</v>
      </c>
      <c r="E6869" s="1">
        <v>43384</v>
      </c>
      <c r="F6869" s="1">
        <v>43406</v>
      </c>
      <c r="G6869" s="1">
        <v>43404</v>
      </c>
      <c r="H6869" s="13">
        <f>Orders[[#This Row],[DeliveryDate]]-Orders[[#This Row],[OrderDate]]</f>
        <v>20</v>
      </c>
      <c r="I6869" t="s">
        <v>3</v>
      </c>
      <c r="J6869" t="str">
        <f>_xlfn.XLOOKUP(Orders[[#This Row],[_SalesRepID]],'Sales team'!A:A,'Sales team'!B:B)</f>
        <v>Todd Roberts</v>
      </c>
      <c r="K6869">
        <v>13</v>
      </c>
      <c r="L6869">
        <v>12</v>
      </c>
      <c r="M6869">
        <v>359</v>
      </c>
      <c r="N6869" t="str">
        <f>_xlfn.XLOOKUP(Orders[[#This Row],[_ProductID]],Products!A:A,Products!C:C)</f>
        <v>Outdoor</v>
      </c>
      <c r="O6869">
        <v>10</v>
      </c>
      <c r="P6869">
        <v>7.4999999999999997E-2</v>
      </c>
      <c r="Q6869" s="2">
        <v>6505.7</v>
      </c>
      <c r="R6869" s="2">
        <v>4293.7619999999997</v>
      </c>
      <c r="S6869" s="2">
        <v>18053.317500000001</v>
      </c>
      <c r="T6869" s="2">
        <v>5172.031500000001</v>
      </c>
    </row>
    <row r="6870" spans="1:20" x14ac:dyDescent="0.25">
      <c r="A6870" t="s">
        <v>1132</v>
      </c>
      <c r="B6870" t="s">
        <v>5</v>
      </c>
      <c r="C6870" t="s">
        <v>15</v>
      </c>
      <c r="D6870" s="1">
        <v>43300</v>
      </c>
      <c r="E6870" s="1">
        <v>43384</v>
      </c>
      <c r="F6870" s="1">
        <v>43397</v>
      </c>
      <c r="G6870" s="1">
        <v>43399</v>
      </c>
      <c r="H6870" s="13">
        <f>Orders[[#This Row],[DeliveryDate]]-Orders[[#This Row],[OrderDate]]</f>
        <v>15</v>
      </c>
      <c r="I6870" t="s">
        <v>3</v>
      </c>
      <c r="J6870" t="str">
        <f>_xlfn.XLOOKUP(Orders[[#This Row],[_SalesRepID]],'Sales team'!A:A,'Sales team'!B:B)</f>
        <v>Anthony Berry</v>
      </c>
      <c r="K6870">
        <v>16</v>
      </c>
      <c r="L6870">
        <v>4</v>
      </c>
      <c r="M6870">
        <v>35</v>
      </c>
      <c r="N6870" t="str">
        <f>_xlfn.XLOOKUP(Orders[[#This Row],[_ProductID]],Products!A:A,Products!C:C)</f>
        <v>Home décor</v>
      </c>
      <c r="O6870">
        <v>36</v>
      </c>
      <c r="P6870">
        <v>0.05</v>
      </c>
      <c r="Q6870" s="2">
        <v>1051.9000000000001</v>
      </c>
      <c r="R6870" s="2">
        <v>820.48200000000008</v>
      </c>
      <c r="S6870" s="2">
        <v>2997.915</v>
      </c>
      <c r="T6870" s="2">
        <v>536.4689999999996</v>
      </c>
    </row>
    <row r="6871" spans="1:20" x14ac:dyDescent="0.25">
      <c r="A6871" t="s">
        <v>1133</v>
      </c>
      <c r="B6871" t="s">
        <v>1</v>
      </c>
      <c r="C6871" t="s">
        <v>13</v>
      </c>
      <c r="D6871" s="1">
        <v>43300</v>
      </c>
      <c r="E6871" s="1">
        <v>43384</v>
      </c>
      <c r="F6871" s="1">
        <v>43409</v>
      </c>
      <c r="G6871" s="1">
        <v>43398</v>
      </c>
      <c r="H6871" s="13">
        <f>Orders[[#This Row],[DeliveryDate]]-Orders[[#This Row],[OrderDate]]</f>
        <v>14</v>
      </c>
      <c r="I6871" t="s">
        <v>3</v>
      </c>
      <c r="J6871" t="str">
        <f>_xlfn.XLOOKUP(Orders[[#This Row],[_SalesRepID]],'Sales team'!A:A,'Sales team'!B:B)</f>
        <v>Shawn Cook</v>
      </c>
      <c r="K6871">
        <v>7</v>
      </c>
      <c r="L6871">
        <v>40</v>
      </c>
      <c r="M6871">
        <v>287</v>
      </c>
      <c r="N6871" t="str">
        <f>_xlfn.XLOOKUP(Orders[[#This Row],[_ProductID]],Products!A:A,Products!C:C)</f>
        <v>Furniture</v>
      </c>
      <c r="O6871">
        <v>22</v>
      </c>
      <c r="P6871">
        <v>0.05</v>
      </c>
      <c r="Q6871" s="2">
        <v>1092.1000000000001</v>
      </c>
      <c r="R6871" s="2">
        <v>524.20800000000008</v>
      </c>
      <c r="S6871" s="2">
        <v>4149.9800000000005</v>
      </c>
      <c r="T6871" s="2">
        <v>2053.1480000000001</v>
      </c>
    </row>
    <row r="6872" spans="1:20" x14ac:dyDescent="0.25">
      <c r="A6872" t="s">
        <v>1134</v>
      </c>
      <c r="B6872" t="s">
        <v>1</v>
      </c>
      <c r="C6872" t="s">
        <v>15</v>
      </c>
      <c r="D6872" s="1">
        <v>43300</v>
      </c>
      <c r="E6872" s="1">
        <v>43384</v>
      </c>
      <c r="F6872" s="1">
        <v>43390</v>
      </c>
      <c r="G6872" s="1">
        <v>43397</v>
      </c>
      <c r="H6872" s="13">
        <f>Orders[[#This Row],[DeliveryDate]]-Orders[[#This Row],[OrderDate]]</f>
        <v>13</v>
      </c>
      <c r="I6872" t="s">
        <v>3</v>
      </c>
      <c r="J6872" t="str">
        <f>_xlfn.XLOOKUP(Orders[[#This Row],[_SalesRepID]],'Sales team'!A:A,'Sales team'!B:B)</f>
        <v>Jonathan Hawkins</v>
      </c>
      <c r="K6872">
        <v>10</v>
      </c>
      <c r="L6872">
        <v>42</v>
      </c>
      <c r="M6872">
        <v>17</v>
      </c>
      <c r="N6872" t="str">
        <f>_xlfn.XLOOKUP(Orders[[#This Row],[_ProductID]],Products!A:A,Products!C:C)</f>
        <v>Electronics</v>
      </c>
      <c r="O6872">
        <v>47</v>
      </c>
      <c r="P6872">
        <v>0.15</v>
      </c>
      <c r="Q6872" s="2">
        <v>2492.4</v>
      </c>
      <c r="R6872" s="2">
        <v>1370.8200000000002</v>
      </c>
      <c r="S6872" s="2">
        <v>8474.16</v>
      </c>
      <c r="T6872" s="2">
        <v>2990.8799999999992</v>
      </c>
    </row>
    <row r="6873" spans="1:20" x14ac:dyDescent="0.25">
      <c r="A6873" t="s">
        <v>1135</v>
      </c>
      <c r="B6873" t="s">
        <v>8</v>
      </c>
      <c r="C6873" t="s">
        <v>25</v>
      </c>
      <c r="D6873" s="1">
        <v>43200</v>
      </c>
      <c r="E6873" s="1">
        <v>43384</v>
      </c>
      <c r="F6873" s="1">
        <v>43409</v>
      </c>
      <c r="G6873" s="1">
        <v>43423</v>
      </c>
      <c r="H6873" s="13">
        <f>Orders[[#This Row],[DeliveryDate]]-Orders[[#This Row],[OrderDate]]</f>
        <v>39</v>
      </c>
      <c r="I6873" t="s">
        <v>3</v>
      </c>
      <c r="J6873" t="str">
        <f>_xlfn.XLOOKUP(Orders[[#This Row],[_SalesRepID]],'Sales team'!A:A,'Sales team'!B:B)</f>
        <v>Roy Rice</v>
      </c>
      <c r="K6873">
        <v>24</v>
      </c>
      <c r="L6873">
        <v>17</v>
      </c>
      <c r="M6873">
        <v>355</v>
      </c>
      <c r="N6873" t="str">
        <f>_xlfn.XLOOKUP(Orders[[#This Row],[_ProductID]],Products!A:A,Products!C:C)</f>
        <v>Kitchen &amp; Dining</v>
      </c>
      <c r="O6873">
        <v>16</v>
      </c>
      <c r="P6873">
        <v>7.4999999999999997E-2</v>
      </c>
      <c r="Q6873" s="2">
        <v>3892.7000000000003</v>
      </c>
      <c r="R6873" s="2">
        <v>1868.4960000000001</v>
      </c>
      <c r="S6873" s="2">
        <v>21604.485000000001</v>
      </c>
      <c r="T6873" s="2">
        <v>10393.509</v>
      </c>
    </row>
    <row r="6874" spans="1:20" x14ac:dyDescent="0.25">
      <c r="A6874" t="s">
        <v>1125</v>
      </c>
      <c r="B6874" t="s">
        <v>1</v>
      </c>
      <c r="C6874" t="s">
        <v>13</v>
      </c>
      <c r="D6874" s="1">
        <v>43300</v>
      </c>
      <c r="E6874" s="1">
        <v>43383</v>
      </c>
      <c r="F6874" s="1">
        <v>43396</v>
      </c>
      <c r="G6874" s="1">
        <v>43390</v>
      </c>
      <c r="H6874" s="13">
        <f>Orders[[#This Row],[DeliveryDate]]-Orders[[#This Row],[OrderDate]]</f>
        <v>7</v>
      </c>
      <c r="I6874" t="s">
        <v>3</v>
      </c>
      <c r="J6874" t="str">
        <f>_xlfn.XLOOKUP(Orders[[#This Row],[_SalesRepID]],'Sales team'!A:A,'Sales team'!B:B)</f>
        <v>Adam Hernandez</v>
      </c>
      <c r="K6874">
        <v>1</v>
      </c>
      <c r="L6874">
        <v>43</v>
      </c>
      <c r="M6874">
        <v>309</v>
      </c>
      <c r="N6874" t="str">
        <f>_xlfn.XLOOKUP(Orders[[#This Row],[_ProductID]],Products!A:A,Products!C:C)</f>
        <v>Home décor</v>
      </c>
      <c r="O6874">
        <v>39</v>
      </c>
      <c r="P6874">
        <v>7.4999999999999997E-2</v>
      </c>
      <c r="Q6874" s="2">
        <v>180.9</v>
      </c>
      <c r="R6874" s="2">
        <v>94.068000000000012</v>
      </c>
      <c r="S6874" s="2">
        <v>836.66250000000002</v>
      </c>
      <c r="T6874" s="2">
        <v>366.32249999999999</v>
      </c>
    </row>
    <row r="6875" spans="1:20" x14ac:dyDescent="0.25">
      <c r="A6875" t="s">
        <v>1126</v>
      </c>
      <c r="B6875" t="s">
        <v>8</v>
      </c>
      <c r="C6875" t="s">
        <v>6</v>
      </c>
      <c r="D6875" s="1">
        <v>43300</v>
      </c>
      <c r="E6875" s="1">
        <v>43383</v>
      </c>
      <c r="F6875" s="1">
        <v>43411</v>
      </c>
      <c r="G6875" s="1">
        <v>43385</v>
      </c>
      <c r="H6875" s="13">
        <f>Orders[[#This Row],[DeliveryDate]]-Orders[[#This Row],[OrderDate]]</f>
        <v>2</v>
      </c>
      <c r="I6875" t="s">
        <v>3</v>
      </c>
      <c r="J6875" t="str">
        <f>_xlfn.XLOOKUP(Orders[[#This Row],[_SalesRepID]],'Sales team'!A:A,'Sales team'!B:B)</f>
        <v>Roy Rice</v>
      </c>
      <c r="K6875">
        <v>24</v>
      </c>
      <c r="L6875">
        <v>21</v>
      </c>
      <c r="M6875">
        <v>109</v>
      </c>
      <c r="N6875" t="str">
        <f>_xlfn.XLOOKUP(Orders[[#This Row],[_ProductID]],Products!A:A,Products!C:C)</f>
        <v>Home décor</v>
      </c>
      <c r="O6875">
        <v>29</v>
      </c>
      <c r="P6875">
        <v>7.4999999999999997E-2</v>
      </c>
      <c r="Q6875" s="2">
        <v>1118.9000000000001</v>
      </c>
      <c r="R6875" s="2">
        <v>581.82800000000009</v>
      </c>
      <c r="S6875" s="2">
        <v>3104.9475000000002</v>
      </c>
      <c r="T6875" s="2">
        <v>1359.4634999999998</v>
      </c>
    </row>
    <row r="6876" spans="1:20" x14ac:dyDescent="0.25">
      <c r="A6876" t="s">
        <v>1127</v>
      </c>
      <c r="B6876" t="s">
        <v>1</v>
      </c>
      <c r="C6876" t="s">
        <v>6</v>
      </c>
      <c r="D6876" s="1">
        <v>43300</v>
      </c>
      <c r="E6876" s="1">
        <v>43383</v>
      </c>
      <c r="F6876" s="1">
        <v>43399</v>
      </c>
      <c r="G6876" s="1">
        <v>43405</v>
      </c>
      <c r="H6876" s="13">
        <f>Orders[[#This Row],[DeliveryDate]]-Orders[[#This Row],[OrderDate]]</f>
        <v>22</v>
      </c>
      <c r="I6876" t="s">
        <v>3</v>
      </c>
      <c r="J6876" t="str">
        <f>_xlfn.XLOOKUP(Orders[[#This Row],[_SalesRepID]],'Sales team'!A:A,'Sales team'!B:B)</f>
        <v>Joshua Ryan</v>
      </c>
      <c r="K6876">
        <v>9</v>
      </c>
      <c r="L6876">
        <v>36</v>
      </c>
      <c r="M6876">
        <v>155</v>
      </c>
      <c r="N6876" t="str">
        <f>_xlfn.XLOOKUP(Orders[[#This Row],[_ProductID]],Products!A:A,Products!C:C)</f>
        <v>Home décor</v>
      </c>
      <c r="O6876">
        <v>46</v>
      </c>
      <c r="P6876">
        <v>0.15</v>
      </c>
      <c r="Q6876" s="2">
        <v>2010</v>
      </c>
      <c r="R6876" s="2">
        <v>1185.8999999999999</v>
      </c>
      <c r="S6876" s="2">
        <v>5125.5</v>
      </c>
      <c r="T6876" s="2">
        <v>1567.8000000000002</v>
      </c>
    </row>
    <row r="6877" spans="1:20" x14ac:dyDescent="0.25">
      <c r="A6877" t="s">
        <v>1128</v>
      </c>
      <c r="B6877" t="s">
        <v>10</v>
      </c>
      <c r="C6877" t="s">
        <v>6</v>
      </c>
      <c r="D6877" s="1">
        <v>43300</v>
      </c>
      <c r="E6877" s="1">
        <v>43383</v>
      </c>
      <c r="F6877" s="1">
        <v>43401</v>
      </c>
      <c r="G6877" s="1">
        <v>43389</v>
      </c>
      <c r="H6877" s="13">
        <f>Orders[[#This Row],[DeliveryDate]]-Orders[[#This Row],[OrderDate]]</f>
        <v>6</v>
      </c>
      <c r="I6877" t="s">
        <v>3</v>
      </c>
      <c r="J6877" t="str">
        <f>_xlfn.XLOOKUP(Orders[[#This Row],[_SalesRepID]],'Sales team'!A:A,'Sales team'!B:B)</f>
        <v>Shawn Torres</v>
      </c>
      <c r="K6877">
        <v>27</v>
      </c>
      <c r="L6877">
        <v>19</v>
      </c>
      <c r="M6877">
        <v>189</v>
      </c>
      <c r="N6877" t="str">
        <f>_xlfn.XLOOKUP(Orders[[#This Row],[_ProductID]],Products!A:A,Products!C:C)</f>
        <v>Home décor</v>
      </c>
      <c r="O6877">
        <v>39</v>
      </c>
      <c r="P6877">
        <v>0.05</v>
      </c>
      <c r="Q6877" s="2">
        <v>1206</v>
      </c>
      <c r="R6877" s="2">
        <v>795.96</v>
      </c>
      <c r="S6877" s="2">
        <v>5728.5</v>
      </c>
      <c r="T6877" s="2">
        <v>1748.6999999999998</v>
      </c>
    </row>
    <row r="6878" spans="1:20" x14ac:dyDescent="0.25">
      <c r="A6878" t="s">
        <v>1129</v>
      </c>
      <c r="B6878" t="s">
        <v>8</v>
      </c>
      <c r="C6878" t="s">
        <v>15</v>
      </c>
      <c r="D6878" s="1">
        <v>43300</v>
      </c>
      <c r="E6878" s="1">
        <v>43383</v>
      </c>
      <c r="F6878" s="1">
        <v>43409</v>
      </c>
      <c r="G6878" s="1">
        <v>43402</v>
      </c>
      <c r="H6878" s="13">
        <f>Orders[[#This Row],[DeliveryDate]]-Orders[[#This Row],[OrderDate]]</f>
        <v>19</v>
      </c>
      <c r="I6878" t="s">
        <v>3</v>
      </c>
      <c r="J6878" t="str">
        <f>_xlfn.XLOOKUP(Orders[[#This Row],[_SalesRepID]],'Sales team'!A:A,'Sales team'!B:B)</f>
        <v>Joe Price</v>
      </c>
      <c r="K6878">
        <v>22</v>
      </c>
      <c r="L6878">
        <v>20</v>
      </c>
      <c r="M6878">
        <v>2</v>
      </c>
      <c r="N6878" t="str">
        <f>_xlfn.XLOOKUP(Orders[[#This Row],[_ProductID]],Products!A:A,Products!C:C)</f>
        <v>Home décor</v>
      </c>
      <c r="O6878">
        <v>46</v>
      </c>
      <c r="P6878">
        <v>0.05</v>
      </c>
      <c r="Q6878" s="2">
        <v>180.9</v>
      </c>
      <c r="R6878" s="2">
        <v>130.24799999999999</v>
      </c>
      <c r="S6878" s="2">
        <v>171.85499999999999</v>
      </c>
      <c r="T6878" s="2">
        <v>41.606999999999999</v>
      </c>
    </row>
    <row r="6879" spans="1:20" x14ac:dyDescent="0.25">
      <c r="A6879" t="s">
        <v>1119</v>
      </c>
      <c r="B6879" t="s">
        <v>10</v>
      </c>
      <c r="C6879" t="s">
        <v>6</v>
      </c>
      <c r="D6879" s="1">
        <v>43300</v>
      </c>
      <c r="E6879" s="1">
        <v>43382</v>
      </c>
      <c r="F6879" s="1">
        <v>43403</v>
      </c>
      <c r="G6879" s="1">
        <v>43409</v>
      </c>
      <c r="H6879" s="13">
        <f>Orders[[#This Row],[DeliveryDate]]-Orders[[#This Row],[OrderDate]]</f>
        <v>27</v>
      </c>
      <c r="I6879" t="s">
        <v>3</v>
      </c>
      <c r="J6879" t="str">
        <f>_xlfn.XLOOKUP(Orders[[#This Row],[_SalesRepID]],'Sales team'!A:A,'Sales team'!B:B)</f>
        <v>Donald Reynolds</v>
      </c>
      <c r="K6879">
        <v>26</v>
      </c>
      <c r="L6879">
        <v>1</v>
      </c>
      <c r="M6879">
        <v>136</v>
      </c>
      <c r="N6879" t="str">
        <f>_xlfn.XLOOKUP(Orders[[#This Row],[_ProductID]],Products!A:A,Products!C:C)</f>
        <v>Home décor</v>
      </c>
      <c r="O6879">
        <v>31</v>
      </c>
      <c r="P6879">
        <v>7.4999999999999997E-2</v>
      </c>
      <c r="Q6879" s="2">
        <v>174.20000000000002</v>
      </c>
      <c r="R6879" s="2">
        <v>114.97200000000002</v>
      </c>
      <c r="S6879" s="2">
        <v>1127.9450000000002</v>
      </c>
      <c r="T6879" s="2">
        <v>323.14099999999996</v>
      </c>
    </row>
    <row r="6880" spans="1:20" x14ac:dyDescent="0.25">
      <c r="A6880" t="s">
        <v>1120</v>
      </c>
      <c r="B6880" t="s">
        <v>8</v>
      </c>
      <c r="C6880" t="s">
        <v>13</v>
      </c>
      <c r="D6880" s="1">
        <v>43300</v>
      </c>
      <c r="E6880" s="1">
        <v>43382</v>
      </c>
      <c r="F6880" s="1">
        <v>43400</v>
      </c>
      <c r="G6880" s="1">
        <v>43426</v>
      </c>
      <c r="H6880" s="13">
        <f>Orders[[#This Row],[DeliveryDate]]-Orders[[#This Row],[OrderDate]]</f>
        <v>44</v>
      </c>
      <c r="I6880" t="s">
        <v>3</v>
      </c>
      <c r="J6880" t="str">
        <f>_xlfn.XLOOKUP(Orders[[#This Row],[_SalesRepID]],'Sales team'!A:A,'Sales team'!B:B)</f>
        <v>Roy Rice</v>
      </c>
      <c r="K6880">
        <v>24</v>
      </c>
      <c r="L6880">
        <v>48</v>
      </c>
      <c r="M6880">
        <v>300</v>
      </c>
      <c r="N6880" t="str">
        <f>_xlfn.XLOOKUP(Orders[[#This Row],[_ProductID]],Products!A:A,Products!C:C)</f>
        <v>Furniture</v>
      </c>
      <c r="O6880">
        <v>12</v>
      </c>
      <c r="P6880">
        <v>0.05</v>
      </c>
      <c r="Q6880" s="2">
        <v>1728.6000000000001</v>
      </c>
      <c r="R6880" s="2">
        <v>1071.732</v>
      </c>
      <c r="S6880" s="2">
        <v>1642.17</v>
      </c>
      <c r="T6880" s="2">
        <v>570.4380000000001</v>
      </c>
    </row>
    <row r="6881" spans="1:20" x14ac:dyDescent="0.25">
      <c r="A6881" t="s">
        <v>1121</v>
      </c>
      <c r="B6881" t="s">
        <v>1</v>
      </c>
      <c r="C6881" t="s">
        <v>46</v>
      </c>
      <c r="D6881" s="1">
        <v>43300</v>
      </c>
      <c r="E6881" s="1">
        <v>43382</v>
      </c>
      <c r="F6881" s="1">
        <v>43385</v>
      </c>
      <c r="G6881" s="1">
        <v>43392</v>
      </c>
      <c r="H6881" s="13">
        <f>Orders[[#This Row],[DeliveryDate]]-Orders[[#This Row],[OrderDate]]</f>
        <v>10</v>
      </c>
      <c r="I6881" t="s">
        <v>3</v>
      </c>
      <c r="J6881" t="str">
        <f>_xlfn.XLOOKUP(Orders[[#This Row],[_SalesRepID]],'Sales team'!A:A,'Sales team'!B:B)</f>
        <v>Jonathan Hawkins</v>
      </c>
      <c r="K6881">
        <v>10</v>
      </c>
      <c r="L6881">
        <v>37</v>
      </c>
      <c r="M6881">
        <v>61</v>
      </c>
      <c r="N6881" t="str">
        <f>_xlfn.XLOOKUP(Orders[[#This Row],[_ProductID]],Products!A:A,Products!C:C)</f>
        <v>Home décor</v>
      </c>
      <c r="O6881">
        <v>40</v>
      </c>
      <c r="P6881">
        <v>0.15</v>
      </c>
      <c r="Q6881" s="2">
        <v>1809</v>
      </c>
      <c r="R6881" s="2">
        <v>1121.58</v>
      </c>
      <c r="S6881" s="2">
        <v>7688.25</v>
      </c>
      <c r="T6881" s="2">
        <v>2080.3500000000004</v>
      </c>
    </row>
    <row r="6882" spans="1:20" x14ac:dyDescent="0.25">
      <c r="A6882" t="s">
        <v>1122</v>
      </c>
      <c r="B6882" t="s">
        <v>1</v>
      </c>
      <c r="C6882" t="s">
        <v>6</v>
      </c>
      <c r="D6882" s="1">
        <v>43300</v>
      </c>
      <c r="E6882" s="1">
        <v>43382</v>
      </c>
      <c r="F6882" s="1">
        <v>43389</v>
      </c>
      <c r="G6882" s="1">
        <v>43403</v>
      </c>
      <c r="H6882" s="13">
        <f>Orders[[#This Row],[DeliveryDate]]-Orders[[#This Row],[OrderDate]]</f>
        <v>21</v>
      </c>
      <c r="I6882" t="s">
        <v>3</v>
      </c>
      <c r="J6882" t="str">
        <f>_xlfn.XLOOKUP(Orders[[#This Row],[_SalesRepID]],'Sales team'!A:A,'Sales team'!B:B)</f>
        <v>Stephen Payne</v>
      </c>
      <c r="K6882">
        <v>5</v>
      </c>
      <c r="L6882">
        <v>22</v>
      </c>
      <c r="M6882">
        <v>184</v>
      </c>
      <c r="N6882" t="str">
        <f>_xlfn.XLOOKUP(Orders[[#This Row],[_ProductID]],Products!A:A,Products!C:C)</f>
        <v>Home décor</v>
      </c>
      <c r="O6882">
        <v>27</v>
      </c>
      <c r="P6882">
        <v>7.4999999999999997E-2</v>
      </c>
      <c r="Q6882" s="2">
        <v>3517.5</v>
      </c>
      <c r="R6882" s="2">
        <v>2673.3</v>
      </c>
      <c r="S6882" s="2">
        <v>22775.8125</v>
      </c>
      <c r="T6882" s="2">
        <v>4062.7124999999978</v>
      </c>
    </row>
    <row r="6883" spans="1:20" x14ac:dyDescent="0.25">
      <c r="A6883" t="s">
        <v>1123</v>
      </c>
      <c r="B6883" t="s">
        <v>1</v>
      </c>
      <c r="C6883" t="s">
        <v>15</v>
      </c>
      <c r="D6883" s="1">
        <v>43300</v>
      </c>
      <c r="E6883" s="1">
        <v>43382</v>
      </c>
      <c r="F6883" s="1">
        <v>43385</v>
      </c>
      <c r="G6883" s="1">
        <v>43412</v>
      </c>
      <c r="H6883" s="13">
        <f>Orders[[#This Row],[DeliveryDate]]-Orders[[#This Row],[OrderDate]]</f>
        <v>30</v>
      </c>
      <c r="I6883" t="s">
        <v>3</v>
      </c>
      <c r="J6883" t="str">
        <f>_xlfn.XLOOKUP(Orders[[#This Row],[_SalesRepID]],'Sales team'!A:A,'Sales team'!B:B)</f>
        <v>Joshua Ryan</v>
      </c>
      <c r="K6883">
        <v>9</v>
      </c>
      <c r="L6883">
        <v>23</v>
      </c>
      <c r="M6883">
        <v>13</v>
      </c>
      <c r="N6883" t="str">
        <f>_xlfn.XLOOKUP(Orders[[#This Row],[_ProductID]],Products!A:A,Products!C:C)</f>
        <v>Furniture</v>
      </c>
      <c r="O6883">
        <v>34</v>
      </c>
      <c r="P6883">
        <v>7.4999999999999997E-2</v>
      </c>
      <c r="Q6883" s="2">
        <v>2659.9</v>
      </c>
      <c r="R6883" s="2">
        <v>2154.5190000000002</v>
      </c>
      <c r="S6883" s="2">
        <v>12302.0375</v>
      </c>
      <c r="T6883" s="2">
        <v>1529.4424999999992</v>
      </c>
    </row>
    <row r="6884" spans="1:20" x14ac:dyDescent="0.25">
      <c r="A6884" t="s">
        <v>1124</v>
      </c>
      <c r="B6884" t="s">
        <v>5</v>
      </c>
      <c r="C6884" t="s">
        <v>13</v>
      </c>
      <c r="D6884" s="1">
        <v>43300</v>
      </c>
      <c r="E6884" s="1">
        <v>43382</v>
      </c>
      <c r="F6884" s="1">
        <v>43384</v>
      </c>
      <c r="G6884" s="1">
        <v>43388</v>
      </c>
      <c r="H6884" s="13">
        <f>Orders[[#This Row],[DeliveryDate]]-Orders[[#This Row],[OrderDate]]</f>
        <v>6</v>
      </c>
      <c r="I6884" t="s">
        <v>3</v>
      </c>
      <c r="J6884" t="str">
        <f>_xlfn.XLOOKUP(Orders[[#This Row],[_SalesRepID]],'Sales team'!A:A,'Sales team'!B:B)</f>
        <v>Anthony Torres</v>
      </c>
      <c r="K6884">
        <v>20</v>
      </c>
      <c r="L6884">
        <v>24</v>
      </c>
      <c r="M6884">
        <v>275</v>
      </c>
      <c r="N6884" t="str">
        <f>_xlfn.XLOOKUP(Orders[[#This Row],[_ProductID]],Products!A:A,Products!C:C)</f>
        <v>Home décor</v>
      </c>
      <c r="O6884">
        <v>24</v>
      </c>
      <c r="P6884">
        <v>0.1</v>
      </c>
      <c r="Q6884" s="2">
        <v>2351.7000000000003</v>
      </c>
      <c r="R6884" s="2">
        <v>1716.7410000000002</v>
      </c>
      <c r="S6884" s="2">
        <v>6349.59</v>
      </c>
      <c r="T6884" s="2">
        <v>1199.3669999999993</v>
      </c>
    </row>
    <row r="6885" spans="1:20" x14ac:dyDescent="0.25">
      <c r="A6885" t="s">
        <v>1113</v>
      </c>
      <c r="B6885" t="s">
        <v>1</v>
      </c>
      <c r="C6885" t="s">
        <v>6</v>
      </c>
      <c r="D6885" s="1">
        <v>43300</v>
      </c>
      <c r="E6885" s="1">
        <v>43381</v>
      </c>
      <c r="F6885" s="1">
        <v>43394</v>
      </c>
      <c r="G6885" s="1">
        <v>43420</v>
      </c>
      <c r="H6885" s="13">
        <f>Orders[[#This Row],[DeliveryDate]]-Orders[[#This Row],[OrderDate]]</f>
        <v>39</v>
      </c>
      <c r="I6885" t="s">
        <v>3</v>
      </c>
      <c r="J6885" t="str">
        <f>_xlfn.XLOOKUP(Orders[[#This Row],[_SalesRepID]],'Sales team'!A:A,'Sales team'!B:B)</f>
        <v>Joshua Little</v>
      </c>
      <c r="K6885">
        <v>11</v>
      </c>
      <c r="L6885">
        <v>10</v>
      </c>
      <c r="M6885">
        <v>185</v>
      </c>
      <c r="N6885" t="str">
        <f>_xlfn.XLOOKUP(Orders[[#This Row],[_ProductID]],Products!A:A,Products!C:C)</f>
        <v>Furniture</v>
      </c>
      <c r="O6885">
        <v>20</v>
      </c>
      <c r="P6885">
        <v>7.4999999999999997E-2</v>
      </c>
      <c r="Q6885" s="2">
        <v>1058.6000000000001</v>
      </c>
      <c r="R6885" s="2">
        <v>571.64400000000012</v>
      </c>
      <c r="S6885" s="2">
        <v>2937.6150000000002</v>
      </c>
      <c r="T6885" s="2">
        <v>1222.683</v>
      </c>
    </row>
    <row r="6886" spans="1:20" x14ac:dyDescent="0.25">
      <c r="A6886" t="s">
        <v>1114</v>
      </c>
      <c r="B6886" t="s">
        <v>10</v>
      </c>
      <c r="C6886" t="s">
        <v>2</v>
      </c>
      <c r="D6886" s="1">
        <v>43300</v>
      </c>
      <c r="E6886" s="1">
        <v>43381</v>
      </c>
      <c r="F6886" s="1">
        <v>43401</v>
      </c>
      <c r="G6886" s="1">
        <v>43384</v>
      </c>
      <c r="H6886" s="13">
        <f>Orders[[#This Row],[DeliveryDate]]-Orders[[#This Row],[OrderDate]]</f>
        <v>3</v>
      </c>
      <c r="I6886" t="s">
        <v>3</v>
      </c>
      <c r="J6886" t="str">
        <f>_xlfn.XLOOKUP(Orders[[#This Row],[_SalesRepID]],'Sales team'!A:A,'Sales team'!B:B)</f>
        <v>Donald Reynolds</v>
      </c>
      <c r="K6886">
        <v>26</v>
      </c>
      <c r="L6886">
        <v>15</v>
      </c>
      <c r="M6886">
        <v>253</v>
      </c>
      <c r="N6886" t="str">
        <f>_xlfn.XLOOKUP(Orders[[#This Row],[_ProductID]],Products!A:A,Products!C:C)</f>
        <v>Home décor</v>
      </c>
      <c r="O6886">
        <v>27</v>
      </c>
      <c r="P6886">
        <v>0.05</v>
      </c>
      <c r="Q6886" s="2">
        <v>4020</v>
      </c>
      <c r="R6886" s="2">
        <v>2130.6</v>
      </c>
      <c r="S6886" s="2">
        <v>3819</v>
      </c>
      <c r="T6886" s="2">
        <v>1688.4</v>
      </c>
    </row>
    <row r="6887" spans="1:20" x14ac:dyDescent="0.25">
      <c r="A6887" t="s">
        <v>1115</v>
      </c>
      <c r="B6887" t="s">
        <v>1</v>
      </c>
      <c r="C6887" t="s">
        <v>6</v>
      </c>
      <c r="D6887" s="1">
        <v>43200</v>
      </c>
      <c r="E6887" s="1">
        <v>43381</v>
      </c>
      <c r="F6887" s="1">
        <v>43404</v>
      </c>
      <c r="G6887" s="1">
        <v>43391</v>
      </c>
      <c r="H6887" s="13">
        <f>Orders[[#This Row],[DeliveryDate]]-Orders[[#This Row],[OrderDate]]</f>
        <v>10</v>
      </c>
      <c r="I6887" t="s">
        <v>3</v>
      </c>
      <c r="J6887" t="str">
        <f>_xlfn.XLOOKUP(Orders[[#This Row],[_SalesRepID]],'Sales team'!A:A,'Sales team'!B:B)</f>
        <v>Keith Griffin</v>
      </c>
      <c r="K6887">
        <v>2</v>
      </c>
      <c r="L6887">
        <v>31</v>
      </c>
      <c r="M6887">
        <v>130</v>
      </c>
      <c r="N6887" t="str">
        <f>_xlfn.XLOOKUP(Orders[[#This Row],[_ProductID]],Products!A:A,Products!C:C)</f>
        <v>Home décor</v>
      </c>
      <c r="O6887">
        <v>3</v>
      </c>
      <c r="P6887">
        <v>0.2</v>
      </c>
      <c r="Q6887" s="2">
        <v>2003.3</v>
      </c>
      <c r="R6887" s="2">
        <v>861.41899999999998</v>
      </c>
      <c r="S6887" s="2">
        <v>8013.2000000000007</v>
      </c>
      <c r="T6887" s="2">
        <v>3706.1050000000005</v>
      </c>
    </row>
    <row r="6888" spans="1:20" x14ac:dyDescent="0.25">
      <c r="A6888" t="s">
        <v>1116</v>
      </c>
      <c r="B6888" t="s">
        <v>1</v>
      </c>
      <c r="C6888" t="s">
        <v>2</v>
      </c>
      <c r="D6888" s="1">
        <v>43200</v>
      </c>
      <c r="E6888" s="1">
        <v>43381</v>
      </c>
      <c r="F6888" s="1">
        <v>43385</v>
      </c>
      <c r="G6888" s="1">
        <v>43402</v>
      </c>
      <c r="H6888" s="13">
        <f>Orders[[#This Row],[DeliveryDate]]-Orders[[#This Row],[OrderDate]]</f>
        <v>21</v>
      </c>
      <c r="I6888" t="s">
        <v>3</v>
      </c>
      <c r="J6888" t="str">
        <f>_xlfn.XLOOKUP(Orders[[#This Row],[_SalesRepID]],'Sales team'!A:A,'Sales team'!B:B)</f>
        <v>Jerry Green</v>
      </c>
      <c r="K6888">
        <v>3</v>
      </c>
      <c r="L6888">
        <v>13</v>
      </c>
      <c r="M6888">
        <v>233</v>
      </c>
      <c r="N6888" t="str">
        <f>_xlfn.XLOOKUP(Orders[[#This Row],[_ProductID]],Products!A:A,Products!C:C)</f>
        <v>Electronics</v>
      </c>
      <c r="O6888">
        <v>47</v>
      </c>
      <c r="P6888">
        <v>7.4999999999999997E-2</v>
      </c>
      <c r="Q6888" s="2">
        <v>5165.7</v>
      </c>
      <c r="R6888" s="2">
        <v>4029.2460000000001</v>
      </c>
      <c r="S6888" s="2">
        <v>28669.634999999998</v>
      </c>
      <c r="T6888" s="2">
        <v>4494.158999999996</v>
      </c>
    </row>
    <row r="6889" spans="1:20" x14ac:dyDescent="0.25">
      <c r="A6889" t="s">
        <v>1117</v>
      </c>
      <c r="B6889" t="s">
        <v>5</v>
      </c>
      <c r="C6889" t="s">
        <v>46</v>
      </c>
      <c r="D6889" s="1">
        <v>43300</v>
      </c>
      <c r="E6889" s="1">
        <v>43381</v>
      </c>
      <c r="F6889" s="1">
        <v>43389</v>
      </c>
      <c r="G6889" s="1">
        <v>43391</v>
      </c>
      <c r="H6889" s="13">
        <f>Orders[[#This Row],[DeliveryDate]]-Orders[[#This Row],[OrderDate]]</f>
        <v>10</v>
      </c>
      <c r="I6889" t="s">
        <v>3</v>
      </c>
      <c r="J6889" t="str">
        <f>_xlfn.XLOOKUP(Orders[[#This Row],[_SalesRepID]],'Sales team'!A:A,'Sales team'!B:B)</f>
        <v>Frank Brown</v>
      </c>
      <c r="K6889">
        <v>17</v>
      </c>
      <c r="L6889">
        <v>16</v>
      </c>
      <c r="M6889">
        <v>59</v>
      </c>
      <c r="N6889" t="str">
        <f>_xlfn.XLOOKUP(Orders[[#This Row],[_ProductID]],Products!A:A,Products!C:C)</f>
        <v>Furniture</v>
      </c>
      <c r="O6889">
        <v>19</v>
      </c>
      <c r="P6889">
        <v>0.3</v>
      </c>
      <c r="Q6889" s="2">
        <v>5145.6000000000004</v>
      </c>
      <c r="R6889" s="2">
        <v>3601.92</v>
      </c>
      <c r="S6889" s="2">
        <v>21611.52</v>
      </c>
      <c r="T6889" s="2">
        <v>0</v>
      </c>
    </row>
    <row r="6890" spans="1:20" x14ac:dyDescent="0.25">
      <c r="A6890" t="s">
        <v>1118</v>
      </c>
      <c r="B6890" t="s">
        <v>5</v>
      </c>
      <c r="C6890" t="s">
        <v>25</v>
      </c>
      <c r="D6890" s="1">
        <v>43300</v>
      </c>
      <c r="E6890" s="1">
        <v>43381</v>
      </c>
      <c r="F6890" s="1">
        <v>43401</v>
      </c>
      <c r="G6890" s="1">
        <v>43389</v>
      </c>
      <c r="H6890" s="13">
        <f>Orders[[#This Row],[DeliveryDate]]-Orders[[#This Row],[OrderDate]]</f>
        <v>8</v>
      </c>
      <c r="I6890" t="s">
        <v>3</v>
      </c>
      <c r="J6890" t="str">
        <f>_xlfn.XLOOKUP(Orders[[#This Row],[_SalesRepID]],'Sales team'!A:A,'Sales team'!B:B)</f>
        <v>Paul Holmes</v>
      </c>
      <c r="K6890">
        <v>14</v>
      </c>
      <c r="L6890">
        <v>5</v>
      </c>
      <c r="M6890">
        <v>333</v>
      </c>
      <c r="N6890" t="str">
        <f>_xlfn.XLOOKUP(Orders[[#This Row],[_ProductID]],Products!A:A,Products!C:C)</f>
        <v>Furniture</v>
      </c>
      <c r="O6890">
        <v>19</v>
      </c>
      <c r="P6890">
        <v>0.2</v>
      </c>
      <c r="Q6890" s="2">
        <v>1936.3</v>
      </c>
      <c r="R6890" s="2">
        <v>1277.9580000000001</v>
      </c>
      <c r="S6890" s="2">
        <v>6196.16</v>
      </c>
      <c r="T6890" s="2">
        <v>1084.3279999999995</v>
      </c>
    </row>
    <row r="6891" spans="1:20" x14ac:dyDescent="0.25">
      <c r="A6891" t="s">
        <v>1105</v>
      </c>
      <c r="B6891" t="s">
        <v>1</v>
      </c>
      <c r="C6891" t="s">
        <v>15</v>
      </c>
      <c r="D6891" s="1">
        <v>43300</v>
      </c>
      <c r="E6891" s="1">
        <v>43380</v>
      </c>
      <c r="F6891" s="1">
        <v>43408</v>
      </c>
      <c r="G6891" s="1">
        <v>43389</v>
      </c>
      <c r="H6891" s="13">
        <f>Orders[[#This Row],[DeliveryDate]]-Orders[[#This Row],[OrderDate]]</f>
        <v>9</v>
      </c>
      <c r="I6891" t="s">
        <v>3</v>
      </c>
      <c r="J6891" t="str">
        <f>_xlfn.XLOOKUP(Orders[[#This Row],[_SalesRepID]],'Sales team'!A:A,'Sales team'!B:B)</f>
        <v>Chris Armstrong</v>
      </c>
      <c r="K6891">
        <v>4</v>
      </c>
      <c r="L6891">
        <v>41</v>
      </c>
      <c r="M6891">
        <v>44</v>
      </c>
      <c r="N6891" t="str">
        <f>_xlfn.XLOOKUP(Orders[[#This Row],[_ProductID]],Products!A:A,Products!C:C)</f>
        <v>Home décor</v>
      </c>
      <c r="O6891">
        <v>26</v>
      </c>
      <c r="P6891">
        <v>0.1</v>
      </c>
      <c r="Q6891" s="2">
        <v>5112.1000000000004</v>
      </c>
      <c r="R6891" s="2">
        <v>2913.8969999999999</v>
      </c>
      <c r="S6891" s="2">
        <v>9201.7800000000007</v>
      </c>
      <c r="T6891" s="2">
        <v>3373.9860000000008</v>
      </c>
    </row>
    <row r="6892" spans="1:20" x14ac:dyDescent="0.25">
      <c r="A6892" t="s">
        <v>1106</v>
      </c>
      <c r="B6892" t="s">
        <v>1</v>
      </c>
      <c r="C6892" t="s">
        <v>6</v>
      </c>
      <c r="D6892" s="1">
        <v>43300</v>
      </c>
      <c r="E6892" s="1">
        <v>43380</v>
      </c>
      <c r="F6892" s="1">
        <v>43397</v>
      </c>
      <c r="G6892" s="1">
        <v>43398</v>
      </c>
      <c r="H6892" s="13">
        <f>Orders[[#This Row],[DeliveryDate]]-Orders[[#This Row],[OrderDate]]</f>
        <v>18</v>
      </c>
      <c r="I6892" t="s">
        <v>3</v>
      </c>
      <c r="J6892" t="str">
        <f>_xlfn.XLOOKUP(Orders[[#This Row],[_SalesRepID]],'Sales team'!A:A,'Sales team'!B:B)</f>
        <v>Shawn Cook</v>
      </c>
      <c r="K6892">
        <v>7</v>
      </c>
      <c r="L6892">
        <v>11</v>
      </c>
      <c r="M6892">
        <v>160</v>
      </c>
      <c r="N6892" t="str">
        <f>_xlfn.XLOOKUP(Orders[[#This Row],[_ProductID]],Products!A:A,Products!C:C)</f>
        <v>Electronics</v>
      </c>
      <c r="O6892">
        <v>47</v>
      </c>
      <c r="P6892">
        <v>0.1</v>
      </c>
      <c r="Q6892" s="2">
        <v>904.5</v>
      </c>
      <c r="R6892" s="2">
        <v>615.06000000000006</v>
      </c>
      <c r="S6892" s="2">
        <v>5698.35</v>
      </c>
      <c r="T6892" s="2">
        <v>1392.9300000000003</v>
      </c>
    </row>
    <row r="6893" spans="1:20" x14ac:dyDescent="0.25">
      <c r="A6893" t="s">
        <v>1107</v>
      </c>
      <c r="B6893" t="s">
        <v>10</v>
      </c>
      <c r="C6893" t="s">
        <v>13</v>
      </c>
      <c r="D6893" s="1">
        <v>43300</v>
      </c>
      <c r="E6893" s="1">
        <v>43380</v>
      </c>
      <c r="F6893" s="1">
        <v>43398</v>
      </c>
      <c r="G6893" s="1">
        <v>43412</v>
      </c>
      <c r="H6893" s="13">
        <f>Orders[[#This Row],[DeliveryDate]]-Orders[[#This Row],[OrderDate]]</f>
        <v>32</v>
      </c>
      <c r="I6893" t="s">
        <v>3</v>
      </c>
      <c r="J6893" t="str">
        <f>_xlfn.XLOOKUP(Orders[[#This Row],[_SalesRepID]],'Sales team'!A:A,'Sales team'!B:B)</f>
        <v>Donald Reynolds</v>
      </c>
      <c r="K6893">
        <v>26</v>
      </c>
      <c r="L6893">
        <v>6</v>
      </c>
      <c r="M6893">
        <v>303</v>
      </c>
      <c r="N6893" t="str">
        <f>_xlfn.XLOOKUP(Orders[[#This Row],[_ProductID]],Products!A:A,Products!C:C)</f>
        <v>Furniture</v>
      </c>
      <c r="O6893">
        <v>42</v>
      </c>
      <c r="P6893">
        <v>0.15</v>
      </c>
      <c r="Q6893" s="2">
        <v>2324.9</v>
      </c>
      <c r="R6893" s="2">
        <v>1952.9159999999999</v>
      </c>
      <c r="S6893" s="2">
        <v>7904.66</v>
      </c>
      <c r="T6893" s="2">
        <v>92.996000000000095</v>
      </c>
    </row>
    <row r="6894" spans="1:20" x14ac:dyDescent="0.25">
      <c r="A6894" t="s">
        <v>1108</v>
      </c>
      <c r="B6894" t="s">
        <v>1</v>
      </c>
      <c r="C6894" t="s">
        <v>2</v>
      </c>
      <c r="D6894" s="1">
        <v>43200</v>
      </c>
      <c r="E6894" s="1">
        <v>43380</v>
      </c>
      <c r="F6894" s="1">
        <v>43394</v>
      </c>
      <c r="G6894" s="1">
        <v>43402</v>
      </c>
      <c r="H6894" s="13">
        <f>Orders[[#This Row],[DeliveryDate]]-Orders[[#This Row],[OrderDate]]</f>
        <v>22</v>
      </c>
      <c r="I6894" t="s">
        <v>3</v>
      </c>
      <c r="J6894" t="str">
        <f>_xlfn.XLOOKUP(Orders[[#This Row],[_SalesRepID]],'Sales team'!A:A,'Sales team'!B:B)</f>
        <v>Joshua Little</v>
      </c>
      <c r="K6894">
        <v>11</v>
      </c>
      <c r="L6894">
        <v>32</v>
      </c>
      <c r="M6894">
        <v>211</v>
      </c>
      <c r="N6894" t="str">
        <f>_xlfn.XLOOKUP(Orders[[#This Row],[_ProductID]],Products!A:A,Products!C:C)</f>
        <v>Home décor</v>
      </c>
      <c r="O6894">
        <v>33</v>
      </c>
      <c r="P6894">
        <v>7.4999999999999997E-2</v>
      </c>
      <c r="Q6894" s="2">
        <v>3993.2000000000003</v>
      </c>
      <c r="R6894" s="2">
        <v>3314.3560000000002</v>
      </c>
      <c r="S6894" s="2">
        <v>29549.680000000004</v>
      </c>
      <c r="T6894" s="2">
        <v>3034.8320000000022</v>
      </c>
    </row>
    <row r="6895" spans="1:20" x14ac:dyDescent="0.25">
      <c r="A6895" t="s">
        <v>1109</v>
      </c>
      <c r="B6895" t="s">
        <v>5</v>
      </c>
      <c r="C6895" t="s">
        <v>13</v>
      </c>
      <c r="D6895" s="1">
        <v>43300</v>
      </c>
      <c r="E6895" s="1">
        <v>43380</v>
      </c>
      <c r="F6895" s="1">
        <v>43398</v>
      </c>
      <c r="G6895" s="1">
        <v>43411</v>
      </c>
      <c r="H6895" s="13">
        <f>Orders[[#This Row],[DeliveryDate]]-Orders[[#This Row],[OrderDate]]</f>
        <v>31</v>
      </c>
      <c r="I6895" t="s">
        <v>3</v>
      </c>
      <c r="J6895" t="str">
        <f>_xlfn.XLOOKUP(Orders[[#This Row],[_SalesRepID]],'Sales team'!A:A,'Sales team'!B:B)</f>
        <v>Carl Nguyen</v>
      </c>
      <c r="K6895">
        <v>12</v>
      </c>
      <c r="L6895">
        <v>4</v>
      </c>
      <c r="M6895">
        <v>283</v>
      </c>
      <c r="N6895" t="str">
        <f>_xlfn.XLOOKUP(Orders[[#This Row],[_ProductID]],Products!A:A,Products!C:C)</f>
        <v>Electronics</v>
      </c>
      <c r="O6895">
        <v>6</v>
      </c>
      <c r="P6895">
        <v>0.15</v>
      </c>
      <c r="Q6895" s="2">
        <v>1025.1000000000001</v>
      </c>
      <c r="R6895" s="2">
        <v>594.55799999999999</v>
      </c>
      <c r="S6895" s="2">
        <v>2614.0050000000001</v>
      </c>
      <c r="T6895" s="2">
        <v>830.33100000000013</v>
      </c>
    </row>
    <row r="6896" spans="1:20" x14ac:dyDescent="0.25">
      <c r="A6896" t="s">
        <v>1110</v>
      </c>
      <c r="B6896" t="s">
        <v>1</v>
      </c>
      <c r="C6896" t="s">
        <v>6</v>
      </c>
      <c r="D6896" s="1">
        <v>43300</v>
      </c>
      <c r="E6896" s="1">
        <v>43380</v>
      </c>
      <c r="F6896" s="1">
        <v>43397</v>
      </c>
      <c r="G6896" s="1">
        <v>43392</v>
      </c>
      <c r="H6896" s="13">
        <f>Orders[[#This Row],[DeliveryDate]]-Orders[[#This Row],[OrderDate]]</f>
        <v>12</v>
      </c>
      <c r="I6896" t="s">
        <v>3</v>
      </c>
      <c r="J6896" t="str">
        <f>_xlfn.XLOOKUP(Orders[[#This Row],[_SalesRepID]],'Sales team'!A:A,'Sales team'!B:B)</f>
        <v>Shawn Cook</v>
      </c>
      <c r="K6896">
        <v>7</v>
      </c>
      <c r="L6896">
        <v>32</v>
      </c>
      <c r="M6896">
        <v>108</v>
      </c>
      <c r="N6896" t="str">
        <f>_xlfn.XLOOKUP(Orders[[#This Row],[_ProductID]],Products!A:A,Products!C:C)</f>
        <v>Kitchen &amp; Dining</v>
      </c>
      <c r="O6896">
        <v>1</v>
      </c>
      <c r="P6896">
        <v>0.05</v>
      </c>
      <c r="Q6896" s="2">
        <v>1306.5</v>
      </c>
      <c r="R6896" s="2">
        <v>888.42000000000007</v>
      </c>
      <c r="S6896" s="2">
        <v>1241.175</v>
      </c>
      <c r="T6896" s="2">
        <v>352.75499999999988</v>
      </c>
    </row>
    <row r="6897" spans="1:20" x14ac:dyDescent="0.25">
      <c r="A6897" t="s">
        <v>1111</v>
      </c>
      <c r="B6897" t="s">
        <v>1</v>
      </c>
      <c r="C6897" t="s">
        <v>15</v>
      </c>
      <c r="D6897" s="1">
        <v>43300</v>
      </c>
      <c r="E6897" s="1">
        <v>43380</v>
      </c>
      <c r="F6897" s="1">
        <v>43401</v>
      </c>
      <c r="G6897" s="1">
        <v>43402</v>
      </c>
      <c r="H6897" s="13">
        <f>Orders[[#This Row],[DeliveryDate]]-Orders[[#This Row],[OrderDate]]</f>
        <v>22</v>
      </c>
      <c r="I6897" t="s">
        <v>3</v>
      </c>
      <c r="J6897" t="str">
        <f>_xlfn.XLOOKUP(Orders[[#This Row],[_SalesRepID]],'Sales team'!A:A,'Sales team'!B:B)</f>
        <v>Carl Nguyen</v>
      </c>
      <c r="K6897">
        <v>12</v>
      </c>
      <c r="L6897">
        <v>24</v>
      </c>
      <c r="M6897">
        <v>26</v>
      </c>
      <c r="N6897" t="str">
        <f>_xlfn.XLOOKUP(Orders[[#This Row],[_ProductID]],Products!A:A,Products!C:C)</f>
        <v>Home décor</v>
      </c>
      <c r="O6897">
        <v>39</v>
      </c>
      <c r="P6897">
        <v>0.1</v>
      </c>
      <c r="Q6897" s="2">
        <v>254.6</v>
      </c>
      <c r="R6897" s="2">
        <v>101.84</v>
      </c>
      <c r="S6897" s="2">
        <v>1145.7</v>
      </c>
      <c r="T6897" s="2">
        <v>636.5</v>
      </c>
    </row>
    <row r="6898" spans="1:20" x14ac:dyDescent="0.25">
      <c r="A6898" t="s">
        <v>1112</v>
      </c>
      <c r="B6898" t="s">
        <v>5</v>
      </c>
      <c r="C6898" t="s">
        <v>2</v>
      </c>
      <c r="D6898" s="1">
        <v>43300</v>
      </c>
      <c r="E6898" s="1">
        <v>43380</v>
      </c>
      <c r="F6898" s="1">
        <v>43398</v>
      </c>
      <c r="G6898" s="1">
        <v>43411</v>
      </c>
      <c r="H6898" s="13">
        <f>Orders[[#This Row],[DeliveryDate]]-Orders[[#This Row],[OrderDate]]</f>
        <v>31</v>
      </c>
      <c r="I6898" t="s">
        <v>3</v>
      </c>
      <c r="J6898" t="str">
        <f>_xlfn.XLOOKUP(Orders[[#This Row],[_SalesRepID]],'Sales team'!A:A,'Sales team'!B:B)</f>
        <v>Anthony Torres</v>
      </c>
      <c r="K6898">
        <v>20</v>
      </c>
      <c r="L6898">
        <v>48</v>
      </c>
      <c r="M6898">
        <v>229</v>
      </c>
      <c r="N6898" t="str">
        <f>_xlfn.XLOOKUP(Orders[[#This Row],[_ProductID]],Products!A:A,Products!C:C)</f>
        <v>Kitchen &amp; Dining</v>
      </c>
      <c r="O6898">
        <v>7</v>
      </c>
      <c r="P6898">
        <v>0.05</v>
      </c>
      <c r="Q6898" s="2">
        <v>1896.1000000000001</v>
      </c>
      <c r="R6898" s="2">
        <v>1573.7630000000001</v>
      </c>
      <c r="S6898" s="2">
        <v>3602.59</v>
      </c>
      <c r="T6898" s="2">
        <v>455.06399999999985</v>
      </c>
    </row>
    <row r="6899" spans="1:20" x14ac:dyDescent="0.25">
      <c r="A6899" t="s">
        <v>1097</v>
      </c>
      <c r="B6899" t="s">
        <v>10</v>
      </c>
      <c r="C6899" t="s">
        <v>6</v>
      </c>
      <c r="D6899" s="1">
        <v>43300</v>
      </c>
      <c r="E6899" s="1">
        <v>43379</v>
      </c>
      <c r="F6899" s="1">
        <v>43395</v>
      </c>
      <c r="G6899" s="1">
        <v>43395</v>
      </c>
      <c r="H6899" s="13">
        <f>Orders[[#This Row],[DeliveryDate]]-Orders[[#This Row],[OrderDate]]</f>
        <v>16</v>
      </c>
      <c r="I6899" t="s">
        <v>3</v>
      </c>
      <c r="J6899" t="str">
        <f>_xlfn.XLOOKUP(Orders[[#This Row],[_SalesRepID]],'Sales team'!A:A,'Sales team'!B:B)</f>
        <v>Patrick Graham</v>
      </c>
      <c r="K6899">
        <v>25</v>
      </c>
      <c r="L6899">
        <v>2</v>
      </c>
      <c r="M6899">
        <v>139</v>
      </c>
      <c r="N6899" t="str">
        <f>_xlfn.XLOOKUP(Orders[[#This Row],[_ProductID]],Products!A:A,Products!C:C)</f>
        <v>Electronics</v>
      </c>
      <c r="O6899">
        <v>25</v>
      </c>
      <c r="P6899">
        <v>0.15</v>
      </c>
      <c r="Q6899" s="2">
        <v>1051.9000000000001</v>
      </c>
      <c r="R6899" s="2">
        <v>831.00100000000009</v>
      </c>
      <c r="S6899" s="2">
        <v>2682.3450000000003</v>
      </c>
      <c r="T6899" s="2">
        <v>189.3420000000001</v>
      </c>
    </row>
    <row r="6900" spans="1:20" x14ac:dyDescent="0.25">
      <c r="A6900" t="s">
        <v>1098</v>
      </c>
      <c r="B6900" t="s">
        <v>5</v>
      </c>
      <c r="C6900" t="s">
        <v>15</v>
      </c>
      <c r="D6900" s="1">
        <v>43300</v>
      </c>
      <c r="E6900" s="1">
        <v>43379</v>
      </c>
      <c r="F6900" s="1">
        <v>43400</v>
      </c>
      <c r="G6900" s="1">
        <v>43404</v>
      </c>
      <c r="H6900" s="13">
        <f>Orders[[#This Row],[DeliveryDate]]-Orders[[#This Row],[OrderDate]]</f>
        <v>25</v>
      </c>
      <c r="I6900" t="s">
        <v>3</v>
      </c>
      <c r="J6900" t="str">
        <f>_xlfn.XLOOKUP(Orders[[#This Row],[_SalesRepID]],'Sales team'!A:A,'Sales team'!B:B)</f>
        <v>Nicholas Cunningham</v>
      </c>
      <c r="K6900">
        <v>19</v>
      </c>
      <c r="L6900">
        <v>17</v>
      </c>
      <c r="M6900">
        <v>54</v>
      </c>
      <c r="N6900" t="str">
        <f>_xlfn.XLOOKUP(Orders[[#This Row],[_ProductID]],Products!A:A,Products!C:C)</f>
        <v>Furniture</v>
      </c>
      <c r="O6900">
        <v>20</v>
      </c>
      <c r="P6900">
        <v>0.3</v>
      </c>
      <c r="Q6900" s="2">
        <v>1025.1000000000001</v>
      </c>
      <c r="R6900" s="2">
        <v>789.32700000000011</v>
      </c>
      <c r="S6900" s="2">
        <v>2870.28</v>
      </c>
      <c r="T6900" s="2">
        <v>-287.02800000000025</v>
      </c>
    </row>
    <row r="6901" spans="1:20" x14ac:dyDescent="0.25">
      <c r="A6901" t="s">
        <v>1099</v>
      </c>
      <c r="B6901" t="s">
        <v>10</v>
      </c>
      <c r="C6901" t="s">
        <v>13</v>
      </c>
      <c r="D6901" s="1">
        <v>43300</v>
      </c>
      <c r="E6901" s="1">
        <v>43379</v>
      </c>
      <c r="F6901" s="1">
        <v>43404</v>
      </c>
      <c r="G6901" s="1">
        <v>43392</v>
      </c>
      <c r="H6901" s="13">
        <f>Orders[[#This Row],[DeliveryDate]]-Orders[[#This Row],[OrderDate]]</f>
        <v>13</v>
      </c>
      <c r="I6901" t="s">
        <v>3</v>
      </c>
      <c r="J6901" t="str">
        <f>_xlfn.XLOOKUP(Orders[[#This Row],[_SalesRepID]],'Sales team'!A:A,'Sales team'!B:B)</f>
        <v>Donald Reynolds</v>
      </c>
      <c r="K6901">
        <v>26</v>
      </c>
      <c r="L6901">
        <v>46</v>
      </c>
      <c r="M6901">
        <v>270</v>
      </c>
      <c r="N6901" t="str">
        <f>_xlfn.XLOOKUP(Orders[[#This Row],[_ProductID]],Products!A:A,Products!C:C)</f>
        <v>Home décor</v>
      </c>
      <c r="O6901">
        <v>45</v>
      </c>
      <c r="P6901">
        <v>0.05</v>
      </c>
      <c r="Q6901" s="2">
        <v>194.3</v>
      </c>
      <c r="R6901" s="2">
        <v>83.549000000000007</v>
      </c>
      <c r="S6901" s="2">
        <v>369.17</v>
      </c>
      <c r="T6901" s="2">
        <v>202.072</v>
      </c>
    </row>
    <row r="6902" spans="1:20" x14ac:dyDescent="0.25">
      <c r="A6902" t="s">
        <v>1100</v>
      </c>
      <c r="B6902" t="s">
        <v>1</v>
      </c>
      <c r="C6902" t="s">
        <v>46</v>
      </c>
      <c r="D6902" s="1">
        <v>43200</v>
      </c>
      <c r="E6902" s="1">
        <v>43379</v>
      </c>
      <c r="F6902" s="1">
        <v>43384</v>
      </c>
      <c r="G6902" s="1">
        <v>43383</v>
      </c>
      <c r="H6902" s="13">
        <f>Orders[[#This Row],[DeliveryDate]]-Orders[[#This Row],[OrderDate]]</f>
        <v>4</v>
      </c>
      <c r="I6902" t="s">
        <v>3</v>
      </c>
      <c r="J6902" t="str">
        <f>_xlfn.XLOOKUP(Orders[[#This Row],[_SalesRepID]],'Sales team'!A:A,'Sales team'!B:B)</f>
        <v>Chris Armstrong</v>
      </c>
      <c r="K6902">
        <v>4</v>
      </c>
      <c r="L6902">
        <v>12</v>
      </c>
      <c r="M6902">
        <v>81</v>
      </c>
      <c r="N6902" t="str">
        <f>_xlfn.XLOOKUP(Orders[[#This Row],[_ProductID]],Products!A:A,Products!C:C)</f>
        <v>Home décor</v>
      </c>
      <c r="O6902">
        <v>45</v>
      </c>
      <c r="P6902">
        <v>7.4999999999999997E-2</v>
      </c>
      <c r="Q6902" s="2">
        <v>3993.2000000000003</v>
      </c>
      <c r="R6902" s="2">
        <v>1836.8720000000003</v>
      </c>
      <c r="S6902" s="2">
        <v>7387.420000000001</v>
      </c>
      <c r="T6902" s="2">
        <v>3713.6760000000004</v>
      </c>
    </row>
    <row r="6903" spans="1:20" x14ac:dyDescent="0.25">
      <c r="A6903" t="s">
        <v>1101</v>
      </c>
      <c r="B6903" t="s">
        <v>1</v>
      </c>
      <c r="C6903" t="s">
        <v>46</v>
      </c>
      <c r="D6903" s="1">
        <v>43300</v>
      </c>
      <c r="E6903" s="1">
        <v>43379</v>
      </c>
      <c r="F6903" s="1">
        <v>43397</v>
      </c>
      <c r="G6903" s="1">
        <v>43398</v>
      </c>
      <c r="H6903" s="13">
        <f>Orders[[#This Row],[DeliveryDate]]-Orders[[#This Row],[OrderDate]]</f>
        <v>19</v>
      </c>
      <c r="I6903" t="s">
        <v>3</v>
      </c>
      <c r="J6903" t="str">
        <f>_xlfn.XLOOKUP(Orders[[#This Row],[_SalesRepID]],'Sales team'!A:A,'Sales team'!B:B)</f>
        <v>Carl Nguyen</v>
      </c>
      <c r="K6903">
        <v>12</v>
      </c>
      <c r="L6903">
        <v>36</v>
      </c>
      <c r="M6903">
        <v>78</v>
      </c>
      <c r="N6903" t="str">
        <f>_xlfn.XLOOKUP(Orders[[#This Row],[_ProductID]],Products!A:A,Products!C:C)</f>
        <v>Home décor</v>
      </c>
      <c r="O6903">
        <v>31</v>
      </c>
      <c r="P6903">
        <v>0.05</v>
      </c>
      <c r="Q6903" s="2">
        <v>5567.7</v>
      </c>
      <c r="R6903" s="2">
        <v>4175.7749999999996</v>
      </c>
      <c r="S6903" s="2">
        <v>26446.574999999997</v>
      </c>
      <c r="T6903" s="2">
        <v>5567.6999999999971</v>
      </c>
    </row>
    <row r="6904" spans="1:20" x14ac:dyDescent="0.25">
      <c r="A6904" t="s">
        <v>1102</v>
      </c>
      <c r="B6904" t="s">
        <v>1</v>
      </c>
      <c r="C6904" t="s">
        <v>6</v>
      </c>
      <c r="D6904" s="1">
        <v>43200</v>
      </c>
      <c r="E6904" s="1">
        <v>43379</v>
      </c>
      <c r="F6904" s="1">
        <v>43381</v>
      </c>
      <c r="G6904" s="1">
        <v>43397</v>
      </c>
      <c r="H6904" s="13">
        <f>Orders[[#This Row],[DeliveryDate]]-Orders[[#This Row],[OrderDate]]</f>
        <v>18</v>
      </c>
      <c r="I6904" t="s">
        <v>3</v>
      </c>
      <c r="J6904" t="str">
        <f>_xlfn.XLOOKUP(Orders[[#This Row],[_SalesRepID]],'Sales team'!A:A,'Sales team'!B:B)</f>
        <v>Adam Hernandez</v>
      </c>
      <c r="K6904">
        <v>1</v>
      </c>
      <c r="L6904">
        <v>42</v>
      </c>
      <c r="M6904">
        <v>119</v>
      </c>
      <c r="N6904" t="str">
        <f>_xlfn.XLOOKUP(Orders[[#This Row],[_ProductID]],Products!A:A,Products!C:C)</f>
        <v>Home décor</v>
      </c>
      <c r="O6904">
        <v>3</v>
      </c>
      <c r="P6904">
        <v>0.05</v>
      </c>
      <c r="Q6904" s="2">
        <v>1065.3</v>
      </c>
      <c r="R6904" s="2">
        <v>500.69099999999997</v>
      </c>
      <c r="S6904" s="2">
        <v>8096.2799999999988</v>
      </c>
      <c r="T6904" s="2">
        <v>4090.751999999999</v>
      </c>
    </row>
    <row r="6905" spans="1:20" x14ac:dyDescent="0.25">
      <c r="A6905" t="s">
        <v>1103</v>
      </c>
      <c r="B6905" t="s">
        <v>5</v>
      </c>
      <c r="C6905" t="s">
        <v>6</v>
      </c>
      <c r="D6905" s="1">
        <v>43300</v>
      </c>
      <c r="E6905" s="1">
        <v>43379</v>
      </c>
      <c r="F6905" s="1">
        <v>43401</v>
      </c>
      <c r="G6905" s="1">
        <v>43413</v>
      </c>
      <c r="H6905" s="13">
        <f>Orders[[#This Row],[DeliveryDate]]-Orders[[#This Row],[OrderDate]]</f>
        <v>34</v>
      </c>
      <c r="I6905" t="s">
        <v>3</v>
      </c>
      <c r="J6905" t="str">
        <f>_xlfn.XLOOKUP(Orders[[#This Row],[_SalesRepID]],'Sales team'!A:A,'Sales team'!B:B)</f>
        <v>Paul Holmes</v>
      </c>
      <c r="K6905">
        <v>14</v>
      </c>
      <c r="L6905">
        <v>5</v>
      </c>
      <c r="M6905">
        <v>156</v>
      </c>
      <c r="N6905" t="str">
        <f>_xlfn.XLOOKUP(Orders[[#This Row],[_ProductID]],Products!A:A,Products!C:C)</f>
        <v>Furniture</v>
      </c>
      <c r="O6905">
        <v>12</v>
      </c>
      <c r="P6905">
        <v>7.4999999999999997E-2</v>
      </c>
      <c r="Q6905" s="2">
        <v>1072</v>
      </c>
      <c r="R6905" s="2">
        <v>911.19999999999993</v>
      </c>
      <c r="S6905" s="2">
        <v>4958</v>
      </c>
      <c r="T6905" s="2">
        <v>402</v>
      </c>
    </row>
    <row r="6906" spans="1:20" x14ac:dyDescent="0.25">
      <c r="A6906" t="s">
        <v>1104</v>
      </c>
      <c r="B6906" t="s">
        <v>10</v>
      </c>
      <c r="C6906" t="s">
        <v>13</v>
      </c>
      <c r="D6906" s="1">
        <v>43200</v>
      </c>
      <c r="E6906" s="1">
        <v>43379</v>
      </c>
      <c r="F6906" s="1">
        <v>43393</v>
      </c>
      <c r="G6906" s="1">
        <v>43391</v>
      </c>
      <c r="H6906" s="13">
        <f>Orders[[#This Row],[DeliveryDate]]-Orders[[#This Row],[OrderDate]]</f>
        <v>12</v>
      </c>
      <c r="I6906" t="s">
        <v>3</v>
      </c>
      <c r="J6906" t="str">
        <f>_xlfn.XLOOKUP(Orders[[#This Row],[_SalesRepID]],'Sales team'!A:A,'Sales team'!B:B)</f>
        <v>Patrick Graham</v>
      </c>
      <c r="K6906">
        <v>25</v>
      </c>
      <c r="L6906">
        <v>41</v>
      </c>
      <c r="M6906">
        <v>273</v>
      </c>
      <c r="N6906" t="str">
        <f>_xlfn.XLOOKUP(Orders[[#This Row],[_ProductID]],Products!A:A,Products!C:C)</f>
        <v>Furniture</v>
      </c>
      <c r="O6906">
        <v>34</v>
      </c>
      <c r="P6906">
        <v>0.1</v>
      </c>
      <c r="Q6906" s="2">
        <v>214.4</v>
      </c>
      <c r="R6906" s="2">
        <v>154.36799999999999</v>
      </c>
      <c r="S6906" s="2">
        <v>192.96</v>
      </c>
      <c r="T6906" s="2">
        <v>38.592000000000013</v>
      </c>
    </row>
    <row r="6907" spans="1:20" x14ac:dyDescent="0.25">
      <c r="A6907" t="s">
        <v>1092</v>
      </c>
      <c r="B6907" t="s">
        <v>1</v>
      </c>
      <c r="C6907" t="s">
        <v>2</v>
      </c>
      <c r="D6907" s="1">
        <v>43300</v>
      </c>
      <c r="E6907" s="1">
        <v>43378</v>
      </c>
      <c r="F6907" s="1">
        <v>43402</v>
      </c>
      <c r="G6907" s="1">
        <v>43388</v>
      </c>
      <c r="H6907" s="13">
        <f>Orders[[#This Row],[DeliveryDate]]-Orders[[#This Row],[OrderDate]]</f>
        <v>10</v>
      </c>
      <c r="I6907" t="s">
        <v>3</v>
      </c>
      <c r="J6907" t="str">
        <f>_xlfn.XLOOKUP(Orders[[#This Row],[_SalesRepID]],'Sales team'!A:A,'Sales team'!B:B)</f>
        <v>Joshua Ryan</v>
      </c>
      <c r="K6907">
        <v>9</v>
      </c>
      <c r="L6907">
        <v>35</v>
      </c>
      <c r="M6907">
        <v>204</v>
      </c>
      <c r="N6907" t="str">
        <f>_xlfn.XLOOKUP(Orders[[#This Row],[_ProductID]],Products!A:A,Products!C:C)</f>
        <v>Home décor</v>
      </c>
      <c r="O6907">
        <v>14</v>
      </c>
      <c r="P6907">
        <v>0.1</v>
      </c>
      <c r="Q6907" s="2">
        <v>1922.9</v>
      </c>
      <c r="R6907" s="2">
        <v>999.90800000000013</v>
      </c>
      <c r="S6907" s="2">
        <v>10383.660000000002</v>
      </c>
      <c r="T6907" s="2">
        <v>4384.2120000000014</v>
      </c>
    </row>
    <row r="6908" spans="1:20" x14ac:dyDescent="0.25">
      <c r="A6908" t="s">
        <v>1093</v>
      </c>
      <c r="B6908" t="s">
        <v>1</v>
      </c>
      <c r="C6908" t="s">
        <v>15</v>
      </c>
      <c r="D6908" s="1">
        <v>43300</v>
      </c>
      <c r="E6908" s="1">
        <v>43378</v>
      </c>
      <c r="F6908" s="1">
        <v>43398</v>
      </c>
      <c r="G6908" s="1">
        <v>43384</v>
      </c>
      <c r="H6908" s="13">
        <f>Orders[[#This Row],[DeliveryDate]]-Orders[[#This Row],[OrderDate]]</f>
        <v>6</v>
      </c>
      <c r="I6908" t="s">
        <v>3</v>
      </c>
      <c r="J6908" t="str">
        <f>_xlfn.XLOOKUP(Orders[[#This Row],[_SalesRepID]],'Sales team'!A:A,'Sales team'!B:B)</f>
        <v>Joshua Bennett</v>
      </c>
      <c r="K6908">
        <v>6</v>
      </c>
      <c r="L6908">
        <v>45</v>
      </c>
      <c r="M6908">
        <v>17</v>
      </c>
      <c r="N6908" t="str">
        <f>_xlfn.XLOOKUP(Orders[[#This Row],[_ProductID]],Products!A:A,Products!C:C)</f>
        <v>Home décor</v>
      </c>
      <c r="O6908">
        <v>40</v>
      </c>
      <c r="P6908">
        <v>7.4999999999999997E-2</v>
      </c>
      <c r="Q6908" s="2">
        <v>3979.8</v>
      </c>
      <c r="R6908" s="2">
        <v>2865.4560000000001</v>
      </c>
      <c r="S6908" s="2">
        <v>29450.520000000004</v>
      </c>
      <c r="T6908" s="2">
        <v>6526.872000000003</v>
      </c>
    </row>
    <row r="6909" spans="1:20" x14ac:dyDescent="0.25">
      <c r="A6909" t="s">
        <v>1094</v>
      </c>
      <c r="B6909" t="s">
        <v>1</v>
      </c>
      <c r="C6909" t="s">
        <v>13</v>
      </c>
      <c r="D6909" s="1">
        <v>43300</v>
      </c>
      <c r="E6909" s="1">
        <v>43378</v>
      </c>
      <c r="F6909" s="1">
        <v>43389</v>
      </c>
      <c r="G6909" s="1">
        <v>43390</v>
      </c>
      <c r="H6909" s="13">
        <f>Orders[[#This Row],[DeliveryDate]]-Orders[[#This Row],[OrderDate]]</f>
        <v>12</v>
      </c>
      <c r="I6909" t="s">
        <v>3</v>
      </c>
      <c r="J6909" t="str">
        <f>_xlfn.XLOOKUP(Orders[[#This Row],[_SalesRepID]],'Sales team'!A:A,'Sales team'!B:B)</f>
        <v>Shawn Cook</v>
      </c>
      <c r="K6909">
        <v>7</v>
      </c>
      <c r="L6909">
        <v>7</v>
      </c>
      <c r="M6909">
        <v>299</v>
      </c>
      <c r="N6909" t="str">
        <f>_xlfn.XLOOKUP(Orders[[#This Row],[_ProductID]],Products!A:A,Products!C:C)</f>
        <v>Home décor</v>
      </c>
      <c r="O6909">
        <v>23</v>
      </c>
      <c r="P6909">
        <v>0.1</v>
      </c>
      <c r="Q6909" s="2">
        <v>917.9</v>
      </c>
      <c r="R6909" s="2">
        <v>706.78300000000002</v>
      </c>
      <c r="S6909" s="2">
        <v>4956.66</v>
      </c>
      <c r="T6909" s="2">
        <v>715.96199999999953</v>
      </c>
    </row>
    <row r="6910" spans="1:20" x14ac:dyDescent="0.25">
      <c r="A6910" t="s">
        <v>1095</v>
      </c>
      <c r="B6910" t="s">
        <v>1</v>
      </c>
      <c r="C6910" t="s">
        <v>6</v>
      </c>
      <c r="D6910" s="1">
        <v>43200</v>
      </c>
      <c r="E6910" s="1">
        <v>43378</v>
      </c>
      <c r="F6910" s="1">
        <v>43383</v>
      </c>
      <c r="G6910" s="1">
        <v>43395</v>
      </c>
      <c r="H6910" s="13">
        <f>Orders[[#This Row],[DeliveryDate]]-Orders[[#This Row],[OrderDate]]</f>
        <v>17</v>
      </c>
      <c r="I6910" t="s">
        <v>3</v>
      </c>
      <c r="J6910" t="str">
        <f>_xlfn.XLOOKUP(Orders[[#This Row],[_SalesRepID]],'Sales team'!A:A,'Sales team'!B:B)</f>
        <v>George Lewis</v>
      </c>
      <c r="K6910">
        <v>8</v>
      </c>
      <c r="L6910">
        <v>8</v>
      </c>
      <c r="M6910">
        <v>173</v>
      </c>
      <c r="N6910" t="str">
        <f>_xlfn.XLOOKUP(Orders[[#This Row],[_ProductID]],Products!A:A,Products!C:C)</f>
        <v>Home décor</v>
      </c>
      <c r="O6910">
        <v>24</v>
      </c>
      <c r="P6910">
        <v>7.4999999999999997E-2</v>
      </c>
      <c r="Q6910" s="2">
        <v>3671.6</v>
      </c>
      <c r="R6910" s="2">
        <v>1652.22</v>
      </c>
      <c r="S6910" s="2">
        <v>3396.23</v>
      </c>
      <c r="T6910" s="2">
        <v>1744.01</v>
      </c>
    </row>
    <row r="6911" spans="1:20" x14ac:dyDescent="0.25">
      <c r="A6911" t="s">
        <v>1096</v>
      </c>
      <c r="B6911" t="s">
        <v>5</v>
      </c>
      <c r="C6911" t="s">
        <v>6</v>
      </c>
      <c r="D6911" s="1">
        <v>43300</v>
      </c>
      <c r="E6911" s="1">
        <v>43378</v>
      </c>
      <c r="F6911" s="1">
        <v>43390</v>
      </c>
      <c r="G6911" s="1">
        <v>43398</v>
      </c>
      <c r="H6911" s="13">
        <f>Orders[[#This Row],[DeliveryDate]]-Orders[[#This Row],[OrderDate]]</f>
        <v>20</v>
      </c>
      <c r="I6911" t="s">
        <v>3</v>
      </c>
      <c r="J6911" t="str">
        <f>_xlfn.XLOOKUP(Orders[[#This Row],[_SalesRepID]],'Sales team'!A:A,'Sales team'!B:B)</f>
        <v>Paul Holmes</v>
      </c>
      <c r="K6911">
        <v>14</v>
      </c>
      <c r="L6911">
        <v>14</v>
      </c>
      <c r="M6911">
        <v>201</v>
      </c>
      <c r="N6911" t="str">
        <f>_xlfn.XLOOKUP(Orders[[#This Row],[_ProductID]],Products!A:A,Products!C:C)</f>
        <v>Home décor</v>
      </c>
      <c r="O6911">
        <v>35</v>
      </c>
      <c r="P6911">
        <v>0.2</v>
      </c>
      <c r="Q6911" s="2">
        <v>1018.4</v>
      </c>
      <c r="R6911" s="2">
        <v>651.77599999999995</v>
      </c>
      <c r="S6911" s="2">
        <v>4888.32</v>
      </c>
      <c r="T6911" s="2">
        <v>977.66399999999976</v>
      </c>
    </row>
    <row r="6912" spans="1:20" x14ac:dyDescent="0.25">
      <c r="A6912" t="s">
        <v>1086</v>
      </c>
      <c r="B6912" t="s">
        <v>5</v>
      </c>
      <c r="C6912" t="s">
        <v>15</v>
      </c>
      <c r="D6912" s="1">
        <v>43300</v>
      </c>
      <c r="E6912" s="1">
        <v>43377</v>
      </c>
      <c r="F6912" s="1">
        <v>43402</v>
      </c>
      <c r="G6912" s="1">
        <v>43398</v>
      </c>
      <c r="H6912" s="13">
        <f>Orders[[#This Row],[DeliveryDate]]-Orders[[#This Row],[OrderDate]]</f>
        <v>21</v>
      </c>
      <c r="I6912" t="s">
        <v>3</v>
      </c>
      <c r="J6912" t="str">
        <f>_xlfn.XLOOKUP(Orders[[#This Row],[_SalesRepID]],'Sales team'!A:A,'Sales team'!B:B)</f>
        <v>Carl Nguyen</v>
      </c>
      <c r="K6912">
        <v>12</v>
      </c>
      <c r="L6912">
        <v>50</v>
      </c>
      <c r="M6912">
        <v>15</v>
      </c>
      <c r="N6912" t="str">
        <f>_xlfn.XLOOKUP(Orders[[#This Row],[_ProductID]],Products!A:A,Products!C:C)</f>
        <v>Kitchen &amp; Dining</v>
      </c>
      <c r="O6912">
        <v>8</v>
      </c>
      <c r="P6912">
        <v>0.1</v>
      </c>
      <c r="Q6912" s="2">
        <v>234.5</v>
      </c>
      <c r="R6912" s="2">
        <v>161.80499999999998</v>
      </c>
      <c r="S6912" s="2">
        <v>1266.3</v>
      </c>
      <c r="T6912" s="2">
        <v>295.47000000000003</v>
      </c>
    </row>
    <row r="6913" spans="1:20" x14ac:dyDescent="0.25">
      <c r="A6913" t="s">
        <v>1087</v>
      </c>
      <c r="B6913" t="s">
        <v>8</v>
      </c>
      <c r="C6913" t="s">
        <v>13</v>
      </c>
      <c r="D6913" s="1">
        <v>43300</v>
      </c>
      <c r="E6913" s="1">
        <v>43377</v>
      </c>
      <c r="F6913" s="1">
        <v>43385</v>
      </c>
      <c r="G6913" s="1">
        <v>43402</v>
      </c>
      <c r="H6913" s="13">
        <f>Orders[[#This Row],[DeliveryDate]]-Orders[[#This Row],[OrderDate]]</f>
        <v>25</v>
      </c>
      <c r="I6913" t="s">
        <v>3</v>
      </c>
      <c r="J6913" t="str">
        <f>_xlfn.XLOOKUP(Orders[[#This Row],[_SalesRepID]],'Sales team'!A:A,'Sales team'!B:B)</f>
        <v>Patrick Graham</v>
      </c>
      <c r="K6913">
        <v>25</v>
      </c>
      <c r="L6913">
        <v>35</v>
      </c>
      <c r="M6913">
        <v>327</v>
      </c>
      <c r="N6913" t="str">
        <f>_xlfn.XLOOKUP(Orders[[#This Row],[_ProductID]],Products!A:A,Products!C:C)</f>
        <v>Home décor</v>
      </c>
      <c r="O6913">
        <v>26</v>
      </c>
      <c r="P6913">
        <v>0.05</v>
      </c>
      <c r="Q6913" s="2">
        <v>5775.4000000000005</v>
      </c>
      <c r="R6913" s="2">
        <v>4273.7960000000003</v>
      </c>
      <c r="S6913" s="2">
        <v>43893.04</v>
      </c>
      <c r="T6913" s="2">
        <v>9702.6719999999987</v>
      </c>
    </row>
    <row r="6914" spans="1:20" x14ac:dyDescent="0.25">
      <c r="A6914" t="s">
        <v>1088</v>
      </c>
      <c r="B6914" t="s">
        <v>5</v>
      </c>
      <c r="C6914" t="s">
        <v>6</v>
      </c>
      <c r="D6914" s="1">
        <v>43300</v>
      </c>
      <c r="E6914" s="1">
        <v>43377</v>
      </c>
      <c r="F6914" s="1">
        <v>43396</v>
      </c>
      <c r="G6914" s="1">
        <v>43384</v>
      </c>
      <c r="H6914" s="13">
        <f>Orders[[#This Row],[DeliveryDate]]-Orders[[#This Row],[OrderDate]]</f>
        <v>7</v>
      </c>
      <c r="I6914" t="s">
        <v>3</v>
      </c>
      <c r="J6914" t="str">
        <f>_xlfn.XLOOKUP(Orders[[#This Row],[_SalesRepID]],'Sales team'!A:A,'Sales team'!B:B)</f>
        <v>Anthony Torres</v>
      </c>
      <c r="K6914">
        <v>20</v>
      </c>
      <c r="L6914">
        <v>35</v>
      </c>
      <c r="M6914">
        <v>182</v>
      </c>
      <c r="N6914" t="str">
        <f>_xlfn.XLOOKUP(Orders[[#This Row],[_ProductID]],Products!A:A,Products!C:C)</f>
        <v>Home décor</v>
      </c>
      <c r="O6914">
        <v>45</v>
      </c>
      <c r="P6914">
        <v>0.05</v>
      </c>
      <c r="Q6914" s="2">
        <v>3852.5</v>
      </c>
      <c r="R6914" s="2">
        <v>2812.3249999999998</v>
      </c>
      <c r="S6914" s="2">
        <v>21959.25</v>
      </c>
      <c r="T6914" s="2">
        <v>5085.3000000000029</v>
      </c>
    </row>
    <row r="6915" spans="1:20" x14ac:dyDescent="0.25">
      <c r="A6915" t="s">
        <v>1089</v>
      </c>
      <c r="B6915" t="s">
        <v>5</v>
      </c>
      <c r="C6915" t="s">
        <v>6</v>
      </c>
      <c r="D6915" s="1">
        <v>43300</v>
      </c>
      <c r="E6915" s="1">
        <v>43377</v>
      </c>
      <c r="F6915" s="1">
        <v>43383</v>
      </c>
      <c r="G6915" s="1">
        <v>43398</v>
      </c>
      <c r="H6915" s="13">
        <f>Orders[[#This Row],[DeliveryDate]]-Orders[[#This Row],[OrderDate]]</f>
        <v>21</v>
      </c>
      <c r="I6915" t="s">
        <v>3</v>
      </c>
      <c r="J6915" t="str">
        <f>_xlfn.XLOOKUP(Orders[[#This Row],[_SalesRepID]],'Sales team'!A:A,'Sales team'!B:B)</f>
        <v>Shawn Wallace</v>
      </c>
      <c r="K6915">
        <v>18</v>
      </c>
      <c r="L6915">
        <v>9</v>
      </c>
      <c r="M6915">
        <v>150</v>
      </c>
      <c r="N6915" t="str">
        <f>_xlfn.XLOOKUP(Orders[[#This Row],[_ProductID]],Products!A:A,Products!C:C)</f>
        <v>Home décor</v>
      </c>
      <c r="O6915">
        <v>30</v>
      </c>
      <c r="P6915">
        <v>0.05</v>
      </c>
      <c r="Q6915" s="2">
        <v>1045.2</v>
      </c>
      <c r="R6915" s="2">
        <v>585.31200000000013</v>
      </c>
      <c r="S6915" s="2">
        <v>3971.7599999999998</v>
      </c>
      <c r="T6915" s="2">
        <v>1630.5119999999993</v>
      </c>
    </row>
    <row r="6916" spans="1:20" x14ac:dyDescent="0.25">
      <c r="A6916" t="s">
        <v>1090</v>
      </c>
      <c r="B6916" t="s">
        <v>10</v>
      </c>
      <c r="C6916" t="s">
        <v>25</v>
      </c>
      <c r="D6916" s="1">
        <v>43300</v>
      </c>
      <c r="E6916" s="1">
        <v>43377</v>
      </c>
      <c r="F6916" s="1">
        <v>43385</v>
      </c>
      <c r="G6916" s="1">
        <v>43398</v>
      </c>
      <c r="H6916" s="13">
        <f>Orders[[#This Row],[DeliveryDate]]-Orders[[#This Row],[OrderDate]]</f>
        <v>21</v>
      </c>
      <c r="I6916" t="s">
        <v>3</v>
      </c>
      <c r="J6916" t="str">
        <f>_xlfn.XLOOKUP(Orders[[#This Row],[_SalesRepID]],'Sales team'!A:A,'Sales team'!B:B)</f>
        <v>Shawn Torres</v>
      </c>
      <c r="K6916">
        <v>27</v>
      </c>
      <c r="L6916">
        <v>9</v>
      </c>
      <c r="M6916">
        <v>342</v>
      </c>
      <c r="N6916" t="str">
        <f>_xlfn.XLOOKUP(Orders[[#This Row],[_ProductID]],Products!A:A,Products!C:C)</f>
        <v>Home décor</v>
      </c>
      <c r="O6916">
        <v>29</v>
      </c>
      <c r="P6916">
        <v>0.15</v>
      </c>
      <c r="Q6916" s="2">
        <v>864.30000000000007</v>
      </c>
      <c r="R6916" s="2">
        <v>535.86599999999999</v>
      </c>
      <c r="S6916" s="2">
        <v>1469.3100000000002</v>
      </c>
      <c r="T6916" s="2">
        <v>397.5780000000002</v>
      </c>
    </row>
    <row r="6917" spans="1:20" x14ac:dyDescent="0.25">
      <c r="A6917" t="s">
        <v>1091</v>
      </c>
      <c r="B6917" t="s">
        <v>1</v>
      </c>
      <c r="C6917" t="s">
        <v>6</v>
      </c>
      <c r="D6917" s="1">
        <v>43300</v>
      </c>
      <c r="E6917" s="1">
        <v>43377</v>
      </c>
      <c r="F6917" s="1">
        <v>43386</v>
      </c>
      <c r="G6917" s="1">
        <v>43398</v>
      </c>
      <c r="H6917" s="13">
        <f>Orders[[#This Row],[DeliveryDate]]-Orders[[#This Row],[OrderDate]]</f>
        <v>21</v>
      </c>
      <c r="I6917" t="s">
        <v>3</v>
      </c>
      <c r="J6917" t="str">
        <f>_xlfn.XLOOKUP(Orders[[#This Row],[_SalesRepID]],'Sales team'!A:A,'Sales team'!B:B)</f>
        <v>Shawn Cook</v>
      </c>
      <c r="K6917">
        <v>7</v>
      </c>
      <c r="L6917">
        <v>49</v>
      </c>
      <c r="M6917">
        <v>93</v>
      </c>
      <c r="N6917" t="str">
        <f>_xlfn.XLOOKUP(Orders[[#This Row],[_ProductID]],Products!A:A,Products!C:C)</f>
        <v>Home décor</v>
      </c>
      <c r="O6917">
        <v>26</v>
      </c>
      <c r="P6917">
        <v>0.05</v>
      </c>
      <c r="Q6917" s="2">
        <v>2559.4</v>
      </c>
      <c r="R6917" s="2">
        <v>2124.3020000000001</v>
      </c>
      <c r="S6917" s="2">
        <v>12157.15</v>
      </c>
      <c r="T6917" s="2">
        <v>1535.6399999999994</v>
      </c>
    </row>
    <row r="6918" spans="1:20" x14ac:dyDescent="0.25">
      <c r="A6918" t="s">
        <v>1079</v>
      </c>
      <c r="B6918" t="s">
        <v>8</v>
      </c>
      <c r="C6918" t="s">
        <v>6</v>
      </c>
      <c r="D6918" s="1">
        <v>43300</v>
      </c>
      <c r="E6918" s="1">
        <v>43376</v>
      </c>
      <c r="F6918" s="1">
        <v>43397</v>
      </c>
      <c r="G6918" s="1">
        <v>43409</v>
      </c>
      <c r="H6918" s="13">
        <f>Orders[[#This Row],[DeliveryDate]]-Orders[[#This Row],[OrderDate]]</f>
        <v>33</v>
      </c>
      <c r="I6918" t="s">
        <v>3</v>
      </c>
      <c r="J6918" t="str">
        <f>_xlfn.XLOOKUP(Orders[[#This Row],[_SalesRepID]],'Sales team'!A:A,'Sales team'!B:B)</f>
        <v>Patrick Graham</v>
      </c>
      <c r="K6918">
        <v>25</v>
      </c>
      <c r="L6918">
        <v>1</v>
      </c>
      <c r="M6918">
        <v>186</v>
      </c>
      <c r="N6918" t="str">
        <f>_xlfn.XLOOKUP(Orders[[#This Row],[_ProductID]],Products!A:A,Products!C:C)</f>
        <v>Kitchen &amp; Dining</v>
      </c>
      <c r="O6918">
        <v>4</v>
      </c>
      <c r="P6918">
        <v>0.05</v>
      </c>
      <c r="Q6918" s="2">
        <v>2546</v>
      </c>
      <c r="R6918" s="2">
        <v>1782.1999999999998</v>
      </c>
      <c r="S6918" s="2">
        <v>9674.7999999999993</v>
      </c>
      <c r="T6918" s="2">
        <v>2546</v>
      </c>
    </row>
    <row r="6919" spans="1:20" x14ac:dyDescent="0.25">
      <c r="A6919" t="s">
        <v>1080</v>
      </c>
      <c r="B6919" t="s">
        <v>1</v>
      </c>
      <c r="C6919" t="s">
        <v>2</v>
      </c>
      <c r="D6919" s="1">
        <v>43300</v>
      </c>
      <c r="E6919" s="1">
        <v>43376</v>
      </c>
      <c r="F6919" s="1">
        <v>43399</v>
      </c>
      <c r="G6919" s="1">
        <v>43384</v>
      </c>
      <c r="H6919" s="13">
        <f>Orders[[#This Row],[DeliveryDate]]-Orders[[#This Row],[OrderDate]]</f>
        <v>8</v>
      </c>
      <c r="I6919" t="s">
        <v>3</v>
      </c>
      <c r="J6919" t="str">
        <f>_xlfn.XLOOKUP(Orders[[#This Row],[_SalesRepID]],'Sales team'!A:A,'Sales team'!B:B)</f>
        <v>Jonathan Hawkins</v>
      </c>
      <c r="K6919">
        <v>10</v>
      </c>
      <c r="L6919">
        <v>34</v>
      </c>
      <c r="M6919">
        <v>228</v>
      </c>
      <c r="N6919" t="str">
        <f>_xlfn.XLOOKUP(Orders[[#This Row],[_ProductID]],Products!A:A,Products!C:C)</f>
        <v>Home décor</v>
      </c>
      <c r="O6919">
        <v>27</v>
      </c>
      <c r="P6919">
        <v>0.05</v>
      </c>
      <c r="Q6919" s="2">
        <v>1139</v>
      </c>
      <c r="R6919" s="2">
        <v>774.5200000000001</v>
      </c>
      <c r="S6919" s="2">
        <v>8656.4</v>
      </c>
      <c r="T6919" s="2">
        <v>2460.2399999999989</v>
      </c>
    </row>
    <row r="6920" spans="1:20" x14ac:dyDescent="0.25">
      <c r="A6920" t="s">
        <v>1081</v>
      </c>
      <c r="B6920" t="s">
        <v>1</v>
      </c>
      <c r="C6920" t="s">
        <v>2</v>
      </c>
      <c r="D6920" s="1">
        <v>43300</v>
      </c>
      <c r="E6920" s="1">
        <v>43376</v>
      </c>
      <c r="F6920" s="1">
        <v>43392</v>
      </c>
      <c r="G6920" s="1">
        <v>43399</v>
      </c>
      <c r="H6920" s="13">
        <f>Orders[[#This Row],[DeliveryDate]]-Orders[[#This Row],[OrderDate]]</f>
        <v>23</v>
      </c>
      <c r="I6920" t="s">
        <v>3</v>
      </c>
      <c r="J6920" t="str">
        <f>_xlfn.XLOOKUP(Orders[[#This Row],[_SalesRepID]],'Sales team'!A:A,'Sales team'!B:B)</f>
        <v>George Lewis</v>
      </c>
      <c r="K6920">
        <v>8</v>
      </c>
      <c r="L6920">
        <v>49</v>
      </c>
      <c r="M6920">
        <v>223</v>
      </c>
      <c r="N6920" t="str">
        <f>_xlfn.XLOOKUP(Orders[[#This Row],[_ProductID]],Products!A:A,Products!C:C)</f>
        <v>Home décor</v>
      </c>
      <c r="O6920">
        <v>26</v>
      </c>
      <c r="P6920">
        <v>0.05</v>
      </c>
      <c r="Q6920" s="2">
        <v>3872.6</v>
      </c>
      <c r="R6920" s="2">
        <v>2362.2860000000001</v>
      </c>
      <c r="S6920" s="2">
        <v>7357.94</v>
      </c>
      <c r="T6920" s="2">
        <v>2633.3679999999995</v>
      </c>
    </row>
    <row r="6921" spans="1:20" x14ac:dyDescent="0.25">
      <c r="A6921" t="s">
        <v>1082</v>
      </c>
      <c r="B6921" t="s">
        <v>5</v>
      </c>
      <c r="C6921" t="s">
        <v>15</v>
      </c>
      <c r="D6921" s="1">
        <v>43200</v>
      </c>
      <c r="E6921" s="1">
        <v>43376</v>
      </c>
      <c r="F6921" s="1">
        <v>43395</v>
      </c>
      <c r="G6921" s="1">
        <v>43397</v>
      </c>
      <c r="H6921" s="13">
        <f>Orders[[#This Row],[DeliveryDate]]-Orders[[#This Row],[OrderDate]]</f>
        <v>21</v>
      </c>
      <c r="I6921" t="s">
        <v>3</v>
      </c>
      <c r="J6921" t="str">
        <f>_xlfn.XLOOKUP(Orders[[#This Row],[_SalesRepID]],'Sales team'!A:A,'Sales team'!B:B)</f>
        <v>Shawn Wallace</v>
      </c>
      <c r="K6921">
        <v>18</v>
      </c>
      <c r="L6921">
        <v>5</v>
      </c>
      <c r="M6921">
        <v>37</v>
      </c>
      <c r="N6921" t="str">
        <f>_xlfn.XLOOKUP(Orders[[#This Row],[_ProductID]],Products!A:A,Products!C:C)</f>
        <v>Furniture</v>
      </c>
      <c r="O6921">
        <v>42</v>
      </c>
      <c r="P6921">
        <v>0.15</v>
      </c>
      <c r="Q6921" s="2">
        <v>1326.6000000000001</v>
      </c>
      <c r="R6921" s="2">
        <v>809.22600000000011</v>
      </c>
      <c r="S6921" s="2">
        <v>9020.880000000001</v>
      </c>
      <c r="T6921" s="2">
        <v>2547.0720000000001</v>
      </c>
    </row>
    <row r="6922" spans="1:20" x14ac:dyDescent="0.25">
      <c r="A6922" t="s">
        <v>1083</v>
      </c>
      <c r="B6922" t="s">
        <v>8</v>
      </c>
      <c r="C6922" t="s">
        <v>25</v>
      </c>
      <c r="D6922" s="1">
        <v>43300</v>
      </c>
      <c r="E6922" s="1">
        <v>43376</v>
      </c>
      <c r="F6922" s="1">
        <v>43393</v>
      </c>
      <c r="G6922" s="1">
        <v>43389</v>
      </c>
      <c r="H6922" s="13">
        <f>Orders[[#This Row],[DeliveryDate]]-Orders[[#This Row],[OrderDate]]</f>
        <v>13</v>
      </c>
      <c r="I6922" t="s">
        <v>3</v>
      </c>
      <c r="J6922" t="str">
        <f>_xlfn.XLOOKUP(Orders[[#This Row],[_SalesRepID]],'Sales team'!A:A,'Sales team'!B:B)</f>
        <v>Samuel Fowler</v>
      </c>
      <c r="K6922">
        <v>21</v>
      </c>
      <c r="L6922">
        <v>40</v>
      </c>
      <c r="M6922">
        <v>347</v>
      </c>
      <c r="N6922" t="str">
        <f>_xlfn.XLOOKUP(Orders[[#This Row],[_ProductID]],Products!A:A,Products!C:C)</f>
        <v>Home décor</v>
      </c>
      <c r="O6922">
        <v>3</v>
      </c>
      <c r="P6922">
        <v>0.1</v>
      </c>
      <c r="Q6922" s="2">
        <v>2525.9</v>
      </c>
      <c r="R6922" s="2">
        <v>1793.3889999999999</v>
      </c>
      <c r="S6922" s="2">
        <v>9093.24</v>
      </c>
      <c r="T6922" s="2">
        <v>1919.6840000000002</v>
      </c>
    </row>
    <row r="6923" spans="1:20" x14ac:dyDescent="0.25">
      <c r="A6923" t="s">
        <v>1084</v>
      </c>
      <c r="B6923" t="s">
        <v>5</v>
      </c>
      <c r="C6923" t="s">
        <v>6</v>
      </c>
      <c r="D6923" s="1">
        <v>43200</v>
      </c>
      <c r="E6923" s="1">
        <v>43376</v>
      </c>
      <c r="F6923" s="1">
        <v>43386</v>
      </c>
      <c r="G6923" s="1">
        <v>43416</v>
      </c>
      <c r="H6923" s="13">
        <f>Orders[[#This Row],[DeliveryDate]]-Orders[[#This Row],[OrderDate]]</f>
        <v>40</v>
      </c>
      <c r="I6923" t="s">
        <v>3</v>
      </c>
      <c r="J6923" t="str">
        <f>_xlfn.XLOOKUP(Orders[[#This Row],[_SalesRepID]],'Sales team'!A:A,'Sales team'!B:B)</f>
        <v>Nicholas Cunningham</v>
      </c>
      <c r="K6923">
        <v>19</v>
      </c>
      <c r="L6923">
        <v>3</v>
      </c>
      <c r="M6923">
        <v>141</v>
      </c>
      <c r="N6923" t="str">
        <f>_xlfn.XLOOKUP(Orders[[#This Row],[_ProductID]],Products!A:A,Products!C:C)</f>
        <v>Kitchen &amp; Dining</v>
      </c>
      <c r="O6923">
        <v>1</v>
      </c>
      <c r="P6923">
        <v>0.15</v>
      </c>
      <c r="Q6923" s="2">
        <v>924.6</v>
      </c>
      <c r="R6923" s="2">
        <v>564.00599999999997</v>
      </c>
      <c r="S6923" s="2">
        <v>3143.64</v>
      </c>
      <c r="T6923" s="2">
        <v>887.61599999999999</v>
      </c>
    </row>
    <row r="6924" spans="1:20" x14ac:dyDescent="0.25">
      <c r="A6924" t="s">
        <v>1085</v>
      </c>
      <c r="B6924" t="s">
        <v>8</v>
      </c>
      <c r="C6924" t="s">
        <v>6</v>
      </c>
      <c r="D6924" s="1">
        <v>43300</v>
      </c>
      <c r="E6924" s="1">
        <v>43376</v>
      </c>
      <c r="F6924" s="1">
        <v>43387</v>
      </c>
      <c r="G6924" s="1">
        <v>43385</v>
      </c>
      <c r="H6924" s="13">
        <f>Orders[[#This Row],[DeliveryDate]]-Orders[[#This Row],[OrderDate]]</f>
        <v>9</v>
      </c>
      <c r="I6924" t="s">
        <v>3</v>
      </c>
      <c r="J6924" t="str">
        <f>_xlfn.XLOOKUP(Orders[[#This Row],[_SalesRepID]],'Sales team'!A:A,'Sales team'!B:B)</f>
        <v>Roy Rice</v>
      </c>
      <c r="K6924">
        <v>24</v>
      </c>
      <c r="L6924">
        <v>49</v>
      </c>
      <c r="M6924">
        <v>128</v>
      </c>
      <c r="N6924" t="str">
        <f>_xlfn.XLOOKUP(Orders[[#This Row],[_ProductID]],Products!A:A,Products!C:C)</f>
        <v>Home décor</v>
      </c>
      <c r="O6924">
        <v>11</v>
      </c>
      <c r="P6924">
        <v>0.05</v>
      </c>
      <c r="Q6924" s="2">
        <v>261.3</v>
      </c>
      <c r="R6924" s="2">
        <v>146.32800000000003</v>
      </c>
      <c r="S6924" s="2">
        <v>1241.175</v>
      </c>
      <c r="T6924" s="2">
        <v>509.53499999999985</v>
      </c>
    </row>
    <row r="6925" spans="1:20" x14ac:dyDescent="0.25">
      <c r="A6925" t="s">
        <v>1071</v>
      </c>
      <c r="B6925" t="s">
        <v>8</v>
      </c>
      <c r="C6925" t="s">
        <v>13</v>
      </c>
      <c r="D6925" s="1">
        <v>43300</v>
      </c>
      <c r="E6925" s="1">
        <v>43375</v>
      </c>
      <c r="F6925" s="1">
        <v>43383</v>
      </c>
      <c r="G6925" s="1">
        <v>43398</v>
      </c>
      <c r="H6925" s="13">
        <f>Orders[[#This Row],[DeliveryDate]]-Orders[[#This Row],[OrderDate]]</f>
        <v>23</v>
      </c>
      <c r="I6925" t="s">
        <v>3</v>
      </c>
      <c r="J6925" t="str">
        <f>_xlfn.XLOOKUP(Orders[[#This Row],[_SalesRepID]],'Sales team'!A:A,'Sales team'!B:B)</f>
        <v>Samuel Fowler</v>
      </c>
      <c r="K6925">
        <v>21</v>
      </c>
      <c r="L6925">
        <v>9</v>
      </c>
      <c r="M6925">
        <v>287</v>
      </c>
      <c r="N6925" t="str">
        <f>_xlfn.XLOOKUP(Orders[[#This Row],[_ProductID]],Products!A:A,Products!C:C)</f>
        <v>Outdoor</v>
      </c>
      <c r="O6925">
        <v>9</v>
      </c>
      <c r="P6925">
        <v>0.15</v>
      </c>
      <c r="Q6925" s="2">
        <v>1232.8</v>
      </c>
      <c r="R6925" s="2">
        <v>702.69599999999991</v>
      </c>
      <c r="S6925" s="2">
        <v>6287.2799999999988</v>
      </c>
      <c r="T6925" s="2">
        <v>2071.1039999999994</v>
      </c>
    </row>
    <row r="6926" spans="1:20" x14ac:dyDescent="0.25">
      <c r="A6926" t="s">
        <v>1072</v>
      </c>
      <c r="B6926" t="s">
        <v>5</v>
      </c>
      <c r="C6926" t="s">
        <v>15</v>
      </c>
      <c r="D6926" s="1">
        <v>43300</v>
      </c>
      <c r="E6926" s="1">
        <v>43375</v>
      </c>
      <c r="F6926" s="1">
        <v>43378</v>
      </c>
      <c r="G6926" s="1">
        <v>43395</v>
      </c>
      <c r="H6926" s="13">
        <f>Orders[[#This Row],[DeliveryDate]]-Orders[[#This Row],[OrderDate]]</f>
        <v>20</v>
      </c>
      <c r="I6926" t="s">
        <v>3</v>
      </c>
      <c r="J6926" t="str">
        <f>_xlfn.XLOOKUP(Orders[[#This Row],[_SalesRepID]],'Sales team'!A:A,'Sales team'!B:B)</f>
        <v>Carl Nguyen</v>
      </c>
      <c r="K6926">
        <v>12</v>
      </c>
      <c r="L6926">
        <v>25</v>
      </c>
      <c r="M6926">
        <v>14</v>
      </c>
      <c r="N6926" t="str">
        <f>_xlfn.XLOOKUP(Orders[[#This Row],[_ProductID]],Products!A:A,Products!C:C)</f>
        <v>Home décor</v>
      </c>
      <c r="O6926">
        <v>44</v>
      </c>
      <c r="P6926">
        <v>7.4999999999999997E-2</v>
      </c>
      <c r="Q6926" s="2">
        <v>6331.5</v>
      </c>
      <c r="R6926" s="2">
        <v>2532.6000000000004</v>
      </c>
      <c r="S6926" s="2">
        <v>17569.912500000002</v>
      </c>
      <c r="T6926" s="2">
        <v>9972.1125000000011</v>
      </c>
    </row>
    <row r="6927" spans="1:20" x14ac:dyDescent="0.25">
      <c r="A6927" t="s">
        <v>1073</v>
      </c>
      <c r="B6927" t="s">
        <v>5</v>
      </c>
      <c r="C6927" t="s">
        <v>15</v>
      </c>
      <c r="D6927" s="1">
        <v>43300</v>
      </c>
      <c r="E6927" s="1">
        <v>43375</v>
      </c>
      <c r="F6927" s="1">
        <v>43388</v>
      </c>
      <c r="G6927" s="1">
        <v>43381</v>
      </c>
      <c r="H6927" s="13">
        <f>Orders[[#This Row],[DeliveryDate]]-Orders[[#This Row],[OrderDate]]</f>
        <v>6</v>
      </c>
      <c r="I6927" t="s">
        <v>3</v>
      </c>
      <c r="J6927" t="str">
        <f>_xlfn.XLOOKUP(Orders[[#This Row],[_SalesRepID]],'Sales team'!A:A,'Sales team'!B:B)</f>
        <v>Todd Roberts</v>
      </c>
      <c r="K6927">
        <v>13</v>
      </c>
      <c r="L6927">
        <v>2</v>
      </c>
      <c r="M6927">
        <v>51</v>
      </c>
      <c r="N6927" t="str">
        <f>_xlfn.XLOOKUP(Orders[[#This Row],[_ProductID]],Products!A:A,Products!C:C)</f>
        <v>Home décor</v>
      </c>
      <c r="O6927">
        <v>44</v>
      </c>
      <c r="P6927">
        <v>0.1</v>
      </c>
      <c r="Q6927" s="2">
        <v>917.9</v>
      </c>
      <c r="R6927" s="2">
        <v>431.41299999999995</v>
      </c>
      <c r="S6927" s="2">
        <v>4956.66</v>
      </c>
      <c r="T6927" s="2">
        <v>2368.1820000000002</v>
      </c>
    </row>
    <row r="6928" spans="1:20" x14ac:dyDescent="0.25">
      <c r="A6928" t="s">
        <v>1074</v>
      </c>
      <c r="B6928" t="s">
        <v>5</v>
      </c>
      <c r="C6928" t="s">
        <v>2</v>
      </c>
      <c r="D6928" s="1">
        <v>43300</v>
      </c>
      <c r="E6928" s="1">
        <v>43375</v>
      </c>
      <c r="F6928" s="1">
        <v>43401</v>
      </c>
      <c r="G6928" s="1">
        <v>43404</v>
      </c>
      <c r="H6928" s="13">
        <f>Orders[[#This Row],[DeliveryDate]]-Orders[[#This Row],[OrderDate]]</f>
        <v>29</v>
      </c>
      <c r="I6928" t="s">
        <v>3</v>
      </c>
      <c r="J6928" t="str">
        <f>_xlfn.XLOOKUP(Orders[[#This Row],[_SalesRepID]],'Sales team'!A:A,'Sales team'!B:B)</f>
        <v>Paul Holmes</v>
      </c>
      <c r="K6928">
        <v>14</v>
      </c>
      <c r="L6928">
        <v>38</v>
      </c>
      <c r="M6928">
        <v>246</v>
      </c>
      <c r="N6928" t="str">
        <f>_xlfn.XLOOKUP(Orders[[#This Row],[_ProductID]],Products!A:A,Products!C:C)</f>
        <v>Furniture</v>
      </c>
      <c r="O6928">
        <v>38</v>
      </c>
      <c r="P6928">
        <v>0.05</v>
      </c>
      <c r="Q6928" s="2">
        <v>1333.3</v>
      </c>
      <c r="R6928" s="2">
        <v>639.98399999999992</v>
      </c>
      <c r="S6928" s="2">
        <v>5066.54</v>
      </c>
      <c r="T6928" s="2">
        <v>2506.6040000000003</v>
      </c>
    </row>
    <row r="6929" spans="1:20" x14ac:dyDescent="0.25">
      <c r="A6929" t="s">
        <v>1075</v>
      </c>
      <c r="B6929" t="s">
        <v>5</v>
      </c>
      <c r="C6929" t="s">
        <v>6</v>
      </c>
      <c r="D6929" s="1">
        <v>43300</v>
      </c>
      <c r="E6929" s="1">
        <v>43375</v>
      </c>
      <c r="F6929" s="1">
        <v>43391</v>
      </c>
      <c r="G6929" s="1">
        <v>43384</v>
      </c>
      <c r="H6929" s="13">
        <f>Orders[[#This Row],[DeliveryDate]]-Orders[[#This Row],[OrderDate]]</f>
        <v>9</v>
      </c>
      <c r="I6929" t="s">
        <v>3</v>
      </c>
      <c r="J6929" t="str">
        <f>_xlfn.XLOOKUP(Orders[[#This Row],[_SalesRepID]],'Sales team'!A:A,'Sales team'!B:B)</f>
        <v>Roger Alexander</v>
      </c>
      <c r="K6929">
        <v>15</v>
      </c>
      <c r="L6929">
        <v>43</v>
      </c>
      <c r="M6929">
        <v>97</v>
      </c>
      <c r="N6929" t="str">
        <f>_xlfn.XLOOKUP(Orders[[#This Row],[_ProductID]],Products!A:A,Products!C:C)</f>
        <v>Home décor</v>
      </c>
      <c r="O6929">
        <v>24</v>
      </c>
      <c r="P6929">
        <v>0.15</v>
      </c>
      <c r="Q6929" s="2">
        <v>5467.2</v>
      </c>
      <c r="R6929" s="2">
        <v>3444.3359999999998</v>
      </c>
      <c r="S6929" s="2">
        <v>18588.48</v>
      </c>
      <c r="T6929" s="2">
        <v>4811.1360000000004</v>
      </c>
    </row>
    <row r="6930" spans="1:20" x14ac:dyDescent="0.25">
      <c r="A6930" t="s">
        <v>1076</v>
      </c>
      <c r="B6930" t="s">
        <v>5</v>
      </c>
      <c r="C6930" t="s">
        <v>13</v>
      </c>
      <c r="D6930" s="1">
        <v>43300</v>
      </c>
      <c r="E6930" s="1">
        <v>43375</v>
      </c>
      <c r="F6930" s="1">
        <v>43390</v>
      </c>
      <c r="G6930" s="1">
        <v>43388</v>
      </c>
      <c r="H6930" s="13">
        <f>Orders[[#This Row],[DeliveryDate]]-Orders[[#This Row],[OrderDate]]</f>
        <v>13</v>
      </c>
      <c r="I6930" t="s">
        <v>3</v>
      </c>
      <c r="J6930" t="str">
        <f>_xlfn.XLOOKUP(Orders[[#This Row],[_SalesRepID]],'Sales team'!A:A,'Sales team'!B:B)</f>
        <v>Roger Alexander</v>
      </c>
      <c r="K6930">
        <v>15</v>
      </c>
      <c r="L6930">
        <v>15</v>
      </c>
      <c r="M6930">
        <v>310</v>
      </c>
      <c r="N6930" t="str">
        <f>_xlfn.XLOOKUP(Orders[[#This Row],[_ProductID]],Products!A:A,Products!C:C)</f>
        <v>Furniture</v>
      </c>
      <c r="O6930">
        <v>34</v>
      </c>
      <c r="P6930">
        <v>0.1</v>
      </c>
      <c r="Q6930" s="2">
        <v>5896</v>
      </c>
      <c r="R6930" s="2">
        <v>3950.32</v>
      </c>
      <c r="S6930" s="2">
        <v>15919.2</v>
      </c>
      <c r="T6930" s="2">
        <v>4068.24</v>
      </c>
    </row>
    <row r="6931" spans="1:20" x14ac:dyDescent="0.25">
      <c r="A6931" t="s">
        <v>1077</v>
      </c>
      <c r="B6931" t="s">
        <v>1</v>
      </c>
      <c r="C6931" t="s">
        <v>46</v>
      </c>
      <c r="D6931" s="1">
        <v>43200</v>
      </c>
      <c r="E6931" s="1">
        <v>43375</v>
      </c>
      <c r="F6931" s="1">
        <v>43381</v>
      </c>
      <c r="G6931" s="1">
        <v>43384</v>
      </c>
      <c r="H6931" s="13">
        <f>Orders[[#This Row],[DeliveryDate]]-Orders[[#This Row],[OrderDate]]</f>
        <v>9</v>
      </c>
      <c r="I6931" t="s">
        <v>3</v>
      </c>
      <c r="J6931" t="str">
        <f>_xlfn.XLOOKUP(Orders[[#This Row],[_SalesRepID]],'Sales team'!A:A,'Sales team'!B:B)</f>
        <v>Stephen Payne</v>
      </c>
      <c r="K6931">
        <v>5</v>
      </c>
      <c r="L6931">
        <v>22</v>
      </c>
      <c r="M6931">
        <v>78</v>
      </c>
      <c r="N6931" t="str">
        <f>_xlfn.XLOOKUP(Orders[[#This Row],[_ProductID]],Products!A:A,Products!C:C)</f>
        <v>Electronics</v>
      </c>
      <c r="O6931">
        <v>25</v>
      </c>
      <c r="P6931">
        <v>0.2</v>
      </c>
      <c r="Q6931" s="2">
        <v>1809</v>
      </c>
      <c r="R6931" s="2">
        <v>1212.03</v>
      </c>
      <c r="S6931" s="2">
        <v>1447.2</v>
      </c>
      <c r="T6931" s="2">
        <v>235.17000000000007</v>
      </c>
    </row>
    <row r="6932" spans="1:20" x14ac:dyDescent="0.25">
      <c r="A6932" t="s">
        <v>1078</v>
      </c>
      <c r="B6932" t="s">
        <v>5</v>
      </c>
      <c r="C6932" t="s">
        <v>46</v>
      </c>
      <c r="D6932" s="1">
        <v>43300</v>
      </c>
      <c r="E6932" s="1">
        <v>43375</v>
      </c>
      <c r="F6932" s="1">
        <v>43398</v>
      </c>
      <c r="G6932" s="1">
        <v>43388</v>
      </c>
      <c r="H6932" s="13">
        <f>Orders[[#This Row],[DeliveryDate]]-Orders[[#This Row],[OrderDate]]</f>
        <v>13</v>
      </c>
      <c r="I6932" t="s">
        <v>3</v>
      </c>
      <c r="J6932" t="str">
        <f>_xlfn.XLOOKUP(Orders[[#This Row],[_SalesRepID]],'Sales team'!A:A,'Sales team'!B:B)</f>
        <v>Roger Alexander</v>
      </c>
      <c r="K6932">
        <v>15</v>
      </c>
      <c r="L6932">
        <v>26</v>
      </c>
      <c r="M6932">
        <v>84</v>
      </c>
      <c r="N6932" t="str">
        <f>_xlfn.XLOOKUP(Orders[[#This Row],[_ProductID]],Products!A:A,Products!C:C)</f>
        <v>Home décor</v>
      </c>
      <c r="O6932">
        <v>17</v>
      </c>
      <c r="P6932">
        <v>7.4999999999999997E-2</v>
      </c>
      <c r="Q6932" s="2">
        <v>1112.2</v>
      </c>
      <c r="R6932" s="2">
        <v>722.93000000000006</v>
      </c>
      <c r="S6932" s="2">
        <v>4115.1400000000003</v>
      </c>
      <c r="T6932" s="2">
        <v>1223.42</v>
      </c>
    </row>
    <row r="6933" spans="1:20" x14ac:dyDescent="0.25">
      <c r="A6933" t="s">
        <v>1065</v>
      </c>
      <c r="B6933" t="s">
        <v>8</v>
      </c>
      <c r="C6933" t="s">
        <v>6</v>
      </c>
      <c r="D6933" s="1">
        <v>43300</v>
      </c>
      <c r="E6933" s="1">
        <v>43374</v>
      </c>
      <c r="F6933" s="1">
        <v>43383</v>
      </c>
      <c r="G6933" s="1">
        <v>43399</v>
      </c>
      <c r="H6933" s="13">
        <f>Orders[[#This Row],[DeliveryDate]]-Orders[[#This Row],[OrderDate]]</f>
        <v>25</v>
      </c>
      <c r="I6933" t="s">
        <v>3</v>
      </c>
      <c r="J6933" t="str">
        <f>_xlfn.XLOOKUP(Orders[[#This Row],[_SalesRepID]],'Sales team'!A:A,'Sales team'!B:B)</f>
        <v>Samuel Fowler</v>
      </c>
      <c r="K6933">
        <v>21</v>
      </c>
      <c r="L6933">
        <v>18</v>
      </c>
      <c r="M6933">
        <v>156</v>
      </c>
      <c r="N6933" t="str">
        <f>_xlfn.XLOOKUP(Orders[[#This Row],[_ProductID]],Products!A:A,Products!C:C)</f>
        <v>Home décor</v>
      </c>
      <c r="O6933">
        <v>45</v>
      </c>
      <c r="P6933">
        <v>0.2</v>
      </c>
      <c r="Q6933" s="2">
        <v>1038.5</v>
      </c>
      <c r="R6933" s="2">
        <v>643.87</v>
      </c>
      <c r="S6933" s="2">
        <v>830.80000000000007</v>
      </c>
      <c r="T6933" s="2">
        <v>186.93000000000006</v>
      </c>
    </row>
    <row r="6934" spans="1:20" x14ac:dyDescent="0.25">
      <c r="A6934" t="s">
        <v>1066</v>
      </c>
      <c r="B6934" t="s">
        <v>1</v>
      </c>
      <c r="C6934" t="s">
        <v>13</v>
      </c>
      <c r="D6934" s="1">
        <v>43300</v>
      </c>
      <c r="E6934" s="1">
        <v>43374</v>
      </c>
      <c r="F6934" s="1">
        <v>43380</v>
      </c>
      <c r="G6934" s="1">
        <v>43389</v>
      </c>
      <c r="H6934" s="13">
        <f>Orders[[#This Row],[DeliveryDate]]-Orders[[#This Row],[OrderDate]]</f>
        <v>15</v>
      </c>
      <c r="I6934" t="s">
        <v>3</v>
      </c>
      <c r="J6934" t="str">
        <f>_xlfn.XLOOKUP(Orders[[#This Row],[_SalesRepID]],'Sales team'!A:A,'Sales team'!B:B)</f>
        <v>Chris Armstrong</v>
      </c>
      <c r="K6934">
        <v>4</v>
      </c>
      <c r="L6934">
        <v>32</v>
      </c>
      <c r="M6934">
        <v>315</v>
      </c>
      <c r="N6934" t="str">
        <f>_xlfn.XLOOKUP(Orders[[#This Row],[_ProductID]],Products!A:A,Products!C:C)</f>
        <v>Home décor</v>
      </c>
      <c r="O6934">
        <v>23</v>
      </c>
      <c r="P6934">
        <v>0.05</v>
      </c>
      <c r="Q6934" s="2">
        <v>5788.8</v>
      </c>
      <c r="R6934" s="2">
        <v>2778.6239999999998</v>
      </c>
      <c r="S6934" s="2">
        <v>38495.519999999997</v>
      </c>
      <c r="T6934" s="2">
        <v>19045.151999999998</v>
      </c>
    </row>
    <row r="6935" spans="1:20" x14ac:dyDescent="0.25">
      <c r="A6935" t="s">
        <v>1067</v>
      </c>
      <c r="B6935" t="s">
        <v>5</v>
      </c>
      <c r="C6935" t="s">
        <v>15</v>
      </c>
      <c r="D6935" s="1">
        <v>43300</v>
      </c>
      <c r="E6935" s="1">
        <v>43374</v>
      </c>
      <c r="F6935" s="1">
        <v>43394</v>
      </c>
      <c r="G6935" s="1">
        <v>43389</v>
      </c>
      <c r="H6935" s="13">
        <f>Orders[[#This Row],[DeliveryDate]]-Orders[[#This Row],[OrderDate]]</f>
        <v>15</v>
      </c>
      <c r="I6935" t="s">
        <v>3</v>
      </c>
      <c r="J6935" t="str">
        <f>_xlfn.XLOOKUP(Orders[[#This Row],[_SalesRepID]],'Sales team'!A:A,'Sales team'!B:B)</f>
        <v>Carl Nguyen</v>
      </c>
      <c r="K6935">
        <v>12</v>
      </c>
      <c r="L6935">
        <v>9</v>
      </c>
      <c r="M6935">
        <v>21</v>
      </c>
      <c r="N6935" t="str">
        <f>_xlfn.XLOOKUP(Orders[[#This Row],[_ProductID]],Products!A:A,Products!C:C)</f>
        <v>Furniture</v>
      </c>
      <c r="O6935">
        <v>42</v>
      </c>
      <c r="P6935">
        <v>0.15</v>
      </c>
      <c r="Q6935" s="2">
        <v>2237.8000000000002</v>
      </c>
      <c r="R6935" s="2">
        <v>1118.9000000000001</v>
      </c>
      <c r="S6935" s="2">
        <v>3804.26</v>
      </c>
      <c r="T6935" s="2">
        <v>1566.46</v>
      </c>
    </row>
    <row r="6936" spans="1:20" x14ac:dyDescent="0.25">
      <c r="A6936" t="s">
        <v>1068</v>
      </c>
      <c r="B6936" t="s">
        <v>10</v>
      </c>
      <c r="C6936" t="s">
        <v>25</v>
      </c>
      <c r="D6936" s="1">
        <v>43300</v>
      </c>
      <c r="E6936" s="1">
        <v>43374</v>
      </c>
      <c r="F6936" s="1">
        <v>43399</v>
      </c>
      <c r="G6936" s="1">
        <v>43389</v>
      </c>
      <c r="H6936" s="13">
        <f>Orders[[#This Row],[DeliveryDate]]-Orders[[#This Row],[OrderDate]]</f>
        <v>15</v>
      </c>
      <c r="I6936" t="s">
        <v>3</v>
      </c>
      <c r="J6936" t="str">
        <f>_xlfn.XLOOKUP(Orders[[#This Row],[_SalesRepID]],'Sales team'!A:A,'Sales team'!B:B)</f>
        <v>Patrick Graham</v>
      </c>
      <c r="K6936">
        <v>25</v>
      </c>
      <c r="L6936">
        <v>46</v>
      </c>
      <c r="M6936">
        <v>330</v>
      </c>
      <c r="N6936" t="str">
        <f>_xlfn.XLOOKUP(Orders[[#This Row],[_ProductID]],Products!A:A,Products!C:C)</f>
        <v>Home décor</v>
      </c>
      <c r="O6936">
        <v>36</v>
      </c>
      <c r="P6936">
        <v>0.15</v>
      </c>
      <c r="Q6936" s="2">
        <v>1132.3</v>
      </c>
      <c r="R6936" s="2">
        <v>871.87099999999998</v>
      </c>
      <c r="S6936" s="2">
        <v>6737.1849999999995</v>
      </c>
      <c r="T6936" s="2">
        <v>634.08799999999974</v>
      </c>
    </row>
    <row r="6937" spans="1:20" x14ac:dyDescent="0.25">
      <c r="A6937" t="s">
        <v>1069</v>
      </c>
      <c r="B6937" t="s">
        <v>1</v>
      </c>
      <c r="C6937" t="s">
        <v>6</v>
      </c>
      <c r="D6937" s="1">
        <v>43300</v>
      </c>
      <c r="E6937" s="1">
        <v>43374</v>
      </c>
      <c r="F6937" s="1">
        <v>43388</v>
      </c>
      <c r="G6937" s="1">
        <v>43382</v>
      </c>
      <c r="H6937" s="13">
        <f>Orders[[#This Row],[DeliveryDate]]-Orders[[#This Row],[OrderDate]]</f>
        <v>8</v>
      </c>
      <c r="I6937" t="s">
        <v>3</v>
      </c>
      <c r="J6937" t="str">
        <f>_xlfn.XLOOKUP(Orders[[#This Row],[_SalesRepID]],'Sales team'!A:A,'Sales team'!B:B)</f>
        <v>Jonathan Hawkins</v>
      </c>
      <c r="K6937">
        <v>10</v>
      </c>
      <c r="L6937">
        <v>19</v>
      </c>
      <c r="M6937">
        <v>89</v>
      </c>
      <c r="N6937" t="str">
        <f>_xlfn.XLOOKUP(Orders[[#This Row],[_ProductID]],Products!A:A,Products!C:C)</f>
        <v>Furniture</v>
      </c>
      <c r="O6937">
        <v>12</v>
      </c>
      <c r="P6937">
        <v>0.05</v>
      </c>
      <c r="Q6937" s="2">
        <v>891.1</v>
      </c>
      <c r="R6937" s="2">
        <v>552.48199999999997</v>
      </c>
      <c r="S6937" s="2">
        <v>3386.18</v>
      </c>
      <c r="T6937" s="2">
        <v>1176.252</v>
      </c>
    </row>
    <row r="6938" spans="1:20" x14ac:dyDescent="0.25">
      <c r="A6938" t="s">
        <v>1070</v>
      </c>
      <c r="B6938" t="s">
        <v>5</v>
      </c>
      <c r="C6938" t="s">
        <v>15</v>
      </c>
      <c r="D6938" s="1">
        <v>43200</v>
      </c>
      <c r="E6938" s="1">
        <v>43374</v>
      </c>
      <c r="F6938" s="1">
        <v>43388</v>
      </c>
      <c r="G6938" s="1">
        <v>43377</v>
      </c>
      <c r="H6938" s="13">
        <f>Orders[[#This Row],[DeliveryDate]]-Orders[[#This Row],[OrderDate]]</f>
        <v>3</v>
      </c>
      <c r="I6938" t="s">
        <v>3</v>
      </c>
      <c r="J6938" t="str">
        <f>_xlfn.XLOOKUP(Orders[[#This Row],[_SalesRepID]],'Sales team'!A:A,'Sales team'!B:B)</f>
        <v>Anthony Berry</v>
      </c>
      <c r="K6938">
        <v>16</v>
      </c>
      <c r="L6938">
        <v>41</v>
      </c>
      <c r="M6938">
        <v>20</v>
      </c>
      <c r="N6938" t="str">
        <f>_xlfn.XLOOKUP(Orders[[#This Row],[_ProductID]],Products!A:A,Products!C:C)</f>
        <v>Outdoor</v>
      </c>
      <c r="O6938">
        <v>9</v>
      </c>
      <c r="P6938">
        <v>0.05</v>
      </c>
      <c r="Q6938" s="2">
        <v>3819</v>
      </c>
      <c r="R6938" s="2">
        <v>3055.2000000000003</v>
      </c>
      <c r="S6938" s="2">
        <v>14512.199999999999</v>
      </c>
      <c r="T6938" s="2">
        <v>2291.3999999999978</v>
      </c>
    </row>
    <row r="6939" spans="1:20" x14ac:dyDescent="0.25">
      <c r="A6939" t="s">
        <v>1056</v>
      </c>
      <c r="B6939" t="s">
        <v>5</v>
      </c>
      <c r="C6939" t="s">
        <v>2</v>
      </c>
      <c r="D6939" s="1">
        <v>43300</v>
      </c>
      <c r="E6939" s="1">
        <v>43373</v>
      </c>
      <c r="F6939" s="1">
        <v>43376</v>
      </c>
      <c r="G6939" s="1">
        <v>43382</v>
      </c>
      <c r="H6939" s="13">
        <f>Orders[[#This Row],[DeliveryDate]]-Orders[[#This Row],[OrderDate]]</f>
        <v>9</v>
      </c>
      <c r="I6939" t="s">
        <v>3</v>
      </c>
      <c r="J6939" t="str">
        <f>_xlfn.XLOOKUP(Orders[[#This Row],[_SalesRepID]],'Sales team'!A:A,'Sales team'!B:B)</f>
        <v>Todd Roberts</v>
      </c>
      <c r="K6939">
        <v>13</v>
      </c>
      <c r="L6939">
        <v>22</v>
      </c>
      <c r="M6939">
        <v>215</v>
      </c>
      <c r="N6939" t="str">
        <f>_xlfn.XLOOKUP(Orders[[#This Row],[_ProductID]],Products!A:A,Products!C:C)</f>
        <v>Electronics</v>
      </c>
      <c r="O6939">
        <v>47</v>
      </c>
      <c r="P6939">
        <v>7.4999999999999997E-2</v>
      </c>
      <c r="Q6939" s="2">
        <v>5118.8</v>
      </c>
      <c r="R6939" s="2">
        <v>2457.0239999999999</v>
      </c>
      <c r="S6939" s="2">
        <v>18939.560000000001</v>
      </c>
      <c r="T6939" s="2">
        <v>9111.4640000000018</v>
      </c>
    </row>
    <row r="6940" spans="1:20" x14ac:dyDescent="0.25">
      <c r="A6940" t="s">
        <v>1057</v>
      </c>
      <c r="B6940" t="s">
        <v>5</v>
      </c>
      <c r="C6940" t="s">
        <v>2</v>
      </c>
      <c r="D6940" s="1">
        <v>43200</v>
      </c>
      <c r="E6940" s="1">
        <v>43373</v>
      </c>
      <c r="F6940" s="1">
        <v>43376</v>
      </c>
      <c r="G6940" s="1">
        <v>43388</v>
      </c>
      <c r="H6940" s="13">
        <f>Orders[[#This Row],[DeliveryDate]]-Orders[[#This Row],[OrderDate]]</f>
        <v>15</v>
      </c>
      <c r="I6940" t="s">
        <v>3</v>
      </c>
      <c r="J6940" t="str">
        <f>_xlfn.XLOOKUP(Orders[[#This Row],[_SalesRepID]],'Sales team'!A:A,'Sales team'!B:B)</f>
        <v>Carl Nguyen</v>
      </c>
      <c r="K6940">
        <v>12</v>
      </c>
      <c r="L6940">
        <v>42</v>
      </c>
      <c r="M6940">
        <v>243</v>
      </c>
      <c r="N6940" t="str">
        <f>_xlfn.XLOOKUP(Orders[[#This Row],[_ProductID]],Products!A:A,Products!C:C)</f>
        <v>Home décor</v>
      </c>
      <c r="O6940">
        <v>29</v>
      </c>
      <c r="P6940">
        <v>0.1</v>
      </c>
      <c r="Q6940" s="2">
        <v>978.2</v>
      </c>
      <c r="R6940" s="2">
        <v>753.21400000000006</v>
      </c>
      <c r="S6940" s="2">
        <v>1760.7600000000002</v>
      </c>
      <c r="T6940" s="2">
        <v>254.33200000000011</v>
      </c>
    </row>
    <row r="6941" spans="1:20" x14ac:dyDescent="0.25">
      <c r="A6941" t="s">
        <v>1058</v>
      </c>
      <c r="B6941" t="s">
        <v>1</v>
      </c>
      <c r="C6941" t="s">
        <v>2</v>
      </c>
      <c r="D6941" s="1">
        <v>43300</v>
      </c>
      <c r="E6941" s="1">
        <v>43373</v>
      </c>
      <c r="F6941" s="1">
        <v>43377</v>
      </c>
      <c r="G6941" s="1">
        <v>43395</v>
      </c>
      <c r="H6941" s="13">
        <f>Orders[[#This Row],[DeliveryDate]]-Orders[[#This Row],[OrderDate]]</f>
        <v>22</v>
      </c>
      <c r="I6941" t="s">
        <v>3</v>
      </c>
      <c r="J6941" t="str">
        <f>_xlfn.XLOOKUP(Orders[[#This Row],[_SalesRepID]],'Sales team'!A:A,'Sales team'!B:B)</f>
        <v>Joshua Little</v>
      </c>
      <c r="K6941">
        <v>11</v>
      </c>
      <c r="L6941">
        <v>29</v>
      </c>
      <c r="M6941">
        <v>215</v>
      </c>
      <c r="N6941" t="str">
        <f>_xlfn.XLOOKUP(Orders[[#This Row],[_ProductID]],Products!A:A,Products!C:C)</f>
        <v>Home décor</v>
      </c>
      <c r="O6941">
        <v>11</v>
      </c>
      <c r="P6941">
        <v>0.05</v>
      </c>
      <c r="Q6941" s="2">
        <v>770.5</v>
      </c>
      <c r="R6941" s="2">
        <v>554.76</v>
      </c>
      <c r="S6941" s="2">
        <v>2195.9249999999997</v>
      </c>
      <c r="T6941" s="2">
        <v>531.64499999999975</v>
      </c>
    </row>
    <row r="6942" spans="1:20" x14ac:dyDescent="0.25">
      <c r="A6942" t="s">
        <v>1059</v>
      </c>
      <c r="B6942" t="s">
        <v>1</v>
      </c>
      <c r="C6942" t="s">
        <v>15</v>
      </c>
      <c r="D6942" s="1">
        <v>43200</v>
      </c>
      <c r="E6942" s="1">
        <v>43373</v>
      </c>
      <c r="F6942" s="1">
        <v>43389</v>
      </c>
      <c r="G6942" s="1">
        <v>43385</v>
      </c>
      <c r="H6942" s="13">
        <f>Orders[[#This Row],[DeliveryDate]]-Orders[[#This Row],[OrderDate]]</f>
        <v>12</v>
      </c>
      <c r="I6942" t="s">
        <v>3</v>
      </c>
      <c r="J6942" t="str">
        <f>_xlfn.XLOOKUP(Orders[[#This Row],[_SalesRepID]],'Sales team'!A:A,'Sales team'!B:B)</f>
        <v>Carl Nguyen</v>
      </c>
      <c r="K6942">
        <v>12</v>
      </c>
      <c r="L6942">
        <v>39</v>
      </c>
      <c r="M6942">
        <v>22</v>
      </c>
      <c r="N6942" t="str">
        <f>_xlfn.XLOOKUP(Orders[[#This Row],[_ProductID]],Products!A:A,Products!C:C)</f>
        <v>Home décor</v>
      </c>
      <c r="O6942">
        <v>41</v>
      </c>
      <c r="P6942">
        <v>7.4999999999999997E-2</v>
      </c>
      <c r="Q6942" s="2">
        <v>1085.4000000000001</v>
      </c>
      <c r="R6942" s="2">
        <v>759.78</v>
      </c>
      <c r="S6942" s="2">
        <v>8031.9600000000009</v>
      </c>
      <c r="T6942" s="2">
        <v>1953.7200000000012</v>
      </c>
    </row>
    <row r="6943" spans="1:20" x14ac:dyDescent="0.25">
      <c r="A6943" t="s">
        <v>1060</v>
      </c>
      <c r="B6943" t="s">
        <v>1</v>
      </c>
      <c r="C6943" t="s">
        <v>13</v>
      </c>
      <c r="D6943" s="1">
        <v>43300</v>
      </c>
      <c r="E6943" s="1">
        <v>43373</v>
      </c>
      <c r="F6943" s="1">
        <v>43393</v>
      </c>
      <c r="G6943" s="1">
        <v>43378</v>
      </c>
      <c r="H6943" s="13">
        <f>Orders[[#This Row],[DeliveryDate]]-Orders[[#This Row],[OrderDate]]</f>
        <v>5</v>
      </c>
      <c r="I6943" t="s">
        <v>3</v>
      </c>
      <c r="J6943" t="str">
        <f>_xlfn.XLOOKUP(Orders[[#This Row],[_SalesRepID]],'Sales team'!A:A,'Sales team'!B:B)</f>
        <v>Jonathan Hawkins</v>
      </c>
      <c r="K6943">
        <v>10</v>
      </c>
      <c r="L6943">
        <v>15</v>
      </c>
      <c r="M6943">
        <v>309</v>
      </c>
      <c r="N6943" t="str">
        <f>_xlfn.XLOOKUP(Orders[[#This Row],[_ProductID]],Products!A:A,Products!C:C)</f>
        <v>Home décor</v>
      </c>
      <c r="O6943">
        <v>36</v>
      </c>
      <c r="P6943">
        <v>0.05</v>
      </c>
      <c r="Q6943" s="2">
        <v>1989.9</v>
      </c>
      <c r="R6943" s="2">
        <v>795.96</v>
      </c>
      <c r="S6943" s="2">
        <v>9452.0249999999996</v>
      </c>
      <c r="T6943" s="2">
        <v>5472.2249999999995</v>
      </c>
    </row>
    <row r="6944" spans="1:20" x14ac:dyDescent="0.25">
      <c r="A6944" t="s">
        <v>1061</v>
      </c>
      <c r="B6944" t="s">
        <v>1</v>
      </c>
      <c r="C6944" t="s">
        <v>15</v>
      </c>
      <c r="D6944" s="1">
        <v>43300</v>
      </c>
      <c r="E6944" s="1">
        <v>43373</v>
      </c>
      <c r="F6944" s="1">
        <v>43390</v>
      </c>
      <c r="G6944" s="1">
        <v>43398</v>
      </c>
      <c r="H6944" s="13">
        <f>Orders[[#This Row],[DeliveryDate]]-Orders[[#This Row],[OrderDate]]</f>
        <v>25</v>
      </c>
      <c r="I6944" t="s">
        <v>3</v>
      </c>
      <c r="J6944" t="str">
        <f>_xlfn.XLOOKUP(Orders[[#This Row],[_SalesRepID]],'Sales team'!A:A,'Sales team'!B:B)</f>
        <v>Jonathan Hawkins</v>
      </c>
      <c r="K6944">
        <v>10</v>
      </c>
      <c r="L6944">
        <v>4</v>
      </c>
      <c r="M6944">
        <v>22</v>
      </c>
      <c r="N6944" t="str">
        <f>_xlfn.XLOOKUP(Orders[[#This Row],[_ProductID]],Products!A:A,Products!C:C)</f>
        <v>Kitchen &amp; Dining</v>
      </c>
      <c r="O6944">
        <v>1</v>
      </c>
      <c r="P6944">
        <v>0.05</v>
      </c>
      <c r="Q6944" s="2">
        <v>2907.8</v>
      </c>
      <c r="R6944" s="2">
        <v>2180.8500000000004</v>
      </c>
      <c r="S6944" s="2">
        <v>11049.64</v>
      </c>
      <c r="T6944" s="2">
        <v>2326.239999999998</v>
      </c>
    </row>
    <row r="6945" spans="1:20" x14ac:dyDescent="0.25">
      <c r="A6945" t="s">
        <v>1062</v>
      </c>
      <c r="B6945" t="s">
        <v>10</v>
      </c>
      <c r="C6945" t="s">
        <v>15</v>
      </c>
      <c r="D6945" s="1">
        <v>43200</v>
      </c>
      <c r="E6945" s="1">
        <v>43373</v>
      </c>
      <c r="F6945" s="1">
        <v>43382</v>
      </c>
      <c r="G6945" s="1">
        <v>43384</v>
      </c>
      <c r="H6945" s="13">
        <f>Orders[[#This Row],[DeliveryDate]]-Orders[[#This Row],[OrderDate]]</f>
        <v>11</v>
      </c>
      <c r="I6945" t="s">
        <v>3</v>
      </c>
      <c r="J6945" t="str">
        <f>_xlfn.XLOOKUP(Orders[[#This Row],[_SalesRepID]],'Sales team'!A:A,'Sales team'!B:B)</f>
        <v>Carlos Miller</v>
      </c>
      <c r="K6945">
        <v>28</v>
      </c>
      <c r="L6945">
        <v>32</v>
      </c>
      <c r="M6945">
        <v>56</v>
      </c>
      <c r="N6945" t="str">
        <f>_xlfn.XLOOKUP(Orders[[#This Row],[_ProductID]],Products!A:A,Products!C:C)</f>
        <v>Outdoor</v>
      </c>
      <c r="O6945">
        <v>10</v>
      </c>
      <c r="P6945">
        <v>7.4999999999999997E-2</v>
      </c>
      <c r="Q6945" s="2">
        <v>1165.8</v>
      </c>
      <c r="R6945" s="2">
        <v>886.00799999999992</v>
      </c>
      <c r="S6945" s="2">
        <v>8626.92</v>
      </c>
      <c r="T6945" s="2">
        <v>1538.8560000000007</v>
      </c>
    </row>
    <row r="6946" spans="1:20" x14ac:dyDescent="0.25">
      <c r="A6946" t="s">
        <v>1063</v>
      </c>
      <c r="B6946" t="s">
        <v>5</v>
      </c>
      <c r="C6946" t="s">
        <v>6</v>
      </c>
      <c r="D6946" s="1">
        <v>43300</v>
      </c>
      <c r="E6946" s="1">
        <v>43373</v>
      </c>
      <c r="F6946" s="1">
        <v>43392</v>
      </c>
      <c r="G6946" s="1">
        <v>43377</v>
      </c>
      <c r="H6946" s="13">
        <f>Orders[[#This Row],[DeliveryDate]]-Orders[[#This Row],[OrderDate]]</f>
        <v>4</v>
      </c>
      <c r="I6946" t="s">
        <v>3</v>
      </c>
      <c r="J6946" t="str">
        <f>_xlfn.XLOOKUP(Orders[[#This Row],[_SalesRepID]],'Sales team'!A:A,'Sales team'!B:B)</f>
        <v>Paul Holmes</v>
      </c>
      <c r="K6946">
        <v>14</v>
      </c>
      <c r="L6946">
        <v>26</v>
      </c>
      <c r="M6946">
        <v>116</v>
      </c>
      <c r="N6946" t="str">
        <f>_xlfn.XLOOKUP(Orders[[#This Row],[_ProductID]],Products!A:A,Products!C:C)</f>
        <v>Home décor</v>
      </c>
      <c r="O6946">
        <v>36</v>
      </c>
      <c r="P6946">
        <v>7.4999999999999997E-2</v>
      </c>
      <c r="Q6946" s="2">
        <v>5715.1</v>
      </c>
      <c r="R6946" s="2">
        <v>4343.4760000000006</v>
      </c>
      <c r="S6946" s="2">
        <v>21145.870000000003</v>
      </c>
      <c r="T6946" s="2">
        <v>3771.9660000000003</v>
      </c>
    </row>
    <row r="6947" spans="1:20" x14ac:dyDescent="0.25">
      <c r="A6947" t="s">
        <v>1064</v>
      </c>
      <c r="B6947" t="s">
        <v>5</v>
      </c>
      <c r="C6947" t="s">
        <v>6</v>
      </c>
      <c r="D6947" s="1">
        <v>43300</v>
      </c>
      <c r="E6947" s="1">
        <v>43373</v>
      </c>
      <c r="F6947" s="1">
        <v>43395</v>
      </c>
      <c r="G6947" s="1">
        <v>43402</v>
      </c>
      <c r="H6947" s="13">
        <f>Orders[[#This Row],[DeliveryDate]]-Orders[[#This Row],[OrderDate]]</f>
        <v>29</v>
      </c>
      <c r="I6947" t="s">
        <v>3</v>
      </c>
      <c r="J6947" t="str">
        <f>_xlfn.XLOOKUP(Orders[[#This Row],[_SalesRepID]],'Sales team'!A:A,'Sales team'!B:B)</f>
        <v>Roger Alexander</v>
      </c>
      <c r="K6947">
        <v>15</v>
      </c>
      <c r="L6947">
        <v>35</v>
      </c>
      <c r="M6947">
        <v>160</v>
      </c>
      <c r="N6947" t="str">
        <f>_xlfn.XLOOKUP(Orders[[#This Row],[_ProductID]],Products!A:A,Products!C:C)</f>
        <v>Furniture</v>
      </c>
      <c r="O6947">
        <v>38</v>
      </c>
      <c r="P6947">
        <v>0.1</v>
      </c>
      <c r="Q6947" s="2">
        <v>1695.1000000000001</v>
      </c>
      <c r="R6947" s="2">
        <v>1254.374</v>
      </c>
      <c r="S6947" s="2">
        <v>10679.130000000001</v>
      </c>
      <c r="T6947" s="2">
        <v>1898.5120000000006</v>
      </c>
    </row>
    <row r="6948" spans="1:20" x14ac:dyDescent="0.25">
      <c r="A6948" t="s">
        <v>1046</v>
      </c>
      <c r="B6948" t="s">
        <v>8</v>
      </c>
      <c r="C6948" t="s">
        <v>6</v>
      </c>
      <c r="D6948" s="1">
        <v>43200</v>
      </c>
      <c r="E6948" s="1">
        <v>43372</v>
      </c>
      <c r="F6948" s="1">
        <v>43400</v>
      </c>
      <c r="G6948" s="1">
        <v>43405</v>
      </c>
      <c r="H6948" s="13">
        <f>Orders[[#This Row],[DeliveryDate]]-Orders[[#This Row],[OrderDate]]</f>
        <v>33</v>
      </c>
      <c r="I6948" t="s">
        <v>3</v>
      </c>
      <c r="J6948" t="str">
        <f>_xlfn.XLOOKUP(Orders[[#This Row],[_SalesRepID]],'Sales team'!A:A,'Sales team'!B:B)</f>
        <v>Douglas Tucker</v>
      </c>
      <c r="K6948">
        <v>23</v>
      </c>
      <c r="L6948">
        <v>28</v>
      </c>
      <c r="M6948">
        <v>169</v>
      </c>
      <c r="N6948" t="str">
        <f>_xlfn.XLOOKUP(Orders[[#This Row],[_ProductID]],Products!A:A,Products!C:C)</f>
        <v>Home décor</v>
      </c>
      <c r="O6948">
        <v>40</v>
      </c>
      <c r="P6948">
        <v>7.4999999999999997E-2</v>
      </c>
      <c r="Q6948" s="2">
        <v>5232.7</v>
      </c>
      <c r="R6948" s="2">
        <v>3767.5439999999999</v>
      </c>
      <c r="S6948" s="2">
        <v>29041.484999999997</v>
      </c>
      <c r="T6948" s="2">
        <v>6436.2209999999977</v>
      </c>
    </row>
    <row r="6949" spans="1:20" x14ac:dyDescent="0.25">
      <c r="A6949" t="s">
        <v>1047</v>
      </c>
      <c r="B6949" t="s">
        <v>5</v>
      </c>
      <c r="C6949" t="s">
        <v>6</v>
      </c>
      <c r="D6949" s="1">
        <v>43200</v>
      </c>
      <c r="E6949" s="1">
        <v>43372</v>
      </c>
      <c r="F6949" s="1">
        <v>43388</v>
      </c>
      <c r="G6949" s="1">
        <v>43396</v>
      </c>
      <c r="H6949" s="13">
        <f>Orders[[#This Row],[DeliveryDate]]-Orders[[#This Row],[OrderDate]]</f>
        <v>24</v>
      </c>
      <c r="I6949" t="s">
        <v>3</v>
      </c>
      <c r="J6949" t="str">
        <f>_xlfn.XLOOKUP(Orders[[#This Row],[_SalesRepID]],'Sales team'!A:A,'Sales team'!B:B)</f>
        <v>Anthony Berry</v>
      </c>
      <c r="K6949">
        <v>16</v>
      </c>
      <c r="L6949">
        <v>19</v>
      </c>
      <c r="M6949">
        <v>105</v>
      </c>
      <c r="N6949" t="str">
        <f>_xlfn.XLOOKUP(Orders[[#This Row],[_ProductID]],Products!A:A,Products!C:C)</f>
        <v>Kitchen &amp; Dining</v>
      </c>
      <c r="O6949">
        <v>7</v>
      </c>
      <c r="P6949">
        <v>0.15</v>
      </c>
      <c r="Q6949" s="2">
        <v>3986.5</v>
      </c>
      <c r="R6949" s="2">
        <v>3268.93</v>
      </c>
      <c r="S6949" s="2">
        <v>20331.149999999998</v>
      </c>
      <c r="T6949" s="2">
        <v>717.56999999999971</v>
      </c>
    </row>
    <row r="6950" spans="1:20" x14ac:dyDescent="0.25">
      <c r="A6950" t="s">
        <v>1048</v>
      </c>
      <c r="B6950" t="s">
        <v>5</v>
      </c>
      <c r="C6950" t="s">
        <v>13</v>
      </c>
      <c r="D6950" s="1">
        <v>43300</v>
      </c>
      <c r="E6950" s="1">
        <v>43372</v>
      </c>
      <c r="F6950" s="1">
        <v>43376</v>
      </c>
      <c r="G6950" s="1">
        <v>43402</v>
      </c>
      <c r="H6950" s="13">
        <f>Orders[[#This Row],[DeliveryDate]]-Orders[[#This Row],[OrderDate]]</f>
        <v>30</v>
      </c>
      <c r="I6950" t="s">
        <v>3</v>
      </c>
      <c r="J6950" t="str">
        <f>_xlfn.XLOOKUP(Orders[[#This Row],[_SalesRepID]],'Sales team'!A:A,'Sales team'!B:B)</f>
        <v>Anthony Berry</v>
      </c>
      <c r="K6950">
        <v>16</v>
      </c>
      <c r="L6950">
        <v>8</v>
      </c>
      <c r="M6950">
        <v>306</v>
      </c>
      <c r="N6950" t="str">
        <f>_xlfn.XLOOKUP(Orders[[#This Row],[_ProductID]],Products!A:A,Products!C:C)</f>
        <v>Home décor</v>
      </c>
      <c r="O6950">
        <v>39</v>
      </c>
      <c r="P6950">
        <v>0.1</v>
      </c>
      <c r="Q6950" s="2">
        <v>247.9</v>
      </c>
      <c r="R6950" s="2">
        <v>178.488</v>
      </c>
      <c r="S6950" s="2">
        <v>892.44</v>
      </c>
      <c r="T6950" s="2">
        <v>178.48800000000006</v>
      </c>
    </row>
    <row r="6951" spans="1:20" x14ac:dyDescent="0.25">
      <c r="A6951" t="s">
        <v>1049</v>
      </c>
      <c r="B6951" t="s">
        <v>8</v>
      </c>
      <c r="C6951" t="s">
        <v>6</v>
      </c>
      <c r="D6951" s="1">
        <v>43300</v>
      </c>
      <c r="E6951" s="1">
        <v>43372</v>
      </c>
      <c r="F6951" s="1">
        <v>43374</v>
      </c>
      <c r="G6951" s="1">
        <v>43377</v>
      </c>
      <c r="H6951" s="13">
        <f>Orders[[#This Row],[DeliveryDate]]-Orders[[#This Row],[OrderDate]]</f>
        <v>5</v>
      </c>
      <c r="I6951" t="s">
        <v>3</v>
      </c>
      <c r="J6951" t="str">
        <f>_xlfn.XLOOKUP(Orders[[#This Row],[_SalesRepID]],'Sales team'!A:A,'Sales team'!B:B)</f>
        <v>Joe Price</v>
      </c>
      <c r="K6951">
        <v>22</v>
      </c>
      <c r="L6951">
        <v>37</v>
      </c>
      <c r="M6951">
        <v>113</v>
      </c>
      <c r="N6951" t="str">
        <f>_xlfn.XLOOKUP(Orders[[#This Row],[_ProductID]],Products!A:A,Products!C:C)</f>
        <v>Home décor</v>
      </c>
      <c r="O6951">
        <v>23</v>
      </c>
      <c r="P6951">
        <v>0.15</v>
      </c>
      <c r="Q6951" s="2">
        <v>221.1</v>
      </c>
      <c r="R6951" s="2">
        <v>141.50399999999999</v>
      </c>
      <c r="S6951" s="2">
        <v>1127.6099999999999</v>
      </c>
      <c r="T6951" s="2">
        <v>278.58600000000001</v>
      </c>
    </row>
    <row r="6952" spans="1:20" x14ac:dyDescent="0.25">
      <c r="A6952" t="s">
        <v>1050</v>
      </c>
      <c r="B6952" t="s">
        <v>8</v>
      </c>
      <c r="C6952" t="s">
        <v>25</v>
      </c>
      <c r="D6952" s="1">
        <v>43200</v>
      </c>
      <c r="E6952" s="1">
        <v>43372</v>
      </c>
      <c r="F6952" s="1">
        <v>43379</v>
      </c>
      <c r="G6952" s="1">
        <v>43376</v>
      </c>
      <c r="H6952" s="13">
        <f>Orders[[#This Row],[DeliveryDate]]-Orders[[#This Row],[OrderDate]]</f>
        <v>4</v>
      </c>
      <c r="I6952" t="s">
        <v>3</v>
      </c>
      <c r="J6952" t="str">
        <f>_xlfn.XLOOKUP(Orders[[#This Row],[_SalesRepID]],'Sales team'!A:A,'Sales team'!B:B)</f>
        <v>Douglas Tucker</v>
      </c>
      <c r="K6952">
        <v>23</v>
      </c>
      <c r="L6952">
        <v>12</v>
      </c>
      <c r="M6952">
        <v>358</v>
      </c>
      <c r="N6952" t="str">
        <f>_xlfn.XLOOKUP(Orders[[#This Row],[_ProductID]],Products!A:A,Products!C:C)</f>
        <v>Home décor</v>
      </c>
      <c r="O6952">
        <v>45</v>
      </c>
      <c r="P6952">
        <v>0.1</v>
      </c>
      <c r="Q6952" s="2">
        <v>1118.9000000000001</v>
      </c>
      <c r="R6952" s="2">
        <v>492.31600000000003</v>
      </c>
      <c r="S6952" s="2">
        <v>3021.03</v>
      </c>
      <c r="T6952" s="2">
        <v>1544.0820000000001</v>
      </c>
    </row>
    <row r="6953" spans="1:20" x14ac:dyDescent="0.25">
      <c r="A6953" t="s">
        <v>1051</v>
      </c>
      <c r="B6953" t="s">
        <v>1</v>
      </c>
      <c r="C6953" t="s">
        <v>6</v>
      </c>
      <c r="D6953" s="1">
        <v>43200</v>
      </c>
      <c r="E6953" s="1">
        <v>43372</v>
      </c>
      <c r="F6953" s="1">
        <v>43383</v>
      </c>
      <c r="G6953" s="1">
        <v>43390</v>
      </c>
      <c r="H6953" s="13">
        <f>Orders[[#This Row],[DeliveryDate]]-Orders[[#This Row],[OrderDate]]</f>
        <v>18</v>
      </c>
      <c r="I6953" t="s">
        <v>3</v>
      </c>
      <c r="J6953" t="str">
        <f>_xlfn.XLOOKUP(Orders[[#This Row],[_SalesRepID]],'Sales team'!A:A,'Sales team'!B:B)</f>
        <v>Stephen Payne</v>
      </c>
      <c r="K6953">
        <v>5</v>
      </c>
      <c r="L6953">
        <v>11</v>
      </c>
      <c r="M6953">
        <v>146</v>
      </c>
      <c r="N6953" t="str">
        <f>_xlfn.XLOOKUP(Orders[[#This Row],[_ProductID]],Products!A:A,Products!C:C)</f>
        <v>Kitchen &amp; Dining</v>
      </c>
      <c r="O6953">
        <v>7</v>
      </c>
      <c r="P6953">
        <v>0.05</v>
      </c>
      <c r="Q6953" s="2">
        <v>5433.7</v>
      </c>
      <c r="R6953" s="2">
        <v>2825.5239999999999</v>
      </c>
      <c r="S6953" s="2">
        <v>5162.0149999999994</v>
      </c>
      <c r="T6953" s="2">
        <v>2336.4909999999995</v>
      </c>
    </row>
    <row r="6954" spans="1:20" x14ac:dyDescent="0.25">
      <c r="A6954" t="s">
        <v>1052</v>
      </c>
      <c r="B6954" t="s">
        <v>1</v>
      </c>
      <c r="C6954" t="s">
        <v>13</v>
      </c>
      <c r="D6954" s="1">
        <v>43300</v>
      </c>
      <c r="E6954" s="1">
        <v>43372</v>
      </c>
      <c r="F6954" s="1">
        <v>43400</v>
      </c>
      <c r="G6954" s="1">
        <v>43404</v>
      </c>
      <c r="H6954" s="13">
        <f>Orders[[#This Row],[DeliveryDate]]-Orders[[#This Row],[OrderDate]]</f>
        <v>32</v>
      </c>
      <c r="I6954" t="s">
        <v>3</v>
      </c>
      <c r="J6954" t="str">
        <f>_xlfn.XLOOKUP(Orders[[#This Row],[_SalesRepID]],'Sales team'!A:A,'Sales team'!B:B)</f>
        <v>Shawn Cook</v>
      </c>
      <c r="K6954">
        <v>7</v>
      </c>
      <c r="L6954">
        <v>17</v>
      </c>
      <c r="M6954">
        <v>291</v>
      </c>
      <c r="N6954" t="str">
        <f>_xlfn.XLOOKUP(Orders[[#This Row],[_ProductID]],Products!A:A,Products!C:C)</f>
        <v>Kitchen &amp; Dining</v>
      </c>
      <c r="O6954">
        <v>4</v>
      </c>
      <c r="P6954">
        <v>7.4999999999999997E-2</v>
      </c>
      <c r="Q6954" s="2">
        <v>3028.4</v>
      </c>
      <c r="R6954" s="2">
        <v>1756.472</v>
      </c>
      <c r="S6954" s="2">
        <v>14006.35</v>
      </c>
      <c r="T6954" s="2">
        <v>5223.99</v>
      </c>
    </row>
    <row r="6955" spans="1:20" x14ac:dyDescent="0.25">
      <c r="A6955" t="s">
        <v>1053</v>
      </c>
      <c r="B6955" t="s">
        <v>5</v>
      </c>
      <c r="C6955" t="s">
        <v>13</v>
      </c>
      <c r="D6955" s="1">
        <v>43200</v>
      </c>
      <c r="E6955" s="1">
        <v>43372</v>
      </c>
      <c r="F6955" s="1">
        <v>43377</v>
      </c>
      <c r="G6955" s="1">
        <v>43378</v>
      </c>
      <c r="H6955" s="13">
        <f>Orders[[#This Row],[DeliveryDate]]-Orders[[#This Row],[OrderDate]]</f>
        <v>6</v>
      </c>
      <c r="I6955" t="s">
        <v>3</v>
      </c>
      <c r="J6955" t="str">
        <f>_xlfn.XLOOKUP(Orders[[#This Row],[_SalesRepID]],'Sales team'!A:A,'Sales team'!B:B)</f>
        <v>Roger Alexander</v>
      </c>
      <c r="K6955">
        <v>15</v>
      </c>
      <c r="L6955">
        <v>22</v>
      </c>
      <c r="M6955">
        <v>296</v>
      </c>
      <c r="N6955" t="str">
        <f>_xlfn.XLOOKUP(Orders[[#This Row],[_ProductID]],Products!A:A,Products!C:C)</f>
        <v>Kitchen &amp; Dining</v>
      </c>
      <c r="O6955">
        <v>8</v>
      </c>
      <c r="P6955">
        <v>0.15</v>
      </c>
      <c r="Q6955" s="2">
        <v>3892.7000000000003</v>
      </c>
      <c r="R6955" s="2">
        <v>2296.6930000000002</v>
      </c>
      <c r="S6955" s="2">
        <v>3308.7950000000001</v>
      </c>
      <c r="T6955" s="2">
        <v>1012.1019999999999</v>
      </c>
    </row>
    <row r="6956" spans="1:20" x14ac:dyDescent="0.25">
      <c r="A6956" t="s">
        <v>1054</v>
      </c>
      <c r="B6956" t="s">
        <v>1</v>
      </c>
      <c r="C6956" t="s">
        <v>2</v>
      </c>
      <c r="D6956" s="1">
        <v>43200</v>
      </c>
      <c r="E6956" s="1">
        <v>43372</v>
      </c>
      <c r="F6956" s="1">
        <v>43382</v>
      </c>
      <c r="G6956" s="1">
        <v>43406</v>
      </c>
      <c r="H6956" s="13">
        <f>Orders[[#This Row],[DeliveryDate]]-Orders[[#This Row],[OrderDate]]</f>
        <v>34</v>
      </c>
      <c r="I6956" t="s">
        <v>3</v>
      </c>
      <c r="J6956" t="str">
        <f>_xlfn.XLOOKUP(Orders[[#This Row],[_SalesRepID]],'Sales team'!A:A,'Sales team'!B:B)</f>
        <v>Carl Nguyen</v>
      </c>
      <c r="K6956">
        <v>12</v>
      </c>
      <c r="L6956">
        <v>38</v>
      </c>
      <c r="M6956">
        <v>224</v>
      </c>
      <c r="N6956" t="str">
        <f>_xlfn.XLOOKUP(Orders[[#This Row],[_ProductID]],Products!A:A,Products!C:C)</f>
        <v>Home décor</v>
      </c>
      <c r="O6956">
        <v>39</v>
      </c>
      <c r="P6956">
        <v>0.15</v>
      </c>
      <c r="Q6956" s="2">
        <v>2579.5</v>
      </c>
      <c r="R6956" s="2">
        <v>2089.395</v>
      </c>
      <c r="S6956" s="2">
        <v>6577.7249999999995</v>
      </c>
      <c r="T6956" s="2">
        <v>309.53999999999996</v>
      </c>
    </row>
    <row r="6957" spans="1:20" x14ac:dyDescent="0.25">
      <c r="A6957" t="s">
        <v>1055</v>
      </c>
      <c r="B6957" t="s">
        <v>10</v>
      </c>
      <c r="C6957" t="s">
        <v>6</v>
      </c>
      <c r="D6957" s="1">
        <v>43300</v>
      </c>
      <c r="E6957" s="1">
        <v>43372</v>
      </c>
      <c r="F6957" s="1">
        <v>43376</v>
      </c>
      <c r="G6957" s="1">
        <v>43384</v>
      </c>
      <c r="H6957" s="13">
        <f>Orders[[#This Row],[DeliveryDate]]-Orders[[#This Row],[OrderDate]]</f>
        <v>12</v>
      </c>
      <c r="I6957" t="s">
        <v>3</v>
      </c>
      <c r="J6957" t="str">
        <f>_xlfn.XLOOKUP(Orders[[#This Row],[_SalesRepID]],'Sales team'!A:A,'Sales team'!B:B)</f>
        <v>Shawn Torres</v>
      </c>
      <c r="K6957">
        <v>27</v>
      </c>
      <c r="L6957">
        <v>6</v>
      </c>
      <c r="M6957">
        <v>131</v>
      </c>
      <c r="N6957" t="str">
        <f>_xlfn.XLOOKUP(Orders[[#This Row],[_ProductID]],Products!A:A,Products!C:C)</f>
        <v>Home décor</v>
      </c>
      <c r="O6957">
        <v>3</v>
      </c>
      <c r="P6957">
        <v>0.05</v>
      </c>
      <c r="Q6957" s="2">
        <v>1809</v>
      </c>
      <c r="R6957" s="2">
        <v>1230.1200000000001</v>
      </c>
      <c r="S6957" s="2">
        <v>10311.299999999999</v>
      </c>
      <c r="T6957" s="2">
        <v>2930.5799999999981</v>
      </c>
    </row>
    <row r="6958" spans="1:20" x14ac:dyDescent="0.25">
      <c r="A6958" t="s">
        <v>1036</v>
      </c>
      <c r="B6958" t="s">
        <v>1</v>
      </c>
      <c r="C6958" t="s">
        <v>6</v>
      </c>
      <c r="D6958" s="1">
        <v>43200</v>
      </c>
      <c r="E6958" s="1">
        <v>43371</v>
      </c>
      <c r="F6958" s="1">
        <v>43378</v>
      </c>
      <c r="G6958" s="1">
        <v>43396</v>
      </c>
      <c r="H6958" s="13">
        <f>Orders[[#This Row],[DeliveryDate]]-Orders[[#This Row],[OrderDate]]</f>
        <v>25</v>
      </c>
      <c r="I6958" t="s">
        <v>3</v>
      </c>
      <c r="J6958" t="str">
        <f>_xlfn.XLOOKUP(Orders[[#This Row],[_SalesRepID]],'Sales team'!A:A,'Sales team'!B:B)</f>
        <v>Carl Nguyen</v>
      </c>
      <c r="K6958">
        <v>12</v>
      </c>
      <c r="L6958">
        <v>2</v>
      </c>
      <c r="M6958">
        <v>126</v>
      </c>
      <c r="N6958" t="str">
        <f>_xlfn.XLOOKUP(Orders[[#This Row],[_ProductID]],Products!A:A,Products!C:C)</f>
        <v>Home décor</v>
      </c>
      <c r="O6958">
        <v>3</v>
      </c>
      <c r="P6958">
        <v>0.15</v>
      </c>
      <c r="Q6958" s="2">
        <v>877.7</v>
      </c>
      <c r="R6958" s="2">
        <v>631.94399999999996</v>
      </c>
      <c r="S6958" s="2">
        <v>746.04500000000007</v>
      </c>
      <c r="T6958" s="2">
        <v>114.10100000000011</v>
      </c>
    </row>
    <row r="6959" spans="1:20" x14ac:dyDescent="0.25">
      <c r="A6959" t="s">
        <v>1037</v>
      </c>
      <c r="B6959" t="s">
        <v>1</v>
      </c>
      <c r="C6959" t="s">
        <v>46</v>
      </c>
      <c r="D6959" s="1">
        <v>43200</v>
      </c>
      <c r="E6959" s="1">
        <v>43371</v>
      </c>
      <c r="F6959" s="1">
        <v>43394</v>
      </c>
      <c r="G6959" s="1">
        <v>43390</v>
      </c>
      <c r="H6959" s="13">
        <f>Orders[[#This Row],[DeliveryDate]]-Orders[[#This Row],[OrderDate]]</f>
        <v>19</v>
      </c>
      <c r="I6959" t="s">
        <v>3</v>
      </c>
      <c r="J6959" t="str">
        <f>_xlfn.XLOOKUP(Orders[[#This Row],[_SalesRepID]],'Sales team'!A:A,'Sales team'!B:B)</f>
        <v>Joshua Ryan</v>
      </c>
      <c r="K6959">
        <v>9</v>
      </c>
      <c r="L6959">
        <v>45</v>
      </c>
      <c r="M6959">
        <v>79</v>
      </c>
      <c r="N6959" t="str">
        <f>_xlfn.XLOOKUP(Orders[[#This Row],[_ProductID]],Products!A:A,Products!C:C)</f>
        <v>Home décor</v>
      </c>
      <c r="O6959">
        <v>33</v>
      </c>
      <c r="P6959">
        <v>0.15</v>
      </c>
      <c r="Q6959" s="2">
        <v>2646.5</v>
      </c>
      <c r="R6959" s="2">
        <v>1984.875</v>
      </c>
      <c r="S6959" s="2">
        <v>15746.674999999999</v>
      </c>
      <c r="T6959" s="2">
        <v>1852.5499999999993</v>
      </c>
    </row>
    <row r="6960" spans="1:20" x14ac:dyDescent="0.25">
      <c r="A6960" t="s">
        <v>1038</v>
      </c>
      <c r="B6960" t="s">
        <v>1</v>
      </c>
      <c r="C6960" t="s">
        <v>46</v>
      </c>
      <c r="D6960" s="1">
        <v>43200</v>
      </c>
      <c r="E6960" s="1">
        <v>43371</v>
      </c>
      <c r="F6960" s="1">
        <v>43390</v>
      </c>
      <c r="G6960" s="1">
        <v>43378</v>
      </c>
      <c r="H6960" s="13">
        <f>Orders[[#This Row],[DeliveryDate]]-Orders[[#This Row],[OrderDate]]</f>
        <v>7</v>
      </c>
      <c r="I6960" t="s">
        <v>3</v>
      </c>
      <c r="J6960" t="str">
        <f>_xlfn.XLOOKUP(Orders[[#This Row],[_SalesRepID]],'Sales team'!A:A,'Sales team'!B:B)</f>
        <v>Joshua Ryan</v>
      </c>
      <c r="K6960">
        <v>9</v>
      </c>
      <c r="L6960">
        <v>25</v>
      </c>
      <c r="M6960">
        <v>74</v>
      </c>
      <c r="N6960" t="str">
        <f>_xlfn.XLOOKUP(Orders[[#This Row],[_ProductID]],Products!A:A,Products!C:C)</f>
        <v>Electronics</v>
      </c>
      <c r="O6960">
        <v>47</v>
      </c>
      <c r="P6960">
        <v>0.05</v>
      </c>
      <c r="Q6960" s="2">
        <v>5132.2</v>
      </c>
      <c r="R6960" s="2">
        <v>2206.846</v>
      </c>
      <c r="S6960" s="2">
        <v>19502.359999999997</v>
      </c>
      <c r="T6960" s="2">
        <v>10674.975999999997</v>
      </c>
    </row>
    <row r="6961" spans="1:20" x14ac:dyDescent="0.25">
      <c r="A6961" t="s">
        <v>1039</v>
      </c>
      <c r="B6961" t="s">
        <v>5</v>
      </c>
      <c r="C6961" t="s">
        <v>15</v>
      </c>
      <c r="D6961" s="1">
        <v>43300</v>
      </c>
      <c r="E6961" s="1">
        <v>43371</v>
      </c>
      <c r="F6961" s="1">
        <v>43396</v>
      </c>
      <c r="G6961" s="1">
        <v>43381</v>
      </c>
      <c r="H6961" s="13">
        <f>Orders[[#This Row],[DeliveryDate]]-Orders[[#This Row],[OrderDate]]</f>
        <v>10</v>
      </c>
      <c r="I6961" t="s">
        <v>3</v>
      </c>
      <c r="J6961" t="str">
        <f>_xlfn.XLOOKUP(Orders[[#This Row],[_SalesRepID]],'Sales team'!A:A,'Sales team'!B:B)</f>
        <v>Shawn Wallace</v>
      </c>
      <c r="K6961">
        <v>18</v>
      </c>
      <c r="L6961">
        <v>21</v>
      </c>
      <c r="M6961">
        <v>48</v>
      </c>
      <c r="N6961" t="str">
        <f>_xlfn.XLOOKUP(Orders[[#This Row],[_ProductID]],Products!A:A,Products!C:C)</f>
        <v>Home décor</v>
      </c>
      <c r="O6961">
        <v>17</v>
      </c>
      <c r="P6961">
        <v>0.4</v>
      </c>
      <c r="Q6961" s="2">
        <v>5112.1000000000004</v>
      </c>
      <c r="R6961" s="2">
        <v>3271.7440000000001</v>
      </c>
      <c r="S6961" s="2">
        <v>24538.080000000002</v>
      </c>
      <c r="T6961" s="2">
        <v>-1635.8719999999994</v>
      </c>
    </row>
    <row r="6962" spans="1:20" x14ac:dyDescent="0.25">
      <c r="A6962" t="s">
        <v>1040</v>
      </c>
      <c r="B6962" t="s">
        <v>1</v>
      </c>
      <c r="C6962" t="s">
        <v>2</v>
      </c>
      <c r="D6962" s="1">
        <v>43300</v>
      </c>
      <c r="E6962" s="1">
        <v>43371</v>
      </c>
      <c r="F6962" s="1">
        <v>43377</v>
      </c>
      <c r="G6962" s="1">
        <v>43391</v>
      </c>
      <c r="H6962" s="13">
        <f>Orders[[#This Row],[DeliveryDate]]-Orders[[#This Row],[OrderDate]]</f>
        <v>20</v>
      </c>
      <c r="I6962" t="s">
        <v>3</v>
      </c>
      <c r="J6962" t="str">
        <f>_xlfn.XLOOKUP(Orders[[#This Row],[_SalesRepID]],'Sales team'!A:A,'Sales team'!B:B)</f>
        <v>Carl Nguyen</v>
      </c>
      <c r="K6962">
        <v>12</v>
      </c>
      <c r="L6962">
        <v>47</v>
      </c>
      <c r="M6962">
        <v>222</v>
      </c>
      <c r="N6962" t="str">
        <f>_xlfn.XLOOKUP(Orders[[#This Row],[_ProductID]],Products!A:A,Products!C:C)</f>
        <v>Home décor</v>
      </c>
      <c r="O6962">
        <v>31</v>
      </c>
      <c r="P6962">
        <v>0.05</v>
      </c>
      <c r="Q6962" s="2">
        <v>1065.3</v>
      </c>
      <c r="R6962" s="2">
        <v>521.99699999999996</v>
      </c>
      <c r="S6962" s="2">
        <v>7084.244999999999</v>
      </c>
      <c r="T6962" s="2">
        <v>3430.2659999999992</v>
      </c>
    </row>
    <row r="6963" spans="1:20" x14ac:dyDescent="0.25">
      <c r="A6963" t="s">
        <v>1041</v>
      </c>
      <c r="B6963" t="s">
        <v>5</v>
      </c>
      <c r="C6963" t="s">
        <v>2</v>
      </c>
      <c r="D6963" s="1">
        <v>43300</v>
      </c>
      <c r="E6963" s="1">
        <v>43371</v>
      </c>
      <c r="F6963" s="1">
        <v>43381</v>
      </c>
      <c r="G6963" s="1">
        <v>43384</v>
      </c>
      <c r="H6963" s="13">
        <f>Orders[[#This Row],[DeliveryDate]]-Orders[[#This Row],[OrderDate]]</f>
        <v>13</v>
      </c>
      <c r="I6963" t="s">
        <v>3</v>
      </c>
      <c r="J6963" t="str">
        <f>_xlfn.XLOOKUP(Orders[[#This Row],[_SalesRepID]],'Sales team'!A:A,'Sales team'!B:B)</f>
        <v>Nicholas Cunningham</v>
      </c>
      <c r="K6963">
        <v>19</v>
      </c>
      <c r="L6963">
        <v>13</v>
      </c>
      <c r="M6963">
        <v>216</v>
      </c>
      <c r="N6963" t="str">
        <f>_xlfn.XLOOKUP(Orders[[#This Row],[_ProductID]],Products!A:A,Products!C:C)</f>
        <v>Home décor</v>
      </c>
      <c r="O6963">
        <v>2</v>
      </c>
      <c r="P6963">
        <v>0.15</v>
      </c>
      <c r="Q6963" s="2">
        <v>3269.6</v>
      </c>
      <c r="R6963" s="2">
        <v>2059.848</v>
      </c>
      <c r="S6963" s="2">
        <v>16674.96</v>
      </c>
      <c r="T6963" s="2">
        <v>4315.8719999999994</v>
      </c>
    </row>
    <row r="6964" spans="1:20" x14ac:dyDescent="0.25">
      <c r="A6964" t="s">
        <v>1042</v>
      </c>
      <c r="B6964" t="s">
        <v>1</v>
      </c>
      <c r="C6964" t="s">
        <v>13</v>
      </c>
      <c r="D6964" s="1">
        <v>43200</v>
      </c>
      <c r="E6964" s="1">
        <v>43371</v>
      </c>
      <c r="F6964" s="1">
        <v>43375</v>
      </c>
      <c r="G6964" s="1">
        <v>43385</v>
      </c>
      <c r="H6964" s="13">
        <f>Orders[[#This Row],[DeliveryDate]]-Orders[[#This Row],[OrderDate]]</f>
        <v>14</v>
      </c>
      <c r="I6964" t="s">
        <v>3</v>
      </c>
      <c r="J6964" t="str">
        <f>_xlfn.XLOOKUP(Orders[[#This Row],[_SalesRepID]],'Sales team'!A:A,'Sales team'!B:B)</f>
        <v>Joshua Ryan</v>
      </c>
      <c r="K6964">
        <v>9</v>
      </c>
      <c r="L6964">
        <v>28</v>
      </c>
      <c r="M6964">
        <v>315</v>
      </c>
      <c r="N6964" t="str">
        <f>_xlfn.XLOOKUP(Orders[[#This Row],[_ProductID]],Products!A:A,Products!C:C)</f>
        <v>Home décor</v>
      </c>
      <c r="O6964">
        <v>35</v>
      </c>
      <c r="P6964">
        <v>7.4999999999999997E-2</v>
      </c>
      <c r="Q6964" s="2">
        <v>6070.2</v>
      </c>
      <c r="R6964" s="2">
        <v>3277.9079999999999</v>
      </c>
      <c r="S6964" s="2">
        <v>33689.61</v>
      </c>
      <c r="T6964" s="2">
        <v>14022.162</v>
      </c>
    </row>
    <row r="6965" spans="1:20" x14ac:dyDescent="0.25">
      <c r="A6965" t="s">
        <v>1043</v>
      </c>
      <c r="B6965" t="s">
        <v>5</v>
      </c>
      <c r="C6965" t="s">
        <v>15</v>
      </c>
      <c r="D6965" s="1">
        <v>43300</v>
      </c>
      <c r="E6965" s="1">
        <v>43371</v>
      </c>
      <c r="F6965" s="1">
        <v>43391</v>
      </c>
      <c r="G6965" s="1">
        <v>43395</v>
      </c>
      <c r="H6965" s="13">
        <f>Orders[[#This Row],[DeliveryDate]]-Orders[[#This Row],[OrderDate]]</f>
        <v>24</v>
      </c>
      <c r="I6965" t="s">
        <v>3</v>
      </c>
      <c r="J6965" t="str">
        <f>_xlfn.XLOOKUP(Orders[[#This Row],[_SalesRepID]],'Sales team'!A:A,'Sales team'!B:B)</f>
        <v>Shawn Wallace</v>
      </c>
      <c r="K6965">
        <v>18</v>
      </c>
      <c r="L6965">
        <v>3</v>
      </c>
      <c r="M6965">
        <v>33</v>
      </c>
      <c r="N6965" t="str">
        <f>_xlfn.XLOOKUP(Orders[[#This Row],[_ProductID]],Products!A:A,Products!C:C)</f>
        <v>Home décor</v>
      </c>
      <c r="O6965">
        <v>46</v>
      </c>
      <c r="P6965">
        <v>0.2</v>
      </c>
      <c r="Q6965" s="2">
        <v>1279.7</v>
      </c>
      <c r="R6965" s="2">
        <v>857.39900000000011</v>
      </c>
      <c r="S6965" s="2">
        <v>7166.32</v>
      </c>
      <c r="T6965" s="2">
        <v>1164.5269999999991</v>
      </c>
    </row>
    <row r="6966" spans="1:20" x14ac:dyDescent="0.25">
      <c r="A6966" t="s">
        <v>1044</v>
      </c>
      <c r="B6966" t="s">
        <v>1</v>
      </c>
      <c r="C6966" t="s">
        <v>46</v>
      </c>
      <c r="D6966" s="1">
        <v>43300</v>
      </c>
      <c r="E6966" s="1">
        <v>43371</v>
      </c>
      <c r="F6966" s="1">
        <v>43380</v>
      </c>
      <c r="G6966" s="1">
        <v>43381</v>
      </c>
      <c r="H6966" s="13">
        <f>Orders[[#This Row],[DeliveryDate]]-Orders[[#This Row],[OrderDate]]</f>
        <v>10</v>
      </c>
      <c r="I6966" t="s">
        <v>3</v>
      </c>
      <c r="J6966" t="str">
        <f>_xlfn.XLOOKUP(Orders[[#This Row],[_SalesRepID]],'Sales team'!A:A,'Sales team'!B:B)</f>
        <v>Joshua Little</v>
      </c>
      <c r="K6966">
        <v>11</v>
      </c>
      <c r="L6966">
        <v>41</v>
      </c>
      <c r="M6966">
        <v>74</v>
      </c>
      <c r="N6966" t="str">
        <f>_xlfn.XLOOKUP(Orders[[#This Row],[_ProductID]],Products!A:A,Products!C:C)</f>
        <v>Outdoor</v>
      </c>
      <c r="O6966">
        <v>18</v>
      </c>
      <c r="P6966">
        <v>0.05</v>
      </c>
      <c r="Q6966" s="2">
        <v>3061.9</v>
      </c>
      <c r="R6966" s="2">
        <v>2449.52</v>
      </c>
      <c r="S6966" s="2">
        <v>2908.8049999999998</v>
      </c>
      <c r="T6966" s="2">
        <v>459.28499999999985</v>
      </c>
    </row>
    <row r="6967" spans="1:20" x14ac:dyDescent="0.25">
      <c r="A6967" t="s">
        <v>1045</v>
      </c>
      <c r="B6967" t="s">
        <v>1</v>
      </c>
      <c r="C6967" t="s">
        <v>2</v>
      </c>
      <c r="D6967" s="1">
        <v>43300</v>
      </c>
      <c r="E6967" s="1">
        <v>43371</v>
      </c>
      <c r="F6967" s="1">
        <v>43375</v>
      </c>
      <c r="G6967" s="1">
        <v>43403</v>
      </c>
      <c r="H6967" s="13">
        <f>Orders[[#This Row],[DeliveryDate]]-Orders[[#This Row],[OrderDate]]</f>
        <v>32</v>
      </c>
      <c r="I6967" t="s">
        <v>3</v>
      </c>
      <c r="J6967" t="str">
        <f>_xlfn.XLOOKUP(Orders[[#This Row],[_SalesRepID]],'Sales team'!A:A,'Sales team'!B:B)</f>
        <v>Adam Hernandez</v>
      </c>
      <c r="K6967">
        <v>1</v>
      </c>
      <c r="L6967">
        <v>24</v>
      </c>
      <c r="M6967">
        <v>233</v>
      </c>
      <c r="N6967" t="str">
        <f>_xlfn.XLOOKUP(Orders[[#This Row],[_ProductID]],Products!A:A,Products!C:C)</f>
        <v>Furniture</v>
      </c>
      <c r="O6967">
        <v>15</v>
      </c>
      <c r="P6967">
        <v>0.05</v>
      </c>
      <c r="Q6967" s="2">
        <v>2646.5</v>
      </c>
      <c r="R6967" s="2">
        <v>1217.3900000000001</v>
      </c>
      <c r="S6967" s="2">
        <v>5028.3499999999995</v>
      </c>
      <c r="T6967" s="2">
        <v>2593.5699999999993</v>
      </c>
    </row>
    <row r="6968" spans="1:20" x14ac:dyDescent="0.25">
      <c r="A6968" t="s">
        <v>1027</v>
      </c>
      <c r="B6968" t="s">
        <v>1</v>
      </c>
      <c r="C6968" t="s">
        <v>15</v>
      </c>
      <c r="D6968" s="1">
        <v>43300</v>
      </c>
      <c r="E6968" s="1">
        <v>43370</v>
      </c>
      <c r="F6968" s="1">
        <v>43380</v>
      </c>
      <c r="G6968" s="1">
        <v>43384</v>
      </c>
      <c r="H6968" s="13">
        <f>Orders[[#This Row],[DeliveryDate]]-Orders[[#This Row],[OrderDate]]</f>
        <v>14</v>
      </c>
      <c r="I6968" t="s">
        <v>3</v>
      </c>
      <c r="J6968" t="str">
        <f>_xlfn.XLOOKUP(Orders[[#This Row],[_SalesRepID]],'Sales team'!A:A,'Sales team'!B:B)</f>
        <v>Joshua Ryan</v>
      </c>
      <c r="K6968">
        <v>9</v>
      </c>
      <c r="L6968">
        <v>11</v>
      </c>
      <c r="M6968">
        <v>19</v>
      </c>
      <c r="N6968" t="str">
        <f>_xlfn.XLOOKUP(Orders[[#This Row],[_ProductID]],Products!A:A,Products!C:C)</f>
        <v>Home décor</v>
      </c>
      <c r="O6968">
        <v>21</v>
      </c>
      <c r="P6968">
        <v>0.05</v>
      </c>
      <c r="Q6968" s="2">
        <v>3953</v>
      </c>
      <c r="R6968" s="2">
        <v>2964.75</v>
      </c>
      <c r="S6968" s="2">
        <v>18776.75</v>
      </c>
      <c r="T6968" s="2">
        <v>3953</v>
      </c>
    </row>
    <row r="6969" spans="1:20" x14ac:dyDescent="0.25">
      <c r="A6969" t="s">
        <v>1028</v>
      </c>
      <c r="B6969" t="s">
        <v>1</v>
      </c>
      <c r="C6969" t="s">
        <v>13</v>
      </c>
      <c r="D6969" s="1">
        <v>43200</v>
      </c>
      <c r="E6969" s="1">
        <v>43370</v>
      </c>
      <c r="F6969" s="1">
        <v>43382</v>
      </c>
      <c r="G6969" s="1">
        <v>43410</v>
      </c>
      <c r="H6969" s="13">
        <f>Orders[[#This Row],[DeliveryDate]]-Orders[[#This Row],[OrderDate]]</f>
        <v>40</v>
      </c>
      <c r="I6969" t="s">
        <v>3</v>
      </c>
      <c r="J6969" t="str">
        <f>_xlfn.XLOOKUP(Orders[[#This Row],[_SalesRepID]],'Sales team'!A:A,'Sales team'!B:B)</f>
        <v>Carl Nguyen</v>
      </c>
      <c r="K6969">
        <v>12</v>
      </c>
      <c r="L6969">
        <v>12</v>
      </c>
      <c r="M6969">
        <v>303</v>
      </c>
      <c r="N6969" t="str">
        <f>_xlfn.XLOOKUP(Orders[[#This Row],[_ProductID]],Products!A:A,Products!C:C)</f>
        <v>Kitchen &amp; Dining</v>
      </c>
      <c r="O6969">
        <v>37</v>
      </c>
      <c r="P6969">
        <v>0.2</v>
      </c>
      <c r="Q6969" s="2">
        <v>1092.1000000000001</v>
      </c>
      <c r="R6969" s="2">
        <v>840.91700000000014</v>
      </c>
      <c r="S6969" s="2">
        <v>2621.0400000000004</v>
      </c>
      <c r="T6969" s="2">
        <v>98.289000000000215</v>
      </c>
    </row>
    <row r="6970" spans="1:20" x14ac:dyDescent="0.25">
      <c r="A6970" t="s">
        <v>1029</v>
      </c>
      <c r="B6970" t="s">
        <v>5</v>
      </c>
      <c r="C6970" t="s">
        <v>46</v>
      </c>
      <c r="D6970" s="1">
        <v>43200</v>
      </c>
      <c r="E6970" s="1">
        <v>43370</v>
      </c>
      <c r="F6970" s="1">
        <v>43378</v>
      </c>
      <c r="G6970" s="1">
        <v>43376</v>
      </c>
      <c r="H6970" s="13">
        <f>Orders[[#This Row],[DeliveryDate]]-Orders[[#This Row],[OrderDate]]</f>
        <v>6</v>
      </c>
      <c r="I6970" t="s">
        <v>3</v>
      </c>
      <c r="J6970" t="str">
        <f>_xlfn.XLOOKUP(Orders[[#This Row],[_SalesRepID]],'Sales team'!A:A,'Sales team'!B:B)</f>
        <v>Anthony Torres</v>
      </c>
      <c r="K6970">
        <v>20</v>
      </c>
      <c r="L6970">
        <v>26</v>
      </c>
      <c r="M6970">
        <v>84</v>
      </c>
      <c r="N6970" t="str">
        <f>_xlfn.XLOOKUP(Orders[[#This Row],[_ProductID]],Products!A:A,Products!C:C)</f>
        <v>Home décor</v>
      </c>
      <c r="O6970">
        <v>36</v>
      </c>
      <c r="P6970">
        <v>0.3</v>
      </c>
      <c r="Q6970" s="2">
        <v>5835.7</v>
      </c>
      <c r="R6970" s="2">
        <v>4726.9170000000004</v>
      </c>
      <c r="S6970" s="2">
        <v>28594.93</v>
      </c>
      <c r="T6970" s="2">
        <v>-4493.4890000000014</v>
      </c>
    </row>
    <row r="6971" spans="1:20" x14ac:dyDescent="0.25">
      <c r="A6971" t="s">
        <v>1030</v>
      </c>
      <c r="B6971" t="s">
        <v>1</v>
      </c>
      <c r="C6971" t="s">
        <v>6</v>
      </c>
      <c r="D6971" s="1">
        <v>43200</v>
      </c>
      <c r="E6971" s="1">
        <v>43370</v>
      </c>
      <c r="F6971" s="1">
        <v>43392</v>
      </c>
      <c r="G6971" s="1">
        <v>43384</v>
      </c>
      <c r="H6971" s="13">
        <f>Orders[[#This Row],[DeliveryDate]]-Orders[[#This Row],[OrderDate]]</f>
        <v>14</v>
      </c>
      <c r="I6971" t="s">
        <v>3</v>
      </c>
      <c r="J6971" t="str">
        <f>_xlfn.XLOOKUP(Orders[[#This Row],[_SalesRepID]],'Sales team'!A:A,'Sales team'!B:B)</f>
        <v>Carl Nguyen</v>
      </c>
      <c r="K6971">
        <v>12</v>
      </c>
      <c r="L6971">
        <v>31</v>
      </c>
      <c r="M6971">
        <v>101</v>
      </c>
      <c r="N6971" t="str">
        <f>_xlfn.XLOOKUP(Orders[[#This Row],[_ProductID]],Products!A:A,Products!C:C)</f>
        <v>Home décor</v>
      </c>
      <c r="O6971">
        <v>17</v>
      </c>
      <c r="P6971">
        <v>0.05</v>
      </c>
      <c r="Q6971" s="2">
        <v>1701.8</v>
      </c>
      <c r="R6971" s="2">
        <v>1276.3499999999999</v>
      </c>
      <c r="S6971" s="2">
        <v>8083.5499999999993</v>
      </c>
      <c r="T6971" s="2">
        <v>1701.7999999999993</v>
      </c>
    </row>
    <row r="6972" spans="1:20" x14ac:dyDescent="0.25">
      <c r="A6972" t="s">
        <v>1031</v>
      </c>
      <c r="B6972" t="s">
        <v>10</v>
      </c>
      <c r="C6972" t="s">
        <v>15</v>
      </c>
      <c r="D6972" s="1">
        <v>43200</v>
      </c>
      <c r="E6972" s="1">
        <v>43370</v>
      </c>
      <c r="F6972" s="1">
        <v>43380</v>
      </c>
      <c r="G6972" s="1">
        <v>43384</v>
      </c>
      <c r="H6972" s="13">
        <f>Orders[[#This Row],[DeliveryDate]]-Orders[[#This Row],[OrderDate]]</f>
        <v>14</v>
      </c>
      <c r="I6972" t="s">
        <v>3</v>
      </c>
      <c r="J6972" t="str">
        <f>_xlfn.XLOOKUP(Orders[[#This Row],[_SalesRepID]],'Sales team'!A:A,'Sales team'!B:B)</f>
        <v>Donald Reynolds</v>
      </c>
      <c r="K6972">
        <v>26</v>
      </c>
      <c r="L6972">
        <v>31</v>
      </c>
      <c r="M6972">
        <v>20</v>
      </c>
      <c r="N6972" t="str">
        <f>_xlfn.XLOOKUP(Orders[[#This Row],[_ProductID]],Products!A:A,Products!C:C)</f>
        <v>Home décor</v>
      </c>
      <c r="O6972">
        <v>45</v>
      </c>
      <c r="P6972">
        <v>0.15</v>
      </c>
      <c r="Q6972" s="2">
        <v>6117.1</v>
      </c>
      <c r="R6972" s="2">
        <v>4343.1409999999996</v>
      </c>
      <c r="S6972" s="2">
        <v>31197.210000000003</v>
      </c>
      <c r="T6972" s="2">
        <v>5138.364000000005</v>
      </c>
    </row>
    <row r="6973" spans="1:20" x14ac:dyDescent="0.25">
      <c r="A6973" t="s">
        <v>1032</v>
      </c>
      <c r="B6973" t="s">
        <v>1</v>
      </c>
      <c r="C6973" t="s">
        <v>25</v>
      </c>
      <c r="D6973" s="1">
        <v>43300</v>
      </c>
      <c r="E6973" s="1">
        <v>43370</v>
      </c>
      <c r="F6973" s="1">
        <v>43394</v>
      </c>
      <c r="G6973" s="1">
        <v>43404</v>
      </c>
      <c r="H6973" s="13">
        <f>Orders[[#This Row],[DeliveryDate]]-Orders[[#This Row],[OrderDate]]</f>
        <v>34</v>
      </c>
      <c r="I6973" t="s">
        <v>3</v>
      </c>
      <c r="J6973" t="str">
        <f>_xlfn.XLOOKUP(Orders[[#This Row],[_SalesRepID]],'Sales team'!A:A,'Sales team'!B:B)</f>
        <v>Joshua Bennett</v>
      </c>
      <c r="K6973">
        <v>6</v>
      </c>
      <c r="L6973">
        <v>6</v>
      </c>
      <c r="M6973">
        <v>332</v>
      </c>
      <c r="N6973" t="str">
        <f>_xlfn.XLOOKUP(Orders[[#This Row],[_ProductID]],Products!A:A,Products!C:C)</f>
        <v>Kitchen &amp; Dining</v>
      </c>
      <c r="O6973">
        <v>16</v>
      </c>
      <c r="P6973">
        <v>7.4999999999999997E-2</v>
      </c>
      <c r="Q6973" s="2">
        <v>1829.1000000000001</v>
      </c>
      <c r="R6973" s="2">
        <v>1188.9150000000002</v>
      </c>
      <c r="S6973" s="2">
        <v>3383.8350000000005</v>
      </c>
      <c r="T6973" s="2">
        <v>1006.0050000000001</v>
      </c>
    </row>
    <row r="6974" spans="1:20" x14ac:dyDescent="0.25">
      <c r="A6974" t="s">
        <v>1033</v>
      </c>
      <c r="B6974" t="s">
        <v>1</v>
      </c>
      <c r="C6974" t="s">
        <v>25</v>
      </c>
      <c r="D6974" s="1">
        <v>43200</v>
      </c>
      <c r="E6974" s="1">
        <v>43370</v>
      </c>
      <c r="F6974" s="1">
        <v>43373</v>
      </c>
      <c r="G6974" s="1">
        <v>43377</v>
      </c>
      <c r="H6974" s="13">
        <f>Orders[[#This Row],[DeliveryDate]]-Orders[[#This Row],[OrderDate]]</f>
        <v>7</v>
      </c>
      <c r="I6974" t="s">
        <v>3</v>
      </c>
      <c r="J6974" t="str">
        <f>_xlfn.XLOOKUP(Orders[[#This Row],[_SalesRepID]],'Sales team'!A:A,'Sales team'!B:B)</f>
        <v>Keith Griffin</v>
      </c>
      <c r="K6974">
        <v>2</v>
      </c>
      <c r="L6974">
        <v>48</v>
      </c>
      <c r="M6974">
        <v>363</v>
      </c>
      <c r="N6974" t="str">
        <f>_xlfn.XLOOKUP(Orders[[#This Row],[_ProductID]],Products!A:A,Products!C:C)</f>
        <v>Outdoor</v>
      </c>
      <c r="O6974">
        <v>9</v>
      </c>
      <c r="P6974">
        <v>7.4999999999999997E-2</v>
      </c>
      <c r="Q6974" s="2">
        <v>3932.9</v>
      </c>
      <c r="R6974" s="2">
        <v>2477.7269999999999</v>
      </c>
      <c r="S6974" s="2">
        <v>18189.662500000002</v>
      </c>
      <c r="T6974" s="2">
        <v>5801.0275000000038</v>
      </c>
    </row>
    <row r="6975" spans="1:20" x14ac:dyDescent="0.25">
      <c r="A6975" t="s">
        <v>1034</v>
      </c>
      <c r="B6975" t="s">
        <v>5</v>
      </c>
      <c r="C6975" t="s">
        <v>6</v>
      </c>
      <c r="D6975" s="1">
        <v>43300</v>
      </c>
      <c r="E6975" s="1">
        <v>43370</v>
      </c>
      <c r="F6975" s="1">
        <v>43374</v>
      </c>
      <c r="G6975" s="1">
        <v>43377</v>
      </c>
      <c r="H6975" s="13">
        <f>Orders[[#This Row],[DeliveryDate]]-Orders[[#This Row],[OrderDate]]</f>
        <v>7</v>
      </c>
      <c r="I6975" t="s">
        <v>3</v>
      </c>
      <c r="J6975" t="str">
        <f>_xlfn.XLOOKUP(Orders[[#This Row],[_SalesRepID]],'Sales team'!A:A,'Sales team'!B:B)</f>
        <v>Roger Alexander</v>
      </c>
      <c r="K6975">
        <v>15</v>
      </c>
      <c r="L6975">
        <v>20</v>
      </c>
      <c r="M6975">
        <v>97</v>
      </c>
      <c r="N6975" t="str">
        <f>_xlfn.XLOOKUP(Orders[[#This Row],[_ProductID]],Products!A:A,Products!C:C)</f>
        <v>Furniture</v>
      </c>
      <c r="O6975">
        <v>15</v>
      </c>
      <c r="P6975">
        <v>0.05</v>
      </c>
      <c r="Q6975" s="2">
        <v>1695.1000000000001</v>
      </c>
      <c r="R6975" s="2">
        <v>1101.8150000000001</v>
      </c>
      <c r="S6975" s="2">
        <v>3220.69</v>
      </c>
      <c r="T6975" s="2">
        <v>1017.06</v>
      </c>
    </row>
    <row r="6976" spans="1:20" x14ac:dyDescent="0.25">
      <c r="A6976" t="s">
        <v>1035</v>
      </c>
      <c r="B6976" t="s">
        <v>5</v>
      </c>
      <c r="C6976" t="s">
        <v>6</v>
      </c>
      <c r="D6976" s="1">
        <v>43300</v>
      </c>
      <c r="E6976" s="1">
        <v>43370</v>
      </c>
      <c r="F6976" s="1">
        <v>43396</v>
      </c>
      <c r="G6976" s="1">
        <v>43378</v>
      </c>
      <c r="H6976" s="13">
        <f>Orders[[#This Row],[DeliveryDate]]-Orders[[#This Row],[OrderDate]]</f>
        <v>8</v>
      </c>
      <c r="I6976" t="s">
        <v>3</v>
      </c>
      <c r="J6976" t="str">
        <f>_xlfn.XLOOKUP(Orders[[#This Row],[_SalesRepID]],'Sales team'!A:A,'Sales team'!B:B)</f>
        <v>Carl Nguyen</v>
      </c>
      <c r="K6976">
        <v>12</v>
      </c>
      <c r="L6976">
        <v>18</v>
      </c>
      <c r="M6976">
        <v>199</v>
      </c>
      <c r="N6976" t="str">
        <f>_xlfn.XLOOKUP(Orders[[#This Row],[_ProductID]],Products!A:A,Products!C:C)</f>
        <v>Home décor</v>
      </c>
      <c r="O6976">
        <v>36</v>
      </c>
      <c r="P6976">
        <v>0.2</v>
      </c>
      <c r="Q6976" s="2">
        <v>180.9</v>
      </c>
      <c r="R6976" s="2">
        <v>130.24799999999999</v>
      </c>
      <c r="S6976" s="2">
        <v>578.88</v>
      </c>
      <c r="T6976" s="2">
        <v>57.888000000000034</v>
      </c>
    </row>
    <row r="6977" spans="1:20" x14ac:dyDescent="0.25">
      <c r="A6977" t="s">
        <v>1018</v>
      </c>
      <c r="B6977" t="s">
        <v>1</v>
      </c>
      <c r="C6977" t="s">
        <v>13</v>
      </c>
      <c r="D6977" s="1">
        <v>43300</v>
      </c>
      <c r="E6977" s="1">
        <v>43369</v>
      </c>
      <c r="F6977" s="1">
        <v>43379</v>
      </c>
      <c r="G6977" s="1">
        <v>43376</v>
      </c>
      <c r="H6977" s="13">
        <f>Orders[[#This Row],[DeliveryDate]]-Orders[[#This Row],[OrderDate]]</f>
        <v>7</v>
      </c>
      <c r="I6977" t="s">
        <v>3</v>
      </c>
      <c r="J6977" t="str">
        <f>_xlfn.XLOOKUP(Orders[[#This Row],[_SalesRepID]],'Sales team'!A:A,'Sales team'!B:B)</f>
        <v>Jonathan Hawkins</v>
      </c>
      <c r="K6977">
        <v>10</v>
      </c>
      <c r="L6977">
        <v>45</v>
      </c>
      <c r="M6977">
        <v>286</v>
      </c>
      <c r="N6977" t="str">
        <f>_xlfn.XLOOKUP(Orders[[#This Row],[_ProductID]],Products!A:A,Products!C:C)</f>
        <v>Home décor</v>
      </c>
      <c r="O6977">
        <v>39</v>
      </c>
      <c r="P6977">
        <v>7.4999999999999997E-2</v>
      </c>
      <c r="Q6977" s="2">
        <v>1782.2</v>
      </c>
      <c r="R6977" s="2">
        <v>873.27800000000002</v>
      </c>
      <c r="S6977" s="2">
        <v>3297.07</v>
      </c>
      <c r="T6977" s="2">
        <v>1550.5140000000001</v>
      </c>
    </row>
    <row r="6978" spans="1:20" x14ac:dyDescent="0.25">
      <c r="A6978" t="s">
        <v>1019</v>
      </c>
      <c r="B6978" t="s">
        <v>8</v>
      </c>
      <c r="C6978" t="s">
        <v>6</v>
      </c>
      <c r="D6978" s="1">
        <v>43300</v>
      </c>
      <c r="E6978" s="1">
        <v>43369</v>
      </c>
      <c r="F6978" s="1">
        <v>43395</v>
      </c>
      <c r="G6978" s="1">
        <v>43376</v>
      </c>
      <c r="H6978" s="13">
        <f>Orders[[#This Row],[DeliveryDate]]-Orders[[#This Row],[OrderDate]]</f>
        <v>7</v>
      </c>
      <c r="I6978" t="s">
        <v>3</v>
      </c>
      <c r="J6978" t="str">
        <f>_xlfn.XLOOKUP(Orders[[#This Row],[_SalesRepID]],'Sales team'!A:A,'Sales team'!B:B)</f>
        <v>Roy Rice</v>
      </c>
      <c r="K6978">
        <v>24</v>
      </c>
      <c r="L6978">
        <v>12</v>
      </c>
      <c r="M6978">
        <v>114</v>
      </c>
      <c r="N6978" t="str">
        <f>_xlfn.XLOOKUP(Orders[[#This Row],[_ProductID]],Products!A:A,Products!C:C)</f>
        <v>Electronics</v>
      </c>
      <c r="O6978">
        <v>47</v>
      </c>
      <c r="P6978">
        <v>0.05</v>
      </c>
      <c r="Q6978" s="2">
        <v>1072</v>
      </c>
      <c r="R6978" s="2">
        <v>707.52</v>
      </c>
      <c r="S6978" s="2">
        <v>4073.6</v>
      </c>
      <c r="T6978" s="2">
        <v>1243.52</v>
      </c>
    </row>
    <row r="6979" spans="1:20" x14ac:dyDescent="0.25">
      <c r="A6979" t="s">
        <v>1020</v>
      </c>
      <c r="B6979" t="s">
        <v>1</v>
      </c>
      <c r="C6979" t="s">
        <v>15</v>
      </c>
      <c r="D6979" s="1">
        <v>43200</v>
      </c>
      <c r="E6979" s="1">
        <v>43369</v>
      </c>
      <c r="F6979" s="1">
        <v>43385</v>
      </c>
      <c r="G6979" s="1">
        <v>43385</v>
      </c>
      <c r="H6979" s="13">
        <f>Orders[[#This Row],[DeliveryDate]]-Orders[[#This Row],[OrderDate]]</f>
        <v>16</v>
      </c>
      <c r="I6979" t="s">
        <v>3</v>
      </c>
      <c r="J6979" t="str">
        <f>_xlfn.XLOOKUP(Orders[[#This Row],[_SalesRepID]],'Sales team'!A:A,'Sales team'!B:B)</f>
        <v>Jonathan Hawkins</v>
      </c>
      <c r="K6979">
        <v>10</v>
      </c>
      <c r="L6979">
        <v>3</v>
      </c>
      <c r="M6979">
        <v>29</v>
      </c>
      <c r="N6979" t="str">
        <f>_xlfn.XLOOKUP(Orders[[#This Row],[_ProductID]],Products!A:A,Products!C:C)</f>
        <v>Home décor</v>
      </c>
      <c r="O6979">
        <v>2</v>
      </c>
      <c r="P6979">
        <v>0.4</v>
      </c>
      <c r="Q6979" s="2">
        <v>917.9</v>
      </c>
      <c r="R6979" s="2">
        <v>559.91899999999998</v>
      </c>
      <c r="S6979" s="2">
        <v>2202.96</v>
      </c>
      <c r="T6979" s="2">
        <v>-36.715999999999894</v>
      </c>
    </row>
    <row r="6980" spans="1:20" x14ac:dyDescent="0.25">
      <c r="A6980" t="s">
        <v>1021</v>
      </c>
      <c r="B6980" t="s">
        <v>8</v>
      </c>
      <c r="C6980" t="s">
        <v>13</v>
      </c>
      <c r="D6980" s="1">
        <v>43200</v>
      </c>
      <c r="E6980" s="1">
        <v>43369</v>
      </c>
      <c r="F6980" s="1">
        <v>43394</v>
      </c>
      <c r="G6980" s="1">
        <v>43395</v>
      </c>
      <c r="H6980" s="13">
        <f>Orders[[#This Row],[DeliveryDate]]-Orders[[#This Row],[OrderDate]]</f>
        <v>26</v>
      </c>
      <c r="I6980" t="s">
        <v>3</v>
      </c>
      <c r="J6980" t="str">
        <f>_xlfn.XLOOKUP(Orders[[#This Row],[_SalesRepID]],'Sales team'!A:A,'Sales team'!B:B)</f>
        <v>Douglas Tucker</v>
      </c>
      <c r="K6980">
        <v>23</v>
      </c>
      <c r="L6980">
        <v>40</v>
      </c>
      <c r="M6980">
        <v>323</v>
      </c>
      <c r="N6980" t="str">
        <f>_xlfn.XLOOKUP(Orders[[#This Row],[_ProductID]],Products!A:A,Products!C:C)</f>
        <v>Furniture</v>
      </c>
      <c r="O6980">
        <v>34</v>
      </c>
      <c r="P6980">
        <v>7.4999999999999997E-2</v>
      </c>
      <c r="Q6980" s="2">
        <v>5252.8</v>
      </c>
      <c r="R6980" s="2">
        <v>2836.5120000000002</v>
      </c>
      <c r="S6980" s="2">
        <v>9717.68</v>
      </c>
      <c r="T6980" s="2">
        <v>4044.6559999999999</v>
      </c>
    </row>
    <row r="6981" spans="1:20" x14ac:dyDescent="0.25">
      <c r="A6981" t="s">
        <v>1022</v>
      </c>
      <c r="B6981" t="s">
        <v>8</v>
      </c>
      <c r="C6981" t="s">
        <v>2</v>
      </c>
      <c r="D6981" s="1">
        <v>43300</v>
      </c>
      <c r="E6981" s="1">
        <v>43369</v>
      </c>
      <c r="F6981" s="1">
        <v>43377</v>
      </c>
      <c r="G6981" s="1">
        <v>43403</v>
      </c>
      <c r="H6981" s="13">
        <f>Orders[[#This Row],[DeliveryDate]]-Orders[[#This Row],[OrderDate]]</f>
        <v>34</v>
      </c>
      <c r="I6981" t="s">
        <v>3</v>
      </c>
      <c r="J6981" t="str">
        <f>_xlfn.XLOOKUP(Orders[[#This Row],[_SalesRepID]],'Sales team'!A:A,'Sales team'!B:B)</f>
        <v>Joe Price</v>
      </c>
      <c r="K6981">
        <v>22</v>
      </c>
      <c r="L6981">
        <v>2</v>
      </c>
      <c r="M6981">
        <v>213</v>
      </c>
      <c r="N6981" t="str">
        <f>_xlfn.XLOOKUP(Orders[[#This Row],[_ProductID]],Products!A:A,Products!C:C)</f>
        <v>Home décor</v>
      </c>
      <c r="O6981">
        <v>44</v>
      </c>
      <c r="P6981">
        <v>7.4999999999999997E-2</v>
      </c>
      <c r="Q6981" s="2">
        <v>6505.7</v>
      </c>
      <c r="R6981" s="2">
        <v>5399.7309999999998</v>
      </c>
      <c r="S6981" s="2">
        <v>24071.09</v>
      </c>
      <c r="T6981" s="2">
        <v>2472.1660000000011</v>
      </c>
    </row>
    <row r="6982" spans="1:20" x14ac:dyDescent="0.25">
      <c r="A6982" t="s">
        <v>1023</v>
      </c>
      <c r="B6982" t="s">
        <v>1</v>
      </c>
      <c r="C6982" t="s">
        <v>13</v>
      </c>
      <c r="D6982" s="1">
        <v>43300</v>
      </c>
      <c r="E6982" s="1">
        <v>43369</v>
      </c>
      <c r="F6982" s="1">
        <v>43372</v>
      </c>
      <c r="G6982" s="1">
        <v>43390</v>
      </c>
      <c r="H6982" s="13">
        <f>Orders[[#This Row],[DeliveryDate]]-Orders[[#This Row],[OrderDate]]</f>
        <v>21</v>
      </c>
      <c r="I6982" t="s">
        <v>3</v>
      </c>
      <c r="J6982" t="str">
        <f>_xlfn.XLOOKUP(Orders[[#This Row],[_SalesRepID]],'Sales team'!A:A,'Sales team'!B:B)</f>
        <v>Chris Armstrong</v>
      </c>
      <c r="K6982">
        <v>4</v>
      </c>
      <c r="L6982">
        <v>7</v>
      </c>
      <c r="M6982">
        <v>317</v>
      </c>
      <c r="N6982" t="str">
        <f>_xlfn.XLOOKUP(Orders[[#This Row],[_ProductID]],Products!A:A,Products!C:C)</f>
        <v>Home décor</v>
      </c>
      <c r="O6982">
        <v>21</v>
      </c>
      <c r="P6982">
        <v>0.1</v>
      </c>
      <c r="Q6982" s="2">
        <v>3390.2000000000003</v>
      </c>
      <c r="R6982" s="2">
        <v>1932.414</v>
      </c>
      <c r="S6982" s="2">
        <v>18307.080000000002</v>
      </c>
      <c r="T6982" s="2">
        <v>6712.5960000000014</v>
      </c>
    </row>
    <row r="6983" spans="1:20" x14ac:dyDescent="0.25">
      <c r="A6983" t="s">
        <v>1024</v>
      </c>
      <c r="B6983" t="s">
        <v>1</v>
      </c>
      <c r="C6983" t="s">
        <v>13</v>
      </c>
      <c r="D6983" s="1">
        <v>43200</v>
      </c>
      <c r="E6983" s="1">
        <v>43369</v>
      </c>
      <c r="F6983" s="1">
        <v>43391</v>
      </c>
      <c r="G6983" s="1">
        <v>43390</v>
      </c>
      <c r="H6983" s="13">
        <f>Orders[[#This Row],[DeliveryDate]]-Orders[[#This Row],[OrderDate]]</f>
        <v>21</v>
      </c>
      <c r="I6983" t="s">
        <v>3</v>
      </c>
      <c r="J6983" t="str">
        <f>_xlfn.XLOOKUP(Orders[[#This Row],[_SalesRepID]],'Sales team'!A:A,'Sales team'!B:B)</f>
        <v>Joshua Bennett</v>
      </c>
      <c r="K6983">
        <v>6</v>
      </c>
      <c r="L6983">
        <v>34</v>
      </c>
      <c r="M6983">
        <v>298</v>
      </c>
      <c r="N6983" t="str">
        <f>_xlfn.XLOOKUP(Orders[[#This Row],[_ProductID]],Products!A:A,Products!C:C)</f>
        <v>Furniture</v>
      </c>
      <c r="O6983">
        <v>34</v>
      </c>
      <c r="P6983">
        <v>7.4999999999999997E-2</v>
      </c>
      <c r="Q6983" s="2">
        <v>221.1</v>
      </c>
      <c r="R6983" s="2">
        <v>108.339</v>
      </c>
      <c r="S6983" s="2">
        <v>1022.5875000000001</v>
      </c>
      <c r="T6983" s="2">
        <v>480.89250000000015</v>
      </c>
    </row>
    <row r="6984" spans="1:20" x14ac:dyDescent="0.25">
      <c r="A6984" t="s">
        <v>1025</v>
      </c>
      <c r="B6984" t="s">
        <v>5</v>
      </c>
      <c r="C6984" t="s">
        <v>13</v>
      </c>
      <c r="D6984" s="1">
        <v>43300</v>
      </c>
      <c r="E6984" s="1">
        <v>43369</v>
      </c>
      <c r="F6984" s="1">
        <v>43397</v>
      </c>
      <c r="G6984" s="1">
        <v>43404</v>
      </c>
      <c r="H6984" s="13">
        <f>Orders[[#This Row],[DeliveryDate]]-Orders[[#This Row],[OrderDate]]</f>
        <v>35</v>
      </c>
      <c r="I6984" t="s">
        <v>3</v>
      </c>
      <c r="J6984" t="str">
        <f>_xlfn.XLOOKUP(Orders[[#This Row],[_SalesRepID]],'Sales team'!A:A,'Sales team'!B:B)</f>
        <v>Paul Holmes</v>
      </c>
      <c r="K6984">
        <v>14</v>
      </c>
      <c r="L6984">
        <v>14</v>
      </c>
      <c r="M6984">
        <v>282</v>
      </c>
      <c r="N6984" t="str">
        <f>_xlfn.XLOOKUP(Orders[[#This Row],[_ProductID]],Products!A:A,Products!C:C)</f>
        <v>Furniture</v>
      </c>
      <c r="O6984">
        <v>38</v>
      </c>
      <c r="P6984">
        <v>0.05</v>
      </c>
      <c r="Q6984" s="2">
        <v>3993.2000000000003</v>
      </c>
      <c r="R6984" s="2">
        <v>3034.8320000000003</v>
      </c>
      <c r="S6984" s="2">
        <v>7587.08</v>
      </c>
      <c r="T6984" s="2">
        <v>1517.4159999999993</v>
      </c>
    </row>
    <row r="6985" spans="1:20" x14ac:dyDescent="0.25">
      <c r="A6985" t="s">
        <v>1026</v>
      </c>
      <c r="B6985" t="s">
        <v>1</v>
      </c>
      <c r="C6985" t="s">
        <v>25</v>
      </c>
      <c r="D6985" s="1">
        <v>43300</v>
      </c>
      <c r="E6985" s="1">
        <v>43369</v>
      </c>
      <c r="F6985" s="1">
        <v>43374</v>
      </c>
      <c r="G6985" s="1">
        <v>43385</v>
      </c>
      <c r="H6985" s="13">
        <f>Orders[[#This Row],[DeliveryDate]]-Orders[[#This Row],[OrderDate]]</f>
        <v>16</v>
      </c>
      <c r="I6985" t="s">
        <v>3</v>
      </c>
      <c r="J6985" t="str">
        <f>_xlfn.XLOOKUP(Orders[[#This Row],[_SalesRepID]],'Sales team'!A:A,'Sales team'!B:B)</f>
        <v>Joshua Ryan</v>
      </c>
      <c r="K6985">
        <v>9</v>
      </c>
      <c r="L6985">
        <v>43</v>
      </c>
      <c r="M6985">
        <v>340</v>
      </c>
      <c r="N6985" t="str">
        <f>_xlfn.XLOOKUP(Orders[[#This Row],[_ProductID]],Products!A:A,Products!C:C)</f>
        <v>Home décor</v>
      </c>
      <c r="O6985">
        <v>24</v>
      </c>
      <c r="P6985">
        <v>0.4</v>
      </c>
      <c r="Q6985" s="2">
        <v>2519.2000000000003</v>
      </c>
      <c r="R6985" s="2">
        <v>1612.2880000000002</v>
      </c>
      <c r="S6985" s="2">
        <v>12092.160000000002</v>
      </c>
      <c r="T6985" s="2">
        <v>-806.14400000000023</v>
      </c>
    </row>
    <row r="6986" spans="1:20" x14ac:dyDescent="0.25">
      <c r="A6986" t="s">
        <v>1008</v>
      </c>
      <c r="B6986" t="s">
        <v>10</v>
      </c>
      <c r="C6986" t="s">
        <v>46</v>
      </c>
      <c r="D6986" s="1">
        <v>43300</v>
      </c>
      <c r="E6986" s="1">
        <v>43368</v>
      </c>
      <c r="F6986" s="1">
        <v>43384</v>
      </c>
      <c r="G6986" s="1">
        <v>43390</v>
      </c>
      <c r="H6986" s="13">
        <f>Orders[[#This Row],[DeliveryDate]]-Orders[[#This Row],[OrderDate]]</f>
        <v>22</v>
      </c>
      <c r="I6986" t="s">
        <v>3</v>
      </c>
      <c r="J6986" t="str">
        <f>_xlfn.XLOOKUP(Orders[[#This Row],[_SalesRepID]],'Sales team'!A:A,'Sales team'!B:B)</f>
        <v>Shawn Torres</v>
      </c>
      <c r="K6986">
        <v>27</v>
      </c>
      <c r="L6986">
        <v>30</v>
      </c>
      <c r="M6986">
        <v>61</v>
      </c>
      <c r="N6986" t="str">
        <f>_xlfn.XLOOKUP(Orders[[#This Row],[_ProductID]],Products!A:A,Products!C:C)</f>
        <v>Home décor</v>
      </c>
      <c r="O6986">
        <v>11</v>
      </c>
      <c r="P6986">
        <v>0.2</v>
      </c>
      <c r="Q6986" s="2">
        <v>1675</v>
      </c>
      <c r="R6986" s="2">
        <v>1155.75</v>
      </c>
      <c r="S6986" s="2">
        <v>9380</v>
      </c>
      <c r="T6986" s="2">
        <v>1289.75</v>
      </c>
    </row>
    <row r="6987" spans="1:20" x14ac:dyDescent="0.25">
      <c r="A6987" t="s">
        <v>1009</v>
      </c>
      <c r="B6987" t="s">
        <v>5</v>
      </c>
      <c r="C6987" t="s">
        <v>6</v>
      </c>
      <c r="D6987" s="1">
        <v>43300</v>
      </c>
      <c r="E6987" s="1">
        <v>43368</v>
      </c>
      <c r="F6987" s="1">
        <v>43370</v>
      </c>
      <c r="G6987" s="1">
        <v>43385</v>
      </c>
      <c r="H6987" s="13">
        <f>Orders[[#This Row],[DeliveryDate]]-Orders[[#This Row],[OrderDate]]</f>
        <v>17</v>
      </c>
      <c r="I6987" t="s">
        <v>3</v>
      </c>
      <c r="J6987" t="str">
        <f>_xlfn.XLOOKUP(Orders[[#This Row],[_SalesRepID]],'Sales team'!A:A,'Sales team'!B:B)</f>
        <v>Paul Holmes</v>
      </c>
      <c r="K6987">
        <v>14</v>
      </c>
      <c r="L6987">
        <v>3</v>
      </c>
      <c r="M6987">
        <v>115</v>
      </c>
      <c r="N6987" t="str">
        <f>_xlfn.XLOOKUP(Orders[[#This Row],[_ProductID]],Products!A:A,Products!C:C)</f>
        <v>Furniture</v>
      </c>
      <c r="O6987">
        <v>38</v>
      </c>
      <c r="P6987">
        <v>0.05</v>
      </c>
      <c r="Q6987" s="2">
        <v>6150.6</v>
      </c>
      <c r="R6987" s="2">
        <v>3505.8420000000001</v>
      </c>
      <c r="S6987" s="2">
        <v>29215.35</v>
      </c>
      <c r="T6987" s="2">
        <v>11686.14</v>
      </c>
    </row>
    <row r="6988" spans="1:20" x14ac:dyDescent="0.25">
      <c r="A6988" t="s">
        <v>1010</v>
      </c>
      <c r="B6988" t="s">
        <v>5</v>
      </c>
      <c r="C6988" t="s">
        <v>6</v>
      </c>
      <c r="D6988" s="1">
        <v>43200</v>
      </c>
      <c r="E6988" s="1">
        <v>43368</v>
      </c>
      <c r="F6988" s="1">
        <v>43370</v>
      </c>
      <c r="G6988" s="1">
        <v>43381</v>
      </c>
      <c r="H6988" s="13">
        <f>Orders[[#This Row],[DeliveryDate]]-Orders[[#This Row],[OrderDate]]</f>
        <v>13</v>
      </c>
      <c r="I6988" t="s">
        <v>3</v>
      </c>
      <c r="J6988" t="str">
        <f>_xlfn.XLOOKUP(Orders[[#This Row],[_SalesRepID]],'Sales team'!A:A,'Sales team'!B:B)</f>
        <v>Anthony Berry</v>
      </c>
      <c r="K6988">
        <v>16</v>
      </c>
      <c r="L6988">
        <v>43</v>
      </c>
      <c r="M6988">
        <v>172</v>
      </c>
      <c r="N6988" t="str">
        <f>_xlfn.XLOOKUP(Orders[[#This Row],[_ProductID]],Products!A:A,Products!C:C)</f>
        <v>Home décor</v>
      </c>
      <c r="O6988">
        <v>43</v>
      </c>
      <c r="P6988">
        <v>0.05</v>
      </c>
      <c r="Q6988" s="2">
        <v>5306.4000000000005</v>
      </c>
      <c r="R6988" s="2">
        <v>2387.88</v>
      </c>
      <c r="S6988" s="2">
        <v>25205.4</v>
      </c>
      <c r="T6988" s="2">
        <v>13266</v>
      </c>
    </row>
    <row r="6989" spans="1:20" x14ac:dyDescent="0.25">
      <c r="A6989" t="s">
        <v>1011</v>
      </c>
      <c r="B6989" t="s">
        <v>8</v>
      </c>
      <c r="C6989" t="s">
        <v>13</v>
      </c>
      <c r="D6989" s="1">
        <v>43300</v>
      </c>
      <c r="E6989" s="1">
        <v>43368</v>
      </c>
      <c r="F6989" s="1">
        <v>43375</v>
      </c>
      <c r="G6989" s="1">
        <v>43383</v>
      </c>
      <c r="H6989" s="13">
        <f>Orders[[#This Row],[DeliveryDate]]-Orders[[#This Row],[OrderDate]]</f>
        <v>15</v>
      </c>
      <c r="I6989" t="s">
        <v>3</v>
      </c>
      <c r="J6989" t="str">
        <f>_xlfn.XLOOKUP(Orders[[#This Row],[_SalesRepID]],'Sales team'!A:A,'Sales team'!B:B)</f>
        <v>Samuel Fowler</v>
      </c>
      <c r="K6989">
        <v>21</v>
      </c>
      <c r="L6989">
        <v>3</v>
      </c>
      <c r="M6989">
        <v>329</v>
      </c>
      <c r="N6989" t="str">
        <f>_xlfn.XLOOKUP(Orders[[#This Row],[_ProductID]],Products!A:A,Products!C:C)</f>
        <v>Home décor</v>
      </c>
      <c r="O6989">
        <v>3</v>
      </c>
      <c r="P6989">
        <v>0.15</v>
      </c>
      <c r="Q6989" s="2">
        <v>3758.7000000000003</v>
      </c>
      <c r="R6989" s="2">
        <v>3082.134</v>
      </c>
      <c r="S6989" s="2">
        <v>19169.37</v>
      </c>
      <c r="T6989" s="2">
        <v>676.56599999999889</v>
      </c>
    </row>
    <row r="6990" spans="1:20" x14ac:dyDescent="0.25">
      <c r="A6990" t="s">
        <v>1012</v>
      </c>
      <c r="B6990" t="s">
        <v>5</v>
      </c>
      <c r="C6990" t="s">
        <v>13</v>
      </c>
      <c r="D6990" s="1">
        <v>43200</v>
      </c>
      <c r="E6990" s="1">
        <v>43368</v>
      </c>
      <c r="F6990" s="1">
        <v>43378</v>
      </c>
      <c r="G6990" s="1">
        <v>43378</v>
      </c>
      <c r="H6990" s="13">
        <f>Orders[[#This Row],[DeliveryDate]]-Orders[[#This Row],[OrderDate]]</f>
        <v>10</v>
      </c>
      <c r="I6990" t="s">
        <v>3</v>
      </c>
      <c r="J6990" t="str">
        <f>_xlfn.XLOOKUP(Orders[[#This Row],[_SalesRepID]],'Sales team'!A:A,'Sales team'!B:B)</f>
        <v>Roger Alexander</v>
      </c>
      <c r="K6990">
        <v>15</v>
      </c>
      <c r="L6990">
        <v>8</v>
      </c>
      <c r="M6990">
        <v>318</v>
      </c>
      <c r="N6990" t="str">
        <f>_xlfn.XLOOKUP(Orders[[#This Row],[_ProductID]],Products!A:A,Products!C:C)</f>
        <v>Home décor</v>
      </c>
      <c r="O6990">
        <v>23</v>
      </c>
      <c r="P6990">
        <v>7.4999999999999997E-2</v>
      </c>
      <c r="Q6990" s="2">
        <v>2291.4</v>
      </c>
      <c r="R6990" s="2">
        <v>1603.98</v>
      </c>
      <c r="S6990" s="2">
        <v>14836.815000000002</v>
      </c>
      <c r="T6990" s="2">
        <v>3608.9550000000017</v>
      </c>
    </row>
    <row r="6991" spans="1:20" x14ac:dyDescent="0.25">
      <c r="A6991" t="s">
        <v>1013</v>
      </c>
      <c r="B6991" t="s">
        <v>1</v>
      </c>
      <c r="C6991" t="s">
        <v>6</v>
      </c>
      <c r="D6991" s="1">
        <v>43200</v>
      </c>
      <c r="E6991" s="1">
        <v>43368</v>
      </c>
      <c r="F6991" s="1">
        <v>43393</v>
      </c>
      <c r="G6991" s="1">
        <v>43390</v>
      </c>
      <c r="H6991" s="13">
        <f>Orders[[#This Row],[DeliveryDate]]-Orders[[#This Row],[OrderDate]]</f>
        <v>22</v>
      </c>
      <c r="I6991" t="s">
        <v>3</v>
      </c>
      <c r="J6991" t="str">
        <f>_xlfn.XLOOKUP(Orders[[#This Row],[_SalesRepID]],'Sales team'!A:A,'Sales team'!B:B)</f>
        <v>Stephen Payne</v>
      </c>
      <c r="K6991">
        <v>5</v>
      </c>
      <c r="L6991">
        <v>16</v>
      </c>
      <c r="M6991">
        <v>142</v>
      </c>
      <c r="N6991" t="str">
        <f>_xlfn.XLOOKUP(Orders[[#This Row],[_ProductID]],Products!A:A,Products!C:C)</f>
        <v>Home décor</v>
      </c>
      <c r="O6991">
        <v>44</v>
      </c>
      <c r="P6991">
        <v>7.4999999999999997E-2</v>
      </c>
      <c r="Q6991" s="2">
        <v>5748.6</v>
      </c>
      <c r="R6991" s="2">
        <v>3564.1320000000001</v>
      </c>
      <c r="S6991" s="2">
        <v>37222.185000000005</v>
      </c>
      <c r="T6991" s="2">
        <v>12273.261000000006</v>
      </c>
    </row>
    <row r="6992" spans="1:20" x14ac:dyDescent="0.25">
      <c r="A6992" t="s">
        <v>1014</v>
      </c>
      <c r="B6992" t="s">
        <v>5</v>
      </c>
      <c r="C6992" t="s">
        <v>25</v>
      </c>
      <c r="D6992" s="1">
        <v>43200</v>
      </c>
      <c r="E6992" s="1">
        <v>43368</v>
      </c>
      <c r="F6992" s="1">
        <v>43382</v>
      </c>
      <c r="G6992" s="1">
        <v>43389</v>
      </c>
      <c r="H6992" s="13">
        <f>Orders[[#This Row],[DeliveryDate]]-Orders[[#This Row],[OrderDate]]</f>
        <v>21</v>
      </c>
      <c r="I6992" t="s">
        <v>3</v>
      </c>
      <c r="J6992" t="str">
        <f>_xlfn.XLOOKUP(Orders[[#This Row],[_SalesRepID]],'Sales team'!A:A,'Sales team'!B:B)</f>
        <v>Todd Roberts</v>
      </c>
      <c r="K6992">
        <v>13</v>
      </c>
      <c r="L6992">
        <v>22</v>
      </c>
      <c r="M6992">
        <v>355</v>
      </c>
      <c r="N6992" t="str">
        <f>_xlfn.XLOOKUP(Orders[[#This Row],[_ProductID]],Products!A:A,Products!C:C)</f>
        <v>Home décor</v>
      </c>
      <c r="O6992">
        <v>3</v>
      </c>
      <c r="P6992">
        <v>0.1</v>
      </c>
      <c r="Q6992" s="2">
        <v>1909.5</v>
      </c>
      <c r="R6992" s="2">
        <v>1336.6499999999999</v>
      </c>
      <c r="S6992" s="2">
        <v>13748.4</v>
      </c>
      <c r="T6992" s="2">
        <v>3055.2000000000007</v>
      </c>
    </row>
    <row r="6993" spans="1:20" x14ac:dyDescent="0.25">
      <c r="A6993" t="s">
        <v>1015</v>
      </c>
      <c r="B6993" t="s">
        <v>5</v>
      </c>
      <c r="C6993" t="s">
        <v>6</v>
      </c>
      <c r="D6993" s="1">
        <v>43300</v>
      </c>
      <c r="E6993" s="1">
        <v>43368</v>
      </c>
      <c r="F6993" s="1">
        <v>43378</v>
      </c>
      <c r="G6993" s="1">
        <v>43382</v>
      </c>
      <c r="H6993" s="13">
        <f>Orders[[#This Row],[DeliveryDate]]-Orders[[#This Row],[OrderDate]]</f>
        <v>14</v>
      </c>
      <c r="I6993" t="s">
        <v>3</v>
      </c>
      <c r="J6993" t="str">
        <f>_xlfn.XLOOKUP(Orders[[#This Row],[_SalesRepID]],'Sales team'!A:A,'Sales team'!B:B)</f>
        <v>Todd Roberts</v>
      </c>
      <c r="K6993">
        <v>13</v>
      </c>
      <c r="L6993">
        <v>22</v>
      </c>
      <c r="M6993">
        <v>185</v>
      </c>
      <c r="N6993" t="str">
        <f>_xlfn.XLOOKUP(Orders[[#This Row],[_ProductID]],Products!A:A,Products!C:C)</f>
        <v>Home décor</v>
      </c>
      <c r="O6993">
        <v>11</v>
      </c>
      <c r="P6993">
        <v>0.05</v>
      </c>
      <c r="Q6993" s="2">
        <v>3892.7000000000003</v>
      </c>
      <c r="R6993" s="2">
        <v>3308.7950000000001</v>
      </c>
      <c r="S6993" s="2">
        <v>25886.455000000002</v>
      </c>
      <c r="T6993" s="2">
        <v>2724.8899999999994</v>
      </c>
    </row>
    <row r="6994" spans="1:20" x14ac:dyDescent="0.25">
      <c r="A6994" t="s">
        <v>1016</v>
      </c>
      <c r="B6994" t="s">
        <v>5</v>
      </c>
      <c r="C6994" t="s">
        <v>25</v>
      </c>
      <c r="D6994" s="1">
        <v>43200</v>
      </c>
      <c r="E6994" s="1">
        <v>43368</v>
      </c>
      <c r="F6994" s="1">
        <v>43385</v>
      </c>
      <c r="G6994" s="1">
        <v>43381</v>
      </c>
      <c r="H6994" s="13">
        <f>Orders[[#This Row],[DeliveryDate]]-Orders[[#This Row],[OrderDate]]</f>
        <v>13</v>
      </c>
      <c r="I6994" t="s">
        <v>3</v>
      </c>
      <c r="J6994" t="str">
        <f>_xlfn.XLOOKUP(Orders[[#This Row],[_SalesRepID]],'Sales team'!A:A,'Sales team'!B:B)</f>
        <v>Carl Nguyen</v>
      </c>
      <c r="K6994">
        <v>12</v>
      </c>
      <c r="L6994">
        <v>43</v>
      </c>
      <c r="M6994">
        <v>362</v>
      </c>
      <c r="N6994" t="str">
        <f>_xlfn.XLOOKUP(Orders[[#This Row],[_ProductID]],Products!A:A,Products!C:C)</f>
        <v>Home décor</v>
      </c>
      <c r="O6994">
        <v>11</v>
      </c>
      <c r="P6994">
        <v>7.4999999999999997E-2</v>
      </c>
      <c r="Q6994" s="2">
        <v>1118.9000000000001</v>
      </c>
      <c r="R6994" s="2">
        <v>749.66300000000012</v>
      </c>
      <c r="S6994" s="2">
        <v>6209.8950000000004</v>
      </c>
      <c r="T6994" s="2">
        <v>1711.9169999999995</v>
      </c>
    </row>
    <row r="6995" spans="1:20" x14ac:dyDescent="0.25">
      <c r="A6995" t="s">
        <v>1017</v>
      </c>
      <c r="B6995" t="s">
        <v>5</v>
      </c>
      <c r="C6995" t="s">
        <v>6</v>
      </c>
      <c r="D6995" s="1">
        <v>43200</v>
      </c>
      <c r="E6995" s="1">
        <v>43368</v>
      </c>
      <c r="F6995" s="1">
        <v>43394</v>
      </c>
      <c r="G6995" s="1">
        <v>43378</v>
      </c>
      <c r="H6995" s="13">
        <f>Orders[[#This Row],[DeliveryDate]]-Orders[[#This Row],[OrderDate]]</f>
        <v>10</v>
      </c>
      <c r="I6995" t="s">
        <v>3</v>
      </c>
      <c r="J6995" t="str">
        <f>_xlfn.XLOOKUP(Orders[[#This Row],[_SalesRepID]],'Sales team'!A:A,'Sales team'!B:B)</f>
        <v>Anthony Berry</v>
      </c>
      <c r="K6995">
        <v>16</v>
      </c>
      <c r="L6995">
        <v>3</v>
      </c>
      <c r="M6995">
        <v>164</v>
      </c>
      <c r="N6995" t="str">
        <f>_xlfn.XLOOKUP(Orders[[#This Row],[_ProductID]],Products!A:A,Products!C:C)</f>
        <v>Furniture</v>
      </c>
      <c r="O6995">
        <v>12</v>
      </c>
      <c r="P6995">
        <v>7.4999999999999997E-2</v>
      </c>
      <c r="Q6995" s="2">
        <v>3999.9</v>
      </c>
      <c r="R6995" s="2">
        <v>2559.9360000000001</v>
      </c>
      <c r="S6995" s="2">
        <v>3699.9075000000003</v>
      </c>
      <c r="T6995" s="2">
        <v>1139.9715000000001</v>
      </c>
    </row>
    <row r="6996" spans="1:20" x14ac:dyDescent="0.25">
      <c r="A6996" t="s">
        <v>1001</v>
      </c>
      <c r="B6996" t="s">
        <v>5</v>
      </c>
      <c r="C6996" t="s">
        <v>25</v>
      </c>
      <c r="D6996" s="1">
        <v>43200</v>
      </c>
      <c r="E6996" s="1">
        <v>43367</v>
      </c>
      <c r="F6996" s="1">
        <v>43375</v>
      </c>
      <c r="G6996" s="1">
        <v>43383</v>
      </c>
      <c r="H6996" s="13">
        <f>Orders[[#This Row],[DeliveryDate]]-Orders[[#This Row],[OrderDate]]</f>
        <v>16</v>
      </c>
      <c r="I6996" t="s">
        <v>3</v>
      </c>
      <c r="J6996" t="str">
        <f>_xlfn.XLOOKUP(Orders[[#This Row],[_SalesRepID]],'Sales team'!A:A,'Sales team'!B:B)</f>
        <v>Paul Holmes</v>
      </c>
      <c r="K6996">
        <v>14</v>
      </c>
      <c r="L6996">
        <v>20</v>
      </c>
      <c r="M6996">
        <v>336</v>
      </c>
      <c r="N6996" t="str">
        <f>_xlfn.XLOOKUP(Orders[[#This Row],[_ProductID]],Products!A:A,Products!C:C)</f>
        <v>Outdoor</v>
      </c>
      <c r="O6996">
        <v>10</v>
      </c>
      <c r="P6996">
        <v>0.2</v>
      </c>
      <c r="Q6996" s="2">
        <v>180.9</v>
      </c>
      <c r="R6996" s="2">
        <v>151.95599999999999</v>
      </c>
      <c r="S6996" s="2">
        <v>289.44</v>
      </c>
      <c r="T6996" s="2">
        <v>-14.47199999999998</v>
      </c>
    </row>
    <row r="6997" spans="1:20" x14ac:dyDescent="0.25">
      <c r="A6997" t="s">
        <v>1002</v>
      </c>
      <c r="B6997" t="s">
        <v>5</v>
      </c>
      <c r="C6997" t="s">
        <v>13</v>
      </c>
      <c r="D6997" s="1">
        <v>43200</v>
      </c>
      <c r="E6997" s="1">
        <v>43367</v>
      </c>
      <c r="F6997" s="1">
        <v>43382</v>
      </c>
      <c r="G6997" s="1">
        <v>43381</v>
      </c>
      <c r="H6997" s="13">
        <f>Orders[[#This Row],[DeliveryDate]]-Orders[[#This Row],[OrderDate]]</f>
        <v>14</v>
      </c>
      <c r="I6997" t="s">
        <v>3</v>
      </c>
      <c r="J6997" t="str">
        <f>_xlfn.XLOOKUP(Orders[[#This Row],[_SalesRepID]],'Sales team'!A:A,'Sales team'!B:B)</f>
        <v>Nicholas Cunningham</v>
      </c>
      <c r="K6997">
        <v>19</v>
      </c>
      <c r="L6997">
        <v>40</v>
      </c>
      <c r="M6997">
        <v>306</v>
      </c>
      <c r="N6997" t="str">
        <f>_xlfn.XLOOKUP(Orders[[#This Row],[_ProductID]],Products!A:A,Products!C:C)</f>
        <v>Kitchen &amp; Dining</v>
      </c>
      <c r="O6997">
        <v>1</v>
      </c>
      <c r="P6997">
        <v>0.05</v>
      </c>
      <c r="Q6997" s="2">
        <v>1896.1000000000001</v>
      </c>
      <c r="R6997" s="2">
        <v>1592.7240000000002</v>
      </c>
      <c r="S6997" s="2">
        <v>7205.18</v>
      </c>
      <c r="T6997" s="2">
        <v>834.28399999999965</v>
      </c>
    </row>
    <row r="6998" spans="1:20" x14ac:dyDescent="0.25">
      <c r="A6998" t="s">
        <v>1003</v>
      </c>
      <c r="B6998" t="s">
        <v>1</v>
      </c>
      <c r="C6998" t="s">
        <v>13</v>
      </c>
      <c r="D6998" s="1">
        <v>43300</v>
      </c>
      <c r="E6998" s="1">
        <v>43367</v>
      </c>
      <c r="F6998" s="1">
        <v>43379</v>
      </c>
      <c r="G6998" s="1">
        <v>43383</v>
      </c>
      <c r="H6998" s="13">
        <f>Orders[[#This Row],[DeliveryDate]]-Orders[[#This Row],[OrderDate]]</f>
        <v>16</v>
      </c>
      <c r="I6998" t="s">
        <v>3</v>
      </c>
      <c r="J6998" t="str">
        <f>_xlfn.XLOOKUP(Orders[[#This Row],[_SalesRepID]],'Sales team'!A:A,'Sales team'!B:B)</f>
        <v>Carl Nguyen</v>
      </c>
      <c r="K6998">
        <v>12</v>
      </c>
      <c r="L6998">
        <v>41</v>
      </c>
      <c r="M6998">
        <v>286</v>
      </c>
      <c r="N6998" t="str">
        <f>_xlfn.XLOOKUP(Orders[[#This Row],[_ProductID]],Products!A:A,Products!C:C)</f>
        <v>Home décor</v>
      </c>
      <c r="O6998">
        <v>14</v>
      </c>
      <c r="P6998">
        <v>7.4999999999999997E-2</v>
      </c>
      <c r="Q6998" s="2">
        <v>804</v>
      </c>
      <c r="R6998" s="2">
        <v>410.04</v>
      </c>
      <c r="S6998" s="2">
        <v>5949.6</v>
      </c>
      <c r="T6998" s="2">
        <v>2669.28</v>
      </c>
    </row>
    <row r="6999" spans="1:20" x14ac:dyDescent="0.25">
      <c r="A6999" t="s">
        <v>1004</v>
      </c>
      <c r="B6999" t="s">
        <v>1</v>
      </c>
      <c r="C6999" t="s">
        <v>13</v>
      </c>
      <c r="D6999" s="1">
        <v>43300</v>
      </c>
      <c r="E6999" s="1">
        <v>43367</v>
      </c>
      <c r="F6999" s="1">
        <v>43373</v>
      </c>
      <c r="G6999" s="1">
        <v>43382</v>
      </c>
      <c r="H6999" s="13">
        <f>Orders[[#This Row],[DeliveryDate]]-Orders[[#This Row],[OrderDate]]</f>
        <v>15</v>
      </c>
      <c r="I6999" t="s">
        <v>3</v>
      </c>
      <c r="J6999" t="str">
        <f>_xlfn.XLOOKUP(Orders[[#This Row],[_SalesRepID]],'Sales team'!A:A,'Sales team'!B:B)</f>
        <v>Shawn Cook</v>
      </c>
      <c r="K6999">
        <v>7</v>
      </c>
      <c r="L6999">
        <v>31</v>
      </c>
      <c r="M6999">
        <v>285</v>
      </c>
      <c r="N6999" t="str">
        <f>_xlfn.XLOOKUP(Orders[[#This Row],[_ProductID]],Products!A:A,Products!C:C)</f>
        <v>Home décor</v>
      </c>
      <c r="O6999">
        <v>30</v>
      </c>
      <c r="P6999">
        <v>0.1</v>
      </c>
      <c r="Q6999" s="2">
        <v>1112.2</v>
      </c>
      <c r="R6999" s="2">
        <v>778.54</v>
      </c>
      <c r="S6999" s="2">
        <v>5004.9000000000005</v>
      </c>
      <c r="T6999" s="2">
        <v>1112.2000000000007</v>
      </c>
    </row>
    <row r="7000" spans="1:20" x14ac:dyDescent="0.25">
      <c r="A7000" t="s">
        <v>1005</v>
      </c>
      <c r="B7000" t="s">
        <v>5</v>
      </c>
      <c r="C7000" t="s">
        <v>6</v>
      </c>
      <c r="D7000" s="1">
        <v>43200</v>
      </c>
      <c r="E7000" s="1">
        <v>43367</v>
      </c>
      <c r="F7000" s="1">
        <v>43387</v>
      </c>
      <c r="G7000" s="1">
        <v>43371</v>
      </c>
      <c r="H7000" s="13">
        <f>Orders[[#This Row],[DeliveryDate]]-Orders[[#This Row],[OrderDate]]</f>
        <v>4</v>
      </c>
      <c r="I7000" t="s">
        <v>3</v>
      </c>
      <c r="J7000" t="str">
        <f>_xlfn.XLOOKUP(Orders[[#This Row],[_SalesRepID]],'Sales team'!A:A,'Sales team'!B:B)</f>
        <v>Paul Holmes</v>
      </c>
      <c r="K7000">
        <v>14</v>
      </c>
      <c r="L7000">
        <v>18</v>
      </c>
      <c r="M7000">
        <v>174</v>
      </c>
      <c r="N7000" t="str">
        <f>_xlfn.XLOOKUP(Orders[[#This Row],[_ProductID]],Products!A:A,Products!C:C)</f>
        <v>Furniture</v>
      </c>
      <c r="O7000">
        <v>22</v>
      </c>
      <c r="P7000">
        <v>0.1</v>
      </c>
      <c r="Q7000" s="2">
        <v>971.5</v>
      </c>
      <c r="R7000" s="2">
        <v>437.17500000000001</v>
      </c>
      <c r="S7000" s="2">
        <v>6120.45</v>
      </c>
      <c r="T7000" s="2">
        <v>3060.2249999999999</v>
      </c>
    </row>
    <row r="7001" spans="1:20" x14ac:dyDescent="0.25">
      <c r="A7001" t="s">
        <v>1006</v>
      </c>
      <c r="B7001" t="s">
        <v>5</v>
      </c>
      <c r="C7001" t="s">
        <v>13</v>
      </c>
      <c r="D7001" s="1">
        <v>43200</v>
      </c>
      <c r="E7001" s="1">
        <v>43367</v>
      </c>
      <c r="F7001" s="1">
        <v>43393</v>
      </c>
      <c r="G7001" s="1">
        <v>43383</v>
      </c>
      <c r="H7001" s="13">
        <f>Orders[[#This Row],[DeliveryDate]]-Orders[[#This Row],[OrderDate]]</f>
        <v>16</v>
      </c>
      <c r="I7001" t="s">
        <v>3</v>
      </c>
      <c r="J7001" t="str">
        <f>_xlfn.XLOOKUP(Orders[[#This Row],[_SalesRepID]],'Sales team'!A:A,'Sales team'!B:B)</f>
        <v>Frank Brown</v>
      </c>
      <c r="K7001">
        <v>17</v>
      </c>
      <c r="L7001">
        <v>30</v>
      </c>
      <c r="M7001">
        <v>271</v>
      </c>
      <c r="N7001" t="str">
        <f>_xlfn.XLOOKUP(Orders[[#This Row],[_ProductID]],Products!A:A,Products!C:C)</f>
        <v>Home décor</v>
      </c>
      <c r="O7001">
        <v>3</v>
      </c>
      <c r="P7001">
        <v>0.05</v>
      </c>
      <c r="Q7001" s="2">
        <v>2465.6</v>
      </c>
      <c r="R7001" s="2">
        <v>1380.7360000000001</v>
      </c>
      <c r="S7001" s="2">
        <v>4684.6399999999994</v>
      </c>
      <c r="T7001" s="2">
        <v>1923.1679999999992</v>
      </c>
    </row>
    <row r="7002" spans="1:20" x14ac:dyDescent="0.25">
      <c r="A7002" t="s">
        <v>1007</v>
      </c>
      <c r="B7002" t="s">
        <v>1</v>
      </c>
      <c r="C7002" t="s">
        <v>2</v>
      </c>
      <c r="D7002" s="1">
        <v>43200</v>
      </c>
      <c r="E7002" s="1">
        <v>43367</v>
      </c>
      <c r="F7002" s="1">
        <v>43369</v>
      </c>
      <c r="G7002" s="1">
        <v>43388</v>
      </c>
      <c r="H7002" s="13">
        <f>Orders[[#This Row],[DeliveryDate]]-Orders[[#This Row],[OrderDate]]</f>
        <v>21</v>
      </c>
      <c r="I7002" t="s">
        <v>3</v>
      </c>
      <c r="J7002" t="str">
        <f>_xlfn.XLOOKUP(Orders[[#This Row],[_SalesRepID]],'Sales team'!A:A,'Sales team'!B:B)</f>
        <v>Keith Griffin</v>
      </c>
      <c r="K7002">
        <v>2</v>
      </c>
      <c r="L7002">
        <v>34</v>
      </c>
      <c r="M7002">
        <v>208</v>
      </c>
      <c r="N7002" t="str">
        <f>_xlfn.XLOOKUP(Orders[[#This Row],[_ProductID]],Products!A:A,Products!C:C)</f>
        <v>Electronics</v>
      </c>
      <c r="O7002">
        <v>47</v>
      </c>
      <c r="P7002">
        <v>0.05</v>
      </c>
      <c r="Q7002" s="2">
        <v>2659.9</v>
      </c>
      <c r="R7002" s="2">
        <v>1915.1279999999999</v>
      </c>
      <c r="S7002" s="2">
        <v>15161.43</v>
      </c>
      <c r="T7002" s="2">
        <v>3670.6620000000003</v>
      </c>
    </row>
    <row r="7003" spans="1:20" x14ac:dyDescent="0.25">
      <c r="A7003" t="s">
        <v>990</v>
      </c>
      <c r="B7003" t="s">
        <v>8</v>
      </c>
      <c r="C7003" t="s">
        <v>25</v>
      </c>
      <c r="D7003" s="1">
        <v>43300</v>
      </c>
      <c r="E7003" s="1">
        <v>43366</v>
      </c>
      <c r="F7003" s="1">
        <v>43378</v>
      </c>
      <c r="G7003" s="1">
        <v>43377</v>
      </c>
      <c r="H7003" s="13">
        <f>Orders[[#This Row],[DeliveryDate]]-Orders[[#This Row],[OrderDate]]</f>
        <v>11</v>
      </c>
      <c r="I7003" t="s">
        <v>3</v>
      </c>
      <c r="J7003" t="str">
        <f>_xlfn.XLOOKUP(Orders[[#This Row],[_SalesRepID]],'Sales team'!A:A,'Sales team'!B:B)</f>
        <v>Patrick Graham</v>
      </c>
      <c r="K7003">
        <v>25</v>
      </c>
      <c r="L7003">
        <v>31</v>
      </c>
      <c r="M7003">
        <v>339</v>
      </c>
      <c r="N7003" t="str">
        <f>_xlfn.XLOOKUP(Orders[[#This Row],[_ProductID]],Products!A:A,Products!C:C)</f>
        <v>Furniture</v>
      </c>
      <c r="O7003">
        <v>5</v>
      </c>
      <c r="P7003">
        <v>0.05</v>
      </c>
      <c r="Q7003" s="2">
        <v>3886</v>
      </c>
      <c r="R7003" s="2">
        <v>2215.02</v>
      </c>
      <c r="S7003" s="2">
        <v>22150.2</v>
      </c>
      <c r="T7003" s="2">
        <v>8860.0800000000017</v>
      </c>
    </row>
    <row r="7004" spans="1:20" x14ac:dyDescent="0.25">
      <c r="A7004" t="s">
        <v>991</v>
      </c>
      <c r="B7004" t="s">
        <v>1</v>
      </c>
      <c r="C7004" t="s">
        <v>6</v>
      </c>
      <c r="D7004" s="1">
        <v>43300</v>
      </c>
      <c r="E7004" s="1">
        <v>43366</v>
      </c>
      <c r="F7004" s="1">
        <v>43381</v>
      </c>
      <c r="G7004" s="1">
        <v>43382</v>
      </c>
      <c r="H7004" s="13">
        <f>Orders[[#This Row],[DeliveryDate]]-Orders[[#This Row],[OrderDate]]</f>
        <v>16</v>
      </c>
      <c r="I7004" t="s">
        <v>3</v>
      </c>
      <c r="J7004" t="str">
        <f>_xlfn.XLOOKUP(Orders[[#This Row],[_SalesRepID]],'Sales team'!A:A,'Sales team'!B:B)</f>
        <v>Jonathan Hawkins</v>
      </c>
      <c r="K7004">
        <v>10</v>
      </c>
      <c r="L7004">
        <v>30</v>
      </c>
      <c r="M7004">
        <v>184</v>
      </c>
      <c r="N7004" t="str">
        <f>_xlfn.XLOOKUP(Orders[[#This Row],[_ProductID]],Products!A:A,Products!C:C)</f>
        <v>Home décor</v>
      </c>
      <c r="O7004">
        <v>43</v>
      </c>
      <c r="P7004">
        <v>0.15</v>
      </c>
      <c r="Q7004" s="2">
        <v>1125.6000000000001</v>
      </c>
      <c r="R7004" s="2">
        <v>574.05600000000004</v>
      </c>
      <c r="S7004" s="2">
        <v>5740.56</v>
      </c>
      <c r="T7004" s="2">
        <v>2296.2240000000002</v>
      </c>
    </row>
    <row r="7005" spans="1:20" x14ac:dyDescent="0.25">
      <c r="A7005" t="s">
        <v>992</v>
      </c>
      <c r="B7005" t="s">
        <v>1</v>
      </c>
      <c r="C7005" t="s">
        <v>13</v>
      </c>
      <c r="D7005" s="1">
        <v>43200</v>
      </c>
      <c r="E7005" s="1">
        <v>43366</v>
      </c>
      <c r="F7005" s="1">
        <v>43375</v>
      </c>
      <c r="G7005" s="1">
        <v>43383</v>
      </c>
      <c r="H7005" s="13">
        <f>Orders[[#This Row],[DeliveryDate]]-Orders[[#This Row],[OrderDate]]</f>
        <v>17</v>
      </c>
      <c r="I7005" t="s">
        <v>3</v>
      </c>
      <c r="J7005" t="str">
        <f>_xlfn.XLOOKUP(Orders[[#This Row],[_SalesRepID]],'Sales team'!A:A,'Sales team'!B:B)</f>
        <v>Keith Griffin</v>
      </c>
      <c r="K7005">
        <v>2</v>
      </c>
      <c r="L7005">
        <v>43</v>
      </c>
      <c r="M7005">
        <v>325</v>
      </c>
      <c r="N7005" t="str">
        <f>_xlfn.XLOOKUP(Orders[[#This Row],[_ProductID]],Products!A:A,Products!C:C)</f>
        <v>Home décor</v>
      </c>
      <c r="O7005">
        <v>23</v>
      </c>
      <c r="P7005">
        <v>0.1</v>
      </c>
      <c r="Q7005" s="2">
        <v>3899.4</v>
      </c>
      <c r="R7005" s="2">
        <v>1832.7179999999998</v>
      </c>
      <c r="S7005" s="2">
        <v>7018.92</v>
      </c>
      <c r="T7005" s="2">
        <v>3353.4840000000004</v>
      </c>
    </row>
    <row r="7006" spans="1:20" x14ac:dyDescent="0.25">
      <c r="A7006" t="s">
        <v>993</v>
      </c>
      <c r="B7006" t="s">
        <v>5</v>
      </c>
      <c r="C7006" t="s">
        <v>2</v>
      </c>
      <c r="D7006" s="1">
        <v>43300</v>
      </c>
      <c r="E7006" s="1">
        <v>43366</v>
      </c>
      <c r="F7006" s="1">
        <v>43369</v>
      </c>
      <c r="G7006" s="1">
        <v>43381</v>
      </c>
      <c r="H7006" s="13">
        <f>Orders[[#This Row],[DeliveryDate]]-Orders[[#This Row],[OrderDate]]</f>
        <v>15</v>
      </c>
      <c r="I7006" t="s">
        <v>3</v>
      </c>
      <c r="J7006" t="str">
        <f>_xlfn.XLOOKUP(Orders[[#This Row],[_SalesRepID]],'Sales team'!A:A,'Sales team'!B:B)</f>
        <v>Paul Holmes</v>
      </c>
      <c r="K7006">
        <v>14</v>
      </c>
      <c r="L7006">
        <v>5</v>
      </c>
      <c r="M7006">
        <v>211</v>
      </c>
      <c r="N7006" t="str">
        <f>_xlfn.XLOOKUP(Orders[[#This Row],[_ProductID]],Products!A:A,Products!C:C)</f>
        <v>Kitchen &amp; Dining</v>
      </c>
      <c r="O7006">
        <v>8</v>
      </c>
      <c r="P7006">
        <v>0.05</v>
      </c>
      <c r="Q7006" s="2">
        <v>1842.5</v>
      </c>
      <c r="R7006" s="2">
        <v>976.52500000000009</v>
      </c>
      <c r="S7006" s="2">
        <v>8751.875</v>
      </c>
      <c r="T7006" s="2">
        <v>3869.25</v>
      </c>
    </row>
    <row r="7007" spans="1:20" x14ac:dyDescent="0.25">
      <c r="A7007" t="s">
        <v>994</v>
      </c>
      <c r="B7007" t="s">
        <v>5</v>
      </c>
      <c r="C7007" t="s">
        <v>6</v>
      </c>
      <c r="D7007" s="1">
        <v>43200</v>
      </c>
      <c r="E7007" s="1">
        <v>43366</v>
      </c>
      <c r="F7007" s="1">
        <v>43379</v>
      </c>
      <c r="G7007" s="1">
        <v>43391</v>
      </c>
      <c r="H7007" s="13">
        <f>Orders[[#This Row],[DeliveryDate]]-Orders[[#This Row],[OrderDate]]</f>
        <v>25</v>
      </c>
      <c r="I7007" t="s">
        <v>3</v>
      </c>
      <c r="J7007" t="str">
        <f>_xlfn.XLOOKUP(Orders[[#This Row],[_SalesRepID]],'Sales team'!A:A,'Sales team'!B:B)</f>
        <v>Frank Brown</v>
      </c>
      <c r="K7007">
        <v>17</v>
      </c>
      <c r="L7007">
        <v>11</v>
      </c>
      <c r="M7007">
        <v>155</v>
      </c>
      <c r="N7007" t="str">
        <f>_xlfn.XLOOKUP(Orders[[#This Row],[_ProductID]],Products!A:A,Products!C:C)</f>
        <v>Home décor</v>
      </c>
      <c r="O7007">
        <v>27</v>
      </c>
      <c r="P7007">
        <v>0.05</v>
      </c>
      <c r="Q7007" s="2">
        <v>201</v>
      </c>
      <c r="R7007" s="2">
        <v>86.429999999999993</v>
      </c>
      <c r="S7007" s="2">
        <v>381.9</v>
      </c>
      <c r="T7007" s="2">
        <v>209.04</v>
      </c>
    </row>
    <row r="7008" spans="1:20" x14ac:dyDescent="0.25">
      <c r="A7008" t="s">
        <v>995</v>
      </c>
      <c r="B7008" t="s">
        <v>5</v>
      </c>
      <c r="C7008" t="s">
        <v>13</v>
      </c>
      <c r="D7008" s="1">
        <v>43200</v>
      </c>
      <c r="E7008" s="1">
        <v>43366</v>
      </c>
      <c r="F7008" s="1">
        <v>43390</v>
      </c>
      <c r="G7008" s="1">
        <v>43383</v>
      </c>
      <c r="H7008" s="13">
        <f>Orders[[#This Row],[DeliveryDate]]-Orders[[#This Row],[OrderDate]]</f>
        <v>17</v>
      </c>
      <c r="I7008" t="s">
        <v>3</v>
      </c>
      <c r="J7008" t="str">
        <f>_xlfn.XLOOKUP(Orders[[#This Row],[_SalesRepID]],'Sales team'!A:A,'Sales team'!B:B)</f>
        <v>Todd Roberts</v>
      </c>
      <c r="K7008">
        <v>13</v>
      </c>
      <c r="L7008">
        <v>32</v>
      </c>
      <c r="M7008">
        <v>301</v>
      </c>
      <c r="N7008" t="str">
        <f>_xlfn.XLOOKUP(Orders[[#This Row],[_ProductID]],Products!A:A,Products!C:C)</f>
        <v>Home décor</v>
      </c>
      <c r="O7008">
        <v>45</v>
      </c>
      <c r="P7008">
        <v>0.05</v>
      </c>
      <c r="Q7008" s="2">
        <v>1768.8</v>
      </c>
      <c r="R7008" s="2">
        <v>707.52</v>
      </c>
      <c r="S7008" s="2">
        <v>11762.52</v>
      </c>
      <c r="T7008" s="2">
        <v>6809.880000000001</v>
      </c>
    </row>
    <row r="7009" spans="1:20" x14ac:dyDescent="0.25">
      <c r="A7009" t="s">
        <v>996</v>
      </c>
      <c r="B7009" t="s">
        <v>1</v>
      </c>
      <c r="C7009" t="s">
        <v>13</v>
      </c>
      <c r="D7009" s="1">
        <v>43200</v>
      </c>
      <c r="E7009" s="1">
        <v>43366</v>
      </c>
      <c r="F7009" s="1">
        <v>43372</v>
      </c>
      <c r="G7009" s="1">
        <v>43377</v>
      </c>
      <c r="H7009" s="13">
        <f>Orders[[#This Row],[DeliveryDate]]-Orders[[#This Row],[OrderDate]]</f>
        <v>11</v>
      </c>
      <c r="I7009" t="s">
        <v>3</v>
      </c>
      <c r="J7009" t="str">
        <f>_xlfn.XLOOKUP(Orders[[#This Row],[_SalesRepID]],'Sales team'!A:A,'Sales team'!B:B)</f>
        <v>Jerry Green</v>
      </c>
      <c r="K7009">
        <v>3</v>
      </c>
      <c r="L7009">
        <v>24</v>
      </c>
      <c r="M7009">
        <v>267</v>
      </c>
      <c r="N7009" t="str">
        <f>_xlfn.XLOOKUP(Orders[[#This Row],[_ProductID]],Products!A:A,Products!C:C)</f>
        <v>Outdoor</v>
      </c>
      <c r="O7009">
        <v>10</v>
      </c>
      <c r="P7009">
        <v>0.4</v>
      </c>
      <c r="Q7009" s="2">
        <v>5996.5</v>
      </c>
      <c r="R7009" s="2">
        <v>3777.7950000000001</v>
      </c>
      <c r="S7009" s="2">
        <v>3597.9</v>
      </c>
      <c r="T7009" s="2">
        <v>-179.89499999999998</v>
      </c>
    </row>
    <row r="7010" spans="1:20" x14ac:dyDescent="0.25">
      <c r="A7010" t="s">
        <v>997</v>
      </c>
      <c r="B7010" t="s">
        <v>5</v>
      </c>
      <c r="C7010" t="s">
        <v>25</v>
      </c>
      <c r="D7010" s="1">
        <v>43200</v>
      </c>
      <c r="E7010" s="1">
        <v>43366</v>
      </c>
      <c r="F7010" s="1">
        <v>43385</v>
      </c>
      <c r="G7010" s="1">
        <v>43390</v>
      </c>
      <c r="H7010" s="13">
        <f>Orders[[#This Row],[DeliveryDate]]-Orders[[#This Row],[OrderDate]]</f>
        <v>24</v>
      </c>
      <c r="I7010" t="s">
        <v>3</v>
      </c>
      <c r="J7010" t="str">
        <f>_xlfn.XLOOKUP(Orders[[#This Row],[_SalesRepID]],'Sales team'!A:A,'Sales team'!B:B)</f>
        <v>Todd Roberts</v>
      </c>
      <c r="K7010">
        <v>13</v>
      </c>
      <c r="L7010">
        <v>15</v>
      </c>
      <c r="M7010">
        <v>329</v>
      </c>
      <c r="N7010" t="str">
        <f>_xlfn.XLOOKUP(Orders[[#This Row],[_ProductID]],Products!A:A,Products!C:C)</f>
        <v>Home décor</v>
      </c>
      <c r="O7010">
        <v>29</v>
      </c>
      <c r="P7010">
        <v>7.4999999999999997E-2</v>
      </c>
      <c r="Q7010" s="2">
        <v>2525.9</v>
      </c>
      <c r="R7010" s="2">
        <v>1667.0940000000001</v>
      </c>
      <c r="S7010" s="2">
        <v>2336.4575</v>
      </c>
      <c r="T7010" s="2">
        <v>669.36349999999993</v>
      </c>
    </row>
    <row r="7011" spans="1:20" x14ac:dyDescent="0.25">
      <c r="A7011" t="s">
        <v>998</v>
      </c>
      <c r="B7011" t="s">
        <v>8</v>
      </c>
      <c r="C7011" t="s">
        <v>15</v>
      </c>
      <c r="D7011" s="1">
        <v>43300</v>
      </c>
      <c r="E7011" s="1">
        <v>43366</v>
      </c>
      <c r="F7011" s="1">
        <v>43386</v>
      </c>
      <c r="G7011" s="1">
        <v>43384</v>
      </c>
      <c r="H7011" s="13">
        <f>Orders[[#This Row],[DeliveryDate]]-Orders[[#This Row],[OrderDate]]</f>
        <v>18</v>
      </c>
      <c r="I7011" t="s">
        <v>3</v>
      </c>
      <c r="J7011" t="str">
        <f>_xlfn.XLOOKUP(Orders[[#This Row],[_SalesRepID]],'Sales team'!A:A,'Sales team'!B:B)</f>
        <v>Roy Rice</v>
      </c>
      <c r="K7011">
        <v>24</v>
      </c>
      <c r="L7011">
        <v>42</v>
      </c>
      <c r="M7011">
        <v>57</v>
      </c>
      <c r="N7011" t="str">
        <f>_xlfn.XLOOKUP(Orders[[#This Row],[_ProductID]],Products!A:A,Products!C:C)</f>
        <v>Home décor</v>
      </c>
      <c r="O7011">
        <v>26</v>
      </c>
      <c r="P7011">
        <v>0.05</v>
      </c>
      <c r="Q7011" s="2">
        <v>1005</v>
      </c>
      <c r="R7011" s="2">
        <v>562.80000000000007</v>
      </c>
      <c r="S7011" s="2">
        <v>954.75</v>
      </c>
      <c r="T7011" s="2">
        <v>391.94999999999993</v>
      </c>
    </row>
    <row r="7012" spans="1:20" x14ac:dyDescent="0.25">
      <c r="A7012" t="s">
        <v>999</v>
      </c>
      <c r="B7012" t="s">
        <v>5</v>
      </c>
      <c r="C7012" t="s">
        <v>13</v>
      </c>
      <c r="D7012" s="1">
        <v>43200</v>
      </c>
      <c r="E7012" s="1">
        <v>43366</v>
      </c>
      <c r="F7012" s="1">
        <v>43368</v>
      </c>
      <c r="G7012" s="1">
        <v>43377</v>
      </c>
      <c r="H7012" s="13">
        <f>Orders[[#This Row],[DeliveryDate]]-Orders[[#This Row],[OrderDate]]</f>
        <v>11</v>
      </c>
      <c r="I7012" t="s">
        <v>3</v>
      </c>
      <c r="J7012" t="str">
        <f>_xlfn.XLOOKUP(Orders[[#This Row],[_SalesRepID]],'Sales team'!A:A,'Sales team'!B:B)</f>
        <v>Roger Alexander</v>
      </c>
      <c r="K7012">
        <v>15</v>
      </c>
      <c r="L7012">
        <v>16</v>
      </c>
      <c r="M7012">
        <v>285</v>
      </c>
      <c r="N7012" t="str">
        <f>_xlfn.XLOOKUP(Orders[[#This Row],[_ProductID]],Products!A:A,Products!C:C)</f>
        <v>Kitchen &amp; Dining</v>
      </c>
      <c r="O7012">
        <v>13</v>
      </c>
      <c r="P7012">
        <v>0.3</v>
      </c>
      <c r="Q7012" s="2">
        <v>944.7</v>
      </c>
      <c r="R7012" s="2">
        <v>377.88000000000005</v>
      </c>
      <c r="S7012" s="2">
        <v>3306.45</v>
      </c>
      <c r="T7012" s="2">
        <v>1417.0499999999995</v>
      </c>
    </row>
    <row r="7013" spans="1:20" x14ac:dyDescent="0.25">
      <c r="A7013" t="s">
        <v>1000</v>
      </c>
      <c r="B7013" t="s">
        <v>5</v>
      </c>
      <c r="C7013" t="s">
        <v>2</v>
      </c>
      <c r="D7013" s="1">
        <v>43200</v>
      </c>
      <c r="E7013" s="1">
        <v>43366</v>
      </c>
      <c r="F7013" s="1">
        <v>43374</v>
      </c>
      <c r="G7013" s="1">
        <v>43370</v>
      </c>
      <c r="H7013" s="13">
        <f>Orders[[#This Row],[DeliveryDate]]-Orders[[#This Row],[OrderDate]]</f>
        <v>4</v>
      </c>
      <c r="I7013" t="s">
        <v>3</v>
      </c>
      <c r="J7013" t="str">
        <f>_xlfn.XLOOKUP(Orders[[#This Row],[_SalesRepID]],'Sales team'!A:A,'Sales team'!B:B)</f>
        <v>Roger Alexander</v>
      </c>
      <c r="K7013">
        <v>15</v>
      </c>
      <c r="L7013">
        <v>49</v>
      </c>
      <c r="M7013">
        <v>245</v>
      </c>
      <c r="N7013" t="str">
        <f>_xlfn.XLOOKUP(Orders[[#This Row],[_ProductID]],Products!A:A,Products!C:C)</f>
        <v>Home décor</v>
      </c>
      <c r="O7013">
        <v>32</v>
      </c>
      <c r="P7013">
        <v>0.3</v>
      </c>
      <c r="Q7013" s="2">
        <v>1681.7</v>
      </c>
      <c r="R7013" s="2">
        <v>924.93500000000006</v>
      </c>
      <c r="S7013" s="2">
        <v>8240.33</v>
      </c>
      <c r="T7013" s="2">
        <v>1765.7849999999999</v>
      </c>
    </row>
    <row r="7014" spans="1:20" x14ac:dyDescent="0.25">
      <c r="A7014" t="s">
        <v>981</v>
      </c>
      <c r="B7014" t="s">
        <v>8</v>
      </c>
      <c r="C7014" t="s">
        <v>13</v>
      </c>
      <c r="D7014" s="1">
        <v>43200</v>
      </c>
      <c r="E7014" s="1">
        <v>43365</v>
      </c>
      <c r="F7014" s="1">
        <v>43389</v>
      </c>
      <c r="G7014" s="1">
        <v>43375</v>
      </c>
      <c r="H7014" s="13">
        <f>Orders[[#This Row],[DeliveryDate]]-Orders[[#This Row],[OrderDate]]</f>
        <v>10</v>
      </c>
      <c r="I7014" t="s">
        <v>3</v>
      </c>
      <c r="J7014" t="str">
        <f>_xlfn.XLOOKUP(Orders[[#This Row],[_SalesRepID]],'Sales team'!A:A,'Sales team'!B:B)</f>
        <v>Douglas Tucker</v>
      </c>
      <c r="K7014">
        <v>23</v>
      </c>
      <c r="L7014">
        <v>3</v>
      </c>
      <c r="M7014">
        <v>296</v>
      </c>
      <c r="N7014" t="str">
        <f>_xlfn.XLOOKUP(Orders[[#This Row],[_ProductID]],Products!A:A,Products!C:C)</f>
        <v>Home décor</v>
      </c>
      <c r="O7014">
        <v>40</v>
      </c>
      <c r="P7014">
        <v>7.4999999999999997E-2</v>
      </c>
      <c r="Q7014" s="2">
        <v>1112.2</v>
      </c>
      <c r="R7014" s="2">
        <v>500.49</v>
      </c>
      <c r="S7014" s="2">
        <v>5143.9250000000002</v>
      </c>
      <c r="T7014" s="2">
        <v>2641.4750000000004</v>
      </c>
    </row>
    <row r="7015" spans="1:20" x14ac:dyDescent="0.25">
      <c r="A7015" t="s">
        <v>982</v>
      </c>
      <c r="B7015" t="s">
        <v>8</v>
      </c>
      <c r="C7015" t="s">
        <v>2</v>
      </c>
      <c r="D7015" s="1">
        <v>43300</v>
      </c>
      <c r="E7015" s="1">
        <v>43365</v>
      </c>
      <c r="F7015" s="1">
        <v>43374</v>
      </c>
      <c r="G7015" s="1">
        <v>43378</v>
      </c>
      <c r="H7015" s="13">
        <f>Orders[[#This Row],[DeliveryDate]]-Orders[[#This Row],[OrderDate]]</f>
        <v>13</v>
      </c>
      <c r="I7015" t="s">
        <v>3</v>
      </c>
      <c r="J7015" t="str">
        <f>_xlfn.XLOOKUP(Orders[[#This Row],[_SalesRepID]],'Sales team'!A:A,'Sales team'!B:B)</f>
        <v>Douglas Tucker</v>
      </c>
      <c r="K7015">
        <v>23</v>
      </c>
      <c r="L7015">
        <v>46</v>
      </c>
      <c r="M7015">
        <v>261</v>
      </c>
      <c r="N7015" t="str">
        <f>_xlfn.XLOOKUP(Orders[[#This Row],[_ProductID]],Products!A:A,Products!C:C)</f>
        <v>Home décor</v>
      </c>
      <c r="O7015">
        <v>30</v>
      </c>
      <c r="P7015">
        <v>0.15</v>
      </c>
      <c r="Q7015" s="2">
        <v>904.5</v>
      </c>
      <c r="R7015" s="2">
        <v>370.84499999999997</v>
      </c>
      <c r="S7015" s="2">
        <v>5381.7749999999996</v>
      </c>
      <c r="T7015" s="2">
        <v>2785.8599999999997</v>
      </c>
    </row>
    <row r="7016" spans="1:20" x14ac:dyDescent="0.25">
      <c r="A7016" t="s">
        <v>983</v>
      </c>
      <c r="B7016" t="s">
        <v>5</v>
      </c>
      <c r="C7016" t="s">
        <v>6</v>
      </c>
      <c r="D7016" s="1">
        <v>43300</v>
      </c>
      <c r="E7016" s="1">
        <v>43365</v>
      </c>
      <c r="F7016" s="1">
        <v>43379</v>
      </c>
      <c r="G7016" s="1">
        <v>43370</v>
      </c>
      <c r="H7016" s="13">
        <f>Orders[[#This Row],[DeliveryDate]]-Orders[[#This Row],[OrderDate]]</f>
        <v>5</v>
      </c>
      <c r="I7016" t="s">
        <v>3</v>
      </c>
      <c r="J7016" t="str">
        <f>_xlfn.XLOOKUP(Orders[[#This Row],[_SalesRepID]],'Sales team'!A:A,'Sales team'!B:B)</f>
        <v>Roger Alexander</v>
      </c>
      <c r="K7016">
        <v>15</v>
      </c>
      <c r="L7016">
        <v>50</v>
      </c>
      <c r="M7016">
        <v>93</v>
      </c>
      <c r="N7016" t="str">
        <f>_xlfn.XLOOKUP(Orders[[#This Row],[_ProductID]],Products!A:A,Products!C:C)</f>
        <v>Electronics</v>
      </c>
      <c r="O7016">
        <v>28</v>
      </c>
      <c r="P7016">
        <v>7.4999999999999997E-2</v>
      </c>
      <c r="Q7016" s="2">
        <v>1165.8</v>
      </c>
      <c r="R7016" s="2">
        <v>524.61</v>
      </c>
      <c r="S7016" s="2">
        <v>2156.73</v>
      </c>
      <c r="T7016" s="2">
        <v>1107.51</v>
      </c>
    </row>
    <row r="7017" spans="1:20" x14ac:dyDescent="0.25">
      <c r="A7017" t="s">
        <v>984</v>
      </c>
      <c r="B7017" t="s">
        <v>1</v>
      </c>
      <c r="C7017" t="s">
        <v>13</v>
      </c>
      <c r="D7017" s="1">
        <v>43200</v>
      </c>
      <c r="E7017" s="1">
        <v>43365</v>
      </c>
      <c r="F7017" s="1">
        <v>43373</v>
      </c>
      <c r="G7017" s="1">
        <v>43389</v>
      </c>
      <c r="H7017" s="13">
        <f>Orders[[#This Row],[DeliveryDate]]-Orders[[#This Row],[OrderDate]]</f>
        <v>24</v>
      </c>
      <c r="I7017" t="s">
        <v>3</v>
      </c>
      <c r="J7017" t="str">
        <f>_xlfn.XLOOKUP(Orders[[#This Row],[_SalesRepID]],'Sales team'!A:A,'Sales team'!B:B)</f>
        <v>Adam Hernandez</v>
      </c>
      <c r="K7017">
        <v>1</v>
      </c>
      <c r="L7017">
        <v>14</v>
      </c>
      <c r="M7017">
        <v>291</v>
      </c>
      <c r="N7017" t="str">
        <f>_xlfn.XLOOKUP(Orders[[#This Row],[_ProductID]],Products!A:A,Products!C:C)</f>
        <v>Furniture</v>
      </c>
      <c r="O7017">
        <v>5</v>
      </c>
      <c r="P7017">
        <v>0.15</v>
      </c>
      <c r="Q7017" s="2">
        <v>174.20000000000002</v>
      </c>
      <c r="R7017" s="2">
        <v>116.71400000000001</v>
      </c>
      <c r="S7017" s="2">
        <v>1036.49</v>
      </c>
      <c r="T7017" s="2">
        <v>219.49199999999996</v>
      </c>
    </row>
    <row r="7018" spans="1:20" x14ac:dyDescent="0.25">
      <c r="A7018" t="s">
        <v>985</v>
      </c>
      <c r="B7018" t="s">
        <v>1</v>
      </c>
      <c r="C7018" t="s">
        <v>13</v>
      </c>
      <c r="D7018" s="1">
        <v>43200</v>
      </c>
      <c r="E7018" s="1">
        <v>43365</v>
      </c>
      <c r="F7018" s="1">
        <v>43386</v>
      </c>
      <c r="G7018" s="1">
        <v>43398</v>
      </c>
      <c r="H7018" s="13">
        <f>Orders[[#This Row],[DeliveryDate]]-Orders[[#This Row],[OrderDate]]</f>
        <v>33</v>
      </c>
      <c r="I7018" t="s">
        <v>3</v>
      </c>
      <c r="J7018" t="str">
        <f>_xlfn.XLOOKUP(Orders[[#This Row],[_SalesRepID]],'Sales team'!A:A,'Sales team'!B:B)</f>
        <v>Joshua Little</v>
      </c>
      <c r="K7018">
        <v>11</v>
      </c>
      <c r="L7018">
        <v>27</v>
      </c>
      <c r="M7018">
        <v>320</v>
      </c>
      <c r="N7018" t="str">
        <f>_xlfn.XLOOKUP(Orders[[#This Row],[_ProductID]],Products!A:A,Products!C:C)</f>
        <v>Furniture</v>
      </c>
      <c r="O7018">
        <v>38</v>
      </c>
      <c r="P7018">
        <v>7.4999999999999997E-2</v>
      </c>
      <c r="Q7018" s="2">
        <v>2378.5</v>
      </c>
      <c r="R7018" s="2">
        <v>1379.53</v>
      </c>
      <c r="S7018" s="2">
        <v>13200.675000000001</v>
      </c>
      <c r="T7018" s="2">
        <v>4923.4950000000008</v>
      </c>
    </row>
    <row r="7019" spans="1:20" x14ac:dyDescent="0.25">
      <c r="A7019" t="s">
        <v>986</v>
      </c>
      <c r="B7019" t="s">
        <v>1</v>
      </c>
      <c r="C7019" t="s">
        <v>25</v>
      </c>
      <c r="D7019" s="1">
        <v>43300</v>
      </c>
      <c r="E7019" s="1">
        <v>43365</v>
      </c>
      <c r="F7019" s="1">
        <v>43371</v>
      </c>
      <c r="G7019" s="1">
        <v>43383</v>
      </c>
      <c r="H7019" s="13">
        <f>Orders[[#This Row],[DeliveryDate]]-Orders[[#This Row],[OrderDate]]</f>
        <v>18</v>
      </c>
      <c r="I7019" t="s">
        <v>3</v>
      </c>
      <c r="J7019" t="str">
        <f>_xlfn.XLOOKUP(Orders[[#This Row],[_SalesRepID]],'Sales team'!A:A,'Sales team'!B:B)</f>
        <v>Keith Griffin</v>
      </c>
      <c r="K7019">
        <v>2</v>
      </c>
      <c r="L7019">
        <v>18</v>
      </c>
      <c r="M7019">
        <v>362</v>
      </c>
      <c r="N7019" t="str">
        <f>_xlfn.XLOOKUP(Orders[[#This Row],[_ProductID]],Products!A:A,Products!C:C)</f>
        <v>Home décor</v>
      </c>
      <c r="O7019">
        <v>29</v>
      </c>
      <c r="P7019">
        <v>0.1</v>
      </c>
      <c r="Q7019" s="2">
        <v>1025.1000000000001</v>
      </c>
      <c r="R7019" s="2">
        <v>850.83300000000008</v>
      </c>
      <c r="S7019" s="2">
        <v>3690.3600000000006</v>
      </c>
      <c r="T7019" s="2">
        <v>287.02800000000025</v>
      </c>
    </row>
    <row r="7020" spans="1:20" x14ac:dyDescent="0.25">
      <c r="A7020" t="s">
        <v>987</v>
      </c>
      <c r="B7020" t="s">
        <v>1</v>
      </c>
      <c r="C7020" t="s">
        <v>6</v>
      </c>
      <c r="D7020" s="1">
        <v>43300</v>
      </c>
      <c r="E7020" s="1">
        <v>43365</v>
      </c>
      <c r="F7020" s="1">
        <v>43389</v>
      </c>
      <c r="G7020" s="1">
        <v>43383</v>
      </c>
      <c r="H7020" s="13">
        <f>Orders[[#This Row],[DeliveryDate]]-Orders[[#This Row],[OrderDate]]</f>
        <v>18</v>
      </c>
      <c r="I7020" t="s">
        <v>3</v>
      </c>
      <c r="J7020" t="str">
        <f>_xlfn.XLOOKUP(Orders[[#This Row],[_SalesRepID]],'Sales team'!A:A,'Sales team'!B:B)</f>
        <v>Shawn Cook</v>
      </c>
      <c r="K7020">
        <v>7</v>
      </c>
      <c r="L7020">
        <v>11</v>
      </c>
      <c r="M7020">
        <v>100</v>
      </c>
      <c r="N7020" t="str">
        <f>_xlfn.XLOOKUP(Orders[[#This Row],[_ProductID]],Products!A:A,Products!C:C)</f>
        <v>Home décor</v>
      </c>
      <c r="O7020">
        <v>17</v>
      </c>
      <c r="P7020">
        <v>7.4999999999999997E-2</v>
      </c>
      <c r="Q7020" s="2">
        <v>3839.1</v>
      </c>
      <c r="R7020" s="2">
        <v>2034.723</v>
      </c>
      <c r="S7020" s="2">
        <v>21307.005000000001</v>
      </c>
      <c r="T7020" s="2">
        <v>9098.6670000000013</v>
      </c>
    </row>
    <row r="7021" spans="1:20" x14ac:dyDescent="0.25">
      <c r="A7021" t="s">
        <v>988</v>
      </c>
      <c r="B7021" t="s">
        <v>5</v>
      </c>
      <c r="C7021" t="s">
        <v>6</v>
      </c>
      <c r="D7021" s="1">
        <v>43300</v>
      </c>
      <c r="E7021" s="1">
        <v>43365</v>
      </c>
      <c r="F7021" s="1">
        <v>43388</v>
      </c>
      <c r="G7021" s="1">
        <v>43410</v>
      </c>
      <c r="H7021" s="13">
        <f>Orders[[#This Row],[DeliveryDate]]-Orders[[#This Row],[OrderDate]]</f>
        <v>45</v>
      </c>
      <c r="I7021" t="s">
        <v>3</v>
      </c>
      <c r="J7021" t="str">
        <f>_xlfn.XLOOKUP(Orders[[#This Row],[_SalesRepID]],'Sales team'!A:A,'Sales team'!B:B)</f>
        <v>Anthony Berry</v>
      </c>
      <c r="K7021">
        <v>16</v>
      </c>
      <c r="L7021">
        <v>11</v>
      </c>
      <c r="M7021">
        <v>170</v>
      </c>
      <c r="N7021" t="str">
        <f>_xlfn.XLOOKUP(Orders[[#This Row],[_ProductID]],Products!A:A,Products!C:C)</f>
        <v>Furniture</v>
      </c>
      <c r="O7021">
        <v>34</v>
      </c>
      <c r="P7021">
        <v>0.15</v>
      </c>
      <c r="Q7021" s="2">
        <v>1031.8</v>
      </c>
      <c r="R7021" s="2">
        <v>650.03399999999999</v>
      </c>
      <c r="S7021" s="2">
        <v>7016.24</v>
      </c>
      <c r="T7021" s="2">
        <v>1815.9679999999998</v>
      </c>
    </row>
    <row r="7022" spans="1:20" x14ac:dyDescent="0.25">
      <c r="A7022" t="s">
        <v>989</v>
      </c>
      <c r="B7022" t="s">
        <v>10</v>
      </c>
      <c r="C7022" t="s">
        <v>25</v>
      </c>
      <c r="D7022" s="1">
        <v>43200</v>
      </c>
      <c r="E7022" s="1">
        <v>43365</v>
      </c>
      <c r="F7022" s="1">
        <v>43382</v>
      </c>
      <c r="G7022" s="1">
        <v>43376</v>
      </c>
      <c r="H7022" s="13">
        <f>Orders[[#This Row],[DeliveryDate]]-Orders[[#This Row],[OrderDate]]</f>
        <v>11</v>
      </c>
      <c r="I7022" t="s">
        <v>3</v>
      </c>
      <c r="J7022" t="str">
        <f>_xlfn.XLOOKUP(Orders[[#This Row],[_SalesRepID]],'Sales team'!A:A,'Sales team'!B:B)</f>
        <v>Shawn Torres</v>
      </c>
      <c r="K7022">
        <v>27</v>
      </c>
      <c r="L7022">
        <v>7</v>
      </c>
      <c r="M7022">
        <v>336</v>
      </c>
      <c r="N7022" t="str">
        <f>_xlfn.XLOOKUP(Orders[[#This Row],[_ProductID]],Products!A:A,Products!C:C)</f>
        <v>Kitchen &amp; Dining</v>
      </c>
      <c r="O7022">
        <v>16</v>
      </c>
      <c r="P7022">
        <v>0.05</v>
      </c>
      <c r="Q7022" s="2">
        <v>1005</v>
      </c>
      <c r="R7022" s="2">
        <v>623.1</v>
      </c>
      <c r="S7022" s="2">
        <v>5728.5</v>
      </c>
      <c r="T7022" s="2">
        <v>1989.8999999999996</v>
      </c>
    </row>
    <row r="7023" spans="1:20" x14ac:dyDescent="0.25">
      <c r="A7023" t="s">
        <v>974</v>
      </c>
      <c r="B7023" t="s">
        <v>8</v>
      </c>
      <c r="C7023" t="s">
        <v>2</v>
      </c>
      <c r="D7023" s="1">
        <v>43200</v>
      </c>
      <c r="E7023" s="1">
        <v>43364</v>
      </c>
      <c r="F7023" s="1">
        <v>43388</v>
      </c>
      <c r="G7023" s="1">
        <v>43382</v>
      </c>
      <c r="H7023" s="13">
        <f>Orders[[#This Row],[DeliveryDate]]-Orders[[#This Row],[OrderDate]]</f>
        <v>18</v>
      </c>
      <c r="I7023" t="s">
        <v>3</v>
      </c>
      <c r="J7023" t="str">
        <f>_xlfn.XLOOKUP(Orders[[#This Row],[_SalesRepID]],'Sales team'!A:A,'Sales team'!B:B)</f>
        <v>Roy Rice</v>
      </c>
      <c r="K7023">
        <v>24</v>
      </c>
      <c r="L7023">
        <v>41</v>
      </c>
      <c r="M7023">
        <v>232</v>
      </c>
      <c r="N7023" t="str">
        <f>_xlfn.XLOOKUP(Orders[[#This Row],[_ProductID]],Products!A:A,Products!C:C)</f>
        <v>Home décor</v>
      </c>
      <c r="O7023">
        <v>46</v>
      </c>
      <c r="P7023">
        <v>0.05</v>
      </c>
      <c r="Q7023" s="2">
        <v>5293</v>
      </c>
      <c r="R7023" s="2">
        <v>2858.2200000000003</v>
      </c>
      <c r="S7023" s="2">
        <v>15085.05</v>
      </c>
      <c r="T7023" s="2">
        <v>6510.3899999999994</v>
      </c>
    </row>
    <row r="7024" spans="1:20" x14ac:dyDescent="0.25">
      <c r="A7024" t="s">
        <v>975</v>
      </c>
      <c r="B7024" t="s">
        <v>1</v>
      </c>
      <c r="C7024" t="s">
        <v>46</v>
      </c>
      <c r="D7024" s="1">
        <v>43300</v>
      </c>
      <c r="E7024" s="1">
        <v>43364</v>
      </c>
      <c r="F7024" s="1">
        <v>43372</v>
      </c>
      <c r="G7024" s="1">
        <v>43375</v>
      </c>
      <c r="H7024" s="13">
        <f>Orders[[#This Row],[DeliveryDate]]-Orders[[#This Row],[OrderDate]]</f>
        <v>11</v>
      </c>
      <c r="I7024" t="s">
        <v>3</v>
      </c>
      <c r="J7024" t="str">
        <f>_xlfn.XLOOKUP(Orders[[#This Row],[_SalesRepID]],'Sales team'!A:A,'Sales team'!B:B)</f>
        <v>Keith Griffin</v>
      </c>
      <c r="K7024">
        <v>2</v>
      </c>
      <c r="L7024">
        <v>39</v>
      </c>
      <c r="M7024">
        <v>66</v>
      </c>
      <c r="N7024" t="str">
        <f>_xlfn.XLOOKUP(Orders[[#This Row],[_ProductID]],Products!A:A,Products!C:C)</f>
        <v>Furniture</v>
      </c>
      <c r="O7024">
        <v>15</v>
      </c>
      <c r="P7024">
        <v>0.2</v>
      </c>
      <c r="Q7024" s="2">
        <v>924.6</v>
      </c>
      <c r="R7024" s="2">
        <v>406.82400000000001</v>
      </c>
      <c r="S7024" s="2">
        <v>4438.0800000000008</v>
      </c>
      <c r="T7024" s="2">
        <v>1997.1360000000009</v>
      </c>
    </row>
    <row r="7025" spans="1:20" x14ac:dyDescent="0.25">
      <c r="A7025" t="s">
        <v>976</v>
      </c>
      <c r="B7025" t="s">
        <v>1</v>
      </c>
      <c r="C7025" t="s">
        <v>6</v>
      </c>
      <c r="D7025" s="1">
        <v>43300</v>
      </c>
      <c r="E7025" s="1">
        <v>43364</v>
      </c>
      <c r="F7025" s="1">
        <v>43373</v>
      </c>
      <c r="G7025" s="1">
        <v>43377</v>
      </c>
      <c r="H7025" s="13">
        <f>Orders[[#This Row],[DeliveryDate]]-Orders[[#This Row],[OrderDate]]</f>
        <v>13</v>
      </c>
      <c r="I7025" t="s">
        <v>3</v>
      </c>
      <c r="J7025" t="str">
        <f>_xlfn.XLOOKUP(Orders[[#This Row],[_SalesRepID]],'Sales team'!A:A,'Sales team'!B:B)</f>
        <v>Chris Armstrong</v>
      </c>
      <c r="K7025">
        <v>4</v>
      </c>
      <c r="L7025">
        <v>47</v>
      </c>
      <c r="M7025">
        <v>160</v>
      </c>
      <c r="N7025" t="str">
        <f>_xlfn.XLOOKUP(Orders[[#This Row],[_ProductID]],Products!A:A,Products!C:C)</f>
        <v>Kitchen &amp; Dining</v>
      </c>
      <c r="O7025">
        <v>1</v>
      </c>
      <c r="P7025">
        <v>0.1</v>
      </c>
      <c r="Q7025" s="2">
        <v>884.4</v>
      </c>
      <c r="R7025" s="2">
        <v>619.07999999999993</v>
      </c>
      <c r="S7025" s="2">
        <v>3183.84</v>
      </c>
      <c r="T7025" s="2">
        <v>707.52000000000044</v>
      </c>
    </row>
    <row r="7026" spans="1:20" x14ac:dyDescent="0.25">
      <c r="A7026" t="s">
        <v>977</v>
      </c>
      <c r="B7026" t="s">
        <v>5</v>
      </c>
      <c r="C7026" t="s">
        <v>15</v>
      </c>
      <c r="D7026" s="1">
        <v>43300</v>
      </c>
      <c r="E7026" s="1">
        <v>43364</v>
      </c>
      <c r="F7026" s="1">
        <v>43368</v>
      </c>
      <c r="G7026" s="1">
        <v>43384</v>
      </c>
      <c r="H7026" s="13">
        <f>Orders[[#This Row],[DeliveryDate]]-Orders[[#This Row],[OrderDate]]</f>
        <v>20</v>
      </c>
      <c r="I7026" t="s">
        <v>3</v>
      </c>
      <c r="J7026" t="str">
        <f>_xlfn.XLOOKUP(Orders[[#This Row],[_SalesRepID]],'Sales team'!A:A,'Sales team'!B:B)</f>
        <v>Shawn Wallace</v>
      </c>
      <c r="K7026">
        <v>18</v>
      </c>
      <c r="L7026">
        <v>3</v>
      </c>
      <c r="M7026">
        <v>58</v>
      </c>
      <c r="N7026" t="str">
        <f>_xlfn.XLOOKUP(Orders[[#This Row],[_ProductID]],Products!A:A,Products!C:C)</f>
        <v>Home décor</v>
      </c>
      <c r="O7026">
        <v>11</v>
      </c>
      <c r="P7026">
        <v>0.4</v>
      </c>
      <c r="Q7026" s="2">
        <v>2458.9</v>
      </c>
      <c r="R7026" s="2">
        <v>1819.586</v>
      </c>
      <c r="S7026" s="2">
        <v>10327.379999999999</v>
      </c>
      <c r="T7026" s="2">
        <v>-2409.7220000000016</v>
      </c>
    </row>
    <row r="7027" spans="1:20" x14ac:dyDescent="0.25">
      <c r="A7027" t="s">
        <v>978</v>
      </c>
      <c r="B7027" t="s">
        <v>1</v>
      </c>
      <c r="C7027" t="s">
        <v>25</v>
      </c>
      <c r="D7027" s="1">
        <v>43200</v>
      </c>
      <c r="E7027" s="1">
        <v>43364</v>
      </c>
      <c r="F7027" s="1">
        <v>43387</v>
      </c>
      <c r="G7027" s="1">
        <v>43374</v>
      </c>
      <c r="H7027" s="13">
        <f>Orders[[#This Row],[DeliveryDate]]-Orders[[#This Row],[OrderDate]]</f>
        <v>10</v>
      </c>
      <c r="I7027" t="s">
        <v>3</v>
      </c>
      <c r="J7027" t="str">
        <f>_xlfn.XLOOKUP(Orders[[#This Row],[_SalesRepID]],'Sales team'!A:A,'Sales team'!B:B)</f>
        <v>Jerry Green</v>
      </c>
      <c r="K7027">
        <v>3</v>
      </c>
      <c r="L7027">
        <v>42</v>
      </c>
      <c r="M7027">
        <v>357</v>
      </c>
      <c r="N7027" t="str">
        <f>_xlfn.XLOOKUP(Orders[[#This Row],[_ProductID]],Products!A:A,Products!C:C)</f>
        <v>Outdoor</v>
      </c>
      <c r="O7027">
        <v>18</v>
      </c>
      <c r="P7027">
        <v>0.05</v>
      </c>
      <c r="Q7027" s="2">
        <v>924.6</v>
      </c>
      <c r="R7027" s="2">
        <v>656.46600000000001</v>
      </c>
      <c r="S7027" s="2">
        <v>7026.96</v>
      </c>
      <c r="T7027" s="2">
        <v>1775.232</v>
      </c>
    </row>
    <row r="7028" spans="1:20" x14ac:dyDescent="0.25">
      <c r="A7028" t="s">
        <v>979</v>
      </c>
      <c r="B7028" t="s">
        <v>1</v>
      </c>
      <c r="C7028" t="s">
        <v>6</v>
      </c>
      <c r="D7028" s="1">
        <v>43200</v>
      </c>
      <c r="E7028" s="1">
        <v>43364</v>
      </c>
      <c r="F7028" s="1">
        <v>43376</v>
      </c>
      <c r="G7028" s="1">
        <v>43370</v>
      </c>
      <c r="H7028" s="13">
        <f>Orders[[#This Row],[DeliveryDate]]-Orders[[#This Row],[OrderDate]]</f>
        <v>6</v>
      </c>
      <c r="I7028" t="s">
        <v>3</v>
      </c>
      <c r="J7028" t="str">
        <f>_xlfn.XLOOKUP(Orders[[#This Row],[_SalesRepID]],'Sales team'!A:A,'Sales team'!B:B)</f>
        <v>George Lewis</v>
      </c>
      <c r="K7028">
        <v>8</v>
      </c>
      <c r="L7028">
        <v>12</v>
      </c>
      <c r="M7028">
        <v>101</v>
      </c>
      <c r="N7028" t="str">
        <f>_xlfn.XLOOKUP(Orders[[#This Row],[_ProductID]],Products!A:A,Products!C:C)</f>
        <v>Home décor</v>
      </c>
      <c r="O7028">
        <v>21</v>
      </c>
      <c r="P7028">
        <v>0.05</v>
      </c>
      <c r="Q7028" s="2">
        <v>6344.9000000000005</v>
      </c>
      <c r="R7028" s="2">
        <v>3235.8990000000003</v>
      </c>
      <c r="S7028" s="2">
        <v>48221.240000000005</v>
      </c>
      <c r="T7028" s="2">
        <v>22334.048000000003</v>
      </c>
    </row>
    <row r="7029" spans="1:20" x14ac:dyDescent="0.25">
      <c r="A7029" t="s">
        <v>980</v>
      </c>
      <c r="B7029" t="s">
        <v>5</v>
      </c>
      <c r="C7029" t="s">
        <v>15</v>
      </c>
      <c r="D7029" s="1">
        <v>43300</v>
      </c>
      <c r="E7029" s="1">
        <v>43364</v>
      </c>
      <c r="F7029" s="1">
        <v>43382</v>
      </c>
      <c r="G7029" s="1">
        <v>43371</v>
      </c>
      <c r="H7029" s="13">
        <f>Orders[[#This Row],[DeliveryDate]]-Orders[[#This Row],[OrderDate]]</f>
        <v>7</v>
      </c>
      <c r="I7029" t="s">
        <v>3</v>
      </c>
      <c r="J7029" t="str">
        <f>_xlfn.XLOOKUP(Orders[[#This Row],[_SalesRepID]],'Sales team'!A:A,'Sales team'!B:B)</f>
        <v>Shawn Wallace</v>
      </c>
      <c r="K7029">
        <v>18</v>
      </c>
      <c r="L7029">
        <v>14</v>
      </c>
      <c r="M7029">
        <v>22</v>
      </c>
      <c r="N7029" t="str">
        <f>_xlfn.XLOOKUP(Orders[[#This Row],[_ProductID]],Products!A:A,Products!C:C)</f>
        <v>Home décor</v>
      </c>
      <c r="O7029">
        <v>44</v>
      </c>
      <c r="P7029">
        <v>0.4</v>
      </c>
      <c r="Q7029" s="2">
        <v>3932.9</v>
      </c>
      <c r="R7029" s="2">
        <v>2910.346</v>
      </c>
      <c r="S7029" s="2">
        <v>4719.4799999999996</v>
      </c>
      <c r="T7029" s="2">
        <v>-1101.2120000000004</v>
      </c>
    </row>
    <row r="7030" spans="1:20" x14ac:dyDescent="0.25">
      <c r="A7030" t="s">
        <v>967</v>
      </c>
      <c r="B7030" t="s">
        <v>1</v>
      </c>
      <c r="C7030" t="s">
        <v>2</v>
      </c>
      <c r="D7030" s="1">
        <v>43300</v>
      </c>
      <c r="E7030" s="1">
        <v>43363</v>
      </c>
      <c r="F7030" s="1">
        <v>43369</v>
      </c>
      <c r="G7030" s="1">
        <v>43377</v>
      </c>
      <c r="H7030" s="13">
        <f>Orders[[#This Row],[DeliveryDate]]-Orders[[#This Row],[OrderDate]]</f>
        <v>14</v>
      </c>
      <c r="I7030" t="s">
        <v>3</v>
      </c>
      <c r="J7030" t="str">
        <f>_xlfn.XLOOKUP(Orders[[#This Row],[_SalesRepID]],'Sales team'!A:A,'Sales team'!B:B)</f>
        <v>George Lewis</v>
      </c>
      <c r="K7030">
        <v>8</v>
      </c>
      <c r="L7030">
        <v>23</v>
      </c>
      <c r="M7030">
        <v>211</v>
      </c>
      <c r="N7030" t="str">
        <f>_xlfn.XLOOKUP(Orders[[#This Row],[_ProductID]],Products!A:A,Products!C:C)</f>
        <v>Home décor</v>
      </c>
      <c r="O7030">
        <v>45</v>
      </c>
      <c r="P7030">
        <v>0.05</v>
      </c>
      <c r="Q7030" s="2">
        <v>2224.4</v>
      </c>
      <c r="R7030" s="2">
        <v>1890.74</v>
      </c>
      <c r="S7030" s="2">
        <v>14792.26</v>
      </c>
      <c r="T7030" s="2">
        <v>1557.08</v>
      </c>
    </row>
    <row r="7031" spans="1:20" x14ac:dyDescent="0.25">
      <c r="A7031" t="s">
        <v>968</v>
      </c>
      <c r="B7031" t="s">
        <v>5</v>
      </c>
      <c r="C7031" t="s">
        <v>6</v>
      </c>
      <c r="D7031" s="1">
        <v>43200</v>
      </c>
      <c r="E7031" s="1">
        <v>43363</v>
      </c>
      <c r="F7031" s="1">
        <v>43365</v>
      </c>
      <c r="G7031" s="1">
        <v>43370</v>
      </c>
      <c r="H7031" s="13">
        <f>Orders[[#This Row],[DeliveryDate]]-Orders[[#This Row],[OrderDate]]</f>
        <v>7</v>
      </c>
      <c r="I7031" t="s">
        <v>3</v>
      </c>
      <c r="J7031" t="str">
        <f>_xlfn.XLOOKUP(Orders[[#This Row],[_SalesRepID]],'Sales team'!A:A,'Sales team'!B:B)</f>
        <v>Nicholas Cunningham</v>
      </c>
      <c r="K7031">
        <v>19</v>
      </c>
      <c r="L7031">
        <v>39</v>
      </c>
      <c r="M7031">
        <v>164</v>
      </c>
      <c r="N7031" t="str">
        <f>_xlfn.XLOOKUP(Orders[[#This Row],[_ProductID]],Products!A:A,Products!C:C)</f>
        <v>Outdoor</v>
      </c>
      <c r="O7031">
        <v>9</v>
      </c>
      <c r="P7031">
        <v>7.4999999999999997E-2</v>
      </c>
      <c r="Q7031" s="2">
        <v>1011.7</v>
      </c>
      <c r="R7031" s="2">
        <v>586.78599999999994</v>
      </c>
      <c r="S7031" s="2">
        <v>935.8225000000001</v>
      </c>
      <c r="T7031" s="2">
        <v>349.03650000000016</v>
      </c>
    </row>
    <row r="7032" spans="1:20" x14ac:dyDescent="0.25">
      <c r="A7032" t="s">
        <v>969</v>
      </c>
      <c r="B7032" t="s">
        <v>8</v>
      </c>
      <c r="C7032" t="s">
        <v>15</v>
      </c>
      <c r="D7032" s="1">
        <v>43200</v>
      </c>
      <c r="E7032" s="1">
        <v>43363</v>
      </c>
      <c r="F7032" s="1">
        <v>43382</v>
      </c>
      <c r="G7032" s="1">
        <v>43383</v>
      </c>
      <c r="H7032" s="13">
        <f>Orders[[#This Row],[DeliveryDate]]-Orders[[#This Row],[OrderDate]]</f>
        <v>20</v>
      </c>
      <c r="I7032" t="s">
        <v>3</v>
      </c>
      <c r="J7032" t="str">
        <f>_xlfn.XLOOKUP(Orders[[#This Row],[_SalesRepID]],'Sales team'!A:A,'Sales team'!B:B)</f>
        <v>Roy Rice</v>
      </c>
      <c r="K7032">
        <v>24</v>
      </c>
      <c r="L7032">
        <v>16</v>
      </c>
      <c r="M7032">
        <v>17</v>
      </c>
      <c r="N7032" t="str">
        <f>_xlfn.XLOOKUP(Orders[[#This Row],[_ProductID]],Products!A:A,Products!C:C)</f>
        <v>Kitchen &amp; Dining</v>
      </c>
      <c r="O7032">
        <v>1</v>
      </c>
      <c r="P7032">
        <v>0.2</v>
      </c>
      <c r="Q7032" s="2">
        <v>167.5</v>
      </c>
      <c r="R7032" s="2">
        <v>123.95</v>
      </c>
      <c r="S7032" s="2">
        <v>268</v>
      </c>
      <c r="T7032" s="2">
        <v>20.099999999999994</v>
      </c>
    </row>
    <row r="7033" spans="1:20" x14ac:dyDescent="0.25">
      <c r="A7033" t="s">
        <v>970</v>
      </c>
      <c r="B7033" t="s">
        <v>1</v>
      </c>
      <c r="C7033" t="s">
        <v>15</v>
      </c>
      <c r="D7033" s="1">
        <v>43300</v>
      </c>
      <c r="E7033" s="1">
        <v>43363</v>
      </c>
      <c r="F7033" s="1">
        <v>43377</v>
      </c>
      <c r="G7033" s="1">
        <v>43375</v>
      </c>
      <c r="H7033" s="13">
        <f>Orders[[#This Row],[DeliveryDate]]-Orders[[#This Row],[OrderDate]]</f>
        <v>12</v>
      </c>
      <c r="I7033" t="s">
        <v>3</v>
      </c>
      <c r="J7033" t="str">
        <f>_xlfn.XLOOKUP(Orders[[#This Row],[_SalesRepID]],'Sales team'!A:A,'Sales team'!B:B)</f>
        <v>Carl Nguyen</v>
      </c>
      <c r="K7033">
        <v>12</v>
      </c>
      <c r="L7033">
        <v>4</v>
      </c>
      <c r="M7033">
        <v>15</v>
      </c>
      <c r="N7033" t="str">
        <f>_xlfn.XLOOKUP(Orders[[#This Row],[_ProductID]],Products!A:A,Products!C:C)</f>
        <v>Home décor</v>
      </c>
      <c r="O7033">
        <v>32</v>
      </c>
      <c r="P7033">
        <v>0.05</v>
      </c>
      <c r="Q7033" s="2">
        <v>1139</v>
      </c>
      <c r="R7033" s="2">
        <v>740.35</v>
      </c>
      <c r="S7033" s="2">
        <v>7574.3499999999995</v>
      </c>
      <c r="T7033" s="2">
        <v>2391.8999999999996</v>
      </c>
    </row>
    <row r="7034" spans="1:20" x14ac:dyDescent="0.25">
      <c r="A7034" t="s">
        <v>971</v>
      </c>
      <c r="B7034" t="s">
        <v>8</v>
      </c>
      <c r="C7034" t="s">
        <v>6</v>
      </c>
      <c r="D7034" s="1">
        <v>43200</v>
      </c>
      <c r="E7034" s="1">
        <v>43363</v>
      </c>
      <c r="F7034" s="1">
        <v>43382</v>
      </c>
      <c r="G7034" s="1">
        <v>43371</v>
      </c>
      <c r="H7034" s="13">
        <f>Orders[[#This Row],[DeliveryDate]]-Orders[[#This Row],[OrderDate]]</f>
        <v>8</v>
      </c>
      <c r="I7034" t="s">
        <v>3</v>
      </c>
      <c r="J7034" t="str">
        <f>_xlfn.XLOOKUP(Orders[[#This Row],[_SalesRepID]],'Sales team'!A:A,'Sales team'!B:B)</f>
        <v>Douglas Tucker</v>
      </c>
      <c r="K7034">
        <v>23</v>
      </c>
      <c r="L7034">
        <v>44</v>
      </c>
      <c r="M7034">
        <v>134</v>
      </c>
      <c r="N7034" t="str">
        <f>_xlfn.XLOOKUP(Orders[[#This Row],[_ProductID]],Products!A:A,Products!C:C)</f>
        <v>Outdoor</v>
      </c>
      <c r="O7034">
        <v>9</v>
      </c>
      <c r="P7034">
        <v>0.05</v>
      </c>
      <c r="Q7034" s="2">
        <v>167.5</v>
      </c>
      <c r="R7034" s="2">
        <v>110.55000000000001</v>
      </c>
      <c r="S7034" s="2">
        <v>1273</v>
      </c>
      <c r="T7034" s="2">
        <v>388.59999999999991</v>
      </c>
    </row>
    <row r="7035" spans="1:20" x14ac:dyDescent="0.25">
      <c r="A7035" t="s">
        <v>972</v>
      </c>
      <c r="B7035" t="s">
        <v>1</v>
      </c>
      <c r="C7035" t="s">
        <v>6</v>
      </c>
      <c r="D7035" s="1">
        <v>43200</v>
      </c>
      <c r="E7035" s="1">
        <v>43363</v>
      </c>
      <c r="F7035" s="1">
        <v>43387</v>
      </c>
      <c r="G7035" s="1">
        <v>43396</v>
      </c>
      <c r="H7035" s="13">
        <f>Orders[[#This Row],[DeliveryDate]]-Orders[[#This Row],[OrderDate]]</f>
        <v>33</v>
      </c>
      <c r="I7035" t="s">
        <v>3</v>
      </c>
      <c r="J7035" t="str">
        <f>_xlfn.XLOOKUP(Orders[[#This Row],[_SalesRepID]],'Sales team'!A:A,'Sales team'!B:B)</f>
        <v>Adam Hernandez</v>
      </c>
      <c r="K7035">
        <v>1</v>
      </c>
      <c r="L7035">
        <v>29</v>
      </c>
      <c r="M7035">
        <v>153</v>
      </c>
      <c r="N7035" t="str">
        <f>_xlfn.XLOOKUP(Orders[[#This Row],[_ProductID]],Products!A:A,Products!C:C)</f>
        <v>Outdoor</v>
      </c>
      <c r="O7035">
        <v>18</v>
      </c>
      <c r="P7035">
        <v>0.05</v>
      </c>
      <c r="Q7035" s="2">
        <v>864.30000000000007</v>
      </c>
      <c r="R7035" s="2">
        <v>553.15200000000004</v>
      </c>
      <c r="S7035" s="2">
        <v>821.08500000000004</v>
      </c>
      <c r="T7035" s="2">
        <v>267.93299999999999</v>
      </c>
    </row>
    <row r="7036" spans="1:20" x14ac:dyDescent="0.25">
      <c r="A7036" t="s">
        <v>973</v>
      </c>
      <c r="B7036" t="s">
        <v>1</v>
      </c>
      <c r="C7036" t="s">
        <v>6</v>
      </c>
      <c r="D7036" s="1">
        <v>43300</v>
      </c>
      <c r="E7036" s="1">
        <v>43363</v>
      </c>
      <c r="F7036" s="1">
        <v>43378</v>
      </c>
      <c r="G7036" s="1">
        <v>43385</v>
      </c>
      <c r="H7036" s="13">
        <f>Orders[[#This Row],[DeliveryDate]]-Orders[[#This Row],[OrderDate]]</f>
        <v>22</v>
      </c>
      <c r="I7036" t="s">
        <v>3</v>
      </c>
      <c r="J7036" t="str">
        <f>_xlfn.XLOOKUP(Orders[[#This Row],[_SalesRepID]],'Sales team'!A:A,'Sales team'!B:B)</f>
        <v>Chris Armstrong</v>
      </c>
      <c r="K7036">
        <v>4</v>
      </c>
      <c r="L7036">
        <v>44</v>
      </c>
      <c r="M7036">
        <v>135</v>
      </c>
      <c r="N7036" t="str">
        <f>_xlfn.XLOOKUP(Orders[[#This Row],[_ProductID]],Products!A:A,Products!C:C)</f>
        <v>Home décor</v>
      </c>
      <c r="O7036">
        <v>2</v>
      </c>
      <c r="P7036">
        <v>0.05</v>
      </c>
      <c r="Q7036" s="2">
        <v>2914.5</v>
      </c>
      <c r="R7036" s="2">
        <v>2477.3249999999998</v>
      </c>
      <c r="S7036" s="2">
        <v>2768.7750000000001</v>
      </c>
      <c r="T7036" s="2">
        <v>291.45000000000027</v>
      </c>
    </row>
    <row r="7037" spans="1:20" x14ac:dyDescent="0.25">
      <c r="A7037" t="s">
        <v>960</v>
      </c>
      <c r="B7037" t="s">
        <v>1</v>
      </c>
      <c r="C7037" t="s">
        <v>6</v>
      </c>
      <c r="D7037" s="1">
        <v>43300</v>
      </c>
      <c r="E7037" s="1">
        <v>43362</v>
      </c>
      <c r="F7037" s="1">
        <v>43365</v>
      </c>
      <c r="G7037" s="1">
        <v>43368</v>
      </c>
      <c r="H7037" s="13">
        <f>Orders[[#This Row],[DeliveryDate]]-Orders[[#This Row],[OrderDate]]</f>
        <v>6</v>
      </c>
      <c r="I7037" t="s">
        <v>3</v>
      </c>
      <c r="J7037" t="str">
        <f>_xlfn.XLOOKUP(Orders[[#This Row],[_SalesRepID]],'Sales team'!A:A,'Sales team'!B:B)</f>
        <v>Jerry Green</v>
      </c>
      <c r="K7037">
        <v>3</v>
      </c>
      <c r="L7037">
        <v>24</v>
      </c>
      <c r="M7037">
        <v>195</v>
      </c>
      <c r="N7037" t="str">
        <f>_xlfn.XLOOKUP(Orders[[#This Row],[_ProductID]],Products!A:A,Products!C:C)</f>
        <v>Home décor</v>
      </c>
      <c r="O7037">
        <v>29</v>
      </c>
      <c r="P7037">
        <v>0.1</v>
      </c>
      <c r="Q7037" s="2">
        <v>3892.7000000000003</v>
      </c>
      <c r="R7037" s="2">
        <v>2179.9120000000003</v>
      </c>
      <c r="S7037" s="2">
        <v>21020.58</v>
      </c>
      <c r="T7037" s="2">
        <v>7941.1080000000002</v>
      </c>
    </row>
    <row r="7038" spans="1:20" x14ac:dyDescent="0.25">
      <c r="A7038" t="s">
        <v>961</v>
      </c>
      <c r="B7038" t="s">
        <v>1</v>
      </c>
      <c r="C7038" t="s">
        <v>25</v>
      </c>
      <c r="D7038" s="1">
        <v>43300</v>
      </c>
      <c r="E7038" s="1">
        <v>43362</v>
      </c>
      <c r="F7038" s="1">
        <v>43378</v>
      </c>
      <c r="G7038" s="1">
        <v>43390</v>
      </c>
      <c r="H7038" s="13">
        <f>Orders[[#This Row],[DeliveryDate]]-Orders[[#This Row],[OrderDate]]</f>
        <v>28</v>
      </c>
      <c r="I7038" t="s">
        <v>3</v>
      </c>
      <c r="J7038" t="str">
        <f>_xlfn.XLOOKUP(Orders[[#This Row],[_SalesRepID]],'Sales team'!A:A,'Sales team'!B:B)</f>
        <v>Joshua Bennett</v>
      </c>
      <c r="K7038">
        <v>6</v>
      </c>
      <c r="L7038">
        <v>45</v>
      </c>
      <c r="M7038">
        <v>338</v>
      </c>
      <c r="N7038" t="str">
        <f>_xlfn.XLOOKUP(Orders[[#This Row],[_ProductID]],Products!A:A,Products!C:C)</f>
        <v>Home décor</v>
      </c>
      <c r="O7038">
        <v>30</v>
      </c>
      <c r="P7038">
        <v>0.1</v>
      </c>
      <c r="Q7038" s="2">
        <v>2566.1</v>
      </c>
      <c r="R7038" s="2">
        <v>1334.3720000000001</v>
      </c>
      <c r="S7038" s="2">
        <v>18475.919999999998</v>
      </c>
      <c r="T7038" s="2">
        <v>7800.9439999999977</v>
      </c>
    </row>
    <row r="7039" spans="1:20" x14ac:dyDescent="0.25">
      <c r="A7039" t="s">
        <v>962</v>
      </c>
      <c r="B7039" t="s">
        <v>1</v>
      </c>
      <c r="C7039" t="s">
        <v>6</v>
      </c>
      <c r="D7039" s="1">
        <v>43300</v>
      </c>
      <c r="E7039" s="1">
        <v>43362</v>
      </c>
      <c r="F7039" s="1">
        <v>43379</v>
      </c>
      <c r="G7039" s="1">
        <v>43377</v>
      </c>
      <c r="H7039" s="13">
        <f>Orders[[#This Row],[DeliveryDate]]-Orders[[#This Row],[OrderDate]]</f>
        <v>15</v>
      </c>
      <c r="I7039" t="s">
        <v>3</v>
      </c>
      <c r="J7039" t="str">
        <f>_xlfn.XLOOKUP(Orders[[#This Row],[_SalesRepID]],'Sales team'!A:A,'Sales team'!B:B)</f>
        <v>Keith Griffin</v>
      </c>
      <c r="K7039">
        <v>2</v>
      </c>
      <c r="L7039">
        <v>44</v>
      </c>
      <c r="M7039">
        <v>201</v>
      </c>
      <c r="N7039" t="str">
        <f>_xlfn.XLOOKUP(Orders[[#This Row],[_ProductID]],Products!A:A,Products!C:C)</f>
        <v>Home décor</v>
      </c>
      <c r="O7039">
        <v>23</v>
      </c>
      <c r="P7039">
        <v>7.4999999999999997E-2</v>
      </c>
      <c r="Q7039" s="2">
        <v>1333.3</v>
      </c>
      <c r="R7039" s="2">
        <v>786.64699999999993</v>
      </c>
      <c r="S7039" s="2">
        <v>9866.42</v>
      </c>
      <c r="T7039" s="2">
        <v>3573.2440000000006</v>
      </c>
    </row>
    <row r="7040" spans="1:20" x14ac:dyDescent="0.25">
      <c r="A7040" t="s">
        <v>963</v>
      </c>
      <c r="B7040" t="s">
        <v>1</v>
      </c>
      <c r="C7040" t="s">
        <v>25</v>
      </c>
      <c r="D7040" s="1">
        <v>43300</v>
      </c>
      <c r="E7040" s="1">
        <v>43362</v>
      </c>
      <c r="F7040" s="1">
        <v>43364</v>
      </c>
      <c r="G7040" s="1">
        <v>43382</v>
      </c>
      <c r="H7040" s="13">
        <f>Orders[[#This Row],[DeliveryDate]]-Orders[[#This Row],[OrderDate]]</f>
        <v>20</v>
      </c>
      <c r="I7040" t="s">
        <v>3</v>
      </c>
      <c r="J7040" t="str">
        <f>_xlfn.XLOOKUP(Orders[[#This Row],[_SalesRepID]],'Sales team'!A:A,'Sales team'!B:B)</f>
        <v>George Lewis</v>
      </c>
      <c r="K7040">
        <v>8</v>
      </c>
      <c r="L7040">
        <v>20</v>
      </c>
      <c r="M7040">
        <v>353</v>
      </c>
      <c r="N7040" t="str">
        <f>_xlfn.XLOOKUP(Orders[[#This Row],[_ProductID]],Products!A:A,Products!C:C)</f>
        <v>Kitchen &amp; Dining</v>
      </c>
      <c r="O7040">
        <v>7</v>
      </c>
      <c r="P7040">
        <v>0.05</v>
      </c>
      <c r="Q7040" s="2">
        <v>1051.9000000000001</v>
      </c>
      <c r="R7040" s="2">
        <v>452.31700000000001</v>
      </c>
      <c r="S7040" s="2">
        <v>4996.5249999999996</v>
      </c>
      <c r="T7040" s="2">
        <v>2734.9399999999996</v>
      </c>
    </row>
    <row r="7041" spans="1:20" x14ac:dyDescent="0.25">
      <c r="A7041" t="s">
        <v>964</v>
      </c>
      <c r="B7041" t="s">
        <v>10</v>
      </c>
      <c r="C7041" t="s">
        <v>13</v>
      </c>
      <c r="D7041" s="1">
        <v>43300</v>
      </c>
      <c r="E7041" s="1">
        <v>43362</v>
      </c>
      <c r="F7041" s="1">
        <v>43372</v>
      </c>
      <c r="G7041" s="1">
        <v>43370</v>
      </c>
      <c r="H7041" s="13">
        <f>Orders[[#This Row],[DeliveryDate]]-Orders[[#This Row],[OrderDate]]</f>
        <v>8</v>
      </c>
      <c r="I7041" t="s">
        <v>3</v>
      </c>
      <c r="J7041" t="str">
        <f>_xlfn.XLOOKUP(Orders[[#This Row],[_SalesRepID]],'Sales team'!A:A,'Sales team'!B:B)</f>
        <v>Shawn Torres</v>
      </c>
      <c r="K7041">
        <v>27</v>
      </c>
      <c r="L7041">
        <v>49</v>
      </c>
      <c r="M7041">
        <v>281</v>
      </c>
      <c r="N7041" t="str">
        <f>_xlfn.XLOOKUP(Orders[[#This Row],[_ProductID]],Products!A:A,Products!C:C)</f>
        <v>Home décor</v>
      </c>
      <c r="O7041">
        <v>41</v>
      </c>
      <c r="P7041">
        <v>0.05</v>
      </c>
      <c r="Q7041" s="2">
        <v>3946.3</v>
      </c>
      <c r="R7041" s="2">
        <v>3314.8919999999998</v>
      </c>
      <c r="S7041" s="2">
        <v>11246.955000000002</v>
      </c>
      <c r="T7041" s="2">
        <v>1302.2790000000023</v>
      </c>
    </row>
    <row r="7042" spans="1:20" x14ac:dyDescent="0.25">
      <c r="A7042" t="s">
        <v>965</v>
      </c>
      <c r="B7042" t="s">
        <v>8</v>
      </c>
      <c r="C7042" t="s">
        <v>6</v>
      </c>
      <c r="D7042" s="1">
        <v>43200</v>
      </c>
      <c r="E7042" s="1">
        <v>43362</v>
      </c>
      <c r="F7042" s="1">
        <v>43377</v>
      </c>
      <c r="G7042" s="1">
        <v>43389</v>
      </c>
      <c r="H7042" s="13">
        <f>Orders[[#This Row],[DeliveryDate]]-Orders[[#This Row],[OrderDate]]</f>
        <v>27</v>
      </c>
      <c r="I7042" t="s">
        <v>3</v>
      </c>
      <c r="J7042" t="str">
        <f>_xlfn.XLOOKUP(Orders[[#This Row],[_SalesRepID]],'Sales team'!A:A,'Sales team'!B:B)</f>
        <v>Douglas Tucker</v>
      </c>
      <c r="K7042">
        <v>23</v>
      </c>
      <c r="L7042">
        <v>26</v>
      </c>
      <c r="M7042">
        <v>149</v>
      </c>
      <c r="N7042" t="str">
        <f>_xlfn.XLOOKUP(Orders[[#This Row],[_ProductID]],Products!A:A,Products!C:C)</f>
        <v>Electronics</v>
      </c>
      <c r="O7042">
        <v>47</v>
      </c>
      <c r="P7042">
        <v>0.05</v>
      </c>
      <c r="Q7042" s="2">
        <v>1118.9000000000001</v>
      </c>
      <c r="R7042" s="2">
        <v>593.01700000000005</v>
      </c>
      <c r="S7042" s="2">
        <v>8503.64</v>
      </c>
      <c r="T7042" s="2">
        <v>3759.503999999999</v>
      </c>
    </row>
    <row r="7043" spans="1:20" x14ac:dyDescent="0.25">
      <c r="A7043" t="s">
        <v>966</v>
      </c>
      <c r="B7043" t="s">
        <v>5</v>
      </c>
      <c r="C7043" t="s">
        <v>13</v>
      </c>
      <c r="D7043" s="1">
        <v>43200</v>
      </c>
      <c r="E7043" s="1">
        <v>43362</v>
      </c>
      <c r="F7043" s="1">
        <v>43380</v>
      </c>
      <c r="G7043" s="1">
        <v>43369</v>
      </c>
      <c r="H7043" s="13">
        <f>Orders[[#This Row],[DeliveryDate]]-Orders[[#This Row],[OrderDate]]</f>
        <v>7</v>
      </c>
      <c r="I7043" t="s">
        <v>3</v>
      </c>
      <c r="J7043" t="str">
        <f>_xlfn.XLOOKUP(Orders[[#This Row],[_SalesRepID]],'Sales team'!A:A,'Sales team'!B:B)</f>
        <v>Nicholas Cunningham</v>
      </c>
      <c r="K7043">
        <v>19</v>
      </c>
      <c r="L7043">
        <v>50</v>
      </c>
      <c r="M7043">
        <v>278</v>
      </c>
      <c r="N7043" t="str">
        <f>_xlfn.XLOOKUP(Orders[[#This Row],[_ProductID]],Products!A:A,Products!C:C)</f>
        <v>Outdoor</v>
      </c>
      <c r="O7043">
        <v>18</v>
      </c>
      <c r="P7043">
        <v>7.4999999999999997E-2</v>
      </c>
      <c r="Q7043" s="2">
        <v>2881</v>
      </c>
      <c r="R7043" s="2">
        <v>1325.26</v>
      </c>
      <c r="S7043" s="2">
        <v>21319.4</v>
      </c>
      <c r="T7043" s="2">
        <v>10717.320000000002</v>
      </c>
    </row>
    <row r="7044" spans="1:20" x14ac:dyDescent="0.25">
      <c r="A7044" t="s">
        <v>954</v>
      </c>
      <c r="B7044" t="s">
        <v>8</v>
      </c>
      <c r="C7044" t="s">
        <v>15</v>
      </c>
      <c r="D7044" s="1">
        <v>43200</v>
      </c>
      <c r="E7044" s="1">
        <v>43361</v>
      </c>
      <c r="F7044" s="1">
        <v>43374</v>
      </c>
      <c r="G7044" s="1">
        <v>43388</v>
      </c>
      <c r="H7044" s="13">
        <f>Orders[[#This Row],[DeliveryDate]]-Orders[[#This Row],[OrderDate]]</f>
        <v>27</v>
      </c>
      <c r="I7044" t="s">
        <v>3</v>
      </c>
      <c r="J7044" t="str">
        <f>_xlfn.XLOOKUP(Orders[[#This Row],[_SalesRepID]],'Sales team'!A:A,'Sales team'!B:B)</f>
        <v>Douglas Tucker</v>
      </c>
      <c r="K7044">
        <v>23</v>
      </c>
      <c r="L7044">
        <v>39</v>
      </c>
      <c r="M7044">
        <v>21</v>
      </c>
      <c r="N7044" t="str">
        <f>_xlfn.XLOOKUP(Orders[[#This Row],[_ProductID]],Products!A:A,Products!C:C)</f>
        <v>Furniture</v>
      </c>
      <c r="O7044">
        <v>20</v>
      </c>
      <c r="P7044">
        <v>7.4999999999999997E-2</v>
      </c>
      <c r="Q7044" s="2">
        <v>5272.9000000000005</v>
      </c>
      <c r="R7044" s="2">
        <v>3005.5529999999999</v>
      </c>
      <c r="S7044" s="2">
        <v>9754.8650000000016</v>
      </c>
      <c r="T7044" s="2">
        <v>3743.7590000000018</v>
      </c>
    </row>
    <row r="7045" spans="1:20" x14ac:dyDescent="0.25">
      <c r="A7045" t="s">
        <v>955</v>
      </c>
      <c r="B7045" t="s">
        <v>8</v>
      </c>
      <c r="C7045" t="s">
        <v>13</v>
      </c>
      <c r="D7045" s="1">
        <v>43300</v>
      </c>
      <c r="E7045" s="1">
        <v>43361</v>
      </c>
      <c r="F7045" s="1">
        <v>43381</v>
      </c>
      <c r="G7045" s="1">
        <v>43388</v>
      </c>
      <c r="H7045" s="13">
        <f>Orders[[#This Row],[DeliveryDate]]-Orders[[#This Row],[OrderDate]]</f>
        <v>27</v>
      </c>
      <c r="I7045" t="s">
        <v>3</v>
      </c>
      <c r="J7045" t="str">
        <f>_xlfn.XLOOKUP(Orders[[#This Row],[_SalesRepID]],'Sales team'!A:A,'Sales team'!B:B)</f>
        <v>Douglas Tucker</v>
      </c>
      <c r="K7045">
        <v>23</v>
      </c>
      <c r="L7045">
        <v>24</v>
      </c>
      <c r="M7045">
        <v>323</v>
      </c>
      <c r="N7045" t="str">
        <f>_xlfn.XLOOKUP(Orders[[#This Row],[_ProductID]],Products!A:A,Products!C:C)</f>
        <v>Home décor</v>
      </c>
      <c r="O7045">
        <v>45</v>
      </c>
      <c r="P7045">
        <v>0.2</v>
      </c>
      <c r="Q7045" s="2">
        <v>1125.6000000000001</v>
      </c>
      <c r="R7045" s="2">
        <v>529.03200000000004</v>
      </c>
      <c r="S7045" s="2">
        <v>7203.8400000000011</v>
      </c>
      <c r="T7045" s="2">
        <v>2971.5840000000007</v>
      </c>
    </row>
    <row r="7046" spans="1:20" x14ac:dyDescent="0.25">
      <c r="A7046" t="s">
        <v>956</v>
      </c>
      <c r="B7046" t="s">
        <v>5</v>
      </c>
      <c r="C7046" t="s">
        <v>46</v>
      </c>
      <c r="D7046" s="1">
        <v>43300</v>
      </c>
      <c r="E7046" s="1">
        <v>43361</v>
      </c>
      <c r="F7046" s="1">
        <v>43383</v>
      </c>
      <c r="G7046" s="1">
        <v>43375</v>
      </c>
      <c r="H7046" s="13">
        <f>Orders[[#This Row],[DeliveryDate]]-Orders[[#This Row],[OrderDate]]</f>
        <v>14</v>
      </c>
      <c r="I7046" t="s">
        <v>3</v>
      </c>
      <c r="J7046" t="str">
        <f>_xlfn.XLOOKUP(Orders[[#This Row],[_SalesRepID]],'Sales team'!A:A,'Sales team'!B:B)</f>
        <v>Roger Alexander</v>
      </c>
      <c r="K7046">
        <v>15</v>
      </c>
      <c r="L7046">
        <v>37</v>
      </c>
      <c r="M7046">
        <v>60</v>
      </c>
      <c r="N7046" t="str">
        <f>_xlfn.XLOOKUP(Orders[[#This Row],[_ProductID]],Products!A:A,Products!C:C)</f>
        <v>Home décor</v>
      </c>
      <c r="O7046">
        <v>46</v>
      </c>
      <c r="P7046">
        <v>0.05</v>
      </c>
      <c r="Q7046" s="2">
        <v>690.1</v>
      </c>
      <c r="R7046" s="2">
        <v>400.25799999999998</v>
      </c>
      <c r="S7046" s="2">
        <v>4589.165</v>
      </c>
      <c r="T7046" s="2">
        <v>1787.3589999999999</v>
      </c>
    </row>
    <row r="7047" spans="1:20" x14ac:dyDescent="0.25">
      <c r="A7047" t="s">
        <v>957</v>
      </c>
      <c r="B7047" t="s">
        <v>1</v>
      </c>
      <c r="C7047" t="s">
        <v>6</v>
      </c>
      <c r="D7047" s="1">
        <v>43300</v>
      </c>
      <c r="E7047" s="1">
        <v>43361</v>
      </c>
      <c r="F7047" s="1">
        <v>43373</v>
      </c>
      <c r="G7047" s="1">
        <v>43374</v>
      </c>
      <c r="H7047" s="13">
        <f>Orders[[#This Row],[DeliveryDate]]-Orders[[#This Row],[OrderDate]]</f>
        <v>13</v>
      </c>
      <c r="I7047" t="s">
        <v>3</v>
      </c>
      <c r="J7047" t="str">
        <f>_xlfn.XLOOKUP(Orders[[#This Row],[_SalesRepID]],'Sales team'!A:A,'Sales team'!B:B)</f>
        <v>Stephen Payne</v>
      </c>
      <c r="K7047">
        <v>5</v>
      </c>
      <c r="L7047">
        <v>29</v>
      </c>
      <c r="M7047">
        <v>92</v>
      </c>
      <c r="N7047" t="str">
        <f>_xlfn.XLOOKUP(Orders[[#This Row],[_ProductID]],Products!A:A,Products!C:C)</f>
        <v>Home décor</v>
      </c>
      <c r="O7047">
        <v>23</v>
      </c>
      <c r="P7047">
        <v>0.05</v>
      </c>
      <c r="Q7047" s="2">
        <v>2546</v>
      </c>
      <c r="R7047" s="2">
        <v>1502.1399999999999</v>
      </c>
      <c r="S7047" s="2">
        <v>7256.0999999999995</v>
      </c>
      <c r="T7047" s="2">
        <v>2749.6799999999994</v>
      </c>
    </row>
    <row r="7048" spans="1:20" x14ac:dyDescent="0.25">
      <c r="A7048" t="s">
        <v>958</v>
      </c>
      <c r="B7048" t="s">
        <v>1</v>
      </c>
      <c r="C7048" t="s">
        <v>2</v>
      </c>
      <c r="D7048" s="1">
        <v>43300</v>
      </c>
      <c r="E7048" s="1">
        <v>43361</v>
      </c>
      <c r="F7048" s="1">
        <v>43368</v>
      </c>
      <c r="G7048" s="1">
        <v>43395</v>
      </c>
      <c r="H7048" s="13">
        <f>Orders[[#This Row],[DeliveryDate]]-Orders[[#This Row],[OrderDate]]</f>
        <v>34</v>
      </c>
      <c r="I7048" t="s">
        <v>3</v>
      </c>
      <c r="J7048" t="str">
        <f>_xlfn.XLOOKUP(Orders[[#This Row],[_SalesRepID]],'Sales team'!A:A,'Sales team'!B:B)</f>
        <v>Adam Hernandez</v>
      </c>
      <c r="K7048">
        <v>1</v>
      </c>
      <c r="L7048">
        <v>9</v>
      </c>
      <c r="M7048">
        <v>224</v>
      </c>
      <c r="N7048" t="str">
        <f>_xlfn.XLOOKUP(Orders[[#This Row],[_ProductID]],Products!A:A,Products!C:C)</f>
        <v>Home décor</v>
      </c>
      <c r="O7048">
        <v>43</v>
      </c>
      <c r="P7048">
        <v>0.1</v>
      </c>
      <c r="Q7048" s="2">
        <v>3035.1</v>
      </c>
      <c r="R7048" s="2">
        <v>2276.3249999999998</v>
      </c>
      <c r="S7048" s="2">
        <v>13657.95</v>
      </c>
      <c r="T7048" s="2">
        <v>2276.3250000000007</v>
      </c>
    </row>
    <row r="7049" spans="1:20" x14ac:dyDescent="0.25">
      <c r="A7049" t="s">
        <v>959</v>
      </c>
      <c r="B7049" t="s">
        <v>5</v>
      </c>
      <c r="C7049" t="s">
        <v>6</v>
      </c>
      <c r="D7049" s="1">
        <v>43200</v>
      </c>
      <c r="E7049" s="1">
        <v>43361</v>
      </c>
      <c r="F7049" s="1">
        <v>43372</v>
      </c>
      <c r="G7049" s="1">
        <v>43378</v>
      </c>
      <c r="H7049" s="13">
        <f>Orders[[#This Row],[DeliveryDate]]-Orders[[#This Row],[OrderDate]]</f>
        <v>17</v>
      </c>
      <c r="I7049" t="s">
        <v>3</v>
      </c>
      <c r="J7049" t="str">
        <f>_xlfn.XLOOKUP(Orders[[#This Row],[_SalesRepID]],'Sales team'!A:A,'Sales team'!B:B)</f>
        <v>Anthony Berry</v>
      </c>
      <c r="K7049">
        <v>16</v>
      </c>
      <c r="L7049">
        <v>16</v>
      </c>
      <c r="M7049">
        <v>135</v>
      </c>
      <c r="N7049" t="str">
        <f>_xlfn.XLOOKUP(Orders[[#This Row],[_ProductID]],Products!A:A,Products!C:C)</f>
        <v>Home décor</v>
      </c>
      <c r="O7049">
        <v>31</v>
      </c>
      <c r="P7049">
        <v>0.05</v>
      </c>
      <c r="Q7049" s="2">
        <v>4006.6</v>
      </c>
      <c r="R7049" s="2">
        <v>2444.0259999999998</v>
      </c>
      <c r="S7049" s="2">
        <v>7612.5399999999991</v>
      </c>
      <c r="T7049" s="2">
        <v>2724.4879999999994</v>
      </c>
    </row>
    <row r="7050" spans="1:20" x14ac:dyDescent="0.25">
      <c r="A7050" t="s">
        <v>948</v>
      </c>
      <c r="B7050" t="s">
        <v>1</v>
      </c>
      <c r="C7050" t="s">
        <v>25</v>
      </c>
      <c r="D7050" s="1">
        <v>43300</v>
      </c>
      <c r="E7050" s="1">
        <v>43360</v>
      </c>
      <c r="F7050" s="1">
        <v>43368</v>
      </c>
      <c r="G7050" s="1">
        <v>43390</v>
      </c>
      <c r="H7050" s="13">
        <f>Orders[[#This Row],[DeliveryDate]]-Orders[[#This Row],[OrderDate]]</f>
        <v>30</v>
      </c>
      <c r="I7050" t="s">
        <v>3</v>
      </c>
      <c r="J7050" t="str">
        <f>_xlfn.XLOOKUP(Orders[[#This Row],[_SalesRepID]],'Sales team'!A:A,'Sales team'!B:B)</f>
        <v>Joshua Bennett</v>
      </c>
      <c r="K7050">
        <v>6</v>
      </c>
      <c r="L7050">
        <v>8</v>
      </c>
      <c r="M7050">
        <v>366</v>
      </c>
      <c r="N7050" t="str">
        <f>_xlfn.XLOOKUP(Orders[[#This Row],[_ProductID]],Products!A:A,Products!C:C)</f>
        <v>Electronics</v>
      </c>
      <c r="O7050">
        <v>25</v>
      </c>
      <c r="P7050">
        <v>0.05</v>
      </c>
      <c r="Q7050" s="2">
        <v>2961.4</v>
      </c>
      <c r="R7050" s="2">
        <v>1184.5600000000002</v>
      </c>
      <c r="S7050" s="2">
        <v>22506.639999999999</v>
      </c>
      <c r="T7050" s="2">
        <v>13030.159999999998</v>
      </c>
    </row>
    <row r="7051" spans="1:20" x14ac:dyDescent="0.25">
      <c r="A7051" t="s">
        <v>949</v>
      </c>
      <c r="B7051" t="s">
        <v>1</v>
      </c>
      <c r="C7051" t="s">
        <v>6</v>
      </c>
      <c r="D7051" s="1">
        <v>43200</v>
      </c>
      <c r="E7051" s="1">
        <v>43360</v>
      </c>
      <c r="F7051" s="1">
        <v>43373</v>
      </c>
      <c r="G7051" s="1">
        <v>43382</v>
      </c>
      <c r="H7051" s="13">
        <f>Orders[[#This Row],[DeliveryDate]]-Orders[[#This Row],[OrderDate]]</f>
        <v>22</v>
      </c>
      <c r="I7051" t="s">
        <v>3</v>
      </c>
      <c r="J7051" t="str">
        <f>_xlfn.XLOOKUP(Orders[[#This Row],[_SalesRepID]],'Sales team'!A:A,'Sales team'!B:B)</f>
        <v>Joshua Bennett</v>
      </c>
      <c r="K7051">
        <v>6</v>
      </c>
      <c r="L7051">
        <v>39</v>
      </c>
      <c r="M7051">
        <v>88</v>
      </c>
      <c r="N7051" t="str">
        <f>_xlfn.XLOOKUP(Orders[[#This Row],[_ProductID]],Products!A:A,Products!C:C)</f>
        <v>Home décor</v>
      </c>
      <c r="O7051">
        <v>26</v>
      </c>
      <c r="P7051">
        <v>0.05</v>
      </c>
      <c r="Q7051" s="2">
        <v>3396.9</v>
      </c>
      <c r="R7051" s="2">
        <v>2140.047</v>
      </c>
      <c r="S7051" s="2">
        <v>12908.22</v>
      </c>
      <c r="T7051" s="2">
        <v>4348.0319999999992</v>
      </c>
    </row>
    <row r="7052" spans="1:20" x14ac:dyDescent="0.25">
      <c r="A7052" t="s">
        <v>950</v>
      </c>
      <c r="B7052" t="s">
        <v>1</v>
      </c>
      <c r="C7052" t="s">
        <v>2</v>
      </c>
      <c r="D7052" s="1">
        <v>43200</v>
      </c>
      <c r="E7052" s="1">
        <v>43360</v>
      </c>
      <c r="F7052" s="1">
        <v>43364</v>
      </c>
      <c r="G7052" s="1">
        <v>43377</v>
      </c>
      <c r="H7052" s="13">
        <f>Orders[[#This Row],[DeliveryDate]]-Orders[[#This Row],[OrderDate]]</f>
        <v>17</v>
      </c>
      <c r="I7052" t="s">
        <v>3</v>
      </c>
      <c r="J7052" t="str">
        <f>_xlfn.XLOOKUP(Orders[[#This Row],[_SalesRepID]],'Sales team'!A:A,'Sales team'!B:B)</f>
        <v>Stephen Payne</v>
      </c>
      <c r="K7052">
        <v>5</v>
      </c>
      <c r="L7052">
        <v>34</v>
      </c>
      <c r="M7052">
        <v>244</v>
      </c>
      <c r="N7052" t="str">
        <f>_xlfn.XLOOKUP(Orders[[#This Row],[_ProductID]],Products!A:A,Products!C:C)</f>
        <v>Furniture</v>
      </c>
      <c r="O7052">
        <v>5</v>
      </c>
      <c r="P7052">
        <v>0.2</v>
      </c>
      <c r="Q7052" s="2">
        <v>5728.5</v>
      </c>
      <c r="R7052" s="2">
        <v>3322.5299999999997</v>
      </c>
      <c r="S7052" s="2">
        <v>32079.600000000002</v>
      </c>
      <c r="T7052" s="2">
        <v>8821.8900000000031</v>
      </c>
    </row>
    <row r="7053" spans="1:20" x14ac:dyDescent="0.25">
      <c r="A7053" t="s">
        <v>951</v>
      </c>
      <c r="B7053" t="s">
        <v>8</v>
      </c>
      <c r="C7053" t="s">
        <v>2</v>
      </c>
      <c r="D7053" s="1">
        <v>43300</v>
      </c>
      <c r="E7053" s="1">
        <v>43360</v>
      </c>
      <c r="F7053" s="1">
        <v>43383</v>
      </c>
      <c r="G7053" s="1">
        <v>43391</v>
      </c>
      <c r="H7053" s="13">
        <f>Orders[[#This Row],[DeliveryDate]]-Orders[[#This Row],[OrderDate]]</f>
        <v>31</v>
      </c>
      <c r="I7053" t="s">
        <v>3</v>
      </c>
      <c r="J7053" t="str">
        <f>_xlfn.XLOOKUP(Orders[[#This Row],[_SalesRepID]],'Sales team'!A:A,'Sales team'!B:B)</f>
        <v>Samuel Fowler</v>
      </c>
      <c r="K7053">
        <v>21</v>
      </c>
      <c r="L7053">
        <v>46</v>
      </c>
      <c r="M7053">
        <v>230</v>
      </c>
      <c r="N7053" t="str">
        <f>_xlfn.XLOOKUP(Orders[[#This Row],[_ProductID]],Products!A:A,Products!C:C)</f>
        <v>Furniture</v>
      </c>
      <c r="O7053">
        <v>19</v>
      </c>
      <c r="P7053">
        <v>0.05</v>
      </c>
      <c r="Q7053" s="2">
        <v>2224.4</v>
      </c>
      <c r="R7053" s="2">
        <v>1401.3720000000001</v>
      </c>
      <c r="S7053" s="2">
        <v>12679.08</v>
      </c>
      <c r="T7053" s="2">
        <v>4270.848</v>
      </c>
    </row>
    <row r="7054" spans="1:20" x14ac:dyDescent="0.25">
      <c r="A7054" t="s">
        <v>952</v>
      </c>
      <c r="B7054" t="s">
        <v>5</v>
      </c>
      <c r="C7054" t="s">
        <v>25</v>
      </c>
      <c r="D7054" s="1">
        <v>43300</v>
      </c>
      <c r="E7054" s="1">
        <v>43360</v>
      </c>
      <c r="F7054" s="1">
        <v>43364</v>
      </c>
      <c r="G7054" s="1">
        <v>43369</v>
      </c>
      <c r="H7054" s="13">
        <f>Orders[[#This Row],[DeliveryDate]]-Orders[[#This Row],[OrderDate]]</f>
        <v>9</v>
      </c>
      <c r="I7054" t="s">
        <v>3</v>
      </c>
      <c r="J7054" t="str">
        <f>_xlfn.XLOOKUP(Orders[[#This Row],[_SalesRepID]],'Sales team'!A:A,'Sales team'!B:B)</f>
        <v>Todd Roberts</v>
      </c>
      <c r="K7054">
        <v>13</v>
      </c>
      <c r="L7054">
        <v>42</v>
      </c>
      <c r="M7054">
        <v>357</v>
      </c>
      <c r="N7054" t="str">
        <f>_xlfn.XLOOKUP(Orders[[#This Row],[_ProductID]],Products!A:A,Products!C:C)</f>
        <v>Home décor</v>
      </c>
      <c r="O7054">
        <v>39</v>
      </c>
      <c r="P7054">
        <v>7.4999999999999997E-2</v>
      </c>
      <c r="Q7054" s="2">
        <v>3986.5</v>
      </c>
      <c r="R7054" s="2">
        <v>1674.33</v>
      </c>
      <c r="S7054" s="2">
        <v>11062.5375</v>
      </c>
      <c r="T7054" s="2">
        <v>6039.5475000000006</v>
      </c>
    </row>
    <row r="7055" spans="1:20" x14ac:dyDescent="0.25">
      <c r="A7055" t="s">
        <v>953</v>
      </c>
      <c r="B7055" t="s">
        <v>10</v>
      </c>
      <c r="C7055" t="s">
        <v>6</v>
      </c>
      <c r="D7055" s="1">
        <v>43300</v>
      </c>
      <c r="E7055" s="1">
        <v>43360</v>
      </c>
      <c r="F7055" s="1">
        <v>43368</v>
      </c>
      <c r="G7055" s="1">
        <v>43378</v>
      </c>
      <c r="H7055" s="13">
        <f>Orders[[#This Row],[DeliveryDate]]-Orders[[#This Row],[OrderDate]]</f>
        <v>18</v>
      </c>
      <c r="I7055" t="s">
        <v>3</v>
      </c>
      <c r="J7055" t="str">
        <f>_xlfn.XLOOKUP(Orders[[#This Row],[_SalesRepID]],'Sales team'!A:A,'Sales team'!B:B)</f>
        <v>Donald Reynolds</v>
      </c>
      <c r="K7055">
        <v>26</v>
      </c>
      <c r="L7055">
        <v>39</v>
      </c>
      <c r="M7055">
        <v>155</v>
      </c>
      <c r="N7055" t="str">
        <f>_xlfn.XLOOKUP(Orders[[#This Row],[_ProductID]],Products!A:A,Products!C:C)</f>
        <v>Kitchen &amp; Dining</v>
      </c>
      <c r="O7055">
        <v>4</v>
      </c>
      <c r="P7055">
        <v>0.1</v>
      </c>
      <c r="Q7055" s="2">
        <v>5681.6</v>
      </c>
      <c r="R7055" s="2">
        <v>2613.5360000000001</v>
      </c>
      <c r="S7055" s="2">
        <v>40907.520000000004</v>
      </c>
      <c r="T7055" s="2">
        <v>19999.232000000004</v>
      </c>
    </row>
    <row r="7056" spans="1:20" x14ac:dyDescent="0.25">
      <c r="A7056" t="s">
        <v>942</v>
      </c>
      <c r="B7056" t="s">
        <v>1</v>
      </c>
      <c r="C7056" t="s">
        <v>13</v>
      </c>
      <c r="D7056" s="1">
        <v>43300</v>
      </c>
      <c r="E7056" s="1">
        <v>43359</v>
      </c>
      <c r="F7056" s="1">
        <v>43378</v>
      </c>
      <c r="G7056" s="1">
        <v>43367</v>
      </c>
      <c r="H7056" s="13">
        <f>Orders[[#This Row],[DeliveryDate]]-Orders[[#This Row],[OrderDate]]</f>
        <v>8</v>
      </c>
      <c r="I7056" t="s">
        <v>3</v>
      </c>
      <c r="J7056" t="str">
        <f>_xlfn.XLOOKUP(Orders[[#This Row],[_SalesRepID]],'Sales team'!A:A,'Sales team'!B:B)</f>
        <v>Joshua Ryan</v>
      </c>
      <c r="K7056">
        <v>9</v>
      </c>
      <c r="L7056">
        <v>45</v>
      </c>
      <c r="M7056">
        <v>312</v>
      </c>
      <c r="N7056" t="str">
        <f>_xlfn.XLOOKUP(Orders[[#This Row],[_ProductID]],Products!A:A,Products!C:C)</f>
        <v>Home décor</v>
      </c>
      <c r="O7056">
        <v>17</v>
      </c>
      <c r="P7056">
        <v>0.05</v>
      </c>
      <c r="Q7056" s="2">
        <v>2546</v>
      </c>
      <c r="R7056" s="2">
        <v>1654.9</v>
      </c>
      <c r="S7056" s="2">
        <v>7256.0999999999995</v>
      </c>
      <c r="T7056" s="2">
        <v>2291.3999999999987</v>
      </c>
    </row>
    <row r="7057" spans="1:20" x14ac:dyDescent="0.25">
      <c r="A7057" t="s">
        <v>943</v>
      </c>
      <c r="B7057" t="s">
        <v>5</v>
      </c>
      <c r="C7057" t="s">
        <v>15</v>
      </c>
      <c r="D7057" s="1">
        <v>43300</v>
      </c>
      <c r="E7057" s="1">
        <v>43359</v>
      </c>
      <c r="F7057" s="1">
        <v>43361</v>
      </c>
      <c r="G7057" s="1">
        <v>43370</v>
      </c>
      <c r="H7057" s="13">
        <f>Orders[[#This Row],[DeliveryDate]]-Orders[[#This Row],[OrderDate]]</f>
        <v>11</v>
      </c>
      <c r="I7057" t="s">
        <v>3</v>
      </c>
      <c r="J7057" t="str">
        <f>_xlfn.XLOOKUP(Orders[[#This Row],[_SalesRepID]],'Sales team'!A:A,'Sales team'!B:B)</f>
        <v>Roger Alexander</v>
      </c>
      <c r="K7057">
        <v>15</v>
      </c>
      <c r="L7057">
        <v>29</v>
      </c>
      <c r="M7057">
        <v>26</v>
      </c>
      <c r="N7057" t="str">
        <f>_xlfn.XLOOKUP(Orders[[#This Row],[_ProductID]],Products!A:A,Products!C:C)</f>
        <v>Home décor</v>
      </c>
      <c r="O7057">
        <v>26</v>
      </c>
      <c r="P7057">
        <v>7.4999999999999997E-2</v>
      </c>
      <c r="Q7057" s="2">
        <v>2552.7000000000003</v>
      </c>
      <c r="R7057" s="2">
        <v>2093.2139999999999</v>
      </c>
      <c r="S7057" s="2">
        <v>11806.237500000003</v>
      </c>
      <c r="T7057" s="2">
        <v>1340.1675000000032</v>
      </c>
    </row>
    <row r="7058" spans="1:20" x14ac:dyDescent="0.25">
      <c r="A7058" t="s">
        <v>944</v>
      </c>
      <c r="B7058" t="s">
        <v>1</v>
      </c>
      <c r="C7058" t="s">
        <v>15</v>
      </c>
      <c r="D7058" s="1">
        <v>43300</v>
      </c>
      <c r="E7058" s="1">
        <v>43359</v>
      </c>
      <c r="F7058" s="1">
        <v>43367</v>
      </c>
      <c r="G7058" s="1">
        <v>43374</v>
      </c>
      <c r="H7058" s="13">
        <f>Orders[[#This Row],[DeliveryDate]]-Orders[[#This Row],[OrderDate]]</f>
        <v>15</v>
      </c>
      <c r="I7058" t="s">
        <v>3</v>
      </c>
      <c r="J7058" t="str">
        <f>_xlfn.XLOOKUP(Orders[[#This Row],[_SalesRepID]],'Sales team'!A:A,'Sales team'!B:B)</f>
        <v>Adam Hernandez</v>
      </c>
      <c r="K7058">
        <v>1</v>
      </c>
      <c r="L7058">
        <v>22</v>
      </c>
      <c r="M7058">
        <v>49</v>
      </c>
      <c r="N7058" t="str">
        <f>_xlfn.XLOOKUP(Orders[[#This Row],[_ProductID]],Products!A:A,Products!C:C)</f>
        <v>Kitchen &amp; Dining</v>
      </c>
      <c r="O7058">
        <v>16</v>
      </c>
      <c r="P7058">
        <v>0.05</v>
      </c>
      <c r="Q7058" s="2">
        <v>3839.1</v>
      </c>
      <c r="R7058" s="2">
        <v>2610.5880000000002</v>
      </c>
      <c r="S7058" s="2">
        <v>29177.159999999996</v>
      </c>
      <c r="T7058" s="2">
        <v>8292.4559999999947</v>
      </c>
    </row>
    <row r="7059" spans="1:20" x14ac:dyDescent="0.25">
      <c r="A7059" t="s">
        <v>945</v>
      </c>
      <c r="B7059" t="s">
        <v>8</v>
      </c>
      <c r="C7059" t="s">
        <v>25</v>
      </c>
      <c r="D7059" s="1">
        <v>43200</v>
      </c>
      <c r="E7059" s="1">
        <v>43359</v>
      </c>
      <c r="F7059" s="1">
        <v>43368</v>
      </c>
      <c r="G7059" s="1">
        <v>43378</v>
      </c>
      <c r="H7059" s="13">
        <f>Orders[[#This Row],[DeliveryDate]]-Orders[[#This Row],[OrderDate]]</f>
        <v>19</v>
      </c>
      <c r="I7059" t="s">
        <v>3</v>
      </c>
      <c r="J7059" t="str">
        <f>_xlfn.XLOOKUP(Orders[[#This Row],[_SalesRepID]],'Sales team'!A:A,'Sales team'!B:B)</f>
        <v>Douglas Tucker</v>
      </c>
      <c r="K7059">
        <v>23</v>
      </c>
      <c r="L7059">
        <v>41</v>
      </c>
      <c r="M7059">
        <v>354</v>
      </c>
      <c r="N7059" t="str">
        <f>_xlfn.XLOOKUP(Orders[[#This Row],[_ProductID]],Products!A:A,Products!C:C)</f>
        <v>Kitchen &amp; Dining</v>
      </c>
      <c r="O7059">
        <v>13</v>
      </c>
      <c r="P7059">
        <v>0.05</v>
      </c>
      <c r="Q7059" s="2">
        <v>6076.9000000000005</v>
      </c>
      <c r="R7059" s="2">
        <v>4071.5230000000006</v>
      </c>
      <c r="S7059" s="2">
        <v>23092.22</v>
      </c>
      <c r="T7059" s="2">
        <v>6806.1279999999988</v>
      </c>
    </row>
    <row r="7060" spans="1:20" x14ac:dyDescent="0.25">
      <c r="A7060" t="s">
        <v>946</v>
      </c>
      <c r="B7060" t="s">
        <v>8</v>
      </c>
      <c r="C7060" t="s">
        <v>13</v>
      </c>
      <c r="D7060" s="1">
        <v>43300</v>
      </c>
      <c r="E7060" s="1">
        <v>43359</v>
      </c>
      <c r="F7060" s="1">
        <v>43384</v>
      </c>
      <c r="G7060" s="1">
        <v>43382</v>
      </c>
      <c r="H7060" s="13">
        <f>Orders[[#This Row],[DeliveryDate]]-Orders[[#This Row],[OrderDate]]</f>
        <v>23</v>
      </c>
      <c r="I7060" t="s">
        <v>3</v>
      </c>
      <c r="J7060" t="str">
        <f>_xlfn.XLOOKUP(Orders[[#This Row],[_SalesRepID]],'Sales team'!A:A,'Sales team'!B:B)</f>
        <v>Anthony Torres</v>
      </c>
      <c r="K7060">
        <v>20</v>
      </c>
      <c r="L7060">
        <v>37</v>
      </c>
      <c r="M7060">
        <v>307</v>
      </c>
      <c r="N7060" t="str">
        <f>_xlfn.XLOOKUP(Orders[[#This Row],[_ProductID]],Products!A:A,Products!C:C)</f>
        <v>Furniture</v>
      </c>
      <c r="O7060">
        <v>12</v>
      </c>
      <c r="P7060">
        <v>0.2</v>
      </c>
      <c r="Q7060" s="2">
        <v>1051.9000000000001</v>
      </c>
      <c r="R7060" s="2">
        <v>462.83600000000007</v>
      </c>
      <c r="S7060" s="2">
        <v>5890.6400000000012</v>
      </c>
      <c r="T7060" s="2">
        <v>2650.7880000000009</v>
      </c>
    </row>
    <row r="7061" spans="1:20" x14ac:dyDescent="0.25">
      <c r="A7061" t="s">
        <v>947</v>
      </c>
      <c r="B7061" t="s">
        <v>8</v>
      </c>
      <c r="C7061" t="s">
        <v>13</v>
      </c>
      <c r="D7061" s="1">
        <v>43200</v>
      </c>
      <c r="E7061" s="1">
        <v>43359</v>
      </c>
      <c r="F7061" s="1">
        <v>43386</v>
      </c>
      <c r="G7061" s="1">
        <v>43378</v>
      </c>
      <c r="H7061" s="13">
        <f>Orders[[#This Row],[DeliveryDate]]-Orders[[#This Row],[OrderDate]]</f>
        <v>19</v>
      </c>
      <c r="I7061" t="s">
        <v>3</v>
      </c>
      <c r="J7061" t="str">
        <f>_xlfn.XLOOKUP(Orders[[#This Row],[_SalesRepID]],'Sales team'!A:A,'Sales team'!B:B)</f>
        <v>Samuel Fowler</v>
      </c>
      <c r="K7061">
        <v>21</v>
      </c>
      <c r="L7061">
        <v>45</v>
      </c>
      <c r="M7061">
        <v>303</v>
      </c>
      <c r="N7061" t="str">
        <f>_xlfn.XLOOKUP(Orders[[#This Row],[_ProductID]],Products!A:A,Products!C:C)</f>
        <v>Home décor</v>
      </c>
      <c r="O7061">
        <v>41</v>
      </c>
      <c r="P7061">
        <v>7.4999999999999997E-2</v>
      </c>
      <c r="Q7061" s="2">
        <v>1132.3</v>
      </c>
      <c r="R7061" s="2">
        <v>577.47299999999996</v>
      </c>
      <c r="S7061" s="2">
        <v>8379.02</v>
      </c>
      <c r="T7061" s="2">
        <v>3759.2360000000008</v>
      </c>
    </row>
    <row r="7062" spans="1:20" x14ac:dyDescent="0.25">
      <c r="A7062" t="s">
        <v>933</v>
      </c>
      <c r="B7062" t="s">
        <v>1</v>
      </c>
      <c r="C7062" t="s">
        <v>15</v>
      </c>
      <c r="D7062" s="1">
        <v>43200</v>
      </c>
      <c r="E7062" s="1">
        <v>43358</v>
      </c>
      <c r="F7062" s="1">
        <v>43377</v>
      </c>
      <c r="G7062" s="1">
        <v>43378</v>
      </c>
      <c r="H7062" s="13">
        <f>Orders[[#This Row],[DeliveryDate]]-Orders[[#This Row],[OrderDate]]</f>
        <v>20</v>
      </c>
      <c r="I7062" t="s">
        <v>3</v>
      </c>
      <c r="J7062" t="str">
        <f>_xlfn.XLOOKUP(Orders[[#This Row],[_SalesRepID]],'Sales team'!A:A,'Sales team'!B:B)</f>
        <v>Adam Hernandez</v>
      </c>
      <c r="K7062">
        <v>1</v>
      </c>
      <c r="L7062">
        <v>13</v>
      </c>
      <c r="M7062">
        <v>37</v>
      </c>
      <c r="N7062" t="str">
        <f>_xlfn.XLOOKUP(Orders[[#This Row],[_ProductID]],Products!A:A,Products!C:C)</f>
        <v>Outdoor</v>
      </c>
      <c r="O7062">
        <v>18</v>
      </c>
      <c r="P7062">
        <v>0.15</v>
      </c>
      <c r="Q7062" s="2">
        <v>214.4</v>
      </c>
      <c r="R7062" s="2">
        <v>130.78399999999999</v>
      </c>
      <c r="S7062" s="2">
        <v>364.48</v>
      </c>
      <c r="T7062" s="2">
        <v>102.91200000000003</v>
      </c>
    </row>
    <row r="7063" spans="1:20" x14ac:dyDescent="0.25">
      <c r="A7063" t="s">
        <v>934</v>
      </c>
      <c r="B7063" t="s">
        <v>1</v>
      </c>
      <c r="C7063" t="s">
        <v>15</v>
      </c>
      <c r="D7063" s="1">
        <v>43300</v>
      </c>
      <c r="E7063" s="1">
        <v>43358</v>
      </c>
      <c r="F7063" s="1">
        <v>43360</v>
      </c>
      <c r="G7063" s="1">
        <v>43375</v>
      </c>
      <c r="H7063" s="13">
        <f>Orders[[#This Row],[DeliveryDate]]-Orders[[#This Row],[OrderDate]]</f>
        <v>17</v>
      </c>
      <c r="I7063" t="s">
        <v>3</v>
      </c>
      <c r="J7063" t="str">
        <f>_xlfn.XLOOKUP(Orders[[#This Row],[_SalesRepID]],'Sales team'!A:A,'Sales team'!B:B)</f>
        <v>Joshua Bennett</v>
      </c>
      <c r="K7063">
        <v>6</v>
      </c>
      <c r="L7063">
        <v>40</v>
      </c>
      <c r="M7063">
        <v>19</v>
      </c>
      <c r="N7063" t="str">
        <f>_xlfn.XLOOKUP(Orders[[#This Row],[_ProductID]],Products!A:A,Products!C:C)</f>
        <v>Furniture</v>
      </c>
      <c r="O7063">
        <v>20</v>
      </c>
      <c r="P7063">
        <v>7.4999999999999997E-2</v>
      </c>
      <c r="Q7063" s="2">
        <v>3530.9</v>
      </c>
      <c r="R7063" s="2">
        <v>2577.5569999999998</v>
      </c>
      <c r="S7063" s="2">
        <v>19596.495000000003</v>
      </c>
      <c r="T7063" s="2">
        <v>4131.1530000000039</v>
      </c>
    </row>
    <row r="7064" spans="1:20" x14ac:dyDescent="0.25">
      <c r="A7064" t="s">
        <v>935</v>
      </c>
      <c r="B7064" t="s">
        <v>1</v>
      </c>
      <c r="C7064" t="s">
        <v>6</v>
      </c>
      <c r="D7064" s="1">
        <v>43200</v>
      </c>
      <c r="E7064" s="1">
        <v>43358</v>
      </c>
      <c r="F7064" s="1">
        <v>43364</v>
      </c>
      <c r="G7064" s="1">
        <v>43383</v>
      </c>
      <c r="H7064" s="13">
        <f>Orders[[#This Row],[DeliveryDate]]-Orders[[#This Row],[OrderDate]]</f>
        <v>25</v>
      </c>
      <c r="I7064" t="s">
        <v>3</v>
      </c>
      <c r="J7064" t="str">
        <f>_xlfn.XLOOKUP(Orders[[#This Row],[_SalesRepID]],'Sales team'!A:A,'Sales team'!B:B)</f>
        <v>Stephen Payne</v>
      </c>
      <c r="K7064">
        <v>5</v>
      </c>
      <c r="L7064">
        <v>44</v>
      </c>
      <c r="M7064">
        <v>201</v>
      </c>
      <c r="N7064" t="str">
        <f>_xlfn.XLOOKUP(Orders[[#This Row],[_ProductID]],Products!A:A,Products!C:C)</f>
        <v>Outdoor</v>
      </c>
      <c r="O7064">
        <v>10</v>
      </c>
      <c r="P7064">
        <v>0.4</v>
      </c>
      <c r="Q7064" s="2">
        <v>1038.5</v>
      </c>
      <c r="R7064" s="2">
        <v>810.03</v>
      </c>
      <c r="S7064" s="2">
        <v>3738.6</v>
      </c>
      <c r="T7064" s="2">
        <v>-1121.5800000000004</v>
      </c>
    </row>
    <row r="7065" spans="1:20" x14ac:dyDescent="0.25">
      <c r="A7065" t="s">
        <v>936</v>
      </c>
      <c r="B7065" t="s">
        <v>5</v>
      </c>
      <c r="C7065" t="s">
        <v>25</v>
      </c>
      <c r="D7065" s="1">
        <v>43300</v>
      </c>
      <c r="E7065" s="1">
        <v>43358</v>
      </c>
      <c r="F7065" s="1">
        <v>43374</v>
      </c>
      <c r="G7065" s="1">
        <v>43382</v>
      </c>
      <c r="H7065" s="13">
        <f>Orders[[#This Row],[DeliveryDate]]-Orders[[#This Row],[OrderDate]]</f>
        <v>24</v>
      </c>
      <c r="I7065" t="s">
        <v>3</v>
      </c>
      <c r="J7065" t="str">
        <f>_xlfn.XLOOKUP(Orders[[#This Row],[_SalesRepID]],'Sales team'!A:A,'Sales team'!B:B)</f>
        <v>Nicholas Cunningham</v>
      </c>
      <c r="K7065">
        <v>19</v>
      </c>
      <c r="L7065">
        <v>50</v>
      </c>
      <c r="M7065">
        <v>352</v>
      </c>
      <c r="N7065" t="str">
        <f>_xlfn.XLOOKUP(Orders[[#This Row],[_ProductID]],Products!A:A,Products!C:C)</f>
        <v>Outdoor</v>
      </c>
      <c r="O7065">
        <v>9</v>
      </c>
      <c r="P7065">
        <v>7.4999999999999997E-2</v>
      </c>
      <c r="Q7065" s="2">
        <v>3470.6</v>
      </c>
      <c r="R7065" s="2">
        <v>1561.77</v>
      </c>
      <c r="S7065" s="2">
        <v>6420.6100000000006</v>
      </c>
      <c r="T7065" s="2">
        <v>3297.0700000000006</v>
      </c>
    </row>
    <row r="7066" spans="1:20" x14ac:dyDescent="0.25">
      <c r="A7066" t="s">
        <v>937</v>
      </c>
      <c r="B7066" t="s">
        <v>8</v>
      </c>
      <c r="C7066" t="s">
        <v>46</v>
      </c>
      <c r="D7066" s="1">
        <v>43300</v>
      </c>
      <c r="E7066" s="1">
        <v>43358</v>
      </c>
      <c r="F7066" s="1">
        <v>43362</v>
      </c>
      <c r="G7066" s="1">
        <v>43378</v>
      </c>
      <c r="H7066" s="13">
        <f>Orders[[#This Row],[DeliveryDate]]-Orders[[#This Row],[OrderDate]]</f>
        <v>20</v>
      </c>
      <c r="I7066" t="s">
        <v>3</v>
      </c>
      <c r="J7066" t="str">
        <f>_xlfn.XLOOKUP(Orders[[#This Row],[_SalesRepID]],'Sales team'!A:A,'Sales team'!B:B)</f>
        <v>Douglas Tucker</v>
      </c>
      <c r="K7066">
        <v>23</v>
      </c>
      <c r="L7066">
        <v>14</v>
      </c>
      <c r="M7066">
        <v>83</v>
      </c>
      <c r="N7066" t="str">
        <f>_xlfn.XLOOKUP(Orders[[#This Row],[_ProductID]],Products!A:A,Products!C:C)</f>
        <v>Electronics</v>
      </c>
      <c r="O7066">
        <v>25</v>
      </c>
      <c r="P7066">
        <v>0.15</v>
      </c>
      <c r="Q7066" s="2">
        <v>2659.9</v>
      </c>
      <c r="R7066" s="2">
        <v>2154.5190000000002</v>
      </c>
      <c r="S7066" s="2">
        <v>2260.915</v>
      </c>
      <c r="T7066" s="2">
        <v>106.39599999999973</v>
      </c>
    </row>
    <row r="7067" spans="1:20" x14ac:dyDescent="0.25">
      <c r="A7067" t="s">
        <v>938</v>
      </c>
      <c r="B7067" t="s">
        <v>5</v>
      </c>
      <c r="C7067" t="s">
        <v>6</v>
      </c>
      <c r="D7067" s="1">
        <v>43200</v>
      </c>
      <c r="E7067" s="1">
        <v>43358</v>
      </c>
      <c r="F7067" s="1">
        <v>43385</v>
      </c>
      <c r="G7067" s="1">
        <v>43368</v>
      </c>
      <c r="H7067" s="13">
        <f>Orders[[#This Row],[DeliveryDate]]-Orders[[#This Row],[OrderDate]]</f>
        <v>10</v>
      </c>
      <c r="I7067" t="s">
        <v>3</v>
      </c>
      <c r="J7067" t="str">
        <f>_xlfn.XLOOKUP(Orders[[#This Row],[_SalesRepID]],'Sales team'!A:A,'Sales team'!B:B)</f>
        <v>Frank Brown</v>
      </c>
      <c r="K7067">
        <v>17</v>
      </c>
      <c r="L7067">
        <v>24</v>
      </c>
      <c r="M7067">
        <v>128</v>
      </c>
      <c r="N7067" t="str">
        <f>_xlfn.XLOOKUP(Orders[[#This Row],[_ProductID]],Products!A:A,Products!C:C)</f>
        <v>Outdoor</v>
      </c>
      <c r="O7067">
        <v>18</v>
      </c>
      <c r="P7067">
        <v>0.05</v>
      </c>
      <c r="Q7067" s="2">
        <v>1118.9000000000001</v>
      </c>
      <c r="R7067" s="2">
        <v>637.77300000000002</v>
      </c>
      <c r="S7067" s="2">
        <v>8503.64</v>
      </c>
      <c r="T7067" s="2">
        <v>3401.4559999999992</v>
      </c>
    </row>
    <row r="7068" spans="1:20" x14ac:dyDescent="0.25">
      <c r="A7068" t="s">
        <v>939</v>
      </c>
      <c r="B7068" t="s">
        <v>1</v>
      </c>
      <c r="C7068" t="s">
        <v>13</v>
      </c>
      <c r="D7068" s="1">
        <v>43200</v>
      </c>
      <c r="E7068" s="1">
        <v>43358</v>
      </c>
      <c r="F7068" s="1">
        <v>43375</v>
      </c>
      <c r="G7068" s="1">
        <v>43378</v>
      </c>
      <c r="H7068" s="13">
        <f>Orders[[#This Row],[DeliveryDate]]-Orders[[#This Row],[OrderDate]]</f>
        <v>20</v>
      </c>
      <c r="I7068" t="s">
        <v>3</v>
      </c>
      <c r="J7068" t="str">
        <f>_xlfn.XLOOKUP(Orders[[#This Row],[_SalesRepID]],'Sales team'!A:A,'Sales team'!B:B)</f>
        <v>Chris Armstrong</v>
      </c>
      <c r="K7068">
        <v>4</v>
      </c>
      <c r="L7068">
        <v>46</v>
      </c>
      <c r="M7068">
        <v>327</v>
      </c>
      <c r="N7068" t="str">
        <f>_xlfn.XLOOKUP(Orders[[#This Row],[_ProductID]],Products!A:A,Products!C:C)</f>
        <v>Kitchen &amp; Dining</v>
      </c>
      <c r="O7068">
        <v>7</v>
      </c>
      <c r="P7068">
        <v>0.4</v>
      </c>
      <c r="Q7068" s="2">
        <v>3892.7000000000003</v>
      </c>
      <c r="R7068" s="2">
        <v>2257.7660000000001</v>
      </c>
      <c r="S7068" s="2">
        <v>9342.48</v>
      </c>
      <c r="T7068" s="2">
        <v>311.41599999999926</v>
      </c>
    </row>
    <row r="7069" spans="1:20" x14ac:dyDescent="0.25">
      <c r="A7069" t="s">
        <v>940</v>
      </c>
      <c r="B7069" t="s">
        <v>1</v>
      </c>
      <c r="C7069" t="s">
        <v>6</v>
      </c>
      <c r="D7069" s="1">
        <v>43300</v>
      </c>
      <c r="E7069" s="1">
        <v>43358</v>
      </c>
      <c r="F7069" s="1">
        <v>43377</v>
      </c>
      <c r="G7069" s="1">
        <v>43388</v>
      </c>
      <c r="H7069" s="13">
        <f>Orders[[#This Row],[DeliveryDate]]-Orders[[#This Row],[OrderDate]]</f>
        <v>30</v>
      </c>
      <c r="I7069" t="s">
        <v>3</v>
      </c>
      <c r="J7069" t="str">
        <f>_xlfn.XLOOKUP(Orders[[#This Row],[_SalesRepID]],'Sales team'!A:A,'Sales team'!B:B)</f>
        <v>Joshua Ryan</v>
      </c>
      <c r="K7069">
        <v>9</v>
      </c>
      <c r="L7069">
        <v>47</v>
      </c>
      <c r="M7069">
        <v>177</v>
      </c>
      <c r="N7069" t="str">
        <f>_xlfn.XLOOKUP(Orders[[#This Row],[_ProductID]],Products!A:A,Products!C:C)</f>
        <v>Furniture</v>
      </c>
      <c r="O7069">
        <v>5</v>
      </c>
      <c r="P7069">
        <v>7.4999999999999997E-2</v>
      </c>
      <c r="Q7069" s="2">
        <v>2003.3</v>
      </c>
      <c r="R7069" s="2">
        <v>921.51800000000003</v>
      </c>
      <c r="S7069" s="2">
        <v>5559.1575000000003</v>
      </c>
      <c r="T7069" s="2">
        <v>2794.6035000000002</v>
      </c>
    </row>
    <row r="7070" spans="1:20" x14ac:dyDescent="0.25">
      <c r="A7070" t="s">
        <v>941</v>
      </c>
      <c r="B7070" t="s">
        <v>5</v>
      </c>
      <c r="C7070" t="s">
        <v>46</v>
      </c>
      <c r="D7070" s="1">
        <v>43300</v>
      </c>
      <c r="E7070" s="1">
        <v>43358</v>
      </c>
      <c r="F7070" s="1">
        <v>43366</v>
      </c>
      <c r="G7070" s="1">
        <v>43369</v>
      </c>
      <c r="H7070" s="13">
        <f>Orders[[#This Row],[DeliveryDate]]-Orders[[#This Row],[OrderDate]]</f>
        <v>11</v>
      </c>
      <c r="I7070" t="s">
        <v>3</v>
      </c>
      <c r="J7070" t="str">
        <f>_xlfn.XLOOKUP(Orders[[#This Row],[_SalesRepID]],'Sales team'!A:A,'Sales team'!B:B)</f>
        <v>Carl Nguyen</v>
      </c>
      <c r="K7070">
        <v>12</v>
      </c>
      <c r="L7070">
        <v>26</v>
      </c>
      <c r="M7070">
        <v>86</v>
      </c>
      <c r="N7070" t="str">
        <f>_xlfn.XLOOKUP(Orders[[#This Row],[_ProductID]],Products!A:A,Products!C:C)</f>
        <v>Furniture</v>
      </c>
      <c r="O7070">
        <v>42</v>
      </c>
      <c r="P7070">
        <v>0.05</v>
      </c>
      <c r="Q7070" s="2">
        <v>998.30000000000007</v>
      </c>
      <c r="R7070" s="2">
        <v>788.65700000000004</v>
      </c>
      <c r="S7070" s="2">
        <v>3793.54</v>
      </c>
      <c r="T7070" s="2">
        <v>638.91199999999981</v>
      </c>
    </row>
    <row r="7071" spans="1:20" x14ac:dyDescent="0.25">
      <c r="A7071" t="s">
        <v>919</v>
      </c>
      <c r="B7071" t="s">
        <v>1</v>
      </c>
      <c r="C7071" t="s">
        <v>13</v>
      </c>
      <c r="D7071" s="1">
        <v>43200</v>
      </c>
      <c r="E7071" s="1">
        <v>43357</v>
      </c>
      <c r="F7071" s="1">
        <v>43363</v>
      </c>
      <c r="G7071" s="1">
        <v>43370</v>
      </c>
      <c r="H7071" s="13">
        <f>Orders[[#This Row],[DeliveryDate]]-Orders[[#This Row],[OrderDate]]</f>
        <v>13</v>
      </c>
      <c r="I7071" t="s">
        <v>3</v>
      </c>
      <c r="J7071" t="str">
        <f>_xlfn.XLOOKUP(Orders[[#This Row],[_SalesRepID]],'Sales team'!A:A,'Sales team'!B:B)</f>
        <v>Keith Griffin</v>
      </c>
      <c r="K7071">
        <v>2</v>
      </c>
      <c r="L7071">
        <v>3</v>
      </c>
      <c r="M7071">
        <v>264</v>
      </c>
      <c r="N7071" t="str">
        <f>_xlfn.XLOOKUP(Orders[[#This Row],[_ProductID]],Products!A:A,Products!C:C)</f>
        <v>Home décor</v>
      </c>
      <c r="O7071">
        <v>43</v>
      </c>
      <c r="P7071">
        <v>7.4999999999999997E-2</v>
      </c>
      <c r="Q7071" s="2">
        <v>3289.7000000000003</v>
      </c>
      <c r="R7071" s="2">
        <v>1875.1289999999999</v>
      </c>
      <c r="S7071" s="2">
        <v>21300.807500000003</v>
      </c>
      <c r="T7071" s="2">
        <v>8174.9045000000042</v>
      </c>
    </row>
    <row r="7072" spans="1:20" x14ac:dyDescent="0.25">
      <c r="A7072" t="s">
        <v>920</v>
      </c>
      <c r="B7072" t="s">
        <v>8</v>
      </c>
      <c r="C7072" t="s">
        <v>6</v>
      </c>
      <c r="D7072" s="1">
        <v>43300</v>
      </c>
      <c r="E7072" s="1">
        <v>43357</v>
      </c>
      <c r="F7072" s="1">
        <v>43367</v>
      </c>
      <c r="G7072" s="1">
        <v>43371</v>
      </c>
      <c r="H7072" s="13">
        <f>Orders[[#This Row],[DeliveryDate]]-Orders[[#This Row],[OrderDate]]</f>
        <v>14</v>
      </c>
      <c r="I7072" t="s">
        <v>3</v>
      </c>
      <c r="J7072" t="str">
        <f>_xlfn.XLOOKUP(Orders[[#This Row],[_SalesRepID]],'Sales team'!A:A,'Sales team'!B:B)</f>
        <v>Roy Rice</v>
      </c>
      <c r="K7072">
        <v>24</v>
      </c>
      <c r="L7072">
        <v>2</v>
      </c>
      <c r="M7072">
        <v>90</v>
      </c>
      <c r="N7072" t="str">
        <f>_xlfn.XLOOKUP(Orders[[#This Row],[_ProductID]],Products!A:A,Products!C:C)</f>
        <v>Furniture</v>
      </c>
      <c r="O7072">
        <v>34</v>
      </c>
      <c r="P7072">
        <v>0.05</v>
      </c>
      <c r="Q7072" s="2">
        <v>1078.7</v>
      </c>
      <c r="R7072" s="2">
        <v>593.28500000000008</v>
      </c>
      <c r="S7072" s="2">
        <v>1024.7650000000001</v>
      </c>
      <c r="T7072" s="2">
        <v>431.48</v>
      </c>
    </row>
    <row r="7073" spans="1:20" x14ac:dyDescent="0.25">
      <c r="A7073" t="s">
        <v>921</v>
      </c>
      <c r="B7073" t="s">
        <v>10</v>
      </c>
      <c r="C7073" t="s">
        <v>25</v>
      </c>
      <c r="D7073" s="1">
        <v>43300</v>
      </c>
      <c r="E7073" s="1">
        <v>43357</v>
      </c>
      <c r="F7073" s="1">
        <v>43376</v>
      </c>
      <c r="G7073" s="1">
        <v>43369</v>
      </c>
      <c r="H7073" s="13">
        <f>Orders[[#This Row],[DeliveryDate]]-Orders[[#This Row],[OrderDate]]</f>
        <v>12</v>
      </c>
      <c r="I7073" t="s">
        <v>3</v>
      </c>
      <c r="J7073" t="str">
        <f>_xlfn.XLOOKUP(Orders[[#This Row],[_SalesRepID]],'Sales team'!A:A,'Sales team'!B:B)</f>
        <v>Donald Reynolds</v>
      </c>
      <c r="K7073">
        <v>26</v>
      </c>
      <c r="L7073">
        <v>19</v>
      </c>
      <c r="M7073">
        <v>346</v>
      </c>
      <c r="N7073" t="str">
        <f>_xlfn.XLOOKUP(Orders[[#This Row],[_ProductID]],Products!A:A,Products!C:C)</f>
        <v>Furniture</v>
      </c>
      <c r="O7073">
        <v>5</v>
      </c>
      <c r="P7073">
        <v>0.05</v>
      </c>
      <c r="Q7073" s="2">
        <v>3886</v>
      </c>
      <c r="R7073" s="2">
        <v>2720.2</v>
      </c>
      <c r="S7073" s="2">
        <v>7383.4</v>
      </c>
      <c r="T7073" s="2">
        <v>1943</v>
      </c>
    </row>
    <row r="7074" spans="1:20" x14ac:dyDescent="0.25">
      <c r="A7074" t="s">
        <v>922</v>
      </c>
      <c r="B7074" t="s">
        <v>5</v>
      </c>
      <c r="C7074" t="s">
        <v>6</v>
      </c>
      <c r="D7074" s="1">
        <v>43300</v>
      </c>
      <c r="E7074" s="1">
        <v>43357</v>
      </c>
      <c r="F7074" s="1">
        <v>43383</v>
      </c>
      <c r="G7074" s="1">
        <v>43375</v>
      </c>
      <c r="H7074" s="13">
        <f>Orders[[#This Row],[DeliveryDate]]-Orders[[#This Row],[OrderDate]]</f>
        <v>18</v>
      </c>
      <c r="I7074" t="s">
        <v>3</v>
      </c>
      <c r="J7074" t="str">
        <f>_xlfn.XLOOKUP(Orders[[#This Row],[_SalesRepID]],'Sales team'!A:A,'Sales team'!B:B)</f>
        <v>Carl Nguyen</v>
      </c>
      <c r="K7074">
        <v>12</v>
      </c>
      <c r="L7074">
        <v>21</v>
      </c>
      <c r="M7074">
        <v>172</v>
      </c>
      <c r="N7074" t="str">
        <f>_xlfn.XLOOKUP(Orders[[#This Row],[_ProductID]],Products!A:A,Products!C:C)</f>
        <v>Furniture</v>
      </c>
      <c r="O7074">
        <v>15</v>
      </c>
      <c r="P7074">
        <v>0.05</v>
      </c>
      <c r="Q7074" s="2">
        <v>1681.7</v>
      </c>
      <c r="R7074" s="2">
        <v>1143.556</v>
      </c>
      <c r="S7074" s="2">
        <v>6390.46</v>
      </c>
      <c r="T7074" s="2">
        <v>1816.2359999999999</v>
      </c>
    </row>
    <row r="7075" spans="1:20" x14ac:dyDescent="0.25">
      <c r="A7075" t="s">
        <v>923</v>
      </c>
      <c r="B7075" t="s">
        <v>10</v>
      </c>
      <c r="C7075" t="s">
        <v>13</v>
      </c>
      <c r="D7075" s="1">
        <v>43200</v>
      </c>
      <c r="E7075" s="1">
        <v>43357</v>
      </c>
      <c r="F7075" s="1">
        <v>43379</v>
      </c>
      <c r="G7075" s="1">
        <v>43367</v>
      </c>
      <c r="H7075" s="13">
        <f>Orders[[#This Row],[DeliveryDate]]-Orders[[#This Row],[OrderDate]]</f>
        <v>10</v>
      </c>
      <c r="I7075" t="s">
        <v>3</v>
      </c>
      <c r="J7075" t="str">
        <f>_xlfn.XLOOKUP(Orders[[#This Row],[_SalesRepID]],'Sales team'!A:A,'Sales team'!B:B)</f>
        <v>Carlos Miller</v>
      </c>
      <c r="K7075">
        <v>28</v>
      </c>
      <c r="L7075">
        <v>19</v>
      </c>
      <c r="M7075">
        <v>266</v>
      </c>
      <c r="N7075" t="str">
        <f>_xlfn.XLOOKUP(Orders[[#This Row],[_ProductID]],Products!A:A,Products!C:C)</f>
        <v>Home décor</v>
      </c>
      <c r="O7075">
        <v>23</v>
      </c>
      <c r="P7075">
        <v>7.4999999999999997E-2</v>
      </c>
      <c r="Q7075" s="2">
        <v>1065.3</v>
      </c>
      <c r="R7075" s="2">
        <v>852.24</v>
      </c>
      <c r="S7075" s="2">
        <v>1970.8050000000001</v>
      </c>
      <c r="T7075" s="2">
        <v>266.32500000000005</v>
      </c>
    </row>
    <row r="7076" spans="1:20" x14ac:dyDescent="0.25">
      <c r="A7076" t="s">
        <v>924</v>
      </c>
      <c r="B7076" t="s">
        <v>8</v>
      </c>
      <c r="C7076" t="s">
        <v>6</v>
      </c>
      <c r="D7076" s="1">
        <v>43200</v>
      </c>
      <c r="E7076" s="1">
        <v>43357</v>
      </c>
      <c r="F7076" s="1">
        <v>43382</v>
      </c>
      <c r="G7076" s="1">
        <v>43362</v>
      </c>
      <c r="H7076" s="13">
        <f>Orders[[#This Row],[DeliveryDate]]-Orders[[#This Row],[OrderDate]]</f>
        <v>5</v>
      </c>
      <c r="I7076" t="s">
        <v>3</v>
      </c>
      <c r="J7076" t="str">
        <f>_xlfn.XLOOKUP(Orders[[#This Row],[_SalesRepID]],'Sales team'!A:A,'Sales team'!B:B)</f>
        <v>Douglas Tucker</v>
      </c>
      <c r="K7076">
        <v>23</v>
      </c>
      <c r="L7076">
        <v>32</v>
      </c>
      <c r="M7076">
        <v>146</v>
      </c>
      <c r="N7076" t="str">
        <f>_xlfn.XLOOKUP(Orders[[#This Row],[_ProductID]],Products!A:A,Products!C:C)</f>
        <v>Home décor</v>
      </c>
      <c r="O7076">
        <v>30</v>
      </c>
      <c r="P7076">
        <v>0.2</v>
      </c>
      <c r="Q7076" s="2">
        <v>3912.8</v>
      </c>
      <c r="R7076" s="2">
        <v>3286.752</v>
      </c>
      <c r="S7076" s="2">
        <v>21911.680000000004</v>
      </c>
      <c r="T7076" s="2">
        <v>-1095.5839999999953</v>
      </c>
    </row>
    <row r="7077" spans="1:20" x14ac:dyDescent="0.25">
      <c r="A7077" t="s">
        <v>925</v>
      </c>
      <c r="B7077" t="s">
        <v>5</v>
      </c>
      <c r="C7077" t="s">
        <v>46</v>
      </c>
      <c r="D7077" s="1">
        <v>43300</v>
      </c>
      <c r="E7077" s="1">
        <v>43357</v>
      </c>
      <c r="F7077" s="1">
        <v>43360</v>
      </c>
      <c r="G7077" s="1">
        <v>43375</v>
      </c>
      <c r="H7077" s="13">
        <f>Orders[[#This Row],[DeliveryDate]]-Orders[[#This Row],[OrderDate]]</f>
        <v>18</v>
      </c>
      <c r="I7077" t="s">
        <v>3</v>
      </c>
      <c r="J7077" t="str">
        <f>_xlfn.XLOOKUP(Orders[[#This Row],[_SalesRepID]],'Sales team'!A:A,'Sales team'!B:B)</f>
        <v>Shawn Wallace</v>
      </c>
      <c r="K7077">
        <v>18</v>
      </c>
      <c r="L7077">
        <v>9</v>
      </c>
      <c r="M7077">
        <v>86</v>
      </c>
      <c r="N7077" t="str">
        <f>_xlfn.XLOOKUP(Orders[[#This Row],[_ProductID]],Products!A:A,Products!C:C)</f>
        <v>Home décor</v>
      </c>
      <c r="O7077">
        <v>30</v>
      </c>
      <c r="P7077">
        <v>0.3</v>
      </c>
      <c r="Q7077" s="2">
        <v>3819</v>
      </c>
      <c r="R7077" s="2">
        <v>2520.54</v>
      </c>
      <c r="S7077" s="2">
        <v>5346.5999999999995</v>
      </c>
      <c r="T7077" s="2">
        <v>305.51999999999953</v>
      </c>
    </row>
    <row r="7078" spans="1:20" x14ac:dyDescent="0.25">
      <c r="A7078" t="s">
        <v>926</v>
      </c>
      <c r="B7078" t="s">
        <v>5</v>
      </c>
      <c r="C7078" t="s">
        <v>2</v>
      </c>
      <c r="D7078" s="1">
        <v>43300</v>
      </c>
      <c r="E7078" s="1">
        <v>43357</v>
      </c>
      <c r="F7078" s="1">
        <v>43370</v>
      </c>
      <c r="G7078" s="1">
        <v>43367</v>
      </c>
      <c r="H7078" s="13">
        <f>Orders[[#This Row],[DeliveryDate]]-Orders[[#This Row],[OrderDate]]</f>
        <v>10</v>
      </c>
      <c r="I7078" t="s">
        <v>3</v>
      </c>
      <c r="J7078" t="str">
        <f>_xlfn.XLOOKUP(Orders[[#This Row],[_SalesRepID]],'Sales team'!A:A,'Sales team'!B:B)</f>
        <v>Shawn Wallace</v>
      </c>
      <c r="K7078">
        <v>18</v>
      </c>
      <c r="L7078">
        <v>22</v>
      </c>
      <c r="M7078">
        <v>222</v>
      </c>
      <c r="N7078" t="str">
        <f>_xlfn.XLOOKUP(Orders[[#This Row],[_ProductID]],Products!A:A,Products!C:C)</f>
        <v>Home décor</v>
      </c>
      <c r="O7078">
        <v>46</v>
      </c>
      <c r="P7078">
        <v>7.4999999999999997E-2</v>
      </c>
      <c r="Q7078" s="2">
        <v>1025.1000000000001</v>
      </c>
      <c r="R7078" s="2">
        <v>758.57400000000007</v>
      </c>
      <c r="S7078" s="2">
        <v>4741.0875000000015</v>
      </c>
      <c r="T7078" s="2">
        <v>948.21750000000111</v>
      </c>
    </row>
    <row r="7079" spans="1:20" x14ac:dyDescent="0.25">
      <c r="A7079" t="s">
        <v>927</v>
      </c>
      <c r="B7079" t="s">
        <v>8</v>
      </c>
      <c r="C7079" t="s">
        <v>6</v>
      </c>
      <c r="D7079" s="1">
        <v>43200</v>
      </c>
      <c r="E7079" s="1">
        <v>43357</v>
      </c>
      <c r="F7079" s="1">
        <v>43377</v>
      </c>
      <c r="G7079" s="1">
        <v>43376</v>
      </c>
      <c r="H7079" s="13">
        <f>Orders[[#This Row],[DeliveryDate]]-Orders[[#This Row],[OrderDate]]</f>
        <v>19</v>
      </c>
      <c r="I7079" t="s">
        <v>3</v>
      </c>
      <c r="J7079" t="str">
        <f>_xlfn.XLOOKUP(Orders[[#This Row],[_SalesRepID]],'Sales team'!A:A,'Sales team'!B:B)</f>
        <v>Joe Price</v>
      </c>
      <c r="K7079">
        <v>22</v>
      </c>
      <c r="L7079">
        <v>8</v>
      </c>
      <c r="M7079">
        <v>203</v>
      </c>
      <c r="N7079" t="str">
        <f>_xlfn.XLOOKUP(Orders[[#This Row],[_ProductID]],Products!A:A,Products!C:C)</f>
        <v>Home décor</v>
      </c>
      <c r="O7079">
        <v>43</v>
      </c>
      <c r="P7079">
        <v>0.15</v>
      </c>
      <c r="Q7079" s="2">
        <v>3202.6</v>
      </c>
      <c r="R7079" s="2">
        <v>1601.3</v>
      </c>
      <c r="S7079" s="2">
        <v>16333.259999999998</v>
      </c>
      <c r="T7079" s="2">
        <v>6725.4599999999991</v>
      </c>
    </row>
    <row r="7080" spans="1:20" x14ac:dyDescent="0.25">
      <c r="A7080" t="s">
        <v>928</v>
      </c>
      <c r="B7080" t="s">
        <v>1</v>
      </c>
      <c r="C7080" t="s">
        <v>6</v>
      </c>
      <c r="D7080" s="1">
        <v>43300</v>
      </c>
      <c r="E7080" s="1">
        <v>43357</v>
      </c>
      <c r="F7080" s="1">
        <v>43374</v>
      </c>
      <c r="G7080" s="1">
        <v>43391</v>
      </c>
      <c r="H7080" s="13">
        <f>Orders[[#This Row],[DeliveryDate]]-Orders[[#This Row],[OrderDate]]</f>
        <v>34</v>
      </c>
      <c r="I7080" t="s">
        <v>3</v>
      </c>
      <c r="J7080" t="str">
        <f>_xlfn.XLOOKUP(Orders[[#This Row],[_SalesRepID]],'Sales team'!A:A,'Sales team'!B:B)</f>
        <v>Joshua Little</v>
      </c>
      <c r="K7080">
        <v>11</v>
      </c>
      <c r="L7080">
        <v>49</v>
      </c>
      <c r="M7080">
        <v>170</v>
      </c>
      <c r="N7080" t="str">
        <f>_xlfn.XLOOKUP(Orders[[#This Row],[_ProductID]],Products!A:A,Products!C:C)</f>
        <v>Furniture</v>
      </c>
      <c r="O7080">
        <v>22</v>
      </c>
      <c r="P7080">
        <v>0.1</v>
      </c>
      <c r="Q7080" s="2">
        <v>5306.4000000000005</v>
      </c>
      <c r="R7080" s="2">
        <v>2440.9440000000004</v>
      </c>
      <c r="S7080" s="2">
        <v>4775.76</v>
      </c>
      <c r="T7080" s="2">
        <v>2334.8159999999998</v>
      </c>
    </row>
    <row r="7081" spans="1:20" x14ac:dyDescent="0.25">
      <c r="A7081" t="s">
        <v>929</v>
      </c>
      <c r="B7081" t="s">
        <v>1</v>
      </c>
      <c r="C7081" t="s">
        <v>2</v>
      </c>
      <c r="D7081" s="1">
        <v>43300</v>
      </c>
      <c r="E7081" s="1">
        <v>43357</v>
      </c>
      <c r="F7081" s="1">
        <v>43369</v>
      </c>
      <c r="G7081" s="1">
        <v>43363</v>
      </c>
      <c r="H7081" s="13">
        <f>Orders[[#This Row],[DeliveryDate]]-Orders[[#This Row],[OrderDate]]</f>
        <v>6</v>
      </c>
      <c r="I7081" t="s">
        <v>3</v>
      </c>
      <c r="J7081" t="str">
        <f>_xlfn.XLOOKUP(Orders[[#This Row],[_SalesRepID]],'Sales team'!A:A,'Sales team'!B:B)</f>
        <v>Joshua Ryan</v>
      </c>
      <c r="K7081">
        <v>9</v>
      </c>
      <c r="L7081">
        <v>14</v>
      </c>
      <c r="M7081">
        <v>239</v>
      </c>
      <c r="N7081" t="str">
        <f>_xlfn.XLOOKUP(Orders[[#This Row],[_ProductID]],Products!A:A,Products!C:C)</f>
        <v>Home décor</v>
      </c>
      <c r="O7081">
        <v>11</v>
      </c>
      <c r="P7081">
        <v>7.4999999999999997E-2</v>
      </c>
      <c r="Q7081" s="2">
        <v>1849.2</v>
      </c>
      <c r="R7081" s="2">
        <v>1331.424</v>
      </c>
      <c r="S7081" s="2">
        <v>8552.5500000000011</v>
      </c>
      <c r="T7081" s="2">
        <v>1895.4300000000012</v>
      </c>
    </row>
    <row r="7082" spans="1:20" x14ac:dyDescent="0.25">
      <c r="A7082" t="s">
        <v>930</v>
      </c>
      <c r="B7082" t="s">
        <v>5</v>
      </c>
      <c r="C7082" t="s">
        <v>13</v>
      </c>
      <c r="D7082" s="1">
        <v>43300</v>
      </c>
      <c r="E7082" s="1">
        <v>43357</v>
      </c>
      <c r="F7082" s="1">
        <v>43364</v>
      </c>
      <c r="G7082" s="1">
        <v>43396</v>
      </c>
      <c r="H7082" s="13">
        <f>Orders[[#This Row],[DeliveryDate]]-Orders[[#This Row],[OrderDate]]</f>
        <v>39</v>
      </c>
      <c r="I7082" t="s">
        <v>3</v>
      </c>
      <c r="J7082" t="str">
        <f>_xlfn.XLOOKUP(Orders[[#This Row],[_SalesRepID]],'Sales team'!A:A,'Sales team'!B:B)</f>
        <v>Anthony Berry</v>
      </c>
      <c r="K7082">
        <v>16</v>
      </c>
      <c r="L7082">
        <v>3</v>
      </c>
      <c r="M7082">
        <v>282</v>
      </c>
      <c r="N7082" t="str">
        <f>_xlfn.XLOOKUP(Orders[[#This Row],[_ProductID]],Products!A:A,Products!C:C)</f>
        <v>Kitchen &amp; Dining</v>
      </c>
      <c r="O7082">
        <v>16</v>
      </c>
      <c r="P7082">
        <v>0.1</v>
      </c>
      <c r="Q7082" s="2">
        <v>194.3</v>
      </c>
      <c r="R7082" s="2">
        <v>137.953</v>
      </c>
      <c r="S7082" s="2">
        <v>524.61000000000013</v>
      </c>
      <c r="T7082" s="2">
        <v>110.75100000000009</v>
      </c>
    </row>
    <row r="7083" spans="1:20" x14ac:dyDescent="0.25">
      <c r="A7083" t="s">
        <v>931</v>
      </c>
      <c r="B7083" t="s">
        <v>1</v>
      </c>
      <c r="C7083" t="s">
        <v>15</v>
      </c>
      <c r="D7083" s="1">
        <v>43200</v>
      </c>
      <c r="E7083" s="1">
        <v>43357</v>
      </c>
      <c r="F7083" s="1">
        <v>43363</v>
      </c>
      <c r="G7083" s="1">
        <v>43377</v>
      </c>
      <c r="H7083" s="13">
        <f>Orders[[#This Row],[DeliveryDate]]-Orders[[#This Row],[OrderDate]]</f>
        <v>20</v>
      </c>
      <c r="I7083" t="s">
        <v>3</v>
      </c>
      <c r="J7083" t="str">
        <f>_xlfn.XLOOKUP(Orders[[#This Row],[_SalesRepID]],'Sales team'!A:A,'Sales team'!B:B)</f>
        <v>Shawn Cook</v>
      </c>
      <c r="K7083">
        <v>7</v>
      </c>
      <c r="L7083">
        <v>41</v>
      </c>
      <c r="M7083">
        <v>24</v>
      </c>
      <c r="N7083" t="str">
        <f>_xlfn.XLOOKUP(Orders[[#This Row],[_ProductID]],Products!A:A,Products!C:C)</f>
        <v>Furniture</v>
      </c>
      <c r="O7083">
        <v>34</v>
      </c>
      <c r="P7083">
        <v>0.05</v>
      </c>
      <c r="Q7083" s="2">
        <v>1051.9000000000001</v>
      </c>
      <c r="R7083" s="2">
        <v>757.36800000000005</v>
      </c>
      <c r="S7083" s="2">
        <v>7994.4400000000005</v>
      </c>
      <c r="T7083" s="2">
        <v>1935.4960000000001</v>
      </c>
    </row>
    <row r="7084" spans="1:20" x14ac:dyDescent="0.25">
      <c r="A7084" t="s">
        <v>932</v>
      </c>
      <c r="B7084" t="s">
        <v>5</v>
      </c>
      <c r="C7084" t="s">
        <v>15</v>
      </c>
      <c r="D7084" s="1">
        <v>43300</v>
      </c>
      <c r="E7084" s="1">
        <v>43357</v>
      </c>
      <c r="F7084" s="1">
        <v>43366</v>
      </c>
      <c r="G7084" s="1">
        <v>43375</v>
      </c>
      <c r="H7084" s="13">
        <f>Orders[[#This Row],[DeliveryDate]]-Orders[[#This Row],[OrderDate]]</f>
        <v>18</v>
      </c>
      <c r="I7084" t="s">
        <v>3</v>
      </c>
      <c r="J7084" t="str">
        <f>_xlfn.XLOOKUP(Orders[[#This Row],[_SalesRepID]],'Sales team'!A:A,'Sales team'!B:B)</f>
        <v>Shawn Wallace</v>
      </c>
      <c r="K7084">
        <v>18</v>
      </c>
      <c r="L7084">
        <v>36</v>
      </c>
      <c r="M7084">
        <v>58</v>
      </c>
      <c r="N7084" t="str">
        <f>_xlfn.XLOOKUP(Orders[[#This Row],[_ProductID]],Products!A:A,Products!C:C)</f>
        <v>Home décor</v>
      </c>
      <c r="O7084">
        <v>29</v>
      </c>
      <c r="P7084">
        <v>0.1</v>
      </c>
      <c r="Q7084" s="2">
        <v>1809</v>
      </c>
      <c r="R7084" s="2">
        <v>1537.6499999999999</v>
      </c>
      <c r="S7084" s="2">
        <v>11396.7</v>
      </c>
      <c r="T7084" s="2">
        <v>633.15000000000146</v>
      </c>
    </row>
    <row r="7085" spans="1:20" x14ac:dyDescent="0.25">
      <c r="A7085" t="s">
        <v>908</v>
      </c>
      <c r="B7085" t="s">
        <v>8</v>
      </c>
      <c r="C7085" t="s">
        <v>46</v>
      </c>
      <c r="D7085" s="1">
        <v>43200</v>
      </c>
      <c r="E7085" s="1">
        <v>43356</v>
      </c>
      <c r="F7085" s="1">
        <v>43363</v>
      </c>
      <c r="G7085" s="1">
        <v>43378</v>
      </c>
      <c r="H7085" s="13">
        <f>Orders[[#This Row],[DeliveryDate]]-Orders[[#This Row],[OrderDate]]</f>
        <v>22</v>
      </c>
      <c r="I7085" t="s">
        <v>3</v>
      </c>
      <c r="J7085" t="str">
        <f>_xlfn.XLOOKUP(Orders[[#This Row],[_SalesRepID]],'Sales team'!A:A,'Sales team'!B:B)</f>
        <v>Samuel Fowler</v>
      </c>
      <c r="K7085">
        <v>21</v>
      </c>
      <c r="L7085">
        <v>31</v>
      </c>
      <c r="M7085">
        <v>70</v>
      </c>
      <c r="N7085" t="str">
        <f>_xlfn.XLOOKUP(Orders[[#This Row],[_ProductID]],Products!A:A,Products!C:C)</f>
        <v>Home décor</v>
      </c>
      <c r="O7085">
        <v>32</v>
      </c>
      <c r="P7085">
        <v>7.4999999999999997E-2</v>
      </c>
      <c r="Q7085" s="2">
        <v>3852.5</v>
      </c>
      <c r="R7085" s="2">
        <v>2157.4</v>
      </c>
      <c r="S7085" s="2">
        <v>28508.5</v>
      </c>
      <c r="T7085" s="2">
        <v>11249.3</v>
      </c>
    </row>
    <row r="7086" spans="1:20" x14ac:dyDescent="0.25">
      <c r="A7086" t="s">
        <v>909</v>
      </c>
      <c r="B7086" t="s">
        <v>5</v>
      </c>
      <c r="C7086" t="s">
        <v>6</v>
      </c>
      <c r="D7086" s="1">
        <v>43300</v>
      </c>
      <c r="E7086" s="1">
        <v>43356</v>
      </c>
      <c r="F7086" s="1">
        <v>43376</v>
      </c>
      <c r="G7086" s="1">
        <v>43368</v>
      </c>
      <c r="H7086" s="13">
        <f>Orders[[#This Row],[DeliveryDate]]-Orders[[#This Row],[OrderDate]]</f>
        <v>12</v>
      </c>
      <c r="I7086" t="s">
        <v>3</v>
      </c>
      <c r="J7086" t="str">
        <f>_xlfn.XLOOKUP(Orders[[#This Row],[_SalesRepID]],'Sales team'!A:A,'Sales team'!B:B)</f>
        <v>Shawn Wallace</v>
      </c>
      <c r="K7086">
        <v>18</v>
      </c>
      <c r="L7086">
        <v>19</v>
      </c>
      <c r="M7086">
        <v>154</v>
      </c>
      <c r="N7086" t="str">
        <f>_xlfn.XLOOKUP(Orders[[#This Row],[_ProductID]],Products!A:A,Products!C:C)</f>
        <v>Furniture</v>
      </c>
      <c r="O7086">
        <v>22</v>
      </c>
      <c r="P7086">
        <v>0.2</v>
      </c>
      <c r="Q7086" s="2">
        <v>1876</v>
      </c>
      <c r="R7086" s="2">
        <v>900.48</v>
      </c>
      <c r="S7086" s="2">
        <v>10505.6</v>
      </c>
      <c r="T7086" s="2">
        <v>4202.24</v>
      </c>
    </row>
    <row r="7087" spans="1:20" x14ac:dyDescent="0.25">
      <c r="A7087" t="s">
        <v>910</v>
      </c>
      <c r="B7087" t="s">
        <v>1</v>
      </c>
      <c r="C7087" t="s">
        <v>6</v>
      </c>
      <c r="D7087" s="1">
        <v>43300</v>
      </c>
      <c r="E7087" s="1">
        <v>43356</v>
      </c>
      <c r="F7087" s="1">
        <v>43376</v>
      </c>
      <c r="G7087" s="1">
        <v>43368</v>
      </c>
      <c r="H7087" s="13">
        <f>Orders[[#This Row],[DeliveryDate]]-Orders[[#This Row],[OrderDate]]</f>
        <v>12</v>
      </c>
      <c r="I7087" t="s">
        <v>3</v>
      </c>
      <c r="J7087" t="str">
        <f>_xlfn.XLOOKUP(Orders[[#This Row],[_SalesRepID]],'Sales team'!A:A,'Sales team'!B:B)</f>
        <v>Jonathan Hawkins</v>
      </c>
      <c r="K7087">
        <v>10</v>
      </c>
      <c r="L7087">
        <v>27</v>
      </c>
      <c r="M7087">
        <v>134</v>
      </c>
      <c r="N7087" t="str">
        <f>_xlfn.XLOOKUP(Orders[[#This Row],[_ProductID]],Products!A:A,Products!C:C)</f>
        <v>Home décor</v>
      </c>
      <c r="O7087">
        <v>36</v>
      </c>
      <c r="P7087">
        <v>0.15</v>
      </c>
      <c r="Q7087" s="2">
        <v>1286.4000000000001</v>
      </c>
      <c r="R7087" s="2">
        <v>887.61599999999999</v>
      </c>
      <c r="S7087" s="2">
        <v>5467.2</v>
      </c>
      <c r="T7087" s="2">
        <v>1029.1199999999999</v>
      </c>
    </row>
    <row r="7088" spans="1:20" x14ac:dyDescent="0.25">
      <c r="A7088" t="s">
        <v>911</v>
      </c>
      <c r="B7088" t="s">
        <v>5</v>
      </c>
      <c r="C7088" t="s">
        <v>6</v>
      </c>
      <c r="D7088" s="1">
        <v>43200</v>
      </c>
      <c r="E7088" s="1">
        <v>43356</v>
      </c>
      <c r="F7088" s="1">
        <v>43365</v>
      </c>
      <c r="G7088" s="1">
        <v>43370</v>
      </c>
      <c r="H7088" s="13">
        <f>Orders[[#This Row],[DeliveryDate]]-Orders[[#This Row],[OrderDate]]</f>
        <v>14</v>
      </c>
      <c r="I7088" t="s">
        <v>3</v>
      </c>
      <c r="J7088" t="str">
        <f>_xlfn.XLOOKUP(Orders[[#This Row],[_SalesRepID]],'Sales team'!A:A,'Sales team'!B:B)</f>
        <v>Paul Holmes</v>
      </c>
      <c r="K7088">
        <v>14</v>
      </c>
      <c r="L7088">
        <v>46</v>
      </c>
      <c r="M7088">
        <v>120</v>
      </c>
      <c r="N7088" t="str">
        <f>_xlfn.XLOOKUP(Orders[[#This Row],[_ProductID]],Products!A:A,Products!C:C)</f>
        <v>Furniture</v>
      </c>
      <c r="O7088">
        <v>42</v>
      </c>
      <c r="P7088">
        <v>0.2</v>
      </c>
      <c r="Q7088" s="2">
        <v>174.20000000000002</v>
      </c>
      <c r="R7088" s="2">
        <v>101.036</v>
      </c>
      <c r="S7088" s="2">
        <v>836.16000000000008</v>
      </c>
      <c r="T7088" s="2">
        <v>229.94400000000007</v>
      </c>
    </row>
    <row r="7089" spans="1:20" x14ac:dyDescent="0.25">
      <c r="A7089" t="s">
        <v>912</v>
      </c>
      <c r="B7089" t="s">
        <v>8</v>
      </c>
      <c r="C7089" t="s">
        <v>25</v>
      </c>
      <c r="D7089" s="1">
        <v>43200</v>
      </c>
      <c r="E7089" s="1">
        <v>43356</v>
      </c>
      <c r="F7089" s="1">
        <v>43367</v>
      </c>
      <c r="G7089" s="1">
        <v>43371</v>
      </c>
      <c r="H7089" s="13">
        <f>Orders[[#This Row],[DeliveryDate]]-Orders[[#This Row],[OrderDate]]</f>
        <v>15</v>
      </c>
      <c r="I7089" t="s">
        <v>3</v>
      </c>
      <c r="J7089" t="str">
        <f>_xlfn.XLOOKUP(Orders[[#This Row],[_SalesRepID]],'Sales team'!A:A,'Sales team'!B:B)</f>
        <v>Joe Price</v>
      </c>
      <c r="K7089">
        <v>22</v>
      </c>
      <c r="L7089">
        <v>28</v>
      </c>
      <c r="M7089">
        <v>360</v>
      </c>
      <c r="N7089" t="str">
        <f>_xlfn.XLOOKUP(Orders[[#This Row],[_ProductID]],Products!A:A,Products!C:C)</f>
        <v>Home décor</v>
      </c>
      <c r="O7089">
        <v>26</v>
      </c>
      <c r="P7089">
        <v>0.15</v>
      </c>
      <c r="Q7089" s="2">
        <v>5259.5</v>
      </c>
      <c r="R7089" s="2">
        <v>4102.41</v>
      </c>
      <c r="S7089" s="2">
        <v>26823.45</v>
      </c>
      <c r="T7089" s="2">
        <v>2208.9900000000016</v>
      </c>
    </row>
    <row r="7090" spans="1:20" x14ac:dyDescent="0.25">
      <c r="A7090" t="s">
        <v>913</v>
      </c>
      <c r="B7090" t="s">
        <v>8</v>
      </c>
      <c r="C7090" t="s">
        <v>2</v>
      </c>
      <c r="D7090" s="1">
        <v>43200</v>
      </c>
      <c r="E7090" s="1">
        <v>43356</v>
      </c>
      <c r="F7090" s="1">
        <v>43375</v>
      </c>
      <c r="G7090" s="1">
        <v>43381</v>
      </c>
      <c r="H7090" s="13">
        <f>Orders[[#This Row],[DeliveryDate]]-Orders[[#This Row],[OrderDate]]</f>
        <v>25</v>
      </c>
      <c r="I7090" t="s">
        <v>3</v>
      </c>
      <c r="J7090" t="str">
        <f>_xlfn.XLOOKUP(Orders[[#This Row],[_SalesRepID]],'Sales team'!A:A,'Sales team'!B:B)</f>
        <v>Joe Price</v>
      </c>
      <c r="K7090">
        <v>22</v>
      </c>
      <c r="L7090">
        <v>48</v>
      </c>
      <c r="M7090">
        <v>213</v>
      </c>
      <c r="N7090" t="str">
        <f>_xlfn.XLOOKUP(Orders[[#This Row],[_ProductID]],Products!A:A,Products!C:C)</f>
        <v>Furniture</v>
      </c>
      <c r="O7090">
        <v>42</v>
      </c>
      <c r="P7090">
        <v>0.4</v>
      </c>
      <c r="Q7090" s="2">
        <v>6512.4000000000005</v>
      </c>
      <c r="R7090" s="2">
        <v>5144.7960000000003</v>
      </c>
      <c r="S7090" s="2">
        <v>3907.44</v>
      </c>
      <c r="T7090" s="2">
        <v>-1237.3560000000002</v>
      </c>
    </row>
    <row r="7091" spans="1:20" x14ac:dyDescent="0.25">
      <c r="A7091" t="s">
        <v>914</v>
      </c>
      <c r="B7091" t="s">
        <v>1</v>
      </c>
      <c r="C7091" t="s">
        <v>6</v>
      </c>
      <c r="D7091" s="1">
        <v>43200</v>
      </c>
      <c r="E7091" s="1">
        <v>43356</v>
      </c>
      <c r="F7091" s="1">
        <v>43362</v>
      </c>
      <c r="G7091" s="1">
        <v>43383</v>
      </c>
      <c r="H7091" s="13">
        <f>Orders[[#This Row],[DeliveryDate]]-Orders[[#This Row],[OrderDate]]</f>
        <v>27</v>
      </c>
      <c r="I7091" t="s">
        <v>3</v>
      </c>
      <c r="J7091" t="str">
        <f>_xlfn.XLOOKUP(Orders[[#This Row],[_SalesRepID]],'Sales team'!A:A,'Sales team'!B:B)</f>
        <v>Joshua Ryan</v>
      </c>
      <c r="K7091">
        <v>9</v>
      </c>
      <c r="L7091">
        <v>39</v>
      </c>
      <c r="M7091">
        <v>194</v>
      </c>
      <c r="N7091" t="str">
        <f>_xlfn.XLOOKUP(Orders[[#This Row],[_ProductID]],Products!A:A,Products!C:C)</f>
        <v>Home décor</v>
      </c>
      <c r="O7091">
        <v>30</v>
      </c>
      <c r="P7091">
        <v>7.4999999999999997E-2</v>
      </c>
      <c r="Q7091" s="2">
        <v>1701.8</v>
      </c>
      <c r="R7091" s="2">
        <v>1021.0799999999999</v>
      </c>
      <c r="S7091" s="2">
        <v>4722.4949999999999</v>
      </c>
      <c r="T7091" s="2">
        <v>1659.2550000000001</v>
      </c>
    </row>
    <row r="7092" spans="1:20" x14ac:dyDescent="0.25">
      <c r="A7092" t="s">
        <v>915</v>
      </c>
      <c r="B7092" t="s">
        <v>5</v>
      </c>
      <c r="C7092" t="s">
        <v>15</v>
      </c>
      <c r="D7092" s="1">
        <v>43300</v>
      </c>
      <c r="E7092" s="1">
        <v>43356</v>
      </c>
      <c r="F7092" s="1">
        <v>43384</v>
      </c>
      <c r="G7092" s="1">
        <v>43385</v>
      </c>
      <c r="H7092" s="13">
        <f>Orders[[#This Row],[DeliveryDate]]-Orders[[#This Row],[OrderDate]]</f>
        <v>29</v>
      </c>
      <c r="I7092" t="s">
        <v>3</v>
      </c>
      <c r="J7092" t="str">
        <f>_xlfn.XLOOKUP(Orders[[#This Row],[_SalesRepID]],'Sales team'!A:A,'Sales team'!B:B)</f>
        <v>Frank Brown</v>
      </c>
      <c r="K7092">
        <v>17</v>
      </c>
      <c r="L7092">
        <v>21</v>
      </c>
      <c r="M7092">
        <v>50</v>
      </c>
      <c r="N7092" t="str">
        <f>_xlfn.XLOOKUP(Orders[[#This Row],[_ProductID]],Products!A:A,Products!C:C)</f>
        <v>Kitchen &amp; Dining</v>
      </c>
      <c r="O7092">
        <v>1</v>
      </c>
      <c r="P7092">
        <v>0.1</v>
      </c>
      <c r="Q7092" s="2">
        <v>3832.4</v>
      </c>
      <c r="R7092" s="2">
        <v>2682.68</v>
      </c>
      <c r="S7092" s="2">
        <v>17245.8</v>
      </c>
      <c r="T7092" s="2">
        <v>3832.3999999999996</v>
      </c>
    </row>
    <row r="7093" spans="1:20" x14ac:dyDescent="0.25">
      <c r="A7093" t="s">
        <v>916</v>
      </c>
      <c r="B7093" t="s">
        <v>8</v>
      </c>
      <c r="C7093" t="s">
        <v>25</v>
      </c>
      <c r="D7093" s="1">
        <v>43200</v>
      </c>
      <c r="E7093" s="1">
        <v>43356</v>
      </c>
      <c r="F7093" s="1">
        <v>43360</v>
      </c>
      <c r="G7093" s="1">
        <v>43383</v>
      </c>
      <c r="H7093" s="13">
        <f>Orders[[#This Row],[DeliveryDate]]-Orders[[#This Row],[OrderDate]]</f>
        <v>27</v>
      </c>
      <c r="I7093" t="s">
        <v>3</v>
      </c>
      <c r="J7093" t="str">
        <f>_xlfn.XLOOKUP(Orders[[#This Row],[_SalesRepID]],'Sales team'!A:A,'Sales team'!B:B)</f>
        <v>Patrick Graham</v>
      </c>
      <c r="K7093">
        <v>25</v>
      </c>
      <c r="L7093">
        <v>38</v>
      </c>
      <c r="M7093">
        <v>330</v>
      </c>
      <c r="N7093" t="str">
        <f>_xlfn.XLOOKUP(Orders[[#This Row],[_ProductID]],Products!A:A,Products!C:C)</f>
        <v>Electronics</v>
      </c>
      <c r="O7093">
        <v>6</v>
      </c>
      <c r="P7093">
        <v>0.15</v>
      </c>
      <c r="Q7093" s="2">
        <v>1775.5</v>
      </c>
      <c r="R7093" s="2">
        <v>923.26</v>
      </c>
      <c r="S7093" s="2">
        <v>10564.225</v>
      </c>
      <c r="T7093" s="2">
        <v>4101.4050000000007</v>
      </c>
    </row>
    <row r="7094" spans="1:20" x14ac:dyDescent="0.25">
      <c r="A7094" t="s">
        <v>917</v>
      </c>
      <c r="B7094" t="s">
        <v>5</v>
      </c>
      <c r="C7094" t="s">
        <v>15</v>
      </c>
      <c r="D7094" s="1">
        <v>43200</v>
      </c>
      <c r="E7094" s="1">
        <v>43356</v>
      </c>
      <c r="F7094" s="1">
        <v>43384</v>
      </c>
      <c r="G7094" s="1">
        <v>43368</v>
      </c>
      <c r="H7094" s="13">
        <f>Orders[[#This Row],[DeliveryDate]]-Orders[[#This Row],[OrderDate]]</f>
        <v>12</v>
      </c>
      <c r="I7094" t="s">
        <v>3</v>
      </c>
      <c r="J7094" t="str">
        <f>_xlfn.XLOOKUP(Orders[[#This Row],[_SalesRepID]],'Sales team'!A:A,'Sales team'!B:B)</f>
        <v>Anthony Berry</v>
      </c>
      <c r="K7094">
        <v>16</v>
      </c>
      <c r="L7094">
        <v>29</v>
      </c>
      <c r="M7094">
        <v>12</v>
      </c>
      <c r="N7094" t="str">
        <f>_xlfn.XLOOKUP(Orders[[#This Row],[_ProductID]],Products!A:A,Products!C:C)</f>
        <v>Home décor</v>
      </c>
      <c r="O7094">
        <v>23</v>
      </c>
      <c r="P7094">
        <v>0.15</v>
      </c>
      <c r="Q7094" s="2">
        <v>1922.9</v>
      </c>
      <c r="R7094" s="2">
        <v>865.30500000000006</v>
      </c>
      <c r="S7094" s="2">
        <v>3268.9300000000003</v>
      </c>
      <c r="T7094" s="2">
        <v>1538.3200000000002</v>
      </c>
    </row>
    <row r="7095" spans="1:20" x14ac:dyDescent="0.25">
      <c r="A7095" t="s">
        <v>918</v>
      </c>
      <c r="B7095" t="s">
        <v>10</v>
      </c>
      <c r="C7095" t="s">
        <v>13</v>
      </c>
      <c r="D7095" s="1">
        <v>43300</v>
      </c>
      <c r="E7095" s="1">
        <v>43356</v>
      </c>
      <c r="F7095" s="1">
        <v>43383</v>
      </c>
      <c r="G7095" s="1">
        <v>43362</v>
      </c>
      <c r="H7095" s="13">
        <f>Orders[[#This Row],[DeliveryDate]]-Orders[[#This Row],[OrderDate]]</f>
        <v>6</v>
      </c>
      <c r="I7095" t="s">
        <v>3</v>
      </c>
      <c r="J7095" t="str">
        <f>_xlfn.XLOOKUP(Orders[[#This Row],[_SalesRepID]],'Sales team'!A:A,'Sales team'!B:B)</f>
        <v>Donald Reynolds</v>
      </c>
      <c r="K7095">
        <v>26</v>
      </c>
      <c r="L7095">
        <v>23</v>
      </c>
      <c r="M7095">
        <v>291</v>
      </c>
      <c r="N7095" t="str">
        <f>_xlfn.XLOOKUP(Orders[[#This Row],[_ProductID]],Products!A:A,Products!C:C)</f>
        <v>Furniture</v>
      </c>
      <c r="O7095">
        <v>5</v>
      </c>
      <c r="P7095">
        <v>0.05</v>
      </c>
      <c r="Q7095" s="2">
        <v>891.1</v>
      </c>
      <c r="R7095" s="2">
        <v>490.10500000000008</v>
      </c>
      <c r="S7095" s="2">
        <v>2539.6350000000002</v>
      </c>
      <c r="T7095" s="2">
        <v>1069.32</v>
      </c>
    </row>
    <row r="7096" spans="1:20" x14ac:dyDescent="0.25">
      <c r="A7096" t="s">
        <v>899</v>
      </c>
      <c r="B7096" t="s">
        <v>8</v>
      </c>
      <c r="C7096" t="s">
        <v>13</v>
      </c>
      <c r="D7096" s="1">
        <v>43200</v>
      </c>
      <c r="E7096" s="1">
        <v>43355</v>
      </c>
      <c r="F7096" s="1">
        <v>43364</v>
      </c>
      <c r="G7096" s="1">
        <v>43378</v>
      </c>
      <c r="H7096" s="13">
        <f>Orders[[#This Row],[DeliveryDate]]-Orders[[#This Row],[OrderDate]]</f>
        <v>23</v>
      </c>
      <c r="I7096" t="s">
        <v>3</v>
      </c>
      <c r="J7096" t="str">
        <f>_xlfn.XLOOKUP(Orders[[#This Row],[_SalesRepID]],'Sales team'!A:A,'Sales team'!B:B)</f>
        <v>Douglas Tucker</v>
      </c>
      <c r="K7096">
        <v>23</v>
      </c>
      <c r="L7096">
        <v>12</v>
      </c>
      <c r="M7096">
        <v>268</v>
      </c>
      <c r="N7096" t="str">
        <f>_xlfn.XLOOKUP(Orders[[#This Row],[_ProductID]],Products!A:A,Products!C:C)</f>
        <v>Furniture</v>
      </c>
      <c r="O7096">
        <v>19</v>
      </c>
      <c r="P7096">
        <v>0.3</v>
      </c>
      <c r="Q7096" s="2">
        <v>1125.6000000000001</v>
      </c>
      <c r="R7096" s="2">
        <v>754.15200000000016</v>
      </c>
      <c r="S7096" s="2">
        <v>1575.8400000000001</v>
      </c>
      <c r="T7096" s="2">
        <v>67.535999999999831</v>
      </c>
    </row>
    <row r="7097" spans="1:20" x14ac:dyDescent="0.25">
      <c r="A7097" t="s">
        <v>900</v>
      </c>
      <c r="B7097" t="s">
        <v>8</v>
      </c>
      <c r="C7097" t="s">
        <v>15</v>
      </c>
      <c r="D7097" s="1">
        <v>43200</v>
      </c>
      <c r="E7097" s="1">
        <v>43355</v>
      </c>
      <c r="F7097" s="1">
        <v>43377</v>
      </c>
      <c r="G7097" s="1">
        <v>43376</v>
      </c>
      <c r="H7097" s="13">
        <f>Orders[[#This Row],[DeliveryDate]]-Orders[[#This Row],[OrderDate]]</f>
        <v>21</v>
      </c>
      <c r="I7097" t="s">
        <v>3</v>
      </c>
      <c r="J7097" t="str">
        <f>_xlfn.XLOOKUP(Orders[[#This Row],[_SalesRepID]],'Sales team'!A:A,'Sales team'!B:B)</f>
        <v>Samuel Fowler</v>
      </c>
      <c r="K7097">
        <v>21</v>
      </c>
      <c r="L7097">
        <v>34</v>
      </c>
      <c r="M7097">
        <v>46</v>
      </c>
      <c r="N7097" t="str">
        <f>_xlfn.XLOOKUP(Orders[[#This Row],[_ProductID]],Products!A:A,Products!C:C)</f>
        <v>Kitchen &amp; Dining</v>
      </c>
      <c r="O7097">
        <v>13</v>
      </c>
      <c r="P7097">
        <v>0.05</v>
      </c>
      <c r="Q7097" s="2">
        <v>1065.3</v>
      </c>
      <c r="R7097" s="2">
        <v>649.83299999999997</v>
      </c>
      <c r="S7097" s="2">
        <v>2024.0699999999997</v>
      </c>
      <c r="T7097" s="2">
        <v>724.40399999999977</v>
      </c>
    </row>
    <row r="7098" spans="1:20" x14ac:dyDescent="0.25">
      <c r="A7098" t="s">
        <v>901</v>
      </c>
      <c r="B7098" t="s">
        <v>1</v>
      </c>
      <c r="C7098" t="s">
        <v>6</v>
      </c>
      <c r="D7098" s="1">
        <v>43200</v>
      </c>
      <c r="E7098" s="1">
        <v>43355</v>
      </c>
      <c r="F7098" s="1">
        <v>43357</v>
      </c>
      <c r="G7098" s="1">
        <v>43361</v>
      </c>
      <c r="H7098" s="13">
        <f>Orders[[#This Row],[DeliveryDate]]-Orders[[#This Row],[OrderDate]]</f>
        <v>6</v>
      </c>
      <c r="I7098" t="s">
        <v>3</v>
      </c>
      <c r="J7098" t="str">
        <f>_xlfn.XLOOKUP(Orders[[#This Row],[_SalesRepID]],'Sales team'!A:A,'Sales team'!B:B)</f>
        <v>Joshua Ryan</v>
      </c>
      <c r="K7098">
        <v>9</v>
      </c>
      <c r="L7098">
        <v>32</v>
      </c>
      <c r="M7098">
        <v>120</v>
      </c>
      <c r="N7098" t="str">
        <f>_xlfn.XLOOKUP(Orders[[#This Row],[_ProductID]],Products!A:A,Products!C:C)</f>
        <v>Home décor</v>
      </c>
      <c r="O7098">
        <v>11</v>
      </c>
      <c r="P7098">
        <v>0.3</v>
      </c>
      <c r="Q7098" s="2">
        <v>6197.5</v>
      </c>
      <c r="R7098" s="2">
        <v>4214.3</v>
      </c>
      <c r="S7098" s="2">
        <v>30367.749999999996</v>
      </c>
      <c r="T7098" s="2">
        <v>867.64999999999418</v>
      </c>
    </row>
    <row r="7099" spans="1:20" x14ac:dyDescent="0.25">
      <c r="A7099" t="s">
        <v>902</v>
      </c>
      <c r="B7099" t="s">
        <v>8</v>
      </c>
      <c r="C7099" t="s">
        <v>15</v>
      </c>
      <c r="D7099" s="1">
        <v>43200</v>
      </c>
      <c r="E7099" s="1">
        <v>43355</v>
      </c>
      <c r="F7099" s="1">
        <v>43367</v>
      </c>
      <c r="G7099" s="1">
        <v>43368</v>
      </c>
      <c r="H7099" s="13">
        <f>Orders[[#This Row],[DeliveryDate]]-Orders[[#This Row],[OrderDate]]</f>
        <v>13</v>
      </c>
      <c r="I7099" t="s">
        <v>3</v>
      </c>
      <c r="J7099" t="str">
        <f>_xlfn.XLOOKUP(Orders[[#This Row],[_SalesRepID]],'Sales team'!A:A,'Sales team'!B:B)</f>
        <v>Joe Price</v>
      </c>
      <c r="K7099">
        <v>22</v>
      </c>
      <c r="L7099">
        <v>49</v>
      </c>
      <c r="M7099">
        <v>3</v>
      </c>
      <c r="N7099" t="str">
        <f>_xlfn.XLOOKUP(Orders[[#This Row],[_ProductID]],Products!A:A,Products!C:C)</f>
        <v>Kitchen &amp; Dining</v>
      </c>
      <c r="O7099">
        <v>13</v>
      </c>
      <c r="P7099">
        <v>0.05</v>
      </c>
      <c r="Q7099" s="2">
        <v>3912.8</v>
      </c>
      <c r="R7099" s="2">
        <v>2778.0880000000002</v>
      </c>
      <c r="S7099" s="2">
        <v>22302.960000000003</v>
      </c>
      <c r="T7099" s="2">
        <v>5634.4320000000007</v>
      </c>
    </row>
    <row r="7100" spans="1:20" x14ac:dyDescent="0.25">
      <c r="A7100" t="s">
        <v>903</v>
      </c>
      <c r="B7100" t="s">
        <v>1</v>
      </c>
      <c r="C7100" t="s">
        <v>13</v>
      </c>
      <c r="D7100" s="1">
        <v>43200</v>
      </c>
      <c r="E7100" s="1">
        <v>43355</v>
      </c>
      <c r="F7100" s="1">
        <v>43379</v>
      </c>
      <c r="G7100" s="1">
        <v>43370</v>
      </c>
      <c r="H7100" s="13">
        <f>Orders[[#This Row],[DeliveryDate]]-Orders[[#This Row],[OrderDate]]</f>
        <v>15</v>
      </c>
      <c r="I7100" t="s">
        <v>3</v>
      </c>
      <c r="J7100" t="str">
        <f>_xlfn.XLOOKUP(Orders[[#This Row],[_SalesRepID]],'Sales team'!A:A,'Sales team'!B:B)</f>
        <v>Chris Armstrong</v>
      </c>
      <c r="K7100">
        <v>4</v>
      </c>
      <c r="L7100">
        <v>22</v>
      </c>
      <c r="M7100">
        <v>288</v>
      </c>
      <c r="N7100" t="str">
        <f>_xlfn.XLOOKUP(Orders[[#This Row],[_ProductID]],Products!A:A,Products!C:C)</f>
        <v>Home décor</v>
      </c>
      <c r="O7100">
        <v>14</v>
      </c>
      <c r="P7100">
        <v>0.1</v>
      </c>
      <c r="Q7100" s="2">
        <v>247.9</v>
      </c>
      <c r="R7100" s="2">
        <v>185.92500000000001</v>
      </c>
      <c r="S7100" s="2">
        <v>223.11</v>
      </c>
      <c r="T7100" s="2">
        <v>37.185000000000002</v>
      </c>
    </row>
    <row r="7101" spans="1:20" x14ac:dyDescent="0.25">
      <c r="A7101" t="s">
        <v>904</v>
      </c>
      <c r="B7101" t="s">
        <v>5</v>
      </c>
      <c r="C7101" t="s">
        <v>25</v>
      </c>
      <c r="D7101" s="1">
        <v>43300</v>
      </c>
      <c r="E7101" s="1">
        <v>43355</v>
      </c>
      <c r="F7101" s="1">
        <v>43376</v>
      </c>
      <c r="G7101" s="1">
        <v>43384</v>
      </c>
      <c r="H7101" s="13">
        <f>Orders[[#This Row],[DeliveryDate]]-Orders[[#This Row],[OrderDate]]</f>
        <v>29</v>
      </c>
      <c r="I7101" t="s">
        <v>3</v>
      </c>
      <c r="J7101" t="str">
        <f>_xlfn.XLOOKUP(Orders[[#This Row],[_SalesRepID]],'Sales team'!A:A,'Sales team'!B:B)</f>
        <v>Nicholas Cunningham</v>
      </c>
      <c r="K7101">
        <v>19</v>
      </c>
      <c r="L7101">
        <v>3</v>
      </c>
      <c r="M7101">
        <v>339</v>
      </c>
      <c r="N7101" t="str">
        <f>_xlfn.XLOOKUP(Orders[[#This Row],[_ProductID]],Products!A:A,Products!C:C)</f>
        <v>Home décor</v>
      </c>
      <c r="O7101">
        <v>3</v>
      </c>
      <c r="P7101">
        <v>7.4999999999999997E-2</v>
      </c>
      <c r="Q7101" s="2">
        <v>1038.5</v>
      </c>
      <c r="R7101" s="2">
        <v>789.26</v>
      </c>
      <c r="S7101" s="2">
        <v>2881.8375000000001</v>
      </c>
      <c r="T7101" s="2">
        <v>514.05750000000035</v>
      </c>
    </row>
    <row r="7102" spans="1:20" x14ac:dyDescent="0.25">
      <c r="A7102" t="s">
        <v>905</v>
      </c>
      <c r="B7102" t="s">
        <v>1</v>
      </c>
      <c r="C7102" t="s">
        <v>6</v>
      </c>
      <c r="D7102" s="1">
        <v>43300</v>
      </c>
      <c r="E7102" s="1">
        <v>43355</v>
      </c>
      <c r="F7102" s="1">
        <v>43360</v>
      </c>
      <c r="G7102" s="1">
        <v>43364</v>
      </c>
      <c r="H7102" s="13">
        <f>Orders[[#This Row],[DeliveryDate]]-Orders[[#This Row],[OrderDate]]</f>
        <v>9</v>
      </c>
      <c r="I7102" t="s">
        <v>3</v>
      </c>
      <c r="J7102" t="str">
        <f>_xlfn.XLOOKUP(Orders[[#This Row],[_SalesRepID]],'Sales team'!A:A,'Sales team'!B:B)</f>
        <v>Keith Griffin</v>
      </c>
      <c r="K7102">
        <v>2</v>
      </c>
      <c r="L7102">
        <v>44</v>
      </c>
      <c r="M7102">
        <v>110</v>
      </c>
      <c r="N7102" t="str">
        <f>_xlfn.XLOOKUP(Orders[[#This Row],[_ProductID]],Products!A:A,Products!C:C)</f>
        <v>Home décor</v>
      </c>
      <c r="O7102">
        <v>36</v>
      </c>
      <c r="P7102">
        <v>0.1</v>
      </c>
      <c r="Q7102" s="2">
        <v>1098.8</v>
      </c>
      <c r="R7102" s="2">
        <v>604.34</v>
      </c>
      <c r="S7102" s="2">
        <v>7911.36</v>
      </c>
      <c r="T7102" s="2">
        <v>3076.6399999999994</v>
      </c>
    </row>
    <row r="7103" spans="1:20" x14ac:dyDescent="0.25">
      <c r="A7103" t="s">
        <v>906</v>
      </c>
      <c r="B7103" t="s">
        <v>1</v>
      </c>
      <c r="C7103" t="s">
        <v>46</v>
      </c>
      <c r="D7103" s="1">
        <v>43300</v>
      </c>
      <c r="E7103" s="1">
        <v>43355</v>
      </c>
      <c r="F7103" s="1">
        <v>43357</v>
      </c>
      <c r="G7103" s="1">
        <v>43364</v>
      </c>
      <c r="H7103" s="13">
        <f>Orders[[#This Row],[DeliveryDate]]-Orders[[#This Row],[OrderDate]]</f>
        <v>9</v>
      </c>
      <c r="I7103" t="s">
        <v>3</v>
      </c>
      <c r="J7103" t="str">
        <f>_xlfn.XLOOKUP(Orders[[#This Row],[_SalesRepID]],'Sales team'!A:A,'Sales team'!B:B)</f>
        <v>Jerry Green</v>
      </c>
      <c r="K7103">
        <v>3</v>
      </c>
      <c r="L7103">
        <v>9</v>
      </c>
      <c r="M7103">
        <v>83</v>
      </c>
      <c r="N7103" t="str">
        <f>_xlfn.XLOOKUP(Orders[[#This Row],[_ProductID]],Products!A:A,Products!C:C)</f>
        <v>Furniture</v>
      </c>
      <c r="O7103">
        <v>12</v>
      </c>
      <c r="P7103">
        <v>7.4999999999999997E-2</v>
      </c>
      <c r="Q7103" s="2">
        <v>1273</v>
      </c>
      <c r="R7103" s="2">
        <v>814.72</v>
      </c>
      <c r="S7103" s="2">
        <v>1177.5250000000001</v>
      </c>
      <c r="T7103" s="2">
        <v>362.80500000000006</v>
      </c>
    </row>
    <row r="7104" spans="1:20" x14ac:dyDescent="0.25">
      <c r="A7104" t="s">
        <v>907</v>
      </c>
      <c r="B7104" t="s">
        <v>8</v>
      </c>
      <c r="C7104" t="s">
        <v>25</v>
      </c>
      <c r="D7104" s="1">
        <v>43200</v>
      </c>
      <c r="E7104" s="1">
        <v>43355</v>
      </c>
      <c r="F7104" s="1">
        <v>43357</v>
      </c>
      <c r="G7104" s="1">
        <v>43375</v>
      </c>
      <c r="H7104" s="13">
        <f>Orders[[#This Row],[DeliveryDate]]-Orders[[#This Row],[OrderDate]]</f>
        <v>20</v>
      </c>
      <c r="I7104" t="s">
        <v>3</v>
      </c>
      <c r="J7104" t="str">
        <f>_xlfn.XLOOKUP(Orders[[#This Row],[_SalesRepID]],'Sales team'!A:A,'Sales team'!B:B)</f>
        <v>Roy Rice</v>
      </c>
      <c r="K7104">
        <v>24</v>
      </c>
      <c r="L7104">
        <v>13</v>
      </c>
      <c r="M7104">
        <v>350</v>
      </c>
      <c r="N7104" t="str">
        <f>_xlfn.XLOOKUP(Orders[[#This Row],[_ProductID]],Products!A:A,Products!C:C)</f>
        <v>Home décor</v>
      </c>
      <c r="O7104">
        <v>44</v>
      </c>
      <c r="P7104">
        <v>0.15</v>
      </c>
      <c r="Q7104" s="2">
        <v>268</v>
      </c>
      <c r="R7104" s="2">
        <v>160.79999999999998</v>
      </c>
      <c r="S7104" s="2">
        <v>1139</v>
      </c>
      <c r="T7104" s="2">
        <v>335.00000000000011</v>
      </c>
    </row>
    <row r="7105" spans="1:20" x14ac:dyDescent="0.25">
      <c r="A7105" t="s">
        <v>886</v>
      </c>
      <c r="B7105" t="s">
        <v>1</v>
      </c>
      <c r="C7105" t="s">
        <v>15</v>
      </c>
      <c r="D7105" s="1">
        <v>43200</v>
      </c>
      <c r="E7105" s="1">
        <v>43354</v>
      </c>
      <c r="F7105" s="1">
        <v>43358</v>
      </c>
      <c r="G7105" s="1">
        <v>43371</v>
      </c>
      <c r="H7105" s="13">
        <f>Orders[[#This Row],[DeliveryDate]]-Orders[[#This Row],[OrderDate]]</f>
        <v>17</v>
      </c>
      <c r="I7105" t="s">
        <v>3</v>
      </c>
      <c r="J7105" t="str">
        <f>_xlfn.XLOOKUP(Orders[[#This Row],[_SalesRepID]],'Sales team'!A:A,'Sales team'!B:B)</f>
        <v>Joshua Little</v>
      </c>
      <c r="K7105">
        <v>11</v>
      </c>
      <c r="L7105">
        <v>48</v>
      </c>
      <c r="M7105">
        <v>25</v>
      </c>
      <c r="N7105" t="str">
        <f>_xlfn.XLOOKUP(Orders[[#This Row],[_ProductID]],Products!A:A,Products!C:C)</f>
        <v>Home décor</v>
      </c>
      <c r="O7105">
        <v>11</v>
      </c>
      <c r="P7105">
        <v>0.15</v>
      </c>
      <c r="Q7105" s="2">
        <v>5172.4000000000005</v>
      </c>
      <c r="R7105" s="2">
        <v>3155.1640000000002</v>
      </c>
      <c r="S7105" s="2">
        <v>30775.780000000002</v>
      </c>
      <c r="T7105" s="2">
        <v>8689.6320000000014</v>
      </c>
    </row>
    <row r="7106" spans="1:20" x14ac:dyDescent="0.25">
      <c r="A7106" t="s">
        <v>887</v>
      </c>
      <c r="B7106" t="s">
        <v>5</v>
      </c>
      <c r="C7106" t="s">
        <v>2</v>
      </c>
      <c r="D7106" s="1">
        <v>43300</v>
      </c>
      <c r="E7106" s="1">
        <v>43354</v>
      </c>
      <c r="F7106" s="1">
        <v>43382</v>
      </c>
      <c r="G7106" s="1">
        <v>43360</v>
      </c>
      <c r="H7106" s="13">
        <f>Orders[[#This Row],[DeliveryDate]]-Orders[[#This Row],[OrderDate]]</f>
        <v>6</v>
      </c>
      <c r="I7106" t="s">
        <v>3</v>
      </c>
      <c r="J7106" t="str">
        <f>_xlfn.XLOOKUP(Orders[[#This Row],[_SalesRepID]],'Sales team'!A:A,'Sales team'!B:B)</f>
        <v>Carl Nguyen</v>
      </c>
      <c r="K7106">
        <v>12</v>
      </c>
      <c r="L7106">
        <v>12</v>
      </c>
      <c r="M7106">
        <v>230</v>
      </c>
      <c r="N7106" t="str">
        <f>_xlfn.XLOOKUP(Orders[[#This Row],[_ProductID]],Products!A:A,Products!C:C)</f>
        <v>Kitchen &amp; Dining</v>
      </c>
      <c r="O7106">
        <v>16</v>
      </c>
      <c r="P7106">
        <v>0.1</v>
      </c>
      <c r="Q7106" s="2">
        <v>2237.8000000000002</v>
      </c>
      <c r="R7106" s="2">
        <v>1834.9960000000001</v>
      </c>
      <c r="S7106" s="2">
        <v>2014.0200000000002</v>
      </c>
      <c r="T7106" s="2">
        <v>179.02400000000011</v>
      </c>
    </row>
    <row r="7107" spans="1:20" x14ac:dyDescent="0.25">
      <c r="A7107" t="s">
        <v>888</v>
      </c>
      <c r="B7107" t="s">
        <v>1</v>
      </c>
      <c r="C7107" t="s">
        <v>6</v>
      </c>
      <c r="D7107" s="1">
        <v>43300</v>
      </c>
      <c r="E7107" s="1">
        <v>43354</v>
      </c>
      <c r="F7107" s="1">
        <v>43382</v>
      </c>
      <c r="G7107" s="1">
        <v>43392</v>
      </c>
      <c r="H7107" s="13">
        <f>Orders[[#This Row],[DeliveryDate]]-Orders[[#This Row],[OrderDate]]</f>
        <v>38</v>
      </c>
      <c r="I7107" t="s">
        <v>3</v>
      </c>
      <c r="J7107" t="str">
        <f>_xlfn.XLOOKUP(Orders[[#This Row],[_SalesRepID]],'Sales team'!A:A,'Sales team'!B:B)</f>
        <v>Joshua Bennett</v>
      </c>
      <c r="K7107">
        <v>6</v>
      </c>
      <c r="L7107">
        <v>18</v>
      </c>
      <c r="M7107">
        <v>121</v>
      </c>
      <c r="N7107" t="str">
        <f>_xlfn.XLOOKUP(Orders[[#This Row],[_ProductID]],Products!A:A,Products!C:C)</f>
        <v>Kitchen &amp; Dining</v>
      </c>
      <c r="O7107">
        <v>7</v>
      </c>
      <c r="P7107">
        <v>0.05</v>
      </c>
      <c r="Q7107" s="2">
        <v>180.9</v>
      </c>
      <c r="R7107" s="2">
        <v>135.67500000000001</v>
      </c>
      <c r="S7107" s="2">
        <v>859.27499999999998</v>
      </c>
      <c r="T7107" s="2">
        <v>180.89999999999998</v>
      </c>
    </row>
    <row r="7108" spans="1:20" x14ac:dyDescent="0.25">
      <c r="A7108" t="s">
        <v>889</v>
      </c>
      <c r="B7108" t="s">
        <v>1</v>
      </c>
      <c r="C7108" t="s">
        <v>6</v>
      </c>
      <c r="D7108" s="1">
        <v>43200</v>
      </c>
      <c r="E7108" s="1">
        <v>43354</v>
      </c>
      <c r="F7108" s="1">
        <v>43379</v>
      </c>
      <c r="G7108" s="1">
        <v>43376</v>
      </c>
      <c r="H7108" s="13">
        <f>Orders[[#This Row],[DeliveryDate]]-Orders[[#This Row],[OrderDate]]</f>
        <v>22</v>
      </c>
      <c r="I7108" t="s">
        <v>3</v>
      </c>
      <c r="J7108" t="str">
        <f>_xlfn.XLOOKUP(Orders[[#This Row],[_SalesRepID]],'Sales team'!A:A,'Sales team'!B:B)</f>
        <v>Chris Armstrong</v>
      </c>
      <c r="K7108">
        <v>4</v>
      </c>
      <c r="L7108">
        <v>45</v>
      </c>
      <c r="M7108">
        <v>103</v>
      </c>
      <c r="N7108" t="str">
        <f>_xlfn.XLOOKUP(Orders[[#This Row],[_ProductID]],Products!A:A,Products!C:C)</f>
        <v>Kitchen &amp; Dining</v>
      </c>
      <c r="O7108">
        <v>37</v>
      </c>
      <c r="P7108">
        <v>7.4999999999999997E-2</v>
      </c>
      <c r="Q7108" s="2">
        <v>1876</v>
      </c>
      <c r="R7108" s="2">
        <v>1594.6</v>
      </c>
      <c r="S7108" s="2">
        <v>10411.800000000001</v>
      </c>
      <c r="T7108" s="2">
        <v>844.20000000000255</v>
      </c>
    </row>
    <row r="7109" spans="1:20" x14ac:dyDescent="0.25">
      <c r="A7109" t="s">
        <v>890</v>
      </c>
      <c r="B7109" t="s">
        <v>8</v>
      </c>
      <c r="C7109" t="s">
        <v>2</v>
      </c>
      <c r="D7109" s="1">
        <v>43300</v>
      </c>
      <c r="E7109" s="1">
        <v>43354</v>
      </c>
      <c r="F7109" s="1">
        <v>43364</v>
      </c>
      <c r="G7109" s="1">
        <v>43381</v>
      </c>
      <c r="H7109" s="13">
        <f>Orders[[#This Row],[DeliveryDate]]-Orders[[#This Row],[OrderDate]]</f>
        <v>27</v>
      </c>
      <c r="I7109" t="s">
        <v>3</v>
      </c>
      <c r="J7109" t="str">
        <f>_xlfn.XLOOKUP(Orders[[#This Row],[_SalesRepID]],'Sales team'!A:A,'Sales team'!B:B)</f>
        <v>Samuel Fowler</v>
      </c>
      <c r="K7109">
        <v>21</v>
      </c>
      <c r="L7109">
        <v>25</v>
      </c>
      <c r="M7109">
        <v>251</v>
      </c>
      <c r="N7109" t="str">
        <f>_xlfn.XLOOKUP(Orders[[#This Row],[_ProductID]],Products!A:A,Products!C:C)</f>
        <v>Furniture</v>
      </c>
      <c r="O7109">
        <v>20</v>
      </c>
      <c r="P7109">
        <v>0.2</v>
      </c>
      <c r="Q7109" s="2">
        <v>5815.6</v>
      </c>
      <c r="R7109" s="2">
        <v>4303.5439999999999</v>
      </c>
      <c r="S7109" s="2">
        <v>37219.840000000004</v>
      </c>
      <c r="T7109" s="2">
        <v>2791.4880000000048</v>
      </c>
    </row>
    <row r="7110" spans="1:20" x14ac:dyDescent="0.25">
      <c r="A7110" t="s">
        <v>891</v>
      </c>
      <c r="B7110" t="s">
        <v>1</v>
      </c>
      <c r="C7110" t="s">
        <v>6</v>
      </c>
      <c r="D7110" s="1">
        <v>43200</v>
      </c>
      <c r="E7110" s="1">
        <v>43354</v>
      </c>
      <c r="F7110" s="1">
        <v>43378</v>
      </c>
      <c r="G7110" s="1">
        <v>43362</v>
      </c>
      <c r="H7110" s="13">
        <f>Orders[[#This Row],[DeliveryDate]]-Orders[[#This Row],[OrderDate]]</f>
        <v>8</v>
      </c>
      <c r="I7110" t="s">
        <v>3</v>
      </c>
      <c r="J7110" t="str">
        <f>_xlfn.XLOOKUP(Orders[[#This Row],[_SalesRepID]],'Sales team'!A:A,'Sales team'!B:B)</f>
        <v>Joshua Ryan</v>
      </c>
      <c r="K7110">
        <v>9</v>
      </c>
      <c r="L7110">
        <v>12</v>
      </c>
      <c r="M7110">
        <v>148</v>
      </c>
      <c r="N7110" t="str">
        <f>_xlfn.XLOOKUP(Orders[[#This Row],[_ProductID]],Products!A:A,Products!C:C)</f>
        <v>Home décor</v>
      </c>
      <c r="O7110">
        <v>33</v>
      </c>
      <c r="P7110">
        <v>0.1</v>
      </c>
      <c r="Q7110" s="2">
        <v>1922.9</v>
      </c>
      <c r="R7110" s="2">
        <v>903.76300000000003</v>
      </c>
      <c r="S7110" s="2">
        <v>10383.660000000002</v>
      </c>
      <c r="T7110" s="2">
        <v>4961.0820000000012</v>
      </c>
    </row>
    <row r="7111" spans="1:20" x14ac:dyDescent="0.25">
      <c r="A7111" t="s">
        <v>892</v>
      </c>
      <c r="B7111" t="s">
        <v>1</v>
      </c>
      <c r="C7111" t="s">
        <v>6</v>
      </c>
      <c r="D7111" s="1">
        <v>43200</v>
      </c>
      <c r="E7111" s="1">
        <v>43354</v>
      </c>
      <c r="F7111" s="1">
        <v>43362</v>
      </c>
      <c r="G7111" s="1">
        <v>43371</v>
      </c>
      <c r="H7111" s="13">
        <f>Orders[[#This Row],[DeliveryDate]]-Orders[[#This Row],[OrderDate]]</f>
        <v>17</v>
      </c>
      <c r="I7111" t="s">
        <v>3</v>
      </c>
      <c r="J7111" t="str">
        <f>_xlfn.XLOOKUP(Orders[[#This Row],[_SalesRepID]],'Sales team'!A:A,'Sales team'!B:B)</f>
        <v>Adam Hernandez</v>
      </c>
      <c r="K7111">
        <v>1</v>
      </c>
      <c r="L7111">
        <v>43</v>
      </c>
      <c r="M7111">
        <v>142</v>
      </c>
      <c r="N7111" t="str">
        <f>_xlfn.XLOOKUP(Orders[[#This Row],[_ProductID]],Products!A:A,Products!C:C)</f>
        <v>Home décor</v>
      </c>
      <c r="O7111">
        <v>27</v>
      </c>
      <c r="P7111">
        <v>0.05</v>
      </c>
      <c r="Q7111" s="2">
        <v>1051.9000000000001</v>
      </c>
      <c r="R7111" s="2">
        <v>441.798</v>
      </c>
      <c r="S7111" s="2">
        <v>4996.5249999999996</v>
      </c>
      <c r="T7111" s="2">
        <v>2787.5349999999999</v>
      </c>
    </row>
    <row r="7112" spans="1:20" x14ac:dyDescent="0.25">
      <c r="A7112" t="s">
        <v>893</v>
      </c>
      <c r="B7112" t="s">
        <v>5</v>
      </c>
      <c r="C7112" t="s">
        <v>46</v>
      </c>
      <c r="D7112" s="1">
        <v>43300</v>
      </c>
      <c r="E7112" s="1">
        <v>43354</v>
      </c>
      <c r="F7112" s="1">
        <v>43359</v>
      </c>
      <c r="G7112" s="1">
        <v>43378</v>
      </c>
      <c r="H7112" s="13">
        <f>Orders[[#This Row],[DeliveryDate]]-Orders[[#This Row],[OrderDate]]</f>
        <v>24</v>
      </c>
      <c r="I7112" t="s">
        <v>3</v>
      </c>
      <c r="J7112" t="str">
        <f>_xlfn.XLOOKUP(Orders[[#This Row],[_SalesRepID]],'Sales team'!A:A,'Sales team'!B:B)</f>
        <v>Frank Brown</v>
      </c>
      <c r="K7112">
        <v>17</v>
      </c>
      <c r="L7112">
        <v>4</v>
      </c>
      <c r="M7112">
        <v>76</v>
      </c>
      <c r="N7112" t="str">
        <f>_xlfn.XLOOKUP(Orders[[#This Row],[_ProductID]],Products!A:A,Products!C:C)</f>
        <v>Furniture</v>
      </c>
      <c r="O7112">
        <v>12</v>
      </c>
      <c r="P7112">
        <v>0.2</v>
      </c>
      <c r="Q7112" s="2">
        <v>5996.5</v>
      </c>
      <c r="R7112" s="2">
        <v>3597.9</v>
      </c>
      <c r="S7112" s="2">
        <v>33580.400000000001</v>
      </c>
      <c r="T7112" s="2">
        <v>8395.1000000000022</v>
      </c>
    </row>
    <row r="7113" spans="1:20" x14ac:dyDescent="0.25">
      <c r="A7113" t="s">
        <v>894</v>
      </c>
      <c r="B7113" t="s">
        <v>10</v>
      </c>
      <c r="C7113" t="s">
        <v>13</v>
      </c>
      <c r="D7113" s="1">
        <v>43200</v>
      </c>
      <c r="E7113" s="1">
        <v>43354</v>
      </c>
      <c r="F7113" s="1">
        <v>43363</v>
      </c>
      <c r="G7113" s="1">
        <v>43362</v>
      </c>
      <c r="H7113" s="13">
        <f>Orders[[#This Row],[DeliveryDate]]-Orders[[#This Row],[OrderDate]]</f>
        <v>8</v>
      </c>
      <c r="I7113" t="s">
        <v>3</v>
      </c>
      <c r="J7113" t="str">
        <f>_xlfn.XLOOKUP(Orders[[#This Row],[_SalesRepID]],'Sales team'!A:A,'Sales team'!B:B)</f>
        <v>Carlos Miller</v>
      </c>
      <c r="K7113">
        <v>28</v>
      </c>
      <c r="L7113">
        <v>7</v>
      </c>
      <c r="M7113">
        <v>322</v>
      </c>
      <c r="N7113" t="str">
        <f>_xlfn.XLOOKUP(Orders[[#This Row],[_ProductID]],Products!A:A,Products!C:C)</f>
        <v>Furniture</v>
      </c>
      <c r="O7113">
        <v>42</v>
      </c>
      <c r="P7113">
        <v>0.2</v>
      </c>
      <c r="Q7113" s="2">
        <v>1172.5</v>
      </c>
      <c r="R7113" s="2">
        <v>926.27500000000009</v>
      </c>
      <c r="S7113" s="2">
        <v>7504</v>
      </c>
      <c r="T7113" s="2">
        <v>93.799999999999272</v>
      </c>
    </row>
    <row r="7114" spans="1:20" x14ac:dyDescent="0.25">
      <c r="A7114" t="s">
        <v>895</v>
      </c>
      <c r="B7114" t="s">
        <v>10</v>
      </c>
      <c r="C7114" t="s">
        <v>15</v>
      </c>
      <c r="D7114" s="1">
        <v>43200</v>
      </c>
      <c r="E7114" s="1">
        <v>43354</v>
      </c>
      <c r="F7114" s="1">
        <v>43365</v>
      </c>
      <c r="G7114" s="1">
        <v>43377</v>
      </c>
      <c r="H7114" s="13">
        <f>Orders[[#This Row],[DeliveryDate]]-Orders[[#This Row],[OrderDate]]</f>
        <v>23</v>
      </c>
      <c r="I7114" t="s">
        <v>3</v>
      </c>
      <c r="J7114" t="str">
        <f>_xlfn.XLOOKUP(Orders[[#This Row],[_SalesRepID]],'Sales team'!A:A,'Sales team'!B:B)</f>
        <v>Carlos Miller</v>
      </c>
      <c r="K7114">
        <v>28</v>
      </c>
      <c r="L7114">
        <v>49</v>
      </c>
      <c r="M7114">
        <v>56</v>
      </c>
      <c r="N7114" t="str">
        <f>_xlfn.XLOOKUP(Orders[[#This Row],[_ProductID]],Products!A:A,Products!C:C)</f>
        <v>Furniture</v>
      </c>
      <c r="O7114">
        <v>42</v>
      </c>
      <c r="P7114">
        <v>0.05</v>
      </c>
      <c r="Q7114" s="2">
        <v>207.70000000000002</v>
      </c>
      <c r="R7114" s="2">
        <v>153.69800000000001</v>
      </c>
      <c r="S7114" s="2">
        <v>1578.52</v>
      </c>
      <c r="T7114" s="2">
        <v>348.93599999999992</v>
      </c>
    </row>
    <row r="7115" spans="1:20" x14ac:dyDescent="0.25">
      <c r="A7115" t="s">
        <v>896</v>
      </c>
      <c r="B7115" t="s">
        <v>1</v>
      </c>
      <c r="C7115" t="s">
        <v>6</v>
      </c>
      <c r="D7115" s="1">
        <v>43300</v>
      </c>
      <c r="E7115" s="1">
        <v>43354</v>
      </c>
      <c r="F7115" s="1">
        <v>43375</v>
      </c>
      <c r="G7115" s="1">
        <v>43363</v>
      </c>
      <c r="H7115" s="13">
        <f>Orders[[#This Row],[DeliveryDate]]-Orders[[#This Row],[OrderDate]]</f>
        <v>9</v>
      </c>
      <c r="I7115" t="s">
        <v>3</v>
      </c>
      <c r="J7115" t="str">
        <f>_xlfn.XLOOKUP(Orders[[#This Row],[_SalesRepID]],'Sales team'!A:A,'Sales team'!B:B)</f>
        <v>Jerry Green</v>
      </c>
      <c r="K7115">
        <v>3</v>
      </c>
      <c r="L7115">
        <v>42</v>
      </c>
      <c r="M7115">
        <v>148</v>
      </c>
      <c r="N7115" t="str">
        <f>_xlfn.XLOOKUP(Orders[[#This Row],[_ProductID]],Products!A:A,Products!C:C)</f>
        <v>Outdoor</v>
      </c>
      <c r="O7115">
        <v>18</v>
      </c>
      <c r="P7115">
        <v>0.1</v>
      </c>
      <c r="Q7115" s="2">
        <v>1085.4000000000001</v>
      </c>
      <c r="R7115" s="2">
        <v>868.32000000000016</v>
      </c>
      <c r="S7115" s="2">
        <v>5861.1600000000008</v>
      </c>
      <c r="T7115" s="2">
        <v>651.23999999999978</v>
      </c>
    </row>
    <row r="7116" spans="1:20" x14ac:dyDescent="0.25">
      <c r="A7116" t="s">
        <v>897</v>
      </c>
      <c r="B7116" t="s">
        <v>5</v>
      </c>
      <c r="C7116" t="s">
        <v>2</v>
      </c>
      <c r="D7116" s="1">
        <v>43200</v>
      </c>
      <c r="E7116" s="1">
        <v>43354</v>
      </c>
      <c r="F7116" s="1">
        <v>43381</v>
      </c>
      <c r="G7116" s="1">
        <v>43367</v>
      </c>
      <c r="H7116" s="13">
        <f>Orders[[#This Row],[DeliveryDate]]-Orders[[#This Row],[OrderDate]]</f>
        <v>13</v>
      </c>
      <c r="I7116" t="s">
        <v>3</v>
      </c>
      <c r="J7116" t="str">
        <f>_xlfn.XLOOKUP(Orders[[#This Row],[_SalesRepID]],'Sales team'!A:A,'Sales team'!B:B)</f>
        <v>Anthony Berry</v>
      </c>
      <c r="K7116">
        <v>16</v>
      </c>
      <c r="L7116">
        <v>42</v>
      </c>
      <c r="M7116">
        <v>224</v>
      </c>
      <c r="N7116" t="str">
        <f>_xlfn.XLOOKUP(Orders[[#This Row],[_ProductID]],Products!A:A,Products!C:C)</f>
        <v>Home décor</v>
      </c>
      <c r="O7116">
        <v>41</v>
      </c>
      <c r="P7116">
        <v>0.2</v>
      </c>
      <c r="Q7116" s="2">
        <v>964.80000000000007</v>
      </c>
      <c r="R7116" s="2">
        <v>627.12000000000012</v>
      </c>
      <c r="S7116" s="2">
        <v>5402.880000000001</v>
      </c>
      <c r="T7116" s="2">
        <v>1013.04</v>
      </c>
    </row>
    <row r="7117" spans="1:20" x14ac:dyDescent="0.25">
      <c r="A7117" t="s">
        <v>898</v>
      </c>
      <c r="B7117" t="s">
        <v>10</v>
      </c>
      <c r="C7117" t="s">
        <v>6</v>
      </c>
      <c r="D7117" s="1">
        <v>43300</v>
      </c>
      <c r="E7117" s="1">
        <v>43354</v>
      </c>
      <c r="F7117" s="1">
        <v>43373</v>
      </c>
      <c r="G7117" s="1">
        <v>43385</v>
      </c>
      <c r="H7117" s="13">
        <f>Orders[[#This Row],[DeliveryDate]]-Orders[[#This Row],[OrderDate]]</f>
        <v>31</v>
      </c>
      <c r="I7117" t="s">
        <v>3</v>
      </c>
      <c r="J7117" t="str">
        <f>_xlfn.XLOOKUP(Orders[[#This Row],[_SalesRepID]],'Sales team'!A:A,'Sales team'!B:B)</f>
        <v>Shawn Torres</v>
      </c>
      <c r="K7117">
        <v>27</v>
      </c>
      <c r="L7117">
        <v>50</v>
      </c>
      <c r="M7117">
        <v>202</v>
      </c>
      <c r="N7117" t="str">
        <f>_xlfn.XLOOKUP(Orders[[#This Row],[_ProductID]],Products!A:A,Products!C:C)</f>
        <v>Furniture</v>
      </c>
      <c r="O7117">
        <v>12</v>
      </c>
      <c r="P7117">
        <v>0.05</v>
      </c>
      <c r="Q7117" s="2">
        <v>3832.4</v>
      </c>
      <c r="R7117" s="2">
        <v>3142.5679999999998</v>
      </c>
      <c r="S7117" s="2">
        <v>7281.5599999999995</v>
      </c>
      <c r="T7117" s="2">
        <v>996.42399999999998</v>
      </c>
    </row>
    <row r="7118" spans="1:20" x14ac:dyDescent="0.25">
      <c r="A7118" t="s">
        <v>877</v>
      </c>
      <c r="B7118" t="s">
        <v>10</v>
      </c>
      <c r="C7118" t="s">
        <v>6</v>
      </c>
      <c r="D7118" s="1">
        <v>43200</v>
      </c>
      <c r="E7118" s="1">
        <v>43353</v>
      </c>
      <c r="F7118" s="1">
        <v>43372</v>
      </c>
      <c r="G7118" s="1">
        <v>43360</v>
      </c>
      <c r="H7118" s="13">
        <f>Orders[[#This Row],[DeliveryDate]]-Orders[[#This Row],[OrderDate]]</f>
        <v>7</v>
      </c>
      <c r="I7118" t="s">
        <v>3</v>
      </c>
      <c r="J7118" t="str">
        <f>_xlfn.XLOOKUP(Orders[[#This Row],[_SalesRepID]],'Sales team'!A:A,'Sales team'!B:B)</f>
        <v>Donald Reynolds</v>
      </c>
      <c r="K7118">
        <v>26</v>
      </c>
      <c r="L7118">
        <v>28</v>
      </c>
      <c r="M7118">
        <v>98</v>
      </c>
      <c r="N7118" t="str">
        <f>_xlfn.XLOOKUP(Orders[[#This Row],[_ProductID]],Products!A:A,Products!C:C)</f>
        <v>Home décor</v>
      </c>
      <c r="O7118">
        <v>11</v>
      </c>
      <c r="P7118">
        <v>0.05</v>
      </c>
      <c r="Q7118" s="2">
        <v>2412</v>
      </c>
      <c r="R7118" s="2">
        <v>1447.2</v>
      </c>
      <c r="S7118" s="2">
        <v>18331.2</v>
      </c>
      <c r="T7118" s="2">
        <v>6753.6</v>
      </c>
    </row>
    <row r="7119" spans="1:20" x14ac:dyDescent="0.25">
      <c r="A7119" t="s">
        <v>878</v>
      </c>
      <c r="B7119" t="s">
        <v>1</v>
      </c>
      <c r="C7119" t="s">
        <v>15</v>
      </c>
      <c r="D7119" s="1">
        <v>43300</v>
      </c>
      <c r="E7119" s="1">
        <v>43353</v>
      </c>
      <c r="F7119" s="1">
        <v>43366</v>
      </c>
      <c r="G7119" s="1">
        <v>43369</v>
      </c>
      <c r="H7119" s="13">
        <f>Orders[[#This Row],[DeliveryDate]]-Orders[[#This Row],[OrderDate]]</f>
        <v>16</v>
      </c>
      <c r="I7119" t="s">
        <v>3</v>
      </c>
      <c r="J7119" t="str">
        <f>_xlfn.XLOOKUP(Orders[[#This Row],[_SalesRepID]],'Sales team'!A:A,'Sales team'!B:B)</f>
        <v>Jonathan Hawkins</v>
      </c>
      <c r="K7119">
        <v>10</v>
      </c>
      <c r="L7119">
        <v>24</v>
      </c>
      <c r="M7119">
        <v>51</v>
      </c>
      <c r="N7119" t="str">
        <f>_xlfn.XLOOKUP(Orders[[#This Row],[_ProductID]],Products!A:A,Products!C:C)</f>
        <v>Furniture</v>
      </c>
      <c r="O7119">
        <v>38</v>
      </c>
      <c r="P7119">
        <v>0.15</v>
      </c>
      <c r="Q7119" s="2">
        <v>3926.2000000000003</v>
      </c>
      <c r="R7119" s="2">
        <v>1923.8380000000002</v>
      </c>
      <c r="S7119" s="2">
        <v>16686.349999999999</v>
      </c>
      <c r="T7119" s="2">
        <v>7067.159999999998</v>
      </c>
    </row>
    <row r="7120" spans="1:20" x14ac:dyDescent="0.25">
      <c r="A7120" t="s">
        <v>879</v>
      </c>
      <c r="B7120" t="s">
        <v>8</v>
      </c>
      <c r="C7120" t="s">
        <v>15</v>
      </c>
      <c r="D7120" s="1">
        <v>43300</v>
      </c>
      <c r="E7120" s="1">
        <v>43353</v>
      </c>
      <c r="F7120" s="1">
        <v>43364</v>
      </c>
      <c r="G7120" s="1">
        <v>43363</v>
      </c>
      <c r="H7120" s="13">
        <f>Orders[[#This Row],[DeliveryDate]]-Orders[[#This Row],[OrderDate]]</f>
        <v>10</v>
      </c>
      <c r="I7120" t="s">
        <v>3</v>
      </c>
      <c r="J7120" t="str">
        <f>_xlfn.XLOOKUP(Orders[[#This Row],[_SalesRepID]],'Sales team'!A:A,'Sales team'!B:B)</f>
        <v>Patrick Graham</v>
      </c>
      <c r="K7120">
        <v>25</v>
      </c>
      <c r="L7120">
        <v>33</v>
      </c>
      <c r="M7120">
        <v>16</v>
      </c>
      <c r="N7120" t="str">
        <f>_xlfn.XLOOKUP(Orders[[#This Row],[_ProductID]],Products!A:A,Products!C:C)</f>
        <v>Home décor</v>
      </c>
      <c r="O7120">
        <v>27</v>
      </c>
      <c r="P7120">
        <v>0.2</v>
      </c>
      <c r="Q7120" s="2">
        <v>2284.7000000000003</v>
      </c>
      <c r="R7120" s="2">
        <v>1713.5250000000001</v>
      </c>
      <c r="S7120" s="2">
        <v>12794.320000000002</v>
      </c>
      <c r="T7120" s="2">
        <v>799.64500000000044</v>
      </c>
    </row>
    <row r="7121" spans="1:20" x14ac:dyDescent="0.25">
      <c r="A7121" t="s">
        <v>880</v>
      </c>
      <c r="B7121" t="s">
        <v>5</v>
      </c>
      <c r="C7121" t="s">
        <v>2</v>
      </c>
      <c r="D7121" s="1">
        <v>43300</v>
      </c>
      <c r="E7121" s="1">
        <v>43353</v>
      </c>
      <c r="F7121" s="1">
        <v>43378</v>
      </c>
      <c r="G7121" s="1">
        <v>43361</v>
      </c>
      <c r="H7121" s="13">
        <f>Orders[[#This Row],[DeliveryDate]]-Orders[[#This Row],[OrderDate]]</f>
        <v>8</v>
      </c>
      <c r="I7121" t="s">
        <v>3</v>
      </c>
      <c r="J7121" t="str">
        <f>_xlfn.XLOOKUP(Orders[[#This Row],[_SalesRepID]],'Sales team'!A:A,'Sales team'!B:B)</f>
        <v>Todd Roberts</v>
      </c>
      <c r="K7121">
        <v>13</v>
      </c>
      <c r="L7121">
        <v>39</v>
      </c>
      <c r="M7121">
        <v>255</v>
      </c>
      <c r="N7121" t="str">
        <f>_xlfn.XLOOKUP(Orders[[#This Row],[_ProductID]],Products!A:A,Products!C:C)</f>
        <v>Electronics</v>
      </c>
      <c r="O7121">
        <v>47</v>
      </c>
      <c r="P7121">
        <v>0.05</v>
      </c>
      <c r="Q7121" s="2">
        <v>783.9</v>
      </c>
      <c r="R7121" s="2">
        <v>556.56899999999996</v>
      </c>
      <c r="S7121" s="2">
        <v>3723.5249999999996</v>
      </c>
      <c r="T7121" s="2">
        <v>940.67999999999984</v>
      </c>
    </row>
    <row r="7122" spans="1:20" x14ac:dyDescent="0.25">
      <c r="A7122" t="s">
        <v>881</v>
      </c>
      <c r="B7122" t="s">
        <v>1</v>
      </c>
      <c r="C7122" t="s">
        <v>13</v>
      </c>
      <c r="D7122" s="1">
        <v>43300</v>
      </c>
      <c r="E7122" s="1">
        <v>43353</v>
      </c>
      <c r="F7122" s="1">
        <v>43355</v>
      </c>
      <c r="G7122" s="1">
        <v>43370</v>
      </c>
      <c r="H7122" s="13">
        <f>Orders[[#This Row],[DeliveryDate]]-Orders[[#This Row],[OrderDate]]</f>
        <v>17</v>
      </c>
      <c r="I7122" t="s">
        <v>3</v>
      </c>
      <c r="J7122" t="str">
        <f>_xlfn.XLOOKUP(Orders[[#This Row],[_SalesRepID]],'Sales team'!A:A,'Sales team'!B:B)</f>
        <v>Shawn Cook</v>
      </c>
      <c r="K7122">
        <v>7</v>
      </c>
      <c r="L7122">
        <v>4</v>
      </c>
      <c r="M7122">
        <v>310</v>
      </c>
      <c r="N7122" t="str">
        <f>_xlfn.XLOOKUP(Orders[[#This Row],[_ProductID]],Products!A:A,Products!C:C)</f>
        <v>Home décor</v>
      </c>
      <c r="O7122">
        <v>3</v>
      </c>
      <c r="P7122">
        <v>7.4999999999999997E-2</v>
      </c>
      <c r="Q7122" s="2">
        <v>871</v>
      </c>
      <c r="R7122" s="2">
        <v>557.44000000000005</v>
      </c>
      <c r="S7122" s="2">
        <v>6445.4000000000005</v>
      </c>
      <c r="T7122" s="2">
        <v>1985.88</v>
      </c>
    </row>
    <row r="7123" spans="1:20" x14ac:dyDescent="0.25">
      <c r="A7123" t="s">
        <v>882</v>
      </c>
      <c r="B7123" t="s">
        <v>5</v>
      </c>
      <c r="C7123" t="s">
        <v>6</v>
      </c>
      <c r="D7123" s="1">
        <v>43300</v>
      </c>
      <c r="E7123" s="1">
        <v>43353</v>
      </c>
      <c r="F7123" s="1">
        <v>43377</v>
      </c>
      <c r="G7123" s="1">
        <v>43383</v>
      </c>
      <c r="H7123" s="13">
        <f>Orders[[#This Row],[DeliveryDate]]-Orders[[#This Row],[OrderDate]]</f>
        <v>30</v>
      </c>
      <c r="I7123" t="s">
        <v>3</v>
      </c>
      <c r="J7123" t="str">
        <f>_xlfn.XLOOKUP(Orders[[#This Row],[_SalesRepID]],'Sales team'!A:A,'Sales team'!B:B)</f>
        <v>Anthony Torres</v>
      </c>
      <c r="K7123">
        <v>20</v>
      </c>
      <c r="L7123">
        <v>8</v>
      </c>
      <c r="M7123">
        <v>190</v>
      </c>
      <c r="N7123" t="str">
        <f>_xlfn.XLOOKUP(Orders[[#This Row],[_ProductID]],Products!A:A,Products!C:C)</f>
        <v>Home décor</v>
      </c>
      <c r="O7123">
        <v>29</v>
      </c>
      <c r="P7123">
        <v>0.05</v>
      </c>
      <c r="Q7123" s="2">
        <v>1051.9000000000001</v>
      </c>
      <c r="R7123" s="2">
        <v>831.00100000000009</v>
      </c>
      <c r="S7123" s="2">
        <v>2997.915</v>
      </c>
      <c r="T7123" s="2">
        <v>504.91199999999981</v>
      </c>
    </row>
    <row r="7124" spans="1:20" x14ac:dyDescent="0.25">
      <c r="A7124" t="s">
        <v>883</v>
      </c>
      <c r="B7124" t="s">
        <v>1</v>
      </c>
      <c r="C7124" t="s">
        <v>13</v>
      </c>
      <c r="D7124" s="1">
        <v>43200</v>
      </c>
      <c r="E7124" s="1">
        <v>43353</v>
      </c>
      <c r="F7124" s="1">
        <v>43367</v>
      </c>
      <c r="G7124" s="1">
        <v>43370</v>
      </c>
      <c r="H7124" s="13">
        <f>Orders[[#This Row],[DeliveryDate]]-Orders[[#This Row],[OrderDate]]</f>
        <v>17</v>
      </c>
      <c r="I7124" t="s">
        <v>3</v>
      </c>
      <c r="J7124" t="str">
        <f>_xlfn.XLOOKUP(Orders[[#This Row],[_SalesRepID]],'Sales team'!A:A,'Sales team'!B:B)</f>
        <v>George Lewis</v>
      </c>
      <c r="K7124">
        <v>8</v>
      </c>
      <c r="L7124">
        <v>6</v>
      </c>
      <c r="M7124">
        <v>294</v>
      </c>
      <c r="N7124" t="str">
        <f>_xlfn.XLOOKUP(Orders[[#This Row],[_ProductID]],Products!A:A,Products!C:C)</f>
        <v>Home décor</v>
      </c>
      <c r="O7124">
        <v>31</v>
      </c>
      <c r="P7124">
        <v>0.05</v>
      </c>
      <c r="Q7124" s="2">
        <v>1219.4000000000001</v>
      </c>
      <c r="R7124" s="2">
        <v>609.70000000000005</v>
      </c>
      <c r="S7124" s="2">
        <v>1158.43</v>
      </c>
      <c r="T7124" s="2">
        <v>548.73</v>
      </c>
    </row>
    <row r="7125" spans="1:20" x14ac:dyDescent="0.25">
      <c r="A7125" t="s">
        <v>884</v>
      </c>
      <c r="B7125" t="s">
        <v>1</v>
      </c>
      <c r="C7125" t="s">
        <v>25</v>
      </c>
      <c r="D7125" s="1">
        <v>43200</v>
      </c>
      <c r="E7125" s="1">
        <v>43353</v>
      </c>
      <c r="F7125" s="1">
        <v>43364</v>
      </c>
      <c r="G7125" s="1">
        <v>43361</v>
      </c>
      <c r="H7125" s="13">
        <f>Orders[[#This Row],[DeliveryDate]]-Orders[[#This Row],[OrderDate]]</f>
        <v>8</v>
      </c>
      <c r="I7125" t="s">
        <v>3</v>
      </c>
      <c r="J7125" t="str">
        <f>_xlfn.XLOOKUP(Orders[[#This Row],[_SalesRepID]],'Sales team'!A:A,'Sales team'!B:B)</f>
        <v>Shawn Cook</v>
      </c>
      <c r="K7125">
        <v>7</v>
      </c>
      <c r="L7125">
        <v>3</v>
      </c>
      <c r="M7125">
        <v>361</v>
      </c>
      <c r="N7125" t="str">
        <f>_xlfn.XLOOKUP(Orders[[#This Row],[_ProductID]],Products!A:A,Products!C:C)</f>
        <v>Home décor</v>
      </c>
      <c r="O7125">
        <v>26</v>
      </c>
      <c r="P7125">
        <v>0.2</v>
      </c>
      <c r="Q7125" s="2">
        <v>877.7</v>
      </c>
      <c r="R7125" s="2">
        <v>509.06599999999997</v>
      </c>
      <c r="S7125" s="2">
        <v>3510.8</v>
      </c>
      <c r="T7125" s="2">
        <v>965.47000000000025</v>
      </c>
    </row>
    <row r="7126" spans="1:20" x14ac:dyDescent="0.25">
      <c r="A7126" t="s">
        <v>885</v>
      </c>
      <c r="B7126" t="s">
        <v>1</v>
      </c>
      <c r="C7126" t="s">
        <v>6</v>
      </c>
      <c r="D7126" s="1">
        <v>43300</v>
      </c>
      <c r="E7126" s="1">
        <v>43353</v>
      </c>
      <c r="F7126" s="1">
        <v>43359</v>
      </c>
      <c r="G7126" s="1">
        <v>43381</v>
      </c>
      <c r="H7126" s="13">
        <f>Orders[[#This Row],[DeliveryDate]]-Orders[[#This Row],[OrderDate]]</f>
        <v>28</v>
      </c>
      <c r="I7126" t="s">
        <v>3</v>
      </c>
      <c r="J7126" t="str">
        <f>_xlfn.XLOOKUP(Orders[[#This Row],[_SalesRepID]],'Sales team'!A:A,'Sales team'!B:B)</f>
        <v>Jerry Green</v>
      </c>
      <c r="K7126">
        <v>3</v>
      </c>
      <c r="L7126">
        <v>28</v>
      </c>
      <c r="M7126">
        <v>193</v>
      </c>
      <c r="N7126" t="str">
        <f>_xlfn.XLOOKUP(Orders[[#This Row],[_ProductID]],Products!A:A,Products!C:C)</f>
        <v>Kitchen &amp; Dining</v>
      </c>
      <c r="O7126">
        <v>7</v>
      </c>
      <c r="P7126">
        <v>0.1</v>
      </c>
      <c r="Q7126" s="2">
        <v>261.3</v>
      </c>
      <c r="R7126" s="2">
        <v>151.554</v>
      </c>
      <c r="S7126" s="2">
        <v>1411.0200000000002</v>
      </c>
      <c r="T7126" s="2">
        <v>501.69600000000014</v>
      </c>
    </row>
    <row r="7127" spans="1:20" x14ac:dyDescent="0.25">
      <c r="A7127" t="s">
        <v>871</v>
      </c>
      <c r="B7127" t="s">
        <v>1</v>
      </c>
      <c r="C7127" t="s">
        <v>6</v>
      </c>
      <c r="D7127" s="1">
        <v>43300</v>
      </c>
      <c r="E7127" s="1">
        <v>43352</v>
      </c>
      <c r="F7127" s="1">
        <v>43358</v>
      </c>
      <c r="G7127" s="1">
        <v>43374</v>
      </c>
      <c r="H7127" s="13">
        <f>Orders[[#This Row],[DeliveryDate]]-Orders[[#This Row],[OrderDate]]</f>
        <v>22</v>
      </c>
      <c r="I7127" t="s">
        <v>3</v>
      </c>
      <c r="J7127" t="str">
        <f>_xlfn.XLOOKUP(Orders[[#This Row],[_SalesRepID]],'Sales team'!A:A,'Sales team'!B:B)</f>
        <v>Stephen Payne</v>
      </c>
      <c r="K7127">
        <v>5</v>
      </c>
      <c r="L7127">
        <v>48</v>
      </c>
      <c r="M7127">
        <v>140</v>
      </c>
      <c r="N7127" t="str">
        <f>_xlfn.XLOOKUP(Orders[[#This Row],[_ProductID]],Products!A:A,Products!C:C)</f>
        <v>Outdoor</v>
      </c>
      <c r="O7127">
        <v>18</v>
      </c>
      <c r="P7127">
        <v>7.4999999999999997E-2</v>
      </c>
      <c r="Q7127" s="2">
        <v>1045.2</v>
      </c>
      <c r="R7127" s="2">
        <v>418.08000000000004</v>
      </c>
      <c r="S7127" s="2">
        <v>3867.2400000000002</v>
      </c>
      <c r="T7127" s="2">
        <v>2194.92</v>
      </c>
    </row>
    <row r="7128" spans="1:20" x14ac:dyDescent="0.25">
      <c r="A7128" t="s">
        <v>872</v>
      </c>
      <c r="B7128" t="s">
        <v>8</v>
      </c>
      <c r="C7128" t="s">
        <v>15</v>
      </c>
      <c r="D7128" s="1">
        <v>43200</v>
      </c>
      <c r="E7128" s="1">
        <v>43352</v>
      </c>
      <c r="F7128" s="1">
        <v>43379</v>
      </c>
      <c r="G7128" s="1">
        <v>43367</v>
      </c>
      <c r="H7128" s="13">
        <f>Orders[[#This Row],[DeliveryDate]]-Orders[[#This Row],[OrderDate]]</f>
        <v>15</v>
      </c>
      <c r="I7128" t="s">
        <v>3</v>
      </c>
      <c r="J7128" t="str">
        <f>_xlfn.XLOOKUP(Orders[[#This Row],[_SalesRepID]],'Sales team'!A:A,'Sales team'!B:B)</f>
        <v>Samuel Fowler</v>
      </c>
      <c r="K7128">
        <v>21</v>
      </c>
      <c r="L7128">
        <v>24</v>
      </c>
      <c r="M7128">
        <v>22</v>
      </c>
      <c r="N7128" t="str">
        <f>_xlfn.XLOOKUP(Orders[[#This Row],[_ProductID]],Products!A:A,Products!C:C)</f>
        <v>Electronics</v>
      </c>
      <c r="O7128">
        <v>6</v>
      </c>
      <c r="P7128">
        <v>0.05</v>
      </c>
      <c r="Q7128" s="2">
        <v>837.5</v>
      </c>
      <c r="R7128" s="2">
        <v>644.875</v>
      </c>
      <c r="S7128" s="2">
        <v>5569.375</v>
      </c>
      <c r="T7128" s="2">
        <v>1055.25</v>
      </c>
    </row>
    <row r="7129" spans="1:20" x14ac:dyDescent="0.25">
      <c r="A7129" t="s">
        <v>873</v>
      </c>
      <c r="B7129" t="s">
        <v>1</v>
      </c>
      <c r="C7129" t="s">
        <v>15</v>
      </c>
      <c r="D7129" s="1">
        <v>43200</v>
      </c>
      <c r="E7129" s="1">
        <v>43352</v>
      </c>
      <c r="F7129" s="1">
        <v>43376</v>
      </c>
      <c r="G7129" s="1">
        <v>43364</v>
      </c>
      <c r="H7129" s="13">
        <f>Orders[[#This Row],[DeliveryDate]]-Orders[[#This Row],[OrderDate]]</f>
        <v>12</v>
      </c>
      <c r="I7129" t="s">
        <v>3</v>
      </c>
      <c r="J7129" t="str">
        <f>_xlfn.XLOOKUP(Orders[[#This Row],[_SalesRepID]],'Sales team'!A:A,'Sales team'!B:B)</f>
        <v>Jonathan Hawkins</v>
      </c>
      <c r="K7129">
        <v>10</v>
      </c>
      <c r="L7129">
        <v>37</v>
      </c>
      <c r="M7129">
        <v>41</v>
      </c>
      <c r="N7129" t="str">
        <f>_xlfn.XLOOKUP(Orders[[#This Row],[_ProductID]],Products!A:A,Products!C:C)</f>
        <v>Home décor</v>
      </c>
      <c r="O7129">
        <v>31</v>
      </c>
      <c r="P7129">
        <v>7.4999999999999997E-2</v>
      </c>
      <c r="Q7129" s="2">
        <v>1172.5</v>
      </c>
      <c r="R7129" s="2">
        <v>480.72499999999997</v>
      </c>
      <c r="S7129" s="2">
        <v>4338.25</v>
      </c>
      <c r="T7129" s="2">
        <v>2415.3500000000004</v>
      </c>
    </row>
    <row r="7130" spans="1:20" x14ac:dyDescent="0.25">
      <c r="A7130" t="s">
        <v>874</v>
      </c>
      <c r="B7130" t="s">
        <v>8</v>
      </c>
      <c r="C7130" t="s">
        <v>15</v>
      </c>
      <c r="D7130" s="1">
        <v>43200</v>
      </c>
      <c r="E7130" s="1">
        <v>43352</v>
      </c>
      <c r="F7130" s="1">
        <v>43361</v>
      </c>
      <c r="G7130" s="1">
        <v>43370</v>
      </c>
      <c r="H7130" s="13">
        <f>Orders[[#This Row],[DeliveryDate]]-Orders[[#This Row],[OrderDate]]</f>
        <v>18</v>
      </c>
      <c r="I7130" t="s">
        <v>3</v>
      </c>
      <c r="J7130" t="str">
        <f>_xlfn.XLOOKUP(Orders[[#This Row],[_SalesRepID]],'Sales team'!A:A,'Sales team'!B:B)</f>
        <v>Samuel Fowler</v>
      </c>
      <c r="K7130">
        <v>21</v>
      </c>
      <c r="L7130">
        <v>20</v>
      </c>
      <c r="M7130">
        <v>54</v>
      </c>
      <c r="N7130" t="str">
        <f>_xlfn.XLOOKUP(Orders[[#This Row],[_ProductID]],Products!A:A,Products!C:C)</f>
        <v>Home décor</v>
      </c>
      <c r="O7130">
        <v>17</v>
      </c>
      <c r="P7130">
        <v>0.15</v>
      </c>
      <c r="Q7130" s="2">
        <v>268</v>
      </c>
      <c r="R7130" s="2">
        <v>123.28</v>
      </c>
      <c r="S7130" s="2">
        <v>227.79999999999998</v>
      </c>
      <c r="T7130" s="2">
        <v>104.51999999999998</v>
      </c>
    </row>
    <row r="7131" spans="1:20" x14ac:dyDescent="0.25">
      <c r="A7131" t="s">
        <v>875</v>
      </c>
      <c r="B7131" t="s">
        <v>1</v>
      </c>
      <c r="C7131" t="s">
        <v>15</v>
      </c>
      <c r="D7131" s="1">
        <v>43200</v>
      </c>
      <c r="E7131" s="1">
        <v>43352</v>
      </c>
      <c r="F7131" s="1">
        <v>43367</v>
      </c>
      <c r="G7131" s="1">
        <v>43356</v>
      </c>
      <c r="H7131" s="13">
        <f>Orders[[#This Row],[DeliveryDate]]-Orders[[#This Row],[OrderDate]]</f>
        <v>4</v>
      </c>
      <c r="I7131" t="s">
        <v>3</v>
      </c>
      <c r="J7131" t="str">
        <f>_xlfn.XLOOKUP(Orders[[#This Row],[_SalesRepID]],'Sales team'!A:A,'Sales team'!B:B)</f>
        <v>Joshua Little</v>
      </c>
      <c r="K7131">
        <v>11</v>
      </c>
      <c r="L7131">
        <v>12</v>
      </c>
      <c r="M7131">
        <v>54</v>
      </c>
      <c r="N7131" t="str">
        <f>_xlfn.XLOOKUP(Orders[[#This Row],[_ProductID]],Products!A:A,Products!C:C)</f>
        <v>Home décor</v>
      </c>
      <c r="O7131">
        <v>11</v>
      </c>
      <c r="P7131">
        <v>7.4999999999999997E-2</v>
      </c>
      <c r="Q7131" s="2">
        <v>1085.4000000000001</v>
      </c>
      <c r="R7131" s="2">
        <v>640.38599999999997</v>
      </c>
      <c r="S7131" s="2">
        <v>3011.9850000000006</v>
      </c>
      <c r="T7131" s="2">
        <v>1090.8270000000007</v>
      </c>
    </row>
    <row r="7132" spans="1:20" x14ac:dyDescent="0.25">
      <c r="A7132" t="s">
        <v>876</v>
      </c>
      <c r="B7132" t="s">
        <v>8</v>
      </c>
      <c r="C7132" t="s">
        <v>13</v>
      </c>
      <c r="D7132" s="1">
        <v>43200</v>
      </c>
      <c r="E7132" s="1">
        <v>43352</v>
      </c>
      <c r="F7132" s="1">
        <v>43375</v>
      </c>
      <c r="G7132" s="1">
        <v>43370</v>
      </c>
      <c r="H7132" s="13">
        <f>Orders[[#This Row],[DeliveryDate]]-Orders[[#This Row],[OrderDate]]</f>
        <v>18</v>
      </c>
      <c r="I7132" t="s">
        <v>3</v>
      </c>
      <c r="J7132" t="str">
        <f>_xlfn.XLOOKUP(Orders[[#This Row],[_SalesRepID]],'Sales team'!A:A,'Sales team'!B:B)</f>
        <v>Patrick Graham</v>
      </c>
      <c r="K7132">
        <v>25</v>
      </c>
      <c r="L7132">
        <v>31</v>
      </c>
      <c r="M7132">
        <v>279</v>
      </c>
      <c r="N7132" t="str">
        <f>_xlfn.XLOOKUP(Orders[[#This Row],[_ProductID]],Products!A:A,Products!C:C)</f>
        <v>Home décor</v>
      </c>
      <c r="O7132">
        <v>44</v>
      </c>
      <c r="P7132">
        <v>0.05</v>
      </c>
      <c r="Q7132" s="2">
        <v>3115.5</v>
      </c>
      <c r="R7132" s="2">
        <v>1246.2</v>
      </c>
      <c r="S7132" s="2">
        <v>17758.349999999999</v>
      </c>
      <c r="T7132" s="2">
        <v>10281.149999999998</v>
      </c>
    </row>
    <row r="7133" spans="1:20" x14ac:dyDescent="0.25">
      <c r="A7133" t="s">
        <v>864</v>
      </c>
      <c r="B7133" t="s">
        <v>1</v>
      </c>
      <c r="C7133" t="s">
        <v>15</v>
      </c>
      <c r="D7133" s="1">
        <v>43300</v>
      </c>
      <c r="E7133" s="1">
        <v>43351</v>
      </c>
      <c r="F7133" s="1">
        <v>43373</v>
      </c>
      <c r="G7133" s="1">
        <v>43357</v>
      </c>
      <c r="H7133" s="13">
        <f>Orders[[#This Row],[DeliveryDate]]-Orders[[#This Row],[OrderDate]]</f>
        <v>6</v>
      </c>
      <c r="I7133" t="s">
        <v>3</v>
      </c>
      <c r="J7133" t="str">
        <f>_xlfn.XLOOKUP(Orders[[#This Row],[_SalesRepID]],'Sales team'!A:A,'Sales team'!B:B)</f>
        <v>Shawn Cook</v>
      </c>
      <c r="K7133">
        <v>7</v>
      </c>
      <c r="L7133">
        <v>27</v>
      </c>
      <c r="M7133">
        <v>25</v>
      </c>
      <c r="N7133" t="str">
        <f>_xlfn.XLOOKUP(Orders[[#This Row],[_ProductID]],Products!A:A,Products!C:C)</f>
        <v>Home décor</v>
      </c>
      <c r="O7133">
        <v>33</v>
      </c>
      <c r="P7133">
        <v>0.05</v>
      </c>
      <c r="Q7133" s="2">
        <v>1809</v>
      </c>
      <c r="R7133" s="2">
        <v>1465.2900000000002</v>
      </c>
      <c r="S7133" s="2">
        <v>12029.849999999999</v>
      </c>
      <c r="T7133" s="2">
        <v>1772.8199999999979</v>
      </c>
    </row>
    <row r="7134" spans="1:20" x14ac:dyDescent="0.25">
      <c r="A7134" t="s">
        <v>865</v>
      </c>
      <c r="B7134" t="s">
        <v>5</v>
      </c>
      <c r="C7134" t="s">
        <v>2</v>
      </c>
      <c r="D7134" s="1">
        <v>43200</v>
      </c>
      <c r="E7134" s="1">
        <v>43351</v>
      </c>
      <c r="F7134" s="1">
        <v>43364</v>
      </c>
      <c r="G7134" s="1">
        <v>43360</v>
      </c>
      <c r="H7134" s="13">
        <f>Orders[[#This Row],[DeliveryDate]]-Orders[[#This Row],[OrderDate]]</f>
        <v>9</v>
      </c>
      <c r="I7134" t="s">
        <v>3</v>
      </c>
      <c r="J7134" t="str">
        <f>_xlfn.XLOOKUP(Orders[[#This Row],[_SalesRepID]],'Sales team'!A:A,'Sales team'!B:B)</f>
        <v>Shawn Wallace</v>
      </c>
      <c r="K7134">
        <v>18</v>
      </c>
      <c r="L7134">
        <v>7</v>
      </c>
      <c r="M7134">
        <v>236</v>
      </c>
      <c r="N7134" t="str">
        <f>_xlfn.XLOOKUP(Orders[[#This Row],[_ProductID]],Products!A:A,Products!C:C)</f>
        <v>Home décor</v>
      </c>
      <c r="O7134">
        <v>26</v>
      </c>
      <c r="P7134">
        <v>0.4</v>
      </c>
      <c r="Q7134" s="2">
        <v>1005</v>
      </c>
      <c r="R7134" s="2">
        <v>763.8</v>
      </c>
      <c r="S7134" s="2">
        <v>4824</v>
      </c>
      <c r="T7134" s="2">
        <v>-1286.3999999999996</v>
      </c>
    </row>
    <row r="7135" spans="1:20" x14ac:dyDescent="0.25">
      <c r="A7135" t="s">
        <v>866</v>
      </c>
      <c r="B7135" t="s">
        <v>1</v>
      </c>
      <c r="C7135" t="s">
        <v>6</v>
      </c>
      <c r="D7135" s="1">
        <v>43200</v>
      </c>
      <c r="E7135" s="1">
        <v>43351</v>
      </c>
      <c r="F7135" s="1">
        <v>43361</v>
      </c>
      <c r="G7135" s="1">
        <v>43363</v>
      </c>
      <c r="H7135" s="13">
        <f>Orders[[#This Row],[DeliveryDate]]-Orders[[#This Row],[OrderDate]]</f>
        <v>12</v>
      </c>
      <c r="I7135" t="s">
        <v>3</v>
      </c>
      <c r="J7135" t="str">
        <f>_xlfn.XLOOKUP(Orders[[#This Row],[_SalesRepID]],'Sales team'!A:A,'Sales team'!B:B)</f>
        <v>Adam Hernandez</v>
      </c>
      <c r="K7135">
        <v>1</v>
      </c>
      <c r="L7135">
        <v>45</v>
      </c>
      <c r="M7135">
        <v>134</v>
      </c>
      <c r="N7135" t="str">
        <f>_xlfn.XLOOKUP(Orders[[#This Row],[_ProductID]],Products!A:A,Products!C:C)</f>
        <v>Furniture</v>
      </c>
      <c r="O7135">
        <v>15</v>
      </c>
      <c r="P7135">
        <v>0.2</v>
      </c>
      <c r="Q7135" s="2">
        <v>167.5</v>
      </c>
      <c r="R7135" s="2">
        <v>85.424999999999997</v>
      </c>
      <c r="S7135" s="2">
        <v>536</v>
      </c>
      <c r="T7135" s="2">
        <v>194.3</v>
      </c>
    </row>
    <row r="7136" spans="1:20" x14ac:dyDescent="0.25">
      <c r="A7136" t="s">
        <v>867</v>
      </c>
      <c r="B7136" t="s">
        <v>5</v>
      </c>
      <c r="C7136" t="s">
        <v>6</v>
      </c>
      <c r="D7136" s="1">
        <v>43200</v>
      </c>
      <c r="E7136" s="1">
        <v>43351</v>
      </c>
      <c r="F7136" s="1">
        <v>43364</v>
      </c>
      <c r="G7136" s="1">
        <v>43367</v>
      </c>
      <c r="H7136" s="13">
        <f>Orders[[#This Row],[DeliveryDate]]-Orders[[#This Row],[OrderDate]]</f>
        <v>16</v>
      </c>
      <c r="I7136" t="s">
        <v>3</v>
      </c>
      <c r="J7136" t="str">
        <f>_xlfn.XLOOKUP(Orders[[#This Row],[_SalesRepID]],'Sales team'!A:A,'Sales team'!B:B)</f>
        <v>Paul Holmes</v>
      </c>
      <c r="K7136">
        <v>14</v>
      </c>
      <c r="L7136">
        <v>2</v>
      </c>
      <c r="M7136">
        <v>201</v>
      </c>
      <c r="N7136" t="str">
        <f>_xlfn.XLOOKUP(Orders[[#This Row],[_ProductID]],Products!A:A,Products!C:C)</f>
        <v>Home décor</v>
      </c>
      <c r="O7136">
        <v>43</v>
      </c>
      <c r="P7136">
        <v>7.4999999999999997E-2</v>
      </c>
      <c r="Q7136" s="2">
        <v>1098.8</v>
      </c>
      <c r="R7136" s="2">
        <v>681.25599999999997</v>
      </c>
      <c r="S7136" s="2">
        <v>2032.78</v>
      </c>
      <c r="T7136" s="2">
        <v>670.26800000000003</v>
      </c>
    </row>
    <row r="7137" spans="1:20" x14ac:dyDescent="0.25">
      <c r="A7137" t="s">
        <v>868</v>
      </c>
      <c r="B7137" t="s">
        <v>8</v>
      </c>
      <c r="C7137" t="s">
        <v>13</v>
      </c>
      <c r="D7137" s="1">
        <v>43300</v>
      </c>
      <c r="E7137" s="1">
        <v>43351</v>
      </c>
      <c r="F7137" s="1">
        <v>43354</v>
      </c>
      <c r="G7137" s="1">
        <v>43361</v>
      </c>
      <c r="H7137" s="13">
        <f>Orders[[#This Row],[DeliveryDate]]-Orders[[#This Row],[OrderDate]]</f>
        <v>10</v>
      </c>
      <c r="I7137" t="s">
        <v>3</v>
      </c>
      <c r="J7137" t="str">
        <f>_xlfn.XLOOKUP(Orders[[#This Row],[_SalesRepID]],'Sales team'!A:A,'Sales team'!B:B)</f>
        <v>Joe Price</v>
      </c>
      <c r="K7137">
        <v>22</v>
      </c>
      <c r="L7137">
        <v>40</v>
      </c>
      <c r="M7137">
        <v>324</v>
      </c>
      <c r="N7137" t="str">
        <f>_xlfn.XLOOKUP(Orders[[#This Row],[_ProductID]],Products!A:A,Products!C:C)</f>
        <v>Home décor</v>
      </c>
      <c r="O7137">
        <v>33</v>
      </c>
      <c r="P7137">
        <v>0.05</v>
      </c>
      <c r="Q7137" s="2">
        <v>187.6</v>
      </c>
      <c r="R7137" s="2">
        <v>91.923999999999992</v>
      </c>
      <c r="S7137" s="2">
        <v>712.88</v>
      </c>
      <c r="T7137" s="2">
        <v>345.18400000000003</v>
      </c>
    </row>
    <row r="7138" spans="1:20" x14ac:dyDescent="0.25">
      <c r="A7138" t="s">
        <v>869</v>
      </c>
      <c r="B7138" t="s">
        <v>10</v>
      </c>
      <c r="C7138" t="s">
        <v>6</v>
      </c>
      <c r="D7138" s="1">
        <v>43300</v>
      </c>
      <c r="E7138" s="1">
        <v>43351</v>
      </c>
      <c r="F7138" s="1">
        <v>43360</v>
      </c>
      <c r="G7138" s="1">
        <v>43362</v>
      </c>
      <c r="H7138" s="13">
        <f>Orders[[#This Row],[DeliveryDate]]-Orders[[#This Row],[OrderDate]]</f>
        <v>11</v>
      </c>
      <c r="I7138" t="s">
        <v>3</v>
      </c>
      <c r="J7138" t="str">
        <f>_xlfn.XLOOKUP(Orders[[#This Row],[_SalesRepID]],'Sales team'!A:A,'Sales team'!B:B)</f>
        <v>Donald Reynolds</v>
      </c>
      <c r="K7138">
        <v>26</v>
      </c>
      <c r="L7138">
        <v>36</v>
      </c>
      <c r="M7138">
        <v>156</v>
      </c>
      <c r="N7138" t="str">
        <f>_xlfn.XLOOKUP(Orders[[#This Row],[_ProductID]],Products!A:A,Products!C:C)</f>
        <v>Home décor</v>
      </c>
      <c r="O7138">
        <v>2</v>
      </c>
      <c r="P7138">
        <v>0.05</v>
      </c>
      <c r="Q7138" s="2">
        <v>1065.3</v>
      </c>
      <c r="R7138" s="2">
        <v>511.34399999999994</v>
      </c>
      <c r="S7138" s="2">
        <v>6072.2099999999991</v>
      </c>
      <c r="T7138" s="2">
        <v>3004.1459999999997</v>
      </c>
    </row>
    <row r="7139" spans="1:20" x14ac:dyDescent="0.25">
      <c r="A7139" t="s">
        <v>870</v>
      </c>
      <c r="B7139" t="s">
        <v>8</v>
      </c>
      <c r="C7139" t="s">
        <v>2</v>
      </c>
      <c r="D7139" s="1">
        <v>43200</v>
      </c>
      <c r="E7139" s="1">
        <v>43351</v>
      </c>
      <c r="F7139" s="1">
        <v>43377</v>
      </c>
      <c r="G7139" s="1">
        <v>43369</v>
      </c>
      <c r="H7139" s="13">
        <f>Orders[[#This Row],[DeliveryDate]]-Orders[[#This Row],[OrderDate]]</f>
        <v>18</v>
      </c>
      <c r="I7139" t="s">
        <v>3</v>
      </c>
      <c r="J7139" t="str">
        <f>_xlfn.XLOOKUP(Orders[[#This Row],[_SalesRepID]],'Sales team'!A:A,'Sales team'!B:B)</f>
        <v>Samuel Fowler</v>
      </c>
      <c r="K7139">
        <v>21</v>
      </c>
      <c r="L7139">
        <v>13</v>
      </c>
      <c r="M7139">
        <v>219</v>
      </c>
      <c r="N7139" t="str">
        <f>_xlfn.XLOOKUP(Orders[[#This Row],[_ProductID]],Products!A:A,Products!C:C)</f>
        <v>Home décor</v>
      </c>
      <c r="O7139">
        <v>26</v>
      </c>
      <c r="P7139">
        <v>0.2</v>
      </c>
      <c r="Q7139" s="2">
        <v>1179.2</v>
      </c>
      <c r="R7139" s="2">
        <v>813.64800000000002</v>
      </c>
      <c r="S7139" s="2">
        <v>2830.0800000000004</v>
      </c>
      <c r="T7139" s="2">
        <v>389.13600000000042</v>
      </c>
    </row>
    <row r="7140" spans="1:20" x14ac:dyDescent="0.25">
      <c r="A7140" t="s">
        <v>856</v>
      </c>
      <c r="B7140" t="s">
        <v>8</v>
      </c>
      <c r="C7140" t="s">
        <v>25</v>
      </c>
      <c r="D7140" s="1">
        <v>43200</v>
      </c>
      <c r="E7140" s="1">
        <v>43350</v>
      </c>
      <c r="F7140" s="1">
        <v>43370</v>
      </c>
      <c r="G7140" s="1">
        <v>43355</v>
      </c>
      <c r="H7140" s="13">
        <f>Orders[[#This Row],[DeliveryDate]]-Orders[[#This Row],[OrderDate]]</f>
        <v>5</v>
      </c>
      <c r="I7140" t="s">
        <v>3</v>
      </c>
      <c r="J7140" t="str">
        <f>_xlfn.XLOOKUP(Orders[[#This Row],[_SalesRepID]],'Sales team'!A:A,'Sales team'!B:B)</f>
        <v>Samuel Fowler</v>
      </c>
      <c r="K7140">
        <v>21</v>
      </c>
      <c r="L7140">
        <v>12</v>
      </c>
      <c r="M7140">
        <v>347</v>
      </c>
      <c r="N7140" t="str">
        <f>_xlfn.XLOOKUP(Orders[[#This Row],[_ProductID]],Products!A:A,Products!C:C)</f>
        <v>Furniture</v>
      </c>
      <c r="O7140">
        <v>20</v>
      </c>
      <c r="P7140">
        <v>7.4999999999999997E-2</v>
      </c>
      <c r="Q7140" s="2">
        <v>1045.2</v>
      </c>
      <c r="R7140" s="2">
        <v>752.54399999999998</v>
      </c>
      <c r="S7140" s="2">
        <v>7734.4800000000005</v>
      </c>
      <c r="T7140" s="2">
        <v>1714.1280000000006</v>
      </c>
    </row>
    <row r="7141" spans="1:20" x14ac:dyDescent="0.25">
      <c r="A7141" t="s">
        <v>857</v>
      </c>
      <c r="B7141" t="s">
        <v>1</v>
      </c>
      <c r="C7141" t="s">
        <v>6</v>
      </c>
      <c r="D7141" s="1">
        <v>43300</v>
      </c>
      <c r="E7141" s="1">
        <v>43350</v>
      </c>
      <c r="F7141" s="1">
        <v>43362</v>
      </c>
      <c r="G7141" s="1">
        <v>43371</v>
      </c>
      <c r="H7141" s="13">
        <f>Orders[[#This Row],[DeliveryDate]]-Orders[[#This Row],[OrderDate]]</f>
        <v>21</v>
      </c>
      <c r="I7141" t="s">
        <v>3</v>
      </c>
      <c r="J7141" t="str">
        <f>_xlfn.XLOOKUP(Orders[[#This Row],[_SalesRepID]],'Sales team'!A:A,'Sales team'!B:B)</f>
        <v>Joshua Bennett</v>
      </c>
      <c r="K7141">
        <v>6</v>
      </c>
      <c r="L7141">
        <v>48</v>
      </c>
      <c r="M7141">
        <v>101</v>
      </c>
      <c r="N7141" t="str">
        <f>_xlfn.XLOOKUP(Orders[[#This Row],[_ProductID]],Products!A:A,Products!C:C)</f>
        <v>Electronics</v>
      </c>
      <c r="O7141">
        <v>6</v>
      </c>
      <c r="P7141">
        <v>0.4</v>
      </c>
      <c r="Q7141" s="2">
        <v>2298.1</v>
      </c>
      <c r="R7141" s="2">
        <v>988.18299999999999</v>
      </c>
      <c r="S7141" s="2">
        <v>9652.0199999999986</v>
      </c>
      <c r="T7141" s="2">
        <v>2734.7389999999987</v>
      </c>
    </row>
    <row r="7142" spans="1:20" x14ac:dyDescent="0.25">
      <c r="A7142" t="s">
        <v>858</v>
      </c>
      <c r="B7142" t="s">
        <v>5</v>
      </c>
      <c r="C7142" t="s">
        <v>46</v>
      </c>
      <c r="D7142" s="1">
        <v>43300</v>
      </c>
      <c r="E7142" s="1">
        <v>43350</v>
      </c>
      <c r="F7142" s="1">
        <v>43369</v>
      </c>
      <c r="G7142" s="1">
        <v>43382</v>
      </c>
      <c r="H7142" s="13">
        <f>Orders[[#This Row],[DeliveryDate]]-Orders[[#This Row],[OrderDate]]</f>
        <v>32</v>
      </c>
      <c r="I7142" t="s">
        <v>3</v>
      </c>
      <c r="J7142" t="str">
        <f>_xlfn.XLOOKUP(Orders[[#This Row],[_SalesRepID]],'Sales team'!A:A,'Sales team'!B:B)</f>
        <v>Shawn Wallace</v>
      </c>
      <c r="K7142">
        <v>18</v>
      </c>
      <c r="L7142">
        <v>10</v>
      </c>
      <c r="M7142">
        <v>64</v>
      </c>
      <c r="N7142" t="str">
        <f>_xlfn.XLOOKUP(Orders[[#This Row],[_ProductID]],Products!A:A,Products!C:C)</f>
        <v>Furniture</v>
      </c>
      <c r="O7142">
        <v>38</v>
      </c>
      <c r="P7142">
        <v>0.05</v>
      </c>
      <c r="Q7142" s="2">
        <v>924.6</v>
      </c>
      <c r="R7142" s="2">
        <v>730.43400000000008</v>
      </c>
      <c r="S7142" s="2">
        <v>6148.5899999999992</v>
      </c>
      <c r="T7142" s="2">
        <v>1035.5519999999988</v>
      </c>
    </row>
    <row r="7143" spans="1:20" x14ac:dyDescent="0.25">
      <c r="A7143" t="s">
        <v>859</v>
      </c>
      <c r="B7143" t="s">
        <v>1</v>
      </c>
      <c r="C7143" t="s">
        <v>6</v>
      </c>
      <c r="D7143" s="1">
        <v>43200</v>
      </c>
      <c r="E7143" s="1">
        <v>43350</v>
      </c>
      <c r="F7143" s="1">
        <v>43357</v>
      </c>
      <c r="G7143" s="1">
        <v>43395</v>
      </c>
      <c r="H7143" s="13">
        <f>Orders[[#This Row],[DeliveryDate]]-Orders[[#This Row],[OrderDate]]</f>
        <v>45</v>
      </c>
      <c r="I7143" t="s">
        <v>3</v>
      </c>
      <c r="J7143" t="str">
        <f>_xlfn.XLOOKUP(Orders[[#This Row],[_SalesRepID]],'Sales team'!A:A,'Sales team'!B:B)</f>
        <v>Joshua Bennett</v>
      </c>
      <c r="K7143">
        <v>6</v>
      </c>
      <c r="L7143">
        <v>21</v>
      </c>
      <c r="M7143">
        <v>186</v>
      </c>
      <c r="N7143" t="str">
        <f>_xlfn.XLOOKUP(Orders[[#This Row],[_ProductID]],Products!A:A,Products!C:C)</f>
        <v>Kitchen &amp; Dining</v>
      </c>
      <c r="O7143">
        <v>13</v>
      </c>
      <c r="P7143">
        <v>0.1</v>
      </c>
      <c r="Q7143" s="2">
        <v>2974.8</v>
      </c>
      <c r="R7143" s="2">
        <v>2231.1000000000004</v>
      </c>
      <c r="S7143" s="2">
        <v>8031.9600000000019</v>
      </c>
      <c r="T7143" s="2">
        <v>1338.6600000000008</v>
      </c>
    </row>
    <row r="7144" spans="1:20" x14ac:dyDescent="0.25">
      <c r="A7144" t="s">
        <v>860</v>
      </c>
      <c r="B7144" t="s">
        <v>8</v>
      </c>
      <c r="C7144" t="s">
        <v>6</v>
      </c>
      <c r="D7144" s="1">
        <v>43200</v>
      </c>
      <c r="E7144" s="1">
        <v>43350</v>
      </c>
      <c r="F7144" s="1">
        <v>43362</v>
      </c>
      <c r="G7144" s="1">
        <v>43377</v>
      </c>
      <c r="H7144" s="13">
        <f>Orders[[#This Row],[DeliveryDate]]-Orders[[#This Row],[OrderDate]]</f>
        <v>27</v>
      </c>
      <c r="I7144" t="s">
        <v>3</v>
      </c>
      <c r="J7144" t="str">
        <f>_xlfn.XLOOKUP(Orders[[#This Row],[_SalesRepID]],'Sales team'!A:A,'Sales team'!B:B)</f>
        <v>Samuel Fowler</v>
      </c>
      <c r="K7144">
        <v>21</v>
      </c>
      <c r="L7144">
        <v>19</v>
      </c>
      <c r="M7144">
        <v>127</v>
      </c>
      <c r="N7144" t="str">
        <f>_xlfn.XLOOKUP(Orders[[#This Row],[_ProductID]],Products!A:A,Products!C:C)</f>
        <v>Home décor</v>
      </c>
      <c r="O7144">
        <v>29</v>
      </c>
      <c r="P7144">
        <v>0.1</v>
      </c>
      <c r="Q7144" s="2">
        <v>830.80000000000007</v>
      </c>
      <c r="R7144" s="2">
        <v>515.096</v>
      </c>
      <c r="S7144" s="2">
        <v>4486.3200000000006</v>
      </c>
      <c r="T7144" s="2">
        <v>1395.7440000000006</v>
      </c>
    </row>
    <row r="7145" spans="1:20" x14ac:dyDescent="0.25">
      <c r="A7145" t="s">
        <v>861</v>
      </c>
      <c r="B7145" t="s">
        <v>1</v>
      </c>
      <c r="C7145" t="s">
        <v>6</v>
      </c>
      <c r="D7145" s="1">
        <v>43200</v>
      </c>
      <c r="E7145" s="1">
        <v>43350</v>
      </c>
      <c r="F7145" s="1">
        <v>43360</v>
      </c>
      <c r="G7145" s="1">
        <v>43361</v>
      </c>
      <c r="H7145" s="13">
        <f>Orders[[#This Row],[DeliveryDate]]-Orders[[#This Row],[OrderDate]]</f>
        <v>11</v>
      </c>
      <c r="I7145" t="s">
        <v>3</v>
      </c>
      <c r="J7145" t="str">
        <f>_xlfn.XLOOKUP(Orders[[#This Row],[_SalesRepID]],'Sales team'!A:A,'Sales team'!B:B)</f>
        <v>George Lewis</v>
      </c>
      <c r="K7145">
        <v>8</v>
      </c>
      <c r="L7145">
        <v>17</v>
      </c>
      <c r="M7145">
        <v>189</v>
      </c>
      <c r="N7145" t="str">
        <f>_xlfn.XLOOKUP(Orders[[#This Row],[_ProductID]],Products!A:A,Products!C:C)</f>
        <v>Home décor</v>
      </c>
      <c r="O7145">
        <v>39</v>
      </c>
      <c r="P7145">
        <v>0.1</v>
      </c>
      <c r="Q7145" s="2">
        <v>1051.9000000000001</v>
      </c>
      <c r="R7145" s="2">
        <v>641.65899999999999</v>
      </c>
      <c r="S7145" s="2">
        <v>1893.4200000000003</v>
      </c>
      <c r="T7145" s="2">
        <v>610.10200000000032</v>
      </c>
    </row>
    <row r="7146" spans="1:20" x14ac:dyDescent="0.25">
      <c r="A7146" t="s">
        <v>862</v>
      </c>
      <c r="B7146" t="s">
        <v>5</v>
      </c>
      <c r="C7146" t="s">
        <v>6</v>
      </c>
      <c r="D7146" s="1">
        <v>43300</v>
      </c>
      <c r="E7146" s="1">
        <v>43350</v>
      </c>
      <c r="F7146" s="1">
        <v>43365</v>
      </c>
      <c r="G7146" s="1">
        <v>43361</v>
      </c>
      <c r="H7146" s="13">
        <f>Orders[[#This Row],[DeliveryDate]]-Orders[[#This Row],[OrderDate]]</f>
        <v>11</v>
      </c>
      <c r="I7146" t="s">
        <v>3</v>
      </c>
      <c r="J7146" t="str">
        <f>_xlfn.XLOOKUP(Orders[[#This Row],[_SalesRepID]],'Sales team'!A:A,'Sales team'!B:B)</f>
        <v>Todd Roberts</v>
      </c>
      <c r="K7146">
        <v>13</v>
      </c>
      <c r="L7146">
        <v>49</v>
      </c>
      <c r="M7146">
        <v>146</v>
      </c>
      <c r="N7146" t="str">
        <f>_xlfn.XLOOKUP(Orders[[#This Row],[_ProductID]],Products!A:A,Products!C:C)</f>
        <v>Home décor</v>
      </c>
      <c r="O7146">
        <v>11</v>
      </c>
      <c r="P7146">
        <v>0.2</v>
      </c>
      <c r="Q7146" s="2">
        <v>1031.8</v>
      </c>
      <c r="R7146" s="2">
        <v>763.53199999999993</v>
      </c>
      <c r="S7146" s="2">
        <v>3301.76</v>
      </c>
      <c r="T7146" s="2">
        <v>247.63200000000052</v>
      </c>
    </row>
    <row r="7147" spans="1:20" x14ac:dyDescent="0.25">
      <c r="A7147" t="s">
        <v>863</v>
      </c>
      <c r="B7147" t="s">
        <v>1</v>
      </c>
      <c r="C7147" t="s">
        <v>6</v>
      </c>
      <c r="D7147" s="1">
        <v>43300</v>
      </c>
      <c r="E7147" s="1">
        <v>43350</v>
      </c>
      <c r="F7147" s="1">
        <v>43358</v>
      </c>
      <c r="G7147" s="1">
        <v>43362</v>
      </c>
      <c r="H7147" s="13">
        <f>Orders[[#This Row],[DeliveryDate]]-Orders[[#This Row],[OrderDate]]</f>
        <v>12</v>
      </c>
      <c r="I7147" t="s">
        <v>3</v>
      </c>
      <c r="J7147" t="str">
        <f>_xlfn.XLOOKUP(Orders[[#This Row],[_SalesRepID]],'Sales team'!A:A,'Sales team'!B:B)</f>
        <v>Jerry Green</v>
      </c>
      <c r="K7147">
        <v>3</v>
      </c>
      <c r="L7147">
        <v>29</v>
      </c>
      <c r="M7147">
        <v>96</v>
      </c>
      <c r="N7147" t="str">
        <f>_xlfn.XLOOKUP(Orders[[#This Row],[_ProductID]],Products!A:A,Products!C:C)</f>
        <v>Home décor</v>
      </c>
      <c r="O7147">
        <v>39</v>
      </c>
      <c r="P7147">
        <v>0.2</v>
      </c>
      <c r="Q7147" s="2">
        <v>1775.5</v>
      </c>
      <c r="R7147" s="2">
        <v>905.505</v>
      </c>
      <c r="S7147" s="2">
        <v>4261.2</v>
      </c>
      <c r="T7147" s="2">
        <v>1544.6849999999999</v>
      </c>
    </row>
    <row r="7148" spans="1:20" x14ac:dyDescent="0.25">
      <c r="A7148" t="s">
        <v>847</v>
      </c>
      <c r="B7148" t="s">
        <v>5</v>
      </c>
      <c r="C7148" t="s">
        <v>6</v>
      </c>
      <c r="D7148" s="1">
        <v>43200</v>
      </c>
      <c r="E7148" s="1">
        <v>43349</v>
      </c>
      <c r="F7148" s="1">
        <v>43364</v>
      </c>
      <c r="G7148" s="1">
        <v>43368</v>
      </c>
      <c r="H7148" s="13">
        <f>Orders[[#This Row],[DeliveryDate]]-Orders[[#This Row],[OrderDate]]</f>
        <v>19</v>
      </c>
      <c r="I7148" t="s">
        <v>3</v>
      </c>
      <c r="J7148" t="str">
        <f>_xlfn.XLOOKUP(Orders[[#This Row],[_SalesRepID]],'Sales team'!A:A,'Sales team'!B:B)</f>
        <v>Anthony Torres</v>
      </c>
      <c r="K7148">
        <v>20</v>
      </c>
      <c r="L7148">
        <v>31</v>
      </c>
      <c r="M7148">
        <v>116</v>
      </c>
      <c r="N7148" t="str">
        <f>_xlfn.XLOOKUP(Orders[[#This Row],[_ProductID]],Products!A:A,Products!C:C)</f>
        <v>Home décor</v>
      </c>
      <c r="O7148">
        <v>39</v>
      </c>
      <c r="P7148">
        <v>0.1</v>
      </c>
      <c r="Q7148" s="2">
        <v>3946.3</v>
      </c>
      <c r="R7148" s="2">
        <v>1973.15</v>
      </c>
      <c r="S7148" s="2">
        <v>17758.350000000002</v>
      </c>
      <c r="T7148" s="2">
        <v>7892.6000000000022</v>
      </c>
    </row>
    <row r="7149" spans="1:20" x14ac:dyDescent="0.25">
      <c r="A7149" t="s">
        <v>848</v>
      </c>
      <c r="B7149" t="s">
        <v>1</v>
      </c>
      <c r="C7149" t="s">
        <v>25</v>
      </c>
      <c r="D7149" s="1">
        <v>43200</v>
      </c>
      <c r="E7149" s="1">
        <v>43349</v>
      </c>
      <c r="F7149" s="1">
        <v>43375</v>
      </c>
      <c r="G7149" s="1">
        <v>43357</v>
      </c>
      <c r="H7149" s="13">
        <f>Orders[[#This Row],[DeliveryDate]]-Orders[[#This Row],[OrderDate]]</f>
        <v>8</v>
      </c>
      <c r="I7149" t="s">
        <v>3</v>
      </c>
      <c r="J7149" t="str">
        <f>_xlfn.XLOOKUP(Orders[[#This Row],[_SalesRepID]],'Sales team'!A:A,'Sales team'!B:B)</f>
        <v>Chris Armstrong</v>
      </c>
      <c r="K7149">
        <v>4</v>
      </c>
      <c r="L7149">
        <v>28</v>
      </c>
      <c r="M7149">
        <v>364</v>
      </c>
      <c r="N7149" t="str">
        <f>_xlfn.XLOOKUP(Orders[[#This Row],[_ProductID]],Products!A:A,Products!C:C)</f>
        <v>Kitchen &amp; Dining</v>
      </c>
      <c r="O7149">
        <v>1</v>
      </c>
      <c r="P7149">
        <v>7.4999999999999997E-2</v>
      </c>
      <c r="Q7149" s="2">
        <v>4006.6</v>
      </c>
      <c r="R7149" s="2">
        <v>2484.0920000000001</v>
      </c>
      <c r="S7149" s="2">
        <v>7412.21</v>
      </c>
      <c r="T7149" s="2">
        <v>2444.0259999999998</v>
      </c>
    </row>
    <row r="7150" spans="1:20" x14ac:dyDescent="0.25">
      <c r="A7150" t="s">
        <v>849</v>
      </c>
      <c r="B7150" t="s">
        <v>8</v>
      </c>
      <c r="C7150" t="s">
        <v>2</v>
      </c>
      <c r="D7150" s="1">
        <v>43200</v>
      </c>
      <c r="E7150" s="1">
        <v>43349</v>
      </c>
      <c r="F7150" s="1">
        <v>43376</v>
      </c>
      <c r="G7150" s="1">
        <v>43374</v>
      </c>
      <c r="H7150" s="13">
        <f>Orders[[#This Row],[DeliveryDate]]-Orders[[#This Row],[OrderDate]]</f>
        <v>25</v>
      </c>
      <c r="I7150" t="s">
        <v>3</v>
      </c>
      <c r="J7150" t="str">
        <f>_xlfn.XLOOKUP(Orders[[#This Row],[_SalesRepID]],'Sales team'!A:A,'Sales team'!B:B)</f>
        <v>Patrick Graham</v>
      </c>
      <c r="K7150">
        <v>25</v>
      </c>
      <c r="L7150">
        <v>37</v>
      </c>
      <c r="M7150">
        <v>222</v>
      </c>
      <c r="N7150" t="str">
        <f>_xlfn.XLOOKUP(Orders[[#This Row],[_ProductID]],Products!A:A,Products!C:C)</f>
        <v>Home décor</v>
      </c>
      <c r="O7150">
        <v>35</v>
      </c>
      <c r="P7150">
        <v>7.4999999999999997E-2</v>
      </c>
      <c r="Q7150" s="2">
        <v>1132.3</v>
      </c>
      <c r="R7150" s="2">
        <v>758.64099999999996</v>
      </c>
      <c r="S7150" s="2">
        <v>4189.51</v>
      </c>
      <c r="T7150" s="2">
        <v>1154.9460000000004</v>
      </c>
    </row>
    <row r="7151" spans="1:20" x14ac:dyDescent="0.25">
      <c r="A7151" t="s">
        <v>850</v>
      </c>
      <c r="B7151" t="s">
        <v>8</v>
      </c>
      <c r="C7151" t="s">
        <v>6</v>
      </c>
      <c r="D7151" s="1">
        <v>43200</v>
      </c>
      <c r="E7151" s="1">
        <v>43349</v>
      </c>
      <c r="F7151" s="1">
        <v>43357</v>
      </c>
      <c r="G7151" s="1">
        <v>43370</v>
      </c>
      <c r="H7151" s="13">
        <f>Orders[[#This Row],[DeliveryDate]]-Orders[[#This Row],[OrderDate]]</f>
        <v>21</v>
      </c>
      <c r="I7151" t="s">
        <v>3</v>
      </c>
      <c r="J7151" t="str">
        <f>_xlfn.XLOOKUP(Orders[[#This Row],[_SalesRepID]],'Sales team'!A:A,'Sales team'!B:B)</f>
        <v>Anthony Torres</v>
      </c>
      <c r="K7151">
        <v>20</v>
      </c>
      <c r="L7151">
        <v>7</v>
      </c>
      <c r="M7151">
        <v>101</v>
      </c>
      <c r="N7151" t="str">
        <f>_xlfn.XLOOKUP(Orders[[#This Row],[_ProductID]],Products!A:A,Products!C:C)</f>
        <v>Kitchen &amp; Dining</v>
      </c>
      <c r="O7151">
        <v>13</v>
      </c>
      <c r="P7151">
        <v>0.05</v>
      </c>
      <c r="Q7151" s="2">
        <v>897.80000000000007</v>
      </c>
      <c r="R7151" s="2">
        <v>511.74599999999998</v>
      </c>
      <c r="S7151" s="2">
        <v>5117.46</v>
      </c>
      <c r="T7151" s="2">
        <v>2046.9840000000004</v>
      </c>
    </row>
    <row r="7152" spans="1:20" x14ac:dyDescent="0.25">
      <c r="A7152" t="s">
        <v>851</v>
      </c>
      <c r="B7152" t="s">
        <v>1</v>
      </c>
      <c r="C7152" t="s">
        <v>6</v>
      </c>
      <c r="D7152" s="1">
        <v>43300</v>
      </c>
      <c r="E7152" s="1">
        <v>43349</v>
      </c>
      <c r="F7152" s="1">
        <v>43366</v>
      </c>
      <c r="G7152" s="1">
        <v>43381</v>
      </c>
      <c r="H7152" s="13">
        <f>Orders[[#This Row],[DeliveryDate]]-Orders[[#This Row],[OrderDate]]</f>
        <v>32</v>
      </c>
      <c r="I7152" t="s">
        <v>3</v>
      </c>
      <c r="J7152" t="str">
        <f>_xlfn.XLOOKUP(Orders[[#This Row],[_SalesRepID]],'Sales team'!A:A,'Sales team'!B:B)</f>
        <v>George Lewis</v>
      </c>
      <c r="K7152">
        <v>8</v>
      </c>
      <c r="L7152">
        <v>17</v>
      </c>
      <c r="M7152">
        <v>153</v>
      </c>
      <c r="N7152" t="str">
        <f>_xlfn.XLOOKUP(Orders[[#This Row],[_ProductID]],Products!A:A,Products!C:C)</f>
        <v>Home décor</v>
      </c>
      <c r="O7152">
        <v>23</v>
      </c>
      <c r="P7152">
        <v>0.2</v>
      </c>
      <c r="Q7152" s="2">
        <v>3939.6</v>
      </c>
      <c r="R7152" s="2">
        <v>2678.9280000000003</v>
      </c>
      <c r="S7152" s="2">
        <v>12606.720000000001</v>
      </c>
      <c r="T7152" s="2">
        <v>1891.0079999999998</v>
      </c>
    </row>
    <row r="7153" spans="1:20" x14ac:dyDescent="0.25">
      <c r="A7153" t="s">
        <v>852</v>
      </c>
      <c r="B7153" t="s">
        <v>10</v>
      </c>
      <c r="C7153" t="s">
        <v>6</v>
      </c>
      <c r="D7153" s="1">
        <v>43300</v>
      </c>
      <c r="E7153" s="1">
        <v>43349</v>
      </c>
      <c r="F7153" s="1">
        <v>43358</v>
      </c>
      <c r="G7153" s="1">
        <v>43362</v>
      </c>
      <c r="H7153" s="13">
        <f>Orders[[#This Row],[DeliveryDate]]-Orders[[#This Row],[OrderDate]]</f>
        <v>13</v>
      </c>
      <c r="I7153" t="s">
        <v>3</v>
      </c>
      <c r="J7153" t="str">
        <f>_xlfn.XLOOKUP(Orders[[#This Row],[_SalesRepID]],'Sales team'!A:A,'Sales team'!B:B)</f>
        <v>Donald Reynolds</v>
      </c>
      <c r="K7153">
        <v>26</v>
      </c>
      <c r="L7153">
        <v>1</v>
      </c>
      <c r="M7153">
        <v>173</v>
      </c>
      <c r="N7153" t="str">
        <f>_xlfn.XLOOKUP(Orders[[#This Row],[_ProductID]],Products!A:A,Products!C:C)</f>
        <v>Home décor</v>
      </c>
      <c r="O7153">
        <v>32</v>
      </c>
      <c r="P7153">
        <v>0.05</v>
      </c>
      <c r="Q7153" s="2">
        <v>1031.8</v>
      </c>
      <c r="R7153" s="2">
        <v>515.9</v>
      </c>
      <c r="S7153" s="2">
        <v>6861.4699999999993</v>
      </c>
      <c r="T7153" s="2">
        <v>3250.1699999999996</v>
      </c>
    </row>
    <row r="7154" spans="1:20" x14ac:dyDescent="0.25">
      <c r="A7154" t="s">
        <v>853</v>
      </c>
      <c r="B7154" t="s">
        <v>1</v>
      </c>
      <c r="C7154" t="s">
        <v>15</v>
      </c>
      <c r="D7154" s="1">
        <v>43300</v>
      </c>
      <c r="E7154" s="1">
        <v>43349</v>
      </c>
      <c r="F7154" s="1">
        <v>43375</v>
      </c>
      <c r="G7154" s="1">
        <v>43371</v>
      </c>
      <c r="H7154" s="13">
        <f>Orders[[#This Row],[DeliveryDate]]-Orders[[#This Row],[OrderDate]]</f>
        <v>22</v>
      </c>
      <c r="I7154" t="s">
        <v>3</v>
      </c>
      <c r="J7154" t="str">
        <f>_xlfn.XLOOKUP(Orders[[#This Row],[_SalesRepID]],'Sales team'!A:A,'Sales team'!B:B)</f>
        <v>Adam Hernandez</v>
      </c>
      <c r="K7154">
        <v>1</v>
      </c>
      <c r="L7154">
        <v>40</v>
      </c>
      <c r="M7154">
        <v>24</v>
      </c>
      <c r="N7154" t="str">
        <f>_xlfn.XLOOKUP(Orders[[#This Row],[_ProductID]],Products!A:A,Products!C:C)</f>
        <v>Home décor</v>
      </c>
      <c r="O7154">
        <v>46</v>
      </c>
      <c r="P7154">
        <v>0.05</v>
      </c>
      <c r="Q7154" s="2">
        <v>6251.1</v>
      </c>
      <c r="R7154" s="2">
        <v>4938.3690000000006</v>
      </c>
      <c r="S7154" s="2">
        <v>41569.815000000002</v>
      </c>
      <c r="T7154" s="2">
        <v>7001.2319999999963</v>
      </c>
    </row>
    <row r="7155" spans="1:20" x14ac:dyDescent="0.25">
      <c r="A7155" t="s">
        <v>854</v>
      </c>
      <c r="B7155" t="s">
        <v>10</v>
      </c>
      <c r="C7155" t="s">
        <v>6</v>
      </c>
      <c r="D7155" s="1">
        <v>43300</v>
      </c>
      <c r="E7155" s="1">
        <v>43349</v>
      </c>
      <c r="F7155" s="1">
        <v>43372</v>
      </c>
      <c r="G7155" s="1">
        <v>43363</v>
      </c>
      <c r="H7155" s="13">
        <f>Orders[[#This Row],[DeliveryDate]]-Orders[[#This Row],[OrderDate]]</f>
        <v>14</v>
      </c>
      <c r="I7155" t="s">
        <v>3</v>
      </c>
      <c r="J7155" t="str">
        <f>_xlfn.XLOOKUP(Orders[[#This Row],[_SalesRepID]],'Sales team'!A:A,'Sales team'!B:B)</f>
        <v>Shawn Torres</v>
      </c>
      <c r="K7155">
        <v>27</v>
      </c>
      <c r="L7155">
        <v>47</v>
      </c>
      <c r="M7155">
        <v>169</v>
      </c>
      <c r="N7155" t="str">
        <f>_xlfn.XLOOKUP(Orders[[#This Row],[_ProductID]],Products!A:A,Products!C:C)</f>
        <v>Home décor</v>
      </c>
      <c r="O7155">
        <v>3</v>
      </c>
      <c r="P7155">
        <v>0.05</v>
      </c>
      <c r="Q7155" s="2">
        <v>3819</v>
      </c>
      <c r="R7155" s="2">
        <v>2176.83</v>
      </c>
      <c r="S7155" s="2">
        <v>25396.35</v>
      </c>
      <c r="T7155" s="2">
        <v>10158.539999999999</v>
      </c>
    </row>
    <row r="7156" spans="1:20" x14ac:dyDescent="0.25">
      <c r="A7156" t="s">
        <v>855</v>
      </c>
      <c r="B7156" t="s">
        <v>8</v>
      </c>
      <c r="C7156" t="s">
        <v>6</v>
      </c>
      <c r="D7156" s="1">
        <v>43200</v>
      </c>
      <c r="E7156" s="1">
        <v>43349</v>
      </c>
      <c r="F7156" s="1">
        <v>43360</v>
      </c>
      <c r="G7156" s="1">
        <v>43360</v>
      </c>
      <c r="H7156" s="13">
        <f>Orders[[#This Row],[DeliveryDate]]-Orders[[#This Row],[OrderDate]]</f>
        <v>11</v>
      </c>
      <c r="I7156" t="s">
        <v>3</v>
      </c>
      <c r="J7156" t="str">
        <f>_xlfn.XLOOKUP(Orders[[#This Row],[_SalesRepID]],'Sales team'!A:A,'Sales team'!B:B)</f>
        <v>Roy Rice</v>
      </c>
      <c r="K7156">
        <v>24</v>
      </c>
      <c r="L7156">
        <v>15</v>
      </c>
      <c r="M7156">
        <v>161</v>
      </c>
      <c r="N7156" t="str">
        <f>_xlfn.XLOOKUP(Orders[[#This Row],[_ProductID]],Products!A:A,Products!C:C)</f>
        <v>Furniture</v>
      </c>
      <c r="O7156">
        <v>42</v>
      </c>
      <c r="P7156">
        <v>0.05</v>
      </c>
      <c r="Q7156" s="2">
        <v>5480.6</v>
      </c>
      <c r="R7156" s="2">
        <v>3233.5540000000001</v>
      </c>
      <c r="S7156" s="2">
        <v>5206.57</v>
      </c>
      <c r="T7156" s="2">
        <v>1973.0159999999996</v>
      </c>
    </row>
    <row r="7157" spans="1:20" x14ac:dyDescent="0.25">
      <c r="A7157" t="s">
        <v>839</v>
      </c>
      <c r="B7157" t="s">
        <v>1</v>
      </c>
      <c r="C7157" t="s">
        <v>6</v>
      </c>
      <c r="D7157" s="1">
        <v>43200</v>
      </c>
      <c r="E7157" s="1">
        <v>43348</v>
      </c>
      <c r="F7157" s="1">
        <v>43369</v>
      </c>
      <c r="G7157" s="1">
        <v>43368</v>
      </c>
      <c r="H7157" s="13">
        <f>Orders[[#This Row],[DeliveryDate]]-Orders[[#This Row],[OrderDate]]</f>
        <v>20</v>
      </c>
      <c r="I7157" t="s">
        <v>3</v>
      </c>
      <c r="J7157" t="str">
        <f>_xlfn.XLOOKUP(Orders[[#This Row],[_SalesRepID]],'Sales team'!A:A,'Sales team'!B:B)</f>
        <v>Shawn Cook</v>
      </c>
      <c r="K7157">
        <v>7</v>
      </c>
      <c r="L7157">
        <v>14</v>
      </c>
      <c r="M7157">
        <v>159</v>
      </c>
      <c r="N7157" t="str">
        <f>_xlfn.XLOOKUP(Orders[[#This Row],[_ProductID]],Products!A:A,Products!C:C)</f>
        <v>Home décor</v>
      </c>
      <c r="O7157">
        <v>33</v>
      </c>
      <c r="P7157">
        <v>0.1</v>
      </c>
      <c r="Q7157" s="2">
        <v>261.3</v>
      </c>
      <c r="R7157" s="2">
        <v>198.58800000000002</v>
      </c>
      <c r="S7157" s="2">
        <v>705.5100000000001</v>
      </c>
      <c r="T7157" s="2">
        <v>109.74599999999998</v>
      </c>
    </row>
    <row r="7158" spans="1:20" x14ac:dyDescent="0.25">
      <c r="A7158" t="s">
        <v>840</v>
      </c>
      <c r="B7158" t="s">
        <v>10</v>
      </c>
      <c r="C7158" t="s">
        <v>15</v>
      </c>
      <c r="D7158" s="1">
        <v>43200</v>
      </c>
      <c r="E7158" s="1">
        <v>43348</v>
      </c>
      <c r="F7158" s="1">
        <v>43350</v>
      </c>
      <c r="G7158" s="1">
        <v>43361</v>
      </c>
      <c r="H7158" s="13">
        <f>Orders[[#This Row],[DeliveryDate]]-Orders[[#This Row],[OrderDate]]</f>
        <v>13</v>
      </c>
      <c r="I7158" t="s">
        <v>3</v>
      </c>
      <c r="J7158" t="str">
        <f>_xlfn.XLOOKUP(Orders[[#This Row],[_SalesRepID]],'Sales team'!A:A,'Sales team'!B:B)</f>
        <v>Shawn Torres</v>
      </c>
      <c r="K7158">
        <v>27</v>
      </c>
      <c r="L7158">
        <v>35</v>
      </c>
      <c r="M7158">
        <v>31</v>
      </c>
      <c r="N7158" t="str">
        <f>_xlfn.XLOOKUP(Orders[[#This Row],[_ProductID]],Products!A:A,Products!C:C)</f>
        <v>Furniture</v>
      </c>
      <c r="O7158">
        <v>34</v>
      </c>
      <c r="P7158">
        <v>0.1</v>
      </c>
      <c r="Q7158" s="2">
        <v>1072</v>
      </c>
      <c r="R7158" s="2">
        <v>675.36</v>
      </c>
      <c r="S7158" s="2">
        <v>5788.8</v>
      </c>
      <c r="T7158" s="2">
        <v>1736.6400000000003</v>
      </c>
    </row>
    <row r="7159" spans="1:20" x14ac:dyDescent="0.25">
      <c r="A7159" t="s">
        <v>841</v>
      </c>
      <c r="B7159" t="s">
        <v>1</v>
      </c>
      <c r="C7159" t="s">
        <v>6</v>
      </c>
      <c r="D7159" s="1">
        <v>43200</v>
      </c>
      <c r="E7159" s="1">
        <v>43348</v>
      </c>
      <c r="F7159" s="1">
        <v>43376</v>
      </c>
      <c r="G7159" s="1">
        <v>43362</v>
      </c>
      <c r="H7159" s="13">
        <f>Orders[[#This Row],[DeliveryDate]]-Orders[[#This Row],[OrderDate]]</f>
        <v>14</v>
      </c>
      <c r="I7159" t="s">
        <v>3</v>
      </c>
      <c r="J7159" t="str">
        <f>_xlfn.XLOOKUP(Orders[[#This Row],[_SalesRepID]],'Sales team'!A:A,'Sales team'!B:B)</f>
        <v>Carl Nguyen</v>
      </c>
      <c r="K7159">
        <v>12</v>
      </c>
      <c r="L7159">
        <v>21</v>
      </c>
      <c r="M7159">
        <v>184</v>
      </c>
      <c r="N7159" t="str">
        <f>_xlfn.XLOOKUP(Orders[[#This Row],[_ProductID]],Products!A:A,Products!C:C)</f>
        <v>Outdoor</v>
      </c>
      <c r="O7159">
        <v>9</v>
      </c>
      <c r="P7159">
        <v>7.4999999999999997E-2</v>
      </c>
      <c r="Q7159" s="2">
        <v>1058.6000000000001</v>
      </c>
      <c r="R7159" s="2">
        <v>899.81000000000006</v>
      </c>
      <c r="S7159" s="2">
        <v>4896.0250000000015</v>
      </c>
      <c r="T7159" s="2">
        <v>396.97500000000127</v>
      </c>
    </row>
    <row r="7160" spans="1:20" x14ac:dyDescent="0.25">
      <c r="A7160" t="s">
        <v>842</v>
      </c>
      <c r="B7160" t="s">
        <v>1</v>
      </c>
      <c r="C7160" t="s">
        <v>2</v>
      </c>
      <c r="D7160" s="1">
        <v>43300</v>
      </c>
      <c r="E7160" s="1">
        <v>43348</v>
      </c>
      <c r="F7160" s="1">
        <v>43374</v>
      </c>
      <c r="G7160" s="1">
        <v>43356</v>
      </c>
      <c r="H7160" s="13">
        <f>Orders[[#This Row],[DeliveryDate]]-Orders[[#This Row],[OrderDate]]</f>
        <v>8</v>
      </c>
      <c r="I7160" t="s">
        <v>3</v>
      </c>
      <c r="J7160" t="str">
        <f>_xlfn.XLOOKUP(Orders[[#This Row],[_SalesRepID]],'Sales team'!A:A,'Sales team'!B:B)</f>
        <v>Joshua Ryan</v>
      </c>
      <c r="K7160">
        <v>9</v>
      </c>
      <c r="L7160">
        <v>20</v>
      </c>
      <c r="M7160">
        <v>211</v>
      </c>
      <c r="N7160" t="str">
        <f>_xlfn.XLOOKUP(Orders[[#This Row],[_ProductID]],Products!A:A,Products!C:C)</f>
        <v>Kitchen &amp; Dining</v>
      </c>
      <c r="O7160">
        <v>37</v>
      </c>
      <c r="P7160">
        <v>0.05</v>
      </c>
      <c r="Q7160" s="2">
        <v>247.9</v>
      </c>
      <c r="R7160" s="2">
        <v>131.387</v>
      </c>
      <c r="S7160" s="2">
        <v>1648.5349999999999</v>
      </c>
      <c r="T7160" s="2">
        <v>728.82599999999979</v>
      </c>
    </row>
    <row r="7161" spans="1:20" x14ac:dyDescent="0.25">
      <c r="A7161" t="s">
        <v>843</v>
      </c>
      <c r="B7161" t="s">
        <v>1</v>
      </c>
      <c r="C7161" t="s">
        <v>15</v>
      </c>
      <c r="D7161" s="1">
        <v>43300</v>
      </c>
      <c r="E7161" s="1">
        <v>43348</v>
      </c>
      <c r="F7161" s="1">
        <v>43376</v>
      </c>
      <c r="G7161" s="1">
        <v>43371</v>
      </c>
      <c r="H7161" s="13">
        <f>Orders[[#This Row],[DeliveryDate]]-Orders[[#This Row],[OrderDate]]</f>
        <v>23</v>
      </c>
      <c r="I7161" t="s">
        <v>3</v>
      </c>
      <c r="J7161" t="str">
        <f>_xlfn.XLOOKUP(Orders[[#This Row],[_SalesRepID]],'Sales team'!A:A,'Sales team'!B:B)</f>
        <v>Shawn Cook</v>
      </c>
      <c r="K7161">
        <v>7</v>
      </c>
      <c r="L7161">
        <v>11</v>
      </c>
      <c r="M7161">
        <v>22</v>
      </c>
      <c r="N7161" t="str">
        <f>_xlfn.XLOOKUP(Orders[[#This Row],[_ProductID]],Products!A:A,Products!C:C)</f>
        <v>Kitchen &amp; Dining</v>
      </c>
      <c r="O7161">
        <v>37</v>
      </c>
      <c r="P7161">
        <v>0.1</v>
      </c>
      <c r="Q7161" s="2">
        <v>2659.9</v>
      </c>
      <c r="R7161" s="2">
        <v>1117.1579999999999</v>
      </c>
      <c r="S7161" s="2">
        <v>19151.280000000002</v>
      </c>
      <c r="T7161" s="2">
        <v>10214.016000000003</v>
      </c>
    </row>
    <row r="7162" spans="1:20" x14ac:dyDescent="0.25">
      <c r="A7162" t="s">
        <v>844</v>
      </c>
      <c r="B7162" t="s">
        <v>1</v>
      </c>
      <c r="C7162" t="s">
        <v>6</v>
      </c>
      <c r="D7162" s="1">
        <v>43200</v>
      </c>
      <c r="E7162" s="1">
        <v>43348</v>
      </c>
      <c r="F7162" s="1">
        <v>43373</v>
      </c>
      <c r="G7162" s="1">
        <v>43354</v>
      </c>
      <c r="H7162" s="13">
        <f>Orders[[#This Row],[DeliveryDate]]-Orders[[#This Row],[OrderDate]]</f>
        <v>6</v>
      </c>
      <c r="I7162" t="s">
        <v>3</v>
      </c>
      <c r="J7162" t="str">
        <f>_xlfn.XLOOKUP(Orders[[#This Row],[_SalesRepID]],'Sales team'!A:A,'Sales team'!B:B)</f>
        <v>Joshua Ryan</v>
      </c>
      <c r="K7162">
        <v>9</v>
      </c>
      <c r="L7162">
        <v>44</v>
      </c>
      <c r="M7162">
        <v>152</v>
      </c>
      <c r="N7162" t="str">
        <f>_xlfn.XLOOKUP(Orders[[#This Row],[_ProductID]],Products!A:A,Products!C:C)</f>
        <v>Furniture</v>
      </c>
      <c r="O7162">
        <v>34</v>
      </c>
      <c r="P7162">
        <v>0.05</v>
      </c>
      <c r="Q7162" s="2">
        <v>1031.8</v>
      </c>
      <c r="R7162" s="2">
        <v>866.71199999999988</v>
      </c>
      <c r="S7162" s="2">
        <v>2940.6299999999997</v>
      </c>
      <c r="T7162" s="2">
        <v>340.49400000000014</v>
      </c>
    </row>
    <row r="7163" spans="1:20" x14ac:dyDescent="0.25">
      <c r="A7163" t="s">
        <v>845</v>
      </c>
      <c r="B7163" t="s">
        <v>5</v>
      </c>
      <c r="C7163" t="s">
        <v>15</v>
      </c>
      <c r="D7163" s="1">
        <v>43200</v>
      </c>
      <c r="E7163" s="1">
        <v>43348</v>
      </c>
      <c r="F7163" s="1">
        <v>43356</v>
      </c>
      <c r="G7163" s="1">
        <v>43363</v>
      </c>
      <c r="H7163" s="13">
        <f>Orders[[#This Row],[DeliveryDate]]-Orders[[#This Row],[OrderDate]]</f>
        <v>15</v>
      </c>
      <c r="I7163" t="s">
        <v>3</v>
      </c>
      <c r="J7163" t="str">
        <f>_xlfn.XLOOKUP(Orders[[#This Row],[_SalesRepID]],'Sales team'!A:A,'Sales team'!B:B)</f>
        <v>Roger Alexander</v>
      </c>
      <c r="K7163">
        <v>15</v>
      </c>
      <c r="L7163">
        <v>8</v>
      </c>
      <c r="M7163">
        <v>44</v>
      </c>
      <c r="N7163" t="str">
        <f>_xlfn.XLOOKUP(Orders[[#This Row],[_ProductID]],Products!A:A,Products!C:C)</f>
        <v>Home décor</v>
      </c>
      <c r="O7163">
        <v>32</v>
      </c>
      <c r="P7163">
        <v>0.15</v>
      </c>
      <c r="Q7163" s="2">
        <v>2546</v>
      </c>
      <c r="R7163" s="2">
        <v>1120.24</v>
      </c>
      <c r="S7163" s="2">
        <v>15148.699999999999</v>
      </c>
      <c r="T7163" s="2">
        <v>7307.0199999999986</v>
      </c>
    </row>
    <row r="7164" spans="1:20" x14ac:dyDescent="0.25">
      <c r="A7164" t="s">
        <v>846</v>
      </c>
      <c r="B7164" t="s">
        <v>5</v>
      </c>
      <c r="C7164" t="s">
        <v>15</v>
      </c>
      <c r="D7164" s="1">
        <v>43300</v>
      </c>
      <c r="E7164" s="1">
        <v>43348</v>
      </c>
      <c r="F7164" s="1">
        <v>43364</v>
      </c>
      <c r="G7164" s="1">
        <v>43376</v>
      </c>
      <c r="H7164" s="13">
        <f>Orders[[#This Row],[DeliveryDate]]-Orders[[#This Row],[OrderDate]]</f>
        <v>28</v>
      </c>
      <c r="I7164" t="s">
        <v>3</v>
      </c>
      <c r="J7164" t="str">
        <f>_xlfn.XLOOKUP(Orders[[#This Row],[_SalesRepID]],'Sales team'!A:A,'Sales team'!B:B)</f>
        <v>Shawn Wallace</v>
      </c>
      <c r="K7164">
        <v>18</v>
      </c>
      <c r="L7164">
        <v>21</v>
      </c>
      <c r="M7164">
        <v>54</v>
      </c>
      <c r="N7164" t="str">
        <f>_xlfn.XLOOKUP(Orders[[#This Row],[_ProductID]],Products!A:A,Products!C:C)</f>
        <v>Kitchen &amp; Dining</v>
      </c>
      <c r="O7164">
        <v>4</v>
      </c>
      <c r="P7164">
        <v>0.1</v>
      </c>
      <c r="Q7164" s="2">
        <v>857.6</v>
      </c>
      <c r="R7164" s="2">
        <v>660.35200000000009</v>
      </c>
      <c r="S7164" s="2">
        <v>5402.88</v>
      </c>
      <c r="T7164" s="2">
        <v>780.41599999999926</v>
      </c>
    </row>
    <row r="7165" spans="1:20" x14ac:dyDescent="0.25">
      <c r="A7165" t="s">
        <v>830</v>
      </c>
      <c r="B7165" t="s">
        <v>1</v>
      </c>
      <c r="C7165" t="s">
        <v>15</v>
      </c>
      <c r="D7165" s="1">
        <v>43200</v>
      </c>
      <c r="E7165" s="1">
        <v>43347</v>
      </c>
      <c r="F7165" s="1">
        <v>43372</v>
      </c>
      <c r="G7165" s="1">
        <v>43367</v>
      </c>
      <c r="H7165" s="13">
        <f>Orders[[#This Row],[DeliveryDate]]-Orders[[#This Row],[OrderDate]]</f>
        <v>20</v>
      </c>
      <c r="I7165" t="s">
        <v>3</v>
      </c>
      <c r="J7165" t="str">
        <f>_xlfn.XLOOKUP(Orders[[#This Row],[_SalesRepID]],'Sales team'!A:A,'Sales team'!B:B)</f>
        <v>Joshua Little</v>
      </c>
      <c r="K7165">
        <v>11</v>
      </c>
      <c r="L7165">
        <v>35</v>
      </c>
      <c r="M7165">
        <v>49</v>
      </c>
      <c r="N7165" t="str">
        <f>_xlfn.XLOOKUP(Orders[[#This Row],[_ProductID]],Products!A:A,Products!C:C)</f>
        <v>Electronics</v>
      </c>
      <c r="O7165">
        <v>28</v>
      </c>
      <c r="P7165">
        <v>0.2</v>
      </c>
      <c r="Q7165" s="2">
        <v>3524.2000000000003</v>
      </c>
      <c r="R7165" s="2">
        <v>2960.328</v>
      </c>
      <c r="S7165" s="2">
        <v>8458.08</v>
      </c>
      <c r="T7165" s="2">
        <v>-422.90400000000045</v>
      </c>
    </row>
    <row r="7166" spans="1:20" x14ac:dyDescent="0.25">
      <c r="A7166" t="s">
        <v>831</v>
      </c>
      <c r="B7166" t="s">
        <v>1</v>
      </c>
      <c r="C7166" t="s">
        <v>25</v>
      </c>
      <c r="D7166" s="1">
        <v>43200</v>
      </c>
      <c r="E7166" s="1">
        <v>43347</v>
      </c>
      <c r="F7166" s="1">
        <v>43366</v>
      </c>
      <c r="G7166" s="1">
        <v>43353</v>
      </c>
      <c r="H7166" s="13">
        <f>Orders[[#This Row],[DeliveryDate]]-Orders[[#This Row],[OrderDate]]</f>
        <v>6</v>
      </c>
      <c r="I7166" t="s">
        <v>3</v>
      </c>
      <c r="J7166" t="str">
        <f>_xlfn.XLOOKUP(Orders[[#This Row],[_SalesRepID]],'Sales team'!A:A,'Sales team'!B:B)</f>
        <v>Jerry Green</v>
      </c>
      <c r="K7166">
        <v>3</v>
      </c>
      <c r="L7166">
        <v>43</v>
      </c>
      <c r="M7166">
        <v>356</v>
      </c>
      <c r="N7166" t="str">
        <f>_xlfn.XLOOKUP(Orders[[#This Row],[_ProductID]],Products!A:A,Products!C:C)</f>
        <v>Home décor</v>
      </c>
      <c r="O7166">
        <v>44</v>
      </c>
      <c r="P7166">
        <v>0.3</v>
      </c>
      <c r="Q7166" s="2">
        <v>3819</v>
      </c>
      <c r="R7166" s="2">
        <v>3207.96</v>
      </c>
      <c r="S7166" s="2">
        <v>16039.8</v>
      </c>
      <c r="T7166" s="2">
        <v>-3207.9600000000028</v>
      </c>
    </row>
    <row r="7167" spans="1:20" x14ac:dyDescent="0.25">
      <c r="A7167" t="s">
        <v>832</v>
      </c>
      <c r="B7167" t="s">
        <v>10</v>
      </c>
      <c r="C7167" t="s">
        <v>46</v>
      </c>
      <c r="D7167" s="1">
        <v>43300</v>
      </c>
      <c r="E7167" s="1">
        <v>43347</v>
      </c>
      <c r="F7167" s="1">
        <v>43370</v>
      </c>
      <c r="G7167" s="1">
        <v>43362</v>
      </c>
      <c r="H7167" s="13">
        <f>Orders[[#This Row],[DeliveryDate]]-Orders[[#This Row],[OrderDate]]</f>
        <v>15</v>
      </c>
      <c r="I7167" t="s">
        <v>3</v>
      </c>
      <c r="J7167" t="str">
        <f>_xlfn.XLOOKUP(Orders[[#This Row],[_SalesRepID]],'Sales team'!A:A,'Sales team'!B:B)</f>
        <v>Shawn Torres</v>
      </c>
      <c r="K7167">
        <v>27</v>
      </c>
      <c r="L7167">
        <v>26</v>
      </c>
      <c r="M7167">
        <v>66</v>
      </c>
      <c r="N7167" t="str">
        <f>_xlfn.XLOOKUP(Orders[[#This Row],[_ProductID]],Products!A:A,Products!C:C)</f>
        <v>Home décor</v>
      </c>
      <c r="O7167">
        <v>36</v>
      </c>
      <c r="P7167">
        <v>0.15</v>
      </c>
      <c r="Q7167" s="2">
        <v>3879.3</v>
      </c>
      <c r="R7167" s="2">
        <v>2560.3380000000002</v>
      </c>
      <c r="S7167" s="2">
        <v>16487.024999999998</v>
      </c>
      <c r="T7167" s="2">
        <v>3685.3349999999973</v>
      </c>
    </row>
    <row r="7168" spans="1:20" x14ac:dyDescent="0.25">
      <c r="A7168" t="s">
        <v>833</v>
      </c>
      <c r="B7168" t="s">
        <v>1</v>
      </c>
      <c r="C7168" t="s">
        <v>2</v>
      </c>
      <c r="D7168" s="1">
        <v>43200</v>
      </c>
      <c r="E7168" s="1">
        <v>43347</v>
      </c>
      <c r="F7168" s="1">
        <v>43350</v>
      </c>
      <c r="G7168" s="1">
        <v>43367</v>
      </c>
      <c r="H7168" s="13">
        <f>Orders[[#This Row],[DeliveryDate]]-Orders[[#This Row],[OrderDate]]</f>
        <v>20</v>
      </c>
      <c r="I7168" t="s">
        <v>3</v>
      </c>
      <c r="J7168" t="str">
        <f>_xlfn.XLOOKUP(Orders[[#This Row],[_SalesRepID]],'Sales team'!A:A,'Sales team'!B:B)</f>
        <v>George Lewis</v>
      </c>
      <c r="K7168">
        <v>8</v>
      </c>
      <c r="L7168">
        <v>41</v>
      </c>
      <c r="M7168">
        <v>217</v>
      </c>
      <c r="N7168" t="str">
        <f>_xlfn.XLOOKUP(Orders[[#This Row],[_ProductID]],Products!A:A,Products!C:C)</f>
        <v>Furniture</v>
      </c>
      <c r="O7168">
        <v>12</v>
      </c>
      <c r="P7168">
        <v>0.2</v>
      </c>
      <c r="Q7168" s="2">
        <v>227.8</v>
      </c>
      <c r="R7168" s="2">
        <v>132.124</v>
      </c>
      <c r="S7168" s="2">
        <v>546.72000000000014</v>
      </c>
      <c r="T7168" s="2">
        <v>150.34800000000018</v>
      </c>
    </row>
    <row r="7169" spans="1:20" x14ac:dyDescent="0.25">
      <c r="A7169" t="s">
        <v>834</v>
      </c>
      <c r="B7169" t="s">
        <v>5</v>
      </c>
      <c r="C7169" t="s">
        <v>2</v>
      </c>
      <c r="D7169" s="1">
        <v>43200</v>
      </c>
      <c r="E7169" s="1">
        <v>43347</v>
      </c>
      <c r="F7169" s="1">
        <v>43361</v>
      </c>
      <c r="G7169" s="1">
        <v>43364</v>
      </c>
      <c r="H7169" s="13">
        <f>Orders[[#This Row],[DeliveryDate]]-Orders[[#This Row],[OrderDate]]</f>
        <v>17</v>
      </c>
      <c r="I7169" t="s">
        <v>3</v>
      </c>
      <c r="J7169" t="str">
        <f>_xlfn.XLOOKUP(Orders[[#This Row],[_SalesRepID]],'Sales team'!A:A,'Sales team'!B:B)</f>
        <v>Anthony Torres</v>
      </c>
      <c r="K7169">
        <v>20</v>
      </c>
      <c r="L7169">
        <v>50</v>
      </c>
      <c r="M7169">
        <v>251</v>
      </c>
      <c r="N7169" t="str">
        <f>_xlfn.XLOOKUP(Orders[[#This Row],[_ProductID]],Products!A:A,Products!C:C)</f>
        <v>Home décor</v>
      </c>
      <c r="O7169">
        <v>29</v>
      </c>
      <c r="P7169">
        <v>0.1</v>
      </c>
      <c r="Q7169" s="2">
        <v>1145.7</v>
      </c>
      <c r="R7169" s="2">
        <v>847.81799999999998</v>
      </c>
      <c r="S7169" s="2">
        <v>2062.2600000000002</v>
      </c>
      <c r="T7169" s="2">
        <v>366.62400000000025</v>
      </c>
    </row>
    <row r="7170" spans="1:20" x14ac:dyDescent="0.25">
      <c r="A7170" t="s">
        <v>835</v>
      </c>
      <c r="B7170" t="s">
        <v>8</v>
      </c>
      <c r="C7170" t="s">
        <v>15</v>
      </c>
      <c r="D7170" s="1">
        <v>43300</v>
      </c>
      <c r="E7170" s="1">
        <v>43347</v>
      </c>
      <c r="F7170" s="1">
        <v>43353</v>
      </c>
      <c r="G7170" s="1">
        <v>43354</v>
      </c>
      <c r="H7170" s="13">
        <f>Orders[[#This Row],[DeliveryDate]]-Orders[[#This Row],[OrderDate]]</f>
        <v>7</v>
      </c>
      <c r="I7170" t="s">
        <v>3</v>
      </c>
      <c r="J7170" t="str">
        <f>_xlfn.XLOOKUP(Orders[[#This Row],[_SalesRepID]],'Sales team'!A:A,'Sales team'!B:B)</f>
        <v>Anthony Torres</v>
      </c>
      <c r="K7170">
        <v>20</v>
      </c>
      <c r="L7170">
        <v>27</v>
      </c>
      <c r="M7170">
        <v>41</v>
      </c>
      <c r="N7170" t="str">
        <f>_xlfn.XLOOKUP(Orders[[#This Row],[_ProductID]],Products!A:A,Products!C:C)</f>
        <v>Home décor</v>
      </c>
      <c r="O7170">
        <v>46</v>
      </c>
      <c r="P7170">
        <v>0.05</v>
      </c>
      <c r="Q7170" s="2">
        <v>2579.5</v>
      </c>
      <c r="R7170" s="2">
        <v>1134.98</v>
      </c>
      <c r="S7170" s="2">
        <v>4901.05</v>
      </c>
      <c r="T7170" s="2">
        <v>2631.09</v>
      </c>
    </row>
    <row r="7171" spans="1:20" x14ac:dyDescent="0.25">
      <c r="A7171" t="s">
        <v>836</v>
      </c>
      <c r="B7171" t="s">
        <v>5</v>
      </c>
      <c r="C7171" t="s">
        <v>2</v>
      </c>
      <c r="D7171" s="1">
        <v>43200</v>
      </c>
      <c r="E7171" s="1">
        <v>43347</v>
      </c>
      <c r="F7171" s="1">
        <v>43374</v>
      </c>
      <c r="G7171" s="1">
        <v>43368</v>
      </c>
      <c r="H7171" s="13">
        <f>Orders[[#This Row],[DeliveryDate]]-Orders[[#This Row],[OrderDate]]</f>
        <v>21</v>
      </c>
      <c r="I7171" t="s">
        <v>3</v>
      </c>
      <c r="J7171" t="str">
        <f>_xlfn.XLOOKUP(Orders[[#This Row],[_SalesRepID]],'Sales team'!A:A,'Sales team'!B:B)</f>
        <v>Todd Roberts</v>
      </c>
      <c r="K7171">
        <v>13</v>
      </c>
      <c r="L7171">
        <v>4</v>
      </c>
      <c r="M7171">
        <v>239</v>
      </c>
      <c r="N7171" t="str">
        <f>_xlfn.XLOOKUP(Orders[[#This Row],[_ProductID]],Products!A:A,Products!C:C)</f>
        <v>Home décor</v>
      </c>
      <c r="O7171">
        <v>35</v>
      </c>
      <c r="P7171">
        <v>0.2</v>
      </c>
      <c r="Q7171" s="2">
        <v>1105.5</v>
      </c>
      <c r="R7171" s="2">
        <v>464.31</v>
      </c>
      <c r="S7171" s="2">
        <v>7075.2000000000007</v>
      </c>
      <c r="T7171" s="2">
        <v>3360.7200000000007</v>
      </c>
    </row>
    <row r="7172" spans="1:20" x14ac:dyDescent="0.25">
      <c r="A7172" t="s">
        <v>837</v>
      </c>
      <c r="B7172" t="s">
        <v>10</v>
      </c>
      <c r="C7172" t="s">
        <v>13</v>
      </c>
      <c r="D7172" s="1">
        <v>43200</v>
      </c>
      <c r="E7172" s="1">
        <v>43347</v>
      </c>
      <c r="F7172" s="1">
        <v>43360</v>
      </c>
      <c r="G7172" s="1">
        <v>43353</v>
      </c>
      <c r="H7172" s="13">
        <f>Orders[[#This Row],[DeliveryDate]]-Orders[[#This Row],[OrderDate]]</f>
        <v>6</v>
      </c>
      <c r="I7172" t="s">
        <v>3</v>
      </c>
      <c r="J7172" t="str">
        <f>_xlfn.XLOOKUP(Orders[[#This Row],[_SalesRepID]],'Sales team'!A:A,'Sales team'!B:B)</f>
        <v>Carlos Miller</v>
      </c>
      <c r="K7172">
        <v>28</v>
      </c>
      <c r="L7172">
        <v>32</v>
      </c>
      <c r="M7172">
        <v>271</v>
      </c>
      <c r="N7172" t="str">
        <f>_xlfn.XLOOKUP(Orders[[#This Row],[_ProductID]],Products!A:A,Products!C:C)</f>
        <v>Kitchen &amp; Dining</v>
      </c>
      <c r="O7172">
        <v>13</v>
      </c>
      <c r="P7172">
        <v>0.4</v>
      </c>
      <c r="Q7172" s="2">
        <v>1762.1000000000001</v>
      </c>
      <c r="R7172" s="2">
        <v>1215.8489999999999</v>
      </c>
      <c r="S7172" s="2">
        <v>4229.04</v>
      </c>
      <c r="T7172" s="2">
        <v>-634.35599999999977</v>
      </c>
    </row>
    <row r="7173" spans="1:20" x14ac:dyDescent="0.25">
      <c r="A7173" t="s">
        <v>838</v>
      </c>
      <c r="B7173" t="s">
        <v>5</v>
      </c>
      <c r="C7173" t="s">
        <v>13</v>
      </c>
      <c r="D7173" s="1">
        <v>43300</v>
      </c>
      <c r="E7173" s="1">
        <v>43347</v>
      </c>
      <c r="F7173" s="1">
        <v>43371</v>
      </c>
      <c r="G7173" s="1">
        <v>43364</v>
      </c>
      <c r="H7173" s="13">
        <f>Orders[[#This Row],[DeliveryDate]]-Orders[[#This Row],[OrderDate]]</f>
        <v>17</v>
      </c>
      <c r="I7173" t="s">
        <v>3</v>
      </c>
      <c r="J7173" t="str">
        <f>_xlfn.XLOOKUP(Orders[[#This Row],[_SalesRepID]],'Sales team'!A:A,'Sales team'!B:B)</f>
        <v>Todd Roberts</v>
      </c>
      <c r="K7173">
        <v>13</v>
      </c>
      <c r="L7173">
        <v>17</v>
      </c>
      <c r="M7173">
        <v>287</v>
      </c>
      <c r="N7173" t="str">
        <f>_xlfn.XLOOKUP(Orders[[#This Row],[_ProductID]],Products!A:A,Products!C:C)</f>
        <v>Home décor</v>
      </c>
      <c r="O7173">
        <v>39</v>
      </c>
      <c r="P7173">
        <v>0.2</v>
      </c>
      <c r="Q7173" s="2">
        <v>1989.9</v>
      </c>
      <c r="R7173" s="2">
        <v>935.25300000000004</v>
      </c>
      <c r="S7173" s="2">
        <v>4775.7600000000011</v>
      </c>
      <c r="T7173" s="2">
        <v>1970.0010000000011</v>
      </c>
    </row>
    <row r="7174" spans="1:20" x14ac:dyDescent="0.25">
      <c r="A7174" t="s">
        <v>827</v>
      </c>
      <c r="B7174" t="s">
        <v>1</v>
      </c>
      <c r="C7174" t="s">
        <v>2</v>
      </c>
      <c r="D7174" s="1">
        <v>43200</v>
      </c>
      <c r="E7174" s="1">
        <v>43346</v>
      </c>
      <c r="F7174" s="1">
        <v>43359</v>
      </c>
      <c r="G7174" s="1">
        <v>43364</v>
      </c>
      <c r="H7174" s="13">
        <f>Orders[[#This Row],[DeliveryDate]]-Orders[[#This Row],[OrderDate]]</f>
        <v>18</v>
      </c>
      <c r="I7174" t="s">
        <v>3</v>
      </c>
      <c r="J7174" t="str">
        <f>_xlfn.XLOOKUP(Orders[[#This Row],[_SalesRepID]],'Sales team'!A:A,'Sales team'!B:B)</f>
        <v>Chris Armstrong</v>
      </c>
      <c r="K7174">
        <v>4</v>
      </c>
      <c r="L7174">
        <v>14</v>
      </c>
      <c r="M7174">
        <v>232</v>
      </c>
      <c r="N7174" t="str">
        <f>_xlfn.XLOOKUP(Orders[[#This Row],[_ProductID]],Products!A:A,Products!C:C)</f>
        <v>Home décor</v>
      </c>
      <c r="O7174">
        <v>45</v>
      </c>
      <c r="P7174">
        <v>0.05</v>
      </c>
      <c r="Q7174" s="2">
        <v>1025.1000000000001</v>
      </c>
      <c r="R7174" s="2">
        <v>584.30700000000002</v>
      </c>
      <c r="S7174" s="2">
        <v>3895.38</v>
      </c>
      <c r="T7174" s="2">
        <v>1558.152</v>
      </c>
    </row>
    <row r="7175" spans="1:20" x14ac:dyDescent="0.25">
      <c r="A7175" t="s">
        <v>828</v>
      </c>
      <c r="B7175" t="s">
        <v>5</v>
      </c>
      <c r="C7175" t="s">
        <v>6</v>
      </c>
      <c r="D7175" s="1">
        <v>43200</v>
      </c>
      <c r="E7175" s="1">
        <v>43346</v>
      </c>
      <c r="F7175" s="1">
        <v>43374</v>
      </c>
      <c r="G7175" s="1">
        <v>43371</v>
      </c>
      <c r="H7175" s="13">
        <f>Orders[[#This Row],[DeliveryDate]]-Orders[[#This Row],[OrderDate]]</f>
        <v>25</v>
      </c>
      <c r="I7175" t="s">
        <v>3</v>
      </c>
      <c r="J7175" t="str">
        <f>_xlfn.XLOOKUP(Orders[[#This Row],[_SalesRepID]],'Sales team'!A:A,'Sales team'!B:B)</f>
        <v>Anthony Berry</v>
      </c>
      <c r="K7175">
        <v>16</v>
      </c>
      <c r="L7175">
        <v>7</v>
      </c>
      <c r="M7175">
        <v>182</v>
      </c>
      <c r="N7175" t="str">
        <f>_xlfn.XLOOKUP(Orders[[#This Row],[_ProductID]],Products!A:A,Products!C:C)</f>
        <v>Electronics</v>
      </c>
      <c r="O7175">
        <v>28</v>
      </c>
      <c r="P7175">
        <v>0.15</v>
      </c>
      <c r="Q7175" s="2">
        <v>2231.1</v>
      </c>
      <c r="R7175" s="2">
        <v>1026.306</v>
      </c>
      <c r="S7175" s="2">
        <v>3792.87</v>
      </c>
      <c r="T7175" s="2">
        <v>1740.2579999999998</v>
      </c>
    </row>
    <row r="7176" spans="1:20" x14ac:dyDescent="0.25">
      <c r="A7176" t="s">
        <v>829</v>
      </c>
      <c r="B7176" t="s">
        <v>8</v>
      </c>
      <c r="C7176" t="s">
        <v>6</v>
      </c>
      <c r="D7176" s="1">
        <v>43300</v>
      </c>
      <c r="E7176" s="1">
        <v>43346</v>
      </c>
      <c r="F7176" s="1">
        <v>43356</v>
      </c>
      <c r="G7176" s="1">
        <v>43356</v>
      </c>
      <c r="H7176" s="13">
        <f>Orders[[#This Row],[DeliveryDate]]-Orders[[#This Row],[OrderDate]]</f>
        <v>10</v>
      </c>
      <c r="I7176" t="s">
        <v>3</v>
      </c>
      <c r="J7176" t="str">
        <f>_xlfn.XLOOKUP(Orders[[#This Row],[_SalesRepID]],'Sales team'!A:A,'Sales team'!B:B)</f>
        <v>Patrick Graham</v>
      </c>
      <c r="K7176">
        <v>25</v>
      </c>
      <c r="L7176">
        <v>3</v>
      </c>
      <c r="M7176">
        <v>183</v>
      </c>
      <c r="N7176" t="str">
        <f>_xlfn.XLOOKUP(Orders[[#This Row],[_ProductID]],Products!A:A,Products!C:C)</f>
        <v>Kitchen &amp; Dining</v>
      </c>
      <c r="O7176">
        <v>37</v>
      </c>
      <c r="P7176">
        <v>0.2</v>
      </c>
      <c r="Q7176" s="2">
        <v>261.3</v>
      </c>
      <c r="R7176" s="2">
        <v>117.58500000000001</v>
      </c>
      <c r="S7176" s="2">
        <v>418.08000000000004</v>
      </c>
      <c r="T7176" s="2">
        <v>182.91000000000003</v>
      </c>
    </row>
    <row r="7177" spans="1:20" x14ac:dyDescent="0.25">
      <c r="A7177" t="s">
        <v>819</v>
      </c>
      <c r="B7177" t="s">
        <v>1</v>
      </c>
      <c r="C7177" t="s">
        <v>2</v>
      </c>
      <c r="D7177" s="1">
        <v>43300</v>
      </c>
      <c r="E7177" s="1">
        <v>43345</v>
      </c>
      <c r="F7177" s="1">
        <v>43371</v>
      </c>
      <c r="G7177" s="1">
        <v>43368</v>
      </c>
      <c r="H7177" s="13">
        <f>Orders[[#This Row],[DeliveryDate]]-Orders[[#This Row],[OrderDate]]</f>
        <v>23</v>
      </c>
      <c r="I7177" t="s">
        <v>3</v>
      </c>
      <c r="J7177" t="str">
        <f>_xlfn.XLOOKUP(Orders[[#This Row],[_SalesRepID]],'Sales team'!A:A,'Sales team'!B:B)</f>
        <v>Jerry Green</v>
      </c>
      <c r="K7177">
        <v>3</v>
      </c>
      <c r="L7177">
        <v>22</v>
      </c>
      <c r="M7177">
        <v>212</v>
      </c>
      <c r="N7177" t="str">
        <f>_xlfn.XLOOKUP(Orders[[#This Row],[_ProductID]],Products!A:A,Products!C:C)</f>
        <v>Outdoor</v>
      </c>
      <c r="O7177">
        <v>10</v>
      </c>
      <c r="P7177">
        <v>7.4999999999999997E-2</v>
      </c>
      <c r="Q7177" s="2">
        <v>1748.7</v>
      </c>
      <c r="R7177" s="2">
        <v>1171.6290000000001</v>
      </c>
      <c r="S7177" s="2">
        <v>11322.8325</v>
      </c>
      <c r="T7177" s="2">
        <v>3121.4295000000002</v>
      </c>
    </row>
    <row r="7178" spans="1:20" x14ac:dyDescent="0.25">
      <c r="A7178" t="s">
        <v>820</v>
      </c>
      <c r="B7178" t="s">
        <v>5</v>
      </c>
      <c r="C7178" t="s">
        <v>2</v>
      </c>
      <c r="D7178" s="1">
        <v>43300</v>
      </c>
      <c r="E7178" s="1">
        <v>43345</v>
      </c>
      <c r="F7178" s="1">
        <v>43352</v>
      </c>
      <c r="G7178" s="1">
        <v>43362</v>
      </c>
      <c r="H7178" s="13">
        <f>Orders[[#This Row],[DeliveryDate]]-Orders[[#This Row],[OrderDate]]</f>
        <v>17</v>
      </c>
      <c r="I7178" t="s">
        <v>3</v>
      </c>
      <c r="J7178" t="str">
        <f>_xlfn.XLOOKUP(Orders[[#This Row],[_SalesRepID]],'Sales team'!A:A,'Sales team'!B:B)</f>
        <v>Todd Roberts</v>
      </c>
      <c r="K7178">
        <v>13</v>
      </c>
      <c r="L7178">
        <v>30</v>
      </c>
      <c r="M7178">
        <v>212</v>
      </c>
      <c r="N7178" t="str">
        <f>_xlfn.XLOOKUP(Orders[[#This Row],[_ProductID]],Products!A:A,Products!C:C)</f>
        <v>Home décor</v>
      </c>
      <c r="O7178">
        <v>17</v>
      </c>
      <c r="P7178">
        <v>0.05</v>
      </c>
      <c r="Q7178" s="2">
        <v>1822.4</v>
      </c>
      <c r="R7178" s="2">
        <v>1202.7840000000001</v>
      </c>
      <c r="S7178" s="2">
        <v>5193.84</v>
      </c>
      <c r="T7178" s="2">
        <v>1585.4879999999998</v>
      </c>
    </row>
    <row r="7179" spans="1:20" x14ac:dyDescent="0.25">
      <c r="A7179" t="s">
        <v>821</v>
      </c>
      <c r="B7179" t="s">
        <v>5</v>
      </c>
      <c r="C7179" t="s">
        <v>25</v>
      </c>
      <c r="D7179" s="1">
        <v>43200</v>
      </c>
      <c r="E7179" s="1">
        <v>43345</v>
      </c>
      <c r="F7179" s="1">
        <v>43371</v>
      </c>
      <c r="G7179" s="1">
        <v>43355</v>
      </c>
      <c r="H7179" s="13">
        <f>Orders[[#This Row],[DeliveryDate]]-Orders[[#This Row],[OrderDate]]</f>
        <v>10</v>
      </c>
      <c r="I7179" t="s">
        <v>3</v>
      </c>
      <c r="J7179" t="str">
        <f>_xlfn.XLOOKUP(Orders[[#This Row],[_SalesRepID]],'Sales team'!A:A,'Sales team'!B:B)</f>
        <v>Anthony Berry</v>
      </c>
      <c r="K7179">
        <v>16</v>
      </c>
      <c r="L7179">
        <v>20</v>
      </c>
      <c r="M7179">
        <v>364</v>
      </c>
      <c r="N7179" t="str">
        <f>_xlfn.XLOOKUP(Orders[[#This Row],[_ProductID]],Products!A:A,Products!C:C)</f>
        <v>Furniture</v>
      </c>
      <c r="O7179">
        <v>22</v>
      </c>
      <c r="P7179">
        <v>7.4999999999999997E-2</v>
      </c>
      <c r="Q7179" s="2">
        <v>824.1</v>
      </c>
      <c r="R7179" s="2">
        <v>684.00300000000004</v>
      </c>
      <c r="S7179" s="2">
        <v>2286.8775000000001</v>
      </c>
      <c r="T7179" s="2">
        <v>234.86850000000004</v>
      </c>
    </row>
    <row r="7180" spans="1:20" x14ac:dyDescent="0.25">
      <c r="A7180" t="s">
        <v>822</v>
      </c>
      <c r="B7180" t="s">
        <v>10</v>
      </c>
      <c r="C7180" t="s">
        <v>25</v>
      </c>
      <c r="D7180" s="1">
        <v>43200</v>
      </c>
      <c r="E7180" s="1">
        <v>43345</v>
      </c>
      <c r="F7180" s="1">
        <v>43357</v>
      </c>
      <c r="G7180" s="1">
        <v>43350</v>
      </c>
      <c r="H7180" s="13">
        <f>Orders[[#This Row],[DeliveryDate]]-Orders[[#This Row],[OrderDate]]</f>
        <v>5</v>
      </c>
      <c r="I7180" t="s">
        <v>3</v>
      </c>
      <c r="J7180" t="str">
        <f>_xlfn.XLOOKUP(Orders[[#This Row],[_SalesRepID]],'Sales team'!A:A,'Sales team'!B:B)</f>
        <v>Donald Reynolds</v>
      </c>
      <c r="K7180">
        <v>26</v>
      </c>
      <c r="L7180">
        <v>3</v>
      </c>
      <c r="M7180">
        <v>342</v>
      </c>
      <c r="N7180" t="str">
        <f>_xlfn.XLOOKUP(Orders[[#This Row],[_ProductID]],Products!A:A,Products!C:C)</f>
        <v>Kitchen &amp; Dining</v>
      </c>
      <c r="O7180">
        <v>8</v>
      </c>
      <c r="P7180">
        <v>7.4999999999999997E-2</v>
      </c>
      <c r="Q7180" s="2">
        <v>1882.7</v>
      </c>
      <c r="R7180" s="2">
        <v>1317.8899999999999</v>
      </c>
      <c r="S7180" s="2">
        <v>12190.4825</v>
      </c>
      <c r="T7180" s="2">
        <v>2965.2525000000005</v>
      </c>
    </row>
    <row r="7181" spans="1:20" x14ac:dyDescent="0.25">
      <c r="A7181" t="s">
        <v>823</v>
      </c>
      <c r="B7181" t="s">
        <v>1</v>
      </c>
      <c r="C7181" t="s">
        <v>6</v>
      </c>
      <c r="D7181" s="1">
        <v>43200</v>
      </c>
      <c r="E7181" s="1">
        <v>43345</v>
      </c>
      <c r="F7181" s="1">
        <v>43351</v>
      </c>
      <c r="G7181" s="1">
        <v>43370</v>
      </c>
      <c r="H7181" s="13">
        <f>Orders[[#This Row],[DeliveryDate]]-Orders[[#This Row],[OrderDate]]</f>
        <v>25</v>
      </c>
      <c r="I7181" t="s">
        <v>3</v>
      </c>
      <c r="J7181" t="str">
        <f>_xlfn.XLOOKUP(Orders[[#This Row],[_SalesRepID]],'Sales team'!A:A,'Sales team'!B:B)</f>
        <v>Joshua Ryan</v>
      </c>
      <c r="K7181">
        <v>9</v>
      </c>
      <c r="L7181">
        <v>6</v>
      </c>
      <c r="M7181">
        <v>92</v>
      </c>
      <c r="N7181" t="str">
        <f>_xlfn.XLOOKUP(Orders[[#This Row],[_ProductID]],Products!A:A,Products!C:C)</f>
        <v>Kitchen &amp; Dining</v>
      </c>
      <c r="O7181">
        <v>37</v>
      </c>
      <c r="P7181">
        <v>7.4999999999999997E-2</v>
      </c>
      <c r="Q7181" s="2">
        <v>3819</v>
      </c>
      <c r="R7181" s="2">
        <v>1565.79</v>
      </c>
      <c r="S7181" s="2">
        <v>17662.875</v>
      </c>
      <c r="T7181" s="2">
        <v>9833.9249999999993</v>
      </c>
    </row>
    <row r="7182" spans="1:20" x14ac:dyDescent="0.25">
      <c r="A7182" t="s">
        <v>824</v>
      </c>
      <c r="B7182" t="s">
        <v>5</v>
      </c>
      <c r="C7182" t="s">
        <v>13</v>
      </c>
      <c r="D7182" s="1">
        <v>43200</v>
      </c>
      <c r="E7182" s="1">
        <v>43345</v>
      </c>
      <c r="F7182" s="1">
        <v>43361</v>
      </c>
      <c r="G7182" s="1">
        <v>43356</v>
      </c>
      <c r="H7182" s="13">
        <f>Orders[[#This Row],[DeliveryDate]]-Orders[[#This Row],[OrderDate]]</f>
        <v>11</v>
      </c>
      <c r="I7182" t="s">
        <v>3</v>
      </c>
      <c r="J7182" t="str">
        <f>_xlfn.XLOOKUP(Orders[[#This Row],[_SalesRepID]],'Sales team'!A:A,'Sales team'!B:B)</f>
        <v>Todd Roberts</v>
      </c>
      <c r="K7182">
        <v>13</v>
      </c>
      <c r="L7182">
        <v>8</v>
      </c>
      <c r="M7182">
        <v>298</v>
      </c>
      <c r="N7182" t="str">
        <f>_xlfn.XLOOKUP(Orders[[#This Row],[_ProductID]],Products!A:A,Products!C:C)</f>
        <v>Home décor</v>
      </c>
      <c r="O7182">
        <v>43</v>
      </c>
      <c r="P7182">
        <v>0.05</v>
      </c>
      <c r="Q7182" s="2">
        <v>1085.4000000000001</v>
      </c>
      <c r="R7182" s="2">
        <v>672.94800000000009</v>
      </c>
      <c r="S7182" s="2">
        <v>4124.5200000000004</v>
      </c>
      <c r="T7182" s="2">
        <v>1432.7280000000001</v>
      </c>
    </row>
    <row r="7183" spans="1:20" x14ac:dyDescent="0.25">
      <c r="A7183" t="s">
        <v>825</v>
      </c>
      <c r="B7183" t="s">
        <v>10</v>
      </c>
      <c r="C7183" t="s">
        <v>13</v>
      </c>
      <c r="D7183" s="1">
        <v>43200</v>
      </c>
      <c r="E7183" s="1">
        <v>43345</v>
      </c>
      <c r="F7183" s="1">
        <v>43372</v>
      </c>
      <c r="G7183" s="1">
        <v>43374</v>
      </c>
      <c r="H7183" s="13">
        <f>Orders[[#This Row],[DeliveryDate]]-Orders[[#This Row],[OrderDate]]</f>
        <v>29</v>
      </c>
      <c r="I7183" t="s">
        <v>3</v>
      </c>
      <c r="J7183" t="str">
        <f>_xlfn.XLOOKUP(Orders[[#This Row],[_SalesRepID]],'Sales team'!A:A,'Sales team'!B:B)</f>
        <v>Donald Reynolds</v>
      </c>
      <c r="K7183">
        <v>26</v>
      </c>
      <c r="L7183">
        <v>8</v>
      </c>
      <c r="M7183">
        <v>283</v>
      </c>
      <c r="N7183" t="str">
        <f>_xlfn.XLOOKUP(Orders[[#This Row],[_ProductID]],Products!A:A,Products!C:C)</f>
        <v>Furniture</v>
      </c>
      <c r="O7183">
        <v>5</v>
      </c>
      <c r="P7183">
        <v>7.4999999999999997E-2</v>
      </c>
      <c r="Q7183" s="2">
        <v>1072</v>
      </c>
      <c r="R7183" s="2">
        <v>857.6</v>
      </c>
      <c r="S7183" s="2">
        <v>7932.8</v>
      </c>
      <c r="T7183" s="2">
        <v>1072</v>
      </c>
    </row>
    <row r="7184" spans="1:20" x14ac:dyDescent="0.25">
      <c r="A7184" t="s">
        <v>826</v>
      </c>
      <c r="B7184" t="s">
        <v>10</v>
      </c>
      <c r="C7184" t="s">
        <v>6</v>
      </c>
      <c r="D7184" s="1">
        <v>43200</v>
      </c>
      <c r="E7184" s="1">
        <v>43345</v>
      </c>
      <c r="F7184" s="1">
        <v>43363</v>
      </c>
      <c r="G7184" s="1">
        <v>43350</v>
      </c>
      <c r="H7184" s="13">
        <f>Orders[[#This Row],[DeliveryDate]]-Orders[[#This Row],[OrderDate]]</f>
        <v>5</v>
      </c>
      <c r="I7184" t="s">
        <v>3</v>
      </c>
      <c r="J7184" t="str">
        <f>_xlfn.XLOOKUP(Orders[[#This Row],[_SalesRepID]],'Sales team'!A:A,'Sales team'!B:B)</f>
        <v>Donald Reynolds</v>
      </c>
      <c r="K7184">
        <v>26</v>
      </c>
      <c r="L7184">
        <v>39</v>
      </c>
      <c r="M7184">
        <v>150</v>
      </c>
      <c r="N7184" t="str">
        <f>_xlfn.XLOOKUP(Orders[[#This Row],[_ProductID]],Products!A:A,Products!C:C)</f>
        <v>Home décor</v>
      </c>
      <c r="O7184">
        <v>27</v>
      </c>
      <c r="P7184">
        <v>7.4999999999999997E-2</v>
      </c>
      <c r="Q7184" s="2">
        <v>1051.9000000000001</v>
      </c>
      <c r="R7184" s="2">
        <v>441.798</v>
      </c>
      <c r="S7184" s="2">
        <v>7784.0600000000013</v>
      </c>
      <c r="T7184" s="2">
        <v>4249.6760000000013</v>
      </c>
    </row>
    <row r="7185" spans="1:20" x14ac:dyDescent="0.25">
      <c r="A7185" t="s">
        <v>811</v>
      </c>
      <c r="B7185" t="s">
        <v>8</v>
      </c>
      <c r="C7185" t="s">
        <v>6</v>
      </c>
      <c r="D7185" s="1">
        <v>43200</v>
      </c>
      <c r="E7185" s="1">
        <v>43344</v>
      </c>
      <c r="F7185" s="1">
        <v>43370</v>
      </c>
      <c r="G7185" s="1">
        <v>43371</v>
      </c>
      <c r="H7185" s="13">
        <f>Orders[[#This Row],[DeliveryDate]]-Orders[[#This Row],[OrderDate]]</f>
        <v>27</v>
      </c>
      <c r="I7185" t="s">
        <v>3</v>
      </c>
      <c r="J7185" t="str">
        <f>_xlfn.XLOOKUP(Orders[[#This Row],[_SalesRepID]],'Sales team'!A:A,'Sales team'!B:B)</f>
        <v>Patrick Graham</v>
      </c>
      <c r="K7185">
        <v>25</v>
      </c>
      <c r="L7185">
        <v>26</v>
      </c>
      <c r="M7185">
        <v>107</v>
      </c>
      <c r="N7185" t="str">
        <f>_xlfn.XLOOKUP(Orders[[#This Row],[_ProductID]],Products!A:A,Products!C:C)</f>
        <v>Kitchen &amp; Dining</v>
      </c>
      <c r="O7185">
        <v>13</v>
      </c>
      <c r="P7185">
        <v>0.05</v>
      </c>
      <c r="Q7185" s="2">
        <v>1118.9000000000001</v>
      </c>
      <c r="R7185" s="2">
        <v>469.93800000000005</v>
      </c>
      <c r="S7185" s="2">
        <v>4251.82</v>
      </c>
      <c r="T7185" s="2">
        <v>2372.0679999999993</v>
      </c>
    </row>
    <row r="7186" spans="1:20" x14ac:dyDescent="0.25">
      <c r="A7186" t="s">
        <v>812</v>
      </c>
      <c r="B7186" t="s">
        <v>5</v>
      </c>
      <c r="C7186" t="s">
        <v>6</v>
      </c>
      <c r="D7186" s="1">
        <v>43200</v>
      </c>
      <c r="E7186" s="1">
        <v>43344</v>
      </c>
      <c r="F7186" s="1">
        <v>43371</v>
      </c>
      <c r="G7186" s="1">
        <v>43360</v>
      </c>
      <c r="H7186" s="13">
        <f>Orders[[#This Row],[DeliveryDate]]-Orders[[#This Row],[OrderDate]]</f>
        <v>16</v>
      </c>
      <c r="I7186" t="s">
        <v>3</v>
      </c>
      <c r="J7186" t="str">
        <f>_xlfn.XLOOKUP(Orders[[#This Row],[_SalesRepID]],'Sales team'!A:A,'Sales team'!B:B)</f>
        <v>Nicholas Cunningham</v>
      </c>
      <c r="K7186">
        <v>19</v>
      </c>
      <c r="L7186">
        <v>20</v>
      </c>
      <c r="M7186">
        <v>134</v>
      </c>
      <c r="N7186" t="str">
        <f>_xlfn.XLOOKUP(Orders[[#This Row],[_ProductID]],Products!A:A,Products!C:C)</f>
        <v>Home décor</v>
      </c>
      <c r="O7186">
        <v>41</v>
      </c>
      <c r="P7186">
        <v>0.05</v>
      </c>
      <c r="Q7186" s="2">
        <v>2338.3000000000002</v>
      </c>
      <c r="R7186" s="2">
        <v>958.70299999999997</v>
      </c>
      <c r="S7186" s="2">
        <v>8885.5400000000009</v>
      </c>
      <c r="T7186" s="2">
        <v>5050.728000000001</v>
      </c>
    </row>
    <row r="7187" spans="1:20" x14ac:dyDescent="0.25">
      <c r="A7187" t="s">
        <v>813</v>
      </c>
      <c r="B7187" t="s">
        <v>5</v>
      </c>
      <c r="C7187" t="s">
        <v>6</v>
      </c>
      <c r="D7187" s="1">
        <v>43200</v>
      </c>
      <c r="E7187" s="1">
        <v>43344</v>
      </c>
      <c r="F7187" s="1">
        <v>43360</v>
      </c>
      <c r="G7187" s="1">
        <v>43349</v>
      </c>
      <c r="H7187" s="13">
        <f>Orders[[#This Row],[DeliveryDate]]-Orders[[#This Row],[OrderDate]]</f>
        <v>5</v>
      </c>
      <c r="I7187" t="s">
        <v>3</v>
      </c>
      <c r="J7187" t="str">
        <f>_xlfn.XLOOKUP(Orders[[#This Row],[_SalesRepID]],'Sales team'!A:A,'Sales team'!B:B)</f>
        <v>Anthony Torres</v>
      </c>
      <c r="K7187">
        <v>20</v>
      </c>
      <c r="L7187">
        <v>13</v>
      </c>
      <c r="M7187">
        <v>119</v>
      </c>
      <c r="N7187" t="str">
        <f>_xlfn.XLOOKUP(Orders[[#This Row],[_ProductID]],Products!A:A,Products!C:C)</f>
        <v>Kitchen &amp; Dining</v>
      </c>
      <c r="O7187">
        <v>13</v>
      </c>
      <c r="P7187">
        <v>0.05</v>
      </c>
      <c r="Q7187" s="2">
        <v>810.7</v>
      </c>
      <c r="R7187" s="2">
        <v>551.27600000000007</v>
      </c>
      <c r="S7187" s="2">
        <v>1540.33</v>
      </c>
      <c r="T7187" s="2">
        <v>437.77799999999979</v>
      </c>
    </row>
    <row r="7188" spans="1:20" x14ac:dyDescent="0.25">
      <c r="A7188" t="s">
        <v>814</v>
      </c>
      <c r="B7188" t="s">
        <v>5</v>
      </c>
      <c r="C7188" t="s">
        <v>6</v>
      </c>
      <c r="D7188" s="1">
        <v>43200</v>
      </c>
      <c r="E7188" s="1">
        <v>43344</v>
      </c>
      <c r="F7188" s="1">
        <v>43355</v>
      </c>
      <c r="G7188" s="1">
        <v>43371</v>
      </c>
      <c r="H7188" s="13">
        <f>Orders[[#This Row],[DeliveryDate]]-Orders[[#This Row],[OrderDate]]</f>
        <v>27</v>
      </c>
      <c r="I7188" t="s">
        <v>3</v>
      </c>
      <c r="J7188" t="str">
        <f>_xlfn.XLOOKUP(Orders[[#This Row],[_SalesRepID]],'Sales team'!A:A,'Sales team'!B:B)</f>
        <v>Roger Alexander</v>
      </c>
      <c r="K7188">
        <v>15</v>
      </c>
      <c r="L7188">
        <v>4</v>
      </c>
      <c r="M7188">
        <v>130</v>
      </c>
      <c r="N7188" t="str">
        <f>_xlfn.XLOOKUP(Orders[[#This Row],[_ProductID]],Products!A:A,Products!C:C)</f>
        <v>Outdoor</v>
      </c>
      <c r="O7188">
        <v>9</v>
      </c>
      <c r="P7188">
        <v>0.1</v>
      </c>
      <c r="Q7188" s="2">
        <v>3932.9</v>
      </c>
      <c r="R7188" s="2">
        <v>1651.818</v>
      </c>
      <c r="S7188" s="2">
        <v>24777.27</v>
      </c>
      <c r="T7188" s="2">
        <v>13214.544</v>
      </c>
    </row>
    <row r="7189" spans="1:20" x14ac:dyDescent="0.25">
      <c r="A7189" t="s">
        <v>815</v>
      </c>
      <c r="B7189" t="s">
        <v>8</v>
      </c>
      <c r="C7189" t="s">
        <v>46</v>
      </c>
      <c r="D7189" s="1">
        <v>43200</v>
      </c>
      <c r="E7189" s="1">
        <v>43344</v>
      </c>
      <c r="F7189" s="1">
        <v>43354</v>
      </c>
      <c r="G7189" s="1">
        <v>43353</v>
      </c>
      <c r="H7189" s="13">
        <f>Orders[[#This Row],[DeliveryDate]]-Orders[[#This Row],[OrderDate]]</f>
        <v>9</v>
      </c>
      <c r="I7189" t="s">
        <v>3</v>
      </c>
      <c r="J7189" t="str">
        <f>_xlfn.XLOOKUP(Orders[[#This Row],[_SalesRepID]],'Sales team'!A:A,'Sales team'!B:B)</f>
        <v>Patrick Graham</v>
      </c>
      <c r="K7189">
        <v>25</v>
      </c>
      <c r="L7189">
        <v>33</v>
      </c>
      <c r="M7189">
        <v>87</v>
      </c>
      <c r="N7189" t="str">
        <f>_xlfn.XLOOKUP(Orders[[#This Row],[_ProductID]],Products!A:A,Products!C:C)</f>
        <v>Home décor</v>
      </c>
      <c r="O7189">
        <v>39</v>
      </c>
      <c r="P7189">
        <v>0.1</v>
      </c>
      <c r="Q7189" s="2">
        <v>844.2</v>
      </c>
      <c r="R7189" s="2">
        <v>337.68000000000006</v>
      </c>
      <c r="S7189" s="2">
        <v>3039.1200000000003</v>
      </c>
      <c r="T7189" s="2">
        <v>1688.4</v>
      </c>
    </row>
    <row r="7190" spans="1:20" x14ac:dyDescent="0.25">
      <c r="A7190" t="s">
        <v>816</v>
      </c>
      <c r="B7190" t="s">
        <v>10</v>
      </c>
      <c r="C7190" t="s">
        <v>2</v>
      </c>
      <c r="D7190" s="1">
        <v>43200</v>
      </c>
      <c r="E7190" s="1">
        <v>43344</v>
      </c>
      <c r="F7190" s="1">
        <v>43354</v>
      </c>
      <c r="G7190" s="1">
        <v>43367</v>
      </c>
      <c r="H7190" s="13">
        <f>Orders[[#This Row],[DeliveryDate]]-Orders[[#This Row],[OrderDate]]</f>
        <v>23</v>
      </c>
      <c r="I7190" t="s">
        <v>3</v>
      </c>
      <c r="J7190" t="str">
        <f>_xlfn.XLOOKUP(Orders[[#This Row],[_SalesRepID]],'Sales team'!A:A,'Sales team'!B:B)</f>
        <v>Donald Reynolds</v>
      </c>
      <c r="K7190">
        <v>26</v>
      </c>
      <c r="L7190">
        <v>19</v>
      </c>
      <c r="M7190">
        <v>218</v>
      </c>
      <c r="N7190" t="str">
        <f>_xlfn.XLOOKUP(Orders[[#This Row],[_ProductID]],Products!A:A,Products!C:C)</f>
        <v>Home décor</v>
      </c>
      <c r="O7190">
        <v>45</v>
      </c>
      <c r="P7190">
        <v>0.1</v>
      </c>
      <c r="Q7190" s="2">
        <v>180.9</v>
      </c>
      <c r="R7190" s="2">
        <v>119.39400000000001</v>
      </c>
      <c r="S7190" s="2">
        <v>651.24</v>
      </c>
      <c r="T7190" s="2">
        <v>173.66399999999999</v>
      </c>
    </row>
    <row r="7191" spans="1:20" x14ac:dyDescent="0.25">
      <c r="A7191" t="s">
        <v>817</v>
      </c>
      <c r="B7191" t="s">
        <v>5</v>
      </c>
      <c r="C7191" t="s">
        <v>2</v>
      </c>
      <c r="D7191" s="1">
        <v>43200</v>
      </c>
      <c r="E7191" s="1">
        <v>43344</v>
      </c>
      <c r="F7191" s="1">
        <v>43355</v>
      </c>
      <c r="G7191" s="1">
        <v>43362</v>
      </c>
      <c r="H7191" s="13">
        <f>Orders[[#This Row],[DeliveryDate]]-Orders[[#This Row],[OrderDate]]</f>
        <v>18</v>
      </c>
      <c r="I7191" t="s">
        <v>3</v>
      </c>
      <c r="J7191" t="str">
        <f>_xlfn.XLOOKUP(Orders[[#This Row],[_SalesRepID]],'Sales team'!A:A,'Sales team'!B:B)</f>
        <v>Todd Roberts</v>
      </c>
      <c r="K7191">
        <v>13</v>
      </c>
      <c r="L7191">
        <v>28</v>
      </c>
      <c r="M7191">
        <v>258</v>
      </c>
      <c r="N7191" t="str">
        <f>_xlfn.XLOOKUP(Orders[[#This Row],[_ProductID]],Products!A:A,Products!C:C)</f>
        <v>Home décor</v>
      </c>
      <c r="O7191">
        <v>44</v>
      </c>
      <c r="P7191">
        <v>7.4999999999999997E-2</v>
      </c>
      <c r="Q7191" s="2">
        <v>2365.1</v>
      </c>
      <c r="R7191" s="2">
        <v>1986.6839999999997</v>
      </c>
      <c r="S7191" s="2">
        <v>15314.022500000001</v>
      </c>
      <c r="T7191" s="2">
        <v>1407.2345000000023</v>
      </c>
    </row>
    <row r="7192" spans="1:20" x14ac:dyDescent="0.25">
      <c r="A7192" t="s">
        <v>818</v>
      </c>
      <c r="B7192" t="s">
        <v>1</v>
      </c>
      <c r="C7192" t="s">
        <v>6</v>
      </c>
      <c r="D7192" s="1">
        <v>43200</v>
      </c>
      <c r="E7192" s="1">
        <v>43344</v>
      </c>
      <c r="F7192" s="1">
        <v>43358</v>
      </c>
      <c r="G7192" s="1">
        <v>43369</v>
      </c>
      <c r="H7192" s="13">
        <f>Orders[[#This Row],[DeliveryDate]]-Orders[[#This Row],[OrderDate]]</f>
        <v>25</v>
      </c>
      <c r="I7192" t="s">
        <v>3</v>
      </c>
      <c r="J7192" t="str">
        <f>_xlfn.XLOOKUP(Orders[[#This Row],[_SalesRepID]],'Sales team'!A:A,'Sales team'!B:B)</f>
        <v>Shawn Cook</v>
      </c>
      <c r="K7192">
        <v>7</v>
      </c>
      <c r="L7192">
        <v>45</v>
      </c>
      <c r="M7192">
        <v>99</v>
      </c>
      <c r="N7192" t="str">
        <f>_xlfn.XLOOKUP(Orders[[#This Row],[_ProductID]],Products!A:A,Products!C:C)</f>
        <v>Furniture</v>
      </c>
      <c r="O7192">
        <v>34</v>
      </c>
      <c r="P7192">
        <v>0.1</v>
      </c>
      <c r="Q7192" s="2">
        <v>2358.4</v>
      </c>
      <c r="R7192" s="2">
        <v>1084.864</v>
      </c>
      <c r="S7192" s="2">
        <v>8490.24</v>
      </c>
      <c r="T7192" s="2">
        <v>4150.7839999999997</v>
      </c>
    </row>
    <row r="7193" spans="1:20" x14ac:dyDescent="0.25">
      <c r="A7193" t="s">
        <v>805</v>
      </c>
      <c r="B7193" t="s">
        <v>8</v>
      </c>
      <c r="C7193" t="s">
        <v>2</v>
      </c>
      <c r="D7193" s="1">
        <v>43200</v>
      </c>
      <c r="E7193" s="1">
        <v>43343</v>
      </c>
      <c r="F7193" s="1">
        <v>43360</v>
      </c>
      <c r="G7193" s="1">
        <v>43357</v>
      </c>
      <c r="H7193" s="13">
        <f>Orders[[#This Row],[DeliveryDate]]-Orders[[#This Row],[OrderDate]]</f>
        <v>14</v>
      </c>
      <c r="I7193" t="s">
        <v>3</v>
      </c>
      <c r="J7193" t="str">
        <f>_xlfn.XLOOKUP(Orders[[#This Row],[_SalesRepID]],'Sales team'!A:A,'Sales team'!B:B)</f>
        <v>Joe Price</v>
      </c>
      <c r="K7193">
        <v>22</v>
      </c>
      <c r="L7193">
        <v>22</v>
      </c>
      <c r="M7193">
        <v>226</v>
      </c>
      <c r="N7193" t="str">
        <f>_xlfn.XLOOKUP(Orders[[#This Row],[_ProductID]],Products!A:A,Products!C:C)</f>
        <v>Outdoor</v>
      </c>
      <c r="O7193">
        <v>18</v>
      </c>
      <c r="P7193">
        <v>0.05</v>
      </c>
      <c r="Q7193" s="2">
        <v>167.5</v>
      </c>
      <c r="R7193" s="2">
        <v>100.5</v>
      </c>
      <c r="S7193" s="2">
        <v>318.25</v>
      </c>
      <c r="T7193" s="2">
        <v>117.25</v>
      </c>
    </row>
    <row r="7194" spans="1:20" x14ac:dyDescent="0.25">
      <c r="A7194" t="s">
        <v>806</v>
      </c>
      <c r="B7194" t="s">
        <v>1</v>
      </c>
      <c r="C7194" t="s">
        <v>6</v>
      </c>
      <c r="D7194" s="1">
        <v>43200</v>
      </c>
      <c r="E7194" s="1">
        <v>43343</v>
      </c>
      <c r="F7194" s="1">
        <v>43359</v>
      </c>
      <c r="G7194" s="1">
        <v>43371</v>
      </c>
      <c r="H7194" s="13">
        <f>Orders[[#This Row],[DeliveryDate]]-Orders[[#This Row],[OrderDate]]</f>
        <v>28</v>
      </c>
      <c r="I7194" t="s">
        <v>3</v>
      </c>
      <c r="J7194" t="str">
        <f>_xlfn.XLOOKUP(Orders[[#This Row],[_SalesRepID]],'Sales team'!A:A,'Sales team'!B:B)</f>
        <v>Shawn Cook</v>
      </c>
      <c r="K7194">
        <v>7</v>
      </c>
      <c r="L7194">
        <v>48</v>
      </c>
      <c r="M7194">
        <v>196</v>
      </c>
      <c r="N7194" t="str">
        <f>_xlfn.XLOOKUP(Orders[[#This Row],[_ProductID]],Products!A:A,Products!C:C)</f>
        <v>Home décor</v>
      </c>
      <c r="O7194">
        <v>33</v>
      </c>
      <c r="P7194">
        <v>7.4999999999999997E-2</v>
      </c>
      <c r="Q7194" s="2">
        <v>2653.2000000000003</v>
      </c>
      <c r="R7194" s="2">
        <v>2069.4960000000001</v>
      </c>
      <c r="S7194" s="2">
        <v>19633.680000000004</v>
      </c>
      <c r="T7194" s="2">
        <v>3077.7120000000032</v>
      </c>
    </row>
    <row r="7195" spans="1:20" x14ac:dyDescent="0.25">
      <c r="A7195" t="s">
        <v>807</v>
      </c>
      <c r="B7195" t="s">
        <v>1</v>
      </c>
      <c r="C7195" t="s">
        <v>15</v>
      </c>
      <c r="D7195" s="1">
        <v>43200</v>
      </c>
      <c r="E7195" s="1">
        <v>43343</v>
      </c>
      <c r="F7195" s="1">
        <v>43371</v>
      </c>
      <c r="G7195" s="1">
        <v>43370</v>
      </c>
      <c r="H7195" s="13">
        <f>Orders[[#This Row],[DeliveryDate]]-Orders[[#This Row],[OrderDate]]</f>
        <v>27</v>
      </c>
      <c r="I7195" t="s">
        <v>3</v>
      </c>
      <c r="J7195" t="str">
        <f>_xlfn.XLOOKUP(Orders[[#This Row],[_SalesRepID]],'Sales team'!A:A,'Sales team'!B:B)</f>
        <v>Joshua Ryan</v>
      </c>
      <c r="K7195">
        <v>9</v>
      </c>
      <c r="L7195">
        <v>14</v>
      </c>
      <c r="M7195">
        <v>11</v>
      </c>
      <c r="N7195" t="str">
        <f>_xlfn.XLOOKUP(Orders[[#This Row],[_ProductID]],Products!A:A,Products!C:C)</f>
        <v>Furniture</v>
      </c>
      <c r="O7195">
        <v>22</v>
      </c>
      <c r="P7195">
        <v>0.15</v>
      </c>
      <c r="Q7195" s="2">
        <v>3008.3</v>
      </c>
      <c r="R7195" s="2">
        <v>1594.3990000000001</v>
      </c>
      <c r="S7195" s="2">
        <v>10228.220000000001</v>
      </c>
      <c r="T7195" s="2">
        <v>3850.6240000000007</v>
      </c>
    </row>
    <row r="7196" spans="1:20" x14ac:dyDescent="0.25">
      <c r="A7196" t="s">
        <v>808</v>
      </c>
      <c r="B7196" t="s">
        <v>5</v>
      </c>
      <c r="C7196" t="s">
        <v>13</v>
      </c>
      <c r="D7196" s="1">
        <v>43200</v>
      </c>
      <c r="E7196" s="1">
        <v>43343</v>
      </c>
      <c r="F7196" s="1">
        <v>43362</v>
      </c>
      <c r="G7196" s="1">
        <v>43364</v>
      </c>
      <c r="H7196" s="13">
        <f>Orders[[#This Row],[DeliveryDate]]-Orders[[#This Row],[OrderDate]]</f>
        <v>21</v>
      </c>
      <c r="I7196" t="s">
        <v>3</v>
      </c>
      <c r="J7196" t="str">
        <f>_xlfn.XLOOKUP(Orders[[#This Row],[_SalesRepID]],'Sales team'!A:A,'Sales team'!B:B)</f>
        <v>Todd Roberts</v>
      </c>
      <c r="K7196">
        <v>13</v>
      </c>
      <c r="L7196">
        <v>9</v>
      </c>
      <c r="M7196">
        <v>264</v>
      </c>
      <c r="N7196" t="str">
        <f>_xlfn.XLOOKUP(Orders[[#This Row],[_ProductID]],Products!A:A,Products!C:C)</f>
        <v>Outdoor</v>
      </c>
      <c r="O7196">
        <v>9</v>
      </c>
      <c r="P7196">
        <v>0.1</v>
      </c>
      <c r="Q7196" s="2">
        <v>690.1</v>
      </c>
      <c r="R7196" s="2">
        <v>338.149</v>
      </c>
      <c r="S7196" s="2">
        <v>1242.18</v>
      </c>
      <c r="T7196" s="2">
        <v>565.88200000000006</v>
      </c>
    </row>
    <row r="7197" spans="1:20" x14ac:dyDescent="0.25">
      <c r="A7197" t="s">
        <v>809</v>
      </c>
      <c r="B7197" t="s">
        <v>10</v>
      </c>
      <c r="C7197" t="s">
        <v>6</v>
      </c>
      <c r="D7197" s="1">
        <v>43200</v>
      </c>
      <c r="E7197" s="1">
        <v>43343</v>
      </c>
      <c r="F7197" s="1">
        <v>43359</v>
      </c>
      <c r="G7197" s="1">
        <v>43357</v>
      </c>
      <c r="H7197" s="13">
        <f>Orders[[#This Row],[DeliveryDate]]-Orders[[#This Row],[OrderDate]]</f>
        <v>14</v>
      </c>
      <c r="I7197" t="s">
        <v>3</v>
      </c>
      <c r="J7197" t="str">
        <f>_xlfn.XLOOKUP(Orders[[#This Row],[_SalesRepID]],'Sales team'!A:A,'Sales team'!B:B)</f>
        <v>Shawn Torres</v>
      </c>
      <c r="K7197">
        <v>27</v>
      </c>
      <c r="L7197">
        <v>26</v>
      </c>
      <c r="M7197">
        <v>116</v>
      </c>
      <c r="N7197" t="str">
        <f>_xlfn.XLOOKUP(Orders[[#This Row],[_ProductID]],Products!A:A,Products!C:C)</f>
        <v>Kitchen &amp; Dining</v>
      </c>
      <c r="O7197">
        <v>16</v>
      </c>
      <c r="P7197">
        <v>0.15</v>
      </c>
      <c r="Q7197" s="2">
        <v>1031.8</v>
      </c>
      <c r="R7197" s="2">
        <v>474.62799999999999</v>
      </c>
      <c r="S7197" s="2">
        <v>7016.24</v>
      </c>
      <c r="T7197" s="2">
        <v>3219.2159999999999</v>
      </c>
    </row>
    <row r="7198" spans="1:20" x14ac:dyDescent="0.25">
      <c r="A7198" t="s">
        <v>810</v>
      </c>
      <c r="B7198" t="s">
        <v>8</v>
      </c>
      <c r="C7198" t="s">
        <v>25</v>
      </c>
      <c r="D7198" s="1">
        <v>43200</v>
      </c>
      <c r="E7198" s="1">
        <v>43343</v>
      </c>
      <c r="F7198" s="1">
        <v>43346</v>
      </c>
      <c r="G7198" s="1">
        <v>43367</v>
      </c>
      <c r="H7198" s="13">
        <f>Orders[[#This Row],[DeliveryDate]]-Orders[[#This Row],[OrderDate]]</f>
        <v>24</v>
      </c>
      <c r="I7198" t="s">
        <v>3</v>
      </c>
      <c r="J7198" t="str">
        <f>_xlfn.XLOOKUP(Orders[[#This Row],[_SalesRepID]],'Sales team'!A:A,'Sales team'!B:B)</f>
        <v>Samuel Fowler</v>
      </c>
      <c r="K7198">
        <v>21</v>
      </c>
      <c r="L7198">
        <v>18</v>
      </c>
      <c r="M7198">
        <v>361</v>
      </c>
      <c r="N7198" t="str">
        <f>_xlfn.XLOOKUP(Orders[[#This Row],[_ProductID]],Products!A:A,Products!C:C)</f>
        <v>Home décor</v>
      </c>
      <c r="O7198">
        <v>31</v>
      </c>
      <c r="P7198">
        <v>0.3</v>
      </c>
      <c r="Q7198" s="2">
        <v>884.4</v>
      </c>
      <c r="R7198" s="2">
        <v>371.44799999999998</v>
      </c>
      <c r="S7198" s="2">
        <v>1857.2399999999998</v>
      </c>
      <c r="T7198" s="2">
        <v>742.89599999999973</v>
      </c>
    </row>
    <row r="7199" spans="1:20" x14ac:dyDescent="0.25">
      <c r="A7199" t="s">
        <v>795</v>
      </c>
      <c r="B7199" t="s">
        <v>5</v>
      </c>
      <c r="C7199" t="s">
        <v>6</v>
      </c>
      <c r="D7199" s="1">
        <v>43200</v>
      </c>
      <c r="E7199" s="1">
        <v>43342</v>
      </c>
      <c r="F7199" s="1">
        <v>43346</v>
      </c>
      <c r="G7199" s="1">
        <v>43353</v>
      </c>
      <c r="H7199" s="13">
        <f>Orders[[#This Row],[DeliveryDate]]-Orders[[#This Row],[OrderDate]]</f>
        <v>11</v>
      </c>
      <c r="I7199" t="s">
        <v>3</v>
      </c>
      <c r="J7199" t="str">
        <f>_xlfn.XLOOKUP(Orders[[#This Row],[_SalesRepID]],'Sales team'!A:A,'Sales team'!B:B)</f>
        <v>Frank Brown</v>
      </c>
      <c r="K7199">
        <v>17</v>
      </c>
      <c r="L7199">
        <v>6</v>
      </c>
      <c r="M7199">
        <v>135</v>
      </c>
      <c r="N7199" t="str">
        <f>_xlfn.XLOOKUP(Orders[[#This Row],[_ProductID]],Products!A:A,Products!C:C)</f>
        <v>Furniture</v>
      </c>
      <c r="O7199">
        <v>22</v>
      </c>
      <c r="P7199">
        <v>0.05</v>
      </c>
      <c r="Q7199" s="2">
        <v>3986.5</v>
      </c>
      <c r="R7199" s="2">
        <v>2870.2799999999997</v>
      </c>
      <c r="S7199" s="2">
        <v>30297.399999999998</v>
      </c>
      <c r="T7199" s="2">
        <v>7335.16</v>
      </c>
    </row>
    <row r="7200" spans="1:20" x14ac:dyDescent="0.25">
      <c r="A7200" t="s">
        <v>796</v>
      </c>
      <c r="B7200" t="s">
        <v>1</v>
      </c>
      <c r="C7200" t="s">
        <v>15</v>
      </c>
      <c r="D7200" s="1">
        <v>43300</v>
      </c>
      <c r="E7200" s="1">
        <v>43342</v>
      </c>
      <c r="F7200" s="1">
        <v>43358</v>
      </c>
      <c r="G7200" s="1">
        <v>43348</v>
      </c>
      <c r="H7200" s="13">
        <f>Orders[[#This Row],[DeliveryDate]]-Orders[[#This Row],[OrderDate]]</f>
        <v>6</v>
      </c>
      <c r="I7200" t="s">
        <v>3</v>
      </c>
      <c r="J7200" t="str">
        <f>_xlfn.XLOOKUP(Orders[[#This Row],[_SalesRepID]],'Sales team'!A:A,'Sales team'!B:B)</f>
        <v>Jerry Green</v>
      </c>
      <c r="K7200">
        <v>3</v>
      </c>
      <c r="L7200">
        <v>8</v>
      </c>
      <c r="M7200">
        <v>20</v>
      </c>
      <c r="N7200" t="str">
        <f>_xlfn.XLOOKUP(Orders[[#This Row],[_ProductID]],Products!A:A,Products!C:C)</f>
        <v>Home décor</v>
      </c>
      <c r="O7200">
        <v>17</v>
      </c>
      <c r="P7200">
        <v>0.2</v>
      </c>
      <c r="Q7200" s="2">
        <v>1219.4000000000001</v>
      </c>
      <c r="R7200" s="2">
        <v>951.13200000000006</v>
      </c>
      <c r="S7200" s="2">
        <v>4877.6000000000004</v>
      </c>
      <c r="T7200" s="2">
        <v>121.94000000000051</v>
      </c>
    </row>
    <row r="7201" spans="1:20" x14ac:dyDescent="0.25">
      <c r="A7201" t="s">
        <v>797</v>
      </c>
      <c r="B7201" t="s">
        <v>5</v>
      </c>
      <c r="C7201" t="s">
        <v>6</v>
      </c>
      <c r="D7201" s="1">
        <v>43200</v>
      </c>
      <c r="E7201" s="1">
        <v>43342</v>
      </c>
      <c r="F7201" s="1">
        <v>43353</v>
      </c>
      <c r="G7201" s="1">
        <v>43357</v>
      </c>
      <c r="H7201" s="13">
        <f>Orders[[#This Row],[DeliveryDate]]-Orders[[#This Row],[OrderDate]]</f>
        <v>15</v>
      </c>
      <c r="I7201" t="s">
        <v>3</v>
      </c>
      <c r="J7201" t="str">
        <f>_xlfn.XLOOKUP(Orders[[#This Row],[_SalesRepID]],'Sales team'!A:A,'Sales team'!B:B)</f>
        <v>Shawn Wallace</v>
      </c>
      <c r="K7201">
        <v>18</v>
      </c>
      <c r="L7201">
        <v>16</v>
      </c>
      <c r="M7201">
        <v>186</v>
      </c>
      <c r="N7201" t="str">
        <f>_xlfn.XLOOKUP(Orders[[#This Row],[_ProductID]],Products!A:A,Products!C:C)</f>
        <v>Home décor</v>
      </c>
      <c r="O7201">
        <v>29</v>
      </c>
      <c r="P7201">
        <v>0.05</v>
      </c>
      <c r="Q7201" s="2">
        <v>1681.7</v>
      </c>
      <c r="R7201" s="2">
        <v>1345.3600000000001</v>
      </c>
      <c r="S7201" s="2">
        <v>9585.69</v>
      </c>
      <c r="T7201" s="2">
        <v>1513.5299999999997</v>
      </c>
    </row>
    <row r="7202" spans="1:20" x14ac:dyDescent="0.25">
      <c r="A7202" t="s">
        <v>798</v>
      </c>
      <c r="B7202" t="s">
        <v>1</v>
      </c>
      <c r="C7202" t="s">
        <v>15</v>
      </c>
      <c r="D7202" s="1">
        <v>43200</v>
      </c>
      <c r="E7202" s="1">
        <v>43342</v>
      </c>
      <c r="F7202" s="1">
        <v>43370</v>
      </c>
      <c r="G7202" s="1">
        <v>43353</v>
      </c>
      <c r="H7202" s="13">
        <f>Orders[[#This Row],[DeliveryDate]]-Orders[[#This Row],[OrderDate]]</f>
        <v>11</v>
      </c>
      <c r="I7202" t="s">
        <v>3</v>
      </c>
      <c r="J7202" t="str">
        <f>_xlfn.XLOOKUP(Orders[[#This Row],[_SalesRepID]],'Sales team'!A:A,'Sales team'!B:B)</f>
        <v>Jerry Green</v>
      </c>
      <c r="K7202">
        <v>3</v>
      </c>
      <c r="L7202">
        <v>50</v>
      </c>
      <c r="M7202">
        <v>21</v>
      </c>
      <c r="N7202" t="str">
        <f>_xlfn.XLOOKUP(Orders[[#This Row],[_ProductID]],Products!A:A,Products!C:C)</f>
        <v>Electronics</v>
      </c>
      <c r="O7202">
        <v>28</v>
      </c>
      <c r="P7202">
        <v>0.05</v>
      </c>
      <c r="Q7202" s="2">
        <v>174.20000000000002</v>
      </c>
      <c r="R7202" s="2">
        <v>80.132000000000005</v>
      </c>
      <c r="S7202" s="2">
        <v>330.98</v>
      </c>
      <c r="T7202" s="2">
        <v>170.71600000000001</v>
      </c>
    </row>
    <row r="7203" spans="1:20" x14ac:dyDescent="0.25">
      <c r="A7203" t="s">
        <v>799</v>
      </c>
      <c r="B7203" t="s">
        <v>10</v>
      </c>
      <c r="C7203" t="s">
        <v>6</v>
      </c>
      <c r="D7203" s="1">
        <v>43200</v>
      </c>
      <c r="E7203" s="1">
        <v>43342</v>
      </c>
      <c r="F7203" s="1">
        <v>43353</v>
      </c>
      <c r="G7203" s="1">
        <v>43367</v>
      </c>
      <c r="H7203" s="13">
        <f>Orders[[#This Row],[DeliveryDate]]-Orders[[#This Row],[OrderDate]]</f>
        <v>25</v>
      </c>
      <c r="I7203" t="s">
        <v>3</v>
      </c>
      <c r="J7203" t="str">
        <f>_xlfn.XLOOKUP(Orders[[#This Row],[_SalesRepID]],'Sales team'!A:A,'Sales team'!B:B)</f>
        <v>Shawn Torres</v>
      </c>
      <c r="K7203">
        <v>27</v>
      </c>
      <c r="L7203">
        <v>31</v>
      </c>
      <c r="M7203">
        <v>138</v>
      </c>
      <c r="N7203" t="str">
        <f>_xlfn.XLOOKUP(Orders[[#This Row],[_ProductID]],Products!A:A,Products!C:C)</f>
        <v>Furniture</v>
      </c>
      <c r="O7203">
        <v>20</v>
      </c>
      <c r="P7203">
        <v>0.2</v>
      </c>
      <c r="Q7203" s="2">
        <v>3865.9</v>
      </c>
      <c r="R7203" s="2">
        <v>1739.655</v>
      </c>
      <c r="S7203" s="2">
        <v>12370.880000000001</v>
      </c>
      <c r="T7203" s="2">
        <v>5412.2600000000011</v>
      </c>
    </row>
    <row r="7204" spans="1:20" x14ac:dyDescent="0.25">
      <c r="A7204" t="s">
        <v>800</v>
      </c>
      <c r="B7204" t="s">
        <v>1</v>
      </c>
      <c r="C7204" t="s">
        <v>6</v>
      </c>
      <c r="D7204" s="1">
        <v>43300</v>
      </c>
      <c r="E7204" s="1">
        <v>43342</v>
      </c>
      <c r="F7204" s="1">
        <v>43357</v>
      </c>
      <c r="G7204" s="1">
        <v>43348</v>
      </c>
      <c r="H7204" s="13">
        <f>Orders[[#This Row],[DeliveryDate]]-Orders[[#This Row],[OrderDate]]</f>
        <v>6</v>
      </c>
      <c r="I7204" t="s">
        <v>3</v>
      </c>
      <c r="J7204" t="str">
        <f>_xlfn.XLOOKUP(Orders[[#This Row],[_SalesRepID]],'Sales team'!A:A,'Sales team'!B:B)</f>
        <v>Jonathan Hawkins</v>
      </c>
      <c r="K7204">
        <v>10</v>
      </c>
      <c r="L7204">
        <v>14</v>
      </c>
      <c r="M7204">
        <v>166</v>
      </c>
      <c r="N7204" t="str">
        <f>_xlfn.XLOOKUP(Orders[[#This Row],[_ProductID]],Products!A:A,Products!C:C)</f>
        <v>Home décor</v>
      </c>
      <c r="O7204">
        <v>43</v>
      </c>
      <c r="P7204">
        <v>0.05</v>
      </c>
      <c r="Q7204" s="2">
        <v>5132.2</v>
      </c>
      <c r="R7204" s="2">
        <v>2514.7779999999998</v>
      </c>
      <c r="S7204" s="2">
        <v>9751.1799999999985</v>
      </c>
      <c r="T7204" s="2">
        <v>4721.6239999999989</v>
      </c>
    </row>
    <row r="7205" spans="1:20" x14ac:dyDescent="0.25">
      <c r="A7205" t="s">
        <v>801</v>
      </c>
      <c r="B7205" t="s">
        <v>1</v>
      </c>
      <c r="C7205" t="s">
        <v>6</v>
      </c>
      <c r="D7205" s="1">
        <v>43300</v>
      </c>
      <c r="E7205" s="1">
        <v>43342</v>
      </c>
      <c r="F7205" s="1">
        <v>43346</v>
      </c>
      <c r="G7205" s="1">
        <v>43362</v>
      </c>
      <c r="H7205" s="13">
        <f>Orders[[#This Row],[DeliveryDate]]-Orders[[#This Row],[OrderDate]]</f>
        <v>20</v>
      </c>
      <c r="I7205" t="s">
        <v>3</v>
      </c>
      <c r="J7205" t="str">
        <f>_xlfn.XLOOKUP(Orders[[#This Row],[_SalesRepID]],'Sales team'!A:A,'Sales team'!B:B)</f>
        <v>Joshua Bennett</v>
      </c>
      <c r="K7205">
        <v>6</v>
      </c>
      <c r="L7205">
        <v>21</v>
      </c>
      <c r="M7205">
        <v>110</v>
      </c>
      <c r="N7205" t="str">
        <f>_xlfn.XLOOKUP(Orders[[#This Row],[_ProductID]],Products!A:A,Products!C:C)</f>
        <v>Home décor</v>
      </c>
      <c r="O7205">
        <v>43</v>
      </c>
      <c r="P7205">
        <v>0.1</v>
      </c>
      <c r="Q7205" s="2">
        <v>1829.1000000000001</v>
      </c>
      <c r="R7205" s="2">
        <v>987.71400000000017</v>
      </c>
      <c r="S7205" s="2">
        <v>4938.5700000000006</v>
      </c>
      <c r="T7205" s="2">
        <v>1975.4279999999999</v>
      </c>
    </row>
    <row r="7206" spans="1:20" x14ac:dyDescent="0.25">
      <c r="A7206" t="s">
        <v>802</v>
      </c>
      <c r="B7206" t="s">
        <v>8</v>
      </c>
      <c r="C7206" t="s">
        <v>25</v>
      </c>
      <c r="D7206" s="1">
        <v>43300</v>
      </c>
      <c r="E7206" s="1">
        <v>43342</v>
      </c>
      <c r="F7206" s="1">
        <v>43344</v>
      </c>
      <c r="G7206" s="1">
        <v>43356</v>
      </c>
      <c r="H7206" s="13">
        <f>Orders[[#This Row],[DeliveryDate]]-Orders[[#This Row],[OrderDate]]</f>
        <v>14</v>
      </c>
      <c r="I7206" t="s">
        <v>3</v>
      </c>
      <c r="J7206" t="str">
        <f>_xlfn.XLOOKUP(Orders[[#This Row],[_SalesRepID]],'Sales team'!A:A,'Sales team'!B:B)</f>
        <v>Joe Price</v>
      </c>
      <c r="K7206">
        <v>22</v>
      </c>
      <c r="L7206">
        <v>24</v>
      </c>
      <c r="M7206">
        <v>356</v>
      </c>
      <c r="N7206" t="str">
        <f>_xlfn.XLOOKUP(Orders[[#This Row],[_ProductID]],Products!A:A,Products!C:C)</f>
        <v>Home décor</v>
      </c>
      <c r="O7206">
        <v>11</v>
      </c>
      <c r="P7206">
        <v>0.2</v>
      </c>
      <c r="Q7206" s="2">
        <v>3162.4</v>
      </c>
      <c r="R7206" s="2">
        <v>2023.9360000000001</v>
      </c>
      <c r="S7206" s="2">
        <v>7589.7600000000011</v>
      </c>
      <c r="T7206" s="2">
        <v>1517.9520000000002</v>
      </c>
    </row>
    <row r="7207" spans="1:20" x14ac:dyDescent="0.25">
      <c r="A7207" t="s">
        <v>803</v>
      </c>
      <c r="B7207" t="s">
        <v>10</v>
      </c>
      <c r="C7207" t="s">
        <v>15</v>
      </c>
      <c r="D7207" s="1">
        <v>43300</v>
      </c>
      <c r="E7207" s="1">
        <v>43342</v>
      </c>
      <c r="F7207" s="1">
        <v>43353</v>
      </c>
      <c r="G7207" s="1">
        <v>43355</v>
      </c>
      <c r="H7207" s="13">
        <f>Orders[[#This Row],[DeliveryDate]]-Orders[[#This Row],[OrderDate]]</f>
        <v>13</v>
      </c>
      <c r="I7207" t="s">
        <v>3</v>
      </c>
      <c r="J7207" t="str">
        <f>_xlfn.XLOOKUP(Orders[[#This Row],[_SalesRepID]],'Sales team'!A:A,'Sales team'!B:B)</f>
        <v>Shawn Torres</v>
      </c>
      <c r="K7207">
        <v>27</v>
      </c>
      <c r="L7207">
        <v>4</v>
      </c>
      <c r="M7207">
        <v>5</v>
      </c>
      <c r="N7207" t="str">
        <f>_xlfn.XLOOKUP(Orders[[#This Row],[_ProductID]],Products!A:A,Products!C:C)</f>
        <v>Home décor</v>
      </c>
      <c r="O7207">
        <v>14</v>
      </c>
      <c r="P7207">
        <v>7.4999999999999997E-2</v>
      </c>
      <c r="Q7207" s="2">
        <v>6103.7</v>
      </c>
      <c r="R7207" s="2">
        <v>2746.665</v>
      </c>
      <c r="S7207" s="2">
        <v>11291.844999999999</v>
      </c>
      <c r="T7207" s="2">
        <v>5798.5149999999994</v>
      </c>
    </row>
    <row r="7208" spans="1:20" x14ac:dyDescent="0.25">
      <c r="A7208" t="s">
        <v>804</v>
      </c>
      <c r="B7208" t="s">
        <v>1</v>
      </c>
      <c r="C7208" t="s">
        <v>2</v>
      </c>
      <c r="D7208" s="1">
        <v>43300</v>
      </c>
      <c r="E7208" s="1">
        <v>43342</v>
      </c>
      <c r="F7208" s="1">
        <v>43351</v>
      </c>
      <c r="G7208" s="1">
        <v>43363</v>
      </c>
      <c r="H7208" s="13">
        <f>Orders[[#This Row],[DeliveryDate]]-Orders[[#This Row],[OrderDate]]</f>
        <v>21</v>
      </c>
      <c r="I7208" t="s">
        <v>3</v>
      </c>
      <c r="J7208" t="str">
        <f>_xlfn.XLOOKUP(Orders[[#This Row],[_SalesRepID]],'Sales team'!A:A,'Sales team'!B:B)</f>
        <v>George Lewis</v>
      </c>
      <c r="K7208">
        <v>8</v>
      </c>
      <c r="L7208">
        <v>23</v>
      </c>
      <c r="M7208">
        <v>239</v>
      </c>
      <c r="N7208" t="str">
        <f>_xlfn.XLOOKUP(Orders[[#This Row],[_ProductID]],Products!A:A,Products!C:C)</f>
        <v>Home décor</v>
      </c>
      <c r="O7208">
        <v>11</v>
      </c>
      <c r="P7208">
        <v>0.3</v>
      </c>
      <c r="Q7208" s="2">
        <v>750.4</v>
      </c>
      <c r="R7208" s="2">
        <v>600.32000000000005</v>
      </c>
      <c r="S7208" s="2">
        <v>3151.6799999999994</v>
      </c>
      <c r="T7208" s="2">
        <v>-450.24000000000069</v>
      </c>
    </row>
    <row r="7209" spans="1:20" x14ac:dyDescent="0.25">
      <c r="A7209" t="s">
        <v>787</v>
      </c>
      <c r="B7209" t="s">
        <v>1</v>
      </c>
      <c r="C7209" t="s">
        <v>13</v>
      </c>
      <c r="D7209" s="1">
        <v>43200</v>
      </c>
      <c r="E7209" s="1">
        <v>43341</v>
      </c>
      <c r="F7209" s="1">
        <v>43344</v>
      </c>
      <c r="G7209" s="1">
        <v>43347</v>
      </c>
      <c r="H7209" s="13">
        <f>Orders[[#This Row],[DeliveryDate]]-Orders[[#This Row],[OrderDate]]</f>
        <v>6</v>
      </c>
      <c r="I7209" t="s">
        <v>3</v>
      </c>
      <c r="J7209" t="str">
        <f>_xlfn.XLOOKUP(Orders[[#This Row],[_SalesRepID]],'Sales team'!A:A,'Sales team'!B:B)</f>
        <v>Stephen Payne</v>
      </c>
      <c r="K7209">
        <v>5</v>
      </c>
      <c r="L7209">
        <v>37</v>
      </c>
      <c r="M7209">
        <v>320</v>
      </c>
      <c r="N7209" t="str">
        <f>_xlfn.XLOOKUP(Orders[[#This Row],[_ProductID]],Products!A:A,Products!C:C)</f>
        <v>Home décor</v>
      </c>
      <c r="O7209">
        <v>26</v>
      </c>
      <c r="P7209">
        <v>0.1</v>
      </c>
      <c r="Q7209" s="2">
        <v>1815.7</v>
      </c>
      <c r="R7209" s="2">
        <v>1434.403</v>
      </c>
      <c r="S7209" s="2">
        <v>3268.26</v>
      </c>
      <c r="T7209" s="2">
        <v>399.45400000000018</v>
      </c>
    </row>
    <row r="7210" spans="1:20" x14ac:dyDescent="0.25">
      <c r="A7210" t="s">
        <v>788</v>
      </c>
      <c r="B7210" t="s">
        <v>5</v>
      </c>
      <c r="C7210" t="s">
        <v>6</v>
      </c>
      <c r="D7210" s="1">
        <v>43200</v>
      </c>
      <c r="E7210" s="1">
        <v>43341</v>
      </c>
      <c r="F7210" s="1">
        <v>43355</v>
      </c>
      <c r="G7210" s="1">
        <v>43360</v>
      </c>
      <c r="H7210" s="13">
        <f>Orders[[#This Row],[DeliveryDate]]-Orders[[#This Row],[OrderDate]]</f>
        <v>19</v>
      </c>
      <c r="I7210" t="s">
        <v>3</v>
      </c>
      <c r="J7210" t="str">
        <f>_xlfn.XLOOKUP(Orders[[#This Row],[_SalesRepID]],'Sales team'!A:A,'Sales team'!B:B)</f>
        <v>Todd Roberts</v>
      </c>
      <c r="K7210">
        <v>13</v>
      </c>
      <c r="L7210">
        <v>40</v>
      </c>
      <c r="M7210">
        <v>192</v>
      </c>
      <c r="N7210" t="str">
        <f>_xlfn.XLOOKUP(Orders[[#This Row],[_ProductID]],Products!A:A,Products!C:C)</f>
        <v>Outdoor</v>
      </c>
      <c r="O7210">
        <v>18</v>
      </c>
      <c r="P7210">
        <v>0.4</v>
      </c>
      <c r="Q7210" s="2">
        <v>3906.1</v>
      </c>
      <c r="R7210" s="2">
        <v>2148.355</v>
      </c>
      <c r="S7210" s="2">
        <v>18749.28</v>
      </c>
      <c r="T7210" s="2">
        <v>1562.4399999999987</v>
      </c>
    </row>
    <row r="7211" spans="1:20" x14ac:dyDescent="0.25">
      <c r="A7211" t="s">
        <v>789</v>
      </c>
      <c r="B7211" t="s">
        <v>10</v>
      </c>
      <c r="C7211" t="s">
        <v>2</v>
      </c>
      <c r="D7211" s="1">
        <v>43200</v>
      </c>
      <c r="E7211" s="1">
        <v>43341</v>
      </c>
      <c r="F7211" s="1">
        <v>43350</v>
      </c>
      <c r="G7211" s="1">
        <v>43361</v>
      </c>
      <c r="H7211" s="13">
        <f>Orders[[#This Row],[DeliveryDate]]-Orders[[#This Row],[OrderDate]]</f>
        <v>20</v>
      </c>
      <c r="I7211" t="s">
        <v>3</v>
      </c>
      <c r="J7211" t="str">
        <f>_xlfn.XLOOKUP(Orders[[#This Row],[_SalesRepID]],'Sales team'!A:A,'Sales team'!B:B)</f>
        <v>Donald Reynolds</v>
      </c>
      <c r="K7211">
        <v>26</v>
      </c>
      <c r="L7211">
        <v>22</v>
      </c>
      <c r="M7211">
        <v>239</v>
      </c>
      <c r="N7211" t="str">
        <f>_xlfn.XLOOKUP(Orders[[#This Row],[_ProductID]],Products!A:A,Products!C:C)</f>
        <v>Home décor</v>
      </c>
      <c r="O7211">
        <v>3</v>
      </c>
      <c r="P7211">
        <v>0.1</v>
      </c>
      <c r="Q7211" s="2">
        <v>3926.2000000000003</v>
      </c>
      <c r="R7211" s="2">
        <v>1766.7900000000002</v>
      </c>
      <c r="S7211" s="2">
        <v>3533.5800000000004</v>
      </c>
      <c r="T7211" s="2">
        <v>1766.7900000000002</v>
      </c>
    </row>
    <row r="7212" spans="1:20" x14ac:dyDescent="0.25">
      <c r="A7212" t="s">
        <v>790</v>
      </c>
      <c r="B7212" t="s">
        <v>5</v>
      </c>
      <c r="C7212" t="s">
        <v>6</v>
      </c>
      <c r="D7212" s="1">
        <v>43200</v>
      </c>
      <c r="E7212" s="1">
        <v>43341</v>
      </c>
      <c r="F7212" s="1">
        <v>43366</v>
      </c>
      <c r="G7212" s="1">
        <v>43362</v>
      </c>
      <c r="H7212" s="13">
        <f>Orders[[#This Row],[DeliveryDate]]-Orders[[#This Row],[OrderDate]]</f>
        <v>21</v>
      </c>
      <c r="I7212" t="s">
        <v>3</v>
      </c>
      <c r="J7212" t="str">
        <f>_xlfn.XLOOKUP(Orders[[#This Row],[_SalesRepID]],'Sales team'!A:A,'Sales team'!B:B)</f>
        <v>Shawn Wallace</v>
      </c>
      <c r="K7212">
        <v>18</v>
      </c>
      <c r="L7212">
        <v>5</v>
      </c>
      <c r="M7212">
        <v>168</v>
      </c>
      <c r="N7212" t="str">
        <f>_xlfn.XLOOKUP(Orders[[#This Row],[_ProductID]],Products!A:A,Products!C:C)</f>
        <v>Outdoor</v>
      </c>
      <c r="O7212">
        <v>9</v>
      </c>
      <c r="P7212">
        <v>0.1</v>
      </c>
      <c r="Q7212" s="2">
        <v>6123.8</v>
      </c>
      <c r="R7212" s="2">
        <v>4960.2780000000002</v>
      </c>
      <c r="S7212" s="2">
        <v>11022.84</v>
      </c>
      <c r="T7212" s="2">
        <v>1102.2839999999997</v>
      </c>
    </row>
    <row r="7213" spans="1:20" x14ac:dyDescent="0.25">
      <c r="A7213" t="s">
        <v>791</v>
      </c>
      <c r="B7213" t="s">
        <v>8</v>
      </c>
      <c r="C7213" t="s">
        <v>15</v>
      </c>
      <c r="D7213" s="1">
        <v>43200</v>
      </c>
      <c r="E7213" s="1">
        <v>43341</v>
      </c>
      <c r="F7213" s="1">
        <v>43368</v>
      </c>
      <c r="G7213" s="1">
        <v>43349</v>
      </c>
      <c r="H7213" s="13">
        <f>Orders[[#This Row],[DeliveryDate]]-Orders[[#This Row],[OrderDate]]</f>
        <v>8</v>
      </c>
      <c r="I7213" t="s">
        <v>3</v>
      </c>
      <c r="J7213" t="str">
        <f>_xlfn.XLOOKUP(Orders[[#This Row],[_SalesRepID]],'Sales team'!A:A,'Sales team'!B:B)</f>
        <v>Samuel Fowler</v>
      </c>
      <c r="K7213">
        <v>21</v>
      </c>
      <c r="L7213">
        <v>25</v>
      </c>
      <c r="M7213">
        <v>58</v>
      </c>
      <c r="N7213" t="str">
        <f>_xlfn.XLOOKUP(Orders[[#This Row],[_ProductID]],Products!A:A,Products!C:C)</f>
        <v>Furniture</v>
      </c>
      <c r="O7213">
        <v>12</v>
      </c>
      <c r="P7213">
        <v>0.15</v>
      </c>
      <c r="Q7213" s="2">
        <v>1132.3</v>
      </c>
      <c r="R7213" s="2">
        <v>962.45499999999993</v>
      </c>
      <c r="S7213" s="2">
        <v>962.45499999999993</v>
      </c>
      <c r="T7213" s="2">
        <v>0</v>
      </c>
    </row>
    <row r="7214" spans="1:20" x14ac:dyDescent="0.25">
      <c r="A7214" t="s">
        <v>792</v>
      </c>
      <c r="B7214" t="s">
        <v>5</v>
      </c>
      <c r="C7214" t="s">
        <v>2</v>
      </c>
      <c r="D7214" s="1">
        <v>43300</v>
      </c>
      <c r="E7214" s="1">
        <v>43341</v>
      </c>
      <c r="F7214" s="1">
        <v>43354</v>
      </c>
      <c r="G7214" s="1">
        <v>43368</v>
      </c>
      <c r="H7214" s="13">
        <f>Orders[[#This Row],[DeliveryDate]]-Orders[[#This Row],[OrderDate]]</f>
        <v>27</v>
      </c>
      <c r="I7214" t="s">
        <v>3</v>
      </c>
      <c r="J7214" t="str">
        <f>_xlfn.XLOOKUP(Orders[[#This Row],[_SalesRepID]],'Sales team'!A:A,'Sales team'!B:B)</f>
        <v>Paul Holmes</v>
      </c>
      <c r="K7214">
        <v>14</v>
      </c>
      <c r="L7214">
        <v>29</v>
      </c>
      <c r="M7214">
        <v>237</v>
      </c>
      <c r="N7214" t="str">
        <f>_xlfn.XLOOKUP(Orders[[#This Row],[_ProductID]],Products!A:A,Products!C:C)</f>
        <v>Home décor</v>
      </c>
      <c r="O7214">
        <v>45</v>
      </c>
      <c r="P7214">
        <v>0.1</v>
      </c>
      <c r="Q7214" s="2">
        <v>3859.2000000000003</v>
      </c>
      <c r="R7214" s="2">
        <v>2315.52</v>
      </c>
      <c r="S7214" s="2">
        <v>6946.56</v>
      </c>
      <c r="T7214" s="2">
        <v>2315.5200000000004</v>
      </c>
    </row>
    <row r="7215" spans="1:20" x14ac:dyDescent="0.25">
      <c r="A7215" t="s">
        <v>793</v>
      </c>
      <c r="B7215" t="s">
        <v>10</v>
      </c>
      <c r="C7215" t="s">
        <v>2</v>
      </c>
      <c r="D7215" s="1">
        <v>43200</v>
      </c>
      <c r="E7215" s="1">
        <v>43341</v>
      </c>
      <c r="F7215" s="1">
        <v>43351</v>
      </c>
      <c r="G7215" s="1">
        <v>43367</v>
      </c>
      <c r="H7215" s="13">
        <f>Orders[[#This Row],[DeliveryDate]]-Orders[[#This Row],[OrderDate]]</f>
        <v>26</v>
      </c>
      <c r="I7215" t="s">
        <v>3</v>
      </c>
      <c r="J7215" t="str">
        <f>_xlfn.XLOOKUP(Orders[[#This Row],[_SalesRepID]],'Sales team'!A:A,'Sales team'!B:B)</f>
        <v>Shawn Torres</v>
      </c>
      <c r="K7215">
        <v>27</v>
      </c>
      <c r="L7215">
        <v>3</v>
      </c>
      <c r="M7215">
        <v>225</v>
      </c>
      <c r="N7215" t="str">
        <f>_xlfn.XLOOKUP(Orders[[#This Row],[_ProductID]],Products!A:A,Products!C:C)</f>
        <v>Home décor</v>
      </c>
      <c r="O7215">
        <v>31</v>
      </c>
      <c r="P7215">
        <v>7.4999999999999997E-2</v>
      </c>
      <c r="Q7215" s="2">
        <v>797.30000000000007</v>
      </c>
      <c r="R7215" s="2">
        <v>454.46100000000001</v>
      </c>
      <c r="S7215" s="2">
        <v>2212.5075000000002</v>
      </c>
      <c r="T7215" s="2">
        <v>849.12450000000013</v>
      </c>
    </row>
    <row r="7216" spans="1:20" x14ac:dyDescent="0.25">
      <c r="A7216" t="s">
        <v>794</v>
      </c>
      <c r="B7216" t="s">
        <v>5</v>
      </c>
      <c r="C7216" t="s">
        <v>13</v>
      </c>
      <c r="D7216" s="1">
        <v>43300</v>
      </c>
      <c r="E7216" s="1">
        <v>43341</v>
      </c>
      <c r="F7216" s="1">
        <v>43352</v>
      </c>
      <c r="G7216" s="1">
        <v>43367</v>
      </c>
      <c r="H7216" s="13">
        <f>Orders[[#This Row],[DeliveryDate]]-Orders[[#This Row],[OrderDate]]</f>
        <v>26</v>
      </c>
      <c r="I7216" t="s">
        <v>3</v>
      </c>
      <c r="J7216" t="str">
        <f>_xlfn.XLOOKUP(Orders[[#This Row],[_SalesRepID]],'Sales team'!A:A,'Sales team'!B:B)</f>
        <v>Todd Roberts</v>
      </c>
      <c r="K7216">
        <v>13</v>
      </c>
      <c r="L7216">
        <v>21</v>
      </c>
      <c r="M7216">
        <v>314</v>
      </c>
      <c r="N7216" t="str">
        <f>_xlfn.XLOOKUP(Orders[[#This Row],[_ProductID]],Products!A:A,Products!C:C)</f>
        <v>Home décor</v>
      </c>
      <c r="O7216">
        <v>39</v>
      </c>
      <c r="P7216">
        <v>0.15</v>
      </c>
      <c r="Q7216" s="2">
        <v>5380.1</v>
      </c>
      <c r="R7216" s="2">
        <v>3174.259</v>
      </c>
      <c r="S7216" s="2">
        <v>13719.255000000001</v>
      </c>
      <c r="T7216" s="2">
        <v>4196.478000000001</v>
      </c>
    </row>
    <row r="7217" spans="1:20" x14ac:dyDescent="0.25">
      <c r="A7217" t="s">
        <v>783</v>
      </c>
      <c r="B7217" t="s">
        <v>5</v>
      </c>
      <c r="C7217" t="s">
        <v>25</v>
      </c>
      <c r="D7217" s="1">
        <v>43200</v>
      </c>
      <c r="E7217" s="1">
        <v>43340</v>
      </c>
      <c r="F7217" s="1">
        <v>43354</v>
      </c>
      <c r="G7217" s="1">
        <v>43357</v>
      </c>
      <c r="H7217" s="13">
        <f>Orders[[#This Row],[DeliveryDate]]-Orders[[#This Row],[OrderDate]]</f>
        <v>17</v>
      </c>
      <c r="I7217" t="s">
        <v>3</v>
      </c>
      <c r="J7217" t="str">
        <f>_xlfn.XLOOKUP(Orders[[#This Row],[_SalesRepID]],'Sales team'!A:A,'Sales team'!B:B)</f>
        <v>Carl Nguyen</v>
      </c>
      <c r="K7217">
        <v>12</v>
      </c>
      <c r="L7217">
        <v>30</v>
      </c>
      <c r="M7217">
        <v>330</v>
      </c>
      <c r="N7217" t="str">
        <f>_xlfn.XLOOKUP(Orders[[#This Row],[_ProductID]],Products!A:A,Products!C:C)</f>
        <v>Home décor</v>
      </c>
      <c r="O7217">
        <v>40</v>
      </c>
      <c r="P7217">
        <v>0.05</v>
      </c>
      <c r="Q7217" s="2">
        <v>2592.9</v>
      </c>
      <c r="R7217" s="2">
        <v>1400.1660000000002</v>
      </c>
      <c r="S7217" s="2">
        <v>2463.2550000000001</v>
      </c>
      <c r="T7217" s="2">
        <v>1063.0889999999999</v>
      </c>
    </row>
    <row r="7218" spans="1:20" x14ac:dyDescent="0.25">
      <c r="A7218" t="s">
        <v>784</v>
      </c>
      <c r="B7218" t="s">
        <v>10</v>
      </c>
      <c r="C7218" t="s">
        <v>46</v>
      </c>
      <c r="D7218" s="1">
        <v>43200</v>
      </c>
      <c r="E7218" s="1">
        <v>43340</v>
      </c>
      <c r="F7218" s="1">
        <v>43359</v>
      </c>
      <c r="G7218" s="1">
        <v>43362</v>
      </c>
      <c r="H7218" s="13">
        <f>Orders[[#This Row],[DeliveryDate]]-Orders[[#This Row],[OrderDate]]</f>
        <v>22</v>
      </c>
      <c r="I7218" t="s">
        <v>3</v>
      </c>
      <c r="J7218" t="str">
        <f>_xlfn.XLOOKUP(Orders[[#This Row],[_SalesRepID]],'Sales team'!A:A,'Sales team'!B:B)</f>
        <v>Patrick Graham</v>
      </c>
      <c r="K7218">
        <v>25</v>
      </c>
      <c r="L7218">
        <v>35</v>
      </c>
      <c r="M7218">
        <v>80</v>
      </c>
      <c r="N7218" t="str">
        <f>_xlfn.XLOOKUP(Orders[[#This Row],[_ProductID]],Products!A:A,Products!C:C)</f>
        <v>Kitchen &amp; Dining</v>
      </c>
      <c r="O7218">
        <v>8</v>
      </c>
      <c r="P7218">
        <v>7.4999999999999997E-2</v>
      </c>
      <c r="Q7218" s="2">
        <v>2505.8000000000002</v>
      </c>
      <c r="R7218" s="2">
        <v>1378.1900000000003</v>
      </c>
      <c r="S7218" s="2">
        <v>13907.190000000002</v>
      </c>
      <c r="T7218" s="2">
        <v>5638.0500000000011</v>
      </c>
    </row>
    <row r="7219" spans="1:20" x14ac:dyDescent="0.25">
      <c r="A7219" t="s">
        <v>785</v>
      </c>
      <c r="B7219" t="s">
        <v>5</v>
      </c>
      <c r="C7219" t="s">
        <v>25</v>
      </c>
      <c r="D7219" s="1">
        <v>43200</v>
      </c>
      <c r="E7219" s="1">
        <v>43340</v>
      </c>
      <c r="F7219" s="1">
        <v>43365</v>
      </c>
      <c r="G7219" s="1">
        <v>43353</v>
      </c>
      <c r="H7219" s="13">
        <f>Orders[[#This Row],[DeliveryDate]]-Orders[[#This Row],[OrderDate]]</f>
        <v>13</v>
      </c>
      <c r="I7219" t="s">
        <v>3</v>
      </c>
      <c r="J7219" t="str">
        <f>_xlfn.XLOOKUP(Orders[[#This Row],[_SalesRepID]],'Sales team'!A:A,'Sales team'!B:B)</f>
        <v>Shawn Wallace</v>
      </c>
      <c r="K7219">
        <v>18</v>
      </c>
      <c r="L7219">
        <v>6</v>
      </c>
      <c r="M7219">
        <v>361</v>
      </c>
      <c r="N7219" t="str">
        <f>_xlfn.XLOOKUP(Orders[[#This Row],[_ProductID]],Products!A:A,Products!C:C)</f>
        <v>Home décor</v>
      </c>
      <c r="O7219">
        <v>27</v>
      </c>
      <c r="P7219">
        <v>0.05</v>
      </c>
      <c r="Q7219" s="2">
        <v>194.3</v>
      </c>
      <c r="R7219" s="2">
        <v>137.953</v>
      </c>
      <c r="S7219" s="2">
        <v>922.92499999999995</v>
      </c>
      <c r="T7219" s="2">
        <v>233.15999999999997</v>
      </c>
    </row>
    <row r="7220" spans="1:20" x14ac:dyDescent="0.25">
      <c r="A7220" t="s">
        <v>786</v>
      </c>
      <c r="B7220" t="s">
        <v>1</v>
      </c>
      <c r="C7220" t="s">
        <v>25</v>
      </c>
      <c r="D7220" s="1">
        <v>43200</v>
      </c>
      <c r="E7220" s="1">
        <v>43340</v>
      </c>
      <c r="F7220" s="1">
        <v>43359</v>
      </c>
      <c r="G7220" s="1">
        <v>43357</v>
      </c>
      <c r="H7220" s="13">
        <f>Orders[[#This Row],[DeliveryDate]]-Orders[[#This Row],[OrderDate]]</f>
        <v>17</v>
      </c>
      <c r="I7220" t="s">
        <v>3</v>
      </c>
      <c r="J7220" t="str">
        <f>_xlfn.XLOOKUP(Orders[[#This Row],[_SalesRepID]],'Sales team'!A:A,'Sales team'!B:B)</f>
        <v>Jerry Green</v>
      </c>
      <c r="K7220">
        <v>3</v>
      </c>
      <c r="L7220">
        <v>33</v>
      </c>
      <c r="M7220">
        <v>355</v>
      </c>
      <c r="N7220" t="str">
        <f>_xlfn.XLOOKUP(Orders[[#This Row],[_ProductID]],Products!A:A,Products!C:C)</f>
        <v>Kitchen &amp; Dining</v>
      </c>
      <c r="O7220">
        <v>1</v>
      </c>
      <c r="P7220">
        <v>0.2</v>
      </c>
      <c r="Q7220" s="2">
        <v>5822.3</v>
      </c>
      <c r="R7220" s="2">
        <v>2852.9270000000001</v>
      </c>
      <c r="S7220" s="2">
        <v>27947.040000000005</v>
      </c>
      <c r="T7220" s="2">
        <v>10829.478000000003</v>
      </c>
    </row>
    <row r="7221" spans="1:20" x14ac:dyDescent="0.25">
      <c r="A7221" t="s">
        <v>769</v>
      </c>
      <c r="B7221" t="s">
        <v>1</v>
      </c>
      <c r="C7221" t="s">
        <v>2</v>
      </c>
      <c r="D7221" s="1">
        <v>43200</v>
      </c>
      <c r="E7221" s="1">
        <v>43339</v>
      </c>
      <c r="F7221" s="1">
        <v>43341</v>
      </c>
      <c r="G7221" s="1">
        <v>43348</v>
      </c>
      <c r="H7221" s="13">
        <f>Orders[[#This Row],[DeliveryDate]]-Orders[[#This Row],[OrderDate]]</f>
        <v>9</v>
      </c>
      <c r="I7221" t="s">
        <v>3</v>
      </c>
      <c r="J7221" t="str">
        <f>_xlfn.XLOOKUP(Orders[[#This Row],[_SalesRepID]],'Sales team'!A:A,'Sales team'!B:B)</f>
        <v>Chris Armstrong</v>
      </c>
      <c r="K7221">
        <v>4</v>
      </c>
      <c r="L7221">
        <v>29</v>
      </c>
      <c r="M7221">
        <v>224</v>
      </c>
      <c r="N7221" t="str">
        <f>_xlfn.XLOOKUP(Orders[[#This Row],[_ProductID]],Products!A:A,Products!C:C)</f>
        <v>Home décor</v>
      </c>
      <c r="O7221">
        <v>24</v>
      </c>
      <c r="P7221">
        <v>7.4999999999999997E-2</v>
      </c>
      <c r="Q7221" s="2">
        <v>247.9</v>
      </c>
      <c r="R7221" s="2">
        <v>158.65600000000001</v>
      </c>
      <c r="S7221" s="2">
        <v>687.92250000000013</v>
      </c>
      <c r="T7221" s="2">
        <v>211.95450000000011</v>
      </c>
    </row>
    <row r="7222" spans="1:20" x14ac:dyDescent="0.25">
      <c r="A7222" t="s">
        <v>770</v>
      </c>
      <c r="B7222" t="s">
        <v>1</v>
      </c>
      <c r="C7222" t="s">
        <v>2</v>
      </c>
      <c r="D7222" s="1">
        <v>43200</v>
      </c>
      <c r="E7222" s="1">
        <v>43339</v>
      </c>
      <c r="F7222" s="1">
        <v>43342</v>
      </c>
      <c r="G7222" s="1">
        <v>43361</v>
      </c>
      <c r="H7222" s="13">
        <f>Orders[[#This Row],[DeliveryDate]]-Orders[[#This Row],[OrderDate]]</f>
        <v>22</v>
      </c>
      <c r="I7222" t="s">
        <v>3</v>
      </c>
      <c r="J7222" t="str">
        <f>_xlfn.XLOOKUP(Orders[[#This Row],[_SalesRepID]],'Sales team'!A:A,'Sales team'!B:B)</f>
        <v>Jerry Green</v>
      </c>
      <c r="K7222">
        <v>3</v>
      </c>
      <c r="L7222">
        <v>29</v>
      </c>
      <c r="M7222">
        <v>255</v>
      </c>
      <c r="N7222" t="str">
        <f>_xlfn.XLOOKUP(Orders[[#This Row],[_ProductID]],Products!A:A,Products!C:C)</f>
        <v>Kitchen &amp; Dining</v>
      </c>
      <c r="O7222">
        <v>13</v>
      </c>
      <c r="P7222">
        <v>0.1</v>
      </c>
      <c r="Q7222" s="2">
        <v>3189.2000000000003</v>
      </c>
      <c r="R7222" s="2">
        <v>2264.3319999999999</v>
      </c>
      <c r="S7222" s="2">
        <v>20091.960000000003</v>
      </c>
      <c r="T7222" s="2">
        <v>4241.6360000000041</v>
      </c>
    </row>
    <row r="7223" spans="1:20" x14ac:dyDescent="0.25">
      <c r="A7223" t="s">
        <v>771</v>
      </c>
      <c r="B7223" t="s">
        <v>5</v>
      </c>
      <c r="C7223" t="s">
        <v>13</v>
      </c>
      <c r="D7223" s="1">
        <v>43200</v>
      </c>
      <c r="E7223" s="1">
        <v>43339</v>
      </c>
      <c r="F7223" s="1">
        <v>43363</v>
      </c>
      <c r="G7223" s="1">
        <v>43355</v>
      </c>
      <c r="H7223" s="13">
        <f>Orders[[#This Row],[DeliveryDate]]-Orders[[#This Row],[OrderDate]]</f>
        <v>16</v>
      </c>
      <c r="I7223" t="s">
        <v>3</v>
      </c>
      <c r="J7223" t="str">
        <f>_xlfn.XLOOKUP(Orders[[#This Row],[_SalesRepID]],'Sales team'!A:A,'Sales team'!B:B)</f>
        <v>Anthony Torres</v>
      </c>
      <c r="K7223">
        <v>20</v>
      </c>
      <c r="L7223">
        <v>50</v>
      </c>
      <c r="M7223">
        <v>312</v>
      </c>
      <c r="N7223" t="str">
        <f>_xlfn.XLOOKUP(Orders[[#This Row],[_ProductID]],Products!A:A,Products!C:C)</f>
        <v>Electronics</v>
      </c>
      <c r="O7223">
        <v>28</v>
      </c>
      <c r="P7223">
        <v>0.1</v>
      </c>
      <c r="Q7223" s="2">
        <v>5339.9000000000005</v>
      </c>
      <c r="R7223" s="2">
        <v>2830.1470000000004</v>
      </c>
      <c r="S7223" s="2">
        <v>14417.730000000001</v>
      </c>
      <c r="T7223" s="2">
        <v>5927.2890000000007</v>
      </c>
    </row>
    <row r="7224" spans="1:20" x14ac:dyDescent="0.25">
      <c r="A7224" t="s">
        <v>772</v>
      </c>
      <c r="B7224" t="s">
        <v>8</v>
      </c>
      <c r="C7224" t="s">
        <v>15</v>
      </c>
      <c r="D7224" s="1">
        <v>43200</v>
      </c>
      <c r="E7224" s="1">
        <v>43339</v>
      </c>
      <c r="F7224" s="1">
        <v>43358</v>
      </c>
      <c r="G7224" s="1">
        <v>43342</v>
      </c>
      <c r="H7224" s="13">
        <f>Orders[[#This Row],[DeliveryDate]]-Orders[[#This Row],[OrderDate]]</f>
        <v>3</v>
      </c>
      <c r="I7224" t="s">
        <v>3</v>
      </c>
      <c r="J7224" t="str">
        <f>_xlfn.XLOOKUP(Orders[[#This Row],[_SalesRepID]],'Sales team'!A:A,'Sales team'!B:B)</f>
        <v>Roy Rice</v>
      </c>
      <c r="K7224">
        <v>24</v>
      </c>
      <c r="L7224">
        <v>47</v>
      </c>
      <c r="M7224">
        <v>36</v>
      </c>
      <c r="N7224" t="str">
        <f>_xlfn.XLOOKUP(Orders[[#This Row],[_ProductID]],Products!A:A,Products!C:C)</f>
        <v>Home décor</v>
      </c>
      <c r="O7224">
        <v>2</v>
      </c>
      <c r="P7224">
        <v>0.15</v>
      </c>
      <c r="Q7224" s="2">
        <v>1139</v>
      </c>
      <c r="R7224" s="2">
        <v>717.57</v>
      </c>
      <c r="S7224" s="2">
        <v>1936.3</v>
      </c>
      <c r="T7224" s="2">
        <v>501.15999999999985</v>
      </c>
    </row>
    <row r="7225" spans="1:20" x14ac:dyDescent="0.25">
      <c r="A7225" t="s">
        <v>773</v>
      </c>
      <c r="B7225" t="s">
        <v>5</v>
      </c>
      <c r="C7225" t="s">
        <v>6</v>
      </c>
      <c r="D7225" s="1">
        <v>43200</v>
      </c>
      <c r="E7225" s="1">
        <v>43339</v>
      </c>
      <c r="F7225" s="1">
        <v>43348</v>
      </c>
      <c r="G7225" s="1">
        <v>43360</v>
      </c>
      <c r="H7225" s="13">
        <f>Orders[[#This Row],[DeliveryDate]]-Orders[[#This Row],[OrderDate]]</f>
        <v>21</v>
      </c>
      <c r="I7225" t="s">
        <v>3</v>
      </c>
      <c r="J7225" t="str">
        <f>_xlfn.XLOOKUP(Orders[[#This Row],[_SalesRepID]],'Sales team'!A:A,'Sales team'!B:B)</f>
        <v>Roger Alexander</v>
      </c>
      <c r="K7225">
        <v>15</v>
      </c>
      <c r="L7225">
        <v>13</v>
      </c>
      <c r="M7225">
        <v>145</v>
      </c>
      <c r="N7225" t="str">
        <f>_xlfn.XLOOKUP(Orders[[#This Row],[_ProductID]],Products!A:A,Products!C:C)</f>
        <v>Home décor</v>
      </c>
      <c r="O7225">
        <v>40</v>
      </c>
      <c r="P7225">
        <v>0.05</v>
      </c>
      <c r="Q7225" s="2">
        <v>207.70000000000002</v>
      </c>
      <c r="R7225" s="2">
        <v>91.388000000000005</v>
      </c>
      <c r="S7225" s="2">
        <v>986.57499999999993</v>
      </c>
      <c r="T7225" s="2">
        <v>529.63499999999988</v>
      </c>
    </row>
    <row r="7226" spans="1:20" x14ac:dyDescent="0.25">
      <c r="A7226" t="s">
        <v>774</v>
      </c>
      <c r="B7226" t="s">
        <v>5</v>
      </c>
      <c r="C7226" t="s">
        <v>13</v>
      </c>
      <c r="D7226" s="1">
        <v>43300</v>
      </c>
      <c r="E7226" s="1">
        <v>43339</v>
      </c>
      <c r="F7226" s="1">
        <v>43348</v>
      </c>
      <c r="G7226" s="1">
        <v>43349</v>
      </c>
      <c r="H7226" s="13">
        <f>Orders[[#This Row],[DeliveryDate]]-Orders[[#This Row],[OrderDate]]</f>
        <v>10</v>
      </c>
      <c r="I7226" t="s">
        <v>3</v>
      </c>
      <c r="J7226" t="str">
        <f>_xlfn.XLOOKUP(Orders[[#This Row],[_SalesRepID]],'Sales team'!A:A,'Sales team'!B:B)</f>
        <v>Todd Roberts</v>
      </c>
      <c r="K7226">
        <v>13</v>
      </c>
      <c r="L7226">
        <v>41</v>
      </c>
      <c r="M7226">
        <v>302</v>
      </c>
      <c r="N7226" t="str">
        <f>_xlfn.XLOOKUP(Orders[[#This Row],[_ProductID]],Products!A:A,Products!C:C)</f>
        <v>Home décor</v>
      </c>
      <c r="O7226">
        <v>36</v>
      </c>
      <c r="P7226">
        <v>7.4999999999999997E-2</v>
      </c>
      <c r="Q7226" s="2">
        <v>2345</v>
      </c>
      <c r="R7226" s="2">
        <v>1242.8500000000001</v>
      </c>
      <c r="S7226" s="2">
        <v>13014.75</v>
      </c>
      <c r="T7226" s="2">
        <v>5557.65</v>
      </c>
    </row>
    <row r="7227" spans="1:20" x14ac:dyDescent="0.25">
      <c r="A7227" t="s">
        <v>775</v>
      </c>
      <c r="B7227" t="s">
        <v>1</v>
      </c>
      <c r="C7227" t="s">
        <v>6</v>
      </c>
      <c r="D7227" s="1">
        <v>43200</v>
      </c>
      <c r="E7227" s="1">
        <v>43339</v>
      </c>
      <c r="F7227" s="1">
        <v>43342</v>
      </c>
      <c r="G7227" s="1">
        <v>43343</v>
      </c>
      <c r="H7227" s="13">
        <f>Orders[[#This Row],[DeliveryDate]]-Orders[[#This Row],[OrderDate]]</f>
        <v>4</v>
      </c>
      <c r="I7227" t="s">
        <v>3</v>
      </c>
      <c r="J7227" t="str">
        <f>_xlfn.XLOOKUP(Orders[[#This Row],[_SalesRepID]],'Sales team'!A:A,'Sales team'!B:B)</f>
        <v>Joshua Ryan</v>
      </c>
      <c r="K7227">
        <v>9</v>
      </c>
      <c r="L7227">
        <v>39</v>
      </c>
      <c r="M7227">
        <v>99</v>
      </c>
      <c r="N7227" t="str">
        <f>_xlfn.XLOOKUP(Orders[[#This Row],[_ProductID]],Products!A:A,Products!C:C)</f>
        <v>Home décor</v>
      </c>
      <c r="O7227">
        <v>44</v>
      </c>
      <c r="P7227">
        <v>0.05</v>
      </c>
      <c r="Q7227" s="2">
        <v>2432.1</v>
      </c>
      <c r="R7227" s="2">
        <v>1824.0749999999998</v>
      </c>
      <c r="S7227" s="2">
        <v>9241.98</v>
      </c>
      <c r="T7227" s="2">
        <v>1945.6800000000003</v>
      </c>
    </row>
    <row r="7228" spans="1:20" x14ac:dyDescent="0.25">
      <c r="A7228" t="s">
        <v>776</v>
      </c>
      <c r="B7228" t="s">
        <v>1</v>
      </c>
      <c r="C7228" t="s">
        <v>2</v>
      </c>
      <c r="D7228" s="1">
        <v>43200</v>
      </c>
      <c r="E7228" s="1">
        <v>43339</v>
      </c>
      <c r="F7228" s="1">
        <v>43362</v>
      </c>
      <c r="G7228" s="1">
        <v>43357</v>
      </c>
      <c r="H7228" s="13">
        <f>Orders[[#This Row],[DeliveryDate]]-Orders[[#This Row],[OrderDate]]</f>
        <v>18</v>
      </c>
      <c r="I7228" t="s">
        <v>3</v>
      </c>
      <c r="J7228" t="str">
        <f>_xlfn.XLOOKUP(Orders[[#This Row],[_SalesRepID]],'Sales team'!A:A,'Sales team'!B:B)</f>
        <v>George Lewis</v>
      </c>
      <c r="K7228">
        <v>8</v>
      </c>
      <c r="L7228">
        <v>21</v>
      </c>
      <c r="M7228">
        <v>249</v>
      </c>
      <c r="N7228" t="str">
        <f>_xlfn.XLOOKUP(Orders[[#This Row],[_ProductID]],Products!A:A,Products!C:C)</f>
        <v>Furniture</v>
      </c>
      <c r="O7228">
        <v>42</v>
      </c>
      <c r="P7228">
        <v>7.4999999999999997E-2</v>
      </c>
      <c r="Q7228" s="2">
        <v>1112.2</v>
      </c>
      <c r="R7228" s="2">
        <v>578.34400000000005</v>
      </c>
      <c r="S7228" s="2">
        <v>6172.7100000000009</v>
      </c>
      <c r="T7228" s="2">
        <v>2702.6460000000006</v>
      </c>
    </row>
    <row r="7229" spans="1:20" x14ac:dyDescent="0.25">
      <c r="A7229" t="s">
        <v>777</v>
      </c>
      <c r="B7229" t="s">
        <v>5</v>
      </c>
      <c r="C7229" t="s">
        <v>6</v>
      </c>
      <c r="D7229" s="1">
        <v>43200</v>
      </c>
      <c r="E7229" s="1">
        <v>43339</v>
      </c>
      <c r="F7229" s="1">
        <v>43348</v>
      </c>
      <c r="G7229" s="1">
        <v>43361</v>
      </c>
      <c r="H7229" s="13">
        <f>Orders[[#This Row],[DeliveryDate]]-Orders[[#This Row],[OrderDate]]</f>
        <v>22</v>
      </c>
      <c r="I7229" t="s">
        <v>3</v>
      </c>
      <c r="J7229" t="str">
        <f>_xlfn.XLOOKUP(Orders[[#This Row],[_SalesRepID]],'Sales team'!A:A,'Sales team'!B:B)</f>
        <v>Nicholas Cunningham</v>
      </c>
      <c r="K7229">
        <v>19</v>
      </c>
      <c r="L7229">
        <v>32</v>
      </c>
      <c r="M7229">
        <v>146</v>
      </c>
      <c r="N7229" t="str">
        <f>_xlfn.XLOOKUP(Orders[[#This Row],[_ProductID]],Products!A:A,Products!C:C)</f>
        <v>Home décor</v>
      </c>
      <c r="O7229">
        <v>3</v>
      </c>
      <c r="P7229">
        <v>7.4999999999999997E-2</v>
      </c>
      <c r="Q7229" s="2">
        <v>1098.8</v>
      </c>
      <c r="R7229" s="2">
        <v>670.26799999999992</v>
      </c>
      <c r="S7229" s="2">
        <v>7114.73</v>
      </c>
      <c r="T7229" s="2">
        <v>2422.8540000000003</v>
      </c>
    </row>
    <row r="7230" spans="1:20" x14ac:dyDescent="0.25">
      <c r="A7230" t="s">
        <v>778</v>
      </c>
      <c r="B7230" t="s">
        <v>8</v>
      </c>
      <c r="C7230" t="s">
        <v>13</v>
      </c>
      <c r="D7230" s="1">
        <v>43200</v>
      </c>
      <c r="E7230" s="1">
        <v>43339</v>
      </c>
      <c r="F7230" s="1">
        <v>43345</v>
      </c>
      <c r="G7230" s="1">
        <v>43350</v>
      </c>
      <c r="H7230" s="13">
        <f>Orders[[#This Row],[DeliveryDate]]-Orders[[#This Row],[OrderDate]]</f>
        <v>11</v>
      </c>
      <c r="I7230" t="s">
        <v>3</v>
      </c>
      <c r="J7230" t="str">
        <f>_xlfn.XLOOKUP(Orders[[#This Row],[_SalesRepID]],'Sales team'!A:A,'Sales team'!B:B)</f>
        <v>Roy Rice</v>
      </c>
      <c r="K7230">
        <v>24</v>
      </c>
      <c r="L7230">
        <v>25</v>
      </c>
      <c r="M7230">
        <v>307</v>
      </c>
      <c r="N7230" t="str">
        <f>_xlfn.XLOOKUP(Orders[[#This Row],[_ProductID]],Products!A:A,Products!C:C)</f>
        <v>Home décor</v>
      </c>
      <c r="O7230">
        <v>3</v>
      </c>
      <c r="P7230">
        <v>0.05</v>
      </c>
      <c r="Q7230" s="2">
        <v>1159.1000000000001</v>
      </c>
      <c r="R7230" s="2">
        <v>741.82400000000007</v>
      </c>
      <c r="S7230" s="2">
        <v>5505.7250000000004</v>
      </c>
      <c r="T7230" s="2">
        <v>1796.605</v>
      </c>
    </row>
    <row r="7231" spans="1:20" x14ac:dyDescent="0.25">
      <c r="A7231" t="s">
        <v>779</v>
      </c>
      <c r="B7231" t="s">
        <v>8</v>
      </c>
      <c r="C7231" t="s">
        <v>6</v>
      </c>
      <c r="D7231" s="1">
        <v>43200</v>
      </c>
      <c r="E7231" s="1">
        <v>43339</v>
      </c>
      <c r="F7231" s="1">
        <v>43362</v>
      </c>
      <c r="G7231" s="1">
        <v>43360</v>
      </c>
      <c r="H7231" s="13">
        <f>Orders[[#This Row],[DeliveryDate]]-Orders[[#This Row],[OrderDate]]</f>
        <v>21</v>
      </c>
      <c r="I7231" t="s">
        <v>3</v>
      </c>
      <c r="J7231" t="str">
        <f>_xlfn.XLOOKUP(Orders[[#This Row],[_SalesRepID]],'Sales team'!A:A,'Sales team'!B:B)</f>
        <v>Samuel Fowler</v>
      </c>
      <c r="K7231">
        <v>21</v>
      </c>
      <c r="L7231">
        <v>25</v>
      </c>
      <c r="M7231">
        <v>159</v>
      </c>
      <c r="N7231" t="str">
        <f>_xlfn.XLOOKUP(Orders[[#This Row],[_ProductID]],Products!A:A,Products!C:C)</f>
        <v>Furniture</v>
      </c>
      <c r="O7231">
        <v>22</v>
      </c>
      <c r="P7231">
        <v>0.05</v>
      </c>
      <c r="Q7231" s="2">
        <v>2666.6</v>
      </c>
      <c r="R7231" s="2">
        <v>1253.3019999999999</v>
      </c>
      <c r="S7231" s="2">
        <v>20266.16</v>
      </c>
      <c r="T7231" s="2">
        <v>10239.744000000001</v>
      </c>
    </row>
    <row r="7232" spans="1:20" x14ac:dyDescent="0.25">
      <c r="A7232" t="s">
        <v>780</v>
      </c>
      <c r="B7232" t="s">
        <v>5</v>
      </c>
      <c r="C7232" t="s">
        <v>13</v>
      </c>
      <c r="D7232" s="1">
        <v>43200</v>
      </c>
      <c r="E7232" s="1">
        <v>43339</v>
      </c>
      <c r="F7232" s="1">
        <v>43366</v>
      </c>
      <c r="G7232" s="1">
        <v>43343</v>
      </c>
      <c r="H7232" s="13">
        <f>Orders[[#This Row],[DeliveryDate]]-Orders[[#This Row],[OrderDate]]</f>
        <v>4</v>
      </c>
      <c r="I7232" t="s">
        <v>3</v>
      </c>
      <c r="J7232" t="str">
        <f>_xlfn.XLOOKUP(Orders[[#This Row],[_SalesRepID]],'Sales team'!A:A,'Sales team'!B:B)</f>
        <v>Roger Alexander</v>
      </c>
      <c r="K7232">
        <v>15</v>
      </c>
      <c r="L7232">
        <v>7</v>
      </c>
      <c r="M7232">
        <v>307</v>
      </c>
      <c r="N7232" t="str">
        <f>_xlfn.XLOOKUP(Orders[[#This Row],[_ProductID]],Products!A:A,Products!C:C)</f>
        <v>Outdoor</v>
      </c>
      <c r="O7232">
        <v>10</v>
      </c>
      <c r="P7232">
        <v>7.4999999999999997E-2</v>
      </c>
      <c r="Q7232" s="2">
        <v>2834.1</v>
      </c>
      <c r="R7232" s="2">
        <v>1190.3219999999999</v>
      </c>
      <c r="S7232" s="2">
        <v>20972.34</v>
      </c>
      <c r="T7232" s="2">
        <v>11449.764000000001</v>
      </c>
    </row>
    <row r="7233" spans="1:20" x14ac:dyDescent="0.25">
      <c r="A7233" t="s">
        <v>781</v>
      </c>
      <c r="B7233" t="s">
        <v>5</v>
      </c>
      <c r="C7233" t="s">
        <v>46</v>
      </c>
      <c r="D7233" s="1">
        <v>43200</v>
      </c>
      <c r="E7233" s="1">
        <v>43339</v>
      </c>
      <c r="F7233" s="1">
        <v>43364</v>
      </c>
      <c r="G7233" s="1">
        <v>43355</v>
      </c>
      <c r="H7233" s="13">
        <f>Orders[[#This Row],[DeliveryDate]]-Orders[[#This Row],[OrderDate]]</f>
        <v>16</v>
      </c>
      <c r="I7233" t="s">
        <v>3</v>
      </c>
      <c r="J7233" t="str">
        <f>_xlfn.XLOOKUP(Orders[[#This Row],[_SalesRepID]],'Sales team'!A:A,'Sales team'!B:B)</f>
        <v>Frank Brown</v>
      </c>
      <c r="K7233">
        <v>17</v>
      </c>
      <c r="L7233">
        <v>49</v>
      </c>
      <c r="M7233">
        <v>81</v>
      </c>
      <c r="N7233" t="str">
        <f>_xlfn.XLOOKUP(Orders[[#This Row],[_ProductID]],Products!A:A,Products!C:C)</f>
        <v>Home décor</v>
      </c>
      <c r="O7233">
        <v>23</v>
      </c>
      <c r="P7233">
        <v>0.15</v>
      </c>
      <c r="Q7233" s="2">
        <v>3953</v>
      </c>
      <c r="R7233" s="2">
        <v>2450.86</v>
      </c>
      <c r="S7233" s="2">
        <v>26880.399999999998</v>
      </c>
      <c r="T7233" s="2">
        <v>7273.5199999999968</v>
      </c>
    </row>
    <row r="7234" spans="1:20" x14ac:dyDescent="0.25">
      <c r="A7234" t="s">
        <v>782</v>
      </c>
      <c r="B7234" t="s">
        <v>1</v>
      </c>
      <c r="C7234" t="s">
        <v>13</v>
      </c>
      <c r="D7234" s="1">
        <v>43200</v>
      </c>
      <c r="E7234" s="1">
        <v>43339</v>
      </c>
      <c r="F7234" s="1">
        <v>43350</v>
      </c>
      <c r="G7234" s="1">
        <v>43356</v>
      </c>
      <c r="H7234" s="13">
        <f>Orders[[#This Row],[DeliveryDate]]-Orders[[#This Row],[OrderDate]]</f>
        <v>17</v>
      </c>
      <c r="I7234" t="s">
        <v>3</v>
      </c>
      <c r="J7234" t="str">
        <f>_xlfn.XLOOKUP(Orders[[#This Row],[_SalesRepID]],'Sales team'!A:A,'Sales team'!B:B)</f>
        <v>Joshua Little</v>
      </c>
      <c r="K7234">
        <v>11</v>
      </c>
      <c r="L7234">
        <v>9</v>
      </c>
      <c r="M7234">
        <v>269</v>
      </c>
      <c r="N7234" t="str">
        <f>_xlfn.XLOOKUP(Orders[[#This Row],[_ProductID]],Products!A:A,Products!C:C)</f>
        <v>Furniture</v>
      </c>
      <c r="O7234">
        <v>34</v>
      </c>
      <c r="P7234">
        <v>0.15</v>
      </c>
      <c r="Q7234" s="2">
        <v>1762.1000000000001</v>
      </c>
      <c r="R7234" s="2">
        <v>1127.7440000000001</v>
      </c>
      <c r="S7234" s="2">
        <v>11982.28</v>
      </c>
      <c r="T7234" s="2">
        <v>2960.3279999999995</v>
      </c>
    </row>
    <row r="7235" spans="1:20" x14ac:dyDescent="0.25">
      <c r="A7235" t="s">
        <v>764</v>
      </c>
      <c r="B7235" t="s">
        <v>10</v>
      </c>
      <c r="C7235" t="s">
        <v>6</v>
      </c>
      <c r="D7235" s="1">
        <v>43200</v>
      </c>
      <c r="E7235" s="1">
        <v>43338</v>
      </c>
      <c r="F7235" s="1">
        <v>43366</v>
      </c>
      <c r="G7235" s="1">
        <v>43348</v>
      </c>
      <c r="H7235" s="13">
        <f>Orders[[#This Row],[DeliveryDate]]-Orders[[#This Row],[OrderDate]]</f>
        <v>10</v>
      </c>
      <c r="I7235" t="s">
        <v>3</v>
      </c>
      <c r="J7235" t="str">
        <f>_xlfn.XLOOKUP(Orders[[#This Row],[_SalesRepID]],'Sales team'!A:A,'Sales team'!B:B)</f>
        <v>Donald Reynolds</v>
      </c>
      <c r="K7235">
        <v>26</v>
      </c>
      <c r="L7235">
        <v>18</v>
      </c>
      <c r="M7235">
        <v>89</v>
      </c>
      <c r="N7235" t="str">
        <f>_xlfn.XLOOKUP(Orders[[#This Row],[_ProductID]],Products!A:A,Products!C:C)</f>
        <v>Kitchen &amp; Dining</v>
      </c>
      <c r="O7235">
        <v>37</v>
      </c>
      <c r="P7235">
        <v>0.1</v>
      </c>
      <c r="Q7235" s="2">
        <v>1768.8</v>
      </c>
      <c r="R7235" s="2">
        <v>1043.5919999999999</v>
      </c>
      <c r="S7235" s="2">
        <v>7959.6</v>
      </c>
      <c r="T7235" s="2">
        <v>2741.6400000000012</v>
      </c>
    </row>
    <row r="7236" spans="1:20" x14ac:dyDescent="0.25">
      <c r="A7236" t="s">
        <v>765</v>
      </c>
      <c r="B7236" t="s">
        <v>8</v>
      </c>
      <c r="C7236" t="s">
        <v>13</v>
      </c>
      <c r="D7236" s="1">
        <v>43200</v>
      </c>
      <c r="E7236" s="1">
        <v>43338</v>
      </c>
      <c r="F7236" s="1">
        <v>43360</v>
      </c>
      <c r="G7236" s="1">
        <v>43362</v>
      </c>
      <c r="H7236" s="13">
        <f>Orders[[#This Row],[DeliveryDate]]-Orders[[#This Row],[OrderDate]]</f>
        <v>24</v>
      </c>
      <c r="I7236" t="s">
        <v>3</v>
      </c>
      <c r="J7236" t="str">
        <f>_xlfn.XLOOKUP(Orders[[#This Row],[_SalesRepID]],'Sales team'!A:A,'Sales team'!B:B)</f>
        <v>Joe Price</v>
      </c>
      <c r="K7236">
        <v>22</v>
      </c>
      <c r="L7236">
        <v>12</v>
      </c>
      <c r="M7236">
        <v>323</v>
      </c>
      <c r="N7236" t="str">
        <f>_xlfn.XLOOKUP(Orders[[#This Row],[_ProductID]],Products!A:A,Products!C:C)</f>
        <v>Furniture</v>
      </c>
      <c r="O7236">
        <v>38</v>
      </c>
      <c r="P7236">
        <v>0.05</v>
      </c>
      <c r="Q7236" s="2">
        <v>2445.5</v>
      </c>
      <c r="R7236" s="2">
        <v>1222.75</v>
      </c>
      <c r="S7236" s="2">
        <v>9292.9</v>
      </c>
      <c r="T7236" s="2">
        <v>4401.8999999999996</v>
      </c>
    </row>
    <row r="7237" spans="1:20" x14ac:dyDescent="0.25">
      <c r="A7237" t="s">
        <v>766</v>
      </c>
      <c r="B7237" t="s">
        <v>10</v>
      </c>
      <c r="C7237" t="s">
        <v>15</v>
      </c>
      <c r="D7237" s="1">
        <v>43300</v>
      </c>
      <c r="E7237" s="1">
        <v>43338</v>
      </c>
      <c r="F7237" s="1">
        <v>43344</v>
      </c>
      <c r="G7237" s="1">
        <v>43363</v>
      </c>
      <c r="H7237" s="13">
        <f>Orders[[#This Row],[DeliveryDate]]-Orders[[#This Row],[OrderDate]]</f>
        <v>25</v>
      </c>
      <c r="I7237" t="s">
        <v>3</v>
      </c>
      <c r="J7237" t="str">
        <f>_xlfn.XLOOKUP(Orders[[#This Row],[_SalesRepID]],'Sales team'!A:A,'Sales team'!B:B)</f>
        <v>Shawn Torres</v>
      </c>
      <c r="K7237">
        <v>27</v>
      </c>
      <c r="L7237">
        <v>30</v>
      </c>
      <c r="M7237">
        <v>48</v>
      </c>
      <c r="N7237" t="str">
        <f>_xlfn.XLOOKUP(Orders[[#This Row],[_ProductID]],Products!A:A,Products!C:C)</f>
        <v>Kitchen &amp; Dining</v>
      </c>
      <c r="O7237">
        <v>37</v>
      </c>
      <c r="P7237">
        <v>7.4999999999999997E-2</v>
      </c>
      <c r="Q7237" s="2">
        <v>5855.8</v>
      </c>
      <c r="R7237" s="2">
        <v>4567.5240000000003</v>
      </c>
      <c r="S7237" s="2">
        <v>21666.460000000003</v>
      </c>
      <c r="T7237" s="2">
        <v>3396.3640000000014</v>
      </c>
    </row>
    <row r="7238" spans="1:20" x14ac:dyDescent="0.25">
      <c r="A7238" t="s">
        <v>767</v>
      </c>
      <c r="B7238" t="s">
        <v>5</v>
      </c>
      <c r="C7238" t="s">
        <v>2</v>
      </c>
      <c r="D7238" s="1">
        <v>43200</v>
      </c>
      <c r="E7238" s="1">
        <v>43338</v>
      </c>
      <c r="F7238" s="1">
        <v>43356</v>
      </c>
      <c r="G7238" s="1">
        <v>43342</v>
      </c>
      <c r="H7238" s="13">
        <f>Orders[[#This Row],[DeliveryDate]]-Orders[[#This Row],[OrderDate]]</f>
        <v>4</v>
      </c>
      <c r="I7238" t="s">
        <v>3</v>
      </c>
      <c r="J7238" t="str">
        <f>_xlfn.XLOOKUP(Orders[[#This Row],[_SalesRepID]],'Sales team'!A:A,'Sales team'!B:B)</f>
        <v>Nicholas Cunningham</v>
      </c>
      <c r="K7238">
        <v>19</v>
      </c>
      <c r="L7238">
        <v>36</v>
      </c>
      <c r="M7238">
        <v>210</v>
      </c>
      <c r="N7238" t="str">
        <f>_xlfn.XLOOKUP(Orders[[#This Row],[_ProductID]],Products!A:A,Products!C:C)</f>
        <v>Home décor</v>
      </c>
      <c r="O7238">
        <v>24</v>
      </c>
      <c r="P7238">
        <v>0.3</v>
      </c>
      <c r="Q7238" s="2">
        <v>3979.8</v>
      </c>
      <c r="R7238" s="2">
        <v>3223.6380000000004</v>
      </c>
      <c r="S7238" s="2">
        <v>8357.58</v>
      </c>
      <c r="T7238" s="2">
        <v>-1313.3340000000007</v>
      </c>
    </row>
    <row r="7239" spans="1:20" x14ac:dyDescent="0.25">
      <c r="A7239" t="s">
        <v>768</v>
      </c>
      <c r="B7239" t="s">
        <v>5</v>
      </c>
      <c r="C7239" t="s">
        <v>2</v>
      </c>
      <c r="D7239" s="1">
        <v>43200</v>
      </c>
      <c r="E7239" s="1">
        <v>43338</v>
      </c>
      <c r="F7239" s="1">
        <v>43346</v>
      </c>
      <c r="G7239" s="1">
        <v>43347</v>
      </c>
      <c r="H7239" s="13">
        <f>Orders[[#This Row],[DeliveryDate]]-Orders[[#This Row],[OrderDate]]</f>
        <v>9</v>
      </c>
      <c r="I7239" t="s">
        <v>3</v>
      </c>
      <c r="J7239" t="str">
        <f>_xlfn.XLOOKUP(Orders[[#This Row],[_SalesRepID]],'Sales team'!A:A,'Sales team'!B:B)</f>
        <v>Todd Roberts</v>
      </c>
      <c r="K7239">
        <v>13</v>
      </c>
      <c r="L7239">
        <v>14</v>
      </c>
      <c r="M7239">
        <v>223</v>
      </c>
      <c r="N7239" t="str">
        <f>_xlfn.XLOOKUP(Orders[[#This Row],[_ProductID]],Products!A:A,Products!C:C)</f>
        <v>Home décor</v>
      </c>
      <c r="O7239">
        <v>24</v>
      </c>
      <c r="P7239">
        <v>0.05</v>
      </c>
      <c r="Q7239" s="2">
        <v>964.80000000000007</v>
      </c>
      <c r="R7239" s="2">
        <v>443.80800000000005</v>
      </c>
      <c r="S7239" s="2">
        <v>7332.4800000000005</v>
      </c>
      <c r="T7239" s="2">
        <v>3782.0160000000001</v>
      </c>
    </row>
    <row r="7240" spans="1:20" x14ac:dyDescent="0.25">
      <c r="A7240" t="s">
        <v>755</v>
      </c>
      <c r="B7240" t="s">
        <v>10</v>
      </c>
      <c r="C7240" t="s">
        <v>25</v>
      </c>
      <c r="D7240" s="1">
        <v>43200</v>
      </c>
      <c r="E7240" s="1">
        <v>43337</v>
      </c>
      <c r="F7240" s="1">
        <v>43347</v>
      </c>
      <c r="G7240" s="1">
        <v>43356</v>
      </c>
      <c r="H7240" s="13">
        <f>Orders[[#This Row],[DeliveryDate]]-Orders[[#This Row],[OrderDate]]</f>
        <v>19</v>
      </c>
      <c r="I7240" t="s">
        <v>3</v>
      </c>
      <c r="J7240" t="str">
        <f>_xlfn.XLOOKUP(Orders[[#This Row],[_SalesRepID]],'Sales team'!A:A,'Sales team'!B:B)</f>
        <v>Shawn Torres</v>
      </c>
      <c r="K7240">
        <v>27</v>
      </c>
      <c r="L7240">
        <v>31</v>
      </c>
      <c r="M7240">
        <v>330</v>
      </c>
      <c r="N7240" t="str">
        <f>_xlfn.XLOOKUP(Orders[[#This Row],[_ProductID]],Products!A:A,Products!C:C)</f>
        <v>Furniture</v>
      </c>
      <c r="O7240">
        <v>12</v>
      </c>
      <c r="P7240">
        <v>7.4999999999999997E-2</v>
      </c>
      <c r="Q7240" s="2">
        <v>261.3</v>
      </c>
      <c r="R7240" s="2">
        <v>117.58500000000001</v>
      </c>
      <c r="S7240" s="2">
        <v>1691.9175000000002</v>
      </c>
      <c r="T7240" s="2">
        <v>868.82250000000022</v>
      </c>
    </row>
    <row r="7241" spans="1:20" x14ac:dyDescent="0.25">
      <c r="A7241" t="s">
        <v>756</v>
      </c>
      <c r="B7241" t="s">
        <v>5</v>
      </c>
      <c r="C7241" t="s">
        <v>6</v>
      </c>
      <c r="D7241" s="1">
        <v>43200</v>
      </c>
      <c r="E7241" s="1">
        <v>43337</v>
      </c>
      <c r="F7241" s="1">
        <v>43356</v>
      </c>
      <c r="G7241" s="1">
        <v>43363</v>
      </c>
      <c r="H7241" s="13">
        <f>Orders[[#This Row],[DeliveryDate]]-Orders[[#This Row],[OrderDate]]</f>
        <v>26</v>
      </c>
      <c r="I7241" t="s">
        <v>3</v>
      </c>
      <c r="J7241" t="str">
        <f>_xlfn.XLOOKUP(Orders[[#This Row],[_SalesRepID]],'Sales team'!A:A,'Sales team'!B:B)</f>
        <v>Roger Alexander</v>
      </c>
      <c r="K7241">
        <v>15</v>
      </c>
      <c r="L7241">
        <v>27</v>
      </c>
      <c r="M7241">
        <v>194</v>
      </c>
      <c r="N7241" t="str">
        <f>_xlfn.XLOOKUP(Orders[[#This Row],[_ProductID]],Products!A:A,Products!C:C)</f>
        <v>Home décor</v>
      </c>
      <c r="O7241">
        <v>31</v>
      </c>
      <c r="P7241">
        <v>7.4999999999999997E-2</v>
      </c>
      <c r="Q7241" s="2">
        <v>2887.7000000000003</v>
      </c>
      <c r="R7241" s="2">
        <v>1530.4810000000002</v>
      </c>
      <c r="S7241" s="2">
        <v>2671.1225000000004</v>
      </c>
      <c r="T7241" s="2">
        <v>1140.6415000000002</v>
      </c>
    </row>
    <row r="7242" spans="1:20" x14ac:dyDescent="0.25">
      <c r="A7242" t="s">
        <v>757</v>
      </c>
      <c r="B7242" t="s">
        <v>1</v>
      </c>
      <c r="C7242" t="s">
        <v>6</v>
      </c>
      <c r="D7242" s="1">
        <v>43200</v>
      </c>
      <c r="E7242" s="1">
        <v>43337</v>
      </c>
      <c r="F7242" s="1">
        <v>43357</v>
      </c>
      <c r="G7242" s="1">
        <v>43347</v>
      </c>
      <c r="H7242" s="13">
        <f>Orders[[#This Row],[DeliveryDate]]-Orders[[#This Row],[OrderDate]]</f>
        <v>10</v>
      </c>
      <c r="I7242" t="s">
        <v>3</v>
      </c>
      <c r="J7242" t="str">
        <f>_xlfn.XLOOKUP(Orders[[#This Row],[_SalesRepID]],'Sales team'!A:A,'Sales team'!B:B)</f>
        <v>Jonathan Hawkins</v>
      </c>
      <c r="K7242">
        <v>10</v>
      </c>
      <c r="L7242">
        <v>2</v>
      </c>
      <c r="M7242">
        <v>143</v>
      </c>
      <c r="N7242" t="str">
        <f>_xlfn.XLOOKUP(Orders[[#This Row],[_ProductID]],Products!A:A,Products!C:C)</f>
        <v>Furniture</v>
      </c>
      <c r="O7242">
        <v>12</v>
      </c>
      <c r="P7242">
        <v>0.1</v>
      </c>
      <c r="Q7242" s="2">
        <v>1098.8</v>
      </c>
      <c r="R7242" s="2">
        <v>857.06399999999996</v>
      </c>
      <c r="S7242" s="2">
        <v>988.92</v>
      </c>
      <c r="T7242" s="2">
        <v>131.85599999999999</v>
      </c>
    </row>
    <row r="7243" spans="1:20" x14ac:dyDescent="0.25">
      <c r="A7243" t="s">
        <v>758</v>
      </c>
      <c r="B7243" t="s">
        <v>5</v>
      </c>
      <c r="C7243" t="s">
        <v>15</v>
      </c>
      <c r="D7243" s="1">
        <v>43200</v>
      </c>
      <c r="E7243" s="1">
        <v>43337</v>
      </c>
      <c r="F7243" s="1">
        <v>43348</v>
      </c>
      <c r="G7243" s="1">
        <v>43353</v>
      </c>
      <c r="H7243" s="13">
        <f>Orders[[#This Row],[DeliveryDate]]-Orders[[#This Row],[OrderDate]]</f>
        <v>16</v>
      </c>
      <c r="I7243" t="s">
        <v>3</v>
      </c>
      <c r="J7243" t="str">
        <f>_xlfn.XLOOKUP(Orders[[#This Row],[_SalesRepID]],'Sales team'!A:A,'Sales team'!B:B)</f>
        <v>Carl Nguyen</v>
      </c>
      <c r="K7243">
        <v>12</v>
      </c>
      <c r="L7243">
        <v>36</v>
      </c>
      <c r="M7243">
        <v>1</v>
      </c>
      <c r="N7243" t="str">
        <f>_xlfn.XLOOKUP(Orders[[#This Row],[_ProductID]],Products!A:A,Products!C:C)</f>
        <v>Home décor</v>
      </c>
      <c r="O7243">
        <v>33</v>
      </c>
      <c r="P7243">
        <v>0.05</v>
      </c>
      <c r="Q7243" s="2">
        <v>2217.7000000000003</v>
      </c>
      <c r="R7243" s="2">
        <v>1596.7440000000001</v>
      </c>
      <c r="S7243" s="2">
        <v>10534.075000000001</v>
      </c>
      <c r="T7243" s="2">
        <v>2550.3549999999996</v>
      </c>
    </row>
    <row r="7244" spans="1:20" x14ac:dyDescent="0.25">
      <c r="A7244" t="s">
        <v>759</v>
      </c>
      <c r="B7244" t="s">
        <v>1</v>
      </c>
      <c r="C7244" t="s">
        <v>6</v>
      </c>
      <c r="D7244" s="1">
        <v>43200</v>
      </c>
      <c r="E7244" s="1">
        <v>43337</v>
      </c>
      <c r="F7244" s="1">
        <v>43342</v>
      </c>
      <c r="G7244" s="1">
        <v>43348</v>
      </c>
      <c r="H7244" s="13">
        <f>Orders[[#This Row],[DeliveryDate]]-Orders[[#This Row],[OrderDate]]</f>
        <v>11</v>
      </c>
      <c r="I7244" t="s">
        <v>3</v>
      </c>
      <c r="J7244" t="str">
        <f>_xlfn.XLOOKUP(Orders[[#This Row],[_SalesRepID]],'Sales team'!A:A,'Sales team'!B:B)</f>
        <v>Jerry Green</v>
      </c>
      <c r="K7244">
        <v>3</v>
      </c>
      <c r="L7244">
        <v>16</v>
      </c>
      <c r="M7244">
        <v>93</v>
      </c>
      <c r="N7244" t="str">
        <f>_xlfn.XLOOKUP(Orders[[#This Row],[_ProductID]],Products!A:A,Products!C:C)</f>
        <v>Home décor</v>
      </c>
      <c r="O7244">
        <v>24</v>
      </c>
      <c r="P7244">
        <v>7.4999999999999997E-2</v>
      </c>
      <c r="Q7244" s="2">
        <v>254.6</v>
      </c>
      <c r="R7244" s="2">
        <v>165.49</v>
      </c>
      <c r="S7244" s="2">
        <v>235.505</v>
      </c>
      <c r="T7244" s="2">
        <v>70.014999999999986</v>
      </c>
    </row>
    <row r="7245" spans="1:20" x14ac:dyDescent="0.25">
      <c r="A7245" t="s">
        <v>760</v>
      </c>
      <c r="B7245" t="s">
        <v>10</v>
      </c>
      <c r="C7245" t="s">
        <v>46</v>
      </c>
      <c r="D7245" s="1">
        <v>43200</v>
      </c>
      <c r="E7245" s="1">
        <v>43337</v>
      </c>
      <c r="F7245" s="1">
        <v>43350</v>
      </c>
      <c r="G7245" s="1">
        <v>43361</v>
      </c>
      <c r="H7245" s="13">
        <f>Orders[[#This Row],[DeliveryDate]]-Orders[[#This Row],[OrderDate]]</f>
        <v>24</v>
      </c>
      <c r="I7245" t="s">
        <v>3</v>
      </c>
      <c r="J7245" t="str">
        <f>_xlfn.XLOOKUP(Orders[[#This Row],[_SalesRepID]],'Sales team'!A:A,'Sales team'!B:B)</f>
        <v>Patrick Graham</v>
      </c>
      <c r="K7245">
        <v>25</v>
      </c>
      <c r="L7245">
        <v>50</v>
      </c>
      <c r="M7245">
        <v>60</v>
      </c>
      <c r="N7245" t="str">
        <f>_xlfn.XLOOKUP(Orders[[#This Row],[_ProductID]],Products!A:A,Products!C:C)</f>
        <v>Furniture</v>
      </c>
      <c r="O7245">
        <v>42</v>
      </c>
      <c r="P7245">
        <v>7.4999999999999997E-2</v>
      </c>
      <c r="Q7245" s="2">
        <v>2432.1</v>
      </c>
      <c r="R7245" s="2">
        <v>2018.6429999999998</v>
      </c>
      <c r="S7245" s="2">
        <v>8998.77</v>
      </c>
      <c r="T7245" s="2">
        <v>924.19800000000123</v>
      </c>
    </row>
    <row r="7246" spans="1:20" x14ac:dyDescent="0.25">
      <c r="A7246" t="s">
        <v>761</v>
      </c>
      <c r="B7246" t="s">
        <v>1</v>
      </c>
      <c r="C7246" t="s">
        <v>2</v>
      </c>
      <c r="D7246" s="1">
        <v>43200</v>
      </c>
      <c r="E7246" s="1">
        <v>43337</v>
      </c>
      <c r="F7246" s="1">
        <v>43341</v>
      </c>
      <c r="G7246" s="1">
        <v>43375</v>
      </c>
      <c r="H7246" s="13">
        <f>Orders[[#This Row],[DeliveryDate]]-Orders[[#This Row],[OrderDate]]</f>
        <v>38</v>
      </c>
      <c r="I7246" t="s">
        <v>3</v>
      </c>
      <c r="J7246" t="str">
        <f>_xlfn.XLOOKUP(Orders[[#This Row],[_SalesRepID]],'Sales team'!A:A,'Sales team'!B:B)</f>
        <v>Keith Griffin</v>
      </c>
      <c r="K7246">
        <v>2</v>
      </c>
      <c r="L7246">
        <v>15</v>
      </c>
      <c r="M7246">
        <v>237</v>
      </c>
      <c r="N7246" t="str">
        <f>_xlfn.XLOOKUP(Orders[[#This Row],[_ProductID]],Products!A:A,Products!C:C)</f>
        <v>Kitchen &amp; Dining</v>
      </c>
      <c r="O7246">
        <v>37</v>
      </c>
      <c r="P7246">
        <v>7.4999999999999997E-2</v>
      </c>
      <c r="Q7246" s="2">
        <v>2499.1</v>
      </c>
      <c r="R7246" s="2">
        <v>1624.415</v>
      </c>
      <c r="S7246" s="2">
        <v>9246.67</v>
      </c>
      <c r="T7246" s="2">
        <v>2749.01</v>
      </c>
    </row>
    <row r="7247" spans="1:20" x14ac:dyDescent="0.25">
      <c r="A7247" t="s">
        <v>762</v>
      </c>
      <c r="B7247" t="s">
        <v>1</v>
      </c>
      <c r="C7247" t="s">
        <v>25</v>
      </c>
      <c r="D7247" s="1">
        <v>43200</v>
      </c>
      <c r="E7247" s="1">
        <v>43337</v>
      </c>
      <c r="F7247" s="1">
        <v>43344</v>
      </c>
      <c r="G7247" s="1">
        <v>43355</v>
      </c>
      <c r="H7247" s="13">
        <f>Orders[[#This Row],[DeliveryDate]]-Orders[[#This Row],[OrderDate]]</f>
        <v>18</v>
      </c>
      <c r="I7247" t="s">
        <v>3</v>
      </c>
      <c r="J7247" t="str">
        <f>_xlfn.XLOOKUP(Orders[[#This Row],[_SalesRepID]],'Sales team'!A:A,'Sales team'!B:B)</f>
        <v>Keith Griffin</v>
      </c>
      <c r="K7247">
        <v>2</v>
      </c>
      <c r="L7247">
        <v>19</v>
      </c>
      <c r="M7247">
        <v>361</v>
      </c>
      <c r="N7247" t="str">
        <f>_xlfn.XLOOKUP(Orders[[#This Row],[_ProductID]],Products!A:A,Products!C:C)</f>
        <v>Home décor</v>
      </c>
      <c r="O7247">
        <v>30</v>
      </c>
      <c r="P7247">
        <v>0.15</v>
      </c>
      <c r="Q7247" s="2">
        <v>3564.4</v>
      </c>
      <c r="R7247" s="2">
        <v>1497.048</v>
      </c>
      <c r="S7247" s="2">
        <v>24237.919999999998</v>
      </c>
      <c r="T7247" s="2">
        <v>12261.535999999998</v>
      </c>
    </row>
    <row r="7248" spans="1:20" x14ac:dyDescent="0.25">
      <c r="A7248" t="s">
        <v>763</v>
      </c>
      <c r="B7248" t="s">
        <v>1</v>
      </c>
      <c r="C7248" t="s">
        <v>6</v>
      </c>
      <c r="D7248" s="1">
        <v>43200</v>
      </c>
      <c r="E7248" s="1">
        <v>43337</v>
      </c>
      <c r="F7248" s="1">
        <v>43352</v>
      </c>
      <c r="G7248" s="1">
        <v>43347</v>
      </c>
      <c r="H7248" s="13">
        <f>Orders[[#This Row],[DeliveryDate]]-Orders[[#This Row],[OrderDate]]</f>
        <v>10</v>
      </c>
      <c r="I7248" t="s">
        <v>3</v>
      </c>
      <c r="J7248" t="str">
        <f>_xlfn.XLOOKUP(Orders[[#This Row],[_SalesRepID]],'Sales team'!A:A,'Sales team'!B:B)</f>
        <v>Adam Hernandez</v>
      </c>
      <c r="K7248">
        <v>1</v>
      </c>
      <c r="L7248">
        <v>17</v>
      </c>
      <c r="M7248">
        <v>115</v>
      </c>
      <c r="N7248" t="str">
        <f>_xlfn.XLOOKUP(Orders[[#This Row],[_ProductID]],Products!A:A,Products!C:C)</f>
        <v>Home décor</v>
      </c>
      <c r="O7248">
        <v>24</v>
      </c>
      <c r="P7248">
        <v>7.4999999999999997E-2</v>
      </c>
      <c r="Q7248" s="2">
        <v>2532.6</v>
      </c>
      <c r="R7248" s="2">
        <v>1595.538</v>
      </c>
      <c r="S7248" s="2">
        <v>18741.240000000002</v>
      </c>
      <c r="T7248" s="2">
        <v>5976.9360000000015</v>
      </c>
    </row>
    <row r="7249" spans="1:20" x14ac:dyDescent="0.25">
      <c r="A7249" t="s">
        <v>749</v>
      </c>
      <c r="B7249" t="s">
        <v>5</v>
      </c>
      <c r="C7249" t="s">
        <v>15</v>
      </c>
      <c r="D7249" s="1">
        <v>43200</v>
      </c>
      <c r="E7249" s="1">
        <v>43336</v>
      </c>
      <c r="F7249" s="1">
        <v>43344</v>
      </c>
      <c r="G7249" s="1">
        <v>43349</v>
      </c>
      <c r="H7249" s="13">
        <f>Orders[[#This Row],[DeliveryDate]]-Orders[[#This Row],[OrderDate]]</f>
        <v>13</v>
      </c>
      <c r="I7249" t="s">
        <v>3</v>
      </c>
      <c r="J7249" t="str">
        <f>_xlfn.XLOOKUP(Orders[[#This Row],[_SalesRepID]],'Sales team'!A:A,'Sales team'!B:B)</f>
        <v>Paul Holmes</v>
      </c>
      <c r="K7249">
        <v>14</v>
      </c>
      <c r="L7249">
        <v>19</v>
      </c>
      <c r="M7249">
        <v>57</v>
      </c>
      <c r="N7249" t="str">
        <f>_xlfn.XLOOKUP(Orders[[#This Row],[_ProductID]],Products!A:A,Products!C:C)</f>
        <v>Home décor</v>
      </c>
      <c r="O7249">
        <v>36</v>
      </c>
      <c r="P7249">
        <v>0.05</v>
      </c>
      <c r="Q7249" s="2">
        <v>3993.2000000000003</v>
      </c>
      <c r="R7249" s="2">
        <v>1876.8040000000001</v>
      </c>
      <c r="S7249" s="2">
        <v>30348.32</v>
      </c>
      <c r="T7249" s="2">
        <v>15333.887999999999</v>
      </c>
    </row>
    <row r="7250" spans="1:20" x14ac:dyDescent="0.25">
      <c r="A7250" t="s">
        <v>750</v>
      </c>
      <c r="B7250" t="s">
        <v>5</v>
      </c>
      <c r="C7250" t="s">
        <v>6</v>
      </c>
      <c r="D7250" s="1">
        <v>43200</v>
      </c>
      <c r="E7250" s="1">
        <v>43336</v>
      </c>
      <c r="F7250" s="1">
        <v>43362</v>
      </c>
      <c r="G7250" s="1">
        <v>43357</v>
      </c>
      <c r="H7250" s="13">
        <f>Orders[[#This Row],[DeliveryDate]]-Orders[[#This Row],[OrderDate]]</f>
        <v>21</v>
      </c>
      <c r="I7250" t="s">
        <v>3</v>
      </c>
      <c r="J7250" t="str">
        <f>_xlfn.XLOOKUP(Orders[[#This Row],[_SalesRepID]],'Sales team'!A:A,'Sales team'!B:B)</f>
        <v>Anthony Berry</v>
      </c>
      <c r="K7250">
        <v>16</v>
      </c>
      <c r="L7250">
        <v>23</v>
      </c>
      <c r="M7250">
        <v>91</v>
      </c>
      <c r="N7250" t="str">
        <f>_xlfn.XLOOKUP(Orders[[#This Row],[_ProductID]],Products!A:A,Products!C:C)</f>
        <v>Furniture</v>
      </c>
      <c r="O7250">
        <v>12</v>
      </c>
      <c r="P7250">
        <v>7.4999999999999997E-2</v>
      </c>
      <c r="Q7250" s="2">
        <v>1005</v>
      </c>
      <c r="R7250" s="2">
        <v>793.95</v>
      </c>
      <c r="S7250" s="2">
        <v>5577.75</v>
      </c>
      <c r="T7250" s="2">
        <v>814.04999999999927</v>
      </c>
    </row>
    <row r="7251" spans="1:20" x14ac:dyDescent="0.25">
      <c r="A7251" t="s">
        <v>751</v>
      </c>
      <c r="B7251" t="s">
        <v>1</v>
      </c>
      <c r="C7251" t="s">
        <v>6</v>
      </c>
      <c r="D7251" s="1">
        <v>43300</v>
      </c>
      <c r="E7251" s="1">
        <v>43336</v>
      </c>
      <c r="F7251" s="1">
        <v>43340</v>
      </c>
      <c r="G7251" s="1">
        <v>43361</v>
      </c>
      <c r="H7251" s="13">
        <f>Orders[[#This Row],[DeliveryDate]]-Orders[[#This Row],[OrderDate]]</f>
        <v>25</v>
      </c>
      <c r="I7251" t="s">
        <v>3</v>
      </c>
      <c r="J7251" t="str">
        <f>_xlfn.XLOOKUP(Orders[[#This Row],[_SalesRepID]],'Sales team'!A:A,'Sales team'!B:B)</f>
        <v>George Lewis</v>
      </c>
      <c r="K7251">
        <v>8</v>
      </c>
      <c r="L7251">
        <v>15</v>
      </c>
      <c r="M7251">
        <v>147</v>
      </c>
      <c r="N7251" t="str">
        <f>_xlfn.XLOOKUP(Orders[[#This Row],[_ProductID]],Products!A:A,Products!C:C)</f>
        <v>Kitchen &amp; Dining</v>
      </c>
      <c r="O7251">
        <v>4</v>
      </c>
      <c r="P7251">
        <v>7.4999999999999997E-2</v>
      </c>
      <c r="Q7251" s="2">
        <v>3819</v>
      </c>
      <c r="R7251" s="2">
        <v>2176.83</v>
      </c>
      <c r="S7251" s="2">
        <v>28260.600000000002</v>
      </c>
      <c r="T7251" s="2">
        <v>10845.960000000003</v>
      </c>
    </row>
    <row r="7252" spans="1:20" x14ac:dyDescent="0.25">
      <c r="A7252" t="s">
        <v>752</v>
      </c>
      <c r="B7252" t="s">
        <v>1</v>
      </c>
      <c r="C7252" t="s">
        <v>2</v>
      </c>
      <c r="D7252" s="1">
        <v>43200</v>
      </c>
      <c r="E7252" s="1">
        <v>43336</v>
      </c>
      <c r="F7252" s="1">
        <v>43355</v>
      </c>
      <c r="G7252" s="1">
        <v>43368</v>
      </c>
      <c r="H7252" s="13">
        <f>Orders[[#This Row],[DeliveryDate]]-Orders[[#This Row],[OrderDate]]</f>
        <v>32</v>
      </c>
      <c r="I7252" t="s">
        <v>3</v>
      </c>
      <c r="J7252" t="str">
        <f>_xlfn.XLOOKUP(Orders[[#This Row],[_SalesRepID]],'Sales team'!A:A,'Sales team'!B:B)</f>
        <v>Stephen Payne</v>
      </c>
      <c r="K7252">
        <v>5</v>
      </c>
      <c r="L7252">
        <v>49</v>
      </c>
      <c r="M7252">
        <v>215</v>
      </c>
      <c r="N7252" t="str">
        <f>_xlfn.XLOOKUP(Orders[[#This Row],[_ProductID]],Products!A:A,Products!C:C)</f>
        <v>Home décor</v>
      </c>
      <c r="O7252">
        <v>46</v>
      </c>
      <c r="P7252">
        <v>0.05</v>
      </c>
      <c r="Q7252" s="2">
        <v>2251.2000000000003</v>
      </c>
      <c r="R7252" s="2">
        <v>968.01600000000008</v>
      </c>
      <c r="S7252" s="2">
        <v>4277.2800000000007</v>
      </c>
      <c r="T7252" s="2">
        <v>2341.2480000000005</v>
      </c>
    </row>
    <row r="7253" spans="1:20" x14ac:dyDescent="0.25">
      <c r="A7253" t="s">
        <v>753</v>
      </c>
      <c r="B7253" t="s">
        <v>1</v>
      </c>
      <c r="C7253" t="s">
        <v>6</v>
      </c>
      <c r="D7253" s="1">
        <v>43200</v>
      </c>
      <c r="E7253" s="1">
        <v>43336</v>
      </c>
      <c r="F7253" s="1">
        <v>43340</v>
      </c>
      <c r="G7253" s="1">
        <v>43341</v>
      </c>
      <c r="H7253" s="13">
        <f>Orders[[#This Row],[DeliveryDate]]-Orders[[#This Row],[OrderDate]]</f>
        <v>5</v>
      </c>
      <c r="I7253" t="s">
        <v>3</v>
      </c>
      <c r="J7253" t="str">
        <f>_xlfn.XLOOKUP(Orders[[#This Row],[_SalesRepID]],'Sales team'!A:A,'Sales team'!B:B)</f>
        <v>Joshua Bennett</v>
      </c>
      <c r="K7253">
        <v>6</v>
      </c>
      <c r="L7253">
        <v>1</v>
      </c>
      <c r="M7253">
        <v>106</v>
      </c>
      <c r="N7253" t="str">
        <f>_xlfn.XLOOKUP(Orders[[#This Row],[_ProductID]],Products!A:A,Products!C:C)</f>
        <v>Home décor</v>
      </c>
      <c r="O7253">
        <v>30</v>
      </c>
      <c r="P7253">
        <v>0.05</v>
      </c>
      <c r="Q7253" s="2">
        <v>964.80000000000007</v>
      </c>
      <c r="R7253" s="2">
        <v>665.71199999999999</v>
      </c>
      <c r="S7253" s="2">
        <v>7332.4800000000005</v>
      </c>
      <c r="T7253" s="2">
        <v>2006.7840000000006</v>
      </c>
    </row>
    <row r="7254" spans="1:20" x14ac:dyDescent="0.25">
      <c r="A7254" t="s">
        <v>754</v>
      </c>
      <c r="B7254" t="s">
        <v>1</v>
      </c>
      <c r="C7254" t="s">
        <v>13</v>
      </c>
      <c r="D7254" s="1">
        <v>43200</v>
      </c>
      <c r="E7254" s="1">
        <v>43336</v>
      </c>
      <c r="F7254" s="1">
        <v>43340</v>
      </c>
      <c r="G7254" s="1">
        <v>43376</v>
      </c>
      <c r="H7254" s="13">
        <f>Orders[[#This Row],[DeliveryDate]]-Orders[[#This Row],[OrderDate]]</f>
        <v>40</v>
      </c>
      <c r="I7254" t="s">
        <v>3</v>
      </c>
      <c r="J7254" t="str">
        <f>_xlfn.XLOOKUP(Orders[[#This Row],[_SalesRepID]],'Sales team'!A:A,'Sales team'!B:B)</f>
        <v>Jerry Green</v>
      </c>
      <c r="K7254">
        <v>3</v>
      </c>
      <c r="L7254">
        <v>33</v>
      </c>
      <c r="M7254">
        <v>307</v>
      </c>
      <c r="N7254" t="str">
        <f>_xlfn.XLOOKUP(Orders[[#This Row],[_ProductID]],Products!A:A,Products!C:C)</f>
        <v>Furniture</v>
      </c>
      <c r="O7254">
        <v>15</v>
      </c>
      <c r="P7254">
        <v>0.05</v>
      </c>
      <c r="Q7254" s="2">
        <v>1018.4</v>
      </c>
      <c r="R7254" s="2">
        <v>733.24799999999993</v>
      </c>
      <c r="S7254" s="2">
        <v>1934.9599999999998</v>
      </c>
      <c r="T7254" s="2">
        <v>468.46399999999994</v>
      </c>
    </row>
    <row r="7255" spans="1:20" x14ac:dyDescent="0.25">
      <c r="A7255" t="s">
        <v>739</v>
      </c>
      <c r="B7255" t="s">
        <v>1</v>
      </c>
      <c r="C7255" t="s">
        <v>46</v>
      </c>
      <c r="D7255" s="1">
        <v>43200</v>
      </c>
      <c r="E7255" s="1">
        <v>43335</v>
      </c>
      <c r="F7255" s="1">
        <v>43353</v>
      </c>
      <c r="G7255" s="1">
        <v>43353</v>
      </c>
      <c r="H7255" s="13">
        <f>Orders[[#This Row],[DeliveryDate]]-Orders[[#This Row],[OrderDate]]</f>
        <v>18</v>
      </c>
      <c r="I7255" t="s">
        <v>3</v>
      </c>
      <c r="J7255" t="str">
        <f>_xlfn.XLOOKUP(Orders[[#This Row],[_SalesRepID]],'Sales team'!A:A,'Sales team'!B:B)</f>
        <v>Carl Nguyen</v>
      </c>
      <c r="K7255">
        <v>12</v>
      </c>
      <c r="L7255">
        <v>33</v>
      </c>
      <c r="M7255">
        <v>79</v>
      </c>
      <c r="N7255" t="str">
        <f>_xlfn.XLOOKUP(Orders[[#This Row],[_ProductID]],Products!A:A,Products!C:C)</f>
        <v>Home décor</v>
      </c>
      <c r="O7255">
        <v>29</v>
      </c>
      <c r="P7255">
        <v>0.2</v>
      </c>
      <c r="Q7255" s="2">
        <v>3021.7000000000003</v>
      </c>
      <c r="R7255" s="2">
        <v>1661.9350000000002</v>
      </c>
      <c r="S7255" s="2">
        <v>14504.160000000002</v>
      </c>
      <c r="T7255" s="2">
        <v>4532.5500000000011</v>
      </c>
    </row>
    <row r="7256" spans="1:20" x14ac:dyDescent="0.25">
      <c r="A7256" t="s">
        <v>740</v>
      </c>
      <c r="B7256" t="s">
        <v>8</v>
      </c>
      <c r="C7256" t="s">
        <v>46</v>
      </c>
      <c r="D7256" s="1">
        <v>43200</v>
      </c>
      <c r="E7256" s="1">
        <v>43335</v>
      </c>
      <c r="F7256" s="1">
        <v>43363</v>
      </c>
      <c r="G7256" s="1">
        <v>43355</v>
      </c>
      <c r="H7256" s="13">
        <f>Orders[[#This Row],[DeliveryDate]]-Orders[[#This Row],[OrderDate]]</f>
        <v>20</v>
      </c>
      <c r="I7256" t="s">
        <v>3</v>
      </c>
      <c r="J7256" t="str">
        <f>_xlfn.XLOOKUP(Orders[[#This Row],[_SalesRepID]],'Sales team'!A:A,'Sales team'!B:B)</f>
        <v>Douglas Tucker</v>
      </c>
      <c r="K7256">
        <v>23</v>
      </c>
      <c r="L7256">
        <v>23</v>
      </c>
      <c r="M7256">
        <v>78</v>
      </c>
      <c r="N7256" t="str">
        <f>_xlfn.XLOOKUP(Orders[[#This Row],[_ProductID]],Products!A:A,Products!C:C)</f>
        <v>Home décor</v>
      </c>
      <c r="O7256">
        <v>46</v>
      </c>
      <c r="P7256">
        <v>0.4</v>
      </c>
      <c r="Q7256" s="2">
        <v>2251.2000000000003</v>
      </c>
      <c r="R7256" s="2">
        <v>1710.9120000000003</v>
      </c>
      <c r="S7256" s="2">
        <v>4052.16</v>
      </c>
      <c r="T7256" s="2">
        <v>-1080.5760000000009</v>
      </c>
    </row>
    <row r="7257" spans="1:20" x14ac:dyDescent="0.25">
      <c r="A7257" t="s">
        <v>741</v>
      </c>
      <c r="B7257" t="s">
        <v>1</v>
      </c>
      <c r="C7257" t="s">
        <v>6</v>
      </c>
      <c r="D7257" s="1">
        <v>43200</v>
      </c>
      <c r="E7257" s="1">
        <v>43335</v>
      </c>
      <c r="F7257" s="1">
        <v>43350</v>
      </c>
      <c r="G7257" s="1">
        <v>43341</v>
      </c>
      <c r="H7257" s="13">
        <f>Orders[[#This Row],[DeliveryDate]]-Orders[[#This Row],[OrderDate]]</f>
        <v>6</v>
      </c>
      <c r="I7257" t="s">
        <v>3</v>
      </c>
      <c r="J7257" t="str">
        <f>_xlfn.XLOOKUP(Orders[[#This Row],[_SalesRepID]],'Sales team'!A:A,'Sales team'!B:B)</f>
        <v>Carl Nguyen</v>
      </c>
      <c r="K7257">
        <v>12</v>
      </c>
      <c r="L7257">
        <v>8</v>
      </c>
      <c r="M7257">
        <v>156</v>
      </c>
      <c r="N7257" t="str">
        <f>_xlfn.XLOOKUP(Orders[[#This Row],[_ProductID]],Products!A:A,Products!C:C)</f>
        <v>Electronics</v>
      </c>
      <c r="O7257">
        <v>6</v>
      </c>
      <c r="P7257">
        <v>7.4999999999999997E-2</v>
      </c>
      <c r="Q7257" s="2">
        <v>2619.7000000000003</v>
      </c>
      <c r="R7257" s="2">
        <v>1074.077</v>
      </c>
      <c r="S7257" s="2">
        <v>9692.8900000000012</v>
      </c>
      <c r="T7257" s="2">
        <v>5396.5820000000012</v>
      </c>
    </row>
    <row r="7258" spans="1:20" x14ac:dyDescent="0.25">
      <c r="A7258" t="s">
        <v>742</v>
      </c>
      <c r="B7258" t="s">
        <v>5</v>
      </c>
      <c r="C7258" t="s">
        <v>2</v>
      </c>
      <c r="D7258" s="1">
        <v>43200</v>
      </c>
      <c r="E7258" s="1">
        <v>43335</v>
      </c>
      <c r="F7258" s="1">
        <v>43338</v>
      </c>
      <c r="G7258" s="1">
        <v>43363</v>
      </c>
      <c r="H7258" s="13">
        <f>Orders[[#This Row],[DeliveryDate]]-Orders[[#This Row],[OrderDate]]</f>
        <v>28</v>
      </c>
      <c r="I7258" t="s">
        <v>3</v>
      </c>
      <c r="J7258" t="str">
        <f>_xlfn.XLOOKUP(Orders[[#This Row],[_SalesRepID]],'Sales team'!A:A,'Sales team'!B:B)</f>
        <v>Todd Roberts</v>
      </c>
      <c r="K7258">
        <v>13</v>
      </c>
      <c r="L7258">
        <v>33</v>
      </c>
      <c r="M7258">
        <v>227</v>
      </c>
      <c r="N7258" t="str">
        <f>_xlfn.XLOOKUP(Orders[[#This Row],[_ProductID]],Products!A:A,Products!C:C)</f>
        <v>Home décor</v>
      </c>
      <c r="O7258">
        <v>29</v>
      </c>
      <c r="P7258">
        <v>7.4999999999999997E-2</v>
      </c>
      <c r="Q7258" s="2">
        <v>2010</v>
      </c>
      <c r="R7258" s="2">
        <v>884.4</v>
      </c>
      <c r="S7258" s="2">
        <v>3718.5</v>
      </c>
      <c r="T7258" s="2">
        <v>1949.7</v>
      </c>
    </row>
    <row r="7259" spans="1:20" x14ac:dyDescent="0.25">
      <c r="A7259" t="s">
        <v>743</v>
      </c>
      <c r="B7259" t="s">
        <v>1</v>
      </c>
      <c r="C7259" t="s">
        <v>6</v>
      </c>
      <c r="D7259" s="1">
        <v>43200</v>
      </c>
      <c r="E7259" s="1">
        <v>43335</v>
      </c>
      <c r="F7259" s="1">
        <v>43337</v>
      </c>
      <c r="G7259" s="1">
        <v>43353</v>
      </c>
      <c r="H7259" s="13">
        <f>Orders[[#This Row],[DeliveryDate]]-Orders[[#This Row],[OrderDate]]</f>
        <v>18</v>
      </c>
      <c r="I7259" t="s">
        <v>3</v>
      </c>
      <c r="J7259" t="str">
        <f>_xlfn.XLOOKUP(Orders[[#This Row],[_SalesRepID]],'Sales team'!A:A,'Sales team'!B:B)</f>
        <v>George Lewis</v>
      </c>
      <c r="K7259">
        <v>8</v>
      </c>
      <c r="L7259">
        <v>31</v>
      </c>
      <c r="M7259">
        <v>89</v>
      </c>
      <c r="N7259" t="str">
        <f>_xlfn.XLOOKUP(Orders[[#This Row],[_ProductID]],Products!A:A,Products!C:C)</f>
        <v>Kitchen &amp; Dining</v>
      </c>
      <c r="O7259">
        <v>13</v>
      </c>
      <c r="P7259">
        <v>0.4</v>
      </c>
      <c r="Q7259" s="2">
        <v>1145.7</v>
      </c>
      <c r="R7259" s="2">
        <v>687.42</v>
      </c>
      <c r="S7259" s="2">
        <v>4124.5200000000004</v>
      </c>
      <c r="T7259" s="2">
        <v>0</v>
      </c>
    </row>
    <row r="7260" spans="1:20" x14ac:dyDescent="0.25">
      <c r="A7260" t="s">
        <v>744</v>
      </c>
      <c r="B7260" t="s">
        <v>5</v>
      </c>
      <c r="C7260" t="s">
        <v>2</v>
      </c>
      <c r="D7260" s="1">
        <v>43200</v>
      </c>
      <c r="E7260" s="1">
        <v>43335</v>
      </c>
      <c r="F7260" s="1">
        <v>43360</v>
      </c>
      <c r="G7260" s="1">
        <v>43340</v>
      </c>
      <c r="H7260" s="13">
        <f>Orders[[#This Row],[DeliveryDate]]-Orders[[#This Row],[OrderDate]]</f>
        <v>5</v>
      </c>
      <c r="I7260" t="s">
        <v>3</v>
      </c>
      <c r="J7260" t="str">
        <f>_xlfn.XLOOKUP(Orders[[#This Row],[_SalesRepID]],'Sales team'!A:A,'Sales team'!B:B)</f>
        <v>Anthony Berry</v>
      </c>
      <c r="K7260">
        <v>16</v>
      </c>
      <c r="L7260">
        <v>43</v>
      </c>
      <c r="M7260">
        <v>252</v>
      </c>
      <c r="N7260" t="str">
        <f>_xlfn.XLOOKUP(Orders[[#This Row],[_ProductID]],Products!A:A,Products!C:C)</f>
        <v>Kitchen &amp; Dining</v>
      </c>
      <c r="O7260">
        <v>7</v>
      </c>
      <c r="P7260">
        <v>0.15</v>
      </c>
      <c r="Q7260" s="2">
        <v>3618</v>
      </c>
      <c r="R7260" s="2">
        <v>1447.2</v>
      </c>
      <c r="S7260" s="2">
        <v>9225.9</v>
      </c>
      <c r="T7260" s="2">
        <v>4884.2999999999993</v>
      </c>
    </row>
    <row r="7261" spans="1:20" x14ac:dyDescent="0.25">
      <c r="A7261" t="s">
        <v>745</v>
      </c>
      <c r="B7261" t="s">
        <v>1</v>
      </c>
      <c r="C7261" t="s">
        <v>2</v>
      </c>
      <c r="D7261" s="1">
        <v>43200</v>
      </c>
      <c r="E7261" s="1">
        <v>43335</v>
      </c>
      <c r="F7261" s="1">
        <v>43351</v>
      </c>
      <c r="G7261" s="1">
        <v>43370</v>
      </c>
      <c r="H7261" s="13">
        <f>Orders[[#This Row],[DeliveryDate]]-Orders[[#This Row],[OrderDate]]</f>
        <v>35</v>
      </c>
      <c r="I7261" t="s">
        <v>3</v>
      </c>
      <c r="J7261" t="str">
        <f>_xlfn.XLOOKUP(Orders[[#This Row],[_SalesRepID]],'Sales team'!A:A,'Sales team'!B:B)</f>
        <v>Joshua Ryan</v>
      </c>
      <c r="K7261">
        <v>9</v>
      </c>
      <c r="L7261">
        <v>19</v>
      </c>
      <c r="M7261">
        <v>217</v>
      </c>
      <c r="N7261" t="str">
        <f>_xlfn.XLOOKUP(Orders[[#This Row],[_ProductID]],Products!A:A,Products!C:C)</f>
        <v>Furniture</v>
      </c>
      <c r="O7261">
        <v>15</v>
      </c>
      <c r="P7261">
        <v>0.05</v>
      </c>
      <c r="Q7261" s="2">
        <v>3551</v>
      </c>
      <c r="R7261" s="2">
        <v>2982.8399999999997</v>
      </c>
      <c r="S7261" s="2">
        <v>16867.25</v>
      </c>
      <c r="T7261" s="2">
        <v>1953.0500000000011</v>
      </c>
    </row>
    <row r="7262" spans="1:20" x14ac:dyDescent="0.25">
      <c r="A7262" t="s">
        <v>746</v>
      </c>
      <c r="B7262" t="s">
        <v>5</v>
      </c>
      <c r="C7262" t="s">
        <v>2</v>
      </c>
      <c r="D7262" s="1">
        <v>43200</v>
      </c>
      <c r="E7262" s="1">
        <v>43335</v>
      </c>
      <c r="F7262" s="1">
        <v>43337</v>
      </c>
      <c r="G7262" s="1">
        <v>43343</v>
      </c>
      <c r="H7262" s="13">
        <f>Orders[[#This Row],[DeliveryDate]]-Orders[[#This Row],[OrderDate]]</f>
        <v>8</v>
      </c>
      <c r="I7262" t="s">
        <v>3</v>
      </c>
      <c r="J7262" t="str">
        <f>_xlfn.XLOOKUP(Orders[[#This Row],[_SalesRepID]],'Sales team'!A:A,'Sales team'!B:B)</f>
        <v>Todd Roberts</v>
      </c>
      <c r="K7262">
        <v>13</v>
      </c>
      <c r="L7262">
        <v>3</v>
      </c>
      <c r="M7262">
        <v>222</v>
      </c>
      <c r="N7262" t="str">
        <f>_xlfn.XLOOKUP(Orders[[#This Row],[_ProductID]],Products!A:A,Products!C:C)</f>
        <v>Home décor</v>
      </c>
      <c r="O7262">
        <v>3</v>
      </c>
      <c r="P7262">
        <v>7.4999999999999997E-2</v>
      </c>
      <c r="Q7262" s="2">
        <v>944.7</v>
      </c>
      <c r="R7262" s="2">
        <v>736.8660000000001</v>
      </c>
      <c r="S7262" s="2">
        <v>4369.2375000000002</v>
      </c>
      <c r="T7262" s="2">
        <v>684.9074999999998</v>
      </c>
    </row>
    <row r="7263" spans="1:20" x14ac:dyDescent="0.25">
      <c r="A7263" t="s">
        <v>747</v>
      </c>
      <c r="B7263" t="s">
        <v>1</v>
      </c>
      <c r="C7263" t="s">
        <v>15</v>
      </c>
      <c r="D7263" s="1">
        <v>43200</v>
      </c>
      <c r="E7263" s="1">
        <v>43335</v>
      </c>
      <c r="F7263" s="1">
        <v>43346</v>
      </c>
      <c r="G7263" s="1">
        <v>43353</v>
      </c>
      <c r="H7263" s="13">
        <f>Orders[[#This Row],[DeliveryDate]]-Orders[[#This Row],[OrderDate]]</f>
        <v>18</v>
      </c>
      <c r="I7263" t="s">
        <v>3</v>
      </c>
      <c r="J7263" t="str">
        <f>_xlfn.XLOOKUP(Orders[[#This Row],[_SalesRepID]],'Sales team'!A:A,'Sales team'!B:B)</f>
        <v>Joshua Little</v>
      </c>
      <c r="K7263">
        <v>11</v>
      </c>
      <c r="L7263">
        <v>26</v>
      </c>
      <c r="M7263">
        <v>29</v>
      </c>
      <c r="N7263" t="str">
        <f>_xlfn.XLOOKUP(Orders[[#This Row],[_ProductID]],Products!A:A,Products!C:C)</f>
        <v>Home décor</v>
      </c>
      <c r="O7263">
        <v>2</v>
      </c>
      <c r="P7263">
        <v>7.4999999999999997E-2</v>
      </c>
      <c r="Q7263" s="2">
        <v>174.20000000000002</v>
      </c>
      <c r="R7263" s="2">
        <v>74.906000000000006</v>
      </c>
      <c r="S7263" s="2">
        <v>644.54000000000008</v>
      </c>
      <c r="T7263" s="2">
        <v>344.91600000000005</v>
      </c>
    </row>
    <row r="7264" spans="1:20" x14ac:dyDescent="0.25">
      <c r="A7264" t="s">
        <v>748</v>
      </c>
      <c r="B7264" t="s">
        <v>5</v>
      </c>
      <c r="C7264" t="s">
        <v>15</v>
      </c>
      <c r="D7264" s="1">
        <v>43200</v>
      </c>
      <c r="E7264" s="1">
        <v>43335</v>
      </c>
      <c r="F7264" s="1">
        <v>43359</v>
      </c>
      <c r="G7264" s="1">
        <v>43343</v>
      </c>
      <c r="H7264" s="13">
        <f>Orders[[#This Row],[DeliveryDate]]-Orders[[#This Row],[OrderDate]]</f>
        <v>8</v>
      </c>
      <c r="I7264" t="s">
        <v>3</v>
      </c>
      <c r="J7264" t="str">
        <f>_xlfn.XLOOKUP(Orders[[#This Row],[_SalesRepID]],'Sales team'!A:A,'Sales team'!B:B)</f>
        <v>Todd Roberts</v>
      </c>
      <c r="K7264">
        <v>13</v>
      </c>
      <c r="L7264">
        <v>3</v>
      </c>
      <c r="M7264">
        <v>17</v>
      </c>
      <c r="N7264" t="str">
        <f>_xlfn.XLOOKUP(Orders[[#This Row],[_ProductID]],Products!A:A,Products!C:C)</f>
        <v>Home décor</v>
      </c>
      <c r="O7264">
        <v>30</v>
      </c>
      <c r="P7264">
        <v>7.4999999999999997E-2</v>
      </c>
      <c r="Q7264" s="2">
        <v>1809</v>
      </c>
      <c r="R7264" s="2">
        <v>1465.2900000000002</v>
      </c>
      <c r="S7264" s="2">
        <v>6693.3</v>
      </c>
      <c r="T7264" s="2">
        <v>832.13999999999942</v>
      </c>
    </row>
    <row r="7265" spans="1:20" x14ac:dyDescent="0.25">
      <c r="A7265" t="s">
        <v>729</v>
      </c>
      <c r="B7265" t="s">
        <v>10</v>
      </c>
      <c r="C7265" t="s">
        <v>13</v>
      </c>
      <c r="D7265" s="1">
        <v>43200</v>
      </c>
      <c r="E7265" s="1">
        <v>43334</v>
      </c>
      <c r="F7265" s="1">
        <v>43352</v>
      </c>
      <c r="G7265" s="1">
        <v>43339</v>
      </c>
      <c r="H7265" s="13">
        <f>Orders[[#This Row],[DeliveryDate]]-Orders[[#This Row],[OrderDate]]</f>
        <v>5</v>
      </c>
      <c r="I7265" t="s">
        <v>3</v>
      </c>
      <c r="J7265" t="str">
        <f>_xlfn.XLOOKUP(Orders[[#This Row],[_SalesRepID]],'Sales team'!A:A,'Sales team'!B:B)</f>
        <v>Donald Reynolds</v>
      </c>
      <c r="K7265">
        <v>26</v>
      </c>
      <c r="L7265">
        <v>22</v>
      </c>
      <c r="M7265">
        <v>261</v>
      </c>
      <c r="N7265" t="str">
        <f>_xlfn.XLOOKUP(Orders[[#This Row],[_ProductID]],Products!A:A,Products!C:C)</f>
        <v>Furniture</v>
      </c>
      <c r="O7265">
        <v>20</v>
      </c>
      <c r="P7265">
        <v>7.4999999999999997E-2</v>
      </c>
      <c r="Q7265" s="2">
        <v>6445.4000000000005</v>
      </c>
      <c r="R7265" s="2">
        <v>3544.9700000000007</v>
      </c>
      <c r="S7265" s="2">
        <v>29809.975000000006</v>
      </c>
      <c r="T7265" s="2">
        <v>12085.125000000004</v>
      </c>
    </row>
    <row r="7266" spans="1:20" x14ac:dyDescent="0.25">
      <c r="A7266" t="s">
        <v>730</v>
      </c>
      <c r="B7266" t="s">
        <v>5</v>
      </c>
      <c r="C7266" t="s">
        <v>6</v>
      </c>
      <c r="D7266" s="1">
        <v>43300</v>
      </c>
      <c r="E7266" s="1">
        <v>43334</v>
      </c>
      <c r="F7266" s="1">
        <v>43361</v>
      </c>
      <c r="G7266" s="1">
        <v>43341</v>
      </c>
      <c r="H7266" s="13">
        <f>Orders[[#This Row],[DeliveryDate]]-Orders[[#This Row],[OrderDate]]</f>
        <v>7</v>
      </c>
      <c r="I7266" t="s">
        <v>3</v>
      </c>
      <c r="J7266" t="str">
        <f>_xlfn.XLOOKUP(Orders[[#This Row],[_SalesRepID]],'Sales team'!A:A,'Sales team'!B:B)</f>
        <v>Frank Brown</v>
      </c>
      <c r="K7266">
        <v>17</v>
      </c>
      <c r="L7266">
        <v>42</v>
      </c>
      <c r="M7266">
        <v>95</v>
      </c>
      <c r="N7266" t="str">
        <f>_xlfn.XLOOKUP(Orders[[#This Row],[_ProductID]],Products!A:A,Products!C:C)</f>
        <v>Electronics</v>
      </c>
      <c r="O7266">
        <v>6</v>
      </c>
      <c r="P7266">
        <v>0.05</v>
      </c>
      <c r="Q7266" s="2">
        <v>227.8</v>
      </c>
      <c r="R7266" s="2">
        <v>93.397999999999996</v>
      </c>
      <c r="S7266" s="2">
        <v>1514.8700000000001</v>
      </c>
      <c r="T7266" s="2">
        <v>861.08400000000017</v>
      </c>
    </row>
    <row r="7267" spans="1:20" x14ac:dyDescent="0.25">
      <c r="A7267" t="s">
        <v>731</v>
      </c>
      <c r="B7267" t="s">
        <v>10</v>
      </c>
      <c r="C7267" t="s">
        <v>15</v>
      </c>
      <c r="D7267" s="1">
        <v>43200</v>
      </c>
      <c r="E7267" s="1">
        <v>43334</v>
      </c>
      <c r="F7267" s="1">
        <v>43343</v>
      </c>
      <c r="G7267" s="1">
        <v>43364</v>
      </c>
      <c r="H7267" s="13">
        <f>Orders[[#This Row],[DeliveryDate]]-Orders[[#This Row],[OrderDate]]</f>
        <v>30</v>
      </c>
      <c r="I7267" t="s">
        <v>3</v>
      </c>
      <c r="J7267" t="str">
        <f>_xlfn.XLOOKUP(Orders[[#This Row],[_SalesRepID]],'Sales team'!A:A,'Sales team'!B:B)</f>
        <v>Donald Reynolds</v>
      </c>
      <c r="K7267">
        <v>26</v>
      </c>
      <c r="L7267">
        <v>11</v>
      </c>
      <c r="M7267">
        <v>22</v>
      </c>
      <c r="N7267" t="str">
        <f>_xlfn.XLOOKUP(Orders[[#This Row],[_ProductID]],Products!A:A,Products!C:C)</f>
        <v>Furniture</v>
      </c>
      <c r="O7267">
        <v>38</v>
      </c>
      <c r="P7267">
        <v>0.15</v>
      </c>
      <c r="Q7267" s="2">
        <v>247.9</v>
      </c>
      <c r="R7267" s="2">
        <v>151.21899999999999</v>
      </c>
      <c r="S7267" s="2">
        <v>1053.575</v>
      </c>
      <c r="T7267" s="2">
        <v>297.48</v>
      </c>
    </row>
    <row r="7268" spans="1:20" x14ac:dyDescent="0.25">
      <c r="A7268" t="s">
        <v>732</v>
      </c>
      <c r="B7268" t="s">
        <v>5</v>
      </c>
      <c r="C7268" t="s">
        <v>6</v>
      </c>
      <c r="D7268" s="1">
        <v>43200</v>
      </c>
      <c r="E7268" s="1">
        <v>43334</v>
      </c>
      <c r="F7268" s="1">
        <v>43337</v>
      </c>
      <c r="G7268" s="1">
        <v>43346</v>
      </c>
      <c r="H7268" s="13">
        <f>Orders[[#This Row],[DeliveryDate]]-Orders[[#This Row],[OrderDate]]</f>
        <v>12</v>
      </c>
      <c r="I7268" t="s">
        <v>3</v>
      </c>
      <c r="J7268" t="str">
        <f>_xlfn.XLOOKUP(Orders[[#This Row],[_SalesRepID]],'Sales team'!A:A,'Sales team'!B:B)</f>
        <v>Shawn Wallace</v>
      </c>
      <c r="K7268">
        <v>18</v>
      </c>
      <c r="L7268">
        <v>37</v>
      </c>
      <c r="M7268">
        <v>102</v>
      </c>
      <c r="N7268" t="str">
        <f>_xlfn.XLOOKUP(Orders[[#This Row],[_ProductID]],Products!A:A,Products!C:C)</f>
        <v>Home décor</v>
      </c>
      <c r="O7268">
        <v>31</v>
      </c>
      <c r="P7268">
        <v>7.4999999999999997E-2</v>
      </c>
      <c r="Q7268" s="2">
        <v>1031.8</v>
      </c>
      <c r="R7268" s="2">
        <v>763.53199999999993</v>
      </c>
      <c r="S7268" s="2">
        <v>7635.32</v>
      </c>
      <c r="T7268" s="2">
        <v>1527.0640000000003</v>
      </c>
    </row>
    <row r="7269" spans="1:20" x14ac:dyDescent="0.25">
      <c r="A7269" t="s">
        <v>733</v>
      </c>
      <c r="B7269" t="s">
        <v>5</v>
      </c>
      <c r="C7269" t="s">
        <v>25</v>
      </c>
      <c r="D7269" s="1">
        <v>43300</v>
      </c>
      <c r="E7269" s="1">
        <v>43334</v>
      </c>
      <c r="F7269" s="1">
        <v>43336</v>
      </c>
      <c r="G7269" s="1">
        <v>43367</v>
      </c>
      <c r="H7269" s="13">
        <f>Orders[[#This Row],[DeliveryDate]]-Orders[[#This Row],[OrderDate]]</f>
        <v>33</v>
      </c>
      <c r="I7269" t="s">
        <v>3</v>
      </c>
      <c r="J7269" t="str">
        <f>_xlfn.XLOOKUP(Orders[[#This Row],[_SalesRepID]],'Sales team'!A:A,'Sales team'!B:B)</f>
        <v>Paul Holmes</v>
      </c>
      <c r="K7269">
        <v>14</v>
      </c>
      <c r="L7269">
        <v>45</v>
      </c>
      <c r="M7269">
        <v>353</v>
      </c>
      <c r="N7269" t="str">
        <f>_xlfn.XLOOKUP(Orders[[#This Row],[_ProductID]],Products!A:A,Products!C:C)</f>
        <v>Furniture</v>
      </c>
      <c r="O7269">
        <v>38</v>
      </c>
      <c r="P7269">
        <v>0.05</v>
      </c>
      <c r="Q7269" s="2">
        <v>2237.8000000000002</v>
      </c>
      <c r="R7269" s="2">
        <v>1499.3260000000002</v>
      </c>
      <c r="S7269" s="2">
        <v>6377.7300000000005</v>
      </c>
      <c r="T7269" s="2">
        <v>1879.7519999999995</v>
      </c>
    </row>
    <row r="7270" spans="1:20" x14ac:dyDescent="0.25">
      <c r="A7270" t="s">
        <v>734</v>
      </c>
      <c r="B7270" t="s">
        <v>1</v>
      </c>
      <c r="C7270" t="s">
        <v>6</v>
      </c>
      <c r="D7270" s="1">
        <v>43200</v>
      </c>
      <c r="E7270" s="1">
        <v>43334</v>
      </c>
      <c r="F7270" s="1">
        <v>43355</v>
      </c>
      <c r="G7270" s="1">
        <v>43357</v>
      </c>
      <c r="H7270" s="13">
        <f>Orders[[#This Row],[DeliveryDate]]-Orders[[#This Row],[OrderDate]]</f>
        <v>23</v>
      </c>
      <c r="I7270" t="s">
        <v>3</v>
      </c>
      <c r="J7270" t="str">
        <f>_xlfn.XLOOKUP(Orders[[#This Row],[_SalesRepID]],'Sales team'!A:A,'Sales team'!B:B)</f>
        <v>George Lewis</v>
      </c>
      <c r="K7270">
        <v>8</v>
      </c>
      <c r="L7270">
        <v>11</v>
      </c>
      <c r="M7270">
        <v>121</v>
      </c>
      <c r="N7270" t="str">
        <f>_xlfn.XLOOKUP(Orders[[#This Row],[_ProductID]],Products!A:A,Products!C:C)</f>
        <v>Furniture</v>
      </c>
      <c r="O7270">
        <v>38</v>
      </c>
      <c r="P7270">
        <v>0.1</v>
      </c>
      <c r="Q7270" s="2">
        <v>1179.2</v>
      </c>
      <c r="R7270" s="2">
        <v>825.43999999999994</v>
      </c>
      <c r="S7270" s="2">
        <v>5306.4000000000005</v>
      </c>
      <c r="T7270" s="2">
        <v>1179.2000000000007</v>
      </c>
    </row>
    <row r="7271" spans="1:20" x14ac:dyDescent="0.25">
      <c r="A7271" t="s">
        <v>735</v>
      </c>
      <c r="B7271" t="s">
        <v>1</v>
      </c>
      <c r="C7271" t="s">
        <v>2</v>
      </c>
      <c r="D7271" s="1">
        <v>43200</v>
      </c>
      <c r="E7271" s="1">
        <v>43334</v>
      </c>
      <c r="F7271" s="1">
        <v>43349</v>
      </c>
      <c r="G7271" s="1">
        <v>43362</v>
      </c>
      <c r="H7271" s="13">
        <f>Orders[[#This Row],[DeliveryDate]]-Orders[[#This Row],[OrderDate]]</f>
        <v>28</v>
      </c>
      <c r="I7271" t="s">
        <v>3</v>
      </c>
      <c r="J7271" t="str">
        <f>_xlfn.XLOOKUP(Orders[[#This Row],[_SalesRepID]],'Sales team'!A:A,'Sales team'!B:B)</f>
        <v>Stephen Payne</v>
      </c>
      <c r="K7271">
        <v>5</v>
      </c>
      <c r="L7271">
        <v>50</v>
      </c>
      <c r="M7271">
        <v>238</v>
      </c>
      <c r="N7271" t="str">
        <f>_xlfn.XLOOKUP(Orders[[#This Row],[_ProductID]],Products!A:A,Products!C:C)</f>
        <v>Home décor</v>
      </c>
      <c r="O7271">
        <v>21</v>
      </c>
      <c r="P7271">
        <v>7.4999999999999997E-2</v>
      </c>
      <c r="Q7271" s="2">
        <v>2378.5</v>
      </c>
      <c r="R7271" s="2">
        <v>1546.0250000000001</v>
      </c>
      <c r="S7271" s="2">
        <v>15400.7875</v>
      </c>
      <c r="T7271" s="2">
        <v>4578.6124999999993</v>
      </c>
    </row>
    <row r="7272" spans="1:20" x14ac:dyDescent="0.25">
      <c r="A7272" t="s">
        <v>736</v>
      </c>
      <c r="B7272" t="s">
        <v>5</v>
      </c>
      <c r="C7272" t="s">
        <v>6</v>
      </c>
      <c r="D7272" s="1">
        <v>43200</v>
      </c>
      <c r="E7272" s="1">
        <v>43334</v>
      </c>
      <c r="F7272" s="1">
        <v>43357</v>
      </c>
      <c r="G7272" s="1">
        <v>43354</v>
      </c>
      <c r="H7272" s="13">
        <f>Orders[[#This Row],[DeliveryDate]]-Orders[[#This Row],[OrderDate]]</f>
        <v>20</v>
      </c>
      <c r="I7272" t="s">
        <v>3</v>
      </c>
      <c r="J7272" t="str">
        <f>_xlfn.XLOOKUP(Orders[[#This Row],[_SalesRepID]],'Sales team'!A:A,'Sales team'!B:B)</f>
        <v>Carl Nguyen</v>
      </c>
      <c r="K7272">
        <v>12</v>
      </c>
      <c r="L7272">
        <v>49</v>
      </c>
      <c r="M7272">
        <v>134</v>
      </c>
      <c r="N7272" t="str">
        <f>_xlfn.XLOOKUP(Orders[[#This Row],[_ProductID]],Products!A:A,Products!C:C)</f>
        <v>Home décor</v>
      </c>
      <c r="O7272">
        <v>41</v>
      </c>
      <c r="P7272">
        <v>0.05</v>
      </c>
      <c r="Q7272" s="2">
        <v>1025.1000000000001</v>
      </c>
      <c r="R7272" s="2">
        <v>768.82500000000005</v>
      </c>
      <c r="S7272" s="2">
        <v>973.84500000000003</v>
      </c>
      <c r="T7272" s="2">
        <v>205.01999999999998</v>
      </c>
    </row>
    <row r="7273" spans="1:20" x14ac:dyDescent="0.25">
      <c r="A7273" t="s">
        <v>737</v>
      </c>
      <c r="B7273" t="s">
        <v>8</v>
      </c>
      <c r="C7273" t="s">
        <v>6</v>
      </c>
      <c r="D7273" s="1">
        <v>43200</v>
      </c>
      <c r="E7273" s="1">
        <v>43334</v>
      </c>
      <c r="F7273" s="1">
        <v>43336</v>
      </c>
      <c r="G7273" s="1">
        <v>43354</v>
      </c>
      <c r="H7273" s="13">
        <f>Orders[[#This Row],[DeliveryDate]]-Orders[[#This Row],[OrderDate]]</f>
        <v>20</v>
      </c>
      <c r="I7273" t="s">
        <v>3</v>
      </c>
      <c r="J7273" t="str">
        <f>_xlfn.XLOOKUP(Orders[[#This Row],[_SalesRepID]],'Sales team'!A:A,'Sales team'!B:B)</f>
        <v>Samuel Fowler</v>
      </c>
      <c r="K7273">
        <v>21</v>
      </c>
      <c r="L7273">
        <v>44</v>
      </c>
      <c r="M7273">
        <v>136</v>
      </c>
      <c r="N7273" t="str">
        <f>_xlfn.XLOOKUP(Orders[[#This Row],[_ProductID]],Products!A:A,Products!C:C)</f>
        <v>Home décor</v>
      </c>
      <c r="O7273">
        <v>2</v>
      </c>
      <c r="P7273">
        <v>0.05</v>
      </c>
      <c r="Q7273" s="2">
        <v>1802.3</v>
      </c>
      <c r="R7273" s="2">
        <v>720.92000000000007</v>
      </c>
      <c r="S7273" s="2">
        <v>10273.109999999999</v>
      </c>
      <c r="T7273" s="2">
        <v>5947.5899999999983</v>
      </c>
    </row>
    <row r="7274" spans="1:20" x14ac:dyDescent="0.25">
      <c r="A7274" t="s">
        <v>738</v>
      </c>
      <c r="B7274" t="s">
        <v>5</v>
      </c>
      <c r="C7274" t="s">
        <v>6</v>
      </c>
      <c r="D7274" s="1">
        <v>43200</v>
      </c>
      <c r="E7274" s="1">
        <v>43334</v>
      </c>
      <c r="F7274" s="1">
        <v>43342</v>
      </c>
      <c r="G7274" s="1">
        <v>43346</v>
      </c>
      <c r="H7274" s="13">
        <f>Orders[[#This Row],[DeliveryDate]]-Orders[[#This Row],[OrderDate]]</f>
        <v>12</v>
      </c>
      <c r="I7274" t="s">
        <v>3</v>
      </c>
      <c r="J7274" t="str">
        <f>_xlfn.XLOOKUP(Orders[[#This Row],[_SalesRepID]],'Sales team'!A:A,'Sales team'!B:B)</f>
        <v>Roger Alexander</v>
      </c>
      <c r="K7274">
        <v>15</v>
      </c>
      <c r="L7274">
        <v>27</v>
      </c>
      <c r="M7274">
        <v>120</v>
      </c>
      <c r="N7274" t="str">
        <f>_xlfn.XLOOKUP(Orders[[#This Row],[_ProductID]],Products!A:A,Products!C:C)</f>
        <v>Home décor</v>
      </c>
      <c r="O7274">
        <v>39</v>
      </c>
      <c r="P7274">
        <v>7.4999999999999997E-2</v>
      </c>
      <c r="Q7274" s="2">
        <v>1916.2</v>
      </c>
      <c r="R7274" s="2">
        <v>1015.5860000000001</v>
      </c>
      <c r="S7274" s="2">
        <v>10634.910000000002</v>
      </c>
      <c r="T7274" s="2">
        <v>4541.3940000000011</v>
      </c>
    </row>
    <row r="7275" spans="1:20" x14ac:dyDescent="0.25">
      <c r="A7275" t="s">
        <v>719</v>
      </c>
      <c r="B7275" t="s">
        <v>5</v>
      </c>
      <c r="C7275" t="s">
        <v>13</v>
      </c>
      <c r="D7275" s="1">
        <v>43200</v>
      </c>
      <c r="E7275" s="1">
        <v>43333</v>
      </c>
      <c r="F7275" s="1">
        <v>43355</v>
      </c>
      <c r="G7275" s="1">
        <v>43348</v>
      </c>
      <c r="H7275" s="13">
        <f>Orders[[#This Row],[DeliveryDate]]-Orders[[#This Row],[OrderDate]]</f>
        <v>15</v>
      </c>
      <c r="I7275" t="s">
        <v>3</v>
      </c>
      <c r="J7275" t="str">
        <f>_xlfn.XLOOKUP(Orders[[#This Row],[_SalesRepID]],'Sales team'!A:A,'Sales team'!B:B)</f>
        <v>Carl Nguyen</v>
      </c>
      <c r="K7275">
        <v>12</v>
      </c>
      <c r="L7275">
        <v>31</v>
      </c>
      <c r="M7275">
        <v>305</v>
      </c>
      <c r="N7275" t="str">
        <f>_xlfn.XLOOKUP(Orders[[#This Row],[_ProductID]],Products!A:A,Products!C:C)</f>
        <v>Home décor</v>
      </c>
      <c r="O7275">
        <v>35</v>
      </c>
      <c r="P7275">
        <v>0.15</v>
      </c>
      <c r="Q7275" s="2">
        <v>1896.1000000000001</v>
      </c>
      <c r="R7275" s="2">
        <v>1118.6990000000001</v>
      </c>
      <c r="S7275" s="2">
        <v>12893.480000000001</v>
      </c>
      <c r="T7275" s="2">
        <v>3943.8880000000008</v>
      </c>
    </row>
    <row r="7276" spans="1:20" x14ac:dyDescent="0.25">
      <c r="A7276" t="s">
        <v>720</v>
      </c>
      <c r="B7276" t="s">
        <v>8</v>
      </c>
      <c r="C7276" t="s">
        <v>6</v>
      </c>
      <c r="D7276" s="1">
        <v>43200</v>
      </c>
      <c r="E7276" s="1">
        <v>43333</v>
      </c>
      <c r="F7276" s="1">
        <v>43358</v>
      </c>
      <c r="G7276" s="1">
        <v>43367</v>
      </c>
      <c r="H7276" s="13">
        <f>Orders[[#This Row],[DeliveryDate]]-Orders[[#This Row],[OrderDate]]</f>
        <v>34</v>
      </c>
      <c r="I7276" t="s">
        <v>3</v>
      </c>
      <c r="J7276" t="str">
        <f>_xlfn.XLOOKUP(Orders[[#This Row],[_SalesRepID]],'Sales team'!A:A,'Sales team'!B:B)</f>
        <v>Roy Rice</v>
      </c>
      <c r="K7276">
        <v>24</v>
      </c>
      <c r="L7276">
        <v>35</v>
      </c>
      <c r="M7276">
        <v>151</v>
      </c>
      <c r="N7276" t="str">
        <f>_xlfn.XLOOKUP(Orders[[#This Row],[_ProductID]],Products!A:A,Products!C:C)</f>
        <v>Home décor</v>
      </c>
      <c r="O7276">
        <v>35</v>
      </c>
      <c r="P7276">
        <v>7.4999999999999997E-2</v>
      </c>
      <c r="Q7276" s="2">
        <v>1038.5</v>
      </c>
      <c r="R7276" s="2">
        <v>477.71000000000004</v>
      </c>
      <c r="S7276" s="2">
        <v>1921.2250000000001</v>
      </c>
      <c r="T7276" s="2">
        <v>965.80500000000006</v>
      </c>
    </row>
    <row r="7277" spans="1:20" x14ac:dyDescent="0.25">
      <c r="A7277" t="s">
        <v>721</v>
      </c>
      <c r="B7277" t="s">
        <v>8</v>
      </c>
      <c r="C7277" t="s">
        <v>6</v>
      </c>
      <c r="D7277" s="1">
        <v>43200</v>
      </c>
      <c r="E7277" s="1">
        <v>43333</v>
      </c>
      <c r="F7277" s="1">
        <v>43342</v>
      </c>
      <c r="G7277" s="1">
        <v>43377</v>
      </c>
      <c r="H7277" s="13">
        <f>Orders[[#This Row],[DeliveryDate]]-Orders[[#This Row],[OrderDate]]</f>
        <v>44</v>
      </c>
      <c r="I7277" t="s">
        <v>3</v>
      </c>
      <c r="J7277" t="str">
        <f>_xlfn.XLOOKUP(Orders[[#This Row],[_SalesRepID]],'Sales team'!A:A,'Sales team'!B:B)</f>
        <v>Roy Rice</v>
      </c>
      <c r="K7277">
        <v>24</v>
      </c>
      <c r="L7277">
        <v>43</v>
      </c>
      <c r="M7277">
        <v>170</v>
      </c>
      <c r="N7277" t="str">
        <f>_xlfn.XLOOKUP(Orders[[#This Row],[_ProductID]],Products!A:A,Products!C:C)</f>
        <v>Kitchen &amp; Dining</v>
      </c>
      <c r="O7277">
        <v>4</v>
      </c>
      <c r="P7277">
        <v>0.05</v>
      </c>
      <c r="Q7277" s="2">
        <v>3839.1</v>
      </c>
      <c r="R7277" s="2">
        <v>3071.28</v>
      </c>
      <c r="S7277" s="2">
        <v>7294.2899999999991</v>
      </c>
      <c r="T7277" s="2">
        <v>1151.7299999999987</v>
      </c>
    </row>
    <row r="7278" spans="1:20" x14ac:dyDescent="0.25">
      <c r="A7278" t="s">
        <v>722</v>
      </c>
      <c r="B7278" t="s">
        <v>1</v>
      </c>
      <c r="C7278" t="s">
        <v>6</v>
      </c>
      <c r="D7278" s="1">
        <v>43200</v>
      </c>
      <c r="E7278" s="1">
        <v>43333</v>
      </c>
      <c r="F7278" s="1">
        <v>43354</v>
      </c>
      <c r="G7278" s="1">
        <v>43360</v>
      </c>
      <c r="H7278" s="13">
        <f>Orders[[#This Row],[DeliveryDate]]-Orders[[#This Row],[OrderDate]]</f>
        <v>27</v>
      </c>
      <c r="I7278" t="s">
        <v>3</v>
      </c>
      <c r="J7278" t="str">
        <f>_xlfn.XLOOKUP(Orders[[#This Row],[_SalesRepID]],'Sales team'!A:A,'Sales team'!B:B)</f>
        <v>Chris Armstrong</v>
      </c>
      <c r="K7278">
        <v>4</v>
      </c>
      <c r="L7278">
        <v>5</v>
      </c>
      <c r="M7278">
        <v>129</v>
      </c>
      <c r="N7278" t="str">
        <f>_xlfn.XLOOKUP(Orders[[#This Row],[_ProductID]],Products!A:A,Products!C:C)</f>
        <v>Home décor</v>
      </c>
      <c r="O7278">
        <v>31</v>
      </c>
      <c r="P7278">
        <v>0.1</v>
      </c>
      <c r="Q7278" s="2">
        <v>743.7</v>
      </c>
      <c r="R7278" s="2">
        <v>535.46400000000006</v>
      </c>
      <c r="S7278" s="2">
        <v>669.33</v>
      </c>
      <c r="T7278" s="2">
        <v>133.86599999999999</v>
      </c>
    </row>
    <row r="7279" spans="1:20" x14ac:dyDescent="0.25">
      <c r="A7279" t="s">
        <v>723</v>
      </c>
      <c r="B7279" t="s">
        <v>10</v>
      </c>
      <c r="C7279" t="s">
        <v>6</v>
      </c>
      <c r="D7279" s="1">
        <v>43200</v>
      </c>
      <c r="E7279" s="1">
        <v>43333</v>
      </c>
      <c r="F7279" s="1">
        <v>43352</v>
      </c>
      <c r="G7279" s="1">
        <v>43342</v>
      </c>
      <c r="H7279" s="13">
        <f>Orders[[#This Row],[DeliveryDate]]-Orders[[#This Row],[OrderDate]]</f>
        <v>9</v>
      </c>
      <c r="I7279" t="s">
        <v>3</v>
      </c>
      <c r="J7279" t="str">
        <f>_xlfn.XLOOKUP(Orders[[#This Row],[_SalesRepID]],'Sales team'!A:A,'Sales team'!B:B)</f>
        <v>Donald Reynolds</v>
      </c>
      <c r="K7279">
        <v>26</v>
      </c>
      <c r="L7279">
        <v>20</v>
      </c>
      <c r="M7279">
        <v>92</v>
      </c>
      <c r="N7279" t="str">
        <f>_xlfn.XLOOKUP(Orders[[#This Row],[_ProductID]],Products!A:A,Products!C:C)</f>
        <v>Electronics</v>
      </c>
      <c r="O7279">
        <v>47</v>
      </c>
      <c r="P7279">
        <v>0.15</v>
      </c>
      <c r="Q7279" s="2">
        <v>2445.5</v>
      </c>
      <c r="R7279" s="2">
        <v>1100.4750000000001</v>
      </c>
      <c r="S7279" s="2">
        <v>12472.05</v>
      </c>
      <c r="T7279" s="2">
        <v>5869.1999999999989</v>
      </c>
    </row>
    <row r="7280" spans="1:20" x14ac:dyDescent="0.25">
      <c r="A7280" t="s">
        <v>724</v>
      </c>
      <c r="B7280" t="s">
        <v>1</v>
      </c>
      <c r="C7280" t="s">
        <v>13</v>
      </c>
      <c r="D7280" s="1">
        <v>43200</v>
      </c>
      <c r="E7280" s="1">
        <v>43333</v>
      </c>
      <c r="F7280" s="1">
        <v>43348</v>
      </c>
      <c r="G7280" s="1">
        <v>43347</v>
      </c>
      <c r="H7280" s="13">
        <f>Orders[[#This Row],[DeliveryDate]]-Orders[[#This Row],[OrderDate]]</f>
        <v>14</v>
      </c>
      <c r="I7280" t="s">
        <v>3</v>
      </c>
      <c r="J7280" t="str">
        <f>_xlfn.XLOOKUP(Orders[[#This Row],[_SalesRepID]],'Sales team'!A:A,'Sales team'!B:B)</f>
        <v>George Lewis</v>
      </c>
      <c r="K7280">
        <v>8</v>
      </c>
      <c r="L7280">
        <v>42</v>
      </c>
      <c r="M7280">
        <v>297</v>
      </c>
      <c r="N7280" t="str">
        <f>_xlfn.XLOOKUP(Orders[[#This Row],[_ProductID]],Products!A:A,Products!C:C)</f>
        <v>Home décor</v>
      </c>
      <c r="O7280">
        <v>46</v>
      </c>
      <c r="P7280">
        <v>0.2</v>
      </c>
      <c r="Q7280" s="2">
        <v>2613</v>
      </c>
      <c r="R7280" s="2">
        <v>1463.2800000000002</v>
      </c>
      <c r="S7280" s="2">
        <v>14632.800000000001</v>
      </c>
      <c r="T7280" s="2">
        <v>4389.84</v>
      </c>
    </row>
    <row r="7281" spans="1:20" x14ac:dyDescent="0.25">
      <c r="A7281" t="s">
        <v>725</v>
      </c>
      <c r="B7281" t="s">
        <v>1</v>
      </c>
      <c r="C7281" t="s">
        <v>6</v>
      </c>
      <c r="D7281" s="1">
        <v>43200</v>
      </c>
      <c r="E7281" s="1">
        <v>43333</v>
      </c>
      <c r="F7281" s="1">
        <v>43335</v>
      </c>
      <c r="G7281" s="1">
        <v>43360</v>
      </c>
      <c r="H7281" s="13">
        <f>Orders[[#This Row],[DeliveryDate]]-Orders[[#This Row],[OrderDate]]</f>
        <v>27</v>
      </c>
      <c r="I7281" t="s">
        <v>3</v>
      </c>
      <c r="J7281" t="str">
        <f>_xlfn.XLOOKUP(Orders[[#This Row],[_SalesRepID]],'Sales team'!A:A,'Sales team'!B:B)</f>
        <v>Adam Hernandez</v>
      </c>
      <c r="K7281">
        <v>1</v>
      </c>
      <c r="L7281">
        <v>14</v>
      </c>
      <c r="M7281">
        <v>200</v>
      </c>
      <c r="N7281" t="str">
        <f>_xlfn.XLOOKUP(Orders[[#This Row],[_ProductID]],Products!A:A,Products!C:C)</f>
        <v>Home décor</v>
      </c>
      <c r="O7281">
        <v>24</v>
      </c>
      <c r="P7281">
        <v>0.1</v>
      </c>
      <c r="Q7281" s="2">
        <v>187.6</v>
      </c>
      <c r="R7281" s="2">
        <v>127.56800000000001</v>
      </c>
      <c r="S7281" s="2">
        <v>1350.72</v>
      </c>
      <c r="T7281" s="2">
        <v>330.17599999999993</v>
      </c>
    </row>
    <row r="7282" spans="1:20" x14ac:dyDescent="0.25">
      <c r="A7282" t="s">
        <v>726</v>
      </c>
      <c r="B7282" t="s">
        <v>5</v>
      </c>
      <c r="C7282" t="s">
        <v>6</v>
      </c>
      <c r="D7282" s="1">
        <v>43200</v>
      </c>
      <c r="E7282" s="1">
        <v>43333</v>
      </c>
      <c r="F7282" s="1">
        <v>43356</v>
      </c>
      <c r="G7282" s="1">
        <v>43363</v>
      </c>
      <c r="H7282" s="13">
        <f>Orders[[#This Row],[DeliveryDate]]-Orders[[#This Row],[OrderDate]]</f>
        <v>30</v>
      </c>
      <c r="I7282" t="s">
        <v>3</v>
      </c>
      <c r="J7282" t="str">
        <f>_xlfn.XLOOKUP(Orders[[#This Row],[_SalesRepID]],'Sales team'!A:A,'Sales team'!B:B)</f>
        <v>Anthony Torres</v>
      </c>
      <c r="K7282">
        <v>20</v>
      </c>
      <c r="L7282">
        <v>34</v>
      </c>
      <c r="M7282">
        <v>198</v>
      </c>
      <c r="N7282" t="str">
        <f>_xlfn.XLOOKUP(Orders[[#This Row],[_ProductID]],Products!A:A,Products!C:C)</f>
        <v>Home décor</v>
      </c>
      <c r="O7282">
        <v>14</v>
      </c>
      <c r="P7282">
        <v>0.05</v>
      </c>
      <c r="Q7282" s="2">
        <v>5494</v>
      </c>
      <c r="R7282" s="2">
        <v>3845.7999999999997</v>
      </c>
      <c r="S7282" s="2">
        <v>10438.6</v>
      </c>
      <c r="T7282" s="2">
        <v>2747.0000000000009</v>
      </c>
    </row>
    <row r="7283" spans="1:20" x14ac:dyDescent="0.25">
      <c r="A7283" t="s">
        <v>727</v>
      </c>
      <c r="B7283" t="s">
        <v>1</v>
      </c>
      <c r="C7283" t="s">
        <v>2</v>
      </c>
      <c r="D7283" s="1">
        <v>43200</v>
      </c>
      <c r="E7283" s="1">
        <v>43333</v>
      </c>
      <c r="F7283" s="1">
        <v>43361</v>
      </c>
      <c r="G7283" s="1">
        <v>43347</v>
      </c>
      <c r="H7283" s="13">
        <f>Orders[[#This Row],[DeliveryDate]]-Orders[[#This Row],[OrderDate]]</f>
        <v>14</v>
      </c>
      <c r="I7283" t="s">
        <v>3</v>
      </c>
      <c r="J7283" t="str">
        <f>_xlfn.XLOOKUP(Orders[[#This Row],[_SalesRepID]],'Sales team'!A:A,'Sales team'!B:B)</f>
        <v>Joshua Little</v>
      </c>
      <c r="K7283">
        <v>11</v>
      </c>
      <c r="L7283">
        <v>20</v>
      </c>
      <c r="M7283">
        <v>230</v>
      </c>
      <c r="N7283" t="str">
        <f>_xlfn.XLOOKUP(Orders[[#This Row],[_ProductID]],Products!A:A,Products!C:C)</f>
        <v>Home décor</v>
      </c>
      <c r="O7283">
        <v>36</v>
      </c>
      <c r="P7283">
        <v>0.2</v>
      </c>
      <c r="Q7283" s="2">
        <v>5782.1</v>
      </c>
      <c r="R7283" s="2">
        <v>4625.68</v>
      </c>
      <c r="S7283" s="2">
        <v>9251.36</v>
      </c>
      <c r="T7283" s="2">
        <v>0</v>
      </c>
    </row>
    <row r="7284" spans="1:20" x14ac:dyDescent="0.25">
      <c r="A7284" t="s">
        <v>728</v>
      </c>
      <c r="B7284" t="s">
        <v>8</v>
      </c>
      <c r="C7284" t="s">
        <v>15</v>
      </c>
      <c r="D7284" s="1">
        <v>43200</v>
      </c>
      <c r="E7284" s="1">
        <v>43333</v>
      </c>
      <c r="F7284" s="1">
        <v>43339</v>
      </c>
      <c r="G7284" s="1">
        <v>43349</v>
      </c>
      <c r="H7284" s="13">
        <f>Orders[[#This Row],[DeliveryDate]]-Orders[[#This Row],[OrderDate]]</f>
        <v>16</v>
      </c>
      <c r="I7284" t="s">
        <v>3</v>
      </c>
      <c r="J7284" t="str">
        <f>_xlfn.XLOOKUP(Orders[[#This Row],[_SalesRepID]],'Sales team'!A:A,'Sales team'!B:B)</f>
        <v>Douglas Tucker</v>
      </c>
      <c r="K7284">
        <v>23</v>
      </c>
      <c r="L7284">
        <v>42</v>
      </c>
      <c r="M7284">
        <v>33</v>
      </c>
      <c r="N7284" t="str">
        <f>_xlfn.XLOOKUP(Orders[[#This Row],[_ProductID]],Products!A:A,Products!C:C)</f>
        <v>Kitchen &amp; Dining</v>
      </c>
      <c r="O7284">
        <v>4</v>
      </c>
      <c r="P7284">
        <v>7.4999999999999997E-2</v>
      </c>
      <c r="Q7284" s="2">
        <v>3872.6</v>
      </c>
      <c r="R7284" s="2">
        <v>2052.4780000000001</v>
      </c>
      <c r="S7284" s="2">
        <v>17910.775000000001</v>
      </c>
      <c r="T7284" s="2">
        <v>7648.385000000002</v>
      </c>
    </row>
    <row r="7285" spans="1:20" x14ac:dyDescent="0.25">
      <c r="A7285" t="s">
        <v>713</v>
      </c>
      <c r="B7285" t="s">
        <v>5</v>
      </c>
      <c r="C7285" t="s">
        <v>13</v>
      </c>
      <c r="D7285" s="1">
        <v>43200</v>
      </c>
      <c r="E7285" s="1">
        <v>43332</v>
      </c>
      <c r="F7285" s="1">
        <v>43357</v>
      </c>
      <c r="G7285" s="1">
        <v>43360</v>
      </c>
      <c r="H7285" s="13">
        <f>Orders[[#This Row],[DeliveryDate]]-Orders[[#This Row],[OrderDate]]</f>
        <v>28</v>
      </c>
      <c r="I7285" t="s">
        <v>3</v>
      </c>
      <c r="J7285" t="str">
        <f>_xlfn.XLOOKUP(Orders[[#This Row],[_SalesRepID]],'Sales team'!A:A,'Sales team'!B:B)</f>
        <v>Frank Brown</v>
      </c>
      <c r="K7285">
        <v>17</v>
      </c>
      <c r="L7285">
        <v>16</v>
      </c>
      <c r="M7285">
        <v>272</v>
      </c>
      <c r="N7285" t="str">
        <f>_xlfn.XLOOKUP(Orders[[#This Row],[_ProductID]],Products!A:A,Products!C:C)</f>
        <v>Kitchen &amp; Dining</v>
      </c>
      <c r="O7285">
        <v>4</v>
      </c>
      <c r="P7285">
        <v>0.1</v>
      </c>
      <c r="Q7285" s="2">
        <v>167.5</v>
      </c>
      <c r="R7285" s="2">
        <v>108.875</v>
      </c>
      <c r="S7285" s="2">
        <v>603</v>
      </c>
      <c r="T7285" s="2">
        <v>167.5</v>
      </c>
    </row>
    <row r="7286" spans="1:20" x14ac:dyDescent="0.25">
      <c r="A7286" t="s">
        <v>714</v>
      </c>
      <c r="B7286" t="s">
        <v>1</v>
      </c>
      <c r="C7286" t="s">
        <v>13</v>
      </c>
      <c r="D7286" s="1">
        <v>43200</v>
      </c>
      <c r="E7286" s="1">
        <v>43332</v>
      </c>
      <c r="F7286" s="1">
        <v>43346</v>
      </c>
      <c r="G7286" s="1">
        <v>43347</v>
      </c>
      <c r="H7286" s="13">
        <f>Orders[[#This Row],[DeliveryDate]]-Orders[[#This Row],[OrderDate]]</f>
        <v>15</v>
      </c>
      <c r="I7286" t="s">
        <v>3</v>
      </c>
      <c r="J7286" t="str">
        <f>_xlfn.XLOOKUP(Orders[[#This Row],[_SalesRepID]],'Sales team'!A:A,'Sales team'!B:B)</f>
        <v>Joshua Little</v>
      </c>
      <c r="K7286">
        <v>11</v>
      </c>
      <c r="L7286">
        <v>13</v>
      </c>
      <c r="M7286">
        <v>278</v>
      </c>
      <c r="N7286" t="str">
        <f>_xlfn.XLOOKUP(Orders[[#This Row],[_ProductID]],Products!A:A,Products!C:C)</f>
        <v>Kitchen &amp; Dining</v>
      </c>
      <c r="O7286">
        <v>37</v>
      </c>
      <c r="P7286">
        <v>7.4999999999999997E-2</v>
      </c>
      <c r="Q7286" s="2">
        <v>6030</v>
      </c>
      <c r="R7286" s="2">
        <v>2472.2999999999997</v>
      </c>
      <c r="S7286" s="2">
        <v>16733.25</v>
      </c>
      <c r="T7286" s="2">
        <v>9316.35</v>
      </c>
    </row>
    <row r="7287" spans="1:20" x14ac:dyDescent="0.25">
      <c r="A7287" t="s">
        <v>715</v>
      </c>
      <c r="B7287" t="s">
        <v>1</v>
      </c>
      <c r="C7287" t="s">
        <v>13</v>
      </c>
      <c r="D7287" s="1">
        <v>43200</v>
      </c>
      <c r="E7287" s="1">
        <v>43332</v>
      </c>
      <c r="F7287" s="1">
        <v>43360</v>
      </c>
      <c r="G7287" s="1">
        <v>43360</v>
      </c>
      <c r="H7287" s="13">
        <f>Orders[[#This Row],[DeliveryDate]]-Orders[[#This Row],[OrderDate]]</f>
        <v>28</v>
      </c>
      <c r="I7287" t="s">
        <v>3</v>
      </c>
      <c r="J7287" t="str">
        <f>_xlfn.XLOOKUP(Orders[[#This Row],[_SalesRepID]],'Sales team'!A:A,'Sales team'!B:B)</f>
        <v>Stephen Payne</v>
      </c>
      <c r="K7287">
        <v>5</v>
      </c>
      <c r="L7287">
        <v>44</v>
      </c>
      <c r="M7287">
        <v>302</v>
      </c>
      <c r="N7287" t="str">
        <f>_xlfn.XLOOKUP(Orders[[#This Row],[_ProductID]],Products!A:A,Products!C:C)</f>
        <v>Home décor</v>
      </c>
      <c r="O7287">
        <v>35</v>
      </c>
      <c r="P7287">
        <v>0.1</v>
      </c>
      <c r="Q7287" s="2">
        <v>837.5</v>
      </c>
      <c r="R7287" s="2">
        <v>527.625</v>
      </c>
      <c r="S7287" s="2">
        <v>1507.5</v>
      </c>
      <c r="T7287" s="2">
        <v>452.25</v>
      </c>
    </row>
    <row r="7288" spans="1:20" x14ac:dyDescent="0.25">
      <c r="A7288" t="s">
        <v>716</v>
      </c>
      <c r="B7288" t="s">
        <v>1</v>
      </c>
      <c r="C7288" t="s">
        <v>46</v>
      </c>
      <c r="D7288" s="1">
        <v>43200</v>
      </c>
      <c r="E7288" s="1">
        <v>43332</v>
      </c>
      <c r="F7288" s="1">
        <v>43345</v>
      </c>
      <c r="G7288" s="1">
        <v>43336</v>
      </c>
      <c r="H7288" s="13">
        <f>Orders[[#This Row],[DeliveryDate]]-Orders[[#This Row],[OrderDate]]</f>
        <v>4</v>
      </c>
      <c r="I7288" t="s">
        <v>3</v>
      </c>
      <c r="J7288" t="str">
        <f>_xlfn.XLOOKUP(Orders[[#This Row],[_SalesRepID]],'Sales team'!A:A,'Sales team'!B:B)</f>
        <v>Jerry Green</v>
      </c>
      <c r="K7288">
        <v>3</v>
      </c>
      <c r="L7288">
        <v>7</v>
      </c>
      <c r="M7288">
        <v>77</v>
      </c>
      <c r="N7288" t="str">
        <f>_xlfn.XLOOKUP(Orders[[#This Row],[_ProductID]],Products!A:A,Products!C:C)</f>
        <v>Home décor</v>
      </c>
      <c r="O7288">
        <v>45</v>
      </c>
      <c r="P7288">
        <v>0.1</v>
      </c>
      <c r="Q7288" s="2">
        <v>1782.2</v>
      </c>
      <c r="R7288" s="2">
        <v>1051.498</v>
      </c>
      <c r="S7288" s="2">
        <v>9623.880000000001</v>
      </c>
      <c r="T7288" s="2">
        <v>3314.8920000000007</v>
      </c>
    </row>
    <row r="7289" spans="1:20" x14ac:dyDescent="0.25">
      <c r="A7289" t="s">
        <v>717</v>
      </c>
      <c r="B7289" t="s">
        <v>5</v>
      </c>
      <c r="C7289" t="s">
        <v>6</v>
      </c>
      <c r="D7289" s="1">
        <v>43200</v>
      </c>
      <c r="E7289" s="1">
        <v>43332</v>
      </c>
      <c r="F7289" s="1">
        <v>43353</v>
      </c>
      <c r="G7289" s="1">
        <v>43356</v>
      </c>
      <c r="H7289" s="13">
        <f>Orders[[#This Row],[DeliveryDate]]-Orders[[#This Row],[OrderDate]]</f>
        <v>24</v>
      </c>
      <c r="I7289" t="s">
        <v>3</v>
      </c>
      <c r="J7289" t="str">
        <f>_xlfn.XLOOKUP(Orders[[#This Row],[_SalesRepID]],'Sales team'!A:A,'Sales team'!B:B)</f>
        <v>Frank Brown</v>
      </c>
      <c r="K7289">
        <v>17</v>
      </c>
      <c r="L7289">
        <v>29</v>
      </c>
      <c r="M7289">
        <v>173</v>
      </c>
      <c r="N7289" t="str">
        <f>_xlfn.XLOOKUP(Orders[[#This Row],[_ProductID]],Products!A:A,Products!C:C)</f>
        <v>Home décor</v>
      </c>
      <c r="O7289">
        <v>29</v>
      </c>
      <c r="P7289">
        <v>7.4999999999999997E-2</v>
      </c>
      <c r="Q7289" s="2">
        <v>998.30000000000007</v>
      </c>
      <c r="R7289" s="2">
        <v>439.25200000000001</v>
      </c>
      <c r="S7289" s="2">
        <v>7387.420000000001</v>
      </c>
      <c r="T7289" s="2">
        <v>3873.4040000000009</v>
      </c>
    </row>
    <row r="7290" spans="1:20" x14ac:dyDescent="0.25">
      <c r="A7290" t="s">
        <v>718</v>
      </c>
      <c r="B7290" t="s">
        <v>1</v>
      </c>
      <c r="C7290" t="s">
        <v>13</v>
      </c>
      <c r="D7290" s="1">
        <v>43200</v>
      </c>
      <c r="E7290" s="1">
        <v>43332</v>
      </c>
      <c r="F7290" s="1">
        <v>43352</v>
      </c>
      <c r="G7290" s="1">
        <v>43346</v>
      </c>
      <c r="H7290" s="13">
        <f>Orders[[#This Row],[DeliveryDate]]-Orders[[#This Row],[OrderDate]]</f>
        <v>14</v>
      </c>
      <c r="I7290" t="s">
        <v>3</v>
      </c>
      <c r="J7290" t="str">
        <f>_xlfn.XLOOKUP(Orders[[#This Row],[_SalesRepID]],'Sales team'!A:A,'Sales team'!B:B)</f>
        <v>Joshua Little</v>
      </c>
      <c r="K7290">
        <v>11</v>
      </c>
      <c r="L7290">
        <v>31</v>
      </c>
      <c r="M7290">
        <v>319</v>
      </c>
      <c r="N7290" t="str">
        <f>_xlfn.XLOOKUP(Orders[[#This Row],[_ProductID]],Products!A:A,Products!C:C)</f>
        <v>Furniture</v>
      </c>
      <c r="O7290">
        <v>19</v>
      </c>
      <c r="P7290">
        <v>0.15</v>
      </c>
      <c r="Q7290" s="2">
        <v>3999.9</v>
      </c>
      <c r="R7290" s="2">
        <v>2679.9330000000004</v>
      </c>
      <c r="S7290" s="2">
        <v>13599.66</v>
      </c>
      <c r="T7290" s="2">
        <v>2879.9279999999981</v>
      </c>
    </row>
    <row r="7291" spans="1:20" x14ac:dyDescent="0.25">
      <c r="A7291" t="s">
        <v>705</v>
      </c>
      <c r="B7291" t="s">
        <v>8</v>
      </c>
      <c r="C7291" t="s">
        <v>6</v>
      </c>
      <c r="D7291" s="1">
        <v>43200</v>
      </c>
      <c r="E7291" s="1">
        <v>43331</v>
      </c>
      <c r="F7291" s="1">
        <v>43351</v>
      </c>
      <c r="G7291" s="1">
        <v>43357</v>
      </c>
      <c r="H7291" s="13">
        <f>Orders[[#This Row],[DeliveryDate]]-Orders[[#This Row],[OrderDate]]</f>
        <v>26</v>
      </c>
      <c r="I7291" t="s">
        <v>3</v>
      </c>
      <c r="J7291" t="str">
        <f>_xlfn.XLOOKUP(Orders[[#This Row],[_SalesRepID]],'Sales team'!A:A,'Sales team'!B:B)</f>
        <v>Roy Rice</v>
      </c>
      <c r="K7291">
        <v>24</v>
      </c>
      <c r="L7291">
        <v>45</v>
      </c>
      <c r="M7291">
        <v>155</v>
      </c>
      <c r="N7291" t="str">
        <f>_xlfn.XLOOKUP(Orders[[#This Row],[_ProductID]],Products!A:A,Products!C:C)</f>
        <v>Furniture</v>
      </c>
      <c r="O7291">
        <v>20</v>
      </c>
      <c r="P7291">
        <v>0.05</v>
      </c>
      <c r="Q7291" s="2">
        <v>1139</v>
      </c>
      <c r="R7291" s="2">
        <v>831.47</v>
      </c>
      <c r="S7291" s="2">
        <v>5410.25</v>
      </c>
      <c r="T7291" s="2">
        <v>1252.8999999999996</v>
      </c>
    </row>
    <row r="7292" spans="1:20" x14ac:dyDescent="0.25">
      <c r="A7292" t="s">
        <v>706</v>
      </c>
      <c r="B7292" t="s">
        <v>10</v>
      </c>
      <c r="C7292" t="s">
        <v>6</v>
      </c>
      <c r="D7292" s="1">
        <v>43200</v>
      </c>
      <c r="E7292" s="1">
        <v>43331</v>
      </c>
      <c r="F7292" s="1">
        <v>43338</v>
      </c>
      <c r="G7292" s="1">
        <v>43350</v>
      </c>
      <c r="H7292" s="13">
        <f>Orders[[#This Row],[DeliveryDate]]-Orders[[#This Row],[OrderDate]]</f>
        <v>19</v>
      </c>
      <c r="I7292" t="s">
        <v>3</v>
      </c>
      <c r="J7292" t="str">
        <f>_xlfn.XLOOKUP(Orders[[#This Row],[_SalesRepID]],'Sales team'!A:A,'Sales team'!B:B)</f>
        <v>Patrick Graham</v>
      </c>
      <c r="K7292">
        <v>25</v>
      </c>
      <c r="L7292">
        <v>27</v>
      </c>
      <c r="M7292">
        <v>124</v>
      </c>
      <c r="N7292" t="str">
        <f>_xlfn.XLOOKUP(Orders[[#This Row],[_ProductID]],Products!A:A,Products!C:C)</f>
        <v>Home décor</v>
      </c>
      <c r="O7292">
        <v>46</v>
      </c>
      <c r="P7292">
        <v>0.4</v>
      </c>
      <c r="Q7292" s="2">
        <v>6338.2</v>
      </c>
      <c r="R7292" s="2">
        <v>3802.9199999999996</v>
      </c>
      <c r="S7292" s="2">
        <v>26620.44</v>
      </c>
      <c r="T7292" s="2">
        <v>0</v>
      </c>
    </row>
    <row r="7293" spans="1:20" x14ac:dyDescent="0.25">
      <c r="A7293" t="s">
        <v>707</v>
      </c>
      <c r="B7293" t="s">
        <v>5</v>
      </c>
      <c r="C7293" t="s">
        <v>2</v>
      </c>
      <c r="D7293" s="1">
        <v>43200</v>
      </c>
      <c r="E7293" s="1">
        <v>43331</v>
      </c>
      <c r="F7293" s="1">
        <v>43340</v>
      </c>
      <c r="G7293" s="1">
        <v>43349</v>
      </c>
      <c r="H7293" s="13">
        <f>Orders[[#This Row],[DeliveryDate]]-Orders[[#This Row],[OrderDate]]</f>
        <v>18</v>
      </c>
      <c r="I7293" t="s">
        <v>3</v>
      </c>
      <c r="J7293" t="str">
        <f>_xlfn.XLOOKUP(Orders[[#This Row],[_SalesRepID]],'Sales team'!A:A,'Sales team'!B:B)</f>
        <v>Anthony Berry</v>
      </c>
      <c r="K7293">
        <v>16</v>
      </c>
      <c r="L7293">
        <v>20</v>
      </c>
      <c r="M7293">
        <v>258</v>
      </c>
      <c r="N7293" t="str">
        <f>_xlfn.XLOOKUP(Orders[[#This Row],[_ProductID]],Products!A:A,Products!C:C)</f>
        <v>Home décor</v>
      </c>
      <c r="O7293">
        <v>2</v>
      </c>
      <c r="P7293">
        <v>0.05</v>
      </c>
      <c r="Q7293" s="2">
        <v>2231.1</v>
      </c>
      <c r="R7293" s="2">
        <v>1874.1239999999998</v>
      </c>
      <c r="S7293" s="2">
        <v>6358.6349999999993</v>
      </c>
      <c r="T7293" s="2">
        <v>736.26299999999992</v>
      </c>
    </row>
    <row r="7294" spans="1:20" x14ac:dyDescent="0.25">
      <c r="A7294" t="s">
        <v>708</v>
      </c>
      <c r="B7294" t="s">
        <v>8</v>
      </c>
      <c r="C7294" t="s">
        <v>46</v>
      </c>
      <c r="D7294" s="1">
        <v>43200</v>
      </c>
      <c r="E7294" s="1">
        <v>43331</v>
      </c>
      <c r="F7294" s="1">
        <v>43348</v>
      </c>
      <c r="G7294" s="1">
        <v>43334</v>
      </c>
      <c r="H7294" s="13">
        <f>Orders[[#This Row],[DeliveryDate]]-Orders[[#This Row],[OrderDate]]</f>
        <v>3</v>
      </c>
      <c r="I7294" t="s">
        <v>3</v>
      </c>
      <c r="J7294" t="str">
        <f>_xlfn.XLOOKUP(Orders[[#This Row],[_SalesRepID]],'Sales team'!A:A,'Sales team'!B:B)</f>
        <v>Samuel Fowler</v>
      </c>
      <c r="K7294">
        <v>21</v>
      </c>
      <c r="L7294">
        <v>1</v>
      </c>
      <c r="M7294">
        <v>79</v>
      </c>
      <c r="N7294" t="str">
        <f>_xlfn.XLOOKUP(Orders[[#This Row],[_ProductID]],Products!A:A,Products!C:C)</f>
        <v>Furniture</v>
      </c>
      <c r="O7294">
        <v>42</v>
      </c>
      <c r="P7294">
        <v>0.2</v>
      </c>
      <c r="Q7294" s="2">
        <v>2311.5</v>
      </c>
      <c r="R7294" s="2">
        <v>1525.5900000000001</v>
      </c>
      <c r="S7294" s="2">
        <v>11095.2</v>
      </c>
      <c r="T7294" s="2">
        <v>1941.6599999999999</v>
      </c>
    </row>
    <row r="7295" spans="1:20" x14ac:dyDescent="0.25">
      <c r="A7295" t="s">
        <v>709</v>
      </c>
      <c r="B7295" t="s">
        <v>5</v>
      </c>
      <c r="C7295" t="s">
        <v>15</v>
      </c>
      <c r="D7295" s="1">
        <v>43200</v>
      </c>
      <c r="E7295" s="1">
        <v>43331</v>
      </c>
      <c r="F7295" s="1">
        <v>43352</v>
      </c>
      <c r="G7295" s="1">
        <v>43334</v>
      </c>
      <c r="H7295" s="13">
        <f>Orders[[#This Row],[DeliveryDate]]-Orders[[#This Row],[OrderDate]]</f>
        <v>3</v>
      </c>
      <c r="I7295" t="s">
        <v>3</v>
      </c>
      <c r="J7295" t="str">
        <f>_xlfn.XLOOKUP(Orders[[#This Row],[_SalesRepID]],'Sales team'!A:A,'Sales team'!B:B)</f>
        <v>Nicholas Cunningham</v>
      </c>
      <c r="K7295">
        <v>19</v>
      </c>
      <c r="L7295">
        <v>13</v>
      </c>
      <c r="M7295">
        <v>17</v>
      </c>
      <c r="N7295" t="str">
        <f>_xlfn.XLOOKUP(Orders[[#This Row],[_ProductID]],Products!A:A,Products!C:C)</f>
        <v>Home décor</v>
      </c>
      <c r="O7295">
        <v>33</v>
      </c>
      <c r="P7295">
        <v>0.05</v>
      </c>
      <c r="Q7295" s="2">
        <v>3832.4</v>
      </c>
      <c r="R7295" s="2">
        <v>2835.9760000000001</v>
      </c>
      <c r="S7295" s="2">
        <v>25485.46</v>
      </c>
      <c r="T7295" s="2">
        <v>5633.627999999997</v>
      </c>
    </row>
    <row r="7296" spans="1:20" x14ac:dyDescent="0.25">
      <c r="A7296" t="s">
        <v>710</v>
      </c>
      <c r="B7296" t="s">
        <v>5</v>
      </c>
      <c r="C7296" t="s">
        <v>13</v>
      </c>
      <c r="D7296" s="1">
        <v>43200</v>
      </c>
      <c r="E7296" s="1">
        <v>43331</v>
      </c>
      <c r="F7296" s="1">
        <v>43349</v>
      </c>
      <c r="G7296" s="1">
        <v>43350</v>
      </c>
      <c r="H7296" s="13">
        <f>Orders[[#This Row],[DeliveryDate]]-Orders[[#This Row],[OrderDate]]</f>
        <v>19</v>
      </c>
      <c r="I7296" t="s">
        <v>3</v>
      </c>
      <c r="J7296" t="str">
        <f>_xlfn.XLOOKUP(Orders[[#This Row],[_SalesRepID]],'Sales team'!A:A,'Sales team'!B:B)</f>
        <v>Anthony Berry</v>
      </c>
      <c r="K7296">
        <v>16</v>
      </c>
      <c r="L7296">
        <v>9</v>
      </c>
      <c r="M7296">
        <v>326</v>
      </c>
      <c r="N7296" t="str">
        <f>_xlfn.XLOOKUP(Orders[[#This Row],[_ProductID]],Products!A:A,Products!C:C)</f>
        <v>Home décor</v>
      </c>
      <c r="O7296">
        <v>39</v>
      </c>
      <c r="P7296">
        <v>0.1</v>
      </c>
      <c r="Q7296" s="2">
        <v>1005</v>
      </c>
      <c r="R7296" s="2">
        <v>793.95</v>
      </c>
      <c r="S7296" s="2">
        <v>5427</v>
      </c>
      <c r="T7296" s="2">
        <v>663.29999999999927</v>
      </c>
    </row>
    <row r="7297" spans="1:20" x14ac:dyDescent="0.25">
      <c r="A7297" t="s">
        <v>711</v>
      </c>
      <c r="B7297" t="s">
        <v>1</v>
      </c>
      <c r="C7297" t="s">
        <v>15</v>
      </c>
      <c r="D7297" s="1">
        <v>43200</v>
      </c>
      <c r="E7297" s="1">
        <v>43331</v>
      </c>
      <c r="F7297" s="1">
        <v>43336</v>
      </c>
      <c r="G7297" s="1">
        <v>43349</v>
      </c>
      <c r="H7297" s="13">
        <f>Orders[[#This Row],[DeliveryDate]]-Orders[[#This Row],[OrderDate]]</f>
        <v>18</v>
      </c>
      <c r="I7297" t="s">
        <v>3</v>
      </c>
      <c r="J7297" t="str">
        <f>_xlfn.XLOOKUP(Orders[[#This Row],[_SalesRepID]],'Sales team'!A:A,'Sales team'!B:B)</f>
        <v>Stephen Payne</v>
      </c>
      <c r="K7297">
        <v>5</v>
      </c>
      <c r="L7297">
        <v>33</v>
      </c>
      <c r="M7297">
        <v>16</v>
      </c>
      <c r="N7297" t="str">
        <f>_xlfn.XLOOKUP(Orders[[#This Row],[_ProductID]],Products!A:A,Products!C:C)</f>
        <v>Furniture</v>
      </c>
      <c r="O7297">
        <v>34</v>
      </c>
      <c r="P7297">
        <v>0.15</v>
      </c>
      <c r="Q7297" s="2">
        <v>1065.3</v>
      </c>
      <c r="R7297" s="2">
        <v>671.13900000000001</v>
      </c>
      <c r="S7297" s="2">
        <v>7244.0399999999991</v>
      </c>
      <c r="T7297" s="2">
        <v>1874.927999999999</v>
      </c>
    </row>
    <row r="7298" spans="1:20" x14ac:dyDescent="0.25">
      <c r="A7298" t="s">
        <v>712</v>
      </c>
      <c r="B7298" t="s">
        <v>1</v>
      </c>
      <c r="C7298" t="s">
        <v>6</v>
      </c>
      <c r="D7298" s="1">
        <v>43200</v>
      </c>
      <c r="E7298" s="1">
        <v>43331</v>
      </c>
      <c r="F7298" s="1">
        <v>43349</v>
      </c>
      <c r="G7298" s="1">
        <v>43371</v>
      </c>
      <c r="H7298" s="13">
        <f>Orders[[#This Row],[DeliveryDate]]-Orders[[#This Row],[OrderDate]]</f>
        <v>40</v>
      </c>
      <c r="I7298" t="s">
        <v>3</v>
      </c>
      <c r="J7298" t="str">
        <f>_xlfn.XLOOKUP(Orders[[#This Row],[_SalesRepID]],'Sales team'!A:A,'Sales team'!B:B)</f>
        <v>Joshua Little</v>
      </c>
      <c r="K7298">
        <v>11</v>
      </c>
      <c r="L7298">
        <v>50</v>
      </c>
      <c r="M7298">
        <v>169</v>
      </c>
      <c r="N7298" t="str">
        <f>_xlfn.XLOOKUP(Orders[[#This Row],[_ProductID]],Products!A:A,Products!C:C)</f>
        <v>Kitchen &amp; Dining</v>
      </c>
      <c r="O7298">
        <v>16</v>
      </c>
      <c r="P7298">
        <v>0.1</v>
      </c>
      <c r="Q7298" s="2">
        <v>1889.4</v>
      </c>
      <c r="R7298" s="2">
        <v>1454.8380000000002</v>
      </c>
      <c r="S7298" s="2">
        <v>5101.380000000001</v>
      </c>
      <c r="T7298" s="2">
        <v>736.86599999999999</v>
      </c>
    </row>
    <row r="7299" spans="1:20" x14ac:dyDescent="0.25">
      <c r="A7299" t="s">
        <v>695</v>
      </c>
      <c r="B7299" t="s">
        <v>5</v>
      </c>
      <c r="C7299" t="s">
        <v>6</v>
      </c>
      <c r="D7299" s="1">
        <v>43200</v>
      </c>
      <c r="E7299" s="1">
        <v>43330</v>
      </c>
      <c r="F7299" s="1">
        <v>43349</v>
      </c>
      <c r="G7299" s="1">
        <v>43336</v>
      </c>
      <c r="H7299" s="13">
        <f>Orders[[#This Row],[DeliveryDate]]-Orders[[#This Row],[OrderDate]]</f>
        <v>6</v>
      </c>
      <c r="I7299" t="s">
        <v>3</v>
      </c>
      <c r="J7299" t="str">
        <f>_xlfn.XLOOKUP(Orders[[#This Row],[_SalesRepID]],'Sales team'!A:A,'Sales team'!B:B)</f>
        <v>Anthony Berry</v>
      </c>
      <c r="K7299">
        <v>16</v>
      </c>
      <c r="L7299">
        <v>30</v>
      </c>
      <c r="M7299">
        <v>139</v>
      </c>
      <c r="N7299" t="str">
        <f>_xlfn.XLOOKUP(Orders[[#This Row],[_ProductID]],Products!A:A,Products!C:C)</f>
        <v>Home décor</v>
      </c>
      <c r="O7299">
        <v>11</v>
      </c>
      <c r="P7299">
        <v>7.4999999999999997E-2</v>
      </c>
      <c r="Q7299" s="2">
        <v>3363.4</v>
      </c>
      <c r="R7299" s="2">
        <v>1681.7</v>
      </c>
      <c r="S7299" s="2">
        <v>6222.2900000000009</v>
      </c>
      <c r="T7299" s="2">
        <v>2858.8900000000008</v>
      </c>
    </row>
    <row r="7300" spans="1:20" x14ac:dyDescent="0.25">
      <c r="A7300" t="s">
        <v>696</v>
      </c>
      <c r="B7300" t="s">
        <v>1</v>
      </c>
      <c r="C7300" t="s">
        <v>15</v>
      </c>
      <c r="D7300" s="1">
        <v>43200</v>
      </c>
      <c r="E7300" s="1">
        <v>43330</v>
      </c>
      <c r="F7300" s="1">
        <v>43342</v>
      </c>
      <c r="G7300" s="1">
        <v>43336</v>
      </c>
      <c r="H7300" s="13">
        <f>Orders[[#This Row],[DeliveryDate]]-Orders[[#This Row],[OrderDate]]</f>
        <v>6</v>
      </c>
      <c r="I7300" t="s">
        <v>3</v>
      </c>
      <c r="J7300" t="str">
        <f>_xlfn.XLOOKUP(Orders[[#This Row],[_SalesRepID]],'Sales team'!A:A,'Sales team'!B:B)</f>
        <v>Joshua Ryan</v>
      </c>
      <c r="K7300">
        <v>9</v>
      </c>
      <c r="L7300">
        <v>31</v>
      </c>
      <c r="M7300">
        <v>51</v>
      </c>
      <c r="N7300" t="str">
        <f>_xlfn.XLOOKUP(Orders[[#This Row],[_ProductID]],Products!A:A,Products!C:C)</f>
        <v>Home décor</v>
      </c>
      <c r="O7300">
        <v>40</v>
      </c>
      <c r="P7300">
        <v>7.4999999999999997E-2</v>
      </c>
      <c r="Q7300" s="2">
        <v>3008.3</v>
      </c>
      <c r="R7300" s="2">
        <v>2406.6400000000003</v>
      </c>
      <c r="S7300" s="2">
        <v>13913.387500000001</v>
      </c>
      <c r="T7300" s="2">
        <v>1880.1875</v>
      </c>
    </row>
    <row r="7301" spans="1:20" x14ac:dyDescent="0.25">
      <c r="A7301" t="s">
        <v>697</v>
      </c>
      <c r="B7301" t="s">
        <v>1</v>
      </c>
      <c r="C7301" t="s">
        <v>2</v>
      </c>
      <c r="D7301" s="1">
        <v>43200</v>
      </c>
      <c r="E7301" s="1">
        <v>43330</v>
      </c>
      <c r="F7301" s="1">
        <v>43352</v>
      </c>
      <c r="G7301" s="1">
        <v>43349</v>
      </c>
      <c r="H7301" s="13">
        <f>Orders[[#This Row],[DeliveryDate]]-Orders[[#This Row],[OrderDate]]</f>
        <v>19</v>
      </c>
      <c r="I7301" t="s">
        <v>3</v>
      </c>
      <c r="J7301" t="str">
        <f>_xlfn.XLOOKUP(Orders[[#This Row],[_SalesRepID]],'Sales team'!A:A,'Sales team'!B:B)</f>
        <v>George Lewis</v>
      </c>
      <c r="K7301">
        <v>8</v>
      </c>
      <c r="L7301">
        <v>4</v>
      </c>
      <c r="M7301">
        <v>241</v>
      </c>
      <c r="N7301" t="str">
        <f>_xlfn.XLOOKUP(Orders[[#This Row],[_ProductID]],Products!A:A,Products!C:C)</f>
        <v>Home décor</v>
      </c>
      <c r="O7301">
        <v>27</v>
      </c>
      <c r="P7301">
        <v>7.4999999999999997E-2</v>
      </c>
      <c r="Q7301" s="2">
        <v>3055.2000000000003</v>
      </c>
      <c r="R7301" s="2">
        <v>2230.2960000000003</v>
      </c>
      <c r="S7301" s="2">
        <v>2826.0600000000004</v>
      </c>
      <c r="T7301" s="2">
        <v>595.76400000000012</v>
      </c>
    </row>
    <row r="7302" spans="1:20" x14ac:dyDescent="0.25">
      <c r="A7302" t="s">
        <v>698</v>
      </c>
      <c r="B7302" t="s">
        <v>10</v>
      </c>
      <c r="C7302" t="s">
        <v>15</v>
      </c>
      <c r="D7302" s="1">
        <v>43200</v>
      </c>
      <c r="E7302" s="1">
        <v>43330</v>
      </c>
      <c r="F7302" s="1">
        <v>43340</v>
      </c>
      <c r="G7302" s="1">
        <v>43347</v>
      </c>
      <c r="H7302" s="13">
        <f>Orders[[#This Row],[DeliveryDate]]-Orders[[#This Row],[OrderDate]]</f>
        <v>17</v>
      </c>
      <c r="I7302" t="s">
        <v>3</v>
      </c>
      <c r="J7302" t="str">
        <f>_xlfn.XLOOKUP(Orders[[#This Row],[_SalesRepID]],'Sales team'!A:A,'Sales team'!B:B)</f>
        <v>Donald Reynolds</v>
      </c>
      <c r="K7302">
        <v>26</v>
      </c>
      <c r="L7302">
        <v>3</v>
      </c>
      <c r="M7302">
        <v>57</v>
      </c>
      <c r="N7302" t="str">
        <f>_xlfn.XLOOKUP(Orders[[#This Row],[_ProductID]],Products!A:A,Products!C:C)</f>
        <v>Home décor</v>
      </c>
      <c r="O7302">
        <v>17</v>
      </c>
      <c r="P7302">
        <v>0.1</v>
      </c>
      <c r="Q7302" s="2">
        <v>1031.8</v>
      </c>
      <c r="R7302" s="2">
        <v>629.39799999999991</v>
      </c>
      <c r="S7302" s="2">
        <v>7428.96</v>
      </c>
      <c r="T7302" s="2">
        <v>2393.7760000000007</v>
      </c>
    </row>
    <row r="7303" spans="1:20" x14ac:dyDescent="0.25">
      <c r="A7303" t="s">
        <v>699</v>
      </c>
      <c r="B7303" t="s">
        <v>8</v>
      </c>
      <c r="C7303" t="s">
        <v>46</v>
      </c>
      <c r="D7303" s="1">
        <v>43200</v>
      </c>
      <c r="E7303" s="1">
        <v>43330</v>
      </c>
      <c r="F7303" s="1">
        <v>43346</v>
      </c>
      <c r="G7303" s="1">
        <v>43335</v>
      </c>
      <c r="H7303" s="13">
        <f>Orders[[#This Row],[DeliveryDate]]-Orders[[#This Row],[OrderDate]]</f>
        <v>5</v>
      </c>
      <c r="I7303" t="s">
        <v>3</v>
      </c>
      <c r="J7303" t="str">
        <f>_xlfn.XLOOKUP(Orders[[#This Row],[_SalesRepID]],'Sales team'!A:A,'Sales team'!B:B)</f>
        <v>Samuel Fowler</v>
      </c>
      <c r="K7303">
        <v>21</v>
      </c>
      <c r="L7303">
        <v>8</v>
      </c>
      <c r="M7303">
        <v>73</v>
      </c>
      <c r="N7303" t="str">
        <f>_xlfn.XLOOKUP(Orders[[#This Row],[_ProductID]],Products!A:A,Products!C:C)</f>
        <v>Home décor</v>
      </c>
      <c r="O7303">
        <v>3</v>
      </c>
      <c r="P7303">
        <v>0.05</v>
      </c>
      <c r="Q7303" s="2">
        <v>3939.6</v>
      </c>
      <c r="R7303" s="2">
        <v>2127.384</v>
      </c>
      <c r="S7303" s="2">
        <v>26198.34</v>
      </c>
      <c r="T7303" s="2">
        <v>11306.652</v>
      </c>
    </row>
    <row r="7304" spans="1:20" x14ac:dyDescent="0.25">
      <c r="A7304" t="s">
        <v>700</v>
      </c>
      <c r="B7304" t="s">
        <v>8</v>
      </c>
      <c r="C7304" t="s">
        <v>6</v>
      </c>
      <c r="D7304" s="1">
        <v>43200</v>
      </c>
      <c r="E7304" s="1">
        <v>43330</v>
      </c>
      <c r="F7304" s="1">
        <v>43343</v>
      </c>
      <c r="G7304" s="1">
        <v>43348</v>
      </c>
      <c r="H7304" s="13">
        <f>Orders[[#This Row],[DeliveryDate]]-Orders[[#This Row],[OrderDate]]</f>
        <v>18</v>
      </c>
      <c r="I7304" t="s">
        <v>3</v>
      </c>
      <c r="J7304" t="str">
        <f>_xlfn.XLOOKUP(Orders[[#This Row],[_SalesRepID]],'Sales team'!A:A,'Sales team'!B:B)</f>
        <v>Douglas Tucker</v>
      </c>
      <c r="K7304">
        <v>23</v>
      </c>
      <c r="L7304">
        <v>13</v>
      </c>
      <c r="M7304">
        <v>138</v>
      </c>
      <c r="N7304" t="str">
        <f>_xlfn.XLOOKUP(Orders[[#This Row],[_ProductID]],Products!A:A,Products!C:C)</f>
        <v>Home décor</v>
      </c>
      <c r="O7304">
        <v>41</v>
      </c>
      <c r="P7304">
        <v>7.4999999999999997E-2</v>
      </c>
      <c r="Q7304" s="2">
        <v>3886</v>
      </c>
      <c r="R7304" s="2">
        <v>2720.2</v>
      </c>
      <c r="S7304" s="2">
        <v>14378.2</v>
      </c>
      <c r="T7304" s="2">
        <v>3497.4000000000015</v>
      </c>
    </row>
    <row r="7305" spans="1:20" x14ac:dyDescent="0.25">
      <c r="A7305" t="s">
        <v>701</v>
      </c>
      <c r="B7305" t="s">
        <v>1</v>
      </c>
      <c r="C7305" t="s">
        <v>15</v>
      </c>
      <c r="D7305" s="1">
        <v>43200</v>
      </c>
      <c r="E7305" s="1">
        <v>43330</v>
      </c>
      <c r="F7305" s="1">
        <v>43347</v>
      </c>
      <c r="G7305" s="1">
        <v>43353</v>
      </c>
      <c r="H7305" s="13">
        <f>Orders[[#This Row],[DeliveryDate]]-Orders[[#This Row],[OrderDate]]</f>
        <v>23</v>
      </c>
      <c r="I7305" t="s">
        <v>3</v>
      </c>
      <c r="J7305" t="str">
        <f>_xlfn.XLOOKUP(Orders[[#This Row],[_SalesRepID]],'Sales team'!A:A,'Sales team'!B:B)</f>
        <v>Adam Hernandez</v>
      </c>
      <c r="K7305">
        <v>1</v>
      </c>
      <c r="L7305">
        <v>20</v>
      </c>
      <c r="M7305">
        <v>36</v>
      </c>
      <c r="N7305" t="str">
        <f>_xlfn.XLOOKUP(Orders[[#This Row],[_ProductID]],Products!A:A,Products!C:C)</f>
        <v>Kitchen &amp; Dining</v>
      </c>
      <c r="O7305">
        <v>4</v>
      </c>
      <c r="P7305">
        <v>0.05</v>
      </c>
      <c r="Q7305" s="2">
        <v>3108.8</v>
      </c>
      <c r="R7305" s="2">
        <v>1896.3680000000002</v>
      </c>
      <c r="S7305" s="2">
        <v>5906.72</v>
      </c>
      <c r="T7305" s="2">
        <v>2113.9839999999999</v>
      </c>
    </row>
    <row r="7306" spans="1:20" x14ac:dyDescent="0.25">
      <c r="A7306" t="s">
        <v>702</v>
      </c>
      <c r="B7306" t="s">
        <v>5</v>
      </c>
      <c r="C7306" t="s">
        <v>2</v>
      </c>
      <c r="D7306" s="1">
        <v>43200</v>
      </c>
      <c r="E7306" s="1">
        <v>43330</v>
      </c>
      <c r="F7306" s="1">
        <v>43358</v>
      </c>
      <c r="G7306" s="1">
        <v>43349</v>
      </c>
      <c r="H7306" s="13">
        <f>Orders[[#This Row],[DeliveryDate]]-Orders[[#This Row],[OrderDate]]</f>
        <v>19</v>
      </c>
      <c r="I7306" t="s">
        <v>3</v>
      </c>
      <c r="J7306" t="str">
        <f>_xlfn.XLOOKUP(Orders[[#This Row],[_SalesRepID]],'Sales team'!A:A,'Sales team'!B:B)</f>
        <v>Carl Nguyen</v>
      </c>
      <c r="K7306">
        <v>12</v>
      </c>
      <c r="L7306">
        <v>30</v>
      </c>
      <c r="M7306">
        <v>226</v>
      </c>
      <c r="N7306" t="str">
        <f>_xlfn.XLOOKUP(Orders[[#This Row],[_ProductID]],Products!A:A,Products!C:C)</f>
        <v>Home décor</v>
      </c>
      <c r="O7306">
        <v>11</v>
      </c>
      <c r="P7306">
        <v>7.4999999999999997E-2</v>
      </c>
      <c r="Q7306" s="2">
        <v>1011.7</v>
      </c>
      <c r="R7306" s="2">
        <v>505.85</v>
      </c>
      <c r="S7306" s="2">
        <v>935.8225000000001</v>
      </c>
      <c r="T7306" s="2">
        <v>429.97250000000008</v>
      </c>
    </row>
    <row r="7307" spans="1:20" x14ac:dyDescent="0.25">
      <c r="A7307" t="s">
        <v>703</v>
      </c>
      <c r="B7307" t="s">
        <v>5</v>
      </c>
      <c r="C7307" t="s">
        <v>2</v>
      </c>
      <c r="D7307" s="1">
        <v>43200</v>
      </c>
      <c r="E7307" s="1">
        <v>43330</v>
      </c>
      <c r="F7307" s="1">
        <v>43358</v>
      </c>
      <c r="G7307" s="1">
        <v>43343</v>
      </c>
      <c r="H7307" s="13">
        <f>Orders[[#This Row],[DeliveryDate]]-Orders[[#This Row],[OrderDate]]</f>
        <v>13</v>
      </c>
      <c r="I7307" t="s">
        <v>3</v>
      </c>
      <c r="J7307" t="str">
        <f>_xlfn.XLOOKUP(Orders[[#This Row],[_SalesRepID]],'Sales team'!A:A,'Sales team'!B:B)</f>
        <v>Carl Nguyen</v>
      </c>
      <c r="K7307">
        <v>12</v>
      </c>
      <c r="L7307">
        <v>15</v>
      </c>
      <c r="M7307">
        <v>258</v>
      </c>
      <c r="N7307" t="str">
        <f>_xlfn.XLOOKUP(Orders[[#This Row],[_ProductID]],Products!A:A,Products!C:C)</f>
        <v>Furniture</v>
      </c>
      <c r="O7307">
        <v>19</v>
      </c>
      <c r="P7307">
        <v>0.3</v>
      </c>
      <c r="Q7307" s="2">
        <v>2552.7000000000003</v>
      </c>
      <c r="R7307" s="2">
        <v>1327.4040000000002</v>
      </c>
      <c r="S7307" s="2">
        <v>8934.4500000000007</v>
      </c>
      <c r="T7307" s="2">
        <v>2297.4299999999994</v>
      </c>
    </row>
    <row r="7308" spans="1:20" x14ac:dyDescent="0.25">
      <c r="A7308" t="s">
        <v>704</v>
      </c>
      <c r="B7308" t="s">
        <v>1</v>
      </c>
      <c r="C7308" t="s">
        <v>6</v>
      </c>
      <c r="D7308" s="1">
        <v>43200</v>
      </c>
      <c r="E7308" s="1">
        <v>43330</v>
      </c>
      <c r="F7308" s="1">
        <v>43357</v>
      </c>
      <c r="G7308" s="1">
        <v>43346</v>
      </c>
      <c r="H7308" s="13">
        <f>Orders[[#This Row],[DeliveryDate]]-Orders[[#This Row],[OrderDate]]</f>
        <v>16</v>
      </c>
      <c r="I7308" t="s">
        <v>3</v>
      </c>
      <c r="J7308" t="str">
        <f>_xlfn.XLOOKUP(Orders[[#This Row],[_SalesRepID]],'Sales team'!A:A,'Sales team'!B:B)</f>
        <v>Jonathan Hawkins</v>
      </c>
      <c r="K7308">
        <v>10</v>
      </c>
      <c r="L7308">
        <v>42</v>
      </c>
      <c r="M7308">
        <v>162</v>
      </c>
      <c r="N7308" t="str">
        <f>_xlfn.XLOOKUP(Orders[[#This Row],[_ProductID]],Products!A:A,Products!C:C)</f>
        <v>Home décor</v>
      </c>
      <c r="O7308">
        <v>17</v>
      </c>
      <c r="P7308">
        <v>0.1</v>
      </c>
      <c r="Q7308" s="2">
        <v>1675</v>
      </c>
      <c r="R7308" s="2">
        <v>954.74999999999989</v>
      </c>
      <c r="S7308" s="2">
        <v>7537.5</v>
      </c>
      <c r="T7308" s="2">
        <v>2763.7500000000009</v>
      </c>
    </row>
    <row r="7309" spans="1:20" x14ac:dyDescent="0.25">
      <c r="A7309" t="s">
        <v>681</v>
      </c>
      <c r="B7309" t="s">
        <v>1</v>
      </c>
      <c r="C7309" t="s">
        <v>2</v>
      </c>
      <c r="D7309" s="1">
        <v>43200</v>
      </c>
      <c r="E7309" s="1">
        <v>43329</v>
      </c>
      <c r="F7309" s="1">
        <v>43351</v>
      </c>
      <c r="G7309" s="1">
        <v>43349</v>
      </c>
      <c r="H7309" s="13">
        <f>Orders[[#This Row],[DeliveryDate]]-Orders[[#This Row],[OrderDate]]</f>
        <v>20</v>
      </c>
      <c r="I7309" t="s">
        <v>3</v>
      </c>
      <c r="J7309" t="str">
        <f>_xlfn.XLOOKUP(Orders[[#This Row],[_SalesRepID]],'Sales team'!A:A,'Sales team'!B:B)</f>
        <v>Shawn Cook</v>
      </c>
      <c r="K7309">
        <v>7</v>
      </c>
      <c r="L7309">
        <v>3</v>
      </c>
      <c r="M7309">
        <v>253</v>
      </c>
      <c r="N7309" t="str">
        <f>_xlfn.XLOOKUP(Orders[[#This Row],[_ProductID]],Products!A:A,Products!C:C)</f>
        <v>Kitchen &amp; Dining</v>
      </c>
      <c r="O7309">
        <v>16</v>
      </c>
      <c r="P7309">
        <v>0.15</v>
      </c>
      <c r="Q7309" s="2">
        <v>978.2</v>
      </c>
      <c r="R7309" s="2">
        <v>489.1</v>
      </c>
      <c r="S7309" s="2">
        <v>5820.29</v>
      </c>
      <c r="T7309" s="2">
        <v>2396.5899999999997</v>
      </c>
    </row>
    <row r="7310" spans="1:20" x14ac:dyDescent="0.25">
      <c r="A7310" t="s">
        <v>682</v>
      </c>
      <c r="B7310" t="s">
        <v>5</v>
      </c>
      <c r="C7310" t="s">
        <v>13</v>
      </c>
      <c r="D7310" s="1">
        <v>43200</v>
      </c>
      <c r="E7310" s="1">
        <v>43329</v>
      </c>
      <c r="F7310" s="1">
        <v>43348</v>
      </c>
      <c r="G7310" s="1">
        <v>43355</v>
      </c>
      <c r="H7310" s="13">
        <f>Orders[[#This Row],[DeliveryDate]]-Orders[[#This Row],[OrderDate]]</f>
        <v>26</v>
      </c>
      <c r="I7310" t="s">
        <v>3</v>
      </c>
      <c r="J7310" t="str">
        <f>_xlfn.XLOOKUP(Orders[[#This Row],[_SalesRepID]],'Sales team'!A:A,'Sales team'!B:B)</f>
        <v>Anthony Berry</v>
      </c>
      <c r="K7310">
        <v>16</v>
      </c>
      <c r="L7310">
        <v>14</v>
      </c>
      <c r="M7310">
        <v>280</v>
      </c>
      <c r="N7310" t="str">
        <f>_xlfn.XLOOKUP(Orders[[#This Row],[_ProductID]],Products!A:A,Products!C:C)</f>
        <v>Furniture</v>
      </c>
      <c r="O7310">
        <v>15</v>
      </c>
      <c r="P7310">
        <v>0.15</v>
      </c>
      <c r="Q7310" s="2">
        <v>3169.1</v>
      </c>
      <c r="R7310" s="2">
        <v>1616.241</v>
      </c>
      <c r="S7310" s="2">
        <v>16162.409999999998</v>
      </c>
      <c r="T7310" s="2">
        <v>6464.9639999999981</v>
      </c>
    </row>
    <row r="7311" spans="1:20" x14ac:dyDescent="0.25">
      <c r="A7311" t="s">
        <v>683</v>
      </c>
      <c r="B7311" t="s">
        <v>5</v>
      </c>
      <c r="C7311" t="s">
        <v>6</v>
      </c>
      <c r="D7311" s="1">
        <v>43200</v>
      </c>
      <c r="E7311" s="1">
        <v>43329</v>
      </c>
      <c r="F7311" s="1">
        <v>43352</v>
      </c>
      <c r="G7311" s="1">
        <v>43360</v>
      </c>
      <c r="H7311" s="13">
        <f>Orders[[#This Row],[DeliveryDate]]-Orders[[#This Row],[OrderDate]]</f>
        <v>31</v>
      </c>
      <c r="I7311" t="s">
        <v>3</v>
      </c>
      <c r="J7311" t="str">
        <f>_xlfn.XLOOKUP(Orders[[#This Row],[_SalesRepID]],'Sales team'!A:A,'Sales team'!B:B)</f>
        <v>Shawn Wallace</v>
      </c>
      <c r="K7311">
        <v>18</v>
      </c>
      <c r="L7311">
        <v>49</v>
      </c>
      <c r="M7311">
        <v>95</v>
      </c>
      <c r="N7311" t="str">
        <f>_xlfn.XLOOKUP(Orders[[#This Row],[_ProductID]],Products!A:A,Products!C:C)</f>
        <v>Kitchen &amp; Dining</v>
      </c>
      <c r="O7311">
        <v>13</v>
      </c>
      <c r="P7311">
        <v>0.1</v>
      </c>
      <c r="Q7311" s="2">
        <v>3055.2000000000003</v>
      </c>
      <c r="R7311" s="2">
        <v>1497.048</v>
      </c>
      <c r="S7311" s="2">
        <v>5499.3600000000006</v>
      </c>
      <c r="T7311" s="2">
        <v>2505.2640000000006</v>
      </c>
    </row>
    <row r="7312" spans="1:20" x14ac:dyDescent="0.25">
      <c r="A7312" t="s">
        <v>684</v>
      </c>
      <c r="B7312" t="s">
        <v>10</v>
      </c>
      <c r="C7312" t="s">
        <v>6</v>
      </c>
      <c r="D7312" s="1">
        <v>43200</v>
      </c>
      <c r="E7312" s="1">
        <v>43329</v>
      </c>
      <c r="F7312" s="1">
        <v>43355</v>
      </c>
      <c r="G7312" s="1">
        <v>43354</v>
      </c>
      <c r="H7312" s="13">
        <f>Orders[[#This Row],[DeliveryDate]]-Orders[[#This Row],[OrderDate]]</f>
        <v>25</v>
      </c>
      <c r="I7312" t="s">
        <v>3</v>
      </c>
      <c r="J7312" t="str">
        <f>_xlfn.XLOOKUP(Orders[[#This Row],[_SalesRepID]],'Sales team'!A:A,'Sales team'!B:B)</f>
        <v>Carlos Miller</v>
      </c>
      <c r="K7312">
        <v>28</v>
      </c>
      <c r="L7312">
        <v>17</v>
      </c>
      <c r="M7312">
        <v>202</v>
      </c>
      <c r="N7312" t="str">
        <f>_xlfn.XLOOKUP(Orders[[#This Row],[_ProductID]],Products!A:A,Products!C:C)</f>
        <v>Kitchen &amp; Dining</v>
      </c>
      <c r="O7312">
        <v>1</v>
      </c>
      <c r="P7312">
        <v>0.1</v>
      </c>
      <c r="Q7312" s="2">
        <v>2606.3000000000002</v>
      </c>
      <c r="R7312" s="2">
        <v>1563.78</v>
      </c>
      <c r="S7312" s="2">
        <v>9382.68</v>
      </c>
      <c r="T7312" s="2">
        <v>3127.5600000000004</v>
      </c>
    </row>
    <row r="7313" spans="1:20" x14ac:dyDescent="0.25">
      <c r="A7313" t="s">
        <v>685</v>
      </c>
      <c r="B7313" t="s">
        <v>1</v>
      </c>
      <c r="C7313" t="s">
        <v>6</v>
      </c>
      <c r="D7313" s="1">
        <v>43200</v>
      </c>
      <c r="E7313" s="1">
        <v>43329</v>
      </c>
      <c r="F7313" s="1">
        <v>43346</v>
      </c>
      <c r="G7313" s="1">
        <v>43349</v>
      </c>
      <c r="H7313" s="13">
        <f>Orders[[#This Row],[DeliveryDate]]-Orders[[#This Row],[OrderDate]]</f>
        <v>20</v>
      </c>
      <c r="I7313" t="s">
        <v>3</v>
      </c>
      <c r="J7313" t="str">
        <f>_xlfn.XLOOKUP(Orders[[#This Row],[_SalesRepID]],'Sales team'!A:A,'Sales team'!B:B)</f>
        <v>Chris Armstrong</v>
      </c>
      <c r="K7313">
        <v>4</v>
      </c>
      <c r="L7313">
        <v>33</v>
      </c>
      <c r="M7313">
        <v>187</v>
      </c>
      <c r="N7313" t="str">
        <f>_xlfn.XLOOKUP(Orders[[#This Row],[_ProductID]],Products!A:A,Products!C:C)</f>
        <v>Home décor</v>
      </c>
      <c r="O7313">
        <v>21</v>
      </c>
      <c r="P7313">
        <v>7.4999999999999997E-2</v>
      </c>
      <c r="Q7313" s="2">
        <v>1045.2</v>
      </c>
      <c r="R7313" s="2">
        <v>794.35200000000009</v>
      </c>
      <c r="S7313" s="2">
        <v>6767.670000000001</v>
      </c>
      <c r="T7313" s="2">
        <v>1207.2060000000001</v>
      </c>
    </row>
    <row r="7314" spans="1:20" x14ac:dyDescent="0.25">
      <c r="A7314" t="s">
        <v>686</v>
      </c>
      <c r="B7314" t="s">
        <v>1</v>
      </c>
      <c r="C7314" t="s">
        <v>2</v>
      </c>
      <c r="D7314" s="1">
        <v>43200</v>
      </c>
      <c r="E7314" s="1">
        <v>43329</v>
      </c>
      <c r="F7314" s="1">
        <v>43337</v>
      </c>
      <c r="G7314" s="1">
        <v>43342</v>
      </c>
      <c r="H7314" s="13">
        <f>Orders[[#This Row],[DeliveryDate]]-Orders[[#This Row],[OrderDate]]</f>
        <v>13</v>
      </c>
      <c r="I7314" t="s">
        <v>3</v>
      </c>
      <c r="J7314" t="str">
        <f>_xlfn.XLOOKUP(Orders[[#This Row],[_SalesRepID]],'Sales team'!A:A,'Sales team'!B:B)</f>
        <v>Joshua Bennett</v>
      </c>
      <c r="K7314">
        <v>6</v>
      </c>
      <c r="L7314">
        <v>19</v>
      </c>
      <c r="M7314">
        <v>208</v>
      </c>
      <c r="N7314" t="str">
        <f>_xlfn.XLOOKUP(Orders[[#This Row],[_ProductID]],Products!A:A,Products!C:C)</f>
        <v>Home décor</v>
      </c>
      <c r="O7314">
        <v>35</v>
      </c>
      <c r="P7314">
        <v>0.3</v>
      </c>
      <c r="Q7314" s="2">
        <v>1909.5</v>
      </c>
      <c r="R7314" s="2">
        <v>1069.3200000000002</v>
      </c>
      <c r="S7314" s="2">
        <v>10693.199999999999</v>
      </c>
      <c r="T7314" s="2">
        <v>2138.6399999999976</v>
      </c>
    </row>
    <row r="7315" spans="1:20" x14ac:dyDescent="0.25">
      <c r="A7315" t="s">
        <v>687</v>
      </c>
      <c r="B7315" t="s">
        <v>8</v>
      </c>
      <c r="C7315" t="s">
        <v>6</v>
      </c>
      <c r="D7315" s="1">
        <v>43200</v>
      </c>
      <c r="E7315" s="1">
        <v>43329</v>
      </c>
      <c r="F7315" s="1">
        <v>43357</v>
      </c>
      <c r="G7315" s="1">
        <v>43348</v>
      </c>
      <c r="H7315" s="13">
        <f>Orders[[#This Row],[DeliveryDate]]-Orders[[#This Row],[OrderDate]]</f>
        <v>19</v>
      </c>
      <c r="I7315" t="s">
        <v>3</v>
      </c>
      <c r="J7315" t="str">
        <f>_xlfn.XLOOKUP(Orders[[#This Row],[_SalesRepID]],'Sales team'!A:A,'Sales team'!B:B)</f>
        <v>Douglas Tucker</v>
      </c>
      <c r="K7315">
        <v>23</v>
      </c>
      <c r="L7315">
        <v>19</v>
      </c>
      <c r="M7315">
        <v>104</v>
      </c>
      <c r="N7315" t="str">
        <f>_xlfn.XLOOKUP(Orders[[#This Row],[_ProductID]],Products!A:A,Products!C:C)</f>
        <v>Home décor</v>
      </c>
      <c r="O7315">
        <v>3</v>
      </c>
      <c r="P7315">
        <v>0.15</v>
      </c>
      <c r="Q7315" s="2">
        <v>984.9</v>
      </c>
      <c r="R7315" s="2">
        <v>689.43</v>
      </c>
      <c r="S7315" s="2">
        <v>2511.4949999999999</v>
      </c>
      <c r="T7315" s="2">
        <v>443.20499999999993</v>
      </c>
    </row>
    <row r="7316" spans="1:20" x14ac:dyDescent="0.25">
      <c r="A7316" t="s">
        <v>688</v>
      </c>
      <c r="B7316" t="s">
        <v>1</v>
      </c>
      <c r="C7316" t="s">
        <v>6</v>
      </c>
      <c r="D7316" s="1">
        <v>43200</v>
      </c>
      <c r="E7316" s="1">
        <v>43329</v>
      </c>
      <c r="F7316" s="1">
        <v>43352</v>
      </c>
      <c r="G7316" s="1">
        <v>43367</v>
      </c>
      <c r="H7316" s="13">
        <f>Orders[[#This Row],[DeliveryDate]]-Orders[[#This Row],[OrderDate]]</f>
        <v>38</v>
      </c>
      <c r="I7316" t="s">
        <v>3</v>
      </c>
      <c r="J7316" t="str">
        <f>_xlfn.XLOOKUP(Orders[[#This Row],[_SalesRepID]],'Sales team'!A:A,'Sales team'!B:B)</f>
        <v>Adam Hernandez</v>
      </c>
      <c r="K7316">
        <v>1</v>
      </c>
      <c r="L7316">
        <v>17</v>
      </c>
      <c r="M7316">
        <v>153</v>
      </c>
      <c r="N7316" t="str">
        <f>_xlfn.XLOOKUP(Orders[[#This Row],[_ProductID]],Products!A:A,Products!C:C)</f>
        <v>Furniture</v>
      </c>
      <c r="O7316">
        <v>38</v>
      </c>
      <c r="P7316">
        <v>7.4999999999999997E-2</v>
      </c>
      <c r="Q7316" s="2">
        <v>1165.8</v>
      </c>
      <c r="R7316" s="2">
        <v>944.298</v>
      </c>
      <c r="S7316" s="2">
        <v>6470.19</v>
      </c>
      <c r="T7316" s="2">
        <v>804.40199999999913</v>
      </c>
    </row>
    <row r="7317" spans="1:20" x14ac:dyDescent="0.25">
      <c r="A7317" t="s">
        <v>689</v>
      </c>
      <c r="B7317" t="s">
        <v>1</v>
      </c>
      <c r="C7317" t="s">
        <v>6</v>
      </c>
      <c r="D7317" s="1">
        <v>43200</v>
      </c>
      <c r="E7317" s="1">
        <v>43329</v>
      </c>
      <c r="F7317" s="1">
        <v>43342</v>
      </c>
      <c r="G7317" s="1">
        <v>43350</v>
      </c>
      <c r="H7317" s="13">
        <f>Orders[[#This Row],[DeliveryDate]]-Orders[[#This Row],[OrderDate]]</f>
        <v>21</v>
      </c>
      <c r="I7317" t="s">
        <v>3</v>
      </c>
      <c r="J7317" t="str">
        <f>_xlfn.XLOOKUP(Orders[[#This Row],[_SalesRepID]],'Sales team'!A:A,'Sales team'!B:B)</f>
        <v>George Lewis</v>
      </c>
      <c r="K7317">
        <v>8</v>
      </c>
      <c r="L7317">
        <v>11</v>
      </c>
      <c r="M7317">
        <v>129</v>
      </c>
      <c r="N7317" t="str">
        <f>_xlfn.XLOOKUP(Orders[[#This Row],[_ProductID]],Products!A:A,Products!C:C)</f>
        <v>Home décor</v>
      </c>
      <c r="O7317">
        <v>43</v>
      </c>
      <c r="P7317">
        <v>0.05</v>
      </c>
      <c r="Q7317" s="2">
        <v>1748.7</v>
      </c>
      <c r="R7317" s="2">
        <v>944.29800000000012</v>
      </c>
      <c r="S7317" s="2">
        <v>11628.855</v>
      </c>
      <c r="T7317" s="2">
        <v>5018.7689999999984</v>
      </c>
    </row>
    <row r="7318" spans="1:20" x14ac:dyDescent="0.25">
      <c r="A7318" t="s">
        <v>690</v>
      </c>
      <c r="B7318" t="s">
        <v>1</v>
      </c>
      <c r="C7318" t="s">
        <v>25</v>
      </c>
      <c r="D7318" s="1">
        <v>43200</v>
      </c>
      <c r="E7318" s="1">
        <v>43329</v>
      </c>
      <c r="F7318" s="1">
        <v>43333</v>
      </c>
      <c r="G7318" s="1">
        <v>43357</v>
      </c>
      <c r="H7318" s="13">
        <f>Orders[[#This Row],[DeliveryDate]]-Orders[[#This Row],[OrderDate]]</f>
        <v>28</v>
      </c>
      <c r="I7318" t="s">
        <v>3</v>
      </c>
      <c r="J7318" t="str">
        <f>_xlfn.XLOOKUP(Orders[[#This Row],[_SalesRepID]],'Sales team'!A:A,'Sales team'!B:B)</f>
        <v>Adam Hernandez</v>
      </c>
      <c r="K7318">
        <v>1</v>
      </c>
      <c r="L7318">
        <v>11</v>
      </c>
      <c r="M7318">
        <v>357</v>
      </c>
      <c r="N7318" t="str">
        <f>_xlfn.XLOOKUP(Orders[[#This Row],[_ProductID]],Products!A:A,Products!C:C)</f>
        <v>Kitchen &amp; Dining</v>
      </c>
      <c r="O7318">
        <v>8</v>
      </c>
      <c r="P7318">
        <v>0.1</v>
      </c>
      <c r="Q7318" s="2">
        <v>3819</v>
      </c>
      <c r="R7318" s="2">
        <v>2024.0700000000002</v>
      </c>
      <c r="S7318" s="2">
        <v>10311.300000000001</v>
      </c>
      <c r="T7318" s="2">
        <v>4239.09</v>
      </c>
    </row>
    <row r="7319" spans="1:20" x14ac:dyDescent="0.25">
      <c r="A7319" t="s">
        <v>691</v>
      </c>
      <c r="B7319" t="s">
        <v>5</v>
      </c>
      <c r="C7319" t="s">
        <v>6</v>
      </c>
      <c r="D7319" s="1">
        <v>43200</v>
      </c>
      <c r="E7319" s="1">
        <v>43329</v>
      </c>
      <c r="F7319" s="1">
        <v>43338</v>
      </c>
      <c r="G7319" s="1">
        <v>43343</v>
      </c>
      <c r="H7319" s="13">
        <f>Orders[[#This Row],[DeliveryDate]]-Orders[[#This Row],[OrderDate]]</f>
        <v>14</v>
      </c>
      <c r="I7319" t="s">
        <v>3</v>
      </c>
      <c r="J7319" t="str">
        <f>_xlfn.XLOOKUP(Orders[[#This Row],[_SalesRepID]],'Sales team'!A:A,'Sales team'!B:B)</f>
        <v>Frank Brown</v>
      </c>
      <c r="K7319">
        <v>17</v>
      </c>
      <c r="L7319">
        <v>22</v>
      </c>
      <c r="M7319">
        <v>191</v>
      </c>
      <c r="N7319" t="str">
        <f>_xlfn.XLOOKUP(Orders[[#This Row],[_ProductID]],Products!A:A,Products!C:C)</f>
        <v>Home décor</v>
      </c>
      <c r="O7319">
        <v>26</v>
      </c>
      <c r="P7319">
        <v>0.05</v>
      </c>
      <c r="Q7319" s="2">
        <v>1145.7</v>
      </c>
      <c r="R7319" s="2">
        <v>744.70500000000004</v>
      </c>
      <c r="S7319" s="2">
        <v>1088.415</v>
      </c>
      <c r="T7319" s="2">
        <v>343.70999999999992</v>
      </c>
    </row>
    <row r="7320" spans="1:20" x14ac:dyDescent="0.25">
      <c r="A7320" t="s">
        <v>692</v>
      </c>
      <c r="B7320" t="s">
        <v>1</v>
      </c>
      <c r="C7320" t="s">
        <v>2</v>
      </c>
      <c r="D7320" s="1">
        <v>43200</v>
      </c>
      <c r="E7320" s="1">
        <v>43329</v>
      </c>
      <c r="F7320" s="1">
        <v>43336</v>
      </c>
      <c r="G7320" s="1">
        <v>43343</v>
      </c>
      <c r="H7320" s="13">
        <f>Orders[[#This Row],[DeliveryDate]]-Orders[[#This Row],[OrderDate]]</f>
        <v>14</v>
      </c>
      <c r="I7320" t="s">
        <v>3</v>
      </c>
      <c r="J7320" t="str">
        <f>_xlfn.XLOOKUP(Orders[[#This Row],[_SalesRepID]],'Sales team'!A:A,'Sales team'!B:B)</f>
        <v>George Lewis</v>
      </c>
      <c r="K7320">
        <v>8</v>
      </c>
      <c r="L7320">
        <v>31</v>
      </c>
      <c r="M7320">
        <v>214</v>
      </c>
      <c r="N7320" t="str">
        <f>_xlfn.XLOOKUP(Orders[[#This Row],[_ProductID]],Products!A:A,Products!C:C)</f>
        <v>Outdoor</v>
      </c>
      <c r="O7320">
        <v>10</v>
      </c>
      <c r="P7320">
        <v>0.15</v>
      </c>
      <c r="Q7320" s="2">
        <v>3644.8</v>
      </c>
      <c r="R7320" s="2">
        <v>1968.1920000000002</v>
      </c>
      <c r="S7320" s="2">
        <v>15490.4</v>
      </c>
      <c r="T7320" s="2">
        <v>5649.4399999999987</v>
      </c>
    </row>
    <row r="7321" spans="1:20" x14ac:dyDescent="0.25">
      <c r="A7321" t="s">
        <v>693</v>
      </c>
      <c r="B7321" t="s">
        <v>1</v>
      </c>
      <c r="C7321" t="s">
        <v>6</v>
      </c>
      <c r="D7321" s="1">
        <v>43200</v>
      </c>
      <c r="E7321" s="1">
        <v>43329</v>
      </c>
      <c r="F7321" s="1">
        <v>43342</v>
      </c>
      <c r="G7321" s="1">
        <v>43375</v>
      </c>
      <c r="H7321" s="13">
        <f>Orders[[#This Row],[DeliveryDate]]-Orders[[#This Row],[OrderDate]]</f>
        <v>46</v>
      </c>
      <c r="I7321" t="s">
        <v>3</v>
      </c>
      <c r="J7321" t="str">
        <f>_xlfn.XLOOKUP(Orders[[#This Row],[_SalesRepID]],'Sales team'!A:A,'Sales team'!B:B)</f>
        <v>Joshua Bennett</v>
      </c>
      <c r="K7321">
        <v>6</v>
      </c>
      <c r="L7321">
        <v>13</v>
      </c>
      <c r="M7321">
        <v>171</v>
      </c>
      <c r="N7321" t="str">
        <f>_xlfn.XLOOKUP(Orders[[#This Row],[_ProductID]],Products!A:A,Products!C:C)</f>
        <v>Kitchen &amp; Dining</v>
      </c>
      <c r="O7321">
        <v>13</v>
      </c>
      <c r="P7321">
        <v>0.1</v>
      </c>
      <c r="Q7321" s="2">
        <v>3865.9</v>
      </c>
      <c r="R7321" s="2">
        <v>3092.7200000000003</v>
      </c>
      <c r="S7321" s="2">
        <v>17396.55</v>
      </c>
      <c r="T7321" s="2">
        <v>1932.9499999999971</v>
      </c>
    </row>
    <row r="7322" spans="1:20" x14ac:dyDescent="0.25">
      <c r="A7322" t="s">
        <v>694</v>
      </c>
      <c r="B7322" t="s">
        <v>8</v>
      </c>
      <c r="C7322" t="s">
        <v>15</v>
      </c>
      <c r="D7322" s="1">
        <v>43200</v>
      </c>
      <c r="E7322" s="1">
        <v>43329</v>
      </c>
      <c r="F7322" s="1">
        <v>43354</v>
      </c>
      <c r="G7322" s="1">
        <v>43336</v>
      </c>
      <c r="H7322" s="13">
        <f>Orders[[#This Row],[DeliveryDate]]-Orders[[#This Row],[OrderDate]]</f>
        <v>7</v>
      </c>
      <c r="I7322" t="s">
        <v>3</v>
      </c>
      <c r="J7322" t="str">
        <f>_xlfn.XLOOKUP(Orders[[#This Row],[_SalesRepID]],'Sales team'!A:A,'Sales team'!B:B)</f>
        <v>Samuel Fowler</v>
      </c>
      <c r="K7322">
        <v>21</v>
      </c>
      <c r="L7322">
        <v>35</v>
      </c>
      <c r="M7322">
        <v>12</v>
      </c>
      <c r="N7322" t="str">
        <f>_xlfn.XLOOKUP(Orders[[#This Row],[_ProductID]],Products!A:A,Products!C:C)</f>
        <v>Home décor</v>
      </c>
      <c r="O7322">
        <v>26</v>
      </c>
      <c r="P7322">
        <v>0.05</v>
      </c>
      <c r="Q7322" s="2">
        <v>194.3</v>
      </c>
      <c r="R7322" s="2">
        <v>110.75099999999999</v>
      </c>
      <c r="S7322" s="2">
        <v>1107.5100000000002</v>
      </c>
      <c r="T7322" s="2">
        <v>443.00400000000025</v>
      </c>
    </row>
    <row r="7323" spans="1:20" x14ac:dyDescent="0.25">
      <c r="A7323" t="s">
        <v>671</v>
      </c>
      <c r="B7323" t="s">
        <v>5</v>
      </c>
      <c r="C7323" t="s">
        <v>13</v>
      </c>
      <c r="D7323" s="1">
        <v>43200</v>
      </c>
      <c r="E7323" s="1">
        <v>43328</v>
      </c>
      <c r="F7323" s="1">
        <v>43356</v>
      </c>
      <c r="G7323" s="1">
        <v>43341</v>
      </c>
      <c r="H7323" s="13">
        <f>Orders[[#This Row],[DeliveryDate]]-Orders[[#This Row],[OrderDate]]</f>
        <v>13</v>
      </c>
      <c r="I7323" t="s">
        <v>3</v>
      </c>
      <c r="J7323" t="str">
        <f>_xlfn.XLOOKUP(Orders[[#This Row],[_SalesRepID]],'Sales team'!A:A,'Sales team'!B:B)</f>
        <v>Todd Roberts</v>
      </c>
      <c r="K7323">
        <v>13</v>
      </c>
      <c r="L7323">
        <v>24</v>
      </c>
      <c r="M7323">
        <v>304</v>
      </c>
      <c r="N7323" t="str">
        <f>_xlfn.XLOOKUP(Orders[[#This Row],[_ProductID]],Products!A:A,Products!C:C)</f>
        <v>Home décor</v>
      </c>
      <c r="O7323">
        <v>29</v>
      </c>
      <c r="P7323">
        <v>7.4999999999999997E-2</v>
      </c>
      <c r="Q7323" s="2">
        <v>234.5</v>
      </c>
      <c r="R7323" s="2">
        <v>126.63000000000001</v>
      </c>
      <c r="S7323" s="2">
        <v>216.91250000000002</v>
      </c>
      <c r="T7323" s="2">
        <v>90.282500000000013</v>
      </c>
    </row>
    <row r="7324" spans="1:20" x14ac:dyDescent="0.25">
      <c r="A7324" t="s">
        <v>672</v>
      </c>
      <c r="B7324" t="s">
        <v>1</v>
      </c>
      <c r="C7324" t="s">
        <v>2</v>
      </c>
      <c r="D7324" s="1">
        <v>43200</v>
      </c>
      <c r="E7324" s="1">
        <v>43328</v>
      </c>
      <c r="F7324" s="1">
        <v>43354</v>
      </c>
      <c r="G7324" s="1">
        <v>43342</v>
      </c>
      <c r="H7324" s="13">
        <f>Orders[[#This Row],[DeliveryDate]]-Orders[[#This Row],[OrderDate]]</f>
        <v>14</v>
      </c>
      <c r="I7324" t="s">
        <v>3</v>
      </c>
      <c r="J7324" t="str">
        <f>_xlfn.XLOOKUP(Orders[[#This Row],[_SalesRepID]],'Sales team'!A:A,'Sales team'!B:B)</f>
        <v>George Lewis</v>
      </c>
      <c r="K7324">
        <v>8</v>
      </c>
      <c r="L7324">
        <v>18</v>
      </c>
      <c r="M7324">
        <v>204</v>
      </c>
      <c r="N7324" t="str">
        <f>_xlfn.XLOOKUP(Orders[[#This Row],[_ProductID]],Products!A:A,Products!C:C)</f>
        <v>Kitchen &amp; Dining</v>
      </c>
      <c r="O7324">
        <v>16</v>
      </c>
      <c r="P7324">
        <v>0.2</v>
      </c>
      <c r="Q7324" s="2">
        <v>2552.7000000000003</v>
      </c>
      <c r="R7324" s="2">
        <v>1429.5120000000004</v>
      </c>
      <c r="S7324" s="2">
        <v>16337.280000000002</v>
      </c>
      <c r="T7324" s="2">
        <v>4901.1839999999993</v>
      </c>
    </row>
    <row r="7325" spans="1:20" x14ac:dyDescent="0.25">
      <c r="A7325" t="s">
        <v>673</v>
      </c>
      <c r="B7325" t="s">
        <v>1</v>
      </c>
      <c r="C7325" t="s">
        <v>2</v>
      </c>
      <c r="D7325" s="1">
        <v>43200</v>
      </c>
      <c r="E7325" s="1">
        <v>43328</v>
      </c>
      <c r="F7325" s="1">
        <v>43335</v>
      </c>
      <c r="G7325" s="1">
        <v>43360</v>
      </c>
      <c r="H7325" s="13">
        <f>Orders[[#This Row],[DeliveryDate]]-Orders[[#This Row],[OrderDate]]</f>
        <v>32</v>
      </c>
      <c r="I7325" t="s">
        <v>3</v>
      </c>
      <c r="J7325" t="str">
        <f>_xlfn.XLOOKUP(Orders[[#This Row],[_SalesRepID]],'Sales team'!A:A,'Sales team'!B:B)</f>
        <v>Keith Griffin</v>
      </c>
      <c r="K7325">
        <v>2</v>
      </c>
      <c r="L7325">
        <v>13</v>
      </c>
      <c r="M7325">
        <v>223</v>
      </c>
      <c r="N7325" t="str">
        <f>_xlfn.XLOOKUP(Orders[[#This Row],[_ProductID]],Products!A:A,Products!C:C)</f>
        <v>Home décor</v>
      </c>
      <c r="O7325">
        <v>32</v>
      </c>
      <c r="P7325">
        <v>0.05</v>
      </c>
      <c r="Q7325" s="2">
        <v>857.6</v>
      </c>
      <c r="R7325" s="2">
        <v>591.74399999999991</v>
      </c>
      <c r="S7325" s="2">
        <v>3258.88</v>
      </c>
      <c r="T7325" s="2">
        <v>891.90400000000045</v>
      </c>
    </row>
    <row r="7326" spans="1:20" x14ac:dyDescent="0.25">
      <c r="A7326" t="s">
        <v>674</v>
      </c>
      <c r="B7326" t="s">
        <v>1</v>
      </c>
      <c r="C7326" t="s">
        <v>46</v>
      </c>
      <c r="D7326" s="1">
        <v>43200</v>
      </c>
      <c r="E7326" s="1">
        <v>43328</v>
      </c>
      <c r="F7326" s="1">
        <v>43341</v>
      </c>
      <c r="G7326" s="1">
        <v>43342</v>
      </c>
      <c r="H7326" s="13">
        <f>Orders[[#This Row],[DeliveryDate]]-Orders[[#This Row],[OrderDate]]</f>
        <v>14</v>
      </c>
      <c r="I7326" t="s">
        <v>3</v>
      </c>
      <c r="J7326" t="str">
        <f>_xlfn.XLOOKUP(Orders[[#This Row],[_SalesRepID]],'Sales team'!A:A,'Sales team'!B:B)</f>
        <v>Adam Hernandez</v>
      </c>
      <c r="K7326">
        <v>1</v>
      </c>
      <c r="L7326">
        <v>41</v>
      </c>
      <c r="M7326">
        <v>70</v>
      </c>
      <c r="N7326" t="str">
        <f>_xlfn.XLOOKUP(Orders[[#This Row],[_ProductID]],Products!A:A,Products!C:C)</f>
        <v>Home décor</v>
      </c>
      <c r="O7326">
        <v>40</v>
      </c>
      <c r="P7326">
        <v>0.05</v>
      </c>
      <c r="Q7326" s="2">
        <v>1065.3</v>
      </c>
      <c r="R7326" s="2">
        <v>553.95600000000002</v>
      </c>
      <c r="S7326" s="2">
        <v>3036.1049999999996</v>
      </c>
      <c r="T7326" s="2">
        <v>1374.2369999999996</v>
      </c>
    </row>
    <row r="7327" spans="1:20" x14ac:dyDescent="0.25">
      <c r="A7327" t="s">
        <v>675</v>
      </c>
      <c r="B7327" t="s">
        <v>5</v>
      </c>
      <c r="C7327" t="s">
        <v>25</v>
      </c>
      <c r="D7327" s="1">
        <v>43200</v>
      </c>
      <c r="E7327" s="1">
        <v>43328</v>
      </c>
      <c r="F7327" s="1">
        <v>43354</v>
      </c>
      <c r="G7327" s="1">
        <v>43348</v>
      </c>
      <c r="H7327" s="13">
        <f>Orders[[#This Row],[DeliveryDate]]-Orders[[#This Row],[OrderDate]]</f>
        <v>20</v>
      </c>
      <c r="I7327" t="s">
        <v>3</v>
      </c>
      <c r="J7327" t="str">
        <f>_xlfn.XLOOKUP(Orders[[#This Row],[_SalesRepID]],'Sales team'!A:A,'Sales team'!B:B)</f>
        <v>Frank Brown</v>
      </c>
      <c r="K7327">
        <v>17</v>
      </c>
      <c r="L7327">
        <v>28</v>
      </c>
      <c r="M7327">
        <v>332</v>
      </c>
      <c r="N7327" t="str">
        <f>_xlfn.XLOOKUP(Orders[[#This Row],[_ProductID]],Products!A:A,Products!C:C)</f>
        <v>Home décor</v>
      </c>
      <c r="O7327">
        <v>29</v>
      </c>
      <c r="P7327">
        <v>0.2</v>
      </c>
      <c r="Q7327" s="2">
        <v>1976.5</v>
      </c>
      <c r="R7327" s="2">
        <v>1581.2</v>
      </c>
      <c r="S7327" s="2">
        <v>6324.8</v>
      </c>
      <c r="T7327" s="2">
        <v>0</v>
      </c>
    </row>
    <row r="7328" spans="1:20" x14ac:dyDescent="0.25">
      <c r="A7328" t="s">
        <v>676</v>
      </c>
      <c r="B7328" t="s">
        <v>1</v>
      </c>
      <c r="C7328" t="s">
        <v>6</v>
      </c>
      <c r="D7328" s="1">
        <v>43200</v>
      </c>
      <c r="E7328" s="1">
        <v>43328</v>
      </c>
      <c r="F7328" s="1">
        <v>43354</v>
      </c>
      <c r="G7328" s="1">
        <v>43341</v>
      </c>
      <c r="H7328" s="13">
        <f>Orders[[#This Row],[DeliveryDate]]-Orders[[#This Row],[OrderDate]]</f>
        <v>13</v>
      </c>
      <c r="I7328" t="s">
        <v>3</v>
      </c>
      <c r="J7328" t="str">
        <f>_xlfn.XLOOKUP(Orders[[#This Row],[_SalesRepID]],'Sales team'!A:A,'Sales team'!B:B)</f>
        <v>Joshua Bennett</v>
      </c>
      <c r="K7328">
        <v>6</v>
      </c>
      <c r="L7328">
        <v>27</v>
      </c>
      <c r="M7328">
        <v>117</v>
      </c>
      <c r="N7328" t="str">
        <f>_xlfn.XLOOKUP(Orders[[#This Row],[_ProductID]],Products!A:A,Products!C:C)</f>
        <v>Home décor</v>
      </c>
      <c r="O7328">
        <v>31</v>
      </c>
      <c r="P7328">
        <v>0.3</v>
      </c>
      <c r="Q7328" s="2">
        <v>3839.1</v>
      </c>
      <c r="R7328" s="2">
        <v>2725.761</v>
      </c>
      <c r="S7328" s="2">
        <v>5374.74</v>
      </c>
      <c r="T7328" s="2">
        <v>-76.782000000000153</v>
      </c>
    </row>
    <row r="7329" spans="1:20" x14ac:dyDescent="0.25">
      <c r="A7329" t="s">
        <v>677</v>
      </c>
      <c r="B7329" t="s">
        <v>5</v>
      </c>
      <c r="C7329" t="s">
        <v>2</v>
      </c>
      <c r="D7329" s="1">
        <v>43200</v>
      </c>
      <c r="E7329" s="1">
        <v>43328</v>
      </c>
      <c r="F7329" s="1">
        <v>43353</v>
      </c>
      <c r="G7329" s="1">
        <v>43349</v>
      </c>
      <c r="H7329" s="13">
        <f>Orders[[#This Row],[DeliveryDate]]-Orders[[#This Row],[OrderDate]]</f>
        <v>21</v>
      </c>
      <c r="I7329" t="s">
        <v>3</v>
      </c>
      <c r="J7329" t="str">
        <f>_xlfn.XLOOKUP(Orders[[#This Row],[_SalesRepID]],'Sales team'!A:A,'Sales team'!B:B)</f>
        <v>Anthony Berry</v>
      </c>
      <c r="K7329">
        <v>16</v>
      </c>
      <c r="L7329">
        <v>32</v>
      </c>
      <c r="M7329">
        <v>221</v>
      </c>
      <c r="N7329" t="str">
        <f>_xlfn.XLOOKUP(Orders[[#This Row],[_ProductID]],Products!A:A,Products!C:C)</f>
        <v>Home décor</v>
      </c>
      <c r="O7329">
        <v>2</v>
      </c>
      <c r="P7329">
        <v>0.05</v>
      </c>
      <c r="Q7329" s="2">
        <v>3899.4</v>
      </c>
      <c r="R7329" s="2">
        <v>2807.5679999999998</v>
      </c>
      <c r="S7329" s="2">
        <v>11113.29</v>
      </c>
      <c r="T7329" s="2">
        <v>2690.5860000000011</v>
      </c>
    </row>
    <row r="7330" spans="1:20" x14ac:dyDescent="0.25">
      <c r="A7330" t="s">
        <v>678</v>
      </c>
      <c r="B7330" t="s">
        <v>1</v>
      </c>
      <c r="C7330" t="s">
        <v>2</v>
      </c>
      <c r="D7330" s="1">
        <v>43200</v>
      </c>
      <c r="E7330" s="1">
        <v>43328</v>
      </c>
      <c r="F7330" s="1">
        <v>43347</v>
      </c>
      <c r="G7330" s="1">
        <v>43348</v>
      </c>
      <c r="H7330" s="13">
        <f>Orders[[#This Row],[DeliveryDate]]-Orders[[#This Row],[OrderDate]]</f>
        <v>20</v>
      </c>
      <c r="I7330" t="s">
        <v>3</v>
      </c>
      <c r="J7330" t="str">
        <f>_xlfn.XLOOKUP(Orders[[#This Row],[_SalesRepID]],'Sales team'!A:A,'Sales team'!B:B)</f>
        <v>Chris Armstrong</v>
      </c>
      <c r="K7330">
        <v>4</v>
      </c>
      <c r="L7330">
        <v>5</v>
      </c>
      <c r="M7330">
        <v>220</v>
      </c>
      <c r="N7330" t="str">
        <f>_xlfn.XLOOKUP(Orders[[#This Row],[_ProductID]],Products!A:A,Products!C:C)</f>
        <v>Home décor</v>
      </c>
      <c r="O7330">
        <v>2</v>
      </c>
      <c r="P7330">
        <v>0.05</v>
      </c>
      <c r="Q7330" s="2">
        <v>180.9</v>
      </c>
      <c r="R7330" s="2">
        <v>85.022999999999996</v>
      </c>
      <c r="S7330" s="2">
        <v>1031.1300000000001</v>
      </c>
      <c r="T7330" s="2">
        <v>520.99200000000019</v>
      </c>
    </row>
    <row r="7331" spans="1:20" x14ac:dyDescent="0.25">
      <c r="A7331" t="s">
        <v>679</v>
      </c>
      <c r="B7331" t="s">
        <v>10</v>
      </c>
      <c r="C7331" t="s">
        <v>13</v>
      </c>
      <c r="D7331" s="1">
        <v>43200</v>
      </c>
      <c r="E7331" s="1">
        <v>43328</v>
      </c>
      <c r="F7331" s="1">
        <v>43351</v>
      </c>
      <c r="G7331" s="1">
        <v>43335</v>
      </c>
      <c r="H7331" s="13">
        <f>Orders[[#This Row],[DeliveryDate]]-Orders[[#This Row],[OrderDate]]</f>
        <v>7</v>
      </c>
      <c r="I7331" t="s">
        <v>3</v>
      </c>
      <c r="J7331" t="str">
        <f>_xlfn.XLOOKUP(Orders[[#This Row],[_SalesRepID]],'Sales team'!A:A,'Sales team'!B:B)</f>
        <v>Patrick Graham</v>
      </c>
      <c r="K7331">
        <v>25</v>
      </c>
      <c r="L7331">
        <v>36</v>
      </c>
      <c r="M7331">
        <v>282</v>
      </c>
      <c r="N7331" t="str">
        <f>_xlfn.XLOOKUP(Orders[[#This Row],[_ProductID]],Products!A:A,Products!C:C)</f>
        <v>Electronics</v>
      </c>
      <c r="O7331">
        <v>25</v>
      </c>
      <c r="P7331">
        <v>0.15</v>
      </c>
      <c r="Q7331" s="2">
        <v>1226.1000000000001</v>
      </c>
      <c r="R7331" s="2">
        <v>588.52800000000002</v>
      </c>
      <c r="S7331" s="2">
        <v>6253.1100000000006</v>
      </c>
      <c r="T7331" s="2">
        <v>2721.9420000000005</v>
      </c>
    </row>
    <row r="7332" spans="1:20" x14ac:dyDescent="0.25">
      <c r="A7332" t="s">
        <v>680</v>
      </c>
      <c r="B7332" t="s">
        <v>8</v>
      </c>
      <c r="C7332" t="s">
        <v>13</v>
      </c>
      <c r="D7332" s="1">
        <v>43200</v>
      </c>
      <c r="E7332" s="1">
        <v>43328</v>
      </c>
      <c r="F7332" s="1">
        <v>43346</v>
      </c>
      <c r="G7332" s="1">
        <v>43336</v>
      </c>
      <c r="H7332" s="13">
        <f>Orders[[#This Row],[DeliveryDate]]-Orders[[#This Row],[OrderDate]]</f>
        <v>8</v>
      </c>
      <c r="I7332" t="s">
        <v>3</v>
      </c>
      <c r="J7332" t="str">
        <f>_xlfn.XLOOKUP(Orders[[#This Row],[_SalesRepID]],'Sales team'!A:A,'Sales team'!B:B)</f>
        <v>Roy Rice</v>
      </c>
      <c r="K7332">
        <v>24</v>
      </c>
      <c r="L7332">
        <v>13</v>
      </c>
      <c r="M7332">
        <v>263</v>
      </c>
      <c r="N7332" t="str">
        <f>_xlfn.XLOOKUP(Orders[[#This Row],[_ProductID]],Products!A:A,Products!C:C)</f>
        <v>Kitchen &amp; Dining</v>
      </c>
      <c r="O7332">
        <v>37</v>
      </c>
      <c r="P7332">
        <v>0.05</v>
      </c>
      <c r="Q7332" s="2">
        <v>783.9</v>
      </c>
      <c r="R7332" s="2">
        <v>313.56</v>
      </c>
      <c r="S7332" s="2">
        <v>5957.6399999999994</v>
      </c>
      <c r="T7332" s="2">
        <v>3449.1599999999994</v>
      </c>
    </row>
    <row r="7333" spans="1:20" x14ac:dyDescent="0.25">
      <c r="A7333" t="s">
        <v>665</v>
      </c>
      <c r="B7333" t="s">
        <v>8</v>
      </c>
      <c r="C7333" t="s">
        <v>6</v>
      </c>
      <c r="D7333" s="1">
        <v>43200</v>
      </c>
      <c r="E7333" s="1">
        <v>43327</v>
      </c>
      <c r="F7333" s="1">
        <v>43332</v>
      </c>
      <c r="G7333" s="1">
        <v>43361</v>
      </c>
      <c r="H7333" s="13">
        <f>Orders[[#This Row],[DeliveryDate]]-Orders[[#This Row],[OrderDate]]</f>
        <v>34</v>
      </c>
      <c r="I7333" t="s">
        <v>3</v>
      </c>
      <c r="J7333" t="str">
        <f>_xlfn.XLOOKUP(Orders[[#This Row],[_SalesRepID]],'Sales team'!A:A,'Sales team'!B:B)</f>
        <v>Roy Rice</v>
      </c>
      <c r="K7333">
        <v>24</v>
      </c>
      <c r="L7333">
        <v>42</v>
      </c>
      <c r="M7333">
        <v>117</v>
      </c>
      <c r="N7333" t="str">
        <f>_xlfn.XLOOKUP(Orders[[#This Row],[_ProductID]],Products!A:A,Products!C:C)</f>
        <v>Kitchen &amp; Dining</v>
      </c>
      <c r="O7333">
        <v>8</v>
      </c>
      <c r="P7333">
        <v>7.4999999999999997E-2</v>
      </c>
      <c r="Q7333" s="2">
        <v>5587.8</v>
      </c>
      <c r="R7333" s="2">
        <v>3967.3379999999997</v>
      </c>
      <c r="S7333" s="2">
        <v>15506.145000000002</v>
      </c>
      <c r="T7333" s="2">
        <v>3604.131000000003</v>
      </c>
    </row>
    <row r="7334" spans="1:20" x14ac:dyDescent="0.25">
      <c r="A7334" t="s">
        <v>666</v>
      </c>
      <c r="B7334" t="s">
        <v>8</v>
      </c>
      <c r="C7334" t="s">
        <v>15</v>
      </c>
      <c r="D7334" s="1">
        <v>43200</v>
      </c>
      <c r="E7334" s="1">
        <v>43327</v>
      </c>
      <c r="F7334" s="1">
        <v>43353</v>
      </c>
      <c r="G7334" s="1">
        <v>43343</v>
      </c>
      <c r="H7334" s="13">
        <f>Orders[[#This Row],[DeliveryDate]]-Orders[[#This Row],[OrderDate]]</f>
        <v>16</v>
      </c>
      <c r="I7334" t="s">
        <v>3</v>
      </c>
      <c r="J7334" t="str">
        <f>_xlfn.XLOOKUP(Orders[[#This Row],[_SalesRepID]],'Sales team'!A:A,'Sales team'!B:B)</f>
        <v>Patrick Graham</v>
      </c>
      <c r="K7334">
        <v>25</v>
      </c>
      <c r="L7334">
        <v>11</v>
      </c>
      <c r="M7334">
        <v>50</v>
      </c>
      <c r="N7334" t="str">
        <f>_xlfn.XLOOKUP(Orders[[#This Row],[_ProductID]],Products!A:A,Products!C:C)</f>
        <v>Home décor</v>
      </c>
      <c r="O7334">
        <v>21</v>
      </c>
      <c r="P7334">
        <v>0.4</v>
      </c>
      <c r="Q7334" s="2">
        <v>3108.8</v>
      </c>
      <c r="R7334" s="2">
        <v>1896.3680000000002</v>
      </c>
      <c r="S7334" s="2">
        <v>1865.28</v>
      </c>
      <c r="T7334" s="2">
        <v>-31.088000000000193</v>
      </c>
    </row>
    <row r="7335" spans="1:20" x14ac:dyDescent="0.25">
      <c r="A7335" t="s">
        <v>667</v>
      </c>
      <c r="B7335" t="s">
        <v>10</v>
      </c>
      <c r="C7335" t="s">
        <v>6</v>
      </c>
      <c r="D7335" s="1">
        <v>43200</v>
      </c>
      <c r="E7335" s="1">
        <v>43327</v>
      </c>
      <c r="F7335" s="1">
        <v>43340</v>
      </c>
      <c r="G7335" s="1">
        <v>43353</v>
      </c>
      <c r="H7335" s="13">
        <f>Orders[[#This Row],[DeliveryDate]]-Orders[[#This Row],[OrderDate]]</f>
        <v>26</v>
      </c>
      <c r="I7335" t="s">
        <v>3</v>
      </c>
      <c r="J7335" t="str">
        <f>_xlfn.XLOOKUP(Orders[[#This Row],[_SalesRepID]],'Sales team'!A:A,'Sales team'!B:B)</f>
        <v>Shawn Torres</v>
      </c>
      <c r="K7335">
        <v>27</v>
      </c>
      <c r="L7335">
        <v>24</v>
      </c>
      <c r="M7335">
        <v>120</v>
      </c>
      <c r="N7335" t="str">
        <f>_xlfn.XLOOKUP(Orders[[#This Row],[_ProductID]],Products!A:A,Products!C:C)</f>
        <v>Home décor</v>
      </c>
      <c r="O7335">
        <v>2</v>
      </c>
      <c r="P7335">
        <v>0.05</v>
      </c>
      <c r="Q7335" s="2">
        <v>871</v>
      </c>
      <c r="R7335" s="2">
        <v>661.96</v>
      </c>
      <c r="S7335" s="2">
        <v>827.44999999999993</v>
      </c>
      <c r="T7335" s="2">
        <v>165.4899999999999</v>
      </c>
    </row>
    <row r="7336" spans="1:20" x14ac:dyDescent="0.25">
      <c r="A7336" t="s">
        <v>668</v>
      </c>
      <c r="B7336" t="s">
        <v>1</v>
      </c>
      <c r="C7336" t="s">
        <v>13</v>
      </c>
      <c r="D7336" s="1">
        <v>43200</v>
      </c>
      <c r="E7336" s="1">
        <v>43327</v>
      </c>
      <c r="F7336" s="1">
        <v>43340</v>
      </c>
      <c r="G7336" s="1">
        <v>43349</v>
      </c>
      <c r="H7336" s="13">
        <f>Orders[[#This Row],[DeliveryDate]]-Orders[[#This Row],[OrderDate]]</f>
        <v>22</v>
      </c>
      <c r="I7336" t="s">
        <v>3</v>
      </c>
      <c r="J7336" t="str">
        <f>_xlfn.XLOOKUP(Orders[[#This Row],[_SalesRepID]],'Sales team'!A:A,'Sales team'!B:B)</f>
        <v>Keith Griffin</v>
      </c>
      <c r="K7336">
        <v>2</v>
      </c>
      <c r="L7336">
        <v>44</v>
      </c>
      <c r="M7336">
        <v>279</v>
      </c>
      <c r="N7336" t="str">
        <f>_xlfn.XLOOKUP(Orders[[#This Row],[_ProductID]],Products!A:A,Products!C:C)</f>
        <v>Furniture</v>
      </c>
      <c r="O7336">
        <v>12</v>
      </c>
      <c r="P7336">
        <v>0.1</v>
      </c>
      <c r="Q7336" s="2">
        <v>1815.7</v>
      </c>
      <c r="R7336" s="2">
        <v>1543.345</v>
      </c>
      <c r="S7336" s="2">
        <v>11438.91</v>
      </c>
      <c r="T7336" s="2">
        <v>635.49499999999898</v>
      </c>
    </row>
    <row r="7337" spans="1:20" x14ac:dyDescent="0.25">
      <c r="A7337" t="s">
        <v>669</v>
      </c>
      <c r="B7337" t="s">
        <v>5</v>
      </c>
      <c r="C7337" t="s">
        <v>2</v>
      </c>
      <c r="D7337" s="1">
        <v>43200</v>
      </c>
      <c r="E7337" s="1">
        <v>43327</v>
      </c>
      <c r="F7337" s="1">
        <v>43347</v>
      </c>
      <c r="G7337" s="1">
        <v>43336</v>
      </c>
      <c r="H7337" s="13">
        <f>Orders[[#This Row],[DeliveryDate]]-Orders[[#This Row],[OrderDate]]</f>
        <v>9</v>
      </c>
      <c r="I7337" t="s">
        <v>3</v>
      </c>
      <c r="J7337" t="str">
        <f>_xlfn.XLOOKUP(Orders[[#This Row],[_SalesRepID]],'Sales team'!A:A,'Sales team'!B:B)</f>
        <v>Anthony Berry</v>
      </c>
      <c r="K7337">
        <v>16</v>
      </c>
      <c r="L7337">
        <v>42</v>
      </c>
      <c r="M7337">
        <v>231</v>
      </c>
      <c r="N7337" t="str">
        <f>_xlfn.XLOOKUP(Orders[[#This Row],[_ProductID]],Products!A:A,Products!C:C)</f>
        <v>Electronics</v>
      </c>
      <c r="O7337">
        <v>6</v>
      </c>
      <c r="P7337">
        <v>7.4999999999999997E-2</v>
      </c>
      <c r="Q7337" s="2">
        <v>984.9</v>
      </c>
      <c r="R7337" s="2">
        <v>541.69500000000005</v>
      </c>
      <c r="S7337" s="2">
        <v>6377.2275000000009</v>
      </c>
      <c r="T7337" s="2">
        <v>2585.3625000000006</v>
      </c>
    </row>
    <row r="7338" spans="1:20" x14ac:dyDescent="0.25">
      <c r="A7338" t="s">
        <v>670</v>
      </c>
      <c r="B7338" t="s">
        <v>8</v>
      </c>
      <c r="C7338" t="s">
        <v>25</v>
      </c>
      <c r="D7338" s="1">
        <v>43200</v>
      </c>
      <c r="E7338" s="1">
        <v>43327</v>
      </c>
      <c r="F7338" s="1">
        <v>43355</v>
      </c>
      <c r="G7338" s="1">
        <v>43348</v>
      </c>
      <c r="H7338" s="13">
        <f>Orders[[#This Row],[DeliveryDate]]-Orders[[#This Row],[OrderDate]]</f>
        <v>21</v>
      </c>
      <c r="I7338" t="s">
        <v>3</v>
      </c>
      <c r="J7338" t="str">
        <f>_xlfn.XLOOKUP(Orders[[#This Row],[_SalesRepID]],'Sales team'!A:A,'Sales team'!B:B)</f>
        <v>Joe Price</v>
      </c>
      <c r="K7338">
        <v>22</v>
      </c>
      <c r="L7338">
        <v>21</v>
      </c>
      <c r="M7338">
        <v>354</v>
      </c>
      <c r="N7338" t="str">
        <f>_xlfn.XLOOKUP(Orders[[#This Row],[_ProductID]],Products!A:A,Products!C:C)</f>
        <v>Home décor</v>
      </c>
      <c r="O7338">
        <v>30</v>
      </c>
      <c r="P7338">
        <v>7.4999999999999997E-2</v>
      </c>
      <c r="Q7338" s="2">
        <v>3926.2000000000003</v>
      </c>
      <c r="R7338" s="2">
        <v>1727.528</v>
      </c>
      <c r="S7338" s="2">
        <v>10895.205000000002</v>
      </c>
      <c r="T7338" s="2">
        <v>5712.6210000000019</v>
      </c>
    </row>
    <row r="7339" spans="1:20" x14ac:dyDescent="0.25">
      <c r="A7339" t="s">
        <v>656</v>
      </c>
      <c r="B7339" t="s">
        <v>8</v>
      </c>
      <c r="C7339" t="s">
        <v>6</v>
      </c>
      <c r="D7339" s="1">
        <v>43200</v>
      </c>
      <c r="E7339" s="1">
        <v>43326</v>
      </c>
      <c r="F7339" s="1">
        <v>43340</v>
      </c>
      <c r="G7339" s="1">
        <v>43336</v>
      </c>
      <c r="H7339" s="13">
        <f>Orders[[#This Row],[DeliveryDate]]-Orders[[#This Row],[OrderDate]]</f>
        <v>10</v>
      </c>
      <c r="I7339" t="s">
        <v>3</v>
      </c>
      <c r="J7339" t="str">
        <f>_xlfn.XLOOKUP(Orders[[#This Row],[_SalesRepID]],'Sales team'!A:A,'Sales team'!B:B)</f>
        <v>Joe Price</v>
      </c>
      <c r="K7339">
        <v>22</v>
      </c>
      <c r="L7339">
        <v>17</v>
      </c>
      <c r="M7339">
        <v>118</v>
      </c>
      <c r="N7339" t="str">
        <f>_xlfn.XLOOKUP(Orders[[#This Row],[_ProductID]],Products!A:A,Products!C:C)</f>
        <v>Home décor</v>
      </c>
      <c r="O7339">
        <v>24</v>
      </c>
      <c r="P7339">
        <v>0.4</v>
      </c>
      <c r="Q7339" s="2">
        <v>3819</v>
      </c>
      <c r="R7339" s="2">
        <v>2673.2999999999997</v>
      </c>
      <c r="S7339" s="2">
        <v>2291.4</v>
      </c>
      <c r="T7339" s="2">
        <v>-381.89999999999964</v>
      </c>
    </row>
    <row r="7340" spans="1:20" x14ac:dyDescent="0.25">
      <c r="A7340" t="s">
        <v>657</v>
      </c>
      <c r="B7340" t="s">
        <v>1</v>
      </c>
      <c r="C7340" t="s">
        <v>13</v>
      </c>
      <c r="D7340" s="1">
        <v>43200</v>
      </c>
      <c r="E7340" s="1">
        <v>43326</v>
      </c>
      <c r="F7340" s="1">
        <v>43336</v>
      </c>
      <c r="G7340" s="1">
        <v>43355</v>
      </c>
      <c r="H7340" s="13">
        <f>Orders[[#This Row],[DeliveryDate]]-Orders[[#This Row],[OrderDate]]</f>
        <v>29</v>
      </c>
      <c r="I7340" t="s">
        <v>3</v>
      </c>
      <c r="J7340" t="str">
        <f>_xlfn.XLOOKUP(Orders[[#This Row],[_SalesRepID]],'Sales team'!A:A,'Sales team'!B:B)</f>
        <v>Shawn Cook</v>
      </c>
      <c r="K7340">
        <v>7</v>
      </c>
      <c r="L7340">
        <v>36</v>
      </c>
      <c r="M7340">
        <v>292</v>
      </c>
      <c r="N7340" t="str">
        <f>_xlfn.XLOOKUP(Orders[[#This Row],[_ProductID]],Products!A:A,Products!C:C)</f>
        <v>Kitchen &amp; Dining</v>
      </c>
      <c r="O7340">
        <v>4</v>
      </c>
      <c r="P7340">
        <v>0.15</v>
      </c>
      <c r="Q7340" s="2">
        <v>2425.4</v>
      </c>
      <c r="R7340" s="2">
        <v>2013.0819999999999</v>
      </c>
      <c r="S7340" s="2">
        <v>4123.18</v>
      </c>
      <c r="T7340" s="2">
        <v>97.016000000000531</v>
      </c>
    </row>
    <row r="7341" spans="1:20" x14ac:dyDescent="0.25">
      <c r="A7341" t="s">
        <v>658</v>
      </c>
      <c r="B7341" t="s">
        <v>5</v>
      </c>
      <c r="C7341" t="s">
        <v>46</v>
      </c>
      <c r="D7341" s="1">
        <v>43200</v>
      </c>
      <c r="E7341" s="1">
        <v>43326</v>
      </c>
      <c r="F7341" s="1">
        <v>43342</v>
      </c>
      <c r="G7341" s="1">
        <v>43341</v>
      </c>
      <c r="H7341" s="13">
        <f>Orders[[#This Row],[DeliveryDate]]-Orders[[#This Row],[OrderDate]]</f>
        <v>15</v>
      </c>
      <c r="I7341" t="s">
        <v>3</v>
      </c>
      <c r="J7341" t="str">
        <f>_xlfn.XLOOKUP(Orders[[#This Row],[_SalesRepID]],'Sales team'!A:A,'Sales team'!B:B)</f>
        <v>Shawn Wallace</v>
      </c>
      <c r="K7341">
        <v>18</v>
      </c>
      <c r="L7341">
        <v>11</v>
      </c>
      <c r="M7341">
        <v>65</v>
      </c>
      <c r="N7341" t="str">
        <f>_xlfn.XLOOKUP(Orders[[#This Row],[_ProductID]],Products!A:A,Products!C:C)</f>
        <v>Home décor</v>
      </c>
      <c r="O7341">
        <v>44</v>
      </c>
      <c r="P7341">
        <v>0.05</v>
      </c>
      <c r="Q7341" s="2">
        <v>1319.9</v>
      </c>
      <c r="R7341" s="2">
        <v>884.33300000000008</v>
      </c>
      <c r="S7341" s="2">
        <v>7523.43</v>
      </c>
      <c r="T7341" s="2">
        <v>2217.4319999999998</v>
      </c>
    </row>
    <row r="7342" spans="1:20" x14ac:dyDescent="0.25">
      <c r="A7342" t="s">
        <v>659</v>
      </c>
      <c r="B7342" t="s">
        <v>1</v>
      </c>
      <c r="C7342" t="s">
        <v>6</v>
      </c>
      <c r="D7342" s="1">
        <v>43200</v>
      </c>
      <c r="E7342" s="1">
        <v>43326</v>
      </c>
      <c r="F7342" s="1">
        <v>43349</v>
      </c>
      <c r="G7342" s="1">
        <v>43329</v>
      </c>
      <c r="H7342" s="13">
        <f>Orders[[#This Row],[DeliveryDate]]-Orders[[#This Row],[OrderDate]]</f>
        <v>3</v>
      </c>
      <c r="I7342" t="s">
        <v>3</v>
      </c>
      <c r="J7342" t="str">
        <f>_xlfn.XLOOKUP(Orders[[#This Row],[_SalesRepID]],'Sales team'!A:A,'Sales team'!B:B)</f>
        <v>Joshua Little</v>
      </c>
      <c r="K7342">
        <v>11</v>
      </c>
      <c r="L7342">
        <v>3</v>
      </c>
      <c r="M7342">
        <v>111</v>
      </c>
      <c r="N7342" t="str">
        <f>_xlfn.XLOOKUP(Orders[[#This Row],[_ProductID]],Products!A:A,Products!C:C)</f>
        <v>Home décor</v>
      </c>
      <c r="O7342">
        <v>27</v>
      </c>
      <c r="P7342">
        <v>0.15</v>
      </c>
      <c r="Q7342" s="2">
        <v>1125.6000000000001</v>
      </c>
      <c r="R7342" s="2">
        <v>529.03200000000004</v>
      </c>
      <c r="S7342" s="2">
        <v>5740.56</v>
      </c>
      <c r="T7342" s="2">
        <v>2566.3680000000004</v>
      </c>
    </row>
    <row r="7343" spans="1:20" x14ac:dyDescent="0.25">
      <c r="A7343" t="s">
        <v>660</v>
      </c>
      <c r="B7343" t="s">
        <v>1</v>
      </c>
      <c r="C7343" t="s">
        <v>15</v>
      </c>
      <c r="D7343" s="1">
        <v>43200</v>
      </c>
      <c r="E7343" s="1">
        <v>43326</v>
      </c>
      <c r="F7343" s="1">
        <v>43348</v>
      </c>
      <c r="G7343" s="1">
        <v>43347</v>
      </c>
      <c r="H7343" s="13">
        <f>Orders[[#This Row],[DeliveryDate]]-Orders[[#This Row],[OrderDate]]</f>
        <v>21</v>
      </c>
      <c r="I7343" t="s">
        <v>3</v>
      </c>
      <c r="J7343" t="str">
        <f>_xlfn.XLOOKUP(Orders[[#This Row],[_SalesRepID]],'Sales team'!A:A,'Sales team'!B:B)</f>
        <v>Jerry Green</v>
      </c>
      <c r="K7343">
        <v>3</v>
      </c>
      <c r="L7343">
        <v>45</v>
      </c>
      <c r="M7343">
        <v>27</v>
      </c>
      <c r="N7343" t="str">
        <f>_xlfn.XLOOKUP(Orders[[#This Row],[_ProductID]],Products!A:A,Products!C:C)</f>
        <v>Outdoor</v>
      </c>
      <c r="O7343">
        <v>10</v>
      </c>
      <c r="P7343">
        <v>0.1</v>
      </c>
      <c r="Q7343" s="2">
        <v>6318.1</v>
      </c>
      <c r="R7343" s="2">
        <v>2590.4209999999998</v>
      </c>
      <c r="S7343" s="2">
        <v>17058.870000000003</v>
      </c>
      <c r="T7343" s="2">
        <v>9287.6070000000036</v>
      </c>
    </row>
    <row r="7344" spans="1:20" x14ac:dyDescent="0.25">
      <c r="A7344" t="s">
        <v>661</v>
      </c>
      <c r="B7344" t="s">
        <v>1</v>
      </c>
      <c r="C7344" t="s">
        <v>6</v>
      </c>
      <c r="D7344" s="1">
        <v>43200</v>
      </c>
      <c r="E7344" s="1">
        <v>43326</v>
      </c>
      <c r="F7344" s="1">
        <v>43350</v>
      </c>
      <c r="G7344" s="1">
        <v>43335</v>
      </c>
      <c r="H7344" s="13">
        <f>Orders[[#This Row],[DeliveryDate]]-Orders[[#This Row],[OrderDate]]</f>
        <v>9</v>
      </c>
      <c r="I7344" t="s">
        <v>3</v>
      </c>
      <c r="J7344" t="str">
        <f>_xlfn.XLOOKUP(Orders[[#This Row],[_SalesRepID]],'Sales team'!A:A,'Sales team'!B:B)</f>
        <v>Keith Griffin</v>
      </c>
      <c r="K7344">
        <v>2</v>
      </c>
      <c r="L7344">
        <v>3</v>
      </c>
      <c r="M7344">
        <v>182</v>
      </c>
      <c r="N7344" t="str">
        <f>_xlfn.XLOOKUP(Orders[[#This Row],[_ProductID]],Products!A:A,Products!C:C)</f>
        <v>Home décor</v>
      </c>
      <c r="O7344">
        <v>2</v>
      </c>
      <c r="P7344">
        <v>0.05</v>
      </c>
      <c r="Q7344" s="2">
        <v>3242.8</v>
      </c>
      <c r="R7344" s="2">
        <v>1459.2600000000002</v>
      </c>
      <c r="S7344" s="2">
        <v>24645.279999999999</v>
      </c>
      <c r="T7344" s="2">
        <v>12971.199999999997</v>
      </c>
    </row>
    <row r="7345" spans="1:20" x14ac:dyDescent="0.25">
      <c r="A7345" t="s">
        <v>662</v>
      </c>
      <c r="B7345" t="s">
        <v>10</v>
      </c>
      <c r="C7345" t="s">
        <v>6</v>
      </c>
      <c r="D7345" s="1">
        <v>43200</v>
      </c>
      <c r="E7345" s="1">
        <v>43326</v>
      </c>
      <c r="F7345" s="1">
        <v>43343</v>
      </c>
      <c r="G7345" s="1">
        <v>43335</v>
      </c>
      <c r="H7345" s="13">
        <f>Orders[[#This Row],[DeliveryDate]]-Orders[[#This Row],[OrderDate]]</f>
        <v>9</v>
      </c>
      <c r="I7345" t="s">
        <v>3</v>
      </c>
      <c r="J7345" t="str">
        <f>_xlfn.XLOOKUP(Orders[[#This Row],[_SalesRepID]],'Sales team'!A:A,'Sales team'!B:B)</f>
        <v>Donald Reynolds</v>
      </c>
      <c r="K7345">
        <v>26</v>
      </c>
      <c r="L7345">
        <v>23</v>
      </c>
      <c r="M7345">
        <v>167</v>
      </c>
      <c r="N7345" t="str">
        <f>_xlfn.XLOOKUP(Orders[[#This Row],[_ProductID]],Products!A:A,Products!C:C)</f>
        <v>Furniture</v>
      </c>
      <c r="O7345">
        <v>5</v>
      </c>
      <c r="P7345">
        <v>0.15</v>
      </c>
      <c r="Q7345" s="2">
        <v>1936.3</v>
      </c>
      <c r="R7345" s="2">
        <v>1142.4169999999999</v>
      </c>
      <c r="S7345" s="2">
        <v>6583.42</v>
      </c>
      <c r="T7345" s="2">
        <v>2013.7520000000004</v>
      </c>
    </row>
    <row r="7346" spans="1:20" x14ac:dyDescent="0.25">
      <c r="A7346" t="s">
        <v>663</v>
      </c>
      <c r="B7346" t="s">
        <v>5</v>
      </c>
      <c r="C7346" t="s">
        <v>2</v>
      </c>
      <c r="D7346" s="1">
        <v>43200</v>
      </c>
      <c r="E7346" s="1">
        <v>43326</v>
      </c>
      <c r="F7346" s="1">
        <v>43352</v>
      </c>
      <c r="G7346" s="1">
        <v>43339</v>
      </c>
      <c r="H7346" s="13">
        <f>Orders[[#This Row],[DeliveryDate]]-Orders[[#This Row],[OrderDate]]</f>
        <v>13</v>
      </c>
      <c r="I7346" t="s">
        <v>3</v>
      </c>
      <c r="J7346" t="str">
        <f>_xlfn.XLOOKUP(Orders[[#This Row],[_SalesRepID]],'Sales team'!A:A,'Sales team'!B:B)</f>
        <v>Frank Brown</v>
      </c>
      <c r="K7346">
        <v>17</v>
      </c>
      <c r="L7346">
        <v>37</v>
      </c>
      <c r="M7346">
        <v>220</v>
      </c>
      <c r="N7346" t="str">
        <f>_xlfn.XLOOKUP(Orders[[#This Row],[_ProductID]],Products!A:A,Products!C:C)</f>
        <v>Kitchen &amp; Dining</v>
      </c>
      <c r="O7346">
        <v>7</v>
      </c>
      <c r="P7346">
        <v>0.05</v>
      </c>
      <c r="Q7346" s="2">
        <v>3946.3</v>
      </c>
      <c r="R7346" s="2">
        <v>3038.6510000000003</v>
      </c>
      <c r="S7346" s="2">
        <v>14995.94</v>
      </c>
      <c r="T7346" s="2">
        <v>2841.3359999999993</v>
      </c>
    </row>
    <row r="7347" spans="1:20" x14ac:dyDescent="0.25">
      <c r="A7347" t="s">
        <v>664</v>
      </c>
      <c r="B7347" t="s">
        <v>5</v>
      </c>
      <c r="C7347" t="s">
        <v>15</v>
      </c>
      <c r="D7347" s="1">
        <v>43200</v>
      </c>
      <c r="E7347" s="1">
        <v>43326</v>
      </c>
      <c r="F7347" s="1">
        <v>43334</v>
      </c>
      <c r="G7347" s="1">
        <v>43348</v>
      </c>
      <c r="H7347" s="13">
        <f>Orders[[#This Row],[DeliveryDate]]-Orders[[#This Row],[OrderDate]]</f>
        <v>22</v>
      </c>
      <c r="I7347" t="s">
        <v>3</v>
      </c>
      <c r="J7347" t="str">
        <f>_xlfn.XLOOKUP(Orders[[#This Row],[_SalesRepID]],'Sales team'!A:A,'Sales team'!B:B)</f>
        <v>Paul Holmes</v>
      </c>
      <c r="K7347">
        <v>14</v>
      </c>
      <c r="L7347">
        <v>38</v>
      </c>
      <c r="M7347">
        <v>12</v>
      </c>
      <c r="N7347" t="str">
        <f>_xlfn.XLOOKUP(Orders[[#This Row],[_ProductID]],Products!A:A,Products!C:C)</f>
        <v>Home décor</v>
      </c>
      <c r="O7347">
        <v>26</v>
      </c>
      <c r="P7347">
        <v>7.4999999999999997E-2</v>
      </c>
      <c r="Q7347" s="2">
        <v>1078.7</v>
      </c>
      <c r="R7347" s="2">
        <v>442.267</v>
      </c>
      <c r="S7347" s="2">
        <v>5986.7850000000008</v>
      </c>
      <c r="T7347" s="2">
        <v>3333.1830000000009</v>
      </c>
    </row>
    <row r="7348" spans="1:20" x14ac:dyDescent="0.25">
      <c r="A7348" t="s">
        <v>644</v>
      </c>
      <c r="B7348" t="s">
        <v>8</v>
      </c>
      <c r="C7348" t="s">
        <v>13</v>
      </c>
      <c r="D7348" s="1">
        <v>43200</v>
      </c>
      <c r="E7348" s="1">
        <v>43325</v>
      </c>
      <c r="F7348" s="1">
        <v>43337</v>
      </c>
      <c r="G7348" s="1">
        <v>43343</v>
      </c>
      <c r="H7348" s="13">
        <f>Orders[[#This Row],[DeliveryDate]]-Orders[[#This Row],[OrderDate]]</f>
        <v>18</v>
      </c>
      <c r="I7348" t="s">
        <v>3</v>
      </c>
      <c r="J7348" t="str">
        <f>_xlfn.XLOOKUP(Orders[[#This Row],[_SalesRepID]],'Sales team'!A:A,'Sales team'!B:B)</f>
        <v>Douglas Tucker</v>
      </c>
      <c r="K7348">
        <v>23</v>
      </c>
      <c r="L7348">
        <v>2</v>
      </c>
      <c r="M7348">
        <v>275</v>
      </c>
      <c r="N7348" t="str">
        <f>_xlfn.XLOOKUP(Orders[[#This Row],[_ProductID]],Products!A:A,Products!C:C)</f>
        <v>Kitchen &amp; Dining</v>
      </c>
      <c r="O7348">
        <v>4</v>
      </c>
      <c r="P7348">
        <v>0.15</v>
      </c>
      <c r="Q7348" s="2">
        <v>2458.9</v>
      </c>
      <c r="R7348" s="2">
        <v>2090.0650000000001</v>
      </c>
      <c r="S7348" s="2">
        <v>6270.1950000000006</v>
      </c>
      <c r="T7348" s="2">
        <v>0</v>
      </c>
    </row>
    <row r="7349" spans="1:20" x14ac:dyDescent="0.25">
      <c r="A7349" t="s">
        <v>645</v>
      </c>
      <c r="B7349" t="s">
        <v>1</v>
      </c>
      <c r="C7349" t="s">
        <v>6</v>
      </c>
      <c r="D7349" s="1">
        <v>43200</v>
      </c>
      <c r="E7349" s="1">
        <v>43325</v>
      </c>
      <c r="F7349" s="1">
        <v>43350</v>
      </c>
      <c r="G7349" s="1">
        <v>43339</v>
      </c>
      <c r="H7349" s="13">
        <f>Orders[[#This Row],[DeliveryDate]]-Orders[[#This Row],[OrderDate]]</f>
        <v>14</v>
      </c>
      <c r="I7349" t="s">
        <v>3</v>
      </c>
      <c r="J7349" t="str">
        <f>_xlfn.XLOOKUP(Orders[[#This Row],[_SalesRepID]],'Sales team'!A:A,'Sales team'!B:B)</f>
        <v>Shawn Cook</v>
      </c>
      <c r="K7349">
        <v>7</v>
      </c>
      <c r="L7349">
        <v>19</v>
      </c>
      <c r="M7349">
        <v>161</v>
      </c>
      <c r="N7349" t="str">
        <f>_xlfn.XLOOKUP(Orders[[#This Row],[_ProductID]],Products!A:A,Products!C:C)</f>
        <v>Electronics</v>
      </c>
      <c r="O7349">
        <v>28</v>
      </c>
      <c r="P7349">
        <v>7.4999999999999997E-2</v>
      </c>
      <c r="Q7349" s="2">
        <v>1809</v>
      </c>
      <c r="R7349" s="2">
        <v>1013.0400000000001</v>
      </c>
      <c r="S7349" s="2">
        <v>13386.6</v>
      </c>
      <c r="T7349" s="2">
        <v>5282.28</v>
      </c>
    </row>
    <row r="7350" spans="1:20" x14ac:dyDescent="0.25">
      <c r="A7350" t="s">
        <v>646</v>
      </c>
      <c r="B7350" t="s">
        <v>5</v>
      </c>
      <c r="C7350" t="s">
        <v>13</v>
      </c>
      <c r="D7350" s="1">
        <v>43200</v>
      </c>
      <c r="E7350" s="1">
        <v>43325</v>
      </c>
      <c r="F7350" s="1">
        <v>43347</v>
      </c>
      <c r="G7350" s="1">
        <v>43353</v>
      </c>
      <c r="H7350" s="13">
        <f>Orders[[#This Row],[DeliveryDate]]-Orders[[#This Row],[OrderDate]]</f>
        <v>28</v>
      </c>
      <c r="I7350" t="s">
        <v>3</v>
      </c>
      <c r="J7350" t="str">
        <f>_xlfn.XLOOKUP(Orders[[#This Row],[_SalesRepID]],'Sales team'!A:A,'Sales team'!B:B)</f>
        <v>Paul Holmes</v>
      </c>
      <c r="K7350">
        <v>14</v>
      </c>
      <c r="L7350">
        <v>7</v>
      </c>
      <c r="M7350">
        <v>265</v>
      </c>
      <c r="N7350" t="str">
        <f>_xlfn.XLOOKUP(Orders[[#This Row],[_ProductID]],Products!A:A,Products!C:C)</f>
        <v>Furniture</v>
      </c>
      <c r="O7350">
        <v>38</v>
      </c>
      <c r="P7350">
        <v>0.05</v>
      </c>
      <c r="Q7350" s="2">
        <v>1728.6000000000001</v>
      </c>
      <c r="R7350" s="2">
        <v>1158.1620000000003</v>
      </c>
      <c r="S7350" s="2">
        <v>11495.19</v>
      </c>
      <c r="T7350" s="2">
        <v>3388.0559999999987</v>
      </c>
    </row>
    <row r="7351" spans="1:20" x14ac:dyDescent="0.25">
      <c r="A7351" t="s">
        <v>647</v>
      </c>
      <c r="B7351" t="s">
        <v>5</v>
      </c>
      <c r="C7351" t="s">
        <v>6</v>
      </c>
      <c r="D7351" s="1">
        <v>43200</v>
      </c>
      <c r="E7351" s="1">
        <v>43325</v>
      </c>
      <c r="F7351" s="1">
        <v>43341</v>
      </c>
      <c r="G7351" s="1">
        <v>43348</v>
      </c>
      <c r="H7351" s="13">
        <f>Orders[[#This Row],[DeliveryDate]]-Orders[[#This Row],[OrderDate]]</f>
        <v>23</v>
      </c>
      <c r="I7351" t="s">
        <v>3</v>
      </c>
      <c r="J7351" t="str">
        <f>_xlfn.XLOOKUP(Orders[[#This Row],[_SalesRepID]],'Sales team'!A:A,'Sales team'!B:B)</f>
        <v>Todd Roberts</v>
      </c>
      <c r="K7351">
        <v>13</v>
      </c>
      <c r="L7351">
        <v>33</v>
      </c>
      <c r="M7351">
        <v>186</v>
      </c>
      <c r="N7351" t="str">
        <f>_xlfn.XLOOKUP(Orders[[#This Row],[_ProductID]],Products!A:A,Products!C:C)</f>
        <v>Home décor</v>
      </c>
      <c r="O7351">
        <v>41</v>
      </c>
      <c r="P7351">
        <v>7.4999999999999997E-2</v>
      </c>
      <c r="Q7351" s="2">
        <v>3718.5</v>
      </c>
      <c r="R7351" s="2">
        <v>2677.3199999999997</v>
      </c>
      <c r="S7351" s="2">
        <v>20637.674999999999</v>
      </c>
      <c r="T7351" s="2">
        <v>4573.755000000001</v>
      </c>
    </row>
    <row r="7352" spans="1:20" x14ac:dyDescent="0.25">
      <c r="A7352" t="s">
        <v>648</v>
      </c>
      <c r="B7352" t="s">
        <v>1</v>
      </c>
      <c r="C7352" t="s">
        <v>46</v>
      </c>
      <c r="D7352" s="1">
        <v>43200</v>
      </c>
      <c r="E7352" s="1">
        <v>43325</v>
      </c>
      <c r="F7352" s="1">
        <v>43347</v>
      </c>
      <c r="G7352" s="1">
        <v>43334</v>
      </c>
      <c r="H7352" s="13">
        <f>Orders[[#This Row],[DeliveryDate]]-Orders[[#This Row],[OrderDate]]</f>
        <v>9</v>
      </c>
      <c r="I7352" t="s">
        <v>3</v>
      </c>
      <c r="J7352" t="str">
        <f>_xlfn.XLOOKUP(Orders[[#This Row],[_SalesRepID]],'Sales team'!A:A,'Sales team'!B:B)</f>
        <v>Adam Hernandez</v>
      </c>
      <c r="K7352">
        <v>1</v>
      </c>
      <c r="L7352">
        <v>8</v>
      </c>
      <c r="M7352">
        <v>64</v>
      </c>
      <c r="N7352" t="str">
        <f>_xlfn.XLOOKUP(Orders[[#This Row],[_ProductID]],Products!A:A,Products!C:C)</f>
        <v>Furniture</v>
      </c>
      <c r="O7352">
        <v>38</v>
      </c>
      <c r="P7352">
        <v>0.05</v>
      </c>
      <c r="Q7352" s="2">
        <v>180.9</v>
      </c>
      <c r="R7352" s="2">
        <v>150.14699999999999</v>
      </c>
      <c r="S7352" s="2">
        <v>515.56500000000005</v>
      </c>
      <c r="T7352" s="2">
        <v>65.12400000000008</v>
      </c>
    </row>
    <row r="7353" spans="1:20" x14ac:dyDescent="0.25">
      <c r="A7353" t="s">
        <v>649</v>
      </c>
      <c r="B7353" t="s">
        <v>10</v>
      </c>
      <c r="C7353" t="s">
        <v>6</v>
      </c>
      <c r="D7353" s="1">
        <v>43200</v>
      </c>
      <c r="E7353" s="1">
        <v>43325</v>
      </c>
      <c r="F7353" s="1">
        <v>43327</v>
      </c>
      <c r="G7353" s="1">
        <v>43334</v>
      </c>
      <c r="H7353" s="13">
        <f>Orders[[#This Row],[DeliveryDate]]-Orders[[#This Row],[OrderDate]]</f>
        <v>9</v>
      </c>
      <c r="I7353" t="s">
        <v>3</v>
      </c>
      <c r="J7353" t="str">
        <f>_xlfn.XLOOKUP(Orders[[#This Row],[_SalesRepID]],'Sales team'!A:A,'Sales team'!B:B)</f>
        <v>Donald Reynolds</v>
      </c>
      <c r="K7353">
        <v>26</v>
      </c>
      <c r="L7353">
        <v>10</v>
      </c>
      <c r="M7353">
        <v>103</v>
      </c>
      <c r="N7353" t="str">
        <f>_xlfn.XLOOKUP(Orders[[#This Row],[_ProductID]],Products!A:A,Products!C:C)</f>
        <v>Home décor</v>
      </c>
      <c r="O7353">
        <v>3</v>
      </c>
      <c r="P7353">
        <v>7.4999999999999997E-2</v>
      </c>
      <c r="Q7353" s="2">
        <v>3939.6</v>
      </c>
      <c r="R7353" s="2">
        <v>3269.8679999999999</v>
      </c>
      <c r="S7353" s="2">
        <v>3644.13</v>
      </c>
      <c r="T7353" s="2">
        <v>374.26200000000017</v>
      </c>
    </row>
    <row r="7354" spans="1:20" x14ac:dyDescent="0.25">
      <c r="A7354" t="s">
        <v>650</v>
      </c>
      <c r="B7354" t="s">
        <v>8</v>
      </c>
      <c r="C7354" t="s">
        <v>15</v>
      </c>
      <c r="D7354" s="1">
        <v>43200</v>
      </c>
      <c r="E7354" s="1">
        <v>43325</v>
      </c>
      <c r="F7354" s="1">
        <v>43332</v>
      </c>
      <c r="G7354" s="1">
        <v>43328</v>
      </c>
      <c r="H7354" s="13">
        <f>Orders[[#This Row],[DeliveryDate]]-Orders[[#This Row],[OrderDate]]</f>
        <v>3</v>
      </c>
      <c r="I7354" t="s">
        <v>3</v>
      </c>
      <c r="J7354" t="str">
        <f>_xlfn.XLOOKUP(Orders[[#This Row],[_SalesRepID]],'Sales team'!A:A,'Sales team'!B:B)</f>
        <v>Samuel Fowler</v>
      </c>
      <c r="K7354">
        <v>21</v>
      </c>
      <c r="L7354">
        <v>19</v>
      </c>
      <c r="M7354">
        <v>33</v>
      </c>
      <c r="N7354" t="str">
        <f>_xlfn.XLOOKUP(Orders[[#This Row],[_ProductID]],Products!A:A,Products!C:C)</f>
        <v>Home décor</v>
      </c>
      <c r="O7354">
        <v>35</v>
      </c>
      <c r="P7354">
        <v>7.4999999999999997E-2</v>
      </c>
      <c r="Q7354" s="2">
        <v>1869.3</v>
      </c>
      <c r="R7354" s="2">
        <v>1196.3520000000001</v>
      </c>
      <c r="S7354" s="2">
        <v>10374.615</v>
      </c>
      <c r="T7354" s="2">
        <v>3196.5029999999988</v>
      </c>
    </row>
    <row r="7355" spans="1:20" x14ac:dyDescent="0.25">
      <c r="A7355" t="s">
        <v>651</v>
      </c>
      <c r="B7355" t="s">
        <v>1</v>
      </c>
      <c r="C7355" t="s">
        <v>25</v>
      </c>
      <c r="D7355" s="1">
        <v>43200</v>
      </c>
      <c r="E7355" s="1">
        <v>43325</v>
      </c>
      <c r="F7355" s="1">
        <v>43344</v>
      </c>
      <c r="G7355" s="1">
        <v>43340</v>
      </c>
      <c r="H7355" s="13">
        <f>Orders[[#This Row],[DeliveryDate]]-Orders[[#This Row],[OrderDate]]</f>
        <v>15</v>
      </c>
      <c r="I7355" t="s">
        <v>3</v>
      </c>
      <c r="J7355" t="str">
        <f>_xlfn.XLOOKUP(Orders[[#This Row],[_SalesRepID]],'Sales team'!A:A,'Sales team'!B:B)</f>
        <v>Joshua Bennett</v>
      </c>
      <c r="K7355">
        <v>6</v>
      </c>
      <c r="L7355">
        <v>5</v>
      </c>
      <c r="M7355">
        <v>360</v>
      </c>
      <c r="N7355" t="str">
        <f>_xlfn.XLOOKUP(Orders[[#This Row],[_ProductID]],Products!A:A,Products!C:C)</f>
        <v>Home décor</v>
      </c>
      <c r="O7355">
        <v>17</v>
      </c>
      <c r="P7355">
        <v>0.05</v>
      </c>
      <c r="Q7355" s="2">
        <v>864.30000000000007</v>
      </c>
      <c r="R7355" s="2">
        <v>691.44</v>
      </c>
      <c r="S7355" s="2">
        <v>4105.4250000000002</v>
      </c>
      <c r="T7355" s="2">
        <v>648.22499999999991</v>
      </c>
    </row>
    <row r="7356" spans="1:20" x14ac:dyDescent="0.25">
      <c r="A7356" t="s">
        <v>652</v>
      </c>
      <c r="B7356" t="s">
        <v>8</v>
      </c>
      <c r="C7356" t="s">
        <v>6</v>
      </c>
      <c r="D7356" s="1">
        <v>43200</v>
      </c>
      <c r="E7356" s="1">
        <v>43325</v>
      </c>
      <c r="F7356" s="1">
        <v>43348</v>
      </c>
      <c r="G7356" s="1">
        <v>43333</v>
      </c>
      <c r="H7356" s="13">
        <f>Orders[[#This Row],[DeliveryDate]]-Orders[[#This Row],[OrderDate]]</f>
        <v>8</v>
      </c>
      <c r="I7356" t="s">
        <v>3</v>
      </c>
      <c r="J7356" t="str">
        <f>_xlfn.XLOOKUP(Orders[[#This Row],[_SalesRepID]],'Sales team'!A:A,'Sales team'!B:B)</f>
        <v>Samuel Fowler</v>
      </c>
      <c r="K7356">
        <v>21</v>
      </c>
      <c r="L7356">
        <v>31</v>
      </c>
      <c r="M7356">
        <v>105</v>
      </c>
      <c r="N7356" t="str">
        <f>_xlfn.XLOOKUP(Orders[[#This Row],[_ProductID]],Products!A:A,Products!C:C)</f>
        <v>Home décor</v>
      </c>
      <c r="O7356">
        <v>32</v>
      </c>
      <c r="P7356">
        <v>0.1</v>
      </c>
      <c r="Q7356" s="2">
        <v>1098.8</v>
      </c>
      <c r="R7356" s="2">
        <v>835.08799999999997</v>
      </c>
      <c r="S7356" s="2">
        <v>2966.7599999999998</v>
      </c>
      <c r="T7356" s="2">
        <v>461.49599999999964</v>
      </c>
    </row>
    <row r="7357" spans="1:20" x14ac:dyDescent="0.25">
      <c r="A7357" t="s">
        <v>653</v>
      </c>
      <c r="B7357" t="s">
        <v>1</v>
      </c>
      <c r="C7357" t="s">
        <v>2</v>
      </c>
      <c r="D7357" s="1">
        <v>43200</v>
      </c>
      <c r="E7357" s="1">
        <v>43325</v>
      </c>
      <c r="F7357" s="1">
        <v>43329</v>
      </c>
      <c r="G7357" s="1">
        <v>43357</v>
      </c>
      <c r="H7357" s="13">
        <f>Orders[[#This Row],[DeliveryDate]]-Orders[[#This Row],[OrderDate]]</f>
        <v>32</v>
      </c>
      <c r="I7357" t="s">
        <v>3</v>
      </c>
      <c r="J7357" t="str">
        <f>_xlfn.XLOOKUP(Orders[[#This Row],[_SalesRepID]],'Sales team'!A:A,'Sales team'!B:B)</f>
        <v>George Lewis</v>
      </c>
      <c r="K7357">
        <v>8</v>
      </c>
      <c r="L7357">
        <v>36</v>
      </c>
      <c r="M7357">
        <v>227</v>
      </c>
      <c r="N7357" t="str">
        <f>_xlfn.XLOOKUP(Orders[[#This Row],[_ProductID]],Products!A:A,Products!C:C)</f>
        <v>Kitchen &amp; Dining</v>
      </c>
      <c r="O7357">
        <v>37</v>
      </c>
      <c r="P7357">
        <v>7.4999999999999997E-2</v>
      </c>
      <c r="Q7357" s="2">
        <v>3845.8</v>
      </c>
      <c r="R7357" s="2">
        <v>2730.518</v>
      </c>
      <c r="S7357" s="2">
        <v>14229.460000000001</v>
      </c>
      <c r="T7357" s="2">
        <v>3307.3880000000008</v>
      </c>
    </row>
    <row r="7358" spans="1:20" x14ac:dyDescent="0.25">
      <c r="A7358" t="s">
        <v>654</v>
      </c>
      <c r="B7358" t="s">
        <v>1</v>
      </c>
      <c r="C7358" t="s">
        <v>6</v>
      </c>
      <c r="D7358" s="1">
        <v>43200</v>
      </c>
      <c r="E7358" s="1">
        <v>43325</v>
      </c>
      <c r="F7358" s="1">
        <v>43350</v>
      </c>
      <c r="G7358" s="1">
        <v>43341</v>
      </c>
      <c r="H7358" s="13">
        <f>Orders[[#This Row],[DeliveryDate]]-Orders[[#This Row],[OrderDate]]</f>
        <v>16</v>
      </c>
      <c r="I7358" t="s">
        <v>3</v>
      </c>
      <c r="J7358" t="str">
        <f>_xlfn.XLOOKUP(Orders[[#This Row],[_SalesRepID]],'Sales team'!A:A,'Sales team'!B:B)</f>
        <v>Joshua Little</v>
      </c>
      <c r="K7358">
        <v>11</v>
      </c>
      <c r="L7358">
        <v>22</v>
      </c>
      <c r="M7358">
        <v>113</v>
      </c>
      <c r="N7358" t="str">
        <f>_xlfn.XLOOKUP(Orders[[#This Row],[_ProductID]],Products!A:A,Products!C:C)</f>
        <v>Home décor</v>
      </c>
      <c r="O7358">
        <v>41</v>
      </c>
      <c r="P7358">
        <v>7.4999999999999997E-2</v>
      </c>
      <c r="Q7358" s="2">
        <v>5246.1</v>
      </c>
      <c r="R7358" s="2">
        <v>3882.114</v>
      </c>
      <c r="S7358" s="2">
        <v>14557.927500000002</v>
      </c>
      <c r="T7358" s="2">
        <v>2911.585500000001</v>
      </c>
    </row>
    <row r="7359" spans="1:20" x14ac:dyDescent="0.25">
      <c r="A7359" t="s">
        <v>655</v>
      </c>
      <c r="B7359" t="s">
        <v>5</v>
      </c>
      <c r="C7359" t="s">
        <v>13</v>
      </c>
      <c r="D7359" s="1">
        <v>43200</v>
      </c>
      <c r="E7359" s="1">
        <v>43325</v>
      </c>
      <c r="F7359" s="1">
        <v>43348</v>
      </c>
      <c r="G7359" s="1">
        <v>43343</v>
      </c>
      <c r="H7359" s="13">
        <f>Orders[[#This Row],[DeliveryDate]]-Orders[[#This Row],[OrderDate]]</f>
        <v>18</v>
      </c>
      <c r="I7359" t="s">
        <v>3</v>
      </c>
      <c r="J7359" t="str">
        <f>_xlfn.XLOOKUP(Orders[[#This Row],[_SalesRepID]],'Sales team'!A:A,'Sales team'!B:B)</f>
        <v>Todd Roberts</v>
      </c>
      <c r="K7359">
        <v>13</v>
      </c>
      <c r="L7359">
        <v>22</v>
      </c>
      <c r="M7359">
        <v>313</v>
      </c>
      <c r="N7359" t="str">
        <f>_xlfn.XLOOKUP(Orders[[#This Row],[_ProductID]],Products!A:A,Products!C:C)</f>
        <v>Home décor</v>
      </c>
      <c r="O7359">
        <v>11</v>
      </c>
      <c r="P7359">
        <v>0.1</v>
      </c>
      <c r="Q7359" s="2">
        <v>763.80000000000007</v>
      </c>
      <c r="R7359" s="2">
        <v>404.81400000000008</v>
      </c>
      <c r="S7359" s="2">
        <v>5499.3600000000006</v>
      </c>
      <c r="T7359" s="2">
        <v>2260.848</v>
      </c>
    </row>
    <row r="7360" spans="1:20" x14ac:dyDescent="0.25">
      <c r="A7360" t="s">
        <v>636</v>
      </c>
      <c r="B7360" t="s">
        <v>10</v>
      </c>
      <c r="C7360" t="s">
        <v>2</v>
      </c>
      <c r="D7360" s="1">
        <v>43200</v>
      </c>
      <c r="E7360" s="1">
        <v>43324</v>
      </c>
      <c r="F7360" s="1">
        <v>43351</v>
      </c>
      <c r="G7360" s="1">
        <v>43353</v>
      </c>
      <c r="H7360" s="13">
        <f>Orders[[#This Row],[DeliveryDate]]-Orders[[#This Row],[OrderDate]]</f>
        <v>29</v>
      </c>
      <c r="I7360" t="s">
        <v>3</v>
      </c>
      <c r="J7360" t="str">
        <f>_xlfn.XLOOKUP(Orders[[#This Row],[_SalesRepID]],'Sales team'!A:A,'Sales team'!B:B)</f>
        <v>Carlos Miller</v>
      </c>
      <c r="K7360">
        <v>28</v>
      </c>
      <c r="L7360">
        <v>29</v>
      </c>
      <c r="M7360">
        <v>238</v>
      </c>
      <c r="N7360" t="str">
        <f>_xlfn.XLOOKUP(Orders[[#This Row],[_ProductID]],Products!A:A,Products!C:C)</f>
        <v>Home décor</v>
      </c>
      <c r="O7360">
        <v>30</v>
      </c>
      <c r="P7360">
        <v>0.05</v>
      </c>
      <c r="Q7360" s="2">
        <v>5346.6</v>
      </c>
      <c r="R7360" s="2">
        <v>3528.7560000000003</v>
      </c>
      <c r="S7360" s="2">
        <v>30475.62</v>
      </c>
      <c r="T7360" s="2">
        <v>9303.0839999999989</v>
      </c>
    </row>
    <row r="7361" spans="1:20" x14ac:dyDescent="0.25">
      <c r="A7361" t="s">
        <v>637</v>
      </c>
      <c r="B7361" t="s">
        <v>1</v>
      </c>
      <c r="C7361" t="s">
        <v>25</v>
      </c>
      <c r="D7361" s="1">
        <v>43200</v>
      </c>
      <c r="E7361" s="1">
        <v>43324</v>
      </c>
      <c r="F7361" s="1">
        <v>43338</v>
      </c>
      <c r="G7361" s="1">
        <v>43336</v>
      </c>
      <c r="H7361" s="13">
        <f>Orders[[#This Row],[DeliveryDate]]-Orders[[#This Row],[OrderDate]]</f>
        <v>12</v>
      </c>
      <c r="I7361" t="s">
        <v>3</v>
      </c>
      <c r="J7361" t="str">
        <f>_xlfn.XLOOKUP(Orders[[#This Row],[_SalesRepID]],'Sales team'!A:A,'Sales team'!B:B)</f>
        <v>Joshua Little</v>
      </c>
      <c r="K7361">
        <v>11</v>
      </c>
      <c r="L7361">
        <v>15</v>
      </c>
      <c r="M7361">
        <v>331</v>
      </c>
      <c r="N7361" t="str">
        <f>_xlfn.XLOOKUP(Orders[[#This Row],[_ProductID]],Products!A:A,Products!C:C)</f>
        <v>Outdoor</v>
      </c>
      <c r="O7361">
        <v>18</v>
      </c>
      <c r="P7361">
        <v>0.1</v>
      </c>
      <c r="Q7361" s="2">
        <v>3618</v>
      </c>
      <c r="R7361" s="2">
        <v>2496.4199999999996</v>
      </c>
      <c r="S7361" s="2">
        <v>6512.4000000000005</v>
      </c>
      <c r="T7361" s="2">
        <v>1519.5600000000013</v>
      </c>
    </row>
    <row r="7362" spans="1:20" x14ac:dyDescent="0.25">
      <c r="A7362" t="s">
        <v>638</v>
      </c>
      <c r="B7362" t="s">
        <v>5</v>
      </c>
      <c r="C7362" t="s">
        <v>6</v>
      </c>
      <c r="D7362" s="1">
        <v>43200</v>
      </c>
      <c r="E7362" s="1">
        <v>43324</v>
      </c>
      <c r="F7362" s="1">
        <v>43335</v>
      </c>
      <c r="G7362" s="1">
        <v>43334</v>
      </c>
      <c r="H7362" s="13">
        <f>Orders[[#This Row],[DeliveryDate]]-Orders[[#This Row],[OrderDate]]</f>
        <v>10</v>
      </c>
      <c r="I7362" t="s">
        <v>3</v>
      </c>
      <c r="J7362" t="str">
        <f>_xlfn.XLOOKUP(Orders[[#This Row],[_SalesRepID]],'Sales team'!A:A,'Sales team'!B:B)</f>
        <v>Frank Brown</v>
      </c>
      <c r="K7362">
        <v>17</v>
      </c>
      <c r="L7362">
        <v>21</v>
      </c>
      <c r="M7362">
        <v>125</v>
      </c>
      <c r="N7362" t="str">
        <f>_xlfn.XLOOKUP(Orders[[#This Row],[_ProductID]],Products!A:A,Products!C:C)</f>
        <v>Home décor</v>
      </c>
      <c r="O7362">
        <v>30</v>
      </c>
      <c r="P7362">
        <v>7.4999999999999997E-2</v>
      </c>
      <c r="Q7362" s="2">
        <v>1876</v>
      </c>
      <c r="R7362" s="2">
        <v>1500.8000000000002</v>
      </c>
      <c r="S7362" s="2">
        <v>12147.1</v>
      </c>
      <c r="T7362" s="2">
        <v>1641.4999999999982</v>
      </c>
    </row>
    <row r="7363" spans="1:20" x14ac:dyDescent="0.25">
      <c r="A7363" t="s">
        <v>639</v>
      </c>
      <c r="B7363" t="s">
        <v>1</v>
      </c>
      <c r="C7363" t="s">
        <v>15</v>
      </c>
      <c r="D7363" s="1">
        <v>43200</v>
      </c>
      <c r="E7363" s="1">
        <v>43324</v>
      </c>
      <c r="F7363" s="1">
        <v>43341</v>
      </c>
      <c r="G7363" s="1">
        <v>43334</v>
      </c>
      <c r="H7363" s="13">
        <f>Orders[[#This Row],[DeliveryDate]]-Orders[[#This Row],[OrderDate]]</f>
        <v>10</v>
      </c>
      <c r="I7363" t="s">
        <v>3</v>
      </c>
      <c r="J7363" t="str">
        <f>_xlfn.XLOOKUP(Orders[[#This Row],[_SalesRepID]],'Sales team'!A:A,'Sales team'!B:B)</f>
        <v>Stephen Payne</v>
      </c>
      <c r="K7363">
        <v>5</v>
      </c>
      <c r="L7363">
        <v>18</v>
      </c>
      <c r="M7363">
        <v>44</v>
      </c>
      <c r="N7363" t="str">
        <f>_xlfn.XLOOKUP(Orders[[#This Row],[_ProductID]],Products!A:A,Products!C:C)</f>
        <v>Furniture</v>
      </c>
      <c r="O7363">
        <v>15</v>
      </c>
      <c r="P7363">
        <v>0.1</v>
      </c>
      <c r="Q7363" s="2">
        <v>254.6</v>
      </c>
      <c r="R7363" s="2">
        <v>201.13400000000001</v>
      </c>
      <c r="S7363" s="2">
        <v>229.14</v>
      </c>
      <c r="T7363" s="2">
        <v>28.005999999999972</v>
      </c>
    </row>
    <row r="7364" spans="1:20" x14ac:dyDescent="0.25">
      <c r="A7364" t="s">
        <v>640</v>
      </c>
      <c r="B7364" t="s">
        <v>1</v>
      </c>
      <c r="C7364" t="s">
        <v>6</v>
      </c>
      <c r="D7364" s="1">
        <v>43200</v>
      </c>
      <c r="E7364" s="1">
        <v>43324</v>
      </c>
      <c r="F7364" s="1">
        <v>43330</v>
      </c>
      <c r="G7364" s="1">
        <v>43329</v>
      </c>
      <c r="H7364" s="13">
        <f>Orders[[#This Row],[DeliveryDate]]-Orders[[#This Row],[OrderDate]]</f>
        <v>5</v>
      </c>
      <c r="I7364" t="s">
        <v>3</v>
      </c>
      <c r="J7364" t="str">
        <f>_xlfn.XLOOKUP(Orders[[#This Row],[_SalesRepID]],'Sales team'!A:A,'Sales team'!B:B)</f>
        <v>Jonathan Hawkins</v>
      </c>
      <c r="K7364">
        <v>10</v>
      </c>
      <c r="L7364">
        <v>49</v>
      </c>
      <c r="M7364">
        <v>157</v>
      </c>
      <c r="N7364" t="str">
        <f>_xlfn.XLOOKUP(Orders[[#This Row],[_ProductID]],Products!A:A,Products!C:C)</f>
        <v>Furniture</v>
      </c>
      <c r="O7364">
        <v>5</v>
      </c>
      <c r="P7364">
        <v>0.15</v>
      </c>
      <c r="Q7364" s="2">
        <v>3825.7000000000003</v>
      </c>
      <c r="R7364" s="2">
        <v>1530.2800000000002</v>
      </c>
      <c r="S7364" s="2">
        <v>9755.5349999999999</v>
      </c>
      <c r="T7364" s="2">
        <v>5164.6949999999997</v>
      </c>
    </row>
    <row r="7365" spans="1:20" x14ac:dyDescent="0.25">
      <c r="A7365" t="s">
        <v>641</v>
      </c>
      <c r="B7365" t="s">
        <v>1</v>
      </c>
      <c r="C7365" t="s">
        <v>13</v>
      </c>
      <c r="D7365" s="1">
        <v>43200</v>
      </c>
      <c r="E7365" s="1">
        <v>43324</v>
      </c>
      <c r="F7365" s="1">
        <v>43350</v>
      </c>
      <c r="G7365" s="1">
        <v>43336</v>
      </c>
      <c r="H7365" s="13">
        <f>Orders[[#This Row],[DeliveryDate]]-Orders[[#This Row],[OrderDate]]</f>
        <v>12</v>
      </c>
      <c r="I7365" t="s">
        <v>3</v>
      </c>
      <c r="J7365" t="str">
        <f>_xlfn.XLOOKUP(Orders[[#This Row],[_SalesRepID]],'Sales team'!A:A,'Sales team'!B:B)</f>
        <v>Stephen Payne</v>
      </c>
      <c r="K7365">
        <v>5</v>
      </c>
      <c r="L7365">
        <v>26</v>
      </c>
      <c r="M7365">
        <v>284</v>
      </c>
      <c r="N7365" t="str">
        <f>_xlfn.XLOOKUP(Orders[[#This Row],[_ProductID]],Products!A:A,Products!C:C)</f>
        <v>Home décor</v>
      </c>
      <c r="O7365">
        <v>35</v>
      </c>
      <c r="P7365">
        <v>0.15</v>
      </c>
      <c r="Q7365" s="2">
        <v>2251.2000000000003</v>
      </c>
      <c r="R7365" s="2">
        <v>1620.864</v>
      </c>
      <c r="S7365" s="2">
        <v>11481.12</v>
      </c>
      <c r="T7365" s="2">
        <v>1755.9359999999997</v>
      </c>
    </row>
    <row r="7366" spans="1:20" x14ac:dyDescent="0.25">
      <c r="A7366" t="s">
        <v>642</v>
      </c>
      <c r="B7366" t="s">
        <v>8</v>
      </c>
      <c r="C7366" t="s">
        <v>6</v>
      </c>
      <c r="D7366" s="1">
        <v>43200</v>
      </c>
      <c r="E7366" s="1">
        <v>43324</v>
      </c>
      <c r="F7366" s="1">
        <v>43347</v>
      </c>
      <c r="G7366" s="1">
        <v>43332</v>
      </c>
      <c r="H7366" s="13">
        <f>Orders[[#This Row],[DeliveryDate]]-Orders[[#This Row],[OrderDate]]</f>
        <v>8</v>
      </c>
      <c r="I7366" t="s">
        <v>3</v>
      </c>
      <c r="J7366" t="str">
        <f>_xlfn.XLOOKUP(Orders[[#This Row],[_SalesRepID]],'Sales team'!A:A,'Sales team'!B:B)</f>
        <v>Douglas Tucker</v>
      </c>
      <c r="K7366">
        <v>23</v>
      </c>
      <c r="L7366">
        <v>30</v>
      </c>
      <c r="M7366">
        <v>132</v>
      </c>
      <c r="N7366" t="str">
        <f>_xlfn.XLOOKUP(Orders[[#This Row],[_ProductID]],Products!A:A,Products!C:C)</f>
        <v>Electronics</v>
      </c>
      <c r="O7366">
        <v>25</v>
      </c>
      <c r="P7366">
        <v>7.4999999999999997E-2</v>
      </c>
      <c r="Q7366" s="2">
        <v>4013.3</v>
      </c>
      <c r="R7366" s="2">
        <v>3090.241</v>
      </c>
      <c r="S7366" s="2">
        <v>29698.420000000002</v>
      </c>
      <c r="T7366" s="2">
        <v>4976.492000000002</v>
      </c>
    </row>
    <row r="7367" spans="1:20" x14ac:dyDescent="0.25">
      <c r="A7367" t="s">
        <v>643</v>
      </c>
      <c r="B7367" t="s">
        <v>10</v>
      </c>
      <c r="C7367" t="s">
        <v>6</v>
      </c>
      <c r="D7367" s="1">
        <v>43200</v>
      </c>
      <c r="E7367" s="1">
        <v>43324</v>
      </c>
      <c r="F7367" s="1">
        <v>43351</v>
      </c>
      <c r="G7367" s="1">
        <v>43356</v>
      </c>
      <c r="H7367" s="13">
        <f>Orders[[#This Row],[DeliveryDate]]-Orders[[#This Row],[OrderDate]]</f>
        <v>32</v>
      </c>
      <c r="I7367" t="s">
        <v>3</v>
      </c>
      <c r="J7367" t="str">
        <f>_xlfn.XLOOKUP(Orders[[#This Row],[_SalesRepID]],'Sales team'!A:A,'Sales team'!B:B)</f>
        <v>Carlos Miller</v>
      </c>
      <c r="K7367">
        <v>28</v>
      </c>
      <c r="L7367">
        <v>24</v>
      </c>
      <c r="M7367">
        <v>152</v>
      </c>
      <c r="N7367" t="str">
        <f>_xlfn.XLOOKUP(Orders[[#This Row],[_ProductID]],Products!A:A,Products!C:C)</f>
        <v>Home décor</v>
      </c>
      <c r="O7367">
        <v>2</v>
      </c>
      <c r="P7367">
        <v>0.05</v>
      </c>
      <c r="Q7367" s="2">
        <v>1072</v>
      </c>
      <c r="R7367" s="2">
        <v>836.16000000000008</v>
      </c>
      <c r="S7367" s="2">
        <v>1018.4</v>
      </c>
      <c r="T7367" s="2">
        <v>182.2399999999999</v>
      </c>
    </row>
    <row r="7368" spans="1:20" x14ac:dyDescent="0.25">
      <c r="A7368" t="s">
        <v>629</v>
      </c>
      <c r="B7368" t="s">
        <v>8</v>
      </c>
      <c r="C7368" t="s">
        <v>25</v>
      </c>
      <c r="D7368" s="1">
        <v>43200</v>
      </c>
      <c r="E7368" s="1">
        <v>43323</v>
      </c>
      <c r="F7368" s="1">
        <v>43346</v>
      </c>
      <c r="G7368" s="1">
        <v>43339</v>
      </c>
      <c r="H7368" s="13">
        <f>Orders[[#This Row],[DeliveryDate]]-Orders[[#This Row],[OrderDate]]</f>
        <v>16</v>
      </c>
      <c r="I7368" t="s">
        <v>3</v>
      </c>
      <c r="J7368" t="str">
        <f>_xlfn.XLOOKUP(Orders[[#This Row],[_SalesRepID]],'Sales team'!A:A,'Sales team'!B:B)</f>
        <v>Patrick Graham</v>
      </c>
      <c r="K7368">
        <v>25</v>
      </c>
      <c r="L7368">
        <v>39</v>
      </c>
      <c r="M7368">
        <v>358</v>
      </c>
      <c r="N7368" t="str">
        <f>_xlfn.XLOOKUP(Orders[[#This Row],[_ProductID]],Products!A:A,Products!C:C)</f>
        <v>Kitchen &amp; Dining</v>
      </c>
      <c r="O7368">
        <v>13</v>
      </c>
      <c r="P7368">
        <v>7.4999999999999997E-2</v>
      </c>
      <c r="Q7368" s="2">
        <v>3999.9</v>
      </c>
      <c r="R7368" s="2">
        <v>3039.924</v>
      </c>
      <c r="S7368" s="2">
        <v>25899.352500000001</v>
      </c>
      <c r="T7368" s="2">
        <v>4619.8845000000001</v>
      </c>
    </row>
    <row r="7369" spans="1:20" x14ac:dyDescent="0.25">
      <c r="A7369" t="s">
        <v>630</v>
      </c>
      <c r="B7369" t="s">
        <v>5</v>
      </c>
      <c r="C7369" t="s">
        <v>13</v>
      </c>
      <c r="D7369" s="1">
        <v>43200</v>
      </c>
      <c r="E7369" s="1">
        <v>43323</v>
      </c>
      <c r="F7369" s="1">
        <v>43335</v>
      </c>
      <c r="G7369" s="1">
        <v>43332</v>
      </c>
      <c r="H7369" s="13">
        <f>Orders[[#This Row],[DeliveryDate]]-Orders[[#This Row],[OrderDate]]</f>
        <v>9</v>
      </c>
      <c r="I7369" t="s">
        <v>3</v>
      </c>
      <c r="J7369" t="str">
        <f>_xlfn.XLOOKUP(Orders[[#This Row],[_SalesRepID]],'Sales team'!A:A,'Sales team'!B:B)</f>
        <v>Anthony Berry</v>
      </c>
      <c r="K7369">
        <v>16</v>
      </c>
      <c r="L7369">
        <v>36</v>
      </c>
      <c r="M7369">
        <v>283</v>
      </c>
      <c r="N7369" t="str">
        <f>_xlfn.XLOOKUP(Orders[[#This Row],[_ProductID]],Products!A:A,Products!C:C)</f>
        <v>Home décor</v>
      </c>
      <c r="O7369">
        <v>23</v>
      </c>
      <c r="P7369">
        <v>0.15</v>
      </c>
      <c r="Q7369" s="2">
        <v>991.6</v>
      </c>
      <c r="R7369" s="2">
        <v>575.12799999999993</v>
      </c>
      <c r="S7369" s="2">
        <v>6742.88</v>
      </c>
      <c r="T7369" s="2">
        <v>2141.8560000000007</v>
      </c>
    </row>
    <row r="7370" spans="1:20" x14ac:dyDescent="0.25">
      <c r="A7370" t="s">
        <v>631</v>
      </c>
      <c r="B7370" t="s">
        <v>5</v>
      </c>
      <c r="C7370" t="s">
        <v>6</v>
      </c>
      <c r="D7370" s="1">
        <v>43200</v>
      </c>
      <c r="E7370" s="1">
        <v>43323</v>
      </c>
      <c r="F7370" s="1">
        <v>43332</v>
      </c>
      <c r="G7370" s="1">
        <v>43332</v>
      </c>
      <c r="H7370" s="13">
        <f>Orders[[#This Row],[DeliveryDate]]-Orders[[#This Row],[OrderDate]]</f>
        <v>9</v>
      </c>
      <c r="I7370" t="s">
        <v>3</v>
      </c>
      <c r="J7370" t="str">
        <f>_xlfn.XLOOKUP(Orders[[#This Row],[_SalesRepID]],'Sales team'!A:A,'Sales team'!B:B)</f>
        <v>Paul Holmes</v>
      </c>
      <c r="K7370">
        <v>14</v>
      </c>
      <c r="L7370">
        <v>35</v>
      </c>
      <c r="M7370">
        <v>140</v>
      </c>
      <c r="N7370" t="str">
        <f>_xlfn.XLOOKUP(Orders[[#This Row],[_ProductID]],Products!A:A,Products!C:C)</f>
        <v>Furniture</v>
      </c>
      <c r="O7370">
        <v>34</v>
      </c>
      <c r="P7370">
        <v>0.2</v>
      </c>
      <c r="Q7370" s="2">
        <v>5447.1</v>
      </c>
      <c r="R7370" s="2">
        <v>4248.7380000000003</v>
      </c>
      <c r="S7370" s="2">
        <v>26146.080000000002</v>
      </c>
      <c r="T7370" s="2">
        <v>653.65200000000186</v>
      </c>
    </row>
    <row r="7371" spans="1:20" x14ac:dyDescent="0.25">
      <c r="A7371" t="s">
        <v>632</v>
      </c>
      <c r="B7371" t="s">
        <v>5</v>
      </c>
      <c r="C7371" t="s">
        <v>6</v>
      </c>
      <c r="D7371" s="1">
        <v>43200</v>
      </c>
      <c r="E7371" s="1">
        <v>43323</v>
      </c>
      <c r="F7371" s="1">
        <v>43347</v>
      </c>
      <c r="G7371" s="1">
        <v>43346</v>
      </c>
      <c r="H7371" s="13">
        <f>Orders[[#This Row],[DeliveryDate]]-Orders[[#This Row],[OrderDate]]</f>
        <v>23</v>
      </c>
      <c r="I7371" t="s">
        <v>3</v>
      </c>
      <c r="J7371" t="str">
        <f>_xlfn.XLOOKUP(Orders[[#This Row],[_SalesRepID]],'Sales team'!A:A,'Sales team'!B:B)</f>
        <v>Todd Roberts</v>
      </c>
      <c r="K7371">
        <v>13</v>
      </c>
      <c r="L7371">
        <v>39</v>
      </c>
      <c r="M7371">
        <v>178</v>
      </c>
      <c r="N7371" t="str">
        <f>_xlfn.XLOOKUP(Orders[[#This Row],[_ProductID]],Products!A:A,Products!C:C)</f>
        <v>Home décor</v>
      </c>
      <c r="O7371">
        <v>24</v>
      </c>
      <c r="P7371">
        <v>7.4999999999999997E-2</v>
      </c>
      <c r="Q7371" s="2">
        <v>2452.2000000000003</v>
      </c>
      <c r="R7371" s="2">
        <v>1054.4460000000001</v>
      </c>
      <c r="S7371" s="2">
        <v>6804.8550000000005</v>
      </c>
      <c r="T7371" s="2">
        <v>3641.5169999999998</v>
      </c>
    </row>
    <row r="7372" spans="1:20" x14ac:dyDescent="0.25">
      <c r="A7372" t="s">
        <v>633</v>
      </c>
      <c r="B7372" t="s">
        <v>1</v>
      </c>
      <c r="C7372" t="s">
        <v>6</v>
      </c>
      <c r="D7372" s="1">
        <v>43200</v>
      </c>
      <c r="E7372" s="1">
        <v>43323</v>
      </c>
      <c r="F7372" s="1">
        <v>43344</v>
      </c>
      <c r="G7372" s="1">
        <v>43336</v>
      </c>
      <c r="H7372" s="13">
        <f>Orders[[#This Row],[DeliveryDate]]-Orders[[#This Row],[OrderDate]]</f>
        <v>13</v>
      </c>
      <c r="I7372" t="s">
        <v>3</v>
      </c>
      <c r="J7372" t="str">
        <f>_xlfn.XLOOKUP(Orders[[#This Row],[_SalesRepID]],'Sales team'!A:A,'Sales team'!B:B)</f>
        <v>Jonathan Hawkins</v>
      </c>
      <c r="K7372">
        <v>10</v>
      </c>
      <c r="L7372">
        <v>13</v>
      </c>
      <c r="M7372">
        <v>201</v>
      </c>
      <c r="N7372" t="str">
        <f>_xlfn.XLOOKUP(Orders[[#This Row],[_ProductID]],Products!A:A,Products!C:C)</f>
        <v>Home décor</v>
      </c>
      <c r="O7372">
        <v>11</v>
      </c>
      <c r="P7372">
        <v>0.15</v>
      </c>
      <c r="Q7372" s="2">
        <v>998.30000000000007</v>
      </c>
      <c r="R7372" s="2">
        <v>469.20100000000002</v>
      </c>
      <c r="S7372" s="2">
        <v>3394.2200000000003</v>
      </c>
      <c r="T7372" s="2">
        <v>1517.4160000000002</v>
      </c>
    </row>
    <row r="7373" spans="1:20" x14ac:dyDescent="0.25">
      <c r="A7373" t="s">
        <v>634</v>
      </c>
      <c r="B7373" t="s">
        <v>1</v>
      </c>
      <c r="C7373" t="s">
        <v>2</v>
      </c>
      <c r="D7373" s="1">
        <v>43200</v>
      </c>
      <c r="E7373" s="1">
        <v>43323</v>
      </c>
      <c r="F7373" s="1">
        <v>43340</v>
      </c>
      <c r="G7373" s="1">
        <v>43334</v>
      </c>
      <c r="H7373" s="13">
        <f>Orders[[#This Row],[DeliveryDate]]-Orders[[#This Row],[OrderDate]]</f>
        <v>11</v>
      </c>
      <c r="I7373" t="s">
        <v>3</v>
      </c>
      <c r="J7373" t="str">
        <f>_xlfn.XLOOKUP(Orders[[#This Row],[_SalesRepID]],'Sales team'!A:A,'Sales team'!B:B)</f>
        <v>George Lewis</v>
      </c>
      <c r="K7373">
        <v>8</v>
      </c>
      <c r="L7373">
        <v>28</v>
      </c>
      <c r="M7373">
        <v>248</v>
      </c>
      <c r="N7373" t="str">
        <f>_xlfn.XLOOKUP(Orders[[#This Row],[_ProductID]],Products!A:A,Products!C:C)</f>
        <v>Home décor</v>
      </c>
      <c r="O7373">
        <v>23</v>
      </c>
      <c r="P7373">
        <v>0.2</v>
      </c>
      <c r="Q7373" s="2">
        <v>1313.2</v>
      </c>
      <c r="R7373" s="2">
        <v>577.80799999999999</v>
      </c>
      <c r="S7373" s="2">
        <v>4202.2400000000007</v>
      </c>
      <c r="T7373" s="2">
        <v>1891.0080000000007</v>
      </c>
    </row>
    <row r="7374" spans="1:20" x14ac:dyDescent="0.25">
      <c r="A7374" t="s">
        <v>635</v>
      </c>
      <c r="B7374" t="s">
        <v>1</v>
      </c>
      <c r="C7374" t="s">
        <v>15</v>
      </c>
      <c r="D7374" s="1">
        <v>43200</v>
      </c>
      <c r="E7374" s="1">
        <v>43323</v>
      </c>
      <c r="F7374" s="1">
        <v>43340</v>
      </c>
      <c r="G7374" s="1">
        <v>43327</v>
      </c>
      <c r="H7374" s="13">
        <f>Orders[[#This Row],[DeliveryDate]]-Orders[[#This Row],[OrderDate]]</f>
        <v>4</v>
      </c>
      <c r="I7374" t="s">
        <v>3</v>
      </c>
      <c r="J7374" t="str">
        <f>_xlfn.XLOOKUP(Orders[[#This Row],[_SalesRepID]],'Sales team'!A:A,'Sales team'!B:B)</f>
        <v>Adam Hernandez</v>
      </c>
      <c r="K7374">
        <v>1</v>
      </c>
      <c r="L7374">
        <v>26</v>
      </c>
      <c r="M7374">
        <v>15</v>
      </c>
      <c r="N7374" t="str">
        <f>_xlfn.XLOOKUP(Orders[[#This Row],[_ProductID]],Products!A:A,Products!C:C)</f>
        <v>Furniture</v>
      </c>
      <c r="O7374">
        <v>20</v>
      </c>
      <c r="P7374">
        <v>0.1</v>
      </c>
      <c r="Q7374" s="2">
        <v>2512.5</v>
      </c>
      <c r="R7374" s="2">
        <v>1658.25</v>
      </c>
      <c r="S7374" s="2">
        <v>2261.25</v>
      </c>
      <c r="T7374" s="2">
        <v>603</v>
      </c>
    </row>
    <row r="7375" spans="1:20" x14ac:dyDescent="0.25">
      <c r="A7375" t="s">
        <v>620</v>
      </c>
      <c r="B7375" t="s">
        <v>10</v>
      </c>
      <c r="C7375" t="s">
        <v>2</v>
      </c>
      <c r="D7375" s="1">
        <v>43200</v>
      </c>
      <c r="E7375" s="1">
        <v>43322</v>
      </c>
      <c r="F7375" s="1">
        <v>43336</v>
      </c>
      <c r="G7375" s="1">
        <v>43328</v>
      </c>
      <c r="H7375" s="13">
        <f>Orders[[#This Row],[DeliveryDate]]-Orders[[#This Row],[OrderDate]]</f>
        <v>6</v>
      </c>
      <c r="I7375" t="s">
        <v>3</v>
      </c>
      <c r="J7375" t="str">
        <f>_xlfn.XLOOKUP(Orders[[#This Row],[_SalesRepID]],'Sales team'!A:A,'Sales team'!B:B)</f>
        <v>Carlos Miller</v>
      </c>
      <c r="K7375">
        <v>28</v>
      </c>
      <c r="L7375">
        <v>49</v>
      </c>
      <c r="M7375">
        <v>232</v>
      </c>
      <c r="N7375" t="str">
        <f>_xlfn.XLOOKUP(Orders[[#This Row],[_ProductID]],Products!A:A,Products!C:C)</f>
        <v>Home décor</v>
      </c>
      <c r="O7375">
        <v>35</v>
      </c>
      <c r="P7375">
        <v>7.4999999999999997E-2</v>
      </c>
      <c r="Q7375" s="2">
        <v>3356.7000000000003</v>
      </c>
      <c r="R7375" s="2">
        <v>1846.1850000000004</v>
      </c>
      <c r="S7375" s="2">
        <v>3104.9475000000002</v>
      </c>
      <c r="T7375" s="2">
        <v>1258.7624999999998</v>
      </c>
    </row>
    <row r="7376" spans="1:20" x14ac:dyDescent="0.25">
      <c r="A7376" t="s">
        <v>621</v>
      </c>
      <c r="B7376" t="s">
        <v>1</v>
      </c>
      <c r="C7376" t="s">
        <v>15</v>
      </c>
      <c r="D7376" s="1">
        <v>43200</v>
      </c>
      <c r="E7376" s="1">
        <v>43322</v>
      </c>
      <c r="F7376" s="1">
        <v>43324</v>
      </c>
      <c r="G7376" s="1">
        <v>43355</v>
      </c>
      <c r="H7376" s="13">
        <f>Orders[[#This Row],[DeliveryDate]]-Orders[[#This Row],[OrderDate]]</f>
        <v>33</v>
      </c>
      <c r="I7376" t="s">
        <v>3</v>
      </c>
      <c r="J7376" t="str">
        <f>_xlfn.XLOOKUP(Orders[[#This Row],[_SalesRepID]],'Sales team'!A:A,'Sales team'!B:B)</f>
        <v>George Lewis</v>
      </c>
      <c r="K7376">
        <v>8</v>
      </c>
      <c r="L7376">
        <v>42</v>
      </c>
      <c r="M7376">
        <v>52</v>
      </c>
      <c r="N7376" t="str">
        <f>_xlfn.XLOOKUP(Orders[[#This Row],[_ProductID]],Products!A:A,Products!C:C)</f>
        <v>Kitchen &amp; Dining</v>
      </c>
      <c r="O7376">
        <v>4</v>
      </c>
      <c r="P7376">
        <v>0.1</v>
      </c>
      <c r="Q7376" s="2">
        <v>2519.2000000000003</v>
      </c>
      <c r="R7376" s="2">
        <v>1309.9840000000002</v>
      </c>
      <c r="S7376" s="2">
        <v>13603.68</v>
      </c>
      <c r="T7376" s="2">
        <v>5743.7759999999998</v>
      </c>
    </row>
    <row r="7377" spans="1:20" x14ac:dyDescent="0.25">
      <c r="A7377" t="s">
        <v>622</v>
      </c>
      <c r="B7377" t="s">
        <v>1</v>
      </c>
      <c r="C7377" t="s">
        <v>15</v>
      </c>
      <c r="D7377" s="1">
        <v>43200</v>
      </c>
      <c r="E7377" s="1">
        <v>43322</v>
      </c>
      <c r="F7377" s="1">
        <v>43335</v>
      </c>
      <c r="G7377" s="1">
        <v>43346</v>
      </c>
      <c r="H7377" s="13">
        <f>Orders[[#This Row],[DeliveryDate]]-Orders[[#This Row],[OrderDate]]</f>
        <v>24</v>
      </c>
      <c r="I7377" t="s">
        <v>3</v>
      </c>
      <c r="J7377" t="str">
        <f>_xlfn.XLOOKUP(Orders[[#This Row],[_SalesRepID]],'Sales team'!A:A,'Sales team'!B:B)</f>
        <v>Shawn Cook</v>
      </c>
      <c r="K7377">
        <v>7</v>
      </c>
      <c r="L7377">
        <v>28</v>
      </c>
      <c r="M7377">
        <v>23</v>
      </c>
      <c r="N7377" t="str">
        <f>_xlfn.XLOOKUP(Orders[[#This Row],[_ProductID]],Products!A:A,Products!C:C)</f>
        <v>Furniture</v>
      </c>
      <c r="O7377">
        <v>19</v>
      </c>
      <c r="P7377">
        <v>0.05</v>
      </c>
      <c r="Q7377" s="2">
        <v>837.5</v>
      </c>
      <c r="R7377" s="2">
        <v>460.62500000000006</v>
      </c>
      <c r="S7377" s="2">
        <v>2386.875</v>
      </c>
      <c r="T7377" s="2">
        <v>1004.9999999999998</v>
      </c>
    </row>
    <row r="7378" spans="1:20" x14ac:dyDescent="0.25">
      <c r="A7378" t="s">
        <v>623</v>
      </c>
      <c r="B7378" t="s">
        <v>1</v>
      </c>
      <c r="C7378" t="s">
        <v>2</v>
      </c>
      <c r="D7378" s="1">
        <v>43200</v>
      </c>
      <c r="E7378" s="1">
        <v>43322</v>
      </c>
      <c r="F7378" s="1">
        <v>43350</v>
      </c>
      <c r="G7378" s="1">
        <v>43339</v>
      </c>
      <c r="H7378" s="13">
        <f>Orders[[#This Row],[DeliveryDate]]-Orders[[#This Row],[OrderDate]]</f>
        <v>17</v>
      </c>
      <c r="I7378" t="s">
        <v>3</v>
      </c>
      <c r="J7378" t="str">
        <f>_xlfn.XLOOKUP(Orders[[#This Row],[_SalesRepID]],'Sales team'!A:A,'Sales team'!B:B)</f>
        <v>Shawn Cook</v>
      </c>
      <c r="K7378">
        <v>7</v>
      </c>
      <c r="L7378">
        <v>31</v>
      </c>
      <c r="M7378">
        <v>233</v>
      </c>
      <c r="N7378" t="str">
        <f>_xlfn.XLOOKUP(Orders[[#This Row],[_ProductID]],Products!A:A,Products!C:C)</f>
        <v>Home décor</v>
      </c>
      <c r="O7378">
        <v>24</v>
      </c>
      <c r="P7378">
        <v>0.1</v>
      </c>
      <c r="Q7378" s="2">
        <v>3926.2000000000003</v>
      </c>
      <c r="R7378" s="2">
        <v>2552.0300000000002</v>
      </c>
      <c r="S7378" s="2">
        <v>7067.1600000000008</v>
      </c>
      <c r="T7378" s="2">
        <v>1963.1000000000004</v>
      </c>
    </row>
    <row r="7379" spans="1:20" x14ac:dyDescent="0.25">
      <c r="A7379" t="s">
        <v>624</v>
      </c>
      <c r="B7379" t="s">
        <v>1</v>
      </c>
      <c r="C7379" t="s">
        <v>13</v>
      </c>
      <c r="D7379" s="1">
        <v>43200</v>
      </c>
      <c r="E7379" s="1">
        <v>43322</v>
      </c>
      <c r="F7379" s="1">
        <v>43343</v>
      </c>
      <c r="G7379" s="1">
        <v>43341</v>
      </c>
      <c r="H7379" s="13">
        <f>Orders[[#This Row],[DeliveryDate]]-Orders[[#This Row],[OrderDate]]</f>
        <v>19</v>
      </c>
      <c r="I7379" t="s">
        <v>3</v>
      </c>
      <c r="J7379" t="str">
        <f>_xlfn.XLOOKUP(Orders[[#This Row],[_SalesRepID]],'Sales team'!A:A,'Sales team'!B:B)</f>
        <v>Stephen Payne</v>
      </c>
      <c r="K7379">
        <v>5</v>
      </c>
      <c r="L7379">
        <v>10</v>
      </c>
      <c r="M7379">
        <v>308</v>
      </c>
      <c r="N7379" t="str">
        <f>_xlfn.XLOOKUP(Orders[[#This Row],[_ProductID]],Products!A:A,Products!C:C)</f>
        <v>Outdoor</v>
      </c>
      <c r="O7379">
        <v>9</v>
      </c>
      <c r="P7379">
        <v>0.05</v>
      </c>
      <c r="Q7379" s="2">
        <v>6231</v>
      </c>
      <c r="R7379" s="2">
        <v>4797.87</v>
      </c>
      <c r="S7379" s="2">
        <v>29597.25</v>
      </c>
      <c r="T7379" s="2">
        <v>5607.9000000000015</v>
      </c>
    </row>
    <row r="7380" spans="1:20" x14ac:dyDescent="0.25">
      <c r="A7380" t="s">
        <v>625</v>
      </c>
      <c r="B7380" t="s">
        <v>5</v>
      </c>
      <c r="C7380" t="s">
        <v>2</v>
      </c>
      <c r="D7380" s="1">
        <v>43200</v>
      </c>
      <c r="E7380" s="1">
        <v>43322</v>
      </c>
      <c r="F7380" s="1">
        <v>43329</v>
      </c>
      <c r="G7380" s="1">
        <v>43336</v>
      </c>
      <c r="H7380" s="13">
        <f>Orders[[#This Row],[DeliveryDate]]-Orders[[#This Row],[OrderDate]]</f>
        <v>14</v>
      </c>
      <c r="I7380" t="s">
        <v>3</v>
      </c>
      <c r="J7380" t="str">
        <f>_xlfn.XLOOKUP(Orders[[#This Row],[_SalesRepID]],'Sales team'!A:A,'Sales team'!B:B)</f>
        <v>Carl Nguyen</v>
      </c>
      <c r="K7380">
        <v>12</v>
      </c>
      <c r="L7380">
        <v>46</v>
      </c>
      <c r="M7380">
        <v>236</v>
      </c>
      <c r="N7380" t="str">
        <f>_xlfn.XLOOKUP(Orders[[#This Row],[_ProductID]],Products!A:A,Products!C:C)</f>
        <v>Electronics</v>
      </c>
      <c r="O7380">
        <v>25</v>
      </c>
      <c r="P7380">
        <v>7.4999999999999997E-2</v>
      </c>
      <c r="Q7380" s="2">
        <v>3932.9</v>
      </c>
      <c r="R7380" s="2">
        <v>2871.0169999999998</v>
      </c>
      <c r="S7380" s="2">
        <v>14551.730000000001</v>
      </c>
      <c r="T7380" s="2">
        <v>3067.6620000000021</v>
      </c>
    </row>
    <row r="7381" spans="1:20" x14ac:dyDescent="0.25">
      <c r="A7381" t="s">
        <v>626</v>
      </c>
      <c r="B7381" t="s">
        <v>8</v>
      </c>
      <c r="C7381" t="s">
        <v>6</v>
      </c>
      <c r="D7381" s="1">
        <v>43200</v>
      </c>
      <c r="E7381" s="1">
        <v>43322</v>
      </c>
      <c r="F7381" s="1">
        <v>43345</v>
      </c>
      <c r="G7381" s="1">
        <v>43332</v>
      </c>
      <c r="H7381" s="13">
        <f>Orders[[#This Row],[DeliveryDate]]-Orders[[#This Row],[OrderDate]]</f>
        <v>10</v>
      </c>
      <c r="I7381" t="s">
        <v>3</v>
      </c>
      <c r="J7381" t="str">
        <f>_xlfn.XLOOKUP(Orders[[#This Row],[_SalesRepID]],'Sales team'!A:A,'Sales team'!B:B)</f>
        <v>Douglas Tucker</v>
      </c>
      <c r="K7381">
        <v>23</v>
      </c>
      <c r="L7381">
        <v>16</v>
      </c>
      <c r="M7381">
        <v>156</v>
      </c>
      <c r="N7381" t="str">
        <f>_xlfn.XLOOKUP(Orders[[#This Row],[_ProductID]],Products!A:A,Products!C:C)</f>
        <v>Kitchen &amp; Dining</v>
      </c>
      <c r="O7381">
        <v>1</v>
      </c>
      <c r="P7381">
        <v>7.4999999999999997E-2</v>
      </c>
      <c r="Q7381" s="2">
        <v>3966.4</v>
      </c>
      <c r="R7381" s="2">
        <v>2816.1439999999998</v>
      </c>
      <c r="S7381" s="2">
        <v>14675.68</v>
      </c>
      <c r="T7381" s="2">
        <v>3411.1040000000012</v>
      </c>
    </row>
    <row r="7382" spans="1:20" x14ac:dyDescent="0.25">
      <c r="A7382" t="s">
        <v>627</v>
      </c>
      <c r="B7382" t="s">
        <v>8</v>
      </c>
      <c r="C7382" t="s">
        <v>46</v>
      </c>
      <c r="D7382" s="1">
        <v>43200</v>
      </c>
      <c r="E7382" s="1">
        <v>43322</v>
      </c>
      <c r="F7382" s="1">
        <v>43329</v>
      </c>
      <c r="G7382" s="1">
        <v>43346</v>
      </c>
      <c r="H7382" s="13">
        <f>Orders[[#This Row],[DeliveryDate]]-Orders[[#This Row],[OrderDate]]</f>
        <v>24</v>
      </c>
      <c r="I7382" t="s">
        <v>3</v>
      </c>
      <c r="J7382" t="str">
        <f>_xlfn.XLOOKUP(Orders[[#This Row],[_SalesRepID]],'Sales team'!A:A,'Sales team'!B:B)</f>
        <v>Joe Price</v>
      </c>
      <c r="K7382">
        <v>22</v>
      </c>
      <c r="L7382">
        <v>31</v>
      </c>
      <c r="M7382">
        <v>69</v>
      </c>
      <c r="N7382" t="str">
        <f>_xlfn.XLOOKUP(Orders[[#This Row],[_ProductID]],Products!A:A,Products!C:C)</f>
        <v>Home décor</v>
      </c>
      <c r="O7382">
        <v>39</v>
      </c>
      <c r="P7382">
        <v>7.4999999999999997E-2</v>
      </c>
      <c r="Q7382" s="2">
        <v>2291.4</v>
      </c>
      <c r="R7382" s="2">
        <v>1581.066</v>
      </c>
      <c r="S7382" s="2">
        <v>2119.5450000000001</v>
      </c>
      <c r="T7382" s="2">
        <v>538.47900000000004</v>
      </c>
    </row>
    <row r="7383" spans="1:20" x14ac:dyDescent="0.25">
      <c r="A7383" t="s">
        <v>628</v>
      </c>
      <c r="B7383" t="s">
        <v>1</v>
      </c>
      <c r="C7383" t="s">
        <v>6</v>
      </c>
      <c r="D7383" s="1">
        <v>43200</v>
      </c>
      <c r="E7383" s="1">
        <v>43322</v>
      </c>
      <c r="F7383" s="1">
        <v>43329</v>
      </c>
      <c r="G7383" s="1">
        <v>43329</v>
      </c>
      <c r="H7383" s="13">
        <f>Orders[[#This Row],[DeliveryDate]]-Orders[[#This Row],[OrderDate]]</f>
        <v>7</v>
      </c>
      <c r="I7383" t="s">
        <v>3</v>
      </c>
      <c r="J7383" t="str">
        <f>_xlfn.XLOOKUP(Orders[[#This Row],[_SalesRepID]],'Sales team'!A:A,'Sales team'!B:B)</f>
        <v>Joshua Little</v>
      </c>
      <c r="K7383">
        <v>11</v>
      </c>
      <c r="L7383">
        <v>30</v>
      </c>
      <c r="M7383">
        <v>182</v>
      </c>
      <c r="N7383" t="str">
        <f>_xlfn.XLOOKUP(Orders[[#This Row],[_ProductID]],Products!A:A,Products!C:C)</f>
        <v>Kitchen &amp; Dining</v>
      </c>
      <c r="O7383">
        <v>37</v>
      </c>
      <c r="P7383">
        <v>0.4</v>
      </c>
      <c r="Q7383" s="2">
        <v>3678.3</v>
      </c>
      <c r="R7383" s="2">
        <v>2059.8480000000004</v>
      </c>
      <c r="S7383" s="2">
        <v>11034.9</v>
      </c>
      <c r="T7383" s="2">
        <v>735.65999999999804</v>
      </c>
    </row>
    <row r="7384" spans="1:20" x14ac:dyDescent="0.25">
      <c r="A7384" t="s">
        <v>611</v>
      </c>
      <c r="B7384" t="s">
        <v>1</v>
      </c>
      <c r="C7384" t="s">
        <v>13</v>
      </c>
      <c r="D7384" s="1">
        <v>43200</v>
      </c>
      <c r="E7384" s="1">
        <v>43321</v>
      </c>
      <c r="F7384" s="1">
        <v>43326</v>
      </c>
      <c r="G7384" s="1">
        <v>43342</v>
      </c>
      <c r="H7384" s="13">
        <f>Orders[[#This Row],[DeliveryDate]]-Orders[[#This Row],[OrderDate]]</f>
        <v>21</v>
      </c>
      <c r="I7384" t="s">
        <v>3</v>
      </c>
      <c r="J7384" t="str">
        <f>_xlfn.XLOOKUP(Orders[[#This Row],[_SalesRepID]],'Sales team'!A:A,'Sales team'!B:B)</f>
        <v>Shawn Cook</v>
      </c>
      <c r="K7384">
        <v>7</v>
      </c>
      <c r="L7384">
        <v>25</v>
      </c>
      <c r="M7384">
        <v>303</v>
      </c>
      <c r="N7384" t="str">
        <f>_xlfn.XLOOKUP(Orders[[#This Row],[_ProductID]],Products!A:A,Products!C:C)</f>
        <v>Home décor</v>
      </c>
      <c r="O7384">
        <v>2</v>
      </c>
      <c r="P7384">
        <v>0.2</v>
      </c>
      <c r="Q7384" s="2">
        <v>1025.1000000000001</v>
      </c>
      <c r="R7384" s="2">
        <v>656.06400000000008</v>
      </c>
      <c r="S7384" s="2">
        <v>2460.2400000000002</v>
      </c>
      <c r="T7384" s="2">
        <v>492.048</v>
      </c>
    </row>
    <row r="7385" spans="1:20" x14ac:dyDescent="0.25">
      <c r="A7385" t="s">
        <v>612</v>
      </c>
      <c r="B7385" t="s">
        <v>1</v>
      </c>
      <c r="C7385" t="s">
        <v>13</v>
      </c>
      <c r="D7385" s="1">
        <v>43200</v>
      </c>
      <c r="E7385" s="1">
        <v>43321</v>
      </c>
      <c r="F7385" s="1">
        <v>43332</v>
      </c>
      <c r="G7385" s="1">
        <v>43336</v>
      </c>
      <c r="H7385" s="13">
        <f>Orders[[#This Row],[DeliveryDate]]-Orders[[#This Row],[OrderDate]]</f>
        <v>15</v>
      </c>
      <c r="I7385" t="s">
        <v>3</v>
      </c>
      <c r="J7385" t="str">
        <f>_xlfn.XLOOKUP(Orders[[#This Row],[_SalesRepID]],'Sales team'!A:A,'Sales team'!B:B)</f>
        <v>Stephen Payne</v>
      </c>
      <c r="K7385">
        <v>5</v>
      </c>
      <c r="L7385">
        <v>23</v>
      </c>
      <c r="M7385">
        <v>264</v>
      </c>
      <c r="N7385" t="str">
        <f>_xlfn.XLOOKUP(Orders[[#This Row],[_ProductID]],Products!A:A,Products!C:C)</f>
        <v>Home décor</v>
      </c>
      <c r="O7385">
        <v>2</v>
      </c>
      <c r="P7385">
        <v>0.1</v>
      </c>
      <c r="Q7385" s="2">
        <v>3859.2000000000003</v>
      </c>
      <c r="R7385" s="2">
        <v>2045.3760000000002</v>
      </c>
      <c r="S7385" s="2">
        <v>27786.240000000002</v>
      </c>
      <c r="T7385" s="2">
        <v>11423.232</v>
      </c>
    </row>
    <row r="7386" spans="1:20" x14ac:dyDescent="0.25">
      <c r="A7386" t="s">
        <v>613</v>
      </c>
      <c r="B7386" t="s">
        <v>10</v>
      </c>
      <c r="C7386" t="s">
        <v>25</v>
      </c>
      <c r="D7386" s="1">
        <v>43200</v>
      </c>
      <c r="E7386" s="1">
        <v>43321</v>
      </c>
      <c r="F7386" s="1">
        <v>43327</v>
      </c>
      <c r="G7386" s="1">
        <v>43329</v>
      </c>
      <c r="H7386" s="13">
        <f>Orders[[#This Row],[DeliveryDate]]-Orders[[#This Row],[OrderDate]]</f>
        <v>8</v>
      </c>
      <c r="I7386" t="s">
        <v>3</v>
      </c>
      <c r="J7386" t="str">
        <f>_xlfn.XLOOKUP(Orders[[#This Row],[_SalesRepID]],'Sales team'!A:A,'Sales team'!B:B)</f>
        <v>Shawn Torres</v>
      </c>
      <c r="K7386">
        <v>27</v>
      </c>
      <c r="L7386">
        <v>30</v>
      </c>
      <c r="M7386">
        <v>329</v>
      </c>
      <c r="N7386" t="str">
        <f>_xlfn.XLOOKUP(Orders[[#This Row],[_ProductID]],Products!A:A,Products!C:C)</f>
        <v>Home décor</v>
      </c>
      <c r="O7386">
        <v>40</v>
      </c>
      <c r="P7386">
        <v>0.1</v>
      </c>
      <c r="Q7386" s="2">
        <v>194.3</v>
      </c>
      <c r="R7386" s="2">
        <v>91.320999999999998</v>
      </c>
      <c r="S7386" s="2">
        <v>699.48</v>
      </c>
      <c r="T7386" s="2">
        <v>334.19600000000003</v>
      </c>
    </row>
    <row r="7387" spans="1:20" x14ac:dyDescent="0.25">
      <c r="A7387" t="s">
        <v>614</v>
      </c>
      <c r="B7387" t="s">
        <v>1</v>
      </c>
      <c r="C7387" t="s">
        <v>46</v>
      </c>
      <c r="D7387" s="1">
        <v>43200</v>
      </c>
      <c r="E7387" s="1">
        <v>43321</v>
      </c>
      <c r="F7387" s="1">
        <v>43348</v>
      </c>
      <c r="G7387" s="1">
        <v>43329</v>
      </c>
      <c r="H7387" s="13">
        <f>Orders[[#This Row],[DeliveryDate]]-Orders[[#This Row],[OrderDate]]</f>
        <v>8</v>
      </c>
      <c r="I7387" t="s">
        <v>3</v>
      </c>
      <c r="J7387" t="str">
        <f>_xlfn.XLOOKUP(Orders[[#This Row],[_SalesRepID]],'Sales team'!A:A,'Sales team'!B:B)</f>
        <v>Adam Hernandez</v>
      </c>
      <c r="K7387">
        <v>1</v>
      </c>
      <c r="L7387">
        <v>2</v>
      </c>
      <c r="M7387">
        <v>82</v>
      </c>
      <c r="N7387" t="str">
        <f>_xlfn.XLOOKUP(Orders[[#This Row],[_ProductID]],Products!A:A,Products!C:C)</f>
        <v>Home décor</v>
      </c>
      <c r="O7387">
        <v>35</v>
      </c>
      <c r="P7387">
        <v>0.05</v>
      </c>
      <c r="Q7387" s="2">
        <v>6184.1</v>
      </c>
      <c r="R7387" s="2">
        <v>4638.0750000000007</v>
      </c>
      <c r="S7387" s="2">
        <v>23499.58</v>
      </c>
      <c r="T7387" s="2">
        <v>4947.2799999999988</v>
      </c>
    </row>
    <row r="7388" spans="1:20" x14ac:dyDescent="0.25">
      <c r="A7388" t="s">
        <v>615</v>
      </c>
      <c r="B7388" t="s">
        <v>8</v>
      </c>
      <c r="C7388" t="s">
        <v>6</v>
      </c>
      <c r="D7388" s="1">
        <v>43200</v>
      </c>
      <c r="E7388" s="1">
        <v>43321</v>
      </c>
      <c r="F7388" s="1">
        <v>43327</v>
      </c>
      <c r="G7388" s="1">
        <v>43329</v>
      </c>
      <c r="H7388" s="13">
        <f>Orders[[#This Row],[DeliveryDate]]-Orders[[#This Row],[OrderDate]]</f>
        <v>8</v>
      </c>
      <c r="I7388" t="s">
        <v>3</v>
      </c>
      <c r="J7388" t="str">
        <f>_xlfn.XLOOKUP(Orders[[#This Row],[_SalesRepID]],'Sales team'!A:A,'Sales team'!B:B)</f>
        <v>Roy Rice</v>
      </c>
      <c r="K7388">
        <v>24</v>
      </c>
      <c r="L7388">
        <v>16</v>
      </c>
      <c r="M7388">
        <v>131</v>
      </c>
      <c r="N7388" t="str">
        <f>_xlfn.XLOOKUP(Orders[[#This Row],[_ProductID]],Products!A:A,Products!C:C)</f>
        <v>Home décor</v>
      </c>
      <c r="O7388">
        <v>46</v>
      </c>
      <c r="P7388">
        <v>0.2</v>
      </c>
      <c r="Q7388" s="2">
        <v>1728.6000000000001</v>
      </c>
      <c r="R7388" s="2">
        <v>916.15800000000013</v>
      </c>
      <c r="S7388" s="2">
        <v>4148.6400000000003</v>
      </c>
      <c r="T7388" s="2">
        <v>1400.1660000000002</v>
      </c>
    </row>
    <row r="7389" spans="1:20" x14ac:dyDescent="0.25">
      <c r="A7389" t="s">
        <v>616</v>
      </c>
      <c r="B7389" t="s">
        <v>1</v>
      </c>
      <c r="C7389" t="s">
        <v>2</v>
      </c>
      <c r="D7389" s="1">
        <v>43200</v>
      </c>
      <c r="E7389" s="1">
        <v>43321</v>
      </c>
      <c r="F7389" s="1">
        <v>43349</v>
      </c>
      <c r="G7389" s="1">
        <v>43347</v>
      </c>
      <c r="H7389" s="13">
        <f>Orders[[#This Row],[DeliveryDate]]-Orders[[#This Row],[OrderDate]]</f>
        <v>26</v>
      </c>
      <c r="I7389" t="s">
        <v>3</v>
      </c>
      <c r="J7389" t="str">
        <f>_xlfn.XLOOKUP(Orders[[#This Row],[_SalesRepID]],'Sales team'!A:A,'Sales team'!B:B)</f>
        <v>Adam Hernandez</v>
      </c>
      <c r="K7389">
        <v>1</v>
      </c>
      <c r="L7389">
        <v>7</v>
      </c>
      <c r="M7389">
        <v>204</v>
      </c>
      <c r="N7389" t="str">
        <f>_xlfn.XLOOKUP(Orders[[#This Row],[_ProductID]],Products!A:A,Products!C:C)</f>
        <v>Kitchen &amp; Dining</v>
      </c>
      <c r="O7389">
        <v>37</v>
      </c>
      <c r="P7389">
        <v>0.1</v>
      </c>
      <c r="Q7389" s="2">
        <v>931.30000000000007</v>
      </c>
      <c r="R7389" s="2">
        <v>772.97900000000004</v>
      </c>
      <c r="S7389" s="2">
        <v>5029.0200000000004</v>
      </c>
      <c r="T7389" s="2">
        <v>391.14600000000064</v>
      </c>
    </row>
    <row r="7390" spans="1:20" x14ac:dyDescent="0.25">
      <c r="A7390" t="s">
        <v>617</v>
      </c>
      <c r="B7390" t="s">
        <v>1</v>
      </c>
      <c r="C7390" t="s">
        <v>6</v>
      </c>
      <c r="D7390" s="1">
        <v>43200</v>
      </c>
      <c r="E7390" s="1">
        <v>43321</v>
      </c>
      <c r="F7390" s="1">
        <v>43340</v>
      </c>
      <c r="G7390" s="1">
        <v>43336</v>
      </c>
      <c r="H7390" s="13">
        <f>Orders[[#This Row],[DeliveryDate]]-Orders[[#This Row],[OrderDate]]</f>
        <v>15</v>
      </c>
      <c r="I7390" t="s">
        <v>3</v>
      </c>
      <c r="J7390" t="str">
        <f>_xlfn.XLOOKUP(Orders[[#This Row],[_SalesRepID]],'Sales team'!A:A,'Sales team'!B:B)</f>
        <v>Carl Nguyen</v>
      </c>
      <c r="K7390">
        <v>12</v>
      </c>
      <c r="L7390">
        <v>17</v>
      </c>
      <c r="M7390">
        <v>131</v>
      </c>
      <c r="N7390" t="str">
        <f>_xlfn.XLOOKUP(Orders[[#This Row],[_ProductID]],Products!A:A,Products!C:C)</f>
        <v>Kitchen &amp; Dining</v>
      </c>
      <c r="O7390">
        <v>8</v>
      </c>
      <c r="P7390">
        <v>0.3</v>
      </c>
      <c r="Q7390" s="2">
        <v>3886</v>
      </c>
      <c r="R7390" s="2">
        <v>2797.92</v>
      </c>
      <c r="S7390" s="2">
        <v>16321.199999999999</v>
      </c>
      <c r="T7390" s="2">
        <v>-466.32000000000153</v>
      </c>
    </row>
    <row r="7391" spans="1:20" x14ac:dyDescent="0.25">
      <c r="A7391" t="s">
        <v>618</v>
      </c>
      <c r="B7391" t="s">
        <v>8</v>
      </c>
      <c r="C7391" t="s">
        <v>46</v>
      </c>
      <c r="D7391" s="1">
        <v>43200</v>
      </c>
      <c r="E7391" s="1">
        <v>43321</v>
      </c>
      <c r="F7391" s="1">
        <v>43337</v>
      </c>
      <c r="G7391" s="1">
        <v>43327</v>
      </c>
      <c r="H7391" s="13">
        <f>Orders[[#This Row],[DeliveryDate]]-Orders[[#This Row],[OrderDate]]</f>
        <v>6</v>
      </c>
      <c r="I7391" t="s">
        <v>3</v>
      </c>
      <c r="J7391" t="str">
        <f>_xlfn.XLOOKUP(Orders[[#This Row],[_SalesRepID]],'Sales team'!A:A,'Sales team'!B:B)</f>
        <v>Douglas Tucker</v>
      </c>
      <c r="K7391">
        <v>23</v>
      </c>
      <c r="L7391">
        <v>39</v>
      </c>
      <c r="M7391">
        <v>75</v>
      </c>
      <c r="N7391" t="str">
        <f>_xlfn.XLOOKUP(Orders[[#This Row],[_ProductID]],Products!A:A,Products!C:C)</f>
        <v>Kitchen &amp; Dining</v>
      </c>
      <c r="O7391">
        <v>8</v>
      </c>
      <c r="P7391">
        <v>0.4</v>
      </c>
      <c r="Q7391" s="2">
        <v>234.5</v>
      </c>
      <c r="R7391" s="2">
        <v>96.144999999999996</v>
      </c>
      <c r="S7391" s="2">
        <v>422.09999999999997</v>
      </c>
      <c r="T7391" s="2">
        <v>133.66499999999996</v>
      </c>
    </row>
    <row r="7392" spans="1:20" x14ac:dyDescent="0.25">
      <c r="A7392" t="s">
        <v>619</v>
      </c>
      <c r="B7392" t="s">
        <v>1</v>
      </c>
      <c r="C7392" t="s">
        <v>2</v>
      </c>
      <c r="D7392" s="1">
        <v>43200</v>
      </c>
      <c r="E7392" s="1">
        <v>43321</v>
      </c>
      <c r="F7392" s="1">
        <v>43343</v>
      </c>
      <c r="G7392" s="1">
        <v>43340</v>
      </c>
      <c r="H7392" s="13">
        <f>Orders[[#This Row],[DeliveryDate]]-Orders[[#This Row],[OrderDate]]</f>
        <v>19</v>
      </c>
      <c r="I7392" t="s">
        <v>3</v>
      </c>
      <c r="J7392" t="str">
        <f>_xlfn.XLOOKUP(Orders[[#This Row],[_SalesRepID]],'Sales team'!A:A,'Sales team'!B:B)</f>
        <v>Joshua Little</v>
      </c>
      <c r="K7392">
        <v>11</v>
      </c>
      <c r="L7392">
        <v>32</v>
      </c>
      <c r="M7392">
        <v>213</v>
      </c>
      <c r="N7392" t="str">
        <f>_xlfn.XLOOKUP(Orders[[#This Row],[_ProductID]],Products!A:A,Products!C:C)</f>
        <v>Home décor</v>
      </c>
      <c r="O7392">
        <v>33</v>
      </c>
      <c r="P7392">
        <v>7.4999999999999997E-2</v>
      </c>
      <c r="Q7392" s="2">
        <v>3979.8</v>
      </c>
      <c r="R7392" s="2">
        <v>1989.9</v>
      </c>
      <c r="S7392" s="2">
        <v>11043.945000000002</v>
      </c>
      <c r="T7392" s="2">
        <v>5074.2450000000008</v>
      </c>
    </row>
    <row r="7393" spans="1:20" x14ac:dyDescent="0.25">
      <c r="A7393" t="s">
        <v>598</v>
      </c>
      <c r="B7393" t="s">
        <v>1</v>
      </c>
      <c r="C7393" t="s">
        <v>25</v>
      </c>
      <c r="D7393" s="1">
        <v>43200</v>
      </c>
      <c r="E7393" s="1">
        <v>43320</v>
      </c>
      <c r="F7393" s="1">
        <v>43326</v>
      </c>
      <c r="G7393" s="1">
        <v>43334</v>
      </c>
      <c r="H7393" s="13">
        <f>Orders[[#This Row],[DeliveryDate]]-Orders[[#This Row],[OrderDate]]</f>
        <v>14</v>
      </c>
      <c r="I7393" t="s">
        <v>3</v>
      </c>
      <c r="J7393" t="str">
        <f>_xlfn.XLOOKUP(Orders[[#This Row],[_SalesRepID]],'Sales team'!A:A,'Sales team'!B:B)</f>
        <v>Adam Hernandez</v>
      </c>
      <c r="K7393">
        <v>1</v>
      </c>
      <c r="L7393">
        <v>9</v>
      </c>
      <c r="M7393">
        <v>349</v>
      </c>
      <c r="N7393" t="str">
        <f>_xlfn.XLOOKUP(Orders[[#This Row],[_ProductID]],Products!A:A,Products!C:C)</f>
        <v>Home décor</v>
      </c>
      <c r="O7393">
        <v>17</v>
      </c>
      <c r="P7393">
        <v>0.05</v>
      </c>
      <c r="Q7393" s="2">
        <v>2264.6</v>
      </c>
      <c r="R7393" s="2">
        <v>1834.326</v>
      </c>
      <c r="S7393" s="2">
        <v>15059.589999999998</v>
      </c>
      <c r="T7393" s="2">
        <v>2219.3079999999991</v>
      </c>
    </row>
    <row r="7394" spans="1:20" x14ac:dyDescent="0.25">
      <c r="A7394" t="s">
        <v>599</v>
      </c>
      <c r="B7394" t="s">
        <v>1</v>
      </c>
      <c r="C7394" t="s">
        <v>13</v>
      </c>
      <c r="D7394" s="1">
        <v>43200</v>
      </c>
      <c r="E7394" s="1">
        <v>43320</v>
      </c>
      <c r="F7394" s="1">
        <v>43328</v>
      </c>
      <c r="G7394" s="1">
        <v>43332</v>
      </c>
      <c r="H7394" s="13">
        <f>Orders[[#This Row],[DeliveryDate]]-Orders[[#This Row],[OrderDate]]</f>
        <v>12</v>
      </c>
      <c r="I7394" t="s">
        <v>3</v>
      </c>
      <c r="J7394" t="str">
        <f>_xlfn.XLOOKUP(Orders[[#This Row],[_SalesRepID]],'Sales team'!A:A,'Sales team'!B:B)</f>
        <v>Chris Armstrong</v>
      </c>
      <c r="K7394">
        <v>4</v>
      </c>
      <c r="L7394">
        <v>14</v>
      </c>
      <c r="M7394">
        <v>301</v>
      </c>
      <c r="N7394" t="str">
        <f>_xlfn.XLOOKUP(Orders[[#This Row],[_ProductID]],Products!A:A,Products!C:C)</f>
        <v>Kitchen &amp; Dining</v>
      </c>
      <c r="O7394">
        <v>8</v>
      </c>
      <c r="P7394">
        <v>0.1</v>
      </c>
      <c r="Q7394" s="2">
        <v>884.4</v>
      </c>
      <c r="R7394" s="2">
        <v>566.01599999999996</v>
      </c>
      <c r="S7394" s="2">
        <v>3183.84</v>
      </c>
      <c r="T7394" s="2">
        <v>919.77600000000029</v>
      </c>
    </row>
    <row r="7395" spans="1:20" x14ac:dyDescent="0.25">
      <c r="A7395" t="s">
        <v>600</v>
      </c>
      <c r="B7395" t="s">
        <v>1</v>
      </c>
      <c r="C7395" t="s">
        <v>46</v>
      </c>
      <c r="D7395" s="1">
        <v>43200</v>
      </c>
      <c r="E7395" s="1">
        <v>43320</v>
      </c>
      <c r="F7395" s="1">
        <v>43333</v>
      </c>
      <c r="G7395" s="1">
        <v>43346</v>
      </c>
      <c r="H7395" s="13">
        <f>Orders[[#This Row],[DeliveryDate]]-Orders[[#This Row],[OrderDate]]</f>
        <v>26</v>
      </c>
      <c r="I7395" t="s">
        <v>3</v>
      </c>
      <c r="J7395" t="str">
        <f>_xlfn.XLOOKUP(Orders[[#This Row],[_SalesRepID]],'Sales team'!A:A,'Sales team'!B:B)</f>
        <v>George Lewis</v>
      </c>
      <c r="K7395">
        <v>8</v>
      </c>
      <c r="L7395">
        <v>5</v>
      </c>
      <c r="M7395">
        <v>81</v>
      </c>
      <c r="N7395" t="str">
        <f>_xlfn.XLOOKUP(Orders[[#This Row],[_ProductID]],Products!A:A,Products!C:C)</f>
        <v>Kitchen &amp; Dining</v>
      </c>
      <c r="O7395">
        <v>4</v>
      </c>
      <c r="P7395">
        <v>7.4999999999999997E-2</v>
      </c>
      <c r="Q7395" s="2">
        <v>683.4</v>
      </c>
      <c r="R7395" s="2">
        <v>382.70400000000001</v>
      </c>
      <c r="S7395" s="2">
        <v>3160.7250000000004</v>
      </c>
      <c r="T7395" s="2">
        <v>1247.2050000000004</v>
      </c>
    </row>
    <row r="7396" spans="1:20" x14ac:dyDescent="0.25">
      <c r="A7396" t="s">
        <v>601</v>
      </c>
      <c r="B7396" t="s">
        <v>5</v>
      </c>
      <c r="C7396" t="s">
        <v>46</v>
      </c>
      <c r="D7396" s="1">
        <v>43200</v>
      </c>
      <c r="E7396" s="1">
        <v>43320</v>
      </c>
      <c r="F7396" s="1">
        <v>43348</v>
      </c>
      <c r="G7396" s="1">
        <v>43342</v>
      </c>
      <c r="H7396" s="13">
        <f>Orders[[#This Row],[DeliveryDate]]-Orders[[#This Row],[OrderDate]]</f>
        <v>22</v>
      </c>
      <c r="I7396" t="s">
        <v>3</v>
      </c>
      <c r="J7396" t="str">
        <f>_xlfn.XLOOKUP(Orders[[#This Row],[_SalesRepID]],'Sales team'!A:A,'Sales team'!B:B)</f>
        <v>Roger Alexander</v>
      </c>
      <c r="K7396">
        <v>15</v>
      </c>
      <c r="L7396">
        <v>49</v>
      </c>
      <c r="M7396">
        <v>68</v>
      </c>
      <c r="N7396" t="str">
        <f>_xlfn.XLOOKUP(Orders[[#This Row],[_ProductID]],Products!A:A,Products!C:C)</f>
        <v>Home décor</v>
      </c>
      <c r="O7396">
        <v>32</v>
      </c>
      <c r="P7396">
        <v>7.4999999999999997E-2</v>
      </c>
      <c r="Q7396" s="2">
        <v>1025.1000000000001</v>
      </c>
      <c r="R7396" s="2">
        <v>481.79700000000003</v>
      </c>
      <c r="S7396" s="2">
        <v>948.2175000000002</v>
      </c>
      <c r="T7396" s="2">
        <v>466.42050000000017</v>
      </c>
    </row>
    <row r="7397" spans="1:20" x14ac:dyDescent="0.25">
      <c r="A7397" t="s">
        <v>602</v>
      </c>
      <c r="B7397" t="s">
        <v>10</v>
      </c>
      <c r="C7397" t="s">
        <v>6</v>
      </c>
      <c r="D7397" s="1">
        <v>43200</v>
      </c>
      <c r="E7397" s="1">
        <v>43320</v>
      </c>
      <c r="F7397" s="1">
        <v>43323</v>
      </c>
      <c r="G7397" s="1">
        <v>43335</v>
      </c>
      <c r="H7397" s="13">
        <f>Orders[[#This Row],[DeliveryDate]]-Orders[[#This Row],[OrderDate]]</f>
        <v>15</v>
      </c>
      <c r="I7397" t="s">
        <v>3</v>
      </c>
      <c r="J7397" t="str">
        <f>_xlfn.XLOOKUP(Orders[[#This Row],[_SalesRepID]],'Sales team'!A:A,'Sales team'!B:B)</f>
        <v>Carlos Miller</v>
      </c>
      <c r="K7397">
        <v>28</v>
      </c>
      <c r="L7397">
        <v>15</v>
      </c>
      <c r="M7397">
        <v>87</v>
      </c>
      <c r="N7397" t="str">
        <f>_xlfn.XLOOKUP(Orders[[#This Row],[_ProductID]],Products!A:A,Products!C:C)</f>
        <v>Home décor</v>
      </c>
      <c r="O7397">
        <v>27</v>
      </c>
      <c r="P7397">
        <v>0.4</v>
      </c>
      <c r="Q7397" s="2">
        <v>3731.9</v>
      </c>
      <c r="R7397" s="2">
        <v>2276.4589999999998</v>
      </c>
      <c r="S7397" s="2">
        <v>15673.98</v>
      </c>
      <c r="T7397" s="2">
        <v>-261.23300000000017</v>
      </c>
    </row>
    <row r="7398" spans="1:20" x14ac:dyDescent="0.25">
      <c r="A7398" t="s">
        <v>603</v>
      </c>
      <c r="B7398" t="s">
        <v>5</v>
      </c>
      <c r="C7398" t="s">
        <v>25</v>
      </c>
      <c r="D7398" s="1">
        <v>43200</v>
      </c>
      <c r="E7398" s="1">
        <v>43320</v>
      </c>
      <c r="F7398" s="1">
        <v>43326</v>
      </c>
      <c r="G7398" s="1">
        <v>43328</v>
      </c>
      <c r="H7398" s="13">
        <f>Orders[[#This Row],[DeliveryDate]]-Orders[[#This Row],[OrderDate]]</f>
        <v>8</v>
      </c>
      <c r="I7398" t="s">
        <v>3</v>
      </c>
      <c r="J7398" t="str">
        <f>_xlfn.XLOOKUP(Orders[[#This Row],[_SalesRepID]],'Sales team'!A:A,'Sales team'!B:B)</f>
        <v>Carl Nguyen</v>
      </c>
      <c r="K7398">
        <v>12</v>
      </c>
      <c r="L7398">
        <v>31</v>
      </c>
      <c r="M7398">
        <v>340</v>
      </c>
      <c r="N7398" t="str">
        <f>_xlfn.XLOOKUP(Orders[[#This Row],[_ProductID]],Products!A:A,Products!C:C)</f>
        <v>Home décor</v>
      </c>
      <c r="O7398">
        <v>44</v>
      </c>
      <c r="P7398">
        <v>0.1</v>
      </c>
      <c r="Q7398" s="2">
        <v>5567.7</v>
      </c>
      <c r="R7398" s="2">
        <v>3229.2659999999996</v>
      </c>
      <c r="S7398" s="2">
        <v>10021.86</v>
      </c>
      <c r="T7398" s="2">
        <v>3563.3280000000013</v>
      </c>
    </row>
    <row r="7399" spans="1:20" x14ac:dyDescent="0.25">
      <c r="A7399" t="s">
        <v>604</v>
      </c>
      <c r="B7399" t="s">
        <v>1</v>
      </c>
      <c r="C7399" t="s">
        <v>6</v>
      </c>
      <c r="D7399" s="1">
        <v>43200</v>
      </c>
      <c r="E7399" s="1">
        <v>43320</v>
      </c>
      <c r="F7399" s="1">
        <v>43337</v>
      </c>
      <c r="G7399" s="1">
        <v>43341</v>
      </c>
      <c r="H7399" s="13">
        <f>Orders[[#This Row],[DeliveryDate]]-Orders[[#This Row],[OrderDate]]</f>
        <v>21</v>
      </c>
      <c r="I7399" t="s">
        <v>3</v>
      </c>
      <c r="J7399" t="str">
        <f>_xlfn.XLOOKUP(Orders[[#This Row],[_SalesRepID]],'Sales team'!A:A,'Sales team'!B:B)</f>
        <v>Stephen Payne</v>
      </c>
      <c r="K7399">
        <v>5</v>
      </c>
      <c r="L7399">
        <v>16</v>
      </c>
      <c r="M7399">
        <v>95</v>
      </c>
      <c r="N7399" t="str">
        <f>_xlfn.XLOOKUP(Orders[[#This Row],[_ProductID]],Products!A:A,Products!C:C)</f>
        <v>Home décor</v>
      </c>
      <c r="O7399">
        <v>41</v>
      </c>
      <c r="P7399">
        <v>0.1</v>
      </c>
      <c r="Q7399" s="2">
        <v>991.6</v>
      </c>
      <c r="R7399" s="2">
        <v>525.548</v>
      </c>
      <c r="S7399" s="2">
        <v>5354.64</v>
      </c>
      <c r="T7399" s="2">
        <v>2201.3520000000003</v>
      </c>
    </row>
    <row r="7400" spans="1:20" x14ac:dyDescent="0.25">
      <c r="A7400" t="s">
        <v>605</v>
      </c>
      <c r="B7400" t="s">
        <v>5</v>
      </c>
      <c r="C7400" t="s">
        <v>6</v>
      </c>
      <c r="D7400" s="1">
        <v>43200</v>
      </c>
      <c r="E7400" s="1">
        <v>43320</v>
      </c>
      <c r="F7400" s="1">
        <v>43329</v>
      </c>
      <c r="G7400" s="1">
        <v>43333</v>
      </c>
      <c r="H7400" s="13">
        <f>Orders[[#This Row],[DeliveryDate]]-Orders[[#This Row],[OrderDate]]</f>
        <v>13</v>
      </c>
      <c r="I7400" t="s">
        <v>3</v>
      </c>
      <c r="J7400" t="str">
        <f>_xlfn.XLOOKUP(Orders[[#This Row],[_SalesRepID]],'Sales team'!A:A,'Sales team'!B:B)</f>
        <v>Shawn Wallace</v>
      </c>
      <c r="K7400">
        <v>18</v>
      </c>
      <c r="L7400">
        <v>43</v>
      </c>
      <c r="M7400">
        <v>94</v>
      </c>
      <c r="N7400" t="str">
        <f>_xlfn.XLOOKUP(Orders[[#This Row],[_ProductID]],Products!A:A,Products!C:C)</f>
        <v>Furniture</v>
      </c>
      <c r="O7400">
        <v>15</v>
      </c>
      <c r="P7400">
        <v>0.1</v>
      </c>
      <c r="Q7400" s="2">
        <v>3852.5</v>
      </c>
      <c r="R7400" s="2">
        <v>3043.4750000000004</v>
      </c>
      <c r="S7400" s="2">
        <v>27738</v>
      </c>
      <c r="T7400" s="2">
        <v>3390.1999999999971</v>
      </c>
    </row>
    <row r="7401" spans="1:20" x14ac:dyDescent="0.25">
      <c r="A7401" t="s">
        <v>606</v>
      </c>
      <c r="B7401" t="s">
        <v>1</v>
      </c>
      <c r="C7401" t="s">
        <v>13</v>
      </c>
      <c r="D7401" s="1">
        <v>43200</v>
      </c>
      <c r="E7401" s="1">
        <v>43320</v>
      </c>
      <c r="F7401" s="1">
        <v>43340</v>
      </c>
      <c r="G7401" s="1">
        <v>43326</v>
      </c>
      <c r="H7401" s="13">
        <f>Orders[[#This Row],[DeliveryDate]]-Orders[[#This Row],[OrderDate]]</f>
        <v>6</v>
      </c>
      <c r="I7401" t="s">
        <v>3</v>
      </c>
      <c r="J7401" t="str">
        <f>_xlfn.XLOOKUP(Orders[[#This Row],[_SalesRepID]],'Sales team'!A:A,'Sales team'!B:B)</f>
        <v>Joshua Ryan</v>
      </c>
      <c r="K7401">
        <v>9</v>
      </c>
      <c r="L7401">
        <v>16</v>
      </c>
      <c r="M7401">
        <v>263</v>
      </c>
      <c r="N7401" t="str">
        <f>_xlfn.XLOOKUP(Orders[[#This Row],[_ProductID]],Products!A:A,Products!C:C)</f>
        <v>Home décor</v>
      </c>
      <c r="O7401">
        <v>39</v>
      </c>
      <c r="P7401">
        <v>0.05</v>
      </c>
      <c r="Q7401" s="2">
        <v>3906.1</v>
      </c>
      <c r="R7401" s="2">
        <v>1835.867</v>
      </c>
      <c r="S7401" s="2">
        <v>3710.7949999999996</v>
      </c>
      <c r="T7401" s="2">
        <v>1874.9279999999997</v>
      </c>
    </row>
    <row r="7402" spans="1:20" x14ac:dyDescent="0.25">
      <c r="A7402" t="s">
        <v>607</v>
      </c>
      <c r="B7402" t="s">
        <v>5</v>
      </c>
      <c r="C7402" t="s">
        <v>2</v>
      </c>
      <c r="D7402" s="1">
        <v>43200</v>
      </c>
      <c r="E7402" s="1">
        <v>43320</v>
      </c>
      <c r="F7402" s="1">
        <v>43322</v>
      </c>
      <c r="G7402" s="1">
        <v>43327</v>
      </c>
      <c r="H7402" s="13">
        <f>Orders[[#This Row],[DeliveryDate]]-Orders[[#This Row],[OrderDate]]</f>
        <v>7</v>
      </c>
      <c r="I7402" t="s">
        <v>3</v>
      </c>
      <c r="J7402" t="str">
        <f>_xlfn.XLOOKUP(Orders[[#This Row],[_SalesRepID]],'Sales team'!A:A,'Sales team'!B:B)</f>
        <v>Anthony Berry</v>
      </c>
      <c r="K7402">
        <v>16</v>
      </c>
      <c r="L7402">
        <v>40</v>
      </c>
      <c r="M7402">
        <v>245</v>
      </c>
      <c r="N7402" t="str">
        <f>_xlfn.XLOOKUP(Orders[[#This Row],[_ProductID]],Products!A:A,Products!C:C)</f>
        <v>Furniture</v>
      </c>
      <c r="O7402">
        <v>34</v>
      </c>
      <c r="P7402">
        <v>0.15</v>
      </c>
      <c r="Q7402" s="2">
        <v>5118.8</v>
      </c>
      <c r="R7402" s="2">
        <v>2354.6480000000001</v>
      </c>
      <c r="S7402" s="2">
        <v>4350.9800000000005</v>
      </c>
      <c r="T7402" s="2">
        <v>1996.3320000000003</v>
      </c>
    </row>
    <row r="7403" spans="1:20" x14ac:dyDescent="0.25">
      <c r="A7403" t="s">
        <v>608</v>
      </c>
      <c r="B7403" t="s">
        <v>5</v>
      </c>
      <c r="C7403" t="s">
        <v>13</v>
      </c>
      <c r="D7403" s="1">
        <v>43200</v>
      </c>
      <c r="E7403" s="1">
        <v>43320</v>
      </c>
      <c r="F7403" s="1">
        <v>43344</v>
      </c>
      <c r="G7403" s="1">
        <v>43329</v>
      </c>
      <c r="H7403" s="13">
        <f>Orders[[#This Row],[DeliveryDate]]-Orders[[#This Row],[OrderDate]]</f>
        <v>9</v>
      </c>
      <c r="I7403" t="s">
        <v>3</v>
      </c>
      <c r="J7403" t="str">
        <f>_xlfn.XLOOKUP(Orders[[#This Row],[_SalesRepID]],'Sales team'!A:A,'Sales team'!B:B)</f>
        <v>Shawn Wallace</v>
      </c>
      <c r="K7403">
        <v>18</v>
      </c>
      <c r="L7403">
        <v>9</v>
      </c>
      <c r="M7403">
        <v>284</v>
      </c>
      <c r="N7403" t="str">
        <f>_xlfn.XLOOKUP(Orders[[#This Row],[_ProductID]],Products!A:A,Products!C:C)</f>
        <v>Home décor</v>
      </c>
      <c r="O7403">
        <v>2</v>
      </c>
      <c r="P7403">
        <v>0.05</v>
      </c>
      <c r="Q7403" s="2">
        <v>6117.1</v>
      </c>
      <c r="R7403" s="2">
        <v>4404.3119999999999</v>
      </c>
      <c r="S7403" s="2">
        <v>40678.715000000004</v>
      </c>
      <c r="T7403" s="2">
        <v>9848.5310000000027</v>
      </c>
    </row>
    <row r="7404" spans="1:20" x14ac:dyDescent="0.25">
      <c r="A7404" t="s">
        <v>609</v>
      </c>
      <c r="B7404" t="s">
        <v>8</v>
      </c>
      <c r="C7404" t="s">
        <v>13</v>
      </c>
      <c r="D7404" s="1">
        <v>43200</v>
      </c>
      <c r="E7404" s="1">
        <v>43320</v>
      </c>
      <c r="F7404" s="1">
        <v>43334</v>
      </c>
      <c r="G7404" s="1">
        <v>43354</v>
      </c>
      <c r="H7404" s="13">
        <f>Orders[[#This Row],[DeliveryDate]]-Orders[[#This Row],[OrderDate]]</f>
        <v>34</v>
      </c>
      <c r="I7404" t="s">
        <v>3</v>
      </c>
      <c r="J7404" t="str">
        <f>_xlfn.XLOOKUP(Orders[[#This Row],[_SalesRepID]],'Sales team'!A:A,'Sales team'!B:B)</f>
        <v>Patrick Graham</v>
      </c>
      <c r="K7404">
        <v>25</v>
      </c>
      <c r="L7404">
        <v>16</v>
      </c>
      <c r="M7404">
        <v>279</v>
      </c>
      <c r="N7404" t="str">
        <f>_xlfn.XLOOKUP(Orders[[#This Row],[_ProductID]],Products!A:A,Products!C:C)</f>
        <v>Electronics</v>
      </c>
      <c r="O7404">
        <v>28</v>
      </c>
      <c r="P7404">
        <v>0.1</v>
      </c>
      <c r="Q7404" s="2">
        <v>1025.1000000000001</v>
      </c>
      <c r="R7404" s="2">
        <v>850.83300000000008</v>
      </c>
      <c r="S7404" s="2">
        <v>5535.5400000000009</v>
      </c>
      <c r="T7404" s="2">
        <v>430.54200000000037</v>
      </c>
    </row>
    <row r="7405" spans="1:20" x14ac:dyDescent="0.25">
      <c r="A7405" t="s">
        <v>610</v>
      </c>
      <c r="B7405" t="s">
        <v>1</v>
      </c>
      <c r="C7405" t="s">
        <v>6</v>
      </c>
      <c r="D7405" s="1">
        <v>43200</v>
      </c>
      <c r="E7405" s="1">
        <v>43320</v>
      </c>
      <c r="F7405" s="1">
        <v>43322</v>
      </c>
      <c r="G7405" s="1">
        <v>43349</v>
      </c>
      <c r="H7405" s="13">
        <f>Orders[[#This Row],[DeliveryDate]]-Orders[[#This Row],[OrderDate]]</f>
        <v>29</v>
      </c>
      <c r="I7405" t="s">
        <v>3</v>
      </c>
      <c r="J7405" t="str">
        <f>_xlfn.XLOOKUP(Orders[[#This Row],[_SalesRepID]],'Sales team'!A:A,'Sales team'!B:B)</f>
        <v>Keith Griffin</v>
      </c>
      <c r="K7405">
        <v>2</v>
      </c>
      <c r="L7405">
        <v>4</v>
      </c>
      <c r="M7405">
        <v>114</v>
      </c>
      <c r="N7405" t="str">
        <f>_xlfn.XLOOKUP(Orders[[#This Row],[_ProductID]],Products!A:A,Products!C:C)</f>
        <v>Kitchen &amp; Dining</v>
      </c>
      <c r="O7405">
        <v>4</v>
      </c>
      <c r="P7405">
        <v>0.15</v>
      </c>
      <c r="Q7405" s="2">
        <v>944.7</v>
      </c>
      <c r="R7405" s="2">
        <v>462.90300000000002</v>
      </c>
      <c r="S7405" s="2">
        <v>5620.9650000000001</v>
      </c>
      <c r="T7405" s="2">
        <v>2380.6440000000002</v>
      </c>
    </row>
    <row r="7406" spans="1:20" x14ac:dyDescent="0.25">
      <c r="A7406" t="s">
        <v>589</v>
      </c>
      <c r="B7406" t="s">
        <v>1</v>
      </c>
      <c r="C7406" t="s">
        <v>6</v>
      </c>
      <c r="D7406" s="1">
        <v>43200</v>
      </c>
      <c r="E7406" s="1">
        <v>43319</v>
      </c>
      <c r="F7406" s="1">
        <v>43335</v>
      </c>
      <c r="G7406" s="1">
        <v>43347</v>
      </c>
      <c r="H7406" s="13">
        <f>Orders[[#This Row],[DeliveryDate]]-Orders[[#This Row],[OrderDate]]</f>
        <v>28</v>
      </c>
      <c r="I7406" t="s">
        <v>3</v>
      </c>
      <c r="J7406" t="str">
        <f>_xlfn.XLOOKUP(Orders[[#This Row],[_SalesRepID]],'Sales team'!A:A,'Sales team'!B:B)</f>
        <v>Jonathan Hawkins</v>
      </c>
      <c r="K7406">
        <v>10</v>
      </c>
      <c r="L7406">
        <v>6</v>
      </c>
      <c r="M7406">
        <v>153</v>
      </c>
      <c r="N7406" t="str">
        <f>_xlfn.XLOOKUP(Orders[[#This Row],[_ProductID]],Products!A:A,Products!C:C)</f>
        <v>Kitchen &amp; Dining</v>
      </c>
      <c r="O7406">
        <v>37</v>
      </c>
      <c r="P7406">
        <v>0.1</v>
      </c>
      <c r="Q7406" s="2">
        <v>2512.5</v>
      </c>
      <c r="R7406" s="2">
        <v>2135.625</v>
      </c>
      <c r="S7406" s="2">
        <v>6783.75</v>
      </c>
      <c r="T7406" s="2">
        <v>376.875</v>
      </c>
    </row>
    <row r="7407" spans="1:20" x14ac:dyDescent="0.25">
      <c r="A7407" t="s">
        <v>590</v>
      </c>
      <c r="B7407" t="s">
        <v>1</v>
      </c>
      <c r="C7407" t="s">
        <v>13</v>
      </c>
      <c r="D7407" s="1">
        <v>43200</v>
      </c>
      <c r="E7407" s="1">
        <v>43319</v>
      </c>
      <c r="F7407" s="1">
        <v>43326</v>
      </c>
      <c r="G7407" s="1">
        <v>43333</v>
      </c>
      <c r="H7407" s="13">
        <f>Orders[[#This Row],[DeliveryDate]]-Orders[[#This Row],[OrderDate]]</f>
        <v>14</v>
      </c>
      <c r="I7407" t="s">
        <v>3</v>
      </c>
      <c r="J7407" t="str">
        <f>_xlfn.XLOOKUP(Orders[[#This Row],[_SalesRepID]],'Sales team'!A:A,'Sales team'!B:B)</f>
        <v>Chris Armstrong</v>
      </c>
      <c r="K7407">
        <v>4</v>
      </c>
      <c r="L7407">
        <v>22</v>
      </c>
      <c r="M7407">
        <v>293</v>
      </c>
      <c r="N7407" t="str">
        <f>_xlfn.XLOOKUP(Orders[[#This Row],[_ProductID]],Products!A:A,Products!C:C)</f>
        <v>Furniture</v>
      </c>
      <c r="O7407">
        <v>42</v>
      </c>
      <c r="P7407">
        <v>7.4999999999999997E-2</v>
      </c>
      <c r="Q7407" s="2">
        <v>1681.7</v>
      </c>
      <c r="R7407" s="2">
        <v>1227.6410000000001</v>
      </c>
      <c r="S7407" s="2">
        <v>4666.7175000000007</v>
      </c>
      <c r="T7407" s="2">
        <v>983.79450000000043</v>
      </c>
    </row>
    <row r="7408" spans="1:20" x14ac:dyDescent="0.25">
      <c r="A7408" t="s">
        <v>591</v>
      </c>
      <c r="B7408" t="s">
        <v>1</v>
      </c>
      <c r="C7408" t="s">
        <v>13</v>
      </c>
      <c r="D7408" s="1">
        <v>43200</v>
      </c>
      <c r="E7408" s="1">
        <v>43319</v>
      </c>
      <c r="F7408" s="1">
        <v>43330</v>
      </c>
      <c r="G7408" s="1">
        <v>43333</v>
      </c>
      <c r="H7408" s="13">
        <f>Orders[[#This Row],[DeliveryDate]]-Orders[[#This Row],[OrderDate]]</f>
        <v>14</v>
      </c>
      <c r="I7408" t="s">
        <v>3</v>
      </c>
      <c r="J7408" t="str">
        <f>_xlfn.XLOOKUP(Orders[[#This Row],[_SalesRepID]],'Sales team'!A:A,'Sales team'!B:B)</f>
        <v>Shawn Cook</v>
      </c>
      <c r="K7408">
        <v>7</v>
      </c>
      <c r="L7408">
        <v>39</v>
      </c>
      <c r="M7408">
        <v>265</v>
      </c>
      <c r="N7408" t="str">
        <f>_xlfn.XLOOKUP(Orders[[#This Row],[_ProductID]],Products!A:A,Products!C:C)</f>
        <v>Kitchen &amp; Dining</v>
      </c>
      <c r="O7408">
        <v>4</v>
      </c>
      <c r="P7408">
        <v>0.05</v>
      </c>
      <c r="Q7408" s="2">
        <v>194.3</v>
      </c>
      <c r="R7408" s="2">
        <v>136.01</v>
      </c>
      <c r="S7408" s="2">
        <v>1292.095</v>
      </c>
      <c r="T7408" s="2">
        <v>340.02500000000009</v>
      </c>
    </row>
    <row r="7409" spans="1:20" x14ac:dyDescent="0.25">
      <c r="A7409" t="s">
        <v>592</v>
      </c>
      <c r="B7409" t="s">
        <v>1</v>
      </c>
      <c r="C7409" t="s">
        <v>2</v>
      </c>
      <c r="D7409" s="1">
        <v>43200</v>
      </c>
      <c r="E7409" s="1">
        <v>43319</v>
      </c>
      <c r="F7409" s="1">
        <v>43330</v>
      </c>
      <c r="G7409" s="1">
        <v>43325</v>
      </c>
      <c r="H7409" s="13">
        <f>Orders[[#This Row],[DeliveryDate]]-Orders[[#This Row],[OrderDate]]</f>
        <v>6</v>
      </c>
      <c r="I7409" t="s">
        <v>3</v>
      </c>
      <c r="J7409" t="str">
        <f>_xlfn.XLOOKUP(Orders[[#This Row],[_SalesRepID]],'Sales team'!A:A,'Sales team'!B:B)</f>
        <v>Jonathan Hawkins</v>
      </c>
      <c r="K7409">
        <v>10</v>
      </c>
      <c r="L7409">
        <v>18</v>
      </c>
      <c r="M7409">
        <v>255</v>
      </c>
      <c r="N7409" t="str">
        <f>_xlfn.XLOOKUP(Orders[[#This Row],[_ProductID]],Products!A:A,Products!C:C)</f>
        <v>Outdoor</v>
      </c>
      <c r="O7409">
        <v>9</v>
      </c>
      <c r="P7409">
        <v>0.05</v>
      </c>
      <c r="Q7409" s="2">
        <v>2405.3000000000002</v>
      </c>
      <c r="R7409" s="2">
        <v>1683.71</v>
      </c>
      <c r="S7409" s="2">
        <v>9140.14</v>
      </c>
      <c r="T7409" s="2">
        <v>2405.2999999999993</v>
      </c>
    </row>
    <row r="7410" spans="1:20" x14ac:dyDescent="0.25">
      <c r="A7410" t="s">
        <v>593</v>
      </c>
      <c r="B7410" t="s">
        <v>5</v>
      </c>
      <c r="C7410" t="s">
        <v>13</v>
      </c>
      <c r="D7410" s="1">
        <v>43200</v>
      </c>
      <c r="E7410" s="1">
        <v>43319</v>
      </c>
      <c r="F7410" s="1">
        <v>43327</v>
      </c>
      <c r="G7410" s="1">
        <v>43348</v>
      </c>
      <c r="H7410" s="13">
        <f>Orders[[#This Row],[DeliveryDate]]-Orders[[#This Row],[OrderDate]]</f>
        <v>29</v>
      </c>
      <c r="I7410" t="s">
        <v>3</v>
      </c>
      <c r="J7410" t="str">
        <f>_xlfn.XLOOKUP(Orders[[#This Row],[_SalesRepID]],'Sales team'!A:A,'Sales team'!B:B)</f>
        <v>Anthony Berry</v>
      </c>
      <c r="K7410">
        <v>16</v>
      </c>
      <c r="L7410">
        <v>21</v>
      </c>
      <c r="M7410">
        <v>269</v>
      </c>
      <c r="N7410" t="str">
        <f>_xlfn.XLOOKUP(Orders[[#This Row],[_ProductID]],Products!A:A,Products!C:C)</f>
        <v>Kitchen &amp; Dining</v>
      </c>
      <c r="O7410">
        <v>13</v>
      </c>
      <c r="P7410">
        <v>0.2</v>
      </c>
      <c r="Q7410" s="2">
        <v>1038.5</v>
      </c>
      <c r="R7410" s="2">
        <v>706.18000000000006</v>
      </c>
      <c r="S7410" s="2">
        <v>830.80000000000007</v>
      </c>
      <c r="T7410" s="2">
        <v>124.62</v>
      </c>
    </row>
    <row r="7411" spans="1:20" x14ac:dyDescent="0.25">
      <c r="A7411" t="s">
        <v>594</v>
      </c>
      <c r="B7411" t="s">
        <v>1</v>
      </c>
      <c r="C7411" t="s">
        <v>46</v>
      </c>
      <c r="D7411" s="1">
        <v>43200</v>
      </c>
      <c r="E7411" s="1">
        <v>43319</v>
      </c>
      <c r="F7411" s="1">
        <v>43331</v>
      </c>
      <c r="G7411" s="1">
        <v>43322</v>
      </c>
      <c r="H7411" s="13">
        <f>Orders[[#This Row],[DeliveryDate]]-Orders[[#This Row],[OrderDate]]</f>
        <v>3</v>
      </c>
      <c r="I7411" t="s">
        <v>3</v>
      </c>
      <c r="J7411" t="str">
        <f>_xlfn.XLOOKUP(Orders[[#This Row],[_SalesRepID]],'Sales team'!A:A,'Sales team'!B:B)</f>
        <v>Jonathan Hawkins</v>
      </c>
      <c r="K7411">
        <v>10</v>
      </c>
      <c r="L7411">
        <v>38</v>
      </c>
      <c r="M7411">
        <v>71</v>
      </c>
      <c r="N7411" t="str">
        <f>_xlfn.XLOOKUP(Orders[[#This Row],[_ProductID]],Products!A:A,Products!C:C)</f>
        <v>Home décor</v>
      </c>
      <c r="O7411">
        <v>27</v>
      </c>
      <c r="P7411">
        <v>0.2</v>
      </c>
      <c r="Q7411" s="2">
        <v>857.6</v>
      </c>
      <c r="R7411" s="2">
        <v>591.74399999999991</v>
      </c>
      <c r="S7411" s="2">
        <v>2058.2400000000002</v>
      </c>
      <c r="T7411" s="2">
        <v>283.00800000000049</v>
      </c>
    </row>
    <row r="7412" spans="1:20" x14ac:dyDescent="0.25">
      <c r="A7412" t="s">
        <v>595</v>
      </c>
      <c r="B7412" t="s">
        <v>1</v>
      </c>
      <c r="C7412" t="s">
        <v>13</v>
      </c>
      <c r="D7412" s="1">
        <v>43200</v>
      </c>
      <c r="E7412" s="1">
        <v>43319</v>
      </c>
      <c r="F7412" s="1">
        <v>43336</v>
      </c>
      <c r="G7412" s="1">
        <v>43326</v>
      </c>
      <c r="H7412" s="13">
        <f>Orders[[#This Row],[DeliveryDate]]-Orders[[#This Row],[OrderDate]]</f>
        <v>7</v>
      </c>
      <c r="I7412" t="s">
        <v>3</v>
      </c>
      <c r="J7412" t="str">
        <f>_xlfn.XLOOKUP(Orders[[#This Row],[_SalesRepID]],'Sales team'!A:A,'Sales team'!B:B)</f>
        <v>Shawn Cook</v>
      </c>
      <c r="K7412">
        <v>7</v>
      </c>
      <c r="L7412">
        <v>22</v>
      </c>
      <c r="M7412">
        <v>284</v>
      </c>
      <c r="N7412" t="str">
        <f>_xlfn.XLOOKUP(Orders[[#This Row],[_ProductID]],Products!A:A,Products!C:C)</f>
        <v>Kitchen &amp; Dining</v>
      </c>
      <c r="O7412">
        <v>1</v>
      </c>
      <c r="P7412">
        <v>0.1</v>
      </c>
      <c r="Q7412" s="2">
        <v>1855.9</v>
      </c>
      <c r="R7412" s="2">
        <v>1354.807</v>
      </c>
      <c r="S7412" s="2">
        <v>13362.480000000001</v>
      </c>
      <c r="T7412" s="2">
        <v>2524.0240000000013</v>
      </c>
    </row>
    <row r="7413" spans="1:20" x14ac:dyDescent="0.25">
      <c r="A7413" t="s">
        <v>596</v>
      </c>
      <c r="B7413" t="s">
        <v>5</v>
      </c>
      <c r="C7413" t="s">
        <v>15</v>
      </c>
      <c r="D7413" s="1">
        <v>43200</v>
      </c>
      <c r="E7413" s="1">
        <v>43319</v>
      </c>
      <c r="F7413" s="1">
        <v>43328</v>
      </c>
      <c r="G7413" s="1">
        <v>43350</v>
      </c>
      <c r="H7413" s="13">
        <f>Orders[[#This Row],[DeliveryDate]]-Orders[[#This Row],[OrderDate]]</f>
        <v>31</v>
      </c>
      <c r="I7413" t="s">
        <v>3</v>
      </c>
      <c r="J7413" t="str">
        <f>_xlfn.XLOOKUP(Orders[[#This Row],[_SalesRepID]],'Sales team'!A:A,'Sales team'!B:B)</f>
        <v>Anthony Torres</v>
      </c>
      <c r="K7413">
        <v>20</v>
      </c>
      <c r="L7413">
        <v>36</v>
      </c>
      <c r="M7413">
        <v>26</v>
      </c>
      <c r="N7413" t="str">
        <f>_xlfn.XLOOKUP(Orders[[#This Row],[_ProductID]],Products!A:A,Products!C:C)</f>
        <v>Furniture</v>
      </c>
      <c r="O7413">
        <v>38</v>
      </c>
      <c r="P7413">
        <v>0.05</v>
      </c>
      <c r="Q7413" s="2">
        <v>5621.3</v>
      </c>
      <c r="R7413" s="2">
        <v>2585.7980000000002</v>
      </c>
      <c r="S7413" s="2">
        <v>10680.47</v>
      </c>
      <c r="T7413" s="2">
        <v>5508.8739999999989</v>
      </c>
    </row>
    <row r="7414" spans="1:20" x14ac:dyDescent="0.25">
      <c r="A7414" t="s">
        <v>597</v>
      </c>
      <c r="B7414" t="s">
        <v>8</v>
      </c>
      <c r="C7414" t="s">
        <v>6</v>
      </c>
      <c r="D7414" s="1">
        <v>43200</v>
      </c>
      <c r="E7414" s="1">
        <v>43319</v>
      </c>
      <c r="F7414" s="1">
        <v>43340</v>
      </c>
      <c r="G7414" s="1">
        <v>43327</v>
      </c>
      <c r="H7414" s="13">
        <f>Orders[[#This Row],[DeliveryDate]]-Orders[[#This Row],[OrderDate]]</f>
        <v>8</v>
      </c>
      <c r="I7414" t="s">
        <v>3</v>
      </c>
      <c r="J7414" t="str">
        <f>_xlfn.XLOOKUP(Orders[[#This Row],[_SalesRepID]],'Sales team'!A:A,'Sales team'!B:B)</f>
        <v>Douglas Tucker</v>
      </c>
      <c r="K7414">
        <v>23</v>
      </c>
      <c r="L7414">
        <v>26</v>
      </c>
      <c r="M7414">
        <v>92</v>
      </c>
      <c r="N7414" t="str">
        <f>_xlfn.XLOOKUP(Orders[[#This Row],[_ProductID]],Products!A:A,Products!C:C)</f>
        <v>Furniture</v>
      </c>
      <c r="O7414">
        <v>20</v>
      </c>
      <c r="P7414">
        <v>0.1</v>
      </c>
      <c r="Q7414" s="2">
        <v>1139</v>
      </c>
      <c r="R7414" s="2">
        <v>649.2299999999999</v>
      </c>
      <c r="S7414" s="2">
        <v>8200.8000000000011</v>
      </c>
      <c r="T7414" s="2">
        <v>3006.9600000000019</v>
      </c>
    </row>
    <row r="7415" spans="1:20" x14ac:dyDescent="0.25">
      <c r="A7415" t="s">
        <v>583</v>
      </c>
      <c r="B7415" t="s">
        <v>1</v>
      </c>
      <c r="C7415" t="s">
        <v>6</v>
      </c>
      <c r="D7415" s="1">
        <v>43200</v>
      </c>
      <c r="E7415" s="1">
        <v>43318</v>
      </c>
      <c r="F7415" s="1">
        <v>43342</v>
      </c>
      <c r="G7415" s="1">
        <v>43346</v>
      </c>
      <c r="H7415" s="13">
        <f>Orders[[#This Row],[DeliveryDate]]-Orders[[#This Row],[OrderDate]]</f>
        <v>28</v>
      </c>
      <c r="I7415" t="s">
        <v>3</v>
      </c>
      <c r="J7415" t="str">
        <f>_xlfn.XLOOKUP(Orders[[#This Row],[_SalesRepID]],'Sales team'!A:A,'Sales team'!B:B)</f>
        <v>Adam Hernandez</v>
      </c>
      <c r="K7415">
        <v>1</v>
      </c>
      <c r="L7415">
        <v>28</v>
      </c>
      <c r="M7415">
        <v>151</v>
      </c>
      <c r="N7415" t="str">
        <f>_xlfn.XLOOKUP(Orders[[#This Row],[_ProductID]],Products!A:A,Products!C:C)</f>
        <v>Home décor</v>
      </c>
      <c r="O7415">
        <v>3</v>
      </c>
      <c r="P7415">
        <v>0.1</v>
      </c>
      <c r="Q7415" s="2">
        <v>5963</v>
      </c>
      <c r="R7415" s="2">
        <v>2802.6099999999997</v>
      </c>
      <c r="S7415" s="2">
        <v>16100.1</v>
      </c>
      <c r="T7415" s="2">
        <v>7692.2700000000023</v>
      </c>
    </row>
    <row r="7416" spans="1:20" x14ac:dyDescent="0.25">
      <c r="A7416" t="s">
        <v>584</v>
      </c>
      <c r="B7416" t="s">
        <v>10</v>
      </c>
      <c r="C7416" t="s">
        <v>2</v>
      </c>
      <c r="D7416" s="1">
        <v>43200</v>
      </c>
      <c r="E7416" s="1">
        <v>43318</v>
      </c>
      <c r="F7416" s="1">
        <v>43321</v>
      </c>
      <c r="G7416" s="1">
        <v>43335</v>
      </c>
      <c r="H7416" s="13">
        <f>Orders[[#This Row],[DeliveryDate]]-Orders[[#This Row],[OrderDate]]</f>
        <v>17</v>
      </c>
      <c r="I7416" t="s">
        <v>3</v>
      </c>
      <c r="J7416" t="str">
        <f>_xlfn.XLOOKUP(Orders[[#This Row],[_SalesRepID]],'Sales team'!A:A,'Sales team'!B:B)</f>
        <v>Shawn Torres</v>
      </c>
      <c r="K7416">
        <v>27</v>
      </c>
      <c r="L7416">
        <v>34</v>
      </c>
      <c r="M7416">
        <v>211</v>
      </c>
      <c r="N7416" t="str">
        <f>_xlfn.XLOOKUP(Orders[[#This Row],[_ProductID]],Products!A:A,Products!C:C)</f>
        <v>Home décor</v>
      </c>
      <c r="O7416">
        <v>3</v>
      </c>
      <c r="P7416">
        <v>0.1</v>
      </c>
      <c r="Q7416" s="2">
        <v>3886</v>
      </c>
      <c r="R7416" s="2">
        <v>2176.1600000000003</v>
      </c>
      <c r="S7416" s="2">
        <v>10492.2</v>
      </c>
      <c r="T7416" s="2">
        <v>3963.7199999999993</v>
      </c>
    </row>
    <row r="7417" spans="1:20" x14ac:dyDescent="0.25">
      <c r="A7417" t="s">
        <v>585</v>
      </c>
      <c r="B7417" t="s">
        <v>1</v>
      </c>
      <c r="C7417" t="s">
        <v>13</v>
      </c>
      <c r="D7417" s="1">
        <v>43200</v>
      </c>
      <c r="E7417" s="1">
        <v>43318</v>
      </c>
      <c r="F7417" s="1">
        <v>43329</v>
      </c>
      <c r="G7417" s="1">
        <v>43342</v>
      </c>
      <c r="H7417" s="13">
        <f>Orders[[#This Row],[DeliveryDate]]-Orders[[#This Row],[OrderDate]]</f>
        <v>24</v>
      </c>
      <c r="I7417" t="s">
        <v>3</v>
      </c>
      <c r="J7417" t="str">
        <f>_xlfn.XLOOKUP(Orders[[#This Row],[_SalesRepID]],'Sales team'!A:A,'Sales team'!B:B)</f>
        <v>Joshua Little</v>
      </c>
      <c r="K7417">
        <v>11</v>
      </c>
      <c r="L7417">
        <v>2</v>
      </c>
      <c r="M7417">
        <v>281</v>
      </c>
      <c r="N7417" t="str">
        <f>_xlfn.XLOOKUP(Orders[[#This Row],[_ProductID]],Products!A:A,Products!C:C)</f>
        <v>Home décor</v>
      </c>
      <c r="O7417">
        <v>33</v>
      </c>
      <c r="P7417">
        <v>7.4999999999999997E-2</v>
      </c>
      <c r="Q7417" s="2">
        <v>1058.6000000000001</v>
      </c>
      <c r="R7417" s="2">
        <v>635.16000000000008</v>
      </c>
      <c r="S7417" s="2">
        <v>5875.2300000000005</v>
      </c>
      <c r="T7417" s="2">
        <v>2064.27</v>
      </c>
    </row>
    <row r="7418" spans="1:20" x14ac:dyDescent="0.25">
      <c r="A7418" t="s">
        <v>586</v>
      </c>
      <c r="B7418" t="s">
        <v>5</v>
      </c>
      <c r="C7418" t="s">
        <v>2</v>
      </c>
      <c r="D7418" s="1">
        <v>43200</v>
      </c>
      <c r="E7418" s="1">
        <v>43318</v>
      </c>
      <c r="F7418" s="1">
        <v>43328</v>
      </c>
      <c r="G7418" s="1">
        <v>43341</v>
      </c>
      <c r="H7418" s="13">
        <f>Orders[[#This Row],[DeliveryDate]]-Orders[[#This Row],[OrderDate]]</f>
        <v>23</v>
      </c>
      <c r="I7418" t="s">
        <v>3</v>
      </c>
      <c r="J7418" t="str">
        <f>_xlfn.XLOOKUP(Orders[[#This Row],[_SalesRepID]],'Sales team'!A:A,'Sales team'!B:B)</f>
        <v>Shawn Wallace</v>
      </c>
      <c r="K7418">
        <v>18</v>
      </c>
      <c r="L7418">
        <v>33</v>
      </c>
      <c r="M7418">
        <v>214</v>
      </c>
      <c r="N7418" t="str">
        <f>_xlfn.XLOOKUP(Orders[[#This Row],[_ProductID]],Products!A:A,Products!C:C)</f>
        <v>Home décor</v>
      </c>
      <c r="O7418">
        <v>32</v>
      </c>
      <c r="P7418">
        <v>0.05</v>
      </c>
      <c r="Q7418" s="2">
        <v>5815.6</v>
      </c>
      <c r="R7418" s="2">
        <v>4419.8560000000007</v>
      </c>
      <c r="S7418" s="2">
        <v>22099.279999999999</v>
      </c>
      <c r="T7418" s="2">
        <v>4419.8559999999961</v>
      </c>
    </row>
    <row r="7419" spans="1:20" x14ac:dyDescent="0.25">
      <c r="A7419" t="s">
        <v>587</v>
      </c>
      <c r="B7419" t="s">
        <v>5</v>
      </c>
      <c r="C7419" t="s">
        <v>2</v>
      </c>
      <c r="D7419" s="1">
        <v>43200</v>
      </c>
      <c r="E7419" s="1">
        <v>43318</v>
      </c>
      <c r="F7419" s="1">
        <v>43330</v>
      </c>
      <c r="G7419" s="1">
        <v>43328</v>
      </c>
      <c r="H7419" s="13">
        <f>Orders[[#This Row],[DeliveryDate]]-Orders[[#This Row],[OrderDate]]</f>
        <v>10</v>
      </c>
      <c r="I7419" t="s">
        <v>3</v>
      </c>
      <c r="J7419" t="str">
        <f>_xlfn.XLOOKUP(Orders[[#This Row],[_SalesRepID]],'Sales team'!A:A,'Sales team'!B:B)</f>
        <v>Shawn Wallace</v>
      </c>
      <c r="K7419">
        <v>18</v>
      </c>
      <c r="L7419">
        <v>45</v>
      </c>
      <c r="M7419">
        <v>240</v>
      </c>
      <c r="N7419" t="str">
        <f>_xlfn.XLOOKUP(Orders[[#This Row],[_ProductID]],Products!A:A,Products!C:C)</f>
        <v>Home décor</v>
      </c>
      <c r="O7419">
        <v>3</v>
      </c>
      <c r="P7419">
        <v>0.05</v>
      </c>
      <c r="Q7419" s="2">
        <v>5353.3</v>
      </c>
      <c r="R7419" s="2">
        <v>4496.7719999999999</v>
      </c>
      <c r="S7419" s="2">
        <v>30513.81</v>
      </c>
      <c r="T7419" s="2">
        <v>3533.1780000000035</v>
      </c>
    </row>
    <row r="7420" spans="1:20" x14ac:dyDescent="0.25">
      <c r="A7420" t="s">
        <v>588</v>
      </c>
      <c r="B7420" t="s">
        <v>1</v>
      </c>
      <c r="C7420" t="s">
        <v>13</v>
      </c>
      <c r="D7420" s="1">
        <v>43200</v>
      </c>
      <c r="E7420" s="1">
        <v>43318</v>
      </c>
      <c r="F7420" s="1">
        <v>43336</v>
      </c>
      <c r="G7420" s="1">
        <v>43353</v>
      </c>
      <c r="H7420" s="13">
        <f>Orders[[#This Row],[DeliveryDate]]-Orders[[#This Row],[OrderDate]]</f>
        <v>35</v>
      </c>
      <c r="I7420" t="s">
        <v>3</v>
      </c>
      <c r="J7420" t="str">
        <f>_xlfn.XLOOKUP(Orders[[#This Row],[_SalesRepID]],'Sales team'!A:A,'Sales team'!B:B)</f>
        <v>George Lewis</v>
      </c>
      <c r="K7420">
        <v>8</v>
      </c>
      <c r="L7420">
        <v>18</v>
      </c>
      <c r="M7420">
        <v>297</v>
      </c>
      <c r="N7420" t="str">
        <f>_xlfn.XLOOKUP(Orders[[#This Row],[_ProductID]],Products!A:A,Products!C:C)</f>
        <v>Furniture</v>
      </c>
      <c r="O7420">
        <v>5</v>
      </c>
      <c r="P7420">
        <v>7.4999999999999997E-2</v>
      </c>
      <c r="Q7420" s="2">
        <v>5567.7</v>
      </c>
      <c r="R7420" s="2">
        <v>4565.5139999999992</v>
      </c>
      <c r="S7420" s="2">
        <v>20600.490000000002</v>
      </c>
      <c r="T7420" s="2">
        <v>2338.4340000000047</v>
      </c>
    </row>
    <row r="7421" spans="1:20" x14ac:dyDescent="0.25">
      <c r="A7421" t="s">
        <v>575</v>
      </c>
      <c r="B7421" t="s">
        <v>5</v>
      </c>
      <c r="C7421" t="s">
        <v>2</v>
      </c>
      <c r="D7421" s="1">
        <v>43200</v>
      </c>
      <c r="E7421" s="1">
        <v>43317</v>
      </c>
      <c r="F7421" s="1">
        <v>43335</v>
      </c>
      <c r="G7421" s="1">
        <v>43334</v>
      </c>
      <c r="H7421" s="13">
        <f>Orders[[#This Row],[DeliveryDate]]-Orders[[#This Row],[OrderDate]]</f>
        <v>17</v>
      </c>
      <c r="I7421" t="s">
        <v>3</v>
      </c>
      <c r="J7421" t="str">
        <f>_xlfn.XLOOKUP(Orders[[#This Row],[_SalesRepID]],'Sales team'!A:A,'Sales team'!B:B)</f>
        <v>Shawn Wallace</v>
      </c>
      <c r="K7421">
        <v>18</v>
      </c>
      <c r="L7421">
        <v>33</v>
      </c>
      <c r="M7421">
        <v>208</v>
      </c>
      <c r="N7421" t="str">
        <f>_xlfn.XLOOKUP(Orders[[#This Row],[_ProductID]],Products!A:A,Products!C:C)</f>
        <v>Home décor</v>
      </c>
      <c r="O7421">
        <v>2</v>
      </c>
      <c r="P7421">
        <v>0.4</v>
      </c>
      <c r="Q7421" s="2">
        <v>864.30000000000007</v>
      </c>
      <c r="R7421" s="2">
        <v>501.29399999999998</v>
      </c>
      <c r="S7421" s="2">
        <v>3111.48</v>
      </c>
      <c r="T7421" s="2">
        <v>103.71599999999989</v>
      </c>
    </row>
    <row r="7422" spans="1:20" x14ac:dyDescent="0.25">
      <c r="A7422" t="s">
        <v>576</v>
      </c>
      <c r="B7422" t="s">
        <v>1</v>
      </c>
      <c r="C7422" t="s">
        <v>6</v>
      </c>
      <c r="D7422" s="1">
        <v>43200</v>
      </c>
      <c r="E7422" s="1">
        <v>43317</v>
      </c>
      <c r="F7422" s="1">
        <v>43334</v>
      </c>
      <c r="G7422" s="1">
        <v>43333</v>
      </c>
      <c r="H7422" s="13">
        <f>Orders[[#This Row],[DeliveryDate]]-Orders[[#This Row],[OrderDate]]</f>
        <v>16</v>
      </c>
      <c r="I7422" t="s">
        <v>3</v>
      </c>
      <c r="J7422" t="str">
        <f>_xlfn.XLOOKUP(Orders[[#This Row],[_SalesRepID]],'Sales team'!A:A,'Sales team'!B:B)</f>
        <v>Shawn Cook</v>
      </c>
      <c r="K7422">
        <v>7</v>
      </c>
      <c r="L7422">
        <v>22</v>
      </c>
      <c r="M7422">
        <v>116</v>
      </c>
      <c r="N7422" t="str">
        <f>_xlfn.XLOOKUP(Orders[[#This Row],[_ProductID]],Products!A:A,Products!C:C)</f>
        <v>Furniture</v>
      </c>
      <c r="O7422">
        <v>22</v>
      </c>
      <c r="P7422">
        <v>0.05</v>
      </c>
      <c r="Q7422" s="2">
        <v>5782.1</v>
      </c>
      <c r="R7422" s="2">
        <v>4394.3960000000006</v>
      </c>
      <c r="S7422" s="2">
        <v>32957.97</v>
      </c>
      <c r="T7422" s="2">
        <v>6591.5939999999973</v>
      </c>
    </row>
    <row r="7423" spans="1:20" x14ac:dyDescent="0.25">
      <c r="A7423" t="s">
        <v>577</v>
      </c>
      <c r="B7423" t="s">
        <v>8</v>
      </c>
      <c r="C7423" t="s">
        <v>6</v>
      </c>
      <c r="D7423" s="1">
        <v>43200</v>
      </c>
      <c r="E7423" s="1">
        <v>43317</v>
      </c>
      <c r="F7423" s="1">
        <v>43339</v>
      </c>
      <c r="G7423" s="1">
        <v>43348</v>
      </c>
      <c r="H7423" s="13">
        <f>Orders[[#This Row],[DeliveryDate]]-Orders[[#This Row],[OrderDate]]</f>
        <v>31</v>
      </c>
      <c r="I7423" t="s">
        <v>3</v>
      </c>
      <c r="J7423" t="str">
        <f>_xlfn.XLOOKUP(Orders[[#This Row],[_SalesRepID]],'Sales team'!A:A,'Sales team'!B:B)</f>
        <v>Patrick Graham</v>
      </c>
      <c r="K7423">
        <v>25</v>
      </c>
      <c r="L7423">
        <v>10</v>
      </c>
      <c r="M7423">
        <v>152</v>
      </c>
      <c r="N7423" t="str">
        <f>_xlfn.XLOOKUP(Orders[[#This Row],[_ProductID]],Products!A:A,Products!C:C)</f>
        <v>Outdoor</v>
      </c>
      <c r="O7423">
        <v>9</v>
      </c>
      <c r="P7423">
        <v>0.05</v>
      </c>
      <c r="Q7423" s="2">
        <v>904.5</v>
      </c>
      <c r="R7423" s="2">
        <v>461.29500000000002</v>
      </c>
      <c r="S7423" s="2">
        <v>4296.375</v>
      </c>
      <c r="T7423" s="2">
        <v>1989.9</v>
      </c>
    </row>
    <row r="7424" spans="1:20" x14ac:dyDescent="0.25">
      <c r="A7424" t="s">
        <v>578</v>
      </c>
      <c r="B7424" t="s">
        <v>5</v>
      </c>
      <c r="C7424" t="s">
        <v>6</v>
      </c>
      <c r="D7424" s="1">
        <v>43200</v>
      </c>
      <c r="E7424" s="1">
        <v>43317</v>
      </c>
      <c r="F7424" s="1">
        <v>43327</v>
      </c>
      <c r="G7424" s="1">
        <v>43329</v>
      </c>
      <c r="H7424" s="13">
        <f>Orders[[#This Row],[DeliveryDate]]-Orders[[#This Row],[OrderDate]]</f>
        <v>12</v>
      </c>
      <c r="I7424" t="s">
        <v>3</v>
      </c>
      <c r="J7424" t="str">
        <f>_xlfn.XLOOKUP(Orders[[#This Row],[_SalesRepID]],'Sales team'!A:A,'Sales team'!B:B)</f>
        <v>Shawn Wallace</v>
      </c>
      <c r="K7424">
        <v>18</v>
      </c>
      <c r="L7424">
        <v>25</v>
      </c>
      <c r="M7424">
        <v>188</v>
      </c>
      <c r="N7424" t="str">
        <f>_xlfn.XLOOKUP(Orders[[#This Row],[_ProductID]],Products!A:A,Products!C:C)</f>
        <v>Home décor</v>
      </c>
      <c r="O7424">
        <v>29</v>
      </c>
      <c r="P7424">
        <v>0.15</v>
      </c>
      <c r="Q7424" s="2">
        <v>247.9</v>
      </c>
      <c r="R7424" s="2">
        <v>158.65600000000001</v>
      </c>
      <c r="S7424" s="2">
        <v>1685.72</v>
      </c>
      <c r="T7424" s="2">
        <v>416.47199999999998</v>
      </c>
    </row>
    <row r="7425" spans="1:20" x14ac:dyDescent="0.25">
      <c r="A7425" t="s">
        <v>579</v>
      </c>
      <c r="B7425" t="s">
        <v>8</v>
      </c>
      <c r="C7425" t="s">
        <v>13</v>
      </c>
      <c r="D7425" s="1">
        <v>43200</v>
      </c>
      <c r="E7425" s="1">
        <v>43317</v>
      </c>
      <c r="F7425" s="1">
        <v>43330</v>
      </c>
      <c r="G7425" s="1">
        <v>43335</v>
      </c>
      <c r="H7425" s="13">
        <f>Orders[[#This Row],[DeliveryDate]]-Orders[[#This Row],[OrderDate]]</f>
        <v>18</v>
      </c>
      <c r="I7425" t="s">
        <v>3</v>
      </c>
      <c r="J7425" t="str">
        <f>_xlfn.XLOOKUP(Orders[[#This Row],[_SalesRepID]],'Sales team'!A:A,'Sales team'!B:B)</f>
        <v>Joe Price</v>
      </c>
      <c r="K7425">
        <v>22</v>
      </c>
      <c r="L7425">
        <v>49</v>
      </c>
      <c r="M7425">
        <v>270</v>
      </c>
      <c r="N7425" t="str">
        <f>_xlfn.XLOOKUP(Orders[[#This Row],[_ProductID]],Products!A:A,Products!C:C)</f>
        <v>Kitchen &amp; Dining</v>
      </c>
      <c r="O7425">
        <v>16</v>
      </c>
      <c r="P7425">
        <v>0.15</v>
      </c>
      <c r="Q7425" s="2">
        <v>1708.5</v>
      </c>
      <c r="R7425" s="2">
        <v>1213.0349999999999</v>
      </c>
      <c r="S7425" s="2">
        <v>2904.45</v>
      </c>
      <c r="T7425" s="2">
        <v>478.38000000000011</v>
      </c>
    </row>
    <row r="7426" spans="1:20" x14ac:dyDescent="0.25">
      <c r="A7426" t="s">
        <v>580</v>
      </c>
      <c r="B7426" t="s">
        <v>8</v>
      </c>
      <c r="C7426" t="s">
        <v>6</v>
      </c>
      <c r="D7426" s="1">
        <v>43200</v>
      </c>
      <c r="E7426" s="1">
        <v>43317</v>
      </c>
      <c r="F7426" s="1">
        <v>43332</v>
      </c>
      <c r="G7426" s="1">
        <v>43353</v>
      </c>
      <c r="H7426" s="13">
        <f>Orders[[#This Row],[DeliveryDate]]-Orders[[#This Row],[OrderDate]]</f>
        <v>36</v>
      </c>
      <c r="I7426" t="s">
        <v>3</v>
      </c>
      <c r="J7426" t="str">
        <f>_xlfn.XLOOKUP(Orders[[#This Row],[_SalesRepID]],'Sales team'!A:A,'Sales team'!B:B)</f>
        <v>Roy Rice</v>
      </c>
      <c r="K7426">
        <v>24</v>
      </c>
      <c r="L7426">
        <v>39</v>
      </c>
      <c r="M7426">
        <v>166</v>
      </c>
      <c r="N7426" t="str">
        <f>_xlfn.XLOOKUP(Orders[[#This Row],[_ProductID]],Products!A:A,Products!C:C)</f>
        <v>Kitchen &amp; Dining</v>
      </c>
      <c r="O7426">
        <v>16</v>
      </c>
      <c r="P7426">
        <v>0.05</v>
      </c>
      <c r="Q7426" s="2">
        <v>1132.3</v>
      </c>
      <c r="R7426" s="2">
        <v>702.02599999999995</v>
      </c>
      <c r="S7426" s="2">
        <v>6454.1099999999988</v>
      </c>
      <c r="T7426" s="2">
        <v>2241.9539999999988</v>
      </c>
    </row>
    <row r="7427" spans="1:20" x14ac:dyDescent="0.25">
      <c r="A7427" t="s">
        <v>581</v>
      </c>
      <c r="B7427" t="s">
        <v>10</v>
      </c>
      <c r="C7427" t="s">
        <v>6</v>
      </c>
      <c r="D7427" s="1">
        <v>43200</v>
      </c>
      <c r="E7427" s="1">
        <v>43317</v>
      </c>
      <c r="F7427" s="1">
        <v>43331</v>
      </c>
      <c r="G7427" s="1">
        <v>43322</v>
      </c>
      <c r="H7427" s="13">
        <f>Orders[[#This Row],[DeliveryDate]]-Orders[[#This Row],[OrderDate]]</f>
        <v>5</v>
      </c>
      <c r="I7427" t="s">
        <v>3</v>
      </c>
      <c r="J7427" t="str">
        <f>_xlfn.XLOOKUP(Orders[[#This Row],[_SalesRepID]],'Sales team'!A:A,'Sales team'!B:B)</f>
        <v>Shawn Torres</v>
      </c>
      <c r="K7427">
        <v>27</v>
      </c>
      <c r="L7427">
        <v>20</v>
      </c>
      <c r="M7427">
        <v>119</v>
      </c>
      <c r="N7427" t="str">
        <f>_xlfn.XLOOKUP(Orders[[#This Row],[_ProductID]],Products!A:A,Products!C:C)</f>
        <v>Kitchen &amp; Dining</v>
      </c>
      <c r="O7427">
        <v>13</v>
      </c>
      <c r="P7427">
        <v>0.05</v>
      </c>
      <c r="Q7427" s="2">
        <v>1775.5</v>
      </c>
      <c r="R7427" s="2">
        <v>1225.0949999999998</v>
      </c>
      <c r="S7427" s="2">
        <v>10120.35</v>
      </c>
      <c r="T7427" s="2">
        <v>2769.7800000000016</v>
      </c>
    </row>
    <row r="7428" spans="1:20" x14ac:dyDescent="0.25">
      <c r="A7428" t="s">
        <v>582</v>
      </c>
      <c r="B7428" t="s">
        <v>1</v>
      </c>
      <c r="C7428" t="s">
        <v>15</v>
      </c>
      <c r="D7428" s="1">
        <v>43200</v>
      </c>
      <c r="E7428" s="1">
        <v>43317</v>
      </c>
      <c r="F7428" s="1">
        <v>43330</v>
      </c>
      <c r="G7428" s="1">
        <v>43343</v>
      </c>
      <c r="H7428" s="13">
        <f>Orders[[#This Row],[DeliveryDate]]-Orders[[#This Row],[OrderDate]]</f>
        <v>26</v>
      </c>
      <c r="I7428" t="s">
        <v>3</v>
      </c>
      <c r="J7428" t="str">
        <f>_xlfn.XLOOKUP(Orders[[#This Row],[_SalesRepID]],'Sales team'!A:A,'Sales team'!B:B)</f>
        <v>Adam Hernandez</v>
      </c>
      <c r="K7428">
        <v>1</v>
      </c>
      <c r="L7428">
        <v>25</v>
      </c>
      <c r="M7428">
        <v>28</v>
      </c>
      <c r="N7428" t="str">
        <f>_xlfn.XLOOKUP(Orders[[#This Row],[_ProductID]],Products!A:A,Products!C:C)</f>
        <v>Furniture</v>
      </c>
      <c r="O7428">
        <v>20</v>
      </c>
      <c r="P7428">
        <v>0.2</v>
      </c>
      <c r="Q7428" s="2">
        <v>1902.8</v>
      </c>
      <c r="R7428" s="2">
        <v>970.428</v>
      </c>
      <c r="S7428" s="2">
        <v>12177.92</v>
      </c>
      <c r="T7428" s="2">
        <v>4414.4960000000001</v>
      </c>
    </row>
    <row r="7429" spans="1:20" x14ac:dyDescent="0.25">
      <c r="A7429" t="s">
        <v>554</v>
      </c>
      <c r="B7429" t="s">
        <v>1</v>
      </c>
      <c r="C7429" t="s">
        <v>2</v>
      </c>
      <c r="D7429" s="1">
        <v>43200</v>
      </c>
      <c r="E7429" s="1">
        <v>43316</v>
      </c>
      <c r="F7429" s="1">
        <v>43329</v>
      </c>
      <c r="G7429" s="1">
        <v>43332</v>
      </c>
      <c r="H7429" s="13">
        <f>Orders[[#This Row],[DeliveryDate]]-Orders[[#This Row],[OrderDate]]</f>
        <v>16</v>
      </c>
      <c r="I7429" t="s">
        <v>3</v>
      </c>
      <c r="J7429" t="str">
        <f>_xlfn.XLOOKUP(Orders[[#This Row],[_SalesRepID]],'Sales team'!A:A,'Sales team'!B:B)</f>
        <v>Adam Hernandez</v>
      </c>
      <c r="K7429">
        <v>1</v>
      </c>
      <c r="L7429">
        <v>13</v>
      </c>
      <c r="M7429">
        <v>252</v>
      </c>
      <c r="N7429" t="str">
        <f>_xlfn.XLOOKUP(Orders[[#This Row],[_ProductID]],Products!A:A,Products!C:C)</f>
        <v>Home décor</v>
      </c>
      <c r="O7429">
        <v>17</v>
      </c>
      <c r="P7429">
        <v>0.1</v>
      </c>
      <c r="Q7429" s="2">
        <v>1246.2</v>
      </c>
      <c r="R7429" s="2">
        <v>1021.884</v>
      </c>
      <c r="S7429" s="2">
        <v>2243.1600000000003</v>
      </c>
      <c r="T7429" s="2">
        <v>199.39200000000028</v>
      </c>
    </row>
    <row r="7430" spans="1:20" x14ac:dyDescent="0.25">
      <c r="A7430" t="s">
        <v>555</v>
      </c>
      <c r="B7430" t="s">
        <v>1</v>
      </c>
      <c r="C7430" t="s">
        <v>13</v>
      </c>
      <c r="D7430" s="1">
        <v>43200</v>
      </c>
      <c r="E7430" s="1">
        <v>43316</v>
      </c>
      <c r="F7430" s="1">
        <v>43339</v>
      </c>
      <c r="G7430" s="1">
        <v>43327</v>
      </c>
      <c r="H7430" s="13">
        <f>Orders[[#This Row],[DeliveryDate]]-Orders[[#This Row],[OrderDate]]</f>
        <v>11</v>
      </c>
      <c r="I7430" t="s">
        <v>3</v>
      </c>
      <c r="J7430" t="str">
        <f>_xlfn.XLOOKUP(Orders[[#This Row],[_SalesRepID]],'Sales team'!A:A,'Sales team'!B:B)</f>
        <v>Joshua Little</v>
      </c>
      <c r="K7430">
        <v>11</v>
      </c>
      <c r="L7430">
        <v>13</v>
      </c>
      <c r="M7430">
        <v>291</v>
      </c>
      <c r="N7430" t="str">
        <f>_xlfn.XLOOKUP(Orders[[#This Row],[_ProductID]],Products!A:A,Products!C:C)</f>
        <v>Furniture</v>
      </c>
      <c r="O7430">
        <v>5</v>
      </c>
      <c r="P7430">
        <v>0.3</v>
      </c>
      <c r="Q7430" s="2">
        <v>1025.1000000000001</v>
      </c>
      <c r="R7430" s="2">
        <v>809.82900000000018</v>
      </c>
      <c r="S7430" s="2">
        <v>4305.42</v>
      </c>
      <c r="T7430" s="2">
        <v>-553.554000000001</v>
      </c>
    </row>
    <row r="7431" spans="1:20" x14ac:dyDescent="0.25">
      <c r="A7431" t="s">
        <v>556</v>
      </c>
      <c r="B7431" t="s">
        <v>1</v>
      </c>
      <c r="C7431" t="s">
        <v>15</v>
      </c>
      <c r="D7431" s="1">
        <v>43200</v>
      </c>
      <c r="E7431" s="1">
        <v>43316</v>
      </c>
      <c r="F7431" s="1">
        <v>43328</v>
      </c>
      <c r="G7431" s="1">
        <v>43327</v>
      </c>
      <c r="H7431" s="13">
        <f>Orders[[#This Row],[DeliveryDate]]-Orders[[#This Row],[OrderDate]]</f>
        <v>11</v>
      </c>
      <c r="I7431" t="s">
        <v>3</v>
      </c>
      <c r="J7431" t="str">
        <f>_xlfn.XLOOKUP(Orders[[#This Row],[_SalesRepID]],'Sales team'!A:A,'Sales team'!B:B)</f>
        <v>Shawn Cook</v>
      </c>
      <c r="K7431">
        <v>7</v>
      </c>
      <c r="L7431">
        <v>36</v>
      </c>
      <c r="M7431">
        <v>14</v>
      </c>
      <c r="N7431" t="str">
        <f>_xlfn.XLOOKUP(Orders[[#This Row],[_ProductID]],Products!A:A,Products!C:C)</f>
        <v>Electronics</v>
      </c>
      <c r="O7431">
        <v>28</v>
      </c>
      <c r="P7431">
        <v>0.2</v>
      </c>
      <c r="Q7431" s="2">
        <v>1902.8</v>
      </c>
      <c r="R7431" s="2">
        <v>1084.5959999999998</v>
      </c>
      <c r="S7431" s="2">
        <v>1522.24</v>
      </c>
      <c r="T7431" s="2">
        <v>437.64400000000023</v>
      </c>
    </row>
    <row r="7432" spans="1:20" x14ac:dyDescent="0.25">
      <c r="A7432" t="s">
        <v>557</v>
      </c>
      <c r="B7432" t="s">
        <v>8</v>
      </c>
      <c r="C7432" t="s">
        <v>13</v>
      </c>
      <c r="D7432" s="1">
        <v>43200</v>
      </c>
      <c r="E7432" s="1">
        <v>43316</v>
      </c>
      <c r="F7432" s="1">
        <v>43340</v>
      </c>
      <c r="G7432" s="1">
        <v>43342</v>
      </c>
      <c r="H7432" s="13">
        <f>Orders[[#This Row],[DeliveryDate]]-Orders[[#This Row],[OrderDate]]</f>
        <v>26</v>
      </c>
      <c r="I7432" t="s">
        <v>3</v>
      </c>
      <c r="J7432" t="str">
        <f>_xlfn.XLOOKUP(Orders[[#This Row],[_SalesRepID]],'Sales team'!A:A,'Sales team'!B:B)</f>
        <v>Samuel Fowler</v>
      </c>
      <c r="K7432">
        <v>21</v>
      </c>
      <c r="L7432">
        <v>34</v>
      </c>
      <c r="M7432">
        <v>292</v>
      </c>
      <c r="N7432" t="str">
        <f>_xlfn.XLOOKUP(Orders[[#This Row],[_ProductID]],Products!A:A,Products!C:C)</f>
        <v>Furniture</v>
      </c>
      <c r="O7432">
        <v>19</v>
      </c>
      <c r="P7432">
        <v>0.05</v>
      </c>
      <c r="Q7432" s="2">
        <v>3738.6</v>
      </c>
      <c r="R7432" s="2">
        <v>2056.23</v>
      </c>
      <c r="S7432" s="2">
        <v>7103.3399999999992</v>
      </c>
      <c r="T7432" s="2">
        <v>2990.8799999999992</v>
      </c>
    </row>
    <row r="7433" spans="1:20" x14ac:dyDescent="0.25">
      <c r="A7433" t="s">
        <v>558</v>
      </c>
      <c r="B7433" t="s">
        <v>1</v>
      </c>
      <c r="C7433" t="s">
        <v>6</v>
      </c>
      <c r="D7433" s="1">
        <v>43200</v>
      </c>
      <c r="E7433" s="1">
        <v>43316</v>
      </c>
      <c r="F7433" s="1">
        <v>43327</v>
      </c>
      <c r="G7433" s="1">
        <v>43334</v>
      </c>
      <c r="H7433" s="13">
        <f>Orders[[#This Row],[DeliveryDate]]-Orders[[#This Row],[OrderDate]]</f>
        <v>18</v>
      </c>
      <c r="I7433" t="s">
        <v>3</v>
      </c>
      <c r="J7433" t="str">
        <f>_xlfn.XLOOKUP(Orders[[#This Row],[_SalesRepID]],'Sales team'!A:A,'Sales team'!B:B)</f>
        <v>Joshua Little</v>
      </c>
      <c r="K7433">
        <v>11</v>
      </c>
      <c r="L7433">
        <v>39</v>
      </c>
      <c r="M7433">
        <v>178</v>
      </c>
      <c r="N7433" t="str">
        <f>_xlfn.XLOOKUP(Orders[[#This Row],[_ProductID]],Products!A:A,Products!C:C)</f>
        <v>Home décor</v>
      </c>
      <c r="O7433">
        <v>46</v>
      </c>
      <c r="P7433">
        <v>7.4999999999999997E-2</v>
      </c>
      <c r="Q7433" s="2">
        <v>1996.6000000000001</v>
      </c>
      <c r="R7433" s="2">
        <v>1237.8920000000001</v>
      </c>
      <c r="S7433" s="2">
        <v>11081.130000000001</v>
      </c>
      <c r="T7433" s="2">
        <v>3653.7780000000002</v>
      </c>
    </row>
    <row r="7434" spans="1:20" x14ac:dyDescent="0.25">
      <c r="A7434" t="s">
        <v>559</v>
      </c>
      <c r="B7434" t="s">
        <v>1</v>
      </c>
      <c r="C7434" t="s">
        <v>46</v>
      </c>
      <c r="D7434" s="1">
        <v>43200</v>
      </c>
      <c r="E7434" s="1">
        <v>43316</v>
      </c>
      <c r="F7434" s="1">
        <v>43318</v>
      </c>
      <c r="G7434" s="1">
        <v>43325</v>
      </c>
      <c r="H7434" s="13">
        <f>Orders[[#This Row],[DeliveryDate]]-Orders[[#This Row],[OrderDate]]</f>
        <v>9</v>
      </c>
      <c r="I7434" t="s">
        <v>3</v>
      </c>
      <c r="J7434" t="str">
        <f>_xlfn.XLOOKUP(Orders[[#This Row],[_SalesRepID]],'Sales team'!A:A,'Sales team'!B:B)</f>
        <v>Jonathan Hawkins</v>
      </c>
      <c r="K7434">
        <v>10</v>
      </c>
      <c r="L7434">
        <v>38</v>
      </c>
      <c r="M7434">
        <v>76</v>
      </c>
      <c r="N7434" t="str">
        <f>_xlfn.XLOOKUP(Orders[[#This Row],[_ProductID]],Products!A:A,Products!C:C)</f>
        <v>Outdoor</v>
      </c>
      <c r="O7434">
        <v>9</v>
      </c>
      <c r="P7434">
        <v>0.15</v>
      </c>
      <c r="Q7434" s="2">
        <v>2331.6</v>
      </c>
      <c r="R7434" s="2">
        <v>1818.6479999999999</v>
      </c>
      <c r="S7434" s="2">
        <v>5945.579999999999</v>
      </c>
      <c r="T7434" s="2">
        <v>489.63599999999951</v>
      </c>
    </row>
    <row r="7435" spans="1:20" x14ac:dyDescent="0.25">
      <c r="A7435" t="s">
        <v>560</v>
      </c>
      <c r="B7435" t="s">
        <v>1</v>
      </c>
      <c r="C7435" t="s">
        <v>2</v>
      </c>
      <c r="D7435" s="1">
        <v>43200</v>
      </c>
      <c r="E7435" s="1">
        <v>43316</v>
      </c>
      <c r="F7435" s="1">
        <v>43328</v>
      </c>
      <c r="G7435" s="1">
        <v>43349</v>
      </c>
      <c r="H7435" s="13">
        <f>Orders[[#This Row],[DeliveryDate]]-Orders[[#This Row],[OrderDate]]</f>
        <v>33</v>
      </c>
      <c r="I7435" t="s">
        <v>3</v>
      </c>
      <c r="J7435" t="str">
        <f>_xlfn.XLOOKUP(Orders[[#This Row],[_SalesRepID]],'Sales team'!A:A,'Sales team'!B:B)</f>
        <v>Joshua Little</v>
      </c>
      <c r="K7435">
        <v>11</v>
      </c>
      <c r="L7435">
        <v>16</v>
      </c>
      <c r="M7435">
        <v>221</v>
      </c>
      <c r="N7435" t="str">
        <f>_xlfn.XLOOKUP(Orders[[#This Row],[_ProductID]],Products!A:A,Products!C:C)</f>
        <v>Home décor</v>
      </c>
      <c r="O7435">
        <v>41</v>
      </c>
      <c r="P7435">
        <v>0.1</v>
      </c>
      <c r="Q7435" s="2">
        <v>1078.7</v>
      </c>
      <c r="R7435" s="2">
        <v>701.15500000000009</v>
      </c>
      <c r="S7435" s="2">
        <v>5824.9800000000005</v>
      </c>
      <c r="T7435" s="2">
        <v>1618.0500000000002</v>
      </c>
    </row>
    <row r="7436" spans="1:20" x14ac:dyDescent="0.25">
      <c r="A7436" t="s">
        <v>561</v>
      </c>
      <c r="B7436" t="s">
        <v>1</v>
      </c>
      <c r="C7436" t="s">
        <v>25</v>
      </c>
      <c r="D7436" s="1">
        <v>43200</v>
      </c>
      <c r="E7436" s="1">
        <v>43316</v>
      </c>
      <c r="F7436" s="1">
        <v>43343</v>
      </c>
      <c r="G7436" s="1">
        <v>43335</v>
      </c>
      <c r="H7436" s="13">
        <f>Orders[[#This Row],[DeliveryDate]]-Orders[[#This Row],[OrderDate]]</f>
        <v>19</v>
      </c>
      <c r="I7436" t="s">
        <v>3</v>
      </c>
      <c r="J7436" t="str">
        <f>_xlfn.XLOOKUP(Orders[[#This Row],[_SalesRepID]],'Sales team'!A:A,'Sales team'!B:B)</f>
        <v>Joshua Little</v>
      </c>
      <c r="K7436">
        <v>11</v>
      </c>
      <c r="L7436">
        <v>42</v>
      </c>
      <c r="M7436">
        <v>334</v>
      </c>
      <c r="N7436" t="str">
        <f>_xlfn.XLOOKUP(Orders[[#This Row],[_ProductID]],Products!A:A,Products!C:C)</f>
        <v>Home décor</v>
      </c>
      <c r="O7436">
        <v>11</v>
      </c>
      <c r="P7436">
        <v>0.15</v>
      </c>
      <c r="Q7436" s="2">
        <v>1788.9</v>
      </c>
      <c r="R7436" s="2">
        <v>1216.4520000000002</v>
      </c>
      <c r="S7436" s="2">
        <v>6082.26</v>
      </c>
      <c r="T7436" s="2">
        <v>1216.4519999999993</v>
      </c>
    </row>
    <row r="7437" spans="1:20" x14ac:dyDescent="0.25">
      <c r="A7437" t="s">
        <v>562</v>
      </c>
      <c r="B7437" t="s">
        <v>1</v>
      </c>
      <c r="C7437" t="s">
        <v>25</v>
      </c>
      <c r="D7437" s="1">
        <v>43200</v>
      </c>
      <c r="E7437" s="1">
        <v>43316</v>
      </c>
      <c r="F7437" s="1">
        <v>43325</v>
      </c>
      <c r="G7437" s="1">
        <v>43339</v>
      </c>
      <c r="H7437" s="13">
        <f>Orders[[#This Row],[DeliveryDate]]-Orders[[#This Row],[OrderDate]]</f>
        <v>23</v>
      </c>
      <c r="I7437" t="s">
        <v>3</v>
      </c>
      <c r="J7437" t="str">
        <f>_xlfn.XLOOKUP(Orders[[#This Row],[_SalesRepID]],'Sales team'!A:A,'Sales team'!B:B)</f>
        <v>Chris Armstrong</v>
      </c>
      <c r="K7437">
        <v>4</v>
      </c>
      <c r="L7437">
        <v>36</v>
      </c>
      <c r="M7437">
        <v>347</v>
      </c>
      <c r="N7437" t="str">
        <f>_xlfn.XLOOKUP(Orders[[#This Row],[_ProductID]],Products!A:A,Products!C:C)</f>
        <v>Home décor</v>
      </c>
      <c r="O7437">
        <v>30</v>
      </c>
      <c r="P7437">
        <v>0.1</v>
      </c>
      <c r="Q7437" s="2">
        <v>241.20000000000002</v>
      </c>
      <c r="R7437" s="2">
        <v>161.60400000000001</v>
      </c>
      <c r="S7437" s="2">
        <v>651.24</v>
      </c>
      <c r="T7437" s="2">
        <v>166.428</v>
      </c>
    </row>
    <row r="7438" spans="1:20" x14ac:dyDescent="0.25">
      <c r="A7438" t="s">
        <v>563</v>
      </c>
      <c r="B7438" t="s">
        <v>1</v>
      </c>
      <c r="C7438" t="s">
        <v>2</v>
      </c>
      <c r="D7438" s="1">
        <v>43200</v>
      </c>
      <c r="E7438" s="1">
        <v>43316</v>
      </c>
      <c r="F7438" s="1">
        <v>43323</v>
      </c>
      <c r="G7438" s="1">
        <v>43322</v>
      </c>
      <c r="H7438" s="13">
        <f>Orders[[#This Row],[DeliveryDate]]-Orders[[#This Row],[OrderDate]]</f>
        <v>6</v>
      </c>
      <c r="I7438" t="s">
        <v>3</v>
      </c>
      <c r="J7438" t="str">
        <f>_xlfn.XLOOKUP(Orders[[#This Row],[_SalesRepID]],'Sales team'!A:A,'Sales team'!B:B)</f>
        <v>Shawn Cook</v>
      </c>
      <c r="K7438">
        <v>7</v>
      </c>
      <c r="L7438">
        <v>45</v>
      </c>
      <c r="M7438">
        <v>240</v>
      </c>
      <c r="N7438" t="str">
        <f>_xlfn.XLOOKUP(Orders[[#This Row],[_ProductID]],Products!A:A,Products!C:C)</f>
        <v>Home décor</v>
      </c>
      <c r="O7438">
        <v>41</v>
      </c>
      <c r="P7438">
        <v>0.1</v>
      </c>
      <c r="Q7438" s="2">
        <v>1159.1000000000001</v>
      </c>
      <c r="R7438" s="2">
        <v>533.18600000000004</v>
      </c>
      <c r="S7438" s="2">
        <v>5215.9500000000007</v>
      </c>
      <c r="T7438" s="2">
        <v>2550.0200000000004</v>
      </c>
    </row>
    <row r="7439" spans="1:20" x14ac:dyDescent="0.25">
      <c r="A7439" t="s">
        <v>564</v>
      </c>
      <c r="B7439" t="s">
        <v>5</v>
      </c>
      <c r="C7439" t="s">
        <v>15</v>
      </c>
      <c r="D7439" s="1">
        <v>43200</v>
      </c>
      <c r="E7439" s="1">
        <v>43316</v>
      </c>
      <c r="F7439" s="1">
        <v>43341</v>
      </c>
      <c r="G7439" s="1">
        <v>43341</v>
      </c>
      <c r="H7439" s="13">
        <f>Orders[[#This Row],[DeliveryDate]]-Orders[[#This Row],[OrderDate]]</f>
        <v>25</v>
      </c>
      <c r="I7439" t="s">
        <v>3</v>
      </c>
      <c r="J7439" t="str">
        <f>_xlfn.XLOOKUP(Orders[[#This Row],[_SalesRepID]],'Sales team'!A:A,'Sales team'!B:B)</f>
        <v>Shawn Wallace</v>
      </c>
      <c r="K7439">
        <v>18</v>
      </c>
      <c r="L7439">
        <v>12</v>
      </c>
      <c r="M7439">
        <v>6</v>
      </c>
      <c r="N7439" t="str">
        <f>_xlfn.XLOOKUP(Orders[[#This Row],[_ProductID]],Products!A:A,Products!C:C)</f>
        <v>Furniture</v>
      </c>
      <c r="O7439">
        <v>5</v>
      </c>
      <c r="P7439">
        <v>0.1</v>
      </c>
      <c r="Q7439" s="2">
        <v>1051.9000000000001</v>
      </c>
      <c r="R7439" s="2">
        <v>515.43100000000004</v>
      </c>
      <c r="S7439" s="2">
        <v>6626.9700000000012</v>
      </c>
      <c r="T7439" s="2">
        <v>3018.9530000000009</v>
      </c>
    </row>
    <row r="7440" spans="1:20" x14ac:dyDescent="0.25">
      <c r="A7440" t="s">
        <v>565</v>
      </c>
      <c r="B7440" t="s">
        <v>1</v>
      </c>
      <c r="C7440" t="s">
        <v>2</v>
      </c>
      <c r="D7440" s="1">
        <v>43200</v>
      </c>
      <c r="E7440" s="1">
        <v>43316</v>
      </c>
      <c r="F7440" s="1">
        <v>43334</v>
      </c>
      <c r="G7440" s="1">
        <v>43319</v>
      </c>
      <c r="H7440" s="13">
        <f>Orders[[#This Row],[DeliveryDate]]-Orders[[#This Row],[OrderDate]]</f>
        <v>3</v>
      </c>
      <c r="I7440" t="s">
        <v>3</v>
      </c>
      <c r="J7440" t="str">
        <f>_xlfn.XLOOKUP(Orders[[#This Row],[_SalesRepID]],'Sales team'!A:A,'Sales team'!B:B)</f>
        <v>Chris Armstrong</v>
      </c>
      <c r="K7440">
        <v>4</v>
      </c>
      <c r="L7440">
        <v>18</v>
      </c>
      <c r="M7440">
        <v>243</v>
      </c>
      <c r="N7440" t="str">
        <f>_xlfn.XLOOKUP(Orders[[#This Row],[_ProductID]],Products!A:A,Products!C:C)</f>
        <v>Home décor</v>
      </c>
      <c r="O7440">
        <v>46</v>
      </c>
      <c r="P7440">
        <v>0.15</v>
      </c>
      <c r="Q7440" s="2">
        <v>5969.7</v>
      </c>
      <c r="R7440" s="2">
        <v>3343.0320000000002</v>
      </c>
      <c r="S7440" s="2">
        <v>15222.734999999999</v>
      </c>
      <c r="T7440" s="2">
        <v>5193.6389999999974</v>
      </c>
    </row>
    <row r="7441" spans="1:20" x14ac:dyDescent="0.25">
      <c r="A7441" t="s">
        <v>566</v>
      </c>
      <c r="B7441" t="s">
        <v>5</v>
      </c>
      <c r="C7441" t="s">
        <v>25</v>
      </c>
      <c r="D7441" s="1">
        <v>43200</v>
      </c>
      <c r="E7441" s="1">
        <v>43316</v>
      </c>
      <c r="F7441" s="1">
        <v>43319</v>
      </c>
      <c r="G7441" s="1">
        <v>43327</v>
      </c>
      <c r="H7441" s="13">
        <f>Orders[[#This Row],[DeliveryDate]]-Orders[[#This Row],[OrderDate]]</f>
        <v>11</v>
      </c>
      <c r="I7441" t="s">
        <v>3</v>
      </c>
      <c r="J7441" t="str">
        <f>_xlfn.XLOOKUP(Orders[[#This Row],[_SalesRepID]],'Sales team'!A:A,'Sales team'!B:B)</f>
        <v>Nicholas Cunningham</v>
      </c>
      <c r="K7441">
        <v>19</v>
      </c>
      <c r="L7441">
        <v>28</v>
      </c>
      <c r="M7441">
        <v>355</v>
      </c>
      <c r="N7441" t="str">
        <f>_xlfn.XLOOKUP(Orders[[#This Row],[_ProductID]],Products!A:A,Products!C:C)</f>
        <v>Furniture</v>
      </c>
      <c r="O7441">
        <v>12</v>
      </c>
      <c r="P7441">
        <v>0.3</v>
      </c>
      <c r="Q7441" s="2">
        <v>3919.5</v>
      </c>
      <c r="R7441" s="2">
        <v>2508.48</v>
      </c>
      <c r="S7441" s="2">
        <v>8230.9499999999989</v>
      </c>
      <c r="T7441" s="2">
        <v>705.5099999999984</v>
      </c>
    </row>
    <row r="7442" spans="1:20" x14ac:dyDescent="0.25">
      <c r="A7442" t="s">
        <v>567</v>
      </c>
      <c r="B7442" t="s">
        <v>5</v>
      </c>
      <c r="C7442" t="s">
        <v>15</v>
      </c>
      <c r="D7442" s="1">
        <v>43200</v>
      </c>
      <c r="E7442" s="1">
        <v>43316</v>
      </c>
      <c r="F7442" s="1">
        <v>43328</v>
      </c>
      <c r="G7442" s="1">
        <v>43340</v>
      </c>
      <c r="H7442" s="13">
        <f>Orders[[#This Row],[DeliveryDate]]-Orders[[#This Row],[OrderDate]]</f>
        <v>24</v>
      </c>
      <c r="I7442" t="s">
        <v>3</v>
      </c>
      <c r="J7442" t="str">
        <f>_xlfn.XLOOKUP(Orders[[#This Row],[_SalesRepID]],'Sales team'!A:A,'Sales team'!B:B)</f>
        <v>Anthony Berry</v>
      </c>
      <c r="K7442">
        <v>16</v>
      </c>
      <c r="L7442">
        <v>18</v>
      </c>
      <c r="M7442">
        <v>4</v>
      </c>
      <c r="N7442" t="str">
        <f>_xlfn.XLOOKUP(Orders[[#This Row],[_ProductID]],Products!A:A,Products!C:C)</f>
        <v>Furniture</v>
      </c>
      <c r="O7442">
        <v>34</v>
      </c>
      <c r="P7442">
        <v>0.15</v>
      </c>
      <c r="Q7442" s="2">
        <v>1118.9000000000001</v>
      </c>
      <c r="R7442" s="2">
        <v>492.31600000000003</v>
      </c>
      <c r="S7442" s="2">
        <v>3804.26</v>
      </c>
      <c r="T7442" s="2">
        <v>1834.9960000000001</v>
      </c>
    </row>
    <row r="7443" spans="1:20" x14ac:dyDescent="0.25">
      <c r="A7443" t="s">
        <v>568</v>
      </c>
      <c r="B7443" t="s">
        <v>1</v>
      </c>
      <c r="C7443" t="s">
        <v>25</v>
      </c>
      <c r="D7443" s="1">
        <v>43200</v>
      </c>
      <c r="E7443" s="1">
        <v>43316</v>
      </c>
      <c r="F7443" s="1">
        <v>43331</v>
      </c>
      <c r="G7443" s="1">
        <v>43328</v>
      </c>
      <c r="H7443" s="13">
        <f>Orders[[#This Row],[DeliveryDate]]-Orders[[#This Row],[OrderDate]]</f>
        <v>12</v>
      </c>
      <c r="I7443" t="s">
        <v>3</v>
      </c>
      <c r="J7443" t="str">
        <f>_xlfn.XLOOKUP(Orders[[#This Row],[_SalesRepID]],'Sales team'!A:A,'Sales team'!B:B)</f>
        <v>Keith Griffin</v>
      </c>
      <c r="K7443">
        <v>2</v>
      </c>
      <c r="L7443">
        <v>11</v>
      </c>
      <c r="M7443">
        <v>350</v>
      </c>
      <c r="N7443" t="str">
        <f>_xlfn.XLOOKUP(Orders[[#This Row],[_ProductID]],Products!A:A,Products!C:C)</f>
        <v>Home décor</v>
      </c>
      <c r="O7443">
        <v>30</v>
      </c>
      <c r="P7443">
        <v>0.05</v>
      </c>
      <c r="Q7443" s="2">
        <v>1118.9000000000001</v>
      </c>
      <c r="R7443" s="2">
        <v>570.63900000000001</v>
      </c>
      <c r="S7443" s="2">
        <v>5314.7749999999996</v>
      </c>
      <c r="T7443" s="2">
        <v>2461.5799999999995</v>
      </c>
    </row>
    <row r="7444" spans="1:20" x14ac:dyDescent="0.25">
      <c r="A7444" t="s">
        <v>569</v>
      </c>
      <c r="B7444" t="s">
        <v>1</v>
      </c>
      <c r="C7444" t="s">
        <v>15</v>
      </c>
      <c r="D7444" s="1">
        <v>43200</v>
      </c>
      <c r="E7444" s="1">
        <v>43316</v>
      </c>
      <c r="F7444" s="1">
        <v>43328</v>
      </c>
      <c r="G7444" s="1">
        <v>43325</v>
      </c>
      <c r="H7444" s="13">
        <f>Orders[[#This Row],[DeliveryDate]]-Orders[[#This Row],[OrderDate]]</f>
        <v>9</v>
      </c>
      <c r="I7444" t="s">
        <v>3</v>
      </c>
      <c r="J7444" t="str">
        <f>_xlfn.XLOOKUP(Orders[[#This Row],[_SalesRepID]],'Sales team'!A:A,'Sales team'!B:B)</f>
        <v>Adam Hernandez</v>
      </c>
      <c r="K7444">
        <v>1</v>
      </c>
      <c r="L7444">
        <v>29</v>
      </c>
      <c r="M7444">
        <v>28</v>
      </c>
      <c r="N7444" t="str">
        <f>_xlfn.XLOOKUP(Orders[[#This Row],[_ProductID]],Products!A:A,Products!C:C)</f>
        <v>Home décor</v>
      </c>
      <c r="O7444">
        <v>23</v>
      </c>
      <c r="P7444">
        <v>0.1</v>
      </c>
      <c r="Q7444" s="2">
        <v>5427</v>
      </c>
      <c r="R7444" s="2">
        <v>3744.6299999999997</v>
      </c>
      <c r="S7444" s="2">
        <v>19537.2</v>
      </c>
      <c r="T7444" s="2">
        <v>4558.6800000000021</v>
      </c>
    </row>
    <row r="7445" spans="1:20" x14ac:dyDescent="0.25">
      <c r="A7445" t="s">
        <v>570</v>
      </c>
      <c r="B7445" t="s">
        <v>8</v>
      </c>
      <c r="C7445" t="s">
        <v>6</v>
      </c>
      <c r="D7445" s="1">
        <v>43200</v>
      </c>
      <c r="E7445" s="1">
        <v>43316</v>
      </c>
      <c r="F7445" s="1">
        <v>43321</v>
      </c>
      <c r="G7445" s="1">
        <v>43320</v>
      </c>
      <c r="H7445" s="13">
        <f>Orders[[#This Row],[DeliveryDate]]-Orders[[#This Row],[OrderDate]]</f>
        <v>4</v>
      </c>
      <c r="I7445" t="s">
        <v>3</v>
      </c>
      <c r="J7445" t="str">
        <f>_xlfn.XLOOKUP(Orders[[#This Row],[_SalesRepID]],'Sales team'!A:A,'Sales team'!B:B)</f>
        <v>Roy Rice</v>
      </c>
      <c r="K7445">
        <v>24</v>
      </c>
      <c r="L7445">
        <v>32</v>
      </c>
      <c r="M7445">
        <v>108</v>
      </c>
      <c r="N7445" t="str">
        <f>_xlfn.XLOOKUP(Orders[[#This Row],[_ProductID]],Products!A:A,Products!C:C)</f>
        <v>Home décor</v>
      </c>
      <c r="O7445">
        <v>36</v>
      </c>
      <c r="P7445">
        <v>0.05</v>
      </c>
      <c r="Q7445" s="2">
        <v>3725.2000000000003</v>
      </c>
      <c r="R7445" s="2">
        <v>2570.3879999999999</v>
      </c>
      <c r="S7445" s="2">
        <v>7077.88</v>
      </c>
      <c r="T7445" s="2">
        <v>1937.1040000000003</v>
      </c>
    </row>
    <row r="7446" spans="1:20" x14ac:dyDescent="0.25">
      <c r="A7446" t="s">
        <v>571</v>
      </c>
      <c r="B7446" t="s">
        <v>5</v>
      </c>
      <c r="C7446" t="s">
        <v>2</v>
      </c>
      <c r="D7446" s="1">
        <v>43200</v>
      </c>
      <c r="E7446" s="1">
        <v>43316</v>
      </c>
      <c r="F7446" s="1">
        <v>43329</v>
      </c>
      <c r="G7446" s="1">
        <v>43321</v>
      </c>
      <c r="H7446" s="13">
        <f>Orders[[#This Row],[DeliveryDate]]-Orders[[#This Row],[OrderDate]]</f>
        <v>5</v>
      </c>
      <c r="I7446" t="s">
        <v>3</v>
      </c>
      <c r="J7446" t="str">
        <f>_xlfn.XLOOKUP(Orders[[#This Row],[_SalesRepID]],'Sales team'!A:A,'Sales team'!B:B)</f>
        <v>Shawn Wallace</v>
      </c>
      <c r="K7446">
        <v>18</v>
      </c>
      <c r="L7446">
        <v>7</v>
      </c>
      <c r="M7446">
        <v>214</v>
      </c>
      <c r="N7446" t="str">
        <f>_xlfn.XLOOKUP(Orders[[#This Row],[_ProductID]],Products!A:A,Products!C:C)</f>
        <v>Home décor</v>
      </c>
      <c r="O7446">
        <v>14</v>
      </c>
      <c r="P7446">
        <v>0.05</v>
      </c>
      <c r="Q7446" s="2">
        <v>187.6</v>
      </c>
      <c r="R7446" s="2">
        <v>75.040000000000006</v>
      </c>
      <c r="S7446" s="2">
        <v>534.66</v>
      </c>
      <c r="T7446" s="2">
        <v>309.53999999999996</v>
      </c>
    </row>
    <row r="7447" spans="1:20" x14ac:dyDescent="0.25">
      <c r="A7447" t="s">
        <v>572</v>
      </c>
      <c r="B7447" t="s">
        <v>1</v>
      </c>
      <c r="C7447" t="s">
        <v>13</v>
      </c>
      <c r="D7447" s="1">
        <v>43200</v>
      </c>
      <c r="E7447" s="1">
        <v>43316</v>
      </c>
      <c r="F7447" s="1">
        <v>43343</v>
      </c>
      <c r="G7447" s="1">
        <v>43348</v>
      </c>
      <c r="H7447" s="13">
        <f>Orders[[#This Row],[DeliveryDate]]-Orders[[#This Row],[OrderDate]]</f>
        <v>32</v>
      </c>
      <c r="I7447" t="s">
        <v>3</v>
      </c>
      <c r="J7447" t="str">
        <f>_xlfn.XLOOKUP(Orders[[#This Row],[_SalesRepID]],'Sales team'!A:A,'Sales team'!B:B)</f>
        <v>Shawn Cook</v>
      </c>
      <c r="K7447">
        <v>7</v>
      </c>
      <c r="L7447">
        <v>4</v>
      </c>
      <c r="M7447">
        <v>297</v>
      </c>
      <c r="N7447" t="str">
        <f>_xlfn.XLOOKUP(Orders[[#This Row],[_ProductID]],Products!A:A,Products!C:C)</f>
        <v>Furniture</v>
      </c>
      <c r="O7447">
        <v>38</v>
      </c>
      <c r="P7447">
        <v>7.4999999999999997E-2</v>
      </c>
      <c r="Q7447" s="2">
        <v>3999.9</v>
      </c>
      <c r="R7447" s="2">
        <v>3359.9160000000002</v>
      </c>
      <c r="S7447" s="2">
        <v>25899.352500000001</v>
      </c>
      <c r="T7447" s="2">
        <v>2379.9405000000006</v>
      </c>
    </row>
    <row r="7448" spans="1:20" x14ac:dyDescent="0.25">
      <c r="A7448" t="s">
        <v>573</v>
      </c>
      <c r="B7448" t="s">
        <v>5</v>
      </c>
      <c r="C7448" t="s">
        <v>15</v>
      </c>
      <c r="D7448" s="1">
        <v>43200</v>
      </c>
      <c r="E7448" s="1">
        <v>43316</v>
      </c>
      <c r="F7448" s="1">
        <v>43331</v>
      </c>
      <c r="G7448" s="1">
        <v>43329</v>
      </c>
      <c r="H7448" s="13">
        <f>Orders[[#This Row],[DeliveryDate]]-Orders[[#This Row],[OrderDate]]</f>
        <v>13</v>
      </c>
      <c r="I7448" t="s">
        <v>3</v>
      </c>
      <c r="J7448" t="str">
        <f>_xlfn.XLOOKUP(Orders[[#This Row],[_SalesRepID]],'Sales team'!A:A,'Sales team'!B:B)</f>
        <v>Frank Brown</v>
      </c>
      <c r="K7448">
        <v>17</v>
      </c>
      <c r="L7448">
        <v>32</v>
      </c>
      <c r="M7448">
        <v>15</v>
      </c>
      <c r="N7448" t="str">
        <f>_xlfn.XLOOKUP(Orders[[#This Row],[_ProductID]],Products!A:A,Products!C:C)</f>
        <v>Furniture</v>
      </c>
      <c r="O7448">
        <v>20</v>
      </c>
      <c r="P7448">
        <v>0.15</v>
      </c>
      <c r="Q7448" s="2">
        <v>971.5</v>
      </c>
      <c r="R7448" s="2">
        <v>592.61500000000001</v>
      </c>
      <c r="S7448" s="2">
        <v>825.77499999999998</v>
      </c>
      <c r="T7448" s="2">
        <v>233.15999999999997</v>
      </c>
    </row>
    <row r="7449" spans="1:20" x14ac:dyDescent="0.25">
      <c r="A7449" t="s">
        <v>574</v>
      </c>
      <c r="B7449" t="s">
        <v>1</v>
      </c>
      <c r="C7449" t="s">
        <v>15</v>
      </c>
      <c r="D7449" s="1">
        <v>43200</v>
      </c>
      <c r="E7449" s="1">
        <v>43316</v>
      </c>
      <c r="F7449" s="1">
        <v>43324</v>
      </c>
      <c r="G7449" s="1">
        <v>43327</v>
      </c>
      <c r="H7449" s="13">
        <f>Orders[[#This Row],[DeliveryDate]]-Orders[[#This Row],[OrderDate]]</f>
        <v>11</v>
      </c>
      <c r="I7449" t="s">
        <v>3</v>
      </c>
      <c r="J7449" t="str">
        <f>_xlfn.XLOOKUP(Orders[[#This Row],[_SalesRepID]],'Sales team'!A:A,'Sales team'!B:B)</f>
        <v>Joshua Bennett</v>
      </c>
      <c r="K7449">
        <v>6</v>
      </c>
      <c r="L7449">
        <v>42</v>
      </c>
      <c r="M7449">
        <v>21</v>
      </c>
      <c r="N7449" t="str">
        <f>_xlfn.XLOOKUP(Orders[[#This Row],[_ProductID]],Products!A:A,Products!C:C)</f>
        <v>Kitchen &amp; Dining</v>
      </c>
      <c r="O7449">
        <v>37</v>
      </c>
      <c r="P7449">
        <v>7.4999999999999997E-2</v>
      </c>
      <c r="Q7449" s="2">
        <v>1118.9000000000001</v>
      </c>
      <c r="R7449" s="2">
        <v>727.28500000000008</v>
      </c>
      <c r="S7449" s="2">
        <v>5174.9125000000004</v>
      </c>
      <c r="T7449" s="2">
        <v>1538.4875000000002</v>
      </c>
    </row>
    <row r="7450" spans="1:20" x14ac:dyDescent="0.25">
      <c r="A7450" t="s">
        <v>546</v>
      </c>
      <c r="B7450" t="s">
        <v>1</v>
      </c>
      <c r="C7450" t="s">
        <v>6</v>
      </c>
      <c r="D7450" s="1">
        <v>43200</v>
      </c>
      <c r="E7450" s="1">
        <v>43315</v>
      </c>
      <c r="F7450" s="1">
        <v>43326</v>
      </c>
      <c r="G7450" s="1">
        <v>43336</v>
      </c>
      <c r="H7450" s="13">
        <f>Orders[[#This Row],[DeliveryDate]]-Orders[[#This Row],[OrderDate]]</f>
        <v>21</v>
      </c>
      <c r="I7450" t="s">
        <v>3</v>
      </c>
      <c r="J7450" t="str">
        <f>_xlfn.XLOOKUP(Orders[[#This Row],[_SalesRepID]],'Sales team'!A:A,'Sales team'!B:B)</f>
        <v>Jonathan Hawkins</v>
      </c>
      <c r="K7450">
        <v>10</v>
      </c>
      <c r="L7450">
        <v>4</v>
      </c>
      <c r="M7450">
        <v>159</v>
      </c>
      <c r="N7450" t="str">
        <f>_xlfn.XLOOKUP(Orders[[#This Row],[_ProductID]],Products!A:A,Products!C:C)</f>
        <v>Home décor</v>
      </c>
      <c r="O7450">
        <v>11</v>
      </c>
      <c r="P7450">
        <v>0.05</v>
      </c>
      <c r="Q7450" s="2">
        <v>6391.8</v>
      </c>
      <c r="R7450" s="2">
        <v>5113.4400000000005</v>
      </c>
      <c r="S7450" s="2">
        <v>12144.42</v>
      </c>
      <c r="T7450" s="2">
        <v>1917.5399999999991</v>
      </c>
    </row>
    <row r="7451" spans="1:20" x14ac:dyDescent="0.25">
      <c r="A7451" t="s">
        <v>547</v>
      </c>
      <c r="B7451" t="s">
        <v>1</v>
      </c>
      <c r="C7451" t="s">
        <v>13</v>
      </c>
      <c r="D7451" s="1">
        <v>43200</v>
      </c>
      <c r="E7451" s="1">
        <v>43315</v>
      </c>
      <c r="F7451" s="1">
        <v>43323</v>
      </c>
      <c r="G7451" s="1">
        <v>43321</v>
      </c>
      <c r="H7451" s="13">
        <f>Orders[[#This Row],[DeliveryDate]]-Orders[[#This Row],[OrderDate]]</f>
        <v>6</v>
      </c>
      <c r="I7451" t="s">
        <v>3</v>
      </c>
      <c r="J7451" t="str">
        <f>_xlfn.XLOOKUP(Orders[[#This Row],[_SalesRepID]],'Sales team'!A:A,'Sales team'!B:B)</f>
        <v>Jerry Green</v>
      </c>
      <c r="K7451">
        <v>3</v>
      </c>
      <c r="L7451">
        <v>13</v>
      </c>
      <c r="M7451">
        <v>269</v>
      </c>
      <c r="N7451" t="str">
        <f>_xlfn.XLOOKUP(Orders[[#This Row],[_ProductID]],Products!A:A,Products!C:C)</f>
        <v>Home décor</v>
      </c>
      <c r="O7451">
        <v>31</v>
      </c>
      <c r="P7451">
        <v>0.15</v>
      </c>
      <c r="Q7451" s="2">
        <v>2740.3</v>
      </c>
      <c r="R7451" s="2">
        <v>1123.5229999999999</v>
      </c>
      <c r="S7451" s="2">
        <v>18634.04</v>
      </c>
      <c r="T7451" s="2">
        <v>9645.8560000000016</v>
      </c>
    </row>
    <row r="7452" spans="1:20" x14ac:dyDescent="0.25">
      <c r="A7452" t="s">
        <v>548</v>
      </c>
      <c r="B7452" t="s">
        <v>5</v>
      </c>
      <c r="C7452" t="s">
        <v>46</v>
      </c>
      <c r="D7452" s="1">
        <v>43200</v>
      </c>
      <c r="E7452" s="1">
        <v>43315</v>
      </c>
      <c r="F7452" s="1">
        <v>43336</v>
      </c>
      <c r="G7452" s="1">
        <v>43325</v>
      </c>
      <c r="H7452" s="13">
        <f>Orders[[#This Row],[DeliveryDate]]-Orders[[#This Row],[OrderDate]]</f>
        <v>10</v>
      </c>
      <c r="I7452" t="s">
        <v>3</v>
      </c>
      <c r="J7452" t="str">
        <f>_xlfn.XLOOKUP(Orders[[#This Row],[_SalesRepID]],'Sales team'!A:A,'Sales team'!B:B)</f>
        <v>Todd Roberts</v>
      </c>
      <c r="K7452">
        <v>13</v>
      </c>
      <c r="L7452">
        <v>48</v>
      </c>
      <c r="M7452">
        <v>60</v>
      </c>
      <c r="N7452" t="str">
        <f>_xlfn.XLOOKUP(Orders[[#This Row],[_ProductID]],Products!A:A,Products!C:C)</f>
        <v>Home décor</v>
      </c>
      <c r="O7452">
        <v>40</v>
      </c>
      <c r="P7452">
        <v>0.15</v>
      </c>
      <c r="Q7452" s="2">
        <v>924.6</v>
      </c>
      <c r="R7452" s="2">
        <v>536.26800000000003</v>
      </c>
      <c r="S7452" s="2">
        <v>2357.73</v>
      </c>
      <c r="T7452" s="2">
        <v>748.92599999999993</v>
      </c>
    </row>
    <row r="7453" spans="1:20" x14ac:dyDescent="0.25">
      <c r="A7453" t="s">
        <v>549</v>
      </c>
      <c r="B7453" t="s">
        <v>1</v>
      </c>
      <c r="C7453" t="s">
        <v>15</v>
      </c>
      <c r="D7453" s="1">
        <v>43200</v>
      </c>
      <c r="E7453" s="1">
        <v>43315</v>
      </c>
      <c r="F7453" s="1">
        <v>43324</v>
      </c>
      <c r="G7453" s="1">
        <v>43321</v>
      </c>
      <c r="H7453" s="13">
        <f>Orders[[#This Row],[DeliveryDate]]-Orders[[#This Row],[OrderDate]]</f>
        <v>6</v>
      </c>
      <c r="I7453" t="s">
        <v>3</v>
      </c>
      <c r="J7453" t="str">
        <f>_xlfn.XLOOKUP(Orders[[#This Row],[_SalesRepID]],'Sales team'!A:A,'Sales team'!B:B)</f>
        <v>Joshua Little</v>
      </c>
      <c r="K7453">
        <v>11</v>
      </c>
      <c r="L7453">
        <v>41</v>
      </c>
      <c r="M7453">
        <v>22</v>
      </c>
      <c r="N7453" t="str">
        <f>_xlfn.XLOOKUP(Orders[[#This Row],[_ProductID]],Products!A:A,Products!C:C)</f>
        <v>Kitchen &amp; Dining</v>
      </c>
      <c r="O7453">
        <v>16</v>
      </c>
      <c r="P7453">
        <v>0.15</v>
      </c>
      <c r="Q7453" s="2">
        <v>1031.8</v>
      </c>
      <c r="R7453" s="2">
        <v>505.58199999999999</v>
      </c>
      <c r="S7453" s="2">
        <v>4385.1499999999996</v>
      </c>
      <c r="T7453" s="2">
        <v>1857.2399999999998</v>
      </c>
    </row>
    <row r="7454" spans="1:20" x14ac:dyDescent="0.25">
      <c r="A7454" t="s">
        <v>550</v>
      </c>
      <c r="B7454" t="s">
        <v>8</v>
      </c>
      <c r="C7454" t="s">
        <v>6</v>
      </c>
      <c r="D7454" s="1">
        <v>43200</v>
      </c>
      <c r="E7454" s="1">
        <v>43315</v>
      </c>
      <c r="F7454" s="1">
        <v>43332</v>
      </c>
      <c r="G7454" s="1">
        <v>43336</v>
      </c>
      <c r="H7454" s="13">
        <f>Orders[[#This Row],[DeliveryDate]]-Orders[[#This Row],[OrderDate]]</f>
        <v>21</v>
      </c>
      <c r="I7454" t="s">
        <v>3</v>
      </c>
      <c r="J7454" t="str">
        <f>_xlfn.XLOOKUP(Orders[[#This Row],[_SalesRepID]],'Sales team'!A:A,'Sales team'!B:B)</f>
        <v>Patrick Graham</v>
      </c>
      <c r="K7454">
        <v>25</v>
      </c>
      <c r="L7454">
        <v>11</v>
      </c>
      <c r="M7454">
        <v>90</v>
      </c>
      <c r="N7454" t="str">
        <f>_xlfn.XLOOKUP(Orders[[#This Row],[_ProductID]],Products!A:A,Products!C:C)</f>
        <v>Home décor</v>
      </c>
      <c r="O7454">
        <v>21</v>
      </c>
      <c r="P7454">
        <v>0.2</v>
      </c>
      <c r="Q7454" s="2">
        <v>1098.8</v>
      </c>
      <c r="R7454" s="2">
        <v>769.16</v>
      </c>
      <c r="S7454" s="2">
        <v>879.04</v>
      </c>
      <c r="T7454" s="2">
        <v>109.88</v>
      </c>
    </row>
    <row r="7455" spans="1:20" x14ac:dyDescent="0.25">
      <c r="A7455" t="s">
        <v>551</v>
      </c>
      <c r="B7455" t="s">
        <v>10</v>
      </c>
      <c r="C7455" t="s">
        <v>13</v>
      </c>
      <c r="D7455" s="1">
        <v>43200</v>
      </c>
      <c r="E7455" s="1">
        <v>43315</v>
      </c>
      <c r="F7455" s="1">
        <v>43317</v>
      </c>
      <c r="G7455" s="1">
        <v>43346</v>
      </c>
      <c r="H7455" s="13">
        <f>Orders[[#This Row],[DeliveryDate]]-Orders[[#This Row],[OrderDate]]</f>
        <v>31</v>
      </c>
      <c r="I7455" t="s">
        <v>3</v>
      </c>
      <c r="J7455" t="str">
        <f>_xlfn.XLOOKUP(Orders[[#This Row],[_SalesRepID]],'Sales team'!A:A,'Sales team'!B:B)</f>
        <v>Shawn Torres</v>
      </c>
      <c r="K7455">
        <v>27</v>
      </c>
      <c r="L7455">
        <v>10</v>
      </c>
      <c r="M7455">
        <v>279</v>
      </c>
      <c r="N7455" t="str">
        <f>_xlfn.XLOOKUP(Orders[[#This Row],[_ProductID]],Products!A:A,Products!C:C)</f>
        <v>Outdoor</v>
      </c>
      <c r="O7455">
        <v>18</v>
      </c>
      <c r="P7455">
        <v>0.05</v>
      </c>
      <c r="Q7455" s="2">
        <v>1132.3</v>
      </c>
      <c r="R7455" s="2">
        <v>713.34899999999993</v>
      </c>
      <c r="S7455" s="2">
        <v>3227.0549999999994</v>
      </c>
      <c r="T7455" s="2">
        <v>1087.0079999999998</v>
      </c>
    </row>
    <row r="7456" spans="1:20" x14ac:dyDescent="0.25">
      <c r="A7456" t="s">
        <v>552</v>
      </c>
      <c r="B7456" t="s">
        <v>8</v>
      </c>
      <c r="C7456" t="s">
        <v>25</v>
      </c>
      <c r="D7456" s="1">
        <v>43200</v>
      </c>
      <c r="E7456" s="1">
        <v>43315</v>
      </c>
      <c r="F7456" s="1">
        <v>43319</v>
      </c>
      <c r="G7456" s="1">
        <v>43332</v>
      </c>
      <c r="H7456" s="13">
        <f>Orders[[#This Row],[DeliveryDate]]-Orders[[#This Row],[OrderDate]]</f>
        <v>17</v>
      </c>
      <c r="I7456" t="s">
        <v>3</v>
      </c>
      <c r="J7456" t="str">
        <f>_xlfn.XLOOKUP(Orders[[#This Row],[_SalesRepID]],'Sales team'!A:A,'Sales team'!B:B)</f>
        <v>Patrick Graham</v>
      </c>
      <c r="K7456">
        <v>25</v>
      </c>
      <c r="L7456">
        <v>12</v>
      </c>
      <c r="M7456">
        <v>350</v>
      </c>
      <c r="N7456" t="str">
        <f>_xlfn.XLOOKUP(Orders[[#This Row],[_ProductID]],Products!A:A,Products!C:C)</f>
        <v>Home décor</v>
      </c>
      <c r="O7456">
        <v>45</v>
      </c>
      <c r="P7456">
        <v>0.05</v>
      </c>
      <c r="Q7456" s="2">
        <v>2465.6</v>
      </c>
      <c r="R7456" s="2">
        <v>1602.64</v>
      </c>
      <c r="S7456" s="2">
        <v>7026.9599999999991</v>
      </c>
      <c r="T7456" s="2">
        <v>2219.0399999999991</v>
      </c>
    </row>
    <row r="7457" spans="1:20" x14ac:dyDescent="0.25">
      <c r="A7457" t="s">
        <v>553</v>
      </c>
      <c r="B7457" t="s">
        <v>5</v>
      </c>
      <c r="C7457" t="s">
        <v>6</v>
      </c>
      <c r="D7457" s="1">
        <v>43200</v>
      </c>
      <c r="E7457" s="1">
        <v>43315</v>
      </c>
      <c r="F7457" s="1">
        <v>43320</v>
      </c>
      <c r="G7457" s="1">
        <v>43327</v>
      </c>
      <c r="H7457" s="13">
        <f>Orders[[#This Row],[DeliveryDate]]-Orders[[#This Row],[OrderDate]]</f>
        <v>12</v>
      </c>
      <c r="I7457" t="s">
        <v>3</v>
      </c>
      <c r="J7457" t="str">
        <f>_xlfn.XLOOKUP(Orders[[#This Row],[_SalesRepID]],'Sales team'!A:A,'Sales team'!B:B)</f>
        <v>Frank Brown</v>
      </c>
      <c r="K7457">
        <v>17</v>
      </c>
      <c r="L7457">
        <v>47</v>
      </c>
      <c r="M7457">
        <v>127</v>
      </c>
      <c r="N7457" t="str">
        <f>_xlfn.XLOOKUP(Orders[[#This Row],[_ProductID]],Products!A:A,Products!C:C)</f>
        <v>Home décor</v>
      </c>
      <c r="O7457">
        <v>26</v>
      </c>
      <c r="P7457">
        <v>0.1</v>
      </c>
      <c r="Q7457" s="2">
        <v>1005</v>
      </c>
      <c r="R7457" s="2">
        <v>462.3</v>
      </c>
      <c r="S7457" s="2">
        <v>5427</v>
      </c>
      <c r="T7457" s="2">
        <v>2653.2</v>
      </c>
    </row>
    <row r="7458" spans="1:20" x14ac:dyDescent="0.25">
      <c r="A7458" t="s">
        <v>540</v>
      </c>
      <c r="B7458" t="s">
        <v>8</v>
      </c>
      <c r="C7458" t="s">
        <v>6</v>
      </c>
      <c r="D7458" s="1">
        <v>43200</v>
      </c>
      <c r="E7458" s="1">
        <v>43314</v>
      </c>
      <c r="F7458" s="1">
        <v>43333</v>
      </c>
      <c r="G7458" s="1">
        <v>43349</v>
      </c>
      <c r="H7458" s="13">
        <f>Orders[[#This Row],[DeliveryDate]]-Orders[[#This Row],[OrderDate]]</f>
        <v>35</v>
      </c>
      <c r="I7458" t="s">
        <v>3</v>
      </c>
      <c r="J7458" t="str">
        <f>_xlfn.XLOOKUP(Orders[[#This Row],[_SalesRepID]],'Sales team'!A:A,'Sales team'!B:B)</f>
        <v>Anthony Torres</v>
      </c>
      <c r="K7458">
        <v>20</v>
      </c>
      <c r="L7458">
        <v>40</v>
      </c>
      <c r="M7458">
        <v>190</v>
      </c>
      <c r="N7458" t="str">
        <f>_xlfn.XLOOKUP(Orders[[#This Row],[_ProductID]],Products!A:A,Products!C:C)</f>
        <v>Home décor</v>
      </c>
      <c r="O7458">
        <v>14</v>
      </c>
      <c r="P7458">
        <v>0.3</v>
      </c>
      <c r="Q7458" s="2">
        <v>3879.3</v>
      </c>
      <c r="R7458" s="2">
        <v>2288.7869999999998</v>
      </c>
      <c r="S7458" s="2">
        <v>13577.55</v>
      </c>
      <c r="T7458" s="2">
        <v>2133.6149999999998</v>
      </c>
    </row>
    <row r="7459" spans="1:20" x14ac:dyDescent="0.25">
      <c r="A7459" t="s">
        <v>541</v>
      </c>
      <c r="B7459" t="s">
        <v>5</v>
      </c>
      <c r="C7459" t="s">
        <v>2</v>
      </c>
      <c r="D7459" s="1">
        <v>43200</v>
      </c>
      <c r="E7459" s="1">
        <v>43314</v>
      </c>
      <c r="F7459" s="1">
        <v>43330</v>
      </c>
      <c r="G7459" s="1">
        <v>43356</v>
      </c>
      <c r="H7459" s="13">
        <f>Orders[[#This Row],[DeliveryDate]]-Orders[[#This Row],[OrderDate]]</f>
        <v>42</v>
      </c>
      <c r="I7459" t="s">
        <v>3</v>
      </c>
      <c r="J7459" t="str">
        <f>_xlfn.XLOOKUP(Orders[[#This Row],[_SalesRepID]],'Sales team'!A:A,'Sales team'!B:B)</f>
        <v>Carl Nguyen</v>
      </c>
      <c r="K7459">
        <v>12</v>
      </c>
      <c r="L7459">
        <v>37</v>
      </c>
      <c r="M7459">
        <v>219</v>
      </c>
      <c r="N7459" t="str">
        <f>_xlfn.XLOOKUP(Orders[[#This Row],[_ProductID]],Products!A:A,Products!C:C)</f>
        <v>Kitchen &amp; Dining</v>
      </c>
      <c r="O7459">
        <v>7</v>
      </c>
      <c r="P7459">
        <v>0.1</v>
      </c>
      <c r="Q7459" s="2">
        <v>3865.9</v>
      </c>
      <c r="R7459" s="2">
        <v>3170.038</v>
      </c>
      <c r="S7459" s="2">
        <v>13917.24</v>
      </c>
      <c r="T7459" s="2">
        <v>1237.0879999999997</v>
      </c>
    </row>
    <row r="7460" spans="1:20" x14ac:dyDescent="0.25">
      <c r="A7460" t="s">
        <v>542</v>
      </c>
      <c r="B7460" t="s">
        <v>5</v>
      </c>
      <c r="C7460" t="s">
        <v>6</v>
      </c>
      <c r="D7460" s="1">
        <v>43200</v>
      </c>
      <c r="E7460" s="1">
        <v>43314</v>
      </c>
      <c r="F7460" s="1">
        <v>43338</v>
      </c>
      <c r="G7460" s="1">
        <v>43336</v>
      </c>
      <c r="H7460" s="13">
        <f>Orders[[#This Row],[DeliveryDate]]-Orders[[#This Row],[OrderDate]]</f>
        <v>22</v>
      </c>
      <c r="I7460" t="s">
        <v>3</v>
      </c>
      <c r="J7460" t="str">
        <f>_xlfn.XLOOKUP(Orders[[#This Row],[_SalesRepID]],'Sales team'!A:A,'Sales team'!B:B)</f>
        <v>Nicholas Cunningham</v>
      </c>
      <c r="K7460">
        <v>19</v>
      </c>
      <c r="L7460">
        <v>35</v>
      </c>
      <c r="M7460">
        <v>121</v>
      </c>
      <c r="N7460" t="str">
        <f>_xlfn.XLOOKUP(Orders[[#This Row],[_ProductID]],Products!A:A,Products!C:C)</f>
        <v>Electronics</v>
      </c>
      <c r="O7460">
        <v>6</v>
      </c>
      <c r="P7460">
        <v>7.4999999999999997E-2</v>
      </c>
      <c r="Q7460" s="2">
        <v>1835.8</v>
      </c>
      <c r="R7460" s="2">
        <v>1248.3440000000001</v>
      </c>
      <c r="S7460" s="2">
        <v>10188.69</v>
      </c>
      <c r="T7460" s="2">
        <v>2698.6260000000002</v>
      </c>
    </row>
    <row r="7461" spans="1:20" x14ac:dyDescent="0.25">
      <c r="A7461" t="s">
        <v>543</v>
      </c>
      <c r="B7461" t="s">
        <v>1</v>
      </c>
      <c r="C7461" t="s">
        <v>25</v>
      </c>
      <c r="D7461" s="1">
        <v>43200</v>
      </c>
      <c r="E7461" s="1">
        <v>43314</v>
      </c>
      <c r="F7461" s="1">
        <v>43332</v>
      </c>
      <c r="G7461" s="1">
        <v>43336</v>
      </c>
      <c r="H7461" s="13">
        <f>Orders[[#This Row],[DeliveryDate]]-Orders[[#This Row],[OrderDate]]</f>
        <v>22</v>
      </c>
      <c r="I7461" t="s">
        <v>3</v>
      </c>
      <c r="J7461" t="str">
        <f>_xlfn.XLOOKUP(Orders[[#This Row],[_SalesRepID]],'Sales team'!A:A,'Sales team'!B:B)</f>
        <v>George Lewis</v>
      </c>
      <c r="K7461">
        <v>8</v>
      </c>
      <c r="L7461">
        <v>37</v>
      </c>
      <c r="M7461">
        <v>334</v>
      </c>
      <c r="N7461" t="str">
        <f>_xlfn.XLOOKUP(Orders[[#This Row],[_ProductID]],Products!A:A,Products!C:C)</f>
        <v>Home décor</v>
      </c>
      <c r="O7461">
        <v>23</v>
      </c>
      <c r="P7461">
        <v>0.15</v>
      </c>
      <c r="Q7461" s="2">
        <v>234.5</v>
      </c>
      <c r="R7461" s="2">
        <v>180.565</v>
      </c>
      <c r="S7461" s="2">
        <v>996.625</v>
      </c>
      <c r="T7461" s="2">
        <v>93.799999999999955</v>
      </c>
    </row>
    <row r="7462" spans="1:20" x14ac:dyDescent="0.25">
      <c r="A7462" t="s">
        <v>544</v>
      </c>
      <c r="B7462" t="s">
        <v>1</v>
      </c>
      <c r="C7462" t="s">
        <v>13</v>
      </c>
      <c r="D7462" s="1">
        <v>43200</v>
      </c>
      <c r="E7462" s="1">
        <v>43314</v>
      </c>
      <c r="F7462" s="1">
        <v>43327</v>
      </c>
      <c r="G7462" s="1">
        <v>43326</v>
      </c>
      <c r="H7462" s="13">
        <f>Orders[[#This Row],[DeliveryDate]]-Orders[[#This Row],[OrderDate]]</f>
        <v>12</v>
      </c>
      <c r="I7462" t="s">
        <v>3</v>
      </c>
      <c r="J7462" t="str">
        <f>_xlfn.XLOOKUP(Orders[[#This Row],[_SalesRepID]],'Sales team'!A:A,'Sales team'!B:B)</f>
        <v>Shawn Cook</v>
      </c>
      <c r="K7462">
        <v>7</v>
      </c>
      <c r="L7462">
        <v>10</v>
      </c>
      <c r="M7462">
        <v>283</v>
      </c>
      <c r="N7462" t="str">
        <f>_xlfn.XLOOKUP(Orders[[#This Row],[_ProductID]],Products!A:A,Products!C:C)</f>
        <v>Furniture</v>
      </c>
      <c r="O7462">
        <v>34</v>
      </c>
      <c r="P7462">
        <v>0.15</v>
      </c>
      <c r="Q7462" s="2">
        <v>757.1</v>
      </c>
      <c r="R7462" s="2">
        <v>507.25700000000006</v>
      </c>
      <c r="S7462" s="2">
        <v>1287.07</v>
      </c>
      <c r="T7462" s="2">
        <v>272.55599999999981</v>
      </c>
    </row>
    <row r="7463" spans="1:20" x14ac:dyDescent="0.25">
      <c r="A7463" t="s">
        <v>545</v>
      </c>
      <c r="B7463" t="s">
        <v>10</v>
      </c>
      <c r="C7463" t="s">
        <v>2</v>
      </c>
      <c r="D7463" s="1">
        <v>43200</v>
      </c>
      <c r="E7463" s="1">
        <v>43314</v>
      </c>
      <c r="F7463" s="1">
        <v>43332</v>
      </c>
      <c r="G7463" s="1">
        <v>43339</v>
      </c>
      <c r="H7463" s="13">
        <f>Orders[[#This Row],[DeliveryDate]]-Orders[[#This Row],[OrderDate]]</f>
        <v>25</v>
      </c>
      <c r="I7463" t="s">
        <v>3</v>
      </c>
      <c r="J7463" t="str">
        <f>_xlfn.XLOOKUP(Orders[[#This Row],[_SalesRepID]],'Sales team'!A:A,'Sales team'!B:B)</f>
        <v>Donald Reynolds</v>
      </c>
      <c r="K7463">
        <v>26</v>
      </c>
      <c r="L7463">
        <v>39</v>
      </c>
      <c r="M7463">
        <v>212</v>
      </c>
      <c r="N7463" t="str">
        <f>_xlfn.XLOOKUP(Orders[[#This Row],[_ProductID]],Products!A:A,Products!C:C)</f>
        <v>Electronics</v>
      </c>
      <c r="O7463">
        <v>25</v>
      </c>
      <c r="P7463">
        <v>0.05</v>
      </c>
      <c r="Q7463" s="2">
        <v>1005</v>
      </c>
      <c r="R7463" s="2">
        <v>703.5</v>
      </c>
      <c r="S7463" s="2">
        <v>7638</v>
      </c>
      <c r="T7463" s="2">
        <v>2010</v>
      </c>
    </row>
    <row r="7464" spans="1:20" x14ac:dyDescent="0.25">
      <c r="A7464" t="s">
        <v>532</v>
      </c>
      <c r="B7464" t="s">
        <v>8</v>
      </c>
      <c r="C7464" t="s">
        <v>6</v>
      </c>
      <c r="D7464" s="1">
        <v>43200</v>
      </c>
      <c r="E7464" s="1">
        <v>43313</v>
      </c>
      <c r="F7464" s="1">
        <v>43333</v>
      </c>
      <c r="G7464" s="1">
        <v>43332</v>
      </c>
      <c r="H7464" s="13">
        <f>Orders[[#This Row],[DeliveryDate]]-Orders[[#This Row],[OrderDate]]</f>
        <v>19</v>
      </c>
      <c r="I7464" t="s">
        <v>3</v>
      </c>
      <c r="J7464" t="str">
        <f>_xlfn.XLOOKUP(Orders[[#This Row],[_SalesRepID]],'Sales team'!A:A,'Sales team'!B:B)</f>
        <v>Douglas Tucker</v>
      </c>
      <c r="K7464">
        <v>23</v>
      </c>
      <c r="L7464">
        <v>4</v>
      </c>
      <c r="M7464">
        <v>202</v>
      </c>
      <c r="N7464" t="str">
        <f>_xlfn.XLOOKUP(Orders[[#This Row],[_ProductID]],Products!A:A,Products!C:C)</f>
        <v>Home décor</v>
      </c>
      <c r="O7464">
        <v>26</v>
      </c>
      <c r="P7464">
        <v>0.3</v>
      </c>
      <c r="Q7464" s="2">
        <v>5808.9000000000005</v>
      </c>
      <c r="R7464" s="2">
        <v>3369.1620000000003</v>
      </c>
      <c r="S7464" s="2">
        <v>4066.23</v>
      </c>
      <c r="T7464" s="2">
        <v>697.06799999999976</v>
      </c>
    </row>
    <row r="7465" spans="1:20" x14ac:dyDescent="0.25">
      <c r="A7465" t="s">
        <v>533</v>
      </c>
      <c r="B7465" t="s">
        <v>1</v>
      </c>
      <c r="C7465" t="s">
        <v>2</v>
      </c>
      <c r="D7465" s="1">
        <v>43200</v>
      </c>
      <c r="E7465" s="1">
        <v>43313</v>
      </c>
      <c r="F7465" s="1">
        <v>43332</v>
      </c>
      <c r="G7465" s="1">
        <v>43353</v>
      </c>
      <c r="H7465" s="13">
        <f>Orders[[#This Row],[DeliveryDate]]-Orders[[#This Row],[OrderDate]]</f>
        <v>40</v>
      </c>
      <c r="I7465" t="s">
        <v>3</v>
      </c>
      <c r="J7465" t="str">
        <f>_xlfn.XLOOKUP(Orders[[#This Row],[_SalesRepID]],'Sales team'!A:A,'Sales team'!B:B)</f>
        <v>Adam Hernandez</v>
      </c>
      <c r="K7465">
        <v>1</v>
      </c>
      <c r="L7465">
        <v>21</v>
      </c>
      <c r="M7465">
        <v>205</v>
      </c>
      <c r="N7465" t="str">
        <f>_xlfn.XLOOKUP(Orders[[#This Row],[_ProductID]],Products!A:A,Products!C:C)</f>
        <v>Furniture</v>
      </c>
      <c r="O7465">
        <v>19</v>
      </c>
      <c r="P7465">
        <v>0.2</v>
      </c>
      <c r="Q7465" s="2">
        <v>3926.2000000000003</v>
      </c>
      <c r="R7465" s="2">
        <v>1845.3140000000001</v>
      </c>
      <c r="S7465" s="2">
        <v>18845.760000000002</v>
      </c>
      <c r="T7465" s="2">
        <v>7773.876000000002</v>
      </c>
    </row>
    <row r="7466" spans="1:20" x14ac:dyDescent="0.25">
      <c r="A7466" t="s">
        <v>534</v>
      </c>
      <c r="B7466" t="s">
        <v>8</v>
      </c>
      <c r="C7466" t="s">
        <v>13</v>
      </c>
      <c r="D7466" s="1">
        <v>43200</v>
      </c>
      <c r="E7466" s="1">
        <v>43313</v>
      </c>
      <c r="F7466" s="1">
        <v>43319</v>
      </c>
      <c r="G7466" s="1">
        <v>43333</v>
      </c>
      <c r="H7466" s="13">
        <f>Orders[[#This Row],[DeliveryDate]]-Orders[[#This Row],[OrderDate]]</f>
        <v>20</v>
      </c>
      <c r="I7466" t="s">
        <v>3</v>
      </c>
      <c r="J7466" t="str">
        <f>_xlfn.XLOOKUP(Orders[[#This Row],[_SalesRepID]],'Sales team'!A:A,'Sales team'!B:B)</f>
        <v>Douglas Tucker</v>
      </c>
      <c r="K7466">
        <v>23</v>
      </c>
      <c r="L7466">
        <v>29</v>
      </c>
      <c r="M7466">
        <v>287</v>
      </c>
      <c r="N7466" t="str">
        <f>_xlfn.XLOOKUP(Orders[[#This Row],[_ProductID]],Products!A:A,Products!C:C)</f>
        <v>Furniture</v>
      </c>
      <c r="O7466">
        <v>38</v>
      </c>
      <c r="P7466">
        <v>0.1</v>
      </c>
      <c r="Q7466" s="2">
        <v>201</v>
      </c>
      <c r="R7466" s="2">
        <v>160.80000000000001</v>
      </c>
      <c r="S7466" s="2">
        <v>1447.2</v>
      </c>
      <c r="T7466" s="2">
        <v>160.79999999999995</v>
      </c>
    </row>
    <row r="7467" spans="1:20" x14ac:dyDescent="0.25">
      <c r="A7467" t="s">
        <v>535</v>
      </c>
      <c r="B7467" t="s">
        <v>5</v>
      </c>
      <c r="C7467" t="s">
        <v>15</v>
      </c>
      <c r="D7467" s="1">
        <v>43200</v>
      </c>
      <c r="E7467" s="1">
        <v>43313</v>
      </c>
      <c r="F7467" s="1">
        <v>43334</v>
      </c>
      <c r="G7467" s="1">
        <v>43322</v>
      </c>
      <c r="H7467" s="13">
        <f>Orders[[#This Row],[DeliveryDate]]-Orders[[#This Row],[OrderDate]]</f>
        <v>9</v>
      </c>
      <c r="I7467" t="s">
        <v>3</v>
      </c>
      <c r="J7467" t="str">
        <f>_xlfn.XLOOKUP(Orders[[#This Row],[_SalesRepID]],'Sales team'!A:A,'Sales team'!B:B)</f>
        <v>Anthony Torres</v>
      </c>
      <c r="K7467">
        <v>20</v>
      </c>
      <c r="L7467">
        <v>39</v>
      </c>
      <c r="M7467">
        <v>16</v>
      </c>
      <c r="N7467" t="str">
        <f>_xlfn.XLOOKUP(Orders[[#This Row],[_ProductID]],Products!A:A,Products!C:C)</f>
        <v>Home décor</v>
      </c>
      <c r="O7467">
        <v>27</v>
      </c>
      <c r="P7467">
        <v>0.1</v>
      </c>
      <c r="Q7467" s="2">
        <v>1882.7</v>
      </c>
      <c r="R7467" s="2">
        <v>1430.8520000000001</v>
      </c>
      <c r="S7467" s="2">
        <v>1694.43</v>
      </c>
      <c r="T7467" s="2">
        <v>263.57799999999997</v>
      </c>
    </row>
    <row r="7468" spans="1:20" x14ac:dyDescent="0.25">
      <c r="A7468" t="s">
        <v>536</v>
      </c>
      <c r="B7468" t="s">
        <v>10</v>
      </c>
      <c r="C7468" t="s">
        <v>6</v>
      </c>
      <c r="D7468" s="1">
        <v>43200</v>
      </c>
      <c r="E7468" s="1">
        <v>43313</v>
      </c>
      <c r="F7468" s="1">
        <v>43328</v>
      </c>
      <c r="G7468" s="1">
        <v>43346</v>
      </c>
      <c r="H7468" s="13">
        <f>Orders[[#This Row],[DeliveryDate]]-Orders[[#This Row],[OrderDate]]</f>
        <v>33</v>
      </c>
      <c r="I7468" t="s">
        <v>3</v>
      </c>
      <c r="J7468" t="str">
        <f>_xlfn.XLOOKUP(Orders[[#This Row],[_SalesRepID]],'Sales team'!A:A,'Sales team'!B:B)</f>
        <v>Patrick Graham</v>
      </c>
      <c r="K7468">
        <v>25</v>
      </c>
      <c r="L7468">
        <v>30</v>
      </c>
      <c r="M7468">
        <v>149</v>
      </c>
      <c r="N7468" t="str">
        <f>_xlfn.XLOOKUP(Orders[[#This Row],[_ProductID]],Products!A:A,Products!C:C)</f>
        <v>Furniture</v>
      </c>
      <c r="O7468">
        <v>22</v>
      </c>
      <c r="P7468">
        <v>0.05</v>
      </c>
      <c r="Q7468" s="2">
        <v>2532.6</v>
      </c>
      <c r="R7468" s="2">
        <v>1089.018</v>
      </c>
      <c r="S7468" s="2">
        <v>14435.819999999998</v>
      </c>
      <c r="T7468" s="2">
        <v>7901.7119999999977</v>
      </c>
    </row>
    <row r="7469" spans="1:20" x14ac:dyDescent="0.25">
      <c r="A7469" t="s">
        <v>537</v>
      </c>
      <c r="B7469" t="s">
        <v>5</v>
      </c>
      <c r="C7469" t="s">
        <v>15</v>
      </c>
      <c r="D7469" s="1">
        <v>43200</v>
      </c>
      <c r="E7469" s="1">
        <v>43313</v>
      </c>
      <c r="F7469" s="1">
        <v>43317</v>
      </c>
      <c r="G7469" s="1">
        <v>43335</v>
      </c>
      <c r="H7469" s="13">
        <f>Orders[[#This Row],[DeliveryDate]]-Orders[[#This Row],[OrderDate]]</f>
        <v>22</v>
      </c>
      <c r="I7469" t="s">
        <v>3</v>
      </c>
      <c r="J7469" t="str">
        <f>_xlfn.XLOOKUP(Orders[[#This Row],[_SalesRepID]],'Sales team'!A:A,'Sales team'!B:B)</f>
        <v>Shawn Wallace</v>
      </c>
      <c r="K7469">
        <v>18</v>
      </c>
      <c r="L7469">
        <v>33</v>
      </c>
      <c r="M7469">
        <v>22</v>
      </c>
      <c r="N7469" t="str">
        <f>_xlfn.XLOOKUP(Orders[[#This Row],[_ProductID]],Products!A:A,Products!C:C)</f>
        <v>Home décor</v>
      </c>
      <c r="O7469">
        <v>31</v>
      </c>
      <c r="P7469">
        <v>0.05</v>
      </c>
      <c r="Q7469" s="2">
        <v>207.70000000000002</v>
      </c>
      <c r="R7469" s="2">
        <v>135.00500000000002</v>
      </c>
      <c r="S7469" s="2">
        <v>1578.52</v>
      </c>
      <c r="T7469" s="2">
        <v>498.47999999999979</v>
      </c>
    </row>
    <row r="7470" spans="1:20" x14ac:dyDescent="0.25">
      <c r="A7470" t="s">
        <v>538</v>
      </c>
      <c r="B7470" t="s">
        <v>5</v>
      </c>
      <c r="C7470" t="s">
        <v>6</v>
      </c>
      <c r="D7470" s="1">
        <v>43200</v>
      </c>
      <c r="E7470" s="1">
        <v>43313</v>
      </c>
      <c r="F7470" s="1">
        <v>43336</v>
      </c>
      <c r="G7470" s="1">
        <v>43327</v>
      </c>
      <c r="H7470" s="13">
        <f>Orders[[#This Row],[DeliveryDate]]-Orders[[#This Row],[OrderDate]]</f>
        <v>14</v>
      </c>
      <c r="I7470" t="s">
        <v>3</v>
      </c>
      <c r="J7470" t="str">
        <f>_xlfn.XLOOKUP(Orders[[#This Row],[_SalesRepID]],'Sales team'!A:A,'Sales team'!B:B)</f>
        <v>Anthony Torres</v>
      </c>
      <c r="K7470">
        <v>20</v>
      </c>
      <c r="L7470">
        <v>41</v>
      </c>
      <c r="M7470">
        <v>115</v>
      </c>
      <c r="N7470" t="str">
        <f>_xlfn.XLOOKUP(Orders[[#This Row],[_ProductID]],Products!A:A,Products!C:C)</f>
        <v>Outdoor</v>
      </c>
      <c r="O7470">
        <v>10</v>
      </c>
      <c r="P7470">
        <v>0.2</v>
      </c>
      <c r="Q7470" s="2">
        <v>241.20000000000002</v>
      </c>
      <c r="R7470" s="2">
        <v>180.9</v>
      </c>
      <c r="S7470" s="2">
        <v>1157.76</v>
      </c>
      <c r="T7470" s="2">
        <v>72.3599999999999</v>
      </c>
    </row>
    <row r="7471" spans="1:20" x14ac:dyDescent="0.25">
      <c r="A7471" t="s">
        <v>539</v>
      </c>
      <c r="B7471" t="s">
        <v>1</v>
      </c>
      <c r="C7471" t="s">
        <v>2</v>
      </c>
      <c r="D7471" s="1">
        <v>43200</v>
      </c>
      <c r="E7471" s="1">
        <v>43313</v>
      </c>
      <c r="F7471" s="1">
        <v>43320</v>
      </c>
      <c r="G7471" s="1">
        <v>43321</v>
      </c>
      <c r="H7471" s="13">
        <f>Orders[[#This Row],[DeliveryDate]]-Orders[[#This Row],[OrderDate]]</f>
        <v>8</v>
      </c>
      <c r="I7471" t="s">
        <v>3</v>
      </c>
      <c r="J7471" t="str">
        <f>_xlfn.XLOOKUP(Orders[[#This Row],[_SalesRepID]],'Sales team'!A:A,'Sales team'!B:B)</f>
        <v>Jerry Green</v>
      </c>
      <c r="K7471">
        <v>3</v>
      </c>
      <c r="L7471">
        <v>21</v>
      </c>
      <c r="M7471">
        <v>222</v>
      </c>
      <c r="N7471" t="str">
        <f>_xlfn.XLOOKUP(Orders[[#This Row],[_ProductID]],Products!A:A,Products!C:C)</f>
        <v>Home décor</v>
      </c>
      <c r="O7471">
        <v>11</v>
      </c>
      <c r="P7471">
        <v>7.4999999999999997E-2</v>
      </c>
      <c r="Q7471" s="2">
        <v>1152.4000000000001</v>
      </c>
      <c r="R7471" s="2">
        <v>507.05600000000004</v>
      </c>
      <c r="S7471" s="2">
        <v>6395.8200000000006</v>
      </c>
      <c r="T7471" s="2">
        <v>3353.4840000000004</v>
      </c>
    </row>
    <row r="7472" spans="1:20" x14ac:dyDescent="0.25">
      <c r="A7472" t="s">
        <v>523</v>
      </c>
      <c r="B7472" t="s">
        <v>1</v>
      </c>
      <c r="C7472" t="s">
        <v>2</v>
      </c>
      <c r="D7472" s="1">
        <v>43200</v>
      </c>
      <c r="E7472" s="1">
        <v>43312</v>
      </c>
      <c r="F7472" s="1">
        <v>43336</v>
      </c>
      <c r="G7472" s="1">
        <v>43342</v>
      </c>
      <c r="H7472" s="13">
        <f>Orders[[#This Row],[DeliveryDate]]-Orders[[#This Row],[OrderDate]]</f>
        <v>30</v>
      </c>
      <c r="I7472" t="s">
        <v>3</v>
      </c>
      <c r="J7472" t="str">
        <f>_xlfn.XLOOKUP(Orders[[#This Row],[_SalesRepID]],'Sales team'!A:A,'Sales team'!B:B)</f>
        <v>Stephen Payne</v>
      </c>
      <c r="K7472">
        <v>5</v>
      </c>
      <c r="L7472">
        <v>3</v>
      </c>
      <c r="M7472">
        <v>218</v>
      </c>
      <c r="N7472" t="str">
        <f>_xlfn.XLOOKUP(Orders[[#This Row],[_ProductID]],Products!A:A,Products!C:C)</f>
        <v>Electronics</v>
      </c>
      <c r="O7472">
        <v>28</v>
      </c>
      <c r="P7472">
        <v>0.15</v>
      </c>
      <c r="Q7472" s="2">
        <v>1051.9000000000001</v>
      </c>
      <c r="R7472" s="2">
        <v>694.25400000000013</v>
      </c>
      <c r="S7472" s="2">
        <v>3576.46</v>
      </c>
      <c r="T7472" s="2">
        <v>799.44399999999951</v>
      </c>
    </row>
    <row r="7473" spans="1:20" x14ac:dyDescent="0.25">
      <c r="A7473" t="s">
        <v>524</v>
      </c>
      <c r="B7473" t="s">
        <v>1</v>
      </c>
      <c r="C7473" t="s">
        <v>6</v>
      </c>
      <c r="D7473" s="1">
        <v>43200</v>
      </c>
      <c r="E7473" s="1">
        <v>43312</v>
      </c>
      <c r="F7473" s="1">
        <v>43331</v>
      </c>
      <c r="G7473" s="1">
        <v>43355</v>
      </c>
      <c r="H7473" s="13">
        <f>Orders[[#This Row],[DeliveryDate]]-Orders[[#This Row],[OrderDate]]</f>
        <v>43</v>
      </c>
      <c r="I7473" t="s">
        <v>3</v>
      </c>
      <c r="J7473" t="str">
        <f>_xlfn.XLOOKUP(Orders[[#This Row],[_SalesRepID]],'Sales team'!A:A,'Sales team'!B:B)</f>
        <v>Carl Nguyen</v>
      </c>
      <c r="K7473">
        <v>12</v>
      </c>
      <c r="L7473">
        <v>3</v>
      </c>
      <c r="M7473">
        <v>196</v>
      </c>
      <c r="N7473" t="str">
        <f>_xlfn.XLOOKUP(Orders[[#This Row],[_ProductID]],Products!A:A,Products!C:C)</f>
        <v>Kitchen &amp; Dining</v>
      </c>
      <c r="O7473">
        <v>1</v>
      </c>
      <c r="P7473">
        <v>7.4999999999999997E-2</v>
      </c>
      <c r="Q7473" s="2">
        <v>1051.9000000000001</v>
      </c>
      <c r="R7473" s="2">
        <v>683.73500000000013</v>
      </c>
      <c r="S7473" s="2">
        <v>6811.0525000000016</v>
      </c>
      <c r="T7473" s="2">
        <v>2024.9075000000012</v>
      </c>
    </row>
    <row r="7474" spans="1:20" x14ac:dyDescent="0.25">
      <c r="A7474" t="s">
        <v>525</v>
      </c>
      <c r="B7474" t="s">
        <v>5</v>
      </c>
      <c r="C7474" t="s">
        <v>2</v>
      </c>
      <c r="D7474" s="1">
        <v>43200</v>
      </c>
      <c r="E7474" s="1">
        <v>43312</v>
      </c>
      <c r="F7474" s="1">
        <v>43335</v>
      </c>
      <c r="G7474" s="1">
        <v>43321</v>
      </c>
      <c r="H7474" s="13">
        <f>Orders[[#This Row],[DeliveryDate]]-Orders[[#This Row],[OrderDate]]</f>
        <v>9</v>
      </c>
      <c r="I7474" t="s">
        <v>3</v>
      </c>
      <c r="J7474" t="str">
        <f>_xlfn.XLOOKUP(Orders[[#This Row],[_SalesRepID]],'Sales team'!A:A,'Sales team'!B:B)</f>
        <v>Frank Brown</v>
      </c>
      <c r="K7474">
        <v>17</v>
      </c>
      <c r="L7474">
        <v>29</v>
      </c>
      <c r="M7474">
        <v>226</v>
      </c>
      <c r="N7474" t="str">
        <f>_xlfn.XLOOKUP(Orders[[#This Row],[_ProductID]],Products!A:A,Products!C:C)</f>
        <v>Home décor</v>
      </c>
      <c r="O7474">
        <v>17</v>
      </c>
      <c r="P7474">
        <v>0.2</v>
      </c>
      <c r="Q7474" s="2">
        <v>1139</v>
      </c>
      <c r="R7474" s="2">
        <v>854.25</v>
      </c>
      <c r="S7474" s="2">
        <v>1822.4</v>
      </c>
      <c r="T7474" s="2">
        <v>113.90000000000009</v>
      </c>
    </row>
    <row r="7475" spans="1:20" x14ac:dyDescent="0.25">
      <c r="A7475" t="s">
        <v>526</v>
      </c>
      <c r="B7475" t="s">
        <v>1</v>
      </c>
      <c r="C7475" t="s">
        <v>15</v>
      </c>
      <c r="D7475" s="1">
        <v>43200</v>
      </c>
      <c r="E7475" s="1">
        <v>43312</v>
      </c>
      <c r="F7475" s="1">
        <v>43318</v>
      </c>
      <c r="G7475" s="1">
        <v>43327</v>
      </c>
      <c r="H7475" s="13">
        <f>Orders[[#This Row],[DeliveryDate]]-Orders[[#This Row],[OrderDate]]</f>
        <v>15</v>
      </c>
      <c r="I7475" t="s">
        <v>3</v>
      </c>
      <c r="J7475" t="str">
        <f>_xlfn.XLOOKUP(Orders[[#This Row],[_SalesRepID]],'Sales team'!A:A,'Sales team'!B:B)</f>
        <v>Jonathan Hawkins</v>
      </c>
      <c r="K7475">
        <v>10</v>
      </c>
      <c r="L7475">
        <v>16</v>
      </c>
      <c r="M7475">
        <v>33</v>
      </c>
      <c r="N7475" t="str">
        <f>_xlfn.XLOOKUP(Orders[[#This Row],[_ProductID]],Products!A:A,Products!C:C)</f>
        <v>Outdoor</v>
      </c>
      <c r="O7475">
        <v>10</v>
      </c>
      <c r="P7475">
        <v>7.4999999999999997E-2</v>
      </c>
      <c r="Q7475" s="2">
        <v>5849.1</v>
      </c>
      <c r="R7475" s="2">
        <v>3041.5320000000002</v>
      </c>
      <c r="S7475" s="2">
        <v>43283.340000000004</v>
      </c>
      <c r="T7475" s="2">
        <v>18951.084000000003</v>
      </c>
    </row>
    <row r="7476" spans="1:20" x14ac:dyDescent="0.25">
      <c r="A7476" t="s">
        <v>527</v>
      </c>
      <c r="B7476" t="s">
        <v>5</v>
      </c>
      <c r="C7476" t="s">
        <v>46</v>
      </c>
      <c r="D7476" s="1">
        <v>43200</v>
      </c>
      <c r="E7476" s="1">
        <v>43312</v>
      </c>
      <c r="F7476" s="1">
        <v>43316</v>
      </c>
      <c r="G7476" s="1">
        <v>43329</v>
      </c>
      <c r="H7476" s="13">
        <f>Orders[[#This Row],[DeliveryDate]]-Orders[[#This Row],[OrderDate]]</f>
        <v>17</v>
      </c>
      <c r="I7476" t="s">
        <v>3</v>
      </c>
      <c r="J7476" t="str">
        <f>_xlfn.XLOOKUP(Orders[[#This Row],[_SalesRepID]],'Sales team'!A:A,'Sales team'!B:B)</f>
        <v>Anthony Berry</v>
      </c>
      <c r="K7476">
        <v>16</v>
      </c>
      <c r="L7476">
        <v>21</v>
      </c>
      <c r="M7476">
        <v>68</v>
      </c>
      <c r="N7476" t="str">
        <f>_xlfn.XLOOKUP(Orders[[#This Row],[_ProductID]],Products!A:A,Products!C:C)</f>
        <v>Home décor</v>
      </c>
      <c r="O7476">
        <v>2</v>
      </c>
      <c r="P7476">
        <v>7.4999999999999997E-2</v>
      </c>
      <c r="Q7476" s="2">
        <v>2264.6</v>
      </c>
      <c r="R7476" s="2">
        <v>1222.884</v>
      </c>
      <c r="S7476" s="2">
        <v>8379.02</v>
      </c>
      <c r="T7476" s="2">
        <v>3487.4840000000004</v>
      </c>
    </row>
    <row r="7477" spans="1:20" x14ac:dyDescent="0.25">
      <c r="A7477" t="s">
        <v>528</v>
      </c>
      <c r="B7477" t="s">
        <v>1</v>
      </c>
      <c r="C7477" t="s">
        <v>6</v>
      </c>
      <c r="D7477" s="1">
        <v>43200</v>
      </c>
      <c r="E7477" s="1">
        <v>43312</v>
      </c>
      <c r="F7477" s="1">
        <v>43330</v>
      </c>
      <c r="G7477" s="1">
        <v>43329</v>
      </c>
      <c r="H7477" s="13">
        <f>Orders[[#This Row],[DeliveryDate]]-Orders[[#This Row],[OrderDate]]</f>
        <v>17</v>
      </c>
      <c r="I7477" t="s">
        <v>3</v>
      </c>
      <c r="J7477" t="str">
        <f>_xlfn.XLOOKUP(Orders[[#This Row],[_SalesRepID]],'Sales team'!A:A,'Sales team'!B:B)</f>
        <v>Joshua Little</v>
      </c>
      <c r="K7477">
        <v>11</v>
      </c>
      <c r="L7477">
        <v>26</v>
      </c>
      <c r="M7477">
        <v>105</v>
      </c>
      <c r="N7477" t="str">
        <f>_xlfn.XLOOKUP(Orders[[#This Row],[_ProductID]],Products!A:A,Products!C:C)</f>
        <v>Home décor</v>
      </c>
      <c r="O7477">
        <v>26</v>
      </c>
      <c r="P7477">
        <v>7.4999999999999997E-2</v>
      </c>
      <c r="Q7477" s="2">
        <v>1125.6000000000001</v>
      </c>
      <c r="R7477" s="2">
        <v>889.22400000000016</v>
      </c>
      <c r="S7477" s="2">
        <v>7288.2600000000011</v>
      </c>
      <c r="T7477" s="2">
        <v>1063.692</v>
      </c>
    </row>
    <row r="7478" spans="1:20" x14ac:dyDescent="0.25">
      <c r="A7478" t="s">
        <v>529</v>
      </c>
      <c r="B7478" t="s">
        <v>5</v>
      </c>
      <c r="C7478" t="s">
        <v>15</v>
      </c>
      <c r="D7478" s="1">
        <v>43200</v>
      </c>
      <c r="E7478" s="1">
        <v>43312</v>
      </c>
      <c r="F7478" s="1">
        <v>43323</v>
      </c>
      <c r="G7478" s="1">
        <v>43341</v>
      </c>
      <c r="H7478" s="13">
        <f>Orders[[#This Row],[DeliveryDate]]-Orders[[#This Row],[OrderDate]]</f>
        <v>29</v>
      </c>
      <c r="I7478" t="s">
        <v>3</v>
      </c>
      <c r="J7478" t="str">
        <f>_xlfn.XLOOKUP(Orders[[#This Row],[_SalesRepID]],'Sales team'!A:A,'Sales team'!B:B)</f>
        <v>Frank Brown</v>
      </c>
      <c r="K7478">
        <v>17</v>
      </c>
      <c r="L7478">
        <v>37</v>
      </c>
      <c r="M7478">
        <v>7</v>
      </c>
      <c r="N7478" t="str">
        <f>_xlfn.XLOOKUP(Orders[[#This Row],[_ProductID]],Products!A:A,Products!C:C)</f>
        <v>Furniture</v>
      </c>
      <c r="O7478">
        <v>20</v>
      </c>
      <c r="P7478">
        <v>0.05</v>
      </c>
      <c r="Q7478" s="2">
        <v>1078.7</v>
      </c>
      <c r="R7478" s="2">
        <v>755.09</v>
      </c>
      <c r="S7478" s="2">
        <v>7173.3550000000005</v>
      </c>
      <c r="T7478" s="2">
        <v>1887.7250000000004</v>
      </c>
    </row>
    <row r="7479" spans="1:20" x14ac:dyDescent="0.25">
      <c r="A7479" t="s">
        <v>530</v>
      </c>
      <c r="B7479" t="s">
        <v>10</v>
      </c>
      <c r="C7479" t="s">
        <v>15</v>
      </c>
      <c r="D7479" s="1">
        <v>43200</v>
      </c>
      <c r="E7479" s="1">
        <v>43312</v>
      </c>
      <c r="F7479" s="1">
        <v>43326</v>
      </c>
      <c r="G7479" s="1">
        <v>43333</v>
      </c>
      <c r="H7479" s="13">
        <f>Orders[[#This Row],[DeliveryDate]]-Orders[[#This Row],[OrderDate]]</f>
        <v>21</v>
      </c>
      <c r="I7479" t="s">
        <v>3</v>
      </c>
      <c r="J7479" t="str">
        <f>_xlfn.XLOOKUP(Orders[[#This Row],[_SalesRepID]],'Sales team'!A:A,'Sales team'!B:B)</f>
        <v>Carlos Miller</v>
      </c>
      <c r="K7479">
        <v>28</v>
      </c>
      <c r="L7479">
        <v>23</v>
      </c>
      <c r="M7479">
        <v>57</v>
      </c>
      <c r="N7479" t="str">
        <f>_xlfn.XLOOKUP(Orders[[#This Row],[_ProductID]],Products!A:A,Products!C:C)</f>
        <v>Kitchen &amp; Dining</v>
      </c>
      <c r="O7479">
        <v>16</v>
      </c>
      <c r="P7479">
        <v>0.15</v>
      </c>
      <c r="Q7479" s="2">
        <v>2405.3000000000002</v>
      </c>
      <c r="R7479" s="2">
        <v>1635.6040000000003</v>
      </c>
      <c r="S7479" s="2">
        <v>8178.02</v>
      </c>
      <c r="T7479" s="2">
        <v>1635.6039999999994</v>
      </c>
    </row>
    <row r="7480" spans="1:20" x14ac:dyDescent="0.25">
      <c r="A7480" t="s">
        <v>531</v>
      </c>
      <c r="B7480" t="s">
        <v>1</v>
      </c>
      <c r="C7480" t="s">
        <v>6</v>
      </c>
      <c r="D7480" s="1">
        <v>43200</v>
      </c>
      <c r="E7480" s="1">
        <v>43312</v>
      </c>
      <c r="F7480" s="1">
        <v>43340</v>
      </c>
      <c r="G7480" s="1">
        <v>43328</v>
      </c>
      <c r="H7480" s="13">
        <f>Orders[[#This Row],[DeliveryDate]]-Orders[[#This Row],[OrderDate]]</f>
        <v>16</v>
      </c>
      <c r="I7480" t="s">
        <v>3</v>
      </c>
      <c r="J7480" t="str">
        <f>_xlfn.XLOOKUP(Orders[[#This Row],[_SalesRepID]],'Sales team'!A:A,'Sales team'!B:B)</f>
        <v>Shawn Cook</v>
      </c>
      <c r="K7480">
        <v>7</v>
      </c>
      <c r="L7480">
        <v>17</v>
      </c>
      <c r="M7480">
        <v>155</v>
      </c>
      <c r="N7480" t="str">
        <f>_xlfn.XLOOKUP(Orders[[#This Row],[_ProductID]],Products!A:A,Products!C:C)</f>
        <v>Kitchen &amp; Dining</v>
      </c>
      <c r="O7480">
        <v>4</v>
      </c>
      <c r="P7480">
        <v>0.05</v>
      </c>
      <c r="Q7480" s="2">
        <v>1072</v>
      </c>
      <c r="R7480" s="2">
        <v>707.52</v>
      </c>
      <c r="S7480" s="2">
        <v>1018.4</v>
      </c>
      <c r="T7480" s="2">
        <v>310.88</v>
      </c>
    </row>
    <row r="7481" spans="1:20" x14ac:dyDescent="0.25">
      <c r="A7481" t="s">
        <v>518</v>
      </c>
      <c r="B7481" t="s">
        <v>10</v>
      </c>
      <c r="C7481" t="s">
        <v>2</v>
      </c>
      <c r="D7481" s="1">
        <v>43200</v>
      </c>
      <c r="E7481" s="1">
        <v>43311</v>
      </c>
      <c r="F7481" s="1">
        <v>43322</v>
      </c>
      <c r="G7481" s="1">
        <v>43340</v>
      </c>
      <c r="H7481" s="13">
        <f>Orders[[#This Row],[DeliveryDate]]-Orders[[#This Row],[OrderDate]]</f>
        <v>29</v>
      </c>
      <c r="I7481" t="s">
        <v>3</v>
      </c>
      <c r="J7481" t="str">
        <f>_xlfn.XLOOKUP(Orders[[#This Row],[_SalesRepID]],'Sales team'!A:A,'Sales team'!B:B)</f>
        <v>Patrick Graham</v>
      </c>
      <c r="K7481">
        <v>25</v>
      </c>
      <c r="L7481">
        <v>48</v>
      </c>
      <c r="M7481">
        <v>257</v>
      </c>
      <c r="N7481" t="str">
        <f>_xlfn.XLOOKUP(Orders[[#This Row],[_ProductID]],Products!A:A,Products!C:C)</f>
        <v>Furniture</v>
      </c>
      <c r="O7481">
        <v>20</v>
      </c>
      <c r="P7481">
        <v>7.4999999999999997E-2</v>
      </c>
      <c r="Q7481" s="2">
        <v>1025.1000000000001</v>
      </c>
      <c r="R7481" s="2">
        <v>686.81700000000012</v>
      </c>
      <c r="S7481" s="2">
        <v>7585.7400000000016</v>
      </c>
      <c r="T7481" s="2">
        <v>2091.2040000000006</v>
      </c>
    </row>
    <row r="7482" spans="1:20" x14ac:dyDescent="0.25">
      <c r="A7482" t="s">
        <v>519</v>
      </c>
      <c r="B7482" t="s">
        <v>5</v>
      </c>
      <c r="C7482" t="s">
        <v>6</v>
      </c>
      <c r="D7482" s="1">
        <v>43200</v>
      </c>
      <c r="E7482" s="1">
        <v>43311</v>
      </c>
      <c r="F7482" s="1">
        <v>43328</v>
      </c>
      <c r="G7482" s="1">
        <v>43322</v>
      </c>
      <c r="H7482" s="13">
        <f>Orders[[#This Row],[DeliveryDate]]-Orders[[#This Row],[OrderDate]]</f>
        <v>11</v>
      </c>
      <c r="I7482" t="s">
        <v>3</v>
      </c>
      <c r="J7482" t="str">
        <f>_xlfn.XLOOKUP(Orders[[#This Row],[_SalesRepID]],'Sales team'!A:A,'Sales team'!B:B)</f>
        <v>Anthony Berry</v>
      </c>
      <c r="K7482">
        <v>16</v>
      </c>
      <c r="L7482">
        <v>4</v>
      </c>
      <c r="M7482">
        <v>184</v>
      </c>
      <c r="N7482" t="str">
        <f>_xlfn.XLOOKUP(Orders[[#This Row],[_ProductID]],Products!A:A,Products!C:C)</f>
        <v>Furniture</v>
      </c>
      <c r="O7482">
        <v>5</v>
      </c>
      <c r="P7482">
        <v>7.4999999999999997E-2</v>
      </c>
      <c r="Q7482" s="2">
        <v>2592.9</v>
      </c>
      <c r="R7482" s="2">
        <v>1711.3140000000001</v>
      </c>
      <c r="S7482" s="2">
        <v>16789.0275</v>
      </c>
      <c r="T7482" s="2">
        <v>4809.8294999999998</v>
      </c>
    </row>
    <row r="7483" spans="1:20" x14ac:dyDescent="0.25">
      <c r="A7483" t="s">
        <v>520</v>
      </c>
      <c r="B7483" t="s">
        <v>10</v>
      </c>
      <c r="C7483" t="s">
        <v>6</v>
      </c>
      <c r="D7483" s="1">
        <v>43200</v>
      </c>
      <c r="E7483" s="1">
        <v>43311</v>
      </c>
      <c r="F7483" s="1">
        <v>43338</v>
      </c>
      <c r="G7483" s="1">
        <v>43333</v>
      </c>
      <c r="H7483" s="13">
        <f>Orders[[#This Row],[DeliveryDate]]-Orders[[#This Row],[OrderDate]]</f>
        <v>22</v>
      </c>
      <c r="I7483" t="s">
        <v>3</v>
      </c>
      <c r="J7483" t="str">
        <f>_xlfn.XLOOKUP(Orders[[#This Row],[_SalesRepID]],'Sales team'!A:A,'Sales team'!B:B)</f>
        <v>Patrick Graham</v>
      </c>
      <c r="K7483">
        <v>25</v>
      </c>
      <c r="L7483">
        <v>15</v>
      </c>
      <c r="M7483">
        <v>150</v>
      </c>
      <c r="N7483" t="str">
        <f>_xlfn.XLOOKUP(Orders[[#This Row],[_ProductID]],Products!A:A,Products!C:C)</f>
        <v>Home décor</v>
      </c>
      <c r="O7483">
        <v>39</v>
      </c>
      <c r="P7483">
        <v>0.15</v>
      </c>
      <c r="Q7483" s="2">
        <v>3865.9</v>
      </c>
      <c r="R7483" s="2">
        <v>3054.0610000000001</v>
      </c>
      <c r="S7483" s="2">
        <v>3286.0149999999999</v>
      </c>
      <c r="T7483" s="2">
        <v>231.95399999999972</v>
      </c>
    </row>
    <row r="7484" spans="1:20" x14ac:dyDescent="0.25">
      <c r="A7484" t="s">
        <v>521</v>
      </c>
      <c r="B7484" t="s">
        <v>8</v>
      </c>
      <c r="C7484" t="s">
        <v>25</v>
      </c>
      <c r="D7484" s="1">
        <v>43200</v>
      </c>
      <c r="E7484" s="1">
        <v>43311</v>
      </c>
      <c r="F7484" s="1">
        <v>43334</v>
      </c>
      <c r="G7484" s="1">
        <v>43325</v>
      </c>
      <c r="H7484" s="13">
        <f>Orders[[#This Row],[DeliveryDate]]-Orders[[#This Row],[OrderDate]]</f>
        <v>14</v>
      </c>
      <c r="I7484" t="s">
        <v>3</v>
      </c>
      <c r="J7484" t="str">
        <f>_xlfn.XLOOKUP(Orders[[#This Row],[_SalesRepID]],'Sales team'!A:A,'Sales team'!B:B)</f>
        <v>Joe Price</v>
      </c>
      <c r="K7484">
        <v>22</v>
      </c>
      <c r="L7484">
        <v>30</v>
      </c>
      <c r="M7484">
        <v>347</v>
      </c>
      <c r="N7484" t="str">
        <f>_xlfn.XLOOKUP(Orders[[#This Row],[_ProductID]],Products!A:A,Products!C:C)</f>
        <v>Home décor</v>
      </c>
      <c r="O7484">
        <v>36</v>
      </c>
      <c r="P7484">
        <v>0.05</v>
      </c>
      <c r="Q7484" s="2">
        <v>5634.7</v>
      </c>
      <c r="R7484" s="2">
        <v>4226.0249999999996</v>
      </c>
      <c r="S7484" s="2">
        <v>42823.719999999994</v>
      </c>
      <c r="T7484" s="2">
        <v>9015.5199999999968</v>
      </c>
    </row>
    <row r="7485" spans="1:20" x14ac:dyDescent="0.25">
      <c r="A7485" t="s">
        <v>522</v>
      </c>
      <c r="B7485" t="s">
        <v>8</v>
      </c>
      <c r="C7485" t="s">
        <v>25</v>
      </c>
      <c r="D7485" s="1">
        <v>43200</v>
      </c>
      <c r="E7485" s="1">
        <v>43311</v>
      </c>
      <c r="F7485" s="1">
        <v>43319</v>
      </c>
      <c r="G7485" s="1">
        <v>43342</v>
      </c>
      <c r="H7485" s="13">
        <f>Orders[[#This Row],[DeliveryDate]]-Orders[[#This Row],[OrderDate]]</f>
        <v>31</v>
      </c>
      <c r="I7485" t="s">
        <v>3</v>
      </c>
      <c r="J7485" t="str">
        <f>_xlfn.XLOOKUP(Orders[[#This Row],[_SalesRepID]],'Sales team'!A:A,'Sales team'!B:B)</f>
        <v>Douglas Tucker</v>
      </c>
      <c r="K7485">
        <v>23</v>
      </c>
      <c r="L7485">
        <v>41</v>
      </c>
      <c r="M7485">
        <v>362</v>
      </c>
      <c r="N7485" t="str">
        <f>_xlfn.XLOOKUP(Orders[[#This Row],[_ProductID]],Products!A:A,Products!C:C)</f>
        <v>Furniture</v>
      </c>
      <c r="O7485">
        <v>15</v>
      </c>
      <c r="P7485">
        <v>0.05</v>
      </c>
      <c r="Q7485" s="2">
        <v>971.5</v>
      </c>
      <c r="R7485" s="2">
        <v>621.76</v>
      </c>
      <c r="S7485" s="2">
        <v>2768.7750000000001</v>
      </c>
      <c r="T7485" s="2">
        <v>903.49500000000012</v>
      </c>
    </row>
    <row r="7486" spans="1:20" x14ac:dyDescent="0.25">
      <c r="A7486" t="s">
        <v>509</v>
      </c>
      <c r="B7486" t="s">
        <v>1</v>
      </c>
      <c r="C7486" t="s">
        <v>6</v>
      </c>
      <c r="D7486" s="1">
        <v>43200</v>
      </c>
      <c r="E7486" s="1">
        <v>43310</v>
      </c>
      <c r="F7486" s="1">
        <v>43328</v>
      </c>
      <c r="G7486" s="1">
        <v>43327</v>
      </c>
      <c r="H7486" s="13">
        <f>Orders[[#This Row],[DeliveryDate]]-Orders[[#This Row],[OrderDate]]</f>
        <v>17</v>
      </c>
      <c r="I7486" t="s">
        <v>3</v>
      </c>
      <c r="J7486" t="str">
        <f>_xlfn.XLOOKUP(Orders[[#This Row],[_SalesRepID]],'Sales team'!A:A,'Sales team'!B:B)</f>
        <v>Carl Nguyen</v>
      </c>
      <c r="K7486">
        <v>12</v>
      </c>
      <c r="L7486">
        <v>11</v>
      </c>
      <c r="M7486">
        <v>99</v>
      </c>
      <c r="N7486" t="str">
        <f>_xlfn.XLOOKUP(Orders[[#This Row],[_ProductID]],Products!A:A,Products!C:C)</f>
        <v>Home décor</v>
      </c>
      <c r="O7486">
        <v>46</v>
      </c>
      <c r="P7486">
        <v>0.4</v>
      </c>
      <c r="Q7486" s="2">
        <v>2405.3000000000002</v>
      </c>
      <c r="R7486" s="2">
        <v>1731.816</v>
      </c>
      <c r="S7486" s="2">
        <v>10102.26</v>
      </c>
      <c r="T7486" s="2">
        <v>-2020.4519999999993</v>
      </c>
    </row>
    <row r="7487" spans="1:20" x14ac:dyDescent="0.25">
      <c r="A7487" t="s">
        <v>510</v>
      </c>
      <c r="B7487" t="s">
        <v>10</v>
      </c>
      <c r="C7487" t="s">
        <v>6</v>
      </c>
      <c r="D7487" s="1">
        <v>43200</v>
      </c>
      <c r="E7487" s="1">
        <v>43310</v>
      </c>
      <c r="F7487" s="1">
        <v>43331</v>
      </c>
      <c r="G7487" s="1">
        <v>43315</v>
      </c>
      <c r="H7487" s="13">
        <f>Orders[[#This Row],[DeliveryDate]]-Orders[[#This Row],[OrderDate]]</f>
        <v>5</v>
      </c>
      <c r="I7487" t="s">
        <v>3</v>
      </c>
      <c r="J7487" t="str">
        <f>_xlfn.XLOOKUP(Orders[[#This Row],[_SalesRepID]],'Sales team'!A:A,'Sales team'!B:B)</f>
        <v>Carlos Miller</v>
      </c>
      <c r="K7487">
        <v>28</v>
      </c>
      <c r="L7487">
        <v>31</v>
      </c>
      <c r="M7487">
        <v>187</v>
      </c>
      <c r="N7487" t="str">
        <f>_xlfn.XLOOKUP(Orders[[#This Row],[_ProductID]],Products!A:A,Products!C:C)</f>
        <v>Furniture</v>
      </c>
      <c r="O7487">
        <v>20</v>
      </c>
      <c r="P7487">
        <v>0.15</v>
      </c>
      <c r="Q7487" s="2">
        <v>790.6</v>
      </c>
      <c r="R7487" s="2">
        <v>672.01</v>
      </c>
      <c r="S7487" s="2">
        <v>672.01</v>
      </c>
      <c r="T7487" s="2">
        <v>0</v>
      </c>
    </row>
    <row r="7488" spans="1:20" x14ac:dyDescent="0.25">
      <c r="A7488" t="s">
        <v>511</v>
      </c>
      <c r="B7488" t="s">
        <v>5</v>
      </c>
      <c r="C7488" t="s">
        <v>13</v>
      </c>
      <c r="D7488" s="1">
        <v>43200</v>
      </c>
      <c r="E7488" s="1">
        <v>43310</v>
      </c>
      <c r="F7488" s="1">
        <v>43338</v>
      </c>
      <c r="G7488" s="1">
        <v>43327</v>
      </c>
      <c r="H7488" s="13">
        <f>Orders[[#This Row],[DeliveryDate]]-Orders[[#This Row],[OrderDate]]</f>
        <v>17</v>
      </c>
      <c r="I7488" t="s">
        <v>3</v>
      </c>
      <c r="J7488" t="str">
        <f>_xlfn.XLOOKUP(Orders[[#This Row],[_SalesRepID]],'Sales team'!A:A,'Sales team'!B:B)</f>
        <v>Roger Alexander</v>
      </c>
      <c r="K7488">
        <v>15</v>
      </c>
      <c r="L7488">
        <v>46</v>
      </c>
      <c r="M7488">
        <v>292</v>
      </c>
      <c r="N7488" t="str">
        <f>_xlfn.XLOOKUP(Orders[[#This Row],[_ProductID]],Products!A:A,Products!C:C)</f>
        <v>Home décor</v>
      </c>
      <c r="O7488">
        <v>14</v>
      </c>
      <c r="P7488">
        <v>0.1</v>
      </c>
      <c r="Q7488" s="2">
        <v>3202.6</v>
      </c>
      <c r="R7488" s="2">
        <v>2177.768</v>
      </c>
      <c r="S7488" s="2">
        <v>5764.68</v>
      </c>
      <c r="T7488" s="2">
        <v>1409.1440000000002</v>
      </c>
    </row>
    <row r="7489" spans="1:20" x14ac:dyDescent="0.25">
      <c r="A7489" t="s">
        <v>512</v>
      </c>
      <c r="B7489" t="s">
        <v>8</v>
      </c>
      <c r="C7489" t="s">
        <v>13</v>
      </c>
      <c r="D7489" s="1">
        <v>43200</v>
      </c>
      <c r="E7489" s="1">
        <v>43310</v>
      </c>
      <c r="F7489" s="1">
        <v>43338</v>
      </c>
      <c r="G7489" s="1">
        <v>43328</v>
      </c>
      <c r="H7489" s="13">
        <f>Orders[[#This Row],[DeliveryDate]]-Orders[[#This Row],[OrderDate]]</f>
        <v>18</v>
      </c>
      <c r="I7489" t="s">
        <v>3</v>
      </c>
      <c r="J7489" t="str">
        <f>_xlfn.XLOOKUP(Orders[[#This Row],[_SalesRepID]],'Sales team'!A:A,'Sales team'!B:B)</f>
        <v>Samuel Fowler</v>
      </c>
      <c r="K7489">
        <v>21</v>
      </c>
      <c r="L7489">
        <v>48</v>
      </c>
      <c r="M7489">
        <v>315</v>
      </c>
      <c r="N7489" t="str">
        <f>_xlfn.XLOOKUP(Orders[[#This Row],[_ProductID]],Products!A:A,Products!C:C)</f>
        <v>Kitchen &amp; Dining</v>
      </c>
      <c r="O7489">
        <v>8</v>
      </c>
      <c r="P7489">
        <v>0.2</v>
      </c>
      <c r="Q7489" s="2">
        <v>1058.6000000000001</v>
      </c>
      <c r="R7489" s="2">
        <v>645.74600000000009</v>
      </c>
      <c r="S7489" s="2">
        <v>4234.4000000000005</v>
      </c>
      <c r="T7489" s="2">
        <v>1005.6700000000001</v>
      </c>
    </row>
    <row r="7490" spans="1:20" x14ac:dyDescent="0.25">
      <c r="A7490" t="s">
        <v>513</v>
      </c>
      <c r="B7490" t="s">
        <v>8</v>
      </c>
      <c r="C7490" t="s">
        <v>15</v>
      </c>
      <c r="D7490" s="1">
        <v>43200</v>
      </c>
      <c r="E7490" s="1">
        <v>43310</v>
      </c>
      <c r="F7490" s="1">
        <v>43338</v>
      </c>
      <c r="G7490" s="1">
        <v>43320</v>
      </c>
      <c r="H7490" s="13">
        <f>Orders[[#This Row],[DeliveryDate]]-Orders[[#This Row],[OrderDate]]</f>
        <v>10</v>
      </c>
      <c r="I7490" t="s">
        <v>3</v>
      </c>
      <c r="J7490" t="str">
        <f>_xlfn.XLOOKUP(Orders[[#This Row],[_SalesRepID]],'Sales team'!A:A,'Sales team'!B:B)</f>
        <v>Anthony Torres</v>
      </c>
      <c r="K7490">
        <v>20</v>
      </c>
      <c r="L7490">
        <v>33</v>
      </c>
      <c r="M7490">
        <v>35</v>
      </c>
      <c r="N7490" t="str">
        <f>_xlfn.XLOOKUP(Orders[[#This Row],[_ProductID]],Products!A:A,Products!C:C)</f>
        <v>Home décor</v>
      </c>
      <c r="O7490">
        <v>26</v>
      </c>
      <c r="P7490">
        <v>0.4</v>
      </c>
      <c r="Q7490" s="2">
        <v>1768.8</v>
      </c>
      <c r="R7490" s="2">
        <v>778.27199999999993</v>
      </c>
      <c r="S7490" s="2">
        <v>8490.24</v>
      </c>
      <c r="T7490" s="2">
        <v>2264.0640000000003</v>
      </c>
    </row>
    <row r="7491" spans="1:20" x14ac:dyDescent="0.25">
      <c r="A7491" t="s">
        <v>514</v>
      </c>
      <c r="B7491" t="s">
        <v>1</v>
      </c>
      <c r="C7491" t="s">
        <v>6</v>
      </c>
      <c r="D7491" s="1">
        <v>43200</v>
      </c>
      <c r="E7491" s="1">
        <v>43310</v>
      </c>
      <c r="F7491" s="1">
        <v>43337</v>
      </c>
      <c r="G7491" s="1">
        <v>43320</v>
      </c>
      <c r="H7491" s="13">
        <f>Orders[[#This Row],[DeliveryDate]]-Orders[[#This Row],[OrderDate]]</f>
        <v>10</v>
      </c>
      <c r="I7491" t="s">
        <v>3</v>
      </c>
      <c r="J7491" t="str">
        <f>_xlfn.XLOOKUP(Orders[[#This Row],[_SalesRepID]],'Sales team'!A:A,'Sales team'!B:B)</f>
        <v>Keith Griffin</v>
      </c>
      <c r="K7491">
        <v>2</v>
      </c>
      <c r="L7491">
        <v>1</v>
      </c>
      <c r="M7491">
        <v>199</v>
      </c>
      <c r="N7491" t="str">
        <f>_xlfn.XLOOKUP(Orders[[#This Row],[_ProductID]],Products!A:A,Products!C:C)</f>
        <v>Home décor</v>
      </c>
      <c r="O7491">
        <v>2</v>
      </c>
      <c r="P7491">
        <v>0.1</v>
      </c>
      <c r="Q7491" s="2">
        <v>971.5</v>
      </c>
      <c r="R7491" s="2">
        <v>534.32500000000005</v>
      </c>
      <c r="S7491" s="2">
        <v>4371.75</v>
      </c>
      <c r="T7491" s="2">
        <v>1700.125</v>
      </c>
    </row>
    <row r="7492" spans="1:20" x14ac:dyDescent="0.25">
      <c r="A7492" t="s">
        <v>515</v>
      </c>
      <c r="B7492" t="s">
        <v>5</v>
      </c>
      <c r="C7492" t="s">
        <v>6</v>
      </c>
      <c r="D7492" s="1">
        <v>43200</v>
      </c>
      <c r="E7492" s="1">
        <v>43310</v>
      </c>
      <c r="F7492" s="1">
        <v>43332</v>
      </c>
      <c r="G7492" s="1">
        <v>43340</v>
      </c>
      <c r="H7492" s="13">
        <f>Orders[[#This Row],[DeliveryDate]]-Orders[[#This Row],[OrderDate]]</f>
        <v>30</v>
      </c>
      <c r="I7492" t="s">
        <v>3</v>
      </c>
      <c r="J7492" t="str">
        <f>_xlfn.XLOOKUP(Orders[[#This Row],[_SalesRepID]],'Sales team'!A:A,'Sales team'!B:B)</f>
        <v>Nicholas Cunningham</v>
      </c>
      <c r="K7492">
        <v>19</v>
      </c>
      <c r="L7492">
        <v>34</v>
      </c>
      <c r="M7492">
        <v>153</v>
      </c>
      <c r="N7492" t="str">
        <f>_xlfn.XLOOKUP(Orders[[#This Row],[_ProductID]],Products!A:A,Products!C:C)</f>
        <v>Furniture</v>
      </c>
      <c r="O7492">
        <v>34</v>
      </c>
      <c r="P7492">
        <v>0.1</v>
      </c>
      <c r="Q7492" s="2">
        <v>938</v>
      </c>
      <c r="R7492" s="2">
        <v>478.38</v>
      </c>
      <c r="S7492" s="2">
        <v>3376.8</v>
      </c>
      <c r="T7492" s="2">
        <v>1463.2800000000002</v>
      </c>
    </row>
    <row r="7493" spans="1:20" x14ac:dyDescent="0.25">
      <c r="A7493" t="s">
        <v>516</v>
      </c>
      <c r="B7493" t="s">
        <v>5</v>
      </c>
      <c r="C7493" t="s">
        <v>15</v>
      </c>
      <c r="D7493" s="1">
        <v>43200</v>
      </c>
      <c r="E7493" s="1">
        <v>43310</v>
      </c>
      <c r="F7493" s="1">
        <v>43336</v>
      </c>
      <c r="G7493" s="1">
        <v>43314</v>
      </c>
      <c r="H7493" s="13">
        <f>Orders[[#This Row],[DeliveryDate]]-Orders[[#This Row],[OrderDate]]</f>
        <v>4</v>
      </c>
      <c r="I7493" t="s">
        <v>3</v>
      </c>
      <c r="J7493" t="str">
        <f>_xlfn.XLOOKUP(Orders[[#This Row],[_SalesRepID]],'Sales team'!A:A,'Sales team'!B:B)</f>
        <v>Anthony Berry</v>
      </c>
      <c r="K7493">
        <v>16</v>
      </c>
      <c r="L7493">
        <v>49</v>
      </c>
      <c r="M7493">
        <v>27</v>
      </c>
      <c r="N7493" t="str">
        <f>_xlfn.XLOOKUP(Orders[[#This Row],[_ProductID]],Products!A:A,Products!C:C)</f>
        <v>Furniture</v>
      </c>
      <c r="O7493">
        <v>20</v>
      </c>
      <c r="P7493">
        <v>0.2</v>
      </c>
      <c r="Q7493" s="2">
        <v>958.1</v>
      </c>
      <c r="R7493" s="2">
        <v>756.899</v>
      </c>
      <c r="S7493" s="2">
        <v>3832.4</v>
      </c>
      <c r="T7493" s="2">
        <v>47.9050000000002</v>
      </c>
    </row>
    <row r="7494" spans="1:20" x14ac:dyDescent="0.25">
      <c r="A7494" t="s">
        <v>517</v>
      </c>
      <c r="B7494" t="s">
        <v>5</v>
      </c>
      <c r="C7494" t="s">
        <v>6</v>
      </c>
      <c r="D7494" s="1">
        <v>43200</v>
      </c>
      <c r="E7494" s="1">
        <v>43310</v>
      </c>
      <c r="F7494" s="1">
        <v>43323</v>
      </c>
      <c r="G7494" s="1">
        <v>43334</v>
      </c>
      <c r="H7494" s="13">
        <f>Orders[[#This Row],[DeliveryDate]]-Orders[[#This Row],[OrderDate]]</f>
        <v>24</v>
      </c>
      <c r="I7494" t="s">
        <v>3</v>
      </c>
      <c r="J7494" t="str">
        <f>_xlfn.XLOOKUP(Orders[[#This Row],[_SalesRepID]],'Sales team'!A:A,'Sales team'!B:B)</f>
        <v>Roger Alexander</v>
      </c>
      <c r="K7494">
        <v>15</v>
      </c>
      <c r="L7494">
        <v>1</v>
      </c>
      <c r="M7494">
        <v>166</v>
      </c>
      <c r="N7494" t="str">
        <f>_xlfn.XLOOKUP(Orders[[#This Row],[_ProductID]],Products!A:A,Products!C:C)</f>
        <v>Home décor</v>
      </c>
      <c r="O7494">
        <v>23</v>
      </c>
      <c r="P7494">
        <v>0.05</v>
      </c>
      <c r="Q7494" s="2">
        <v>3705.1</v>
      </c>
      <c r="R7494" s="2">
        <v>2111.9069999999997</v>
      </c>
      <c r="S7494" s="2">
        <v>28158.76</v>
      </c>
      <c r="T7494" s="2">
        <v>11263.504000000001</v>
      </c>
    </row>
    <row r="7495" spans="1:20" x14ac:dyDescent="0.25">
      <c r="A7495" t="s">
        <v>504</v>
      </c>
      <c r="B7495" t="s">
        <v>8</v>
      </c>
      <c r="C7495" t="s">
        <v>6</v>
      </c>
      <c r="D7495" s="1">
        <v>43200</v>
      </c>
      <c r="E7495" s="1">
        <v>43309</v>
      </c>
      <c r="F7495" s="1">
        <v>43313</v>
      </c>
      <c r="G7495" s="1">
        <v>43321</v>
      </c>
      <c r="H7495" s="13">
        <f>Orders[[#This Row],[DeliveryDate]]-Orders[[#This Row],[OrderDate]]</f>
        <v>12</v>
      </c>
      <c r="I7495" t="s">
        <v>3</v>
      </c>
      <c r="J7495" t="str">
        <f>_xlfn.XLOOKUP(Orders[[#This Row],[_SalesRepID]],'Sales team'!A:A,'Sales team'!B:B)</f>
        <v>Patrick Graham</v>
      </c>
      <c r="K7495">
        <v>25</v>
      </c>
      <c r="L7495">
        <v>35</v>
      </c>
      <c r="M7495">
        <v>109</v>
      </c>
      <c r="N7495" t="str">
        <f>_xlfn.XLOOKUP(Orders[[#This Row],[_ProductID]],Products!A:A,Products!C:C)</f>
        <v>Home décor</v>
      </c>
      <c r="O7495">
        <v>45</v>
      </c>
      <c r="P7495">
        <v>0.15</v>
      </c>
      <c r="Q7495" s="2">
        <v>201</v>
      </c>
      <c r="R7495" s="2">
        <v>96.47999999999999</v>
      </c>
      <c r="S7495" s="2">
        <v>170.85</v>
      </c>
      <c r="T7495" s="2">
        <v>74.37</v>
      </c>
    </row>
    <row r="7496" spans="1:20" x14ac:dyDescent="0.25">
      <c r="A7496" t="s">
        <v>505</v>
      </c>
      <c r="B7496" t="s">
        <v>1</v>
      </c>
      <c r="C7496" t="s">
        <v>25</v>
      </c>
      <c r="D7496" s="1">
        <v>43200</v>
      </c>
      <c r="E7496" s="1">
        <v>43309</v>
      </c>
      <c r="F7496" s="1">
        <v>43322</v>
      </c>
      <c r="G7496" s="1">
        <v>43329</v>
      </c>
      <c r="H7496" s="13">
        <f>Orders[[#This Row],[DeliveryDate]]-Orders[[#This Row],[OrderDate]]</f>
        <v>20</v>
      </c>
      <c r="I7496" t="s">
        <v>3</v>
      </c>
      <c r="J7496" t="str">
        <f>_xlfn.XLOOKUP(Orders[[#This Row],[_SalesRepID]],'Sales team'!A:A,'Sales team'!B:B)</f>
        <v>Adam Hernandez</v>
      </c>
      <c r="K7496">
        <v>1</v>
      </c>
      <c r="L7496">
        <v>40</v>
      </c>
      <c r="M7496">
        <v>362</v>
      </c>
      <c r="N7496" t="str">
        <f>_xlfn.XLOOKUP(Orders[[#This Row],[_ProductID]],Products!A:A,Products!C:C)</f>
        <v>Electronics</v>
      </c>
      <c r="O7496">
        <v>6</v>
      </c>
      <c r="P7496">
        <v>7.4999999999999997E-2</v>
      </c>
      <c r="Q7496" s="2">
        <v>247.9</v>
      </c>
      <c r="R7496" s="2">
        <v>198.32000000000002</v>
      </c>
      <c r="S7496" s="2">
        <v>1375.8450000000003</v>
      </c>
      <c r="T7496" s="2">
        <v>185.92500000000018</v>
      </c>
    </row>
    <row r="7497" spans="1:20" x14ac:dyDescent="0.25">
      <c r="A7497" t="s">
        <v>506</v>
      </c>
      <c r="B7497" t="s">
        <v>1</v>
      </c>
      <c r="C7497" t="s">
        <v>13</v>
      </c>
      <c r="D7497" s="1">
        <v>43200</v>
      </c>
      <c r="E7497" s="1">
        <v>43309</v>
      </c>
      <c r="F7497" s="1">
        <v>43321</v>
      </c>
      <c r="G7497" s="1">
        <v>43319</v>
      </c>
      <c r="H7497" s="13">
        <f>Orders[[#This Row],[DeliveryDate]]-Orders[[#This Row],[OrderDate]]</f>
        <v>10</v>
      </c>
      <c r="I7497" t="s">
        <v>3</v>
      </c>
      <c r="J7497" t="str">
        <f>_xlfn.XLOOKUP(Orders[[#This Row],[_SalesRepID]],'Sales team'!A:A,'Sales team'!B:B)</f>
        <v>Carl Nguyen</v>
      </c>
      <c r="K7497">
        <v>12</v>
      </c>
      <c r="L7497">
        <v>2</v>
      </c>
      <c r="M7497">
        <v>280</v>
      </c>
      <c r="N7497" t="str">
        <f>_xlfn.XLOOKUP(Orders[[#This Row],[_ProductID]],Products!A:A,Products!C:C)</f>
        <v>Home décor</v>
      </c>
      <c r="O7497">
        <v>45</v>
      </c>
      <c r="P7497">
        <v>0.05</v>
      </c>
      <c r="Q7497" s="2">
        <v>3859.2000000000003</v>
      </c>
      <c r="R7497" s="2">
        <v>3125.9520000000002</v>
      </c>
      <c r="S7497" s="2">
        <v>3666.2400000000002</v>
      </c>
      <c r="T7497" s="2">
        <v>540.28800000000001</v>
      </c>
    </row>
    <row r="7498" spans="1:20" x14ac:dyDescent="0.25">
      <c r="A7498" t="s">
        <v>507</v>
      </c>
      <c r="B7498" t="s">
        <v>1</v>
      </c>
      <c r="C7498" t="s">
        <v>2</v>
      </c>
      <c r="D7498" s="1">
        <v>43200</v>
      </c>
      <c r="E7498" s="1">
        <v>43309</v>
      </c>
      <c r="F7498" s="1">
        <v>43328</v>
      </c>
      <c r="G7498" s="1">
        <v>43332</v>
      </c>
      <c r="H7498" s="13">
        <f>Orders[[#This Row],[DeliveryDate]]-Orders[[#This Row],[OrderDate]]</f>
        <v>23</v>
      </c>
      <c r="I7498" t="s">
        <v>3</v>
      </c>
      <c r="J7498" t="str">
        <f>_xlfn.XLOOKUP(Orders[[#This Row],[_SalesRepID]],'Sales team'!A:A,'Sales team'!B:B)</f>
        <v>George Lewis</v>
      </c>
      <c r="K7498">
        <v>8</v>
      </c>
      <c r="L7498">
        <v>40</v>
      </c>
      <c r="M7498">
        <v>214</v>
      </c>
      <c r="N7498" t="str">
        <f>_xlfn.XLOOKUP(Orders[[#This Row],[_ProductID]],Products!A:A,Products!C:C)</f>
        <v>Home décor</v>
      </c>
      <c r="O7498">
        <v>21</v>
      </c>
      <c r="P7498">
        <v>0.05</v>
      </c>
      <c r="Q7498" s="2">
        <v>5487.3</v>
      </c>
      <c r="R7498" s="2">
        <v>3127.761</v>
      </c>
      <c r="S7498" s="2">
        <v>15638.805</v>
      </c>
      <c r="T7498" s="2">
        <v>6255.5220000000008</v>
      </c>
    </row>
    <row r="7499" spans="1:20" x14ac:dyDescent="0.25">
      <c r="A7499" t="s">
        <v>508</v>
      </c>
      <c r="B7499" t="s">
        <v>1</v>
      </c>
      <c r="C7499" t="s">
        <v>2</v>
      </c>
      <c r="D7499" s="1">
        <v>43200</v>
      </c>
      <c r="E7499" s="1">
        <v>43309</v>
      </c>
      <c r="F7499" s="1">
        <v>43322</v>
      </c>
      <c r="G7499" s="1">
        <v>43328</v>
      </c>
      <c r="H7499" s="13">
        <f>Orders[[#This Row],[DeliveryDate]]-Orders[[#This Row],[OrderDate]]</f>
        <v>19</v>
      </c>
      <c r="I7499" t="s">
        <v>3</v>
      </c>
      <c r="J7499" t="str">
        <f>_xlfn.XLOOKUP(Orders[[#This Row],[_SalesRepID]],'Sales team'!A:A,'Sales team'!B:B)</f>
        <v>Shawn Cook</v>
      </c>
      <c r="K7499">
        <v>7</v>
      </c>
      <c r="L7499">
        <v>25</v>
      </c>
      <c r="M7499">
        <v>223</v>
      </c>
      <c r="N7499" t="str">
        <f>_xlfn.XLOOKUP(Orders[[#This Row],[_ProductID]],Products!A:A,Products!C:C)</f>
        <v>Kitchen &amp; Dining</v>
      </c>
      <c r="O7499">
        <v>7</v>
      </c>
      <c r="P7499">
        <v>0.15</v>
      </c>
      <c r="Q7499" s="2">
        <v>1809</v>
      </c>
      <c r="R7499" s="2">
        <v>1157.76</v>
      </c>
      <c r="S7499" s="2">
        <v>9225.9</v>
      </c>
      <c r="T7499" s="2">
        <v>2279.34</v>
      </c>
    </row>
    <row r="7500" spans="1:20" x14ac:dyDescent="0.25">
      <c r="A7500" t="s">
        <v>502</v>
      </c>
      <c r="B7500" t="s">
        <v>8</v>
      </c>
      <c r="C7500" t="s">
        <v>6</v>
      </c>
      <c r="D7500" s="1">
        <v>43200</v>
      </c>
      <c r="E7500" s="1">
        <v>43308</v>
      </c>
      <c r="F7500" s="1">
        <v>43329</v>
      </c>
      <c r="G7500" s="1">
        <v>43335</v>
      </c>
      <c r="H7500" s="13">
        <f>Orders[[#This Row],[DeliveryDate]]-Orders[[#This Row],[OrderDate]]</f>
        <v>27</v>
      </c>
      <c r="I7500" t="s">
        <v>3</v>
      </c>
      <c r="J7500" t="str">
        <f>_xlfn.XLOOKUP(Orders[[#This Row],[_SalesRepID]],'Sales team'!A:A,'Sales team'!B:B)</f>
        <v>Douglas Tucker</v>
      </c>
      <c r="K7500">
        <v>23</v>
      </c>
      <c r="L7500">
        <v>48</v>
      </c>
      <c r="M7500">
        <v>136</v>
      </c>
      <c r="N7500" t="str">
        <f>_xlfn.XLOOKUP(Orders[[#This Row],[_ProductID]],Products!A:A,Products!C:C)</f>
        <v>Home décor</v>
      </c>
      <c r="O7500">
        <v>29</v>
      </c>
      <c r="P7500">
        <v>7.4999999999999997E-2</v>
      </c>
      <c r="Q7500" s="2">
        <v>5668.2</v>
      </c>
      <c r="R7500" s="2">
        <v>3570.9659999999999</v>
      </c>
      <c r="S7500" s="2">
        <v>10486.17</v>
      </c>
      <c r="T7500" s="2">
        <v>3344.2380000000003</v>
      </c>
    </row>
    <row r="7501" spans="1:20" x14ac:dyDescent="0.25">
      <c r="A7501" t="s">
        <v>503</v>
      </c>
      <c r="B7501" t="s">
        <v>5</v>
      </c>
      <c r="C7501" t="s">
        <v>15</v>
      </c>
      <c r="D7501" s="1">
        <v>43200</v>
      </c>
      <c r="E7501" s="1">
        <v>43308</v>
      </c>
      <c r="F7501" s="1">
        <v>43325</v>
      </c>
      <c r="G7501" s="1">
        <v>43318</v>
      </c>
      <c r="H7501" s="13">
        <f>Orders[[#This Row],[DeliveryDate]]-Orders[[#This Row],[OrderDate]]</f>
        <v>10</v>
      </c>
      <c r="I7501" t="s">
        <v>3</v>
      </c>
      <c r="J7501" t="str">
        <f>_xlfn.XLOOKUP(Orders[[#This Row],[_SalesRepID]],'Sales team'!A:A,'Sales team'!B:B)</f>
        <v>Anthony Berry</v>
      </c>
      <c r="K7501">
        <v>16</v>
      </c>
      <c r="L7501">
        <v>18</v>
      </c>
      <c r="M7501">
        <v>6</v>
      </c>
      <c r="N7501" t="str">
        <f>_xlfn.XLOOKUP(Orders[[#This Row],[_ProductID]],Products!A:A,Products!C:C)</f>
        <v>Home décor</v>
      </c>
      <c r="O7501">
        <v>46</v>
      </c>
      <c r="P7501">
        <v>0.15</v>
      </c>
      <c r="Q7501" s="2">
        <v>5547.6</v>
      </c>
      <c r="R7501" s="2">
        <v>4216.1760000000004</v>
      </c>
      <c r="S7501" s="2">
        <v>4715.46</v>
      </c>
      <c r="T7501" s="2">
        <v>499.28399999999965</v>
      </c>
    </row>
    <row r="7502" spans="1:20" x14ac:dyDescent="0.25">
      <c r="A7502" t="s">
        <v>490</v>
      </c>
      <c r="B7502" t="s">
        <v>8</v>
      </c>
      <c r="C7502" t="s">
        <v>25</v>
      </c>
      <c r="D7502" s="1">
        <v>43200</v>
      </c>
      <c r="E7502" s="1">
        <v>43307</v>
      </c>
      <c r="F7502" s="1">
        <v>43314</v>
      </c>
      <c r="G7502" s="1">
        <v>43332</v>
      </c>
      <c r="H7502" s="13">
        <f>Orders[[#This Row],[DeliveryDate]]-Orders[[#This Row],[OrderDate]]</f>
        <v>25</v>
      </c>
      <c r="I7502" t="s">
        <v>3</v>
      </c>
      <c r="J7502" t="str">
        <f>_xlfn.XLOOKUP(Orders[[#This Row],[_SalesRepID]],'Sales team'!A:A,'Sales team'!B:B)</f>
        <v>Roy Rice</v>
      </c>
      <c r="K7502">
        <v>24</v>
      </c>
      <c r="L7502">
        <v>26</v>
      </c>
      <c r="M7502">
        <v>349</v>
      </c>
      <c r="N7502" t="str">
        <f>_xlfn.XLOOKUP(Orders[[#This Row],[_ProductID]],Products!A:A,Products!C:C)</f>
        <v>Home décor</v>
      </c>
      <c r="O7502">
        <v>30</v>
      </c>
      <c r="P7502">
        <v>0.1</v>
      </c>
      <c r="Q7502" s="2">
        <v>1688.4</v>
      </c>
      <c r="R7502" s="2">
        <v>1215.6479999999999</v>
      </c>
      <c r="S7502" s="2">
        <v>1519.5600000000002</v>
      </c>
      <c r="T7502" s="2">
        <v>303.91200000000026</v>
      </c>
    </row>
    <row r="7503" spans="1:20" x14ac:dyDescent="0.25">
      <c r="A7503" t="s">
        <v>491</v>
      </c>
      <c r="B7503" t="s">
        <v>1</v>
      </c>
      <c r="C7503" t="s">
        <v>2</v>
      </c>
      <c r="D7503" s="1">
        <v>43200</v>
      </c>
      <c r="E7503" s="1">
        <v>43307</v>
      </c>
      <c r="F7503" s="1">
        <v>43316</v>
      </c>
      <c r="G7503" s="1">
        <v>43334</v>
      </c>
      <c r="H7503" s="13">
        <f>Orders[[#This Row],[DeliveryDate]]-Orders[[#This Row],[OrderDate]]</f>
        <v>27</v>
      </c>
      <c r="I7503" t="s">
        <v>3</v>
      </c>
      <c r="J7503" t="str">
        <f>_xlfn.XLOOKUP(Orders[[#This Row],[_SalesRepID]],'Sales team'!A:A,'Sales team'!B:B)</f>
        <v>Carl Nguyen</v>
      </c>
      <c r="K7503">
        <v>12</v>
      </c>
      <c r="L7503">
        <v>30</v>
      </c>
      <c r="M7503">
        <v>237</v>
      </c>
      <c r="N7503" t="str">
        <f>_xlfn.XLOOKUP(Orders[[#This Row],[_ProductID]],Products!A:A,Products!C:C)</f>
        <v>Home décor</v>
      </c>
      <c r="O7503">
        <v>11</v>
      </c>
      <c r="P7503">
        <v>0.1</v>
      </c>
      <c r="Q7503" s="2">
        <v>5916.1</v>
      </c>
      <c r="R7503" s="2">
        <v>4673.7190000000001</v>
      </c>
      <c r="S7503" s="2">
        <v>42595.920000000006</v>
      </c>
      <c r="T7503" s="2">
        <v>5206.1680000000051</v>
      </c>
    </row>
    <row r="7504" spans="1:20" x14ac:dyDescent="0.25">
      <c r="A7504" t="s">
        <v>492</v>
      </c>
      <c r="B7504" t="s">
        <v>5</v>
      </c>
      <c r="C7504" t="s">
        <v>6</v>
      </c>
      <c r="D7504" s="1">
        <v>43200</v>
      </c>
      <c r="E7504" s="1">
        <v>43307</v>
      </c>
      <c r="F7504" s="1">
        <v>43332</v>
      </c>
      <c r="G7504" s="1">
        <v>43318</v>
      </c>
      <c r="H7504" s="13">
        <f>Orders[[#This Row],[DeliveryDate]]-Orders[[#This Row],[OrderDate]]</f>
        <v>11</v>
      </c>
      <c r="I7504" t="s">
        <v>3</v>
      </c>
      <c r="J7504" t="str">
        <f>_xlfn.XLOOKUP(Orders[[#This Row],[_SalesRepID]],'Sales team'!A:A,'Sales team'!B:B)</f>
        <v>Todd Roberts</v>
      </c>
      <c r="K7504">
        <v>13</v>
      </c>
      <c r="L7504">
        <v>17</v>
      </c>
      <c r="M7504">
        <v>190</v>
      </c>
      <c r="N7504" t="str">
        <f>_xlfn.XLOOKUP(Orders[[#This Row],[_ProductID]],Products!A:A,Products!C:C)</f>
        <v>Kitchen &amp; Dining</v>
      </c>
      <c r="O7504">
        <v>13</v>
      </c>
      <c r="P7504">
        <v>0.1</v>
      </c>
      <c r="Q7504" s="2">
        <v>5132.2</v>
      </c>
      <c r="R7504" s="2">
        <v>2771.3879999999999</v>
      </c>
      <c r="S7504" s="2">
        <v>13856.939999999999</v>
      </c>
      <c r="T7504" s="2">
        <v>5542.775999999998</v>
      </c>
    </row>
    <row r="7505" spans="1:20" x14ac:dyDescent="0.25">
      <c r="A7505" t="s">
        <v>493</v>
      </c>
      <c r="B7505" t="s">
        <v>1</v>
      </c>
      <c r="C7505" t="s">
        <v>46</v>
      </c>
      <c r="D7505" s="1">
        <v>43200</v>
      </c>
      <c r="E7505" s="1">
        <v>43307</v>
      </c>
      <c r="F7505" s="1">
        <v>43314</v>
      </c>
      <c r="G7505" s="1">
        <v>43334</v>
      </c>
      <c r="H7505" s="13">
        <f>Orders[[#This Row],[DeliveryDate]]-Orders[[#This Row],[OrderDate]]</f>
        <v>27</v>
      </c>
      <c r="I7505" t="s">
        <v>3</v>
      </c>
      <c r="J7505" t="str">
        <f>_xlfn.XLOOKUP(Orders[[#This Row],[_SalesRepID]],'Sales team'!A:A,'Sales team'!B:B)</f>
        <v>Shawn Cook</v>
      </c>
      <c r="K7505">
        <v>7</v>
      </c>
      <c r="L7505">
        <v>46</v>
      </c>
      <c r="M7505">
        <v>82</v>
      </c>
      <c r="N7505" t="str">
        <f>_xlfn.XLOOKUP(Orders[[#This Row],[_ProductID]],Products!A:A,Products!C:C)</f>
        <v>Kitchen &amp; Dining</v>
      </c>
      <c r="O7505">
        <v>7</v>
      </c>
      <c r="P7505">
        <v>0.05</v>
      </c>
      <c r="Q7505" s="2">
        <v>1118.9000000000001</v>
      </c>
      <c r="R7505" s="2">
        <v>839.17500000000007</v>
      </c>
      <c r="S7505" s="2">
        <v>2125.91</v>
      </c>
      <c r="T7505" s="2">
        <v>447.55999999999972</v>
      </c>
    </row>
    <row r="7506" spans="1:20" x14ac:dyDescent="0.25">
      <c r="A7506" t="s">
        <v>494</v>
      </c>
      <c r="B7506" t="s">
        <v>1</v>
      </c>
      <c r="C7506" t="s">
        <v>2</v>
      </c>
      <c r="D7506" s="1">
        <v>43200</v>
      </c>
      <c r="E7506" s="1">
        <v>43307</v>
      </c>
      <c r="F7506" s="1">
        <v>43321</v>
      </c>
      <c r="G7506" s="1">
        <v>43339</v>
      </c>
      <c r="H7506" s="13">
        <f>Orders[[#This Row],[DeliveryDate]]-Orders[[#This Row],[OrderDate]]</f>
        <v>32</v>
      </c>
      <c r="I7506" t="s">
        <v>3</v>
      </c>
      <c r="J7506" t="str">
        <f>_xlfn.XLOOKUP(Orders[[#This Row],[_SalesRepID]],'Sales team'!A:A,'Sales team'!B:B)</f>
        <v>Joshua Little</v>
      </c>
      <c r="K7506">
        <v>11</v>
      </c>
      <c r="L7506">
        <v>39</v>
      </c>
      <c r="M7506">
        <v>214</v>
      </c>
      <c r="N7506" t="str">
        <f>_xlfn.XLOOKUP(Orders[[#This Row],[_ProductID]],Products!A:A,Products!C:C)</f>
        <v>Outdoor</v>
      </c>
      <c r="O7506">
        <v>10</v>
      </c>
      <c r="P7506">
        <v>0.15</v>
      </c>
      <c r="Q7506" s="2">
        <v>5835.7</v>
      </c>
      <c r="R7506" s="2">
        <v>3968.2760000000003</v>
      </c>
      <c r="S7506" s="2">
        <v>29762.069999999996</v>
      </c>
      <c r="T7506" s="2">
        <v>5952.4139999999934</v>
      </c>
    </row>
    <row r="7507" spans="1:20" x14ac:dyDescent="0.25">
      <c r="A7507" t="s">
        <v>495</v>
      </c>
      <c r="B7507" t="s">
        <v>8</v>
      </c>
      <c r="C7507" t="s">
        <v>13</v>
      </c>
      <c r="D7507" s="1">
        <v>43200</v>
      </c>
      <c r="E7507" s="1">
        <v>43307</v>
      </c>
      <c r="F7507" s="1">
        <v>43315</v>
      </c>
      <c r="G7507" s="1">
        <v>43321</v>
      </c>
      <c r="H7507" s="13">
        <f>Orders[[#This Row],[DeliveryDate]]-Orders[[#This Row],[OrderDate]]</f>
        <v>14</v>
      </c>
      <c r="I7507" t="s">
        <v>3</v>
      </c>
      <c r="J7507" t="str">
        <f>_xlfn.XLOOKUP(Orders[[#This Row],[_SalesRepID]],'Sales team'!A:A,'Sales team'!B:B)</f>
        <v>Douglas Tucker</v>
      </c>
      <c r="K7507">
        <v>23</v>
      </c>
      <c r="L7507">
        <v>29</v>
      </c>
      <c r="M7507">
        <v>275</v>
      </c>
      <c r="N7507" t="str">
        <f>_xlfn.XLOOKUP(Orders[[#This Row],[_ProductID]],Products!A:A,Products!C:C)</f>
        <v>Home décor</v>
      </c>
      <c r="O7507">
        <v>41</v>
      </c>
      <c r="P7507">
        <v>0.2</v>
      </c>
      <c r="Q7507" s="2">
        <v>6036.7</v>
      </c>
      <c r="R7507" s="2">
        <v>3139.0839999999998</v>
      </c>
      <c r="S7507" s="2">
        <v>24146.800000000003</v>
      </c>
      <c r="T7507" s="2">
        <v>8451.3800000000047</v>
      </c>
    </row>
    <row r="7508" spans="1:20" x14ac:dyDescent="0.25">
      <c r="A7508" t="s">
        <v>496</v>
      </c>
      <c r="B7508" t="s">
        <v>5</v>
      </c>
      <c r="C7508" t="s">
        <v>6</v>
      </c>
      <c r="D7508" s="1">
        <v>43200</v>
      </c>
      <c r="E7508" s="1">
        <v>43307</v>
      </c>
      <c r="F7508" s="1">
        <v>43327</v>
      </c>
      <c r="G7508" s="1">
        <v>43325</v>
      </c>
      <c r="H7508" s="13">
        <f>Orders[[#This Row],[DeliveryDate]]-Orders[[#This Row],[OrderDate]]</f>
        <v>18</v>
      </c>
      <c r="I7508" t="s">
        <v>3</v>
      </c>
      <c r="J7508" t="str">
        <f>_xlfn.XLOOKUP(Orders[[#This Row],[_SalesRepID]],'Sales team'!A:A,'Sales team'!B:B)</f>
        <v>Carl Nguyen</v>
      </c>
      <c r="K7508">
        <v>12</v>
      </c>
      <c r="L7508">
        <v>22</v>
      </c>
      <c r="M7508">
        <v>168</v>
      </c>
      <c r="N7508" t="str">
        <f>_xlfn.XLOOKUP(Orders[[#This Row],[_ProductID]],Products!A:A,Products!C:C)</f>
        <v>Home décor</v>
      </c>
      <c r="O7508">
        <v>29</v>
      </c>
      <c r="P7508">
        <v>0.4</v>
      </c>
      <c r="Q7508" s="2">
        <v>1031.8</v>
      </c>
      <c r="R7508" s="2">
        <v>825.44</v>
      </c>
      <c r="S7508" s="2">
        <v>4333.5599999999995</v>
      </c>
      <c r="T7508" s="2">
        <v>-1444.5200000000004</v>
      </c>
    </row>
    <row r="7509" spans="1:20" x14ac:dyDescent="0.25">
      <c r="A7509" t="s">
        <v>497</v>
      </c>
      <c r="B7509" t="s">
        <v>10</v>
      </c>
      <c r="C7509" t="s">
        <v>25</v>
      </c>
      <c r="D7509" s="1">
        <v>43200</v>
      </c>
      <c r="E7509" s="1">
        <v>43307</v>
      </c>
      <c r="F7509" s="1">
        <v>43317</v>
      </c>
      <c r="G7509" s="1">
        <v>43334</v>
      </c>
      <c r="H7509" s="13">
        <f>Orders[[#This Row],[DeliveryDate]]-Orders[[#This Row],[OrderDate]]</f>
        <v>27</v>
      </c>
      <c r="I7509" t="s">
        <v>3</v>
      </c>
      <c r="J7509" t="str">
        <f>_xlfn.XLOOKUP(Orders[[#This Row],[_SalesRepID]],'Sales team'!A:A,'Sales team'!B:B)</f>
        <v>Patrick Graham</v>
      </c>
      <c r="K7509">
        <v>25</v>
      </c>
      <c r="L7509">
        <v>37</v>
      </c>
      <c r="M7509">
        <v>332</v>
      </c>
      <c r="N7509" t="str">
        <f>_xlfn.XLOOKUP(Orders[[#This Row],[_ProductID]],Products!A:A,Products!C:C)</f>
        <v>Kitchen &amp; Dining</v>
      </c>
      <c r="O7509">
        <v>37</v>
      </c>
      <c r="P7509">
        <v>0.1</v>
      </c>
      <c r="Q7509" s="2">
        <v>5956.3</v>
      </c>
      <c r="R7509" s="2">
        <v>4407.6620000000003</v>
      </c>
      <c r="S7509" s="2">
        <v>26803.350000000002</v>
      </c>
      <c r="T7509" s="2">
        <v>4765.0400000000009</v>
      </c>
    </row>
    <row r="7510" spans="1:20" x14ac:dyDescent="0.25">
      <c r="A7510" t="s">
        <v>498</v>
      </c>
      <c r="B7510" t="s">
        <v>8</v>
      </c>
      <c r="C7510" t="s">
        <v>6</v>
      </c>
      <c r="D7510" s="1">
        <v>43200</v>
      </c>
      <c r="E7510" s="1">
        <v>43307</v>
      </c>
      <c r="F7510" s="1">
        <v>43333</v>
      </c>
      <c r="G7510" s="1">
        <v>43314</v>
      </c>
      <c r="H7510" s="13">
        <f>Orders[[#This Row],[DeliveryDate]]-Orders[[#This Row],[OrderDate]]</f>
        <v>7</v>
      </c>
      <c r="I7510" t="s">
        <v>3</v>
      </c>
      <c r="J7510" t="str">
        <f>_xlfn.XLOOKUP(Orders[[#This Row],[_SalesRepID]],'Sales team'!A:A,'Sales team'!B:B)</f>
        <v>Joe Price</v>
      </c>
      <c r="K7510">
        <v>22</v>
      </c>
      <c r="L7510">
        <v>9</v>
      </c>
      <c r="M7510">
        <v>104</v>
      </c>
      <c r="N7510" t="str">
        <f>_xlfn.XLOOKUP(Orders[[#This Row],[_ProductID]],Products!A:A,Products!C:C)</f>
        <v>Home décor</v>
      </c>
      <c r="O7510">
        <v>35</v>
      </c>
      <c r="P7510">
        <v>0.2</v>
      </c>
      <c r="Q7510" s="2">
        <v>3932.9</v>
      </c>
      <c r="R7510" s="2">
        <v>2989.0039999999999</v>
      </c>
      <c r="S7510" s="2">
        <v>22024.240000000002</v>
      </c>
      <c r="T7510" s="2">
        <v>1101.2120000000032</v>
      </c>
    </row>
    <row r="7511" spans="1:20" x14ac:dyDescent="0.25">
      <c r="A7511" t="s">
        <v>499</v>
      </c>
      <c r="B7511" t="s">
        <v>8</v>
      </c>
      <c r="C7511" t="s">
        <v>2</v>
      </c>
      <c r="D7511" s="1">
        <v>43200</v>
      </c>
      <c r="E7511" s="1">
        <v>43307</v>
      </c>
      <c r="F7511" s="1">
        <v>43313</v>
      </c>
      <c r="G7511" s="1">
        <v>43336</v>
      </c>
      <c r="H7511" s="13">
        <f>Orders[[#This Row],[DeliveryDate]]-Orders[[#This Row],[OrderDate]]</f>
        <v>29</v>
      </c>
      <c r="I7511" t="s">
        <v>3</v>
      </c>
      <c r="J7511" t="str">
        <f>_xlfn.XLOOKUP(Orders[[#This Row],[_SalesRepID]],'Sales team'!A:A,'Sales team'!B:B)</f>
        <v>Samuel Fowler</v>
      </c>
      <c r="K7511">
        <v>21</v>
      </c>
      <c r="L7511">
        <v>3</v>
      </c>
      <c r="M7511">
        <v>245</v>
      </c>
      <c r="N7511" t="str">
        <f>_xlfn.XLOOKUP(Orders[[#This Row],[_ProductID]],Products!A:A,Products!C:C)</f>
        <v>Furniture</v>
      </c>
      <c r="O7511">
        <v>19</v>
      </c>
      <c r="P7511">
        <v>0.2</v>
      </c>
      <c r="Q7511" s="2">
        <v>5889.3</v>
      </c>
      <c r="R7511" s="2">
        <v>4416.9750000000004</v>
      </c>
      <c r="S7511" s="2">
        <v>23557.200000000001</v>
      </c>
      <c r="T7511" s="2">
        <v>1472.3250000000007</v>
      </c>
    </row>
    <row r="7512" spans="1:20" x14ac:dyDescent="0.25">
      <c r="A7512" t="s">
        <v>500</v>
      </c>
      <c r="B7512" t="s">
        <v>8</v>
      </c>
      <c r="C7512" t="s">
        <v>13</v>
      </c>
      <c r="D7512" s="1">
        <v>43200</v>
      </c>
      <c r="E7512" s="1">
        <v>43307</v>
      </c>
      <c r="F7512" s="1">
        <v>43313</v>
      </c>
      <c r="G7512" s="1">
        <v>43334</v>
      </c>
      <c r="H7512" s="13">
        <f>Orders[[#This Row],[DeliveryDate]]-Orders[[#This Row],[OrderDate]]</f>
        <v>27</v>
      </c>
      <c r="I7512" t="s">
        <v>3</v>
      </c>
      <c r="J7512" t="str">
        <f>_xlfn.XLOOKUP(Orders[[#This Row],[_SalesRepID]],'Sales team'!A:A,'Sales team'!B:B)</f>
        <v>Douglas Tucker</v>
      </c>
      <c r="K7512">
        <v>23</v>
      </c>
      <c r="L7512">
        <v>13</v>
      </c>
      <c r="M7512">
        <v>327</v>
      </c>
      <c r="N7512" t="str">
        <f>_xlfn.XLOOKUP(Orders[[#This Row],[_ProductID]],Products!A:A,Products!C:C)</f>
        <v>Home décor</v>
      </c>
      <c r="O7512">
        <v>45</v>
      </c>
      <c r="P7512">
        <v>7.4999999999999997E-2</v>
      </c>
      <c r="Q7512" s="2">
        <v>2458.9</v>
      </c>
      <c r="R7512" s="2">
        <v>1647.4630000000002</v>
      </c>
      <c r="S7512" s="2">
        <v>18195.86</v>
      </c>
      <c r="T7512" s="2">
        <v>5016.155999999999</v>
      </c>
    </row>
    <row r="7513" spans="1:20" x14ac:dyDescent="0.25">
      <c r="A7513" t="s">
        <v>501</v>
      </c>
      <c r="B7513" t="s">
        <v>5</v>
      </c>
      <c r="C7513" t="s">
        <v>6</v>
      </c>
      <c r="D7513" s="1">
        <v>43200</v>
      </c>
      <c r="E7513" s="1">
        <v>43307</v>
      </c>
      <c r="F7513" s="1">
        <v>43333</v>
      </c>
      <c r="G7513" s="1">
        <v>43311</v>
      </c>
      <c r="H7513" s="13">
        <f>Orders[[#This Row],[DeliveryDate]]-Orders[[#This Row],[OrderDate]]</f>
        <v>4</v>
      </c>
      <c r="I7513" t="s">
        <v>3</v>
      </c>
      <c r="J7513" t="str">
        <f>_xlfn.XLOOKUP(Orders[[#This Row],[_SalesRepID]],'Sales team'!A:A,'Sales team'!B:B)</f>
        <v>Anthony Torres</v>
      </c>
      <c r="K7513">
        <v>20</v>
      </c>
      <c r="L7513">
        <v>38</v>
      </c>
      <c r="M7513">
        <v>104</v>
      </c>
      <c r="N7513" t="str">
        <f>_xlfn.XLOOKUP(Orders[[#This Row],[_ProductID]],Products!A:A,Products!C:C)</f>
        <v>Kitchen &amp; Dining</v>
      </c>
      <c r="O7513">
        <v>8</v>
      </c>
      <c r="P7513">
        <v>7.4999999999999997E-2</v>
      </c>
      <c r="Q7513" s="2">
        <v>3912.8</v>
      </c>
      <c r="R7513" s="2">
        <v>2034.6560000000002</v>
      </c>
      <c r="S7513" s="2">
        <v>28954.720000000001</v>
      </c>
      <c r="T7513" s="2">
        <v>12677.472</v>
      </c>
    </row>
    <row r="7514" spans="1:20" x14ac:dyDescent="0.25">
      <c r="A7514" t="s">
        <v>479</v>
      </c>
      <c r="B7514" t="s">
        <v>1</v>
      </c>
      <c r="C7514" t="s">
        <v>6</v>
      </c>
      <c r="D7514" s="1">
        <v>43200</v>
      </c>
      <c r="E7514" s="1">
        <v>43306</v>
      </c>
      <c r="F7514" s="1">
        <v>43321</v>
      </c>
      <c r="G7514" s="1">
        <v>43326</v>
      </c>
      <c r="H7514" s="13">
        <f>Orders[[#This Row],[DeliveryDate]]-Orders[[#This Row],[OrderDate]]</f>
        <v>20</v>
      </c>
      <c r="I7514" t="s">
        <v>3</v>
      </c>
      <c r="J7514" t="str">
        <f>_xlfn.XLOOKUP(Orders[[#This Row],[_SalesRepID]],'Sales team'!A:A,'Sales team'!B:B)</f>
        <v>Joshua Ryan</v>
      </c>
      <c r="K7514">
        <v>9</v>
      </c>
      <c r="L7514">
        <v>1</v>
      </c>
      <c r="M7514">
        <v>115</v>
      </c>
      <c r="N7514" t="str">
        <f>_xlfn.XLOOKUP(Orders[[#This Row],[_ProductID]],Products!A:A,Products!C:C)</f>
        <v>Home décor</v>
      </c>
      <c r="O7514">
        <v>32</v>
      </c>
      <c r="P7514">
        <v>0.1</v>
      </c>
      <c r="Q7514" s="2">
        <v>207.70000000000002</v>
      </c>
      <c r="R7514" s="2">
        <v>87.234000000000009</v>
      </c>
      <c r="S7514" s="2">
        <v>373.86</v>
      </c>
      <c r="T7514" s="2">
        <v>199.392</v>
      </c>
    </row>
    <row r="7515" spans="1:20" x14ac:dyDescent="0.25">
      <c r="A7515" t="s">
        <v>480</v>
      </c>
      <c r="B7515" t="s">
        <v>8</v>
      </c>
      <c r="C7515" t="s">
        <v>6</v>
      </c>
      <c r="D7515" s="1">
        <v>43200</v>
      </c>
      <c r="E7515" s="1">
        <v>43306</v>
      </c>
      <c r="F7515" s="1">
        <v>43313</v>
      </c>
      <c r="G7515" s="1">
        <v>43326</v>
      </c>
      <c r="H7515" s="13">
        <f>Orders[[#This Row],[DeliveryDate]]-Orders[[#This Row],[OrderDate]]</f>
        <v>20</v>
      </c>
      <c r="I7515" t="s">
        <v>3</v>
      </c>
      <c r="J7515" t="str">
        <f>_xlfn.XLOOKUP(Orders[[#This Row],[_SalesRepID]],'Sales team'!A:A,'Sales team'!B:B)</f>
        <v>Roy Rice</v>
      </c>
      <c r="K7515">
        <v>24</v>
      </c>
      <c r="L7515">
        <v>8</v>
      </c>
      <c r="M7515">
        <v>109</v>
      </c>
      <c r="N7515" t="str">
        <f>_xlfn.XLOOKUP(Orders[[#This Row],[_ProductID]],Products!A:A,Products!C:C)</f>
        <v>Kitchen &amp; Dining</v>
      </c>
      <c r="O7515">
        <v>8</v>
      </c>
      <c r="P7515">
        <v>7.4999999999999997E-2</v>
      </c>
      <c r="Q7515" s="2">
        <v>167.5</v>
      </c>
      <c r="R7515" s="2">
        <v>125.625</v>
      </c>
      <c r="S7515" s="2">
        <v>154.9375</v>
      </c>
      <c r="T7515" s="2">
        <v>29.3125</v>
      </c>
    </row>
    <row r="7516" spans="1:20" x14ac:dyDescent="0.25">
      <c r="A7516" t="s">
        <v>481</v>
      </c>
      <c r="B7516" t="s">
        <v>10</v>
      </c>
      <c r="C7516" t="s">
        <v>13</v>
      </c>
      <c r="D7516" s="1">
        <v>43200</v>
      </c>
      <c r="E7516" s="1">
        <v>43306</v>
      </c>
      <c r="F7516" s="1">
        <v>43313</v>
      </c>
      <c r="G7516" s="1">
        <v>43321</v>
      </c>
      <c r="H7516" s="13">
        <f>Orders[[#This Row],[DeliveryDate]]-Orders[[#This Row],[OrderDate]]</f>
        <v>15</v>
      </c>
      <c r="I7516" t="s">
        <v>3</v>
      </c>
      <c r="J7516" t="str">
        <f>_xlfn.XLOOKUP(Orders[[#This Row],[_SalesRepID]],'Sales team'!A:A,'Sales team'!B:B)</f>
        <v>Carlos Miller</v>
      </c>
      <c r="K7516">
        <v>28</v>
      </c>
      <c r="L7516">
        <v>22</v>
      </c>
      <c r="M7516">
        <v>297</v>
      </c>
      <c r="N7516" t="str">
        <f>_xlfn.XLOOKUP(Orders[[#This Row],[_ProductID]],Products!A:A,Products!C:C)</f>
        <v>Home décor</v>
      </c>
      <c r="O7516">
        <v>11</v>
      </c>
      <c r="P7516">
        <v>0.1</v>
      </c>
      <c r="Q7516" s="2">
        <v>3986.5</v>
      </c>
      <c r="R7516" s="2">
        <v>2591.2249999999999</v>
      </c>
      <c r="S7516" s="2">
        <v>3587.85</v>
      </c>
      <c r="T7516" s="2">
        <v>996.625</v>
      </c>
    </row>
    <row r="7517" spans="1:20" x14ac:dyDescent="0.25">
      <c r="A7517" t="s">
        <v>482</v>
      </c>
      <c r="B7517" t="s">
        <v>5</v>
      </c>
      <c r="C7517" t="s">
        <v>6</v>
      </c>
      <c r="D7517" s="1">
        <v>43200</v>
      </c>
      <c r="E7517" s="1">
        <v>43306</v>
      </c>
      <c r="F7517" s="1">
        <v>43324</v>
      </c>
      <c r="G7517" s="1">
        <v>43339</v>
      </c>
      <c r="H7517" s="13">
        <f>Orders[[#This Row],[DeliveryDate]]-Orders[[#This Row],[OrderDate]]</f>
        <v>33</v>
      </c>
      <c r="I7517" t="s">
        <v>3</v>
      </c>
      <c r="J7517" t="str">
        <f>_xlfn.XLOOKUP(Orders[[#This Row],[_SalesRepID]],'Sales team'!A:A,'Sales team'!B:B)</f>
        <v>Shawn Wallace</v>
      </c>
      <c r="K7517">
        <v>18</v>
      </c>
      <c r="L7517">
        <v>28</v>
      </c>
      <c r="M7517">
        <v>114</v>
      </c>
      <c r="N7517" t="str">
        <f>_xlfn.XLOOKUP(Orders[[#This Row],[_ProductID]],Products!A:A,Products!C:C)</f>
        <v>Kitchen &amp; Dining</v>
      </c>
      <c r="O7517">
        <v>4</v>
      </c>
      <c r="P7517">
        <v>0.4</v>
      </c>
      <c r="Q7517" s="2">
        <v>2546</v>
      </c>
      <c r="R7517" s="2">
        <v>1018.4000000000001</v>
      </c>
      <c r="S7517" s="2">
        <v>12220.8</v>
      </c>
      <c r="T7517" s="2">
        <v>4073.5999999999985</v>
      </c>
    </row>
    <row r="7518" spans="1:20" x14ac:dyDescent="0.25">
      <c r="A7518" t="s">
        <v>483</v>
      </c>
      <c r="B7518" t="s">
        <v>10</v>
      </c>
      <c r="C7518" t="s">
        <v>6</v>
      </c>
      <c r="D7518" s="1">
        <v>43200</v>
      </c>
      <c r="E7518" s="1">
        <v>43306</v>
      </c>
      <c r="F7518" s="1">
        <v>43325</v>
      </c>
      <c r="G7518" s="1">
        <v>43312</v>
      </c>
      <c r="H7518" s="13">
        <f>Orders[[#This Row],[DeliveryDate]]-Orders[[#This Row],[OrderDate]]</f>
        <v>6</v>
      </c>
      <c r="I7518" t="s">
        <v>3</v>
      </c>
      <c r="J7518" t="str">
        <f>_xlfn.XLOOKUP(Orders[[#This Row],[_SalesRepID]],'Sales team'!A:A,'Sales team'!B:B)</f>
        <v>Shawn Torres</v>
      </c>
      <c r="K7518">
        <v>27</v>
      </c>
      <c r="L7518">
        <v>28</v>
      </c>
      <c r="M7518">
        <v>138</v>
      </c>
      <c r="N7518" t="str">
        <f>_xlfn.XLOOKUP(Orders[[#This Row],[_ProductID]],Products!A:A,Products!C:C)</f>
        <v>Outdoor</v>
      </c>
      <c r="O7518">
        <v>10</v>
      </c>
      <c r="P7518">
        <v>7.4999999999999997E-2</v>
      </c>
      <c r="Q7518" s="2">
        <v>864.30000000000007</v>
      </c>
      <c r="R7518" s="2">
        <v>380.29200000000003</v>
      </c>
      <c r="S7518" s="2">
        <v>799.47750000000008</v>
      </c>
      <c r="T7518" s="2">
        <v>419.18550000000005</v>
      </c>
    </row>
    <row r="7519" spans="1:20" x14ac:dyDescent="0.25">
      <c r="A7519" t="s">
        <v>484</v>
      </c>
      <c r="B7519" t="s">
        <v>8</v>
      </c>
      <c r="C7519" t="s">
        <v>6</v>
      </c>
      <c r="D7519" s="1">
        <v>43200</v>
      </c>
      <c r="E7519" s="1">
        <v>43306</v>
      </c>
      <c r="F7519" s="1">
        <v>43334</v>
      </c>
      <c r="G7519" s="1">
        <v>43328</v>
      </c>
      <c r="H7519" s="13">
        <f>Orders[[#This Row],[DeliveryDate]]-Orders[[#This Row],[OrderDate]]</f>
        <v>22</v>
      </c>
      <c r="I7519" t="s">
        <v>3</v>
      </c>
      <c r="J7519" t="str">
        <f>_xlfn.XLOOKUP(Orders[[#This Row],[_SalesRepID]],'Sales team'!A:A,'Sales team'!B:B)</f>
        <v>Douglas Tucker</v>
      </c>
      <c r="K7519">
        <v>23</v>
      </c>
      <c r="L7519">
        <v>40</v>
      </c>
      <c r="M7519">
        <v>148</v>
      </c>
      <c r="N7519" t="str">
        <f>_xlfn.XLOOKUP(Orders[[#This Row],[_ProductID]],Products!A:A,Products!C:C)</f>
        <v>Home décor</v>
      </c>
      <c r="O7519">
        <v>41</v>
      </c>
      <c r="P7519">
        <v>0.05</v>
      </c>
      <c r="Q7519" s="2">
        <v>1876</v>
      </c>
      <c r="R7519" s="2">
        <v>1350.72</v>
      </c>
      <c r="S7519" s="2">
        <v>1782.1999999999998</v>
      </c>
      <c r="T7519" s="2">
        <v>431.47999999999979</v>
      </c>
    </row>
    <row r="7520" spans="1:20" x14ac:dyDescent="0.25">
      <c r="A7520" t="s">
        <v>485</v>
      </c>
      <c r="B7520" t="s">
        <v>5</v>
      </c>
      <c r="C7520" t="s">
        <v>13</v>
      </c>
      <c r="D7520" s="1">
        <v>43200</v>
      </c>
      <c r="E7520" s="1">
        <v>43306</v>
      </c>
      <c r="F7520" s="1">
        <v>43313</v>
      </c>
      <c r="G7520" s="1">
        <v>43321</v>
      </c>
      <c r="H7520" s="13">
        <f>Orders[[#This Row],[DeliveryDate]]-Orders[[#This Row],[OrderDate]]</f>
        <v>15</v>
      </c>
      <c r="I7520" t="s">
        <v>3</v>
      </c>
      <c r="J7520" t="str">
        <f>_xlfn.XLOOKUP(Orders[[#This Row],[_SalesRepID]],'Sales team'!A:A,'Sales team'!B:B)</f>
        <v>Anthony Berry</v>
      </c>
      <c r="K7520">
        <v>16</v>
      </c>
      <c r="L7520">
        <v>3</v>
      </c>
      <c r="M7520">
        <v>309</v>
      </c>
      <c r="N7520" t="str">
        <f>_xlfn.XLOOKUP(Orders[[#This Row],[_ProductID]],Products!A:A,Products!C:C)</f>
        <v>Home décor</v>
      </c>
      <c r="O7520">
        <v>11</v>
      </c>
      <c r="P7520">
        <v>7.4999999999999997E-2</v>
      </c>
      <c r="Q7520" s="2">
        <v>247.9</v>
      </c>
      <c r="R7520" s="2">
        <v>163.614</v>
      </c>
      <c r="S7520" s="2">
        <v>1146.5375000000001</v>
      </c>
      <c r="T7520" s="2">
        <v>328.46750000000009</v>
      </c>
    </row>
    <row r="7521" spans="1:20" x14ac:dyDescent="0.25">
      <c r="A7521" t="s">
        <v>486</v>
      </c>
      <c r="B7521" t="s">
        <v>5</v>
      </c>
      <c r="C7521" t="s">
        <v>6</v>
      </c>
      <c r="D7521" s="1">
        <v>43200</v>
      </c>
      <c r="E7521" s="1">
        <v>43306</v>
      </c>
      <c r="F7521" s="1">
        <v>43323</v>
      </c>
      <c r="G7521" s="1">
        <v>43329</v>
      </c>
      <c r="H7521" s="13">
        <f>Orders[[#This Row],[DeliveryDate]]-Orders[[#This Row],[OrderDate]]</f>
        <v>23</v>
      </c>
      <c r="I7521" t="s">
        <v>3</v>
      </c>
      <c r="J7521" t="str">
        <f>_xlfn.XLOOKUP(Orders[[#This Row],[_SalesRepID]],'Sales team'!A:A,'Sales team'!B:B)</f>
        <v>Carl Nguyen</v>
      </c>
      <c r="K7521">
        <v>12</v>
      </c>
      <c r="L7521">
        <v>21</v>
      </c>
      <c r="M7521">
        <v>151</v>
      </c>
      <c r="N7521" t="str">
        <f>_xlfn.XLOOKUP(Orders[[#This Row],[_ProductID]],Products!A:A,Products!C:C)</f>
        <v>Home décor</v>
      </c>
      <c r="O7521">
        <v>44</v>
      </c>
      <c r="P7521">
        <v>7.4999999999999997E-2</v>
      </c>
      <c r="Q7521" s="2">
        <v>5051.8</v>
      </c>
      <c r="R7521" s="2">
        <v>3435.2240000000002</v>
      </c>
      <c r="S7521" s="2">
        <v>9345.83</v>
      </c>
      <c r="T7521" s="2">
        <v>2475.3819999999996</v>
      </c>
    </row>
    <row r="7522" spans="1:20" x14ac:dyDescent="0.25">
      <c r="A7522" t="s">
        <v>487</v>
      </c>
      <c r="B7522" t="s">
        <v>10</v>
      </c>
      <c r="C7522" t="s">
        <v>13</v>
      </c>
      <c r="D7522" s="1">
        <v>43200</v>
      </c>
      <c r="E7522" s="1">
        <v>43306</v>
      </c>
      <c r="F7522" s="1">
        <v>43329</v>
      </c>
      <c r="G7522" s="1">
        <v>43327</v>
      </c>
      <c r="H7522" s="13">
        <f>Orders[[#This Row],[DeliveryDate]]-Orders[[#This Row],[OrderDate]]</f>
        <v>21</v>
      </c>
      <c r="I7522" t="s">
        <v>3</v>
      </c>
      <c r="J7522" t="str">
        <f>_xlfn.XLOOKUP(Orders[[#This Row],[_SalesRepID]],'Sales team'!A:A,'Sales team'!B:B)</f>
        <v>Patrick Graham</v>
      </c>
      <c r="K7522">
        <v>25</v>
      </c>
      <c r="L7522">
        <v>3</v>
      </c>
      <c r="M7522">
        <v>266</v>
      </c>
      <c r="N7522" t="str">
        <f>_xlfn.XLOOKUP(Orders[[#This Row],[_ProductID]],Products!A:A,Products!C:C)</f>
        <v>Furniture</v>
      </c>
      <c r="O7522">
        <v>22</v>
      </c>
      <c r="P7522">
        <v>0.4</v>
      </c>
      <c r="Q7522" s="2">
        <v>1011.7</v>
      </c>
      <c r="R7522" s="2">
        <v>667.72200000000009</v>
      </c>
      <c r="S7522" s="2">
        <v>2428.08</v>
      </c>
      <c r="T7522" s="2">
        <v>-242.80800000000045</v>
      </c>
    </row>
    <row r="7523" spans="1:20" x14ac:dyDescent="0.25">
      <c r="A7523" t="s">
        <v>488</v>
      </c>
      <c r="B7523" t="s">
        <v>1</v>
      </c>
      <c r="C7523" t="s">
        <v>2</v>
      </c>
      <c r="D7523" s="1">
        <v>43200</v>
      </c>
      <c r="E7523" s="1">
        <v>43306</v>
      </c>
      <c r="F7523" s="1">
        <v>43334</v>
      </c>
      <c r="G7523" s="1">
        <v>43308</v>
      </c>
      <c r="H7523" s="13">
        <f>Orders[[#This Row],[DeliveryDate]]-Orders[[#This Row],[OrderDate]]</f>
        <v>2</v>
      </c>
      <c r="I7523" t="s">
        <v>3</v>
      </c>
      <c r="J7523" t="str">
        <f>_xlfn.XLOOKUP(Orders[[#This Row],[_SalesRepID]],'Sales team'!A:A,'Sales team'!B:B)</f>
        <v>Chris Armstrong</v>
      </c>
      <c r="K7523">
        <v>4</v>
      </c>
      <c r="L7523">
        <v>16</v>
      </c>
      <c r="M7523">
        <v>242</v>
      </c>
      <c r="N7523" t="str">
        <f>_xlfn.XLOOKUP(Orders[[#This Row],[_ProductID]],Products!A:A,Products!C:C)</f>
        <v>Home décor</v>
      </c>
      <c r="O7523">
        <v>2</v>
      </c>
      <c r="P7523">
        <v>0.2</v>
      </c>
      <c r="Q7523" s="2">
        <v>1862.6000000000001</v>
      </c>
      <c r="R7523" s="2">
        <v>1247.9420000000002</v>
      </c>
      <c r="S7523" s="2">
        <v>8940.4800000000014</v>
      </c>
      <c r="T7523" s="2">
        <v>1452.8279999999995</v>
      </c>
    </row>
    <row r="7524" spans="1:20" x14ac:dyDescent="0.25">
      <c r="A7524" t="s">
        <v>489</v>
      </c>
      <c r="B7524" t="s">
        <v>5</v>
      </c>
      <c r="C7524" t="s">
        <v>6</v>
      </c>
      <c r="D7524" s="1">
        <v>43200</v>
      </c>
      <c r="E7524" s="1">
        <v>43306</v>
      </c>
      <c r="F7524" s="1">
        <v>43308</v>
      </c>
      <c r="G7524" s="1">
        <v>43325</v>
      </c>
      <c r="H7524" s="13">
        <f>Orders[[#This Row],[DeliveryDate]]-Orders[[#This Row],[OrderDate]]</f>
        <v>19</v>
      </c>
      <c r="I7524" t="s">
        <v>3</v>
      </c>
      <c r="J7524" t="str">
        <f>_xlfn.XLOOKUP(Orders[[#This Row],[_SalesRepID]],'Sales team'!A:A,'Sales team'!B:B)</f>
        <v>Frank Brown</v>
      </c>
      <c r="K7524">
        <v>17</v>
      </c>
      <c r="L7524">
        <v>31</v>
      </c>
      <c r="M7524">
        <v>150</v>
      </c>
      <c r="N7524" t="str">
        <f>_xlfn.XLOOKUP(Orders[[#This Row],[_ProductID]],Products!A:A,Products!C:C)</f>
        <v>Furniture</v>
      </c>
      <c r="O7524">
        <v>12</v>
      </c>
      <c r="P7524">
        <v>0.1</v>
      </c>
      <c r="Q7524" s="2">
        <v>1246.2</v>
      </c>
      <c r="R7524" s="2">
        <v>660.4860000000001</v>
      </c>
      <c r="S7524" s="2">
        <v>6729.4800000000005</v>
      </c>
      <c r="T7524" s="2">
        <v>2766.5639999999999</v>
      </c>
    </row>
    <row r="7525" spans="1:20" x14ac:dyDescent="0.25">
      <c r="A7525" t="s">
        <v>471</v>
      </c>
      <c r="B7525" t="s">
        <v>1</v>
      </c>
      <c r="C7525" t="s">
        <v>15</v>
      </c>
      <c r="D7525" s="1">
        <v>43200</v>
      </c>
      <c r="E7525" s="1">
        <v>43305</v>
      </c>
      <c r="F7525" s="1">
        <v>43314</v>
      </c>
      <c r="G7525" s="1">
        <v>43327</v>
      </c>
      <c r="H7525" s="13">
        <f>Orders[[#This Row],[DeliveryDate]]-Orders[[#This Row],[OrderDate]]</f>
        <v>22</v>
      </c>
      <c r="I7525" t="s">
        <v>3</v>
      </c>
      <c r="J7525" t="str">
        <f>_xlfn.XLOOKUP(Orders[[#This Row],[_SalesRepID]],'Sales team'!A:A,'Sales team'!B:B)</f>
        <v>Keith Griffin</v>
      </c>
      <c r="K7525">
        <v>2</v>
      </c>
      <c r="L7525">
        <v>48</v>
      </c>
      <c r="M7525">
        <v>7</v>
      </c>
      <c r="N7525" t="str">
        <f>_xlfn.XLOOKUP(Orders[[#This Row],[_ProductID]],Products!A:A,Products!C:C)</f>
        <v>Electronics</v>
      </c>
      <c r="O7525">
        <v>6</v>
      </c>
      <c r="P7525">
        <v>0.05</v>
      </c>
      <c r="Q7525" s="2">
        <v>1206</v>
      </c>
      <c r="R7525" s="2">
        <v>663.30000000000007</v>
      </c>
      <c r="S7525" s="2">
        <v>9165.6</v>
      </c>
      <c r="T7525" s="2">
        <v>3859.2</v>
      </c>
    </row>
    <row r="7526" spans="1:20" x14ac:dyDescent="0.25">
      <c r="A7526" t="s">
        <v>472</v>
      </c>
      <c r="B7526" t="s">
        <v>1</v>
      </c>
      <c r="C7526" t="s">
        <v>6</v>
      </c>
      <c r="D7526" s="1">
        <v>43200</v>
      </c>
      <c r="E7526" s="1">
        <v>43305</v>
      </c>
      <c r="F7526" s="1">
        <v>43329</v>
      </c>
      <c r="G7526" s="1">
        <v>43320</v>
      </c>
      <c r="H7526" s="13">
        <f>Orders[[#This Row],[DeliveryDate]]-Orders[[#This Row],[OrderDate]]</f>
        <v>15</v>
      </c>
      <c r="I7526" t="s">
        <v>3</v>
      </c>
      <c r="J7526" t="str">
        <f>_xlfn.XLOOKUP(Orders[[#This Row],[_SalesRepID]],'Sales team'!A:A,'Sales team'!B:B)</f>
        <v>Jerry Green</v>
      </c>
      <c r="K7526">
        <v>3</v>
      </c>
      <c r="L7526">
        <v>50</v>
      </c>
      <c r="M7526">
        <v>125</v>
      </c>
      <c r="N7526" t="str">
        <f>_xlfn.XLOOKUP(Orders[[#This Row],[_ProductID]],Products!A:A,Products!C:C)</f>
        <v>Home décor</v>
      </c>
      <c r="O7526">
        <v>21</v>
      </c>
      <c r="P7526">
        <v>7.4999999999999997E-2</v>
      </c>
      <c r="Q7526" s="2">
        <v>221.1</v>
      </c>
      <c r="R7526" s="2">
        <v>179.09100000000001</v>
      </c>
      <c r="S7526" s="2">
        <v>1636.14</v>
      </c>
      <c r="T7526" s="2">
        <v>203.41200000000003</v>
      </c>
    </row>
    <row r="7527" spans="1:20" x14ac:dyDescent="0.25">
      <c r="A7527" t="s">
        <v>473</v>
      </c>
      <c r="B7527" t="s">
        <v>10</v>
      </c>
      <c r="C7527" t="s">
        <v>2</v>
      </c>
      <c r="D7527" s="1">
        <v>43200</v>
      </c>
      <c r="E7527" s="1">
        <v>43305</v>
      </c>
      <c r="F7527" s="1">
        <v>43314</v>
      </c>
      <c r="G7527" s="1">
        <v>43313</v>
      </c>
      <c r="H7527" s="13">
        <f>Orders[[#This Row],[DeliveryDate]]-Orders[[#This Row],[OrderDate]]</f>
        <v>8</v>
      </c>
      <c r="I7527" t="s">
        <v>3</v>
      </c>
      <c r="J7527" t="str">
        <f>_xlfn.XLOOKUP(Orders[[#This Row],[_SalesRepID]],'Sales team'!A:A,'Sales team'!B:B)</f>
        <v>Shawn Torres</v>
      </c>
      <c r="K7527">
        <v>27</v>
      </c>
      <c r="L7527">
        <v>30</v>
      </c>
      <c r="M7527">
        <v>255</v>
      </c>
      <c r="N7527" t="str">
        <f>_xlfn.XLOOKUP(Orders[[#This Row],[_ProductID]],Products!A:A,Products!C:C)</f>
        <v>Home décor</v>
      </c>
      <c r="O7527">
        <v>41</v>
      </c>
      <c r="P7527">
        <v>7.4999999999999997E-2</v>
      </c>
      <c r="Q7527" s="2">
        <v>3825.7000000000003</v>
      </c>
      <c r="R7527" s="2">
        <v>2563.2190000000005</v>
      </c>
      <c r="S7527" s="2">
        <v>10616.317500000001</v>
      </c>
      <c r="T7527" s="2">
        <v>2926.6605</v>
      </c>
    </row>
    <row r="7528" spans="1:20" x14ac:dyDescent="0.25">
      <c r="A7528" t="s">
        <v>474</v>
      </c>
      <c r="B7528" t="s">
        <v>8</v>
      </c>
      <c r="C7528" t="s">
        <v>15</v>
      </c>
      <c r="D7528" s="1">
        <v>43200</v>
      </c>
      <c r="E7528" s="1">
        <v>43305</v>
      </c>
      <c r="F7528" s="1">
        <v>43322</v>
      </c>
      <c r="G7528" s="1">
        <v>43325</v>
      </c>
      <c r="H7528" s="13">
        <f>Orders[[#This Row],[DeliveryDate]]-Orders[[#This Row],[OrderDate]]</f>
        <v>20</v>
      </c>
      <c r="I7528" t="s">
        <v>3</v>
      </c>
      <c r="J7528" t="str">
        <f>_xlfn.XLOOKUP(Orders[[#This Row],[_SalesRepID]],'Sales team'!A:A,'Sales team'!B:B)</f>
        <v>Joe Price</v>
      </c>
      <c r="K7528">
        <v>22</v>
      </c>
      <c r="L7528">
        <v>27</v>
      </c>
      <c r="M7528">
        <v>41</v>
      </c>
      <c r="N7528" t="str">
        <f>_xlfn.XLOOKUP(Orders[[#This Row],[_ProductID]],Products!A:A,Products!C:C)</f>
        <v>Electronics</v>
      </c>
      <c r="O7528">
        <v>6</v>
      </c>
      <c r="P7528">
        <v>7.4999999999999997E-2</v>
      </c>
      <c r="Q7528" s="2">
        <v>857.6</v>
      </c>
      <c r="R7528" s="2">
        <v>394.49600000000004</v>
      </c>
      <c r="S7528" s="2">
        <v>3966.4</v>
      </c>
      <c r="T7528" s="2">
        <v>1993.9199999999998</v>
      </c>
    </row>
    <row r="7529" spans="1:20" x14ac:dyDescent="0.25">
      <c r="A7529" t="s">
        <v>475</v>
      </c>
      <c r="B7529" t="s">
        <v>5</v>
      </c>
      <c r="C7529" t="s">
        <v>15</v>
      </c>
      <c r="D7529" s="1">
        <v>43200</v>
      </c>
      <c r="E7529" s="1">
        <v>43305</v>
      </c>
      <c r="F7529" s="1">
        <v>43308</v>
      </c>
      <c r="G7529" s="1">
        <v>43325</v>
      </c>
      <c r="H7529" s="13">
        <f>Orders[[#This Row],[DeliveryDate]]-Orders[[#This Row],[OrderDate]]</f>
        <v>20</v>
      </c>
      <c r="I7529" t="s">
        <v>3</v>
      </c>
      <c r="J7529" t="str">
        <f>_xlfn.XLOOKUP(Orders[[#This Row],[_SalesRepID]],'Sales team'!A:A,'Sales team'!B:B)</f>
        <v>Anthony Torres</v>
      </c>
      <c r="K7529">
        <v>20</v>
      </c>
      <c r="L7529">
        <v>31</v>
      </c>
      <c r="M7529">
        <v>41</v>
      </c>
      <c r="N7529" t="str">
        <f>_xlfn.XLOOKUP(Orders[[#This Row],[_ProductID]],Products!A:A,Products!C:C)</f>
        <v>Home décor</v>
      </c>
      <c r="O7529">
        <v>32</v>
      </c>
      <c r="P7529">
        <v>7.4999999999999997E-2</v>
      </c>
      <c r="Q7529" s="2">
        <v>3825.7000000000003</v>
      </c>
      <c r="R7529" s="2">
        <v>2563.2190000000005</v>
      </c>
      <c r="S7529" s="2">
        <v>10616.317500000001</v>
      </c>
      <c r="T7529" s="2">
        <v>2926.6605</v>
      </c>
    </row>
    <row r="7530" spans="1:20" x14ac:dyDescent="0.25">
      <c r="A7530" t="s">
        <v>476</v>
      </c>
      <c r="B7530" t="s">
        <v>5</v>
      </c>
      <c r="C7530" t="s">
        <v>6</v>
      </c>
      <c r="D7530" s="1">
        <v>43200</v>
      </c>
      <c r="E7530" s="1">
        <v>43305</v>
      </c>
      <c r="F7530" s="1">
        <v>43331</v>
      </c>
      <c r="G7530" s="1">
        <v>43327</v>
      </c>
      <c r="H7530" s="13">
        <f>Orders[[#This Row],[DeliveryDate]]-Orders[[#This Row],[OrderDate]]</f>
        <v>22</v>
      </c>
      <c r="I7530" t="s">
        <v>3</v>
      </c>
      <c r="J7530" t="str">
        <f>_xlfn.XLOOKUP(Orders[[#This Row],[_SalesRepID]],'Sales team'!A:A,'Sales team'!B:B)</f>
        <v>Carl Nguyen</v>
      </c>
      <c r="K7530">
        <v>12</v>
      </c>
      <c r="L7530">
        <v>5</v>
      </c>
      <c r="M7530">
        <v>107</v>
      </c>
      <c r="N7530" t="str">
        <f>_xlfn.XLOOKUP(Orders[[#This Row],[_ProductID]],Products!A:A,Products!C:C)</f>
        <v>Furniture</v>
      </c>
      <c r="O7530">
        <v>12</v>
      </c>
      <c r="P7530">
        <v>7.4999999999999997E-2</v>
      </c>
      <c r="Q7530" s="2">
        <v>1996.6000000000001</v>
      </c>
      <c r="R7530" s="2">
        <v>898.47</v>
      </c>
      <c r="S7530" s="2">
        <v>14774.840000000002</v>
      </c>
      <c r="T7530" s="2">
        <v>7587.0800000000017</v>
      </c>
    </row>
    <row r="7531" spans="1:20" x14ac:dyDescent="0.25">
      <c r="A7531" t="s">
        <v>477</v>
      </c>
      <c r="B7531" t="s">
        <v>8</v>
      </c>
      <c r="C7531" t="s">
        <v>6</v>
      </c>
      <c r="D7531" s="1">
        <v>43200</v>
      </c>
      <c r="E7531" s="1">
        <v>43305</v>
      </c>
      <c r="F7531" s="1">
        <v>43333</v>
      </c>
      <c r="G7531" s="1">
        <v>43332</v>
      </c>
      <c r="H7531" s="13">
        <f>Orders[[#This Row],[DeliveryDate]]-Orders[[#This Row],[OrderDate]]</f>
        <v>27</v>
      </c>
      <c r="I7531" t="s">
        <v>3</v>
      </c>
      <c r="J7531" t="str">
        <f>_xlfn.XLOOKUP(Orders[[#This Row],[_SalesRepID]],'Sales team'!A:A,'Sales team'!B:B)</f>
        <v>Anthony Torres</v>
      </c>
      <c r="K7531">
        <v>20</v>
      </c>
      <c r="L7531">
        <v>10</v>
      </c>
      <c r="M7531">
        <v>147</v>
      </c>
      <c r="N7531" t="str">
        <f>_xlfn.XLOOKUP(Orders[[#This Row],[_ProductID]],Products!A:A,Products!C:C)</f>
        <v>Home décor</v>
      </c>
      <c r="O7531">
        <v>17</v>
      </c>
      <c r="P7531">
        <v>0.05</v>
      </c>
      <c r="Q7531" s="2">
        <v>234.5</v>
      </c>
      <c r="R7531" s="2">
        <v>121.94</v>
      </c>
      <c r="S7531" s="2">
        <v>222.77499999999998</v>
      </c>
      <c r="T7531" s="2">
        <v>100.83499999999998</v>
      </c>
    </row>
    <row r="7532" spans="1:20" x14ac:dyDescent="0.25">
      <c r="A7532" t="s">
        <v>478</v>
      </c>
      <c r="B7532" t="s">
        <v>5</v>
      </c>
      <c r="C7532" t="s">
        <v>2</v>
      </c>
      <c r="D7532" s="1">
        <v>43200</v>
      </c>
      <c r="E7532" s="1">
        <v>43305</v>
      </c>
      <c r="F7532" s="1">
        <v>43317</v>
      </c>
      <c r="G7532" s="1">
        <v>43325</v>
      </c>
      <c r="H7532" s="13">
        <f>Orders[[#This Row],[DeliveryDate]]-Orders[[#This Row],[OrderDate]]</f>
        <v>20</v>
      </c>
      <c r="I7532" t="s">
        <v>3</v>
      </c>
      <c r="J7532" t="str">
        <f>_xlfn.XLOOKUP(Orders[[#This Row],[_SalesRepID]],'Sales team'!A:A,'Sales team'!B:B)</f>
        <v>Anthony Berry</v>
      </c>
      <c r="K7532">
        <v>16</v>
      </c>
      <c r="L7532">
        <v>15</v>
      </c>
      <c r="M7532">
        <v>206</v>
      </c>
      <c r="N7532" t="str">
        <f>_xlfn.XLOOKUP(Orders[[#This Row],[_ProductID]],Products!A:A,Products!C:C)</f>
        <v>Home décor</v>
      </c>
      <c r="O7532">
        <v>14</v>
      </c>
      <c r="P7532">
        <v>7.4999999999999997E-2</v>
      </c>
      <c r="Q7532" s="2">
        <v>1896.1000000000001</v>
      </c>
      <c r="R7532" s="2">
        <v>948.05000000000007</v>
      </c>
      <c r="S7532" s="2">
        <v>14031.140000000001</v>
      </c>
      <c r="T7532" s="2">
        <v>6446.7400000000007</v>
      </c>
    </row>
    <row r="7533" spans="1:20" x14ac:dyDescent="0.25">
      <c r="A7533" t="s">
        <v>464</v>
      </c>
      <c r="B7533" t="s">
        <v>5</v>
      </c>
      <c r="C7533" t="s">
        <v>13</v>
      </c>
      <c r="D7533" s="1">
        <v>43200</v>
      </c>
      <c r="E7533" s="1">
        <v>43304</v>
      </c>
      <c r="F7533" s="1">
        <v>43312</v>
      </c>
      <c r="G7533" s="1">
        <v>43308</v>
      </c>
      <c r="H7533" s="13">
        <f>Orders[[#This Row],[DeliveryDate]]-Orders[[#This Row],[OrderDate]]</f>
        <v>4</v>
      </c>
      <c r="I7533" t="s">
        <v>3</v>
      </c>
      <c r="J7533" t="str">
        <f>_xlfn.XLOOKUP(Orders[[#This Row],[_SalesRepID]],'Sales team'!A:A,'Sales team'!B:B)</f>
        <v>Frank Brown</v>
      </c>
      <c r="K7533">
        <v>17</v>
      </c>
      <c r="L7533">
        <v>28</v>
      </c>
      <c r="M7533">
        <v>309</v>
      </c>
      <c r="N7533" t="str">
        <f>_xlfn.XLOOKUP(Orders[[#This Row],[_ProductID]],Products!A:A,Products!C:C)</f>
        <v>Home décor</v>
      </c>
      <c r="O7533">
        <v>17</v>
      </c>
      <c r="P7533">
        <v>0.2</v>
      </c>
      <c r="Q7533" s="2">
        <v>3879.3</v>
      </c>
      <c r="R7533" s="2">
        <v>1551.7200000000003</v>
      </c>
      <c r="S7533" s="2">
        <v>3103.4400000000005</v>
      </c>
      <c r="T7533" s="2">
        <v>1551.7200000000003</v>
      </c>
    </row>
    <row r="7534" spans="1:20" x14ac:dyDescent="0.25">
      <c r="A7534" t="s">
        <v>465</v>
      </c>
      <c r="B7534" t="s">
        <v>1</v>
      </c>
      <c r="C7534" t="s">
        <v>6</v>
      </c>
      <c r="D7534" s="1">
        <v>43200</v>
      </c>
      <c r="E7534" s="1">
        <v>43304</v>
      </c>
      <c r="F7534" s="1">
        <v>43328</v>
      </c>
      <c r="G7534" s="1">
        <v>43322</v>
      </c>
      <c r="H7534" s="13">
        <f>Orders[[#This Row],[DeliveryDate]]-Orders[[#This Row],[OrderDate]]</f>
        <v>18</v>
      </c>
      <c r="I7534" t="s">
        <v>3</v>
      </c>
      <c r="J7534" t="str">
        <f>_xlfn.XLOOKUP(Orders[[#This Row],[_SalesRepID]],'Sales team'!A:A,'Sales team'!B:B)</f>
        <v>Adam Hernandez</v>
      </c>
      <c r="K7534">
        <v>1</v>
      </c>
      <c r="L7534">
        <v>21</v>
      </c>
      <c r="M7534">
        <v>151</v>
      </c>
      <c r="N7534" t="str">
        <f>_xlfn.XLOOKUP(Orders[[#This Row],[_ProductID]],Products!A:A,Products!C:C)</f>
        <v>Kitchen &amp; Dining</v>
      </c>
      <c r="O7534">
        <v>13</v>
      </c>
      <c r="P7534">
        <v>0.15</v>
      </c>
      <c r="Q7534" s="2">
        <v>1045.2</v>
      </c>
      <c r="R7534" s="2">
        <v>804.80400000000009</v>
      </c>
      <c r="S7534" s="2">
        <v>888.42</v>
      </c>
      <c r="T7534" s="2">
        <v>83.615999999999872</v>
      </c>
    </row>
    <row r="7535" spans="1:20" x14ac:dyDescent="0.25">
      <c r="A7535" t="s">
        <v>466</v>
      </c>
      <c r="B7535" t="s">
        <v>1</v>
      </c>
      <c r="C7535" t="s">
        <v>13</v>
      </c>
      <c r="D7535" s="1">
        <v>43200</v>
      </c>
      <c r="E7535" s="1">
        <v>43304</v>
      </c>
      <c r="F7535" s="1">
        <v>43330</v>
      </c>
      <c r="G7535" s="1">
        <v>43320</v>
      </c>
      <c r="H7535" s="13">
        <f>Orders[[#This Row],[DeliveryDate]]-Orders[[#This Row],[OrderDate]]</f>
        <v>16</v>
      </c>
      <c r="I7535" t="s">
        <v>3</v>
      </c>
      <c r="J7535" t="str">
        <f>_xlfn.XLOOKUP(Orders[[#This Row],[_SalesRepID]],'Sales team'!A:A,'Sales team'!B:B)</f>
        <v>Joshua Ryan</v>
      </c>
      <c r="K7535">
        <v>9</v>
      </c>
      <c r="L7535">
        <v>4</v>
      </c>
      <c r="M7535">
        <v>296</v>
      </c>
      <c r="N7535" t="str">
        <f>_xlfn.XLOOKUP(Orders[[#This Row],[_ProductID]],Products!A:A,Products!C:C)</f>
        <v>Home décor</v>
      </c>
      <c r="O7535">
        <v>46</v>
      </c>
      <c r="P7535">
        <v>0.1</v>
      </c>
      <c r="Q7535" s="2">
        <v>5071.9000000000005</v>
      </c>
      <c r="R7535" s="2">
        <v>2535.9500000000003</v>
      </c>
      <c r="S7535" s="2">
        <v>9129.4200000000019</v>
      </c>
      <c r="T7535" s="2">
        <v>4057.5200000000013</v>
      </c>
    </row>
    <row r="7536" spans="1:20" x14ac:dyDescent="0.25">
      <c r="A7536" t="s">
        <v>467</v>
      </c>
      <c r="B7536" t="s">
        <v>1</v>
      </c>
      <c r="C7536" t="s">
        <v>25</v>
      </c>
      <c r="D7536" s="1">
        <v>43200</v>
      </c>
      <c r="E7536" s="1">
        <v>43304</v>
      </c>
      <c r="F7536" s="1">
        <v>43306</v>
      </c>
      <c r="G7536" s="1">
        <v>43325</v>
      </c>
      <c r="H7536" s="13">
        <f>Orders[[#This Row],[DeliveryDate]]-Orders[[#This Row],[OrderDate]]</f>
        <v>21</v>
      </c>
      <c r="I7536" t="s">
        <v>3</v>
      </c>
      <c r="J7536" t="str">
        <f>_xlfn.XLOOKUP(Orders[[#This Row],[_SalesRepID]],'Sales team'!A:A,'Sales team'!B:B)</f>
        <v>Stephen Payne</v>
      </c>
      <c r="K7536">
        <v>5</v>
      </c>
      <c r="L7536">
        <v>23</v>
      </c>
      <c r="M7536">
        <v>364</v>
      </c>
      <c r="N7536" t="str">
        <f>_xlfn.XLOOKUP(Orders[[#This Row],[_ProductID]],Products!A:A,Products!C:C)</f>
        <v>Electronics</v>
      </c>
      <c r="O7536">
        <v>25</v>
      </c>
      <c r="P7536">
        <v>0.15</v>
      </c>
      <c r="Q7536" s="2">
        <v>241.20000000000002</v>
      </c>
      <c r="R7536" s="2">
        <v>144.72</v>
      </c>
      <c r="S7536" s="2">
        <v>205.02</v>
      </c>
      <c r="T7536" s="2">
        <v>60.300000000000011</v>
      </c>
    </row>
    <row r="7537" spans="1:20" x14ac:dyDescent="0.25">
      <c r="A7537" t="s">
        <v>468</v>
      </c>
      <c r="B7537" t="s">
        <v>1</v>
      </c>
      <c r="C7537" t="s">
        <v>6</v>
      </c>
      <c r="D7537" s="1">
        <v>43200</v>
      </c>
      <c r="E7537" s="1">
        <v>43304</v>
      </c>
      <c r="F7537" s="1">
        <v>43313</v>
      </c>
      <c r="G7537" s="1">
        <v>43308</v>
      </c>
      <c r="H7537" s="13">
        <f>Orders[[#This Row],[DeliveryDate]]-Orders[[#This Row],[OrderDate]]</f>
        <v>4</v>
      </c>
      <c r="I7537" t="s">
        <v>3</v>
      </c>
      <c r="J7537" t="str">
        <f>_xlfn.XLOOKUP(Orders[[#This Row],[_SalesRepID]],'Sales team'!A:A,'Sales team'!B:B)</f>
        <v>Joshua Bennett</v>
      </c>
      <c r="K7537">
        <v>6</v>
      </c>
      <c r="L7537">
        <v>35</v>
      </c>
      <c r="M7537">
        <v>95</v>
      </c>
      <c r="N7537" t="str">
        <f>_xlfn.XLOOKUP(Orders[[#This Row],[_ProductID]],Products!A:A,Products!C:C)</f>
        <v>Kitchen &amp; Dining</v>
      </c>
      <c r="O7537">
        <v>8</v>
      </c>
      <c r="P7537">
        <v>0.2</v>
      </c>
      <c r="Q7537" s="2">
        <v>2298.1</v>
      </c>
      <c r="R7537" s="2">
        <v>1539.7270000000001</v>
      </c>
      <c r="S7537" s="2">
        <v>14707.84</v>
      </c>
      <c r="T7537" s="2">
        <v>2390.0239999999994</v>
      </c>
    </row>
    <row r="7538" spans="1:20" x14ac:dyDescent="0.25">
      <c r="A7538" t="s">
        <v>469</v>
      </c>
      <c r="B7538" t="s">
        <v>1</v>
      </c>
      <c r="C7538" t="s">
        <v>46</v>
      </c>
      <c r="D7538" s="1">
        <v>43200</v>
      </c>
      <c r="E7538" s="1">
        <v>43304</v>
      </c>
      <c r="F7538" s="1">
        <v>43332</v>
      </c>
      <c r="G7538" s="1">
        <v>43307</v>
      </c>
      <c r="H7538" s="13">
        <f>Orders[[#This Row],[DeliveryDate]]-Orders[[#This Row],[OrderDate]]</f>
        <v>3</v>
      </c>
      <c r="I7538" t="s">
        <v>3</v>
      </c>
      <c r="J7538" t="str">
        <f>_xlfn.XLOOKUP(Orders[[#This Row],[_SalesRepID]],'Sales team'!A:A,'Sales team'!B:B)</f>
        <v>Carl Nguyen</v>
      </c>
      <c r="K7538">
        <v>12</v>
      </c>
      <c r="L7538">
        <v>25</v>
      </c>
      <c r="M7538">
        <v>65</v>
      </c>
      <c r="N7538" t="str">
        <f>_xlfn.XLOOKUP(Orders[[#This Row],[_ProductID]],Products!A:A,Products!C:C)</f>
        <v>Furniture</v>
      </c>
      <c r="O7538">
        <v>34</v>
      </c>
      <c r="P7538">
        <v>0.2</v>
      </c>
      <c r="Q7538" s="2">
        <v>3845.8</v>
      </c>
      <c r="R7538" s="2">
        <v>1845.9839999999999</v>
      </c>
      <c r="S7538" s="2">
        <v>21536.480000000003</v>
      </c>
      <c r="T7538" s="2">
        <v>8614.5920000000042</v>
      </c>
    </row>
    <row r="7539" spans="1:20" x14ac:dyDescent="0.25">
      <c r="A7539" t="s">
        <v>470</v>
      </c>
      <c r="B7539" t="s">
        <v>10</v>
      </c>
      <c r="C7539" t="s">
        <v>2</v>
      </c>
      <c r="D7539" s="1">
        <v>43200</v>
      </c>
      <c r="E7539" s="1">
        <v>43304</v>
      </c>
      <c r="F7539" s="1">
        <v>43329</v>
      </c>
      <c r="G7539" s="1">
        <v>43326</v>
      </c>
      <c r="H7539" s="13">
        <f>Orders[[#This Row],[DeliveryDate]]-Orders[[#This Row],[OrderDate]]</f>
        <v>22</v>
      </c>
      <c r="I7539" t="s">
        <v>3</v>
      </c>
      <c r="J7539" t="str">
        <f>_xlfn.XLOOKUP(Orders[[#This Row],[_SalesRepID]],'Sales team'!A:A,'Sales team'!B:B)</f>
        <v>Carlos Miller</v>
      </c>
      <c r="K7539">
        <v>28</v>
      </c>
      <c r="L7539">
        <v>21</v>
      </c>
      <c r="M7539">
        <v>255</v>
      </c>
      <c r="N7539" t="str">
        <f>_xlfn.XLOOKUP(Orders[[#This Row],[_ProductID]],Products!A:A,Products!C:C)</f>
        <v>Home décor</v>
      </c>
      <c r="O7539">
        <v>11</v>
      </c>
      <c r="P7539">
        <v>7.4999999999999997E-2</v>
      </c>
      <c r="Q7539" s="2">
        <v>2425.4</v>
      </c>
      <c r="R7539" s="2">
        <v>1042.922</v>
      </c>
      <c r="S7539" s="2">
        <v>13460.970000000001</v>
      </c>
      <c r="T7539" s="2">
        <v>7203.438000000001</v>
      </c>
    </row>
    <row r="7540" spans="1:20" x14ac:dyDescent="0.25">
      <c r="A7540" t="s">
        <v>447</v>
      </c>
      <c r="B7540" t="s">
        <v>5</v>
      </c>
      <c r="C7540" t="s">
        <v>2</v>
      </c>
      <c r="D7540" s="1">
        <v>43200</v>
      </c>
      <c r="E7540" s="1">
        <v>43303</v>
      </c>
      <c r="F7540" s="1">
        <v>43319</v>
      </c>
      <c r="G7540" s="1">
        <v>43311</v>
      </c>
      <c r="H7540" s="13">
        <f>Orders[[#This Row],[DeliveryDate]]-Orders[[#This Row],[OrderDate]]</f>
        <v>8</v>
      </c>
      <c r="I7540" t="s">
        <v>3</v>
      </c>
      <c r="J7540" t="str">
        <f>_xlfn.XLOOKUP(Orders[[#This Row],[_SalesRepID]],'Sales team'!A:A,'Sales team'!B:B)</f>
        <v>Shawn Wallace</v>
      </c>
      <c r="K7540">
        <v>18</v>
      </c>
      <c r="L7540">
        <v>46</v>
      </c>
      <c r="M7540">
        <v>204</v>
      </c>
      <c r="N7540" t="str">
        <f>_xlfn.XLOOKUP(Orders[[#This Row],[_ProductID]],Products!A:A,Products!C:C)</f>
        <v>Home décor</v>
      </c>
      <c r="O7540">
        <v>40</v>
      </c>
      <c r="P7540">
        <v>0.05</v>
      </c>
      <c r="Q7540" s="2">
        <v>2492.4</v>
      </c>
      <c r="R7540" s="2">
        <v>1320.9720000000002</v>
      </c>
      <c r="S7540" s="2">
        <v>4735.5600000000004</v>
      </c>
      <c r="T7540" s="2">
        <v>2093.616</v>
      </c>
    </row>
    <row r="7541" spans="1:20" x14ac:dyDescent="0.25">
      <c r="A7541" t="s">
        <v>448</v>
      </c>
      <c r="B7541" t="s">
        <v>5</v>
      </c>
      <c r="C7541" t="s">
        <v>13</v>
      </c>
      <c r="D7541" s="1">
        <v>43200</v>
      </c>
      <c r="E7541" s="1">
        <v>43303</v>
      </c>
      <c r="F7541" s="1">
        <v>43325</v>
      </c>
      <c r="G7541" s="1">
        <v>43312</v>
      </c>
      <c r="H7541" s="13">
        <f>Orders[[#This Row],[DeliveryDate]]-Orders[[#This Row],[OrderDate]]</f>
        <v>9</v>
      </c>
      <c r="I7541" t="s">
        <v>3</v>
      </c>
      <c r="J7541" t="str">
        <f>_xlfn.XLOOKUP(Orders[[#This Row],[_SalesRepID]],'Sales team'!A:A,'Sales team'!B:B)</f>
        <v>Shawn Wallace</v>
      </c>
      <c r="K7541">
        <v>18</v>
      </c>
      <c r="L7541">
        <v>15</v>
      </c>
      <c r="M7541">
        <v>295</v>
      </c>
      <c r="N7541" t="str">
        <f>_xlfn.XLOOKUP(Orders[[#This Row],[_ProductID]],Products!A:A,Products!C:C)</f>
        <v>Kitchen &amp; Dining</v>
      </c>
      <c r="O7541">
        <v>1</v>
      </c>
      <c r="P7541">
        <v>7.4999999999999997E-2</v>
      </c>
      <c r="Q7541" s="2">
        <v>241.20000000000002</v>
      </c>
      <c r="R7541" s="2">
        <v>185.72400000000002</v>
      </c>
      <c r="S7541" s="2">
        <v>1561.7700000000002</v>
      </c>
      <c r="T7541" s="2">
        <v>261.702</v>
      </c>
    </row>
    <row r="7542" spans="1:20" x14ac:dyDescent="0.25">
      <c r="A7542" t="s">
        <v>449</v>
      </c>
      <c r="B7542" t="s">
        <v>1</v>
      </c>
      <c r="C7542" t="s">
        <v>2</v>
      </c>
      <c r="D7542" s="1">
        <v>43200</v>
      </c>
      <c r="E7542" s="1">
        <v>43303</v>
      </c>
      <c r="F7542" s="1">
        <v>43319</v>
      </c>
      <c r="G7542" s="1">
        <v>43320</v>
      </c>
      <c r="H7542" s="13">
        <f>Orders[[#This Row],[DeliveryDate]]-Orders[[#This Row],[OrderDate]]</f>
        <v>17</v>
      </c>
      <c r="I7542" t="s">
        <v>3</v>
      </c>
      <c r="J7542" t="str">
        <f>_xlfn.XLOOKUP(Orders[[#This Row],[_SalesRepID]],'Sales team'!A:A,'Sales team'!B:B)</f>
        <v>Carl Nguyen</v>
      </c>
      <c r="K7542">
        <v>12</v>
      </c>
      <c r="L7542">
        <v>34</v>
      </c>
      <c r="M7542">
        <v>207</v>
      </c>
      <c r="N7542" t="str">
        <f>_xlfn.XLOOKUP(Orders[[#This Row],[_ProductID]],Products!A:A,Products!C:C)</f>
        <v>Home décor</v>
      </c>
      <c r="O7542">
        <v>26</v>
      </c>
      <c r="P7542">
        <v>0.05</v>
      </c>
      <c r="Q7542" s="2">
        <v>951.4</v>
      </c>
      <c r="R7542" s="2">
        <v>380.56</v>
      </c>
      <c r="S7542" s="2">
        <v>4519.1499999999996</v>
      </c>
      <c r="T7542" s="2">
        <v>2616.3499999999995</v>
      </c>
    </row>
    <row r="7543" spans="1:20" x14ac:dyDescent="0.25">
      <c r="A7543" t="s">
        <v>450</v>
      </c>
      <c r="B7543" t="s">
        <v>8</v>
      </c>
      <c r="C7543" t="s">
        <v>46</v>
      </c>
      <c r="D7543" s="1">
        <v>43200</v>
      </c>
      <c r="E7543" s="1">
        <v>43303</v>
      </c>
      <c r="F7543" s="1">
        <v>43305</v>
      </c>
      <c r="G7543" s="1">
        <v>43311</v>
      </c>
      <c r="H7543" s="13">
        <f>Orders[[#This Row],[DeliveryDate]]-Orders[[#This Row],[OrderDate]]</f>
        <v>8</v>
      </c>
      <c r="I7543" t="s">
        <v>3</v>
      </c>
      <c r="J7543" t="str">
        <f>_xlfn.XLOOKUP(Orders[[#This Row],[_SalesRepID]],'Sales team'!A:A,'Sales team'!B:B)</f>
        <v>Patrick Graham</v>
      </c>
      <c r="K7543">
        <v>25</v>
      </c>
      <c r="L7543">
        <v>45</v>
      </c>
      <c r="M7543">
        <v>75</v>
      </c>
      <c r="N7543" t="str">
        <f>_xlfn.XLOOKUP(Orders[[#This Row],[_ProductID]],Products!A:A,Products!C:C)</f>
        <v>Home décor</v>
      </c>
      <c r="O7543">
        <v>24</v>
      </c>
      <c r="P7543">
        <v>0.2</v>
      </c>
      <c r="Q7543" s="2">
        <v>6217.6</v>
      </c>
      <c r="R7543" s="2">
        <v>5284.96</v>
      </c>
      <c r="S7543" s="2">
        <v>19896.320000000003</v>
      </c>
      <c r="T7543" s="2">
        <v>-1243.5199999999968</v>
      </c>
    </row>
    <row r="7544" spans="1:20" x14ac:dyDescent="0.25">
      <c r="A7544" t="s">
        <v>451</v>
      </c>
      <c r="B7544" t="s">
        <v>1</v>
      </c>
      <c r="C7544" t="s">
        <v>46</v>
      </c>
      <c r="D7544" s="1">
        <v>43200</v>
      </c>
      <c r="E7544" s="1">
        <v>43303</v>
      </c>
      <c r="F7544" s="1">
        <v>43322</v>
      </c>
      <c r="G7544" s="1">
        <v>43306</v>
      </c>
      <c r="H7544" s="13">
        <f>Orders[[#This Row],[DeliveryDate]]-Orders[[#This Row],[OrderDate]]</f>
        <v>3</v>
      </c>
      <c r="I7544" t="s">
        <v>3</v>
      </c>
      <c r="J7544" t="str">
        <f>_xlfn.XLOOKUP(Orders[[#This Row],[_SalesRepID]],'Sales team'!A:A,'Sales team'!B:B)</f>
        <v>Carl Nguyen</v>
      </c>
      <c r="K7544">
        <v>12</v>
      </c>
      <c r="L7544">
        <v>15</v>
      </c>
      <c r="M7544">
        <v>77</v>
      </c>
      <c r="N7544" t="str">
        <f>_xlfn.XLOOKUP(Orders[[#This Row],[_ProductID]],Products!A:A,Products!C:C)</f>
        <v>Furniture</v>
      </c>
      <c r="O7544">
        <v>42</v>
      </c>
      <c r="P7544">
        <v>7.4999999999999997E-2</v>
      </c>
      <c r="Q7544" s="2">
        <v>2351.7000000000003</v>
      </c>
      <c r="R7544" s="2">
        <v>1246.4010000000003</v>
      </c>
      <c r="S7544" s="2">
        <v>13051.935000000001</v>
      </c>
      <c r="T7544" s="2">
        <v>5573.5289999999995</v>
      </c>
    </row>
    <row r="7545" spans="1:20" x14ac:dyDescent="0.25">
      <c r="A7545" t="s">
        <v>452</v>
      </c>
      <c r="B7545" t="s">
        <v>8</v>
      </c>
      <c r="C7545" t="s">
        <v>6</v>
      </c>
      <c r="D7545" s="1">
        <v>43200</v>
      </c>
      <c r="E7545" s="1">
        <v>43303</v>
      </c>
      <c r="F7545" s="1">
        <v>43314</v>
      </c>
      <c r="G7545" s="1">
        <v>43315</v>
      </c>
      <c r="H7545" s="13">
        <f>Orders[[#This Row],[DeliveryDate]]-Orders[[#This Row],[OrderDate]]</f>
        <v>12</v>
      </c>
      <c r="I7545" t="s">
        <v>3</v>
      </c>
      <c r="J7545" t="str">
        <f>_xlfn.XLOOKUP(Orders[[#This Row],[_SalesRepID]],'Sales team'!A:A,'Sales team'!B:B)</f>
        <v>Joe Price</v>
      </c>
      <c r="K7545">
        <v>22</v>
      </c>
      <c r="L7545">
        <v>19</v>
      </c>
      <c r="M7545">
        <v>134</v>
      </c>
      <c r="N7545" t="str">
        <f>_xlfn.XLOOKUP(Orders[[#This Row],[_ProductID]],Products!A:A,Products!C:C)</f>
        <v>Home décor</v>
      </c>
      <c r="O7545">
        <v>3</v>
      </c>
      <c r="P7545">
        <v>0.1</v>
      </c>
      <c r="Q7545" s="2">
        <v>1132.3</v>
      </c>
      <c r="R7545" s="2">
        <v>871.87099999999998</v>
      </c>
      <c r="S7545" s="2">
        <v>6114.4199999999992</v>
      </c>
      <c r="T7545" s="2">
        <v>883.19399999999951</v>
      </c>
    </row>
    <row r="7546" spans="1:20" x14ac:dyDescent="0.25">
      <c r="A7546" t="s">
        <v>453</v>
      </c>
      <c r="B7546" t="s">
        <v>8</v>
      </c>
      <c r="C7546" t="s">
        <v>2</v>
      </c>
      <c r="D7546" s="1">
        <v>43200</v>
      </c>
      <c r="E7546" s="1">
        <v>43303</v>
      </c>
      <c r="F7546" s="1">
        <v>43315</v>
      </c>
      <c r="G7546" s="1">
        <v>43326</v>
      </c>
      <c r="H7546" s="13">
        <f>Orders[[#This Row],[DeliveryDate]]-Orders[[#This Row],[OrderDate]]</f>
        <v>23</v>
      </c>
      <c r="I7546" t="s">
        <v>3</v>
      </c>
      <c r="J7546" t="str">
        <f>_xlfn.XLOOKUP(Orders[[#This Row],[_SalesRepID]],'Sales team'!A:A,'Sales team'!B:B)</f>
        <v>Samuel Fowler</v>
      </c>
      <c r="K7546">
        <v>21</v>
      </c>
      <c r="L7546">
        <v>1</v>
      </c>
      <c r="M7546">
        <v>211</v>
      </c>
      <c r="N7546" t="str">
        <f>_xlfn.XLOOKUP(Orders[[#This Row],[_ProductID]],Products!A:A,Products!C:C)</f>
        <v>Electronics</v>
      </c>
      <c r="O7546">
        <v>47</v>
      </c>
      <c r="P7546">
        <v>0.1</v>
      </c>
      <c r="Q7546" s="2">
        <v>1145.7</v>
      </c>
      <c r="R7546" s="2">
        <v>607.221</v>
      </c>
      <c r="S7546" s="2">
        <v>3093.3900000000003</v>
      </c>
      <c r="T7546" s="2">
        <v>1271.7270000000003</v>
      </c>
    </row>
    <row r="7547" spans="1:20" x14ac:dyDescent="0.25">
      <c r="A7547" t="s">
        <v>454</v>
      </c>
      <c r="B7547" t="s">
        <v>8</v>
      </c>
      <c r="C7547" t="s">
        <v>6</v>
      </c>
      <c r="D7547" s="1">
        <v>43200</v>
      </c>
      <c r="E7547" s="1">
        <v>43303</v>
      </c>
      <c r="F7547" s="1">
        <v>43322</v>
      </c>
      <c r="G7547" s="1">
        <v>43307</v>
      </c>
      <c r="H7547" s="13">
        <f>Orders[[#This Row],[DeliveryDate]]-Orders[[#This Row],[OrderDate]]</f>
        <v>4</v>
      </c>
      <c r="I7547" t="s">
        <v>3</v>
      </c>
      <c r="J7547" t="str">
        <f>_xlfn.XLOOKUP(Orders[[#This Row],[_SalesRepID]],'Sales team'!A:A,'Sales team'!B:B)</f>
        <v>Roy Rice</v>
      </c>
      <c r="K7547">
        <v>24</v>
      </c>
      <c r="L7547">
        <v>15</v>
      </c>
      <c r="M7547">
        <v>127</v>
      </c>
      <c r="N7547" t="str">
        <f>_xlfn.XLOOKUP(Orders[[#This Row],[_ProductID]],Products!A:A,Products!C:C)</f>
        <v>Home décor</v>
      </c>
      <c r="O7547">
        <v>27</v>
      </c>
      <c r="P7547">
        <v>7.4999999999999997E-2</v>
      </c>
      <c r="Q7547" s="2">
        <v>3725.2000000000003</v>
      </c>
      <c r="R7547" s="2">
        <v>2048.86</v>
      </c>
      <c r="S7547" s="2">
        <v>10337.43</v>
      </c>
      <c r="T7547" s="2">
        <v>4190.8500000000004</v>
      </c>
    </row>
    <row r="7548" spans="1:20" x14ac:dyDescent="0.25">
      <c r="A7548" t="s">
        <v>455</v>
      </c>
      <c r="B7548" t="s">
        <v>8</v>
      </c>
      <c r="C7548" t="s">
        <v>6</v>
      </c>
      <c r="D7548" s="1">
        <v>43200</v>
      </c>
      <c r="E7548" s="1">
        <v>43303</v>
      </c>
      <c r="F7548" s="1">
        <v>43307</v>
      </c>
      <c r="G7548" s="1">
        <v>43327</v>
      </c>
      <c r="H7548" s="13">
        <f>Orders[[#This Row],[DeliveryDate]]-Orders[[#This Row],[OrderDate]]</f>
        <v>24</v>
      </c>
      <c r="I7548" t="s">
        <v>3</v>
      </c>
      <c r="J7548" t="str">
        <f>_xlfn.XLOOKUP(Orders[[#This Row],[_SalesRepID]],'Sales team'!A:A,'Sales team'!B:B)</f>
        <v>Roy Rice</v>
      </c>
      <c r="K7548">
        <v>24</v>
      </c>
      <c r="L7548">
        <v>50</v>
      </c>
      <c r="M7548">
        <v>194</v>
      </c>
      <c r="N7548" t="str">
        <f>_xlfn.XLOOKUP(Orders[[#This Row],[_ProductID]],Products!A:A,Products!C:C)</f>
        <v>Home décor</v>
      </c>
      <c r="O7548">
        <v>33</v>
      </c>
      <c r="P7548">
        <v>0.05</v>
      </c>
      <c r="Q7548" s="2">
        <v>944.7</v>
      </c>
      <c r="R7548" s="2">
        <v>689.63099999999997</v>
      </c>
      <c r="S7548" s="2">
        <v>6282.2550000000001</v>
      </c>
      <c r="T7548" s="2">
        <v>1454.8380000000006</v>
      </c>
    </row>
    <row r="7549" spans="1:20" x14ac:dyDescent="0.25">
      <c r="A7549" t="s">
        <v>456</v>
      </c>
      <c r="B7549" t="s">
        <v>5</v>
      </c>
      <c r="C7549" t="s">
        <v>6</v>
      </c>
      <c r="D7549" s="1">
        <v>43200</v>
      </c>
      <c r="E7549" s="1">
        <v>43303</v>
      </c>
      <c r="F7549" s="1">
        <v>43326</v>
      </c>
      <c r="G7549" s="1">
        <v>43315</v>
      </c>
      <c r="H7549" s="13">
        <f>Orders[[#This Row],[DeliveryDate]]-Orders[[#This Row],[OrderDate]]</f>
        <v>12</v>
      </c>
      <c r="I7549" t="s">
        <v>3</v>
      </c>
      <c r="J7549" t="str">
        <f>_xlfn.XLOOKUP(Orders[[#This Row],[_SalesRepID]],'Sales team'!A:A,'Sales team'!B:B)</f>
        <v>Shawn Wallace</v>
      </c>
      <c r="K7549">
        <v>18</v>
      </c>
      <c r="L7549">
        <v>39</v>
      </c>
      <c r="M7549">
        <v>157</v>
      </c>
      <c r="N7549" t="str">
        <f>_xlfn.XLOOKUP(Orders[[#This Row],[_ProductID]],Products!A:A,Products!C:C)</f>
        <v>Furniture</v>
      </c>
      <c r="O7549">
        <v>42</v>
      </c>
      <c r="P7549">
        <v>7.4999999999999997E-2</v>
      </c>
      <c r="Q7549" s="2">
        <v>1219.4000000000001</v>
      </c>
      <c r="R7549" s="2">
        <v>560.92400000000009</v>
      </c>
      <c r="S7549" s="2">
        <v>3383.8350000000005</v>
      </c>
      <c r="T7549" s="2">
        <v>1701.0630000000001</v>
      </c>
    </row>
    <row r="7550" spans="1:20" x14ac:dyDescent="0.25">
      <c r="A7550" t="s">
        <v>457</v>
      </c>
      <c r="B7550" t="s">
        <v>8</v>
      </c>
      <c r="C7550" t="s">
        <v>2</v>
      </c>
      <c r="D7550" s="1">
        <v>43200</v>
      </c>
      <c r="E7550" s="1">
        <v>43303</v>
      </c>
      <c r="F7550" s="1">
        <v>43327</v>
      </c>
      <c r="G7550" s="1">
        <v>43314</v>
      </c>
      <c r="H7550" s="13">
        <f>Orders[[#This Row],[DeliveryDate]]-Orders[[#This Row],[OrderDate]]</f>
        <v>11</v>
      </c>
      <c r="I7550" t="s">
        <v>3</v>
      </c>
      <c r="J7550" t="str">
        <f>_xlfn.XLOOKUP(Orders[[#This Row],[_SalesRepID]],'Sales team'!A:A,'Sales team'!B:B)</f>
        <v>Douglas Tucker</v>
      </c>
      <c r="K7550">
        <v>23</v>
      </c>
      <c r="L7550">
        <v>30</v>
      </c>
      <c r="M7550">
        <v>211</v>
      </c>
      <c r="N7550" t="str">
        <f>_xlfn.XLOOKUP(Orders[[#This Row],[_ProductID]],Products!A:A,Products!C:C)</f>
        <v>Electronics</v>
      </c>
      <c r="O7550">
        <v>47</v>
      </c>
      <c r="P7550">
        <v>7.4999999999999997E-2</v>
      </c>
      <c r="Q7550" s="2">
        <v>1051.9000000000001</v>
      </c>
      <c r="R7550" s="2">
        <v>736.33</v>
      </c>
      <c r="S7550" s="2">
        <v>3892.0300000000007</v>
      </c>
      <c r="T7550" s="2">
        <v>946.71000000000049</v>
      </c>
    </row>
    <row r="7551" spans="1:20" x14ac:dyDescent="0.25">
      <c r="A7551" t="s">
        <v>458</v>
      </c>
      <c r="B7551" t="s">
        <v>1</v>
      </c>
      <c r="C7551" t="s">
        <v>15</v>
      </c>
      <c r="D7551" s="1">
        <v>43200</v>
      </c>
      <c r="E7551" s="1">
        <v>43303</v>
      </c>
      <c r="F7551" s="1">
        <v>43312</v>
      </c>
      <c r="G7551" s="1">
        <v>43311</v>
      </c>
      <c r="H7551" s="13">
        <f>Orders[[#This Row],[DeliveryDate]]-Orders[[#This Row],[OrderDate]]</f>
        <v>8</v>
      </c>
      <c r="I7551" t="s">
        <v>3</v>
      </c>
      <c r="J7551" t="str">
        <f>_xlfn.XLOOKUP(Orders[[#This Row],[_SalesRepID]],'Sales team'!A:A,'Sales team'!B:B)</f>
        <v>Adam Hernandez</v>
      </c>
      <c r="K7551">
        <v>1</v>
      </c>
      <c r="L7551">
        <v>31</v>
      </c>
      <c r="M7551">
        <v>19</v>
      </c>
      <c r="N7551" t="str">
        <f>_xlfn.XLOOKUP(Orders[[#This Row],[_ProductID]],Products!A:A,Products!C:C)</f>
        <v>Furniture</v>
      </c>
      <c r="O7551">
        <v>20</v>
      </c>
      <c r="P7551">
        <v>7.4999999999999997E-2</v>
      </c>
      <c r="Q7551" s="2">
        <v>207.70000000000002</v>
      </c>
      <c r="R7551" s="2">
        <v>135.00500000000002</v>
      </c>
      <c r="S7551" s="2">
        <v>384.24500000000006</v>
      </c>
      <c r="T7551" s="2">
        <v>114.23500000000001</v>
      </c>
    </row>
    <row r="7552" spans="1:20" x14ac:dyDescent="0.25">
      <c r="A7552" t="s">
        <v>459</v>
      </c>
      <c r="B7552" t="s">
        <v>5</v>
      </c>
      <c r="C7552" t="s">
        <v>6</v>
      </c>
      <c r="D7552" s="1">
        <v>43200</v>
      </c>
      <c r="E7552" s="1">
        <v>43303</v>
      </c>
      <c r="F7552" s="1">
        <v>43327</v>
      </c>
      <c r="G7552" s="1">
        <v>43321</v>
      </c>
      <c r="H7552" s="13">
        <f>Orders[[#This Row],[DeliveryDate]]-Orders[[#This Row],[OrderDate]]</f>
        <v>18</v>
      </c>
      <c r="I7552" t="s">
        <v>3</v>
      </c>
      <c r="J7552" t="str">
        <f>_xlfn.XLOOKUP(Orders[[#This Row],[_SalesRepID]],'Sales team'!A:A,'Sales team'!B:B)</f>
        <v>Frank Brown</v>
      </c>
      <c r="K7552">
        <v>17</v>
      </c>
      <c r="L7552">
        <v>14</v>
      </c>
      <c r="M7552">
        <v>201</v>
      </c>
      <c r="N7552" t="str">
        <f>_xlfn.XLOOKUP(Orders[[#This Row],[_ProductID]],Products!A:A,Products!C:C)</f>
        <v>Home décor</v>
      </c>
      <c r="O7552">
        <v>35</v>
      </c>
      <c r="P7552">
        <v>0.05</v>
      </c>
      <c r="Q7552" s="2">
        <v>1862.6000000000001</v>
      </c>
      <c r="R7552" s="2">
        <v>1098.934</v>
      </c>
      <c r="S7552" s="2">
        <v>7077.88</v>
      </c>
      <c r="T7552" s="2">
        <v>2682.1440000000002</v>
      </c>
    </row>
    <row r="7553" spans="1:20" x14ac:dyDescent="0.25">
      <c r="A7553" t="s">
        <v>460</v>
      </c>
      <c r="B7553" t="s">
        <v>10</v>
      </c>
      <c r="C7553" t="s">
        <v>46</v>
      </c>
      <c r="D7553" s="1">
        <v>43200</v>
      </c>
      <c r="E7553" s="1">
        <v>43303</v>
      </c>
      <c r="F7553" s="1">
        <v>43323</v>
      </c>
      <c r="G7553" s="1">
        <v>43322</v>
      </c>
      <c r="H7553" s="13">
        <f>Orders[[#This Row],[DeliveryDate]]-Orders[[#This Row],[OrderDate]]</f>
        <v>19</v>
      </c>
      <c r="I7553" t="s">
        <v>3</v>
      </c>
      <c r="J7553" t="str">
        <f>_xlfn.XLOOKUP(Orders[[#This Row],[_SalesRepID]],'Sales team'!A:A,'Sales team'!B:B)</f>
        <v>Donald Reynolds</v>
      </c>
      <c r="K7553">
        <v>26</v>
      </c>
      <c r="L7553">
        <v>26</v>
      </c>
      <c r="M7553">
        <v>76</v>
      </c>
      <c r="N7553" t="str">
        <f>_xlfn.XLOOKUP(Orders[[#This Row],[_ProductID]],Products!A:A,Products!C:C)</f>
        <v>Kitchen &amp; Dining</v>
      </c>
      <c r="O7553">
        <v>8</v>
      </c>
      <c r="P7553">
        <v>0.1</v>
      </c>
      <c r="Q7553" s="2">
        <v>1889.4</v>
      </c>
      <c r="R7553" s="2">
        <v>1152.5340000000001</v>
      </c>
      <c r="S7553" s="2">
        <v>5101.380000000001</v>
      </c>
      <c r="T7553" s="2">
        <v>1643.7780000000007</v>
      </c>
    </row>
    <row r="7554" spans="1:20" x14ac:dyDescent="0.25">
      <c r="A7554" t="s">
        <v>461</v>
      </c>
      <c r="B7554" t="s">
        <v>8</v>
      </c>
      <c r="C7554" t="s">
        <v>25</v>
      </c>
      <c r="D7554" s="1">
        <v>43200</v>
      </c>
      <c r="E7554" s="1">
        <v>43303</v>
      </c>
      <c r="F7554" s="1">
        <v>43325</v>
      </c>
      <c r="G7554" s="1">
        <v>43308</v>
      </c>
      <c r="H7554" s="13">
        <f>Orders[[#This Row],[DeliveryDate]]-Orders[[#This Row],[OrderDate]]</f>
        <v>5</v>
      </c>
      <c r="I7554" t="s">
        <v>3</v>
      </c>
      <c r="J7554" t="str">
        <f>_xlfn.XLOOKUP(Orders[[#This Row],[_SalesRepID]],'Sales team'!A:A,'Sales team'!B:B)</f>
        <v>Joe Price</v>
      </c>
      <c r="K7554">
        <v>22</v>
      </c>
      <c r="L7554">
        <v>40</v>
      </c>
      <c r="M7554">
        <v>354</v>
      </c>
      <c r="N7554" t="str">
        <f>_xlfn.XLOOKUP(Orders[[#This Row],[_ProductID]],Products!A:A,Products!C:C)</f>
        <v>Furniture</v>
      </c>
      <c r="O7554">
        <v>12</v>
      </c>
      <c r="P7554">
        <v>0.15</v>
      </c>
      <c r="Q7554" s="2">
        <v>2653.2000000000003</v>
      </c>
      <c r="R7554" s="2">
        <v>2016.4320000000002</v>
      </c>
      <c r="S7554" s="2">
        <v>18041.760000000002</v>
      </c>
      <c r="T7554" s="2">
        <v>1910.3040000000001</v>
      </c>
    </row>
    <row r="7555" spans="1:20" x14ac:dyDescent="0.25">
      <c r="A7555" t="s">
        <v>462</v>
      </c>
      <c r="B7555" t="s">
        <v>8</v>
      </c>
      <c r="C7555" t="s">
        <v>25</v>
      </c>
      <c r="D7555" s="1">
        <v>43200</v>
      </c>
      <c r="E7555" s="1">
        <v>43303</v>
      </c>
      <c r="F7555" s="1">
        <v>43315</v>
      </c>
      <c r="G7555" s="1">
        <v>43314</v>
      </c>
      <c r="H7555" s="13">
        <f>Orders[[#This Row],[DeliveryDate]]-Orders[[#This Row],[OrderDate]]</f>
        <v>11</v>
      </c>
      <c r="I7555" t="s">
        <v>3</v>
      </c>
      <c r="J7555" t="str">
        <f>_xlfn.XLOOKUP(Orders[[#This Row],[_SalesRepID]],'Sales team'!A:A,'Sales team'!B:B)</f>
        <v>Roy Rice</v>
      </c>
      <c r="K7555">
        <v>24</v>
      </c>
      <c r="L7555">
        <v>43</v>
      </c>
      <c r="M7555">
        <v>343</v>
      </c>
      <c r="N7555" t="str">
        <f>_xlfn.XLOOKUP(Orders[[#This Row],[_ProductID]],Products!A:A,Products!C:C)</f>
        <v>Home décor</v>
      </c>
      <c r="O7555">
        <v>27</v>
      </c>
      <c r="P7555">
        <v>7.4999999999999997E-2</v>
      </c>
      <c r="Q7555" s="2">
        <v>3953</v>
      </c>
      <c r="R7555" s="2">
        <v>1818.38</v>
      </c>
      <c r="S7555" s="2">
        <v>7313.05</v>
      </c>
      <c r="T7555" s="2">
        <v>3676.29</v>
      </c>
    </row>
    <row r="7556" spans="1:20" x14ac:dyDescent="0.25">
      <c r="A7556" t="s">
        <v>463</v>
      </c>
      <c r="B7556" t="s">
        <v>1</v>
      </c>
      <c r="C7556" t="s">
        <v>25</v>
      </c>
      <c r="D7556" s="1">
        <v>43200</v>
      </c>
      <c r="E7556" s="1">
        <v>43303</v>
      </c>
      <c r="F7556" s="1">
        <v>43320</v>
      </c>
      <c r="G7556" s="1">
        <v>43335</v>
      </c>
      <c r="H7556" s="13">
        <f>Orders[[#This Row],[DeliveryDate]]-Orders[[#This Row],[OrderDate]]</f>
        <v>32</v>
      </c>
      <c r="I7556" t="s">
        <v>3</v>
      </c>
      <c r="J7556" t="str">
        <f>_xlfn.XLOOKUP(Orders[[#This Row],[_SalesRepID]],'Sales team'!A:A,'Sales team'!B:B)</f>
        <v>Chris Armstrong</v>
      </c>
      <c r="K7556">
        <v>4</v>
      </c>
      <c r="L7556">
        <v>5</v>
      </c>
      <c r="M7556">
        <v>365</v>
      </c>
      <c r="N7556" t="str">
        <f>_xlfn.XLOOKUP(Orders[[#This Row],[_ProductID]],Products!A:A,Products!C:C)</f>
        <v>Home décor</v>
      </c>
      <c r="O7556">
        <v>41</v>
      </c>
      <c r="P7556">
        <v>0.05</v>
      </c>
      <c r="Q7556" s="2">
        <v>227.8</v>
      </c>
      <c r="R7556" s="2">
        <v>191.352</v>
      </c>
      <c r="S7556" s="2">
        <v>649.23</v>
      </c>
      <c r="T7556" s="2">
        <v>75.173999999999978</v>
      </c>
    </row>
    <row r="7557" spans="1:20" x14ac:dyDescent="0.25">
      <c r="A7557" t="s">
        <v>436</v>
      </c>
      <c r="B7557" t="s">
        <v>5</v>
      </c>
      <c r="C7557" t="s">
        <v>13</v>
      </c>
      <c r="D7557" s="1">
        <v>43200</v>
      </c>
      <c r="E7557" s="1">
        <v>43302</v>
      </c>
      <c r="F7557" s="1">
        <v>43312</v>
      </c>
      <c r="G7557" s="1">
        <v>43312</v>
      </c>
      <c r="H7557" s="13">
        <f>Orders[[#This Row],[DeliveryDate]]-Orders[[#This Row],[OrderDate]]</f>
        <v>10</v>
      </c>
      <c r="I7557" t="s">
        <v>3</v>
      </c>
      <c r="J7557" t="str">
        <f>_xlfn.XLOOKUP(Orders[[#This Row],[_SalesRepID]],'Sales team'!A:A,'Sales team'!B:B)</f>
        <v>Frank Brown</v>
      </c>
      <c r="K7557">
        <v>17</v>
      </c>
      <c r="L7557">
        <v>21</v>
      </c>
      <c r="M7557">
        <v>321</v>
      </c>
      <c r="N7557" t="str">
        <f>_xlfn.XLOOKUP(Orders[[#This Row],[_ProductID]],Products!A:A,Products!C:C)</f>
        <v>Home décor</v>
      </c>
      <c r="O7557">
        <v>2</v>
      </c>
      <c r="P7557">
        <v>7.4999999999999997E-2</v>
      </c>
      <c r="Q7557" s="2">
        <v>1755.4</v>
      </c>
      <c r="R7557" s="2">
        <v>912.80800000000011</v>
      </c>
      <c r="S7557" s="2">
        <v>11366.215000000002</v>
      </c>
      <c r="T7557" s="2">
        <v>4976.5590000000011</v>
      </c>
    </row>
    <row r="7558" spans="1:20" x14ac:dyDescent="0.25">
      <c r="A7558" t="s">
        <v>437</v>
      </c>
      <c r="B7558" t="s">
        <v>1</v>
      </c>
      <c r="C7558" t="s">
        <v>2</v>
      </c>
      <c r="D7558" s="1">
        <v>43200</v>
      </c>
      <c r="E7558" s="1">
        <v>43302</v>
      </c>
      <c r="F7558" s="1">
        <v>43323</v>
      </c>
      <c r="G7558" s="1">
        <v>43336</v>
      </c>
      <c r="H7558" s="13">
        <f>Orders[[#This Row],[DeliveryDate]]-Orders[[#This Row],[OrderDate]]</f>
        <v>34</v>
      </c>
      <c r="I7558" t="s">
        <v>3</v>
      </c>
      <c r="J7558" t="str">
        <f>_xlfn.XLOOKUP(Orders[[#This Row],[_SalesRepID]],'Sales team'!A:A,'Sales team'!B:B)</f>
        <v>Jonathan Hawkins</v>
      </c>
      <c r="K7558">
        <v>10</v>
      </c>
      <c r="L7558">
        <v>37</v>
      </c>
      <c r="M7558">
        <v>214</v>
      </c>
      <c r="N7558" t="str">
        <f>_xlfn.XLOOKUP(Orders[[#This Row],[_ProductID]],Products!A:A,Products!C:C)</f>
        <v>Home décor</v>
      </c>
      <c r="O7558">
        <v>27</v>
      </c>
      <c r="P7558">
        <v>0.2</v>
      </c>
      <c r="Q7558" s="2">
        <v>3001.6</v>
      </c>
      <c r="R7558" s="2">
        <v>1650.88</v>
      </c>
      <c r="S7558" s="2">
        <v>7203.84</v>
      </c>
      <c r="T7558" s="2">
        <v>2251.1999999999998</v>
      </c>
    </row>
    <row r="7559" spans="1:20" x14ac:dyDescent="0.25">
      <c r="A7559" t="s">
        <v>438</v>
      </c>
      <c r="B7559" t="s">
        <v>5</v>
      </c>
      <c r="C7559" t="s">
        <v>13</v>
      </c>
      <c r="D7559" s="1">
        <v>43200</v>
      </c>
      <c r="E7559" s="1">
        <v>43302</v>
      </c>
      <c r="F7559" s="1">
        <v>43316</v>
      </c>
      <c r="G7559" s="1">
        <v>43319</v>
      </c>
      <c r="H7559" s="13">
        <f>Orders[[#This Row],[DeliveryDate]]-Orders[[#This Row],[OrderDate]]</f>
        <v>17</v>
      </c>
      <c r="I7559" t="s">
        <v>3</v>
      </c>
      <c r="J7559" t="str">
        <f>_xlfn.XLOOKUP(Orders[[#This Row],[_SalesRepID]],'Sales team'!A:A,'Sales team'!B:B)</f>
        <v>Anthony Torres</v>
      </c>
      <c r="K7559">
        <v>20</v>
      </c>
      <c r="L7559">
        <v>33</v>
      </c>
      <c r="M7559">
        <v>268</v>
      </c>
      <c r="N7559" t="str">
        <f>_xlfn.XLOOKUP(Orders[[#This Row],[_ProductID]],Products!A:A,Products!C:C)</f>
        <v>Kitchen &amp; Dining</v>
      </c>
      <c r="O7559">
        <v>13</v>
      </c>
      <c r="P7559">
        <v>0.4</v>
      </c>
      <c r="Q7559" s="2">
        <v>1031.8</v>
      </c>
      <c r="R7559" s="2">
        <v>464.31</v>
      </c>
      <c r="S7559" s="2">
        <v>3714.4799999999996</v>
      </c>
      <c r="T7559" s="2">
        <v>928.61999999999944</v>
      </c>
    </row>
    <row r="7560" spans="1:20" x14ac:dyDescent="0.25">
      <c r="A7560" t="s">
        <v>439</v>
      </c>
      <c r="B7560" t="s">
        <v>1</v>
      </c>
      <c r="C7560" t="s">
        <v>15</v>
      </c>
      <c r="D7560" s="1">
        <v>43200</v>
      </c>
      <c r="E7560" s="1">
        <v>43302</v>
      </c>
      <c r="F7560" s="1">
        <v>43329</v>
      </c>
      <c r="G7560" s="1">
        <v>43314</v>
      </c>
      <c r="H7560" s="13">
        <f>Orders[[#This Row],[DeliveryDate]]-Orders[[#This Row],[OrderDate]]</f>
        <v>12</v>
      </c>
      <c r="I7560" t="s">
        <v>3</v>
      </c>
      <c r="J7560" t="str">
        <f>_xlfn.XLOOKUP(Orders[[#This Row],[_SalesRepID]],'Sales team'!A:A,'Sales team'!B:B)</f>
        <v>Shawn Cook</v>
      </c>
      <c r="K7560">
        <v>7</v>
      </c>
      <c r="L7560">
        <v>21</v>
      </c>
      <c r="M7560">
        <v>54</v>
      </c>
      <c r="N7560" t="str">
        <f>_xlfn.XLOOKUP(Orders[[#This Row],[_ProductID]],Products!A:A,Products!C:C)</f>
        <v>Furniture</v>
      </c>
      <c r="O7560">
        <v>12</v>
      </c>
      <c r="P7560">
        <v>0.1</v>
      </c>
      <c r="Q7560" s="2">
        <v>3966.4</v>
      </c>
      <c r="R7560" s="2">
        <v>2776.48</v>
      </c>
      <c r="S7560" s="2">
        <v>14279.04</v>
      </c>
      <c r="T7560" s="2">
        <v>3173.1200000000008</v>
      </c>
    </row>
    <row r="7561" spans="1:20" x14ac:dyDescent="0.25">
      <c r="A7561" t="s">
        <v>440</v>
      </c>
      <c r="B7561" t="s">
        <v>5</v>
      </c>
      <c r="C7561" t="s">
        <v>6</v>
      </c>
      <c r="D7561" s="1">
        <v>43200</v>
      </c>
      <c r="E7561" s="1">
        <v>43302</v>
      </c>
      <c r="F7561" s="1">
        <v>43318</v>
      </c>
      <c r="G7561" s="1">
        <v>43319</v>
      </c>
      <c r="H7561" s="13">
        <f>Orders[[#This Row],[DeliveryDate]]-Orders[[#This Row],[OrderDate]]</f>
        <v>17</v>
      </c>
      <c r="I7561" t="s">
        <v>3</v>
      </c>
      <c r="J7561" t="str">
        <f>_xlfn.XLOOKUP(Orders[[#This Row],[_SalesRepID]],'Sales team'!A:A,'Sales team'!B:B)</f>
        <v>Nicholas Cunningham</v>
      </c>
      <c r="K7561">
        <v>19</v>
      </c>
      <c r="L7561">
        <v>48</v>
      </c>
      <c r="M7561">
        <v>95</v>
      </c>
      <c r="N7561" t="str">
        <f>_xlfn.XLOOKUP(Orders[[#This Row],[_ProductID]],Products!A:A,Products!C:C)</f>
        <v>Furniture</v>
      </c>
      <c r="O7561">
        <v>12</v>
      </c>
      <c r="P7561">
        <v>0.1</v>
      </c>
      <c r="Q7561" s="2">
        <v>1681.7</v>
      </c>
      <c r="R7561" s="2">
        <v>1126.739</v>
      </c>
      <c r="S7561" s="2">
        <v>7567.6500000000005</v>
      </c>
      <c r="T7561" s="2">
        <v>1933.9550000000008</v>
      </c>
    </row>
    <row r="7562" spans="1:20" x14ac:dyDescent="0.25">
      <c r="A7562" t="s">
        <v>441</v>
      </c>
      <c r="B7562" t="s">
        <v>1</v>
      </c>
      <c r="C7562" t="s">
        <v>15</v>
      </c>
      <c r="D7562" s="1">
        <v>43200</v>
      </c>
      <c r="E7562" s="1">
        <v>43302</v>
      </c>
      <c r="F7562" s="1">
        <v>43325</v>
      </c>
      <c r="G7562" s="1">
        <v>43313</v>
      </c>
      <c r="H7562" s="13">
        <f>Orders[[#This Row],[DeliveryDate]]-Orders[[#This Row],[OrderDate]]</f>
        <v>11</v>
      </c>
      <c r="I7562" t="s">
        <v>3</v>
      </c>
      <c r="J7562" t="str">
        <f>_xlfn.XLOOKUP(Orders[[#This Row],[_SalesRepID]],'Sales team'!A:A,'Sales team'!B:B)</f>
        <v>Chris Armstrong</v>
      </c>
      <c r="K7562">
        <v>4</v>
      </c>
      <c r="L7562">
        <v>33</v>
      </c>
      <c r="M7562">
        <v>11</v>
      </c>
      <c r="N7562" t="str">
        <f>_xlfn.XLOOKUP(Orders[[#This Row],[_ProductID]],Products!A:A,Products!C:C)</f>
        <v>Home décor</v>
      </c>
      <c r="O7562">
        <v>41</v>
      </c>
      <c r="P7562">
        <v>0.05</v>
      </c>
      <c r="Q7562" s="2">
        <v>1172.5</v>
      </c>
      <c r="R7562" s="2">
        <v>809.02499999999998</v>
      </c>
      <c r="S7562" s="2">
        <v>1113.875</v>
      </c>
      <c r="T7562" s="2">
        <v>304.85000000000002</v>
      </c>
    </row>
    <row r="7563" spans="1:20" x14ac:dyDescent="0.25">
      <c r="A7563" t="s">
        <v>442</v>
      </c>
      <c r="B7563" t="s">
        <v>5</v>
      </c>
      <c r="C7563" t="s">
        <v>13</v>
      </c>
      <c r="D7563" s="1">
        <v>43200</v>
      </c>
      <c r="E7563" s="1">
        <v>43302</v>
      </c>
      <c r="F7563" s="1">
        <v>43328</v>
      </c>
      <c r="G7563" s="1">
        <v>43318</v>
      </c>
      <c r="H7563" s="13">
        <f>Orders[[#This Row],[DeliveryDate]]-Orders[[#This Row],[OrderDate]]</f>
        <v>16</v>
      </c>
      <c r="I7563" t="s">
        <v>3</v>
      </c>
      <c r="J7563" t="str">
        <f>_xlfn.XLOOKUP(Orders[[#This Row],[_SalesRepID]],'Sales team'!A:A,'Sales team'!B:B)</f>
        <v>Nicholas Cunningham</v>
      </c>
      <c r="K7563">
        <v>19</v>
      </c>
      <c r="L7563">
        <v>26</v>
      </c>
      <c r="M7563">
        <v>304</v>
      </c>
      <c r="N7563" t="str">
        <f>_xlfn.XLOOKUP(Orders[[#This Row],[_ProductID]],Products!A:A,Products!C:C)</f>
        <v>Furniture</v>
      </c>
      <c r="O7563">
        <v>38</v>
      </c>
      <c r="P7563">
        <v>0.15</v>
      </c>
      <c r="Q7563" s="2">
        <v>716.9</v>
      </c>
      <c r="R7563" s="2">
        <v>473.154</v>
      </c>
      <c r="S7563" s="2">
        <v>4265.5550000000003</v>
      </c>
      <c r="T7563" s="2">
        <v>953.47700000000032</v>
      </c>
    </row>
    <row r="7564" spans="1:20" x14ac:dyDescent="0.25">
      <c r="A7564" t="s">
        <v>443</v>
      </c>
      <c r="B7564" t="s">
        <v>8</v>
      </c>
      <c r="C7564" t="s">
        <v>13</v>
      </c>
      <c r="D7564" s="1">
        <v>43200</v>
      </c>
      <c r="E7564" s="1">
        <v>43302</v>
      </c>
      <c r="F7564" s="1">
        <v>43306</v>
      </c>
      <c r="G7564" s="1">
        <v>43318</v>
      </c>
      <c r="H7564" s="13">
        <f>Orders[[#This Row],[DeliveryDate]]-Orders[[#This Row],[OrderDate]]</f>
        <v>16</v>
      </c>
      <c r="I7564" t="s">
        <v>3</v>
      </c>
      <c r="J7564" t="str">
        <f>_xlfn.XLOOKUP(Orders[[#This Row],[_SalesRepID]],'Sales team'!A:A,'Sales team'!B:B)</f>
        <v>Joe Price</v>
      </c>
      <c r="K7564">
        <v>22</v>
      </c>
      <c r="L7564">
        <v>12</v>
      </c>
      <c r="M7564">
        <v>288</v>
      </c>
      <c r="N7564" t="str">
        <f>_xlfn.XLOOKUP(Orders[[#This Row],[_ProductID]],Products!A:A,Products!C:C)</f>
        <v>Home décor</v>
      </c>
      <c r="O7564">
        <v>30</v>
      </c>
      <c r="P7564">
        <v>7.4999999999999997E-2</v>
      </c>
      <c r="Q7564" s="2">
        <v>6465.5</v>
      </c>
      <c r="R7564" s="2">
        <v>3879.2999999999997</v>
      </c>
      <c r="S7564" s="2">
        <v>41864.112500000003</v>
      </c>
      <c r="T7564" s="2">
        <v>14709.012500000004</v>
      </c>
    </row>
    <row r="7565" spans="1:20" x14ac:dyDescent="0.25">
      <c r="A7565" t="s">
        <v>444</v>
      </c>
      <c r="B7565" t="s">
        <v>8</v>
      </c>
      <c r="C7565" t="s">
        <v>13</v>
      </c>
      <c r="D7565" s="1">
        <v>43200</v>
      </c>
      <c r="E7565" s="1">
        <v>43302</v>
      </c>
      <c r="F7565" s="1">
        <v>43320</v>
      </c>
      <c r="G7565" s="1">
        <v>43322</v>
      </c>
      <c r="H7565" s="13">
        <f>Orders[[#This Row],[DeliveryDate]]-Orders[[#This Row],[OrderDate]]</f>
        <v>20</v>
      </c>
      <c r="I7565" t="s">
        <v>3</v>
      </c>
      <c r="J7565" t="str">
        <f>_xlfn.XLOOKUP(Orders[[#This Row],[_SalesRepID]],'Sales team'!A:A,'Sales team'!B:B)</f>
        <v>Roy Rice</v>
      </c>
      <c r="K7565">
        <v>24</v>
      </c>
      <c r="L7565">
        <v>30</v>
      </c>
      <c r="M7565">
        <v>291</v>
      </c>
      <c r="N7565" t="str">
        <f>_xlfn.XLOOKUP(Orders[[#This Row],[_ProductID]],Products!A:A,Products!C:C)</f>
        <v>Furniture</v>
      </c>
      <c r="O7565">
        <v>20</v>
      </c>
      <c r="P7565">
        <v>7.4999999999999997E-2</v>
      </c>
      <c r="Q7565" s="2">
        <v>241.20000000000002</v>
      </c>
      <c r="R7565" s="2">
        <v>101.304</v>
      </c>
      <c r="S7565" s="2">
        <v>223.11</v>
      </c>
      <c r="T7565" s="2">
        <v>121.80600000000001</v>
      </c>
    </row>
    <row r="7566" spans="1:20" x14ac:dyDescent="0.25">
      <c r="A7566" t="s">
        <v>445</v>
      </c>
      <c r="B7566" t="s">
        <v>5</v>
      </c>
      <c r="C7566" t="s">
        <v>6</v>
      </c>
      <c r="D7566" s="1">
        <v>43200</v>
      </c>
      <c r="E7566" s="1">
        <v>43302</v>
      </c>
      <c r="F7566" s="1">
        <v>43308</v>
      </c>
      <c r="G7566" s="1">
        <v>43307</v>
      </c>
      <c r="H7566" s="13">
        <f>Orders[[#This Row],[DeliveryDate]]-Orders[[#This Row],[OrderDate]]</f>
        <v>5</v>
      </c>
      <c r="I7566" t="s">
        <v>3</v>
      </c>
      <c r="J7566" t="str">
        <f>_xlfn.XLOOKUP(Orders[[#This Row],[_SalesRepID]],'Sales team'!A:A,'Sales team'!B:B)</f>
        <v>Frank Brown</v>
      </c>
      <c r="K7566">
        <v>17</v>
      </c>
      <c r="L7566">
        <v>38</v>
      </c>
      <c r="M7566">
        <v>123</v>
      </c>
      <c r="N7566" t="str">
        <f>_xlfn.XLOOKUP(Orders[[#This Row],[_ProductID]],Products!A:A,Products!C:C)</f>
        <v>Home décor</v>
      </c>
      <c r="O7566">
        <v>36</v>
      </c>
      <c r="P7566">
        <v>0.05</v>
      </c>
      <c r="Q7566" s="2">
        <v>1929.6000000000001</v>
      </c>
      <c r="R7566" s="2">
        <v>849.02400000000011</v>
      </c>
      <c r="S7566" s="2">
        <v>1833.1200000000001</v>
      </c>
      <c r="T7566" s="2">
        <v>984.096</v>
      </c>
    </row>
    <row r="7567" spans="1:20" x14ac:dyDescent="0.25">
      <c r="A7567" t="s">
        <v>446</v>
      </c>
      <c r="B7567" t="s">
        <v>8</v>
      </c>
      <c r="C7567" t="s">
        <v>6</v>
      </c>
      <c r="D7567" s="1">
        <v>43200</v>
      </c>
      <c r="E7567" s="1">
        <v>43302</v>
      </c>
      <c r="F7567" s="1">
        <v>43310</v>
      </c>
      <c r="G7567" s="1">
        <v>43328</v>
      </c>
      <c r="H7567" s="13">
        <f>Orders[[#This Row],[DeliveryDate]]-Orders[[#This Row],[OrderDate]]</f>
        <v>26</v>
      </c>
      <c r="I7567" t="s">
        <v>3</v>
      </c>
      <c r="J7567" t="str">
        <f>_xlfn.XLOOKUP(Orders[[#This Row],[_SalesRepID]],'Sales team'!A:A,'Sales team'!B:B)</f>
        <v>Anthony Torres</v>
      </c>
      <c r="K7567">
        <v>20</v>
      </c>
      <c r="L7567">
        <v>23</v>
      </c>
      <c r="M7567">
        <v>166</v>
      </c>
      <c r="N7567" t="str">
        <f>_xlfn.XLOOKUP(Orders[[#This Row],[_ProductID]],Products!A:A,Products!C:C)</f>
        <v>Home décor</v>
      </c>
      <c r="O7567">
        <v>14</v>
      </c>
      <c r="P7567">
        <v>0.1</v>
      </c>
      <c r="Q7567" s="2">
        <v>3953</v>
      </c>
      <c r="R7567" s="2">
        <v>3280.99</v>
      </c>
      <c r="S7567" s="2">
        <v>28461.600000000002</v>
      </c>
      <c r="T7567" s="2">
        <v>2213.6800000000039</v>
      </c>
    </row>
    <row r="7568" spans="1:20" x14ac:dyDescent="0.25">
      <c r="A7568" t="s">
        <v>428</v>
      </c>
      <c r="B7568" t="s">
        <v>1</v>
      </c>
      <c r="C7568" t="s">
        <v>13</v>
      </c>
      <c r="D7568" s="1">
        <v>43200</v>
      </c>
      <c r="E7568" s="1">
        <v>43301</v>
      </c>
      <c r="F7568" s="1">
        <v>43329</v>
      </c>
      <c r="G7568" s="1">
        <v>43315</v>
      </c>
      <c r="H7568" s="13">
        <f>Orders[[#This Row],[DeliveryDate]]-Orders[[#This Row],[OrderDate]]</f>
        <v>14</v>
      </c>
      <c r="I7568" t="s">
        <v>3</v>
      </c>
      <c r="J7568" t="str">
        <f>_xlfn.XLOOKUP(Orders[[#This Row],[_SalesRepID]],'Sales team'!A:A,'Sales team'!B:B)</f>
        <v>Carl Nguyen</v>
      </c>
      <c r="K7568">
        <v>12</v>
      </c>
      <c r="L7568">
        <v>28</v>
      </c>
      <c r="M7568">
        <v>302</v>
      </c>
      <c r="N7568" t="str">
        <f>_xlfn.XLOOKUP(Orders[[#This Row],[_ProductID]],Products!A:A,Products!C:C)</f>
        <v>Home décor</v>
      </c>
      <c r="O7568">
        <v>27</v>
      </c>
      <c r="P7568">
        <v>0.05</v>
      </c>
      <c r="Q7568" s="2">
        <v>6231</v>
      </c>
      <c r="R7568" s="2">
        <v>4922.49</v>
      </c>
      <c r="S7568" s="2">
        <v>23677.8</v>
      </c>
      <c r="T7568" s="2">
        <v>3987.84</v>
      </c>
    </row>
    <row r="7569" spans="1:20" x14ac:dyDescent="0.25">
      <c r="A7569" t="s">
        <v>429</v>
      </c>
      <c r="B7569" t="s">
        <v>5</v>
      </c>
      <c r="C7569" t="s">
        <v>46</v>
      </c>
      <c r="D7569" s="1">
        <v>43200</v>
      </c>
      <c r="E7569" s="1">
        <v>43301</v>
      </c>
      <c r="F7569" s="1">
        <v>43323</v>
      </c>
      <c r="G7569" s="1">
        <v>43313</v>
      </c>
      <c r="H7569" s="13">
        <f>Orders[[#This Row],[DeliveryDate]]-Orders[[#This Row],[OrderDate]]</f>
        <v>12</v>
      </c>
      <c r="I7569" t="s">
        <v>3</v>
      </c>
      <c r="J7569" t="str">
        <f>_xlfn.XLOOKUP(Orders[[#This Row],[_SalesRepID]],'Sales team'!A:A,'Sales team'!B:B)</f>
        <v>Roger Alexander</v>
      </c>
      <c r="K7569">
        <v>15</v>
      </c>
      <c r="L7569">
        <v>16</v>
      </c>
      <c r="M7569">
        <v>65</v>
      </c>
      <c r="N7569" t="str">
        <f>_xlfn.XLOOKUP(Orders[[#This Row],[_ProductID]],Products!A:A,Products!C:C)</f>
        <v>Furniture</v>
      </c>
      <c r="O7569">
        <v>5</v>
      </c>
      <c r="P7569">
        <v>0.05</v>
      </c>
      <c r="Q7569" s="2">
        <v>1159.1000000000001</v>
      </c>
      <c r="R7569" s="2">
        <v>614.32300000000009</v>
      </c>
      <c r="S7569" s="2">
        <v>3303.4349999999999</v>
      </c>
      <c r="T7569" s="2">
        <v>1460.4659999999997</v>
      </c>
    </row>
    <row r="7570" spans="1:20" x14ac:dyDescent="0.25">
      <c r="A7570" t="s">
        <v>430</v>
      </c>
      <c r="B7570" t="s">
        <v>1</v>
      </c>
      <c r="C7570" t="s">
        <v>15</v>
      </c>
      <c r="D7570" s="1">
        <v>43200</v>
      </c>
      <c r="E7570" s="1">
        <v>43301</v>
      </c>
      <c r="F7570" s="1">
        <v>43311</v>
      </c>
      <c r="G7570" s="1">
        <v>43318</v>
      </c>
      <c r="H7570" s="13">
        <f>Orders[[#This Row],[DeliveryDate]]-Orders[[#This Row],[OrderDate]]</f>
        <v>17</v>
      </c>
      <c r="I7570" t="s">
        <v>3</v>
      </c>
      <c r="J7570" t="str">
        <f>_xlfn.XLOOKUP(Orders[[#This Row],[_SalesRepID]],'Sales team'!A:A,'Sales team'!B:B)</f>
        <v>Adam Hernandez</v>
      </c>
      <c r="K7570">
        <v>1</v>
      </c>
      <c r="L7570">
        <v>15</v>
      </c>
      <c r="M7570">
        <v>40</v>
      </c>
      <c r="N7570" t="str">
        <f>_xlfn.XLOOKUP(Orders[[#This Row],[_ProductID]],Products!A:A,Products!C:C)</f>
        <v>Furniture</v>
      </c>
      <c r="O7570">
        <v>42</v>
      </c>
      <c r="P7570">
        <v>0.15</v>
      </c>
      <c r="Q7570" s="2">
        <v>3966.4</v>
      </c>
      <c r="R7570" s="2">
        <v>2379.84</v>
      </c>
      <c r="S7570" s="2">
        <v>3371.44</v>
      </c>
      <c r="T7570" s="2">
        <v>991.59999999999991</v>
      </c>
    </row>
    <row r="7571" spans="1:20" x14ac:dyDescent="0.25">
      <c r="A7571" t="s">
        <v>431</v>
      </c>
      <c r="B7571" t="s">
        <v>5</v>
      </c>
      <c r="C7571" t="s">
        <v>15</v>
      </c>
      <c r="D7571" s="1">
        <v>43200</v>
      </c>
      <c r="E7571" s="1">
        <v>43301</v>
      </c>
      <c r="F7571" s="1">
        <v>43325</v>
      </c>
      <c r="G7571" s="1">
        <v>43313</v>
      </c>
      <c r="H7571" s="13">
        <f>Orders[[#This Row],[DeliveryDate]]-Orders[[#This Row],[OrderDate]]</f>
        <v>12</v>
      </c>
      <c r="I7571" t="s">
        <v>3</v>
      </c>
      <c r="J7571" t="str">
        <f>_xlfn.XLOOKUP(Orders[[#This Row],[_SalesRepID]],'Sales team'!A:A,'Sales team'!B:B)</f>
        <v>Todd Roberts</v>
      </c>
      <c r="K7571">
        <v>13</v>
      </c>
      <c r="L7571">
        <v>41</v>
      </c>
      <c r="M7571">
        <v>4</v>
      </c>
      <c r="N7571" t="str">
        <f>_xlfn.XLOOKUP(Orders[[#This Row],[_ProductID]],Products!A:A,Products!C:C)</f>
        <v>Furniture</v>
      </c>
      <c r="O7571">
        <v>12</v>
      </c>
      <c r="P7571">
        <v>0.1</v>
      </c>
      <c r="Q7571" s="2">
        <v>1105.5</v>
      </c>
      <c r="R7571" s="2">
        <v>740.68500000000006</v>
      </c>
      <c r="S7571" s="2">
        <v>3979.8</v>
      </c>
      <c r="T7571" s="2">
        <v>1017.06</v>
      </c>
    </row>
    <row r="7572" spans="1:20" x14ac:dyDescent="0.25">
      <c r="A7572" t="s">
        <v>432</v>
      </c>
      <c r="B7572" t="s">
        <v>1</v>
      </c>
      <c r="C7572" t="s">
        <v>15</v>
      </c>
      <c r="D7572" s="1">
        <v>43200</v>
      </c>
      <c r="E7572" s="1">
        <v>43301</v>
      </c>
      <c r="F7572" s="1">
        <v>43306</v>
      </c>
      <c r="G7572" s="1">
        <v>43329</v>
      </c>
      <c r="H7572" s="13">
        <f>Orders[[#This Row],[DeliveryDate]]-Orders[[#This Row],[OrderDate]]</f>
        <v>28</v>
      </c>
      <c r="I7572" t="s">
        <v>3</v>
      </c>
      <c r="J7572" t="str">
        <f>_xlfn.XLOOKUP(Orders[[#This Row],[_SalesRepID]],'Sales team'!A:A,'Sales team'!B:B)</f>
        <v>Adam Hernandez</v>
      </c>
      <c r="K7572">
        <v>1</v>
      </c>
      <c r="L7572">
        <v>16</v>
      </c>
      <c r="M7572">
        <v>56</v>
      </c>
      <c r="N7572" t="str">
        <f>_xlfn.XLOOKUP(Orders[[#This Row],[_ProductID]],Products!A:A,Products!C:C)</f>
        <v>Kitchen &amp; Dining</v>
      </c>
      <c r="O7572">
        <v>8</v>
      </c>
      <c r="P7572">
        <v>0.05</v>
      </c>
      <c r="Q7572" s="2">
        <v>1125.6000000000001</v>
      </c>
      <c r="R7572" s="2">
        <v>731.6400000000001</v>
      </c>
      <c r="S7572" s="2">
        <v>5346.6</v>
      </c>
      <c r="T7572" s="2">
        <v>1688.3999999999996</v>
      </c>
    </row>
    <row r="7573" spans="1:20" x14ac:dyDescent="0.25">
      <c r="A7573" t="s">
        <v>433</v>
      </c>
      <c r="B7573" t="s">
        <v>8</v>
      </c>
      <c r="C7573" t="s">
        <v>6</v>
      </c>
      <c r="D7573" s="1">
        <v>43200</v>
      </c>
      <c r="E7573" s="1">
        <v>43301</v>
      </c>
      <c r="F7573" s="1">
        <v>43309</v>
      </c>
      <c r="G7573" s="1">
        <v>43312</v>
      </c>
      <c r="H7573" s="13">
        <f>Orders[[#This Row],[DeliveryDate]]-Orders[[#This Row],[OrderDate]]</f>
        <v>11</v>
      </c>
      <c r="I7573" t="s">
        <v>3</v>
      </c>
      <c r="J7573" t="str">
        <f>_xlfn.XLOOKUP(Orders[[#This Row],[_SalesRepID]],'Sales team'!A:A,'Sales team'!B:B)</f>
        <v>Anthony Torres</v>
      </c>
      <c r="K7573">
        <v>20</v>
      </c>
      <c r="L7573">
        <v>19</v>
      </c>
      <c r="M7573">
        <v>139</v>
      </c>
      <c r="N7573" t="str">
        <f>_xlfn.XLOOKUP(Orders[[#This Row],[_ProductID]],Products!A:A,Products!C:C)</f>
        <v>Furniture</v>
      </c>
      <c r="O7573">
        <v>42</v>
      </c>
      <c r="P7573">
        <v>0.15</v>
      </c>
      <c r="Q7573" s="2">
        <v>897.80000000000007</v>
      </c>
      <c r="R7573" s="2">
        <v>709.26200000000006</v>
      </c>
      <c r="S7573" s="2">
        <v>3815.65</v>
      </c>
      <c r="T7573" s="2">
        <v>269.33999999999969</v>
      </c>
    </row>
    <row r="7574" spans="1:20" x14ac:dyDescent="0.25">
      <c r="A7574" t="s">
        <v>434</v>
      </c>
      <c r="B7574" t="s">
        <v>5</v>
      </c>
      <c r="C7574" t="s">
        <v>46</v>
      </c>
      <c r="D7574" s="1">
        <v>43200</v>
      </c>
      <c r="E7574" s="1">
        <v>43301</v>
      </c>
      <c r="F7574" s="1">
        <v>43315</v>
      </c>
      <c r="G7574" s="1">
        <v>43318</v>
      </c>
      <c r="H7574" s="13">
        <f>Orders[[#This Row],[DeliveryDate]]-Orders[[#This Row],[OrderDate]]</f>
        <v>17</v>
      </c>
      <c r="I7574" t="s">
        <v>3</v>
      </c>
      <c r="J7574" t="str">
        <f>_xlfn.XLOOKUP(Orders[[#This Row],[_SalesRepID]],'Sales team'!A:A,'Sales team'!B:B)</f>
        <v>Paul Holmes</v>
      </c>
      <c r="K7574">
        <v>14</v>
      </c>
      <c r="L7574">
        <v>21</v>
      </c>
      <c r="M7574">
        <v>70</v>
      </c>
      <c r="N7574" t="str">
        <f>_xlfn.XLOOKUP(Orders[[#This Row],[_ProductID]],Products!A:A,Products!C:C)</f>
        <v>Furniture</v>
      </c>
      <c r="O7574">
        <v>5</v>
      </c>
      <c r="P7574">
        <v>0.2</v>
      </c>
      <c r="Q7574" s="2">
        <v>207.70000000000002</v>
      </c>
      <c r="R7574" s="2">
        <v>83.080000000000013</v>
      </c>
      <c r="S7574" s="2">
        <v>830.80000000000007</v>
      </c>
      <c r="T7574" s="2">
        <v>415.4</v>
      </c>
    </row>
    <row r="7575" spans="1:20" x14ac:dyDescent="0.25">
      <c r="A7575" t="s">
        <v>435</v>
      </c>
      <c r="B7575" t="s">
        <v>1</v>
      </c>
      <c r="C7575" t="s">
        <v>25</v>
      </c>
      <c r="D7575" s="1">
        <v>43200</v>
      </c>
      <c r="E7575" s="1">
        <v>43301</v>
      </c>
      <c r="F7575" s="1">
        <v>43323</v>
      </c>
      <c r="G7575" s="1">
        <v>43322</v>
      </c>
      <c r="H7575" s="13">
        <f>Orders[[#This Row],[DeliveryDate]]-Orders[[#This Row],[OrderDate]]</f>
        <v>21</v>
      </c>
      <c r="I7575" t="s">
        <v>3</v>
      </c>
      <c r="J7575" t="str">
        <f>_xlfn.XLOOKUP(Orders[[#This Row],[_SalesRepID]],'Sales team'!A:A,'Sales team'!B:B)</f>
        <v>Adam Hernandez</v>
      </c>
      <c r="K7575">
        <v>1</v>
      </c>
      <c r="L7575">
        <v>43</v>
      </c>
      <c r="M7575">
        <v>360</v>
      </c>
      <c r="N7575" t="str">
        <f>_xlfn.XLOOKUP(Orders[[#This Row],[_ProductID]],Products!A:A,Products!C:C)</f>
        <v>Kitchen &amp; Dining</v>
      </c>
      <c r="O7575">
        <v>8</v>
      </c>
      <c r="P7575">
        <v>0.15</v>
      </c>
      <c r="Q7575" s="2">
        <v>3959.7000000000003</v>
      </c>
      <c r="R7575" s="2">
        <v>2138.2380000000003</v>
      </c>
      <c r="S7575" s="2">
        <v>16828.724999999999</v>
      </c>
      <c r="T7575" s="2">
        <v>6137.5349999999962</v>
      </c>
    </row>
    <row r="7576" spans="1:20" x14ac:dyDescent="0.25">
      <c r="A7576" t="s">
        <v>419</v>
      </c>
      <c r="B7576" t="s">
        <v>5</v>
      </c>
      <c r="C7576" t="s">
        <v>6</v>
      </c>
      <c r="D7576" s="1">
        <v>43200</v>
      </c>
      <c r="E7576" s="1">
        <v>43300</v>
      </c>
      <c r="F7576" s="1">
        <v>43322</v>
      </c>
      <c r="G7576" s="1">
        <v>43342</v>
      </c>
      <c r="H7576" s="13">
        <f>Orders[[#This Row],[DeliveryDate]]-Orders[[#This Row],[OrderDate]]</f>
        <v>42</v>
      </c>
      <c r="I7576" t="s">
        <v>3</v>
      </c>
      <c r="J7576" t="str">
        <f>_xlfn.XLOOKUP(Orders[[#This Row],[_SalesRepID]],'Sales team'!A:A,'Sales team'!B:B)</f>
        <v>Roger Alexander</v>
      </c>
      <c r="K7576">
        <v>15</v>
      </c>
      <c r="L7576">
        <v>9</v>
      </c>
      <c r="M7576">
        <v>186</v>
      </c>
      <c r="N7576" t="str">
        <f>_xlfn.XLOOKUP(Orders[[#This Row],[_ProductID]],Products!A:A,Products!C:C)</f>
        <v>Furniture</v>
      </c>
      <c r="O7576">
        <v>22</v>
      </c>
      <c r="P7576">
        <v>0.05</v>
      </c>
      <c r="Q7576" s="2">
        <v>241.20000000000002</v>
      </c>
      <c r="R7576" s="2">
        <v>154.36800000000002</v>
      </c>
      <c r="S7576" s="2">
        <v>916.56000000000006</v>
      </c>
      <c r="T7576" s="2">
        <v>299.08799999999997</v>
      </c>
    </row>
    <row r="7577" spans="1:20" x14ac:dyDescent="0.25">
      <c r="A7577" t="s">
        <v>420</v>
      </c>
      <c r="B7577" t="s">
        <v>1</v>
      </c>
      <c r="C7577" t="s">
        <v>46</v>
      </c>
      <c r="D7577" s="1">
        <v>43200</v>
      </c>
      <c r="E7577" s="1">
        <v>43300</v>
      </c>
      <c r="F7577" s="1">
        <v>43318</v>
      </c>
      <c r="G7577" s="1">
        <v>43321</v>
      </c>
      <c r="H7577" s="13">
        <f>Orders[[#This Row],[DeliveryDate]]-Orders[[#This Row],[OrderDate]]</f>
        <v>21</v>
      </c>
      <c r="I7577" t="s">
        <v>3</v>
      </c>
      <c r="J7577" t="str">
        <f>_xlfn.XLOOKUP(Orders[[#This Row],[_SalesRepID]],'Sales team'!A:A,'Sales team'!B:B)</f>
        <v>Adam Hernandez</v>
      </c>
      <c r="K7577">
        <v>1</v>
      </c>
      <c r="L7577">
        <v>35</v>
      </c>
      <c r="M7577">
        <v>68</v>
      </c>
      <c r="N7577" t="str">
        <f>_xlfn.XLOOKUP(Orders[[#This Row],[_ProductID]],Products!A:A,Products!C:C)</f>
        <v>Home décor</v>
      </c>
      <c r="O7577">
        <v>40</v>
      </c>
      <c r="P7577">
        <v>7.4999999999999997E-2</v>
      </c>
      <c r="Q7577" s="2">
        <v>1983.2</v>
      </c>
      <c r="R7577" s="2">
        <v>793.28000000000009</v>
      </c>
      <c r="S7577" s="2">
        <v>14675.68</v>
      </c>
      <c r="T7577" s="2">
        <v>8329.4399999999987</v>
      </c>
    </row>
    <row r="7578" spans="1:20" x14ac:dyDescent="0.25">
      <c r="A7578" t="s">
        <v>421</v>
      </c>
      <c r="B7578" t="s">
        <v>1</v>
      </c>
      <c r="C7578" t="s">
        <v>25</v>
      </c>
      <c r="D7578" s="1">
        <v>43200</v>
      </c>
      <c r="E7578" s="1">
        <v>43300</v>
      </c>
      <c r="F7578" s="1">
        <v>43318</v>
      </c>
      <c r="G7578" s="1">
        <v>43325</v>
      </c>
      <c r="H7578" s="13">
        <f>Orders[[#This Row],[DeliveryDate]]-Orders[[#This Row],[OrderDate]]</f>
        <v>25</v>
      </c>
      <c r="I7578" t="s">
        <v>3</v>
      </c>
      <c r="J7578" t="str">
        <f>_xlfn.XLOOKUP(Orders[[#This Row],[_SalesRepID]],'Sales team'!A:A,'Sales team'!B:B)</f>
        <v>George Lewis</v>
      </c>
      <c r="K7578">
        <v>8</v>
      </c>
      <c r="L7578">
        <v>1</v>
      </c>
      <c r="M7578">
        <v>364</v>
      </c>
      <c r="N7578" t="str">
        <f>_xlfn.XLOOKUP(Orders[[#This Row],[_ProductID]],Products!A:A,Products!C:C)</f>
        <v>Kitchen &amp; Dining</v>
      </c>
      <c r="O7578">
        <v>13</v>
      </c>
      <c r="P7578">
        <v>0.05</v>
      </c>
      <c r="Q7578" s="2">
        <v>3919.5</v>
      </c>
      <c r="R7578" s="2">
        <v>3331.5749999999998</v>
      </c>
      <c r="S7578" s="2">
        <v>3723.5249999999996</v>
      </c>
      <c r="T7578" s="2">
        <v>391.94999999999982</v>
      </c>
    </row>
    <row r="7579" spans="1:20" x14ac:dyDescent="0.25">
      <c r="A7579" t="s">
        <v>422</v>
      </c>
      <c r="B7579" t="s">
        <v>5</v>
      </c>
      <c r="C7579" t="s">
        <v>6</v>
      </c>
      <c r="D7579" s="1">
        <v>43200</v>
      </c>
      <c r="E7579" s="1">
        <v>43300</v>
      </c>
      <c r="F7579" s="1">
        <v>43308</v>
      </c>
      <c r="G7579" s="1">
        <v>43325</v>
      </c>
      <c r="H7579" s="13">
        <f>Orders[[#This Row],[DeliveryDate]]-Orders[[#This Row],[OrderDate]]</f>
        <v>25</v>
      </c>
      <c r="I7579" t="s">
        <v>3</v>
      </c>
      <c r="J7579" t="str">
        <f>_xlfn.XLOOKUP(Orders[[#This Row],[_SalesRepID]],'Sales team'!A:A,'Sales team'!B:B)</f>
        <v>Todd Roberts</v>
      </c>
      <c r="K7579">
        <v>13</v>
      </c>
      <c r="L7579">
        <v>17</v>
      </c>
      <c r="M7579">
        <v>174</v>
      </c>
      <c r="N7579" t="str">
        <f>_xlfn.XLOOKUP(Orders[[#This Row],[_ProductID]],Products!A:A,Products!C:C)</f>
        <v>Home décor</v>
      </c>
      <c r="O7579">
        <v>44</v>
      </c>
      <c r="P7579">
        <v>0.1</v>
      </c>
      <c r="Q7579" s="2">
        <v>241.20000000000002</v>
      </c>
      <c r="R7579" s="2">
        <v>135.07200000000003</v>
      </c>
      <c r="S7579" s="2">
        <v>1519.5600000000002</v>
      </c>
      <c r="T7579" s="2">
        <v>574.05599999999993</v>
      </c>
    </row>
    <row r="7580" spans="1:20" x14ac:dyDescent="0.25">
      <c r="A7580" t="s">
        <v>423</v>
      </c>
      <c r="B7580" t="s">
        <v>5</v>
      </c>
      <c r="C7580" t="s">
        <v>15</v>
      </c>
      <c r="D7580" s="1">
        <v>43200</v>
      </c>
      <c r="E7580" s="1">
        <v>43300</v>
      </c>
      <c r="F7580" s="1">
        <v>43326</v>
      </c>
      <c r="G7580" s="1">
        <v>43332</v>
      </c>
      <c r="H7580" s="13">
        <f>Orders[[#This Row],[DeliveryDate]]-Orders[[#This Row],[OrderDate]]</f>
        <v>32</v>
      </c>
      <c r="I7580" t="s">
        <v>3</v>
      </c>
      <c r="J7580" t="str">
        <f>_xlfn.XLOOKUP(Orders[[#This Row],[_SalesRepID]],'Sales team'!A:A,'Sales team'!B:B)</f>
        <v>Todd Roberts</v>
      </c>
      <c r="K7580">
        <v>13</v>
      </c>
      <c r="L7580">
        <v>35</v>
      </c>
      <c r="M7580">
        <v>2</v>
      </c>
      <c r="N7580" t="str">
        <f>_xlfn.XLOOKUP(Orders[[#This Row],[_ProductID]],Products!A:A,Products!C:C)</f>
        <v>Kitchen &amp; Dining</v>
      </c>
      <c r="O7580">
        <v>1</v>
      </c>
      <c r="P7580">
        <v>7.4999999999999997E-2</v>
      </c>
      <c r="Q7580" s="2">
        <v>3946.3</v>
      </c>
      <c r="R7580" s="2">
        <v>2012.6130000000001</v>
      </c>
      <c r="S7580" s="2">
        <v>14601.310000000001</v>
      </c>
      <c r="T7580" s="2">
        <v>6550.8580000000011</v>
      </c>
    </row>
    <row r="7581" spans="1:20" x14ac:dyDescent="0.25">
      <c r="A7581" t="s">
        <v>424</v>
      </c>
      <c r="B7581" t="s">
        <v>5</v>
      </c>
      <c r="C7581" t="s">
        <v>6</v>
      </c>
      <c r="D7581" s="1">
        <v>43200</v>
      </c>
      <c r="E7581" s="1">
        <v>43300</v>
      </c>
      <c r="F7581" s="1">
        <v>43315</v>
      </c>
      <c r="G7581" s="1">
        <v>43312</v>
      </c>
      <c r="H7581" s="13">
        <f>Orders[[#This Row],[DeliveryDate]]-Orders[[#This Row],[OrderDate]]</f>
        <v>12</v>
      </c>
      <c r="I7581" t="s">
        <v>3</v>
      </c>
      <c r="J7581" t="str">
        <f>_xlfn.XLOOKUP(Orders[[#This Row],[_SalesRepID]],'Sales team'!A:A,'Sales team'!B:B)</f>
        <v>Roger Alexander</v>
      </c>
      <c r="K7581">
        <v>15</v>
      </c>
      <c r="L7581">
        <v>6</v>
      </c>
      <c r="M7581">
        <v>157</v>
      </c>
      <c r="N7581" t="str">
        <f>_xlfn.XLOOKUP(Orders[[#This Row],[_ProductID]],Products!A:A,Products!C:C)</f>
        <v>Home décor</v>
      </c>
      <c r="O7581">
        <v>35</v>
      </c>
      <c r="P7581">
        <v>0.05</v>
      </c>
      <c r="Q7581" s="2">
        <v>3966.4</v>
      </c>
      <c r="R7581" s="2">
        <v>3054.1280000000002</v>
      </c>
      <c r="S7581" s="2">
        <v>11304.24</v>
      </c>
      <c r="T7581" s="2">
        <v>2141.8559999999998</v>
      </c>
    </row>
    <row r="7582" spans="1:20" x14ac:dyDescent="0.25">
      <c r="A7582" t="s">
        <v>425</v>
      </c>
      <c r="B7582" t="s">
        <v>1</v>
      </c>
      <c r="C7582" t="s">
        <v>6</v>
      </c>
      <c r="D7582" s="1">
        <v>43200</v>
      </c>
      <c r="E7582" s="1">
        <v>43300</v>
      </c>
      <c r="F7582" s="1">
        <v>43305</v>
      </c>
      <c r="G7582" s="1">
        <v>43321</v>
      </c>
      <c r="H7582" s="13">
        <f>Orders[[#This Row],[DeliveryDate]]-Orders[[#This Row],[OrderDate]]</f>
        <v>21</v>
      </c>
      <c r="I7582" t="s">
        <v>3</v>
      </c>
      <c r="J7582" t="str">
        <f>_xlfn.XLOOKUP(Orders[[#This Row],[_SalesRepID]],'Sales team'!A:A,'Sales team'!B:B)</f>
        <v>Jerry Green</v>
      </c>
      <c r="K7582">
        <v>3</v>
      </c>
      <c r="L7582">
        <v>6</v>
      </c>
      <c r="M7582">
        <v>106</v>
      </c>
      <c r="N7582" t="str">
        <f>_xlfn.XLOOKUP(Orders[[#This Row],[_ProductID]],Products!A:A,Products!C:C)</f>
        <v>Home décor</v>
      </c>
      <c r="O7582">
        <v>46</v>
      </c>
      <c r="P7582">
        <v>0.1</v>
      </c>
      <c r="Q7582" s="2">
        <v>1829.1000000000001</v>
      </c>
      <c r="R7582" s="2">
        <v>1463.2800000000002</v>
      </c>
      <c r="S7582" s="2">
        <v>8230.9500000000007</v>
      </c>
      <c r="T7582" s="2">
        <v>914.54999999999927</v>
      </c>
    </row>
    <row r="7583" spans="1:20" x14ac:dyDescent="0.25">
      <c r="A7583" t="s">
        <v>426</v>
      </c>
      <c r="B7583" t="s">
        <v>1</v>
      </c>
      <c r="C7583" t="s">
        <v>13</v>
      </c>
      <c r="D7583" s="1">
        <v>43200</v>
      </c>
      <c r="E7583" s="1">
        <v>43300</v>
      </c>
      <c r="F7583" s="1">
        <v>43314</v>
      </c>
      <c r="G7583" s="1">
        <v>43308</v>
      </c>
      <c r="H7583" s="13">
        <f>Orders[[#This Row],[DeliveryDate]]-Orders[[#This Row],[OrderDate]]</f>
        <v>8</v>
      </c>
      <c r="I7583" t="s">
        <v>3</v>
      </c>
      <c r="J7583" t="str">
        <f>_xlfn.XLOOKUP(Orders[[#This Row],[_SalesRepID]],'Sales team'!A:A,'Sales team'!B:B)</f>
        <v>Chris Armstrong</v>
      </c>
      <c r="K7583">
        <v>4</v>
      </c>
      <c r="L7583">
        <v>15</v>
      </c>
      <c r="M7583">
        <v>277</v>
      </c>
      <c r="N7583" t="str">
        <f>_xlfn.XLOOKUP(Orders[[#This Row],[_ProductID]],Products!A:A,Products!C:C)</f>
        <v>Kitchen &amp; Dining</v>
      </c>
      <c r="O7583">
        <v>37</v>
      </c>
      <c r="P7583">
        <v>7.4999999999999997E-2</v>
      </c>
      <c r="Q7583" s="2">
        <v>2733.6</v>
      </c>
      <c r="R7583" s="2">
        <v>1230.1199999999999</v>
      </c>
      <c r="S7583" s="2">
        <v>15171.48</v>
      </c>
      <c r="T7583" s="2">
        <v>7790.76</v>
      </c>
    </row>
    <row r="7584" spans="1:20" x14ac:dyDescent="0.25">
      <c r="A7584" t="s">
        <v>427</v>
      </c>
      <c r="B7584" t="s">
        <v>1</v>
      </c>
      <c r="C7584" t="s">
        <v>13</v>
      </c>
      <c r="D7584" s="1">
        <v>43200</v>
      </c>
      <c r="E7584" s="1">
        <v>43300</v>
      </c>
      <c r="F7584" s="1">
        <v>43303</v>
      </c>
      <c r="G7584" s="1">
        <v>43307</v>
      </c>
      <c r="H7584" s="13">
        <f>Orders[[#This Row],[DeliveryDate]]-Orders[[#This Row],[OrderDate]]</f>
        <v>7</v>
      </c>
      <c r="I7584" t="s">
        <v>3</v>
      </c>
      <c r="J7584" t="str">
        <f>_xlfn.XLOOKUP(Orders[[#This Row],[_SalesRepID]],'Sales team'!A:A,'Sales team'!B:B)</f>
        <v>Stephen Payne</v>
      </c>
      <c r="K7584">
        <v>5</v>
      </c>
      <c r="L7584">
        <v>20</v>
      </c>
      <c r="M7584">
        <v>328</v>
      </c>
      <c r="N7584" t="str">
        <f>_xlfn.XLOOKUP(Orders[[#This Row],[_ProductID]],Products!A:A,Products!C:C)</f>
        <v>Home décor</v>
      </c>
      <c r="O7584">
        <v>39</v>
      </c>
      <c r="P7584">
        <v>7.4999999999999997E-2</v>
      </c>
      <c r="Q7584" s="2">
        <v>844.2</v>
      </c>
      <c r="R7584" s="2">
        <v>717.57</v>
      </c>
      <c r="S7584" s="2">
        <v>6247.0800000000008</v>
      </c>
      <c r="T7584" s="2">
        <v>506.52000000000044</v>
      </c>
    </row>
    <row r="7585" spans="1:20" x14ac:dyDescent="0.25">
      <c r="A7585" t="s">
        <v>411</v>
      </c>
      <c r="B7585" t="s">
        <v>10</v>
      </c>
      <c r="C7585" t="s">
        <v>46</v>
      </c>
      <c r="D7585" s="1">
        <v>43200</v>
      </c>
      <c r="E7585" s="1">
        <v>43299</v>
      </c>
      <c r="F7585" s="1">
        <v>43311</v>
      </c>
      <c r="G7585" s="1">
        <v>43305</v>
      </c>
      <c r="H7585" s="13">
        <f>Orders[[#This Row],[DeliveryDate]]-Orders[[#This Row],[OrderDate]]</f>
        <v>6</v>
      </c>
      <c r="I7585" t="s">
        <v>3</v>
      </c>
      <c r="J7585" t="str">
        <f>_xlfn.XLOOKUP(Orders[[#This Row],[_SalesRepID]],'Sales team'!A:A,'Sales team'!B:B)</f>
        <v>Carlos Miller</v>
      </c>
      <c r="K7585">
        <v>28</v>
      </c>
      <c r="L7585">
        <v>49</v>
      </c>
      <c r="M7585">
        <v>72</v>
      </c>
      <c r="N7585" t="str">
        <f>_xlfn.XLOOKUP(Orders[[#This Row],[_ProductID]],Products!A:A,Products!C:C)</f>
        <v>Home décor</v>
      </c>
      <c r="O7585">
        <v>2</v>
      </c>
      <c r="P7585">
        <v>0.2</v>
      </c>
      <c r="Q7585" s="2">
        <v>1909.5</v>
      </c>
      <c r="R7585" s="2">
        <v>1317.5549999999998</v>
      </c>
      <c r="S7585" s="2">
        <v>10693.2</v>
      </c>
      <c r="T7585" s="2">
        <v>1470.3150000000023</v>
      </c>
    </row>
    <row r="7586" spans="1:20" x14ac:dyDescent="0.25">
      <c r="A7586" t="s">
        <v>412</v>
      </c>
      <c r="B7586" t="s">
        <v>1</v>
      </c>
      <c r="C7586" t="s">
        <v>6</v>
      </c>
      <c r="D7586" s="1">
        <v>43200</v>
      </c>
      <c r="E7586" s="1">
        <v>43299</v>
      </c>
      <c r="F7586" s="1">
        <v>43313</v>
      </c>
      <c r="G7586" s="1">
        <v>43312</v>
      </c>
      <c r="H7586" s="13">
        <f>Orders[[#This Row],[DeliveryDate]]-Orders[[#This Row],[OrderDate]]</f>
        <v>13</v>
      </c>
      <c r="I7586" t="s">
        <v>3</v>
      </c>
      <c r="J7586" t="str">
        <f>_xlfn.XLOOKUP(Orders[[#This Row],[_SalesRepID]],'Sales team'!A:A,'Sales team'!B:B)</f>
        <v>Keith Griffin</v>
      </c>
      <c r="K7586">
        <v>2</v>
      </c>
      <c r="L7586">
        <v>47</v>
      </c>
      <c r="M7586">
        <v>120</v>
      </c>
      <c r="N7586" t="str">
        <f>_xlfn.XLOOKUP(Orders[[#This Row],[_ProductID]],Products!A:A,Products!C:C)</f>
        <v>Home décor</v>
      </c>
      <c r="O7586">
        <v>23</v>
      </c>
      <c r="P7586">
        <v>0.2</v>
      </c>
      <c r="Q7586" s="2">
        <v>2412</v>
      </c>
      <c r="R7586" s="2">
        <v>1109.52</v>
      </c>
      <c r="S7586" s="2">
        <v>13507.2</v>
      </c>
      <c r="T7586" s="2">
        <v>5740.5600000000013</v>
      </c>
    </row>
    <row r="7587" spans="1:20" x14ac:dyDescent="0.25">
      <c r="A7587" t="s">
        <v>413</v>
      </c>
      <c r="B7587" t="s">
        <v>1</v>
      </c>
      <c r="C7587" t="s">
        <v>6</v>
      </c>
      <c r="D7587" s="1">
        <v>43200</v>
      </c>
      <c r="E7587" s="1">
        <v>43299</v>
      </c>
      <c r="F7587" s="1">
        <v>43318</v>
      </c>
      <c r="G7587" s="1">
        <v>43307</v>
      </c>
      <c r="H7587" s="13">
        <f>Orders[[#This Row],[DeliveryDate]]-Orders[[#This Row],[OrderDate]]</f>
        <v>8</v>
      </c>
      <c r="I7587" t="s">
        <v>3</v>
      </c>
      <c r="J7587" t="str">
        <f>_xlfn.XLOOKUP(Orders[[#This Row],[_SalesRepID]],'Sales team'!A:A,'Sales team'!B:B)</f>
        <v>Shawn Cook</v>
      </c>
      <c r="K7587">
        <v>7</v>
      </c>
      <c r="L7587">
        <v>50</v>
      </c>
      <c r="M7587">
        <v>152</v>
      </c>
      <c r="N7587" t="str">
        <f>_xlfn.XLOOKUP(Orders[[#This Row],[_ProductID]],Products!A:A,Products!C:C)</f>
        <v>Home décor</v>
      </c>
      <c r="O7587">
        <v>32</v>
      </c>
      <c r="P7587">
        <v>0.05</v>
      </c>
      <c r="Q7587" s="2">
        <v>964.80000000000007</v>
      </c>
      <c r="R7587" s="2">
        <v>675.36</v>
      </c>
      <c r="S7587" s="2">
        <v>5499.36</v>
      </c>
      <c r="T7587" s="2">
        <v>1447.1999999999998</v>
      </c>
    </row>
    <row r="7588" spans="1:20" x14ac:dyDescent="0.25">
      <c r="A7588" t="s">
        <v>414</v>
      </c>
      <c r="B7588" t="s">
        <v>8</v>
      </c>
      <c r="C7588" t="s">
        <v>15</v>
      </c>
      <c r="D7588" s="1">
        <v>43200</v>
      </c>
      <c r="E7588" s="1">
        <v>43299</v>
      </c>
      <c r="F7588" s="1">
        <v>43324</v>
      </c>
      <c r="G7588" s="1">
        <v>43307</v>
      </c>
      <c r="H7588" s="13">
        <f>Orders[[#This Row],[DeliveryDate]]-Orders[[#This Row],[OrderDate]]</f>
        <v>8</v>
      </c>
      <c r="I7588" t="s">
        <v>3</v>
      </c>
      <c r="J7588" t="str">
        <f>_xlfn.XLOOKUP(Orders[[#This Row],[_SalesRepID]],'Sales team'!A:A,'Sales team'!B:B)</f>
        <v>Joe Price</v>
      </c>
      <c r="K7588">
        <v>22</v>
      </c>
      <c r="L7588">
        <v>42</v>
      </c>
      <c r="M7588">
        <v>57</v>
      </c>
      <c r="N7588" t="str">
        <f>_xlfn.XLOOKUP(Orders[[#This Row],[_ProductID]],Products!A:A,Products!C:C)</f>
        <v>Home décor</v>
      </c>
      <c r="O7588">
        <v>3</v>
      </c>
      <c r="P7588">
        <v>7.4999999999999997E-2</v>
      </c>
      <c r="Q7588" s="2">
        <v>1996.6000000000001</v>
      </c>
      <c r="R7588" s="2">
        <v>1457.518</v>
      </c>
      <c r="S7588" s="2">
        <v>9234.2749999999996</v>
      </c>
      <c r="T7588" s="2">
        <v>1946.6849999999995</v>
      </c>
    </row>
    <row r="7589" spans="1:20" x14ac:dyDescent="0.25">
      <c r="A7589" t="s">
        <v>415</v>
      </c>
      <c r="B7589" t="s">
        <v>5</v>
      </c>
      <c r="C7589" t="s">
        <v>2</v>
      </c>
      <c r="D7589" s="1">
        <v>43200</v>
      </c>
      <c r="E7589" s="1">
        <v>43299</v>
      </c>
      <c r="F7589" s="1">
        <v>43313</v>
      </c>
      <c r="G7589" s="1">
        <v>43313</v>
      </c>
      <c r="H7589" s="13">
        <f>Orders[[#This Row],[DeliveryDate]]-Orders[[#This Row],[OrderDate]]</f>
        <v>14</v>
      </c>
      <c r="I7589" t="s">
        <v>3</v>
      </c>
      <c r="J7589" t="str">
        <f>_xlfn.XLOOKUP(Orders[[#This Row],[_SalesRepID]],'Sales team'!A:A,'Sales team'!B:B)</f>
        <v>Carl Nguyen</v>
      </c>
      <c r="K7589">
        <v>12</v>
      </c>
      <c r="L7589">
        <v>21</v>
      </c>
      <c r="M7589">
        <v>228</v>
      </c>
      <c r="N7589" t="str">
        <f>_xlfn.XLOOKUP(Orders[[#This Row],[_ProductID]],Products!A:A,Products!C:C)</f>
        <v>Kitchen &amp; Dining</v>
      </c>
      <c r="O7589">
        <v>1</v>
      </c>
      <c r="P7589">
        <v>0.15</v>
      </c>
      <c r="Q7589" s="2">
        <v>1045.2</v>
      </c>
      <c r="R7589" s="2">
        <v>700.28400000000011</v>
      </c>
      <c r="S7589" s="2">
        <v>6218.9400000000005</v>
      </c>
      <c r="T7589" s="2">
        <v>1316.9519999999993</v>
      </c>
    </row>
    <row r="7590" spans="1:20" x14ac:dyDescent="0.25">
      <c r="A7590" t="s">
        <v>416</v>
      </c>
      <c r="B7590" t="s">
        <v>1</v>
      </c>
      <c r="C7590" t="s">
        <v>15</v>
      </c>
      <c r="D7590" s="1">
        <v>43200</v>
      </c>
      <c r="E7590" s="1">
        <v>43299</v>
      </c>
      <c r="F7590" s="1">
        <v>43325</v>
      </c>
      <c r="G7590" s="1">
        <v>43320</v>
      </c>
      <c r="H7590" s="13">
        <f>Orders[[#This Row],[DeliveryDate]]-Orders[[#This Row],[OrderDate]]</f>
        <v>21</v>
      </c>
      <c r="I7590" t="s">
        <v>3</v>
      </c>
      <c r="J7590" t="str">
        <f>_xlfn.XLOOKUP(Orders[[#This Row],[_SalesRepID]],'Sales team'!A:A,'Sales team'!B:B)</f>
        <v>Joshua Bennett</v>
      </c>
      <c r="K7590">
        <v>6</v>
      </c>
      <c r="L7590">
        <v>41</v>
      </c>
      <c r="M7590">
        <v>37</v>
      </c>
      <c r="N7590" t="str">
        <f>_xlfn.XLOOKUP(Orders[[#This Row],[_ProductID]],Products!A:A,Products!C:C)</f>
        <v>Kitchen &amp; Dining</v>
      </c>
      <c r="O7590">
        <v>4</v>
      </c>
      <c r="P7590">
        <v>0.2</v>
      </c>
      <c r="Q7590" s="2">
        <v>3879.3</v>
      </c>
      <c r="R7590" s="2">
        <v>3219.819</v>
      </c>
      <c r="S7590" s="2">
        <v>3103.4400000000005</v>
      </c>
      <c r="T7590" s="2">
        <v>-116.37899999999945</v>
      </c>
    </row>
    <row r="7591" spans="1:20" x14ac:dyDescent="0.25">
      <c r="A7591" t="s">
        <v>417</v>
      </c>
      <c r="B7591" t="s">
        <v>8</v>
      </c>
      <c r="C7591" t="s">
        <v>46</v>
      </c>
      <c r="D7591" s="1">
        <v>43200</v>
      </c>
      <c r="E7591" s="1">
        <v>43299</v>
      </c>
      <c r="F7591" s="1">
        <v>43312</v>
      </c>
      <c r="G7591" s="1">
        <v>43319</v>
      </c>
      <c r="H7591" s="13">
        <f>Orders[[#This Row],[DeliveryDate]]-Orders[[#This Row],[OrderDate]]</f>
        <v>20</v>
      </c>
      <c r="I7591" t="s">
        <v>3</v>
      </c>
      <c r="J7591" t="str">
        <f>_xlfn.XLOOKUP(Orders[[#This Row],[_SalesRepID]],'Sales team'!A:A,'Sales team'!B:B)</f>
        <v>Joe Price</v>
      </c>
      <c r="K7591">
        <v>22</v>
      </c>
      <c r="L7591">
        <v>50</v>
      </c>
      <c r="M7591">
        <v>76</v>
      </c>
      <c r="N7591" t="str">
        <f>_xlfn.XLOOKUP(Orders[[#This Row],[_ProductID]],Products!A:A,Products!C:C)</f>
        <v>Home décor</v>
      </c>
      <c r="O7591">
        <v>21</v>
      </c>
      <c r="P7591">
        <v>7.4999999999999997E-2</v>
      </c>
      <c r="Q7591" s="2">
        <v>5976.4000000000005</v>
      </c>
      <c r="R7591" s="2">
        <v>3466.3119999999999</v>
      </c>
      <c r="S7591" s="2">
        <v>33169.020000000004</v>
      </c>
      <c r="T7591" s="2">
        <v>12371.148000000005</v>
      </c>
    </row>
    <row r="7592" spans="1:20" x14ac:dyDescent="0.25">
      <c r="A7592" t="s">
        <v>418</v>
      </c>
      <c r="B7592" t="s">
        <v>5</v>
      </c>
      <c r="C7592" t="s">
        <v>2</v>
      </c>
      <c r="D7592" s="1">
        <v>43200</v>
      </c>
      <c r="E7592" s="1">
        <v>43299</v>
      </c>
      <c r="F7592" s="1">
        <v>43323</v>
      </c>
      <c r="G7592" s="1">
        <v>43307</v>
      </c>
      <c r="H7592" s="13">
        <f>Orders[[#This Row],[DeliveryDate]]-Orders[[#This Row],[OrderDate]]</f>
        <v>8</v>
      </c>
      <c r="I7592" t="s">
        <v>3</v>
      </c>
      <c r="J7592" t="str">
        <f>_xlfn.XLOOKUP(Orders[[#This Row],[_SalesRepID]],'Sales team'!A:A,'Sales team'!B:B)</f>
        <v>Nicholas Cunningham</v>
      </c>
      <c r="K7592">
        <v>19</v>
      </c>
      <c r="L7592">
        <v>13</v>
      </c>
      <c r="M7592">
        <v>255</v>
      </c>
      <c r="N7592" t="str">
        <f>_xlfn.XLOOKUP(Orders[[#This Row],[_ProductID]],Products!A:A,Products!C:C)</f>
        <v>Outdoor</v>
      </c>
      <c r="O7592">
        <v>18</v>
      </c>
      <c r="P7592">
        <v>0.05</v>
      </c>
      <c r="Q7592" s="2">
        <v>2257.9</v>
      </c>
      <c r="R7592" s="2">
        <v>1264.4240000000002</v>
      </c>
      <c r="S7592" s="2">
        <v>2145.0050000000001</v>
      </c>
      <c r="T7592" s="2">
        <v>880.5809999999999</v>
      </c>
    </row>
    <row r="7593" spans="1:20" x14ac:dyDescent="0.25">
      <c r="A7593" t="s">
        <v>401</v>
      </c>
      <c r="B7593" t="s">
        <v>5</v>
      </c>
      <c r="C7593" t="s">
        <v>2</v>
      </c>
      <c r="D7593" s="1">
        <v>43200</v>
      </c>
      <c r="E7593" s="1">
        <v>43298</v>
      </c>
      <c r="F7593" s="1">
        <v>43301</v>
      </c>
      <c r="G7593" s="1">
        <v>43319</v>
      </c>
      <c r="H7593" s="13">
        <f>Orders[[#This Row],[DeliveryDate]]-Orders[[#This Row],[OrderDate]]</f>
        <v>21</v>
      </c>
      <c r="I7593" t="s">
        <v>3</v>
      </c>
      <c r="J7593" t="str">
        <f>_xlfn.XLOOKUP(Orders[[#This Row],[_SalesRepID]],'Sales team'!A:A,'Sales team'!B:B)</f>
        <v>Nicholas Cunningham</v>
      </c>
      <c r="K7593">
        <v>19</v>
      </c>
      <c r="L7593">
        <v>11</v>
      </c>
      <c r="M7593">
        <v>240</v>
      </c>
      <c r="N7593" t="str">
        <f>_xlfn.XLOOKUP(Orders[[#This Row],[_ProductID]],Products!A:A,Products!C:C)</f>
        <v>Electronics</v>
      </c>
      <c r="O7593">
        <v>28</v>
      </c>
      <c r="P7593">
        <v>0.4</v>
      </c>
      <c r="Q7593" s="2">
        <v>2452.2000000000003</v>
      </c>
      <c r="R7593" s="2">
        <v>1912.7160000000003</v>
      </c>
      <c r="S7593" s="2">
        <v>7356.6000000000013</v>
      </c>
      <c r="T7593" s="2">
        <v>-2206.9800000000005</v>
      </c>
    </row>
    <row r="7594" spans="1:20" x14ac:dyDescent="0.25">
      <c r="A7594" t="s">
        <v>402</v>
      </c>
      <c r="B7594" t="s">
        <v>1</v>
      </c>
      <c r="C7594" t="s">
        <v>25</v>
      </c>
      <c r="D7594" s="1">
        <v>43200</v>
      </c>
      <c r="E7594" s="1">
        <v>43298</v>
      </c>
      <c r="F7594" s="1">
        <v>43307</v>
      </c>
      <c r="G7594" s="1">
        <v>43322</v>
      </c>
      <c r="H7594" s="13">
        <f>Orders[[#This Row],[DeliveryDate]]-Orders[[#This Row],[OrderDate]]</f>
        <v>24</v>
      </c>
      <c r="I7594" t="s">
        <v>3</v>
      </c>
      <c r="J7594" t="str">
        <f>_xlfn.XLOOKUP(Orders[[#This Row],[_SalesRepID]],'Sales team'!A:A,'Sales team'!B:B)</f>
        <v>Chris Armstrong</v>
      </c>
      <c r="K7594">
        <v>4</v>
      </c>
      <c r="L7594">
        <v>19</v>
      </c>
      <c r="M7594">
        <v>331</v>
      </c>
      <c r="N7594" t="str">
        <f>_xlfn.XLOOKUP(Orders[[#This Row],[_ProductID]],Products!A:A,Products!C:C)</f>
        <v>Home décor</v>
      </c>
      <c r="O7594">
        <v>11</v>
      </c>
      <c r="P7594">
        <v>0.05</v>
      </c>
      <c r="Q7594" s="2">
        <v>261.3</v>
      </c>
      <c r="R7594" s="2">
        <v>133.26300000000001</v>
      </c>
      <c r="S7594" s="2">
        <v>1985.8799999999999</v>
      </c>
      <c r="T7594" s="2">
        <v>919.77599999999984</v>
      </c>
    </row>
    <row r="7595" spans="1:20" x14ac:dyDescent="0.25">
      <c r="A7595" t="s">
        <v>403</v>
      </c>
      <c r="B7595" t="s">
        <v>8</v>
      </c>
      <c r="C7595" t="s">
        <v>46</v>
      </c>
      <c r="D7595" s="1">
        <v>43200</v>
      </c>
      <c r="E7595" s="1">
        <v>43298</v>
      </c>
      <c r="F7595" s="1">
        <v>43322</v>
      </c>
      <c r="G7595" s="1">
        <v>43308</v>
      </c>
      <c r="H7595" s="13">
        <f>Orders[[#This Row],[DeliveryDate]]-Orders[[#This Row],[OrderDate]]</f>
        <v>10</v>
      </c>
      <c r="I7595" t="s">
        <v>3</v>
      </c>
      <c r="J7595" t="str">
        <f>_xlfn.XLOOKUP(Orders[[#This Row],[_SalesRepID]],'Sales team'!A:A,'Sales team'!B:B)</f>
        <v>Samuel Fowler</v>
      </c>
      <c r="K7595">
        <v>21</v>
      </c>
      <c r="L7595">
        <v>29</v>
      </c>
      <c r="M7595">
        <v>85</v>
      </c>
      <c r="N7595" t="str">
        <f>_xlfn.XLOOKUP(Orders[[#This Row],[_ProductID]],Products!A:A,Products!C:C)</f>
        <v>Kitchen &amp; Dining</v>
      </c>
      <c r="O7595">
        <v>4</v>
      </c>
      <c r="P7595">
        <v>0.1</v>
      </c>
      <c r="Q7595" s="2">
        <v>1031.8</v>
      </c>
      <c r="R7595" s="2">
        <v>453.99199999999996</v>
      </c>
      <c r="S7595" s="2">
        <v>3714.48</v>
      </c>
      <c r="T7595" s="2">
        <v>1898.5120000000002</v>
      </c>
    </row>
    <row r="7596" spans="1:20" x14ac:dyDescent="0.25">
      <c r="A7596" t="s">
        <v>404</v>
      </c>
      <c r="B7596" t="s">
        <v>5</v>
      </c>
      <c r="C7596" t="s">
        <v>25</v>
      </c>
      <c r="D7596" s="1">
        <v>43200</v>
      </c>
      <c r="E7596" s="1">
        <v>43298</v>
      </c>
      <c r="F7596" s="1">
        <v>43306</v>
      </c>
      <c r="G7596" s="1">
        <v>43325</v>
      </c>
      <c r="H7596" s="13">
        <f>Orders[[#This Row],[DeliveryDate]]-Orders[[#This Row],[OrderDate]]</f>
        <v>27</v>
      </c>
      <c r="I7596" t="s">
        <v>3</v>
      </c>
      <c r="J7596" t="str">
        <f>_xlfn.XLOOKUP(Orders[[#This Row],[_SalesRepID]],'Sales team'!A:A,'Sales team'!B:B)</f>
        <v>Frank Brown</v>
      </c>
      <c r="K7596">
        <v>17</v>
      </c>
      <c r="L7596">
        <v>18</v>
      </c>
      <c r="M7596">
        <v>349</v>
      </c>
      <c r="N7596" t="str">
        <f>_xlfn.XLOOKUP(Orders[[#This Row],[_ProductID]],Products!A:A,Products!C:C)</f>
        <v>Furniture</v>
      </c>
      <c r="O7596">
        <v>20</v>
      </c>
      <c r="P7596">
        <v>0.1</v>
      </c>
      <c r="Q7596" s="2">
        <v>3082</v>
      </c>
      <c r="R7596" s="2">
        <v>1849.1999999999998</v>
      </c>
      <c r="S7596" s="2">
        <v>8321.4</v>
      </c>
      <c r="T7596" s="2">
        <v>2773.8</v>
      </c>
    </row>
    <row r="7597" spans="1:20" x14ac:dyDescent="0.25">
      <c r="A7597" t="s">
        <v>405</v>
      </c>
      <c r="B7597" t="s">
        <v>8</v>
      </c>
      <c r="C7597" t="s">
        <v>13</v>
      </c>
      <c r="D7597" s="1">
        <v>43200</v>
      </c>
      <c r="E7597" s="1">
        <v>43298</v>
      </c>
      <c r="F7597" s="1">
        <v>43325</v>
      </c>
      <c r="G7597" s="1">
        <v>43333</v>
      </c>
      <c r="H7597" s="13">
        <f>Orders[[#This Row],[DeliveryDate]]-Orders[[#This Row],[OrderDate]]</f>
        <v>35</v>
      </c>
      <c r="I7597" t="s">
        <v>3</v>
      </c>
      <c r="J7597" t="str">
        <f>_xlfn.XLOOKUP(Orders[[#This Row],[_SalesRepID]],'Sales team'!A:A,'Sales team'!B:B)</f>
        <v>Joe Price</v>
      </c>
      <c r="K7597">
        <v>22</v>
      </c>
      <c r="L7597">
        <v>27</v>
      </c>
      <c r="M7597">
        <v>311</v>
      </c>
      <c r="N7597" t="str">
        <f>_xlfn.XLOOKUP(Orders[[#This Row],[_ProductID]],Products!A:A,Products!C:C)</f>
        <v>Kitchen &amp; Dining</v>
      </c>
      <c r="O7597">
        <v>8</v>
      </c>
      <c r="P7597">
        <v>0.05</v>
      </c>
      <c r="Q7597" s="2">
        <v>6405.2</v>
      </c>
      <c r="R7597" s="2">
        <v>3138.5479999999998</v>
      </c>
      <c r="S7597" s="2">
        <v>18254.819999999996</v>
      </c>
      <c r="T7597" s="2">
        <v>8839.1759999999958</v>
      </c>
    </row>
    <row r="7598" spans="1:20" x14ac:dyDescent="0.25">
      <c r="A7598" t="s">
        <v>406</v>
      </c>
      <c r="B7598" t="s">
        <v>1</v>
      </c>
      <c r="C7598" t="s">
        <v>6</v>
      </c>
      <c r="D7598" s="1">
        <v>43200</v>
      </c>
      <c r="E7598" s="1">
        <v>43298</v>
      </c>
      <c r="F7598" s="1">
        <v>43324</v>
      </c>
      <c r="G7598" s="1">
        <v>43322</v>
      </c>
      <c r="H7598" s="13">
        <f>Orders[[#This Row],[DeliveryDate]]-Orders[[#This Row],[OrderDate]]</f>
        <v>24</v>
      </c>
      <c r="I7598" t="s">
        <v>3</v>
      </c>
      <c r="J7598" t="str">
        <f>_xlfn.XLOOKUP(Orders[[#This Row],[_SalesRepID]],'Sales team'!A:A,'Sales team'!B:B)</f>
        <v>Joshua Ryan</v>
      </c>
      <c r="K7598">
        <v>9</v>
      </c>
      <c r="L7598">
        <v>22</v>
      </c>
      <c r="M7598">
        <v>162</v>
      </c>
      <c r="N7598" t="str">
        <f>_xlfn.XLOOKUP(Orders[[#This Row],[_ProductID]],Products!A:A,Products!C:C)</f>
        <v>Kitchen &amp; Dining</v>
      </c>
      <c r="O7598">
        <v>16</v>
      </c>
      <c r="P7598">
        <v>0.05</v>
      </c>
      <c r="Q7598" s="2">
        <v>1822.4</v>
      </c>
      <c r="R7598" s="2">
        <v>947.64800000000002</v>
      </c>
      <c r="S7598" s="2">
        <v>10387.68</v>
      </c>
      <c r="T7598" s="2">
        <v>4701.7920000000004</v>
      </c>
    </row>
    <row r="7599" spans="1:20" x14ac:dyDescent="0.25">
      <c r="A7599" t="s">
        <v>407</v>
      </c>
      <c r="B7599" t="s">
        <v>10</v>
      </c>
      <c r="C7599" t="s">
        <v>6</v>
      </c>
      <c r="D7599" s="1">
        <v>43200</v>
      </c>
      <c r="E7599" s="1">
        <v>43298</v>
      </c>
      <c r="F7599" s="1">
        <v>43317</v>
      </c>
      <c r="G7599" s="1">
        <v>43325</v>
      </c>
      <c r="H7599" s="13">
        <f>Orders[[#This Row],[DeliveryDate]]-Orders[[#This Row],[OrderDate]]</f>
        <v>27</v>
      </c>
      <c r="I7599" t="s">
        <v>3</v>
      </c>
      <c r="J7599" t="str">
        <f>_xlfn.XLOOKUP(Orders[[#This Row],[_SalesRepID]],'Sales team'!A:A,'Sales team'!B:B)</f>
        <v>Carlos Miller</v>
      </c>
      <c r="K7599">
        <v>28</v>
      </c>
      <c r="L7599">
        <v>29</v>
      </c>
      <c r="M7599">
        <v>181</v>
      </c>
      <c r="N7599" t="str">
        <f>_xlfn.XLOOKUP(Orders[[#This Row],[_ProductID]],Products!A:A,Products!C:C)</f>
        <v>Home décor</v>
      </c>
      <c r="O7599">
        <v>27</v>
      </c>
      <c r="P7599">
        <v>0.05</v>
      </c>
      <c r="Q7599" s="2">
        <v>1279.7</v>
      </c>
      <c r="R7599" s="2">
        <v>1062.1510000000001</v>
      </c>
      <c r="S7599" s="2">
        <v>9725.7199999999993</v>
      </c>
      <c r="T7599" s="2">
        <v>1228.5119999999988</v>
      </c>
    </row>
    <row r="7600" spans="1:20" x14ac:dyDescent="0.25">
      <c r="A7600" t="s">
        <v>408</v>
      </c>
      <c r="B7600" t="s">
        <v>5</v>
      </c>
      <c r="C7600" t="s">
        <v>13</v>
      </c>
      <c r="D7600" s="1">
        <v>43200</v>
      </c>
      <c r="E7600" s="1">
        <v>43298</v>
      </c>
      <c r="F7600" s="1">
        <v>43306</v>
      </c>
      <c r="G7600" s="1">
        <v>43325</v>
      </c>
      <c r="H7600" s="13">
        <f>Orders[[#This Row],[DeliveryDate]]-Orders[[#This Row],[OrderDate]]</f>
        <v>27</v>
      </c>
      <c r="I7600" t="s">
        <v>3</v>
      </c>
      <c r="J7600" t="str">
        <f>_xlfn.XLOOKUP(Orders[[#This Row],[_SalesRepID]],'Sales team'!A:A,'Sales team'!B:B)</f>
        <v>Nicholas Cunningham</v>
      </c>
      <c r="K7600">
        <v>19</v>
      </c>
      <c r="L7600">
        <v>3</v>
      </c>
      <c r="M7600">
        <v>283</v>
      </c>
      <c r="N7600" t="str">
        <f>_xlfn.XLOOKUP(Orders[[#This Row],[_ProductID]],Products!A:A,Products!C:C)</f>
        <v>Home décor</v>
      </c>
      <c r="O7600">
        <v>36</v>
      </c>
      <c r="P7600">
        <v>0.2</v>
      </c>
      <c r="Q7600" s="2">
        <v>3932.9</v>
      </c>
      <c r="R7600" s="2">
        <v>2635.0430000000001</v>
      </c>
      <c r="S7600" s="2">
        <v>3146.32</v>
      </c>
      <c r="T7600" s="2">
        <v>511.27700000000004</v>
      </c>
    </row>
    <row r="7601" spans="1:20" x14ac:dyDescent="0.25">
      <c r="A7601" t="s">
        <v>409</v>
      </c>
      <c r="B7601" t="s">
        <v>1</v>
      </c>
      <c r="C7601" t="s">
        <v>13</v>
      </c>
      <c r="D7601" s="1">
        <v>43200</v>
      </c>
      <c r="E7601" s="1">
        <v>43298</v>
      </c>
      <c r="F7601" s="1">
        <v>43324</v>
      </c>
      <c r="G7601" s="1">
        <v>43321</v>
      </c>
      <c r="H7601" s="13">
        <f>Orders[[#This Row],[DeliveryDate]]-Orders[[#This Row],[OrderDate]]</f>
        <v>23</v>
      </c>
      <c r="I7601" t="s">
        <v>3</v>
      </c>
      <c r="J7601" t="str">
        <f>_xlfn.XLOOKUP(Orders[[#This Row],[_SalesRepID]],'Sales team'!A:A,'Sales team'!B:B)</f>
        <v>Shawn Cook</v>
      </c>
      <c r="K7601">
        <v>7</v>
      </c>
      <c r="L7601">
        <v>28</v>
      </c>
      <c r="M7601">
        <v>307</v>
      </c>
      <c r="N7601" t="str">
        <f>_xlfn.XLOOKUP(Orders[[#This Row],[_ProductID]],Products!A:A,Products!C:C)</f>
        <v>Kitchen &amp; Dining</v>
      </c>
      <c r="O7601">
        <v>4</v>
      </c>
      <c r="P7601">
        <v>0.15</v>
      </c>
      <c r="Q7601" s="2">
        <v>201</v>
      </c>
      <c r="R7601" s="2">
        <v>80.400000000000006</v>
      </c>
      <c r="S7601" s="2">
        <v>512.54999999999995</v>
      </c>
      <c r="T7601" s="2">
        <v>271.34999999999991</v>
      </c>
    </row>
    <row r="7602" spans="1:20" x14ac:dyDescent="0.25">
      <c r="A7602" t="s">
        <v>410</v>
      </c>
      <c r="B7602" t="s">
        <v>10</v>
      </c>
      <c r="C7602" t="s">
        <v>6</v>
      </c>
      <c r="D7602" s="1">
        <v>43200</v>
      </c>
      <c r="E7602" s="1">
        <v>43298</v>
      </c>
      <c r="F7602" s="1">
        <v>43324</v>
      </c>
      <c r="G7602" s="1">
        <v>43313</v>
      </c>
      <c r="H7602" s="13">
        <f>Orders[[#This Row],[DeliveryDate]]-Orders[[#This Row],[OrderDate]]</f>
        <v>15</v>
      </c>
      <c r="I7602" t="s">
        <v>3</v>
      </c>
      <c r="J7602" t="str">
        <f>_xlfn.XLOOKUP(Orders[[#This Row],[_SalesRepID]],'Sales team'!A:A,'Sales team'!B:B)</f>
        <v>Shawn Torres</v>
      </c>
      <c r="K7602">
        <v>27</v>
      </c>
      <c r="L7602">
        <v>11</v>
      </c>
      <c r="M7602">
        <v>141</v>
      </c>
      <c r="N7602" t="str">
        <f>_xlfn.XLOOKUP(Orders[[#This Row],[_ProductID]],Products!A:A,Products!C:C)</f>
        <v>Kitchen &amp; Dining</v>
      </c>
      <c r="O7602">
        <v>4</v>
      </c>
      <c r="P7602">
        <v>0.1</v>
      </c>
      <c r="Q7602" s="2">
        <v>3946.3</v>
      </c>
      <c r="R7602" s="2">
        <v>2131.0020000000004</v>
      </c>
      <c r="S7602" s="2">
        <v>3551.67</v>
      </c>
      <c r="T7602" s="2">
        <v>1420.6679999999997</v>
      </c>
    </row>
    <row r="7603" spans="1:20" x14ac:dyDescent="0.25">
      <c r="A7603" t="s">
        <v>392</v>
      </c>
      <c r="B7603" t="s">
        <v>10</v>
      </c>
      <c r="C7603" t="s">
        <v>6</v>
      </c>
      <c r="D7603" s="1">
        <v>43200</v>
      </c>
      <c r="E7603" s="1">
        <v>43297</v>
      </c>
      <c r="F7603" s="1">
        <v>43311</v>
      </c>
      <c r="G7603" s="1">
        <v>43314</v>
      </c>
      <c r="H7603" s="13">
        <f>Orders[[#This Row],[DeliveryDate]]-Orders[[#This Row],[OrderDate]]</f>
        <v>17</v>
      </c>
      <c r="I7603" t="s">
        <v>3</v>
      </c>
      <c r="J7603" t="str">
        <f>_xlfn.XLOOKUP(Orders[[#This Row],[_SalesRepID]],'Sales team'!A:A,'Sales team'!B:B)</f>
        <v>Patrick Graham</v>
      </c>
      <c r="K7603">
        <v>25</v>
      </c>
      <c r="L7603">
        <v>42</v>
      </c>
      <c r="M7603">
        <v>139</v>
      </c>
      <c r="N7603" t="str">
        <f>_xlfn.XLOOKUP(Orders[[#This Row],[_ProductID]],Products!A:A,Products!C:C)</f>
        <v>Home décor</v>
      </c>
      <c r="O7603">
        <v>45</v>
      </c>
      <c r="P7603">
        <v>0.05</v>
      </c>
      <c r="Q7603" s="2">
        <v>864.30000000000007</v>
      </c>
      <c r="R7603" s="2">
        <v>726.01200000000006</v>
      </c>
      <c r="S7603" s="2">
        <v>6568.68</v>
      </c>
      <c r="T7603" s="2">
        <v>760.58399999999983</v>
      </c>
    </row>
    <row r="7604" spans="1:20" x14ac:dyDescent="0.25">
      <c r="A7604" t="s">
        <v>393</v>
      </c>
      <c r="B7604" t="s">
        <v>1</v>
      </c>
      <c r="C7604" t="s">
        <v>6</v>
      </c>
      <c r="D7604" s="1">
        <v>43200</v>
      </c>
      <c r="E7604" s="1">
        <v>43297</v>
      </c>
      <c r="F7604" s="1">
        <v>43308</v>
      </c>
      <c r="G7604" s="1">
        <v>43318</v>
      </c>
      <c r="H7604" s="13">
        <f>Orders[[#This Row],[DeliveryDate]]-Orders[[#This Row],[OrderDate]]</f>
        <v>21</v>
      </c>
      <c r="I7604" t="s">
        <v>3</v>
      </c>
      <c r="J7604" t="str">
        <f>_xlfn.XLOOKUP(Orders[[#This Row],[_SalesRepID]],'Sales team'!A:A,'Sales team'!B:B)</f>
        <v>Shawn Cook</v>
      </c>
      <c r="K7604">
        <v>7</v>
      </c>
      <c r="L7604">
        <v>40</v>
      </c>
      <c r="M7604">
        <v>146</v>
      </c>
      <c r="N7604" t="str">
        <f>_xlfn.XLOOKUP(Orders[[#This Row],[_ProductID]],Products!A:A,Products!C:C)</f>
        <v>Kitchen &amp; Dining</v>
      </c>
      <c r="O7604">
        <v>8</v>
      </c>
      <c r="P7604">
        <v>0.05</v>
      </c>
      <c r="Q7604" s="2">
        <v>864.30000000000007</v>
      </c>
      <c r="R7604" s="2">
        <v>700.08300000000008</v>
      </c>
      <c r="S7604" s="2">
        <v>1642.17</v>
      </c>
      <c r="T7604" s="2">
        <v>242.00399999999991</v>
      </c>
    </row>
    <row r="7605" spans="1:20" x14ac:dyDescent="0.25">
      <c r="A7605" t="s">
        <v>394</v>
      </c>
      <c r="B7605" t="s">
        <v>1</v>
      </c>
      <c r="C7605" t="s">
        <v>6</v>
      </c>
      <c r="D7605" s="1">
        <v>43200</v>
      </c>
      <c r="E7605" s="1">
        <v>43297</v>
      </c>
      <c r="F7605" s="1">
        <v>43310</v>
      </c>
      <c r="G7605" s="1">
        <v>43306</v>
      </c>
      <c r="H7605" s="13">
        <f>Orders[[#This Row],[DeliveryDate]]-Orders[[#This Row],[OrderDate]]</f>
        <v>9</v>
      </c>
      <c r="I7605" t="s">
        <v>3</v>
      </c>
      <c r="J7605" t="str">
        <f>_xlfn.XLOOKUP(Orders[[#This Row],[_SalesRepID]],'Sales team'!A:A,'Sales team'!B:B)</f>
        <v>Adam Hernandez</v>
      </c>
      <c r="K7605">
        <v>1</v>
      </c>
      <c r="L7605">
        <v>40</v>
      </c>
      <c r="M7605">
        <v>194</v>
      </c>
      <c r="N7605" t="str">
        <f>_xlfn.XLOOKUP(Orders[[#This Row],[_ProductID]],Products!A:A,Products!C:C)</f>
        <v>Home décor</v>
      </c>
      <c r="O7605">
        <v>36</v>
      </c>
      <c r="P7605">
        <v>7.4999999999999997E-2</v>
      </c>
      <c r="Q7605" s="2">
        <v>891.1</v>
      </c>
      <c r="R7605" s="2">
        <v>579.21500000000003</v>
      </c>
      <c r="S7605" s="2">
        <v>4945.6050000000005</v>
      </c>
      <c r="T7605" s="2">
        <v>1470.3150000000005</v>
      </c>
    </row>
    <row r="7606" spans="1:20" x14ac:dyDescent="0.25">
      <c r="A7606" t="s">
        <v>395</v>
      </c>
      <c r="B7606" t="s">
        <v>5</v>
      </c>
      <c r="C7606" t="s">
        <v>6</v>
      </c>
      <c r="D7606" s="1">
        <v>43200</v>
      </c>
      <c r="E7606" s="1">
        <v>43297</v>
      </c>
      <c r="F7606" s="1">
        <v>43324</v>
      </c>
      <c r="G7606" s="1">
        <v>43301</v>
      </c>
      <c r="H7606" s="13">
        <f>Orders[[#This Row],[DeliveryDate]]-Orders[[#This Row],[OrderDate]]</f>
        <v>4</v>
      </c>
      <c r="I7606" t="s">
        <v>3</v>
      </c>
      <c r="J7606" t="str">
        <f>_xlfn.XLOOKUP(Orders[[#This Row],[_SalesRepID]],'Sales team'!A:A,'Sales team'!B:B)</f>
        <v>Shawn Wallace</v>
      </c>
      <c r="K7606">
        <v>18</v>
      </c>
      <c r="L7606">
        <v>17</v>
      </c>
      <c r="M7606">
        <v>100</v>
      </c>
      <c r="N7606" t="str">
        <f>_xlfn.XLOOKUP(Orders[[#This Row],[_ProductID]],Products!A:A,Products!C:C)</f>
        <v>Outdoor</v>
      </c>
      <c r="O7606">
        <v>10</v>
      </c>
      <c r="P7606">
        <v>0.2</v>
      </c>
      <c r="Q7606" s="2">
        <v>3979.8</v>
      </c>
      <c r="R7606" s="2">
        <v>2069.4960000000001</v>
      </c>
      <c r="S7606" s="2">
        <v>15919.2</v>
      </c>
      <c r="T7606" s="2">
        <v>5571.7200000000012</v>
      </c>
    </row>
    <row r="7607" spans="1:20" x14ac:dyDescent="0.25">
      <c r="A7607" t="s">
        <v>396</v>
      </c>
      <c r="B7607" t="s">
        <v>5</v>
      </c>
      <c r="C7607" t="s">
        <v>2</v>
      </c>
      <c r="D7607" s="1">
        <v>43200</v>
      </c>
      <c r="E7607" s="1">
        <v>43297</v>
      </c>
      <c r="F7607" s="1">
        <v>43302</v>
      </c>
      <c r="G7607" s="1">
        <v>43307</v>
      </c>
      <c r="H7607" s="13">
        <f>Orders[[#This Row],[DeliveryDate]]-Orders[[#This Row],[OrderDate]]</f>
        <v>10</v>
      </c>
      <c r="I7607" t="s">
        <v>3</v>
      </c>
      <c r="J7607" t="str">
        <f>_xlfn.XLOOKUP(Orders[[#This Row],[_SalesRepID]],'Sales team'!A:A,'Sales team'!B:B)</f>
        <v>Roger Alexander</v>
      </c>
      <c r="K7607">
        <v>15</v>
      </c>
      <c r="L7607">
        <v>23</v>
      </c>
      <c r="M7607">
        <v>214</v>
      </c>
      <c r="N7607" t="str">
        <f>_xlfn.XLOOKUP(Orders[[#This Row],[_ProductID]],Products!A:A,Products!C:C)</f>
        <v>Home décor</v>
      </c>
      <c r="O7607">
        <v>14</v>
      </c>
      <c r="P7607">
        <v>0.1</v>
      </c>
      <c r="Q7607" s="2">
        <v>837.5</v>
      </c>
      <c r="R7607" s="2">
        <v>469.00000000000006</v>
      </c>
      <c r="S7607" s="2">
        <v>3768.75</v>
      </c>
      <c r="T7607" s="2">
        <v>1423.7499999999995</v>
      </c>
    </row>
    <row r="7608" spans="1:20" x14ac:dyDescent="0.25">
      <c r="A7608" t="s">
        <v>397</v>
      </c>
      <c r="B7608" t="s">
        <v>5</v>
      </c>
      <c r="C7608" t="s">
        <v>46</v>
      </c>
      <c r="D7608" s="1">
        <v>43200</v>
      </c>
      <c r="E7608" s="1">
        <v>43297</v>
      </c>
      <c r="F7608" s="1">
        <v>43318</v>
      </c>
      <c r="G7608" s="1">
        <v>43301</v>
      </c>
      <c r="H7608" s="13">
        <f>Orders[[#This Row],[DeliveryDate]]-Orders[[#This Row],[OrderDate]]</f>
        <v>4</v>
      </c>
      <c r="I7608" t="s">
        <v>3</v>
      </c>
      <c r="J7608" t="str">
        <f>_xlfn.XLOOKUP(Orders[[#This Row],[_SalesRepID]],'Sales team'!A:A,'Sales team'!B:B)</f>
        <v>Shawn Wallace</v>
      </c>
      <c r="K7608">
        <v>18</v>
      </c>
      <c r="L7608">
        <v>28</v>
      </c>
      <c r="M7608">
        <v>77</v>
      </c>
      <c r="N7608" t="str">
        <f>_xlfn.XLOOKUP(Orders[[#This Row],[_ProductID]],Products!A:A,Products!C:C)</f>
        <v>Outdoor</v>
      </c>
      <c r="O7608">
        <v>10</v>
      </c>
      <c r="P7608">
        <v>0.05</v>
      </c>
      <c r="Q7608" s="2">
        <v>2318.2000000000003</v>
      </c>
      <c r="R7608" s="2">
        <v>1738.65</v>
      </c>
      <c r="S7608" s="2">
        <v>4404.58</v>
      </c>
      <c r="T7608" s="2">
        <v>927.27999999999975</v>
      </c>
    </row>
    <row r="7609" spans="1:20" x14ac:dyDescent="0.25">
      <c r="A7609" t="s">
        <v>398</v>
      </c>
      <c r="B7609" t="s">
        <v>1</v>
      </c>
      <c r="C7609" t="s">
        <v>15</v>
      </c>
      <c r="D7609" s="1">
        <v>43200</v>
      </c>
      <c r="E7609" s="1">
        <v>43297</v>
      </c>
      <c r="F7609" s="1">
        <v>43325</v>
      </c>
      <c r="G7609" s="1">
        <v>43308</v>
      </c>
      <c r="H7609" s="13">
        <f>Orders[[#This Row],[DeliveryDate]]-Orders[[#This Row],[OrderDate]]</f>
        <v>11</v>
      </c>
      <c r="I7609" t="s">
        <v>3</v>
      </c>
      <c r="J7609" t="str">
        <f>_xlfn.XLOOKUP(Orders[[#This Row],[_SalesRepID]],'Sales team'!A:A,'Sales team'!B:B)</f>
        <v>Joshua Ryan</v>
      </c>
      <c r="K7609">
        <v>9</v>
      </c>
      <c r="L7609">
        <v>41</v>
      </c>
      <c r="M7609">
        <v>29</v>
      </c>
      <c r="N7609" t="str">
        <f>_xlfn.XLOOKUP(Orders[[#This Row],[_ProductID]],Products!A:A,Products!C:C)</f>
        <v>Home décor</v>
      </c>
      <c r="O7609">
        <v>35</v>
      </c>
      <c r="P7609">
        <v>0.05</v>
      </c>
      <c r="Q7609" s="2">
        <v>1822.4</v>
      </c>
      <c r="R7609" s="2">
        <v>801.85599999999999</v>
      </c>
      <c r="S7609" s="2">
        <v>10387.68</v>
      </c>
      <c r="T7609" s="2">
        <v>5576.5439999999999</v>
      </c>
    </row>
    <row r="7610" spans="1:20" x14ac:dyDescent="0.25">
      <c r="A7610" t="s">
        <v>399</v>
      </c>
      <c r="B7610" t="s">
        <v>8</v>
      </c>
      <c r="C7610" t="s">
        <v>25</v>
      </c>
      <c r="D7610" s="1">
        <v>43200</v>
      </c>
      <c r="E7610" s="1">
        <v>43297</v>
      </c>
      <c r="F7610" s="1">
        <v>43325</v>
      </c>
      <c r="G7610" s="1">
        <v>43305</v>
      </c>
      <c r="H7610" s="13">
        <f>Orders[[#This Row],[DeliveryDate]]-Orders[[#This Row],[OrderDate]]</f>
        <v>8</v>
      </c>
      <c r="I7610" t="s">
        <v>3</v>
      </c>
      <c r="J7610" t="str">
        <f>_xlfn.XLOOKUP(Orders[[#This Row],[_SalesRepID]],'Sales team'!A:A,'Sales team'!B:B)</f>
        <v>Samuel Fowler</v>
      </c>
      <c r="K7610">
        <v>21</v>
      </c>
      <c r="L7610">
        <v>29</v>
      </c>
      <c r="M7610">
        <v>329</v>
      </c>
      <c r="N7610" t="str">
        <f>_xlfn.XLOOKUP(Orders[[#This Row],[_ProductID]],Products!A:A,Products!C:C)</f>
        <v>Kitchen &amp; Dining</v>
      </c>
      <c r="O7610">
        <v>13</v>
      </c>
      <c r="P7610">
        <v>0.15</v>
      </c>
      <c r="Q7610" s="2">
        <v>1165.8</v>
      </c>
      <c r="R7610" s="2">
        <v>664.50599999999997</v>
      </c>
      <c r="S7610" s="2">
        <v>3963.72</v>
      </c>
      <c r="T7610" s="2">
        <v>1305.6959999999999</v>
      </c>
    </row>
    <row r="7611" spans="1:20" x14ac:dyDescent="0.25">
      <c r="A7611" t="s">
        <v>400</v>
      </c>
      <c r="B7611" t="s">
        <v>8</v>
      </c>
      <c r="C7611" t="s">
        <v>15</v>
      </c>
      <c r="D7611" s="1">
        <v>43200</v>
      </c>
      <c r="E7611" s="1">
        <v>43297</v>
      </c>
      <c r="F7611" s="1">
        <v>43299</v>
      </c>
      <c r="G7611" s="1">
        <v>43318</v>
      </c>
      <c r="H7611" s="13">
        <f>Orders[[#This Row],[DeliveryDate]]-Orders[[#This Row],[OrderDate]]</f>
        <v>21</v>
      </c>
      <c r="I7611" t="s">
        <v>3</v>
      </c>
      <c r="J7611" t="str">
        <f>_xlfn.XLOOKUP(Orders[[#This Row],[_SalesRepID]],'Sales team'!A:A,'Sales team'!B:B)</f>
        <v>Joe Price</v>
      </c>
      <c r="K7611">
        <v>22</v>
      </c>
      <c r="L7611">
        <v>11</v>
      </c>
      <c r="M7611">
        <v>41</v>
      </c>
      <c r="N7611" t="str">
        <f>_xlfn.XLOOKUP(Orders[[#This Row],[_ProductID]],Products!A:A,Products!C:C)</f>
        <v>Kitchen &amp; Dining</v>
      </c>
      <c r="O7611">
        <v>16</v>
      </c>
      <c r="P7611">
        <v>0.05</v>
      </c>
      <c r="Q7611" s="2">
        <v>234.5</v>
      </c>
      <c r="R7611" s="2">
        <v>187.60000000000002</v>
      </c>
      <c r="S7611" s="2">
        <v>1559.425</v>
      </c>
      <c r="T7611" s="2">
        <v>246.22499999999968</v>
      </c>
    </row>
    <row r="7612" spans="1:20" x14ac:dyDescent="0.25">
      <c r="A7612" t="s">
        <v>386</v>
      </c>
      <c r="B7612" t="s">
        <v>8</v>
      </c>
      <c r="C7612" t="s">
        <v>6</v>
      </c>
      <c r="D7612" s="1">
        <v>43200</v>
      </c>
      <c r="E7612" s="1">
        <v>43296</v>
      </c>
      <c r="F7612" s="1">
        <v>43315</v>
      </c>
      <c r="G7612" s="1">
        <v>43306</v>
      </c>
      <c r="H7612" s="13">
        <f>Orders[[#This Row],[DeliveryDate]]-Orders[[#This Row],[OrderDate]]</f>
        <v>10</v>
      </c>
      <c r="I7612" t="s">
        <v>3</v>
      </c>
      <c r="J7612" t="str">
        <f>_xlfn.XLOOKUP(Orders[[#This Row],[_SalesRepID]],'Sales team'!A:A,'Sales team'!B:B)</f>
        <v>Roy Rice</v>
      </c>
      <c r="K7612">
        <v>24</v>
      </c>
      <c r="L7612">
        <v>44</v>
      </c>
      <c r="M7612">
        <v>90</v>
      </c>
      <c r="N7612" t="str">
        <f>_xlfn.XLOOKUP(Orders[[#This Row],[_ProductID]],Products!A:A,Products!C:C)</f>
        <v>Furniture</v>
      </c>
      <c r="O7612">
        <v>38</v>
      </c>
      <c r="P7612">
        <v>0.05</v>
      </c>
      <c r="Q7612" s="2">
        <v>1125.6000000000001</v>
      </c>
      <c r="R7612" s="2">
        <v>562.80000000000007</v>
      </c>
      <c r="S7612" s="2">
        <v>5346.6</v>
      </c>
      <c r="T7612" s="2">
        <v>2532.6</v>
      </c>
    </row>
    <row r="7613" spans="1:20" x14ac:dyDescent="0.25">
      <c r="A7613" t="s">
        <v>387</v>
      </c>
      <c r="B7613" t="s">
        <v>8</v>
      </c>
      <c r="C7613" t="s">
        <v>13</v>
      </c>
      <c r="D7613" s="1">
        <v>43200</v>
      </c>
      <c r="E7613" s="1">
        <v>43296</v>
      </c>
      <c r="F7613" s="1">
        <v>43319</v>
      </c>
      <c r="G7613" s="1">
        <v>43305</v>
      </c>
      <c r="H7613" s="13">
        <f>Orders[[#This Row],[DeliveryDate]]-Orders[[#This Row],[OrderDate]]</f>
        <v>9</v>
      </c>
      <c r="I7613" t="s">
        <v>3</v>
      </c>
      <c r="J7613" t="str">
        <f>_xlfn.XLOOKUP(Orders[[#This Row],[_SalesRepID]],'Sales team'!A:A,'Sales team'!B:B)</f>
        <v>Samuel Fowler</v>
      </c>
      <c r="K7613">
        <v>21</v>
      </c>
      <c r="L7613">
        <v>30</v>
      </c>
      <c r="M7613">
        <v>316</v>
      </c>
      <c r="N7613" t="str">
        <f>_xlfn.XLOOKUP(Orders[[#This Row],[_ProductID]],Products!A:A,Products!C:C)</f>
        <v>Home décor</v>
      </c>
      <c r="O7613">
        <v>30</v>
      </c>
      <c r="P7613">
        <v>0.05</v>
      </c>
      <c r="Q7613" s="2">
        <v>857.6</v>
      </c>
      <c r="R7613" s="2">
        <v>548.86400000000003</v>
      </c>
      <c r="S7613" s="2">
        <v>4073.6</v>
      </c>
      <c r="T7613" s="2">
        <v>1329.2799999999997</v>
      </c>
    </row>
    <row r="7614" spans="1:20" x14ac:dyDescent="0.25">
      <c r="A7614" t="s">
        <v>388</v>
      </c>
      <c r="B7614" t="s">
        <v>1</v>
      </c>
      <c r="C7614" t="s">
        <v>15</v>
      </c>
      <c r="D7614" s="1">
        <v>43200</v>
      </c>
      <c r="E7614" s="1">
        <v>43296</v>
      </c>
      <c r="F7614" s="1">
        <v>43300</v>
      </c>
      <c r="G7614" s="1">
        <v>43308</v>
      </c>
      <c r="H7614" s="13">
        <f>Orders[[#This Row],[DeliveryDate]]-Orders[[#This Row],[OrderDate]]</f>
        <v>12</v>
      </c>
      <c r="I7614" t="s">
        <v>3</v>
      </c>
      <c r="J7614" t="str">
        <f>_xlfn.XLOOKUP(Orders[[#This Row],[_SalesRepID]],'Sales team'!A:A,'Sales team'!B:B)</f>
        <v>Stephen Payne</v>
      </c>
      <c r="K7614">
        <v>5</v>
      </c>
      <c r="L7614">
        <v>37</v>
      </c>
      <c r="M7614">
        <v>28</v>
      </c>
      <c r="N7614" t="str">
        <f>_xlfn.XLOOKUP(Orders[[#This Row],[_ProductID]],Products!A:A,Products!C:C)</f>
        <v>Home décor</v>
      </c>
      <c r="O7614">
        <v>2</v>
      </c>
      <c r="P7614">
        <v>7.4999999999999997E-2</v>
      </c>
      <c r="Q7614" s="2">
        <v>3906.1</v>
      </c>
      <c r="R7614" s="2">
        <v>1796.806</v>
      </c>
      <c r="S7614" s="2">
        <v>25291.997500000001</v>
      </c>
      <c r="T7614" s="2">
        <v>12714.355500000001</v>
      </c>
    </row>
    <row r="7615" spans="1:20" x14ac:dyDescent="0.25">
      <c r="A7615" t="s">
        <v>389</v>
      </c>
      <c r="B7615" t="s">
        <v>1</v>
      </c>
      <c r="C7615" t="s">
        <v>6</v>
      </c>
      <c r="D7615" s="1">
        <v>43200</v>
      </c>
      <c r="E7615" s="1">
        <v>43296</v>
      </c>
      <c r="F7615" s="1">
        <v>43300</v>
      </c>
      <c r="G7615" s="1">
        <v>43311</v>
      </c>
      <c r="H7615" s="13">
        <f>Orders[[#This Row],[DeliveryDate]]-Orders[[#This Row],[OrderDate]]</f>
        <v>15</v>
      </c>
      <c r="I7615" t="s">
        <v>3</v>
      </c>
      <c r="J7615" t="str">
        <f>_xlfn.XLOOKUP(Orders[[#This Row],[_SalesRepID]],'Sales team'!A:A,'Sales team'!B:B)</f>
        <v>Jonathan Hawkins</v>
      </c>
      <c r="K7615">
        <v>10</v>
      </c>
      <c r="L7615">
        <v>8</v>
      </c>
      <c r="M7615">
        <v>162</v>
      </c>
      <c r="N7615" t="str">
        <f>_xlfn.XLOOKUP(Orders[[#This Row],[_ProductID]],Products!A:A,Products!C:C)</f>
        <v>Electronics</v>
      </c>
      <c r="O7615">
        <v>25</v>
      </c>
      <c r="P7615">
        <v>0.15</v>
      </c>
      <c r="Q7615" s="2">
        <v>1078.7</v>
      </c>
      <c r="R7615" s="2">
        <v>506.98899999999998</v>
      </c>
      <c r="S7615" s="2">
        <v>4584.4749999999995</v>
      </c>
      <c r="T7615" s="2">
        <v>2049.5299999999997</v>
      </c>
    </row>
    <row r="7616" spans="1:20" x14ac:dyDescent="0.25">
      <c r="A7616" t="s">
        <v>390</v>
      </c>
      <c r="B7616" t="s">
        <v>5</v>
      </c>
      <c r="C7616" t="s">
        <v>13</v>
      </c>
      <c r="D7616" s="1">
        <v>43200</v>
      </c>
      <c r="E7616" s="1">
        <v>43296</v>
      </c>
      <c r="F7616" s="1">
        <v>43322</v>
      </c>
      <c r="G7616" s="1">
        <v>43311</v>
      </c>
      <c r="H7616" s="13">
        <f>Orders[[#This Row],[DeliveryDate]]-Orders[[#This Row],[OrderDate]]</f>
        <v>15</v>
      </c>
      <c r="I7616" t="s">
        <v>3</v>
      </c>
      <c r="J7616" t="str">
        <f>_xlfn.XLOOKUP(Orders[[#This Row],[_SalesRepID]],'Sales team'!A:A,'Sales team'!B:B)</f>
        <v>Shawn Wallace</v>
      </c>
      <c r="K7616">
        <v>18</v>
      </c>
      <c r="L7616">
        <v>13</v>
      </c>
      <c r="M7616">
        <v>279</v>
      </c>
      <c r="N7616" t="str">
        <f>_xlfn.XLOOKUP(Orders[[#This Row],[_ProductID]],Products!A:A,Products!C:C)</f>
        <v>Home décor</v>
      </c>
      <c r="O7616">
        <v>29</v>
      </c>
      <c r="P7616">
        <v>0.4</v>
      </c>
      <c r="Q7616" s="2">
        <v>2432.1</v>
      </c>
      <c r="R7616" s="2">
        <v>1264.692</v>
      </c>
      <c r="S7616" s="2">
        <v>1459.26</v>
      </c>
      <c r="T7616" s="2">
        <v>194.56799999999998</v>
      </c>
    </row>
    <row r="7617" spans="1:20" x14ac:dyDescent="0.25">
      <c r="A7617" t="s">
        <v>391</v>
      </c>
      <c r="B7617" t="s">
        <v>5</v>
      </c>
      <c r="C7617" t="s">
        <v>6</v>
      </c>
      <c r="D7617" s="1">
        <v>43200</v>
      </c>
      <c r="E7617" s="1">
        <v>43296</v>
      </c>
      <c r="F7617" s="1">
        <v>43315</v>
      </c>
      <c r="G7617" s="1">
        <v>43313</v>
      </c>
      <c r="H7617" s="13">
        <f>Orders[[#This Row],[DeliveryDate]]-Orders[[#This Row],[OrderDate]]</f>
        <v>17</v>
      </c>
      <c r="I7617" t="s">
        <v>3</v>
      </c>
      <c r="J7617" t="str">
        <f>_xlfn.XLOOKUP(Orders[[#This Row],[_SalesRepID]],'Sales team'!A:A,'Sales team'!B:B)</f>
        <v>Shawn Wallace</v>
      </c>
      <c r="K7617">
        <v>18</v>
      </c>
      <c r="L7617">
        <v>2</v>
      </c>
      <c r="M7617">
        <v>91</v>
      </c>
      <c r="N7617" t="str">
        <f>_xlfn.XLOOKUP(Orders[[#This Row],[_ProductID]],Products!A:A,Products!C:C)</f>
        <v>Home décor</v>
      </c>
      <c r="O7617">
        <v>30</v>
      </c>
      <c r="P7617">
        <v>0.05</v>
      </c>
      <c r="Q7617" s="2">
        <v>958.1</v>
      </c>
      <c r="R7617" s="2">
        <v>536.53600000000006</v>
      </c>
      <c r="S7617" s="2">
        <v>7281.5599999999995</v>
      </c>
      <c r="T7617" s="2">
        <v>2989.271999999999</v>
      </c>
    </row>
    <row r="7618" spans="1:20" x14ac:dyDescent="0.25">
      <c r="A7618" t="s">
        <v>380</v>
      </c>
      <c r="B7618" t="s">
        <v>8</v>
      </c>
      <c r="C7618" t="s">
        <v>15</v>
      </c>
      <c r="D7618" s="1">
        <v>43200</v>
      </c>
      <c r="E7618" s="1">
        <v>43295</v>
      </c>
      <c r="F7618" s="1">
        <v>43319</v>
      </c>
      <c r="G7618" s="1">
        <v>43318</v>
      </c>
      <c r="H7618" s="13">
        <f>Orders[[#This Row],[DeliveryDate]]-Orders[[#This Row],[OrderDate]]</f>
        <v>23</v>
      </c>
      <c r="I7618" t="s">
        <v>3</v>
      </c>
      <c r="J7618" t="str">
        <f>_xlfn.XLOOKUP(Orders[[#This Row],[_SalesRepID]],'Sales team'!A:A,'Sales team'!B:B)</f>
        <v>Anthony Torres</v>
      </c>
      <c r="K7618">
        <v>20</v>
      </c>
      <c r="L7618">
        <v>6</v>
      </c>
      <c r="M7618">
        <v>42</v>
      </c>
      <c r="N7618" t="str">
        <f>_xlfn.XLOOKUP(Orders[[#This Row],[_ProductID]],Products!A:A,Products!C:C)</f>
        <v>Kitchen &amp; Dining</v>
      </c>
      <c r="O7618">
        <v>16</v>
      </c>
      <c r="P7618">
        <v>0.1</v>
      </c>
      <c r="Q7618" s="2">
        <v>2613</v>
      </c>
      <c r="R7618" s="2">
        <v>1332.63</v>
      </c>
      <c r="S7618" s="2">
        <v>14110.2</v>
      </c>
      <c r="T7618" s="2">
        <v>6114.42</v>
      </c>
    </row>
    <row r="7619" spans="1:20" x14ac:dyDescent="0.25">
      <c r="A7619" t="s">
        <v>381</v>
      </c>
      <c r="B7619" t="s">
        <v>8</v>
      </c>
      <c r="C7619" t="s">
        <v>25</v>
      </c>
      <c r="D7619" s="1">
        <v>43200</v>
      </c>
      <c r="E7619" s="1">
        <v>43295</v>
      </c>
      <c r="F7619" s="1">
        <v>43320</v>
      </c>
      <c r="G7619" s="1">
        <v>43311</v>
      </c>
      <c r="H7619" s="13">
        <f>Orders[[#This Row],[DeliveryDate]]-Orders[[#This Row],[OrderDate]]</f>
        <v>16</v>
      </c>
      <c r="I7619" t="s">
        <v>3</v>
      </c>
      <c r="J7619" t="str">
        <f>_xlfn.XLOOKUP(Orders[[#This Row],[_SalesRepID]],'Sales team'!A:A,'Sales team'!B:B)</f>
        <v>Patrick Graham</v>
      </c>
      <c r="K7619">
        <v>25</v>
      </c>
      <c r="L7619">
        <v>1</v>
      </c>
      <c r="M7619">
        <v>362</v>
      </c>
      <c r="N7619" t="str">
        <f>_xlfn.XLOOKUP(Orders[[#This Row],[_ProductID]],Products!A:A,Products!C:C)</f>
        <v>Home décor</v>
      </c>
      <c r="O7619">
        <v>27</v>
      </c>
      <c r="P7619">
        <v>0.15</v>
      </c>
      <c r="Q7619" s="2">
        <v>5721.8</v>
      </c>
      <c r="R7619" s="2">
        <v>3375.8620000000001</v>
      </c>
      <c r="S7619" s="2">
        <v>24317.649999999998</v>
      </c>
      <c r="T7619" s="2">
        <v>7438.3399999999965</v>
      </c>
    </row>
    <row r="7620" spans="1:20" x14ac:dyDescent="0.25">
      <c r="A7620" t="s">
        <v>382</v>
      </c>
      <c r="B7620" t="s">
        <v>1</v>
      </c>
      <c r="C7620" t="s">
        <v>2</v>
      </c>
      <c r="D7620" s="1">
        <v>43200</v>
      </c>
      <c r="E7620" s="1">
        <v>43295</v>
      </c>
      <c r="F7620" s="1">
        <v>43298</v>
      </c>
      <c r="G7620" s="1">
        <v>43328</v>
      </c>
      <c r="H7620" s="13">
        <f>Orders[[#This Row],[DeliveryDate]]-Orders[[#This Row],[OrderDate]]</f>
        <v>33</v>
      </c>
      <c r="I7620" t="s">
        <v>3</v>
      </c>
      <c r="J7620" t="str">
        <f>_xlfn.XLOOKUP(Orders[[#This Row],[_SalesRepID]],'Sales team'!A:A,'Sales team'!B:B)</f>
        <v>Chris Armstrong</v>
      </c>
      <c r="K7620">
        <v>4</v>
      </c>
      <c r="L7620">
        <v>8</v>
      </c>
      <c r="M7620">
        <v>233</v>
      </c>
      <c r="N7620" t="str">
        <f>_xlfn.XLOOKUP(Orders[[#This Row],[_ProductID]],Products!A:A,Products!C:C)</f>
        <v>Kitchen &amp; Dining</v>
      </c>
      <c r="O7620">
        <v>7</v>
      </c>
      <c r="P7620">
        <v>7.4999999999999997E-2</v>
      </c>
      <c r="Q7620" s="2">
        <v>1768.8</v>
      </c>
      <c r="R7620" s="2">
        <v>831.3359999999999</v>
      </c>
      <c r="S7620" s="2">
        <v>3272.28</v>
      </c>
      <c r="T7620" s="2">
        <v>1609.6080000000004</v>
      </c>
    </row>
    <row r="7621" spans="1:20" x14ac:dyDescent="0.25">
      <c r="A7621" t="s">
        <v>383</v>
      </c>
      <c r="B7621" t="s">
        <v>5</v>
      </c>
      <c r="C7621" t="s">
        <v>2</v>
      </c>
      <c r="D7621" s="1">
        <v>43200</v>
      </c>
      <c r="E7621" s="1">
        <v>43295</v>
      </c>
      <c r="F7621" s="1">
        <v>43312</v>
      </c>
      <c r="G7621" s="1">
        <v>43306</v>
      </c>
      <c r="H7621" s="13">
        <f>Orders[[#This Row],[DeliveryDate]]-Orders[[#This Row],[OrderDate]]</f>
        <v>11</v>
      </c>
      <c r="I7621" t="s">
        <v>3</v>
      </c>
      <c r="J7621" t="str">
        <f>_xlfn.XLOOKUP(Orders[[#This Row],[_SalesRepID]],'Sales team'!A:A,'Sales team'!B:B)</f>
        <v>Anthony Torres</v>
      </c>
      <c r="K7621">
        <v>20</v>
      </c>
      <c r="L7621">
        <v>19</v>
      </c>
      <c r="M7621">
        <v>220</v>
      </c>
      <c r="N7621" t="str">
        <f>_xlfn.XLOOKUP(Orders[[#This Row],[_ProductID]],Products!A:A,Products!C:C)</f>
        <v>Home décor</v>
      </c>
      <c r="O7621">
        <v>21</v>
      </c>
      <c r="P7621">
        <v>0.1</v>
      </c>
      <c r="Q7621" s="2">
        <v>2606.3000000000002</v>
      </c>
      <c r="R7621" s="2">
        <v>1251.0240000000001</v>
      </c>
      <c r="S7621" s="2">
        <v>11728.35</v>
      </c>
      <c r="T7621" s="2">
        <v>5473.23</v>
      </c>
    </row>
    <row r="7622" spans="1:20" x14ac:dyDescent="0.25">
      <c r="A7622" t="s">
        <v>384</v>
      </c>
      <c r="B7622" t="s">
        <v>5</v>
      </c>
      <c r="C7622" t="s">
        <v>25</v>
      </c>
      <c r="D7622" s="1">
        <v>43200</v>
      </c>
      <c r="E7622" s="1">
        <v>43295</v>
      </c>
      <c r="F7622" s="1">
        <v>43303</v>
      </c>
      <c r="G7622" s="1">
        <v>43329</v>
      </c>
      <c r="H7622" s="13">
        <f>Orders[[#This Row],[DeliveryDate]]-Orders[[#This Row],[OrderDate]]</f>
        <v>34</v>
      </c>
      <c r="I7622" t="s">
        <v>3</v>
      </c>
      <c r="J7622" t="str">
        <f>_xlfn.XLOOKUP(Orders[[#This Row],[_SalesRepID]],'Sales team'!A:A,'Sales team'!B:B)</f>
        <v>Shawn Wallace</v>
      </c>
      <c r="K7622">
        <v>18</v>
      </c>
      <c r="L7622">
        <v>10</v>
      </c>
      <c r="M7622">
        <v>332</v>
      </c>
      <c r="N7622" t="str">
        <f>_xlfn.XLOOKUP(Orders[[#This Row],[_ProductID]],Products!A:A,Products!C:C)</f>
        <v>Furniture</v>
      </c>
      <c r="O7622">
        <v>34</v>
      </c>
      <c r="P7622">
        <v>0.1</v>
      </c>
      <c r="Q7622" s="2">
        <v>2452.2000000000003</v>
      </c>
      <c r="R7622" s="2">
        <v>1569.4080000000001</v>
      </c>
      <c r="S7622" s="2">
        <v>17655.840000000004</v>
      </c>
      <c r="T7622" s="2">
        <v>5100.5760000000028</v>
      </c>
    </row>
    <row r="7623" spans="1:20" x14ac:dyDescent="0.25">
      <c r="A7623" t="s">
        <v>385</v>
      </c>
      <c r="B7623" t="s">
        <v>8</v>
      </c>
      <c r="C7623" t="s">
        <v>2</v>
      </c>
      <c r="D7623" s="1">
        <v>43200</v>
      </c>
      <c r="E7623" s="1">
        <v>43295</v>
      </c>
      <c r="F7623" s="1">
        <v>43298</v>
      </c>
      <c r="G7623" s="1">
        <v>43305</v>
      </c>
      <c r="H7623" s="13">
        <f>Orders[[#This Row],[DeliveryDate]]-Orders[[#This Row],[OrderDate]]</f>
        <v>10</v>
      </c>
      <c r="I7623" t="s">
        <v>3</v>
      </c>
      <c r="J7623" t="str">
        <f>_xlfn.XLOOKUP(Orders[[#This Row],[_SalesRepID]],'Sales team'!A:A,'Sales team'!B:B)</f>
        <v>Samuel Fowler</v>
      </c>
      <c r="K7623">
        <v>21</v>
      </c>
      <c r="L7623">
        <v>49</v>
      </c>
      <c r="M7623">
        <v>211</v>
      </c>
      <c r="N7623" t="str">
        <f>_xlfn.XLOOKUP(Orders[[#This Row],[_ProductID]],Products!A:A,Products!C:C)</f>
        <v>Home décor</v>
      </c>
      <c r="O7623">
        <v>44</v>
      </c>
      <c r="P7623">
        <v>0.05</v>
      </c>
      <c r="Q7623" s="2">
        <v>964.80000000000007</v>
      </c>
      <c r="R7623" s="2">
        <v>694.65600000000006</v>
      </c>
      <c r="S7623" s="2">
        <v>916.56000000000006</v>
      </c>
      <c r="T7623" s="2">
        <v>221.904</v>
      </c>
    </row>
    <row r="7624" spans="1:20" x14ac:dyDescent="0.25">
      <c r="A7624" t="s">
        <v>371</v>
      </c>
      <c r="B7624" t="s">
        <v>8</v>
      </c>
      <c r="C7624" t="s">
        <v>6</v>
      </c>
      <c r="D7624" s="1">
        <v>43200</v>
      </c>
      <c r="E7624" s="1">
        <v>43294</v>
      </c>
      <c r="F7624" s="1">
        <v>43299</v>
      </c>
      <c r="G7624" s="1">
        <v>43313</v>
      </c>
      <c r="H7624" s="13">
        <f>Orders[[#This Row],[DeliveryDate]]-Orders[[#This Row],[OrderDate]]</f>
        <v>19</v>
      </c>
      <c r="I7624" t="s">
        <v>3</v>
      </c>
      <c r="J7624" t="str">
        <f>_xlfn.XLOOKUP(Orders[[#This Row],[_SalesRepID]],'Sales team'!A:A,'Sales team'!B:B)</f>
        <v>Roy Rice</v>
      </c>
      <c r="K7624">
        <v>24</v>
      </c>
      <c r="L7624">
        <v>50</v>
      </c>
      <c r="M7624">
        <v>125</v>
      </c>
      <c r="N7624" t="str">
        <f>_xlfn.XLOOKUP(Orders[[#This Row],[_ProductID]],Products!A:A,Products!C:C)</f>
        <v>Home décor</v>
      </c>
      <c r="O7624">
        <v>45</v>
      </c>
      <c r="P7624">
        <v>0.05</v>
      </c>
      <c r="Q7624" s="2">
        <v>3832.4</v>
      </c>
      <c r="R7624" s="2">
        <v>2452.7360000000003</v>
      </c>
      <c r="S7624" s="2">
        <v>14563.119999999999</v>
      </c>
      <c r="T7624" s="2">
        <v>4752.1759999999977</v>
      </c>
    </row>
    <row r="7625" spans="1:20" x14ac:dyDescent="0.25">
      <c r="A7625" t="s">
        <v>372</v>
      </c>
      <c r="B7625" t="s">
        <v>8</v>
      </c>
      <c r="C7625" t="s">
        <v>13</v>
      </c>
      <c r="D7625" s="1">
        <v>43200</v>
      </c>
      <c r="E7625" s="1">
        <v>43294</v>
      </c>
      <c r="F7625" s="1">
        <v>43322</v>
      </c>
      <c r="G7625" s="1">
        <v>43300</v>
      </c>
      <c r="H7625" s="13">
        <f>Orders[[#This Row],[DeliveryDate]]-Orders[[#This Row],[OrderDate]]</f>
        <v>6</v>
      </c>
      <c r="I7625" t="s">
        <v>3</v>
      </c>
      <c r="J7625" t="str">
        <f>_xlfn.XLOOKUP(Orders[[#This Row],[_SalesRepID]],'Sales team'!A:A,'Sales team'!B:B)</f>
        <v>Joe Price</v>
      </c>
      <c r="K7625">
        <v>22</v>
      </c>
      <c r="L7625">
        <v>24</v>
      </c>
      <c r="M7625">
        <v>261</v>
      </c>
      <c r="N7625" t="str">
        <f>_xlfn.XLOOKUP(Orders[[#This Row],[_ProductID]],Products!A:A,Products!C:C)</f>
        <v>Kitchen &amp; Dining</v>
      </c>
      <c r="O7625">
        <v>7</v>
      </c>
      <c r="P7625">
        <v>0.05</v>
      </c>
      <c r="Q7625" s="2">
        <v>1025.1000000000001</v>
      </c>
      <c r="R7625" s="2">
        <v>861.08400000000006</v>
      </c>
      <c r="S7625" s="2">
        <v>973.84500000000003</v>
      </c>
      <c r="T7625" s="2">
        <v>112.76099999999997</v>
      </c>
    </row>
    <row r="7626" spans="1:20" x14ac:dyDescent="0.25">
      <c r="A7626" t="s">
        <v>373</v>
      </c>
      <c r="B7626" t="s">
        <v>8</v>
      </c>
      <c r="C7626" t="s">
        <v>6</v>
      </c>
      <c r="D7626" s="1">
        <v>43200</v>
      </c>
      <c r="E7626" s="1">
        <v>43294</v>
      </c>
      <c r="F7626" s="1">
        <v>43314</v>
      </c>
      <c r="G7626" s="1">
        <v>43312</v>
      </c>
      <c r="H7626" s="13">
        <f>Orders[[#This Row],[DeliveryDate]]-Orders[[#This Row],[OrderDate]]</f>
        <v>18</v>
      </c>
      <c r="I7626" t="s">
        <v>3</v>
      </c>
      <c r="J7626" t="str">
        <f>_xlfn.XLOOKUP(Orders[[#This Row],[_SalesRepID]],'Sales team'!A:A,'Sales team'!B:B)</f>
        <v>Roy Rice</v>
      </c>
      <c r="K7626">
        <v>24</v>
      </c>
      <c r="L7626">
        <v>1</v>
      </c>
      <c r="M7626">
        <v>115</v>
      </c>
      <c r="N7626" t="str">
        <f>_xlfn.XLOOKUP(Orders[[#This Row],[_ProductID]],Products!A:A,Products!C:C)</f>
        <v>Home décor</v>
      </c>
      <c r="O7626">
        <v>45</v>
      </c>
      <c r="P7626">
        <v>0.05</v>
      </c>
      <c r="Q7626" s="2">
        <v>1815.7</v>
      </c>
      <c r="R7626" s="2">
        <v>944.1640000000001</v>
      </c>
      <c r="S7626" s="2">
        <v>6899.66</v>
      </c>
      <c r="T7626" s="2">
        <v>3123.0039999999995</v>
      </c>
    </row>
    <row r="7627" spans="1:20" x14ac:dyDescent="0.25">
      <c r="A7627" t="s">
        <v>374</v>
      </c>
      <c r="B7627" t="s">
        <v>1</v>
      </c>
      <c r="C7627" t="s">
        <v>13</v>
      </c>
      <c r="D7627" s="1">
        <v>43200</v>
      </c>
      <c r="E7627" s="1">
        <v>43294</v>
      </c>
      <c r="F7627" s="1">
        <v>43303</v>
      </c>
      <c r="G7627" s="1">
        <v>43320</v>
      </c>
      <c r="H7627" s="13">
        <f>Orders[[#This Row],[DeliveryDate]]-Orders[[#This Row],[OrderDate]]</f>
        <v>26</v>
      </c>
      <c r="I7627" t="s">
        <v>3</v>
      </c>
      <c r="J7627" t="str">
        <f>_xlfn.XLOOKUP(Orders[[#This Row],[_SalesRepID]],'Sales team'!A:A,'Sales team'!B:B)</f>
        <v>Chris Armstrong</v>
      </c>
      <c r="K7627">
        <v>4</v>
      </c>
      <c r="L7627">
        <v>22</v>
      </c>
      <c r="M7627">
        <v>294</v>
      </c>
      <c r="N7627" t="str">
        <f>_xlfn.XLOOKUP(Orders[[#This Row],[_ProductID]],Products!A:A,Products!C:C)</f>
        <v>Kitchen &amp; Dining</v>
      </c>
      <c r="O7627">
        <v>1</v>
      </c>
      <c r="P7627">
        <v>7.4999999999999997E-2</v>
      </c>
      <c r="Q7627" s="2">
        <v>3839.1</v>
      </c>
      <c r="R7627" s="2">
        <v>1689.204</v>
      </c>
      <c r="S7627" s="2">
        <v>7102.335</v>
      </c>
      <c r="T7627" s="2">
        <v>3723.9270000000001</v>
      </c>
    </row>
    <row r="7628" spans="1:20" x14ac:dyDescent="0.25">
      <c r="A7628" t="s">
        <v>375</v>
      </c>
      <c r="B7628" t="s">
        <v>1</v>
      </c>
      <c r="C7628" t="s">
        <v>15</v>
      </c>
      <c r="D7628" s="1">
        <v>43200</v>
      </c>
      <c r="E7628" s="1">
        <v>43294</v>
      </c>
      <c r="F7628" s="1">
        <v>43296</v>
      </c>
      <c r="G7628" s="1">
        <v>43306</v>
      </c>
      <c r="H7628" s="13">
        <f>Orders[[#This Row],[DeliveryDate]]-Orders[[#This Row],[OrderDate]]</f>
        <v>12</v>
      </c>
      <c r="I7628" t="s">
        <v>3</v>
      </c>
      <c r="J7628" t="str">
        <f>_xlfn.XLOOKUP(Orders[[#This Row],[_SalesRepID]],'Sales team'!A:A,'Sales team'!B:B)</f>
        <v>Jonathan Hawkins</v>
      </c>
      <c r="K7628">
        <v>10</v>
      </c>
      <c r="L7628">
        <v>15</v>
      </c>
      <c r="M7628">
        <v>56</v>
      </c>
      <c r="N7628" t="str">
        <f>_xlfn.XLOOKUP(Orders[[#This Row],[_ProductID]],Products!A:A,Products!C:C)</f>
        <v>Home décor</v>
      </c>
      <c r="O7628">
        <v>14</v>
      </c>
      <c r="P7628">
        <v>0.05</v>
      </c>
      <c r="Q7628" s="2">
        <v>2425.4</v>
      </c>
      <c r="R7628" s="2">
        <v>1430.9859999999999</v>
      </c>
      <c r="S7628" s="2">
        <v>2304.13</v>
      </c>
      <c r="T7628" s="2">
        <v>873.14400000000023</v>
      </c>
    </row>
    <row r="7629" spans="1:20" x14ac:dyDescent="0.25">
      <c r="A7629" t="s">
        <v>376</v>
      </c>
      <c r="B7629" t="s">
        <v>1</v>
      </c>
      <c r="C7629" t="s">
        <v>2</v>
      </c>
      <c r="D7629" s="1">
        <v>43200</v>
      </c>
      <c r="E7629" s="1">
        <v>43294</v>
      </c>
      <c r="F7629" s="1">
        <v>43297</v>
      </c>
      <c r="G7629" s="1">
        <v>43329</v>
      </c>
      <c r="H7629" s="13">
        <f>Orders[[#This Row],[DeliveryDate]]-Orders[[#This Row],[OrderDate]]</f>
        <v>35</v>
      </c>
      <c r="I7629" t="s">
        <v>3</v>
      </c>
      <c r="J7629" t="str">
        <f>_xlfn.XLOOKUP(Orders[[#This Row],[_SalesRepID]],'Sales team'!A:A,'Sales team'!B:B)</f>
        <v>Joshua Bennett</v>
      </c>
      <c r="K7629">
        <v>6</v>
      </c>
      <c r="L7629">
        <v>38</v>
      </c>
      <c r="M7629">
        <v>218</v>
      </c>
      <c r="N7629" t="str">
        <f>_xlfn.XLOOKUP(Orders[[#This Row],[_ProductID]],Products!A:A,Products!C:C)</f>
        <v>Kitchen &amp; Dining</v>
      </c>
      <c r="O7629">
        <v>13</v>
      </c>
      <c r="P7629">
        <v>0.15</v>
      </c>
      <c r="Q7629" s="2">
        <v>3865.9</v>
      </c>
      <c r="R7629" s="2">
        <v>1971.6090000000002</v>
      </c>
      <c r="S7629" s="2">
        <v>19716.09</v>
      </c>
      <c r="T7629" s="2">
        <v>7886.4359999999997</v>
      </c>
    </row>
    <row r="7630" spans="1:20" x14ac:dyDescent="0.25">
      <c r="A7630" t="s">
        <v>377</v>
      </c>
      <c r="B7630" t="s">
        <v>1</v>
      </c>
      <c r="C7630" t="s">
        <v>25</v>
      </c>
      <c r="D7630" s="1">
        <v>43200</v>
      </c>
      <c r="E7630" s="1">
        <v>43294</v>
      </c>
      <c r="F7630" s="1">
        <v>43315</v>
      </c>
      <c r="G7630" s="1">
        <v>43319</v>
      </c>
      <c r="H7630" s="13">
        <f>Orders[[#This Row],[DeliveryDate]]-Orders[[#This Row],[OrderDate]]</f>
        <v>25</v>
      </c>
      <c r="I7630" t="s">
        <v>3</v>
      </c>
      <c r="J7630" t="str">
        <f>_xlfn.XLOOKUP(Orders[[#This Row],[_SalesRepID]],'Sales team'!A:A,'Sales team'!B:B)</f>
        <v>Keith Griffin</v>
      </c>
      <c r="K7630">
        <v>2</v>
      </c>
      <c r="L7630">
        <v>45</v>
      </c>
      <c r="M7630">
        <v>351</v>
      </c>
      <c r="N7630" t="str">
        <f>_xlfn.XLOOKUP(Orders[[#This Row],[_ProductID]],Products!A:A,Products!C:C)</f>
        <v>Home décor</v>
      </c>
      <c r="O7630">
        <v>23</v>
      </c>
      <c r="P7630">
        <v>7.4999999999999997E-2</v>
      </c>
      <c r="Q7630" s="2">
        <v>2653.2000000000003</v>
      </c>
      <c r="R7630" s="2">
        <v>1857.24</v>
      </c>
      <c r="S7630" s="2">
        <v>4908.420000000001</v>
      </c>
      <c r="T7630" s="2">
        <v>1193.940000000001</v>
      </c>
    </row>
    <row r="7631" spans="1:20" x14ac:dyDescent="0.25">
      <c r="A7631" t="s">
        <v>378</v>
      </c>
      <c r="B7631" t="s">
        <v>5</v>
      </c>
      <c r="C7631" t="s">
        <v>6</v>
      </c>
      <c r="D7631" s="1">
        <v>43200</v>
      </c>
      <c r="E7631" s="1">
        <v>43294</v>
      </c>
      <c r="F7631" s="1">
        <v>43308</v>
      </c>
      <c r="G7631" s="1">
        <v>43311</v>
      </c>
      <c r="H7631" s="13">
        <f>Orders[[#This Row],[DeliveryDate]]-Orders[[#This Row],[OrderDate]]</f>
        <v>17</v>
      </c>
      <c r="I7631" t="s">
        <v>3</v>
      </c>
      <c r="J7631" t="str">
        <f>_xlfn.XLOOKUP(Orders[[#This Row],[_SalesRepID]],'Sales team'!A:A,'Sales team'!B:B)</f>
        <v>Todd Roberts</v>
      </c>
      <c r="K7631">
        <v>13</v>
      </c>
      <c r="L7631">
        <v>42</v>
      </c>
      <c r="M7631">
        <v>90</v>
      </c>
      <c r="N7631" t="str">
        <f>_xlfn.XLOOKUP(Orders[[#This Row],[_ProductID]],Products!A:A,Products!C:C)</f>
        <v>Home décor</v>
      </c>
      <c r="O7631">
        <v>3</v>
      </c>
      <c r="P7631">
        <v>0.15</v>
      </c>
      <c r="Q7631" s="2">
        <v>991.6</v>
      </c>
      <c r="R7631" s="2">
        <v>594.96</v>
      </c>
      <c r="S7631" s="2">
        <v>1685.72</v>
      </c>
      <c r="T7631" s="2">
        <v>495.79999999999995</v>
      </c>
    </row>
    <row r="7632" spans="1:20" x14ac:dyDescent="0.25">
      <c r="A7632" t="s">
        <v>379</v>
      </c>
      <c r="B7632" t="s">
        <v>8</v>
      </c>
      <c r="C7632" t="s">
        <v>25</v>
      </c>
      <c r="D7632" s="1">
        <v>43200</v>
      </c>
      <c r="E7632" s="1">
        <v>43294</v>
      </c>
      <c r="F7632" s="1">
        <v>43302</v>
      </c>
      <c r="G7632" s="1">
        <v>43306</v>
      </c>
      <c r="H7632" s="13">
        <f>Orders[[#This Row],[DeliveryDate]]-Orders[[#This Row],[OrderDate]]</f>
        <v>12</v>
      </c>
      <c r="I7632" t="s">
        <v>3</v>
      </c>
      <c r="J7632" t="str">
        <f>_xlfn.XLOOKUP(Orders[[#This Row],[_SalesRepID]],'Sales team'!A:A,'Sales team'!B:B)</f>
        <v>Douglas Tucker</v>
      </c>
      <c r="K7632">
        <v>23</v>
      </c>
      <c r="L7632">
        <v>9</v>
      </c>
      <c r="M7632">
        <v>345</v>
      </c>
      <c r="N7632" t="str">
        <f>_xlfn.XLOOKUP(Orders[[#This Row],[_ProductID]],Products!A:A,Products!C:C)</f>
        <v>Electronics</v>
      </c>
      <c r="O7632">
        <v>28</v>
      </c>
      <c r="P7632">
        <v>0.1</v>
      </c>
      <c r="Q7632" s="2">
        <v>2512.5</v>
      </c>
      <c r="R7632" s="2">
        <v>2060.25</v>
      </c>
      <c r="S7632" s="2">
        <v>11306.25</v>
      </c>
      <c r="T7632" s="2">
        <v>1005</v>
      </c>
    </row>
    <row r="7633" spans="1:20" x14ac:dyDescent="0.25">
      <c r="A7633" t="s">
        <v>358</v>
      </c>
      <c r="B7633" t="s">
        <v>5</v>
      </c>
      <c r="C7633" t="s">
        <v>46</v>
      </c>
      <c r="D7633" s="1">
        <v>43200</v>
      </c>
      <c r="E7633" s="1">
        <v>43293</v>
      </c>
      <c r="F7633" s="1">
        <v>43320</v>
      </c>
      <c r="G7633" s="1">
        <v>43305</v>
      </c>
      <c r="H7633" s="13">
        <f>Orders[[#This Row],[DeliveryDate]]-Orders[[#This Row],[OrderDate]]</f>
        <v>12</v>
      </c>
      <c r="I7633" t="s">
        <v>3</v>
      </c>
      <c r="J7633" t="str">
        <f>_xlfn.XLOOKUP(Orders[[#This Row],[_SalesRepID]],'Sales team'!A:A,'Sales team'!B:B)</f>
        <v>Anthony Torres</v>
      </c>
      <c r="K7633">
        <v>20</v>
      </c>
      <c r="L7633">
        <v>39</v>
      </c>
      <c r="M7633">
        <v>66</v>
      </c>
      <c r="N7633" t="str">
        <f>_xlfn.XLOOKUP(Orders[[#This Row],[_ProductID]],Products!A:A,Products!C:C)</f>
        <v>Outdoor</v>
      </c>
      <c r="O7633">
        <v>9</v>
      </c>
      <c r="P7633">
        <v>0.2</v>
      </c>
      <c r="Q7633" s="2">
        <v>1112.2</v>
      </c>
      <c r="R7633" s="2">
        <v>778.54</v>
      </c>
      <c r="S7633" s="2">
        <v>4448.8</v>
      </c>
      <c r="T7633" s="2">
        <v>556.10000000000036</v>
      </c>
    </row>
    <row r="7634" spans="1:20" x14ac:dyDescent="0.25">
      <c r="A7634" t="s">
        <v>359</v>
      </c>
      <c r="B7634" t="s">
        <v>1</v>
      </c>
      <c r="C7634" t="s">
        <v>6</v>
      </c>
      <c r="D7634" s="1">
        <v>43200</v>
      </c>
      <c r="E7634" s="1">
        <v>43293</v>
      </c>
      <c r="F7634" s="1">
        <v>43320</v>
      </c>
      <c r="G7634" s="1">
        <v>43312</v>
      </c>
      <c r="H7634" s="13">
        <f>Orders[[#This Row],[DeliveryDate]]-Orders[[#This Row],[OrderDate]]</f>
        <v>19</v>
      </c>
      <c r="I7634" t="s">
        <v>3</v>
      </c>
      <c r="J7634" t="str">
        <f>_xlfn.XLOOKUP(Orders[[#This Row],[_SalesRepID]],'Sales team'!A:A,'Sales team'!B:B)</f>
        <v>Joshua Little</v>
      </c>
      <c r="K7634">
        <v>11</v>
      </c>
      <c r="L7634">
        <v>42</v>
      </c>
      <c r="M7634">
        <v>128</v>
      </c>
      <c r="N7634" t="str">
        <f>_xlfn.XLOOKUP(Orders[[#This Row],[_ProductID]],Products!A:A,Products!C:C)</f>
        <v>Kitchen &amp; Dining</v>
      </c>
      <c r="O7634">
        <v>37</v>
      </c>
      <c r="P7634">
        <v>0.05</v>
      </c>
      <c r="Q7634" s="2">
        <v>1072</v>
      </c>
      <c r="R7634" s="2">
        <v>568.16000000000008</v>
      </c>
      <c r="S7634" s="2">
        <v>1018.4</v>
      </c>
      <c r="T7634" s="2">
        <v>450.2399999999999</v>
      </c>
    </row>
    <row r="7635" spans="1:20" x14ac:dyDescent="0.25">
      <c r="A7635" t="s">
        <v>360</v>
      </c>
      <c r="B7635" t="s">
        <v>8</v>
      </c>
      <c r="C7635" t="s">
        <v>15</v>
      </c>
      <c r="D7635" s="1">
        <v>43200</v>
      </c>
      <c r="E7635" s="1">
        <v>43293</v>
      </c>
      <c r="F7635" s="1">
        <v>43310</v>
      </c>
      <c r="G7635" s="1">
        <v>43308</v>
      </c>
      <c r="H7635" s="13">
        <f>Orders[[#This Row],[DeliveryDate]]-Orders[[#This Row],[OrderDate]]</f>
        <v>15</v>
      </c>
      <c r="I7635" t="s">
        <v>3</v>
      </c>
      <c r="J7635" t="str">
        <f>_xlfn.XLOOKUP(Orders[[#This Row],[_SalesRepID]],'Sales team'!A:A,'Sales team'!B:B)</f>
        <v>Roy Rice</v>
      </c>
      <c r="K7635">
        <v>24</v>
      </c>
      <c r="L7635">
        <v>20</v>
      </c>
      <c r="M7635">
        <v>1</v>
      </c>
      <c r="N7635" t="str">
        <f>_xlfn.XLOOKUP(Orders[[#This Row],[_ProductID]],Products!A:A,Products!C:C)</f>
        <v>Home décor</v>
      </c>
      <c r="O7635">
        <v>41</v>
      </c>
      <c r="P7635">
        <v>7.4999999999999997E-2</v>
      </c>
      <c r="Q7635" s="2">
        <v>1078.7</v>
      </c>
      <c r="R7635" s="2">
        <v>906.10800000000006</v>
      </c>
      <c r="S7635" s="2">
        <v>2993.3925000000004</v>
      </c>
      <c r="T7635" s="2">
        <v>275.06850000000031</v>
      </c>
    </row>
    <row r="7636" spans="1:20" x14ac:dyDescent="0.25">
      <c r="A7636" t="s">
        <v>361</v>
      </c>
      <c r="B7636" t="s">
        <v>10</v>
      </c>
      <c r="C7636" t="s">
        <v>13</v>
      </c>
      <c r="D7636" s="1">
        <v>43200</v>
      </c>
      <c r="E7636" s="1">
        <v>43293</v>
      </c>
      <c r="F7636" s="1">
        <v>43307</v>
      </c>
      <c r="G7636" s="1">
        <v>43307</v>
      </c>
      <c r="H7636" s="13">
        <f>Orders[[#This Row],[DeliveryDate]]-Orders[[#This Row],[OrderDate]]</f>
        <v>14</v>
      </c>
      <c r="I7636" t="s">
        <v>3</v>
      </c>
      <c r="J7636" t="str">
        <f>_xlfn.XLOOKUP(Orders[[#This Row],[_SalesRepID]],'Sales team'!A:A,'Sales team'!B:B)</f>
        <v>Donald Reynolds</v>
      </c>
      <c r="K7636">
        <v>26</v>
      </c>
      <c r="L7636">
        <v>10</v>
      </c>
      <c r="M7636">
        <v>273</v>
      </c>
      <c r="N7636" t="str">
        <f>_xlfn.XLOOKUP(Orders[[#This Row],[_ProductID]],Products!A:A,Products!C:C)</f>
        <v>Electronics</v>
      </c>
      <c r="O7636">
        <v>25</v>
      </c>
      <c r="P7636">
        <v>7.4999999999999997E-2</v>
      </c>
      <c r="Q7636" s="2">
        <v>5433.7</v>
      </c>
      <c r="R7636" s="2">
        <v>3857.9269999999997</v>
      </c>
      <c r="S7636" s="2">
        <v>35183.207500000004</v>
      </c>
      <c r="T7636" s="2">
        <v>8177.7185000000063</v>
      </c>
    </row>
    <row r="7637" spans="1:20" x14ac:dyDescent="0.25">
      <c r="A7637" t="s">
        <v>362</v>
      </c>
      <c r="B7637" t="s">
        <v>5</v>
      </c>
      <c r="C7637" t="s">
        <v>13</v>
      </c>
      <c r="D7637" s="1">
        <v>43200</v>
      </c>
      <c r="E7637" s="1">
        <v>43293</v>
      </c>
      <c r="F7637" s="1">
        <v>43295</v>
      </c>
      <c r="G7637" s="1">
        <v>43307</v>
      </c>
      <c r="H7637" s="13">
        <f>Orders[[#This Row],[DeliveryDate]]-Orders[[#This Row],[OrderDate]]</f>
        <v>14</v>
      </c>
      <c r="I7637" t="s">
        <v>3</v>
      </c>
      <c r="J7637" t="str">
        <f>_xlfn.XLOOKUP(Orders[[#This Row],[_SalesRepID]],'Sales team'!A:A,'Sales team'!B:B)</f>
        <v>Anthony Berry</v>
      </c>
      <c r="K7637">
        <v>16</v>
      </c>
      <c r="L7637">
        <v>17</v>
      </c>
      <c r="M7637">
        <v>309</v>
      </c>
      <c r="N7637" t="str">
        <f>_xlfn.XLOOKUP(Orders[[#This Row],[_ProductID]],Products!A:A,Products!C:C)</f>
        <v>Home décor</v>
      </c>
      <c r="O7637">
        <v>24</v>
      </c>
      <c r="P7637">
        <v>0.05</v>
      </c>
      <c r="Q7637" s="2">
        <v>3906.1</v>
      </c>
      <c r="R7637" s="2">
        <v>3163.9410000000003</v>
      </c>
      <c r="S7637" s="2">
        <v>29686.359999999997</v>
      </c>
      <c r="T7637" s="2">
        <v>4374.8319999999949</v>
      </c>
    </row>
    <row r="7638" spans="1:20" x14ac:dyDescent="0.25">
      <c r="A7638" t="s">
        <v>363</v>
      </c>
      <c r="B7638" t="s">
        <v>5</v>
      </c>
      <c r="C7638" t="s">
        <v>6</v>
      </c>
      <c r="D7638" s="1">
        <v>43200</v>
      </c>
      <c r="E7638" s="1">
        <v>43293</v>
      </c>
      <c r="F7638" s="1">
        <v>43301</v>
      </c>
      <c r="G7638" s="1">
        <v>43307</v>
      </c>
      <c r="H7638" s="13">
        <f>Orders[[#This Row],[DeliveryDate]]-Orders[[#This Row],[OrderDate]]</f>
        <v>14</v>
      </c>
      <c r="I7638" t="s">
        <v>3</v>
      </c>
      <c r="J7638" t="str">
        <f>_xlfn.XLOOKUP(Orders[[#This Row],[_SalesRepID]],'Sales team'!A:A,'Sales team'!B:B)</f>
        <v>Todd Roberts</v>
      </c>
      <c r="K7638">
        <v>13</v>
      </c>
      <c r="L7638">
        <v>21</v>
      </c>
      <c r="M7638">
        <v>103</v>
      </c>
      <c r="N7638" t="str">
        <f>_xlfn.XLOOKUP(Orders[[#This Row],[_ProductID]],Products!A:A,Products!C:C)</f>
        <v>Home décor</v>
      </c>
      <c r="O7638">
        <v>30</v>
      </c>
      <c r="P7638">
        <v>0.15</v>
      </c>
      <c r="Q7638" s="2">
        <v>2458.9</v>
      </c>
      <c r="R7638" s="2">
        <v>2090.0650000000001</v>
      </c>
      <c r="S7638" s="2">
        <v>8360.26</v>
      </c>
      <c r="T7638" s="2">
        <v>0</v>
      </c>
    </row>
    <row r="7639" spans="1:20" x14ac:dyDescent="0.25">
      <c r="A7639" t="s">
        <v>364</v>
      </c>
      <c r="B7639" t="s">
        <v>8</v>
      </c>
      <c r="C7639" t="s">
        <v>2</v>
      </c>
      <c r="D7639" s="1">
        <v>43200</v>
      </c>
      <c r="E7639" s="1">
        <v>43293</v>
      </c>
      <c r="F7639" s="1">
        <v>43311</v>
      </c>
      <c r="G7639" s="1">
        <v>43299</v>
      </c>
      <c r="H7639" s="13">
        <f>Orders[[#This Row],[DeliveryDate]]-Orders[[#This Row],[OrderDate]]</f>
        <v>6</v>
      </c>
      <c r="I7639" t="s">
        <v>3</v>
      </c>
      <c r="J7639" t="str">
        <f>_xlfn.XLOOKUP(Orders[[#This Row],[_SalesRepID]],'Sales team'!A:A,'Sales team'!B:B)</f>
        <v>Roy Rice</v>
      </c>
      <c r="K7639">
        <v>24</v>
      </c>
      <c r="L7639">
        <v>8</v>
      </c>
      <c r="M7639">
        <v>258</v>
      </c>
      <c r="N7639" t="str">
        <f>_xlfn.XLOOKUP(Orders[[#This Row],[_ProductID]],Products!A:A,Products!C:C)</f>
        <v>Outdoor</v>
      </c>
      <c r="O7639">
        <v>10</v>
      </c>
      <c r="P7639">
        <v>7.4999999999999997E-2</v>
      </c>
      <c r="Q7639" s="2">
        <v>1112.2</v>
      </c>
      <c r="R7639" s="2">
        <v>856.39400000000001</v>
      </c>
      <c r="S7639" s="2">
        <v>3086.3550000000005</v>
      </c>
      <c r="T7639" s="2">
        <v>517.17300000000068</v>
      </c>
    </row>
    <row r="7640" spans="1:20" x14ac:dyDescent="0.25">
      <c r="A7640" t="s">
        <v>365</v>
      </c>
      <c r="B7640" t="s">
        <v>1</v>
      </c>
      <c r="C7640" t="s">
        <v>6</v>
      </c>
      <c r="D7640" s="1">
        <v>43200</v>
      </c>
      <c r="E7640" s="1">
        <v>43293</v>
      </c>
      <c r="F7640" s="1">
        <v>43297</v>
      </c>
      <c r="G7640" s="1">
        <v>43319</v>
      </c>
      <c r="H7640" s="13">
        <f>Orders[[#This Row],[DeliveryDate]]-Orders[[#This Row],[OrderDate]]</f>
        <v>26</v>
      </c>
      <c r="I7640" t="s">
        <v>3</v>
      </c>
      <c r="J7640" t="str">
        <f>_xlfn.XLOOKUP(Orders[[#This Row],[_SalesRepID]],'Sales team'!A:A,'Sales team'!B:B)</f>
        <v>Jonathan Hawkins</v>
      </c>
      <c r="K7640">
        <v>10</v>
      </c>
      <c r="L7640">
        <v>31</v>
      </c>
      <c r="M7640">
        <v>149</v>
      </c>
      <c r="N7640" t="str">
        <f>_xlfn.XLOOKUP(Orders[[#This Row],[_ProductID]],Products!A:A,Products!C:C)</f>
        <v>Electronics</v>
      </c>
      <c r="O7640">
        <v>47</v>
      </c>
      <c r="P7640">
        <v>0.05</v>
      </c>
      <c r="Q7640" s="2">
        <v>1065.3</v>
      </c>
      <c r="R7640" s="2">
        <v>745.70999999999992</v>
      </c>
      <c r="S7640" s="2">
        <v>4048.1399999999994</v>
      </c>
      <c r="T7640" s="2">
        <v>1065.2999999999997</v>
      </c>
    </row>
    <row r="7641" spans="1:20" x14ac:dyDescent="0.25">
      <c r="A7641" t="s">
        <v>366</v>
      </c>
      <c r="B7641" t="s">
        <v>1</v>
      </c>
      <c r="C7641" t="s">
        <v>13</v>
      </c>
      <c r="D7641" s="1">
        <v>43200</v>
      </c>
      <c r="E7641" s="1">
        <v>43293</v>
      </c>
      <c r="F7641" s="1">
        <v>43305</v>
      </c>
      <c r="G7641" s="1">
        <v>43299</v>
      </c>
      <c r="H7641" s="13">
        <f>Orders[[#This Row],[DeliveryDate]]-Orders[[#This Row],[OrderDate]]</f>
        <v>6</v>
      </c>
      <c r="I7641" t="s">
        <v>3</v>
      </c>
      <c r="J7641" t="str">
        <f>_xlfn.XLOOKUP(Orders[[#This Row],[_SalesRepID]],'Sales team'!A:A,'Sales team'!B:B)</f>
        <v>Adam Hernandez</v>
      </c>
      <c r="K7641">
        <v>1</v>
      </c>
      <c r="L7641">
        <v>5</v>
      </c>
      <c r="M7641">
        <v>298</v>
      </c>
      <c r="N7641" t="str">
        <f>_xlfn.XLOOKUP(Orders[[#This Row],[_ProductID]],Products!A:A,Products!C:C)</f>
        <v>Home décor</v>
      </c>
      <c r="O7641">
        <v>35</v>
      </c>
      <c r="P7641">
        <v>7.4999999999999997E-2</v>
      </c>
      <c r="Q7641" s="2">
        <v>1862.6000000000001</v>
      </c>
      <c r="R7641" s="2">
        <v>1359.6980000000001</v>
      </c>
      <c r="S7641" s="2">
        <v>10337.43</v>
      </c>
      <c r="T7641" s="2">
        <v>2179.2420000000002</v>
      </c>
    </row>
    <row r="7642" spans="1:20" x14ac:dyDescent="0.25">
      <c r="A7642" t="s">
        <v>367</v>
      </c>
      <c r="B7642" t="s">
        <v>10</v>
      </c>
      <c r="C7642" t="s">
        <v>13</v>
      </c>
      <c r="D7642" s="1">
        <v>43200</v>
      </c>
      <c r="E7642" s="1">
        <v>43293</v>
      </c>
      <c r="F7642" s="1">
        <v>43312</v>
      </c>
      <c r="G7642" s="1">
        <v>43320</v>
      </c>
      <c r="H7642" s="13">
        <f>Orders[[#This Row],[DeliveryDate]]-Orders[[#This Row],[OrderDate]]</f>
        <v>27</v>
      </c>
      <c r="I7642" t="s">
        <v>3</v>
      </c>
      <c r="J7642" t="str">
        <f>_xlfn.XLOOKUP(Orders[[#This Row],[_SalesRepID]],'Sales team'!A:A,'Sales team'!B:B)</f>
        <v>Shawn Torres</v>
      </c>
      <c r="K7642">
        <v>27</v>
      </c>
      <c r="L7642">
        <v>11</v>
      </c>
      <c r="M7642">
        <v>273</v>
      </c>
      <c r="N7642" t="str">
        <f>_xlfn.XLOOKUP(Orders[[#This Row],[_ProductID]],Products!A:A,Products!C:C)</f>
        <v>Kitchen &amp; Dining</v>
      </c>
      <c r="O7642">
        <v>7</v>
      </c>
      <c r="P7642">
        <v>0.2</v>
      </c>
      <c r="Q7642" s="2">
        <v>1822.4</v>
      </c>
      <c r="R7642" s="2">
        <v>1184.5600000000002</v>
      </c>
      <c r="S7642" s="2">
        <v>10205.440000000002</v>
      </c>
      <c r="T7642" s="2">
        <v>1913.5200000000004</v>
      </c>
    </row>
    <row r="7643" spans="1:20" x14ac:dyDescent="0.25">
      <c r="A7643" t="s">
        <v>368</v>
      </c>
      <c r="B7643" t="s">
        <v>10</v>
      </c>
      <c r="C7643" t="s">
        <v>6</v>
      </c>
      <c r="D7643" s="1">
        <v>43200</v>
      </c>
      <c r="E7643" s="1">
        <v>43293</v>
      </c>
      <c r="F7643" s="1">
        <v>43302</v>
      </c>
      <c r="G7643" s="1">
        <v>43336</v>
      </c>
      <c r="H7643" s="13">
        <f>Orders[[#This Row],[DeliveryDate]]-Orders[[#This Row],[OrderDate]]</f>
        <v>43</v>
      </c>
      <c r="I7643" t="s">
        <v>3</v>
      </c>
      <c r="J7643" t="str">
        <f>_xlfn.XLOOKUP(Orders[[#This Row],[_SalesRepID]],'Sales team'!A:A,'Sales team'!B:B)</f>
        <v>Donald Reynolds</v>
      </c>
      <c r="K7643">
        <v>26</v>
      </c>
      <c r="L7643">
        <v>35</v>
      </c>
      <c r="M7643">
        <v>161</v>
      </c>
      <c r="N7643" t="str">
        <f>_xlfn.XLOOKUP(Orders[[#This Row],[_ProductID]],Products!A:A,Products!C:C)</f>
        <v>Furniture</v>
      </c>
      <c r="O7643">
        <v>12</v>
      </c>
      <c r="P7643">
        <v>0.05</v>
      </c>
      <c r="Q7643" s="2">
        <v>1065.3</v>
      </c>
      <c r="R7643" s="2">
        <v>575.26200000000006</v>
      </c>
      <c r="S7643" s="2">
        <v>7084.244999999999</v>
      </c>
      <c r="T7643" s="2">
        <v>3057.4109999999987</v>
      </c>
    </row>
    <row r="7644" spans="1:20" x14ac:dyDescent="0.25">
      <c r="A7644" t="s">
        <v>369</v>
      </c>
      <c r="B7644" t="s">
        <v>5</v>
      </c>
      <c r="C7644" t="s">
        <v>15</v>
      </c>
      <c r="D7644" s="1">
        <v>43200</v>
      </c>
      <c r="E7644" s="1">
        <v>43293</v>
      </c>
      <c r="F7644" s="1">
        <v>43305</v>
      </c>
      <c r="G7644" s="1">
        <v>43322</v>
      </c>
      <c r="H7644" s="13">
        <f>Orders[[#This Row],[DeliveryDate]]-Orders[[#This Row],[OrderDate]]</f>
        <v>29</v>
      </c>
      <c r="I7644" t="s">
        <v>3</v>
      </c>
      <c r="J7644" t="str">
        <f>_xlfn.XLOOKUP(Orders[[#This Row],[_SalesRepID]],'Sales team'!A:A,'Sales team'!B:B)</f>
        <v>Frank Brown</v>
      </c>
      <c r="K7644">
        <v>17</v>
      </c>
      <c r="L7644">
        <v>26</v>
      </c>
      <c r="M7644">
        <v>29</v>
      </c>
      <c r="N7644" t="str">
        <f>_xlfn.XLOOKUP(Orders[[#This Row],[_ProductID]],Products!A:A,Products!C:C)</f>
        <v>Kitchen &amp; Dining</v>
      </c>
      <c r="O7644">
        <v>16</v>
      </c>
      <c r="P7644">
        <v>0.05</v>
      </c>
      <c r="Q7644" s="2">
        <v>5875.9000000000005</v>
      </c>
      <c r="R7644" s="2">
        <v>4289.4070000000002</v>
      </c>
      <c r="S7644" s="2">
        <v>16746.314999999999</v>
      </c>
      <c r="T7644" s="2">
        <v>3878.0939999999973</v>
      </c>
    </row>
    <row r="7645" spans="1:20" x14ac:dyDescent="0.25">
      <c r="A7645" t="s">
        <v>370</v>
      </c>
      <c r="B7645" t="s">
        <v>1</v>
      </c>
      <c r="C7645" t="s">
        <v>6</v>
      </c>
      <c r="D7645" s="1">
        <v>43200</v>
      </c>
      <c r="E7645" s="1">
        <v>43293</v>
      </c>
      <c r="F7645" s="1">
        <v>43313</v>
      </c>
      <c r="G7645" s="1">
        <v>43329</v>
      </c>
      <c r="H7645" s="13">
        <f>Orders[[#This Row],[DeliveryDate]]-Orders[[#This Row],[OrderDate]]</f>
        <v>36</v>
      </c>
      <c r="I7645" t="s">
        <v>3</v>
      </c>
      <c r="J7645" t="str">
        <f>_xlfn.XLOOKUP(Orders[[#This Row],[_SalesRepID]],'Sales team'!A:A,'Sales team'!B:B)</f>
        <v>Adam Hernandez</v>
      </c>
      <c r="K7645">
        <v>1</v>
      </c>
      <c r="L7645">
        <v>10</v>
      </c>
      <c r="M7645">
        <v>151</v>
      </c>
      <c r="N7645" t="str">
        <f>_xlfn.XLOOKUP(Orders[[#This Row],[_ProductID]],Products!A:A,Products!C:C)</f>
        <v>Furniture</v>
      </c>
      <c r="O7645">
        <v>22</v>
      </c>
      <c r="P7645">
        <v>7.4999999999999997E-2</v>
      </c>
      <c r="Q7645" s="2">
        <v>1728.6000000000001</v>
      </c>
      <c r="R7645" s="2">
        <v>708.726</v>
      </c>
      <c r="S7645" s="2">
        <v>4796.8650000000007</v>
      </c>
      <c r="T7645" s="2">
        <v>2670.6870000000008</v>
      </c>
    </row>
    <row r="7646" spans="1:20" x14ac:dyDescent="0.25">
      <c r="A7646" t="s">
        <v>345</v>
      </c>
      <c r="B7646" t="s">
        <v>1</v>
      </c>
      <c r="C7646" t="s">
        <v>46</v>
      </c>
      <c r="D7646" s="1">
        <v>43200</v>
      </c>
      <c r="E7646" s="1">
        <v>43292</v>
      </c>
      <c r="F7646" s="1">
        <v>43306</v>
      </c>
      <c r="G7646" s="1">
        <v>43299</v>
      </c>
      <c r="H7646" s="13">
        <f>Orders[[#This Row],[DeliveryDate]]-Orders[[#This Row],[OrderDate]]</f>
        <v>7</v>
      </c>
      <c r="I7646" t="s">
        <v>3</v>
      </c>
      <c r="J7646" t="str">
        <f>_xlfn.XLOOKUP(Orders[[#This Row],[_SalesRepID]],'Sales team'!A:A,'Sales team'!B:B)</f>
        <v>Shawn Cook</v>
      </c>
      <c r="K7646">
        <v>7</v>
      </c>
      <c r="L7646">
        <v>14</v>
      </c>
      <c r="M7646">
        <v>87</v>
      </c>
      <c r="N7646" t="str">
        <f>_xlfn.XLOOKUP(Orders[[#This Row],[_ProductID]],Products!A:A,Products!C:C)</f>
        <v>Home décor</v>
      </c>
      <c r="O7646">
        <v>2</v>
      </c>
      <c r="P7646">
        <v>0.05</v>
      </c>
      <c r="Q7646" s="2">
        <v>3061.9</v>
      </c>
      <c r="R7646" s="2">
        <v>2051.473</v>
      </c>
      <c r="S7646" s="2">
        <v>8726.4150000000009</v>
      </c>
      <c r="T7646" s="2">
        <v>2571.996000000001</v>
      </c>
    </row>
    <row r="7647" spans="1:20" x14ac:dyDescent="0.25">
      <c r="A7647" t="s">
        <v>346</v>
      </c>
      <c r="B7647" t="s">
        <v>10</v>
      </c>
      <c r="C7647" t="s">
        <v>13</v>
      </c>
      <c r="D7647" s="1">
        <v>43200</v>
      </c>
      <c r="E7647" s="1">
        <v>43292</v>
      </c>
      <c r="F7647" s="1">
        <v>43305</v>
      </c>
      <c r="G7647" s="1">
        <v>43308</v>
      </c>
      <c r="H7647" s="13">
        <f>Orders[[#This Row],[DeliveryDate]]-Orders[[#This Row],[OrderDate]]</f>
        <v>16</v>
      </c>
      <c r="I7647" t="s">
        <v>3</v>
      </c>
      <c r="J7647" t="str">
        <f>_xlfn.XLOOKUP(Orders[[#This Row],[_SalesRepID]],'Sales team'!A:A,'Sales team'!B:B)</f>
        <v>Carlos Miller</v>
      </c>
      <c r="K7647">
        <v>28</v>
      </c>
      <c r="L7647">
        <v>30</v>
      </c>
      <c r="M7647">
        <v>323</v>
      </c>
      <c r="N7647" t="str">
        <f>_xlfn.XLOOKUP(Orders[[#This Row],[_ProductID]],Products!A:A,Products!C:C)</f>
        <v>Home décor</v>
      </c>
      <c r="O7647">
        <v>39</v>
      </c>
      <c r="P7647">
        <v>0.2</v>
      </c>
      <c r="Q7647" s="2">
        <v>1051.9000000000001</v>
      </c>
      <c r="R7647" s="2">
        <v>452.31700000000001</v>
      </c>
      <c r="S7647" s="2">
        <v>841.5200000000001</v>
      </c>
      <c r="T7647" s="2">
        <v>389.20300000000009</v>
      </c>
    </row>
    <row r="7648" spans="1:20" x14ac:dyDescent="0.25">
      <c r="A7648" t="s">
        <v>347</v>
      </c>
      <c r="B7648" t="s">
        <v>8</v>
      </c>
      <c r="C7648" t="s">
        <v>2</v>
      </c>
      <c r="D7648" s="1">
        <v>43200</v>
      </c>
      <c r="E7648" s="1">
        <v>43292</v>
      </c>
      <c r="F7648" s="1">
        <v>43297</v>
      </c>
      <c r="G7648" s="1">
        <v>43326</v>
      </c>
      <c r="H7648" s="13">
        <f>Orders[[#This Row],[DeliveryDate]]-Orders[[#This Row],[OrderDate]]</f>
        <v>34</v>
      </c>
      <c r="I7648" t="s">
        <v>3</v>
      </c>
      <c r="J7648" t="str">
        <f>_xlfn.XLOOKUP(Orders[[#This Row],[_SalesRepID]],'Sales team'!A:A,'Sales team'!B:B)</f>
        <v>Samuel Fowler</v>
      </c>
      <c r="K7648">
        <v>21</v>
      </c>
      <c r="L7648">
        <v>11</v>
      </c>
      <c r="M7648">
        <v>225</v>
      </c>
      <c r="N7648" t="str">
        <f>_xlfn.XLOOKUP(Orders[[#This Row],[_ProductID]],Products!A:A,Products!C:C)</f>
        <v>Home décor</v>
      </c>
      <c r="O7648">
        <v>2</v>
      </c>
      <c r="P7648">
        <v>0.15</v>
      </c>
      <c r="Q7648" s="2">
        <v>261.3</v>
      </c>
      <c r="R7648" s="2">
        <v>104.52000000000001</v>
      </c>
      <c r="S7648" s="2">
        <v>1776.84</v>
      </c>
      <c r="T7648" s="2">
        <v>940.67999999999984</v>
      </c>
    </row>
    <row r="7649" spans="1:20" x14ac:dyDescent="0.25">
      <c r="A7649" t="s">
        <v>348</v>
      </c>
      <c r="B7649" t="s">
        <v>1</v>
      </c>
      <c r="C7649" t="s">
        <v>6</v>
      </c>
      <c r="D7649" s="1">
        <v>43200</v>
      </c>
      <c r="E7649" s="1">
        <v>43292</v>
      </c>
      <c r="F7649" s="1">
        <v>43308</v>
      </c>
      <c r="G7649" s="1">
        <v>43314</v>
      </c>
      <c r="H7649" s="13">
        <f>Orders[[#This Row],[DeliveryDate]]-Orders[[#This Row],[OrderDate]]</f>
        <v>22</v>
      </c>
      <c r="I7649" t="s">
        <v>3</v>
      </c>
      <c r="J7649" t="str">
        <f>_xlfn.XLOOKUP(Orders[[#This Row],[_SalesRepID]],'Sales team'!A:A,'Sales team'!B:B)</f>
        <v>Joshua Little</v>
      </c>
      <c r="K7649">
        <v>11</v>
      </c>
      <c r="L7649">
        <v>4</v>
      </c>
      <c r="M7649">
        <v>138</v>
      </c>
      <c r="N7649" t="str">
        <f>_xlfn.XLOOKUP(Orders[[#This Row],[_ProductID]],Products!A:A,Products!C:C)</f>
        <v>Kitchen &amp; Dining</v>
      </c>
      <c r="O7649">
        <v>37</v>
      </c>
      <c r="P7649">
        <v>0.05</v>
      </c>
      <c r="Q7649" s="2">
        <v>6143.9000000000005</v>
      </c>
      <c r="R7649" s="2">
        <v>3071.9500000000003</v>
      </c>
      <c r="S7649" s="2">
        <v>35020.230000000003</v>
      </c>
      <c r="T7649" s="2">
        <v>16588.530000000002</v>
      </c>
    </row>
    <row r="7650" spans="1:20" x14ac:dyDescent="0.25">
      <c r="A7650" t="s">
        <v>349</v>
      </c>
      <c r="B7650" t="s">
        <v>8</v>
      </c>
      <c r="C7650" t="s">
        <v>6</v>
      </c>
      <c r="D7650" s="1">
        <v>43200</v>
      </c>
      <c r="E7650" s="1">
        <v>43292</v>
      </c>
      <c r="F7650" s="1">
        <v>43312</v>
      </c>
      <c r="G7650" s="1">
        <v>43308</v>
      </c>
      <c r="H7650" s="13">
        <f>Orders[[#This Row],[DeliveryDate]]-Orders[[#This Row],[OrderDate]]</f>
        <v>16</v>
      </c>
      <c r="I7650" t="s">
        <v>3</v>
      </c>
      <c r="J7650" t="str">
        <f>_xlfn.XLOOKUP(Orders[[#This Row],[_SalesRepID]],'Sales team'!A:A,'Sales team'!B:B)</f>
        <v>Anthony Torres</v>
      </c>
      <c r="K7650">
        <v>20</v>
      </c>
      <c r="L7650">
        <v>45</v>
      </c>
      <c r="M7650">
        <v>143</v>
      </c>
      <c r="N7650" t="str">
        <f>_xlfn.XLOOKUP(Orders[[#This Row],[_ProductID]],Products!A:A,Products!C:C)</f>
        <v>Home décor</v>
      </c>
      <c r="O7650">
        <v>43</v>
      </c>
      <c r="P7650">
        <v>0.2</v>
      </c>
      <c r="Q7650" s="2">
        <v>2472.3000000000002</v>
      </c>
      <c r="R7650" s="2">
        <v>1928.3940000000002</v>
      </c>
      <c r="S7650" s="2">
        <v>13844.880000000003</v>
      </c>
      <c r="T7650" s="2">
        <v>346.12200000000121</v>
      </c>
    </row>
    <row r="7651" spans="1:20" x14ac:dyDescent="0.25">
      <c r="A7651" t="s">
        <v>350</v>
      </c>
      <c r="B7651" t="s">
        <v>1</v>
      </c>
      <c r="C7651" t="s">
        <v>13</v>
      </c>
      <c r="D7651" s="1">
        <v>43200</v>
      </c>
      <c r="E7651" s="1">
        <v>43292</v>
      </c>
      <c r="F7651" s="1">
        <v>43307</v>
      </c>
      <c r="G7651" s="1">
        <v>43319</v>
      </c>
      <c r="H7651" s="13">
        <f>Orders[[#This Row],[DeliveryDate]]-Orders[[#This Row],[OrderDate]]</f>
        <v>27</v>
      </c>
      <c r="I7651" t="s">
        <v>3</v>
      </c>
      <c r="J7651" t="str">
        <f>_xlfn.XLOOKUP(Orders[[#This Row],[_SalesRepID]],'Sales team'!A:A,'Sales team'!B:B)</f>
        <v>Keith Griffin</v>
      </c>
      <c r="K7651">
        <v>2</v>
      </c>
      <c r="L7651">
        <v>6</v>
      </c>
      <c r="M7651">
        <v>316</v>
      </c>
      <c r="N7651" t="str">
        <f>_xlfn.XLOOKUP(Orders[[#This Row],[_ProductID]],Products!A:A,Products!C:C)</f>
        <v>Outdoor</v>
      </c>
      <c r="O7651">
        <v>9</v>
      </c>
      <c r="P7651">
        <v>7.4999999999999997E-2</v>
      </c>
      <c r="Q7651" s="2">
        <v>3892.7000000000003</v>
      </c>
      <c r="R7651" s="2">
        <v>3075.2330000000002</v>
      </c>
      <c r="S7651" s="2">
        <v>10802.2425</v>
      </c>
      <c r="T7651" s="2">
        <v>1576.5434999999998</v>
      </c>
    </row>
    <row r="7652" spans="1:20" x14ac:dyDescent="0.25">
      <c r="A7652" t="s">
        <v>351</v>
      </c>
      <c r="B7652" t="s">
        <v>1</v>
      </c>
      <c r="C7652" t="s">
        <v>2</v>
      </c>
      <c r="D7652" s="1">
        <v>43200</v>
      </c>
      <c r="E7652" s="1">
        <v>43292</v>
      </c>
      <c r="F7652" s="1">
        <v>43317</v>
      </c>
      <c r="G7652" s="1">
        <v>43308</v>
      </c>
      <c r="H7652" s="13">
        <f>Orders[[#This Row],[DeliveryDate]]-Orders[[#This Row],[OrderDate]]</f>
        <v>16</v>
      </c>
      <c r="I7652" t="s">
        <v>3</v>
      </c>
      <c r="J7652" t="str">
        <f>_xlfn.XLOOKUP(Orders[[#This Row],[_SalesRepID]],'Sales team'!A:A,'Sales team'!B:B)</f>
        <v>Joshua Little</v>
      </c>
      <c r="K7652">
        <v>11</v>
      </c>
      <c r="L7652">
        <v>33</v>
      </c>
      <c r="M7652">
        <v>216</v>
      </c>
      <c r="N7652" t="str">
        <f>_xlfn.XLOOKUP(Orders[[#This Row],[_ProductID]],Products!A:A,Products!C:C)</f>
        <v>Home décor</v>
      </c>
      <c r="O7652">
        <v>14</v>
      </c>
      <c r="P7652">
        <v>0.05</v>
      </c>
      <c r="Q7652" s="2">
        <v>964.80000000000007</v>
      </c>
      <c r="R7652" s="2">
        <v>492.04800000000006</v>
      </c>
      <c r="S7652" s="2">
        <v>916.56000000000006</v>
      </c>
      <c r="T7652" s="2">
        <v>424.512</v>
      </c>
    </row>
    <row r="7653" spans="1:20" x14ac:dyDescent="0.25">
      <c r="A7653" t="s">
        <v>352</v>
      </c>
      <c r="B7653" t="s">
        <v>1</v>
      </c>
      <c r="C7653" t="s">
        <v>25</v>
      </c>
      <c r="D7653" s="1">
        <v>43200</v>
      </c>
      <c r="E7653" s="1">
        <v>43292</v>
      </c>
      <c r="F7653" s="1">
        <v>43311</v>
      </c>
      <c r="G7653" s="1">
        <v>43321</v>
      </c>
      <c r="H7653" s="13">
        <f>Orders[[#This Row],[DeliveryDate]]-Orders[[#This Row],[OrderDate]]</f>
        <v>29</v>
      </c>
      <c r="I7653" t="s">
        <v>3</v>
      </c>
      <c r="J7653" t="str">
        <f>_xlfn.XLOOKUP(Orders[[#This Row],[_SalesRepID]],'Sales team'!A:A,'Sales team'!B:B)</f>
        <v>Keith Griffin</v>
      </c>
      <c r="K7653">
        <v>2</v>
      </c>
      <c r="L7653">
        <v>46</v>
      </c>
      <c r="M7653">
        <v>342</v>
      </c>
      <c r="N7653" t="str">
        <f>_xlfn.XLOOKUP(Orders[[#This Row],[_ProductID]],Products!A:A,Products!C:C)</f>
        <v>Furniture</v>
      </c>
      <c r="O7653">
        <v>12</v>
      </c>
      <c r="P7653">
        <v>0.2</v>
      </c>
      <c r="Q7653" s="2">
        <v>3832.4</v>
      </c>
      <c r="R7653" s="2">
        <v>3104.2440000000001</v>
      </c>
      <c r="S7653" s="2">
        <v>24527.360000000001</v>
      </c>
      <c r="T7653" s="2">
        <v>-306.59200000000055</v>
      </c>
    </row>
    <row r="7654" spans="1:20" x14ac:dyDescent="0.25">
      <c r="A7654" t="s">
        <v>353</v>
      </c>
      <c r="B7654" t="s">
        <v>1</v>
      </c>
      <c r="C7654" t="s">
        <v>6</v>
      </c>
      <c r="D7654" s="1">
        <v>43200</v>
      </c>
      <c r="E7654" s="1">
        <v>43292</v>
      </c>
      <c r="F7654" s="1">
        <v>43306</v>
      </c>
      <c r="G7654" s="1">
        <v>43320</v>
      </c>
      <c r="H7654" s="13">
        <f>Orders[[#This Row],[DeliveryDate]]-Orders[[#This Row],[OrderDate]]</f>
        <v>28</v>
      </c>
      <c r="I7654" t="s">
        <v>3</v>
      </c>
      <c r="J7654" t="str">
        <f>_xlfn.XLOOKUP(Orders[[#This Row],[_SalesRepID]],'Sales team'!A:A,'Sales team'!B:B)</f>
        <v>Keith Griffin</v>
      </c>
      <c r="K7654">
        <v>2</v>
      </c>
      <c r="L7654">
        <v>12</v>
      </c>
      <c r="M7654">
        <v>190</v>
      </c>
      <c r="N7654" t="str">
        <f>_xlfn.XLOOKUP(Orders[[#This Row],[_ProductID]],Products!A:A,Products!C:C)</f>
        <v>Home décor</v>
      </c>
      <c r="O7654">
        <v>45</v>
      </c>
      <c r="P7654">
        <v>0.2</v>
      </c>
      <c r="Q7654" s="2">
        <v>964.80000000000007</v>
      </c>
      <c r="R7654" s="2">
        <v>781.48800000000006</v>
      </c>
      <c r="S7654" s="2">
        <v>5402.880000000001</v>
      </c>
      <c r="T7654" s="2">
        <v>-67.535999999999149</v>
      </c>
    </row>
    <row r="7655" spans="1:20" x14ac:dyDescent="0.25">
      <c r="A7655" t="s">
        <v>354</v>
      </c>
      <c r="B7655" t="s">
        <v>1</v>
      </c>
      <c r="C7655" t="s">
        <v>6</v>
      </c>
      <c r="D7655" s="1">
        <v>43200</v>
      </c>
      <c r="E7655" s="1">
        <v>43292</v>
      </c>
      <c r="F7655" s="1">
        <v>43305</v>
      </c>
      <c r="G7655" s="1">
        <v>43320</v>
      </c>
      <c r="H7655" s="13">
        <f>Orders[[#This Row],[DeliveryDate]]-Orders[[#This Row],[OrderDate]]</f>
        <v>28</v>
      </c>
      <c r="I7655" t="s">
        <v>3</v>
      </c>
      <c r="J7655" t="str">
        <f>_xlfn.XLOOKUP(Orders[[#This Row],[_SalesRepID]],'Sales team'!A:A,'Sales team'!B:B)</f>
        <v>Joshua Bennett</v>
      </c>
      <c r="K7655">
        <v>6</v>
      </c>
      <c r="L7655">
        <v>48</v>
      </c>
      <c r="M7655">
        <v>122</v>
      </c>
      <c r="N7655" t="str">
        <f>_xlfn.XLOOKUP(Orders[[#This Row],[_ProductID]],Products!A:A,Products!C:C)</f>
        <v>Home décor</v>
      </c>
      <c r="O7655">
        <v>40</v>
      </c>
      <c r="P7655">
        <v>0.05</v>
      </c>
      <c r="Q7655" s="2">
        <v>1118.9000000000001</v>
      </c>
      <c r="R7655" s="2">
        <v>794.41899999999998</v>
      </c>
      <c r="S7655" s="2">
        <v>1062.9549999999999</v>
      </c>
      <c r="T7655" s="2">
        <v>268.53599999999994</v>
      </c>
    </row>
    <row r="7656" spans="1:20" x14ac:dyDescent="0.25">
      <c r="A7656" t="s">
        <v>355</v>
      </c>
      <c r="B7656" t="s">
        <v>5</v>
      </c>
      <c r="C7656" t="s">
        <v>13</v>
      </c>
      <c r="D7656" s="1">
        <v>43200</v>
      </c>
      <c r="E7656" s="1">
        <v>43292</v>
      </c>
      <c r="F7656" s="1">
        <v>43312</v>
      </c>
      <c r="G7656" s="1">
        <v>43308</v>
      </c>
      <c r="H7656" s="13">
        <f>Orders[[#This Row],[DeliveryDate]]-Orders[[#This Row],[OrderDate]]</f>
        <v>16</v>
      </c>
      <c r="I7656" t="s">
        <v>3</v>
      </c>
      <c r="J7656" t="str">
        <f>_xlfn.XLOOKUP(Orders[[#This Row],[_SalesRepID]],'Sales team'!A:A,'Sales team'!B:B)</f>
        <v>Anthony Berry</v>
      </c>
      <c r="K7656">
        <v>16</v>
      </c>
      <c r="L7656">
        <v>43</v>
      </c>
      <c r="M7656">
        <v>319</v>
      </c>
      <c r="N7656" t="str">
        <f>_xlfn.XLOOKUP(Orders[[#This Row],[_ProductID]],Products!A:A,Products!C:C)</f>
        <v>Electronics</v>
      </c>
      <c r="O7656">
        <v>6</v>
      </c>
      <c r="P7656">
        <v>0.05</v>
      </c>
      <c r="Q7656" s="2">
        <v>180.9</v>
      </c>
      <c r="R7656" s="2">
        <v>74.168999999999997</v>
      </c>
      <c r="S7656" s="2">
        <v>1374.84</v>
      </c>
      <c r="T7656" s="2">
        <v>781.48799999999994</v>
      </c>
    </row>
    <row r="7657" spans="1:20" x14ac:dyDescent="0.25">
      <c r="A7657" t="s">
        <v>356</v>
      </c>
      <c r="B7657" t="s">
        <v>8</v>
      </c>
      <c r="C7657" t="s">
        <v>6</v>
      </c>
      <c r="D7657" s="1">
        <v>43200</v>
      </c>
      <c r="E7657" s="1">
        <v>43292</v>
      </c>
      <c r="F7657" s="1">
        <v>43319</v>
      </c>
      <c r="G7657" s="1">
        <v>43304</v>
      </c>
      <c r="H7657" s="13">
        <f>Orders[[#This Row],[DeliveryDate]]-Orders[[#This Row],[OrderDate]]</f>
        <v>12</v>
      </c>
      <c r="I7657" t="s">
        <v>3</v>
      </c>
      <c r="J7657" t="str">
        <f>_xlfn.XLOOKUP(Orders[[#This Row],[_SalesRepID]],'Sales team'!A:A,'Sales team'!B:B)</f>
        <v>Joe Price</v>
      </c>
      <c r="K7657">
        <v>22</v>
      </c>
      <c r="L7657">
        <v>23</v>
      </c>
      <c r="M7657">
        <v>96</v>
      </c>
      <c r="N7657" t="str">
        <f>_xlfn.XLOOKUP(Orders[[#This Row],[_ProductID]],Products!A:A,Products!C:C)</f>
        <v>Home décor</v>
      </c>
      <c r="O7657">
        <v>24</v>
      </c>
      <c r="P7657">
        <v>0.05</v>
      </c>
      <c r="Q7657" s="2">
        <v>844.2</v>
      </c>
      <c r="R7657" s="2">
        <v>346.12200000000001</v>
      </c>
      <c r="S7657" s="2">
        <v>5613.93</v>
      </c>
      <c r="T7657" s="2">
        <v>3191.076</v>
      </c>
    </row>
    <row r="7658" spans="1:20" x14ac:dyDescent="0.25">
      <c r="A7658" t="s">
        <v>357</v>
      </c>
      <c r="B7658" t="s">
        <v>1</v>
      </c>
      <c r="C7658" t="s">
        <v>6</v>
      </c>
      <c r="D7658" s="1">
        <v>43200</v>
      </c>
      <c r="E7658" s="1">
        <v>43292</v>
      </c>
      <c r="F7658" s="1">
        <v>43315</v>
      </c>
      <c r="G7658" s="1">
        <v>43312</v>
      </c>
      <c r="H7658" s="13">
        <f>Orders[[#This Row],[DeliveryDate]]-Orders[[#This Row],[OrderDate]]</f>
        <v>20</v>
      </c>
      <c r="I7658" t="s">
        <v>3</v>
      </c>
      <c r="J7658" t="str">
        <f>_xlfn.XLOOKUP(Orders[[#This Row],[_SalesRepID]],'Sales team'!A:A,'Sales team'!B:B)</f>
        <v>Shawn Cook</v>
      </c>
      <c r="K7658">
        <v>7</v>
      </c>
      <c r="L7658">
        <v>25</v>
      </c>
      <c r="M7658">
        <v>96</v>
      </c>
      <c r="N7658" t="str">
        <f>_xlfn.XLOOKUP(Orders[[#This Row],[_ProductID]],Products!A:A,Products!C:C)</f>
        <v>Home décor</v>
      </c>
      <c r="O7658">
        <v>11</v>
      </c>
      <c r="P7658">
        <v>0.2</v>
      </c>
      <c r="Q7658" s="2">
        <v>3490.7000000000003</v>
      </c>
      <c r="R7658" s="2">
        <v>1780.2570000000001</v>
      </c>
      <c r="S7658" s="2">
        <v>19547.920000000002</v>
      </c>
      <c r="T7658" s="2">
        <v>7086.121000000001</v>
      </c>
    </row>
    <row r="7659" spans="1:20" x14ac:dyDescent="0.25">
      <c r="A7659" t="s">
        <v>343</v>
      </c>
      <c r="B7659" t="s">
        <v>1</v>
      </c>
      <c r="C7659" t="s">
        <v>46</v>
      </c>
      <c r="D7659" s="1">
        <v>43200</v>
      </c>
      <c r="E7659" s="1">
        <v>43291</v>
      </c>
      <c r="F7659" s="1">
        <v>43313</v>
      </c>
      <c r="G7659" s="1">
        <v>43297</v>
      </c>
      <c r="H7659" s="13">
        <f>Orders[[#This Row],[DeliveryDate]]-Orders[[#This Row],[OrderDate]]</f>
        <v>6</v>
      </c>
      <c r="I7659" t="s">
        <v>3</v>
      </c>
      <c r="J7659" t="str">
        <f>_xlfn.XLOOKUP(Orders[[#This Row],[_SalesRepID]],'Sales team'!A:A,'Sales team'!B:B)</f>
        <v>Shawn Cook</v>
      </c>
      <c r="K7659">
        <v>7</v>
      </c>
      <c r="L7659">
        <v>20</v>
      </c>
      <c r="M7659">
        <v>81</v>
      </c>
      <c r="N7659" t="str">
        <f>_xlfn.XLOOKUP(Orders[[#This Row],[_ProductID]],Products!A:A,Products!C:C)</f>
        <v>Home décor</v>
      </c>
      <c r="O7659">
        <v>30</v>
      </c>
      <c r="P7659">
        <v>0.2</v>
      </c>
      <c r="Q7659" s="2">
        <v>1983.2</v>
      </c>
      <c r="R7659" s="2">
        <v>1090.7600000000002</v>
      </c>
      <c r="S7659" s="2">
        <v>9519.36</v>
      </c>
      <c r="T7659" s="2">
        <v>2974.7999999999993</v>
      </c>
    </row>
    <row r="7660" spans="1:20" x14ac:dyDescent="0.25">
      <c r="A7660" t="s">
        <v>344</v>
      </c>
      <c r="B7660" t="s">
        <v>1</v>
      </c>
      <c r="C7660" t="s">
        <v>6</v>
      </c>
      <c r="D7660" s="1">
        <v>43200</v>
      </c>
      <c r="E7660" s="1">
        <v>43291</v>
      </c>
      <c r="F7660" s="1">
        <v>43302</v>
      </c>
      <c r="G7660" s="1">
        <v>43299</v>
      </c>
      <c r="H7660" s="13">
        <f>Orders[[#This Row],[DeliveryDate]]-Orders[[#This Row],[OrderDate]]</f>
        <v>8</v>
      </c>
      <c r="I7660" t="s">
        <v>3</v>
      </c>
      <c r="J7660" t="str">
        <f>_xlfn.XLOOKUP(Orders[[#This Row],[_SalesRepID]],'Sales team'!A:A,'Sales team'!B:B)</f>
        <v>Jonathan Hawkins</v>
      </c>
      <c r="K7660">
        <v>10</v>
      </c>
      <c r="L7660">
        <v>27</v>
      </c>
      <c r="M7660">
        <v>165</v>
      </c>
      <c r="N7660" t="str">
        <f>_xlfn.XLOOKUP(Orders[[#This Row],[_ProductID]],Products!A:A,Products!C:C)</f>
        <v>Kitchen &amp; Dining</v>
      </c>
      <c r="O7660">
        <v>7</v>
      </c>
      <c r="P7660">
        <v>7.4999999999999997E-2</v>
      </c>
      <c r="Q7660" s="2">
        <v>2586.2000000000003</v>
      </c>
      <c r="R7660" s="2">
        <v>2094.8220000000006</v>
      </c>
      <c r="S7660" s="2">
        <v>16745.645</v>
      </c>
      <c r="T7660" s="2">
        <v>2081.890999999996</v>
      </c>
    </row>
    <row r="7661" spans="1:20" x14ac:dyDescent="0.25">
      <c r="A7661" t="s">
        <v>332</v>
      </c>
      <c r="B7661" t="s">
        <v>10</v>
      </c>
      <c r="C7661" t="s">
        <v>6</v>
      </c>
      <c r="D7661" s="1">
        <v>43200</v>
      </c>
      <c r="E7661" s="1">
        <v>43290</v>
      </c>
      <c r="F7661" s="1">
        <v>43293</v>
      </c>
      <c r="G7661" s="1">
        <v>43297</v>
      </c>
      <c r="H7661" s="13">
        <f>Orders[[#This Row],[DeliveryDate]]-Orders[[#This Row],[OrderDate]]</f>
        <v>7</v>
      </c>
      <c r="I7661" t="s">
        <v>3</v>
      </c>
      <c r="J7661" t="str">
        <f>_xlfn.XLOOKUP(Orders[[#This Row],[_SalesRepID]],'Sales team'!A:A,'Sales team'!B:B)</f>
        <v>Carlos Miller</v>
      </c>
      <c r="K7661">
        <v>28</v>
      </c>
      <c r="L7661">
        <v>32</v>
      </c>
      <c r="M7661">
        <v>150</v>
      </c>
      <c r="N7661" t="str">
        <f>_xlfn.XLOOKUP(Orders[[#This Row],[_ProductID]],Products!A:A,Products!C:C)</f>
        <v>Kitchen &amp; Dining</v>
      </c>
      <c r="O7661">
        <v>7</v>
      </c>
      <c r="P7661">
        <v>0.05</v>
      </c>
      <c r="Q7661" s="2">
        <v>897.80000000000007</v>
      </c>
      <c r="R7661" s="2">
        <v>368.09800000000001</v>
      </c>
      <c r="S7661" s="2">
        <v>3411.64</v>
      </c>
      <c r="T7661" s="2">
        <v>1939.2479999999998</v>
      </c>
    </row>
    <row r="7662" spans="1:20" x14ac:dyDescent="0.25">
      <c r="A7662" t="s">
        <v>333</v>
      </c>
      <c r="B7662" t="s">
        <v>8</v>
      </c>
      <c r="C7662" t="s">
        <v>15</v>
      </c>
      <c r="D7662" s="1">
        <v>43200</v>
      </c>
      <c r="E7662" s="1">
        <v>43290</v>
      </c>
      <c r="F7662" s="1">
        <v>43310</v>
      </c>
      <c r="G7662" s="1">
        <v>43308</v>
      </c>
      <c r="H7662" s="13">
        <f>Orders[[#This Row],[DeliveryDate]]-Orders[[#This Row],[OrderDate]]</f>
        <v>18</v>
      </c>
      <c r="I7662" t="s">
        <v>3</v>
      </c>
      <c r="J7662" t="str">
        <f>_xlfn.XLOOKUP(Orders[[#This Row],[_SalesRepID]],'Sales team'!A:A,'Sales team'!B:B)</f>
        <v>Patrick Graham</v>
      </c>
      <c r="K7662">
        <v>25</v>
      </c>
      <c r="L7662">
        <v>30</v>
      </c>
      <c r="M7662">
        <v>39</v>
      </c>
      <c r="N7662" t="str">
        <f>_xlfn.XLOOKUP(Orders[[#This Row],[_ProductID]],Products!A:A,Products!C:C)</f>
        <v>Home décor</v>
      </c>
      <c r="O7662">
        <v>46</v>
      </c>
      <c r="P7662">
        <v>0.15</v>
      </c>
      <c r="Q7662" s="2">
        <v>5212.6000000000004</v>
      </c>
      <c r="R7662" s="2">
        <v>3179.6860000000001</v>
      </c>
      <c r="S7662" s="2">
        <v>31014.97</v>
      </c>
      <c r="T7662" s="2">
        <v>8757.1680000000015</v>
      </c>
    </row>
    <row r="7663" spans="1:20" x14ac:dyDescent="0.25">
      <c r="A7663" t="s">
        <v>334</v>
      </c>
      <c r="B7663" t="s">
        <v>5</v>
      </c>
      <c r="C7663" t="s">
        <v>6</v>
      </c>
      <c r="D7663" s="1">
        <v>43200</v>
      </c>
      <c r="E7663" s="1">
        <v>43290</v>
      </c>
      <c r="F7663" s="1">
        <v>43294</v>
      </c>
      <c r="G7663" s="1">
        <v>43314</v>
      </c>
      <c r="H7663" s="13">
        <f>Orders[[#This Row],[DeliveryDate]]-Orders[[#This Row],[OrderDate]]</f>
        <v>24</v>
      </c>
      <c r="I7663" t="s">
        <v>3</v>
      </c>
      <c r="J7663" t="str">
        <f>_xlfn.XLOOKUP(Orders[[#This Row],[_SalesRepID]],'Sales team'!A:A,'Sales team'!B:B)</f>
        <v>Roger Alexander</v>
      </c>
      <c r="K7663">
        <v>15</v>
      </c>
      <c r="L7663">
        <v>46</v>
      </c>
      <c r="M7663">
        <v>102</v>
      </c>
      <c r="N7663" t="str">
        <f>_xlfn.XLOOKUP(Orders[[#This Row],[_ProductID]],Products!A:A,Products!C:C)</f>
        <v>Furniture</v>
      </c>
      <c r="O7663">
        <v>22</v>
      </c>
      <c r="P7663">
        <v>0.05</v>
      </c>
      <c r="Q7663" s="2">
        <v>254.6</v>
      </c>
      <c r="R7663" s="2">
        <v>206.226</v>
      </c>
      <c r="S7663" s="2">
        <v>725.6099999999999</v>
      </c>
      <c r="T7663" s="2">
        <v>106.9319999999999</v>
      </c>
    </row>
    <row r="7664" spans="1:20" x14ac:dyDescent="0.25">
      <c r="A7664" t="s">
        <v>335</v>
      </c>
      <c r="B7664" t="s">
        <v>1</v>
      </c>
      <c r="C7664" t="s">
        <v>2</v>
      </c>
      <c r="D7664" s="1">
        <v>43200</v>
      </c>
      <c r="E7664" s="1">
        <v>43290</v>
      </c>
      <c r="F7664" s="1">
        <v>43312</v>
      </c>
      <c r="G7664" s="1">
        <v>43318</v>
      </c>
      <c r="H7664" s="13">
        <f>Orders[[#This Row],[DeliveryDate]]-Orders[[#This Row],[OrderDate]]</f>
        <v>28</v>
      </c>
      <c r="I7664" t="s">
        <v>3</v>
      </c>
      <c r="J7664" t="str">
        <f>_xlfn.XLOOKUP(Orders[[#This Row],[_SalesRepID]],'Sales team'!A:A,'Sales team'!B:B)</f>
        <v>Jerry Green</v>
      </c>
      <c r="K7664">
        <v>3</v>
      </c>
      <c r="L7664">
        <v>29</v>
      </c>
      <c r="M7664">
        <v>236</v>
      </c>
      <c r="N7664" t="str">
        <f>_xlfn.XLOOKUP(Orders[[#This Row],[_ProductID]],Products!A:A,Products!C:C)</f>
        <v>Home décor</v>
      </c>
      <c r="O7664">
        <v>3</v>
      </c>
      <c r="P7664">
        <v>7.4999999999999997E-2</v>
      </c>
      <c r="Q7664" s="2">
        <v>3926.2000000000003</v>
      </c>
      <c r="R7664" s="2">
        <v>2120.1480000000001</v>
      </c>
      <c r="S7664" s="2">
        <v>14526.940000000002</v>
      </c>
      <c r="T7664" s="2">
        <v>6046.3480000000018</v>
      </c>
    </row>
    <row r="7665" spans="1:20" x14ac:dyDescent="0.25">
      <c r="A7665" t="s">
        <v>336</v>
      </c>
      <c r="B7665" t="s">
        <v>5</v>
      </c>
      <c r="C7665" t="s">
        <v>13</v>
      </c>
      <c r="D7665" s="1">
        <v>43200</v>
      </c>
      <c r="E7665" s="1">
        <v>43290</v>
      </c>
      <c r="F7665" s="1">
        <v>43308</v>
      </c>
      <c r="G7665" s="1">
        <v>43299</v>
      </c>
      <c r="H7665" s="13">
        <f>Orders[[#This Row],[DeliveryDate]]-Orders[[#This Row],[OrderDate]]</f>
        <v>9</v>
      </c>
      <c r="I7665" t="s">
        <v>3</v>
      </c>
      <c r="J7665" t="str">
        <f>_xlfn.XLOOKUP(Orders[[#This Row],[_SalesRepID]],'Sales team'!A:A,'Sales team'!B:B)</f>
        <v>Frank Brown</v>
      </c>
      <c r="K7665">
        <v>17</v>
      </c>
      <c r="L7665">
        <v>13</v>
      </c>
      <c r="M7665">
        <v>312</v>
      </c>
      <c r="N7665" t="str">
        <f>_xlfn.XLOOKUP(Orders[[#This Row],[_ProductID]],Products!A:A,Products!C:C)</f>
        <v>Furniture</v>
      </c>
      <c r="O7665">
        <v>12</v>
      </c>
      <c r="P7665">
        <v>0.1</v>
      </c>
      <c r="Q7665" s="2">
        <v>1165.8</v>
      </c>
      <c r="R7665" s="2">
        <v>582.9</v>
      </c>
      <c r="S7665" s="2">
        <v>8393.76</v>
      </c>
      <c r="T7665" s="2">
        <v>3730.5600000000004</v>
      </c>
    </row>
    <row r="7666" spans="1:20" x14ac:dyDescent="0.25">
      <c r="A7666" t="s">
        <v>337</v>
      </c>
      <c r="B7666" t="s">
        <v>1</v>
      </c>
      <c r="C7666" t="s">
        <v>6</v>
      </c>
      <c r="D7666" s="1">
        <v>43200</v>
      </c>
      <c r="E7666" s="1">
        <v>43290</v>
      </c>
      <c r="F7666" s="1">
        <v>43314</v>
      </c>
      <c r="G7666" s="1">
        <v>43319</v>
      </c>
      <c r="H7666" s="13">
        <f>Orders[[#This Row],[DeliveryDate]]-Orders[[#This Row],[OrderDate]]</f>
        <v>29</v>
      </c>
      <c r="I7666" t="s">
        <v>3</v>
      </c>
      <c r="J7666" t="str">
        <f>_xlfn.XLOOKUP(Orders[[#This Row],[_SalesRepID]],'Sales team'!A:A,'Sales team'!B:B)</f>
        <v>Shawn Cook</v>
      </c>
      <c r="K7666">
        <v>7</v>
      </c>
      <c r="L7666">
        <v>44</v>
      </c>
      <c r="M7666">
        <v>183</v>
      </c>
      <c r="N7666" t="str">
        <f>_xlfn.XLOOKUP(Orders[[#This Row],[_ProductID]],Products!A:A,Products!C:C)</f>
        <v>Electronics</v>
      </c>
      <c r="O7666">
        <v>6</v>
      </c>
      <c r="P7666">
        <v>0.15</v>
      </c>
      <c r="Q7666" s="2">
        <v>3859.2000000000003</v>
      </c>
      <c r="R7666" s="2">
        <v>2354.1120000000001</v>
      </c>
      <c r="S7666" s="2">
        <v>3280.32</v>
      </c>
      <c r="T7666" s="2">
        <v>926.20800000000008</v>
      </c>
    </row>
    <row r="7667" spans="1:20" x14ac:dyDescent="0.25">
      <c r="A7667" t="s">
        <v>338</v>
      </c>
      <c r="B7667" t="s">
        <v>1</v>
      </c>
      <c r="C7667" t="s">
        <v>46</v>
      </c>
      <c r="D7667" s="1">
        <v>43200</v>
      </c>
      <c r="E7667" s="1">
        <v>43290</v>
      </c>
      <c r="F7667" s="1">
        <v>43310</v>
      </c>
      <c r="G7667" s="1">
        <v>43306</v>
      </c>
      <c r="H7667" s="13">
        <f>Orders[[#This Row],[DeliveryDate]]-Orders[[#This Row],[OrderDate]]</f>
        <v>16</v>
      </c>
      <c r="I7667" t="s">
        <v>3</v>
      </c>
      <c r="J7667" t="str">
        <f>_xlfn.XLOOKUP(Orders[[#This Row],[_SalesRepID]],'Sales team'!A:A,'Sales team'!B:B)</f>
        <v>Jerry Green</v>
      </c>
      <c r="K7667">
        <v>3</v>
      </c>
      <c r="L7667">
        <v>4</v>
      </c>
      <c r="M7667">
        <v>69</v>
      </c>
      <c r="N7667" t="str">
        <f>_xlfn.XLOOKUP(Orders[[#This Row],[_ProductID]],Products!A:A,Products!C:C)</f>
        <v>Home décor</v>
      </c>
      <c r="O7667">
        <v>41</v>
      </c>
      <c r="P7667">
        <v>0.05</v>
      </c>
      <c r="Q7667" s="2">
        <v>167.5</v>
      </c>
      <c r="R7667" s="2">
        <v>100.5</v>
      </c>
      <c r="S7667" s="2">
        <v>954.75</v>
      </c>
      <c r="T7667" s="2">
        <v>351.75</v>
      </c>
    </row>
    <row r="7668" spans="1:20" x14ac:dyDescent="0.25">
      <c r="A7668" t="s">
        <v>339</v>
      </c>
      <c r="B7668" t="s">
        <v>8</v>
      </c>
      <c r="C7668" t="s">
        <v>25</v>
      </c>
      <c r="D7668" s="1">
        <v>43200</v>
      </c>
      <c r="E7668" s="1">
        <v>43290</v>
      </c>
      <c r="F7668" s="1">
        <v>43296</v>
      </c>
      <c r="G7668" s="1">
        <v>43319</v>
      </c>
      <c r="H7668" s="13">
        <f>Orders[[#This Row],[DeliveryDate]]-Orders[[#This Row],[OrderDate]]</f>
        <v>29</v>
      </c>
      <c r="I7668" t="s">
        <v>3</v>
      </c>
      <c r="J7668" t="str">
        <f>_xlfn.XLOOKUP(Orders[[#This Row],[_SalesRepID]],'Sales team'!A:A,'Sales team'!B:B)</f>
        <v>Samuel Fowler</v>
      </c>
      <c r="K7668">
        <v>21</v>
      </c>
      <c r="L7668">
        <v>22</v>
      </c>
      <c r="M7668">
        <v>330</v>
      </c>
      <c r="N7668" t="str">
        <f>_xlfn.XLOOKUP(Orders[[#This Row],[_ProductID]],Products!A:A,Products!C:C)</f>
        <v>Home décor</v>
      </c>
      <c r="O7668">
        <v>24</v>
      </c>
      <c r="P7668">
        <v>0.05</v>
      </c>
      <c r="Q7668" s="2">
        <v>1681.7</v>
      </c>
      <c r="R7668" s="2">
        <v>891.30100000000004</v>
      </c>
      <c r="S7668" s="2">
        <v>12780.92</v>
      </c>
      <c r="T7668" s="2">
        <v>5650.5119999999997</v>
      </c>
    </row>
    <row r="7669" spans="1:20" x14ac:dyDescent="0.25">
      <c r="A7669" t="s">
        <v>340</v>
      </c>
      <c r="B7669" t="s">
        <v>8</v>
      </c>
      <c r="C7669" t="s">
        <v>6</v>
      </c>
      <c r="D7669" s="1">
        <v>43200</v>
      </c>
      <c r="E7669" s="1">
        <v>43290</v>
      </c>
      <c r="F7669" s="1">
        <v>43318</v>
      </c>
      <c r="G7669" s="1">
        <v>43306</v>
      </c>
      <c r="H7669" s="13">
        <f>Orders[[#This Row],[DeliveryDate]]-Orders[[#This Row],[OrderDate]]</f>
        <v>16</v>
      </c>
      <c r="I7669" t="s">
        <v>3</v>
      </c>
      <c r="J7669" t="str">
        <f>_xlfn.XLOOKUP(Orders[[#This Row],[_SalesRepID]],'Sales team'!A:A,'Sales team'!B:B)</f>
        <v>Joe Price</v>
      </c>
      <c r="K7669">
        <v>22</v>
      </c>
      <c r="L7669">
        <v>38</v>
      </c>
      <c r="M7669">
        <v>137</v>
      </c>
      <c r="N7669" t="str">
        <f>_xlfn.XLOOKUP(Orders[[#This Row],[_ProductID]],Products!A:A,Products!C:C)</f>
        <v>Home décor</v>
      </c>
      <c r="O7669">
        <v>3</v>
      </c>
      <c r="P7669">
        <v>0.05</v>
      </c>
      <c r="Q7669" s="2">
        <v>924.6</v>
      </c>
      <c r="R7669" s="2">
        <v>665.71199999999999</v>
      </c>
      <c r="S7669" s="2">
        <v>7026.96</v>
      </c>
      <c r="T7669" s="2">
        <v>1701.2640000000001</v>
      </c>
    </row>
    <row r="7670" spans="1:20" x14ac:dyDescent="0.25">
      <c r="A7670" t="s">
        <v>341</v>
      </c>
      <c r="B7670" t="s">
        <v>8</v>
      </c>
      <c r="C7670" t="s">
        <v>6</v>
      </c>
      <c r="D7670" s="1">
        <v>43200</v>
      </c>
      <c r="E7670" s="1">
        <v>43290</v>
      </c>
      <c r="F7670" s="1">
        <v>43304</v>
      </c>
      <c r="G7670" s="1">
        <v>43300</v>
      </c>
      <c r="H7670" s="13">
        <f>Orders[[#This Row],[DeliveryDate]]-Orders[[#This Row],[OrderDate]]</f>
        <v>10</v>
      </c>
      <c r="I7670" t="s">
        <v>3</v>
      </c>
      <c r="J7670" t="str">
        <f>_xlfn.XLOOKUP(Orders[[#This Row],[_SalesRepID]],'Sales team'!A:A,'Sales team'!B:B)</f>
        <v>Douglas Tucker</v>
      </c>
      <c r="K7670">
        <v>23</v>
      </c>
      <c r="L7670">
        <v>13</v>
      </c>
      <c r="M7670">
        <v>119</v>
      </c>
      <c r="N7670" t="str">
        <f>_xlfn.XLOOKUP(Orders[[#This Row],[_ProductID]],Products!A:A,Products!C:C)</f>
        <v>Home décor</v>
      </c>
      <c r="O7670">
        <v>21</v>
      </c>
      <c r="P7670">
        <v>0.1</v>
      </c>
      <c r="Q7670" s="2">
        <v>3966.4</v>
      </c>
      <c r="R7670" s="2">
        <v>3371.44</v>
      </c>
      <c r="S7670" s="2">
        <v>21418.560000000001</v>
      </c>
      <c r="T7670" s="2">
        <v>1189.9200000000019</v>
      </c>
    </row>
    <row r="7671" spans="1:20" x14ac:dyDescent="0.25">
      <c r="A7671" t="s">
        <v>342</v>
      </c>
      <c r="B7671" t="s">
        <v>5</v>
      </c>
      <c r="C7671" t="s">
        <v>13</v>
      </c>
      <c r="D7671" s="1">
        <v>43200</v>
      </c>
      <c r="E7671" s="1">
        <v>43290</v>
      </c>
      <c r="F7671" s="1">
        <v>43308</v>
      </c>
      <c r="G7671" s="1">
        <v>43306</v>
      </c>
      <c r="H7671" s="13">
        <f>Orders[[#This Row],[DeliveryDate]]-Orders[[#This Row],[OrderDate]]</f>
        <v>16</v>
      </c>
      <c r="I7671" t="s">
        <v>3</v>
      </c>
      <c r="J7671" t="str">
        <f>_xlfn.XLOOKUP(Orders[[#This Row],[_SalesRepID]],'Sales team'!A:A,'Sales team'!B:B)</f>
        <v>Roger Alexander</v>
      </c>
      <c r="K7671">
        <v>15</v>
      </c>
      <c r="L7671">
        <v>19</v>
      </c>
      <c r="M7671">
        <v>283</v>
      </c>
      <c r="N7671" t="str">
        <f>_xlfn.XLOOKUP(Orders[[#This Row],[_ProductID]],Products!A:A,Products!C:C)</f>
        <v>Home décor</v>
      </c>
      <c r="O7671">
        <v>43</v>
      </c>
      <c r="P7671">
        <v>0.1</v>
      </c>
      <c r="Q7671" s="2">
        <v>938</v>
      </c>
      <c r="R7671" s="2">
        <v>450.24</v>
      </c>
      <c r="S7671" s="2">
        <v>5909.4000000000005</v>
      </c>
      <c r="T7671" s="2">
        <v>2757.7200000000003</v>
      </c>
    </row>
    <row r="7672" spans="1:20" x14ac:dyDescent="0.25">
      <c r="A7672" t="s">
        <v>322</v>
      </c>
      <c r="B7672" t="s">
        <v>5</v>
      </c>
      <c r="C7672" t="s">
        <v>6</v>
      </c>
      <c r="D7672" s="1">
        <v>43200</v>
      </c>
      <c r="E7672" s="1">
        <v>43289</v>
      </c>
      <c r="F7672" s="1">
        <v>43303</v>
      </c>
      <c r="G7672" s="1">
        <v>43315</v>
      </c>
      <c r="H7672" s="13">
        <f>Orders[[#This Row],[DeliveryDate]]-Orders[[#This Row],[OrderDate]]</f>
        <v>26</v>
      </c>
      <c r="I7672" t="s">
        <v>3</v>
      </c>
      <c r="J7672" t="str">
        <f>_xlfn.XLOOKUP(Orders[[#This Row],[_SalesRepID]],'Sales team'!A:A,'Sales team'!B:B)</f>
        <v>Nicholas Cunningham</v>
      </c>
      <c r="K7672">
        <v>19</v>
      </c>
      <c r="L7672">
        <v>36</v>
      </c>
      <c r="M7672">
        <v>153</v>
      </c>
      <c r="N7672" t="str">
        <f>_xlfn.XLOOKUP(Orders[[#This Row],[_ProductID]],Products!A:A,Products!C:C)</f>
        <v>Home décor</v>
      </c>
      <c r="O7672">
        <v>31</v>
      </c>
      <c r="P7672">
        <v>7.4999999999999997E-2</v>
      </c>
      <c r="Q7672" s="2">
        <v>1105.5</v>
      </c>
      <c r="R7672" s="2">
        <v>851.23500000000001</v>
      </c>
      <c r="S7672" s="2">
        <v>5112.9375</v>
      </c>
      <c r="T7672" s="2">
        <v>856.76249999999982</v>
      </c>
    </row>
    <row r="7673" spans="1:20" x14ac:dyDescent="0.25">
      <c r="A7673" t="s">
        <v>323</v>
      </c>
      <c r="B7673" t="s">
        <v>5</v>
      </c>
      <c r="C7673" t="s">
        <v>15</v>
      </c>
      <c r="D7673" s="1">
        <v>43200</v>
      </c>
      <c r="E7673" s="1">
        <v>43289</v>
      </c>
      <c r="F7673" s="1">
        <v>43305</v>
      </c>
      <c r="G7673" s="1">
        <v>43297</v>
      </c>
      <c r="H7673" s="13">
        <f>Orders[[#This Row],[DeliveryDate]]-Orders[[#This Row],[OrderDate]]</f>
        <v>8</v>
      </c>
      <c r="I7673" t="s">
        <v>3</v>
      </c>
      <c r="J7673" t="str">
        <f>_xlfn.XLOOKUP(Orders[[#This Row],[_SalesRepID]],'Sales team'!A:A,'Sales team'!B:B)</f>
        <v>Carl Nguyen</v>
      </c>
      <c r="K7673">
        <v>12</v>
      </c>
      <c r="L7673">
        <v>16</v>
      </c>
      <c r="M7673">
        <v>46</v>
      </c>
      <c r="N7673" t="str">
        <f>_xlfn.XLOOKUP(Orders[[#This Row],[_ProductID]],Products!A:A,Products!C:C)</f>
        <v>Home décor</v>
      </c>
      <c r="O7673">
        <v>32</v>
      </c>
      <c r="P7673">
        <v>0.05</v>
      </c>
      <c r="Q7673" s="2">
        <v>1889.4</v>
      </c>
      <c r="R7673" s="2">
        <v>1398.1559999999999</v>
      </c>
      <c r="S7673" s="2">
        <v>12564.51</v>
      </c>
      <c r="T7673" s="2">
        <v>2777.4179999999997</v>
      </c>
    </row>
    <row r="7674" spans="1:20" x14ac:dyDescent="0.25">
      <c r="A7674" t="s">
        <v>324</v>
      </c>
      <c r="B7674" t="s">
        <v>5</v>
      </c>
      <c r="C7674" t="s">
        <v>25</v>
      </c>
      <c r="D7674" s="1">
        <v>43200</v>
      </c>
      <c r="E7674" s="1">
        <v>43289</v>
      </c>
      <c r="F7674" s="1">
        <v>43312</v>
      </c>
      <c r="G7674" s="1">
        <v>43315</v>
      </c>
      <c r="H7674" s="13">
        <f>Orders[[#This Row],[DeliveryDate]]-Orders[[#This Row],[OrderDate]]</f>
        <v>26</v>
      </c>
      <c r="I7674" t="s">
        <v>3</v>
      </c>
      <c r="J7674" t="str">
        <f>_xlfn.XLOOKUP(Orders[[#This Row],[_SalesRepID]],'Sales team'!A:A,'Sales team'!B:B)</f>
        <v>Roger Alexander</v>
      </c>
      <c r="K7674">
        <v>15</v>
      </c>
      <c r="L7674">
        <v>40</v>
      </c>
      <c r="M7674">
        <v>351</v>
      </c>
      <c r="N7674" t="str">
        <f>_xlfn.XLOOKUP(Orders[[#This Row],[_ProductID]],Products!A:A,Products!C:C)</f>
        <v>Kitchen &amp; Dining</v>
      </c>
      <c r="O7674">
        <v>4</v>
      </c>
      <c r="P7674">
        <v>7.4999999999999997E-2</v>
      </c>
      <c r="Q7674" s="2">
        <v>1018.4</v>
      </c>
      <c r="R7674" s="2">
        <v>661.96</v>
      </c>
      <c r="S7674" s="2">
        <v>6594.14</v>
      </c>
      <c r="T7674" s="2">
        <v>1960.42</v>
      </c>
    </row>
    <row r="7675" spans="1:20" x14ac:dyDescent="0.25">
      <c r="A7675" t="s">
        <v>325</v>
      </c>
      <c r="B7675" t="s">
        <v>1</v>
      </c>
      <c r="C7675" t="s">
        <v>13</v>
      </c>
      <c r="D7675" s="1">
        <v>43200</v>
      </c>
      <c r="E7675" s="1">
        <v>43289</v>
      </c>
      <c r="F7675" s="1">
        <v>43302</v>
      </c>
      <c r="G7675" s="1">
        <v>43300</v>
      </c>
      <c r="H7675" s="13">
        <f>Orders[[#This Row],[DeliveryDate]]-Orders[[#This Row],[OrderDate]]</f>
        <v>11</v>
      </c>
      <c r="I7675" t="s">
        <v>3</v>
      </c>
      <c r="J7675" t="str">
        <f>_xlfn.XLOOKUP(Orders[[#This Row],[_SalesRepID]],'Sales team'!A:A,'Sales team'!B:B)</f>
        <v>Jerry Green</v>
      </c>
      <c r="K7675">
        <v>3</v>
      </c>
      <c r="L7675">
        <v>8</v>
      </c>
      <c r="M7675">
        <v>293</v>
      </c>
      <c r="N7675" t="str">
        <f>_xlfn.XLOOKUP(Orders[[#This Row],[_ProductID]],Products!A:A,Products!C:C)</f>
        <v>Home décor</v>
      </c>
      <c r="O7675">
        <v>40</v>
      </c>
      <c r="P7675">
        <v>0.05</v>
      </c>
      <c r="Q7675" s="2">
        <v>3865.9</v>
      </c>
      <c r="R7675" s="2">
        <v>2822.107</v>
      </c>
      <c r="S7675" s="2">
        <v>18363.024999999998</v>
      </c>
      <c r="T7675" s="2">
        <v>4252.489999999998</v>
      </c>
    </row>
    <row r="7676" spans="1:20" x14ac:dyDescent="0.25">
      <c r="A7676" t="s">
        <v>326</v>
      </c>
      <c r="B7676" t="s">
        <v>10</v>
      </c>
      <c r="C7676" t="s">
        <v>2</v>
      </c>
      <c r="D7676" s="1">
        <v>43200</v>
      </c>
      <c r="E7676" s="1">
        <v>43289</v>
      </c>
      <c r="F7676" s="1">
        <v>43291</v>
      </c>
      <c r="G7676" s="1">
        <v>43320</v>
      </c>
      <c r="H7676" s="13">
        <f>Orders[[#This Row],[DeliveryDate]]-Orders[[#This Row],[OrderDate]]</f>
        <v>31</v>
      </c>
      <c r="I7676" t="s">
        <v>3</v>
      </c>
      <c r="J7676" t="str">
        <f>_xlfn.XLOOKUP(Orders[[#This Row],[_SalesRepID]],'Sales team'!A:A,'Sales team'!B:B)</f>
        <v>Carlos Miller</v>
      </c>
      <c r="K7676">
        <v>28</v>
      </c>
      <c r="L7676">
        <v>30</v>
      </c>
      <c r="M7676">
        <v>256</v>
      </c>
      <c r="N7676" t="str">
        <f>_xlfn.XLOOKUP(Orders[[#This Row],[_ProductID]],Products!A:A,Products!C:C)</f>
        <v>Kitchen &amp; Dining</v>
      </c>
      <c r="O7676">
        <v>13</v>
      </c>
      <c r="P7676">
        <v>0.1</v>
      </c>
      <c r="Q7676" s="2">
        <v>998.30000000000007</v>
      </c>
      <c r="R7676" s="2">
        <v>449.23500000000001</v>
      </c>
      <c r="S7676" s="2">
        <v>6289.2900000000009</v>
      </c>
      <c r="T7676" s="2">
        <v>3144.6450000000009</v>
      </c>
    </row>
    <row r="7677" spans="1:20" x14ac:dyDescent="0.25">
      <c r="A7677" t="s">
        <v>327</v>
      </c>
      <c r="B7677" t="s">
        <v>5</v>
      </c>
      <c r="C7677" t="s">
        <v>6</v>
      </c>
      <c r="D7677" s="1">
        <v>43200</v>
      </c>
      <c r="E7677" s="1">
        <v>43289</v>
      </c>
      <c r="F7677" s="1">
        <v>43311</v>
      </c>
      <c r="G7677" s="1">
        <v>43293</v>
      </c>
      <c r="H7677" s="13">
        <f>Orders[[#This Row],[DeliveryDate]]-Orders[[#This Row],[OrderDate]]</f>
        <v>4</v>
      </c>
      <c r="I7677" t="s">
        <v>3</v>
      </c>
      <c r="J7677" t="str">
        <f>_xlfn.XLOOKUP(Orders[[#This Row],[_SalesRepID]],'Sales team'!A:A,'Sales team'!B:B)</f>
        <v>Shawn Wallace</v>
      </c>
      <c r="K7677">
        <v>18</v>
      </c>
      <c r="L7677">
        <v>48</v>
      </c>
      <c r="M7677">
        <v>148</v>
      </c>
      <c r="N7677" t="str">
        <f>_xlfn.XLOOKUP(Orders[[#This Row],[_ProductID]],Products!A:A,Products!C:C)</f>
        <v>Home décor</v>
      </c>
      <c r="O7677">
        <v>31</v>
      </c>
      <c r="P7677">
        <v>7.4999999999999997E-2</v>
      </c>
      <c r="Q7677" s="2">
        <v>254.6</v>
      </c>
      <c r="R7677" s="2">
        <v>127.3</v>
      </c>
      <c r="S7677" s="2">
        <v>471.01</v>
      </c>
      <c r="T7677" s="2">
        <v>216.41</v>
      </c>
    </row>
    <row r="7678" spans="1:20" x14ac:dyDescent="0.25">
      <c r="A7678" t="s">
        <v>328</v>
      </c>
      <c r="B7678" t="s">
        <v>5</v>
      </c>
      <c r="C7678" t="s">
        <v>15</v>
      </c>
      <c r="D7678" s="1">
        <v>43200</v>
      </c>
      <c r="E7678" s="1">
        <v>43289</v>
      </c>
      <c r="F7678" s="1">
        <v>43314</v>
      </c>
      <c r="G7678" s="1">
        <v>43299</v>
      </c>
      <c r="H7678" s="13">
        <f>Orders[[#This Row],[DeliveryDate]]-Orders[[#This Row],[OrderDate]]</f>
        <v>10</v>
      </c>
      <c r="I7678" t="s">
        <v>3</v>
      </c>
      <c r="J7678" t="str">
        <f>_xlfn.XLOOKUP(Orders[[#This Row],[_SalesRepID]],'Sales team'!A:A,'Sales team'!B:B)</f>
        <v>Todd Roberts</v>
      </c>
      <c r="K7678">
        <v>13</v>
      </c>
      <c r="L7678">
        <v>13</v>
      </c>
      <c r="M7678">
        <v>6</v>
      </c>
      <c r="N7678" t="str">
        <f>_xlfn.XLOOKUP(Orders[[#This Row],[_ProductID]],Products!A:A,Products!C:C)</f>
        <v>Furniture</v>
      </c>
      <c r="O7678">
        <v>38</v>
      </c>
      <c r="P7678">
        <v>0.4</v>
      </c>
      <c r="Q7678" s="2">
        <v>703.5</v>
      </c>
      <c r="R7678" s="2">
        <v>316.57499999999999</v>
      </c>
      <c r="S7678" s="2">
        <v>2110.5</v>
      </c>
      <c r="T7678" s="2">
        <v>527.625</v>
      </c>
    </row>
    <row r="7679" spans="1:20" x14ac:dyDescent="0.25">
      <c r="A7679" t="s">
        <v>329</v>
      </c>
      <c r="B7679" t="s">
        <v>8</v>
      </c>
      <c r="C7679" t="s">
        <v>46</v>
      </c>
      <c r="D7679" s="1">
        <v>43200</v>
      </c>
      <c r="E7679" s="1">
        <v>43289</v>
      </c>
      <c r="F7679" s="1">
        <v>43316</v>
      </c>
      <c r="G7679" s="1">
        <v>43312</v>
      </c>
      <c r="H7679" s="13">
        <f>Orders[[#This Row],[DeliveryDate]]-Orders[[#This Row],[OrderDate]]</f>
        <v>23</v>
      </c>
      <c r="I7679" t="s">
        <v>3</v>
      </c>
      <c r="J7679" t="str">
        <f>_xlfn.XLOOKUP(Orders[[#This Row],[_SalesRepID]],'Sales team'!A:A,'Sales team'!B:B)</f>
        <v>Douglas Tucker</v>
      </c>
      <c r="K7679">
        <v>23</v>
      </c>
      <c r="L7679">
        <v>47</v>
      </c>
      <c r="M7679">
        <v>62</v>
      </c>
      <c r="N7679" t="str">
        <f>_xlfn.XLOOKUP(Orders[[#This Row],[_ProductID]],Products!A:A,Products!C:C)</f>
        <v>Kitchen &amp; Dining</v>
      </c>
      <c r="O7679">
        <v>1</v>
      </c>
      <c r="P7679">
        <v>0.05</v>
      </c>
      <c r="Q7679" s="2">
        <v>1092.1000000000001</v>
      </c>
      <c r="R7679" s="2">
        <v>546.05000000000007</v>
      </c>
      <c r="S7679" s="2">
        <v>6224.97</v>
      </c>
      <c r="T7679" s="2">
        <v>2948.67</v>
      </c>
    </row>
    <row r="7680" spans="1:20" x14ac:dyDescent="0.25">
      <c r="A7680" t="s">
        <v>330</v>
      </c>
      <c r="B7680" t="s">
        <v>5</v>
      </c>
      <c r="C7680" t="s">
        <v>46</v>
      </c>
      <c r="D7680" s="1">
        <v>43200</v>
      </c>
      <c r="E7680" s="1">
        <v>43289</v>
      </c>
      <c r="F7680" s="1">
        <v>43308</v>
      </c>
      <c r="G7680" s="1">
        <v>43305</v>
      </c>
      <c r="H7680" s="13">
        <f>Orders[[#This Row],[DeliveryDate]]-Orders[[#This Row],[OrderDate]]</f>
        <v>16</v>
      </c>
      <c r="I7680" t="s">
        <v>3</v>
      </c>
      <c r="J7680" t="str">
        <f>_xlfn.XLOOKUP(Orders[[#This Row],[_SalesRepID]],'Sales team'!A:A,'Sales team'!B:B)</f>
        <v>Anthony Berry</v>
      </c>
      <c r="K7680">
        <v>16</v>
      </c>
      <c r="L7680">
        <v>6</v>
      </c>
      <c r="M7680">
        <v>61</v>
      </c>
      <c r="N7680" t="str">
        <f>_xlfn.XLOOKUP(Orders[[#This Row],[_ProductID]],Products!A:A,Products!C:C)</f>
        <v>Home décor</v>
      </c>
      <c r="O7680">
        <v>3</v>
      </c>
      <c r="P7680">
        <v>0.05</v>
      </c>
      <c r="Q7680" s="2">
        <v>1038.5</v>
      </c>
      <c r="R7680" s="2">
        <v>560.79000000000008</v>
      </c>
      <c r="S7680" s="2">
        <v>3946.2999999999997</v>
      </c>
      <c r="T7680" s="2">
        <v>1703.1399999999994</v>
      </c>
    </row>
    <row r="7681" spans="1:20" x14ac:dyDescent="0.25">
      <c r="A7681" t="s">
        <v>331</v>
      </c>
      <c r="B7681" t="s">
        <v>1</v>
      </c>
      <c r="C7681" t="s">
        <v>6</v>
      </c>
      <c r="D7681" s="1">
        <v>43200</v>
      </c>
      <c r="E7681" s="1">
        <v>43289</v>
      </c>
      <c r="F7681" s="1">
        <v>43313</v>
      </c>
      <c r="G7681" s="1">
        <v>43301</v>
      </c>
      <c r="H7681" s="13">
        <f>Orders[[#This Row],[DeliveryDate]]-Orders[[#This Row],[OrderDate]]</f>
        <v>12</v>
      </c>
      <c r="I7681" t="s">
        <v>3</v>
      </c>
      <c r="J7681" t="str">
        <f>_xlfn.XLOOKUP(Orders[[#This Row],[_SalesRepID]],'Sales team'!A:A,'Sales team'!B:B)</f>
        <v>Jerry Green</v>
      </c>
      <c r="K7681">
        <v>3</v>
      </c>
      <c r="L7681">
        <v>50</v>
      </c>
      <c r="M7681">
        <v>188</v>
      </c>
      <c r="N7681" t="str">
        <f>_xlfn.XLOOKUP(Orders[[#This Row],[_ProductID]],Products!A:A,Products!C:C)</f>
        <v>Kitchen &amp; Dining</v>
      </c>
      <c r="O7681">
        <v>37</v>
      </c>
      <c r="P7681">
        <v>0.15</v>
      </c>
      <c r="Q7681" s="2">
        <v>2398.6</v>
      </c>
      <c r="R7681" s="2">
        <v>1894.894</v>
      </c>
      <c r="S7681" s="2">
        <v>8155.24</v>
      </c>
      <c r="T7681" s="2">
        <v>575.66399999999976</v>
      </c>
    </row>
    <row r="7682" spans="1:20" x14ac:dyDescent="0.25">
      <c r="A7682" t="s">
        <v>317</v>
      </c>
      <c r="B7682" t="s">
        <v>10</v>
      </c>
      <c r="C7682" t="s">
        <v>25</v>
      </c>
      <c r="D7682" s="1">
        <v>43200</v>
      </c>
      <c r="E7682" s="1">
        <v>43288</v>
      </c>
      <c r="F7682" s="1">
        <v>43294</v>
      </c>
      <c r="G7682" s="1">
        <v>43305</v>
      </c>
      <c r="H7682" s="13">
        <f>Orders[[#This Row],[DeliveryDate]]-Orders[[#This Row],[OrderDate]]</f>
        <v>17</v>
      </c>
      <c r="I7682" t="s">
        <v>3</v>
      </c>
      <c r="J7682" t="str">
        <f>_xlfn.XLOOKUP(Orders[[#This Row],[_SalesRepID]],'Sales team'!A:A,'Sales team'!B:B)</f>
        <v>Carlos Miller</v>
      </c>
      <c r="K7682">
        <v>28</v>
      </c>
      <c r="L7682">
        <v>38</v>
      </c>
      <c r="M7682">
        <v>357</v>
      </c>
      <c r="N7682" t="str">
        <f>_xlfn.XLOOKUP(Orders[[#This Row],[_ProductID]],Products!A:A,Products!C:C)</f>
        <v>Kitchen &amp; Dining</v>
      </c>
      <c r="O7682">
        <v>7</v>
      </c>
      <c r="P7682">
        <v>0.3</v>
      </c>
      <c r="Q7682" s="2">
        <v>1842.5</v>
      </c>
      <c r="R7682" s="2">
        <v>1050.2249999999999</v>
      </c>
      <c r="S7682" s="2">
        <v>1289.75</v>
      </c>
      <c r="T7682" s="2">
        <v>239.52500000000009</v>
      </c>
    </row>
    <row r="7683" spans="1:20" x14ac:dyDescent="0.25">
      <c r="A7683" t="s">
        <v>318</v>
      </c>
      <c r="B7683" t="s">
        <v>10</v>
      </c>
      <c r="C7683" t="s">
        <v>13</v>
      </c>
      <c r="D7683" s="1">
        <v>43200</v>
      </c>
      <c r="E7683" s="1">
        <v>43288</v>
      </c>
      <c r="F7683" s="1">
        <v>43302</v>
      </c>
      <c r="G7683" s="1">
        <v>43294</v>
      </c>
      <c r="H7683" s="13">
        <f>Orders[[#This Row],[DeliveryDate]]-Orders[[#This Row],[OrderDate]]</f>
        <v>6</v>
      </c>
      <c r="I7683" t="s">
        <v>3</v>
      </c>
      <c r="J7683" t="str">
        <f>_xlfn.XLOOKUP(Orders[[#This Row],[_SalesRepID]],'Sales team'!A:A,'Sales team'!B:B)</f>
        <v>Shawn Torres</v>
      </c>
      <c r="K7683">
        <v>27</v>
      </c>
      <c r="L7683">
        <v>22</v>
      </c>
      <c r="M7683">
        <v>296</v>
      </c>
      <c r="N7683" t="str">
        <f>_xlfn.XLOOKUP(Orders[[#This Row],[_ProductID]],Products!A:A,Products!C:C)</f>
        <v>Home décor</v>
      </c>
      <c r="O7683">
        <v>35</v>
      </c>
      <c r="P7683">
        <v>0.05</v>
      </c>
      <c r="Q7683" s="2">
        <v>5051.8</v>
      </c>
      <c r="R7683" s="2">
        <v>2930.0439999999999</v>
      </c>
      <c r="S7683" s="2">
        <v>14397.630000000001</v>
      </c>
      <c r="T7683" s="2">
        <v>5607.4980000000014</v>
      </c>
    </row>
    <row r="7684" spans="1:20" x14ac:dyDescent="0.25">
      <c r="A7684" t="s">
        <v>319</v>
      </c>
      <c r="B7684" t="s">
        <v>5</v>
      </c>
      <c r="C7684" t="s">
        <v>2</v>
      </c>
      <c r="D7684" s="1">
        <v>43200</v>
      </c>
      <c r="E7684" s="1">
        <v>43288</v>
      </c>
      <c r="F7684" s="1">
        <v>43301</v>
      </c>
      <c r="G7684" s="1">
        <v>43292</v>
      </c>
      <c r="H7684" s="13">
        <f>Orders[[#This Row],[DeliveryDate]]-Orders[[#This Row],[OrderDate]]</f>
        <v>4</v>
      </c>
      <c r="I7684" t="s">
        <v>3</v>
      </c>
      <c r="J7684" t="str">
        <f>_xlfn.XLOOKUP(Orders[[#This Row],[_SalesRepID]],'Sales team'!A:A,'Sales team'!B:B)</f>
        <v>Paul Holmes</v>
      </c>
      <c r="K7684">
        <v>14</v>
      </c>
      <c r="L7684">
        <v>4</v>
      </c>
      <c r="M7684">
        <v>248</v>
      </c>
      <c r="N7684" t="str">
        <f>_xlfn.XLOOKUP(Orders[[#This Row],[_ProductID]],Products!A:A,Products!C:C)</f>
        <v>Home décor</v>
      </c>
      <c r="O7684">
        <v>39</v>
      </c>
      <c r="P7684">
        <v>7.4999999999999997E-2</v>
      </c>
      <c r="Q7684" s="2">
        <v>1165.8</v>
      </c>
      <c r="R7684" s="2">
        <v>466.32</v>
      </c>
      <c r="S7684" s="2">
        <v>1078.365</v>
      </c>
      <c r="T7684" s="2">
        <v>612.04500000000007</v>
      </c>
    </row>
    <row r="7685" spans="1:20" x14ac:dyDescent="0.25">
      <c r="A7685" t="s">
        <v>320</v>
      </c>
      <c r="B7685" t="s">
        <v>5</v>
      </c>
      <c r="C7685" t="s">
        <v>25</v>
      </c>
      <c r="D7685" s="1">
        <v>43200</v>
      </c>
      <c r="E7685" s="1">
        <v>43288</v>
      </c>
      <c r="F7685" s="1">
        <v>43306</v>
      </c>
      <c r="G7685" s="1">
        <v>43298</v>
      </c>
      <c r="H7685" s="13">
        <f>Orders[[#This Row],[DeliveryDate]]-Orders[[#This Row],[OrderDate]]</f>
        <v>10</v>
      </c>
      <c r="I7685" t="s">
        <v>3</v>
      </c>
      <c r="J7685" t="str">
        <f>_xlfn.XLOOKUP(Orders[[#This Row],[_SalesRepID]],'Sales team'!A:A,'Sales team'!B:B)</f>
        <v>Roger Alexander</v>
      </c>
      <c r="K7685">
        <v>15</v>
      </c>
      <c r="L7685">
        <v>21</v>
      </c>
      <c r="M7685">
        <v>333</v>
      </c>
      <c r="N7685" t="str">
        <f>_xlfn.XLOOKUP(Orders[[#This Row],[_ProductID]],Products!A:A,Products!C:C)</f>
        <v>Home décor</v>
      </c>
      <c r="O7685">
        <v>2</v>
      </c>
      <c r="P7685">
        <v>7.4999999999999997E-2</v>
      </c>
      <c r="Q7685" s="2">
        <v>3966.4</v>
      </c>
      <c r="R7685" s="2">
        <v>2340.1759999999999</v>
      </c>
      <c r="S7685" s="2">
        <v>29351.360000000001</v>
      </c>
      <c r="T7685" s="2">
        <v>10629.952000000001</v>
      </c>
    </row>
    <row r="7686" spans="1:20" x14ac:dyDescent="0.25">
      <c r="A7686" t="s">
        <v>321</v>
      </c>
      <c r="B7686" t="s">
        <v>5</v>
      </c>
      <c r="C7686" t="s">
        <v>13</v>
      </c>
      <c r="D7686" s="1">
        <v>43200</v>
      </c>
      <c r="E7686" s="1">
        <v>43288</v>
      </c>
      <c r="F7686" s="1">
        <v>43306</v>
      </c>
      <c r="G7686" s="1">
        <v>43304</v>
      </c>
      <c r="H7686" s="13">
        <f>Orders[[#This Row],[DeliveryDate]]-Orders[[#This Row],[OrderDate]]</f>
        <v>16</v>
      </c>
      <c r="I7686" t="s">
        <v>3</v>
      </c>
      <c r="J7686" t="str">
        <f>_xlfn.XLOOKUP(Orders[[#This Row],[_SalesRepID]],'Sales team'!A:A,'Sales team'!B:B)</f>
        <v>Todd Roberts</v>
      </c>
      <c r="K7686">
        <v>13</v>
      </c>
      <c r="L7686">
        <v>17</v>
      </c>
      <c r="M7686">
        <v>322</v>
      </c>
      <c r="N7686" t="str">
        <f>_xlfn.XLOOKUP(Orders[[#This Row],[_ProductID]],Products!A:A,Products!C:C)</f>
        <v>Furniture</v>
      </c>
      <c r="O7686">
        <v>22</v>
      </c>
      <c r="P7686">
        <v>0.2</v>
      </c>
      <c r="Q7686" s="2">
        <v>1802.3</v>
      </c>
      <c r="R7686" s="2">
        <v>1495.9089999999999</v>
      </c>
      <c r="S7686" s="2">
        <v>4325.5199999999995</v>
      </c>
      <c r="T7686" s="2">
        <v>-162.20700000000033</v>
      </c>
    </row>
    <row r="7687" spans="1:20" x14ac:dyDescent="0.25">
      <c r="A7687" t="s">
        <v>310</v>
      </c>
      <c r="B7687" t="s">
        <v>8</v>
      </c>
      <c r="C7687" t="s">
        <v>6</v>
      </c>
      <c r="D7687" s="1">
        <v>43200</v>
      </c>
      <c r="E7687" s="1">
        <v>43287</v>
      </c>
      <c r="F7687" s="1">
        <v>43314</v>
      </c>
      <c r="G7687" s="1">
        <v>43313</v>
      </c>
      <c r="H7687" s="13">
        <f>Orders[[#This Row],[DeliveryDate]]-Orders[[#This Row],[OrderDate]]</f>
        <v>26</v>
      </c>
      <c r="I7687" t="s">
        <v>3</v>
      </c>
      <c r="J7687" t="str">
        <f>_xlfn.XLOOKUP(Orders[[#This Row],[_SalesRepID]],'Sales team'!A:A,'Sales team'!B:B)</f>
        <v>Douglas Tucker</v>
      </c>
      <c r="K7687">
        <v>23</v>
      </c>
      <c r="L7687">
        <v>1</v>
      </c>
      <c r="M7687">
        <v>120</v>
      </c>
      <c r="N7687" t="str">
        <f>_xlfn.XLOOKUP(Orders[[#This Row],[_ProductID]],Products!A:A,Products!C:C)</f>
        <v>Home décor</v>
      </c>
      <c r="O7687">
        <v>29</v>
      </c>
      <c r="P7687">
        <v>0.05</v>
      </c>
      <c r="Q7687" s="2">
        <v>5708.4000000000005</v>
      </c>
      <c r="R7687" s="2">
        <v>2682.9480000000003</v>
      </c>
      <c r="S7687" s="2">
        <v>37960.86</v>
      </c>
      <c r="T7687" s="2">
        <v>19180.223999999998</v>
      </c>
    </row>
    <row r="7688" spans="1:20" x14ac:dyDescent="0.25">
      <c r="A7688" t="s">
        <v>311</v>
      </c>
      <c r="B7688" t="s">
        <v>5</v>
      </c>
      <c r="C7688" t="s">
        <v>13</v>
      </c>
      <c r="D7688" s="1">
        <v>43200</v>
      </c>
      <c r="E7688" s="1">
        <v>43287</v>
      </c>
      <c r="F7688" s="1">
        <v>43307</v>
      </c>
      <c r="G7688" s="1">
        <v>43293</v>
      </c>
      <c r="H7688" s="13">
        <f>Orders[[#This Row],[DeliveryDate]]-Orders[[#This Row],[OrderDate]]</f>
        <v>6</v>
      </c>
      <c r="I7688" t="s">
        <v>3</v>
      </c>
      <c r="J7688" t="str">
        <f>_xlfn.XLOOKUP(Orders[[#This Row],[_SalesRepID]],'Sales team'!A:A,'Sales team'!B:B)</f>
        <v>Shawn Wallace</v>
      </c>
      <c r="K7688">
        <v>18</v>
      </c>
      <c r="L7688">
        <v>38</v>
      </c>
      <c r="M7688">
        <v>288</v>
      </c>
      <c r="N7688" t="str">
        <f>_xlfn.XLOOKUP(Orders[[#This Row],[_ProductID]],Products!A:A,Products!C:C)</f>
        <v>Home décor</v>
      </c>
      <c r="O7688">
        <v>40</v>
      </c>
      <c r="P7688">
        <v>0.3</v>
      </c>
      <c r="Q7688" s="2">
        <v>1038.5</v>
      </c>
      <c r="R7688" s="2">
        <v>830.80000000000007</v>
      </c>
      <c r="S7688" s="2">
        <v>726.94999999999993</v>
      </c>
      <c r="T7688" s="2">
        <v>-103.85000000000014</v>
      </c>
    </row>
    <row r="7689" spans="1:20" x14ac:dyDescent="0.25">
      <c r="A7689" t="s">
        <v>312</v>
      </c>
      <c r="B7689" t="s">
        <v>1</v>
      </c>
      <c r="C7689" t="s">
        <v>15</v>
      </c>
      <c r="D7689" s="1">
        <v>43200</v>
      </c>
      <c r="E7689" s="1">
        <v>43287</v>
      </c>
      <c r="F7689" s="1">
        <v>43290</v>
      </c>
      <c r="G7689" s="1">
        <v>43299</v>
      </c>
      <c r="H7689" s="13">
        <f>Orders[[#This Row],[DeliveryDate]]-Orders[[#This Row],[OrderDate]]</f>
        <v>12</v>
      </c>
      <c r="I7689" t="s">
        <v>3</v>
      </c>
      <c r="J7689" t="str">
        <f>_xlfn.XLOOKUP(Orders[[#This Row],[_SalesRepID]],'Sales team'!A:A,'Sales team'!B:B)</f>
        <v>Stephen Payne</v>
      </c>
      <c r="K7689">
        <v>5</v>
      </c>
      <c r="L7689">
        <v>43</v>
      </c>
      <c r="M7689">
        <v>19</v>
      </c>
      <c r="N7689" t="str">
        <f>_xlfn.XLOOKUP(Orders[[#This Row],[_ProductID]],Products!A:A,Products!C:C)</f>
        <v>Home décor</v>
      </c>
      <c r="O7689">
        <v>35</v>
      </c>
      <c r="P7689">
        <v>0.15</v>
      </c>
      <c r="Q7689" s="2">
        <v>3993.2000000000003</v>
      </c>
      <c r="R7689" s="2">
        <v>3234.4920000000006</v>
      </c>
      <c r="S7689" s="2">
        <v>13576.880000000001</v>
      </c>
      <c r="T7689" s="2">
        <v>638.91199999999844</v>
      </c>
    </row>
    <row r="7690" spans="1:20" x14ac:dyDescent="0.25">
      <c r="A7690" t="s">
        <v>313</v>
      </c>
      <c r="B7690" t="s">
        <v>5</v>
      </c>
      <c r="C7690" t="s">
        <v>6</v>
      </c>
      <c r="D7690" s="1">
        <v>43100</v>
      </c>
      <c r="E7690" s="1">
        <v>43287</v>
      </c>
      <c r="F7690" s="1">
        <v>43313</v>
      </c>
      <c r="G7690" s="1">
        <v>43297</v>
      </c>
      <c r="H7690" s="13">
        <f>Orders[[#This Row],[DeliveryDate]]-Orders[[#This Row],[OrderDate]]</f>
        <v>10</v>
      </c>
      <c r="I7690" t="s">
        <v>3</v>
      </c>
      <c r="J7690" t="str">
        <f>_xlfn.XLOOKUP(Orders[[#This Row],[_SalesRepID]],'Sales team'!A:A,'Sales team'!B:B)</f>
        <v>Anthony Berry</v>
      </c>
      <c r="K7690">
        <v>16</v>
      </c>
      <c r="L7690">
        <v>14</v>
      </c>
      <c r="M7690">
        <v>191</v>
      </c>
      <c r="N7690" t="str">
        <f>_xlfn.XLOOKUP(Orders[[#This Row],[_ProductID]],Products!A:A,Products!C:C)</f>
        <v>Home décor</v>
      </c>
      <c r="O7690">
        <v>33</v>
      </c>
      <c r="P7690">
        <v>0.2</v>
      </c>
      <c r="Q7690" s="2">
        <v>1085.4000000000001</v>
      </c>
      <c r="R7690" s="2">
        <v>792.3420000000001</v>
      </c>
      <c r="S7690" s="2">
        <v>6946.5600000000013</v>
      </c>
      <c r="T7690" s="2">
        <v>607.82400000000052</v>
      </c>
    </row>
    <row r="7691" spans="1:20" x14ac:dyDescent="0.25">
      <c r="A7691" t="s">
        <v>314</v>
      </c>
      <c r="B7691" t="s">
        <v>5</v>
      </c>
      <c r="C7691" t="s">
        <v>13</v>
      </c>
      <c r="D7691" s="1">
        <v>43200</v>
      </c>
      <c r="E7691" s="1">
        <v>43287</v>
      </c>
      <c r="F7691" s="1">
        <v>43302</v>
      </c>
      <c r="G7691" s="1">
        <v>43300</v>
      </c>
      <c r="H7691" s="13">
        <f>Orders[[#This Row],[DeliveryDate]]-Orders[[#This Row],[OrderDate]]</f>
        <v>13</v>
      </c>
      <c r="I7691" t="s">
        <v>3</v>
      </c>
      <c r="J7691" t="str">
        <f>_xlfn.XLOOKUP(Orders[[#This Row],[_SalesRepID]],'Sales team'!A:A,'Sales team'!B:B)</f>
        <v>Carl Nguyen</v>
      </c>
      <c r="K7691">
        <v>12</v>
      </c>
      <c r="L7691">
        <v>36</v>
      </c>
      <c r="M7691">
        <v>278</v>
      </c>
      <c r="N7691" t="str">
        <f>_xlfn.XLOOKUP(Orders[[#This Row],[_ProductID]],Products!A:A,Products!C:C)</f>
        <v>Home décor</v>
      </c>
      <c r="O7691">
        <v>23</v>
      </c>
      <c r="P7691">
        <v>0.1</v>
      </c>
      <c r="Q7691" s="2">
        <v>3886</v>
      </c>
      <c r="R7691" s="2">
        <v>2020.72</v>
      </c>
      <c r="S7691" s="2">
        <v>24481.8</v>
      </c>
      <c r="T7691" s="2">
        <v>10336.759999999998</v>
      </c>
    </row>
    <row r="7692" spans="1:20" x14ac:dyDescent="0.25">
      <c r="A7692" t="s">
        <v>315</v>
      </c>
      <c r="B7692" t="s">
        <v>1</v>
      </c>
      <c r="C7692" t="s">
        <v>13</v>
      </c>
      <c r="D7692" s="1">
        <v>43200</v>
      </c>
      <c r="E7692" s="1">
        <v>43287</v>
      </c>
      <c r="F7692" s="1">
        <v>43302</v>
      </c>
      <c r="G7692" s="1">
        <v>43319</v>
      </c>
      <c r="H7692" s="13">
        <f>Orders[[#This Row],[DeliveryDate]]-Orders[[#This Row],[OrderDate]]</f>
        <v>32</v>
      </c>
      <c r="I7692" t="s">
        <v>3</v>
      </c>
      <c r="J7692" t="str">
        <f>_xlfn.XLOOKUP(Orders[[#This Row],[_SalesRepID]],'Sales team'!A:A,'Sales team'!B:B)</f>
        <v>Joshua Bennett</v>
      </c>
      <c r="K7692">
        <v>6</v>
      </c>
      <c r="L7692">
        <v>21</v>
      </c>
      <c r="M7692">
        <v>294</v>
      </c>
      <c r="N7692" t="str">
        <f>_xlfn.XLOOKUP(Orders[[#This Row],[_ProductID]],Products!A:A,Products!C:C)</f>
        <v>Kitchen &amp; Dining</v>
      </c>
      <c r="O7692">
        <v>4</v>
      </c>
      <c r="P7692">
        <v>0.2</v>
      </c>
      <c r="Q7692" s="2">
        <v>3986.5</v>
      </c>
      <c r="R7692" s="2">
        <v>2670.9550000000004</v>
      </c>
      <c r="S7692" s="2">
        <v>9567.6</v>
      </c>
      <c r="T7692" s="2">
        <v>1554.7349999999988</v>
      </c>
    </row>
    <row r="7693" spans="1:20" x14ac:dyDescent="0.25">
      <c r="A7693" t="s">
        <v>316</v>
      </c>
      <c r="B7693" t="s">
        <v>5</v>
      </c>
      <c r="C7693" t="s">
        <v>6</v>
      </c>
      <c r="D7693" s="1">
        <v>43200</v>
      </c>
      <c r="E7693" s="1">
        <v>43287</v>
      </c>
      <c r="F7693" s="1">
        <v>43308</v>
      </c>
      <c r="G7693" s="1">
        <v>43294</v>
      </c>
      <c r="H7693" s="13">
        <f>Orders[[#This Row],[DeliveryDate]]-Orders[[#This Row],[OrderDate]]</f>
        <v>7</v>
      </c>
      <c r="I7693" t="s">
        <v>3</v>
      </c>
      <c r="J7693" t="str">
        <f>_xlfn.XLOOKUP(Orders[[#This Row],[_SalesRepID]],'Sales team'!A:A,'Sales team'!B:B)</f>
        <v>Shawn Wallace</v>
      </c>
      <c r="K7693">
        <v>18</v>
      </c>
      <c r="L7693">
        <v>41</v>
      </c>
      <c r="M7693">
        <v>120</v>
      </c>
      <c r="N7693" t="str">
        <f>_xlfn.XLOOKUP(Orders[[#This Row],[_ProductID]],Products!A:A,Products!C:C)</f>
        <v>Home décor</v>
      </c>
      <c r="O7693">
        <v>32</v>
      </c>
      <c r="P7693">
        <v>7.4999999999999997E-2</v>
      </c>
      <c r="Q7693" s="2">
        <v>1206</v>
      </c>
      <c r="R7693" s="2">
        <v>988.92</v>
      </c>
      <c r="S7693" s="2">
        <v>3346.65</v>
      </c>
      <c r="T7693" s="2">
        <v>379.89000000000033</v>
      </c>
    </row>
    <row r="7694" spans="1:20" x14ac:dyDescent="0.25">
      <c r="A7694" t="s">
        <v>301</v>
      </c>
      <c r="B7694" t="s">
        <v>5</v>
      </c>
      <c r="C7694" t="s">
        <v>2</v>
      </c>
      <c r="D7694" s="1">
        <v>43200</v>
      </c>
      <c r="E7694" s="1">
        <v>43286</v>
      </c>
      <c r="F7694" s="1">
        <v>43297</v>
      </c>
      <c r="G7694" s="1">
        <v>43297</v>
      </c>
      <c r="H7694" s="13">
        <f>Orders[[#This Row],[DeliveryDate]]-Orders[[#This Row],[OrderDate]]</f>
        <v>11</v>
      </c>
      <c r="I7694" t="s">
        <v>3</v>
      </c>
      <c r="J7694" t="str">
        <f>_xlfn.XLOOKUP(Orders[[#This Row],[_SalesRepID]],'Sales team'!A:A,'Sales team'!B:B)</f>
        <v>Todd Roberts</v>
      </c>
      <c r="K7694">
        <v>13</v>
      </c>
      <c r="L7694">
        <v>30</v>
      </c>
      <c r="M7694">
        <v>242</v>
      </c>
      <c r="N7694" t="str">
        <f>_xlfn.XLOOKUP(Orders[[#This Row],[_ProductID]],Products!A:A,Products!C:C)</f>
        <v>Electronics</v>
      </c>
      <c r="O7694">
        <v>28</v>
      </c>
      <c r="P7694">
        <v>0.1</v>
      </c>
      <c r="Q7694" s="2">
        <v>676.7</v>
      </c>
      <c r="R7694" s="2">
        <v>466.923</v>
      </c>
      <c r="S7694" s="2">
        <v>1827.0900000000001</v>
      </c>
      <c r="T7694" s="2">
        <v>426.32100000000014</v>
      </c>
    </row>
    <row r="7695" spans="1:20" x14ac:dyDescent="0.25">
      <c r="A7695" t="s">
        <v>302</v>
      </c>
      <c r="B7695" t="s">
        <v>1</v>
      </c>
      <c r="C7695" t="s">
        <v>6</v>
      </c>
      <c r="D7695" s="1">
        <v>43200</v>
      </c>
      <c r="E7695" s="1">
        <v>43286</v>
      </c>
      <c r="F7695" s="1">
        <v>43292</v>
      </c>
      <c r="G7695" s="1">
        <v>43313</v>
      </c>
      <c r="H7695" s="13">
        <f>Orders[[#This Row],[DeliveryDate]]-Orders[[#This Row],[OrderDate]]</f>
        <v>27</v>
      </c>
      <c r="I7695" t="s">
        <v>3</v>
      </c>
      <c r="J7695" t="str">
        <f>_xlfn.XLOOKUP(Orders[[#This Row],[_SalesRepID]],'Sales team'!A:A,'Sales team'!B:B)</f>
        <v>Chris Armstrong</v>
      </c>
      <c r="K7695">
        <v>4</v>
      </c>
      <c r="L7695">
        <v>47</v>
      </c>
      <c r="M7695">
        <v>162</v>
      </c>
      <c r="N7695" t="str">
        <f>_xlfn.XLOOKUP(Orders[[#This Row],[_ProductID]],Products!A:A,Products!C:C)</f>
        <v>Home décor</v>
      </c>
      <c r="O7695">
        <v>24</v>
      </c>
      <c r="P7695">
        <v>7.4999999999999997E-2</v>
      </c>
      <c r="Q7695" s="2">
        <v>167.5</v>
      </c>
      <c r="R7695" s="2">
        <v>82.075000000000003</v>
      </c>
      <c r="S7695" s="2">
        <v>309.875</v>
      </c>
      <c r="T7695" s="2">
        <v>145.72499999999999</v>
      </c>
    </row>
    <row r="7696" spans="1:20" x14ac:dyDescent="0.25">
      <c r="A7696" t="s">
        <v>303</v>
      </c>
      <c r="B7696" t="s">
        <v>1</v>
      </c>
      <c r="C7696" t="s">
        <v>2</v>
      </c>
      <c r="D7696" s="1">
        <v>43200</v>
      </c>
      <c r="E7696" s="1">
        <v>43286</v>
      </c>
      <c r="F7696" s="1">
        <v>43290</v>
      </c>
      <c r="G7696" s="1">
        <v>43291</v>
      </c>
      <c r="H7696" s="13">
        <f>Orders[[#This Row],[DeliveryDate]]-Orders[[#This Row],[OrderDate]]</f>
        <v>5</v>
      </c>
      <c r="I7696" t="s">
        <v>3</v>
      </c>
      <c r="J7696" t="str">
        <f>_xlfn.XLOOKUP(Orders[[#This Row],[_SalesRepID]],'Sales team'!A:A,'Sales team'!B:B)</f>
        <v>Chris Armstrong</v>
      </c>
      <c r="K7696">
        <v>4</v>
      </c>
      <c r="L7696">
        <v>26</v>
      </c>
      <c r="M7696">
        <v>255</v>
      </c>
      <c r="N7696" t="str">
        <f>_xlfn.XLOOKUP(Orders[[#This Row],[_ProductID]],Products!A:A,Products!C:C)</f>
        <v>Furniture</v>
      </c>
      <c r="O7696">
        <v>12</v>
      </c>
      <c r="P7696">
        <v>7.4999999999999997E-2</v>
      </c>
      <c r="Q7696" s="2">
        <v>1118.9000000000001</v>
      </c>
      <c r="R7696" s="2">
        <v>895.12000000000012</v>
      </c>
      <c r="S7696" s="2">
        <v>5174.9125000000004</v>
      </c>
      <c r="T7696" s="2">
        <v>699.3125</v>
      </c>
    </row>
    <row r="7697" spans="1:20" x14ac:dyDescent="0.25">
      <c r="A7697" t="s">
        <v>304</v>
      </c>
      <c r="B7697" t="s">
        <v>10</v>
      </c>
      <c r="C7697" t="s">
        <v>15</v>
      </c>
      <c r="D7697" s="1">
        <v>43200</v>
      </c>
      <c r="E7697" s="1">
        <v>43286</v>
      </c>
      <c r="F7697" s="1">
        <v>43311</v>
      </c>
      <c r="G7697" s="1">
        <v>43299</v>
      </c>
      <c r="H7697" s="13">
        <f>Orders[[#This Row],[DeliveryDate]]-Orders[[#This Row],[OrderDate]]</f>
        <v>13</v>
      </c>
      <c r="I7697" t="s">
        <v>3</v>
      </c>
      <c r="J7697" t="str">
        <f>_xlfn.XLOOKUP(Orders[[#This Row],[_SalesRepID]],'Sales team'!A:A,'Sales team'!B:B)</f>
        <v>Donald Reynolds</v>
      </c>
      <c r="K7697">
        <v>26</v>
      </c>
      <c r="L7697">
        <v>17</v>
      </c>
      <c r="M7697">
        <v>24</v>
      </c>
      <c r="N7697" t="str">
        <f>_xlfn.XLOOKUP(Orders[[#This Row],[_ProductID]],Products!A:A,Products!C:C)</f>
        <v>Home décor</v>
      </c>
      <c r="O7697">
        <v>32</v>
      </c>
      <c r="P7697">
        <v>7.4999999999999997E-2</v>
      </c>
      <c r="Q7697" s="2">
        <v>1139</v>
      </c>
      <c r="R7697" s="2">
        <v>933.9799999999999</v>
      </c>
      <c r="S7697" s="2">
        <v>3160.7250000000004</v>
      </c>
      <c r="T7697" s="2">
        <v>358.78500000000076</v>
      </c>
    </row>
    <row r="7698" spans="1:20" x14ac:dyDescent="0.25">
      <c r="A7698" t="s">
        <v>305</v>
      </c>
      <c r="B7698" t="s">
        <v>1</v>
      </c>
      <c r="C7698" t="s">
        <v>13</v>
      </c>
      <c r="D7698" s="1">
        <v>43200</v>
      </c>
      <c r="E7698" s="1">
        <v>43286</v>
      </c>
      <c r="F7698" s="1">
        <v>43297</v>
      </c>
      <c r="G7698" s="1">
        <v>43306</v>
      </c>
      <c r="H7698" s="13">
        <f>Orders[[#This Row],[DeliveryDate]]-Orders[[#This Row],[OrderDate]]</f>
        <v>20</v>
      </c>
      <c r="I7698" t="s">
        <v>3</v>
      </c>
      <c r="J7698" t="str">
        <f>_xlfn.XLOOKUP(Orders[[#This Row],[_SalesRepID]],'Sales team'!A:A,'Sales team'!B:B)</f>
        <v>George Lewis</v>
      </c>
      <c r="K7698">
        <v>8</v>
      </c>
      <c r="L7698">
        <v>44</v>
      </c>
      <c r="M7698">
        <v>278</v>
      </c>
      <c r="N7698" t="str">
        <f>_xlfn.XLOOKUP(Orders[[#This Row],[_ProductID]],Products!A:A,Products!C:C)</f>
        <v>Home décor</v>
      </c>
      <c r="O7698">
        <v>41</v>
      </c>
      <c r="P7698">
        <v>0.1</v>
      </c>
      <c r="Q7698" s="2">
        <v>1748.7</v>
      </c>
      <c r="R7698" s="2">
        <v>751.94100000000003</v>
      </c>
      <c r="S7698" s="2">
        <v>6295.3200000000006</v>
      </c>
      <c r="T7698" s="2">
        <v>3287.5560000000005</v>
      </c>
    </row>
    <row r="7699" spans="1:20" x14ac:dyDescent="0.25">
      <c r="A7699" t="s">
        <v>306</v>
      </c>
      <c r="B7699" t="s">
        <v>1</v>
      </c>
      <c r="C7699" t="s">
        <v>2</v>
      </c>
      <c r="D7699" s="1">
        <v>43200</v>
      </c>
      <c r="E7699" s="1">
        <v>43286</v>
      </c>
      <c r="F7699" s="1">
        <v>43299</v>
      </c>
      <c r="G7699" s="1">
        <v>43293</v>
      </c>
      <c r="H7699" s="13">
        <f>Orders[[#This Row],[DeliveryDate]]-Orders[[#This Row],[OrderDate]]</f>
        <v>7</v>
      </c>
      <c r="I7699" t="s">
        <v>3</v>
      </c>
      <c r="J7699" t="str">
        <f>_xlfn.XLOOKUP(Orders[[#This Row],[_SalesRepID]],'Sales team'!A:A,'Sales team'!B:B)</f>
        <v>Stephen Payne</v>
      </c>
      <c r="K7699">
        <v>5</v>
      </c>
      <c r="L7699">
        <v>13</v>
      </c>
      <c r="M7699">
        <v>258</v>
      </c>
      <c r="N7699" t="str">
        <f>_xlfn.XLOOKUP(Orders[[#This Row],[_ProductID]],Products!A:A,Products!C:C)</f>
        <v>Home décor</v>
      </c>
      <c r="O7699">
        <v>27</v>
      </c>
      <c r="P7699">
        <v>0.05</v>
      </c>
      <c r="Q7699" s="2">
        <v>1728.6000000000001</v>
      </c>
      <c r="R7699" s="2">
        <v>1140.8760000000002</v>
      </c>
      <c r="S7699" s="2">
        <v>13137.36</v>
      </c>
      <c r="T7699" s="2">
        <v>4010.351999999999</v>
      </c>
    </row>
    <row r="7700" spans="1:20" x14ac:dyDescent="0.25">
      <c r="A7700" t="s">
        <v>307</v>
      </c>
      <c r="B7700" t="s">
        <v>10</v>
      </c>
      <c r="C7700" t="s">
        <v>6</v>
      </c>
      <c r="D7700" s="1">
        <v>43200</v>
      </c>
      <c r="E7700" s="1">
        <v>43286</v>
      </c>
      <c r="F7700" s="1">
        <v>43297</v>
      </c>
      <c r="G7700" s="1">
        <v>43312</v>
      </c>
      <c r="H7700" s="13">
        <f>Orders[[#This Row],[DeliveryDate]]-Orders[[#This Row],[OrderDate]]</f>
        <v>26</v>
      </c>
      <c r="I7700" t="s">
        <v>3</v>
      </c>
      <c r="J7700" t="str">
        <f>_xlfn.XLOOKUP(Orders[[#This Row],[_SalesRepID]],'Sales team'!A:A,'Sales team'!B:B)</f>
        <v>Shawn Torres</v>
      </c>
      <c r="K7700">
        <v>27</v>
      </c>
      <c r="L7700">
        <v>13</v>
      </c>
      <c r="M7700">
        <v>183</v>
      </c>
      <c r="N7700" t="str">
        <f>_xlfn.XLOOKUP(Orders[[#This Row],[_ProductID]],Products!A:A,Products!C:C)</f>
        <v>Home décor</v>
      </c>
      <c r="O7700">
        <v>23</v>
      </c>
      <c r="P7700">
        <v>7.4999999999999997E-2</v>
      </c>
      <c r="Q7700" s="2">
        <v>1112.2</v>
      </c>
      <c r="R7700" s="2">
        <v>500.49</v>
      </c>
      <c r="S7700" s="2">
        <v>8230.2800000000007</v>
      </c>
      <c r="T7700" s="2">
        <v>4226.3600000000006</v>
      </c>
    </row>
    <row r="7701" spans="1:20" x14ac:dyDescent="0.25">
      <c r="A7701" t="s">
        <v>308</v>
      </c>
      <c r="B7701" t="s">
        <v>1</v>
      </c>
      <c r="C7701" t="s">
        <v>15</v>
      </c>
      <c r="D7701" s="1">
        <v>43200</v>
      </c>
      <c r="E7701" s="1">
        <v>43286</v>
      </c>
      <c r="F7701" s="1">
        <v>43294</v>
      </c>
      <c r="G7701" s="1">
        <v>43300</v>
      </c>
      <c r="H7701" s="13">
        <f>Orders[[#This Row],[DeliveryDate]]-Orders[[#This Row],[OrderDate]]</f>
        <v>14</v>
      </c>
      <c r="I7701" t="s">
        <v>3</v>
      </c>
      <c r="J7701" t="str">
        <f>_xlfn.XLOOKUP(Orders[[#This Row],[_SalesRepID]],'Sales team'!A:A,'Sales team'!B:B)</f>
        <v>Jerry Green</v>
      </c>
      <c r="K7701">
        <v>3</v>
      </c>
      <c r="L7701">
        <v>9</v>
      </c>
      <c r="M7701">
        <v>58</v>
      </c>
      <c r="N7701" t="str">
        <f>_xlfn.XLOOKUP(Orders[[#This Row],[_ProductID]],Products!A:A,Products!C:C)</f>
        <v>Kitchen &amp; Dining</v>
      </c>
      <c r="O7701">
        <v>1</v>
      </c>
      <c r="P7701">
        <v>0.05</v>
      </c>
      <c r="Q7701" s="2">
        <v>2385.2000000000003</v>
      </c>
      <c r="R7701" s="2">
        <v>1454.9720000000002</v>
      </c>
      <c r="S7701" s="2">
        <v>13595.64</v>
      </c>
      <c r="T7701" s="2">
        <v>4865.8079999999973</v>
      </c>
    </row>
    <row r="7702" spans="1:20" x14ac:dyDescent="0.25">
      <c r="A7702" t="s">
        <v>309</v>
      </c>
      <c r="B7702" t="s">
        <v>10</v>
      </c>
      <c r="C7702" t="s">
        <v>46</v>
      </c>
      <c r="D7702" s="1">
        <v>43100</v>
      </c>
      <c r="E7702" s="1">
        <v>43286</v>
      </c>
      <c r="F7702" s="1">
        <v>43291</v>
      </c>
      <c r="G7702" s="1">
        <v>43299</v>
      </c>
      <c r="H7702" s="13">
        <f>Orders[[#This Row],[DeliveryDate]]-Orders[[#This Row],[OrderDate]]</f>
        <v>13</v>
      </c>
      <c r="I7702" t="s">
        <v>3</v>
      </c>
      <c r="J7702" t="str">
        <f>_xlfn.XLOOKUP(Orders[[#This Row],[_SalesRepID]],'Sales team'!A:A,'Sales team'!B:B)</f>
        <v>Donald Reynolds</v>
      </c>
      <c r="K7702">
        <v>26</v>
      </c>
      <c r="L7702">
        <v>18</v>
      </c>
      <c r="M7702">
        <v>83</v>
      </c>
      <c r="N7702" t="str">
        <f>_xlfn.XLOOKUP(Orders[[#This Row],[_ProductID]],Products!A:A,Products!C:C)</f>
        <v>Home décor</v>
      </c>
      <c r="O7702">
        <v>3</v>
      </c>
      <c r="P7702">
        <v>0.3</v>
      </c>
      <c r="Q7702" s="2">
        <v>221.1</v>
      </c>
      <c r="R7702" s="2">
        <v>172.458</v>
      </c>
      <c r="S7702" s="2">
        <v>1238.1599999999999</v>
      </c>
      <c r="T7702" s="2">
        <v>-141.50400000000013</v>
      </c>
    </row>
    <row r="7703" spans="1:20" x14ac:dyDescent="0.25">
      <c r="A7703" t="s">
        <v>288</v>
      </c>
      <c r="B7703" t="s">
        <v>1</v>
      </c>
      <c r="C7703" t="s">
        <v>6</v>
      </c>
      <c r="D7703" s="1">
        <v>43200</v>
      </c>
      <c r="E7703" s="1">
        <v>43285</v>
      </c>
      <c r="F7703" s="1">
        <v>43305</v>
      </c>
      <c r="G7703" s="1">
        <v>43301</v>
      </c>
      <c r="H7703" s="13">
        <f>Orders[[#This Row],[DeliveryDate]]-Orders[[#This Row],[OrderDate]]</f>
        <v>16</v>
      </c>
      <c r="I7703" t="s">
        <v>3</v>
      </c>
      <c r="J7703" t="str">
        <f>_xlfn.XLOOKUP(Orders[[#This Row],[_SalesRepID]],'Sales team'!A:A,'Sales team'!B:B)</f>
        <v>Chris Armstrong</v>
      </c>
      <c r="K7703">
        <v>4</v>
      </c>
      <c r="L7703">
        <v>10</v>
      </c>
      <c r="M7703">
        <v>199</v>
      </c>
      <c r="N7703" t="str">
        <f>_xlfn.XLOOKUP(Orders[[#This Row],[_ProductID]],Products!A:A,Products!C:C)</f>
        <v>Furniture</v>
      </c>
      <c r="O7703">
        <v>20</v>
      </c>
      <c r="P7703">
        <v>0.05</v>
      </c>
      <c r="Q7703" s="2">
        <v>924.6</v>
      </c>
      <c r="R7703" s="2">
        <v>536.26800000000003</v>
      </c>
      <c r="S7703" s="2">
        <v>3513.48</v>
      </c>
      <c r="T7703" s="2">
        <v>1368.4079999999999</v>
      </c>
    </row>
    <row r="7704" spans="1:20" x14ac:dyDescent="0.25">
      <c r="A7704" t="s">
        <v>289</v>
      </c>
      <c r="B7704" t="s">
        <v>5</v>
      </c>
      <c r="C7704" t="s">
        <v>6</v>
      </c>
      <c r="D7704" s="1">
        <v>43200</v>
      </c>
      <c r="E7704" s="1">
        <v>43285</v>
      </c>
      <c r="F7704" s="1">
        <v>43312</v>
      </c>
      <c r="G7704" s="1">
        <v>43305</v>
      </c>
      <c r="H7704" s="13">
        <f>Orders[[#This Row],[DeliveryDate]]-Orders[[#This Row],[OrderDate]]</f>
        <v>20</v>
      </c>
      <c r="I7704" t="s">
        <v>3</v>
      </c>
      <c r="J7704" t="str">
        <f>_xlfn.XLOOKUP(Orders[[#This Row],[_SalesRepID]],'Sales team'!A:A,'Sales team'!B:B)</f>
        <v>Frank Brown</v>
      </c>
      <c r="K7704">
        <v>17</v>
      </c>
      <c r="L7704">
        <v>45</v>
      </c>
      <c r="M7704">
        <v>182</v>
      </c>
      <c r="N7704" t="str">
        <f>_xlfn.XLOOKUP(Orders[[#This Row],[_ProductID]],Products!A:A,Products!C:C)</f>
        <v>Furniture</v>
      </c>
      <c r="O7704">
        <v>22</v>
      </c>
      <c r="P7704">
        <v>0.05</v>
      </c>
      <c r="Q7704" s="2">
        <v>1018.4</v>
      </c>
      <c r="R7704" s="2">
        <v>794.35199999999998</v>
      </c>
      <c r="S7704" s="2">
        <v>7739.8399999999992</v>
      </c>
      <c r="T7704" s="2">
        <v>1385.0239999999994</v>
      </c>
    </row>
    <row r="7705" spans="1:20" x14ac:dyDescent="0.25">
      <c r="A7705" t="s">
        <v>290</v>
      </c>
      <c r="B7705" t="s">
        <v>1</v>
      </c>
      <c r="C7705" t="s">
        <v>25</v>
      </c>
      <c r="D7705" s="1">
        <v>43200</v>
      </c>
      <c r="E7705" s="1">
        <v>43285</v>
      </c>
      <c r="F7705" s="1">
        <v>43306</v>
      </c>
      <c r="G7705" s="1">
        <v>43291</v>
      </c>
      <c r="H7705" s="13">
        <f>Orders[[#This Row],[DeliveryDate]]-Orders[[#This Row],[OrderDate]]</f>
        <v>6</v>
      </c>
      <c r="I7705" t="s">
        <v>3</v>
      </c>
      <c r="J7705" t="str">
        <f>_xlfn.XLOOKUP(Orders[[#This Row],[_SalesRepID]],'Sales team'!A:A,'Sales team'!B:B)</f>
        <v>Adam Hernandez</v>
      </c>
      <c r="K7705">
        <v>1</v>
      </c>
      <c r="L7705">
        <v>19</v>
      </c>
      <c r="M7705">
        <v>358</v>
      </c>
      <c r="N7705" t="str">
        <f>_xlfn.XLOOKUP(Orders[[#This Row],[_ProductID]],Products!A:A,Products!C:C)</f>
        <v>Kitchen &amp; Dining</v>
      </c>
      <c r="O7705">
        <v>13</v>
      </c>
      <c r="P7705">
        <v>0.2</v>
      </c>
      <c r="Q7705" s="2">
        <v>1788.9</v>
      </c>
      <c r="R7705" s="2">
        <v>1305.8969999999999</v>
      </c>
      <c r="S7705" s="2">
        <v>10017.840000000002</v>
      </c>
      <c r="T7705" s="2">
        <v>876.56100000000333</v>
      </c>
    </row>
    <row r="7706" spans="1:20" x14ac:dyDescent="0.25">
      <c r="A7706" t="s">
        <v>291</v>
      </c>
      <c r="B7706" t="s">
        <v>8</v>
      </c>
      <c r="C7706" t="s">
        <v>46</v>
      </c>
      <c r="D7706" s="1">
        <v>43200</v>
      </c>
      <c r="E7706" s="1">
        <v>43285</v>
      </c>
      <c r="F7706" s="1">
        <v>43313</v>
      </c>
      <c r="G7706" s="1">
        <v>43299</v>
      </c>
      <c r="H7706" s="13">
        <f>Orders[[#This Row],[DeliveryDate]]-Orders[[#This Row],[OrderDate]]</f>
        <v>14</v>
      </c>
      <c r="I7706" t="s">
        <v>3</v>
      </c>
      <c r="J7706" t="str">
        <f>_xlfn.XLOOKUP(Orders[[#This Row],[_SalesRepID]],'Sales team'!A:A,'Sales team'!B:B)</f>
        <v>Douglas Tucker</v>
      </c>
      <c r="K7706">
        <v>23</v>
      </c>
      <c r="L7706">
        <v>17</v>
      </c>
      <c r="M7706">
        <v>80</v>
      </c>
      <c r="N7706" t="str">
        <f>_xlfn.XLOOKUP(Orders[[#This Row],[_ProductID]],Products!A:A,Products!C:C)</f>
        <v>Electronics</v>
      </c>
      <c r="O7706">
        <v>47</v>
      </c>
      <c r="P7706">
        <v>0.3</v>
      </c>
      <c r="Q7706" s="2">
        <v>944.7</v>
      </c>
      <c r="R7706" s="2">
        <v>538.47899999999993</v>
      </c>
      <c r="S7706" s="2">
        <v>1322.58</v>
      </c>
      <c r="T7706" s="2">
        <v>245.62200000000007</v>
      </c>
    </row>
    <row r="7707" spans="1:20" x14ac:dyDescent="0.25">
      <c r="A7707" t="s">
        <v>292</v>
      </c>
      <c r="B7707" t="s">
        <v>10</v>
      </c>
      <c r="C7707" t="s">
        <v>6</v>
      </c>
      <c r="D7707" s="1">
        <v>43100</v>
      </c>
      <c r="E7707" s="1">
        <v>43285</v>
      </c>
      <c r="F7707" s="1">
        <v>43311</v>
      </c>
      <c r="G7707" s="1">
        <v>43311</v>
      </c>
      <c r="H7707" s="13">
        <f>Orders[[#This Row],[DeliveryDate]]-Orders[[#This Row],[OrderDate]]</f>
        <v>26</v>
      </c>
      <c r="I7707" t="s">
        <v>3</v>
      </c>
      <c r="J7707" t="str">
        <f>_xlfn.XLOOKUP(Orders[[#This Row],[_SalesRepID]],'Sales team'!A:A,'Sales team'!B:B)</f>
        <v>Patrick Graham</v>
      </c>
      <c r="K7707">
        <v>25</v>
      </c>
      <c r="L7707">
        <v>39</v>
      </c>
      <c r="M7707">
        <v>140</v>
      </c>
      <c r="N7707" t="str">
        <f>_xlfn.XLOOKUP(Orders[[#This Row],[_ProductID]],Products!A:A,Products!C:C)</f>
        <v>Home décor</v>
      </c>
      <c r="O7707">
        <v>29</v>
      </c>
      <c r="P7707">
        <v>0.1</v>
      </c>
      <c r="Q7707" s="2">
        <v>3959.7000000000003</v>
      </c>
      <c r="R7707" s="2">
        <v>2573.8050000000003</v>
      </c>
      <c r="S7707" s="2">
        <v>10691.19</v>
      </c>
      <c r="T7707" s="2">
        <v>2969.7749999999996</v>
      </c>
    </row>
    <row r="7708" spans="1:20" x14ac:dyDescent="0.25">
      <c r="A7708" t="s">
        <v>293</v>
      </c>
      <c r="B7708" t="s">
        <v>1</v>
      </c>
      <c r="C7708" t="s">
        <v>6</v>
      </c>
      <c r="D7708" s="1">
        <v>43200</v>
      </c>
      <c r="E7708" s="1">
        <v>43285</v>
      </c>
      <c r="F7708" s="1">
        <v>43300</v>
      </c>
      <c r="G7708" s="1">
        <v>43301</v>
      </c>
      <c r="H7708" s="13">
        <f>Orders[[#This Row],[DeliveryDate]]-Orders[[#This Row],[OrderDate]]</f>
        <v>16</v>
      </c>
      <c r="I7708" t="s">
        <v>3</v>
      </c>
      <c r="J7708" t="str">
        <f>_xlfn.XLOOKUP(Orders[[#This Row],[_SalesRepID]],'Sales team'!A:A,'Sales team'!B:B)</f>
        <v>Joshua Bennett</v>
      </c>
      <c r="K7708">
        <v>6</v>
      </c>
      <c r="L7708">
        <v>11</v>
      </c>
      <c r="M7708">
        <v>146</v>
      </c>
      <c r="N7708" t="str">
        <f>_xlfn.XLOOKUP(Orders[[#This Row],[_ProductID]],Products!A:A,Products!C:C)</f>
        <v>Home décor</v>
      </c>
      <c r="O7708">
        <v>41</v>
      </c>
      <c r="P7708">
        <v>0.05</v>
      </c>
      <c r="Q7708" s="2">
        <v>167.5</v>
      </c>
      <c r="R7708" s="2">
        <v>70.349999999999994</v>
      </c>
      <c r="S7708" s="2">
        <v>795.625</v>
      </c>
      <c r="T7708" s="2">
        <v>443.875</v>
      </c>
    </row>
    <row r="7709" spans="1:20" x14ac:dyDescent="0.25">
      <c r="A7709" t="s">
        <v>294</v>
      </c>
      <c r="B7709" t="s">
        <v>10</v>
      </c>
      <c r="C7709" t="s">
        <v>6</v>
      </c>
      <c r="D7709" s="1">
        <v>43200</v>
      </c>
      <c r="E7709" s="1">
        <v>43285</v>
      </c>
      <c r="F7709" s="1">
        <v>43296</v>
      </c>
      <c r="G7709" s="1">
        <v>43290</v>
      </c>
      <c r="H7709" s="13">
        <f>Orders[[#This Row],[DeliveryDate]]-Orders[[#This Row],[OrderDate]]</f>
        <v>5</v>
      </c>
      <c r="I7709" t="s">
        <v>3</v>
      </c>
      <c r="J7709" t="str">
        <f>_xlfn.XLOOKUP(Orders[[#This Row],[_SalesRepID]],'Sales team'!A:A,'Sales team'!B:B)</f>
        <v>Patrick Graham</v>
      </c>
      <c r="K7709">
        <v>25</v>
      </c>
      <c r="L7709">
        <v>23</v>
      </c>
      <c r="M7709">
        <v>104</v>
      </c>
      <c r="N7709" t="str">
        <f>_xlfn.XLOOKUP(Orders[[#This Row],[_ProductID]],Products!A:A,Products!C:C)</f>
        <v>Furniture</v>
      </c>
      <c r="O7709">
        <v>22</v>
      </c>
      <c r="P7709">
        <v>0.05</v>
      </c>
      <c r="Q7709" s="2">
        <v>3872.6</v>
      </c>
      <c r="R7709" s="2">
        <v>1975.0260000000001</v>
      </c>
      <c r="S7709" s="2">
        <v>7357.94</v>
      </c>
      <c r="T7709" s="2">
        <v>3407.8879999999995</v>
      </c>
    </row>
    <row r="7710" spans="1:20" x14ac:dyDescent="0.25">
      <c r="A7710" t="s">
        <v>295</v>
      </c>
      <c r="B7710" t="s">
        <v>1</v>
      </c>
      <c r="C7710" t="s">
        <v>6</v>
      </c>
      <c r="D7710" s="1">
        <v>43100</v>
      </c>
      <c r="E7710" s="1">
        <v>43285</v>
      </c>
      <c r="F7710" s="1">
        <v>43295</v>
      </c>
      <c r="G7710" s="1">
        <v>43320</v>
      </c>
      <c r="H7710" s="13">
        <f>Orders[[#This Row],[DeliveryDate]]-Orders[[#This Row],[OrderDate]]</f>
        <v>35</v>
      </c>
      <c r="I7710" t="s">
        <v>3</v>
      </c>
      <c r="J7710" t="str">
        <f>_xlfn.XLOOKUP(Orders[[#This Row],[_SalesRepID]],'Sales team'!A:A,'Sales team'!B:B)</f>
        <v>Carl Nguyen</v>
      </c>
      <c r="K7710">
        <v>12</v>
      </c>
      <c r="L7710">
        <v>12</v>
      </c>
      <c r="M7710">
        <v>185</v>
      </c>
      <c r="N7710" t="str">
        <f>_xlfn.XLOOKUP(Orders[[#This Row],[_ProductID]],Products!A:A,Products!C:C)</f>
        <v>Home décor</v>
      </c>
      <c r="O7710">
        <v>23</v>
      </c>
      <c r="P7710">
        <v>0.05</v>
      </c>
      <c r="Q7710" s="2">
        <v>6539.2</v>
      </c>
      <c r="R7710" s="2">
        <v>3858.1279999999997</v>
      </c>
      <c r="S7710" s="2">
        <v>49697.919999999998</v>
      </c>
      <c r="T7710" s="2">
        <v>18832.896000000001</v>
      </c>
    </row>
    <row r="7711" spans="1:20" x14ac:dyDescent="0.25">
      <c r="A7711" t="s">
        <v>296</v>
      </c>
      <c r="B7711" t="s">
        <v>8</v>
      </c>
      <c r="C7711" t="s">
        <v>15</v>
      </c>
      <c r="D7711" s="1">
        <v>43200</v>
      </c>
      <c r="E7711" s="1">
        <v>43285</v>
      </c>
      <c r="F7711" s="1">
        <v>43304</v>
      </c>
      <c r="G7711" s="1">
        <v>43300</v>
      </c>
      <c r="H7711" s="13">
        <f>Orders[[#This Row],[DeliveryDate]]-Orders[[#This Row],[OrderDate]]</f>
        <v>15</v>
      </c>
      <c r="I7711" t="s">
        <v>3</v>
      </c>
      <c r="J7711" t="str">
        <f>_xlfn.XLOOKUP(Orders[[#This Row],[_SalesRepID]],'Sales team'!A:A,'Sales team'!B:B)</f>
        <v>Douglas Tucker</v>
      </c>
      <c r="K7711">
        <v>23</v>
      </c>
      <c r="L7711">
        <v>44</v>
      </c>
      <c r="M7711">
        <v>51</v>
      </c>
      <c r="N7711" t="str">
        <f>_xlfn.XLOOKUP(Orders[[#This Row],[_ProductID]],Products!A:A,Products!C:C)</f>
        <v>Electronics</v>
      </c>
      <c r="O7711">
        <v>6</v>
      </c>
      <c r="P7711">
        <v>0.1</v>
      </c>
      <c r="Q7711" s="2">
        <v>1025.1000000000001</v>
      </c>
      <c r="R7711" s="2">
        <v>779.07600000000014</v>
      </c>
      <c r="S7711" s="2">
        <v>922.59000000000015</v>
      </c>
      <c r="T7711" s="2">
        <v>143.51400000000001</v>
      </c>
    </row>
    <row r="7712" spans="1:20" x14ac:dyDescent="0.25">
      <c r="A7712" t="s">
        <v>297</v>
      </c>
      <c r="B7712" t="s">
        <v>8</v>
      </c>
      <c r="C7712" t="s">
        <v>6</v>
      </c>
      <c r="D7712" s="1">
        <v>43200</v>
      </c>
      <c r="E7712" s="1">
        <v>43285</v>
      </c>
      <c r="F7712" s="1">
        <v>43288</v>
      </c>
      <c r="G7712" s="1">
        <v>43318</v>
      </c>
      <c r="H7712" s="13">
        <f>Orders[[#This Row],[DeliveryDate]]-Orders[[#This Row],[OrderDate]]</f>
        <v>33</v>
      </c>
      <c r="I7712" t="s">
        <v>3</v>
      </c>
      <c r="J7712" t="str">
        <f>_xlfn.XLOOKUP(Orders[[#This Row],[_SalesRepID]],'Sales team'!A:A,'Sales team'!B:B)</f>
        <v>Samuel Fowler</v>
      </c>
      <c r="K7712">
        <v>21</v>
      </c>
      <c r="L7712">
        <v>31</v>
      </c>
      <c r="M7712">
        <v>190</v>
      </c>
      <c r="N7712" t="str">
        <f>_xlfn.XLOOKUP(Orders[[#This Row],[_ProductID]],Products!A:A,Products!C:C)</f>
        <v>Home décor</v>
      </c>
      <c r="O7712">
        <v>29</v>
      </c>
      <c r="P7712">
        <v>0.1</v>
      </c>
      <c r="Q7712" s="2">
        <v>938</v>
      </c>
      <c r="R7712" s="2">
        <v>572.17999999999995</v>
      </c>
      <c r="S7712" s="2">
        <v>2532.6</v>
      </c>
      <c r="T7712" s="2">
        <v>816.06</v>
      </c>
    </row>
    <row r="7713" spans="1:20" x14ac:dyDescent="0.25">
      <c r="A7713" t="s">
        <v>298</v>
      </c>
      <c r="B7713" t="s">
        <v>10</v>
      </c>
      <c r="C7713" t="s">
        <v>25</v>
      </c>
      <c r="D7713" s="1">
        <v>43200</v>
      </c>
      <c r="E7713" s="1">
        <v>43285</v>
      </c>
      <c r="F7713" s="1">
        <v>43289</v>
      </c>
      <c r="G7713" s="1">
        <v>43307</v>
      </c>
      <c r="H7713" s="13">
        <f>Orders[[#This Row],[DeliveryDate]]-Orders[[#This Row],[OrderDate]]</f>
        <v>22</v>
      </c>
      <c r="I7713" t="s">
        <v>3</v>
      </c>
      <c r="J7713" t="str">
        <f>_xlfn.XLOOKUP(Orders[[#This Row],[_SalesRepID]],'Sales team'!A:A,'Sales team'!B:B)</f>
        <v>Donald Reynolds</v>
      </c>
      <c r="K7713">
        <v>26</v>
      </c>
      <c r="L7713">
        <v>19</v>
      </c>
      <c r="M7713">
        <v>355</v>
      </c>
      <c r="N7713" t="str">
        <f>_xlfn.XLOOKUP(Orders[[#This Row],[_ProductID]],Products!A:A,Products!C:C)</f>
        <v>Home décor</v>
      </c>
      <c r="O7713">
        <v>27</v>
      </c>
      <c r="P7713">
        <v>7.4999999999999997E-2</v>
      </c>
      <c r="Q7713" s="2">
        <v>1045.2</v>
      </c>
      <c r="R7713" s="2">
        <v>804.80400000000009</v>
      </c>
      <c r="S7713" s="2">
        <v>2900.4300000000003</v>
      </c>
      <c r="T7713" s="2">
        <v>486.01800000000003</v>
      </c>
    </row>
    <row r="7714" spans="1:20" x14ac:dyDescent="0.25">
      <c r="A7714" t="s">
        <v>299</v>
      </c>
      <c r="B7714" t="s">
        <v>10</v>
      </c>
      <c r="C7714" t="s">
        <v>2</v>
      </c>
      <c r="D7714" s="1">
        <v>43200</v>
      </c>
      <c r="E7714" s="1">
        <v>43285</v>
      </c>
      <c r="F7714" s="1">
        <v>43300</v>
      </c>
      <c r="G7714" s="1">
        <v>43312</v>
      </c>
      <c r="H7714" s="13">
        <f>Orders[[#This Row],[DeliveryDate]]-Orders[[#This Row],[OrderDate]]</f>
        <v>27</v>
      </c>
      <c r="I7714" t="s">
        <v>3</v>
      </c>
      <c r="J7714" t="str">
        <f>_xlfn.XLOOKUP(Orders[[#This Row],[_SalesRepID]],'Sales team'!A:A,'Sales team'!B:B)</f>
        <v>Carlos Miller</v>
      </c>
      <c r="K7714">
        <v>28</v>
      </c>
      <c r="L7714">
        <v>20</v>
      </c>
      <c r="M7714">
        <v>205</v>
      </c>
      <c r="N7714" t="str">
        <f>_xlfn.XLOOKUP(Orders[[#This Row],[_ProductID]],Products!A:A,Products!C:C)</f>
        <v>Furniture</v>
      </c>
      <c r="O7714">
        <v>19</v>
      </c>
      <c r="P7714">
        <v>0.15</v>
      </c>
      <c r="Q7714" s="2">
        <v>167.5</v>
      </c>
      <c r="R7714" s="2">
        <v>112.22500000000001</v>
      </c>
      <c r="S7714" s="2">
        <v>1139</v>
      </c>
      <c r="T7714" s="2">
        <v>241.19999999999993</v>
      </c>
    </row>
    <row r="7715" spans="1:20" x14ac:dyDescent="0.25">
      <c r="A7715" t="s">
        <v>300</v>
      </c>
      <c r="B7715" t="s">
        <v>5</v>
      </c>
      <c r="C7715" t="s">
        <v>25</v>
      </c>
      <c r="D7715" s="1">
        <v>43200</v>
      </c>
      <c r="E7715" s="1">
        <v>43285</v>
      </c>
      <c r="F7715" s="1">
        <v>43311</v>
      </c>
      <c r="G7715" s="1">
        <v>43299</v>
      </c>
      <c r="H7715" s="13">
        <f>Orders[[#This Row],[DeliveryDate]]-Orders[[#This Row],[OrderDate]]</f>
        <v>14</v>
      </c>
      <c r="I7715" t="s">
        <v>3</v>
      </c>
      <c r="J7715" t="str">
        <f>_xlfn.XLOOKUP(Orders[[#This Row],[_SalesRepID]],'Sales team'!A:A,'Sales team'!B:B)</f>
        <v>Roger Alexander</v>
      </c>
      <c r="K7715">
        <v>15</v>
      </c>
      <c r="L7715">
        <v>44</v>
      </c>
      <c r="M7715">
        <v>334</v>
      </c>
      <c r="N7715" t="str">
        <f>_xlfn.XLOOKUP(Orders[[#This Row],[_ProductID]],Products!A:A,Products!C:C)</f>
        <v>Home décor</v>
      </c>
      <c r="O7715">
        <v>45</v>
      </c>
      <c r="P7715">
        <v>7.4999999999999997E-2</v>
      </c>
      <c r="Q7715" s="2">
        <v>1721.9</v>
      </c>
      <c r="R7715" s="2">
        <v>1377.5200000000002</v>
      </c>
      <c r="S7715" s="2">
        <v>7963.7875000000004</v>
      </c>
      <c r="T7715" s="2">
        <v>1076.1874999999991</v>
      </c>
    </row>
    <row r="7716" spans="1:20" x14ac:dyDescent="0.25">
      <c r="A7716" t="s">
        <v>286</v>
      </c>
      <c r="B7716" t="s">
        <v>1</v>
      </c>
      <c r="C7716" t="s">
        <v>6</v>
      </c>
      <c r="D7716" s="1">
        <v>43200</v>
      </c>
      <c r="E7716" s="1">
        <v>43284</v>
      </c>
      <c r="F7716" s="1">
        <v>43296</v>
      </c>
      <c r="G7716" s="1">
        <v>43305</v>
      </c>
      <c r="H7716" s="13">
        <f>Orders[[#This Row],[DeliveryDate]]-Orders[[#This Row],[OrderDate]]</f>
        <v>21</v>
      </c>
      <c r="I7716" t="s">
        <v>3</v>
      </c>
      <c r="J7716" t="str">
        <f>_xlfn.XLOOKUP(Orders[[#This Row],[_SalesRepID]],'Sales team'!A:A,'Sales team'!B:B)</f>
        <v>Chris Armstrong</v>
      </c>
      <c r="K7716">
        <v>4</v>
      </c>
      <c r="L7716">
        <v>43</v>
      </c>
      <c r="M7716">
        <v>159</v>
      </c>
      <c r="N7716" t="str">
        <f>_xlfn.XLOOKUP(Orders[[#This Row],[_ProductID]],Products!A:A,Products!C:C)</f>
        <v>Furniture</v>
      </c>
      <c r="O7716">
        <v>20</v>
      </c>
      <c r="P7716">
        <v>0.05</v>
      </c>
      <c r="Q7716" s="2">
        <v>3919.5</v>
      </c>
      <c r="R7716" s="2">
        <v>2234.1149999999998</v>
      </c>
      <c r="S7716" s="2">
        <v>26064.674999999999</v>
      </c>
      <c r="T7716" s="2">
        <v>10425.870000000001</v>
      </c>
    </row>
    <row r="7717" spans="1:20" x14ac:dyDescent="0.25">
      <c r="A7717" t="s">
        <v>287</v>
      </c>
      <c r="B7717" t="s">
        <v>10</v>
      </c>
      <c r="C7717" t="s">
        <v>25</v>
      </c>
      <c r="D7717" s="1">
        <v>43200</v>
      </c>
      <c r="E7717" s="1">
        <v>43284</v>
      </c>
      <c r="F7717" s="1">
        <v>43305</v>
      </c>
      <c r="G7717" s="1">
        <v>43322</v>
      </c>
      <c r="H7717" s="13">
        <f>Orders[[#This Row],[DeliveryDate]]-Orders[[#This Row],[OrderDate]]</f>
        <v>38</v>
      </c>
      <c r="I7717" t="s">
        <v>3</v>
      </c>
      <c r="J7717" t="str">
        <f>_xlfn.XLOOKUP(Orders[[#This Row],[_SalesRepID]],'Sales team'!A:A,'Sales team'!B:B)</f>
        <v>Donald Reynolds</v>
      </c>
      <c r="K7717">
        <v>26</v>
      </c>
      <c r="L7717">
        <v>25</v>
      </c>
      <c r="M7717">
        <v>353</v>
      </c>
      <c r="N7717" t="str">
        <f>_xlfn.XLOOKUP(Orders[[#This Row],[_ProductID]],Products!A:A,Products!C:C)</f>
        <v>Furniture</v>
      </c>
      <c r="O7717">
        <v>12</v>
      </c>
      <c r="P7717">
        <v>0.05</v>
      </c>
      <c r="Q7717" s="2">
        <v>1092.1000000000001</v>
      </c>
      <c r="R7717" s="2">
        <v>786.31200000000013</v>
      </c>
      <c r="S7717" s="2">
        <v>8299.9600000000009</v>
      </c>
      <c r="T7717" s="2">
        <v>2009.4639999999999</v>
      </c>
    </row>
    <row r="7718" spans="1:20" x14ac:dyDescent="0.25">
      <c r="A7718" t="s">
        <v>278</v>
      </c>
      <c r="B7718" t="s">
        <v>1</v>
      </c>
      <c r="C7718" t="s">
        <v>6</v>
      </c>
      <c r="D7718" s="1">
        <v>43100</v>
      </c>
      <c r="E7718" s="1">
        <v>43283</v>
      </c>
      <c r="F7718" s="1">
        <v>43297</v>
      </c>
      <c r="G7718" s="1">
        <v>43298</v>
      </c>
      <c r="H7718" s="13">
        <f>Orders[[#This Row],[DeliveryDate]]-Orders[[#This Row],[OrderDate]]</f>
        <v>15</v>
      </c>
      <c r="I7718" t="s">
        <v>3</v>
      </c>
      <c r="J7718" t="str">
        <f>_xlfn.XLOOKUP(Orders[[#This Row],[_SalesRepID]],'Sales team'!A:A,'Sales team'!B:B)</f>
        <v>Joshua Little</v>
      </c>
      <c r="K7718">
        <v>11</v>
      </c>
      <c r="L7718">
        <v>1</v>
      </c>
      <c r="M7718">
        <v>160</v>
      </c>
      <c r="N7718" t="str">
        <f>_xlfn.XLOOKUP(Orders[[#This Row],[_ProductID]],Products!A:A,Products!C:C)</f>
        <v>Home décor</v>
      </c>
      <c r="O7718">
        <v>33</v>
      </c>
      <c r="P7718">
        <v>7.4999999999999997E-2</v>
      </c>
      <c r="Q7718" s="2">
        <v>5098.7</v>
      </c>
      <c r="R7718" s="2">
        <v>3416.1289999999999</v>
      </c>
      <c r="S7718" s="2">
        <v>28297.785</v>
      </c>
      <c r="T7718" s="2">
        <v>7801.0110000000022</v>
      </c>
    </row>
    <row r="7719" spans="1:20" x14ac:dyDescent="0.25">
      <c r="A7719" t="s">
        <v>279</v>
      </c>
      <c r="B7719" t="s">
        <v>5</v>
      </c>
      <c r="C7719" t="s">
        <v>25</v>
      </c>
      <c r="D7719" s="1">
        <v>43200</v>
      </c>
      <c r="E7719" s="1">
        <v>43283</v>
      </c>
      <c r="F7719" s="1">
        <v>43291</v>
      </c>
      <c r="G7719" s="1">
        <v>43286</v>
      </c>
      <c r="H7719" s="13">
        <f>Orders[[#This Row],[DeliveryDate]]-Orders[[#This Row],[OrderDate]]</f>
        <v>3</v>
      </c>
      <c r="I7719" t="s">
        <v>3</v>
      </c>
      <c r="J7719" t="str">
        <f>_xlfn.XLOOKUP(Orders[[#This Row],[_SalesRepID]],'Sales team'!A:A,'Sales team'!B:B)</f>
        <v>Roger Alexander</v>
      </c>
      <c r="K7719">
        <v>15</v>
      </c>
      <c r="L7719">
        <v>9</v>
      </c>
      <c r="M7719">
        <v>347</v>
      </c>
      <c r="N7719" t="str">
        <f>_xlfn.XLOOKUP(Orders[[#This Row],[_ProductID]],Products!A:A,Products!C:C)</f>
        <v>Furniture</v>
      </c>
      <c r="O7719">
        <v>5</v>
      </c>
      <c r="P7719">
        <v>7.4999999999999997E-2</v>
      </c>
      <c r="Q7719" s="2">
        <v>3758.7000000000003</v>
      </c>
      <c r="R7719" s="2">
        <v>1954.5240000000001</v>
      </c>
      <c r="S7719" s="2">
        <v>27814.380000000005</v>
      </c>
      <c r="T7719" s="2">
        <v>12178.188000000004</v>
      </c>
    </row>
    <row r="7720" spans="1:20" x14ac:dyDescent="0.25">
      <c r="A7720" t="s">
        <v>280</v>
      </c>
      <c r="B7720" t="s">
        <v>8</v>
      </c>
      <c r="C7720" t="s">
        <v>15</v>
      </c>
      <c r="D7720" s="1">
        <v>43200</v>
      </c>
      <c r="E7720" s="1">
        <v>43283</v>
      </c>
      <c r="F7720" s="1">
        <v>43288</v>
      </c>
      <c r="G7720" s="1">
        <v>43294</v>
      </c>
      <c r="H7720" s="13">
        <f>Orders[[#This Row],[DeliveryDate]]-Orders[[#This Row],[OrderDate]]</f>
        <v>11</v>
      </c>
      <c r="I7720" t="s">
        <v>3</v>
      </c>
      <c r="J7720" t="str">
        <f>_xlfn.XLOOKUP(Orders[[#This Row],[_SalesRepID]],'Sales team'!A:A,'Sales team'!B:B)</f>
        <v>Roy Rice</v>
      </c>
      <c r="K7720">
        <v>24</v>
      </c>
      <c r="L7720">
        <v>9</v>
      </c>
      <c r="M7720">
        <v>45</v>
      </c>
      <c r="N7720" t="str">
        <f>_xlfn.XLOOKUP(Orders[[#This Row],[_ProductID]],Products!A:A,Products!C:C)</f>
        <v>Outdoor</v>
      </c>
      <c r="O7720">
        <v>18</v>
      </c>
      <c r="P7720">
        <v>0.15</v>
      </c>
      <c r="Q7720" s="2">
        <v>911.2</v>
      </c>
      <c r="R7720" s="2">
        <v>610.50400000000002</v>
      </c>
      <c r="S7720" s="2">
        <v>5421.64</v>
      </c>
      <c r="T7720" s="2">
        <v>1148.1120000000001</v>
      </c>
    </row>
    <row r="7721" spans="1:20" x14ac:dyDescent="0.25">
      <c r="A7721" t="s">
        <v>281</v>
      </c>
      <c r="B7721" t="s">
        <v>8</v>
      </c>
      <c r="C7721" t="s">
        <v>2</v>
      </c>
      <c r="D7721" s="1">
        <v>43200</v>
      </c>
      <c r="E7721" s="1">
        <v>43283</v>
      </c>
      <c r="F7721" s="1">
        <v>43285</v>
      </c>
      <c r="G7721" s="1">
        <v>43307</v>
      </c>
      <c r="H7721" s="13">
        <f>Orders[[#This Row],[DeliveryDate]]-Orders[[#This Row],[OrderDate]]</f>
        <v>24</v>
      </c>
      <c r="I7721" t="s">
        <v>3</v>
      </c>
      <c r="J7721" t="str">
        <f>_xlfn.XLOOKUP(Orders[[#This Row],[_SalesRepID]],'Sales team'!A:A,'Sales team'!B:B)</f>
        <v>Samuel Fowler</v>
      </c>
      <c r="K7721">
        <v>21</v>
      </c>
      <c r="L7721">
        <v>26</v>
      </c>
      <c r="M7721">
        <v>238</v>
      </c>
      <c r="N7721" t="str">
        <f>_xlfn.XLOOKUP(Orders[[#This Row],[_ProductID]],Products!A:A,Products!C:C)</f>
        <v>Furniture</v>
      </c>
      <c r="O7721">
        <v>22</v>
      </c>
      <c r="P7721">
        <v>0.4</v>
      </c>
      <c r="Q7721" s="2">
        <v>904.5</v>
      </c>
      <c r="R7721" s="2">
        <v>379.89</v>
      </c>
      <c r="S7721" s="2">
        <v>1628.1</v>
      </c>
      <c r="T7721" s="2">
        <v>488.42999999999984</v>
      </c>
    </row>
    <row r="7722" spans="1:20" x14ac:dyDescent="0.25">
      <c r="A7722" t="s">
        <v>282</v>
      </c>
      <c r="B7722" t="s">
        <v>5</v>
      </c>
      <c r="C7722" t="s">
        <v>6</v>
      </c>
      <c r="D7722" s="1">
        <v>43200</v>
      </c>
      <c r="E7722" s="1">
        <v>43283</v>
      </c>
      <c r="F7722" s="1">
        <v>43289</v>
      </c>
      <c r="G7722" s="1">
        <v>43318</v>
      </c>
      <c r="H7722" s="13">
        <f>Orders[[#This Row],[DeliveryDate]]-Orders[[#This Row],[OrderDate]]</f>
        <v>35</v>
      </c>
      <c r="I7722" t="s">
        <v>3</v>
      </c>
      <c r="J7722" t="str">
        <f>_xlfn.XLOOKUP(Orders[[#This Row],[_SalesRepID]],'Sales team'!A:A,'Sales team'!B:B)</f>
        <v>Shawn Wallace</v>
      </c>
      <c r="K7722">
        <v>18</v>
      </c>
      <c r="L7722">
        <v>21</v>
      </c>
      <c r="M7722">
        <v>128</v>
      </c>
      <c r="N7722" t="str">
        <f>_xlfn.XLOOKUP(Orders[[#This Row],[_ProductID]],Products!A:A,Products!C:C)</f>
        <v>Furniture</v>
      </c>
      <c r="O7722">
        <v>5</v>
      </c>
      <c r="P7722">
        <v>0.05</v>
      </c>
      <c r="Q7722" s="2">
        <v>911.2</v>
      </c>
      <c r="R7722" s="2">
        <v>410.04</v>
      </c>
      <c r="S7722" s="2">
        <v>2596.92</v>
      </c>
      <c r="T7722" s="2">
        <v>1366.8</v>
      </c>
    </row>
    <row r="7723" spans="1:20" x14ac:dyDescent="0.25">
      <c r="A7723" t="s">
        <v>283</v>
      </c>
      <c r="B7723" t="s">
        <v>5</v>
      </c>
      <c r="C7723" t="s">
        <v>15</v>
      </c>
      <c r="D7723" s="1">
        <v>43200</v>
      </c>
      <c r="E7723" s="1">
        <v>43283</v>
      </c>
      <c r="F7723" s="1">
        <v>43289</v>
      </c>
      <c r="G7723" s="1">
        <v>43291</v>
      </c>
      <c r="H7723" s="13">
        <f>Orders[[#This Row],[DeliveryDate]]-Orders[[#This Row],[OrderDate]]</f>
        <v>8</v>
      </c>
      <c r="I7723" t="s">
        <v>3</v>
      </c>
      <c r="J7723" t="str">
        <f>_xlfn.XLOOKUP(Orders[[#This Row],[_SalesRepID]],'Sales team'!A:A,'Sales team'!B:B)</f>
        <v>Nicholas Cunningham</v>
      </c>
      <c r="K7723">
        <v>19</v>
      </c>
      <c r="L7723">
        <v>6</v>
      </c>
      <c r="M7723">
        <v>39</v>
      </c>
      <c r="N7723" t="str">
        <f>_xlfn.XLOOKUP(Orders[[#This Row],[_ProductID]],Products!A:A,Products!C:C)</f>
        <v>Home décor</v>
      </c>
      <c r="O7723">
        <v>21</v>
      </c>
      <c r="P7723">
        <v>0.3</v>
      </c>
      <c r="Q7723" s="2">
        <v>227.8</v>
      </c>
      <c r="R7723" s="2">
        <v>134.40199999999999</v>
      </c>
      <c r="S7723" s="2">
        <v>797.3</v>
      </c>
      <c r="T7723" s="2">
        <v>125.28999999999996</v>
      </c>
    </row>
    <row r="7724" spans="1:20" x14ac:dyDescent="0.25">
      <c r="A7724" t="s">
        <v>284</v>
      </c>
      <c r="B7724" t="s">
        <v>1</v>
      </c>
      <c r="C7724" t="s">
        <v>46</v>
      </c>
      <c r="D7724" s="1">
        <v>43200</v>
      </c>
      <c r="E7724" s="1">
        <v>43283</v>
      </c>
      <c r="F7724" s="1">
        <v>43302</v>
      </c>
      <c r="G7724" s="1">
        <v>43299</v>
      </c>
      <c r="H7724" s="13">
        <f>Orders[[#This Row],[DeliveryDate]]-Orders[[#This Row],[OrderDate]]</f>
        <v>16</v>
      </c>
      <c r="I7724" t="s">
        <v>3</v>
      </c>
      <c r="J7724" t="str">
        <f>_xlfn.XLOOKUP(Orders[[#This Row],[_SalesRepID]],'Sales team'!A:A,'Sales team'!B:B)</f>
        <v>Jerry Green</v>
      </c>
      <c r="K7724">
        <v>3</v>
      </c>
      <c r="L7724">
        <v>14</v>
      </c>
      <c r="M7724">
        <v>69</v>
      </c>
      <c r="N7724" t="str">
        <f>_xlfn.XLOOKUP(Orders[[#This Row],[_ProductID]],Products!A:A,Products!C:C)</f>
        <v>Home décor</v>
      </c>
      <c r="O7724">
        <v>40</v>
      </c>
      <c r="P7724">
        <v>7.4999999999999997E-2</v>
      </c>
      <c r="Q7724" s="2">
        <v>254.6</v>
      </c>
      <c r="R7724" s="2">
        <v>117.116</v>
      </c>
      <c r="S7724" s="2">
        <v>942.02</v>
      </c>
      <c r="T7724" s="2">
        <v>473.55599999999998</v>
      </c>
    </row>
    <row r="7725" spans="1:20" x14ac:dyDescent="0.25">
      <c r="A7725" t="s">
        <v>285</v>
      </c>
      <c r="B7725" t="s">
        <v>10</v>
      </c>
      <c r="C7725" t="s">
        <v>15</v>
      </c>
      <c r="D7725" s="1">
        <v>43100</v>
      </c>
      <c r="E7725" s="1">
        <v>43283</v>
      </c>
      <c r="F7725" s="1">
        <v>43301</v>
      </c>
      <c r="G7725" s="1">
        <v>43294</v>
      </c>
      <c r="H7725" s="13">
        <f>Orders[[#This Row],[DeliveryDate]]-Orders[[#This Row],[OrderDate]]</f>
        <v>11</v>
      </c>
      <c r="I7725" t="s">
        <v>3</v>
      </c>
      <c r="J7725" t="str">
        <f>_xlfn.XLOOKUP(Orders[[#This Row],[_SalesRepID]],'Sales team'!A:A,'Sales team'!B:B)</f>
        <v>Shawn Torres</v>
      </c>
      <c r="K7725">
        <v>27</v>
      </c>
      <c r="L7725">
        <v>33</v>
      </c>
      <c r="M7725">
        <v>29</v>
      </c>
      <c r="N7725" t="str">
        <f>_xlfn.XLOOKUP(Orders[[#This Row],[_ProductID]],Products!A:A,Products!C:C)</f>
        <v>Home décor</v>
      </c>
      <c r="O7725">
        <v>35</v>
      </c>
      <c r="P7725">
        <v>7.4999999999999997E-2</v>
      </c>
      <c r="Q7725" s="2">
        <v>683.4</v>
      </c>
      <c r="R7725" s="2">
        <v>444.21</v>
      </c>
      <c r="S7725" s="2">
        <v>1896.4349999999999</v>
      </c>
      <c r="T7725" s="2">
        <v>563.80500000000006</v>
      </c>
    </row>
    <row r="7726" spans="1:20" x14ac:dyDescent="0.25">
      <c r="A7726" t="s">
        <v>271</v>
      </c>
      <c r="B7726" t="s">
        <v>10</v>
      </c>
      <c r="C7726" t="s">
        <v>25</v>
      </c>
      <c r="D7726" s="1">
        <v>43200</v>
      </c>
      <c r="E7726" s="1">
        <v>43282</v>
      </c>
      <c r="F7726" s="1">
        <v>43285</v>
      </c>
      <c r="G7726" s="1">
        <v>43304</v>
      </c>
      <c r="H7726" s="13">
        <f>Orders[[#This Row],[DeliveryDate]]-Orders[[#This Row],[OrderDate]]</f>
        <v>22</v>
      </c>
      <c r="I7726" t="s">
        <v>3</v>
      </c>
      <c r="J7726" t="str">
        <f>_xlfn.XLOOKUP(Orders[[#This Row],[_SalesRepID]],'Sales team'!A:A,'Sales team'!B:B)</f>
        <v>Carlos Miller</v>
      </c>
      <c r="K7726">
        <v>28</v>
      </c>
      <c r="L7726">
        <v>44</v>
      </c>
      <c r="M7726">
        <v>362</v>
      </c>
      <c r="N7726" t="str">
        <f>_xlfn.XLOOKUP(Orders[[#This Row],[_ProductID]],Products!A:A,Products!C:C)</f>
        <v>Home décor</v>
      </c>
      <c r="O7726">
        <v>45</v>
      </c>
      <c r="P7726">
        <v>7.4999999999999997E-2</v>
      </c>
      <c r="Q7726" s="2">
        <v>837.5</v>
      </c>
      <c r="R7726" s="2">
        <v>527.625</v>
      </c>
      <c r="S7726" s="2">
        <v>774.6875</v>
      </c>
      <c r="T7726" s="2">
        <v>247.0625</v>
      </c>
    </row>
    <row r="7727" spans="1:20" x14ac:dyDescent="0.25">
      <c r="A7727" t="s">
        <v>272</v>
      </c>
      <c r="B7727" t="s">
        <v>10</v>
      </c>
      <c r="C7727" t="s">
        <v>13</v>
      </c>
      <c r="D7727" s="1">
        <v>43200</v>
      </c>
      <c r="E7727" s="1">
        <v>43282</v>
      </c>
      <c r="F7727" s="1">
        <v>43310</v>
      </c>
      <c r="G7727" s="1">
        <v>43299</v>
      </c>
      <c r="H7727" s="13">
        <f>Orders[[#This Row],[DeliveryDate]]-Orders[[#This Row],[OrderDate]]</f>
        <v>17</v>
      </c>
      <c r="I7727" t="s">
        <v>3</v>
      </c>
      <c r="J7727" t="str">
        <f>_xlfn.XLOOKUP(Orders[[#This Row],[_SalesRepID]],'Sales team'!A:A,'Sales team'!B:B)</f>
        <v>Patrick Graham</v>
      </c>
      <c r="K7727">
        <v>25</v>
      </c>
      <c r="L7727">
        <v>21</v>
      </c>
      <c r="M7727">
        <v>295</v>
      </c>
      <c r="N7727" t="str">
        <f>_xlfn.XLOOKUP(Orders[[#This Row],[_ProductID]],Products!A:A,Products!C:C)</f>
        <v>Home décor</v>
      </c>
      <c r="O7727">
        <v>40</v>
      </c>
      <c r="P7727">
        <v>7.4999999999999997E-2</v>
      </c>
      <c r="Q7727" s="2">
        <v>1031.8</v>
      </c>
      <c r="R7727" s="2">
        <v>773.84999999999991</v>
      </c>
      <c r="S7727" s="2">
        <v>954.41499999999996</v>
      </c>
      <c r="T7727" s="2">
        <v>180.56500000000005</v>
      </c>
    </row>
    <row r="7728" spans="1:20" x14ac:dyDescent="0.25">
      <c r="A7728" t="s">
        <v>273</v>
      </c>
      <c r="B7728" t="s">
        <v>5</v>
      </c>
      <c r="C7728" t="s">
        <v>2</v>
      </c>
      <c r="D7728" s="1">
        <v>43200</v>
      </c>
      <c r="E7728" s="1">
        <v>43282</v>
      </c>
      <c r="F7728" s="1">
        <v>43287</v>
      </c>
      <c r="G7728" s="1">
        <v>43293</v>
      </c>
      <c r="H7728" s="13">
        <f>Orders[[#This Row],[DeliveryDate]]-Orders[[#This Row],[OrderDate]]</f>
        <v>11</v>
      </c>
      <c r="I7728" t="s">
        <v>3</v>
      </c>
      <c r="J7728" t="str">
        <f>_xlfn.XLOOKUP(Orders[[#This Row],[_SalesRepID]],'Sales team'!A:A,'Sales team'!B:B)</f>
        <v>Paul Holmes</v>
      </c>
      <c r="K7728">
        <v>14</v>
      </c>
      <c r="L7728">
        <v>7</v>
      </c>
      <c r="M7728">
        <v>256</v>
      </c>
      <c r="N7728" t="str">
        <f>_xlfn.XLOOKUP(Orders[[#This Row],[_ProductID]],Products!A:A,Products!C:C)</f>
        <v>Electronics</v>
      </c>
      <c r="O7728">
        <v>28</v>
      </c>
      <c r="P7728">
        <v>0.15</v>
      </c>
      <c r="Q7728" s="2">
        <v>2385.2000000000003</v>
      </c>
      <c r="R7728" s="2">
        <v>1454.9720000000002</v>
      </c>
      <c r="S7728" s="2">
        <v>8109.68</v>
      </c>
      <c r="T7728" s="2">
        <v>2289.7919999999995</v>
      </c>
    </row>
    <row r="7729" spans="1:20" x14ac:dyDescent="0.25">
      <c r="A7729" t="s">
        <v>274</v>
      </c>
      <c r="B7729" t="s">
        <v>1</v>
      </c>
      <c r="C7729" t="s">
        <v>6</v>
      </c>
      <c r="D7729" s="1">
        <v>43200</v>
      </c>
      <c r="E7729" s="1">
        <v>43282</v>
      </c>
      <c r="F7729" s="1">
        <v>43297</v>
      </c>
      <c r="G7729" s="1">
        <v>43312</v>
      </c>
      <c r="H7729" s="13">
        <f>Orders[[#This Row],[DeliveryDate]]-Orders[[#This Row],[OrderDate]]</f>
        <v>30</v>
      </c>
      <c r="I7729" t="s">
        <v>3</v>
      </c>
      <c r="J7729" t="str">
        <f>_xlfn.XLOOKUP(Orders[[#This Row],[_SalesRepID]],'Sales team'!A:A,'Sales team'!B:B)</f>
        <v>Adam Hernandez</v>
      </c>
      <c r="K7729">
        <v>1</v>
      </c>
      <c r="L7729">
        <v>48</v>
      </c>
      <c r="M7729">
        <v>154</v>
      </c>
      <c r="N7729" t="str">
        <f>_xlfn.XLOOKUP(Orders[[#This Row],[_ProductID]],Products!A:A,Products!C:C)</f>
        <v>Home décor</v>
      </c>
      <c r="O7729">
        <v>30</v>
      </c>
      <c r="P7729">
        <v>0.05</v>
      </c>
      <c r="Q7729" s="2">
        <v>1802.3</v>
      </c>
      <c r="R7729" s="2">
        <v>1153.472</v>
      </c>
      <c r="S7729" s="2">
        <v>3424.37</v>
      </c>
      <c r="T7729" s="2">
        <v>1117.4259999999999</v>
      </c>
    </row>
    <row r="7730" spans="1:20" x14ac:dyDescent="0.25">
      <c r="A7730" t="s">
        <v>275</v>
      </c>
      <c r="B7730" t="s">
        <v>10</v>
      </c>
      <c r="C7730" t="s">
        <v>13</v>
      </c>
      <c r="D7730" s="1">
        <v>43200</v>
      </c>
      <c r="E7730" s="1">
        <v>43282</v>
      </c>
      <c r="F7730" s="1">
        <v>43300</v>
      </c>
      <c r="G7730" s="1">
        <v>43293</v>
      </c>
      <c r="H7730" s="13">
        <f>Orders[[#This Row],[DeliveryDate]]-Orders[[#This Row],[OrderDate]]</f>
        <v>11</v>
      </c>
      <c r="I7730" t="s">
        <v>3</v>
      </c>
      <c r="J7730" t="str">
        <f>_xlfn.XLOOKUP(Orders[[#This Row],[_SalesRepID]],'Sales team'!A:A,'Sales team'!B:B)</f>
        <v>Donald Reynolds</v>
      </c>
      <c r="K7730">
        <v>26</v>
      </c>
      <c r="L7730">
        <v>40</v>
      </c>
      <c r="M7730">
        <v>270</v>
      </c>
      <c r="N7730" t="str">
        <f>_xlfn.XLOOKUP(Orders[[#This Row],[_ProductID]],Products!A:A,Products!C:C)</f>
        <v>Home décor</v>
      </c>
      <c r="O7730">
        <v>27</v>
      </c>
      <c r="P7730">
        <v>0.05</v>
      </c>
      <c r="Q7730" s="2">
        <v>1018.4</v>
      </c>
      <c r="R7730" s="2">
        <v>753.61599999999999</v>
      </c>
      <c r="S7730" s="2">
        <v>4837.3999999999996</v>
      </c>
      <c r="T7730" s="2">
        <v>1069.3199999999997</v>
      </c>
    </row>
    <row r="7731" spans="1:20" x14ac:dyDescent="0.25">
      <c r="A7731" t="s">
        <v>276</v>
      </c>
      <c r="B7731" t="s">
        <v>5</v>
      </c>
      <c r="C7731" t="s">
        <v>6</v>
      </c>
      <c r="D7731" s="1">
        <v>43200</v>
      </c>
      <c r="E7731" s="1">
        <v>43282</v>
      </c>
      <c r="F7731" s="1">
        <v>43288</v>
      </c>
      <c r="G7731" s="1">
        <v>43292</v>
      </c>
      <c r="H7731" s="13">
        <f>Orders[[#This Row],[DeliveryDate]]-Orders[[#This Row],[OrderDate]]</f>
        <v>10</v>
      </c>
      <c r="I7731" t="s">
        <v>3</v>
      </c>
      <c r="J7731" t="str">
        <f>_xlfn.XLOOKUP(Orders[[#This Row],[_SalesRepID]],'Sales team'!A:A,'Sales team'!B:B)</f>
        <v>Todd Roberts</v>
      </c>
      <c r="K7731">
        <v>13</v>
      </c>
      <c r="L7731">
        <v>35</v>
      </c>
      <c r="M7731">
        <v>102</v>
      </c>
      <c r="N7731" t="str">
        <f>_xlfn.XLOOKUP(Orders[[#This Row],[_ProductID]],Products!A:A,Products!C:C)</f>
        <v>Home décor</v>
      </c>
      <c r="O7731">
        <v>40</v>
      </c>
      <c r="P7731">
        <v>0.4</v>
      </c>
      <c r="Q7731" s="2">
        <v>3946.3</v>
      </c>
      <c r="R7731" s="2">
        <v>1815.2980000000002</v>
      </c>
      <c r="S7731" s="2">
        <v>16574.46</v>
      </c>
      <c r="T7731" s="2">
        <v>3867.373999999998</v>
      </c>
    </row>
    <row r="7732" spans="1:20" x14ac:dyDescent="0.25">
      <c r="A7732" t="s">
        <v>277</v>
      </c>
      <c r="B7732" t="s">
        <v>1</v>
      </c>
      <c r="C7732" t="s">
        <v>6</v>
      </c>
      <c r="D7732" s="1">
        <v>43200</v>
      </c>
      <c r="E7732" s="1">
        <v>43282</v>
      </c>
      <c r="F7732" s="1">
        <v>43301</v>
      </c>
      <c r="G7732" s="1">
        <v>43292</v>
      </c>
      <c r="H7732" s="13">
        <f>Orders[[#This Row],[DeliveryDate]]-Orders[[#This Row],[OrderDate]]</f>
        <v>10</v>
      </c>
      <c r="I7732" t="s">
        <v>3</v>
      </c>
      <c r="J7732" t="str">
        <f>_xlfn.XLOOKUP(Orders[[#This Row],[_SalesRepID]],'Sales team'!A:A,'Sales team'!B:B)</f>
        <v>Joshua Ryan</v>
      </c>
      <c r="K7732">
        <v>9</v>
      </c>
      <c r="L7732">
        <v>21</v>
      </c>
      <c r="M7732">
        <v>131</v>
      </c>
      <c r="N7732" t="str">
        <f>_xlfn.XLOOKUP(Orders[[#This Row],[_ProductID]],Products!A:A,Products!C:C)</f>
        <v>Furniture</v>
      </c>
      <c r="O7732">
        <v>15</v>
      </c>
      <c r="P7732">
        <v>0.2</v>
      </c>
      <c r="Q7732" s="2">
        <v>3953</v>
      </c>
      <c r="R7732" s="2">
        <v>2095.09</v>
      </c>
      <c r="S7732" s="2">
        <v>22136.800000000003</v>
      </c>
      <c r="T7732" s="2">
        <v>7471.1700000000019</v>
      </c>
    </row>
    <row r="7733" spans="1:20" x14ac:dyDescent="0.25">
      <c r="A7733" t="s">
        <v>258</v>
      </c>
      <c r="B7733" t="s">
        <v>1</v>
      </c>
      <c r="C7733" t="s">
        <v>6</v>
      </c>
      <c r="D7733" s="1">
        <v>43200</v>
      </c>
      <c r="E7733" s="1">
        <v>43281</v>
      </c>
      <c r="F7733" s="1">
        <v>43301</v>
      </c>
      <c r="G7733" s="1">
        <v>43293</v>
      </c>
      <c r="H7733" s="13">
        <f>Orders[[#This Row],[DeliveryDate]]-Orders[[#This Row],[OrderDate]]</f>
        <v>12</v>
      </c>
      <c r="I7733" t="s">
        <v>3</v>
      </c>
      <c r="J7733" t="str">
        <f>_xlfn.XLOOKUP(Orders[[#This Row],[_SalesRepID]],'Sales team'!A:A,'Sales team'!B:B)</f>
        <v>Chris Armstrong</v>
      </c>
      <c r="K7733">
        <v>4</v>
      </c>
      <c r="L7733">
        <v>8</v>
      </c>
      <c r="M7733">
        <v>172</v>
      </c>
      <c r="N7733" t="str">
        <f>_xlfn.XLOOKUP(Orders[[#This Row],[_ProductID]],Products!A:A,Products!C:C)</f>
        <v>Furniture</v>
      </c>
      <c r="O7733">
        <v>38</v>
      </c>
      <c r="P7733">
        <v>0.05</v>
      </c>
      <c r="Q7733" s="2">
        <v>5607.9000000000005</v>
      </c>
      <c r="R7733" s="2">
        <v>3476.8980000000001</v>
      </c>
      <c r="S7733" s="2">
        <v>5327.5050000000001</v>
      </c>
      <c r="T7733" s="2">
        <v>1850.607</v>
      </c>
    </row>
    <row r="7734" spans="1:20" x14ac:dyDescent="0.25">
      <c r="A7734" t="s">
        <v>259</v>
      </c>
      <c r="B7734" t="s">
        <v>1</v>
      </c>
      <c r="C7734" t="s">
        <v>13</v>
      </c>
      <c r="D7734" s="1">
        <v>43200</v>
      </c>
      <c r="E7734" s="1">
        <v>43281</v>
      </c>
      <c r="F7734" s="1">
        <v>43285</v>
      </c>
      <c r="G7734" s="1">
        <v>43293</v>
      </c>
      <c r="H7734" s="13">
        <f>Orders[[#This Row],[DeliveryDate]]-Orders[[#This Row],[OrderDate]]</f>
        <v>12</v>
      </c>
      <c r="I7734" t="s">
        <v>3</v>
      </c>
      <c r="J7734" t="str">
        <f>_xlfn.XLOOKUP(Orders[[#This Row],[_SalesRepID]],'Sales team'!A:A,'Sales team'!B:B)</f>
        <v>Joshua Bennett</v>
      </c>
      <c r="K7734">
        <v>6</v>
      </c>
      <c r="L7734">
        <v>12</v>
      </c>
      <c r="M7734">
        <v>274</v>
      </c>
      <c r="N7734" t="str">
        <f>_xlfn.XLOOKUP(Orders[[#This Row],[_ProductID]],Products!A:A,Products!C:C)</f>
        <v>Kitchen &amp; Dining</v>
      </c>
      <c r="O7734">
        <v>37</v>
      </c>
      <c r="P7734">
        <v>7.4999999999999997E-2</v>
      </c>
      <c r="Q7734" s="2">
        <v>1165.8</v>
      </c>
      <c r="R7734" s="2">
        <v>827.71799999999996</v>
      </c>
      <c r="S7734" s="2">
        <v>2156.73</v>
      </c>
      <c r="T7734" s="2">
        <v>501.2940000000001</v>
      </c>
    </row>
    <row r="7735" spans="1:20" x14ac:dyDescent="0.25">
      <c r="A7735" t="s">
        <v>260</v>
      </c>
      <c r="B7735" t="s">
        <v>5</v>
      </c>
      <c r="C7735" t="s">
        <v>13</v>
      </c>
      <c r="D7735" s="1">
        <v>43200</v>
      </c>
      <c r="E7735" s="1">
        <v>43281</v>
      </c>
      <c r="F7735" s="1">
        <v>43308</v>
      </c>
      <c r="G7735" s="1">
        <v>43284</v>
      </c>
      <c r="H7735" s="13">
        <f>Orders[[#This Row],[DeliveryDate]]-Orders[[#This Row],[OrderDate]]</f>
        <v>3</v>
      </c>
      <c r="I7735" t="s">
        <v>3</v>
      </c>
      <c r="J7735" t="str">
        <f>_xlfn.XLOOKUP(Orders[[#This Row],[_SalesRepID]],'Sales team'!A:A,'Sales team'!B:B)</f>
        <v>Anthony Berry</v>
      </c>
      <c r="K7735">
        <v>16</v>
      </c>
      <c r="L7735">
        <v>17</v>
      </c>
      <c r="M7735">
        <v>277</v>
      </c>
      <c r="N7735" t="str">
        <f>_xlfn.XLOOKUP(Orders[[#This Row],[_ProductID]],Products!A:A,Products!C:C)</f>
        <v>Home décor</v>
      </c>
      <c r="O7735">
        <v>44</v>
      </c>
      <c r="P7735">
        <v>0.05</v>
      </c>
      <c r="Q7735" s="2">
        <v>1949.7</v>
      </c>
      <c r="R7735" s="2">
        <v>1520.7660000000001</v>
      </c>
      <c r="S7735" s="2">
        <v>3704.43</v>
      </c>
      <c r="T7735" s="2">
        <v>662.89799999999968</v>
      </c>
    </row>
    <row r="7736" spans="1:20" x14ac:dyDescent="0.25">
      <c r="A7736" t="s">
        <v>261</v>
      </c>
      <c r="B7736" t="s">
        <v>8</v>
      </c>
      <c r="C7736" t="s">
        <v>6</v>
      </c>
      <c r="D7736" s="1">
        <v>43200</v>
      </c>
      <c r="E7736" s="1">
        <v>43281</v>
      </c>
      <c r="F7736" s="1">
        <v>43292</v>
      </c>
      <c r="G7736" s="1">
        <v>43290</v>
      </c>
      <c r="H7736" s="13">
        <f>Orders[[#This Row],[DeliveryDate]]-Orders[[#This Row],[OrderDate]]</f>
        <v>9</v>
      </c>
      <c r="I7736" t="s">
        <v>3</v>
      </c>
      <c r="J7736" t="str">
        <f>_xlfn.XLOOKUP(Orders[[#This Row],[_SalesRepID]],'Sales team'!A:A,'Sales team'!B:B)</f>
        <v>Samuel Fowler</v>
      </c>
      <c r="K7736">
        <v>21</v>
      </c>
      <c r="L7736">
        <v>40</v>
      </c>
      <c r="M7736">
        <v>147</v>
      </c>
      <c r="N7736" t="str">
        <f>_xlfn.XLOOKUP(Orders[[#This Row],[_ProductID]],Products!A:A,Products!C:C)</f>
        <v>Furniture</v>
      </c>
      <c r="O7736">
        <v>34</v>
      </c>
      <c r="P7736">
        <v>0.1</v>
      </c>
      <c r="Q7736" s="2">
        <v>3685</v>
      </c>
      <c r="R7736" s="2">
        <v>2690.0499999999997</v>
      </c>
      <c r="S7736" s="2">
        <v>26532</v>
      </c>
      <c r="T7736" s="2">
        <v>5011.6000000000022</v>
      </c>
    </row>
    <row r="7737" spans="1:20" x14ac:dyDescent="0.25">
      <c r="A7737" t="s">
        <v>262</v>
      </c>
      <c r="B7737" t="s">
        <v>8</v>
      </c>
      <c r="C7737" t="s">
        <v>25</v>
      </c>
      <c r="D7737" s="1">
        <v>43200</v>
      </c>
      <c r="E7737" s="1">
        <v>43281</v>
      </c>
      <c r="F7737" s="1">
        <v>43298</v>
      </c>
      <c r="G7737" s="1">
        <v>43292</v>
      </c>
      <c r="H7737" s="13">
        <f>Orders[[#This Row],[DeliveryDate]]-Orders[[#This Row],[OrderDate]]</f>
        <v>11</v>
      </c>
      <c r="I7737" t="s">
        <v>3</v>
      </c>
      <c r="J7737" t="str">
        <f>_xlfn.XLOOKUP(Orders[[#This Row],[_SalesRepID]],'Sales team'!A:A,'Sales team'!B:B)</f>
        <v>Anthony Torres</v>
      </c>
      <c r="K7737">
        <v>20</v>
      </c>
      <c r="L7737">
        <v>3</v>
      </c>
      <c r="M7737">
        <v>332</v>
      </c>
      <c r="N7737" t="str">
        <f>_xlfn.XLOOKUP(Orders[[#This Row],[_ProductID]],Products!A:A,Products!C:C)</f>
        <v>Home décor</v>
      </c>
      <c r="O7737">
        <v>17</v>
      </c>
      <c r="P7737">
        <v>0.4</v>
      </c>
      <c r="Q7737" s="2">
        <v>2633.1</v>
      </c>
      <c r="R7737" s="2">
        <v>1816.8389999999997</v>
      </c>
      <c r="S7737" s="2">
        <v>3159.72</v>
      </c>
      <c r="T7737" s="2">
        <v>-473.95799999999963</v>
      </c>
    </row>
    <row r="7738" spans="1:20" x14ac:dyDescent="0.25">
      <c r="A7738" t="s">
        <v>263</v>
      </c>
      <c r="B7738" t="s">
        <v>5</v>
      </c>
      <c r="C7738" t="s">
        <v>13</v>
      </c>
      <c r="D7738" s="1">
        <v>43200</v>
      </c>
      <c r="E7738" s="1">
        <v>43281</v>
      </c>
      <c r="F7738" s="1">
        <v>43292</v>
      </c>
      <c r="G7738" s="1">
        <v>43290</v>
      </c>
      <c r="H7738" s="13">
        <f>Orders[[#This Row],[DeliveryDate]]-Orders[[#This Row],[OrderDate]]</f>
        <v>9</v>
      </c>
      <c r="I7738" t="s">
        <v>3</v>
      </c>
      <c r="J7738" t="str">
        <f>_xlfn.XLOOKUP(Orders[[#This Row],[_SalesRepID]],'Sales team'!A:A,'Sales team'!B:B)</f>
        <v>Nicholas Cunningham</v>
      </c>
      <c r="K7738">
        <v>19</v>
      </c>
      <c r="L7738">
        <v>26</v>
      </c>
      <c r="M7738">
        <v>274</v>
      </c>
      <c r="N7738" t="str">
        <f>_xlfn.XLOOKUP(Orders[[#This Row],[_ProductID]],Products!A:A,Products!C:C)</f>
        <v>Home décor</v>
      </c>
      <c r="O7738">
        <v>23</v>
      </c>
      <c r="P7738">
        <v>7.4999999999999997E-2</v>
      </c>
      <c r="Q7738" s="2">
        <v>1072</v>
      </c>
      <c r="R7738" s="2">
        <v>460.96</v>
      </c>
      <c r="S7738" s="2">
        <v>991.6</v>
      </c>
      <c r="T7738" s="2">
        <v>530.6400000000001</v>
      </c>
    </row>
    <row r="7739" spans="1:20" x14ac:dyDescent="0.25">
      <c r="A7739" t="s">
        <v>264</v>
      </c>
      <c r="B7739" t="s">
        <v>1</v>
      </c>
      <c r="C7739" t="s">
        <v>15</v>
      </c>
      <c r="D7739" s="1">
        <v>43200</v>
      </c>
      <c r="E7739" s="1">
        <v>43281</v>
      </c>
      <c r="F7739" s="1">
        <v>43285</v>
      </c>
      <c r="G7739" s="1">
        <v>43300</v>
      </c>
      <c r="H7739" s="13">
        <f>Orders[[#This Row],[DeliveryDate]]-Orders[[#This Row],[OrderDate]]</f>
        <v>19</v>
      </c>
      <c r="I7739" t="s">
        <v>3</v>
      </c>
      <c r="J7739" t="str">
        <f>_xlfn.XLOOKUP(Orders[[#This Row],[_SalesRepID]],'Sales team'!A:A,'Sales team'!B:B)</f>
        <v>Adam Hernandez</v>
      </c>
      <c r="K7739">
        <v>1</v>
      </c>
      <c r="L7739">
        <v>38</v>
      </c>
      <c r="M7739">
        <v>33</v>
      </c>
      <c r="N7739" t="str">
        <f>_xlfn.XLOOKUP(Orders[[#This Row],[_ProductID]],Products!A:A,Products!C:C)</f>
        <v>Kitchen &amp; Dining</v>
      </c>
      <c r="O7739">
        <v>8</v>
      </c>
      <c r="P7739">
        <v>7.4999999999999997E-2</v>
      </c>
      <c r="Q7739" s="2">
        <v>3537.6</v>
      </c>
      <c r="R7739" s="2">
        <v>1910.3040000000001</v>
      </c>
      <c r="S7739" s="2">
        <v>3272.28</v>
      </c>
      <c r="T7739" s="2">
        <v>1361.9760000000001</v>
      </c>
    </row>
    <row r="7740" spans="1:20" x14ac:dyDescent="0.25">
      <c r="A7740" t="s">
        <v>265</v>
      </c>
      <c r="B7740" t="s">
        <v>1</v>
      </c>
      <c r="C7740" t="s">
        <v>2</v>
      </c>
      <c r="D7740" s="1">
        <v>43200</v>
      </c>
      <c r="E7740" s="1">
        <v>43281</v>
      </c>
      <c r="F7740" s="1">
        <v>43302</v>
      </c>
      <c r="G7740" s="1">
        <v>43319</v>
      </c>
      <c r="H7740" s="13">
        <f>Orders[[#This Row],[DeliveryDate]]-Orders[[#This Row],[OrderDate]]</f>
        <v>38</v>
      </c>
      <c r="I7740" t="s">
        <v>3</v>
      </c>
      <c r="J7740" t="str">
        <f>_xlfn.XLOOKUP(Orders[[#This Row],[_SalesRepID]],'Sales team'!A:A,'Sales team'!B:B)</f>
        <v>Joshua Ryan</v>
      </c>
      <c r="K7740">
        <v>9</v>
      </c>
      <c r="L7740">
        <v>41</v>
      </c>
      <c r="M7740">
        <v>233</v>
      </c>
      <c r="N7740" t="str">
        <f>_xlfn.XLOOKUP(Orders[[#This Row],[_ProductID]],Products!A:A,Products!C:C)</f>
        <v>Kitchen &amp; Dining</v>
      </c>
      <c r="O7740">
        <v>13</v>
      </c>
      <c r="P7740">
        <v>0.2</v>
      </c>
      <c r="Q7740" s="2">
        <v>1092.1000000000001</v>
      </c>
      <c r="R7740" s="2">
        <v>622.49700000000007</v>
      </c>
      <c r="S7740" s="2">
        <v>6989.4400000000014</v>
      </c>
      <c r="T7740" s="2">
        <v>2009.4640000000009</v>
      </c>
    </row>
    <row r="7741" spans="1:20" x14ac:dyDescent="0.25">
      <c r="A7741" t="s">
        <v>266</v>
      </c>
      <c r="B7741" t="s">
        <v>1</v>
      </c>
      <c r="C7741" t="s">
        <v>13</v>
      </c>
      <c r="D7741" s="1">
        <v>43100</v>
      </c>
      <c r="E7741" s="1">
        <v>43281</v>
      </c>
      <c r="F7741" s="1">
        <v>43301</v>
      </c>
      <c r="G7741" s="1">
        <v>43311</v>
      </c>
      <c r="H7741" s="13">
        <f>Orders[[#This Row],[DeliveryDate]]-Orders[[#This Row],[OrderDate]]</f>
        <v>30</v>
      </c>
      <c r="I7741" t="s">
        <v>3</v>
      </c>
      <c r="J7741" t="str">
        <f>_xlfn.XLOOKUP(Orders[[#This Row],[_SalesRepID]],'Sales team'!A:A,'Sales team'!B:B)</f>
        <v>Carl Nguyen</v>
      </c>
      <c r="K7741">
        <v>12</v>
      </c>
      <c r="L7741">
        <v>17</v>
      </c>
      <c r="M7741">
        <v>262</v>
      </c>
      <c r="N7741" t="str">
        <f>_xlfn.XLOOKUP(Orders[[#This Row],[_ProductID]],Products!A:A,Products!C:C)</f>
        <v>Furniture</v>
      </c>
      <c r="O7741">
        <v>5</v>
      </c>
      <c r="P7741">
        <v>0.05</v>
      </c>
      <c r="Q7741" s="2">
        <v>1748.7</v>
      </c>
      <c r="R7741" s="2">
        <v>1136.655</v>
      </c>
      <c r="S7741" s="2">
        <v>6645.0599999999995</v>
      </c>
      <c r="T7741" s="2">
        <v>2098.4399999999996</v>
      </c>
    </row>
    <row r="7742" spans="1:20" x14ac:dyDescent="0.25">
      <c r="A7742" t="s">
        <v>267</v>
      </c>
      <c r="B7742" t="s">
        <v>5</v>
      </c>
      <c r="C7742" t="s">
        <v>15</v>
      </c>
      <c r="D7742" s="1">
        <v>43200</v>
      </c>
      <c r="E7742" s="1">
        <v>43281</v>
      </c>
      <c r="F7742" s="1">
        <v>43305</v>
      </c>
      <c r="G7742" s="1">
        <v>43286</v>
      </c>
      <c r="H7742" s="13">
        <f>Orders[[#This Row],[DeliveryDate]]-Orders[[#This Row],[OrderDate]]</f>
        <v>5</v>
      </c>
      <c r="I7742" t="s">
        <v>3</v>
      </c>
      <c r="J7742" t="str">
        <f>_xlfn.XLOOKUP(Orders[[#This Row],[_SalesRepID]],'Sales team'!A:A,'Sales team'!B:B)</f>
        <v>Shawn Wallace</v>
      </c>
      <c r="K7742">
        <v>18</v>
      </c>
      <c r="L7742">
        <v>49</v>
      </c>
      <c r="M7742">
        <v>6</v>
      </c>
      <c r="N7742" t="str">
        <f>_xlfn.XLOOKUP(Orders[[#This Row],[_ProductID]],Products!A:A,Products!C:C)</f>
        <v>Outdoor</v>
      </c>
      <c r="O7742">
        <v>9</v>
      </c>
      <c r="P7742">
        <v>7.4999999999999997E-2</v>
      </c>
      <c r="Q7742" s="2">
        <v>891.1</v>
      </c>
      <c r="R7742" s="2">
        <v>739.61299999999994</v>
      </c>
      <c r="S7742" s="2">
        <v>6594.14</v>
      </c>
      <c r="T7742" s="2">
        <v>677.23600000000079</v>
      </c>
    </row>
    <row r="7743" spans="1:20" x14ac:dyDescent="0.25">
      <c r="A7743" t="s">
        <v>268</v>
      </c>
      <c r="B7743" t="s">
        <v>1</v>
      </c>
      <c r="C7743" t="s">
        <v>6</v>
      </c>
      <c r="D7743" s="1">
        <v>43200</v>
      </c>
      <c r="E7743" s="1">
        <v>43281</v>
      </c>
      <c r="F7743" s="1">
        <v>43302</v>
      </c>
      <c r="G7743" s="1">
        <v>43315</v>
      </c>
      <c r="H7743" s="13">
        <f>Orders[[#This Row],[DeliveryDate]]-Orders[[#This Row],[OrderDate]]</f>
        <v>34</v>
      </c>
      <c r="I7743" t="s">
        <v>3</v>
      </c>
      <c r="J7743" t="str">
        <f>_xlfn.XLOOKUP(Orders[[#This Row],[_SalesRepID]],'Sales team'!A:A,'Sales team'!B:B)</f>
        <v>Keith Griffin</v>
      </c>
      <c r="K7743">
        <v>2</v>
      </c>
      <c r="L7743">
        <v>41</v>
      </c>
      <c r="M7743">
        <v>159</v>
      </c>
      <c r="N7743" t="str">
        <f>_xlfn.XLOOKUP(Orders[[#This Row],[_ProductID]],Products!A:A,Products!C:C)</f>
        <v>Home décor</v>
      </c>
      <c r="O7743">
        <v>23</v>
      </c>
      <c r="P7743">
        <v>0.05</v>
      </c>
      <c r="Q7743" s="2">
        <v>3082</v>
      </c>
      <c r="R7743" s="2">
        <v>1510.18</v>
      </c>
      <c r="S7743" s="2">
        <v>14639.5</v>
      </c>
      <c r="T7743" s="2">
        <v>7088.5999999999995</v>
      </c>
    </row>
    <row r="7744" spans="1:20" x14ac:dyDescent="0.25">
      <c r="A7744" t="s">
        <v>269</v>
      </c>
      <c r="B7744" t="s">
        <v>1</v>
      </c>
      <c r="C7744" t="s">
        <v>6</v>
      </c>
      <c r="D7744" s="1">
        <v>43200</v>
      </c>
      <c r="E7744" s="1">
        <v>43281</v>
      </c>
      <c r="F7744" s="1">
        <v>43298</v>
      </c>
      <c r="G7744" s="1">
        <v>43301</v>
      </c>
      <c r="H7744" s="13">
        <f>Orders[[#This Row],[DeliveryDate]]-Orders[[#This Row],[OrderDate]]</f>
        <v>20</v>
      </c>
      <c r="I7744" t="s">
        <v>3</v>
      </c>
      <c r="J7744" t="str">
        <f>_xlfn.XLOOKUP(Orders[[#This Row],[_SalesRepID]],'Sales team'!A:A,'Sales team'!B:B)</f>
        <v>Joshua Ryan</v>
      </c>
      <c r="K7744">
        <v>9</v>
      </c>
      <c r="L7744">
        <v>34</v>
      </c>
      <c r="M7744">
        <v>148</v>
      </c>
      <c r="N7744" t="str">
        <f>_xlfn.XLOOKUP(Orders[[#This Row],[_ProductID]],Products!A:A,Products!C:C)</f>
        <v>Furniture</v>
      </c>
      <c r="O7744">
        <v>15</v>
      </c>
      <c r="P7744">
        <v>7.4999999999999997E-2</v>
      </c>
      <c r="Q7744" s="2">
        <v>1125.6000000000001</v>
      </c>
      <c r="R7744" s="2">
        <v>776.66399999999999</v>
      </c>
      <c r="S7744" s="2">
        <v>5205.9000000000015</v>
      </c>
      <c r="T7744" s="2">
        <v>1322.5800000000017</v>
      </c>
    </row>
    <row r="7745" spans="1:20" x14ac:dyDescent="0.25">
      <c r="A7745" t="s">
        <v>270</v>
      </c>
      <c r="B7745" t="s">
        <v>1</v>
      </c>
      <c r="C7745" t="s">
        <v>6</v>
      </c>
      <c r="D7745" s="1">
        <v>43200</v>
      </c>
      <c r="E7745" s="1">
        <v>43281</v>
      </c>
      <c r="F7745" s="1">
        <v>43294</v>
      </c>
      <c r="G7745" s="1">
        <v>43286</v>
      </c>
      <c r="H7745" s="13">
        <f>Orders[[#This Row],[DeliveryDate]]-Orders[[#This Row],[OrderDate]]</f>
        <v>5</v>
      </c>
      <c r="I7745" t="s">
        <v>3</v>
      </c>
      <c r="J7745" t="str">
        <f>_xlfn.XLOOKUP(Orders[[#This Row],[_SalesRepID]],'Sales team'!A:A,'Sales team'!B:B)</f>
        <v>Shawn Cook</v>
      </c>
      <c r="K7745">
        <v>7</v>
      </c>
      <c r="L7745">
        <v>46</v>
      </c>
      <c r="M7745">
        <v>102</v>
      </c>
      <c r="N7745" t="str">
        <f>_xlfn.XLOOKUP(Orders[[#This Row],[_ProductID]],Products!A:A,Products!C:C)</f>
        <v>Furniture</v>
      </c>
      <c r="O7745">
        <v>22</v>
      </c>
      <c r="P7745">
        <v>7.4999999999999997E-2</v>
      </c>
      <c r="Q7745" s="2">
        <v>1252.9000000000001</v>
      </c>
      <c r="R7745" s="2">
        <v>651.50800000000004</v>
      </c>
      <c r="S7745" s="2">
        <v>6953.5950000000012</v>
      </c>
      <c r="T7745" s="2">
        <v>3044.5470000000009</v>
      </c>
    </row>
    <row r="7746" spans="1:20" x14ac:dyDescent="0.25">
      <c r="A7746" t="s">
        <v>253</v>
      </c>
      <c r="B7746" t="s">
        <v>8</v>
      </c>
      <c r="C7746" t="s">
        <v>15</v>
      </c>
      <c r="D7746" s="1">
        <v>43200</v>
      </c>
      <c r="E7746" s="1">
        <v>43280</v>
      </c>
      <c r="F7746" s="1">
        <v>43287</v>
      </c>
      <c r="G7746" s="1">
        <v>43301</v>
      </c>
      <c r="H7746" s="13">
        <f>Orders[[#This Row],[DeliveryDate]]-Orders[[#This Row],[OrderDate]]</f>
        <v>21</v>
      </c>
      <c r="I7746" t="s">
        <v>3</v>
      </c>
      <c r="J7746" t="str">
        <f>_xlfn.XLOOKUP(Orders[[#This Row],[_SalesRepID]],'Sales team'!A:A,'Sales team'!B:B)</f>
        <v>Samuel Fowler</v>
      </c>
      <c r="K7746">
        <v>21</v>
      </c>
      <c r="L7746">
        <v>35</v>
      </c>
      <c r="M7746">
        <v>18</v>
      </c>
      <c r="N7746" t="str">
        <f>_xlfn.XLOOKUP(Orders[[#This Row],[_ProductID]],Products!A:A,Products!C:C)</f>
        <v>Outdoor</v>
      </c>
      <c r="O7746">
        <v>10</v>
      </c>
      <c r="P7746">
        <v>0.05</v>
      </c>
      <c r="Q7746" s="2">
        <v>6391.8</v>
      </c>
      <c r="R7746" s="2">
        <v>4793.8500000000004</v>
      </c>
      <c r="S7746" s="2">
        <v>24288.84</v>
      </c>
      <c r="T7746" s="2">
        <v>5113.4399999999987</v>
      </c>
    </row>
    <row r="7747" spans="1:20" x14ac:dyDescent="0.25">
      <c r="A7747" t="s">
        <v>254</v>
      </c>
      <c r="B7747" t="s">
        <v>10</v>
      </c>
      <c r="C7747" t="s">
        <v>13</v>
      </c>
      <c r="D7747" s="1">
        <v>43200</v>
      </c>
      <c r="E7747" s="1">
        <v>43280</v>
      </c>
      <c r="F7747" s="1">
        <v>43300</v>
      </c>
      <c r="G7747" s="1">
        <v>43299</v>
      </c>
      <c r="H7747" s="13">
        <f>Orders[[#This Row],[DeliveryDate]]-Orders[[#This Row],[OrderDate]]</f>
        <v>19</v>
      </c>
      <c r="I7747" t="s">
        <v>3</v>
      </c>
      <c r="J7747" t="str">
        <f>_xlfn.XLOOKUP(Orders[[#This Row],[_SalesRepID]],'Sales team'!A:A,'Sales team'!B:B)</f>
        <v>Shawn Torres</v>
      </c>
      <c r="K7747">
        <v>27</v>
      </c>
      <c r="L7747">
        <v>4</v>
      </c>
      <c r="M7747">
        <v>263</v>
      </c>
      <c r="N7747" t="str">
        <f>_xlfn.XLOOKUP(Orders[[#This Row],[_ProductID]],Products!A:A,Products!C:C)</f>
        <v>Home décor</v>
      </c>
      <c r="O7747">
        <v>39</v>
      </c>
      <c r="P7747">
        <v>0.05</v>
      </c>
      <c r="Q7747" s="2">
        <v>1139</v>
      </c>
      <c r="R7747" s="2">
        <v>660.62</v>
      </c>
      <c r="S7747" s="2">
        <v>2164.1</v>
      </c>
      <c r="T7747" s="2">
        <v>842.8599999999999</v>
      </c>
    </row>
    <row r="7748" spans="1:20" x14ac:dyDescent="0.25">
      <c r="A7748" t="s">
        <v>255</v>
      </c>
      <c r="B7748" t="s">
        <v>5</v>
      </c>
      <c r="C7748" t="s">
        <v>6</v>
      </c>
      <c r="D7748" s="1">
        <v>43200</v>
      </c>
      <c r="E7748" s="1">
        <v>43280</v>
      </c>
      <c r="F7748" s="1">
        <v>43282</v>
      </c>
      <c r="G7748" s="1">
        <v>43312</v>
      </c>
      <c r="H7748" s="13">
        <f>Orders[[#This Row],[DeliveryDate]]-Orders[[#This Row],[OrderDate]]</f>
        <v>32</v>
      </c>
      <c r="I7748" t="s">
        <v>3</v>
      </c>
      <c r="J7748" t="str">
        <f>_xlfn.XLOOKUP(Orders[[#This Row],[_SalesRepID]],'Sales team'!A:A,'Sales team'!B:B)</f>
        <v>Anthony Torres</v>
      </c>
      <c r="K7748">
        <v>20</v>
      </c>
      <c r="L7748">
        <v>38</v>
      </c>
      <c r="M7748">
        <v>196</v>
      </c>
      <c r="N7748" t="str">
        <f>_xlfn.XLOOKUP(Orders[[#This Row],[_ProductID]],Products!A:A,Products!C:C)</f>
        <v>Home décor</v>
      </c>
      <c r="O7748">
        <v>36</v>
      </c>
      <c r="P7748">
        <v>0.1</v>
      </c>
      <c r="Q7748" s="2">
        <v>2586.2000000000003</v>
      </c>
      <c r="R7748" s="2">
        <v>1681.0300000000002</v>
      </c>
      <c r="S7748" s="2">
        <v>6982.7400000000007</v>
      </c>
      <c r="T7748" s="2">
        <v>1939.6500000000005</v>
      </c>
    </row>
    <row r="7749" spans="1:20" x14ac:dyDescent="0.25">
      <c r="A7749" t="s">
        <v>256</v>
      </c>
      <c r="B7749" t="s">
        <v>1</v>
      </c>
      <c r="C7749" t="s">
        <v>2</v>
      </c>
      <c r="D7749" s="1">
        <v>43200</v>
      </c>
      <c r="E7749" s="1">
        <v>43280</v>
      </c>
      <c r="F7749" s="1">
        <v>43285</v>
      </c>
      <c r="G7749" s="1">
        <v>43291</v>
      </c>
      <c r="H7749" s="13">
        <f>Orders[[#This Row],[DeliveryDate]]-Orders[[#This Row],[OrderDate]]</f>
        <v>11</v>
      </c>
      <c r="I7749" t="s">
        <v>3</v>
      </c>
      <c r="J7749" t="str">
        <f>_xlfn.XLOOKUP(Orders[[#This Row],[_SalesRepID]],'Sales team'!A:A,'Sales team'!B:B)</f>
        <v>Adam Hernandez</v>
      </c>
      <c r="K7749">
        <v>1</v>
      </c>
      <c r="L7749">
        <v>36</v>
      </c>
      <c r="M7749">
        <v>206</v>
      </c>
      <c r="N7749" t="str">
        <f>_xlfn.XLOOKUP(Orders[[#This Row],[_ProductID]],Products!A:A,Products!C:C)</f>
        <v>Home décor</v>
      </c>
      <c r="O7749">
        <v>35</v>
      </c>
      <c r="P7749">
        <v>0.05</v>
      </c>
      <c r="Q7749" s="2">
        <v>3899.4</v>
      </c>
      <c r="R7749" s="2">
        <v>1871.712</v>
      </c>
      <c r="S7749" s="2">
        <v>14817.72</v>
      </c>
      <c r="T7749" s="2">
        <v>7330.8719999999994</v>
      </c>
    </row>
    <row r="7750" spans="1:20" x14ac:dyDescent="0.25">
      <c r="A7750" t="s">
        <v>257</v>
      </c>
      <c r="B7750" t="s">
        <v>1</v>
      </c>
      <c r="C7750" t="s">
        <v>46</v>
      </c>
      <c r="D7750" s="1">
        <v>43200</v>
      </c>
      <c r="E7750" s="1">
        <v>43280</v>
      </c>
      <c r="F7750" s="1">
        <v>43305</v>
      </c>
      <c r="G7750" s="1">
        <v>43293</v>
      </c>
      <c r="H7750" s="13">
        <f>Orders[[#This Row],[DeliveryDate]]-Orders[[#This Row],[OrderDate]]</f>
        <v>13</v>
      </c>
      <c r="I7750" t="s">
        <v>3</v>
      </c>
      <c r="J7750" t="str">
        <f>_xlfn.XLOOKUP(Orders[[#This Row],[_SalesRepID]],'Sales team'!A:A,'Sales team'!B:B)</f>
        <v>George Lewis</v>
      </c>
      <c r="K7750">
        <v>8</v>
      </c>
      <c r="L7750">
        <v>25</v>
      </c>
      <c r="M7750">
        <v>80</v>
      </c>
      <c r="N7750" t="str">
        <f>_xlfn.XLOOKUP(Orders[[#This Row],[_ProductID]],Products!A:A,Products!C:C)</f>
        <v>Home décor</v>
      </c>
      <c r="O7750">
        <v>43</v>
      </c>
      <c r="P7750">
        <v>0.05</v>
      </c>
      <c r="Q7750" s="2">
        <v>951.4</v>
      </c>
      <c r="R7750" s="2">
        <v>599.38199999999995</v>
      </c>
      <c r="S7750" s="2">
        <v>7230.6399999999994</v>
      </c>
      <c r="T7750" s="2">
        <v>2435.5839999999998</v>
      </c>
    </row>
    <row r="7751" spans="1:20" x14ac:dyDescent="0.25">
      <c r="A7751" t="s">
        <v>240</v>
      </c>
      <c r="B7751" t="s">
        <v>5</v>
      </c>
      <c r="C7751" t="s">
        <v>13</v>
      </c>
      <c r="D7751" s="1">
        <v>43200</v>
      </c>
      <c r="E7751" s="1">
        <v>43279</v>
      </c>
      <c r="F7751" s="1">
        <v>43291</v>
      </c>
      <c r="G7751" s="1">
        <v>43291</v>
      </c>
      <c r="H7751" s="13">
        <f>Orders[[#This Row],[DeliveryDate]]-Orders[[#This Row],[OrderDate]]</f>
        <v>12</v>
      </c>
      <c r="I7751" t="s">
        <v>3</v>
      </c>
      <c r="J7751" t="str">
        <f>_xlfn.XLOOKUP(Orders[[#This Row],[_SalesRepID]],'Sales team'!A:A,'Sales team'!B:B)</f>
        <v>Anthony Torres</v>
      </c>
      <c r="K7751">
        <v>20</v>
      </c>
      <c r="L7751">
        <v>49</v>
      </c>
      <c r="M7751">
        <v>288</v>
      </c>
      <c r="N7751" t="str">
        <f>_xlfn.XLOOKUP(Orders[[#This Row],[_ProductID]],Products!A:A,Products!C:C)</f>
        <v>Electronics</v>
      </c>
      <c r="O7751">
        <v>6</v>
      </c>
      <c r="P7751">
        <v>0.15</v>
      </c>
      <c r="Q7751" s="2">
        <v>1065.3</v>
      </c>
      <c r="R7751" s="2">
        <v>468.73199999999997</v>
      </c>
      <c r="S7751" s="2">
        <v>5433.0299999999988</v>
      </c>
      <c r="T7751" s="2">
        <v>2620.637999999999</v>
      </c>
    </row>
    <row r="7752" spans="1:20" x14ac:dyDescent="0.25">
      <c r="A7752" t="s">
        <v>241</v>
      </c>
      <c r="B7752" t="s">
        <v>5</v>
      </c>
      <c r="C7752" t="s">
        <v>46</v>
      </c>
      <c r="D7752" s="1">
        <v>43200</v>
      </c>
      <c r="E7752" s="1">
        <v>43279</v>
      </c>
      <c r="F7752" s="1">
        <v>43297</v>
      </c>
      <c r="G7752" s="1">
        <v>43299</v>
      </c>
      <c r="H7752" s="13">
        <f>Orders[[#This Row],[DeliveryDate]]-Orders[[#This Row],[OrderDate]]</f>
        <v>20</v>
      </c>
      <c r="I7752" t="s">
        <v>3</v>
      </c>
      <c r="J7752" t="str">
        <f>_xlfn.XLOOKUP(Orders[[#This Row],[_SalesRepID]],'Sales team'!A:A,'Sales team'!B:B)</f>
        <v>Roger Alexander</v>
      </c>
      <c r="K7752">
        <v>15</v>
      </c>
      <c r="L7752">
        <v>11</v>
      </c>
      <c r="M7752">
        <v>60</v>
      </c>
      <c r="N7752" t="str">
        <f>_xlfn.XLOOKUP(Orders[[#This Row],[_ProductID]],Products!A:A,Products!C:C)</f>
        <v>Furniture</v>
      </c>
      <c r="O7752">
        <v>12</v>
      </c>
      <c r="P7752">
        <v>7.4999999999999997E-2</v>
      </c>
      <c r="Q7752" s="2">
        <v>3892.7000000000003</v>
      </c>
      <c r="R7752" s="2">
        <v>2724.89</v>
      </c>
      <c r="S7752" s="2">
        <v>18003.737499999999</v>
      </c>
      <c r="T7752" s="2">
        <v>4379.2875000000004</v>
      </c>
    </row>
    <row r="7753" spans="1:20" x14ac:dyDescent="0.25">
      <c r="A7753" t="s">
        <v>242</v>
      </c>
      <c r="B7753" t="s">
        <v>5</v>
      </c>
      <c r="C7753" t="s">
        <v>13</v>
      </c>
      <c r="D7753" s="1">
        <v>43200</v>
      </c>
      <c r="E7753" s="1">
        <v>43279</v>
      </c>
      <c r="F7753" s="1">
        <v>43299</v>
      </c>
      <c r="G7753" s="1">
        <v>43292</v>
      </c>
      <c r="H7753" s="13">
        <f>Orders[[#This Row],[DeliveryDate]]-Orders[[#This Row],[OrderDate]]</f>
        <v>13</v>
      </c>
      <c r="I7753" t="s">
        <v>3</v>
      </c>
      <c r="J7753" t="str">
        <f>_xlfn.XLOOKUP(Orders[[#This Row],[_SalesRepID]],'Sales team'!A:A,'Sales team'!B:B)</f>
        <v>Frank Brown</v>
      </c>
      <c r="K7753">
        <v>17</v>
      </c>
      <c r="L7753">
        <v>19</v>
      </c>
      <c r="M7753">
        <v>297</v>
      </c>
      <c r="N7753" t="str">
        <f>_xlfn.XLOOKUP(Orders[[#This Row],[_ProductID]],Products!A:A,Products!C:C)</f>
        <v>Outdoor</v>
      </c>
      <c r="O7753">
        <v>9</v>
      </c>
      <c r="P7753">
        <v>0.3</v>
      </c>
      <c r="Q7753" s="2">
        <v>207.70000000000002</v>
      </c>
      <c r="R7753" s="2">
        <v>120.46600000000001</v>
      </c>
      <c r="S7753" s="2">
        <v>290.78000000000003</v>
      </c>
      <c r="T7753" s="2">
        <v>49.848000000000013</v>
      </c>
    </row>
    <row r="7754" spans="1:20" x14ac:dyDescent="0.25">
      <c r="A7754" t="s">
        <v>243</v>
      </c>
      <c r="B7754" t="s">
        <v>1</v>
      </c>
      <c r="C7754" t="s">
        <v>46</v>
      </c>
      <c r="D7754" s="1">
        <v>43200</v>
      </c>
      <c r="E7754" s="1">
        <v>43279</v>
      </c>
      <c r="F7754" s="1">
        <v>43294</v>
      </c>
      <c r="G7754" s="1">
        <v>43292</v>
      </c>
      <c r="H7754" s="13">
        <f>Orders[[#This Row],[DeliveryDate]]-Orders[[#This Row],[OrderDate]]</f>
        <v>13</v>
      </c>
      <c r="I7754" t="s">
        <v>3</v>
      </c>
      <c r="J7754" t="str">
        <f>_xlfn.XLOOKUP(Orders[[#This Row],[_SalesRepID]],'Sales team'!A:A,'Sales team'!B:B)</f>
        <v>Jerry Green</v>
      </c>
      <c r="K7754">
        <v>3</v>
      </c>
      <c r="L7754">
        <v>20</v>
      </c>
      <c r="M7754">
        <v>75</v>
      </c>
      <c r="N7754" t="str">
        <f>_xlfn.XLOOKUP(Orders[[#This Row],[_ProductID]],Products!A:A,Products!C:C)</f>
        <v>Home décor</v>
      </c>
      <c r="O7754">
        <v>23</v>
      </c>
      <c r="P7754">
        <v>0.3</v>
      </c>
      <c r="Q7754" s="2">
        <v>1185.9000000000001</v>
      </c>
      <c r="R7754" s="2">
        <v>948.72000000000014</v>
      </c>
      <c r="S7754" s="2">
        <v>5810.9100000000008</v>
      </c>
      <c r="T7754" s="2">
        <v>-830.13000000000011</v>
      </c>
    </row>
    <row r="7755" spans="1:20" x14ac:dyDescent="0.25">
      <c r="A7755" t="s">
        <v>244</v>
      </c>
      <c r="B7755" t="s">
        <v>1</v>
      </c>
      <c r="C7755" t="s">
        <v>25</v>
      </c>
      <c r="D7755" s="1">
        <v>43200</v>
      </c>
      <c r="E7755" s="1">
        <v>43279</v>
      </c>
      <c r="F7755" s="1">
        <v>43291</v>
      </c>
      <c r="G7755" s="1">
        <v>43291</v>
      </c>
      <c r="H7755" s="13">
        <f>Orders[[#This Row],[DeliveryDate]]-Orders[[#This Row],[OrderDate]]</f>
        <v>12</v>
      </c>
      <c r="I7755" t="s">
        <v>3</v>
      </c>
      <c r="J7755" t="str">
        <f>_xlfn.XLOOKUP(Orders[[#This Row],[_SalesRepID]],'Sales team'!A:A,'Sales team'!B:B)</f>
        <v>Jonathan Hawkins</v>
      </c>
      <c r="K7755">
        <v>10</v>
      </c>
      <c r="L7755">
        <v>15</v>
      </c>
      <c r="M7755">
        <v>352</v>
      </c>
      <c r="N7755" t="str">
        <f>_xlfn.XLOOKUP(Orders[[#This Row],[_ProductID]],Products!A:A,Products!C:C)</f>
        <v>Outdoor</v>
      </c>
      <c r="O7755">
        <v>18</v>
      </c>
      <c r="P7755">
        <v>0.15</v>
      </c>
      <c r="Q7755" s="2">
        <v>2586.2000000000003</v>
      </c>
      <c r="R7755" s="2">
        <v>1629.3060000000003</v>
      </c>
      <c r="S7755" s="2">
        <v>4396.54</v>
      </c>
      <c r="T7755" s="2">
        <v>1137.9279999999994</v>
      </c>
    </row>
    <row r="7756" spans="1:20" x14ac:dyDescent="0.25">
      <c r="A7756" t="s">
        <v>245</v>
      </c>
      <c r="B7756" t="s">
        <v>1</v>
      </c>
      <c r="C7756" t="s">
        <v>15</v>
      </c>
      <c r="D7756" s="1">
        <v>43200</v>
      </c>
      <c r="E7756" s="1">
        <v>43279</v>
      </c>
      <c r="F7756" s="1">
        <v>43289</v>
      </c>
      <c r="G7756" s="1">
        <v>43299</v>
      </c>
      <c r="H7756" s="13">
        <f>Orders[[#This Row],[DeliveryDate]]-Orders[[#This Row],[OrderDate]]</f>
        <v>20</v>
      </c>
      <c r="I7756" t="s">
        <v>3</v>
      </c>
      <c r="J7756" t="str">
        <f>_xlfn.XLOOKUP(Orders[[#This Row],[_SalesRepID]],'Sales team'!A:A,'Sales team'!B:B)</f>
        <v>George Lewis</v>
      </c>
      <c r="K7756">
        <v>8</v>
      </c>
      <c r="L7756">
        <v>26</v>
      </c>
      <c r="M7756">
        <v>25</v>
      </c>
      <c r="N7756" t="str">
        <f>_xlfn.XLOOKUP(Orders[[#This Row],[_ProductID]],Products!A:A,Products!C:C)</f>
        <v>Home décor</v>
      </c>
      <c r="O7756">
        <v>30</v>
      </c>
      <c r="P7756">
        <v>0.3</v>
      </c>
      <c r="Q7756" s="2">
        <v>2579.5</v>
      </c>
      <c r="R7756" s="2">
        <v>1960.42</v>
      </c>
      <c r="S7756" s="2">
        <v>7222.5999999999995</v>
      </c>
      <c r="T7756" s="2">
        <v>-619.08000000000084</v>
      </c>
    </row>
    <row r="7757" spans="1:20" x14ac:dyDescent="0.25">
      <c r="A7757" t="s">
        <v>246</v>
      </c>
      <c r="B7757" t="s">
        <v>5</v>
      </c>
      <c r="C7757" t="s">
        <v>15</v>
      </c>
      <c r="D7757" s="1">
        <v>43200</v>
      </c>
      <c r="E7757" s="1">
        <v>43279</v>
      </c>
      <c r="F7757" s="1">
        <v>43302</v>
      </c>
      <c r="G7757" s="1">
        <v>43294</v>
      </c>
      <c r="H7757" s="13">
        <f>Orders[[#This Row],[DeliveryDate]]-Orders[[#This Row],[OrderDate]]</f>
        <v>15</v>
      </c>
      <c r="I7757" t="s">
        <v>3</v>
      </c>
      <c r="J7757" t="str">
        <f>_xlfn.XLOOKUP(Orders[[#This Row],[_SalesRepID]],'Sales team'!A:A,'Sales team'!B:B)</f>
        <v>Anthony Berry</v>
      </c>
      <c r="K7757">
        <v>16</v>
      </c>
      <c r="L7757">
        <v>7</v>
      </c>
      <c r="M7757">
        <v>23</v>
      </c>
      <c r="N7757" t="str">
        <f>_xlfn.XLOOKUP(Orders[[#This Row],[_ProductID]],Products!A:A,Products!C:C)</f>
        <v>Home décor</v>
      </c>
      <c r="O7757">
        <v>36</v>
      </c>
      <c r="P7757">
        <v>7.4999999999999997E-2</v>
      </c>
      <c r="Q7757" s="2">
        <v>6378.4000000000005</v>
      </c>
      <c r="R7757" s="2">
        <v>2806.4960000000001</v>
      </c>
      <c r="S7757" s="2">
        <v>47200.160000000003</v>
      </c>
      <c r="T7757" s="2">
        <v>24748.192000000003</v>
      </c>
    </row>
    <row r="7758" spans="1:20" x14ac:dyDescent="0.25">
      <c r="A7758" t="s">
        <v>247</v>
      </c>
      <c r="B7758" t="s">
        <v>8</v>
      </c>
      <c r="C7758" t="s">
        <v>13</v>
      </c>
      <c r="D7758" s="1">
        <v>43200</v>
      </c>
      <c r="E7758" s="1">
        <v>43279</v>
      </c>
      <c r="F7758" s="1">
        <v>43284</v>
      </c>
      <c r="G7758" s="1">
        <v>43298</v>
      </c>
      <c r="H7758" s="13">
        <f>Orders[[#This Row],[DeliveryDate]]-Orders[[#This Row],[OrderDate]]</f>
        <v>19</v>
      </c>
      <c r="I7758" t="s">
        <v>3</v>
      </c>
      <c r="J7758" t="str">
        <f>_xlfn.XLOOKUP(Orders[[#This Row],[_SalesRepID]],'Sales team'!A:A,'Sales team'!B:B)</f>
        <v>Roy Rice</v>
      </c>
      <c r="K7758">
        <v>24</v>
      </c>
      <c r="L7758">
        <v>26</v>
      </c>
      <c r="M7758">
        <v>292</v>
      </c>
      <c r="N7758" t="str">
        <f>_xlfn.XLOOKUP(Orders[[#This Row],[_ProductID]],Products!A:A,Products!C:C)</f>
        <v>Home décor</v>
      </c>
      <c r="O7758">
        <v>31</v>
      </c>
      <c r="P7758">
        <v>0.2</v>
      </c>
      <c r="Q7758" s="2">
        <v>3008.3</v>
      </c>
      <c r="R7758" s="2">
        <v>2226.1420000000003</v>
      </c>
      <c r="S7758" s="2">
        <v>16846.480000000003</v>
      </c>
      <c r="T7758" s="2">
        <v>1263.4860000000008</v>
      </c>
    </row>
    <row r="7759" spans="1:20" x14ac:dyDescent="0.25">
      <c r="A7759" t="s">
        <v>248</v>
      </c>
      <c r="B7759" t="s">
        <v>1</v>
      </c>
      <c r="C7759" t="s">
        <v>6</v>
      </c>
      <c r="D7759" s="1">
        <v>43200</v>
      </c>
      <c r="E7759" s="1">
        <v>43279</v>
      </c>
      <c r="F7759" s="1">
        <v>43306</v>
      </c>
      <c r="G7759" s="1">
        <v>43305</v>
      </c>
      <c r="H7759" s="13">
        <f>Orders[[#This Row],[DeliveryDate]]-Orders[[#This Row],[OrderDate]]</f>
        <v>26</v>
      </c>
      <c r="I7759" t="s">
        <v>3</v>
      </c>
      <c r="J7759" t="str">
        <f>_xlfn.XLOOKUP(Orders[[#This Row],[_SalesRepID]],'Sales team'!A:A,'Sales team'!B:B)</f>
        <v>Joshua Little</v>
      </c>
      <c r="K7759">
        <v>11</v>
      </c>
      <c r="L7759">
        <v>49</v>
      </c>
      <c r="M7759">
        <v>140</v>
      </c>
      <c r="N7759" t="str">
        <f>_xlfn.XLOOKUP(Orders[[#This Row],[_ProductID]],Products!A:A,Products!C:C)</f>
        <v>Furniture</v>
      </c>
      <c r="O7759">
        <v>20</v>
      </c>
      <c r="P7759">
        <v>7.4999999999999997E-2</v>
      </c>
      <c r="Q7759" s="2">
        <v>1755.4</v>
      </c>
      <c r="R7759" s="2">
        <v>930.36200000000008</v>
      </c>
      <c r="S7759" s="2">
        <v>4871.2350000000006</v>
      </c>
      <c r="T7759" s="2">
        <v>2080.1490000000003</v>
      </c>
    </row>
    <row r="7760" spans="1:20" x14ac:dyDescent="0.25">
      <c r="A7760" t="s">
        <v>249</v>
      </c>
      <c r="B7760" t="s">
        <v>5</v>
      </c>
      <c r="C7760" t="s">
        <v>6</v>
      </c>
      <c r="D7760" s="1">
        <v>43100</v>
      </c>
      <c r="E7760" s="1">
        <v>43279</v>
      </c>
      <c r="F7760" s="1">
        <v>43290</v>
      </c>
      <c r="G7760" s="1">
        <v>43312</v>
      </c>
      <c r="H7760" s="13">
        <f>Orders[[#This Row],[DeliveryDate]]-Orders[[#This Row],[OrderDate]]</f>
        <v>33</v>
      </c>
      <c r="I7760" t="s">
        <v>3</v>
      </c>
      <c r="J7760" t="str">
        <f>_xlfn.XLOOKUP(Orders[[#This Row],[_SalesRepID]],'Sales team'!A:A,'Sales team'!B:B)</f>
        <v>Todd Roberts</v>
      </c>
      <c r="K7760">
        <v>13</v>
      </c>
      <c r="L7760">
        <v>28</v>
      </c>
      <c r="M7760">
        <v>171</v>
      </c>
      <c r="N7760" t="str">
        <f>_xlfn.XLOOKUP(Orders[[#This Row],[_ProductID]],Products!A:A,Products!C:C)</f>
        <v>Home décor</v>
      </c>
      <c r="O7760">
        <v>14</v>
      </c>
      <c r="P7760">
        <v>7.4999999999999997E-2</v>
      </c>
      <c r="Q7760" s="2">
        <v>1139</v>
      </c>
      <c r="R7760" s="2">
        <v>740.35</v>
      </c>
      <c r="S7760" s="2">
        <v>8428.6</v>
      </c>
      <c r="T7760" s="2">
        <v>2505.8000000000002</v>
      </c>
    </row>
    <row r="7761" spans="1:20" x14ac:dyDescent="0.25">
      <c r="A7761" t="s">
        <v>250</v>
      </c>
      <c r="B7761" t="s">
        <v>1</v>
      </c>
      <c r="C7761" t="s">
        <v>15</v>
      </c>
      <c r="D7761" s="1">
        <v>43200</v>
      </c>
      <c r="E7761" s="1">
        <v>43279</v>
      </c>
      <c r="F7761" s="1">
        <v>43294</v>
      </c>
      <c r="G7761" s="1">
        <v>43294</v>
      </c>
      <c r="H7761" s="13">
        <f>Orders[[#This Row],[DeliveryDate]]-Orders[[#This Row],[OrderDate]]</f>
        <v>15</v>
      </c>
      <c r="I7761" t="s">
        <v>3</v>
      </c>
      <c r="J7761" t="str">
        <f>_xlfn.XLOOKUP(Orders[[#This Row],[_SalesRepID]],'Sales team'!A:A,'Sales team'!B:B)</f>
        <v>Joshua Little</v>
      </c>
      <c r="K7761">
        <v>11</v>
      </c>
      <c r="L7761">
        <v>46</v>
      </c>
      <c r="M7761">
        <v>44</v>
      </c>
      <c r="N7761" t="str">
        <f>_xlfn.XLOOKUP(Orders[[#This Row],[_ProductID]],Products!A:A,Products!C:C)</f>
        <v>Furniture</v>
      </c>
      <c r="O7761">
        <v>38</v>
      </c>
      <c r="P7761">
        <v>7.4999999999999997E-2</v>
      </c>
      <c r="Q7761" s="2">
        <v>6157.3</v>
      </c>
      <c r="R7761" s="2">
        <v>4556.402</v>
      </c>
      <c r="S7761" s="2">
        <v>28477.512500000001</v>
      </c>
      <c r="T7761" s="2">
        <v>5695.5024999999987</v>
      </c>
    </row>
    <row r="7762" spans="1:20" x14ac:dyDescent="0.25">
      <c r="A7762" t="s">
        <v>251</v>
      </c>
      <c r="B7762" t="s">
        <v>5</v>
      </c>
      <c r="C7762" t="s">
        <v>15</v>
      </c>
      <c r="D7762" s="1">
        <v>43200</v>
      </c>
      <c r="E7762" s="1">
        <v>43279</v>
      </c>
      <c r="F7762" s="1">
        <v>43306</v>
      </c>
      <c r="G7762" s="1">
        <v>43290</v>
      </c>
      <c r="H7762" s="13">
        <f>Orders[[#This Row],[DeliveryDate]]-Orders[[#This Row],[OrderDate]]</f>
        <v>11</v>
      </c>
      <c r="I7762" t="s">
        <v>3</v>
      </c>
      <c r="J7762" t="str">
        <f>_xlfn.XLOOKUP(Orders[[#This Row],[_SalesRepID]],'Sales team'!A:A,'Sales team'!B:B)</f>
        <v>Shawn Wallace</v>
      </c>
      <c r="K7762">
        <v>18</v>
      </c>
      <c r="L7762">
        <v>33</v>
      </c>
      <c r="M7762">
        <v>43</v>
      </c>
      <c r="N7762" t="str">
        <f>_xlfn.XLOOKUP(Orders[[#This Row],[_ProductID]],Products!A:A,Products!C:C)</f>
        <v>Home décor</v>
      </c>
      <c r="O7762">
        <v>40</v>
      </c>
      <c r="P7762">
        <v>0.1</v>
      </c>
      <c r="Q7762" s="2">
        <v>2231.1</v>
      </c>
      <c r="R7762" s="2">
        <v>1093.239</v>
      </c>
      <c r="S7762" s="2">
        <v>14055.929999999998</v>
      </c>
      <c r="T7762" s="2">
        <v>6403.2569999999978</v>
      </c>
    </row>
    <row r="7763" spans="1:20" x14ac:dyDescent="0.25">
      <c r="A7763" t="s">
        <v>252</v>
      </c>
      <c r="B7763" t="s">
        <v>1</v>
      </c>
      <c r="C7763" t="s">
        <v>46</v>
      </c>
      <c r="D7763" s="1">
        <v>43200</v>
      </c>
      <c r="E7763" s="1">
        <v>43279</v>
      </c>
      <c r="F7763" s="1">
        <v>43296</v>
      </c>
      <c r="G7763" s="1">
        <v>43285</v>
      </c>
      <c r="H7763" s="13">
        <f>Orders[[#This Row],[DeliveryDate]]-Orders[[#This Row],[OrderDate]]</f>
        <v>6</v>
      </c>
      <c r="I7763" t="s">
        <v>3</v>
      </c>
      <c r="J7763" t="str">
        <f>_xlfn.XLOOKUP(Orders[[#This Row],[_SalesRepID]],'Sales team'!A:A,'Sales team'!B:B)</f>
        <v>Joshua Little</v>
      </c>
      <c r="K7763">
        <v>11</v>
      </c>
      <c r="L7763">
        <v>23</v>
      </c>
      <c r="M7763">
        <v>64</v>
      </c>
      <c r="N7763" t="str">
        <f>_xlfn.XLOOKUP(Orders[[#This Row],[_ProductID]],Products!A:A,Products!C:C)</f>
        <v>Kitchen &amp; Dining</v>
      </c>
      <c r="O7763">
        <v>8</v>
      </c>
      <c r="P7763">
        <v>0.1</v>
      </c>
      <c r="Q7763" s="2">
        <v>2479</v>
      </c>
      <c r="R7763" s="2">
        <v>1859.25</v>
      </c>
      <c r="S7763" s="2">
        <v>15617.7</v>
      </c>
      <c r="T7763" s="2">
        <v>2602.9500000000007</v>
      </c>
    </row>
    <row r="7764" spans="1:20" x14ac:dyDescent="0.25">
      <c r="A7764" t="s">
        <v>226</v>
      </c>
      <c r="B7764" t="s">
        <v>8</v>
      </c>
      <c r="C7764" t="s">
        <v>6</v>
      </c>
      <c r="D7764" s="1">
        <v>43200</v>
      </c>
      <c r="E7764" s="1">
        <v>43278</v>
      </c>
      <c r="F7764" s="1">
        <v>43290</v>
      </c>
      <c r="G7764" s="1">
        <v>43298</v>
      </c>
      <c r="H7764" s="13">
        <f>Orders[[#This Row],[DeliveryDate]]-Orders[[#This Row],[OrderDate]]</f>
        <v>20</v>
      </c>
      <c r="I7764" t="s">
        <v>3</v>
      </c>
      <c r="J7764" t="str">
        <f>_xlfn.XLOOKUP(Orders[[#This Row],[_SalesRepID]],'Sales team'!A:A,'Sales team'!B:B)</f>
        <v>Roy Rice</v>
      </c>
      <c r="K7764">
        <v>24</v>
      </c>
      <c r="L7764">
        <v>14</v>
      </c>
      <c r="M7764">
        <v>136</v>
      </c>
      <c r="N7764" t="str">
        <f>_xlfn.XLOOKUP(Orders[[#This Row],[_ProductID]],Products!A:A,Products!C:C)</f>
        <v>Outdoor</v>
      </c>
      <c r="O7764">
        <v>18</v>
      </c>
      <c r="P7764">
        <v>0.05</v>
      </c>
      <c r="Q7764" s="2">
        <v>3939.6</v>
      </c>
      <c r="R7764" s="2">
        <v>1969.8</v>
      </c>
      <c r="S7764" s="2">
        <v>3742.62</v>
      </c>
      <c r="T7764" s="2">
        <v>1772.82</v>
      </c>
    </row>
    <row r="7765" spans="1:20" x14ac:dyDescent="0.25">
      <c r="A7765" t="s">
        <v>227</v>
      </c>
      <c r="B7765" t="s">
        <v>1</v>
      </c>
      <c r="C7765" t="s">
        <v>6</v>
      </c>
      <c r="D7765" s="1">
        <v>43200</v>
      </c>
      <c r="E7765" s="1">
        <v>43278</v>
      </c>
      <c r="F7765" s="1">
        <v>43299</v>
      </c>
      <c r="G7765" s="1">
        <v>43301</v>
      </c>
      <c r="H7765" s="13">
        <f>Orders[[#This Row],[DeliveryDate]]-Orders[[#This Row],[OrderDate]]</f>
        <v>23</v>
      </c>
      <c r="I7765" t="s">
        <v>3</v>
      </c>
      <c r="J7765" t="str">
        <f>_xlfn.XLOOKUP(Orders[[#This Row],[_SalesRepID]],'Sales team'!A:A,'Sales team'!B:B)</f>
        <v>Keith Griffin</v>
      </c>
      <c r="K7765">
        <v>2</v>
      </c>
      <c r="L7765">
        <v>18</v>
      </c>
      <c r="M7765">
        <v>112</v>
      </c>
      <c r="N7765" t="str">
        <f>_xlfn.XLOOKUP(Orders[[#This Row],[_ProductID]],Products!A:A,Products!C:C)</f>
        <v>Kitchen &amp; Dining</v>
      </c>
      <c r="O7765">
        <v>37</v>
      </c>
      <c r="P7765">
        <v>7.4999999999999997E-2</v>
      </c>
      <c r="Q7765" s="2">
        <v>2881</v>
      </c>
      <c r="R7765" s="2">
        <v>1584.5500000000002</v>
      </c>
      <c r="S7765" s="2">
        <v>21319.4</v>
      </c>
      <c r="T7765" s="2">
        <v>8643</v>
      </c>
    </row>
    <row r="7766" spans="1:20" x14ac:dyDescent="0.25">
      <c r="A7766" t="s">
        <v>228</v>
      </c>
      <c r="B7766" t="s">
        <v>1</v>
      </c>
      <c r="C7766" t="s">
        <v>6</v>
      </c>
      <c r="D7766" s="1">
        <v>43200</v>
      </c>
      <c r="E7766" s="1">
        <v>43278</v>
      </c>
      <c r="F7766" s="1">
        <v>43285</v>
      </c>
      <c r="G7766" s="1">
        <v>43298</v>
      </c>
      <c r="H7766" s="13">
        <f>Orders[[#This Row],[DeliveryDate]]-Orders[[#This Row],[OrderDate]]</f>
        <v>20</v>
      </c>
      <c r="I7766" t="s">
        <v>3</v>
      </c>
      <c r="J7766" t="str">
        <f>_xlfn.XLOOKUP(Orders[[#This Row],[_SalesRepID]],'Sales team'!A:A,'Sales team'!B:B)</f>
        <v>Jerry Green</v>
      </c>
      <c r="K7766">
        <v>3</v>
      </c>
      <c r="L7766">
        <v>22</v>
      </c>
      <c r="M7766">
        <v>108</v>
      </c>
      <c r="N7766" t="str">
        <f>_xlfn.XLOOKUP(Orders[[#This Row],[_ProductID]],Products!A:A,Products!C:C)</f>
        <v>Home décor</v>
      </c>
      <c r="O7766">
        <v>43</v>
      </c>
      <c r="P7766">
        <v>0.05</v>
      </c>
      <c r="Q7766" s="2">
        <v>3852.5</v>
      </c>
      <c r="R7766" s="2">
        <v>2003.3000000000002</v>
      </c>
      <c r="S7766" s="2">
        <v>7319.75</v>
      </c>
      <c r="T7766" s="2">
        <v>3313.1499999999996</v>
      </c>
    </row>
    <row r="7767" spans="1:20" x14ac:dyDescent="0.25">
      <c r="A7767" t="s">
        <v>229</v>
      </c>
      <c r="B7767" t="s">
        <v>10</v>
      </c>
      <c r="C7767" t="s">
        <v>15</v>
      </c>
      <c r="D7767" s="1">
        <v>43200</v>
      </c>
      <c r="E7767" s="1">
        <v>43278</v>
      </c>
      <c r="F7767" s="1">
        <v>43285</v>
      </c>
      <c r="G7767" s="1">
        <v>43294</v>
      </c>
      <c r="H7767" s="13">
        <f>Orders[[#This Row],[DeliveryDate]]-Orders[[#This Row],[OrderDate]]</f>
        <v>16</v>
      </c>
      <c r="I7767" t="s">
        <v>3</v>
      </c>
      <c r="J7767" t="str">
        <f>_xlfn.XLOOKUP(Orders[[#This Row],[_SalesRepID]],'Sales team'!A:A,'Sales team'!B:B)</f>
        <v>Shawn Torres</v>
      </c>
      <c r="K7767">
        <v>27</v>
      </c>
      <c r="L7767">
        <v>48</v>
      </c>
      <c r="M7767">
        <v>56</v>
      </c>
      <c r="N7767" t="str">
        <f>_xlfn.XLOOKUP(Orders[[#This Row],[_ProductID]],Products!A:A,Products!C:C)</f>
        <v>Furniture</v>
      </c>
      <c r="O7767">
        <v>42</v>
      </c>
      <c r="P7767">
        <v>0.05</v>
      </c>
      <c r="Q7767" s="2">
        <v>1139</v>
      </c>
      <c r="R7767" s="2">
        <v>546.72</v>
      </c>
      <c r="S7767" s="2">
        <v>2164.1</v>
      </c>
      <c r="T7767" s="2">
        <v>1070.6599999999999</v>
      </c>
    </row>
    <row r="7768" spans="1:20" x14ac:dyDescent="0.25">
      <c r="A7768" t="s">
        <v>230</v>
      </c>
      <c r="B7768" t="s">
        <v>8</v>
      </c>
      <c r="C7768" t="s">
        <v>6</v>
      </c>
      <c r="D7768" s="1">
        <v>43200</v>
      </c>
      <c r="E7768" s="1">
        <v>43278</v>
      </c>
      <c r="F7768" s="1">
        <v>43287</v>
      </c>
      <c r="G7768" s="1">
        <v>43308</v>
      </c>
      <c r="H7768" s="13">
        <f>Orders[[#This Row],[DeliveryDate]]-Orders[[#This Row],[OrderDate]]</f>
        <v>30</v>
      </c>
      <c r="I7768" t="s">
        <v>3</v>
      </c>
      <c r="J7768" t="str">
        <f>_xlfn.XLOOKUP(Orders[[#This Row],[_SalesRepID]],'Sales team'!A:A,'Sales team'!B:B)</f>
        <v>Douglas Tucker</v>
      </c>
      <c r="K7768">
        <v>23</v>
      </c>
      <c r="L7768">
        <v>7</v>
      </c>
      <c r="M7768">
        <v>195</v>
      </c>
      <c r="N7768" t="str">
        <f>_xlfn.XLOOKUP(Orders[[#This Row],[_ProductID]],Products!A:A,Products!C:C)</f>
        <v>Electronics</v>
      </c>
      <c r="O7768">
        <v>25</v>
      </c>
      <c r="P7768">
        <v>0.05</v>
      </c>
      <c r="Q7768" s="2">
        <v>2519.2000000000003</v>
      </c>
      <c r="R7768" s="2">
        <v>2040.5520000000004</v>
      </c>
      <c r="S7768" s="2">
        <v>9572.9600000000009</v>
      </c>
      <c r="T7768" s="2">
        <v>1410.7519999999995</v>
      </c>
    </row>
    <row r="7769" spans="1:20" x14ac:dyDescent="0.25">
      <c r="A7769" t="s">
        <v>231</v>
      </c>
      <c r="B7769" t="s">
        <v>1</v>
      </c>
      <c r="C7769" t="s">
        <v>46</v>
      </c>
      <c r="D7769" s="1">
        <v>43100</v>
      </c>
      <c r="E7769" s="1">
        <v>43278</v>
      </c>
      <c r="F7769" s="1">
        <v>43299</v>
      </c>
      <c r="G7769" s="1">
        <v>43304</v>
      </c>
      <c r="H7769" s="13">
        <f>Orders[[#This Row],[DeliveryDate]]-Orders[[#This Row],[OrderDate]]</f>
        <v>26</v>
      </c>
      <c r="I7769" t="s">
        <v>3</v>
      </c>
      <c r="J7769" t="str">
        <f>_xlfn.XLOOKUP(Orders[[#This Row],[_SalesRepID]],'Sales team'!A:A,'Sales team'!B:B)</f>
        <v>Joshua Ryan</v>
      </c>
      <c r="K7769">
        <v>9</v>
      </c>
      <c r="L7769">
        <v>33</v>
      </c>
      <c r="M7769">
        <v>82</v>
      </c>
      <c r="N7769" t="str">
        <f>_xlfn.XLOOKUP(Orders[[#This Row],[_ProductID]],Products!A:A,Products!C:C)</f>
        <v>Furniture</v>
      </c>
      <c r="O7769">
        <v>42</v>
      </c>
      <c r="P7769">
        <v>0.15</v>
      </c>
      <c r="Q7769" s="2">
        <v>1192.6000000000001</v>
      </c>
      <c r="R7769" s="2">
        <v>703.63400000000001</v>
      </c>
      <c r="S7769" s="2">
        <v>1013.71</v>
      </c>
      <c r="T7769" s="2">
        <v>310.07600000000002</v>
      </c>
    </row>
    <row r="7770" spans="1:20" x14ac:dyDescent="0.25">
      <c r="A7770" t="s">
        <v>232</v>
      </c>
      <c r="B7770" t="s">
        <v>1</v>
      </c>
      <c r="C7770" t="s">
        <v>2</v>
      </c>
      <c r="D7770" s="1">
        <v>43200</v>
      </c>
      <c r="E7770" s="1">
        <v>43278</v>
      </c>
      <c r="F7770" s="1">
        <v>43280</v>
      </c>
      <c r="G7770" s="1">
        <v>43293</v>
      </c>
      <c r="H7770" s="13">
        <f>Orders[[#This Row],[DeliveryDate]]-Orders[[#This Row],[OrderDate]]</f>
        <v>15</v>
      </c>
      <c r="I7770" t="s">
        <v>3</v>
      </c>
      <c r="J7770" t="str">
        <f>_xlfn.XLOOKUP(Orders[[#This Row],[_SalesRepID]],'Sales team'!A:A,'Sales team'!B:B)</f>
        <v>Stephen Payne</v>
      </c>
      <c r="K7770">
        <v>5</v>
      </c>
      <c r="L7770">
        <v>18</v>
      </c>
      <c r="M7770">
        <v>215</v>
      </c>
      <c r="N7770" t="str">
        <f>_xlfn.XLOOKUP(Orders[[#This Row],[_ProductID]],Products!A:A,Products!C:C)</f>
        <v>Home décor</v>
      </c>
      <c r="O7770">
        <v>14</v>
      </c>
      <c r="P7770">
        <v>7.4999999999999997E-2</v>
      </c>
      <c r="Q7770" s="2">
        <v>2412</v>
      </c>
      <c r="R7770" s="2">
        <v>1013.04</v>
      </c>
      <c r="S7770" s="2">
        <v>11155.5</v>
      </c>
      <c r="T7770" s="2">
        <v>6090.3</v>
      </c>
    </row>
    <row r="7771" spans="1:20" x14ac:dyDescent="0.25">
      <c r="A7771" t="s">
        <v>233</v>
      </c>
      <c r="B7771" t="s">
        <v>1</v>
      </c>
      <c r="C7771" t="s">
        <v>6</v>
      </c>
      <c r="D7771" s="1">
        <v>43200</v>
      </c>
      <c r="E7771" s="1">
        <v>43278</v>
      </c>
      <c r="F7771" s="1">
        <v>43299</v>
      </c>
      <c r="G7771" s="1">
        <v>43306</v>
      </c>
      <c r="H7771" s="13">
        <f>Orders[[#This Row],[DeliveryDate]]-Orders[[#This Row],[OrderDate]]</f>
        <v>28</v>
      </c>
      <c r="I7771" t="s">
        <v>3</v>
      </c>
      <c r="J7771" t="str">
        <f>_xlfn.XLOOKUP(Orders[[#This Row],[_SalesRepID]],'Sales team'!A:A,'Sales team'!B:B)</f>
        <v>Joshua Ryan</v>
      </c>
      <c r="K7771">
        <v>9</v>
      </c>
      <c r="L7771">
        <v>6</v>
      </c>
      <c r="M7771">
        <v>134</v>
      </c>
      <c r="N7771" t="str">
        <f>_xlfn.XLOOKUP(Orders[[#This Row],[_ProductID]],Products!A:A,Products!C:C)</f>
        <v>Electronics</v>
      </c>
      <c r="O7771">
        <v>47</v>
      </c>
      <c r="P7771">
        <v>0.05</v>
      </c>
      <c r="Q7771" s="2">
        <v>2479</v>
      </c>
      <c r="R7771" s="2">
        <v>2057.5699999999997</v>
      </c>
      <c r="S7771" s="2">
        <v>16485.349999999999</v>
      </c>
      <c r="T7771" s="2">
        <v>2082.3600000000006</v>
      </c>
    </row>
    <row r="7772" spans="1:20" x14ac:dyDescent="0.25">
      <c r="A7772" t="s">
        <v>234</v>
      </c>
      <c r="B7772" t="s">
        <v>10</v>
      </c>
      <c r="C7772" t="s">
        <v>13</v>
      </c>
      <c r="D7772" s="1">
        <v>43200</v>
      </c>
      <c r="E7772" s="1">
        <v>43278</v>
      </c>
      <c r="F7772" s="1">
        <v>43294</v>
      </c>
      <c r="G7772" s="1">
        <v>43292</v>
      </c>
      <c r="H7772" s="13">
        <f>Orders[[#This Row],[DeliveryDate]]-Orders[[#This Row],[OrderDate]]</f>
        <v>14</v>
      </c>
      <c r="I7772" t="s">
        <v>3</v>
      </c>
      <c r="J7772" t="str">
        <f>_xlfn.XLOOKUP(Orders[[#This Row],[_SalesRepID]],'Sales team'!A:A,'Sales team'!B:B)</f>
        <v>Donald Reynolds</v>
      </c>
      <c r="K7772">
        <v>26</v>
      </c>
      <c r="L7772">
        <v>10</v>
      </c>
      <c r="M7772">
        <v>322</v>
      </c>
      <c r="N7772" t="str">
        <f>_xlfn.XLOOKUP(Orders[[#This Row],[_ProductID]],Products!A:A,Products!C:C)</f>
        <v>Home décor</v>
      </c>
      <c r="O7772">
        <v>35</v>
      </c>
      <c r="P7772">
        <v>0.1</v>
      </c>
      <c r="Q7772" s="2">
        <v>1956.4</v>
      </c>
      <c r="R7772" s="2">
        <v>1330.3520000000001</v>
      </c>
      <c r="S7772" s="2">
        <v>12325.320000000002</v>
      </c>
      <c r="T7772" s="2">
        <v>3012.8560000000016</v>
      </c>
    </row>
    <row r="7773" spans="1:20" x14ac:dyDescent="0.25">
      <c r="A7773" t="s">
        <v>235</v>
      </c>
      <c r="B7773" t="s">
        <v>5</v>
      </c>
      <c r="C7773" t="s">
        <v>6</v>
      </c>
      <c r="D7773" s="1">
        <v>43200</v>
      </c>
      <c r="E7773" s="1">
        <v>43278</v>
      </c>
      <c r="F7773" s="1">
        <v>43286</v>
      </c>
      <c r="G7773" s="1">
        <v>43319</v>
      </c>
      <c r="H7773" s="13">
        <f>Orders[[#This Row],[DeliveryDate]]-Orders[[#This Row],[OrderDate]]</f>
        <v>41</v>
      </c>
      <c r="I7773" t="s">
        <v>3</v>
      </c>
      <c r="J7773" t="str">
        <f>_xlfn.XLOOKUP(Orders[[#This Row],[_SalesRepID]],'Sales team'!A:A,'Sales team'!B:B)</f>
        <v>Roger Alexander</v>
      </c>
      <c r="K7773">
        <v>15</v>
      </c>
      <c r="L7773">
        <v>4</v>
      </c>
      <c r="M7773">
        <v>176</v>
      </c>
      <c r="N7773" t="str">
        <f>_xlfn.XLOOKUP(Orders[[#This Row],[_ProductID]],Products!A:A,Products!C:C)</f>
        <v>Furniture</v>
      </c>
      <c r="O7773">
        <v>42</v>
      </c>
      <c r="P7773">
        <v>0.3</v>
      </c>
      <c r="Q7773" s="2">
        <v>1078.7</v>
      </c>
      <c r="R7773" s="2">
        <v>722.72900000000004</v>
      </c>
      <c r="S7773" s="2">
        <v>3775.45</v>
      </c>
      <c r="T7773" s="2">
        <v>161.80499999999938</v>
      </c>
    </row>
    <row r="7774" spans="1:20" x14ac:dyDescent="0.25">
      <c r="A7774" t="s">
        <v>236</v>
      </c>
      <c r="B7774" t="s">
        <v>1</v>
      </c>
      <c r="C7774" t="s">
        <v>46</v>
      </c>
      <c r="D7774" s="1">
        <v>43100</v>
      </c>
      <c r="E7774" s="1">
        <v>43278</v>
      </c>
      <c r="F7774" s="1">
        <v>43293</v>
      </c>
      <c r="G7774" s="1">
        <v>43293</v>
      </c>
      <c r="H7774" s="13">
        <f>Orders[[#This Row],[DeliveryDate]]-Orders[[#This Row],[OrderDate]]</f>
        <v>15</v>
      </c>
      <c r="I7774" t="s">
        <v>3</v>
      </c>
      <c r="J7774" t="str">
        <f>_xlfn.XLOOKUP(Orders[[#This Row],[_SalesRepID]],'Sales team'!A:A,'Sales team'!B:B)</f>
        <v>Joshua Bennett</v>
      </c>
      <c r="K7774">
        <v>6</v>
      </c>
      <c r="L7774">
        <v>22</v>
      </c>
      <c r="M7774">
        <v>70</v>
      </c>
      <c r="N7774" t="str">
        <f>_xlfn.XLOOKUP(Orders[[#This Row],[_ProductID]],Products!A:A,Products!C:C)</f>
        <v>Home décor</v>
      </c>
      <c r="O7774">
        <v>26</v>
      </c>
      <c r="P7774">
        <v>7.4999999999999997E-2</v>
      </c>
      <c r="Q7774" s="2">
        <v>1212.7</v>
      </c>
      <c r="R7774" s="2">
        <v>945.90600000000006</v>
      </c>
      <c r="S7774" s="2">
        <v>1121.7475000000002</v>
      </c>
      <c r="T7774" s="2">
        <v>175.84150000000011</v>
      </c>
    </row>
    <row r="7775" spans="1:20" x14ac:dyDescent="0.25">
      <c r="A7775" t="s">
        <v>237</v>
      </c>
      <c r="B7775" t="s">
        <v>5</v>
      </c>
      <c r="C7775" t="s">
        <v>2</v>
      </c>
      <c r="D7775" s="1">
        <v>43200</v>
      </c>
      <c r="E7775" s="1">
        <v>43278</v>
      </c>
      <c r="F7775" s="1">
        <v>43287</v>
      </c>
      <c r="G7775" s="1">
        <v>43297</v>
      </c>
      <c r="H7775" s="13">
        <f>Orders[[#This Row],[DeliveryDate]]-Orders[[#This Row],[OrderDate]]</f>
        <v>19</v>
      </c>
      <c r="I7775" t="s">
        <v>3</v>
      </c>
      <c r="J7775" t="str">
        <f>_xlfn.XLOOKUP(Orders[[#This Row],[_SalesRepID]],'Sales team'!A:A,'Sales team'!B:B)</f>
        <v>Shawn Wallace</v>
      </c>
      <c r="K7775">
        <v>18</v>
      </c>
      <c r="L7775">
        <v>48</v>
      </c>
      <c r="M7775">
        <v>252</v>
      </c>
      <c r="N7775" t="str">
        <f>_xlfn.XLOOKUP(Orders[[#This Row],[_ProductID]],Products!A:A,Products!C:C)</f>
        <v>Home décor</v>
      </c>
      <c r="O7775">
        <v>29</v>
      </c>
      <c r="P7775">
        <v>7.4999999999999997E-2</v>
      </c>
      <c r="Q7775" s="2">
        <v>978.2</v>
      </c>
      <c r="R7775" s="2">
        <v>821.68799999999999</v>
      </c>
      <c r="S7775" s="2">
        <v>4524.1750000000002</v>
      </c>
      <c r="T7775" s="2">
        <v>415.73500000000058</v>
      </c>
    </row>
    <row r="7776" spans="1:20" x14ac:dyDescent="0.25">
      <c r="A7776" t="s">
        <v>238</v>
      </c>
      <c r="B7776" t="s">
        <v>1</v>
      </c>
      <c r="C7776" t="s">
        <v>13</v>
      </c>
      <c r="D7776" s="1">
        <v>43200</v>
      </c>
      <c r="E7776" s="1">
        <v>43278</v>
      </c>
      <c r="F7776" s="1">
        <v>43295</v>
      </c>
      <c r="G7776" s="1">
        <v>43293</v>
      </c>
      <c r="H7776" s="13">
        <f>Orders[[#This Row],[DeliveryDate]]-Orders[[#This Row],[OrderDate]]</f>
        <v>15</v>
      </c>
      <c r="I7776" t="s">
        <v>3</v>
      </c>
      <c r="J7776" t="str">
        <f>_xlfn.XLOOKUP(Orders[[#This Row],[_SalesRepID]],'Sales team'!A:A,'Sales team'!B:B)</f>
        <v>Chris Armstrong</v>
      </c>
      <c r="K7776">
        <v>4</v>
      </c>
      <c r="L7776">
        <v>28</v>
      </c>
      <c r="M7776">
        <v>275</v>
      </c>
      <c r="N7776" t="str">
        <f>_xlfn.XLOOKUP(Orders[[#This Row],[_ProductID]],Products!A:A,Products!C:C)</f>
        <v>Home décor</v>
      </c>
      <c r="O7776">
        <v>45</v>
      </c>
      <c r="P7776">
        <v>0.05</v>
      </c>
      <c r="Q7776" s="2">
        <v>174.20000000000002</v>
      </c>
      <c r="R7776" s="2">
        <v>120.19800000000001</v>
      </c>
      <c r="S7776" s="2">
        <v>496.46999999999997</v>
      </c>
      <c r="T7776" s="2">
        <v>135.87599999999992</v>
      </c>
    </row>
    <row r="7777" spans="1:20" x14ac:dyDescent="0.25">
      <c r="A7777" t="s">
        <v>239</v>
      </c>
      <c r="B7777" t="s">
        <v>5</v>
      </c>
      <c r="C7777" t="s">
        <v>2</v>
      </c>
      <c r="D7777" s="1">
        <v>43200</v>
      </c>
      <c r="E7777" s="1">
        <v>43278</v>
      </c>
      <c r="F7777" s="1">
        <v>43289</v>
      </c>
      <c r="G7777" s="1">
        <v>43304</v>
      </c>
      <c r="H7777" s="13">
        <f>Orders[[#This Row],[DeliveryDate]]-Orders[[#This Row],[OrderDate]]</f>
        <v>26</v>
      </c>
      <c r="I7777" t="s">
        <v>3</v>
      </c>
      <c r="J7777" t="str">
        <f>_xlfn.XLOOKUP(Orders[[#This Row],[_SalesRepID]],'Sales team'!A:A,'Sales team'!B:B)</f>
        <v>Nicholas Cunningham</v>
      </c>
      <c r="K7777">
        <v>19</v>
      </c>
      <c r="L7777">
        <v>25</v>
      </c>
      <c r="M7777">
        <v>226</v>
      </c>
      <c r="N7777" t="str">
        <f>_xlfn.XLOOKUP(Orders[[#This Row],[_ProductID]],Products!A:A,Products!C:C)</f>
        <v>Home décor</v>
      </c>
      <c r="O7777">
        <v>17</v>
      </c>
      <c r="P7777">
        <v>0.15</v>
      </c>
      <c r="Q7777" s="2">
        <v>1125.6000000000001</v>
      </c>
      <c r="R7777" s="2">
        <v>630.33600000000013</v>
      </c>
      <c r="S7777" s="2">
        <v>2870.28</v>
      </c>
      <c r="T7777" s="2">
        <v>979.27199999999993</v>
      </c>
    </row>
    <row r="7778" spans="1:20" x14ac:dyDescent="0.25">
      <c r="A7778" t="s">
        <v>216</v>
      </c>
      <c r="B7778" t="s">
        <v>10</v>
      </c>
      <c r="C7778" t="s">
        <v>6</v>
      </c>
      <c r="D7778" s="1">
        <v>43200</v>
      </c>
      <c r="E7778" s="1">
        <v>43277</v>
      </c>
      <c r="F7778" s="1">
        <v>43294</v>
      </c>
      <c r="G7778" s="1">
        <v>43298</v>
      </c>
      <c r="H7778" s="13">
        <f>Orders[[#This Row],[DeliveryDate]]-Orders[[#This Row],[OrderDate]]</f>
        <v>21</v>
      </c>
      <c r="I7778" t="s">
        <v>3</v>
      </c>
      <c r="J7778" t="str">
        <f>_xlfn.XLOOKUP(Orders[[#This Row],[_SalesRepID]],'Sales team'!A:A,'Sales team'!B:B)</f>
        <v>Donald Reynolds</v>
      </c>
      <c r="K7778">
        <v>26</v>
      </c>
      <c r="L7778">
        <v>36</v>
      </c>
      <c r="M7778">
        <v>200</v>
      </c>
      <c r="N7778" t="str">
        <f>_xlfn.XLOOKUP(Orders[[#This Row],[_ProductID]],Products!A:A,Products!C:C)</f>
        <v>Outdoor</v>
      </c>
      <c r="O7778">
        <v>10</v>
      </c>
      <c r="P7778">
        <v>0.1</v>
      </c>
      <c r="Q7778" s="2">
        <v>2599.6</v>
      </c>
      <c r="R7778" s="2">
        <v>1481.7719999999999</v>
      </c>
      <c r="S7778" s="2">
        <v>2339.64</v>
      </c>
      <c r="T7778" s="2">
        <v>857.86799999999994</v>
      </c>
    </row>
    <row r="7779" spans="1:20" x14ac:dyDescent="0.25">
      <c r="A7779" t="s">
        <v>217</v>
      </c>
      <c r="B7779" t="s">
        <v>5</v>
      </c>
      <c r="C7779" t="s">
        <v>13</v>
      </c>
      <c r="D7779" s="1">
        <v>43200</v>
      </c>
      <c r="E7779" s="1">
        <v>43277</v>
      </c>
      <c r="F7779" s="1">
        <v>43301</v>
      </c>
      <c r="G7779" s="1">
        <v>43308</v>
      </c>
      <c r="H7779" s="13">
        <f>Orders[[#This Row],[DeliveryDate]]-Orders[[#This Row],[OrderDate]]</f>
        <v>31</v>
      </c>
      <c r="I7779" t="s">
        <v>3</v>
      </c>
      <c r="J7779" t="str">
        <f>_xlfn.XLOOKUP(Orders[[#This Row],[_SalesRepID]],'Sales team'!A:A,'Sales team'!B:B)</f>
        <v>Carl Nguyen</v>
      </c>
      <c r="K7779">
        <v>12</v>
      </c>
      <c r="L7779">
        <v>1</v>
      </c>
      <c r="M7779">
        <v>299</v>
      </c>
      <c r="N7779" t="str">
        <f>_xlfn.XLOOKUP(Orders[[#This Row],[_ProductID]],Products!A:A,Products!C:C)</f>
        <v>Kitchen &amp; Dining</v>
      </c>
      <c r="O7779">
        <v>7</v>
      </c>
      <c r="P7779">
        <v>7.4999999999999997E-2</v>
      </c>
      <c r="Q7779" s="2">
        <v>1078.7</v>
      </c>
      <c r="R7779" s="2">
        <v>506.98899999999998</v>
      </c>
      <c r="S7779" s="2">
        <v>997.79750000000013</v>
      </c>
      <c r="T7779" s="2">
        <v>490.80850000000015</v>
      </c>
    </row>
    <row r="7780" spans="1:20" x14ac:dyDescent="0.25">
      <c r="A7780" t="s">
        <v>218</v>
      </c>
      <c r="B7780" t="s">
        <v>5</v>
      </c>
      <c r="C7780" t="s">
        <v>6</v>
      </c>
      <c r="D7780" s="1">
        <v>43100</v>
      </c>
      <c r="E7780" s="1">
        <v>43277</v>
      </c>
      <c r="F7780" s="1">
        <v>43296</v>
      </c>
      <c r="G7780" s="1">
        <v>43287</v>
      </c>
      <c r="H7780" s="13">
        <f>Orders[[#This Row],[DeliveryDate]]-Orders[[#This Row],[OrderDate]]</f>
        <v>10</v>
      </c>
      <c r="I7780" t="s">
        <v>3</v>
      </c>
      <c r="J7780" t="str">
        <f>_xlfn.XLOOKUP(Orders[[#This Row],[_SalesRepID]],'Sales team'!A:A,'Sales team'!B:B)</f>
        <v>Frank Brown</v>
      </c>
      <c r="K7780">
        <v>17</v>
      </c>
      <c r="L7780">
        <v>22</v>
      </c>
      <c r="M7780">
        <v>199</v>
      </c>
      <c r="N7780" t="str">
        <f>_xlfn.XLOOKUP(Orders[[#This Row],[_ProductID]],Products!A:A,Products!C:C)</f>
        <v>Home décor</v>
      </c>
      <c r="O7780">
        <v>31</v>
      </c>
      <c r="P7780">
        <v>0.2</v>
      </c>
      <c r="Q7780" s="2">
        <v>1045.2</v>
      </c>
      <c r="R7780" s="2">
        <v>533.05200000000002</v>
      </c>
      <c r="S7780" s="2">
        <v>4180.8</v>
      </c>
      <c r="T7780" s="2">
        <v>1515.54</v>
      </c>
    </row>
    <row r="7781" spans="1:20" x14ac:dyDescent="0.25">
      <c r="A7781" t="s">
        <v>219</v>
      </c>
      <c r="B7781" t="s">
        <v>5</v>
      </c>
      <c r="C7781" t="s">
        <v>6</v>
      </c>
      <c r="D7781" s="1">
        <v>43100</v>
      </c>
      <c r="E7781" s="1">
        <v>43277</v>
      </c>
      <c r="F7781" s="1">
        <v>43300</v>
      </c>
      <c r="G7781" s="1">
        <v>43319</v>
      </c>
      <c r="H7781" s="13">
        <f>Orders[[#This Row],[DeliveryDate]]-Orders[[#This Row],[OrderDate]]</f>
        <v>42</v>
      </c>
      <c r="I7781" t="s">
        <v>3</v>
      </c>
      <c r="J7781" t="str">
        <f>_xlfn.XLOOKUP(Orders[[#This Row],[_SalesRepID]],'Sales team'!A:A,'Sales team'!B:B)</f>
        <v>Roger Alexander</v>
      </c>
      <c r="K7781">
        <v>15</v>
      </c>
      <c r="L7781">
        <v>21</v>
      </c>
      <c r="M7781">
        <v>157</v>
      </c>
      <c r="N7781" t="str">
        <f>_xlfn.XLOOKUP(Orders[[#This Row],[_ProductID]],Products!A:A,Products!C:C)</f>
        <v>Kitchen &amp; Dining</v>
      </c>
      <c r="O7781">
        <v>1</v>
      </c>
      <c r="P7781">
        <v>0.05</v>
      </c>
      <c r="Q7781" s="2">
        <v>1125.6000000000001</v>
      </c>
      <c r="R7781" s="2">
        <v>787.92000000000007</v>
      </c>
      <c r="S7781" s="2">
        <v>2138.6400000000003</v>
      </c>
      <c r="T7781" s="2">
        <v>562.80000000000018</v>
      </c>
    </row>
    <row r="7782" spans="1:20" x14ac:dyDescent="0.25">
      <c r="A7782" t="s">
        <v>220</v>
      </c>
      <c r="B7782" t="s">
        <v>1</v>
      </c>
      <c r="C7782" t="s">
        <v>6</v>
      </c>
      <c r="D7782" s="1">
        <v>43200</v>
      </c>
      <c r="E7782" s="1">
        <v>43277</v>
      </c>
      <c r="F7782" s="1">
        <v>43297</v>
      </c>
      <c r="G7782" s="1">
        <v>43319</v>
      </c>
      <c r="H7782" s="13">
        <f>Orders[[#This Row],[DeliveryDate]]-Orders[[#This Row],[OrderDate]]</f>
        <v>42</v>
      </c>
      <c r="I7782" t="s">
        <v>3</v>
      </c>
      <c r="J7782" t="str">
        <f>_xlfn.XLOOKUP(Orders[[#This Row],[_SalesRepID]],'Sales team'!A:A,'Sales team'!B:B)</f>
        <v>Adam Hernandez</v>
      </c>
      <c r="K7782">
        <v>1</v>
      </c>
      <c r="L7782">
        <v>14</v>
      </c>
      <c r="M7782">
        <v>187</v>
      </c>
      <c r="N7782" t="str">
        <f>_xlfn.XLOOKUP(Orders[[#This Row],[_ProductID]],Products!A:A,Products!C:C)</f>
        <v>Furniture</v>
      </c>
      <c r="O7782">
        <v>22</v>
      </c>
      <c r="P7782">
        <v>0.05</v>
      </c>
      <c r="Q7782" s="2">
        <v>1105.5</v>
      </c>
      <c r="R7782" s="2">
        <v>762.79499999999996</v>
      </c>
      <c r="S7782" s="2">
        <v>8401.7999999999993</v>
      </c>
      <c r="T7782" s="2">
        <v>2299.4399999999996</v>
      </c>
    </row>
    <row r="7783" spans="1:20" x14ac:dyDescent="0.25">
      <c r="A7783" t="s">
        <v>221</v>
      </c>
      <c r="B7783" t="s">
        <v>5</v>
      </c>
      <c r="C7783" t="s">
        <v>46</v>
      </c>
      <c r="D7783" s="1">
        <v>43100</v>
      </c>
      <c r="E7783" s="1">
        <v>43277</v>
      </c>
      <c r="F7783" s="1">
        <v>43305</v>
      </c>
      <c r="G7783" s="1">
        <v>43294</v>
      </c>
      <c r="H7783" s="13">
        <f>Orders[[#This Row],[DeliveryDate]]-Orders[[#This Row],[OrderDate]]</f>
        <v>17</v>
      </c>
      <c r="I7783" t="s">
        <v>3</v>
      </c>
      <c r="J7783" t="str">
        <f>_xlfn.XLOOKUP(Orders[[#This Row],[_SalesRepID]],'Sales team'!A:A,'Sales team'!B:B)</f>
        <v>Shawn Wallace</v>
      </c>
      <c r="K7783">
        <v>18</v>
      </c>
      <c r="L7783">
        <v>50</v>
      </c>
      <c r="M7783">
        <v>84</v>
      </c>
      <c r="N7783" t="str">
        <f>_xlfn.XLOOKUP(Orders[[#This Row],[_ProductID]],Products!A:A,Products!C:C)</f>
        <v>Home décor</v>
      </c>
      <c r="O7783">
        <v>46</v>
      </c>
      <c r="P7783">
        <v>0.1</v>
      </c>
      <c r="Q7783" s="2">
        <v>2606.3000000000002</v>
      </c>
      <c r="R7783" s="2">
        <v>1668.0320000000002</v>
      </c>
      <c r="S7783" s="2">
        <v>2345.67</v>
      </c>
      <c r="T7783" s="2">
        <v>677.63799999999992</v>
      </c>
    </row>
    <row r="7784" spans="1:20" x14ac:dyDescent="0.25">
      <c r="A7784" t="s">
        <v>222</v>
      </c>
      <c r="B7784" t="s">
        <v>8</v>
      </c>
      <c r="C7784" t="s">
        <v>2</v>
      </c>
      <c r="D7784" s="1">
        <v>43200</v>
      </c>
      <c r="E7784" s="1">
        <v>43277</v>
      </c>
      <c r="F7784" s="1">
        <v>43282</v>
      </c>
      <c r="G7784" s="1">
        <v>43297</v>
      </c>
      <c r="H7784" s="13">
        <f>Orders[[#This Row],[DeliveryDate]]-Orders[[#This Row],[OrderDate]]</f>
        <v>20</v>
      </c>
      <c r="I7784" t="s">
        <v>3</v>
      </c>
      <c r="J7784" t="str">
        <f>_xlfn.XLOOKUP(Orders[[#This Row],[_SalesRepID]],'Sales team'!A:A,'Sales team'!B:B)</f>
        <v>Joe Price</v>
      </c>
      <c r="K7784">
        <v>22</v>
      </c>
      <c r="L7784">
        <v>41</v>
      </c>
      <c r="M7784">
        <v>228</v>
      </c>
      <c r="N7784" t="str">
        <f>_xlfn.XLOOKUP(Orders[[#This Row],[_ProductID]],Products!A:A,Products!C:C)</f>
        <v>Electronics</v>
      </c>
      <c r="O7784">
        <v>25</v>
      </c>
      <c r="P7784">
        <v>7.4999999999999997E-2</v>
      </c>
      <c r="Q7784" s="2">
        <v>227.8</v>
      </c>
      <c r="R7784" s="2">
        <v>95.676000000000002</v>
      </c>
      <c r="S7784" s="2">
        <v>1685.7200000000003</v>
      </c>
      <c r="T7784" s="2">
        <v>920.31200000000024</v>
      </c>
    </row>
    <row r="7785" spans="1:20" x14ac:dyDescent="0.25">
      <c r="A7785" t="s">
        <v>223</v>
      </c>
      <c r="B7785" t="s">
        <v>8</v>
      </c>
      <c r="C7785" t="s">
        <v>6</v>
      </c>
      <c r="D7785" s="1">
        <v>43200</v>
      </c>
      <c r="E7785" s="1">
        <v>43277</v>
      </c>
      <c r="F7785" s="1">
        <v>43301</v>
      </c>
      <c r="G7785" s="1">
        <v>43308</v>
      </c>
      <c r="H7785" s="13">
        <f>Orders[[#This Row],[DeliveryDate]]-Orders[[#This Row],[OrderDate]]</f>
        <v>31</v>
      </c>
      <c r="I7785" t="s">
        <v>3</v>
      </c>
      <c r="J7785" t="str">
        <f>_xlfn.XLOOKUP(Orders[[#This Row],[_SalesRepID]],'Sales team'!A:A,'Sales team'!B:B)</f>
        <v>Joe Price</v>
      </c>
      <c r="K7785">
        <v>22</v>
      </c>
      <c r="L7785">
        <v>35</v>
      </c>
      <c r="M7785">
        <v>180</v>
      </c>
      <c r="N7785" t="str">
        <f>_xlfn.XLOOKUP(Orders[[#This Row],[_ProductID]],Products!A:A,Products!C:C)</f>
        <v>Home décor</v>
      </c>
      <c r="O7785">
        <v>29</v>
      </c>
      <c r="P7785">
        <v>0.05</v>
      </c>
      <c r="Q7785" s="2">
        <v>167.5</v>
      </c>
      <c r="R7785" s="2">
        <v>123.95</v>
      </c>
      <c r="S7785" s="2">
        <v>1113.875</v>
      </c>
      <c r="T7785" s="2">
        <v>246.22500000000002</v>
      </c>
    </row>
    <row r="7786" spans="1:20" x14ac:dyDescent="0.25">
      <c r="A7786" t="s">
        <v>224</v>
      </c>
      <c r="B7786" t="s">
        <v>1</v>
      </c>
      <c r="C7786" t="s">
        <v>2</v>
      </c>
      <c r="D7786" s="1">
        <v>43100</v>
      </c>
      <c r="E7786" s="1">
        <v>43277</v>
      </c>
      <c r="F7786" s="1">
        <v>43289</v>
      </c>
      <c r="G7786" s="1">
        <v>43305</v>
      </c>
      <c r="H7786" s="13">
        <f>Orders[[#This Row],[DeliveryDate]]-Orders[[#This Row],[OrderDate]]</f>
        <v>28</v>
      </c>
      <c r="I7786" t="s">
        <v>3</v>
      </c>
      <c r="J7786" t="str">
        <f>_xlfn.XLOOKUP(Orders[[#This Row],[_SalesRepID]],'Sales team'!A:A,'Sales team'!B:B)</f>
        <v>Shawn Cook</v>
      </c>
      <c r="K7786">
        <v>7</v>
      </c>
      <c r="L7786">
        <v>21</v>
      </c>
      <c r="M7786">
        <v>250</v>
      </c>
      <c r="N7786" t="str">
        <f>_xlfn.XLOOKUP(Orders[[#This Row],[_ProductID]],Products!A:A,Products!C:C)</f>
        <v>Kitchen &amp; Dining</v>
      </c>
      <c r="O7786">
        <v>16</v>
      </c>
      <c r="P7786">
        <v>0.1</v>
      </c>
      <c r="Q7786" s="2">
        <v>1145.7</v>
      </c>
      <c r="R7786" s="2">
        <v>538.47900000000004</v>
      </c>
      <c r="S7786" s="2">
        <v>3093.3900000000003</v>
      </c>
      <c r="T7786" s="2">
        <v>1477.9530000000002</v>
      </c>
    </row>
    <row r="7787" spans="1:20" x14ac:dyDescent="0.25">
      <c r="A7787" t="s">
        <v>225</v>
      </c>
      <c r="B7787" t="s">
        <v>1</v>
      </c>
      <c r="C7787" t="s">
        <v>13</v>
      </c>
      <c r="D7787" s="1">
        <v>43200</v>
      </c>
      <c r="E7787" s="1">
        <v>43277</v>
      </c>
      <c r="F7787" s="1">
        <v>43293</v>
      </c>
      <c r="G7787" s="1">
        <v>43306</v>
      </c>
      <c r="H7787" s="13">
        <f>Orders[[#This Row],[DeliveryDate]]-Orders[[#This Row],[OrderDate]]</f>
        <v>29</v>
      </c>
      <c r="I7787" t="s">
        <v>3</v>
      </c>
      <c r="J7787" t="str">
        <f>_xlfn.XLOOKUP(Orders[[#This Row],[_SalesRepID]],'Sales team'!A:A,'Sales team'!B:B)</f>
        <v>Chris Armstrong</v>
      </c>
      <c r="K7787">
        <v>4</v>
      </c>
      <c r="L7787">
        <v>37</v>
      </c>
      <c r="M7787">
        <v>326</v>
      </c>
      <c r="N7787" t="str">
        <f>_xlfn.XLOOKUP(Orders[[#This Row],[_ProductID]],Products!A:A,Products!C:C)</f>
        <v>Home décor</v>
      </c>
      <c r="O7787">
        <v>36</v>
      </c>
      <c r="P7787">
        <v>7.4999999999999997E-2</v>
      </c>
      <c r="Q7787" s="2">
        <v>2599.6</v>
      </c>
      <c r="R7787" s="2">
        <v>2157.6679999999997</v>
      </c>
      <c r="S7787" s="2">
        <v>16832.41</v>
      </c>
      <c r="T7787" s="2">
        <v>1728.7340000000022</v>
      </c>
    </row>
    <row r="7788" spans="1:20" x14ac:dyDescent="0.25">
      <c r="A7788" t="s">
        <v>212</v>
      </c>
      <c r="B7788" t="s">
        <v>1</v>
      </c>
      <c r="C7788" t="s">
        <v>6</v>
      </c>
      <c r="D7788" s="1">
        <v>43200</v>
      </c>
      <c r="E7788" s="1">
        <v>43276</v>
      </c>
      <c r="F7788" s="1">
        <v>43291</v>
      </c>
      <c r="G7788" s="1">
        <v>43299</v>
      </c>
      <c r="H7788" s="13">
        <f>Orders[[#This Row],[DeliveryDate]]-Orders[[#This Row],[OrderDate]]</f>
        <v>23</v>
      </c>
      <c r="I7788" t="s">
        <v>3</v>
      </c>
      <c r="J7788" t="str">
        <f>_xlfn.XLOOKUP(Orders[[#This Row],[_SalesRepID]],'Sales team'!A:A,'Sales team'!B:B)</f>
        <v>Joshua Little</v>
      </c>
      <c r="K7788">
        <v>11</v>
      </c>
      <c r="L7788">
        <v>46</v>
      </c>
      <c r="M7788">
        <v>152</v>
      </c>
      <c r="N7788" t="str">
        <f>_xlfn.XLOOKUP(Orders[[#This Row],[_ProductID]],Products!A:A,Products!C:C)</f>
        <v>Home décor</v>
      </c>
      <c r="O7788">
        <v>24</v>
      </c>
      <c r="P7788">
        <v>0.3</v>
      </c>
      <c r="Q7788" s="2">
        <v>3336.6</v>
      </c>
      <c r="R7788" s="2">
        <v>2035.3259999999998</v>
      </c>
      <c r="S7788" s="2">
        <v>9342.48</v>
      </c>
      <c r="T7788" s="2">
        <v>1201.1760000000004</v>
      </c>
    </row>
    <row r="7789" spans="1:20" x14ac:dyDescent="0.25">
      <c r="A7789" t="s">
        <v>213</v>
      </c>
      <c r="B7789" t="s">
        <v>1</v>
      </c>
      <c r="C7789" t="s">
        <v>2</v>
      </c>
      <c r="D7789" s="1">
        <v>43200</v>
      </c>
      <c r="E7789" s="1">
        <v>43276</v>
      </c>
      <c r="F7789" s="1">
        <v>43295</v>
      </c>
      <c r="G7789" s="1">
        <v>43279</v>
      </c>
      <c r="H7789" s="13">
        <f>Orders[[#This Row],[DeliveryDate]]-Orders[[#This Row],[OrderDate]]</f>
        <v>3</v>
      </c>
      <c r="I7789" t="s">
        <v>3</v>
      </c>
      <c r="J7789" t="str">
        <f>_xlfn.XLOOKUP(Orders[[#This Row],[_SalesRepID]],'Sales team'!A:A,'Sales team'!B:B)</f>
        <v>Adam Hernandez</v>
      </c>
      <c r="K7789">
        <v>1</v>
      </c>
      <c r="L7789">
        <v>38</v>
      </c>
      <c r="M7789">
        <v>256</v>
      </c>
      <c r="N7789" t="str">
        <f>_xlfn.XLOOKUP(Orders[[#This Row],[_ProductID]],Products!A:A,Products!C:C)</f>
        <v>Electronics</v>
      </c>
      <c r="O7789">
        <v>25</v>
      </c>
      <c r="P7789">
        <v>0.15</v>
      </c>
      <c r="Q7789" s="2">
        <v>1098.8</v>
      </c>
      <c r="R7789" s="2">
        <v>857.06399999999996</v>
      </c>
      <c r="S7789" s="2">
        <v>3735.9199999999996</v>
      </c>
      <c r="T7789" s="2">
        <v>307.66399999999976</v>
      </c>
    </row>
    <row r="7790" spans="1:20" x14ac:dyDescent="0.25">
      <c r="A7790" t="s">
        <v>214</v>
      </c>
      <c r="B7790" t="s">
        <v>5</v>
      </c>
      <c r="C7790" t="s">
        <v>46</v>
      </c>
      <c r="D7790" s="1">
        <v>43200</v>
      </c>
      <c r="E7790" s="1">
        <v>43276</v>
      </c>
      <c r="F7790" s="1">
        <v>43299</v>
      </c>
      <c r="G7790" s="1">
        <v>43283</v>
      </c>
      <c r="H7790" s="13">
        <f>Orders[[#This Row],[DeliveryDate]]-Orders[[#This Row],[OrderDate]]</f>
        <v>7</v>
      </c>
      <c r="I7790" t="s">
        <v>3</v>
      </c>
      <c r="J7790" t="str">
        <f>_xlfn.XLOOKUP(Orders[[#This Row],[_SalesRepID]],'Sales team'!A:A,'Sales team'!B:B)</f>
        <v>Nicholas Cunningham</v>
      </c>
      <c r="K7790">
        <v>19</v>
      </c>
      <c r="L7790">
        <v>5</v>
      </c>
      <c r="M7790">
        <v>66</v>
      </c>
      <c r="N7790" t="str">
        <f>_xlfn.XLOOKUP(Orders[[#This Row],[_ProductID]],Products!A:A,Products!C:C)</f>
        <v>Furniture</v>
      </c>
      <c r="O7790">
        <v>20</v>
      </c>
      <c r="P7790">
        <v>7.4999999999999997E-2</v>
      </c>
      <c r="Q7790" s="2">
        <v>1902.8</v>
      </c>
      <c r="R7790" s="2">
        <v>970.428</v>
      </c>
      <c r="S7790" s="2">
        <v>3520.1800000000003</v>
      </c>
      <c r="T7790" s="2">
        <v>1579.3240000000003</v>
      </c>
    </row>
    <row r="7791" spans="1:20" x14ac:dyDescent="0.25">
      <c r="A7791" t="s">
        <v>215</v>
      </c>
      <c r="B7791" t="s">
        <v>5</v>
      </c>
      <c r="C7791" t="s">
        <v>6</v>
      </c>
      <c r="D7791" s="1">
        <v>43100</v>
      </c>
      <c r="E7791" s="1">
        <v>43276</v>
      </c>
      <c r="F7791" s="1">
        <v>43286</v>
      </c>
      <c r="G7791" s="1">
        <v>43304</v>
      </c>
      <c r="H7791" s="13">
        <f>Orders[[#This Row],[DeliveryDate]]-Orders[[#This Row],[OrderDate]]</f>
        <v>28</v>
      </c>
      <c r="I7791" t="s">
        <v>3</v>
      </c>
      <c r="J7791" t="str">
        <f>_xlfn.XLOOKUP(Orders[[#This Row],[_SalesRepID]],'Sales team'!A:A,'Sales team'!B:B)</f>
        <v>Frank Brown</v>
      </c>
      <c r="K7791">
        <v>17</v>
      </c>
      <c r="L7791">
        <v>32</v>
      </c>
      <c r="M7791">
        <v>156</v>
      </c>
      <c r="N7791" t="str">
        <f>_xlfn.XLOOKUP(Orders[[#This Row],[_ProductID]],Products!A:A,Products!C:C)</f>
        <v>Home décor</v>
      </c>
      <c r="O7791">
        <v>33</v>
      </c>
      <c r="P7791">
        <v>7.4999999999999997E-2</v>
      </c>
      <c r="Q7791" s="2">
        <v>3477.3</v>
      </c>
      <c r="R7791" s="2">
        <v>2190.6990000000001</v>
      </c>
      <c r="S7791" s="2">
        <v>12866.010000000002</v>
      </c>
      <c r="T7791" s="2">
        <v>4103.2140000000018</v>
      </c>
    </row>
    <row r="7792" spans="1:20" x14ac:dyDescent="0.25">
      <c r="A7792" t="s">
        <v>209</v>
      </c>
      <c r="B7792" t="s">
        <v>1</v>
      </c>
      <c r="C7792" t="s">
        <v>25</v>
      </c>
      <c r="D7792" s="1">
        <v>43200</v>
      </c>
      <c r="E7792" s="1">
        <v>43275</v>
      </c>
      <c r="F7792" s="1">
        <v>43278</v>
      </c>
      <c r="G7792" s="1">
        <v>43311</v>
      </c>
      <c r="H7792" s="13">
        <f>Orders[[#This Row],[DeliveryDate]]-Orders[[#This Row],[OrderDate]]</f>
        <v>36</v>
      </c>
      <c r="I7792" t="s">
        <v>3</v>
      </c>
      <c r="J7792" t="str">
        <f>_xlfn.XLOOKUP(Orders[[#This Row],[_SalesRepID]],'Sales team'!A:A,'Sales team'!B:B)</f>
        <v>Stephen Payne</v>
      </c>
      <c r="K7792">
        <v>5</v>
      </c>
      <c r="L7792">
        <v>38</v>
      </c>
      <c r="M7792">
        <v>366</v>
      </c>
      <c r="N7792" t="str">
        <f>_xlfn.XLOOKUP(Orders[[#This Row],[_ProductID]],Products!A:A,Products!C:C)</f>
        <v>Kitchen &amp; Dining</v>
      </c>
      <c r="O7792">
        <v>37</v>
      </c>
      <c r="P7792">
        <v>0.2</v>
      </c>
      <c r="Q7792" s="2">
        <v>5045.1000000000004</v>
      </c>
      <c r="R7792" s="2">
        <v>3380.2170000000006</v>
      </c>
      <c r="S7792" s="2">
        <v>12108.240000000002</v>
      </c>
      <c r="T7792" s="2">
        <v>1967.5889999999999</v>
      </c>
    </row>
    <row r="7793" spans="1:20" x14ac:dyDescent="0.25">
      <c r="A7793" t="s">
        <v>210</v>
      </c>
      <c r="B7793" t="s">
        <v>5</v>
      </c>
      <c r="C7793" t="s">
        <v>6</v>
      </c>
      <c r="D7793" s="1">
        <v>43200</v>
      </c>
      <c r="E7793" s="1">
        <v>43275</v>
      </c>
      <c r="F7793" s="1">
        <v>43295</v>
      </c>
      <c r="G7793" s="1">
        <v>43283</v>
      </c>
      <c r="H7793" s="13">
        <f>Orders[[#This Row],[DeliveryDate]]-Orders[[#This Row],[OrderDate]]</f>
        <v>8</v>
      </c>
      <c r="I7793" t="s">
        <v>3</v>
      </c>
      <c r="J7793" t="str">
        <f>_xlfn.XLOOKUP(Orders[[#This Row],[_SalesRepID]],'Sales team'!A:A,'Sales team'!B:B)</f>
        <v>Nicholas Cunningham</v>
      </c>
      <c r="K7793">
        <v>19</v>
      </c>
      <c r="L7793">
        <v>38</v>
      </c>
      <c r="M7793">
        <v>125</v>
      </c>
      <c r="N7793" t="str">
        <f>_xlfn.XLOOKUP(Orders[[#This Row],[_ProductID]],Products!A:A,Products!C:C)</f>
        <v>Home décor</v>
      </c>
      <c r="O7793">
        <v>14</v>
      </c>
      <c r="P7793">
        <v>0.05</v>
      </c>
      <c r="Q7793" s="2">
        <v>1005</v>
      </c>
      <c r="R7793" s="2">
        <v>522.6</v>
      </c>
      <c r="S7793" s="2">
        <v>7638</v>
      </c>
      <c r="T7793" s="2">
        <v>3457.2</v>
      </c>
    </row>
    <row r="7794" spans="1:20" x14ac:dyDescent="0.25">
      <c r="A7794" t="s">
        <v>211</v>
      </c>
      <c r="B7794" t="s">
        <v>10</v>
      </c>
      <c r="C7794" t="s">
        <v>6</v>
      </c>
      <c r="D7794" s="1">
        <v>43200</v>
      </c>
      <c r="E7794" s="1">
        <v>43275</v>
      </c>
      <c r="F7794" s="1">
        <v>43291</v>
      </c>
      <c r="G7794" s="1">
        <v>43299</v>
      </c>
      <c r="H7794" s="13">
        <f>Orders[[#This Row],[DeliveryDate]]-Orders[[#This Row],[OrderDate]]</f>
        <v>24</v>
      </c>
      <c r="I7794" t="s">
        <v>3</v>
      </c>
      <c r="J7794" t="str">
        <f>_xlfn.XLOOKUP(Orders[[#This Row],[_SalesRepID]],'Sales team'!A:A,'Sales team'!B:B)</f>
        <v>Shawn Torres</v>
      </c>
      <c r="K7794">
        <v>27</v>
      </c>
      <c r="L7794">
        <v>20</v>
      </c>
      <c r="M7794">
        <v>182</v>
      </c>
      <c r="N7794" t="str">
        <f>_xlfn.XLOOKUP(Orders[[#This Row],[_ProductID]],Products!A:A,Products!C:C)</f>
        <v>Electronics</v>
      </c>
      <c r="O7794">
        <v>47</v>
      </c>
      <c r="P7794">
        <v>0.1</v>
      </c>
      <c r="Q7794" s="2">
        <v>2438.8000000000002</v>
      </c>
      <c r="R7794" s="2">
        <v>1219.4000000000001</v>
      </c>
      <c r="S7794" s="2">
        <v>15364.440000000002</v>
      </c>
      <c r="T7794" s="2">
        <v>6828.6400000000012</v>
      </c>
    </row>
    <row r="7795" spans="1:20" x14ac:dyDescent="0.25">
      <c r="A7795" t="s">
        <v>205</v>
      </c>
      <c r="B7795" t="s">
        <v>5</v>
      </c>
      <c r="C7795" t="s">
        <v>13</v>
      </c>
      <c r="D7795" s="1">
        <v>43200</v>
      </c>
      <c r="E7795" s="1">
        <v>43274</v>
      </c>
      <c r="F7795" s="1">
        <v>43282</v>
      </c>
      <c r="G7795" s="1">
        <v>43291</v>
      </c>
      <c r="H7795" s="13">
        <f>Orders[[#This Row],[DeliveryDate]]-Orders[[#This Row],[OrderDate]]</f>
        <v>17</v>
      </c>
      <c r="I7795" t="s">
        <v>3</v>
      </c>
      <c r="J7795" t="str">
        <f>_xlfn.XLOOKUP(Orders[[#This Row],[_SalesRepID]],'Sales team'!A:A,'Sales team'!B:B)</f>
        <v>Nicholas Cunningham</v>
      </c>
      <c r="K7795">
        <v>19</v>
      </c>
      <c r="L7795">
        <v>27</v>
      </c>
      <c r="M7795">
        <v>311</v>
      </c>
      <c r="N7795" t="str">
        <f>_xlfn.XLOOKUP(Orders[[#This Row],[_ProductID]],Products!A:A,Products!C:C)</f>
        <v>Home décor</v>
      </c>
      <c r="O7795">
        <v>46</v>
      </c>
      <c r="P7795">
        <v>0.1</v>
      </c>
      <c r="Q7795" s="2">
        <v>1829.1000000000001</v>
      </c>
      <c r="R7795" s="2">
        <v>768.22199999999998</v>
      </c>
      <c r="S7795" s="2">
        <v>1646.19</v>
      </c>
      <c r="T7795" s="2">
        <v>877.96800000000007</v>
      </c>
    </row>
    <row r="7796" spans="1:20" x14ac:dyDescent="0.25">
      <c r="A7796" t="s">
        <v>206</v>
      </c>
      <c r="B7796" t="s">
        <v>1</v>
      </c>
      <c r="C7796" t="s">
        <v>13</v>
      </c>
      <c r="D7796" s="1">
        <v>43200</v>
      </c>
      <c r="E7796" s="1">
        <v>43274</v>
      </c>
      <c r="F7796" s="1">
        <v>43297</v>
      </c>
      <c r="G7796" s="1">
        <v>43299</v>
      </c>
      <c r="H7796" s="13">
        <f>Orders[[#This Row],[DeliveryDate]]-Orders[[#This Row],[OrderDate]]</f>
        <v>25</v>
      </c>
      <c r="I7796" t="s">
        <v>3</v>
      </c>
      <c r="J7796" t="str">
        <f>_xlfn.XLOOKUP(Orders[[#This Row],[_SalesRepID]],'Sales team'!A:A,'Sales team'!B:B)</f>
        <v>Stephen Payne</v>
      </c>
      <c r="K7796">
        <v>5</v>
      </c>
      <c r="L7796">
        <v>29</v>
      </c>
      <c r="M7796">
        <v>304</v>
      </c>
      <c r="N7796" t="str">
        <f>_xlfn.XLOOKUP(Orders[[#This Row],[_ProductID]],Products!A:A,Products!C:C)</f>
        <v>Electronics</v>
      </c>
      <c r="O7796">
        <v>25</v>
      </c>
      <c r="P7796">
        <v>7.4999999999999997E-2</v>
      </c>
      <c r="Q7796" s="2">
        <v>1072</v>
      </c>
      <c r="R7796" s="2">
        <v>900.48</v>
      </c>
      <c r="S7796" s="2">
        <v>4958</v>
      </c>
      <c r="T7796" s="2">
        <v>455.60000000000036</v>
      </c>
    </row>
    <row r="7797" spans="1:20" x14ac:dyDescent="0.25">
      <c r="A7797" t="s">
        <v>207</v>
      </c>
      <c r="B7797" t="s">
        <v>1</v>
      </c>
      <c r="C7797" t="s">
        <v>2</v>
      </c>
      <c r="D7797" s="1">
        <v>43200</v>
      </c>
      <c r="E7797" s="1">
        <v>43274</v>
      </c>
      <c r="F7797" s="1">
        <v>43289</v>
      </c>
      <c r="G7797" s="1">
        <v>43278</v>
      </c>
      <c r="H7797" s="13">
        <f>Orders[[#This Row],[DeliveryDate]]-Orders[[#This Row],[OrderDate]]</f>
        <v>4</v>
      </c>
      <c r="I7797" t="s">
        <v>3</v>
      </c>
      <c r="J7797" t="str">
        <f>_xlfn.XLOOKUP(Orders[[#This Row],[_SalesRepID]],'Sales team'!A:A,'Sales team'!B:B)</f>
        <v>Stephen Payne</v>
      </c>
      <c r="K7797">
        <v>5</v>
      </c>
      <c r="L7797">
        <v>11</v>
      </c>
      <c r="M7797">
        <v>247</v>
      </c>
      <c r="N7797" t="str">
        <f>_xlfn.XLOOKUP(Orders[[#This Row],[_ProductID]],Products!A:A,Products!C:C)</f>
        <v>Home décor</v>
      </c>
      <c r="O7797">
        <v>32</v>
      </c>
      <c r="P7797">
        <v>0.2</v>
      </c>
      <c r="Q7797" s="2">
        <v>2539.3000000000002</v>
      </c>
      <c r="R7797" s="2">
        <v>1828.296</v>
      </c>
      <c r="S7797" s="2">
        <v>2031.4400000000003</v>
      </c>
      <c r="T7797" s="2">
        <v>203.14400000000023</v>
      </c>
    </row>
    <row r="7798" spans="1:20" x14ac:dyDescent="0.25">
      <c r="A7798" t="s">
        <v>208</v>
      </c>
      <c r="B7798" t="s">
        <v>1</v>
      </c>
      <c r="C7798" t="s">
        <v>13</v>
      </c>
      <c r="D7798" s="1">
        <v>43200</v>
      </c>
      <c r="E7798" s="1">
        <v>43274</v>
      </c>
      <c r="F7798" s="1">
        <v>43292</v>
      </c>
      <c r="G7798" s="1">
        <v>43286</v>
      </c>
      <c r="H7798" s="13">
        <f>Orders[[#This Row],[DeliveryDate]]-Orders[[#This Row],[OrderDate]]</f>
        <v>12</v>
      </c>
      <c r="I7798" t="s">
        <v>3</v>
      </c>
      <c r="J7798" t="str">
        <f>_xlfn.XLOOKUP(Orders[[#This Row],[_SalesRepID]],'Sales team'!A:A,'Sales team'!B:B)</f>
        <v>Joshua Little</v>
      </c>
      <c r="K7798">
        <v>11</v>
      </c>
      <c r="L7798">
        <v>24</v>
      </c>
      <c r="M7798">
        <v>265</v>
      </c>
      <c r="N7798" t="str">
        <f>_xlfn.XLOOKUP(Orders[[#This Row],[_ProductID]],Products!A:A,Products!C:C)</f>
        <v>Home décor</v>
      </c>
      <c r="O7798">
        <v>41</v>
      </c>
      <c r="P7798">
        <v>7.4999999999999997E-2</v>
      </c>
      <c r="Q7798" s="2">
        <v>3899.4</v>
      </c>
      <c r="R7798" s="2">
        <v>2027.6880000000001</v>
      </c>
      <c r="S7798" s="2">
        <v>3606.9450000000002</v>
      </c>
      <c r="T7798" s="2">
        <v>1579.2570000000001</v>
      </c>
    </row>
    <row r="7799" spans="1:20" x14ac:dyDescent="0.25">
      <c r="A7799" t="s">
        <v>195</v>
      </c>
      <c r="B7799" t="s">
        <v>8</v>
      </c>
      <c r="C7799" t="s">
        <v>6</v>
      </c>
      <c r="D7799" s="1">
        <v>43200</v>
      </c>
      <c r="E7799" s="1">
        <v>43273</v>
      </c>
      <c r="F7799" s="1">
        <v>43297</v>
      </c>
      <c r="G7799" s="1">
        <v>43298</v>
      </c>
      <c r="H7799" s="13">
        <f>Orders[[#This Row],[DeliveryDate]]-Orders[[#This Row],[OrderDate]]</f>
        <v>25</v>
      </c>
      <c r="I7799" t="s">
        <v>3</v>
      </c>
      <c r="J7799" t="str">
        <f>_xlfn.XLOOKUP(Orders[[#This Row],[_SalesRepID]],'Sales team'!A:A,'Sales team'!B:B)</f>
        <v>Roy Rice</v>
      </c>
      <c r="K7799">
        <v>24</v>
      </c>
      <c r="L7799">
        <v>4</v>
      </c>
      <c r="M7799">
        <v>177</v>
      </c>
      <c r="N7799" t="str">
        <f>_xlfn.XLOOKUP(Orders[[#This Row],[_ProductID]],Products!A:A,Products!C:C)</f>
        <v>Home décor</v>
      </c>
      <c r="O7799">
        <v>33</v>
      </c>
      <c r="P7799">
        <v>0.1</v>
      </c>
      <c r="Q7799" s="2">
        <v>871</v>
      </c>
      <c r="R7799" s="2">
        <v>374.53</v>
      </c>
      <c r="S7799" s="2">
        <v>3919.5</v>
      </c>
      <c r="T7799" s="2">
        <v>2046.8500000000001</v>
      </c>
    </row>
    <row r="7800" spans="1:20" x14ac:dyDescent="0.25">
      <c r="A7800" t="s">
        <v>196</v>
      </c>
      <c r="B7800" t="s">
        <v>1</v>
      </c>
      <c r="C7800" t="s">
        <v>46</v>
      </c>
      <c r="D7800" s="1">
        <v>43200</v>
      </c>
      <c r="E7800" s="1">
        <v>43273</v>
      </c>
      <c r="F7800" s="1">
        <v>43298</v>
      </c>
      <c r="G7800" s="1">
        <v>43293</v>
      </c>
      <c r="H7800" s="13">
        <f>Orders[[#This Row],[DeliveryDate]]-Orders[[#This Row],[OrderDate]]</f>
        <v>20</v>
      </c>
      <c r="I7800" t="s">
        <v>3</v>
      </c>
      <c r="J7800" t="str">
        <f>_xlfn.XLOOKUP(Orders[[#This Row],[_SalesRepID]],'Sales team'!A:A,'Sales team'!B:B)</f>
        <v>Keith Griffin</v>
      </c>
      <c r="K7800">
        <v>2</v>
      </c>
      <c r="L7800">
        <v>4</v>
      </c>
      <c r="M7800">
        <v>81</v>
      </c>
      <c r="N7800" t="str">
        <f>_xlfn.XLOOKUP(Orders[[#This Row],[_ProductID]],Products!A:A,Products!C:C)</f>
        <v>Outdoor</v>
      </c>
      <c r="O7800">
        <v>18</v>
      </c>
      <c r="P7800">
        <v>0.1</v>
      </c>
      <c r="Q7800" s="2">
        <v>2485.7000000000003</v>
      </c>
      <c r="R7800" s="2">
        <v>1789.7040000000002</v>
      </c>
      <c r="S7800" s="2">
        <v>2237.13</v>
      </c>
      <c r="T7800" s="2">
        <v>447.42599999999993</v>
      </c>
    </row>
    <row r="7801" spans="1:20" x14ac:dyDescent="0.25">
      <c r="A7801" t="s">
        <v>197</v>
      </c>
      <c r="B7801" t="s">
        <v>1</v>
      </c>
      <c r="C7801" t="s">
        <v>25</v>
      </c>
      <c r="D7801" s="1">
        <v>43200</v>
      </c>
      <c r="E7801" s="1">
        <v>43273</v>
      </c>
      <c r="F7801" s="1">
        <v>43294</v>
      </c>
      <c r="G7801" s="1">
        <v>43286</v>
      </c>
      <c r="H7801" s="13">
        <f>Orders[[#This Row],[DeliveryDate]]-Orders[[#This Row],[OrderDate]]</f>
        <v>13</v>
      </c>
      <c r="I7801" t="s">
        <v>3</v>
      </c>
      <c r="J7801" t="str">
        <f>_xlfn.XLOOKUP(Orders[[#This Row],[_SalesRepID]],'Sales team'!A:A,'Sales team'!B:B)</f>
        <v>Adam Hernandez</v>
      </c>
      <c r="K7801">
        <v>1</v>
      </c>
      <c r="L7801">
        <v>40</v>
      </c>
      <c r="M7801">
        <v>365</v>
      </c>
      <c r="N7801" t="str">
        <f>_xlfn.XLOOKUP(Orders[[#This Row],[_ProductID]],Products!A:A,Products!C:C)</f>
        <v>Home décor</v>
      </c>
      <c r="O7801">
        <v>41</v>
      </c>
      <c r="P7801">
        <v>0.4</v>
      </c>
      <c r="Q7801" s="2">
        <v>2345</v>
      </c>
      <c r="R7801" s="2">
        <v>1922.8999999999999</v>
      </c>
      <c r="S7801" s="2">
        <v>5628</v>
      </c>
      <c r="T7801" s="2">
        <v>-2063.5999999999995</v>
      </c>
    </row>
    <row r="7802" spans="1:20" x14ac:dyDescent="0.25">
      <c r="A7802" t="s">
        <v>198</v>
      </c>
      <c r="B7802" t="s">
        <v>5</v>
      </c>
      <c r="C7802" t="s">
        <v>15</v>
      </c>
      <c r="D7802" s="1">
        <v>43200</v>
      </c>
      <c r="E7802" s="1">
        <v>43273</v>
      </c>
      <c r="F7802" s="1">
        <v>43293</v>
      </c>
      <c r="G7802" s="1">
        <v>43292</v>
      </c>
      <c r="H7802" s="13">
        <f>Orders[[#This Row],[DeliveryDate]]-Orders[[#This Row],[OrderDate]]</f>
        <v>19</v>
      </c>
      <c r="I7802" t="s">
        <v>3</v>
      </c>
      <c r="J7802" t="str">
        <f>_xlfn.XLOOKUP(Orders[[#This Row],[_SalesRepID]],'Sales team'!A:A,'Sales team'!B:B)</f>
        <v>Roger Alexander</v>
      </c>
      <c r="K7802">
        <v>15</v>
      </c>
      <c r="L7802">
        <v>19</v>
      </c>
      <c r="M7802">
        <v>48</v>
      </c>
      <c r="N7802" t="str">
        <f>_xlfn.XLOOKUP(Orders[[#This Row],[_ProductID]],Products!A:A,Products!C:C)</f>
        <v>Home décor</v>
      </c>
      <c r="O7802">
        <v>27</v>
      </c>
      <c r="P7802">
        <v>0.05</v>
      </c>
      <c r="Q7802" s="2">
        <v>1118.9000000000001</v>
      </c>
      <c r="R7802" s="2">
        <v>749.66300000000012</v>
      </c>
      <c r="S7802" s="2">
        <v>2125.91</v>
      </c>
      <c r="T7802" s="2">
        <v>626.58399999999961</v>
      </c>
    </row>
    <row r="7803" spans="1:20" x14ac:dyDescent="0.25">
      <c r="A7803" t="s">
        <v>199</v>
      </c>
      <c r="B7803" t="s">
        <v>1</v>
      </c>
      <c r="C7803" t="s">
        <v>15</v>
      </c>
      <c r="D7803" s="1">
        <v>43200</v>
      </c>
      <c r="E7803" s="1">
        <v>43273</v>
      </c>
      <c r="F7803" s="1">
        <v>43276</v>
      </c>
      <c r="G7803" s="1">
        <v>43293</v>
      </c>
      <c r="H7803" s="13">
        <f>Orders[[#This Row],[DeliveryDate]]-Orders[[#This Row],[OrderDate]]</f>
        <v>20</v>
      </c>
      <c r="I7803" t="s">
        <v>3</v>
      </c>
      <c r="J7803" t="str">
        <f>_xlfn.XLOOKUP(Orders[[#This Row],[_SalesRepID]],'Sales team'!A:A,'Sales team'!B:B)</f>
        <v>Joshua Little</v>
      </c>
      <c r="K7803">
        <v>11</v>
      </c>
      <c r="L7803">
        <v>24</v>
      </c>
      <c r="M7803">
        <v>11</v>
      </c>
      <c r="N7803" t="str">
        <f>_xlfn.XLOOKUP(Orders[[#This Row],[_ProductID]],Products!A:A,Products!C:C)</f>
        <v>Furniture</v>
      </c>
      <c r="O7803">
        <v>42</v>
      </c>
      <c r="P7803">
        <v>0.1</v>
      </c>
      <c r="Q7803" s="2">
        <v>1996.6000000000001</v>
      </c>
      <c r="R7803" s="2">
        <v>1397.6200000000001</v>
      </c>
      <c r="S7803" s="2">
        <v>7187.76</v>
      </c>
      <c r="T7803" s="2">
        <v>1597.2799999999997</v>
      </c>
    </row>
    <row r="7804" spans="1:20" x14ac:dyDescent="0.25">
      <c r="A7804" t="s">
        <v>200</v>
      </c>
      <c r="B7804" t="s">
        <v>1</v>
      </c>
      <c r="C7804" t="s">
        <v>6</v>
      </c>
      <c r="D7804" s="1">
        <v>43200</v>
      </c>
      <c r="E7804" s="1">
        <v>43273</v>
      </c>
      <c r="F7804" s="1">
        <v>43291</v>
      </c>
      <c r="G7804" s="1">
        <v>43284</v>
      </c>
      <c r="H7804" s="13">
        <f>Orders[[#This Row],[DeliveryDate]]-Orders[[#This Row],[OrderDate]]</f>
        <v>11</v>
      </c>
      <c r="I7804" t="s">
        <v>3</v>
      </c>
      <c r="J7804" t="str">
        <f>_xlfn.XLOOKUP(Orders[[#This Row],[_SalesRepID]],'Sales team'!A:A,'Sales team'!B:B)</f>
        <v>Joshua Little</v>
      </c>
      <c r="K7804">
        <v>11</v>
      </c>
      <c r="L7804">
        <v>6</v>
      </c>
      <c r="M7804">
        <v>127</v>
      </c>
      <c r="N7804" t="str">
        <f>_xlfn.XLOOKUP(Orders[[#This Row],[_ProductID]],Products!A:A,Products!C:C)</f>
        <v>Home décor</v>
      </c>
      <c r="O7804">
        <v>39</v>
      </c>
      <c r="P7804">
        <v>7.4999999999999997E-2</v>
      </c>
      <c r="Q7804" s="2">
        <v>710.2</v>
      </c>
      <c r="R7804" s="2">
        <v>390.61000000000007</v>
      </c>
      <c r="S7804" s="2">
        <v>656.93500000000006</v>
      </c>
      <c r="T7804" s="2">
        <v>266.32499999999999</v>
      </c>
    </row>
    <row r="7805" spans="1:20" x14ac:dyDescent="0.25">
      <c r="A7805" t="s">
        <v>201</v>
      </c>
      <c r="B7805" t="s">
        <v>5</v>
      </c>
      <c r="C7805" t="s">
        <v>6</v>
      </c>
      <c r="D7805" s="1">
        <v>43200</v>
      </c>
      <c r="E7805" s="1">
        <v>43273</v>
      </c>
      <c r="F7805" s="1">
        <v>43296</v>
      </c>
      <c r="G7805" s="1">
        <v>43292</v>
      </c>
      <c r="H7805" s="13">
        <f>Orders[[#This Row],[DeliveryDate]]-Orders[[#This Row],[OrderDate]]</f>
        <v>19</v>
      </c>
      <c r="I7805" t="s">
        <v>3</v>
      </c>
      <c r="J7805" t="str">
        <f>_xlfn.XLOOKUP(Orders[[#This Row],[_SalesRepID]],'Sales team'!A:A,'Sales team'!B:B)</f>
        <v>Todd Roberts</v>
      </c>
      <c r="K7805">
        <v>13</v>
      </c>
      <c r="L7805">
        <v>6</v>
      </c>
      <c r="M7805">
        <v>201</v>
      </c>
      <c r="N7805" t="str">
        <f>_xlfn.XLOOKUP(Orders[[#This Row],[_ProductID]],Products!A:A,Products!C:C)</f>
        <v>Home décor</v>
      </c>
      <c r="O7805">
        <v>35</v>
      </c>
      <c r="P7805">
        <v>0.05</v>
      </c>
      <c r="Q7805" s="2">
        <v>3979.8</v>
      </c>
      <c r="R7805" s="2">
        <v>1790.91</v>
      </c>
      <c r="S7805" s="2">
        <v>15123.24</v>
      </c>
      <c r="T7805" s="2">
        <v>7959.5999999999995</v>
      </c>
    </row>
    <row r="7806" spans="1:20" x14ac:dyDescent="0.25">
      <c r="A7806" t="s">
        <v>202</v>
      </c>
      <c r="B7806" t="s">
        <v>1</v>
      </c>
      <c r="C7806" t="s">
        <v>25</v>
      </c>
      <c r="D7806" s="1">
        <v>43100</v>
      </c>
      <c r="E7806" s="1">
        <v>43273</v>
      </c>
      <c r="F7806" s="1">
        <v>43292</v>
      </c>
      <c r="G7806" s="1">
        <v>43291</v>
      </c>
      <c r="H7806" s="13">
        <f>Orders[[#This Row],[DeliveryDate]]-Orders[[#This Row],[OrderDate]]</f>
        <v>18</v>
      </c>
      <c r="I7806" t="s">
        <v>3</v>
      </c>
      <c r="J7806" t="str">
        <f>_xlfn.XLOOKUP(Orders[[#This Row],[_SalesRepID]],'Sales team'!A:A,'Sales team'!B:B)</f>
        <v>George Lewis</v>
      </c>
      <c r="K7806">
        <v>8</v>
      </c>
      <c r="L7806">
        <v>9</v>
      </c>
      <c r="M7806">
        <v>339</v>
      </c>
      <c r="N7806" t="str">
        <f>_xlfn.XLOOKUP(Orders[[#This Row],[_ProductID]],Products!A:A,Products!C:C)</f>
        <v>Electronics</v>
      </c>
      <c r="O7806">
        <v>28</v>
      </c>
      <c r="P7806">
        <v>7.4999999999999997E-2</v>
      </c>
      <c r="Q7806" s="2">
        <v>1025.1000000000001</v>
      </c>
      <c r="R7806" s="2">
        <v>440.79300000000006</v>
      </c>
      <c r="S7806" s="2">
        <v>2844.6525000000001</v>
      </c>
      <c r="T7806" s="2">
        <v>1522.2735</v>
      </c>
    </row>
    <row r="7807" spans="1:20" x14ac:dyDescent="0.25">
      <c r="A7807" t="s">
        <v>203</v>
      </c>
      <c r="B7807" t="s">
        <v>1</v>
      </c>
      <c r="C7807" t="s">
        <v>6</v>
      </c>
      <c r="D7807" s="1">
        <v>43100</v>
      </c>
      <c r="E7807" s="1">
        <v>43273</v>
      </c>
      <c r="F7807" s="1">
        <v>43285</v>
      </c>
      <c r="G7807" s="1">
        <v>43304</v>
      </c>
      <c r="H7807" s="13">
        <f>Orders[[#This Row],[DeliveryDate]]-Orders[[#This Row],[OrderDate]]</f>
        <v>31</v>
      </c>
      <c r="I7807" t="s">
        <v>3</v>
      </c>
      <c r="J7807" t="str">
        <f>_xlfn.XLOOKUP(Orders[[#This Row],[_SalesRepID]],'Sales team'!A:A,'Sales team'!B:B)</f>
        <v>Jerry Green</v>
      </c>
      <c r="K7807">
        <v>3</v>
      </c>
      <c r="L7807">
        <v>3</v>
      </c>
      <c r="M7807">
        <v>198</v>
      </c>
      <c r="N7807" t="str">
        <f>_xlfn.XLOOKUP(Orders[[#This Row],[_ProductID]],Products!A:A,Products!C:C)</f>
        <v>Outdoor</v>
      </c>
      <c r="O7807">
        <v>9</v>
      </c>
      <c r="P7807">
        <v>0.2</v>
      </c>
      <c r="Q7807" s="2">
        <v>2519.2000000000003</v>
      </c>
      <c r="R7807" s="2">
        <v>1309.9840000000002</v>
      </c>
      <c r="S7807" s="2">
        <v>14107.520000000002</v>
      </c>
      <c r="T7807" s="2">
        <v>4937.6320000000014</v>
      </c>
    </row>
    <row r="7808" spans="1:20" x14ac:dyDescent="0.25">
      <c r="A7808" t="s">
        <v>204</v>
      </c>
      <c r="B7808" t="s">
        <v>5</v>
      </c>
      <c r="C7808" t="s">
        <v>6</v>
      </c>
      <c r="D7808" s="1">
        <v>43100</v>
      </c>
      <c r="E7808" s="1">
        <v>43273</v>
      </c>
      <c r="F7808" s="1">
        <v>43299</v>
      </c>
      <c r="G7808" s="1">
        <v>43292</v>
      </c>
      <c r="H7808" s="13">
        <f>Orders[[#This Row],[DeliveryDate]]-Orders[[#This Row],[OrderDate]]</f>
        <v>19</v>
      </c>
      <c r="I7808" t="s">
        <v>3</v>
      </c>
      <c r="J7808" t="str">
        <f>_xlfn.XLOOKUP(Orders[[#This Row],[_SalesRepID]],'Sales team'!A:A,'Sales team'!B:B)</f>
        <v>Roger Alexander</v>
      </c>
      <c r="K7808">
        <v>15</v>
      </c>
      <c r="L7808">
        <v>36</v>
      </c>
      <c r="M7808">
        <v>150</v>
      </c>
      <c r="N7808" t="str">
        <f>_xlfn.XLOOKUP(Orders[[#This Row],[_ProductID]],Products!A:A,Products!C:C)</f>
        <v>Home décor</v>
      </c>
      <c r="O7808">
        <v>2</v>
      </c>
      <c r="P7808">
        <v>0.05</v>
      </c>
      <c r="Q7808" s="2">
        <v>5031.7</v>
      </c>
      <c r="R7808" s="2">
        <v>3471.8729999999996</v>
      </c>
      <c r="S7808" s="2">
        <v>33460.805</v>
      </c>
      <c r="T7808" s="2">
        <v>9157.6940000000031</v>
      </c>
    </row>
    <row r="7809" spans="1:20" x14ac:dyDescent="0.25">
      <c r="A7809" t="s">
        <v>189</v>
      </c>
      <c r="B7809" t="s">
        <v>8</v>
      </c>
      <c r="C7809" t="s">
        <v>25</v>
      </c>
      <c r="D7809" s="1">
        <v>43200</v>
      </c>
      <c r="E7809" s="1">
        <v>43272</v>
      </c>
      <c r="F7809" s="1">
        <v>43294</v>
      </c>
      <c r="G7809" s="1">
        <v>43284</v>
      </c>
      <c r="H7809" s="13">
        <f>Orders[[#This Row],[DeliveryDate]]-Orders[[#This Row],[OrderDate]]</f>
        <v>12</v>
      </c>
      <c r="I7809" t="s">
        <v>3</v>
      </c>
      <c r="J7809" t="str">
        <f>_xlfn.XLOOKUP(Orders[[#This Row],[_SalesRepID]],'Sales team'!A:A,'Sales team'!B:B)</f>
        <v>Roy Rice</v>
      </c>
      <c r="K7809">
        <v>24</v>
      </c>
      <c r="L7809">
        <v>31</v>
      </c>
      <c r="M7809">
        <v>353</v>
      </c>
      <c r="N7809" t="str">
        <f>_xlfn.XLOOKUP(Orders[[#This Row],[_ProductID]],Products!A:A,Products!C:C)</f>
        <v>Electronics</v>
      </c>
      <c r="O7809">
        <v>25</v>
      </c>
      <c r="P7809">
        <v>7.4999999999999997E-2</v>
      </c>
      <c r="Q7809" s="2">
        <v>1092.1000000000001</v>
      </c>
      <c r="R7809" s="2">
        <v>589.73400000000015</v>
      </c>
      <c r="S7809" s="2">
        <v>2020.3850000000004</v>
      </c>
      <c r="T7809" s="2">
        <v>840.91700000000014</v>
      </c>
    </row>
    <row r="7810" spans="1:20" x14ac:dyDescent="0.25">
      <c r="A7810" t="s">
        <v>190</v>
      </c>
      <c r="B7810" t="s">
        <v>10</v>
      </c>
      <c r="C7810" t="s">
        <v>15</v>
      </c>
      <c r="D7810" s="1">
        <v>43200</v>
      </c>
      <c r="E7810" s="1">
        <v>43272</v>
      </c>
      <c r="F7810" s="1">
        <v>43285</v>
      </c>
      <c r="G7810" s="1">
        <v>43283</v>
      </c>
      <c r="H7810" s="13">
        <f>Orders[[#This Row],[DeliveryDate]]-Orders[[#This Row],[OrderDate]]</f>
        <v>11</v>
      </c>
      <c r="I7810" t="s">
        <v>3</v>
      </c>
      <c r="J7810" t="str">
        <f>_xlfn.XLOOKUP(Orders[[#This Row],[_SalesRepID]],'Sales team'!A:A,'Sales team'!B:B)</f>
        <v>Patrick Graham</v>
      </c>
      <c r="K7810">
        <v>25</v>
      </c>
      <c r="L7810">
        <v>40</v>
      </c>
      <c r="M7810">
        <v>43</v>
      </c>
      <c r="N7810" t="str">
        <f>_xlfn.XLOOKUP(Orders[[#This Row],[_ProductID]],Products!A:A,Products!C:C)</f>
        <v>Kitchen &amp; Dining</v>
      </c>
      <c r="O7810">
        <v>7</v>
      </c>
      <c r="P7810">
        <v>0.2</v>
      </c>
      <c r="Q7810" s="2">
        <v>1139</v>
      </c>
      <c r="R7810" s="2">
        <v>933.9799999999999</v>
      </c>
      <c r="S7810" s="2">
        <v>4556</v>
      </c>
      <c r="T7810" s="2">
        <v>-113.89999999999964</v>
      </c>
    </row>
    <row r="7811" spans="1:20" x14ac:dyDescent="0.25">
      <c r="A7811" t="s">
        <v>191</v>
      </c>
      <c r="B7811" t="s">
        <v>1</v>
      </c>
      <c r="C7811" t="s">
        <v>25</v>
      </c>
      <c r="D7811" s="1">
        <v>43100</v>
      </c>
      <c r="E7811" s="1">
        <v>43272</v>
      </c>
      <c r="F7811" s="1">
        <v>43283</v>
      </c>
      <c r="G7811" s="1">
        <v>43280</v>
      </c>
      <c r="H7811" s="13">
        <f>Orders[[#This Row],[DeliveryDate]]-Orders[[#This Row],[OrderDate]]</f>
        <v>8</v>
      </c>
      <c r="I7811" t="s">
        <v>3</v>
      </c>
      <c r="J7811" t="str">
        <f>_xlfn.XLOOKUP(Orders[[#This Row],[_SalesRepID]],'Sales team'!A:A,'Sales team'!B:B)</f>
        <v>Chris Armstrong</v>
      </c>
      <c r="K7811">
        <v>4</v>
      </c>
      <c r="L7811">
        <v>9</v>
      </c>
      <c r="M7811">
        <v>339</v>
      </c>
      <c r="N7811" t="str">
        <f>_xlfn.XLOOKUP(Orders[[#This Row],[_ProductID]],Products!A:A,Products!C:C)</f>
        <v>Electronics</v>
      </c>
      <c r="O7811">
        <v>47</v>
      </c>
      <c r="P7811">
        <v>0.15</v>
      </c>
      <c r="Q7811" s="2">
        <v>1675</v>
      </c>
      <c r="R7811" s="2">
        <v>1072</v>
      </c>
      <c r="S7811" s="2">
        <v>2847.5</v>
      </c>
      <c r="T7811" s="2">
        <v>703.5</v>
      </c>
    </row>
    <row r="7812" spans="1:20" x14ac:dyDescent="0.25">
      <c r="A7812" t="s">
        <v>192</v>
      </c>
      <c r="B7812" t="s">
        <v>10</v>
      </c>
      <c r="C7812" t="s">
        <v>2</v>
      </c>
      <c r="D7812" s="1">
        <v>43200</v>
      </c>
      <c r="E7812" s="1">
        <v>43272</v>
      </c>
      <c r="F7812" s="1">
        <v>43280</v>
      </c>
      <c r="G7812" s="1">
        <v>43290</v>
      </c>
      <c r="H7812" s="13">
        <f>Orders[[#This Row],[DeliveryDate]]-Orders[[#This Row],[OrderDate]]</f>
        <v>18</v>
      </c>
      <c r="I7812" t="s">
        <v>3</v>
      </c>
      <c r="J7812" t="str">
        <f>_xlfn.XLOOKUP(Orders[[#This Row],[_SalesRepID]],'Sales team'!A:A,'Sales team'!B:B)</f>
        <v>Donald Reynolds</v>
      </c>
      <c r="K7812">
        <v>26</v>
      </c>
      <c r="L7812">
        <v>41</v>
      </c>
      <c r="M7812">
        <v>228</v>
      </c>
      <c r="N7812" t="str">
        <f>_xlfn.XLOOKUP(Orders[[#This Row],[_ProductID]],Products!A:A,Products!C:C)</f>
        <v>Home décor</v>
      </c>
      <c r="O7812">
        <v>26</v>
      </c>
      <c r="P7812">
        <v>0.05</v>
      </c>
      <c r="Q7812" s="2">
        <v>1011.7</v>
      </c>
      <c r="R7812" s="2">
        <v>687.95600000000013</v>
      </c>
      <c r="S7812" s="2">
        <v>1922.23</v>
      </c>
      <c r="T7812" s="2">
        <v>546.31799999999976</v>
      </c>
    </row>
    <row r="7813" spans="1:20" x14ac:dyDescent="0.25">
      <c r="A7813" t="s">
        <v>193</v>
      </c>
      <c r="B7813" t="s">
        <v>10</v>
      </c>
      <c r="C7813" t="s">
        <v>6</v>
      </c>
      <c r="D7813" s="1">
        <v>43200</v>
      </c>
      <c r="E7813" s="1">
        <v>43272</v>
      </c>
      <c r="F7813" s="1">
        <v>43297</v>
      </c>
      <c r="G7813" s="1">
        <v>43297</v>
      </c>
      <c r="H7813" s="13">
        <f>Orders[[#This Row],[DeliveryDate]]-Orders[[#This Row],[OrderDate]]</f>
        <v>25</v>
      </c>
      <c r="I7813" t="s">
        <v>3</v>
      </c>
      <c r="J7813" t="str">
        <f>_xlfn.XLOOKUP(Orders[[#This Row],[_SalesRepID]],'Sales team'!A:A,'Sales team'!B:B)</f>
        <v>Shawn Torres</v>
      </c>
      <c r="K7813">
        <v>27</v>
      </c>
      <c r="L7813">
        <v>11</v>
      </c>
      <c r="M7813">
        <v>128</v>
      </c>
      <c r="N7813" t="str">
        <f>_xlfn.XLOOKUP(Orders[[#This Row],[_ProductID]],Products!A:A,Products!C:C)</f>
        <v>Home décor</v>
      </c>
      <c r="O7813">
        <v>46</v>
      </c>
      <c r="P7813">
        <v>0.1</v>
      </c>
      <c r="Q7813" s="2">
        <v>938</v>
      </c>
      <c r="R7813" s="2">
        <v>412.72</v>
      </c>
      <c r="S7813" s="2">
        <v>5909.4000000000005</v>
      </c>
      <c r="T7813" s="2">
        <v>3020.3600000000006</v>
      </c>
    </row>
    <row r="7814" spans="1:20" x14ac:dyDescent="0.25">
      <c r="A7814" t="s">
        <v>194</v>
      </c>
      <c r="B7814" t="s">
        <v>10</v>
      </c>
      <c r="C7814" t="s">
        <v>15</v>
      </c>
      <c r="D7814" s="1">
        <v>43200</v>
      </c>
      <c r="E7814" s="1">
        <v>43272</v>
      </c>
      <c r="F7814" s="1">
        <v>43297</v>
      </c>
      <c r="G7814" s="1">
        <v>43286</v>
      </c>
      <c r="H7814" s="13">
        <f>Orders[[#This Row],[DeliveryDate]]-Orders[[#This Row],[OrderDate]]</f>
        <v>14</v>
      </c>
      <c r="I7814" t="s">
        <v>3</v>
      </c>
      <c r="J7814" t="str">
        <f>_xlfn.XLOOKUP(Orders[[#This Row],[_SalesRepID]],'Sales team'!A:A,'Sales team'!B:B)</f>
        <v>Carlos Miller</v>
      </c>
      <c r="K7814">
        <v>28</v>
      </c>
      <c r="L7814">
        <v>48</v>
      </c>
      <c r="M7814">
        <v>55</v>
      </c>
      <c r="N7814" t="str">
        <f>_xlfn.XLOOKUP(Orders[[#This Row],[_ProductID]],Products!A:A,Products!C:C)</f>
        <v>Home décor</v>
      </c>
      <c r="O7814">
        <v>2</v>
      </c>
      <c r="P7814">
        <v>0.05</v>
      </c>
      <c r="Q7814" s="2">
        <v>2566.1</v>
      </c>
      <c r="R7814" s="2">
        <v>1052.1009999999999</v>
      </c>
      <c r="S7814" s="2">
        <v>19502.359999999997</v>
      </c>
      <c r="T7814" s="2">
        <v>11085.551999999998</v>
      </c>
    </row>
    <row r="7815" spans="1:20" x14ac:dyDescent="0.25">
      <c r="A7815" t="s">
        <v>182</v>
      </c>
      <c r="B7815" t="s">
        <v>1</v>
      </c>
      <c r="C7815" t="s">
        <v>13</v>
      </c>
      <c r="D7815" s="1">
        <v>43200</v>
      </c>
      <c r="E7815" s="1">
        <v>43271</v>
      </c>
      <c r="F7815" s="1">
        <v>43292</v>
      </c>
      <c r="G7815" s="1">
        <v>43301</v>
      </c>
      <c r="H7815" s="13">
        <f>Orders[[#This Row],[DeliveryDate]]-Orders[[#This Row],[OrderDate]]</f>
        <v>30</v>
      </c>
      <c r="I7815" t="s">
        <v>3</v>
      </c>
      <c r="J7815" t="str">
        <f>_xlfn.XLOOKUP(Orders[[#This Row],[_SalesRepID]],'Sales team'!A:A,'Sales team'!B:B)</f>
        <v>Keith Griffin</v>
      </c>
      <c r="K7815">
        <v>2</v>
      </c>
      <c r="L7815">
        <v>30</v>
      </c>
      <c r="M7815">
        <v>278</v>
      </c>
      <c r="N7815" t="str">
        <f>_xlfn.XLOOKUP(Orders[[#This Row],[_ProductID]],Products!A:A,Products!C:C)</f>
        <v>Furniture</v>
      </c>
      <c r="O7815">
        <v>12</v>
      </c>
      <c r="P7815">
        <v>0.1</v>
      </c>
      <c r="Q7815" s="2">
        <v>1025.1000000000001</v>
      </c>
      <c r="R7815" s="2">
        <v>707.31900000000007</v>
      </c>
      <c r="S7815" s="2">
        <v>5535.5400000000009</v>
      </c>
      <c r="T7815" s="2">
        <v>1291.6260000000002</v>
      </c>
    </row>
    <row r="7816" spans="1:20" x14ac:dyDescent="0.25">
      <c r="A7816" t="s">
        <v>183</v>
      </c>
      <c r="B7816" t="s">
        <v>8</v>
      </c>
      <c r="C7816" t="s">
        <v>25</v>
      </c>
      <c r="D7816" s="1">
        <v>43100</v>
      </c>
      <c r="E7816" s="1">
        <v>43271</v>
      </c>
      <c r="F7816" s="1">
        <v>43282</v>
      </c>
      <c r="G7816" s="1">
        <v>43291</v>
      </c>
      <c r="H7816" s="13">
        <f>Orders[[#This Row],[DeliveryDate]]-Orders[[#This Row],[OrderDate]]</f>
        <v>20</v>
      </c>
      <c r="I7816" t="s">
        <v>3</v>
      </c>
      <c r="J7816" t="str">
        <f>_xlfn.XLOOKUP(Orders[[#This Row],[_SalesRepID]],'Sales team'!A:A,'Sales team'!B:B)</f>
        <v>Samuel Fowler</v>
      </c>
      <c r="K7816">
        <v>21</v>
      </c>
      <c r="L7816">
        <v>19</v>
      </c>
      <c r="M7816">
        <v>341</v>
      </c>
      <c r="N7816" t="str">
        <f>_xlfn.XLOOKUP(Orders[[#This Row],[_ProductID]],Products!A:A,Products!C:C)</f>
        <v>Home décor</v>
      </c>
      <c r="O7816">
        <v>23</v>
      </c>
      <c r="P7816">
        <v>0.15</v>
      </c>
      <c r="Q7816" s="2">
        <v>3068.6</v>
      </c>
      <c r="R7816" s="2">
        <v>2301.4499999999998</v>
      </c>
      <c r="S7816" s="2">
        <v>7824.9299999999994</v>
      </c>
      <c r="T7816" s="2">
        <v>920.57999999999993</v>
      </c>
    </row>
    <row r="7817" spans="1:20" x14ac:dyDescent="0.25">
      <c r="A7817" t="s">
        <v>184</v>
      </c>
      <c r="B7817" t="s">
        <v>5</v>
      </c>
      <c r="C7817" t="s">
        <v>6</v>
      </c>
      <c r="D7817" s="1">
        <v>43100</v>
      </c>
      <c r="E7817" s="1">
        <v>43271</v>
      </c>
      <c r="F7817" s="1">
        <v>43290</v>
      </c>
      <c r="G7817" s="1">
        <v>43293</v>
      </c>
      <c r="H7817" s="13">
        <f>Orders[[#This Row],[DeliveryDate]]-Orders[[#This Row],[OrderDate]]</f>
        <v>22</v>
      </c>
      <c r="I7817" t="s">
        <v>3</v>
      </c>
      <c r="J7817" t="str">
        <f>_xlfn.XLOOKUP(Orders[[#This Row],[_SalesRepID]],'Sales team'!A:A,'Sales team'!B:B)</f>
        <v>Anthony Berry</v>
      </c>
      <c r="K7817">
        <v>16</v>
      </c>
      <c r="L7817">
        <v>44</v>
      </c>
      <c r="M7817">
        <v>122</v>
      </c>
      <c r="N7817" t="str">
        <f>_xlfn.XLOOKUP(Orders[[#This Row],[_ProductID]],Products!A:A,Products!C:C)</f>
        <v>Home décor</v>
      </c>
      <c r="O7817">
        <v>3</v>
      </c>
      <c r="P7817">
        <v>7.4999999999999997E-2</v>
      </c>
      <c r="Q7817" s="2">
        <v>241.20000000000002</v>
      </c>
      <c r="R7817" s="2">
        <v>115.77600000000001</v>
      </c>
      <c r="S7817" s="2">
        <v>446.22</v>
      </c>
      <c r="T7817" s="2">
        <v>214.66800000000001</v>
      </c>
    </row>
    <row r="7818" spans="1:20" x14ac:dyDescent="0.25">
      <c r="A7818" t="s">
        <v>185</v>
      </c>
      <c r="B7818" t="s">
        <v>1</v>
      </c>
      <c r="C7818" t="s">
        <v>6</v>
      </c>
      <c r="D7818" s="1">
        <v>43200</v>
      </c>
      <c r="E7818" s="1">
        <v>43271</v>
      </c>
      <c r="F7818" s="1">
        <v>43293</v>
      </c>
      <c r="G7818" s="1">
        <v>43283</v>
      </c>
      <c r="H7818" s="13">
        <f>Orders[[#This Row],[DeliveryDate]]-Orders[[#This Row],[OrderDate]]</f>
        <v>12</v>
      </c>
      <c r="I7818" t="s">
        <v>3</v>
      </c>
      <c r="J7818" t="str">
        <f>_xlfn.XLOOKUP(Orders[[#This Row],[_SalesRepID]],'Sales team'!A:A,'Sales team'!B:B)</f>
        <v>Joshua Little</v>
      </c>
      <c r="K7818">
        <v>11</v>
      </c>
      <c r="L7818">
        <v>24</v>
      </c>
      <c r="M7818">
        <v>200</v>
      </c>
      <c r="N7818" t="str">
        <f>_xlfn.XLOOKUP(Orders[[#This Row],[_ProductID]],Products!A:A,Products!C:C)</f>
        <v>Electronics</v>
      </c>
      <c r="O7818">
        <v>47</v>
      </c>
      <c r="P7818">
        <v>0.2</v>
      </c>
      <c r="Q7818" s="2">
        <v>174.20000000000002</v>
      </c>
      <c r="R7818" s="2">
        <v>139.36000000000001</v>
      </c>
      <c r="S7818" s="2">
        <v>139.36000000000001</v>
      </c>
      <c r="T7818" s="2">
        <v>0</v>
      </c>
    </row>
    <row r="7819" spans="1:20" x14ac:dyDescent="0.25">
      <c r="A7819" t="s">
        <v>186</v>
      </c>
      <c r="B7819" t="s">
        <v>1</v>
      </c>
      <c r="C7819" t="s">
        <v>15</v>
      </c>
      <c r="D7819" s="1">
        <v>43100</v>
      </c>
      <c r="E7819" s="1">
        <v>43271</v>
      </c>
      <c r="F7819" s="1">
        <v>43284</v>
      </c>
      <c r="G7819" s="1">
        <v>43304</v>
      </c>
      <c r="H7819" s="13">
        <f>Orders[[#This Row],[DeliveryDate]]-Orders[[#This Row],[OrderDate]]</f>
        <v>33</v>
      </c>
      <c r="I7819" t="s">
        <v>3</v>
      </c>
      <c r="J7819" t="str">
        <f>_xlfn.XLOOKUP(Orders[[#This Row],[_SalesRepID]],'Sales team'!A:A,'Sales team'!B:B)</f>
        <v>Jerry Green</v>
      </c>
      <c r="K7819">
        <v>3</v>
      </c>
      <c r="L7819">
        <v>10</v>
      </c>
      <c r="M7819">
        <v>30</v>
      </c>
      <c r="N7819" t="str">
        <f>_xlfn.XLOOKUP(Orders[[#This Row],[_ProductID]],Products!A:A,Products!C:C)</f>
        <v>Kitchen &amp; Dining</v>
      </c>
      <c r="O7819">
        <v>37</v>
      </c>
      <c r="P7819">
        <v>0.2</v>
      </c>
      <c r="Q7819" s="2">
        <v>2505.8000000000002</v>
      </c>
      <c r="R7819" s="2">
        <v>1804.1760000000002</v>
      </c>
      <c r="S7819" s="2">
        <v>4009.2800000000007</v>
      </c>
      <c r="T7819" s="2">
        <v>400.92800000000034</v>
      </c>
    </row>
    <row r="7820" spans="1:20" x14ac:dyDescent="0.25">
      <c r="A7820" t="s">
        <v>187</v>
      </c>
      <c r="B7820" t="s">
        <v>8</v>
      </c>
      <c r="C7820" t="s">
        <v>2</v>
      </c>
      <c r="D7820" s="1">
        <v>43100</v>
      </c>
      <c r="E7820" s="1">
        <v>43271</v>
      </c>
      <c r="F7820" s="1">
        <v>43298</v>
      </c>
      <c r="G7820" s="1">
        <v>43299</v>
      </c>
      <c r="H7820" s="13">
        <f>Orders[[#This Row],[DeliveryDate]]-Orders[[#This Row],[OrderDate]]</f>
        <v>28</v>
      </c>
      <c r="I7820" t="s">
        <v>3</v>
      </c>
      <c r="J7820" t="str">
        <f>_xlfn.XLOOKUP(Orders[[#This Row],[_SalesRepID]],'Sales team'!A:A,'Sales team'!B:B)</f>
        <v>Patrick Graham</v>
      </c>
      <c r="K7820">
        <v>25</v>
      </c>
      <c r="L7820">
        <v>35</v>
      </c>
      <c r="M7820">
        <v>233</v>
      </c>
      <c r="N7820" t="str">
        <f>_xlfn.XLOOKUP(Orders[[#This Row],[_ProductID]],Products!A:A,Products!C:C)</f>
        <v>Home décor</v>
      </c>
      <c r="O7820">
        <v>31</v>
      </c>
      <c r="P7820">
        <v>0.15</v>
      </c>
      <c r="Q7820" s="2">
        <v>2599.6</v>
      </c>
      <c r="R7820" s="2">
        <v>1637.748</v>
      </c>
      <c r="S7820" s="2">
        <v>15467.62</v>
      </c>
      <c r="T7820" s="2">
        <v>4003.384</v>
      </c>
    </row>
    <row r="7821" spans="1:20" x14ac:dyDescent="0.25">
      <c r="A7821" t="s">
        <v>188</v>
      </c>
      <c r="B7821" t="s">
        <v>5</v>
      </c>
      <c r="C7821" t="s">
        <v>6</v>
      </c>
      <c r="D7821" s="1">
        <v>43100</v>
      </c>
      <c r="E7821" s="1">
        <v>43271</v>
      </c>
      <c r="F7821" s="1">
        <v>43275</v>
      </c>
      <c r="G7821" s="1">
        <v>43285</v>
      </c>
      <c r="H7821" s="13">
        <f>Orders[[#This Row],[DeliveryDate]]-Orders[[#This Row],[OrderDate]]</f>
        <v>14</v>
      </c>
      <c r="I7821" t="s">
        <v>3</v>
      </c>
      <c r="J7821" t="str">
        <f>_xlfn.XLOOKUP(Orders[[#This Row],[_SalesRepID]],'Sales team'!A:A,'Sales team'!B:B)</f>
        <v>Shawn Wallace</v>
      </c>
      <c r="K7821">
        <v>18</v>
      </c>
      <c r="L7821">
        <v>38</v>
      </c>
      <c r="M7821">
        <v>151</v>
      </c>
      <c r="N7821" t="str">
        <f>_xlfn.XLOOKUP(Orders[[#This Row],[_ProductID]],Products!A:A,Products!C:C)</f>
        <v>Electronics</v>
      </c>
      <c r="O7821">
        <v>28</v>
      </c>
      <c r="P7821">
        <v>0.15</v>
      </c>
      <c r="Q7821" s="2">
        <v>2278</v>
      </c>
      <c r="R7821" s="2">
        <v>1503.48</v>
      </c>
      <c r="S7821" s="2">
        <v>11617.8</v>
      </c>
      <c r="T7821" s="2">
        <v>2596.9199999999983</v>
      </c>
    </row>
    <row r="7822" spans="1:20" x14ac:dyDescent="0.25">
      <c r="A7822" t="s">
        <v>173</v>
      </c>
      <c r="B7822" t="s">
        <v>5</v>
      </c>
      <c r="C7822" t="s">
        <v>46</v>
      </c>
      <c r="D7822" s="1">
        <v>43200</v>
      </c>
      <c r="E7822" s="1">
        <v>43270</v>
      </c>
      <c r="F7822" s="1">
        <v>43291</v>
      </c>
      <c r="G7822" s="1">
        <v>43277</v>
      </c>
      <c r="H7822" s="13">
        <f>Orders[[#This Row],[DeliveryDate]]-Orders[[#This Row],[OrderDate]]</f>
        <v>7</v>
      </c>
      <c r="I7822" t="s">
        <v>3</v>
      </c>
      <c r="J7822" t="str">
        <f>_xlfn.XLOOKUP(Orders[[#This Row],[_SalesRepID]],'Sales team'!A:A,'Sales team'!B:B)</f>
        <v>Frank Brown</v>
      </c>
      <c r="K7822">
        <v>17</v>
      </c>
      <c r="L7822">
        <v>25</v>
      </c>
      <c r="M7822">
        <v>87</v>
      </c>
      <c r="N7822" t="str">
        <f>_xlfn.XLOOKUP(Orders[[#This Row],[_ProductID]],Products!A:A,Products!C:C)</f>
        <v>Home décor</v>
      </c>
      <c r="O7822">
        <v>39</v>
      </c>
      <c r="P7822">
        <v>7.4999999999999997E-2</v>
      </c>
      <c r="Q7822" s="2">
        <v>1909.5</v>
      </c>
      <c r="R7822" s="2">
        <v>1088.415</v>
      </c>
      <c r="S7822" s="2">
        <v>1766.2875000000001</v>
      </c>
      <c r="T7822" s="2">
        <v>677.87250000000017</v>
      </c>
    </row>
    <row r="7823" spans="1:20" x14ac:dyDescent="0.25">
      <c r="A7823" t="s">
        <v>174</v>
      </c>
      <c r="B7823" t="s">
        <v>8</v>
      </c>
      <c r="C7823" t="s">
        <v>6</v>
      </c>
      <c r="D7823" s="1">
        <v>43200</v>
      </c>
      <c r="E7823" s="1">
        <v>43270</v>
      </c>
      <c r="F7823" s="1">
        <v>43272</v>
      </c>
      <c r="G7823" s="1">
        <v>43304</v>
      </c>
      <c r="H7823" s="13">
        <f>Orders[[#This Row],[DeliveryDate]]-Orders[[#This Row],[OrderDate]]</f>
        <v>34</v>
      </c>
      <c r="I7823" t="s">
        <v>3</v>
      </c>
      <c r="J7823" t="str">
        <f>_xlfn.XLOOKUP(Orders[[#This Row],[_SalesRepID]],'Sales team'!A:A,'Sales team'!B:B)</f>
        <v>Samuel Fowler</v>
      </c>
      <c r="K7823">
        <v>21</v>
      </c>
      <c r="L7823">
        <v>35</v>
      </c>
      <c r="M7823">
        <v>177</v>
      </c>
      <c r="N7823" t="str">
        <f>_xlfn.XLOOKUP(Orders[[#This Row],[_ProductID]],Products!A:A,Products!C:C)</f>
        <v>Furniture</v>
      </c>
      <c r="O7823">
        <v>38</v>
      </c>
      <c r="P7823">
        <v>0.2</v>
      </c>
      <c r="Q7823" s="2">
        <v>1118.9000000000001</v>
      </c>
      <c r="R7823" s="2">
        <v>850.36400000000003</v>
      </c>
      <c r="S7823" s="2">
        <v>6265.8400000000011</v>
      </c>
      <c r="T7823" s="2">
        <v>313.29200000000037</v>
      </c>
    </row>
    <row r="7824" spans="1:20" x14ac:dyDescent="0.25">
      <c r="A7824" t="s">
        <v>175</v>
      </c>
      <c r="B7824" t="s">
        <v>1</v>
      </c>
      <c r="C7824" t="s">
        <v>6</v>
      </c>
      <c r="D7824" s="1">
        <v>43200</v>
      </c>
      <c r="E7824" s="1">
        <v>43270</v>
      </c>
      <c r="F7824" s="1">
        <v>43279</v>
      </c>
      <c r="G7824" s="1">
        <v>43292</v>
      </c>
      <c r="H7824" s="13">
        <f>Orders[[#This Row],[DeliveryDate]]-Orders[[#This Row],[OrderDate]]</f>
        <v>22</v>
      </c>
      <c r="I7824" t="s">
        <v>3</v>
      </c>
      <c r="J7824" t="str">
        <f>_xlfn.XLOOKUP(Orders[[#This Row],[_SalesRepID]],'Sales team'!A:A,'Sales team'!B:B)</f>
        <v>Joshua Little</v>
      </c>
      <c r="K7824">
        <v>11</v>
      </c>
      <c r="L7824">
        <v>45</v>
      </c>
      <c r="M7824">
        <v>94</v>
      </c>
      <c r="N7824" t="str">
        <f>_xlfn.XLOOKUP(Orders[[#This Row],[_ProductID]],Products!A:A,Products!C:C)</f>
        <v>Kitchen &amp; Dining</v>
      </c>
      <c r="O7824">
        <v>8</v>
      </c>
      <c r="P7824">
        <v>0.2</v>
      </c>
      <c r="Q7824" s="2">
        <v>1038.5</v>
      </c>
      <c r="R7824" s="2">
        <v>758.10500000000002</v>
      </c>
      <c r="S7824" s="2">
        <v>5815.6</v>
      </c>
      <c r="T7824" s="2">
        <v>508.86499999999978</v>
      </c>
    </row>
    <row r="7825" spans="1:20" x14ac:dyDescent="0.25">
      <c r="A7825" t="s">
        <v>176</v>
      </c>
      <c r="B7825" t="s">
        <v>1</v>
      </c>
      <c r="C7825" t="s">
        <v>6</v>
      </c>
      <c r="D7825" s="1">
        <v>43100</v>
      </c>
      <c r="E7825" s="1">
        <v>43270</v>
      </c>
      <c r="F7825" s="1">
        <v>43279</v>
      </c>
      <c r="G7825" s="1">
        <v>43283</v>
      </c>
      <c r="H7825" s="13">
        <f>Orders[[#This Row],[DeliveryDate]]-Orders[[#This Row],[OrderDate]]</f>
        <v>13</v>
      </c>
      <c r="I7825" t="s">
        <v>3</v>
      </c>
      <c r="J7825" t="str">
        <f>_xlfn.XLOOKUP(Orders[[#This Row],[_SalesRepID]],'Sales team'!A:A,'Sales team'!B:B)</f>
        <v>Adam Hernandez</v>
      </c>
      <c r="K7825">
        <v>1</v>
      </c>
      <c r="L7825">
        <v>19</v>
      </c>
      <c r="M7825">
        <v>126</v>
      </c>
      <c r="N7825" t="str">
        <f>_xlfn.XLOOKUP(Orders[[#This Row],[_ProductID]],Products!A:A,Products!C:C)</f>
        <v>Furniture</v>
      </c>
      <c r="O7825">
        <v>19</v>
      </c>
      <c r="P7825">
        <v>0.05</v>
      </c>
      <c r="Q7825" s="2">
        <v>6324.8</v>
      </c>
      <c r="R7825" s="2">
        <v>4300.8640000000005</v>
      </c>
      <c r="S7825" s="2">
        <v>36051.360000000001</v>
      </c>
      <c r="T7825" s="2">
        <v>10246.175999999999</v>
      </c>
    </row>
    <row r="7826" spans="1:20" x14ac:dyDescent="0.25">
      <c r="A7826" t="s">
        <v>177</v>
      </c>
      <c r="B7826" t="s">
        <v>1</v>
      </c>
      <c r="C7826" t="s">
        <v>15</v>
      </c>
      <c r="D7826" s="1">
        <v>43100</v>
      </c>
      <c r="E7826" s="1">
        <v>43270</v>
      </c>
      <c r="F7826" s="1">
        <v>43278</v>
      </c>
      <c r="G7826" s="1">
        <v>43291</v>
      </c>
      <c r="H7826" s="13">
        <f>Orders[[#This Row],[DeliveryDate]]-Orders[[#This Row],[OrderDate]]</f>
        <v>21</v>
      </c>
      <c r="I7826" t="s">
        <v>3</v>
      </c>
      <c r="J7826" t="str">
        <f>_xlfn.XLOOKUP(Orders[[#This Row],[_SalesRepID]],'Sales team'!A:A,'Sales team'!B:B)</f>
        <v>Jerry Green</v>
      </c>
      <c r="K7826">
        <v>3</v>
      </c>
      <c r="L7826">
        <v>16</v>
      </c>
      <c r="M7826">
        <v>17</v>
      </c>
      <c r="N7826" t="str">
        <f>_xlfn.XLOOKUP(Orders[[#This Row],[_ProductID]],Products!A:A,Products!C:C)</f>
        <v>Outdoor</v>
      </c>
      <c r="O7826">
        <v>9</v>
      </c>
      <c r="P7826">
        <v>0.2</v>
      </c>
      <c r="Q7826" s="2">
        <v>1005</v>
      </c>
      <c r="R7826" s="2">
        <v>502.5</v>
      </c>
      <c r="S7826" s="2">
        <v>5628</v>
      </c>
      <c r="T7826" s="2">
        <v>2110.5</v>
      </c>
    </row>
    <row r="7827" spans="1:20" x14ac:dyDescent="0.25">
      <c r="A7827" t="s">
        <v>178</v>
      </c>
      <c r="B7827" t="s">
        <v>1</v>
      </c>
      <c r="C7827" t="s">
        <v>6</v>
      </c>
      <c r="D7827" s="1">
        <v>43200</v>
      </c>
      <c r="E7827" s="1">
        <v>43270</v>
      </c>
      <c r="F7827" s="1">
        <v>43295</v>
      </c>
      <c r="G7827" s="1">
        <v>43292</v>
      </c>
      <c r="H7827" s="13">
        <f>Orders[[#This Row],[DeliveryDate]]-Orders[[#This Row],[OrderDate]]</f>
        <v>22</v>
      </c>
      <c r="I7827" t="s">
        <v>3</v>
      </c>
      <c r="J7827" t="str">
        <f>_xlfn.XLOOKUP(Orders[[#This Row],[_SalesRepID]],'Sales team'!A:A,'Sales team'!B:B)</f>
        <v>Jerry Green</v>
      </c>
      <c r="K7827">
        <v>3</v>
      </c>
      <c r="L7827">
        <v>15</v>
      </c>
      <c r="M7827">
        <v>178</v>
      </c>
      <c r="N7827" t="str">
        <f>_xlfn.XLOOKUP(Orders[[#This Row],[_ProductID]],Products!A:A,Products!C:C)</f>
        <v>Home décor</v>
      </c>
      <c r="O7827">
        <v>2</v>
      </c>
      <c r="P7827">
        <v>7.4999999999999997E-2</v>
      </c>
      <c r="Q7827" s="2">
        <v>1293.1000000000001</v>
      </c>
      <c r="R7827" s="2">
        <v>659.48100000000011</v>
      </c>
      <c r="S7827" s="2">
        <v>5980.5875000000015</v>
      </c>
      <c r="T7827" s="2">
        <v>2683.1825000000008</v>
      </c>
    </row>
    <row r="7828" spans="1:20" x14ac:dyDescent="0.25">
      <c r="A7828" t="s">
        <v>179</v>
      </c>
      <c r="B7828" t="s">
        <v>1</v>
      </c>
      <c r="C7828" t="s">
        <v>46</v>
      </c>
      <c r="D7828" s="1">
        <v>43200</v>
      </c>
      <c r="E7828" s="1">
        <v>43270</v>
      </c>
      <c r="F7828" s="1">
        <v>43297</v>
      </c>
      <c r="G7828" s="1">
        <v>43292</v>
      </c>
      <c r="H7828" s="13">
        <f>Orders[[#This Row],[DeliveryDate]]-Orders[[#This Row],[OrderDate]]</f>
        <v>22</v>
      </c>
      <c r="I7828" t="s">
        <v>3</v>
      </c>
      <c r="J7828" t="str">
        <f>_xlfn.XLOOKUP(Orders[[#This Row],[_SalesRepID]],'Sales team'!A:A,'Sales team'!B:B)</f>
        <v>Adam Hernandez</v>
      </c>
      <c r="K7828">
        <v>1</v>
      </c>
      <c r="L7828">
        <v>8</v>
      </c>
      <c r="M7828">
        <v>76</v>
      </c>
      <c r="N7828" t="str">
        <f>_xlfn.XLOOKUP(Orders[[#This Row],[_ProductID]],Products!A:A,Products!C:C)</f>
        <v>Home décor</v>
      </c>
      <c r="O7828">
        <v>36</v>
      </c>
      <c r="P7828">
        <v>0.4</v>
      </c>
      <c r="Q7828" s="2">
        <v>844.2</v>
      </c>
      <c r="R7828" s="2">
        <v>540.28800000000001</v>
      </c>
      <c r="S7828" s="2">
        <v>3039.1200000000003</v>
      </c>
      <c r="T7828" s="2">
        <v>-202.60799999999972</v>
      </c>
    </row>
    <row r="7829" spans="1:20" x14ac:dyDescent="0.25">
      <c r="A7829" t="s">
        <v>180</v>
      </c>
      <c r="B7829" t="s">
        <v>1</v>
      </c>
      <c r="C7829" t="s">
        <v>13</v>
      </c>
      <c r="D7829" s="1">
        <v>43200</v>
      </c>
      <c r="E7829" s="1">
        <v>43270</v>
      </c>
      <c r="F7829" s="1">
        <v>43288</v>
      </c>
      <c r="G7829" s="1">
        <v>43304</v>
      </c>
      <c r="H7829" s="13">
        <f>Orders[[#This Row],[DeliveryDate]]-Orders[[#This Row],[OrderDate]]</f>
        <v>34</v>
      </c>
      <c r="I7829" t="s">
        <v>3</v>
      </c>
      <c r="J7829" t="str">
        <f>_xlfn.XLOOKUP(Orders[[#This Row],[_SalesRepID]],'Sales team'!A:A,'Sales team'!B:B)</f>
        <v>Joshua Bennett</v>
      </c>
      <c r="K7829">
        <v>6</v>
      </c>
      <c r="L7829">
        <v>27</v>
      </c>
      <c r="M7829">
        <v>318</v>
      </c>
      <c r="N7829" t="str">
        <f>_xlfn.XLOOKUP(Orders[[#This Row],[_ProductID]],Products!A:A,Products!C:C)</f>
        <v>Kitchen &amp; Dining</v>
      </c>
      <c r="O7829">
        <v>1</v>
      </c>
      <c r="P7829">
        <v>0.05</v>
      </c>
      <c r="Q7829" s="2">
        <v>247.9</v>
      </c>
      <c r="R7829" s="2">
        <v>195.84100000000001</v>
      </c>
      <c r="S7829" s="2">
        <v>942.02</v>
      </c>
      <c r="T7829" s="2">
        <v>158.65599999999995</v>
      </c>
    </row>
    <row r="7830" spans="1:20" x14ac:dyDescent="0.25">
      <c r="A7830" t="s">
        <v>181</v>
      </c>
      <c r="B7830" t="s">
        <v>8</v>
      </c>
      <c r="C7830" t="s">
        <v>2</v>
      </c>
      <c r="D7830" s="1">
        <v>43100</v>
      </c>
      <c r="E7830" s="1">
        <v>43270</v>
      </c>
      <c r="F7830" s="1">
        <v>43277</v>
      </c>
      <c r="G7830" s="1">
        <v>43287</v>
      </c>
      <c r="H7830" s="13">
        <f>Orders[[#This Row],[DeliveryDate]]-Orders[[#This Row],[OrderDate]]</f>
        <v>17</v>
      </c>
      <c r="I7830" t="s">
        <v>3</v>
      </c>
      <c r="J7830" t="str">
        <f>_xlfn.XLOOKUP(Orders[[#This Row],[_SalesRepID]],'Sales team'!A:A,'Sales team'!B:B)</f>
        <v>Samuel Fowler</v>
      </c>
      <c r="K7830">
        <v>21</v>
      </c>
      <c r="L7830">
        <v>12</v>
      </c>
      <c r="M7830">
        <v>217</v>
      </c>
      <c r="N7830" t="str">
        <f>_xlfn.XLOOKUP(Orders[[#This Row],[_ProductID]],Products!A:A,Products!C:C)</f>
        <v>Home décor</v>
      </c>
      <c r="O7830">
        <v>21</v>
      </c>
      <c r="P7830">
        <v>0.3</v>
      </c>
      <c r="Q7830" s="2">
        <v>174.20000000000002</v>
      </c>
      <c r="R7830" s="2">
        <v>139.36000000000001</v>
      </c>
      <c r="S7830" s="2">
        <v>853.58</v>
      </c>
      <c r="T7830" s="2">
        <v>-121.94000000000005</v>
      </c>
    </row>
    <row r="7831" spans="1:20" x14ac:dyDescent="0.25">
      <c r="A7831" t="s">
        <v>162</v>
      </c>
      <c r="B7831" t="s">
        <v>5</v>
      </c>
      <c r="C7831" t="s">
        <v>6</v>
      </c>
      <c r="D7831" s="1">
        <v>43200</v>
      </c>
      <c r="E7831" s="1">
        <v>43269</v>
      </c>
      <c r="F7831" s="1">
        <v>43285</v>
      </c>
      <c r="G7831" s="1">
        <v>43286</v>
      </c>
      <c r="H7831" s="13">
        <f>Orders[[#This Row],[DeliveryDate]]-Orders[[#This Row],[OrderDate]]</f>
        <v>17</v>
      </c>
      <c r="I7831" t="s">
        <v>3</v>
      </c>
      <c r="J7831" t="str">
        <f>_xlfn.XLOOKUP(Orders[[#This Row],[_SalesRepID]],'Sales team'!A:A,'Sales team'!B:B)</f>
        <v>Carl Nguyen</v>
      </c>
      <c r="K7831">
        <v>12</v>
      </c>
      <c r="L7831">
        <v>21</v>
      </c>
      <c r="M7831">
        <v>101</v>
      </c>
      <c r="N7831" t="str">
        <f>_xlfn.XLOOKUP(Orders[[#This Row],[_ProductID]],Products!A:A,Products!C:C)</f>
        <v>Home décor</v>
      </c>
      <c r="O7831">
        <v>43</v>
      </c>
      <c r="P7831">
        <v>7.4999999999999997E-2</v>
      </c>
      <c r="Q7831" s="2">
        <v>3356.7000000000003</v>
      </c>
      <c r="R7831" s="2">
        <v>2819.6280000000002</v>
      </c>
      <c r="S7831" s="2">
        <v>18629.685000000001</v>
      </c>
      <c r="T7831" s="2">
        <v>1711.9170000000013</v>
      </c>
    </row>
    <row r="7832" spans="1:20" x14ac:dyDescent="0.25">
      <c r="A7832" t="s">
        <v>163</v>
      </c>
      <c r="B7832" t="s">
        <v>1</v>
      </c>
      <c r="C7832" t="s">
        <v>13</v>
      </c>
      <c r="D7832" s="1">
        <v>43100</v>
      </c>
      <c r="E7832" s="1">
        <v>43269</v>
      </c>
      <c r="F7832" s="1">
        <v>43290</v>
      </c>
      <c r="G7832" s="1">
        <v>43293</v>
      </c>
      <c r="H7832" s="13">
        <f>Orders[[#This Row],[DeliveryDate]]-Orders[[#This Row],[OrderDate]]</f>
        <v>24</v>
      </c>
      <c r="I7832" t="s">
        <v>3</v>
      </c>
      <c r="J7832" t="str">
        <f>_xlfn.XLOOKUP(Orders[[#This Row],[_SalesRepID]],'Sales team'!A:A,'Sales team'!B:B)</f>
        <v>Adam Hernandez</v>
      </c>
      <c r="K7832">
        <v>1</v>
      </c>
      <c r="L7832">
        <v>35</v>
      </c>
      <c r="M7832">
        <v>321</v>
      </c>
      <c r="N7832" t="str">
        <f>_xlfn.XLOOKUP(Orders[[#This Row],[_ProductID]],Products!A:A,Products!C:C)</f>
        <v>Furniture</v>
      </c>
      <c r="O7832">
        <v>12</v>
      </c>
      <c r="P7832">
        <v>0.05</v>
      </c>
      <c r="Q7832" s="2">
        <v>1701.8</v>
      </c>
      <c r="R7832" s="2">
        <v>1157.2240000000002</v>
      </c>
      <c r="S7832" s="2">
        <v>1616.7099999999998</v>
      </c>
      <c r="T7832" s="2">
        <v>459.48599999999965</v>
      </c>
    </row>
    <row r="7833" spans="1:20" x14ac:dyDescent="0.25">
      <c r="A7833" t="s">
        <v>164</v>
      </c>
      <c r="B7833" t="s">
        <v>1</v>
      </c>
      <c r="C7833" t="s">
        <v>13</v>
      </c>
      <c r="D7833" s="1">
        <v>43200</v>
      </c>
      <c r="E7833" s="1">
        <v>43269</v>
      </c>
      <c r="F7833" s="1">
        <v>43289</v>
      </c>
      <c r="G7833" s="1">
        <v>43297</v>
      </c>
      <c r="H7833" s="13">
        <f>Orders[[#This Row],[DeliveryDate]]-Orders[[#This Row],[OrderDate]]</f>
        <v>28</v>
      </c>
      <c r="I7833" t="s">
        <v>3</v>
      </c>
      <c r="J7833" t="str">
        <f>_xlfn.XLOOKUP(Orders[[#This Row],[_SalesRepID]],'Sales team'!A:A,'Sales team'!B:B)</f>
        <v>Jerry Green</v>
      </c>
      <c r="K7833">
        <v>3</v>
      </c>
      <c r="L7833">
        <v>9</v>
      </c>
      <c r="M7833">
        <v>276</v>
      </c>
      <c r="N7833" t="str">
        <f>_xlfn.XLOOKUP(Orders[[#This Row],[_ProductID]],Products!A:A,Products!C:C)</f>
        <v>Kitchen &amp; Dining</v>
      </c>
      <c r="O7833">
        <v>8</v>
      </c>
      <c r="P7833">
        <v>0.15</v>
      </c>
      <c r="Q7833" s="2">
        <v>2566.1</v>
      </c>
      <c r="R7833" s="2">
        <v>2181.1849999999999</v>
      </c>
      <c r="S7833" s="2">
        <v>6543.5549999999994</v>
      </c>
      <c r="T7833" s="2">
        <v>0</v>
      </c>
    </row>
    <row r="7834" spans="1:20" x14ac:dyDescent="0.25">
      <c r="A7834" t="s">
        <v>165</v>
      </c>
      <c r="B7834" t="s">
        <v>1</v>
      </c>
      <c r="C7834" t="s">
        <v>6</v>
      </c>
      <c r="D7834" s="1">
        <v>43100</v>
      </c>
      <c r="E7834" s="1">
        <v>43269</v>
      </c>
      <c r="F7834" s="1">
        <v>43273</v>
      </c>
      <c r="G7834" s="1">
        <v>43287</v>
      </c>
      <c r="H7834" s="13">
        <f>Orders[[#This Row],[DeliveryDate]]-Orders[[#This Row],[OrderDate]]</f>
        <v>18</v>
      </c>
      <c r="I7834" t="s">
        <v>3</v>
      </c>
      <c r="J7834" t="str">
        <f>_xlfn.XLOOKUP(Orders[[#This Row],[_SalesRepID]],'Sales team'!A:A,'Sales team'!B:B)</f>
        <v>Joshua Bennett</v>
      </c>
      <c r="K7834">
        <v>6</v>
      </c>
      <c r="L7834">
        <v>22</v>
      </c>
      <c r="M7834">
        <v>101</v>
      </c>
      <c r="N7834" t="str">
        <f>_xlfn.XLOOKUP(Orders[[#This Row],[_ProductID]],Products!A:A,Products!C:C)</f>
        <v>Furniture</v>
      </c>
      <c r="O7834">
        <v>5</v>
      </c>
      <c r="P7834">
        <v>0.05</v>
      </c>
      <c r="Q7834" s="2">
        <v>221.1</v>
      </c>
      <c r="R7834" s="2">
        <v>126.02699999999999</v>
      </c>
      <c r="S7834" s="2">
        <v>840.18</v>
      </c>
      <c r="T7834" s="2">
        <v>336.072</v>
      </c>
    </row>
    <row r="7835" spans="1:20" x14ac:dyDescent="0.25">
      <c r="A7835" t="s">
        <v>166</v>
      </c>
      <c r="B7835" t="s">
        <v>1</v>
      </c>
      <c r="C7835" t="s">
        <v>2</v>
      </c>
      <c r="D7835" s="1">
        <v>43200</v>
      </c>
      <c r="E7835" s="1">
        <v>43269</v>
      </c>
      <c r="F7835" s="1">
        <v>43281</v>
      </c>
      <c r="G7835" s="1">
        <v>43290</v>
      </c>
      <c r="H7835" s="13">
        <f>Orders[[#This Row],[DeliveryDate]]-Orders[[#This Row],[OrderDate]]</f>
        <v>21</v>
      </c>
      <c r="I7835" t="s">
        <v>3</v>
      </c>
      <c r="J7835" t="str">
        <f>_xlfn.XLOOKUP(Orders[[#This Row],[_SalesRepID]],'Sales team'!A:A,'Sales team'!B:B)</f>
        <v>Stephen Payne</v>
      </c>
      <c r="K7835">
        <v>5</v>
      </c>
      <c r="L7835">
        <v>28</v>
      </c>
      <c r="M7835">
        <v>248</v>
      </c>
      <c r="N7835" t="str">
        <f>_xlfn.XLOOKUP(Orders[[#This Row],[_ProductID]],Products!A:A,Products!C:C)</f>
        <v>Kitchen &amp; Dining</v>
      </c>
      <c r="O7835">
        <v>4</v>
      </c>
      <c r="P7835">
        <v>0.1</v>
      </c>
      <c r="Q7835" s="2">
        <v>1782.2</v>
      </c>
      <c r="R7835" s="2">
        <v>980.21000000000015</v>
      </c>
      <c r="S7835" s="2">
        <v>1603.98</v>
      </c>
      <c r="T7835" s="2">
        <v>623.76999999999987</v>
      </c>
    </row>
    <row r="7836" spans="1:20" x14ac:dyDescent="0.25">
      <c r="A7836" t="s">
        <v>167</v>
      </c>
      <c r="B7836" t="s">
        <v>8</v>
      </c>
      <c r="C7836" t="s">
        <v>6</v>
      </c>
      <c r="D7836" s="1">
        <v>43100</v>
      </c>
      <c r="E7836" s="1">
        <v>43269</v>
      </c>
      <c r="F7836" s="1">
        <v>43296</v>
      </c>
      <c r="G7836" s="1">
        <v>43272</v>
      </c>
      <c r="H7836" s="13">
        <f>Orders[[#This Row],[DeliveryDate]]-Orders[[#This Row],[OrderDate]]</f>
        <v>3</v>
      </c>
      <c r="I7836" t="s">
        <v>3</v>
      </c>
      <c r="J7836" t="str">
        <f>_xlfn.XLOOKUP(Orders[[#This Row],[_SalesRepID]],'Sales team'!A:A,'Sales team'!B:B)</f>
        <v>Roy Rice</v>
      </c>
      <c r="K7836">
        <v>24</v>
      </c>
      <c r="L7836">
        <v>41</v>
      </c>
      <c r="M7836">
        <v>95</v>
      </c>
      <c r="N7836" t="str">
        <f>_xlfn.XLOOKUP(Orders[[#This Row],[_ProductID]],Products!A:A,Products!C:C)</f>
        <v>Home décor</v>
      </c>
      <c r="O7836">
        <v>35</v>
      </c>
      <c r="P7836">
        <v>0.05</v>
      </c>
      <c r="Q7836" s="2">
        <v>2003.3</v>
      </c>
      <c r="R7836" s="2">
        <v>801.32</v>
      </c>
      <c r="S7836" s="2">
        <v>15225.079999999998</v>
      </c>
      <c r="T7836" s="2">
        <v>8814.5199999999968</v>
      </c>
    </row>
    <row r="7837" spans="1:20" x14ac:dyDescent="0.25">
      <c r="A7837" t="s">
        <v>168</v>
      </c>
      <c r="B7837" t="s">
        <v>8</v>
      </c>
      <c r="C7837" t="s">
        <v>15</v>
      </c>
      <c r="D7837" s="1">
        <v>43100</v>
      </c>
      <c r="E7837" s="1">
        <v>43269</v>
      </c>
      <c r="F7837" s="1">
        <v>43290</v>
      </c>
      <c r="G7837" s="1">
        <v>43297</v>
      </c>
      <c r="H7837" s="13">
        <f>Orders[[#This Row],[DeliveryDate]]-Orders[[#This Row],[OrderDate]]</f>
        <v>28</v>
      </c>
      <c r="I7837" t="s">
        <v>3</v>
      </c>
      <c r="J7837" t="str">
        <f>_xlfn.XLOOKUP(Orders[[#This Row],[_SalesRepID]],'Sales team'!A:A,'Sales team'!B:B)</f>
        <v>Anthony Torres</v>
      </c>
      <c r="K7837">
        <v>20</v>
      </c>
      <c r="L7837">
        <v>28</v>
      </c>
      <c r="M7837">
        <v>33</v>
      </c>
      <c r="N7837" t="str">
        <f>_xlfn.XLOOKUP(Orders[[#This Row],[_ProductID]],Products!A:A,Products!C:C)</f>
        <v>Furniture</v>
      </c>
      <c r="O7837">
        <v>5</v>
      </c>
      <c r="P7837">
        <v>7.4999999999999997E-2</v>
      </c>
      <c r="Q7837" s="2">
        <v>2385.2000000000003</v>
      </c>
      <c r="R7837" s="2">
        <v>1502.6760000000002</v>
      </c>
      <c r="S7837" s="2">
        <v>11031.550000000003</v>
      </c>
      <c r="T7837" s="2">
        <v>3518.1700000000019</v>
      </c>
    </row>
    <row r="7838" spans="1:20" x14ac:dyDescent="0.25">
      <c r="A7838" t="s">
        <v>169</v>
      </c>
      <c r="B7838" t="s">
        <v>5</v>
      </c>
      <c r="C7838" t="s">
        <v>15</v>
      </c>
      <c r="D7838" s="1">
        <v>43200</v>
      </c>
      <c r="E7838" s="1">
        <v>43269</v>
      </c>
      <c r="F7838" s="1">
        <v>43292</v>
      </c>
      <c r="G7838" s="1">
        <v>43283</v>
      </c>
      <c r="H7838" s="13">
        <f>Orders[[#This Row],[DeliveryDate]]-Orders[[#This Row],[OrderDate]]</f>
        <v>14</v>
      </c>
      <c r="I7838" t="s">
        <v>3</v>
      </c>
      <c r="J7838" t="str">
        <f>_xlfn.XLOOKUP(Orders[[#This Row],[_SalesRepID]],'Sales team'!A:A,'Sales team'!B:B)</f>
        <v>Todd Roberts</v>
      </c>
      <c r="K7838">
        <v>13</v>
      </c>
      <c r="L7838">
        <v>22</v>
      </c>
      <c r="M7838">
        <v>12</v>
      </c>
      <c r="N7838" t="str">
        <f>_xlfn.XLOOKUP(Orders[[#This Row],[_ProductID]],Products!A:A,Products!C:C)</f>
        <v>Home décor</v>
      </c>
      <c r="O7838">
        <v>21</v>
      </c>
      <c r="P7838">
        <v>0.1</v>
      </c>
      <c r="Q7838" s="2">
        <v>2231.1</v>
      </c>
      <c r="R7838" s="2">
        <v>1784.88</v>
      </c>
      <c r="S7838" s="2">
        <v>2007.99</v>
      </c>
      <c r="T7838" s="2">
        <v>223.1099999999999</v>
      </c>
    </row>
    <row r="7839" spans="1:20" x14ac:dyDescent="0.25">
      <c r="A7839" t="s">
        <v>170</v>
      </c>
      <c r="B7839" t="s">
        <v>1</v>
      </c>
      <c r="C7839" t="s">
        <v>6</v>
      </c>
      <c r="D7839" s="1">
        <v>43200</v>
      </c>
      <c r="E7839" s="1">
        <v>43269</v>
      </c>
      <c r="F7839" s="1">
        <v>43283</v>
      </c>
      <c r="G7839" s="1">
        <v>43278</v>
      </c>
      <c r="H7839" s="13">
        <f>Orders[[#This Row],[DeliveryDate]]-Orders[[#This Row],[OrderDate]]</f>
        <v>9</v>
      </c>
      <c r="I7839" t="s">
        <v>3</v>
      </c>
      <c r="J7839" t="str">
        <f>_xlfn.XLOOKUP(Orders[[#This Row],[_SalesRepID]],'Sales team'!A:A,'Sales team'!B:B)</f>
        <v>Jonathan Hawkins</v>
      </c>
      <c r="K7839">
        <v>10</v>
      </c>
      <c r="L7839">
        <v>26</v>
      </c>
      <c r="M7839">
        <v>119</v>
      </c>
      <c r="N7839" t="str">
        <f>_xlfn.XLOOKUP(Orders[[#This Row],[_ProductID]],Products!A:A,Products!C:C)</f>
        <v>Home décor</v>
      </c>
      <c r="O7839">
        <v>35</v>
      </c>
      <c r="P7839">
        <v>0.05</v>
      </c>
      <c r="Q7839" s="2">
        <v>1005</v>
      </c>
      <c r="R7839" s="2">
        <v>412.04999999999995</v>
      </c>
      <c r="S7839" s="2">
        <v>954.75</v>
      </c>
      <c r="T7839" s="2">
        <v>542.70000000000005</v>
      </c>
    </row>
    <row r="7840" spans="1:20" x14ac:dyDescent="0.25">
      <c r="A7840" t="s">
        <v>171</v>
      </c>
      <c r="B7840" t="s">
        <v>8</v>
      </c>
      <c r="C7840" t="s">
        <v>13</v>
      </c>
      <c r="D7840" s="1">
        <v>43200</v>
      </c>
      <c r="E7840" s="1">
        <v>43269</v>
      </c>
      <c r="F7840" s="1">
        <v>43293</v>
      </c>
      <c r="G7840" s="1">
        <v>43272</v>
      </c>
      <c r="H7840" s="13">
        <f>Orders[[#This Row],[DeliveryDate]]-Orders[[#This Row],[OrderDate]]</f>
        <v>3</v>
      </c>
      <c r="I7840" t="s">
        <v>3</v>
      </c>
      <c r="J7840" t="str">
        <f>_xlfn.XLOOKUP(Orders[[#This Row],[_SalesRepID]],'Sales team'!A:A,'Sales team'!B:B)</f>
        <v>Douglas Tucker</v>
      </c>
      <c r="K7840">
        <v>23</v>
      </c>
      <c r="L7840">
        <v>12</v>
      </c>
      <c r="M7840">
        <v>290</v>
      </c>
      <c r="N7840" t="str">
        <f>_xlfn.XLOOKUP(Orders[[#This Row],[_ProductID]],Products!A:A,Products!C:C)</f>
        <v>Home décor</v>
      </c>
      <c r="O7840">
        <v>40</v>
      </c>
      <c r="P7840">
        <v>0.05</v>
      </c>
      <c r="Q7840" s="2">
        <v>2693.4</v>
      </c>
      <c r="R7840" s="2">
        <v>1939.248</v>
      </c>
      <c r="S7840" s="2">
        <v>17911.109999999997</v>
      </c>
      <c r="T7840" s="2">
        <v>4336.3739999999962</v>
      </c>
    </row>
    <row r="7841" spans="1:20" x14ac:dyDescent="0.25">
      <c r="A7841" t="s">
        <v>172</v>
      </c>
      <c r="B7841" t="s">
        <v>5</v>
      </c>
      <c r="C7841" t="s">
        <v>6</v>
      </c>
      <c r="D7841" s="1">
        <v>43200</v>
      </c>
      <c r="E7841" s="1">
        <v>43269</v>
      </c>
      <c r="F7841" s="1">
        <v>43291</v>
      </c>
      <c r="G7841" s="1">
        <v>43285</v>
      </c>
      <c r="H7841" s="13">
        <f>Orders[[#This Row],[DeliveryDate]]-Orders[[#This Row],[OrderDate]]</f>
        <v>16</v>
      </c>
      <c r="I7841" t="s">
        <v>3</v>
      </c>
      <c r="J7841" t="str">
        <f>_xlfn.XLOOKUP(Orders[[#This Row],[_SalesRepID]],'Sales team'!A:A,'Sales team'!B:B)</f>
        <v>Frank Brown</v>
      </c>
      <c r="K7841">
        <v>17</v>
      </c>
      <c r="L7841">
        <v>31</v>
      </c>
      <c r="M7841">
        <v>110</v>
      </c>
      <c r="N7841" t="str">
        <f>_xlfn.XLOOKUP(Orders[[#This Row],[_ProductID]],Products!A:A,Products!C:C)</f>
        <v>Home décor</v>
      </c>
      <c r="O7841">
        <v>36</v>
      </c>
      <c r="P7841">
        <v>7.4999999999999997E-2</v>
      </c>
      <c r="Q7841" s="2">
        <v>1105.5</v>
      </c>
      <c r="R7841" s="2">
        <v>652.245</v>
      </c>
      <c r="S7841" s="2">
        <v>4090.3500000000004</v>
      </c>
      <c r="T7841" s="2">
        <v>1481.3700000000003</v>
      </c>
    </row>
    <row r="7842" spans="1:20" x14ac:dyDescent="0.25">
      <c r="A7842" t="s">
        <v>154</v>
      </c>
      <c r="B7842" t="s">
        <v>5</v>
      </c>
      <c r="C7842" t="s">
        <v>46</v>
      </c>
      <c r="D7842" s="1">
        <v>43200</v>
      </c>
      <c r="E7842" s="1">
        <v>43268</v>
      </c>
      <c r="F7842" s="1">
        <v>43295</v>
      </c>
      <c r="G7842" s="1">
        <v>43294</v>
      </c>
      <c r="H7842" s="13">
        <f>Orders[[#This Row],[DeliveryDate]]-Orders[[#This Row],[OrderDate]]</f>
        <v>26</v>
      </c>
      <c r="I7842" t="s">
        <v>3</v>
      </c>
      <c r="J7842" t="str">
        <f>_xlfn.XLOOKUP(Orders[[#This Row],[_SalesRepID]],'Sales team'!A:A,'Sales team'!B:B)</f>
        <v>Nicholas Cunningham</v>
      </c>
      <c r="K7842">
        <v>19</v>
      </c>
      <c r="L7842">
        <v>21</v>
      </c>
      <c r="M7842">
        <v>77</v>
      </c>
      <c r="N7842" t="str">
        <f>_xlfn.XLOOKUP(Orders[[#This Row],[_ProductID]],Products!A:A,Products!C:C)</f>
        <v>Furniture</v>
      </c>
      <c r="O7842">
        <v>12</v>
      </c>
      <c r="P7842">
        <v>0.05</v>
      </c>
      <c r="Q7842" s="2">
        <v>5815.6</v>
      </c>
      <c r="R7842" s="2">
        <v>2791.4880000000003</v>
      </c>
      <c r="S7842" s="2">
        <v>22099.279999999999</v>
      </c>
      <c r="T7842" s="2">
        <v>10933.327999999998</v>
      </c>
    </row>
    <row r="7843" spans="1:20" x14ac:dyDescent="0.25">
      <c r="A7843" t="s">
        <v>155</v>
      </c>
      <c r="B7843" t="s">
        <v>1</v>
      </c>
      <c r="C7843" t="s">
        <v>6</v>
      </c>
      <c r="D7843" s="1">
        <v>43200</v>
      </c>
      <c r="E7843" s="1">
        <v>43268</v>
      </c>
      <c r="F7843" s="1">
        <v>43289</v>
      </c>
      <c r="G7843" s="1">
        <v>43291</v>
      </c>
      <c r="H7843" s="13">
        <f>Orders[[#This Row],[DeliveryDate]]-Orders[[#This Row],[OrderDate]]</f>
        <v>23</v>
      </c>
      <c r="I7843" t="s">
        <v>3</v>
      </c>
      <c r="J7843" t="str">
        <f>_xlfn.XLOOKUP(Orders[[#This Row],[_SalesRepID]],'Sales team'!A:A,'Sales team'!B:B)</f>
        <v>Jerry Green</v>
      </c>
      <c r="K7843">
        <v>3</v>
      </c>
      <c r="L7843">
        <v>43</v>
      </c>
      <c r="M7843">
        <v>122</v>
      </c>
      <c r="N7843" t="str">
        <f>_xlfn.XLOOKUP(Orders[[#This Row],[_ProductID]],Products!A:A,Products!C:C)</f>
        <v>Home décor</v>
      </c>
      <c r="O7843">
        <v>23</v>
      </c>
      <c r="P7843">
        <v>0.15</v>
      </c>
      <c r="Q7843" s="2">
        <v>1092.1000000000001</v>
      </c>
      <c r="R7843" s="2">
        <v>655.2600000000001</v>
      </c>
      <c r="S7843" s="2">
        <v>5569.71</v>
      </c>
      <c r="T7843" s="2">
        <v>1638.1499999999996</v>
      </c>
    </row>
    <row r="7844" spans="1:20" x14ac:dyDescent="0.25">
      <c r="A7844" t="s">
        <v>156</v>
      </c>
      <c r="B7844" t="s">
        <v>8</v>
      </c>
      <c r="C7844" t="s">
        <v>15</v>
      </c>
      <c r="D7844" s="1">
        <v>43200</v>
      </c>
      <c r="E7844" s="1">
        <v>43268</v>
      </c>
      <c r="F7844" s="1">
        <v>43291</v>
      </c>
      <c r="G7844" s="1">
        <v>43286</v>
      </c>
      <c r="H7844" s="13">
        <f>Orders[[#This Row],[DeliveryDate]]-Orders[[#This Row],[OrderDate]]</f>
        <v>18</v>
      </c>
      <c r="I7844" t="s">
        <v>3</v>
      </c>
      <c r="J7844" t="str">
        <f>_xlfn.XLOOKUP(Orders[[#This Row],[_SalesRepID]],'Sales team'!A:A,'Sales team'!B:B)</f>
        <v>Roy Rice</v>
      </c>
      <c r="K7844">
        <v>24</v>
      </c>
      <c r="L7844">
        <v>42</v>
      </c>
      <c r="M7844">
        <v>36</v>
      </c>
      <c r="N7844" t="str">
        <f>_xlfn.XLOOKUP(Orders[[#This Row],[_ProductID]],Products!A:A,Products!C:C)</f>
        <v>Outdoor</v>
      </c>
      <c r="O7844">
        <v>18</v>
      </c>
      <c r="P7844">
        <v>0.15</v>
      </c>
      <c r="Q7844" s="2">
        <v>1072</v>
      </c>
      <c r="R7844" s="2">
        <v>643.19999999999993</v>
      </c>
      <c r="S7844" s="2">
        <v>5467.2</v>
      </c>
      <c r="T7844" s="2">
        <v>1608</v>
      </c>
    </row>
    <row r="7845" spans="1:20" x14ac:dyDescent="0.25">
      <c r="A7845" t="s">
        <v>157</v>
      </c>
      <c r="B7845" t="s">
        <v>5</v>
      </c>
      <c r="C7845" t="s">
        <v>2</v>
      </c>
      <c r="D7845" s="1">
        <v>43200</v>
      </c>
      <c r="E7845" s="1">
        <v>43268</v>
      </c>
      <c r="F7845" s="1">
        <v>43289</v>
      </c>
      <c r="G7845" s="1">
        <v>43276</v>
      </c>
      <c r="H7845" s="13">
        <f>Orders[[#This Row],[DeliveryDate]]-Orders[[#This Row],[OrderDate]]</f>
        <v>8</v>
      </c>
      <c r="I7845" t="s">
        <v>3</v>
      </c>
      <c r="J7845" t="str">
        <f>_xlfn.XLOOKUP(Orders[[#This Row],[_SalesRepID]],'Sales team'!A:A,'Sales team'!B:B)</f>
        <v>Frank Brown</v>
      </c>
      <c r="K7845">
        <v>17</v>
      </c>
      <c r="L7845">
        <v>34</v>
      </c>
      <c r="M7845">
        <v>217</v>
      </c>
      <c r="N7845" t="str">
        <f>_xlfn.XLOOKUP(Orders[[#This Row],[_ProductID]],Products!A:A,Products!C:C)</f>
        <v>Kitchen &amp; Dining</v>
      </c>
      <c r="O7845">
        <v>16</v>
      </c>
      <c r="P7845">
        <v>0.05</v>
      </c>
      <c r="Q7845" s="2">
        <v>4020</v>
      </c>
      <c r="R7845" s="2">
        <v>2653.2000000000003</v>
      </c>
      <c r="S7845" s="2">
        <v>19095</v>
      </c>
      <c r="T7845" s="2">
        <v>5828.9999999999982</v>
      </c>
    </row>
    <row r="7846" spans="1:20" x14ac:dyDescent="0.25">
      <c r="A7846" t="s">
        <v>158</v>
      </c>
      <c r="B7846" t="s">
        <v>5</v>
      </c>
      <c r="C7846" t="s">
        <v>46</v>
      </c>
      <c r="D7846" s="1">
        <v>43200</v>
      </c>
      <c r="E7846" s="1">
        <v>43268</v>
      </c>
      <c r="F7846" s="1">
        <v>43291</v>
      </c>
      <c r="G7846" s="1">
        <v>43298</v>
      </c>
      <c r="H7846" s="13">
        <f>Orders[[#This Row],[DeliveryDate]]-Orders[[#This Row],[OrderDate]]</f>
        <v>30</v>
      </c>
      <c r="I7846" t="s">
        <v>3</v>
      </c>
      <c r="J7846" t="str">
        <f>_xlfn.XLOOKUP(Orders[[#This Row],[_SalesRepID]],'Sales team'!A:A,'Sales team'!B:B)</f>
        <v>Anthony Torres</v>
      </c>
      <c r="K7846">
        <v>20</v>
      </c>
      <c r="L7846">
        <v>37</v>
      </c>
      <c r="M7846">
        <v>63</v>
      </c>
      <c r="N7846" t="str">
        <f>_xlfn.XLOOKUP(Orders[[#This Row],[_ProductID]],Products!A:A,Products!C:C)</f>
        <v>Furniture</v>
      </c>
      <c r="O7846">
        <v>12</v>
      </c>
      <c r="P7846">
        <v>0.15</v>
      </c>
      <c r="Q7846" s="2">
        <v>984.9</v>
      </c>
      <c r="R7846" s="2">
        <v>669.73200000000008</v>
      </c>
      <c r="S7846" s="2">
        <v>3348.66</v>
      </c>
      <c r="T7846" s="2">
        <v>669.73199999999952</v>
      </c>
    </row>
    <row r="7847" spans="1:20" x14ac:dyDescent="0.25">
      <c r="A7847" t="s">
        <v>159</v>
      </c>
      <c r="B7847" t="s">
        <v>8</v>
      </c>
      <c r="C7847" t="s">
        <v>25</v>
      </c>
      <c r="D7847" s="1">
        <v>43200</v>
      </c>
      <c r="E7847" s="1">
        <v>43268</v>
      </c>
      <c r="F7847" s="1">
        <v>43283</v>
      </c>
      <c r="G7847" s="1">
        <v>43280</v>
      </c>
      <c r="H7847" s="13">
        <f>Orders[[#This Row],[DeliveryDate]]-Orders[[#This Row],[OrderDate]]</f>
        <v>12</v>
      </c>
      <c r="I7847" t="s">
        <v>3</v>
      </c>
      <c r="J7847" t="str">
        <f>_xlfn.XLOOKUP(Orders[[#This Row],[_SalesRepID]],'Sales team'!A:A,'Sales team'!B:B)</f>
        <v>Samuel Fowler</v>
      </c>
      <c r="K7847">
        <v>21</v>
      </c>
      <c r="L7847">
        <v>50</v>
      </c>
      <c r="M7847">
        <v>341</v>
      </c>
      <c r="N7847" t="str">
        <f>_xlfn.XLOOKUP(Orders[[#This Row],[_ProductID]],Products!A:A,Products!C:C)</f>
        <v>Kitchen &amp; Dining</v>
      </c>
      <c r="O7847">
        <v>7</v>
      </c>
      <c r="P7847">
        <v>0.05</v>
      </c>
      <c r="Q7847" s="2">
        <v>227.8</v>
      </c>
      <c r="R7847" s="2">
        <v>100.232</v>
      </c>
      <c r="S7847" s="2">
        <v>1514.8700000000001</v>
      </c>
      <c r="T7847" s="2">
        <v>813.24600000000009</v>
      </c>
    </row>
    <row r="7848" spans="1:20" x14ac:dyDescent="0.25">
      <c r="A7848" t="s">
        <v>160</v>
      </c>
      <c r="B7848" t="s">
        <v>1</v>
      </c>
      <c r="C7848" t="s">
        <v>15</v>
      </c>
      <c r="D7848" s="1">
        <v>43100</v>
      </c>
      <c r="E7848" s="1">
        <v>43268</v>
      </c>
      <c r="F7848" s="1">
        <v>43274</v>
      </c>
      <c r="G7848" s="1">
        <v>43286</v>
      </c>
      <c r="H7848" s="13">
        <f>Orders[[#This Row],[DeliveryDate]]-Orders[[#This Row],[OrderDate]]</f>
        <v>18</v>
      </c>
      <c r="I7848" t="s">
        <v>3</v>
      </c>
      <c r="J7848" t="str">
        <f>_xlfn.XLOOKUP(Orders[[#This Row],[_SalesRepID]],'Sales team'!A:A,'Sales team'!B:B)</f>
        <v>Jerry Green</v>
      </c>
      <c r="K7848">
        <v>3</v>
      </c>
      <c r="L7848">
        <v>17</v>
      </c>
      <c r="M7848">
        <v>36</v>
      </c>
      <c r="N7848" t="str">
        <f>_xlfn.XLOOKUP(Orders[[#This Row],[_ProductID]],Products!A:A,Products!C:C)</f>
        <v>Home décor</v>
      </c>
      <c r="O7848">
        <v>35</v>
      </c>
      <c r="P7848">
        <v>0.15</v>
      </c>
      <c r="Q7848" s="2">
        <v>3993.2000000000003</v>
      </c>
      <c r="R7848" s="2">
        <v>3314.3560000000002</v>
      </c>
      <c r="S7848" s="2">
        <v>10182.66</v>
      </c>
      <c r="T7848" s="2">
        <v>239.59199999999873</v>
      </c>
    </row>
    <row r="7849" spans="1:20" x14ac:dyDescent="0.25">
      <c r="A7849" t="s">
        <v>161</v>
      </c>
      <c r="B7849" t="s">
        <v>5</v>
      </c>
      <c r="C7849" t="s">
        <v>6</v>
      </c>
      <c r="D7849" s="1">
        <v>43100</v>
      </c>
      <c r="E7849" s="1">
        <v>43268</v>
      </c>
      <c r="F7849" s="1">
        <v>43280</v>
      </c>
      <c r="G7849" s="1">
        <v>43293</v>
      </c>
      <c r="H7849" s="13">
        <f>Orders[[#This Row],[DeliveryDate]]-Orders[[#This Row],[OrderDate]]</f>
        <v>25</v>
      </c>
      <c r="I7849" t="s">
        <v>3</v>
      </c>
      <c r="J7849" t="str">
        <f>_xlfn.XLOOKUP(Orders[[#This Row],[_SalesRepID]],'Sales team'!A:A,'Sales team'!B:B)</f>
        <v>Carl Nguyen</v>
      </c>
      <c r="K7849">
        <v>12</v>
      </c>
      <c r="L7849">
        <v>25</v>
      </c>
      <c r="M7849">
        <v>163</v>
      </c>
      <c r="N7849" t="str">
        <f>_xlfn.XLOOKUP(Orders[[#This Row],[_ProductID]],Products!A:A,Products!C:C)</f>
        <v>Home décor</v>
      </c>
      <c r="O7849">
        <v>26</v>
      </c>
      <c r="P7849">
        <v>7.4999999999999997E-2</v>
      </c>
      <c r="Q7849" s="2">
        <v>221.1</v>
      </c>
      <c r="R7849" s="2">
        <v>185.72399999999999</v>
      </c>
      <c r="S7849" s="2">
        <v>818.07</v>
      </c>
      <c r="T7849" s="2">
        <v>75.174000000000092</v>
      </c>
    </row>
    <row r="7850" spans="1:20" x14ac:dyDescent="0.25">
      <c r="A7850" t="s">
        <v>147</v>
      </c>
      <c r="B7850" t="s">
        <v>5</v>
      </c>
      <c r="C7850" t="s">
        <v>25</v>
      </c>
      <c r="D7850" s="1">
        <v>43200</v>
      </c>
      <c r="E7850" s="1">
        <v>43267</v>
      </c>
      <c r="F7850" s="1">
        <v>43278</v>
      </c>
      <c r="G7850" s="1">
        <v>43278</v>
      </c>
      <c r="H7850" s="13">
        <f>Orders[[#This Row],[DeliveryDate]]-Orders[[#This Row],[OrderDate]]</f>
        <v>11</v>
      </c>
      <c r="I7850" t="s">
        <v>3</v>
      </c>
      <c r="J7850" t="str">
        <f>_xlfn.XLOOKUP(Orders[[#This Row],[_SalesRepID]],'Sales team'!A:A,'Sales team'!B:B)</f>
        <v>Anthony Torres</v>
      </c>
      <c r="K7850">
        <v>20</v>
      </c>
      <c r="L7850">
        <v>50</v>
      </c>
      <c r="M7850">
        <v>341</v>
      </c>
      <c r="N7850" t="str">
        <f>_xlfn.XLOOKUP(Orders[[#This Row],[_ProductID]],Products!A:A,Products!C:C)</f>
        <v>Electronics</v>
      </c>
      <c r="O7850">
        <v>25</v>
      </c>
      <c r="P7850">
        <v>0.4</v>
      </c>
      <c r="Q7850" s="2">
        <v>1721.9</v>
      </c>
      <c r="R7850" s="2">
        <v>1084.797</v>
      </c>
      <c r="S7850" s="2">
        <v>5165.7</v>
      </c>
      <c r="T7850" s="2">
        <v>-258.28500000000076</v>
      </c>
    </row>
    <row r="7851" spans="1:20" x14ac:dyDescent="0.25">
      <c r="A7851" t="s">
        <v>148</v>
      </c>
      <c r="B7851" t="s">
        <v>1</v>
      </c>
      <c r="C7851" t="s">
        <v>6</v>
      </c>
      <c r="D7851" s="1">
        <v>43100</v>
      </c>
      <c r="E7851" s="1">
        <v>43267</v>
      </c>
      <c r="F7851" s="1">
        <v>43286</v>
      </c>
      <c r="G7851" s="1">
        <v>43304</v>
      </c>
      <c r="H7851" s="13">
        <f>Orders[[#This Row],[DeliveryDate]]-Orders[[#This Row],[OrderDate]]</f>
        <v>37</v>
      </c>
      <c r="I7851" t="s">
        <v>3</v>
      </c>
      <c r="J7851" t="str">
        <f>_xlfn.XLOOKUP(Orders[[#This Row],[_SalesRepID]],'Sales team'!A:A,'Sales team'!B:B)</f>
        <v>Jonathan Hawkins</v>
      </c>
      <c r="K7851">
        <v>10</v>
      </c>
      <c r="L7851">
        <v>7</v>
      </c>
      <c r="M7851">
        <v>195</v>
      </c>
      <c r="N7851" t="str">
        <f>_xlfn.XLOOKUP(Orders[[#This Row],[_ProductID]],Products!A:A,Products!C:C)</f>
        <v>Kitchen &amp; Dining</v>
      </c>
      <c r="O7851">
        <v>37</v>
      </c>
      <c r="P7851">
        <v>0.15</v>
      </c>
      <c r="Q7851" s="2">
        <v>737</v>
      </c>
      <c r="R7851" s="2">
        <v>456.94</v>
      </c>
      <c r="S7851" s="2">
        <v>3758.7</v>
      </c>
      <c r="T7851" s="2">
        <v>1017.06</v>
      </c>
    </row>
    <row r="7852" spans="1:20" x14ac:dyDescent="0.25">
      <c r="A7852" t="s">
        <v>149</v>
      </c>
      <c r="B7852" t="s">
        <v>5</v>
      </c>
      <c r="C7852" t="s">
        <v>15</v>
      </c>
      <c r="D7852" s="1">
        <v>43200</v>
      </c>
      <c r="E7852" s="1">
        <v>43267</v>
      </c>
      <c r="F7852" s="1">
        <v>43288</v>
      </c>
      <c r="G7852" s="1">
        <v>43279</v>
      </c>
      <c r="H7852" s="13">
        <f>Orders[[#This Row],[DeliveryDate]]-Orders[[#This Row],[OrderDate]]</f>
        <v>12</v>
      </c>
      <c r="I7852" t="s">
        <v>3</v>
      </c>
      <c r="J7852" t="str">
        <f>_xlfn.XLOOKUP(Orders[[#This Row],[_SalesRepID]],'Sales team'!A:A,'Sales team'!B:B)</f>
        <v>Nicholas Cunningham</v>
      </c>
      <c r="K7852">
        <v>19</v>
      </c>
      <c r="L7852">
        <v>2</v>
      </c>
      <c r="M7852">
        <v>33</v>
      </c>
      <c r="N7852" t="str">
        <f>_xlfn.XLOOKUP(Orders[[#This Row],[_ProductID]],Products!A:A,Products!C:C)</f>
        <v>Home décor</v>
      </c>
      <c r="O7852">
        <v>40</v>
      </c>
      <c r="P7852">
        <v>0.05</v>
      </c>
      <c r="Q7852" s="2">
        <v>1219.4000000000001</v>
      </c>
      <c r="R7852" s="2">
        <v>695.05799999999999</v>
      </c>
      <c r="S7852" s="2">
        <v>3475.29</v>
      </c>
      <c r="T7852" s="2">
        <v>1390.116</v>
      </c>
    </row>
    <row r="7853" spans="1:20" x14ac:dyDescent="0.25">
      <c r="A7853" t="s">
        <v>150</v>
      </c>
      <c r="B7853" t="s">
        <v>1</v>
      </c>
      <c r="C7853" t="s">
        <v>13</v>
      </c>
      <c r="D7853" s="1">
        <v>43100</v>
      </c>
      <c r="E7853" s="1">
        <v>43267</v>
      </c>
      <c r="F7853" s="1">
        <v>43293</v>
      </c>
      <c r="G7853" s="1">
        <v>43283</v>
      </c>
      <c r="H7853" s="13">
        <f>Orders[[#This Row],[DeliveryDate]]-Orders[[#This Row],[OrderDate]]</f>
        <v>16</v>
      </c>
      <c r="I7853" t="s">
        <v>3</v>
      </c>
      <c r="J7853" t="str">
        <f>_xlfn.XLOOKUP(Orders[[#This Row],[_SalesRepID]],'Sales team'!A:A,'Sales team'!B:B)</f>
        <v>Keith Griffin</v>
      </c>
      <c r="K7853">
        <v>2</v>
      </c>
      <c r="L7853">
        <v>18</v>
      </c>
      <c r="M7853">
        <v>279</v>
      </c>
      <c r="N7853" t="str">
        <f>_xlfn.XLOOKUP(Orders[[#This Row],[_ProductID]],Products!A:A,Products!C:C)</f>
        <v>Home décor</v>
      </c>
      <c r="O7853">
        <v>41</v>
      </c>
      <c r="P7853">
        <v>0.05</v>
      </c>
      <c r="Q7853" s="2">
        <v>891.1</v>
      </c>
      <c r="R7853" s="2">
        <v>712.88000000000011</v>
      </c>
      <c r="S7853" s="2">
        <v>6772.36</v>
      </c>
      <c r="T7853" s="2">
        <v>1069.3199999999988</v>
      </c>
    </row>
    <row r="7854" spans="1:20" x14ac:dyDescent="0.25">
      <c r="A7854" t="s">
        <v>151</v>
      </c>
      <c r="B7854" t="s">
        <v>1</v>
      </c>
      <c r="C7854" t="s">
        <v>6</v>
      </c>
      <c r="D7854" s="1">
        <v>43200</v>
      </c>
      <c r="E7854" s="1">
        <v>43267</v>
      </c>
      <c r="F7854" s="1">
        <v>43295</v>
      </c>
      <c r="G7854" s="1">
        <v>43272</v>
      </c>
      <c r="H7854" s="13">
        <f>Orders[[#This Row],[DeliveryDate]]-Orders[[#This Row],[OrderDate]]</f>
        <v>5</v>
      </c>
      <c r="I7854" t="s">
        <v>3</v>
      </c>
      <c r="J7854" t="str">
        <f>_xlfn.XLOOKUP(Orders[[#This Row],[_SalesRepID]],'Sales team'!A:A,'Sales team'!B:B)</f>
        <v>Shawn Cook</v>
      </c>
      <c r="K7854">
        <v>7</v>
      </c>
      <c r="L7854">
        <v>28</v>
      </c>
      <c r="M7854">
        <v>148</v>
      </c>
      <c r="N7854" t="str">
        <f>_xlfn.XLOOKUP(Orders[[#This Row],[_ProductID]],Products!A:A,Products!C:C)</f>
        <v>Outdoor</v>
      </c>
      <c r="O7854">
        <v>9</v>
      </c>
      <c r="P7854">
        <v>0.15</v>
      </c>
      <c r="Q7854" s="2">
        <v>978.2</v>
      </c>
      <c r="R7854" s="2">
        <v>743.43200000000002</v>
      </c>
      <c r="S7854" s="2">
        <v>831.47</v>
      </c>
      <c r="T7854" s="2">
        <v>88.038000000000011</v>
      </c>
    </row>
    <row r="7855" spans="1:20" x14ac:dyDescent="0.25">
      <c r="A7855" t="s">
        <v>152</v>
      </c>
      <c r="B7855" t="s">
        <v>1</v>
      </c>
      <c r="C7855" t="s">
        <v>6</v>
      </c>
      <c r="D7855" s="1">
        <v>43200</v>
      </c>
      <c r="E7855" s="1">
        <v>43267</v>
      </c>
      <c r="F7855" s="1">
        <v>43282</v>
      </c>
      <c r="G7855" s="1">
        <v>43299</v>
      </c>
      <c r="H7855" s="13">
        <f>Orders[[#This Row],[DeliveryDate]]-Orders[[#This Row],[OrderDate]]</f>
        <v>32</v>
      </c>
      <c r="I7855" t="s">
        <v>3</v>
      </c>
      <c r="J7855" t="str">
        <f>_xlfn.XLOOKUP(Orders[[#This Row],[_SalesRepID]],'Sales team'!A:A,'Sales team'!B:B)</f>
        <v>Joshua Little</v>
      </c>
      <c r="K7855">
        <v>11</v>
      </c>
      <c r="L7855">
        <v>47</v>
      </c>
      <c r="M7855">
        <v>170</v>
      </c>
      <c r="N7855" t="str">
        <f>_xlfn.XLOOKUP(Orders[[#This Row],[_ProductID]],Products!A:A,Products!C:C)</f>
        <v>Home décor</v>
      </c>
      <c r="O7855">
        <v>17</v>
      </c>
      <c r="P7855">
        <v>0.15</v>
      </c>
      <c r="Q7855" s="2">
        <v>3946.3</v>
      </c>
      <c r="R7855" s="2">
        <v>1657.4459999999999</v>
      </c>
      <c r="S7855" s="2">
        <v>3354.355</v>
      </c>
      <c r="T7855" s="2">
        <v>1696.9090000000001</v>
      </c>
    </row>
    <row r="7856" spans="1:20" x14ac:dyDescent="0.25">
      <c r="A7856" t="s">
        <v>153</v>
      </c>
      <c r="B7856" t="s">
        <v>1</v>
      </c>
      <c r="C7856" t="s">
        <v>6</v>
      </c>
      <c r="D7856" s="1">
        <v>43200</v>
      </c>
      <c r="E7856" s="1">
        <v>43267</v>
      </c>
      <c r="F7856" s="1">
        <v>43286</v>
      </c>
      <c r="G7856" s="1">
        <v>43306</v>
      </c>
      <c r="H7856" s="13">
        <f>Orders[[#This Row],[DeliveryDate]]-Orders[[#This Row],[OrderDate]]</f>
        <v>39</v>
      </c>
      <c r="I7856" t="s">
        <v>3</v>
      </c>
      <c r="J7856" t="str">
        <f>_xlfn.XLOOKUP(Orders[[#This Row],[_SalesRepID]],'Sales team'!A:A,'Sales team'!B:B)</f>
        <v>Jerry Green</v>
      </c>
      <c r="K7856">
        <v>3</v>
      </c>
      <c r="L7856">
        <v>27</v>
      </c>
      <c r="M7856">
        <v>181</v>
      </c>
      <c r="N7856" t="str">
        <f>_xlfn.XLOOKUP(Orders[[#This Row],[_ProductID]],Products!A:A,Products!C:C)</f>
        <v>Furniture</v>
      </c>
      <c r="O7856">
        <v>38</v>
      </c>
      <c r="P7856">
        <v>0.4</v>
      </c>
      <c r="Q7856" s="2">
        <v>1299.8</v>
      </c>
      <c r="R7856" s="2">
        <v>922.85799999999995</v>
      </c>
      <c r="S7856" s="2">
        <v>1559.76</v>
      </c>
      <c r="T7856" s="2">
        <v>-285.9559999999999</v>
      </c>
    </row>
    <row r="7857" spans="1:20" x14ac:dyDescent="0.25">
      <c r="A7857" t="s">
        <v>134</v>
      </c>
      <c r="B7857" t="s">
        <v>1</v>
      </c>
      <c r="C7857" t="s">
        <v>15</v>
      </c>
      <c r="D7857" s="1">
        <v>43200</v>
      </c>
      <c r="E7857" s="1">
        <v>43266</v>
      </c>
      <c r="F7857" s="1">
        <v>43288</v>
      </c>
      <c r="G7857" s="1">
        <v>43287</v>
      </c>
      <c r="H7857" s="13">
        <f>Orders[[#This Row],[DeliveryDate]]-Orders[[#This Row],[OrderDate]]</f>
        <v>21</v>
      </c>
      <c r="I7857" t="s">
        <v>3</v>
      </c>
      <c r="J7857" t="str">
        <f>_xlfn.XLOOKUP(Orders[[#This Row],[_SalesRepID]],'Sales team'!A:A,'Sales team'!B:B)</f>
        <v>Chris Armstrong</v>
      </c>
      <c r="K7857">
        <v>4</v>
      </c>
      <c r="L7857">
        <v>17</v>
      </c>
      <c r="M7857">
        <v>48</v>
      </c>
      <c r="N7857" t="str">
        <f>_xlfn.XLOOKUP(Orders[[#This Row],[_ProductID]],Products!A:A,Products!C:C)</f>
        <v>Home décor</v>
      </c>
      <c r="O7857">
        <v>32</v>
      </c>
      <c r="P7857">
        <v>7.4999999999999997E-2</v>
      </c>
      <c r="Q7857" s="2">
        <v>6298</v>
      </c>
      <c r="R7857" s="2">
        <v>4534.5599999999995</v>
      </c>
      <c r="S7857" s="2">
        <v>23302.600000000002</v>
      </c>
      <c r="T7857" s="2">
        <v>5164.3600000000042</v>
      </c>
    </row>
    <row r="7858" spans="1:20" x14ac:dyDescent="0.25">
      <c r="A7858" t="s">
        <v>135</v>
      </c>
      <c r="B7858" t="s">
        <v>5</v>
      </c>
      <c r="C7858" t="s">
        <v>15</v>
      </c>
      <c r="D7858" s="1">
        <v>43100</v>
      </c>
      <c r="E7858" s="1">
        <v>43266</v>
      </c>
      <c r="F7858" s="1">
        <v>43283</v>
      </c>
      <c r="G7858" s="1">
        <v>43285</v>
      </c>
      <c r="H7858" s="13">
        <f>Orders[[#This Row],[DeliveryDate]]-Orders[[#This Row],[OrderDate]]</f>
        <v>19</v>
      </c>
      <c r="I7858" t="s">
        <v>3</v>
      </c>
      <c r="J7858" t="str">
        <f>_xlfn.XLOOKUP(Orders[[#This Row],[_SalesRepID]],'Sales team'!A:A,'Sales team'!B:B)</f>
        <v>Shawn Wallace</v>
      </c>
      <c r="K7858">
        <v>18</v>
      </c>
      <c r="L7858">
        <v>28</v>
      </c>
      <c r="M7858">
        <v>1</v>
      </c>
      <c r="N7858" t="str">
        <f>_xlfn.XLOOKUP(Orders[[#This Row],[_ProductID]],Products!A:A,Products!C:C)</f>
        <v>Home décor</v>
      </c>
      <c r="O7858">
        <v>30</v>
      </c>
      <c r="P7858">
        <v>0.1</v>
      </c>
      <c r="Q7858" s="2">
        <v>2499.1</v>
      </c>
      <c r="R7858" s="2">
        <v>1824.3429999999998</v>
      </c>
      <c r="S7858" s="2">
        <v>2249.19</v>
      </c>
      <c r="T7858" s="2">
        <v>424.84700000000021</v>
      </c>
    </row>
    <row r="7859" spans="1:20" x14ac:dyDescent="0.25">
      <c r="A7859" t="s">
        <v>136</v>
      </c>
      <c r="B7859" t="s">
        <v>1</v>
      </c>
      <c r="C7859" t="s">
        <v>6</v>
      </c>
      <c r="D7859" s="1">
        <v>43200</v>
      </c>
      <c r="E7859" s="1">
        <v>43266</v>
      </c>
      <c r="F7859" s="1">
        <v>43270</v>
      </c>
      <c r="G7859" s="1">
        <v>43278</v>
      </c>
      <c r="H7859" s="13">
        <f>Orders[[#This Row],[DeliveryDate]]-Orders[[#This Row],[OrderDate]]</f>
        <v>12</v>
      </c>
      <c r="I7859" t="s">
        <v>3</v>
      </c>
      <c r="J7859" t="str">
        <f>_xlfn.XLOOKUP(Orders[[#This Row],[_SalesRepID]],'Sales team'!A:A,'Sales team'!B:B)</f>
        <v>George Lewis</v>
      </c>
      <c r="K7859">
        <v>8</v>
      </c>
      <c r="L7859">
        <v>5</v>
      </c>
      <c r="M7859">
        <v>198</v>
      </c>
      <c r="N7859" t="str">
        <f>_xlfn.XLOOKUP(Orders[[#This Row],[_ProductID]],Products!A:A,Products!C:C)</f>
        <v>Home décor</v>
      </c>
      <c r="O7859">
        <v>23</v>
      </c>
      <c r="P7859">
        <v>0.1</v>
      </c>
      <c r="Q7859" s="2">
        <v>871</v>
      </c>
      <c r="R7859" s="2">
        <v>705.51</v>
      </c>
      <c r="S7859" s="2">
        <v>2351.7000000000003</v>
      </c>
      <c r="T7859" s="2">
        <v>235.17000000000053</v>
      </c>
    </row>
    <row r="7860" spans="1:20" x14ac:dyDescent="0.25">
      <c r="A7860" t="s">
        <v>137</v>
      </c>
      <c r="B7860" t="s">
        <v>1</v>
      </c>
      <c r="C7860" t="s">
        <v>2</v>
      </c>
      <c r="D7860" s="1">
        <v>43100</v>
      </c>
      <c r="E7860" s="1">
        <v>43266</v>
      </c>
      <c r="F7860" s="1">
        <v>43293</v>
      </c>
      <c r="G7860" s="1">
        <v>43297</v>
      </c>
      <c r="H7860" s="13">
        <f>Orders[[#This Row],[DeliveryDate]]-Orders[[#This Row],[OrderDate]]</f>
        <v>31</v>
      </c>
      <c r="I7860" t="s">
        <v>3</v>
      </c>
      <c r="J7860" t="str">
        <f>_xlfn.XLOOKUP(Orders[[#This Row],[_SalesRepID]],'Sales team'!A:A,'Sales team'!B:B)</f>
        <v>Adam Hernandez</v>
      </c>
      <c r="K7860">
        <v>1</v>
      </c>
      <c r="L7860">
        <v>32</v>
      </c>
      <c r="M7860">
        <v>242</v>
      </c>
      <c r="N7860" t="str">
        <f>_xlfn.XLOOKUP(Orders[[#This Row],[_ProductID]],Products!A:A,Products!C:C)</f>
        <v>Furniture</v>
      </c>
      <c r="O7860">
        <v>5</v>
      </c>
      <c r="P7860">
        <v>0.05</v>
      </c>
      <c r="Q7860" s="2">
        <v>750.4</v>
      </c>
      <c r="R7860" s="2">
        <v>360.19199999999995</v>
      </c>
      <c r="S7860" s="2">
        <v>712.88</v>
      </c>
      <c r="T7860" s="2">
        <v>352.68800000000005</v>
      </c>
    </row>
    <row r="7861" spans="1:20" x14ac:dyDescent="0.25">
      <c r="A7861" t="s">
        <v>138</v>
      </c>
      <c r="B7861" t="s">
        <v>10</v>
      </c>
      <c r="C7861" t="s">
        <v>6</v>
      </c>
      <c r="D7861" s="1">
        <v>43200</v>
      </c>
      <c r="E7861" s="1">
        <v>43266</v>
      </c>
      <c r="F7861" s="1">
        <v>43274</v>
      </c>
      <c r="G7861" s="1">
        <v>43280</v>
      </c>
      <c r="H7861" s="13">
        <f>Orders[[#This Row],[DeliveryDate]]-Orders[[#This Row],[OrderDate]]</f>
        <v>14</v>
      </c>
      <c r="I7861" t="s">
        <v>3</v>
      </c>
      <c r="J7861" t="str">
        <f>_xlfn.XLOOKUP(Orders[[#This Row],[_SalesRepID]],'Sales team'!A:A,'Sales team'!B:B)</f>
        <v>Shawn Torres</v>
      </c>
      <c r="K7861">
        <v>27</v>
      </c>
      <c r="L7861">
        <v>21</v>
      </c>
      <c r="M7861">
        <v>200</v>
      </c>
      <c r="N7861" t="str">
        <f>_xlfn.XLOOKUP(Orders[[#This Row],[_ProductID]],Products!A:A,Products!C:C)</f>
        <v>Home décor</v>
      </c>
      <c r="O7861">
        <v>14</v>
      </c>
      <c r="P7861">
        <v>7.4999999999999997E-2</v>
      </c>
      <c r="Q7861" s="2">
        <v>763.80000000000007</v>
      </c>
      <c r="R7861" s="2">
        <v>504.10800000000006</v>
      </c>
      <c r="S7861" s="2">
        <v>5652.1200000000008</v>
      </c>
      <c r="T7861" s="2">
        <v>1619.2560000000003</v>
      </c>
    </row>
    <row r="7862" spans="1:20" x14ac:dyDescent="0.25">
      <c r="A7862" t="s">
        <v>139</v>
      </c>
      <c r="B7862" t="s">
        <v>1</v>
      </c>
      <c r="C7862" t="s">
        <v>13</v>
      </c>
      <c r="D7862" s="1">
        <v>43100</v>
      </c>
      <c r="E7862" s="1">
        <v>43266</v>
      </c>
      <c r="F7862" s="1">
        <v>43277</v>
      </c>
      <c r="G7862" s="1">
        <v>43293</v>
      </c>
      <c r="H7862" s="13">
        <f>Orders[[#This Row],[DeliveryDate]]-Orders[[#This Row],[OrderDate]]</f>
        <v>27</v>
      </c>
      <c r="I7862" t="s">
        <v>3</v>
      </c>
      <c r="J7862" t="str">
        <f>_xlfn.XLOOKUP(Orders[[#This Row],[_SalesRepID]],'Sales team'!A:A,'Sales team'!B:B)</f>
        <v>Stephen Payne</v>
      </c>
      <c r="K7862">
        <v>5</v>
      </c>
      <c r="L7862">
        <v>49</v>
      </c>
      <c r="M7862">
        <v>304</v>
      </c>
      <c r="N7862" t="str">
        <f>_xlfn.XLOOKUP(Orders[[#This Row],[_ProductID]],Products!A:A,Products!C:C)</f>
        <v>Electronics</v>
      </c>
      <c r="O7862">
        <v>25</v>
      </c>
      <c r="P7862">
        <v>0.1</v>
      </c>
      <c r="Q7862" s="2">
        <v>844.2</v>
      </c>
      <c r="R7862" s="2">
        <v>565.61400000000003</v>
      </c>
      <c r="S7862" s="2">
        <v>4558.6800000000012</v>
      </c>
      <c r="T7862" s="2">
        <v>1164.996000000001</v>
      </c>
    </row>
    <row r="7863" spans="1:20" x14ac:dyDescent="0.25">
      <c r="A7863" t="s">
        <v>140</v>
      </c>
      <c r="B7863" t="s">
        <v>1</v>
      </c>
      <c r="C7863" t="s">
        <v>15</v>
      </c>
      <c r="D7863" s="1">
        <v>43200</v>
      </c>
      <c r="E7863" s="1">
        <v>43266</v>
      </c>
      <c r="F7863" s="1">
        <v>43286</v>
      </c>
      <c r="G7863" s="1">
        <v>43271</v>
      </c>
      <c r="H7863" s="13">
        <f>Orders[[#This Row],[DeliveryDate]]-Orders[[#This Row],[OrderDate]]</f>
        <v>5</v>
      </c>
      <c r="I7863" t="s">
        <v>3</v>
      </c>
      <c r="J7863" t="str">
        <f>_xlfn.XLOOKUP(Orders[[#This Row],[_SalesRepID]],'Sales team'!A:A,'Sales team'!B:B)</f>
        <v>Keith Griffin</v>
      </c>
      <c r="K7863">
        <v>2</v>
      </c>
      <c r="L7863">
        <v>6</v>
      </c>
      <c r="M7863">
        <v>31</v>
      </c>
      <c r="N7863" t="str">
        <f>_xlfn.XLOOKUP(Orders[[#This Row],[_ProductID]],Products!A:A,Products!C:C)</f>
        <v>Home décor</v>
      </c>
      <c r="O7863">
        <v>27</v>
      </c>
      <c r="P7863">
        <v>0.05</v>
      </c>
      <c r="Q7863" s="2">
        <v>261.3</v>
      </c>
      <c r="R7863" s="2">
        <v>112.35900000000001</v>
      </c>
      <c r="S7863" s="2">
        <v>1737.645</v>
      </c>
      <c r="T7863" s="2">
        <v>951.13199999999995</v>
      </c>
    </row>
    <row r="7864" spans="1:20" x14ac:dyDescent="0.25">
      <c r="A7864" t="s">
        <v>141</v>
      </c>
      <c r="B7864" t="s">
        <v>5</v>
      </c>
      <c r="C7864" t="s">
        <v>46</v>
      </c>
      <c r="D7864" s="1">
        <v>43100</v>
      </c>
      <c r="E7864" s="1">
        <v>43266</v>
      </c>
      <c r="F7864" s="1">
        <v>43287</v>
      </c>
      <c r="G7864" s="1">
        <v>43283</v>
      </c>
      <c r="H7864" s="13">
        <f>Orders[[#This Row],[DeliveryDate]]-Orders[[#This Row],[OrderDate]]</f>
        <v>17</v>
      </c>
      <c r="I7864" t="s">
        <v>3</v>
      </c>
      <c r="J7864" t="str">
        <f>_xlfn.XLOOKUP(Orders[[#This Row],[_SalesRepID]],'Sales team'!A:A,'Sales team'!B:B)</f>
        <v>Nicholas Cunningham</v>
      </c>
      <c r="K7864">
        <v>19</v>
      </c>
      <c r="L7864">
        <v>47</v>
      </c>
      <c r="M7864">
        <v>71</v>
      </c>
      <c r="N7864" t="str">
        <f>_xlfn.XLOOKUP(Orders[[#This Row],[_ProductID]],Products!A:A,Products!C:C)</f>
        <v>Home décor</v>
      </c>
      <c r="O7864">
        <v>33</v>
      </c>
      <c r="P7864">
        <v>0.05</v>
      </c>
      <c r="Q7864" s="2">
        <v>3999.9</v>
      </c>
      <c r="R7864" s="2">
        <v>2359.9409999999998</v>
      </c>
      <c r="S7864" s="2">
        <v>7599.8099999999995</v>
      </c>
      <c r="T7864" s="2">
        <v>2879.9279999999999</v>
      </c>
    </row>
    <row r="7865" spans="1:20" x14ac:dyDescent="0.25">
      <c r="A7865" t="s">
        <v>142</v>
      </c>
      <c r="B7865" t="s">
        <v>1</v>
      </c>
      <c r="C7865" t="s">
        <v>2</v>
      </c>
      <c r="D7865" s="1">
        <v>43100</v>
      </c>
      <c r="E7865" s="1">
        <v>43266</v>
      </c>
      <c r="F7865" s="1">
        <v>43276</v>
      </c>
      <c r="G7865" s="1">
        <v>43285</v>
      </c>
      <c r="H7865" s="13">
        <f>Orders[[#This Row],[DeliveryDate]]-Orders[[#This Row],[OrderDate]]</f>
        <v>19</v>
      </c>
      <c r="I7865" t="s">
        <v>3</v>
      </c>
      <c r="J7865" t="str">
        <f>_xlfn.XLOOKUP(Orders[[#This Row],[_SalesRepID]],'Sales team'!A:A,'Sales team'!B:B)</f>
        <v>Chris Armstrong</v>
      </c>
      <c r="K7865">
        <v>4</v>
      </c>
      <c r="L7865">
        <v>32</v>
      </c>
      <c r="M7865">
        <v>250</v>
      </c>
      <c r="N7865" t="str">
        <f>_xlfn.XLOOKUP(Orders[[#This Row],[_ProductID]],Products!A:A,Products!C:C)</f>
        <v>Outdoor</v>
      </c>
      <c r="O7865">
        <v>18</v>
      </c>
      <c r="P7865">
        <v>0.05</v>
      </c>
      <c r="Q7865" s="2">
        <v>1112.2</v>
      </c>
      <c r="R7865" s="2">
        <v>811.90600000000006</v>
      </c>
      <c r="S7865" s="2">
        <v>6339.54</v>
      </c>
      <c r="T7865" s="2">
        <v>1468.1039999999994</v>
      </c>
    </row>
    <row r="7866" spans="1:20" x14ac:dyDescent="0.25">
      <c r="A7866" t="s">
        <v>143</v>
      </c>
      <c r="B7866" t="s">
        <v>1</v>
      </c>
      <c r="C7866" t="s">
        <v>6</v>
      </c>
      <c r="D7866" s="1">
        <v>43200</v>
      </c>
      <c r="E7866" s="1">
        <v>43266</v>
      </c>
      <c r="F7866" s="1">
        <v>43277</v>
      </c>
      <c r="G7866" s="1">
        <v>43298</v>
      </c>
      <c r="H7866" s="13">
        <f>Orders[[#This Row],[DeliveryDate]]-Orders[[#This Row],[OrderDate]]</f>
        <v>32</v>
      </c>
      <c r="I7866" t="s">
        <v>3</v>
      </c>
      <c r="J7866" t="str">
        <f>_xlfn.XLOOKUP(Orders[[#This Row],[_SalesRepID]],'Sales team'!A:A,'Sales team'!B:B)</f>
        <v>Jonathan Hawkins</v>
      </c>
      <c r="K7866">
        <v>10</v>
      </c>
      <c r="L7866">
        <v>18</v>
      </c>
      <c r="M7866">
        <v>167</v>
      </c>
      <c r="N7866" t="str">
        <f>_xlfn.XLOOKUP(Orders[[#This Row],[_ProductID]],Products!A:A,Products!C:C)</f>
        <v>Home décor</v>
      </c>
      <c r="O7866">
        <v>2</v>
      </c>
      <c r="P7866">
        <v>7.4999999999999997E-2</v>
      </c>
      <c r="Q7866" s="2">
        <v>2633.1</v>
      </c>
      <c r="R7866" s="2">
        <v>1843.1699999999998</v>
      </c>
      <c r="S7866" s="2">
        <v>4871.2349999999997</v>
      </c>
      <c r="T7866" s="2">
        <v>1184.895</v>
      </c>
    </row>
    <row r="7867" spans="1:20" x14ac:dyDescent="0.25">
      <c r="A7867" t="s">
        <v>144</v>
      </c>
      <c r="B7867" t="s">
        <v>8</v>
      </c>
      <c r="C7867" t="s">
        <v>6</v>
      </c>
      <c r="D7867" s="1">
        <v>43100</v>
      </c>
      <c r="E7867" s="1">
        <v>43266</v>
      </c>
      <c r="F7867" s="1">
        <v>43290</v>
      </c>
      <c r="G7867" s="1">
        <v>43298</v>
      </c>
      <c r="H7867" s="13">
        <f>Orders[[#This Row],[DeliveryDate]]-Orders[[#This Row],[OrderDate]]</f>
        <v>32</v>
      </c>
      <c r="I7867" t="s">
        <v>3</v>
      </c>
      <c r="J7867" t="str">
        <f>_xlfn.XLOOKUP(Orders[[#This Row],[_SalesRepID]],'Sales team'!A:A,'Sales team'!B:B)</f>
        <v>Joe Price</v>
      </c>
      <c r="K7867">
        <v>22</v>
      </c>
      <c r="L7867">
        <v>8</v>
      </c>
      <c r="M7867">
        <v>132</v>
      </c>
      <c r="N7867" t="str">
        <f>_xlfn.XLOOKUP(Orders[[#This Row],[_ProductID]],Products!A:A,Products!C:C)</f>
        <v>Kitchen &amp; Dining</v>
      </c>
      <c r="O7867">
        <v>4</v>
      </c>
      <c r="P7867">
        <v>0.2</v>
      </c>
      <c r="Q7867" s="2">
        <v>1018.4</v>
      </c>
      <c r="R7867" s="2">
        <v>631.40800000000002</v>
      </c>
      <c r="S7867" s="2">
        <v>4888.32</v>
      </c>
      <c r="T7867" s="2">
        <v>1099.8719999999994</v>
      </c>
    </row>
    <row r="7868" spans="1:20" x14ac:dyDescent="0.25">
      <c r="A7868" t="s">
        <v>145</v>
      </c>
      <c r="B7868" t="s">
        <v>1</v>
      </c>
      <c r="C7868" t="s">
        <v>15</v>
      </c>
      <c r="D7868" s="1">
        <v>43200</v>
      </c>
      <c r="E7868" s="1">
        <v>43266</v>
      </c>
      <c r="F7868" s="1">
        <v>43278</v>
      </c>
      <c r="G7868" s="1">
        <v>43287</v>
      </c>
      <c r="H7868" s="13">
        <f>Orders[[#This Row],[DeliveryDate]]-Orders[[#This Row],[OrderDate]]</f>
        <v>21</v>
      </c>
      <c r="I7868" t="s">
        <v>3</v>
      </c>
      <c r="J7868" t="str">
        <f>_xlfn.XLOOKUP(Orders[[#This Row],[_SalesRepID]],'Sales team'!A:A,'Sales team'!B:B)</f>
        <v>Adam Hernandez</v>
      </c>
      <c r="K7868">
        <v>1</v>
      </c>
      <c r="L7868">
        <v>24</v>
      </c>
      <c r="M7868">
        <v>56</v>
      </c>
      <c r="N7868" t="str">
        <f>_xlfn.XLOOKUP(Orders[[#This Row],[_ProductID]],Products!A:A,Products!C:C)</f>
        <v>Home décor</v>
      </c>
      <c r="O7868">
        <v>21</v>
      </c>
      <c r="P7868">
        <v>0.15</v>
      </c>
      <c r="Q7868" s="2">
        <v>5219.3</v>
      </c>
      <c r="R7868" s="2">
        <v>3444.7380000000003</v>
      </c>
      <c r="S7868" s="2">
        <v>17745.62</v>
      </c>
      <c r="T7868" s="2">
        <v>3966.6679999999978</v>
      </c>
    </row>
    <row r="7869" spans="1:20" x14ac:dyDescent="0.25">
      <c r="A7869" t="s">
        <v>146</v>
      </c>
      <c r="B7869" t="s">
        <v>8</v>
      </c>
      <c r="C7869" t="s">
        <v>2</v>
      </c>
      <c r="D7869" s="1">
        <v>43200</v>
      </c>
      <c r="E7869" s="1">
        <v>43266</v>
      </c>
      <c r="F7869" s="1">
        <v>43294</v>
      </c>
      <c r="G7869" s="1">
        <v>43276</v>
      </c>
      <c r="H7869" s="13">
        <f>Orders[[#This Row],[DeliveryDate]]-Orders[[#This Row],[OrderDate]]</f>
        <v>10</v>
      </c>
      <c r="I7869" t="s">
        <v>3</v>
      </c>
      <c r="J7869" t="str">
        <f>_xlfn.XLOOKUP(Orders[[#This Row],[_SalesRepID]],'Sales team'!A:A,'Sales team'!B:B)</f>
        <v>Samuel Fowler</v>
      </c>
      <c r="K7869">
        <v>21</v>
      </c>
      <c r="L7869">
        <v>11</v>
      </c>
      <c r="M7869">
        <v>259</v>
      </c>
      <c r="N7869" t="str">
        <f>_xlfn.XLOOKUP(Orders[[#This Row],[_ProductID]],Products!A:A,Products!C:C)</f>
        <v>Home décor</v>
      </c>
      <c r="O7869">
        <v>26</v>
      </c>
      <c r="P7869">
        <v>0.15</v>
      </c>
      <c r="Q7869" s="2">
        <v>3999.9</v>
      </c>
      <c r="R7869" s="2">
        <v>2359.9409999999998</v>
      </c>
      <c r="S7869" s="2">
        <v>3399.915</v>
      </c>
      <c r="T7869" s="2">
        <v>1039.9740000000002</v>
      </c>
    </row>
    <row r="7870" spans="1:20" x14ac:dyDescent="0.25">
      <c r="A7870" t="s">
        <v>123</v>
      </c>
      <c r="B7870" t="s">
        <v>5</v>
      </c>
      <c r="C7870" t="s">
        <v>15</v>
      </c>
      <c r="D7870" s="1">
        <v>43100</v>
      </c>
      <c r="E7870" s="1">
        <v>43265</v>
      </c>
      <c r="F7870" s="1">
        <v>43268</v>
      </c>
      <c r="G7870" s="1">
        <v>43279</v>
      </c>
      <c r="H7870" s="13">
        <f>Orders[[#This Row],[DeliveryDate]]-Orders[[#This Row],[OrderDate]]</f>
        <v>14</v>
      </c>
      <c r="I7870" t="s">
        <v>3</v>
      </c>
      <c r="J7870" t="str">
        <f>_xlfn.XLOOKUP(Orders[[#This Row],[_SalesRepID]],'Sales team'!A:A,'Sales team'!B:B)</f>
        <v>Anthony Torres</v>
      </c>
      <c r="K7870">
        <v>20</v>
      </c>
      <c r="L7870">
        <v>12</v>
      </c>
      <c r="M7870">
        <v>40</v>
      </c>
      <c r="N7870" t="str">
        <f>_xlfn.XLOOKUP(Orders[[#This Row],[_ProductID]],Products!A:A,Products!C:C)</f>
        <v>Home décor</v>
      </c>
      <c r="O7870">
        <v>11</v>
      </c>
      <c r="P7870">
        <v>0.3</v>
      </c>
      <c r="Q7870" s="2">
        <v>1715.2</v>
      </c>
      <c r="R7870" s="2">
        <v>857.6</v>
      </c>
      <c r="S7870" s="2">
        <v>1200.6399999999999</v>
      </c>
      <c r="T7870" s="2">
        <v>343.03999999999985</v>
      </c>
    </row>
    <row r="7871" spans="1:20" x14ac:dyDescent="0.25">
      <c r="A7871" t="s">
        <v>124</v>
      </c>
      <c r="B7871" t="s">
        <v>1</v>
      </c>
      <c r="C7871" t="s">
        <v>13</v>
      </c>
      <c r="D7871" s="1">
        <v>43200</v>
      </c>
      <c r="E7871" s="1">
        <v>43265</v>
      </c>
      <c r="F7871" s="1">
        <v>43287</v>
      </c>
      <c r="G7871" s="1">
        <v>43283</v>
      </c>
      <c r="H7871" s="13">
        <f>Orders[[#This Row],[DeliveryDate]]-Orders[[#This Row],[OrderDate]]</f>
        <v>18</v>
      </c>
      <c r="I7871" t="s">
        <v>3</v>
      </c>
      <c r="J7871" t="str">
        <f>_xlfn.XLOOKUP(Orders[[#This Row],[_SalesRepID]],'Sales team'!A:A,'Sales team'!B:B)</f>
        <v>Joshua Bennett</v>
      </c>
      <c r="K7871">
        <v>6</v>
      </c>
      <c r="L7871">
        <v>25</v>
      </c>
      <c r="M7871">
        <v>288</v>
      </c>
      <c r="N7871" t="str">
        <f>_xlfn.XLOOKUP(Orders[[#This Row],[_ProductID]],Products!A:A,Products!C:C)</f>
        <v>Home décor</v>
      </c>
      <c r="O7871">
        <v>32</v>
      </c>
      <c r="P7871">
        <v>0.15</v>
      </c>
      <c r="Q7871" s="2">
        <v>3932.9</v>
      </c>
      <c r="R7871" s="2">
        <v>1691.1469999999999</v>
      </c>
      <c r="S7871" s="2">
        <v>23400.754999999997</v>
      </c>
      <c r="T7871" s="2">
        <v>11562.725999999999</v>
      </c>
    </row>
    <row r="7872" spans="1:20" x14ac:dyDescent="0.25">
      <c r="A7872" t="s">
        <v>125</v>
      </c>
      <c r="B7872" t="s">
        <v>1</v>
      </c>
      <c r="C7872" t="s">
        <v>6</v>
      </c>
      <c r="D7872" s="1">
        <v>43100</v>
      </c>
      <c r="E7872" s="1">
        <v>43265</v>
      </c>
      <c r="F7872" s="1">
        <v>43270</v>
      </c>
      <c r="G7872" s="1">
        <v>43287</v>
      </c>
      <c r="H7872" s="13">
        <f>Orders[[#This Row],[DeliveryDate]]-Orders[[#This Row],[OrderDate]]</f>
        <v>22</v>
      </c>
      <c r="I7872" t="s">
        <v>3</v>
      </c>
      <c r="J7872" t="str">
        <f>_xlfn.XLOOKUP(Orders[[#This Row],[_SalesRepID]],'Sales team'!A:A,'Sales team'!B:B)</f>
        <v>Keith Griffin</v>
      </c>
      <c r="K7872">
        <v>2</v>
      </c>
      <c r="L7872">
        <v>13</v>
      </c>
      <c r="M7872">
        <v>169</v>
      </c>
      <c r="N7872" t="str">
        <f>_xlfn.XLOOKUP(Orders[[#This Row],[_ProductID]],Products!A:A,Products!C:C)</f>
        <v>Home décor</v>
      </c>
      <c r="O7872">
        <v>40</v>
      </c>
      <c r="P7872">
        <v>0.05</v>
      </c>
      <c r="Q7872" s="2">
        <v>2546</v>
      </c>
      <c r="R7872" s="2">
        <v>1909.5</v>
      </c>
      <c r="S7872" s="2">
        <v>4837.3999999999996</v>
      </c>
      <c r="T7872" s="2">
        <v>1018.3999999999996</v>
      </c>
    </row>
    <row r="7873" spans="1:20" x14ac:dyDescent="0.25">
      <c r="A7873" t="s">
        <v>126</v>
      </c>
      <c r="B7873" t="s">
        <v>5</v>
      </c>
      <c r="C7873" t="s">
        <v>13</v>
      </c>
      <c r="D7873" s="1">
        <v>43100</v>
      </c>
      <c r="E7873" s="1">
        <v>43265</v>
      </c>
      <c r="F7873" s="1">
        <v>43277</v>
      </c>
      <c r="G7873" s="1">
        <v>43283</v>
      </c>
      <c r="H7873" s="13">
        <f>Orders[[#This Row],[DeliveryDate]]-Orders[[#This Row],[OrderDate]]</f>
        <v>18</v>
      </c>
      <c r="I7873" t="s">
        <v>3</v>
      </c>
      <c r="J7873" t="str">
        <f>_xlfn.XLOOKUP(Orders[[#This Row],[_SalesRepID]],'Sales team'!A:A,'Sales team'!B:B)</f>
        <v>Roger Alexander</v>
      </c>
      <c r="K7873">
        <v>15</v>
      </c>
      <c r="L7873">
        <v>18</v>
      </c>
      <c r="M7873">
        <v>277</v>
      </c>
      <c r="N7873" t="str">
        <f>_xlfn.XLOOKUP(Orders[[#This Row],[_ProductID]],Products!A:A,Products!C:C)</f>
        <v>Home décor</v>
      </c>
      <c r="O7873">
        <v>21</v>
      </c>
      <c r="P7873">
        <v>7.4999999999999997E-2</v>
      </c>
      <c r="Q7873" s="2">
        <v>837.5</v>
      </c>
      <c r="R7873" s="2">
        <v>603</v>
      </c>
      <c r="S7873" s="2">
        <v>774.6875</v>
      </c>
      <c r="T7873" s="2">
        <v>171.6875</v>
      </c>
    </row>
    <row r="7874" spans="1:20" x14ac:dyDescent="0.25">
      <c r="A7874" t="s">
        <v>127</v>
      </c>
      <c r="B7874" t="s">
        <v>5</v>
      </c>
      <c r="C7874" t="s">
        <v>2</v>
      </c>
      <c r="D7874" s="1">
        <v>43200</v>
      </c>
      <c r="E7874" s="1">
        <v>43265</v>
      </c>
      <c r="F7874" s="1">
        <v>43277</v>
      </c>
      <c r="G7874" s="1">
        <v>43297</v>
      </c>
      <c r="H7874" s="13">
        <f>Orders[[#This Row],[DeliveryDate]]-Orders[[#This Row],[OrderDate]]</f>
        <v>32</v>
      </c>
      <c r="I7874" t="s">
        <v>3</v>
      </c>
      <c r="J7874" t="str">
        <f>_xlfn.XLOOKUP(Orders[[#This Row],[_SalesRepID]],'Sales team'!A:A,'Sales team'!B:B)</f>
        <v>Anthony Berry</v>
      </c>
      <c r="K7874">
        <v>16</v>
      </c>
      <c r="L7874">
        <v>3</v>
      </c>
      <c r="M7874">
        <v>219</v>
      </c>
      <c r="N7874" t="str">
        <f>_xlfn.XLOOKUP(Orders[[#This Row],[_ProductID]],Products!A:A,Products!C:C)</f>
        <v>Furniture</v>
      </c>
      <c r="O7874">
        <v>12</v>
      </c>
      <c r="P7874">
        <v>0.15</v>
      </c>
      <c r="Q7874" s="2">
        <v>1809</v>
      </c>
      <c r="R7874" s="2">
        <v>1302.48</v>
      </c>
      <c r="S7874" s="2">
        <v>4612.95</v>
      </c>
      <c r="T7874" s="2">
        <v>705.50999999999976</v>
      </c>
    </row>
    <row r="7875" spans="1:20" x14ac:dyDescent="0.25">
      <c r="A7875" t="s">
        <v>128</v>
      </c>
      <c r="B7875" t="s">
        <v>10</v>
      </c>
      <c r="C7875" t="s">
        <v>13</v>
      </c>
      <c r="D7875" s="1">
        <v>43200</v>
      </c>
      <c r="E7875" s="1">
        <v>43265</v>
      </c>
      <c r="F7875" s="1">
        <v>43280</v>
      </c>
      <c r="G7875" s="1">
        <v>43287</v>
      </c>
      <c r="H7875" s="13">
        <f>Orders[[#This Row],[DeliveryDate]]-Orders[[#This Row],[OrderDate]]</f>
        <v>22</v>
      </c>
      <c r="I7875" t="s">
        <v>3</v>
      </c>
      <c r="J7875" t="str">
        <f>_xlfn.XLOOKUP(Orders[[#This Row],[_SalesRepID]],'Sales team'!A:A,'Sales team'!B:B)</f>
        <v>Donald Reynolds</v>
      </c>
      <c r="K7875">
        <v>26</v>
      </c>
      <c r="L7875">
        <v>25</v>
      </c>
      <c r="M7875">
        <v>306</v>
      </c>
      <c r="N7875" t="str">
        <f>_xlfn.XLOOKUP(Orders[[#This Row],[_ProductID]],Products!A:A,Products!C:C)</f>
        <v>Home décor</v>
      </c>
      <c r="O7875">
        <v>11</v>
      </c>
      <c r="P7875">
        <v>7.4999999999999997E-2</v>
      </c>
      <c r="Q7875" s="2">
        <v>857.6</v>
      </c>
      <c r="R7875" s="2">
        <v>514.55999999999995</v>
      </c>
      <c r="S7875" s="2">
        <v>6346.2400000000007</v>
      </c>
      <c r="T7875" s="2">
        <v>2229.7600000000011</v>
      </c>
    </row>
    <row r="7876" spans="1:20" x14ac:dyDescent="0.25">
      <c r="A7876" t="s">
        <v>129</v>
      </c>
      <c r="B7876" t="s">
        <v>1</v>
      </c>
      <c r="C7876" t="s">
        <v>15</v>
      </c>
      <c r="D7876" s="1">
        <v>43100</v>
      </c>
      <c r="E7876" s="1">
        <v>43265</v>
      </c>
      <c r="F7876" s="1">
        <v>43281</v>
      </c>
      <c r="G7876" s="1">
        <v>43286</v>
      </c>
      <c r="H7876" s="13">
        <f>Orders[[#This Row],[DeliveryDate]]-Orders[[#This Row],[OrderDate]]</f>
        <v>21</v>
      </c>
      <c r="I7876" t="s">
        <v>3</v>
      </c>
      <c r="J7876" t="str">
        <f>_xlfn.XLOOKUP(Orders[[#This Row],[_SalesRepID]],'Sales team'!A:A,'Sales team'!B:B)</f>
        <v>George Lewis</v>
      </c>
      <c r="K7876">
        <v>8</v>
      </c>
      <c r="L7876">
        <v>11</v>
      </c>
      <c r="M7876">
        <v>7</v>
      </c>
      <c r="N7876" t="str">
        <f>_xlfn.XLOOKUP(Orders[[#This Row],[_ProductID]],Products!A:A,Products!C:C)</f>
        <v>Furniture</v>
      </c>
      <c r="O7876">
        <v>22</v>
      </c>
      <c r="P7876">
        <v>0.05</v>
      </c>
      <c r="Q7876" s="2">
        <v>1748.7</v>
      </c>
      <c r="R7876" s="2">
        <v>1101.681</v>
      </c>
      <c r="S7876" s="2">
        <v>9967.59</v>
      </c>
      <c r="T7876" s="2">
        <v>3357.5039999999999</v>
      </c>
    </row>
    <row r="7877" spans="1:20" x14ac:dyDescent="0.25">
      <c r="A7877" t="s">
        <v>130</v>
      </c>
      <c r="B7877" t="s">
        <v>10</v>
      </c>
      <c r="C7877" t="s">
        <v>46</v>
      </c>
      <c r="D7877" s="1">
        <v>43100</v>
      </c>
      <c r="E7877" s="1">
        <v>43265</v>
      </c>
      <c r="F7877" s="1">
        <v>43267</v>
      </c>
      <c r="G7877" s="1">
        <v>43292</v>
      </c>
      <c r="H7877" s="13">
        <f>Orders[[#This Row],[DeliveryDate]]-Orders[[#This Row],[OrderDate]]</f>
        <v>27</v>
      </c>
      <c r="I7877" t="s">
        <v>3</v>
      </c>
      <c r="J7877" t="str">
        <f>_xlfn.XLOOKUP(Orders[[#This Row],[_SalesRepID]],'Sales team'!A:A,'Sales team'!B:B)</f>
        <v>Carlos Miller</v>
      </c>
      <c r="K7877">
        <v>28</v>
      </c>
      <c r="L7877">
        <v>44</v>
      </c>
      <c r="M7877">
        <v>78</v>
      </c>
      <c r="N7877" t="str">
        <f>_xlfn.XLOOKUP(Orders[[#This Row],[_ProductID]],Products!A:A,Products!C:C)</f>
        <v>Kitchen &amp; Dining</v>
      </c>
      <c r="O7877">
        <v>4</v>
      </c>
      <c r="P7877">
        <v>7.4999999999999997E-2</v>
      </c>
      <c r="Q7877" s="2">
        <v>1266.3</v>
      </c>
      <c r="R7877" s="2">
        <v>582.49800000000005</v>
      </c>
      <c r="S7877" s="2">
        <v>1171.3275000000001</v>
      </c>
      <c r="T7877" s="2">
        <v>588.82950000000005</v>
      </c>
    </row>
    <row r="7878" spans="1:20" x14ac:dyDescent="0.25">
      <c r="A7878" t="s">
        <v>131</v>
      </c>
      <c r="B7878" t="s">
        <v>1</v>
      </c>
      <c r="C7878" t="s">
        <v>15</v>
      </c>
      <c r="D7878" s="1">
        <v>43100</v>
      </c>
      <c r="E7878" s="1">
        <v>43265</v>
      </c>
      <c r="F7878" s="1">
        <v>43267</v>
      </c>
      <c r="G7878" s="1">
        <v>43283</v>
      </c>
      <c r="H7878" s="13">
        <f>Orders[[#This Row],[DeliveryDate]]-Orders[[#This Row],[OrderDate]]</f>
        <v>18</v>
      </c>
      <c r="I7878" t="s">
        <v>3</v>
      </c>
      <c r="J7878" t="str">
        <f>_xlfn.XLOOKUP(Orders[[#This Row],[_SalesRepID]],'Sales team'!A:A,'Sales team'!B:B)</f>
        <v>Jerry Green</v>
      </c>
      <c r="K7878">
        <v>3</v>
      </c>
      <c r="L7878">
        <v>30</v>
      </c>
      <c r="M7878">
        <v>28</v>
      </c>
      <c r="N7878" t="str">
        <f>_xlfn.XLOOKUP(Orders[[#This Row],[_ProductID]],Products!A:A,Products!C:C)</f>
        <v>Outdoor</v>
      </c>
      <c r="O7878">
        <v>9</v>
      </c>
      <c r="P7878">
        <v>0.1</v>
      </c>
      <c r="Q7878" s="2">
        <v>5058.5</v>
      </c>
      <c r="R7878" s="2">
        <v>3591.5349999999999</v>
      </c>
      <c r="S7878" s="2">
        <v>22763.25</v>
      </c>
      <c r="T7878" s="2">
        <v>4805.5750000000007</v>
      </c>
    </row>
    <row r="7879" spans="1:20" x14ac:dyDescent="0.25">
      <c r="A7879" t="s">
        <v>132</v>
      </c>
      <c r="B7879" t="s">
        <v>8</v>
      </c>
      <c r="C7879" t="s">
        <v>15</v>
      </c>
      <c r="D7879" s="1">
        <v>43200</v>
      </c>
      <c r="E7879" s="1">
        <v>43265</v>
      </c>
      <c r="F7879" s="1">
        <v>43279</v>
      </c>
      <c r="G7879" s="1">
        <v>43276</v>
      </c>
      <c r="H7879" s="13">
        <f>Orders[[#This Row],[DeliveryDate]]-Orders[[#This Row],[OrderDate]]</f>
        <v>11</v>
      </c>
      <c r="I7879" t="s">
        <v>3</v>
      </c>
      <c r="J7879" t="str">
        <f>_xlfn.XLOOKUP(Orders[[#This Row],[_SalesRepID]],'Sales team'!A:A,'Sales team'!B:B)</f>
        <v>Joe Price</v>
      </c>
      <c r="K7879">
        <v>22</v>
      </c>
      <c r="L7879">
        <v>38</v>
      </c>
      <c r="M7879">
        <v>39</v>
      </c>
      <c r="N7879" t="str">
        <f>_xlfn.XLOOKUP(Orders[[#This Row],[_ProductID]],Products!A:A,Products!C:C)</f>
        <v>Electronics</v>
      </c>
      <c r="O7879">
        <v>6</v>
      </c>
      <c r="P7879">
        <v>0.05</v>
      </c>
      <c r="Q7879" s="2">
        <v>958.1</v>
      </c>
      <c r="R7879" s="2">
        <v>795.22299999999996</v>
      </c>
      <c r="S7879" s="2">
        <v>6371.3649999999998</v>
      </c>
      <c r="T7879" s="2">
        <v>804.80400000000009</v>
      </c>
    </row>
    <row r="7880" spans="1:20" x14ac:dyDescent="0.25">
      <c r="A7880" t="s">
        <v>133</v>
      </c>
      <c r="B7880" t="s">
        <v>5</v>
      </c>
      <c r="C7880" t="s">
        <v>6</v>
      </c>
      <c r="D7880" s="1">
        <v>43100</v>
      </c>
      <c r="E7880" s="1">
        <v>43265</v>
      </c>
      <c r="F7880" s="1">
        <v>43291</v>
      </c>
      <c r="G7880" s="1">
        <v>43293</v>
      </c>
      <c r="H7880" s="13">
        <f>Orders[[#This Row],[DeliveryDate]]-Orders[[#This Row],[OrderDate]]</f>
        <v>28</v>
      </c>
      <c r="I7880" t="s">
        <v>3</v>
      </c>
      <c r="J7880" t="str">
        <f>_xlfn.XLOOKUP(Orders[[#This Row],[_SalesRepID]],'Sales team'!A:A,'Sales team'!B:B)</f>
        <v>Nicholas Cunningham</v>
      </c>
      <c r="K7880">
        <v>19</v>
      </c>
      <c r="L7880">
        <v>47</v>
      </c>
      <c r="M7880">
        <v>122</v>
      </c>
      <c r="N7880" t="str">
        <f>_xlfn.XLOOKUP(Orders[[#This Row],[_ProductID]],Products!A:A,Products!C:C)</f>
        <v>Home décor</v>
      </c>
      <c r="O7880">
        <v>2</v>
      </c>
      <c r="P7880">
        <v>0.15</v>
      </c>
      <c r="Q7880" s="2">
        <v>1802.3</v>
      </c>
      <c r="R7880" s="2">
        <v>756.96600000000001</v>
      </c>
      <c r="S7880" s="2">
        <v>12255.64</v>
      </c>
      <c r="T7880" s="2">
        <v>6199.9119999999994</v>
      </c>
    </row>
    <row r="7881" spans="1:20" x14ac:dyDescent="0.25">
      <c r="A7881" t="s">
        <v>114</v>
      </c>
      <c r="B7881" t="s">
        <v>5</v>
      </c>
      <c r="C7881" t="s">
        <v>6</v>
      </c>
      <c r="D7881" s="1">
        <v>43100</v>
      </c>
      <c r="E7881" s="1">
        <v>43264</v>
      </c>
      <c r="F7881" s="1">
        <v>43278</v>
      </c>
      <c r="G7881" s="1">
        <v>43285</v>
      </c>
      <c r="H7881" s="13">
        <f>Orders[[#This Row],[DeliveryDate]]-Orders[[#This Row],[OrderDate]]</f>
        <v>21</v>
      </c>
      <c r="I7881" t="s">
        <v>3</v>
      </c>
      <c r="J7881" t="str">
        <f>_xlfn.XLOOKUP(Orders[[#This Row],[_SalesRepID]],'Sales team'!A:A,'Sales team'!B:B)</f>
        <v>Carl Nguyen</v>
      </c>
      <c r="K7881">
        <v>12</v>
      </c>
      <c r="L7881">
        <v>38</v>
      </c>
      <c r="M7881">
        <v>175</v>
      </c>
      <c r="N7881" t="str">
        <f>_xlfn.XLOOKUP(Orders[[#This Row],[_ProductID]],Products!A:A,Products!C:C)</f>
        <v>Home décor</v>
      </c>
      <c r="O7881">
        <v>43</v>
      </c>
      <c r="P7881">
        <v>0.1</v>
      </c>
      <c r="Q7881" s="2">
        <v>2532.6</v>
      </c>
      <c r="R7881" s="2">
        <v>2051.4059999999999</v>
      </c>
      <c r="S7881" s="2">
        <v>4558.68</v>
      </c>
      <c r="T7881" s="2">
        <v>455.86800000000039</v>
      </c>
    </row>
    <row r="7882" spans="1:20" x14ac:dyDescent="0.25">
      <c r="A7882" t="s">
        <v>115</v>
      </c>
      <c r="B7882" t="s">
        <v>5</v>
      </c>
      <c r="C7882" t="s">
        <v>6</v>
      </c>
      <c r="D7882" s="1">
        <v>43200</v>
      </c>
      <c r="E7882" s="1">
        <v>43264</v>
      </c>
      <c r="F7882" s="1">
        <v>43276</v>
      </c>
      <c r="G7882" s="1">
        <v>43286</v>
      </c>
      <c r="H7882" s="13">
        <f>Orders[[#This Row],[DeliveryDate]]-Orders[[#This Row],[OrderDate]]</f>
        <v>22</v>
      </c>
      <c r="I7882" t="s">
        <v>3</v>
      </c>
      <c r="J7882" t="str">
        <f>_xlfn.XLOOKUP(Orders[[#This Row],[_SalesRepID]],'Sales team'!A:A,'Sales team'!B:B)</f>
        <v>Paul Holmes</v>
      </c>
      <c r="K7882">
        <v>14</v>
      </c>
      <c r="L7882">
        <v>14</v>
      </c>
      <c r="M7882">
        <v>95</v>
      </c>
      <c r="N7882" t="str">
        <f>_xlfn.XLOOKUP(Orders[[#This Row],[_ProductID]],Products!A:A,Products!C:C)</f>
        <v>Kitchen &amp; Dining</v>
      </c>
      <c r="O7882">
        <v>1</v>
      </c>
      <c r="P7882">
        <v>7.4999999999999997E-2</v>
      </c>
      <c r="Q7882" s="2">
        <v>5916.1</v>
      </c>
      <c r="R7882" s="2">
        <v>4673.7190000000001</v>
      </c>
      <c r="S7882" s="2">
        <v>21889.570000000003</v>
      </c>
      <c r="T7882" s="2">
        <v>3194.6940000000031</v>
      </c>
    </row>
    <row r="7883" spans="1:20" x14ac:dyDescent="0.25">
      <c r="A7883" t="s">
        <v>116</v>
      </c>
      <c r="B7883" t="s">
        <v>5</v>
      </c>
      <c r="C7883" t="s">
        <v>2</v>
      </c>
      <c r="D7883" s="1">
        <v>43100</v>
      </c>
      <c r="E7883" s="1">
        <v>43264</v>
      </c>
      <c r="F7883" s="1">
        <v>43274</v>
      </c>
      <c r="G7883" s="1">
        <v>43291</v>
      </c>
      <c r="H7883" s="13">
        <f>Orders[[#This Row],[DeliveryDate]]-Orders[[#This Row],[OrderDate]]</f>
        <v>27</v>
      </c>
      <c r="I7883" t="s">
        <v>3</v>
      </c>
      <c r="J7883" t="str">
        <f>_xlfn.XLOOKUP(Orders[[#This Row],[_SalesRepID]],'Sales team'!A:A,'Sales team'!B:B)</f>
        <v>Todd Roberts</v>
      </c>
      <c r="K7883">
        <v>13</v>
      </c>
      <c r="L7883">
        <v>34</v>
      </c>
      <c r="M7883">
        <v>231</v>
      </c>
      <c r="N7883" t="str">
        <f>_xlfn.XLOOKUP(Orders[[#This Row],[_ProductID]],Products!A:A,Products!C:C)</f>
        <v>Home décor</v>
      </c>
      <c r="O7883">
        <v>31</v>
      </c>
      <c r="P7883">
        <v>7.4999999999999997E-2</v>
      </c>
      <c r="Q7883" s="2">
        <v>2887.7000000000003</v>
      </c>
      <c r="R7883" s="2">
        <v>1443.8500000000001</v>
      </c>
      <c r="S7883" s="2">
        <v>2671.1225000000004</v>
      </c>
      <c r="T7883" s="2">
        <v>1227.2725000000003</v>
      </c>
    </row>
    <row r="7884" spans="1:20" x14ac:dyDescent="0.25">
      <c r="A7884" t="s">
        <v>117</v>
      </c>
      <c r="B7884" t="s">
        <v>1</v>
      </c>
      <c r="C7884" t="s">
        <v>6</v>
      </c>
      <c r="D7884" s="1">
        <v>43100</v>
      </c>
      <c r="E7884" s="1">
        <v>43264</v>
      </c>
      <c r="F7884" s="1">
        <v>43271</v>
      </c>
      <c r="G7884" s="1">
        <v>43272</v>
      </c>
      <c r="H7884" s="13">
        <f>Orders[[#This Row],[DeliveryDate]]-Orders[[#This Row],[OrderDate]]</f>
        <v>8</v>
      </c>
      <c r="I7884" t="s">
        <v>3</v>
      </c>
      <c r="J7884" t="str">
        <f>_xlfn.XLOOKUP(Orders[[#This Row],[_SalesRepID]],'Sales team'!A:A,'Sales team'!B:B)</f>
        <v>Adam Hernandez</v>
      </c>
      <c r="K7884">
        <v>1</v>
      </c>
      <c r="L7884">
        <v>13</v>
      </c>
      <c r="M7884">
        <v>199</v>
      </c>
      <c r="N7884" t="str">
        <f>_xlfn.XLOOKUP(Orders[[#This Row],[_ProductID]],Products!A:A,Products!C:C)</f>
        <v>Home décor</v>
      </c>
      <c r="O7884">
        <v>11</v>
      </c>
      <c r="P7884">
        <v>0.1</v>
      </c>
      <c r="Q7884" s="2">
        <v>1855.9</v>
      </c>
      <c r="R7884" s="2">
        <v>1447.6020000000001</v>
      </c>
      <c r="S7884" s="2">
        <v>11692.170000000002</v>
      </c>
      <c r="T7884" s="2">
        <v>1558.9560000000019</v>
      </c>
    </row>
    <row r="7885" spans="1:20" x14ac:dyDescent="0.25">
      <c r="A7885" t="s">
        <v>118</v>
      </c>
      <c r="B7885" t="s">
        <v>1</v>
      </c>
      <c r="C7885" t="s">
        <v>15</v>
      </c>
      <c r="D7885" s="1">
        <v>43200</v>
      </c>
      <c r="E7885" s="1">
        <v>43264</v>
      </c>
      <c r="F7885" s="1">
        <v>43268</v>
      </c>
      <c r="G7885" s="1">
        <v>43279</v>
      </c>
      <c r="H7885" s="13">
        <f>Orders[[#This Row],[DeliveryDate]]-Orders[[#This Row],[OrderDate]]</f>
        <v>15</v>
      </c>
      <c r="I7885" t="s">
        <v>3</v>
      </c>
      <c r="J7885" t="str">
        <f>_xlfn.XLOOKUP(Orders[[#This Row],[_SalesRepID]],'Sales team'!A:A,'Sales team'!B:B)</f>
        <v>Keith Griffin</v>
      </c>
      <c r="K7885">
        <v>2</v>
      </c>
      <c r="L7885">
        <v>5</v>
      </c>
      <c r="M7885">
        <v>58</v>
      </c>
      <c r="N7885" t="str">
        <f>_xlfn.XLOOKUP(Orders[[#This Row],[_ProductID]],Products!A:A,Products!C:C)</f>
        <v>Home décor</v>
      </c>
      <c r="O7885">
        <v>39</v>
      </c>
      <c r="P7885">
        <v>0.1</v>
      </c>
      <c r="Q7885" s="2">
        <v>207.70000000000002</v>
      </c>
      <c r="R7885" s="2">
        <v>135.00500000000002</v>
      </c>
      <c r="S7885" s="2">
        <v>934.65</v>
      </c>
      <c r="T7885" s="2">
        <v>259.62499999999989</v>
      </c>
    </row>
    <row r="7886" spans="1:20" x14ac:dyDescent="0.25">
      <c r="A7886" t="s">
        <v>119</v>
      </c>
      <c r="B7886" t="s">
        <v>1</v>
      </c>
      <c r="C7886" t="s">
        <v>25</v>
      </c>
      <c r="D7886" s="1">
        <v>43100</v>
      </c>
      <c r="E7886" s="1">
        <v>43264</v>
      </c>
      <c r="F7886" s="1">
        <v>43280</v>
      </c>
      <c r="G7886" s="1">
        <v>43285</v>
      </c>
      <c r="H7886" s="13">
        <f>Orders[[#This Row],[DeliveryDate]]-Orders[[#This Row],[OrderDate]]</f>
        <v>21</v>
      </c>
      <c r="I7886" t="s">
        <v>3</v>
      </c>
      <c r="J7886" t="str">
        <f>_xlfn.XLOOKUP(Orders[[#This Row],[_SalesRepID]],'Sales team'!A:A,'Sales team'!B:B)</f>
        <v>Keith Griffin</v>
      </c>
      <c r="K7886">
        <v>2</v>
      </c>
      <c r="L7886">
        <v>2</v>
      </c>
      <c r="M7886">
        <v>345</v>
      </c>
      <c r="N7886" t="str">
        <f>_xlfn.XLOOKUP(Orders[[#This Row],[_ProductID]],Products!A:A,Products!C:C)</f>
        <v>Home décor</v>
      </c>
      <c r="O7886">
        <v>3</v>
      </c>
      <c r="P7886">
        <v>0.05</v>
      </c>
      <c r="Q7886" s="2">
        <v>1058.6000000000001</v>
      </c>
      <c r="R7886" s="2">
        <v>772.77800000000013</v>
      </c>
      <c r="S7886" s="2">
        <v>3017.01</v>
      </c>
      <c r="T7886" s="2">
        <v>698.67599999999993</v>
      </c>
    </row>
    <row r="7887" spans="1:20" x14ac:dyDescent="0.25">
      <c r="A7887" t="s">
        <v>120</v>
      </c>
      <c r="B7887" t="s">
        <v>5</v>
      </c>
      <c r="C7887" t="s">
        <v>2</v>
      </c>
      <c r="D7887" s="1">
        <v>43200</v>
      </c>
      <c r="E7887" s="1">
        <v>43264</v>
      </c>
      <c r="F7887" s="1">
        <v>43284</v>
      </c>
      <c r="G7887" s="1">
        <v>43290</v>
      </c>
      <c r="H7887" s="13">
        <f>Orders[[#This Row],[DeliveryDate]]-Orders[[#This Row],[OrderDate]]</f>
        <v>26</v>
      </c>
      <c r="I7887" t="s">
        <v>3</v>
      </c>
      <c r="J7887" t="str">
        <f>_xlfn.XLOOKUP(Orders[[#This Row],[_SalesRepID]],'Sales team'!A:A,'Sales team'!B:B)</f>
        <v>Todd Roberts</v>
      </c>
      <c r="K7887">
        <v>13</v>
      </c>
      <c r="L7887">
        <v>17</v>
      </c>
      <c r="M7887">
        <v>241</v>
      </c>
      <c r="N7887" t="str">
        <f>_xlfn.XLOOKUP(Orders[[#This Row],[_ProductID]],Products!A:A,Products!C:C)</f>
        <v>Furniture</v>
      </c>
      <c r="O7887">
        <v>20</v>
      </c>
      <c r="P7887">
        <v>0.1</v>
      </c>
      <c r="Q7887" s="2">
        <v>958.1</v>
      </c>
      <c r="R7887" s="2">
        <v>517.37400000000002</v>
      </c>
      <c r="S7887" s="2">
        <v>6036.03</v>
      </c>
      <c r="T7887" s="2">
        <v>2414.4119999999994</v>
      </c>
    </row>
    <row r="7888" spans="1:20" x14ac:dyDescent="0.25">
      <c r="A7888" t="s">
        <v>121</v>
      </c>
      <c r="B7888" t="s">
        <v>1</v>
      </c>
      <c r="C7888" t="s">
        <v>6</v>
      </c>
      <c r="D7888" s="1">
        <v>43200</v>
      </c>
      <c r="E7888" s="1">
        <v>43264</v>
      </c>
      <c r="F7888" s="1">
        <v>43289</v>
      </c>
      <c r="G7888" s="1">
        <v>43291</v>
      </c>
      <c r="H7888" s="13">
        <f>Orders[[#This Row],[DeliveryDate]]-Orders[[#This Row],[OrderDate]]</f>
        <v>27</v>
      </c>
      <c r="I7888" t="s">
        <v>3</v>
      </c>
      <c r="J7888" t="str">
        <f>_xlfn.XLOOKUP(Orders[[#This Row],[_SalesRepID]],'Sales team'!A:A,'Sales team'!B:B)</f>
        <v>Joshua Bennett</v>
      </c>
      <c r="K7888">
        <v>6</v>
      </c>
      <c r="L7888">
        <v>40</v>
      </c>
      <c r="M7888">
        <v>186</v>
      </c>
      <c r="N7888" t="str">
        <f>_xlfn.XLOOKUP(Orders[[#This Row],[_ProductID]],Products!A:A,Products!C:C)</f>
        <v>Home décor</v>
      </c>
      <c r="O7888">
        <v>27</v>
      </c>
      <c r="P7888">
        <v>0.2</v>
      </c>
      <c r="Q7888" s="2">
        <v>2659.9</v>
      </c>
      <c r="R7888" s="2">
        <v>1675.7370000000001</v>
      </c>
      <c r="S7888" s="2">
        <v>14895.44</v>
      </c>
      <c r="T7888" s="2">
        <v>3165.2810000000009</v>
      </c>
    </row>
    <row r="7889" spans="1:20" x14ac:dyDescent="0.25">
      <c r="A7889" t="s">
        <v>122</v>
      </c>
      <c r="B7889" t="s">
        <v>1</v>
      </c>
      <c r="C7889" t="s">
        <v>6</v>
      </c>
      <c r="D7889" s="1">
        <v>43100</v>
      </c>
      <c r="E7889" s="1">
        <v>43264</v>
      </c>
      <c r="F7889" s="1">
        <v>43286</v>
      </c>
      <c r="G7889" s="1">
        <v>43279</v>
      </c>
      <c r="H7889" s="13">
        <f>Orders[[#This Row],[DeliveryDate]]-Orders[[#This Row],[OrderDate]]</f>
        <v>15</v>
      </c>
      <c r="I7889" t="s">
        <v>3</v>
      </c>
      <c r="J7889" t="str">
        <f>_xlfn.XLOOKUP(Orders[[#This Row],[_SalesRepID]],'Sales team'!A:A,'Sales team'!B:B)</f>
        <v>Shawn Cook</v>
      </c>
      <c r="K7889">
        <v>7</v>
      </c>
      <c r="L7889">
        <v>15</v>
      </c>
      <c r="M7889">
        <v>144</v>
      </c>
      <c r="N7889" t="str">
        <f>_xlfn.XLOOKUP(Orders[[#This Row],[_ProductID]],Products!A:A,Products!C:C)</f>
        <v>Kitchen &amp; Dining</v>
      </c>
      <c r="O7889">
        <v>8</v>
      </c>
      <c r="P7889">
        <v>0.1</v>
      </c>
      <c r="Q7889" s="2">
        <v>2217.7000000000003</v>
      </c>
      <c r="R7889" s="2">
        <v>1707.6290000000004</v>
      </c>
      <c r="S7889" s="2">
        <v>5987.7900000000009</v>
      </c>
      <c r="T7889" s="2">
        <v>864.90300000000025</v>
      </c>
    </row>
    <row r="7890" spans="1:20" x14ac:dyDescent="0.25">
      <c r="A7890" t="s">
        <v>104</v>
      </c>
      <c r="B7890" t="s">
        <v>1</v>
      </c>
      <c r="C7890" t="s">
        <v>6</v>
      </c>
      <c r="D7890" s="1">
        <v>43100</v>
      </c>
      <c r="E7890" s="1">
        <v>43263</v>
      </c>
      <c r="F7890" s="1">
        <v>43267</v>
      </c>
      <c r="G7890" s="1">
        <v>43287</v>
      </c>
      <c r="H7890" s="13">
        <f>Orders[[#This Row],[DeliveryDate]]-Orders[[#This Row],[OrderDate]]</f>
        <v>24</v>
      </c>
      <c r="I7890" t="s">
        <v>3</v>
      </c>
      <c r="J7890" t="str">
        <f>_xlfn.XLOOKUP(Orders[[#This Row],[_SalesRepID]],'Sales team'!A:A,'Sales team'!B:B)</f>
        <v>Stephen Payne</v>
      </c>
      <c r="K7890">
        <v>5</v>
      </c>
      <c r="L7890">
        <v>11</v>
      </c>
      <c r="M7890">
        <v>149</v>
      </c>
      <c r="N7890" t="str">
        <f>_xlfn.XLOOKUP(Orders[[#This Row],[_ProductID]],Products!A:A,Products!C:C)</f>
        <v>Furniture</v>
      </c>
      <c r="O7890">
        <v>15</v>
      </c>
      <c r="P7890">
        <v>0.1</v>
      </c>
      <c r="Q7890" s="2">
        <v>5031.7</v>
      </c>
      <c r="R7890" s="2">
        <v>4025.36</v>
      </c>
      <c r="S7890" s="2">
        <v>22642.65</v>
      </c>
      <c r="T7890" s="2">
        <v>2515.8500000000022</v>
      </c>
    </row>
    <row r="7891" spans="1:20" x14ac:dyDescent="0.25">
      <c r="A7891" t="s">
        <v>105</v>
      </c>
      <c r="B7891" t="s">
        <v>8</v>
      </c>
      <c r="C7891" t="s">
        <v>6</v>
      </c>
      <c r="D7891" s="1">
        <v>43200</v>
      </c>
      <c r="E7891" s="1">
        <v>43263</v>
      </c>
      <c r="F7891" s="1">
        <v>43279</v>
      </c>
      <c r="G7891" s="1">
        <v>43276</v>
      </c>
      <c r="H7891" s="13">
        <f>Orders[[#This Row],[DeliveryDate]]-Orders[[#This Row],[OrderDate]]</f>
        <v>13</v>
      </c>
      <c r="I7891" t="s">
        <v>3</v>
      </c>
      <c r="J7891" t="str">
        <f>_xlfn.XLOOKUP(Orders[[#This Row],[_SalesRepID]],'Sales team'!A:A,'Sales team'!B:B)</f>
        <v>Roy Rice</v>
      </c>
      <c r="K7891">
        <v>24</v>
      </c>
      <c r="L7891">
        <v>17</v>
      </c>
      <c r="M7891">
        <v>99</v>
      </c>
      <c r="N7891" t="str">
        <f>_xlfn.XLOOKUP(Orders[[#This Row],[_ProductID]],Products!A:A,Products!C:C)</f>
        <v>Home décor</v>
      </c>
      <c r="O7891">
        <v>33</v>
      </c>
      <c r="P7891">
        <v>0.15</v>
      </c>
      <c r="Q7891" s="2">
        <v>1092.1000000000001</v>
      </c>
      <c r="R7891" s="2">
        <v>436.84000000000009</v>
      </c>
      <c r="S7891" s="2">
        <v>6497.9950000000008</v>
      </c>
      <c r="T7891" s="2">
        <v>3440.1150000000002</v>
      </c>
    </row>
    <row r="7892" spans="1:20" x14ac:dyDescent="0.25">
      <c r="A7892" t="s">
        <v>106</v>
      </c>
      <c r="B7892" t="s">
        <v>10</v>
      </c>
      <c r="C7892" t="s">
        <v>15</v>
      </c>
      <c r="D7892" s="1">
        <v>43100</v>
      </c>
      <c r="E7892" s="1">
        <v>43263</v>
      </c>
      <c r="F7892" s="1">
        <v>43276</v>
      </c>
      <c r="G7892" s="1">
        <v>43266</v>
      </c>
      <c r="H7892" s="13">
        <f>Orders[[#This Row],[DeliveryDate]]-Orders[[#This Row],[OrderDate]]</f>
        <v>3</v>
      </c>
      <c r="I7892" t="s">
        <v>3</v>
      </c>
      <c r="J7892" t="str">
        <f>_xlfn.XLOOKUP(Orders[[#This Row],[_SalesRepID]],'Sales team'!A:A,'Sales team'!B:B)</f>
        <v>Shawn Torres</v>
      </c>
      <c r="K7892">
        <v>27</v>
      </c>
      <c r="L7892">
        <v>5</v>
      </c>
      <c r="M7892">
        <v>21</v>
      </c>
      <c r="N7892" t="str">
        <f>_xlfn.XLOOKUP(Orders[[#This Row],[_ProductID]],Products!A:A,Products!C:C)</f>
        <v>Home décor</v>
      </c>
      <c r="O7892">
        <v>17</v>
      </c>
      <c r="P7892">
        <v>0.05</v>
      </c>
      <c r="Q7892" s="2">
        <v>187.6</v>
      </c>
      <c r="R7892" s="2">
        <v>144.452</v>
      </c>
      <c r="S7892" s="2">
        <v>1247.54</v>
      </c>
      <c r="T7892" s="2">
        <v>236.37599999999998</v>
      </c>
    </row>
    <row r="7893" spans="1:20" x14ac:dyDescent="0.25">
      <c r="A7893" t="s">
        <v>107</v>
      </c>
      <c r="B7893" t="s">
        <v>5</v>
      </c>
      <c r="C7893" t="s">
        <v>6</v>
      </c>
      <c r="D7893" s="1">
        <v>43100</v>
      </c>
      <c r="E7893" s="1">
        <v>43263</v>
      </c>
      <c r="F7893" s="1">
        <v>43290</v>
      </c>
      <c r="G7893" s="1">
        <v>43266</v>
      </c>
      <c r="H7893" s="13">
        <f>Orders[[#This Row],[DeliveryDate]]-Orders[[#This Row],[OrderDate]]</f>
        <v>3</v>
      </c>
      <c r="I7893" t="s">
        <v>3</v>
      </c>
      <c r="J7893" t="str">
        <f>_xlfn.XLOOKUP(Orders[[#This Row],[_SalesRepID]],'Sales team'!A:A,'Sales team'!B:B)</f>
        <v>Shawn Wallace</v>
      </c>
      <c r="K7893">
        <v>18</v>
      </c>
      <c r="L7893">
        <v>30</v>
      </c>
      <c r="M7893">
        <v>90</v>
      </c>
      <c r="N7893" t="str">
        <f>_xlfn.XLOOKUP(Orders[[#This Row],[_ProductID]],Products!A:A,Products!C:C)</f>
        <v>Kitchen &amp; Dining</v>
      </c>
      <c r="O7893">
        <v>1</v>
      </c>
      <c r="P7893">
        <v>0.05</v>
      </c>
      <c r="Q7893" s="2">
        <v>3993.2000000000003</v>
      </c>
      <c r="R7893" s="2">
        <v>2835.172</v>
      </c>
      <c r="S7893" s="2">
        <v>15174.16</v>
      </c>
      <c r="T7893" s="2">
        <v>3833.4719999999998</v>
      </c>
    </row>
    <row r="7894" spans="1:20" x14ac:dyDescent="0.25">
      <c r="A7894" t="s">
        <v>108</v>
      </c>
      <c r="B7894" t="s">
        <v>5</v>
      </c>
      <c r="C7894" t="s">
        <v>25</v>
      </c>
      <c r="D7894" s="1">
        <v>43100</v>
      </c>
      <c r="E7894" s="1">
        <v>43263</v>
      </c>
      <c r="F7894" s="1">
        <v>43266</v>
      </c>
      <c r="G7894" s="1">
        <v>43291</v>
      </c>
      <c r="H7894" s="13">
        <f>Orders[[#This Row],[DeliveryDate]]-Orders[[#This Row],[OrderDate]]</f>
        <v>28</v>
      </c>
      <c r="I7894" t="s">
        <v>3</v>
      </c>
      <c r="J7894" t="str">
        <f>_xlfn.XLOOKUP(Orders[[#This Row],[_SalesRepID]],'Sales team'!A:A,'Sales team'!B:B)</f>
        <v>Paul Holmes</v>
      </c>
      <c r="K7894">
        <v>14</v>
      </c>
      <c r="L7894">
        <v>9</v>
      </c>
      <c r="M7894">
        <v>360</v>
      </c>
      <c r="N7894" t="str">
        <f>_xlfn.XLOOKUP(Orders[[#This Row],[_ProductID]],Products!A:A,Products!C:C)</f>
        <v>Furniture</v>
      </c>
      <c r="O7894">
        <v>15</v>
      </c>
      <c r="P7894">
        <v>0.05</v>
      </c>
      <c r="Q7894" s="2">
        <v>2472.3000000000002</v>
      </c>
      <c r="R7894" s="2">
        <v>1433.934</v>
      </c>
      <c r="S7894" s="2">
        <v>11743.424999999999</v>
      </c>
      <c r="T7894" s="2">
        <v>4573.7549999999992</v>
      </c>
    </row>
    <row r="7895" spans="1:20" x14ac:dyDescent="0.25">
      <c r="A7895" t="s">
        <v>109</v>
      </c>
      <c r="B7895" t="s">
        <v>1</v>
      </c>
      <c r="C7895" t="s">
        <v>15</v>
      </c>
      <c r="D7895" s="1">
        <v>43200</v>
      </c>
      <c r="E7895" s="1">
        <v>43263</v>
      </c>
      <c r="F7895" s="1">
        <v>43286</v>
      </c>
      <c r="G7895" s="1">
        <v>43279</v>
      </c>
      <c r="H7895" s="13">
        <f>Orders[[#This Row],[DeliveryDate]]-Orders[[#This Row],[OrderDate]]</f>
        <v>16</v>
      </c>
      <c r="I7895" t="s">
        <v>3</v>
      </c>
      <c r="J7895" t="str">
        <f>_xlfn.XLOOKUP(Orders[[#This Row],[_SalesRepID]],'Sales team'!A:A,'Sales team'!B:B)</f>
        <v>Chris Armstrong</v>
      </c>
      <c r="K7895">
        <v>4</v>
      </c>
      <c r="L7895">
        <v>47</v>
      </c>
      <c r="M7895">
        <v>23</v>
      </c>
      <c r="N7895" t="str">
        <f>_xlfn.XLOOKUP(Orders[[#This Row],[_ProductID]],Products!A:A,Products!C:C)</f>
        <v>Electronics</v>
      </c>
      <c r="O7895">
        <v>47</v>
      </c>
      <c r="P7895">
        <v>0.05</v>
      </c>
      <c r="Q7895" s="2">
        <v>1206</v>
      </c>
      <c r="R7895" s="2">
        <v>844.19999999999993</v>
      </c>
      <c r="S7895" s="2">
        <v>4582.8</v>
      </c>
      <c r="T7895" s="2">
        <v>1206.0000000000005</v>
      </c>
    </row>
    <row r="7896" spans="1:20" x14ac:dyDescent="0.25">
      <c r="A7896" t="s">
        <v>110</v>
      </c>
      <c r="B7896" t="s">
        <v>5</v>
      </c>
      <c r="C7896" t="s">
        <v>6</v>
      </c>
      <c r="D7896" s="1">
        <v>43100</v>
      </c>
      <c r="E7896" s="1">
        <v>43263</v>
      </c>
      <c r="F7896" s="1">
        <v>43273</v>
      </c>
      <c r="G7896" s="1">
        <v>43273</v>
      </c>
      <c r="H7896" s="13">
        <f>Orders[[#This Row],[DeliveryDate]]-Orders[[#This Row],[OrderDate]]</f>
        <v>10</v>
      </c>
      <c r="I7896" t="s">
        <v>3</v>
      </c>
      <c r="J7896" t="str">
        <f>_xlfn.XLOOKUP(Orders[[#This Row],[_SalesRepID]],'Sales team'!A:A,'Sales team'!B:B)</f>
        <v>Anthony Torres</v>
      </c>
      <c r="K7896">
        <v>20</v>
      </c>
      <c r="L7896">
        <v>5</v>
      </c>
      <c r="M7896">
        <v>144</v>
      </c>
      <c r="N7896" t="str">
        <f>_xlfn.XLOOKUP(Orders[[#This Row],[_ProductID]],Products!A:A,Products!C:C)</f>
        <v>Home décor</v>
      </c>
      <c r="O7896">
        <v>40</v>
      </c>
      <c r="P7896">
        <v>0.05</v>
      </c>
      <c r="Q7896" s="2">
        <v>1728.6000000000001</v>
      </c>
      <c r="R7896" s="2">
        <v>985.30200000000002</v>
      </c>
      <c r="S7896" s="2">
        <v>8210.85</v>
      </c>
      <c r="T7896" s="2">
        <v>3284.34</v>
      </c>
    </row>
    <row r="7897" spans="1:20" x14ac:dyDescent="0.25">
      <c r="A7897" t="s">
        <v>111</v>
      </c>
      <c r="B7897" t="s">
        <v>10</v>
      </c>
      <c r="C7897" t="s">
        <v>6</v>
      </c>
      <c r="D7897" s="1">
        <v>43100</v>
      </c>
      <c r="E7897" s="1">
        <v>43263</v>
      </c>
      <c r="F7897" s="1">
        <v>43271</v>
      </c>
      <c r="G7897" s="1">
        <v>43273</v>
      </c>
      <c r="H7897" s="13">
        <f>Orders[[#This Row],[DeliveryDate]]-Orders[[#This Row],[OrderDate]]</f>
        <v>10</v>
      </c>
      <c r="I7897" t="s">
        <v>3</v>
      </c>
      <c r="J7897" t="str">
        <f>_xlfn.XLOOKUP(Orders[[#This Row],[_SalesRepID]],'Sales team'!A:A,'Sales team'!B:B)</f>
        <v>Carlos Miller</v>
      </c>
      <c r="K7897">
        <v>28</v>
      </c>
      <c r="L7897">
        <v>23</v>
      </c>
      <c r="M7897">
        <v>134</v>
      </c>
      <c r="N7897" t="str">
        <f>_xlfn.XLOOKUP(Orders[[#This Row],[_ProductID]],Products!A:A,Products!C:C)</f>
        <v>Home décor</v>
      </c>
      <c r="O7897">
        <v>23</v>
      </c>
      <c r="P7897">
        <v>7.4999999999999997E-2</v>
      </c>
      <c r="Q7897" s="2">
        <v>1983.2</v>
      </c>
      <c r="R7897" s="2">
        <v>1447.7360000000001</v>
      </c>
      <c r="S7897" s="2">
        <v>12841.220000000001</v>
      </c>
      <c r="T7897" s="2">
        <v>2707.0680000000011</v>
      </c>
    </row>
    <row r="7898" spans="1:20" x14ac:dyDescent="0.25">
      <c r="A7898" t="s">
        <v>112</v>
      </c>
      <c r="B7898" t="s">
        <v>5</v>
      </c>
      <c r="C7898" t="s">
        <v>6</v>
      </c>
      <c r="D7898" s="1">
        <v>43200</v>
      </c>
      <c r="E7898" s="1">
        <v>43263</v>
      </c>
      <c r="F7898" s="1">
        <v>43291</v>
      </c>
      <c r="G7898" s="1">
        <v>43271</v>
      </c>
      <c r="H7898" s="13">
        <f>Orders[[#This Row],[DeliveryDate]]-Orders[[#This Row],[OrderDate]]</f>
        <v>8</v>
      </c>
      <c r="I7898" t="s">
        <v>3</v>
      </c>
      <c r="J7898" t="str">
        <f>_xlfn.XLOOKUP(Orders[[#This Row],[_SalesRepID]],'Sales team'!A:A,'Sales team'!B:B)</f>
        <v>Anthony Torres</v>
      </c>
      <c r="K7898">
        <v>20</v>
      </c>
      <c r="L7898">
        <v>14</v>
      </c>
      <c r="M7898">
        <v>180</v>
      </c>
      <c r="N7898" t="str">
        <f>_xlfn.XLOOKUP(Orders[[#This Row],[_ProductID]],Products!A:A,Products!C:C)</f>
        <v>Home décor</v>
      </c>
      <c r="O7898">
        <v>11</v>
      </c>
      <c r="P7898">
        <v>0.2</v>
      </c>
      <c r="Q7898" s="2">
        <v>5313.1</v>
      </c>
      <c r="R7898" s="2">
        <v>2656.55</v>
      </c>
      <c r="S7898" s="2">
        <v>8500.9600000000009</v>
      </c>
      <c r="T7898" s="2">
        <v>3187.8600000000006</v>
      </c>
    </row>
    <row r="7899" spans="1:20" x14ac:dyDescent="0.25">
      <c r="A7899" t="s">
        <v>113</v>
      </c>
      <c r="B7899" t="s">
        <v>8</v>
      </c>
      <c r="C7899" t="s">
        <v>15</v>
      </c>
      <c r="D7899" s="1">
        <v>43200</v>
      </c>
      <c r="E7899" s="1">
        <v>43263</v>
      </c>
      <c r="F7899" s="1">
        <v>43268</v>
      </c>
      <c r="G7899" s="1">
        <v>43271</v>
      </c>
      <c r="H7899" s="13">
        <f>Orders[[#This Row],[DeliveryDate]]-Orders[[#This Row],[OrderDate]]</f>
        <v>8</v>
      </c>
      <c r="I7899" t="s">
        <v>3</v>
      </c>
      <c r="J7899" t="str">
        <f>_xlfn.XLOOKUP(Orders[[#This Row],[_SalesRepID]],'Sales team'!A:A,'Sales team'!B:B)</f>
        <v>Anthony Torres</v>
      </c>
      <c r="K7899">
        <v>20</v>
      </c>
      <c r="L7899">
        <v>44</v>
      </c>
      <c r="M7899">
        <v>58</v>
      </c>
      <c r="N7899" t="str">
        <f>_xlfn.XLOOKUP(Orders[[#This Row],[_ProductID]],Products!A:A,Products!C:C)</f>
        <v>Home décor</v>
      </c>
      <c r="O7899">
        <v>23</v>
      </c>
      <c r="P7899">
        <v>7.4999999999999997E-2</v>
      </c>
      <c r="Q7899" s="2">
        <v>871</v>
      </c>
      <c r="R7899" s="2">
        <v>566.15</v>
      </c>
      <c r="S7899" s="2">
        <v>4028.375</v>
      </c>
      <c r="T7899" s="2">
        <v>1197.625</v>
      </c>
    </row>
    <row r="7900" spans="1:20" x14ac:dyDescent="0.25">
      <c r="A7900" t="s">
        <v>97</v>
      </c>
      <c r="B7900" t="s">
        <v>1</v>
      </c>
      <c r="C7900" t="s">
        <v>25</v>
      </c>
      <c r="D7900" s="1">
        <v>43100</v>
      </c>
      <c r="E7900" s="1">
        <v>43262</v>
      </c>
      <c r="F7900" s="1">
        <v>43280</v>
      </c>
      <c r="G7900" s="1">
        <v>43273</v>
      </c>
      <c r="H7900" s="13">
        <f>Orders[[#This Row],[DeliveryDate]]-Orders[[#This Row],[OrderDate]]</f>
        <v>11</v>
      </c>
      <c r="I7900" t="s">
        <v>3</v>
      </c>
      <c r="J7900" t="str">
        <f>_xlfn.XLOOKUP(Orders[[#This Row],[_SalesRepID]],'Sales team'!A:A,'Sales team'!B:B)</f>
        <v>Joshua Bennett</v>
      </c>
      <c r="K7900">
        <v>6</v>
      </c>
      <c r="L7900">
        <v>47</v>
      </c>
      <c r="M7900">
        <v>337</v>
      </c>
      <c r="N7900" t="str">
        <f>_xlfn.XLOOKUP(Orders[[#This Row],[_ProductID]],Products!A:A,Products!C:C)</f>
        <v>Home décor</v>
      </c>
      <c r="O7900">
        <v>30</v>
      </c>
      <c r="P7900">
        <v>0.1</v>
      </c>
      <c r="Q7900" s="2">
        <v>891.1</v>
      </c>
      <c r="R7900" s="2">
        <v>632.68100000000004</v>
      </c>
      <c r="S7900" s="2">
        <v>2405.9700000000003</v>
      </c>
      <c r="T7900" s="2">
        <v>507.92700000000013</v>
      </c>
    </row>
    <row r="7901" spans="1:20" x14ac:dyDescent="0.25">
      <c r="A7901" t="s">
        <v>98</v>
      </c>
      <c r="B7901" t="s">
        <v>5</v>
      </c>
      <c r="C7901" t="s">
        <v>6</v>
      </c>
      <c r="D7901" s="1">
        <v>43100</v>
      </c>
      <c r="E7901" s="1">
        <v>43262</v>
      </c>
      <c r="F7901" s="1">
        <v>43267</v>
      </c>
      <c r="G7901" s="1">
        <v>43269</v>
      </c>
      <c r="H7901" s="13">
        <f>Orders[[#This Row],[DeliveryDate]]-Orders[[#This Row],[OrderDate]]</f>
        <v>7</v>
      </c>
      <c r="I7901" t="s">
        <v>3</v>
      </c>
      <c r="J7901" t="str">
        <f>_xlfn.XLOOKUP(Orders[[#This Row],[_SalesRepID]],'Sales team'!A:A,'Sales team'!B:B)</f>
        <v>Roger Alexander</v>
      </c>
      <c r="K7901">
        <v>15</v>
      </c>
      <c r="L7901">
        <v>27</v>
      </c>
      <c r="M7901">
        <v>158</v>
      </c>
      <c r="N7901" t="str">
        <f>_xlfn.XLOOKUP(Orders[[#This Row],[_ProductID]],Products!A:A,Products!C:C)</f>
        <v>Home décor</v>
      </c>
      <c r="O7901">
        <v>31</v>
      </c>
      <c r="P7901">
        <v>0.2</v>
      </c>
      <c r="Q7901" s="2">
        <v>3892.7000000000003</v>
      </c>
      <c r="R7901" s="2">
        <v>2724.89</v>
      </c>
      <c r="S7901" s="2">
        <v>6228.3200000000006</v>
      </c>
      <c r="T7901" s="2">
        <v>778.54000000000087</v>
      </c>
    </row>
    <row r="7902" spans="1:20" x14ac:dyDescent="0.25">
      <c r="A7902" t="s">
        <v>99</v>
      </c>
      <c r="B7902" t="s">
        <v>5</v>
      </c>
      <c r="C7902" t="s">
        <v>2</v>
      </c>
      <c r="D7902" s="1">
        <v>43100</v>
      </c>
      <c r="E7902" s="1">
        <v>43262</v>
      </c>
      <c r="F7902" s="1">
        <v>43264</v>
      </c>
      <c r="G7902" s="1">
        <v>43266</v>
      </c>
      <c r="H7902" s="13">
        <f>Orders[[#This Row],[DeliveryDate]]-Orders[[#This Row],[OrderDate]]</f>
        <v>4</v>
      </c>
      <c r="I7902" t="s">
        <v>3</v>
      </c>
      <c r="J7902" t="str">
        <f>_xlfn.XLOOKUP(Orders[[#This Row],[_SalesRepID]],'Sales team'!A:A,'Sales team'!B:B)</f>
        <v>Todd Roberts</v>
      </c>
      <c r="K7902">
        <v>13</v>
      </c>
      <c r="L7902">
        <v>5</v>
      </c>
      <c r="M7902">
        <v>249</v>
      </c>
      <c r="N7902" t="str">
        <f>_xlfn.XLOOKUP(Orders[[#This Row],[_ProductID]],Products!A:A,Products!C:C)</f>
        <v>Kitchen &amp; Dining</v>
      </c>
      <c r="O7902">
        <v>8</v>
      </c>
      <c r="P7902">
        <v>0.4</v>
      </c>
      <c r="Q7902" s="2">
        <v>3953</v>
      </c>
      <c r="R7902" s="2">
        <v>3360.0499999999997</v>
      </c>
      <c r="S7902" s="2">
        <v>4743.5999999999995</v>
      </c>
      <c r="T7902" s="2">
        <v>-1976.5</v>
      </c>
    </row>
    <row r="7903" spans="1:20" x14ac:dyDescent="0.25">
      <c r="A7903" t="s">
        <v>100</v>
      </c>
      <c r="B7903" t="s">
        <v>5</v>
      </c>
      <c r="C7903" t="s">
        <v>6</v>
      </c>
      <c r="D7903" s="1">
        <v>43100</v>
      </c>
      <c r="E7903" s="1">
        <v>43262</v>
      </c>
      <c r="F7903" s="1">
        <v>43279</v>
      </c>
      <c r="G7903" s="1">
        <v>43306</v>
      </c>
      <c r="H7903" s="13">
        <f>Orders[[#This Row],[DeliveryDate]]-Orders[[#This Row],[OrderDate]]</f>
        <v>44</v>
      </c>
      <c r="I7903" t="s">
        <v>3</v>
      </c>
      <c r="J7903" t="str">
        <f>_xlfn.XLOOKUP(Orders[[#This Row],[_SalesRepID]],'Sales team'!A:A,'Sales team'!B:B)</f>
        <v>Anthony Torres</v>
      </c>
      <c r="K7903">
        <v>20</v>
      </c>
      <c r="L7903">
        <v>38</v>
      </c>
      <c r="M7903">
        <v>185</v>
      </c>
      <c r="N7903" t="str">
        <f>_xlfn.XLOOKUP(Orders[[#This Row],[_ProductID]],Products!A:A,Products!C:C)</f>
        <v>Furniture</v>
      </c>
      <c r="O7903">
        <v>5</v>
      </c>
      <c r="P7903">
        <v>0.3</v>
      </c>
      <c r="Q7903" s="2">
        <v>924.6</v>
      </c>
      <c r="R7903" s="2">
        <v>545.51400000000001</v>
      </c>
      <c r="S7903" s="2">
        <v>1294.44</v>
      </c>
      <c r="T7903" s="2">
        <v>203.41200000000003</v>
      </c>
    </row>
    <row r="7904" spans="1:20" x14ac:dyDescent="0.25">
      <c r="A7904" t="s">
        <v>101</v>
      </c>
      <c r="B7904" t="s">
        <v>5</v>
      </c>
      <c r="C7904" t="s">
        <v>6</v>
      </c>
      <c r="D7904" s="1">
        <v>43200</v>
      </c>
      <c r="E7904" s="1">
        <v>43262</v>
      </c>
      <c r="F7904" s="1">
        <v>43288</v>
      </c>
      <c r="G7904" s="1">
        <v>43280</v>
      </c>
      <c r="H7904" s="13">
        <f>Orders[[#This Row],[DeliveryDate]]-Orders[[#This Row],[OrderDate]]</f>
        <v>18</v>
      </c>
      <c r="I7904" t="s">
        <v>3</v>
      </c>
      <c r="J7904" t="str">
        <f>_xlfn.XLOOKUP(Orders[[#This Row],[_SalesRepID]],'Sales team'!A:A,'Sales team'!B:B)</f>
        <v>Anthony Torres</v>
      </c>
      <c r="K7904">
        <v>20</v>
      </c>
      <c r="L7904">
        <v>21</v>
      </c>
      <c r="M7904">
        <v>189</v>
      </c>
      <c r="N7904" t="str">
        <f>_xlfn.XLOOKUP(Orders[[#This Row],[_ProductID]],Products!A:A,Products!C:C)</f>
        <v>Outdoor</v>
      </c>
      <c r="O7904">
        <v>10</v>
      </c>
      <c r="P7904">
        <v>0.3</v>
      </c>
      <c r="Q7904" s="2">
        <v>3430.4</v>
      </c>
      <c r="R7904" s="2">
        <v>1989.6319999999998</v>
      </c>
      <c r="S7904" s="2">
        <v>16808.96</v>
      </c>
      <c r="T7904" s="2">
        <v>2881.5360000000001</v>
      </c>
    </row>
    <row r="7905" spans="1:20" x14ac:dyDescent="0.25">
      <c r="A7905" t="s">
        <v>102</v>
      </c>
      <c r="B7905" t="s">
        <v>8</v>
      </c>
      <c r="C7905" t="s">
        <v>6</v>
      </c>
      <c r="D7905" s="1">
        <v>43200</v>
      </c>
      <c r="E7905" s="1">
        <v>43262</v>
      </c>
      <c r="F7905" s="1">
        <v>43279</v>
      </c>
      <c r="G7905" s="1">
        <v>43270</v>
      </c>
      <c r="H7905" s="13">
        <f>Orders[[#This Row],[DeliveryDate]]-Orders[[#This Row],[OrderDate]]</f>
        <v>8</v>
      </c>
      <c r="I7905" t="s">
        <v>3</v>
      </c>
      <c r="J7905" t="str">
        <f>_xlfn.XLOOKUP(Orders[[#This Row],[_SalesRepID]],'Sales team'!A:A,'Sales team'!B:B)</f>
        <v>Joe Price</v>
      </c>
      <c r="K7905">
        <v>22</v>
      </c>
      <c r="L7905">
        <v>24</v>
      </c>
      <c r="M7905">
        <v>170</v>
      </c>
      <c r="N7905" t="str">
        <f>_xlfn.XLOOKUP(Orders[[#This Row],[_ProductID]],Products!A:A,Products!C:C)</f>
        <v>Home décor</v>
      </c>
      <c r="O7905">
        <v>43</v>
      </c>
      <c r="P7905">
        <v>7.4999999999999997E-2</v>
      </c>
      <c r="Q7905" s="2">
        <v>1152.4000000000001</v>
      </c>
      <c r="R7905" s="2">
        <v>622.29600000000005</v>
      </c>
      <c r="S7905" s="2">
        <v>7461.7900000000018</v>
      </c>
      <c r="T7905" s="2">
        <v>3105.7180000000017</v>
      </c>
    </row>
    <row r="7906" spans="1:20" x14ac:dyDescent="0.25">
      <c r="A7906" t="s">
        <v>103</v>
      </c>
      <c r="B7906" t="s">
        <v>8</v>
      </c>
      <c r="C7906" t="s">
        <v>6</v>
      </c>
      <c r="D7906" s="1">
        <v>43200</v>
      </c>
      <c r="E7906" s="1">
        <v>43262</v>
      </c>
      <c r="F7906" s="1">
        <v>43272</v>
      </c>
      <c r="G7906" s="1">
        <v>43291</v>
      </c>
      <c r="H7906" s="13">
        <f>Orders[[#This Row],[DeliveryDate]]-Orders[[#This Row],[OrderDate]]</f>
        <v>29</v>
      </c>
      <c r="I7906" t="s">
        <v>3</v>
      </c>
      <c r="J7906" t="str">
        <f>_xlfn.XLOOKUP(Orders[[#This Row],[_SalesRepID]],'Sales team'!A:A,'Sales team'!B:B)</f>
        <v>Samuel Fowler</v>
      </c>
      <c r="K7906">
        <v>21</v>
      </c>
      <c r="L7906">
        <v>25</v>
      </c>
      <c r="M7906">
        <v>130</v>
      </c>
      <c r="N7906" t="str">
        <f>_xlfn.XLOOKUP(Orders[[#This Row],[_ProductID]],Products!A:A,Products!C:C)</f>
        <v>Kitchen &amp; Dining</v>
      </c>
      <c r="O7906">
        <v>37</v>
      </c>
      <c r="P7906">
        <v>0.1</v>
      </c>
      <c r="Q7906" s="2">
        <v>1085.4000000000001</v>
      </c>
      <c r="R7906" s="2">
        <v>922.59</v>
      </c>
      <c r="S7906" s="2">
        <v>3907.4400000000005</v>
      </c>
      <c r="T7906" s="2">
        <v>217.08000000000038</v>
      </c>
    </row>
    <row r="7907" spans="1:20" x14ac:dyDescent="0.25">
      <c r="A7907" t="s">
        <v>92</v>
      </c>
      <c r="B7907" t="s">
        <v>1</v>
      </c>
      <c r="C7907" t="s">
        <v>2</v>
      </c>
      <c r="D7907" s="1">
        <v>43200</v>
      </c>
      <c r="E7907" s="1">
        <v>43261</v>
      </c>
      <c r="F7907" s="1">
        <v>43288</v>
      </c>
      <c r="G7907" s="1">
        <v>43278</v>
      </c>
      <c r="H7907" s="13">
        <f>Orders[[#This Row],[DeliveryDate]]-Orders[[#This Row],[OrderDate]]</f>
        <v>17</v>
      </c>
      <c r="I7907" t="s">
        <v>3</v>
      </c>
      <c r="J7907" t="str">
        <f>_xlfn.XLOOKUP(Orders[[#This Row],[_SalesRepID]],'Sales team'!A:A,'Sales team'!B:B)</f>
        <v>Jonathan Hawkins</v>
      </c>
      <c r="K7907">
        <v>10</v>
      </c>
      <c r="L7907">
        <v>34</v>
      </c>
      <c r="M7907">
        <v>255</v>
      </c>
      <c r="N7907" t="str">
        <f>_xlfn.XLOOKUP(Orders[[#This Row],[_ProductID]],Products!A:A,Products!C:C)</f>
        <v>Furniture</v>
      </c>
      <c r="O7907">
        <v>15</v>
      </c>
      <c r="P7907">
        <v>0.05</v>
      </c>
      <c r="Q7907" s="2">
        <v>167.5</v>
      </c>
      <c r="R7907" s="2">
        <v>90.45</v>
      </c>
      <c r="S7907" s="2">
        <v>795.625</v>
      </c>
      <c r="T7907" s="2">
        <v>343.375</v>
      </c>
    </row>
    <row r="7908" spans="1:20" x14ac:dyDescent="0.25">
      <c r="A7908" t="s">
        <v>93</v>
      </c>
      <c r="B7908" t="s">
        <v>5</v>
      </c>
      <c r="C7908" t="s">
        <v>25</v>
      </c>
      <c r="D7908" s="1">
        <v>43200</v>
      </c>
      <c r="E7908" s="1">
        <v>43261</v>
      </c>
      <c r="F7908" s="1">
        <v>43279</v>
      </c>
      <c r="G7908" s="1">
        <v>43278</v>
      </c>
      <c r="H7908" s="13">
        <f>Orders[[#This Row],[DeliveryDate]]-Orders[[#This Row],[OrderDate]]</f>
        <v>17</v>
      </c>
      <c r="I7908" t="s">
        <v>3</v>
      </c>
      <c r="J7908" t="str">
        <f>_xlfn.XLOOKUP(Orders[[#This Row],[_SalesRepID]],'Sales team'!A:A,'Sales team'!B:B)</f>
        <v>Paul Holmes</v>
      </c>
      <c r="K7908">
        <v>14</v>
      </c>
      <c r="L7908">
        <v>23</v>
      </c>
      <c r="M7908">
        <v>336</v>
      </c>
      <c r="N7908" t="str">
        <f>_xlfn.XLOOKUP(Orders[[#This Row],[_ProductID]],Products!A:A,Products!C:C)</f>
        <v>Home décor</v>
      </c>
      <c r="O7908">
        <v>27</v>
      </c>
      <c r="P7908">
        <v>7.4999999999999997E-2</v>
      </c>
      <c r="Q7908" s="2">
        <v>3195.9</v>
      </c>
      <c r="R7908" s="2">
        <v>1821.6629999999998</v>
      </c>
      <c r="S7908" s="2">
        <v>20693.452499999999</v>
      </c>
      <c r="T7908" s="2">
        <v>7941.8115000000016</v>
      </c>
    </row>
    <row r="7909" spans="1:20" x14ac:dyDescent="0.25">
      <c r="A7909" t="s">
        <v>94</v>
      </c>
      <c r="B7909" t="s">
        <v>5</v>
      </c>
      <c r="C7909" t="s">
        <v>13</v>
      </c>
      <c r="D7909" s="1">
        <v>43200</v>
      </c>
      <c r="E7909" s="1">
        <v>43261</v>
      </c>
      <c r="F7909" s="1">
        <v>43281</v>
      </c>
      <c r="G7909" s="1">
        <v>43287</v>
      </c>
      <c r="H7909" s="13">
        <f>Orders[[#This Row],[DeliveryDate]]-Orders[[#This Row],[OrderDate]]</f>
        <v>26</v>
      </c>
      <c r="I7909" t="s">
        <v>3</v>
      </c>
      <c r="J7909" t="str">
        <f>_xlfn.XLOOKUP(Orders[[#This Row],[_SalesRepID]],'Sales team'!A:A,'Sales team'!B:B)</f>
        <v>Anthony Torres</v>
      </c>
      <c r="K7909">
        <v>20</v>
      </c>
      <c r="L7909">
        <v>18</v>
      </c>
      <c r="M7909">
        <v>307</v>
      </c>
      <c r="N7909" t="str">
        <f>_xlfn.XLOOKUP(Orders[[#This Row],[_ProductID]],Products!A:A,Products!C:C)</f>
        <v>Furniture</v>
      </c>
      <c r="O7909">
        <v>15</v>
      </c>
      <c r="P7909">
        <v>0.05</v>
      </c>
      <c r="Q7909" s="2">
        <v>1051.9000000000001</v>
      </c>
      <c r="R7909" s="2">
        <v>809.96300000000008</v>
      </c>
      <c r="S7909" s="2">
        <v>999.30500000000006</v>
      </c>
      <c r="T7909" s="2">
        <v>189.34199999999998</v>
      </c>
    </row>
    <row r="7910" spans="1:20" x14ac:dyDescent="0.25">
      <c r="A7910" t="s">
        <v>95</v>
      </c>
      <c r="B7910" t="s">
        <v>5</v>
      </c>
      <c r="C7910" t="s">
        <v>15</v>
      </c>
      <c r="D7910" s="1">
        <v>43100</v>
      </c>
      <c r="E7910" s="1">
        <v>43261</v>
      </c>
      <c r="F7910" s="1">
        <v>43281</v>
      </c>
      <c r="G7910" s="1">
        <v>43276</v>
      </c>
      <c r="H7910" s="13">
        <f>Orders[[#This Row],[DeliveryDate]]-Orders[[#This Row],[OrderDate]]</f>
        <v>15</v>
      </c>
      <c r="I7910" t="s">
        <v>3</v>
      </c>
      <c r="J7910" t="str">
        <f>_xlfn.XLOOKUP(Orders[[#This Row],[_SalesRepID]],'Sales team'!A:A,'Sales team'!B:B)</f>
        <v>Roger Alexander</v>
      </c>
      <c r="K7910">
        <v>15</v>
      </c>
      <c r="L7910">
        <v>8</v>
      </c>
      <c r="M7910">
        <v>9</v>
      </c>
      <c r="N7910" t="str">
        <f>_xlfn.XLOOKUP(Orders[[#This Row],[_ProductID]],Products!A:A,Products!C:C)</f>
        <v>Electronics</v>
      </c>
      <c r="O7910">
        <v>28</v>
      </c>
      <c r="P7910">
        <v>0.1</v>
      </c>
      <c r="Q7910" s="2">
        <v>5447.1</v>
      </c>
      <c r="R7910" s="2">
        <v>3540.6150000000002</v>
      </c>
      <c r="S7910" s="2">
        <v>19609.560000000001</v>
      </c>
      <c r="T7910" s="2">
        <v>5447.1</v>
      </c>
    </row>
    <row r="7911" spans="1:20" x14ac:dyDescent="0.25">
      <c r="A7911" t="s">
        <v>96</v>
      </c>
      <c r="B7911" t="s">
        <v>5</v>
      </c>
      <c r="C7911" t="s">
        <v>6</v>
      </c>
      <c r="D7911" s="1">
        <v>43200</v>
      </c>
      <c r="E7911" s="1">
        <v>43261</v>
      </c>
      <c r="F7911" s="1">
        <v>43267</v>
      </c>
      <c r="G7911" s="1">
        <v>43266</v>
      </c>
      <c r="H7911" s="13">
        <f>Orders[[#This Row],[DeliveryDate]]-Orders[[#This Row],[OrderDate]]</f>
        <v>5</v>
      </c>
      <c r="I7911" t="s">
        <v>3</v>
      </c>
      <c r="J7911" t="str">
        <f>_xlfn.XLOOKUP(Orders[[#This Row],[_SalesRepID]],'Sales team'!A:A,'Sales team'!B:B)</f>
        <v>Todd Roberts</v>
      </c>
      <c r="K7911">
        <v>13</v>
      </c>
      <c r="L7911">
        <v>36</v>
      </c>
      <c r="M7911">
        <v>200</v>
      </c>
      <c r="N7911" t="str">
        <f>_xlfn.XLOOKUP(Orders[[#This Row],[_ProductID]],Products!A:A,Products!C:C)</f>
        <v>Outdoor</v>
      </c>
      <c r="O7911">
        <v>18</v>
      </c>
      <c r="P7911">
        <v>7.4999999999999997E-2</v>
      </c>
      <c r="Q7911" s="2">
        <v>3182.5</v>
      </c>
      <c r="R7911" s="2">
        <v>1973.15</v>
      </c>
      <c r="S7911" s="2">
        <v>5887.625</v>
      </c>
      <c r="T7911" s="2">
        <v>1941.3249999999998</v>
      </c>
    </row>
    <row r="7912" spans="1:20" x14ac:dyDescent="0.25">
      <c r="A7912" t="s">
        <v>85</v>
      </c>
      <c r="B7912" t="s">
        <v>1</v>
      </c>
      <c r="C7912" t="s">
        <v>6</v>
      </c>
      <c r="D7912" s="1">
        <v>43200</v>
      </c>
      <c r="E7912" s="1">
        <v>43260</v>
      </c>
      <c r="F7912" s="1">
        <v>43279</v>
      </c>
      <c r="G7912" s="1">
        <v>43280</v>
      </c>
      <c r="H7912" s="13">
        <f>Orders[[#This Row],[DeliveryDate]]-Orders[[#This Row],[OrderDate]]</f>
        <v>20</v>
      </c>
      <c r="I7912" t="s">
        <v>3</v>
      </c>
      <c r="J7912" t="str">
        <f>_xlfn.XLOOKUP(Orders[[#This Row],[_SalesRepID]],'Sales team'!A:A,'Sales team'!B:B)</f>
        <v>Adam Hernandez</v>
      </c>
      <c r="K7912">
        <v>1</v>
      </c>
      <c r="L7912">
        <v>1</v>
      </c>
      <c r="M7912">
        <v>107</v>
      </c>
      <c r="N7912" t="str">
        <f>_xlfn.XLOOKUP(Orders[[#This Row],[_ProductID]],Products!A:A,Products!C:C)</f>
        <v>Kitchen &amp; Dining</v>
      </c>
      <c r="O7912">
        <v>1</v>
      </c>
      <c r="P7912">
        <v>7.4999999999999997E-2</v>
      </c>
      <c r="Q7912" s="2">
        <v>2224.4</v>
      </c>
      <c r="R7912" s="2">
        <v>1579.3240000000001</v>
      </c>
      <c r="S7912" s="2">
        <v>2057.5700000000002</v>
      </c>
      <c r="T7912" s="2">
        <v>478.24600000000009</v>
      </c>
    </row>
    <row r="7913" spans="1:20" x14ac:dyDescent="0.25">
      <c r="A7913" t="s">
        <v>86</v>
      </c>
      <c r="B7913" t="s">
        <v>1</v>
      </c>
      <c r="C7913" t="s">
        <v>25</v>
      </c>
      <c r="D7913" s="1">
        <v>43200</v>
      </c>
      <c r="E7913" s="1">
        <v>43260</v>
      </c>
      <c r="F7913" s="1">
        <v>43263</v>
      </c>
      <c r="G7913" s="1">
        <v>43287</v>
      </c>
      <c r="H7913" s="13">
        <f>Orders[[#This Row],[DeliveryDate]]-Orders[[#This Row],[OrderDate]]</f>
        <v>27</v>
      </c>
      <c r="I7913" t="s">
        <v>3</v>
      </c>
      <c r="J7913" t="str">
        <f>_xlfn.XLOOKUP(Orders[[#This Row],[_SalesRepID]],'Sales team'!A:A,'Sales team'!B:B)</f>
        <v>Joshua Little</v>
      </c>
      <c r="K7913">
        <v>11</v>
      </c>
      <c r="L7913">
        <v>27</v>
      </c>
      <c r="M7913">
        <v>338</v>
      </c>
      <c r="N7913" t="str">
        <f>_xlfn.XLOOKUP(Orders[[#This Row],[_ProductID]],Products!A:A,Products!C:C)</f>
        <v>Home décor</v>
      </c>
      <c r="O7913">
        <v>35</v>
      </c>
      <c r="P7913">
        <v>0.2</v>
      </c>
      <c r="Q7913" s="2">
        <v>2472.3000000000002</v>
      </c>
      <c r="R7913" s="2">
        <v>1260.873</v>
      </c>
      <c r="S7913" s="2">
        <v>13844.880000000003</v>
      </c>
      <c r="T7913" s="2">
        <v>5018.7690000000021</v>
      </c>
    </row>
    <row r="7914" spans="1:20" x14ac:dyDescent="0.25">
      <c r="A7914" t="s">
        <v>87</v>
      </c>
      <c r="B7914" t="s">
        <v>1</v>
      </c>
      <c r="C7914" t="s">
        <v>2</v>
      </c>
      <c r="D7914" s="1">
        <v>43200</v>
      </c>
      <c r="E7914" s="1">
        <v>43260</v>
      </c>
      <c r="F7914" s="1">
        <v>43274</v>
      </c>
      <c r="G7914" s="1">
        <v>43298</v>
      </c>
      <c r="H7914" s="13">
        <f>Orders[[#This Row],[DeliveryDate]]-Orders[[#This Row],[OrderDate]]</f>
        <v>38</v>
      </c>
      <c r="I7914" t="s">
        <v>3</v>
      </c>
      <c r="J7914" t="str">
        <f>_xlfn.XLOOKUP(Orders[[#This Row],[_SalesRepID]],'Sales team'!A:A,'Sales team'!B:B)</f>
        <v>Stephen Payne</v>
      </c>
      <c r="K7914">
        <v>5</v>
      </c>
      <c r="L7914">
        <v>33</v>
      </c>
      <c r="M7914">
        <v>232</v>
      </c>
      <c r="N7914" t="str">
        <f>_xlfn.XLOOKUP(Orders[[#This Row],[_ProductID]],Products!A:A,Products!C:C)</f>
        <v>Furniture</v>
      </c>
      <c r="O7914">
        <v>15</v>
      </c>
      <c r="P7914">
        <v>0.05</v>
      </c>
      <c r="Q7914" s="2">
        <v>1011.7</v>
      </c>
      <c r="R7914" s="2">
        <v>799.24300000000005</v>
      </c>
      <c r="S7914" s="2">
        <v>4805.5749999999998</v>
      </c>
      <c r="T7914" s="2">
        <v>809.35999999999967</v>
      </c>
    </row>
    <row r="7915" spans="1:20" x14ac:dyDescent="0.25">
      <c r="A7915" t="s">
        <v>88</v>
      </c>
      <c r="B7915" t="s">
        <v>10</v>
      </c>
      <c r="C7915" t="s">
        <v>2</v>
      </c>
      <c r="D7915" s="1">
        <v>43200</v>
      </c>
      <c r="E7915" s="1">
        <v>43260</v>
      </c>
      <c r="F7915" s="1">
        <v>43286</v>
      </c>
      <c r="G7915" s="1">
        <v>43271</v>
      </c>
      <c r="H7915" s="13">
        <f>Orders[[#This Row],[DeliveryDate]]-Orders[[#This Row],[OrderDate]]</f>
        <v>11</v>
      </c>
      <c r="I7915" t="s">
        <v>3</v>
      </c>
      <c r="J7915" t="str">
        <f>_xlfn.XLOOKUP(Orders[[#This Row],[_SalesRepID]],'Sales team'!A:A,'Sales team'!B:B)</f>
        <v>Donald Reynolds</v>
      </c>
      <c r="K7915">
        <v>26</v>
      </c>
      <c r="L7915">
        <v>28</v>
      </c>
      <c r="M7915">
        <v>231</v>
      </c>
      <c r="N7915" t="str">
        <f>_xlfn.XLOOKUP(Orders[[#This Row],[_ProductID]],Products!A:A,Products!C:C)</f>
        <v>Electronics</v>
      </c>
      <c r="O7915">
        <v>28</v>
      </c>
      <c r="P7915">
        <v>0.2</v>
      </c>
      <c r="Q7915" s="2">
        <v>234.5</v>
      </c>
      <c r="R7915" s="2">
        <v>128.97500000000002</v>
      </c>
      <c r="S7915" s="2">
        <v>1125.6000000000001</v>
      </c>
      <c r="T7915" s="2">
        <v>351.75</v>
      </c>
    </row>
    <row r="7916" spans="1:20" x14ac:dyDescent="0.25">
      <c r="A7916" t="s">
        <v>89</v>
      </c>
      <c r="B7916" t="s">
        <v>5</v>
      </c>
      <c r="C7916" t="s">
        <v>6</v>
      </c>
      <c r="D7916" s="1">
        <v>43200</v>
      </c>
      <c r="E7916" s="1">
        <v>43260</v>
      </c>
      <c r="F7916" s="1">
        <v>43265</v>
      </c>
      <c r="G7916" s="1">
        <v>43294</v>
      </c>
      <c r="H7916" s="13">
        <f>Orders[[#This Row],[DeliveryDate]]-Orders[[#This Row],[OrderDate]]</f>
        <v>34</v>
      </c>
      <c r="I7916" t="s">
        <v>3</v>
      </c>
      <c r="J7916" t="str">
        <f>_xlfn.XLOOKUP(Orders[[#This Row],[_SalesRepID]],'Sales team'!A:A,'Sales team'!B:B)</f>
        <v>Todd Roberts</v>
      </c>
      <c r="K7916">
        <v>13</v>
      </c>
      <c r="L7916">
        <v>42</v>
      </c>
      <c r="M7916">
        <v>158</v>
      </c>
      <c r="N7916" t="str">
        <f>_xlfn.XLOOKUP(Orders[[#This Row],[_ProductID]],Products!A:A,Products!C:C)</f>
        <v>Home décor</v>
      </c>
      <c r="O7916">
        <v>11</v>
      </c>
      <c r="P7916">
        <v>7.4999999999999997E-2</v>
      </c>
      <c r="Q7916" s="2">
        <v>261.3</v>
      </c>
      <c r="R7916" s="2">
        <v>143.71500000000003</v>
      </c>
      <c r="S7916" s="2">
        <v>966.81000000000006</v>
      </c>
      <c r="T7916" s="2">
        <v>391.94999999999993</v>
      </c>
    </row>
    <row r="7917" spans="1:20" x14ac:dyDescent="0.25">
      <c r="A7917" t="s">
        <v>90</v>
      </c>
      <c r="B7917" t="s">
        <v>5</v>
      </c>
      <c r="C7917" t="s">
        <v>15</v>
      </c>
      <c r="D7917" s="1">
        <v>43100</v>
      </c>
      <c r="E7917" s="1">
        <v>43260</v>
      </c>
      <c r="F7917" s="1">
        <v>43278</v>
      </c>
      <c r="G7917" s="1">
        <v>43264</v>
      </c>
      <c r="H7917" s="13">
        <f>Orders[[#This Row],[DeliveryDate]]-Orders[[#This Row],[OrderDate]]</f>
        <v>4</v>
      </c>
      <c r="I7917" t="s">
        <v>3</v>
      </c>
      <c r="J7917" t="str">
        <f>_xlfn.XLOOKUP(Orders[[#This Row],[_SalesRepID]],'Sales team'!A:A,'Sales team'!B:B)</f>
        <v>Shawn Wallace</v>
      </c>
      <c r="K7917">
        <v>18</v>
      </c>
      <c r="L7917">
        <v>5</v>
      </c>
      <c r="M7917">
        <v>36</v>
      </c>
      <c r="N7917" t="str">
        <f>_xlfn.XLOOKUP(Orders[[#This Row],[_ProductID]],Products!A:A,Products!C:C)</f>
        <v>Home décor</v>
      </c>
      <c r="O7917">
        <v>29</v>
      </c>
      <c r="P7917">
        <v>0.1</v>
      </c>
      <c r="Q7917" s="2">
        <v>4006.6</v>
      </c>
      <c r="R7917" s="2">
        <v>2844.6859999999997</v>
      </c>
      <c r="S7917" s="2">
        <v>25241.58</v>
      </c>
      <c r="T7917" s="2">
        <v>5328.7780000000057</v>
      </c>
    </row>
    <row r="7918" spans="1:20" x14ac:dyDescent="0.25">
      <c r="A7918" t="s">
        <v>91</v>
      </c>
      <c r="B7918" t="s">
        <v>1</v>
      </c>
      <c r="C7918" t="s">
        <v>2</v>
      </c>
      <c r="D7918" s="1">
        <v>43200</v>
      </c>
      <c r="E7918" s="1">
        <v>43260</v>
      </c>
      <c r="F7918" s="1">
        <v>43286</v>
      </c>
      <c r="G7918" s="1">
        <v>43266</v>
      </c>
      <c r="H7918" s="13">
        <f>Orders[[#This Row],[DeliveryDate]]-Orders[[#This Row],[OrderDate]]</f>
        <v>6</v>
      </c>
      <c r="I7918" t="s">
        <v>3</v>
      </c>
      <c r="J7918" t="str">
        <f>_xlfn.XLOOKUP(Orders[[#This Row],[_SalesRepID]],'Sales team'!A:A,'Sales team'!B:B)</f>
        <v>Jerry Green</v>
      </c>
      <c r="K7918">
        <v>3</v>
      </c>
      <c r="L7918">
        <v>10</v>
      </c>
      <c r="M7918">
        <v>206</v>
      </c>
      <c r="N7918" t="str">
        <f>_xlfn.XLOOKUP(Orders[[#This Row],[_ProductID]],Products!A:A,Products!C:C)</f>
        <v>Electronics</v>
      </c>
      <c r="O7918">
        <v>28</v>
      </c>
      <c r="P7918">
        <v>0.05</v>
      </c>
      <c r="Q7918" s="2">
        <v>1333.3</v>
      </c>
      <c r="R7918" s="2">
        <v>866.64499999999998</v>
      </c>
      <c r="S7918" s="2">
        <v>8866.4449999999997</v>
      </c>
      <c r="T7918" s="2">
        <v>2799.9300000000003</v>
      </c>
    </row>
    <row r="7919" spans="1:20" x14ac:dyDescent="0.25">
      <c r="A7919" t="s">
        <v>78</v>
      </c>
      <c r="B7919" t="s">
        <v>8</v>
      </c>
      <c r="C7919" t="s">
        <v>2</v>
      </c>
      <c r="D7919" s="1">
        <v>43100</v>
      </c>
      <c r="E7919" s="1">
        <v>43259</v>
      </c>
      <c r="F7919" s="1">
        <v>43270</v>
      </c>
      <c r="G7919" s="1">
        <v>43291</v>
      </c>
      <c r="H7919" s="13">
        <f>Orders[[#This Row],[DeliveryDate]]-Orders[[#This Row],[OrderDate]]</f>
        <v>32</v>
      </c>
      <c r="I7919" t="s">
        <v>3</v>
      </c>
      <c r="J7919" t="str">
        <f>_xlfn.XLOOKUP(Orders[[#This Row],[_SalesRepID]],'Sales team'!A:A,'Sales team'!B:B)</f>
        <v>Douglas Tucker</v>
      </c>
      <c r="K7919">
        <v>23</v>
      </c>
      <c r="L7919">
        <v>42</v>
      </c>
      <c r="M7919">
        <v>215</v>
      </c>
      <c r="N7919" t="str">
        <f>_xlfn.XLOOKUP(Orders[[#This Row],[_ProductID]],Products!A:A,Products!C:C)</f>
        <v>Kitchen &amp; Dining</v>
      </c>
      <c r="O7919">
        <v>37</v>
      </c>
      <c r="P7919">
        <v>0.05</v>
      </c>
      <c r="Q7919" s="2">
        <v>241.20000000000002</v>
      </c>
      <c r="R7919" s="2">
        <v>132.66000000000003</v>
      </c>
      <c r="S7919" s="2">
        <v>1833.1200000000001</v>
      </c>
      <c r="T7919" s="2">
        <v>771.83999999999992</v>
      </c>
    </row>
    <row r="7920" spans="1:20" x14ac:dyDescent="0.25">
      <c r="A7920" t="s">
        <v>79</v>
      </c>
      <c r="B7920" t="s">
        <v>1</v>
      </c>
      <c r="C7920" t="s">
        <v>15</v>
      </c>
      <c r="D7920" s="1">
        <v>43100</v>
      </c>
      <c r="E7920" s="1">
        <v>43259</v>
      </c>
      <c r="F7920" s="1">
        <v>43262</v>
      </c>
      <c r="G7920" s="1">
        <v>43283</v>
      </c>
      <c r="H7920" s="13">
        <f>Orders[[#This Row],[DeliveryDate]]-Orders[[#This Row],[OrderDate]]</f>
        <v>24</v>
      </c>
      <c r="I7920" t="s">
        <v>3</v>
      </c>
      <c r="J7920" t="str">
        <f>_xlfn.XLOOKUP(Orders[[#This Row],[_SalesRepID]],'Sales team'!A:A,'Sales team'!B:B)</f>
        <v>Joshua Ryan</v>
      </c>
      <c r="K7920">
        <v>9</v>
      </c>
      <c r="L7920">
        <v>1</v>
      </c>
      <c r="M7920">
        <v>30</v>
      </c>
      <c r="N7920" t="str">
        <f>_xlfn.XLOOKUP(Orders[[#This Row],[_ProductID]],Products!A:A,Products!C:C)</f>
        <v>Home décor</v>
      </c>
      <c r="O7920">
        <v>35</v>
      </c>
      <c r="P7920">
        <v>0.15</v>
      </c>
      <c r="Q7920" s="2">
        <v>1051.9000000000001</v>
      </c>
      <c r="R7920" s="2">
        <v>494.39300000000003</v>
      </c>
      <c r="S7920" s="2">
        <v>1788.23</v>
      </c>
      <c r="T7920" s="2">
        <v>799.44399999999996</v>
      </c>
    </row>
    <row r="7921" spans="1:20" x14ac:dyDescent="0.25">
      <c r="A7921" t="s">
        <v>80</v>
      </c>
      <c r="B7921" t="s">
        <v>8</v>
      </c>
      <c r="C7921" t="s">
        <v>6</v>
      </c>
      <c r="D7921" s="1">
        <v>43100</v>
      </c>
      <c r="E7921" s="1">
        <v>43259</v>
      </c>
      <c r="F7921" s="1">
        <v>43265</v>
      </c>
      <c r="G7921" s="1">
        <v>43293</v>
      </c>
      <c r="H7921" s="13">
        <f>Orders[[#This Row],[DeliveryDate]]-Orders[[#This Row],[OrderDate]]</f>
        <v>34</v>
      </c>
      <c r="I7921" t="s">
        <v>3</v>
      </c>
      <c r="J7921" t="str">
        <f>_xlfn.XLOOKUP(Orders[[#This Row],[_SalesRepID]],'Sales team'!A:A,'Sales team'!B:B)</f>
        <v>Patrick Graham</v>
      </c>
      <c r="K7921">
        <v>25</v>
      </c>
      <c r="L7921">
        <v>11</v>
      </c>
      <c r="M7921">
        <v>169</v>
      </c>
      <c r="N7921" t="str">
        <f>_xlfn.XLOOKUP(Orders[[#This Row],[_ProductID]],Products!A:A,Products!C:C)</f>
        <v>Outdoor</v>
      </c>
      <c r="O7921">
        <v>10</v>
      </c>
      <c r="P7921">
        <v>0.3</v>
      </c>
      <c r="Q7921" s="2">
        <v>227.8</v>
      </c>
      <c r="R7921" s="2">
        <v>107.066</v>
      </c>
      <c r="S7921" s="2">
        <v>797.3</v>
      </c>
      <c r="T7921" s="2">
        <v>261.96999999999991</v>
      </c>
    </row>
    <row r="7922" spans="1:20" x14ac:dyDescent="0.25">
      <c r="A7922" t="s">
        <v>81</v>
      </c>
      <c r="B7922" t="s">
        <v>8</v>
      </c>
      <c r="C7922" t="s">
        <v>25</v>
      </c>
      <c r="D7922" s="1">
        <v>43200</v>
      </c>
      <c r="E7922" s="1">
        <v>43259</v>
      </c>
      <c r="F7922" s="1">
        <v>43265</v>
      </c>
      <c r="G7922" s="1">
        <v>43284</v>
      </c>
      <c r="H7922" s="13">
        <f>Orders[[#This Row],[DeliveryDate]]-Orders[[#This Row],[OrderDate]]</f>
        <v>25</v>
      </c>
      <c r="I7922" t="s">
        <v>3</v>
      </c>
      <c r="J7922" t="str">
        <f>_xlfn.XLOOKUP(Orders[[#This Row],[_SalesRepID]],'Sales team'!A:A,'Sales team'!B:B)</f>
        <v>Roy Rice</v>
      </c>
      <c r="K7922">
        <v>24</v>
      </c>
      <c r="L7922">
        <v>4</v>
      </c>
      <c r="M7922">
        <v>333</v>
      </c>
      <c r="N7922" t="str">
        <f>_xlfn.XLOOKUP(Orders[[#This Row],[_ProductID]],Products!A:A,Products!C:C)</f>
        <v>Home décor</v>
      </c>
      <c r="O7922">
        <v>14</v>
      </c>
      <c r="P7922">
        <v>0.05</v>
      </c>
      <c r="Q7922" s="2">
        <v>1078.7</v>
      </c>
      <c r="R7922" s="2">
        <v>506.98899999999998</v>
      </c>
      <c r="S7922" s="2">
        <v>5123.8249999999998</v>
      </c>
      <c r="T7922" s="2">
        <v>2588.88</v>
      </c>
    </row>
    <row r="7923" spans="1:20" x14ac:dyDescent="0.25">
      <c r="A7923" t="s">
        <v>82</v>
      </c>
      <c r="B7923" t="s">
        <v>10</v>
      </c>
      <c r="C7923" t="s">
        <v>6</v>
      </c>
      <c r="D7923" s="1">
        <v>43200</v>
      </c>
      <c r="E7923" s="1">
        <v>43259</v>
      </c>
      <c r="F7923" s="1">
        <v>43264</v>
      </c>
      <c r="G7923" s="1">
        <v>43280</v>
      </c>
      <c r="H7923" s="13">
        <f>Orders[[#This Row],[DeliveryDate]]-Orders[[#This Row],[OrderDate]]</f>
        <v>21</v>
      </c>
      <c r="I7923" t="s">
        <v>3</v>
      </c>
      <c r="J7923" t="str">
        <f>_xlfn.XLOOKUP(Orders[[#This Row],[_SalesRepID]],'Sales team'!A:A,'Sales team'!B:B)</f>
        <v>Carlos Miller</v>
      </c>
      <c r="K7923">
        <v>28</v>
      </c>
      <c r="L7923">
        <v>6</v>
      </c>
      <c r="M7923">
        <v>96</v>
      </c>
      <c r="N7923" t="str">
        <f>_xlfn.XLOOKUP(Orders[[#This Row],[_ProductID]],Products!A:A,Products!C:C)</f>
        <v>Outdoor</v>
      </c>
      <c r="O7923">
        <v>10</v>
      </c>
      <c r="P7923">
        <v>0.15</v>
      </c>
      <c r="Q7923" s="2">
        <v>1005</v>
      </c>
      <c r="R7923" s="2">
        <v>743.7</v>
      </c>
      <c r="S7923" s="2">
        <v>6834</v>
      </c>
      <c r="T7923" s="2">
        <v>884.39999999999964</v>
      </c>
    </row>
    <row r="7924" spans="1:20" x14ac:dyDescent="0.25">
      <c r="A7924" t="s">
        <v>83</v>
      </c>
      <c r="B7924" t="s">
        <v>8</v>
      </c>
      <c r="C7924" t="s">
        <v>13</v>
      </c>
      <c r="D7924" s="1">
        <v>43200</v>
      </c>
      <c r="E7924" s="1">
        <v>43259</v>
      </c>
      <c r="F7924" s="1">
        <v>43284</v>
      </c>
      <c r="G7924" s="1">
        <v>43269</v>
      </c>
      <c r="H7924" s="13">
        <f>Orders[[#This Row],[DeliveryDate]]-Orders[[#This Row],[OrderDate]]</f>
        <v>10</v>
      </c>
      <c r="I7924" t="s">
        <v>3</v>
      </c>
      <c r="J7924" t="str">
        <f>_xlfn.XLOOKUP(Orders[[#This Row],[_SalesRepID]],'Sales team'!A:A,'Sales team'!B:B)</f>
        <v>Roy Rice</v>
      </c>
      <c r="K7924">
        <v>24</v>
      </c>
      <c r="L7924">
        <v>17</v>
      </c>
      <c r="M7924">
        <v>289</v>
      </c>
      <c r="N7924" t="str">
        <f>_xlfn.XLOOKUP(Orders[[#This Row],[_ProductID]],Products!A:A,Products!C:C)</f>
        <v>Home décor</v>
      </c>
      <c r="O7924">
        <v>45</v>
      </c>
      <c r="P7924">
        <v>0.05</v>
      </c>
      <c r="Q7924" s="2">
        <v>2485.7000000000003</v>
      </c>
      <c r="R7924" s="2">
        <v>1317.4210000000003</v>
      </c>
      <c r="S7924" s="2">
        <v>11807.075000000001</v>
      </c>
      <c r="T7924" s="2">
        <v>5219.9699999999993</v>
      </c>
    </row>
    <row r="7925" spans="1:20" x14ac:dyDescent="0.25">
      <c r="A7925" t="s">
        <v>84</v>
      </c>
      <c r="B7925" t="s">
        <v>1</v>
      </c>
      <c r="C7925" t="s">
        <v>6</v>
      </c>
      <c r="D7925" s="1">
        <v>43200</v>
      </c>
      <c r="E7925" s="1">
        <v>43259</v>
      </c>
      <c r="F7925" s="1">
        <v>43281</v>
      </c>
      <c r="G7925" s="1">
        <v>43273</v>
      </c>
      <c r="H7925" s="13">
        <f>Orders[[#This Row],[DeliveryDate]]-Orders[[#This Row],[OrderDate]]</f>
        <v>14</v>
      </c>
      <c r="I7925" t="s">
        <v>3</v>
      </c>
      <c r="J7925" t="str">
        <f>_xlfn.XLOOKUP(Orders[[#This Row],[_SalesRepID]],'Sales team'!A:A,'Sales team'!B:B)</f>
        <v>Jerry Green</v>
      </c>
      <c r="K7925">
        <v>3</v>
      </c>
      <c r="L7925">
        <v>7</v>
      </c>
      <c r="M7925">
        <v>140</v>
      </c>
      <c r="N7925" t="str">
        <f>_xlfn.XLOOKUP(Orders[[#This Row],[_ProductID]],Products!A:A,Products!C:C)</f>
        <v>Furniture</v>
      </c>
      <c r="O7925">
        <v>22</v>
      </c>
      <c r="P7925">
        <v>0.05</v>
      </c>
      <c r="Q7925" s="2">
        <v>2659.9</v>
      </c>
      <c r="R7925" s="2">
        <v>2154.5190000000002</v>
      </c>
      <c r="S7925" s="2">
        <v>7580.7150000000001</v>
      </c>
      <c r="T7925" s="2">
        <v>1117.1579999999994</v>
      </c>
    </row>
    <row r="7926" spans="1:20" x14ac:dyDescent="0.25">
      <c r="A7926" t="s">
        <v>70</v>
      </c>
      <c r="B7926" t="s">
        <v>1</v>
      </c>
      <c r="C7926" t="s">
        <v>2</v>
      </c>
      <c r="D7926" s="1">
        <v>43100</v>
      </c>
      <c r="E7926" s="1">
        <v>43258</v>
      </c>
      <c r="F7926" s="1">
        <v>43265</v>
      </c>
      <c r="G7926" s="1">
        <v>43285</v>
      </c>
      <c r="H7926" s="13">
        <f>Orders[[#This Row],[DeliveryDate]]-Orders[[#This Row],[OrderDate]]</f>
        <v>27</v>
      </c>
      <c r="I7926" t="s">
        <v>3</v>
      </c>
      <c r="J7926" t="str">
        <f>_xlfn.XLOOKUP(Orders[[#This Row],[_SalesRepID]],'Sales team'!A:A,'Sales team'!B:B)</f>
        <v>Joshua Little</v>
      </c>
      <c r="K7926">
        <v>11</v>
      </c>
      <c r="L7926">
        <v>33</v>
      </c>
      <c r="M7926">
        <v>238</v>
      </c>
      <c r="N7926" t="str">
        <f>_xlfn.XLOOKUP(Orders[[#This Row],[_ProductID]],Products!A:A,Products!C:C)</f>
        <v>Furniture</v>
      </c>
      <c r="O7926">
        <v>20</v>
      </c>
      <c r="P7926">
        <v>0.3</v>
      </c>
      <c r="Q7926" s="2">
        <v>3892.7000000000003</v>
      </c>
      <c r="R7926" s="2">
        <v>2880.598</v>
      </c>
      <c r="S7926" s="2">
        <v>13624.449999999999</v>
      </c>
      <c r="T7926" s="2">
        <v>-778.54000000000087</v>
      </c>
    </row>
    <row r="7927" spans="1:20" x14ac:dyDescent="0.25">
      <c r="A7927" t="s">
        <v>71</v>
      </c>
      <c r="B7927" t="s">
        <v>1</v>
      </c>
      <c r="C7927" t="s">
        <v>6</v>
      </c>
      <c r="D7927" s="1">
        <v>43100</v>
      </c>
      <c r="E7927" s="1">
        <v>43258</v>
      </c>
      <c r="F7927" s="1">
        <v>43264</v>
      </c>
      <c r="G7927" s="1">
        <v>43269</v>
      </c>
      <c r="H7927" s="13">
        <f>Orders[[#This Row],[DeliveryDate]]-Orders[[#This Row],[OrderDate]]</f>
        <v>11</v>
      </c>
      <c r="I7927" t="s">
        <v>3</v>
      </c>
      <c r="J7927" t="str">
        <f>_xlfn.XLOOKUP(Orders[[#This Row],[_SalesRepID]],'Sales team'!A:A,'Sales team'!B:B)</f>
        <v>Jerry Green</v>
      </c>
      <c r="K7927">
        <v>3</v>
      </c>
      <c r="L7927">
        <v>26</v>
      </c>
      <c r="M7927">
        <v>151</v>
      </c>
      <c r="N7927" t="str">
        <f>_xlfn.XLOOKUP(Orders[[#This Row],[_ProductID]],Products!A:A,Products!C:C)</f>
        <v>Home décor</v>
      </c>
      <c r="O7927">
        <v>21</v>
      </c>
      <c r="P7927">
        <v>7.4999999999999997E-2</v>
      </c>
      <c r="Q7927" s="2">
        <v>3477.3</v>
      </c>
      <c r="R7927" s="2">
        <v>1390.92</v>
      </c>
      <c r="S7927" s="2">
        <v>19299.015000000003</v>
      </c>
      <c r="T7927" s="2">
        <v>10953.495000000003</v>
      </c>
    </row>
    <row r="7928" spans="1:20" x14ac:dyDescent="0.25">
      <c r="A7928" t="s">
        <v>72</v>
      </c>
      <c r="B7928" t="s">
        <v>5</v>
      </c>
      <c r="C7928" t="s">
        <v>6</v>
      </c>
      <c r="D7928" s="1">
        <v>43100</v>
      </c>
      <c r="E7928" s="1">
        <v>43258</v>
      </c>
      <c r="F7928" s="1">
        <v>43262</v>
      </c>
      <c r="G7928" s="1">
        <v>43287</v>
      </c>
      <c r="H7928" s="13">
        <f>Orders[[#This Row],[DeliveryDate]]-Orders[[#This Row],[OrderDate]]</f>
        <v>29</v>
      </c>
      <c r="I7928" t="s">
        <v>3</v>
      </c>
      <c r="J7928" t="str">
        <f>_xlfn.XLOOKUP(Orders[[#This Row],[_SalesRepID]],'Sales team'!A:A,'Sales team'!B:B)</f>
        <v>Todd Roberts</v>
      </c>
      <c r="K7928">
        <v>13</v>
      </c>
      <c r="L7928">
        <v>20</v>
      </c>
      <c r="M7928">
        <v>152</v>
      </c>
      <c r="N7928" t="str">
        <f>_xlfn.XLOOKUP(Orders[[#This Row],[_ProductID]],Products!A:A,Products!C:C)</f>
        <v>Home décor</v>
      </c>
      <c r="O7928">
        <v>44</v>
      </c>
      <c r="P7928">
        <v>0.1</v>
      </c>
      <c r="Q7928" s="2">
        <v>3738.6</v>
      </c>
      <c r="R7928" s="2">
        <v>2803.95</v>
      </c>
      <c r="S7928" s="2">
        <v>16823.7</v>
      </c>
      <c r="T7928" s="2">
        <v>2803.9500000000007</v>
      </c>
    </row>
    <row r="7929" spans="1:20" x14ac:dyDescent="0.25">
      <c r="A7929" t="s">
        <v>73</v>
      </c>
      <c r="B7929" t="s">
        <v>5</v>
      </c>
      <c r="C7929" t="s">
        <v>13</v>
      </c>
      <c r="D7929" s="1">
        <v>43200</v>
      </c>
      <c r="E7929" s="1">
        <v>43258</v>
      </c>
      <c r="F7929" s="1">
        <v>43261</v>
      </c>
      <c r="G7929" s="1">
        <v>43263</v>
      </c>
      <c r="H7929" s="13">
        <f>Orders[[#This Row],[DeliveryDate]]-Orders[[#This Row],[OrderDate]]</f>
        <v>5</v>
      </c>
      <c r="I7929" t="s">
        <v>3</v>
      </c>
      <c r="J7929" t="str">
        <f>_xlfn.XLOOKUP(Orders[[#This Row],[_SalesRepID]],'Sales team'!A:A,'Sales team'!B:B)</f>
        <v>Anthony Torres</v>
      </c>
      <c r="K7929">
        <v>20</v>
      </c>
      <c r="L7929">
        <v>6</v>
      </c>
      <c r="M7929">
        <v>262</v>
      </c>
      <c r="N7929" t="str">
        <f>_xlfn.XLOOKUP(Orders[[#This Row],[_ProductID]],Products!A:A,Products!C:C)</f>
        <v>Kitchen &amp; Dining</v>
      </c>
      <c r="O7929">
        <v>8</v>
      </c>
      <c r="P7929">
        <v>0.3</v>
      </c>
      <c r="Q7929" s="2">
        <v>1072</v>
      </c>
      <c r="R7929" s="2">
        <v>589.6</v>
      </c>
      <c r="S7929" s="2">
        <v>3751.9999999999995</v>
      </c>
      <c r="T7929" s="2">
        <v>803.99999999999955</v>
      </c>
    </row>
    <row r="7930" spans="1:20" x14ac:dyDescent="0.25">
      <c r="A7930" t="s">
        <v>74</v>
      </c>
      <c r="B7930" t="s">
        <v>1</v>
      </c>
      <c r="C7930" t="s">
        <v>6</v>
      </c>
      <c r="D7930" s="1">
        <v>43200</v>
      </c>
      <c r="E7930" s="1">
        <v>43258</v>
      </c>
      <c r="F7930" s="1">
        <v>43282</v>
      </c>
      <c r="G7930" s="1">
        <v>43286</v>
      </c>
      <c r="H7930" s="13">
        <f>Orders[[#This Row],[DeliveryDate]]-Orders[[#This Row],[OrderDate]]</f>
        <v>28</v>
      </c>
      <c r="I7930" t="s">
        <v>3</v>
      </c>
      <c r="J7930" t="str">
        <f>_xlfn.XLOOKUP(Orders[[#This Row],[_SalesRepID]],'Sales team'!A:A,'Sales team'!B:B)</f>
        <v>Stephen Payne</v>
      </c>
      <c r="K7930">
        <v>5</v>
      </c>
      <c r="L7930">
        <v>40</v>
      </c>
      <c r="M7930">
        <v>120</v>
      </c>
      <c r="N7930" t="str">
        <f>_xlfn.XLOOKUP(Orders[[#This Row],[_ProductID]],Products!A:A,Products!C:C)</f>
        <v>Home décor</v>
      </c>
      <c r="O7930">
        <v>46</v>
      </c>
      <c r="P7930">
        <v>0.05</v>
      </c>
      <c r="Q7930" s="2">
        <v>2257.9</v>
      </c>
      <c r="R7930" s="2">
        <v>1761.162</v>
      </c>
      <c r="S7930" s="2">
        <v>15015.035</v>
      </c>
      <c r="T7930" s="2">
        <v>2686.9009999999998</v>
      </c>
    </row>
    <row r="7931" spans="1:20" x14ac:dyDescent="0.25">
      <c r="A7931" t="s">
        <v>75</v>
      </c>
      <c r="B7931" t="s">
        <v>5</v>
      </c>
      <c r="C7931" t="s">
        <v>2</v>
      </c>
      <c r="D7931" s="1">
        <v>43200</v>
      </c>
      <c r="E7931" s="1">
        <v>43258</v>
      </c>
      <c r="F7931" s="1">
        <v>43262</v>
      </c>
      <c r="G7931" s="1">
        <v>43269</v>
      </c>
      <c r="H7931" s="13">
        <f>Orders[[#This Row],[DeliveryDate]]-Orders[[#This Row],[OrderDate]]</f>
        <v>11</v>
      </c>
      <c r="I7931" t="s">
        <v>3</v>
      </c>
      <c r="J7931" t="str">
        <f>_xlfn.XLOOKUP(Orders[[#This Row],[_SalesRepID]],'Sales team'!A:A,'Sales team'!B:B)</f>
        <v>Shawn Wallace</v>
      </c>
      <c r="K7931">
        <v>18</v>
      </c>
      <c r="L7931">
        <v>23</v>
      </c>
      <c r="M7931">
        <v>233</v>
      </c>
      <c r="N7931" t="str">
        <f>_xlfn.XLOOKUP(Orders[[#This Row],[_ProductID]],Products!A:A,Products!C:C)</f>
        <v>Home décor</v>
      </c>
      <c r="O7931">
        <v>46</v>
      </c>
      <c r="P7931">
        <v>0.1</v>
      </c>
      <c r="Q7931" s="2">
        <v>1058.6000000000001</v>
      </c>
      <c r="R7931" s="2">
        <v>751.60600000000011</v>
      </c>
      <c r="S7931" s="2">
        <v>2858.2200000000003</v>
      </c>
      <c r="T7931" s="2">
        <v>603.40200000000004</v>
      </c>
    </row>
    <row r="7932" spans="1:20" x14ac:dyDescent="0.25">
      <c r="A7932" t="s">
        <v>76</v>
      </c>
      <c r="B7932" t="s">
        <v>5</v>
      </c>
      <c r="C7932" t="s">
        <v>46</v>
      </c>
      <c r="D7932" s="1">
        <v>43200</v>
      </c>
      <c r="E7932" s="1">
        <v>43258</v>
      </c>
      <c r="F7932" s="1">
        <v>43266</v>
      </c>
      <c r="G7932" s="1">
        <v>43279</v>
      </c>
      <c r="H7932" s="13">
        <f>Orders[[#This Row],[DeliveryDate]]-Orders[[#This Row],[OrderDate]]</f>
        <v>21</v>
      </c>
      <c r="I7932" t="s">
        <v>3</v>
      </c>
      <c r="J7932" t="str">
        <f>_xlfn.XLOOKUP(Orders[[#This Row],[_SalesRepID]],'Sales team'!A:A,'Sales team'!B:B)</f>
        <v>Todd Roberts</v>
      </c>
      <c r="K7932">
        <v>13</v>
      </c>
      <c r="L7932">
        <v>38</v>
      </c>
      <c r="M7932">
        <v>77</v>
      </c>
      <c r="N7932" t="str">
        <f>_xlfn.XLOOKUP(Orders[[#This Row],[_ProductID]],Products!A:A,Products!C:C)</f>
        <v>Home décor</v>
      </c>
      <c r="O7932">
        <v>39</v>
      </c>
      <c r="P7932">
        <v>0.1</v>
      </c>
      <c r="Q7932" s="2">
        <v>2492.4</v>
      </c>
      <c r="R7932" s="2">
        <v>1296.048</v>
      </c>
      <c r="S7932" s="2">
        <v>8972.6400000000012</v>
      </c>
      <c r="T7932" s="2">
        <v>3788.4480000000012</v>
      </c>
    </row>
    <row r="7933" spans="1:20" x14ac:dyDescent="0.25">
      <c r="A7933" t="s">
        <v>77</v>
      </c>
      <c r="B7933" t="s">
        <v>1</v>
      </c>
      <c r="C7933" t="s">
        <v>46</v>
      </c>
      <c r="D7933" s="1">
        <v>43200</v>
      </c>
      <c r="E7933" s="1">
        <v>43258</v>
      </c>
      <c r="F7933" s="1">
        <v>43264</v>
      </c>
      <c r="G7933" s="1">
        <v>43273</v>
      </c>
      <c r="H7933" s="13">
        <f>Orders[[#This Row],[DeliveryDate]]-Orders[[#This Row],[OrderDate]]</f>
        <v>15</v>
      </c>
      <c r="I7933" t="s">
        <v>3</v>
      </c>
      <c r="J7933" t="str">
        <f>_xlfn.XLOOKUP(Orders[[#This Row],[_SalesRepID]],'Sales team'!A:A,'Sales team'!B:B)</f>
        <v>Chris Armstrong</v>
      </c>
      <c r="K7933">
        <v>4</v>
      </c>
      <c r="L7933">
        <v>30</v>
      </c>
      <c r="M7933">
        <v>69</v>
      </c>
      <c r="N7933" t="str">
        <f>_xlfn.XLOOKUP(Orders[[#This Row],[_ProductID]],Products!A:A,Products!C:C)</f>
        <v>Home décor</v>
      </c>
      <c r="O7933">
        <v>11</v>
      </c>
      <c r="P7933">
        <v>0.05</v>
      </c>
      <c r="Q7933" s="2">
        <v>3852.5</v>
      </c>
      <c r="R7933" s="2">
        <v>2465.6</v>
      </c>
      <c r="S7933" s="2">
        <v>18299.375</v>
      </c>
      <c r="T7933" s="2">
        <v>5971.375</v>
      </c>
    </row>
    <row r="7934" spans="1:20" x14ac:dyDescent="0.25">
      <c r="A7934" t="s">
        <v>66</v>
      </c>
      <c r="B7934" t="s">
        <v>8</v>
      </c>
      <c r="C7934" t="s">
        <v>6</v>
      </c>
      <c r="D7934" s="1">
        <v>43100</v>
      </c>
      <c r="E7934" s="1">
        <v>43257</v>
      </c>
      <c r="F7934" s="1">
        <v>43283</v>
      </c>
      <c r="G7934" s="1">
        <v>43270</v>
      </c>
      <c r="H7934" s="13">
        <f>Orders[[#This Row],[DeliveryDate]]-Orders[[#This Row],[OrderDate]]</f>
        <v>13</v>
      </c>
      <c r="I7934" t="s">
        <v>3</v>
      </c>
      <c r="J7934" t="str">
        <f>_xlfn.XLOOKUP(Orders[[#This Row],[_SalesRepID]],'Sales team'!A:A,'Sales team'!B:B)</f>
        <v>Roy Rice</v>
      </c>
      <c r="K7934">
        <v>24</v>
      </c>
      <c r="L7934">
        <v>32</v>
      </c>
      <c r="M7934">
        <v>148</v>
      </c>
      <c r="N7934" t="str">
        <f>_xlfn.XLOOKUP(Orders[[#This Row],[_ProductID]],Products!A:A,Products!C:C)</f>
        <v>Home décor</v>
      </c>
      <c r="O7934">
        <v>33</v>
      </c>
      <c r="P7934">
        <v>7.4999999999999997E-2</v>
      </c>
      <c r="Q7934" s="2">
        <v>1112.2</v>
      </c>
      <c r="R7934" s="2">
        <v>756.29600000000005</v>
      </c>
      <c r="S7934" s="2">
        <v>8230.2800000000007</v>
      </c>
      <c r="T7934" s="2">
        <v>2179.9120000000003</v>
      </c>
    </row>
    <row r="7935" spans="1:20" x14ac:dyDescent="0.25">
      <c r="A7935" t="s">
        <v>67</v>
      </c>
      <c r="B7935" t="s">
        <v>5</v>
      </c>
      <c r="C7935" t="s">
        <v>6</v>
      </c>
      <c r="D7935" s="1">
        <v>43100</v>
      </c>
      <c r="E7935" s="1">
        <v>43257</v>
      </c>
      <c r="F7935" s="1">
        <v>43273</v>
      </c>
      <c r="G7935" s="1">
        <v>43262</v>
      </c>
      <c r="H7935" s="13">
        <f>Orders[[#This Row],[DeliveryDate]]-Orders[[#This Row],[OrderDate]]</f>
        <v>5</v>
      </c>
      <c r="I7935" t="s">
        <v>3</v>
      </c>
      <c r="J7935" t="str">
        <f>_xlfn.XLOOKUP(Orders[[#This Row],[_SalesRepID]],'Sales team'!A:A,'Sales team'!B:B)</f>
        <v>Nicholas Cunningham</v>
      </c>
      <c r="K7935">
        <v>19</v>
      </c>
      <c r="L7935">
        <v>28</v>
      </c>
      <c r="M7935">
        <v>103</v>
      </c>
      <c r="N7935" t="str">
        <f>_xlfn.XLOOKUP(Orders[[#This Row],[_ProductID]],Products!A:A,Products!C:C)</f>
        <v>Home décor</v>
      </c>
      <c r="O7935">
        <v>45</v>
      </c>
      <c r="P7935">
        <v>0.05</v>
      </c>
      <c r="Q7935" s="2">
        <v>3557.7000000000003</v>
      </c>
      <c r="R7935" s="2">
        <v>1814.4270000000001</v>
      </c>
      <c r="S7935" s="2">
        <v>27038.52</v>
      </c>
      <c r="T7935" s="2">
        <v>12523.103999999999</v>
      </c>
    </row>
    <row r="7936" spans="1:20" x14ac:dyDescent="0.25">
      <c r="A7936" t="s">
        <v>68</v>
      </c>
      <c r="B7936" t="s">
        <v>5</v>
      </c>
      <c r="C7936" t="s">
        <v>46</v>
      </c>
      <c r="D7936" s="1">
        <v>43100</v>
      </c>
      <c r="E7936" s="1">
        <v>43257</v>
      </c>
      <c r="F7936" s="1">
        <v>43260</v>
      </c>
      <c r="G7936" s="1">
        <v>43270</v>
      </c>
      <c r="H7936" s="13">
        <f>Orders[[#This Row],[DeliveryDate]]-Orders[[#This Row],[OrderDate]]</f>
        <v>13</v>
      </c>
      <c r="I7936" t="s">
        <v>3</v>
      </c>
      <c r="J7936" t="str">
        <f>_xlfn.XLOOKUP(Orders[[#This Row],[_SalesRepID]],'Sales team'!A:A,'Sales team'!B:B)</f>
        <v>Todd Roberts</v>
      </c>
      <c r="K7936">
        <v>13</v>
      </c>
      <c r="L7936">
        <v>8</v>
      </c>
      <c r="M7936">
        <v>59</v>
      </c>
      <c r="N7936" t="str">
        <f>_xlfn.XLOOKUP(Orders[[#This Row],[_ProductID]],Products!A:A,Products!C:C)</f>
        <v>Home décor</v>
      </c>
      <c r="O7936">
        <v>45</v>
      </c>
      <c r="P7936">
        <v>0.4</v>
      </c>
      <c r="Q7936" s="2">
        <v>2371.8000000000002</v>
      </c>
      <c r="R7936" s="2">
        <v>1233.3360000000002</v>
      </c>
      <c r="S7936" s="2">
        <v>4269.24</v>
      </c>
      <c r="T7936" s="2">
        <v>569.23199999999906</v>
      </c>
    </row>
    <row r="7937" spans="1:20" x14ac:dyDescent="0.25">
      <c r="A7937" t="s">
        <v>69</v>
      </c>
      <c r="B7937" t="s">
        <v>5</v>
      </c>
      <c r="C7937" t="s">
        <v>46</v>
      </c>
      <c r="D7937" s="1">
        <v>43100</v>
      </c>
      <c r="E7937" s="1">
        <v>43257</v>
      </c>
      <c r="F7937" s="1">
        <v>43282</v>
      </c>
      <c r="G7937" s="1">
        <v>43262</v>
      </c>
      <c r="H7937" s="13">
        <f>Orders[[#This Row],[DeliveryDate]]-Orders[[#This Row],[OrderDate]]</f>
        <v>5</v>
      </c>
      <c r="I7937" t="s">
        <v>3</v>
      </c>
      <c r="J7937" t="str">
        <f>_xlfn.XLOOKUP(Orders[[#This Row],[_SalesRepID]],'Sales team'!A:A,'Sales team'!B:B)</f>
        <v>Paul Holmes</v>
      </c>
      <c r="K7937">
        <v>14</v>
      </c>
      <c r="L7937">
        <v>47</v>
      </c>
      <c r="M7937">
        <v>60</v>
      </c>
      <c r="N7937" t="str">
        <f>_xlfn.XLOOKUP(Orders[[#This Row],[_ProductID]],Products!A:A,Products!C:C)</f>
        <v>Kitchen &amp; Dining</v>
      </c>
      <c r="O7937">
        <v>1</v>
      </c>
      <c r="P7937">
        <v>0.4</v>
      </c>
      <c r="Q7937" s="2">
        <v>857.6</v>
      </c>
      <c r="R7937" s="2">
        <v>686.08</v>
      </c>
      <c r="S7937" s="2">
        <v>514.55999999999995</v>
      </c>
      <c r="T7937" s="2">
        <v>-171.5200000000001</v>
      </c>
    </row>
    <row r="7938" spans="1:20" x14ac:dyDescent="0.25">
      <c r="A7938" t="s">
        <v>59</v>
      </c>
      <c r="B7938" t="s">
        <v>8</v>
      </c>
      <c r="C7938" t="s">
        <v>6</v>
      </c>
      <c r="D7938" s="1">
        <v>43100</v>
      </c>
      <c r="E7938" s="1">
        <v>43256</v>
      </c>
      <c r="F7938" s="1">
        <v>43265</v>
      </c>
      <c r="G7938" s="1">
        <v>43276</v>
      </c>
      <c r="H7938" s="13">
        <f>Orders[[#This Row],[DeliveryDate]]-Orders[[#This Row],[OrderDate]]</f>
        <v>20</v>
      </c>
      <c r="I7938" t="s">
        <v>3</v>
      </c>
      <c r="J7938" t="str">
        <f>_xlfn.XLOOKUP(Orders[[#This Row],[_SalesRepID]],'Sales team'!A:A,'Sales team'!B:B)</f>
        <v>Roy Rice</v>
      </c>
      <c r="K7938">
        <v>24</v>
      </c>
      <c r="L7938">
        <v>4</v>
      </c>
      <c r="M7938">
        <v>105</v>
      </c>
      <c r="N7938" t="str">
        <f>_xlfn.XLOOKUP(Orders[[#This Row],[_ProductID]],Products!A:A,Products!C:C)</f>
        <v>Kitchen &amp; Dining</v>
      </c>
      <c r="O7938">
        <v>16</v>
      </c>
      <c r="P7938">
        <v>0.3</v>
      </c>
      <c r="Q7938" s="2">
        <v>2003.3</v>
      </c>
      <c r="R7938" s="2">
        <v>921.51800000000003</v>
      </c>
      <c r="S7938" s="2">
        <v>4206.9299999999994</v>
      </c>
      <c r="T7938" s="2">
        <v>1442.3759999999993</v>
      </c>
    </row>
    <row r="7939" spans="1:20" x14ac:dyDescent="0.25">
      <c r="A7939" t="s">
        <v>60</v>
      </c>
      <c r="B7939" t="s">
        <v>8</v>
      </c>
      <c r="C7939" t="s">
        <v>15</v>
      </c>
      <c r="D7939" s="1">
        <v>43200</v>
      </c>
      <c r="E7939" s="1">
        <v>43256</v>
      </c>
      <c r="F7939" s="1">
        <v>43279</v>
      </c>
      <c r="G7939" s="1">
        <v>43266</v>
      </c>
      <c r="H7939" s="13">
        <f>Orders[[#This Row],[DeliveryDate]]-Orders[[#This Row],[OrderDate]]</f>
        <v>10</v>
      </c>
      <c r="I7939" t="s">
        <v>3</v>
      </c>
      <c r="J7939" t="str">
        <f>_xlfn.XLOOKUP(Orders[[#This Row],[_SalesRepID]],'Sales team'!A:A,'Sales team'!B:B)</f>
        <v>Douglas Tucker</v>
      </c>
      <c r="K7939">
        <v>23</v>
      </c>
      <c r="L7939">
        <v>20</v>
      </c>
      <c r="M7939">
        <v>17</v>
      </c>
      <c r="N7939" t="str">
        <f>_xlfn.XLOOKUP(Orders[[#This Row],[_ProductID]],Products!A:A,Products!C:C)</f>
        <v>Kitchen &amp; Dining</v>
      </c>
      <c r="O7939">
        <v>8</v>
      </c>
      <c r="P7939">
        <v>0.05</v>
      </c>
      <c r="Q7939" s="2">
        <v>3638.1</v>
      </c>
      <c r="R7939" s="2">
        <v>1455.24</v>
      </c>
      <c r="S7939" s="2">
        <v>27649.559999999998</v>
      </c>
      <c r="T7939" s="2">
        <v>16007.639999999998</v>
      </c>
    </row>
    <row r="7940" spans="1:20" x14ac:dyDescent="0.25">
      <c r="A7940" t="s">
        <v>61</v>
      </c>
      <c r="B7940" t="s">
        <v>1</v>
      </c>
      <c r="C7940" t="s">
        <v>6</v>
      </c>
      <c r="D7940" s="1">
        <v>43200</v>
      </c>
      <c r="E7940" s="1">
        <v>43256</v>
      </c>
      <c r="F7940" s="1">
        <v>43265</v>
      </c>
      <c r="G7940" s="1">
        <v>43270</v>
      </c>
      <c r="H7940" s="13">
        <f>Orders[[#This Row],[DeliveryDate]]-Orders[[#This Row],[OrderDate]]</f>
        <v>14</v>
      </c>
      <c r="I7940" t="s">
        <v>3</v>
      </c>
      <c r="J7940" t="str">
        <f>_xlfn.XLOOKUP(Orders[[#This Row],[_SalesRepID]],'Sales team'!A:A,'Sales team'!B:B)</f>
        <v>Chris Armstrong</v>
      </c>
      <c r="K7940">
        <v>4</v>
      </c>
      <c r="L7940">
        <v>19</v>
      </c>
      <c r="M7940">
        <v>109</v>
      </c>
      <c r="N7940" t="str">
        <f>_xlfn.XLOOKUP(Orders[[#This Row],[_ProductID]],Products!A:A,Products!C:C)</f>
        <v>Home décor</v>
      </c>
      <c r="O7940">
        <v>44</v>
      </c>
      <c r="P7940">
        <v>7.4999999999999997E-2</v>
      </c>
      <c r="Q7940" s="2">
        <v>2278</v>
      </c>
      <c r="R7940" s="2">
        <v>1822.4</v>
      </c>
      <c r="S7940" s="2">
        <v>6321.4500000000007</v>
      </c>
      <c r="T7940" s="2">
        <v>854.25</v>
      </c>
    </row>
    <row r="7941" spans="1:20" x14ac:dyDescent="0.25">
      <c r="A7941" t="s">
        <v>62</v>
      </c>
      <c r="B7941" t="s">
        <v>5</v>
      </c>
      <c r="C7941" t="s">
        <v>6</v>
      </c>
      <c r="D7941" s="1">
        <v>43200</v>
      </c>
      <c r="E7941" s="1">
        <v>43256</v>
      </c>
      <c r="F7941" s="1">
        <v>43276</v>
      </c>
      <c r="G7941" s="1">
        <v>43266</v>
      </c>
      <c r="H7941" s="13">
        <f>Orders[[#This Row],[DeliveryDate]]-Orders[[#This Row],[OrderDate]]</f>
        <v>10</v>
      </c>
      <c r="I7941" t="s">
        <v>3</v>
      </c>
      <c r="J7941" t="str">
        <f>_xlfn.XLOOKUP(Orders[[#This Row],[_SalesRepID]],'Sales team'!A:A,'Sales team'!B:B)</f>
        <v>Anthony Berry</v>
      </c>
      <c r="K7941">
        <v>16</v>
      </c>
      <c r="L7941">
        <v>25</v>
      </c>
      <c r="M7941">
        <v>141</v>
      </c>
      <c r="N7941" t="str">
        <f>_xlfn.XLOOKUP(Orders[[#This Row],[_ProductID]],Products!A:A,Products!C:C)</f>
        <v>Furniture</v>
      </c>
      <c r="O7941">
        <v>22</v>
      </c>
      <c r="P7941">
        <v>0.3</v>
      </c>
      <c r="Q7941" s="2">
        <v>924.6</v>
      </c>
      <c r="R7941" s="2">
        <v>582.49800000000005</v>
      </c>
      <c r="S7941" s="2">
        <v>3883.32</v>
      </c>
      <c r="T7941" s="2">
        <v>388.33199999999988</v>
      </c>
    </row>
    <row r="7942" spans="1:20" x14ac:dyDescent="0.25">
      <c r="A7942" t="s">
        <v>63</v>
      </c>
      <c r="B7942" t="s">
        <v>5</v>
      </c>
      <c r="C7942" t="s">
        <v>6</v>
      </c>
      <c r="D7942" s="1">
        <v>43200</v>
      </c>
      <c r="E7942" s="1">
        <v>43256</v>
      </c>
      <c r="F7942" s="1">
        <v>43272</v>
      </c>
      <c r="G7942" s="1">
        <v>43286</v>
      </c>
      <c r="H7942" s="13">
        <f>Orders[[#This Row],[DeliveryDate]]-Orders[[#This Row],[OrderDate]]</f>
        <v>30</v>
      </c>
      <c r="I7942" t="s">
        <v>3</v>
      </c>
      <c r="J7942" t="str">
        <f>_xlfn.XLOOKUP(Orders[[#This Row],[_SalesRepID]],'Sales team'!A:A,'Sales team'!B:B)</f>
        <v>Nicholas Cunningham</v>
      </c>
      <c r="K7942">
        <v>19</v>
      </c>
      <c r="L7942">
        <v>8</v>
      </c>
      <c r="M7942">
        <v>111</v>
      </c>
      <c r="N7942" t="str">
        <f>_xlfn.XLOOKUP(Orders[[#This Row],[_ProductID]],Products!A:A,Products!C:C)</f>
        <v>Kitchen &amp; Dining</v>
      </c>
      <c r="O7942">
        <v>16</v>
      </c>
      <c r="P7942">
        <v>0.05</v>
      </c>
      <c r="Q7942" s="2">
        <v>3926.2000000000003</v>
      </c>
      <c r="R7942" s="2">
        <v>3062.4360000000001</v>
      </c>
      <c r="S7942" s="2">
        <v>18649.45</v>
      </c>
      <c r="T7942" s="2">
        <v>3337.2700000000004</v>
      </c>
    </row>
    <row r="7943" spans="1:20" x14ac:dyDescent="0.25">
      <c r="A7943" t="s">
        <v>64</v>
      </c>
      <c r="B7943" t="s">
        <v>8</v>
      </c>
      <c r="C7943" t="s">
        <v>25</v>
      </c>
      <c r="D7943" s="1">
        <v>43100</v>
      </c>
      <c r="E7943" s="1">
        <v>43256</v>
      </c>
      <c r="F7943" s="1">
        <v>43263</v>
      </c>
      <c r="G7943" s="1">
        <v>43263</v>
      </c>
      <c r="H7943" s="13">
        <f>Orders[[#This Row],[DeliveryDate]]-Orders[[#This Row],[OrderDate]]</f>
        <v>7</v>
      </c>
      <c r="I7943" t="s">
        <v>3</v>
      </c>
      <c r="J7943" t="str">
        <f>_xlfn.XLOOKUP(Orders[[#This Row],[_SalesRepID]],'Sales team'!A:A,'Sales team'!B:B)</f>
        <v>Douglas Tucker</v>
      </c>
      <c r="K7943">
        <v>23</v>
      </c>
      <c r="L7943">
        <v>24</v>
      </c>
      <c r="M7943">
        <v>349</v>
      </c>
      <c r="N7943" t="str">
        <f>_xlfn.XLOOKUP(Orders[[#This Row],[_ProductID]],Products!A:A,Products!C:C)</f>
        <v>Electronics</v>
      </c>
      <c r="O7943">
        <v>25</v>
      </c>
      <c r="P7943">
        <v>7.4999999999999997E-2</v>
      </c>
      <c r="Q7943" s="2">
        <v>3825.7000000000003</v>
      </c>
      <c r="R7943" s="2">
        <v>2257.163</v>
      </c>
      <c r="S7943" s="2">
        <v>14155.090000000002</v>
      </c>
      <c r="T7943" s="2">
        <v>5126.4380000000019</v>
      </c>
    </row>
    <row r="7944" spans="1:20" x14ac:dyDescent="0.25">
      <c r="A7944" t="s">
        <v>65</v>
      </c>
      <c r="B7944" t="s">
        <v>10</v>
      </c>
      <c r="C7944" t="s">
        <v>25</v>
      </c>
      <c r="D7944" s="1">
        <v>43100</v>
      </c>
      <c r="E7944" s="1">
        <v>43256</v>
      </c>
      <c r="F7944" s="1">
        <v>43284</v>
      </c>
      <c r="G7944" s="1">
        <v>43272</v>
      </c>
      <c r="H7944" s="13">
        <f>Orders[[#This Row],[DeliveryDate]]-Orders[[#This Row],[OrderDate]]</f>
        <v>16</v>
      </c>
      <c r="I7944" t="s">
        <v>3</v>
      </c>
      <c r="J7944" t="str">
        <f>_xlfn.XLOOKUP(Orders[[#This Row],[_SalesRepID]],'Sales team'!A:A,'Sales team'!B:B)</f>
        <v>Shawn Torres</v>
      </c>
      <c r="K7944">
        <v>27</v>
      </c>
      <c r="L7944">
        <v>13</v>
      </c>
      <c r="M7944">
        <v>360</v>
      </c>
      <c r="N7944" t="str">
        <f>_xlfn.XLOOKUP(Orders[[#This Row],[_ProductID]],Products!A:A,Products!C:C)</f>
        <v>Kitchen &amp; Dining</v>
      </c>
      <c r="O7944">
        <v>4</v>
      </c>
      <c r="P7944">
        <v>0.05</v>
      </c>
      <c r="Q7944" s="2">
        <v>2257.9</v>
      </c>
      <c r="R7944" s="2">
        <v>1377.319</v>
      </c>
      <c r="S7944" s="2">
        <v>6435.0150000000003</v>
      </c>
      <c r="T7944" s="2">
        <v>2303.058</v>
      </c>
    </row>
    <row r="7945" spans="1:20" x14ac:dyDescent="0.25">
      <c r="A7945" t="s">
        <v>53</v>
      </c>
      <c r="B7945" t="s">
        <v>8</v>
      </c>
      <c r="C7945" t="s">
        <v>2</v>
      </c>
      <c r="D7945" s="1">
        <v>43100</v>
      </c>
      <c r="E7945" s="1">
        <v>43255</v>
      </c>
      <c r="F7945" s="1">
        <v>43260</v>
      </c>
      <c r="G7945" s="1">
        <v>43276</v>
      </c>
      <c r="H7945" s="13">
        <f>Orders[[#This Row],[DeliveryDate]]-Orders[[#This Row],[OrderDate]]</f>
        <v>21</v>
      </c>
      <c r="I7945" t="s">
        <v>3</v>
      </c>
      <c r="J7945" t="str">
        <f>_xlfn.XLOOKUP(Orders[[#This Row],[_SalesRepID]],'Sales team'!A:A,'Sales team'!B:B)</f>
        <v>Patrick Graham</v>
      </c>
      <c r="K7945">
        <v>25</v>
      </c>
      <c r="L7945">
        <v>18</v>
      </c>
      <c r="M7945">
        <v>249</v>
      </c>
      <c r="N7945" t="str">
        <f>_xlfn.XLOOKUP(Orders[[#This Row],[_ProductID]],Products!A:A,Products!C:C)</f>
        <v>Furniture</v>
      </c>
      <c r="O7945">
        <v>34</v>
      </c>
      <c r="P7945">
        <v>0.2</v>
      </c>
      <c r="Q7945" s="2">
        <v>2452.2000000000003</v>
      </c>
      <c r="R7945" s="2">
        <v>1446.798</v>
      </c>
      <c r="S7945" s="2">
        <v>1961.7600000000002</v>
      </c>
      <c r="T7945" s="2">
        <v>514.96200000000022</v>
      </c>
    </row>
    <row r="7946" spans="1:20" x14ac:dyDescent="0.25">
      <c r="A7946" t="s">
        <v>54</v>
      </c>
      <c r="B7946" t="s">
        <v>1</v>
      </c>
      <c r="C7946" t="s">
        <v>15</v>
      </c>
      <c r="D7946" s="1">
        <v>43100</v>
      </c>
      <c r="E7946" s="1">
        <v>43255</v>
      </c>
      <c r="F7946" s="1">
        <v>43281</v>
      </c>
      <c r="G7946" s="1">
        <v>43262</v>
      </c>
      <c r="H7946" s="13">
        <f>Orders[[#This Row],[DeliveryDate]]-Orders[[#This Row],[OrderDate]]</f>
        <v>7</v>
      </c>
      <c r="I7946" t="s">
        <v>3</v>
      </c>
      <c r="J7946" t="str">
        <f>_xlfn.XLOOKUP(Orders[[#This Row],[_SalesRepID]],'Sales team'!A:A,'Sales team'!B:B)</f>
        <v>Joshua Little</v>
      </c>
      <c r="K7946">
        <v>11</v>
      </c>
      <c r="L7946">
        <v>21</v>
      </c>
      <c r="M7946">
        <v>6</v>
      </c>
      <c r="N7946" t="str">
        <f>_xlfn.XLOOKUP(Orders[[#This Row],[_ProductID]],Products!A:A,Products!C:C)</f>
        <v>Home décor</v>
      </c>
      <c r="O7946">
        <v>11</v>
      </c>
      <c r="P7946">
        <v>0.05</v>
      </c>
      <c r="Q7946" s="2">
        <v>3095.4</v>
      </c>
      <c r="R7946" s="2">
        <v>2012.0100000000002</v>
      </c>
      <c r="S7946" s="2">
        <v>8821.89</v>
      </c>
      <c r="T7946" s="2">
        <v>2785.8599999999988</v>
      </c>
    </row>
    <row r="7947" spans="1:20" x14ac:dyDescent="0.25">
      <c r="A7947" t="s">
        <v>55</v>
      </c>
      <c r="B7947" t="s">
        <v>5</v>
      </c>
      <c r="C7947" t="s">
        <v>2</v>
      </c>
      <c r="D7947" s="1">
        <v>43100</v>
      </c>
      <c r="E7947" s="1">
        <v>43255</v>
      </c>
      <c r="F7947" s="1">
        <v>43263</v>
      </c>
      <c r="G7947" s="1">
        <v>43265</v>
      </c>
      <c r="H7947" s="13">
        <f>Orders[[#This Row],[DeliveryDate]]-Orders[[#This Row],[OrderDate]]</f>
        <v>10</v>
      </c>
      <c r="I7947" t="s">
        <v>3</v>
      </c>
      <c r="J7947" t="str">
        <f>_xlfn.XLOOKUP(Orders[[#This Row],[_SalesRepID]],'Sales team'!A:A,'Sales team'!B:B)</f>
        <v>Roger Alexander</v>
      </c>
      <c r="K7947">
        <v>15</v>
      </c>
      <c r="L7947">
        <v>14</v>
      </c>
      <c r="M7947">
        <v>212</v>
      </c>
      <c r="N7947" t="str">
        <f>_xlfn.XLOOKUP(Orders[[#This Row],[_ProductID]],Products!A:A,Products!C:C)</f>
        <v>Kitchen &amp; Dining</v>
      </c>
      <c r="O7947">
        <v>8</v>
      </c>
      <c r="P7947">
        <v>0.4</v>
      </c>
      <c r="Q7947" s="2">
        <v>3865.9</v>
      </c>
      <c r="R7947" s="2">
        <v>2164.9040000000005</v>
      </c>
      <c r="S7947" s="2">
        <v>9278.16</v>
      </c>
      <c r="T7947" s="2">
        <v>618.54399999999805</v>
      </c>
    </row>
    <row r="7948" spans="1:20" x14ac:dyDescent="0.25">
      <c r="A7948" t="s">
        <v>56</v>
      </c>
      <c r="B7948" t="s">
        <v>8</v>
      </c>
      <c r="C7948" t="s">
        <v>15</v>
      </c>
      <c r="D7948" s="1">
        <v>43100</v>
      </c>
      <c r="E7948" s="1">
        <v>43255</v>
      </c>
      <c r="F7948" s="1">
        <v>43261</v>
      </c>
      <c r="G7948" s="1">
        <v>43270</v>
      </c>
      <c r="H7948" s="13">
        <f>Orders[[#This Row],[DeliveryDate]]-Orders[[#This Row],[OrderDate]]</f>
        <v>15</v>
      </c>
      <c r="I7948" t="s">
        <v>3</v>
      </c>
      <c r="J7948" t="str">
        <f>_xlfn.XLOOKUP(Orders[[#This Row],[_SalesRepID]],'Sales team'!A:A,'Sales team'!B:B)</f>
        <v>Douglas Tucker</v>
      </c>
      <c r="K7948">
        <v>23</v>
      </c>
      <c r="L7948">
        <v>3</v>
      </c>
      <c r="M7948">
        <v>37</v>
      </c>
      <c r="N7948" t="str">
        <f>_xlfn.XLOOKUP(Orders[[#This Row],[_ProductID]],Products!A:A,Products!C:C)</f>
        <v>Home décor</v>
      </c>
      <c r="O7948">
        <v>11</v>
      </c>
      <c r="P7948">
        <v>0.1</v>
      </c>
      <c r="Q7948" s="2">
        <v>2304.8000000000002</v>
      </c>
      <c r="R7948" s="2">
        <v>1382.88</v>
      </c>
      <c r="S7948" s="2">
        <v>16594.560000000001</v>
      </c>
      <c r="T7948" s="2">
        <v>5531.52</v>
      </c>
    </row>
    <row r="7949" spans="1:20" x14ac:dyDescent="0.25">
      <c r="A7949" t="s">
        <v>57</v>
      </c>
      <c r="B7949" t="s">
        <v>5</v>
      </c>
      <c r="C7949" t="s">
        <v>15</v>
      </c>
      <c r="D7949" s="1">
        <v>43100</v>
      </c>
      <c r="E7949" s="1">
        <v>43255</v>
      </c>
      <c r="F7949" s="1">
        <v>43272</v>
      </c>
      <c r="G7949" s="1">
        <v>43269</v>
      </c>
      <c r="H7949" s="13">
        <f>Orders[[#This Row],[DeliveryDate]]-Orders[[#This Row],[OrderDate]]</f>
        <v>14</v>
      </c>
      <c r="I7949" t="s">
        <v>3</v>
      </c>
      <c r="J7949" t="str">
        <f>_xlfn.XLOOKUP(Orders[[#This Row],[_SalesRepID]],'Sales team'!A:A,'Sales team'!B:B)</f>
        <v>Frank Brown</v>
      </c>
      <c r="K7949">
        <v>17</v>
      </c>
      <c r="L7949">
        <v>13</v>
      </c>
      <c r="M7949">
        <v>38</v>
      </c>
      <c r="N7949" t="str">
        <f>_xlfn.XLOOKUP(Orders[[#This Row],[_ProductID]],Products!A:A,Products!C:C)</f>
        <v>Home décor</v>
      </c>
      <c r="O7949">
        <v>35</v>
      </c>
      <c r="P7949">
        <v>0.05</v>
      </c>
      <c r="Q7949" s="2">
        <v>3195.9</v>
      </c>
      <c r="R7949" s="2">
        <v>1470.114</v>
      </c>
      <c r="S7949" s="2">
        <v>9108.3150000000005</v>
      </c>
      <c r="T7949" s="2">
        <v>4697.973</v>
      </c>
    </row>
    <row r="7950" spans="1:20" x14ac:dyDescent="0.25">
      <c r="A7950" t="s">
        <v>58</v>
      </c>
      <c r="B7950" t="s">
        <v>5</v>
      </c>
      <c r="C7950" t="s">
        <v>13</v>
      </c>
      <c r="D7950" s="1">
        <v>43100</v>
      </c>
      <c r="E7950" s="1">
        <v>43255</v>
      </c>
      <c r="F7950" s="1">
        <v>43270</v>
      </c>
      <c r="G7950" s="1">
        <v>43273</v>
      </c>
      <c r="H7950" s="13">
        <f>Orders[[#This Row],[DeliveryDate]]-Orders[[#This Row],[OrderDate]]</f>
        <v>18</v>
      </c>
      <c r="I7950" t="s">
        <v>3</v>
      </c>
      <c r="J7950" t="str">
        <f>_xlfn.XLOOKUP(Orders[[#This Row],[_SalesRepID]],'Sales team'!A:A,'Sales team'!B:B)</f>
        <v>Shawn Wallace</v>
      </c>
      <c r="K7950">
        <v>18</v>
      </c>
      <c r="L7950">
        <v>49</v>
      </c>
      <c r="M7950">
        <v>294</v>
      </c>
      <c r="N7950" t="str">
        <f>_xlfn.XLOOKUP(Orders[[#This Row],[_ProductID]],Products!A:A,Products!C:C)</f>
        <v>Home décor</v>
      </c>
      <c r="O7950">
        <v>33</v>
      </c>
      <c r="P7950">
        <v>0.05</v>
      </c>
      <c r="Q7950" s="2">
        <v>6452.1</v>
      </c>
      <c r="R7950" s="2">
        <v>5161.68</v>
      </c>
      <c r="S7950" s="2">
        <v>42906.465000000004</v>
      </c>
      <c r="T7950" s="2">
        <v>6774.7050000000017</v>
      </c>
    </row>
    <row r="7951" spans="1:20" x14ac:dyDescent="0.25">
      <c r="A7951" t="s">
        <v>40</v>
      </c>
      <c r="B7951" t="s">
        <v>1</v>
      </c>
      <c r="C7951" t="s">
        <v>13</v>
      </c>
      <c r="D7951" s="1">
        <v>43200</v>
      </c>
      <c r="E7951" s="1">
        <v>43254</v>
      </c>
      <c r="F7951" s="1">
        <v>43277</v>
      </c>
      <c r="G7951" s="1">
        <v>43270</v>
      </c>
      <c r="H7951" s="13">
        <f>Orders[[#This Row],[DeliveryDate]]-Orders[[#This Row],[OrderDate]]</f>
        <v>16</v>
      </c>
      <c r="I7951" t="s">
        <v>3</v>
      </c>
      <c r="J7951" t="str">
        <f>_xlfn.XLOOKUP(Orders[[#This Row],[_SalesRepID]],'Sales team'!A:A,'Sales team'!B:B)</f>
        <v>George Lewis</v>
      </c>
      <c r="K7951">
        <v>8</v>
      </c>
      <c r="L7951">
        <v>29</v>
      </c>
      <c r="M7951">
        <v>305</v>
      </c>
      <c r="N7951" t="str">
        <f>_xlfn.XLOOKUP(Orders[[#This Row],[_ProductID]],Products!A:A,Products!C:C)</f>
        <v>Home décor</v>
      </c>
      <c r="O7951">
        <v>23</v>
      </c>
      <c r="P7951">
        <v>7.4999999999999997E-2</v>
      </c>
      <c r="Q7951" s="2">
        <v>6076.9000000000005</v>
      </c>
      <c r="R7951" s="2">
        <v>2734.6050000000005</v>
      </c>
      <c r="S7951" s="2">
        <v>39347.927500000005</v>
      </c>
      <c r="T7951" s="2">
        <v>20205.692500000001</v>
      </c>
    </row>
    <row r="7952" spans="1:20" x14ac:dyDescent="0.25">
      <c r="A7952" t="s">
        <v>41</v>
      </c>
      <c r="B7952" t="s">
        <v>5</v>
      </c>
      <c r="C7952" t="s">
        <v>13</v>
      </c>
      <c r="D7952" s="1">
        <v>43100</v>
      </c>
      <c r="E7952" s="1">
        <v>43254</v>
      </c>
      <c r="F7952" s="1">
        <v>43256</v>
      </c>
      <c r="G7952" s="1">
        <v>43271</v>
      </c>
      <c r="H7952" s="13">
        <f>Orders[[#This Row],[DeliveryDate]]-Orders[[#This Row],[OrderDate]]</f>
        <v>17</v>
      </c>
      <c r="I7952" t="s">
        <v>3</v>
      </c>
      <c r="J7952" t="str">
        <f>_xlfn.XLOOKUP(Orders[[#This Row],[_SalesRepID]],'Sales team'!A:A,'Sales team'!B:B)</f>
        <v>Todd Roberts</v>
      </c>
      <c r="K7952">
        <v>13</v>
      </c>
      <c r="L7952">
        <v>35</v>
      </c>
      <c r="M7952">
        <v>303</v>
      </c>
      <c r="N7952" t="str">
        <f>_xlfn.XLOOKUP(Orders[[#This Row],[_ProductID]],Products!A:A,Products!C:C)</f>
        <v>Home décor</v>
      </c>
      <c r="O7952">
        <v>14</v>
      </c>
      <c r="P7952">
        <v>0.2</v>
      </c>
      <c r="Q7952" s="2">
        <v>5735.2</v>
      </c>
      <c r="R7952" s="2">
        <v>4186.6959999999999</v>
      </c>
      <c r="S7952" s="2">
        <v>32117.120000000003</v>
      </c>
      <c r="T7952" s="2">
        <v>2810.2480000000032</v>
      </c>
    </row>
    <row r="7953" spans="1:20" x14ac:dyDescent="0.25">
      <c r="A7953" t="s">
        <v>42</v>
      </c>
      <c r="B7953" t="s">
        <v>5</v>
      </c>
      <c r="C7953" t="s">
        <v>2</v>
      </c>
      <c r="D7953" s="1">
        <v>43100</v>
      </c>
      <c r="E7953" s="1">
        <v>43254</v>
      </c>
      <c r="F7953" s="1">
        <v>43281</v>
      </c>
      <c r="G7953" s="1">
        <v>43298</v>
      </c>
      <c r="H7953" s="13">
        <f>Orders[[#This Row],[DeliveryDate]]-Orders[[#This Row],[OrderDate]]</f>
        <v>44</v>
      </c>
      <c r="I7953" t="s">
        <v>3</v>
      </c>
      <c r="J7953" t="str">
        <f>_xlfn.XLOOKUP(Orders[[#This Row],[_SalesRepID]],'Sales team'!A:A,'Sales team'!B:B)</f>
        <v>Nicholas Cunningham</v>
      </c>
      <c r="K7953">
        <v>19</v>
      </c>
      <c r="L7953">
        <v>46</v>
      </c>
      <c r="M7953">
        <v>217</v>
      </c>
      <c r="N7953" t="str">
        <f>_xlfn.XLOOKUP(Orders[[#This Row],[_ProductID]],Products!A:A,Products!C:C)</f>
        <v>Kitchen &amp; Dining</v>
      </c>
      <c r="O7953">
        <v>7</v>
      </c>
      <c r="P7953">
        <v>0.1</v>
      </c>
      <c r="Q7953" s="2">
        <v>3919.5</v>
      </c>
      <c r="R7953" s="2">
        <v>2077.335</v>
      </c>
      <c r="S7953" s="2">
        <v>10582.65</v>
      </c>
      <c r="T7953" s="2">
        <v>4350.6449999999995</v>
      </c>
    </row>
    <row r="7954" spans="1:20" x14ac:dyDescent="0.25">
      <c r="A7954" t="s">
        <v>43</v>
      </c>
      <c r="B7954" t="s">
        <v>5</v>
      </c>
      <c r="C7954" t="s">
        <v>25</v>
      </c>
      <c r="D7954" s="1">
        <v>43100</v>
      </c>
      <c r="E7954" s="1">
        <v>43254</v>
      </c>
      <c r="F7954" s="1">
        <v>43281</v>
      </c>
      <c r="G7954" s="1">
        <v>43269</v>
      </c>
      <c r="H7954" s="13">
        <f>Orders[[#This Row],[DeliveryDate]]-Orders[[#This Row],[OrderDate]]</f>
        <v>15</v>
      </c>
      <c r="I7954" t="s">
        <v>3</v>
      </c>
      <c r="J7954" t="str">
        <f>_xlfn.XLOOKUP(Orders[[#This Row],[_SalesRepID]],'Sales team'!A:A,'Sales team'!B:B)</f>
        <v>Frank Brown</v>
      </c>
      <c r="K7954">
        <v>17</v>
      </c>
      <c r="L7954">
        <v>42</v>
      </c>
      <c r="M7954">
        <v>362</v>
      </c>
      <c r="N7954" t="str">
        <f>_xlfn.XLOOKUP(Orders[[#This Row],[_ProductID]],Products!A:A,Products!C:C)</f>
        <v>Home décor</v>
      </c>
      <c r="O7954">
        <v>46</v>
      </c>
      <c r="P7954">
        <v>0.05</v>
      </c>
      <c r="Q7954" s="2">
        <v>6083.6</v>
      </c>
      <c r="R7954" s="2">
        <v>3832.6680000000001</v>
      </c>
      <c r="S7954" s="2">
        <v>5779.42</v>
      </c>
      <c r="T7954" s="2">
        <v>1946.752</v>
      </c>
    </row>
    <row r="7955" spans="1:20" x14ac:dyDescent="0.25">
      <c r="A7955" t="s">
        <v>44</v>
      </c>
      <c r="B7955" t="s">
        <v>10</v>
      </c>
      <c r="C7955" t="s">
        <v>25</v>
      </c>
      <c r="D7955" s="1">
        <v>43200</v>
      </c>
      <c r="E7955" s="1">
        <v>43254</v>
      </c>
      <c r="F7955" s="1">
        <v>43265</v>
      </c>
      <c r="G7955" s="1">
        <v>43270</v>
      </c>
      <c r="H7955" s="13">
        <f>Orders[[#This Row],[DeliveryDate]]-Orders[[#This Row],[OrderDate]]</f>
        <v>16</v>
      </c>
      <c r="I7955" t="s">
        <v>3</v>
      </c>
      <c r="J7955" t="str">
        <f>_xlfn.XLOOKUP(Orders[[#This Row],[_SalesRepID]],'Sales team'!A:A,'Sales team'!B:B)</f>
        <v>Donald Reynolds</v>
      </c>
      <c r="K7955">
        <v>26</v>
      </c>
      <c r="L7955">
        <v>2</v>
      </c>
      <c r="M7955">
        <v>335</v>
      </c>
      <c r="N7955" t="str">
        <f>_xlfn.XLOOKUP(Orders[[#This Row],[_ProductID]],Products!A:A,Products!C:C)</f>
        <v>Home décor</v>
      </c>
      <c r="O7955">
        <v>40</v>
      </c>
      <c r="P7955">
        <v>7.4999999999999997E-2</v>
      </c>
      <c r="Q7955" s="2">
        <v>2566.1</v>
      </c>
      <c r="R7955" s="2">
        <v>1642.3040000000001</v>
      </c>
      <c r="S7955" s="2">
        <v>11868.212500000001</v>
      </c>
      <c r="T7955" s="2">
        <v>3656.692500000001</v>
      </c>
    </row>
    <row r="7956" spans="1:20" x14ac:dyDescent="0.25">
      <c r="A7956" t="s">
        <v>45</v>
      </c>
      <c r="B7956" t="s">
        <v>8</v>
      </c>
      <c r="C7956" t="s">
        <v>46</v>
      </c>
      <c r="D7956" s="1">
        <v>43100</v>
      </c>
      <c r="E7956" s="1">
        <v>43254</v>
      </c>
      <c r="F7956" s="1">
        <v>43258</v>
      </c>
      <c r="G7956" s="1">
        <v>43266</v>
      </c>
      <c r="H7956" s="13">
        <f>Orders[[#This Row],[DeliveryDate]]-Orders[[#This Row],[OrderDate]]</f>
        <v>12</v>
      </c>
      <c r="I7956" t="s">
        <v>3</v>
      </c>
      <c r="J7956" t="str">
        <f>_xlfn.XLOOKUP(Orders[[#This Row],[_SalesRepID]],'Sales team'!A:A,'Sales team'!B:B)</f>
        <v>Joe Price</v>
      </c>
      <c r="K7956">
        <v>22</v>
      </c>
      <c r="L7956">
        <v>28</v>
      </c>
      <c r="M7956">
        <v>84</v>
      </c>
      <c r="N7956" t="str">
        <f>_xlfn.XLOOKUP(Orders[[#This Row],[_ProductID]],Products!A:A,Products!C:C)</f>
        <v>Furniture</v>
      </c>
      <c r="O7956">
        <v>38</v>
      </c>
      <c r="P7956">
        <v>7.4999999999999997E-2</v>
      </c>
      <c r="Q7956" s="2">
        <v>2278</v>
      </c>
      <c r="R7956" s="2">
        <v>1093.44</v>
      </c>
      <c r="S7956" s="2">
        <v>4214.3</v>
      </c>
      <c r="T7956" s="2">
        <v>2027.42</v>
      </c>
    </row>
    <row r="7957" spans="1:20" x14ac:dyDescent="0.25">
      <c r="A7957" t="s">
        <v>47</v>
      </c>
      <c r="B7957" t="s">
        <v>1</v>
      </c>
      <c r="C7957" t="s">
        <v>2</v>
      </c>
      <c r="D7957" s="1">
        <v>43100</v>
      </c>
      <c r="E7957" s="1">
        <v>43254</v>
      </c>
      <c r="F7957" s="1">
        <v>43265</v>
      </c>
      <c r="G7957" s="1">
        <v>43276</v>
      </c>
      <c r="H7957" s="13">
        <f>Orders[[#This Row],[DeliveryDate]]-Orders[[#This Row],[OrderDate]]</f>
        <v>22</v>
      </c>
      <c r="I7957" t="s">
        <v>3</v>
      </c>
      <c r="J7957" t="str">
        <f>_xlfn.XLOOKUP(Orders[[#This Row],[_SalesRepID]],'Sales team'!A:A,'Sales team'!B:B)</f>
        <v>Shawn Cook</v>
      </c>
      <c r="K7957">
        <v>7</v>
      </c>
      <c r="L7957">
        <v>46</v>
      </c>
      <c r="M7957">
        <v>256</v>
      </c>
      <c r="N7957" t="str">
        <f>_xlfn.XLOOKUP(Orders[[#This Row],[_ProductID]],Products!A:A,Products!C:C)</f>
        <v>Kitchen &amp; Dining</v>
      </c>
      <c r="O7957">
        <v>1</v>
      </c>
      <c r="P7957">
        <v>7.4999999999999997E-2</v>
      </c>
      <c r="Q7957" s="2">
        <v>261.3</v>
      </c>
      <c r="R7957" s="2">
        <v>120.19800000000001</v>
      </c>
      <c r="S7957" s="2">
        <v>241.70250000000001</v>
      </c>
      <c r="T7957" s="2">
        <v>121.50450000000001</v>
      </c>
    </row>
    <row r="7958" spans="1:20" x14ac:dyDescent="0.25">
      <c r="A7958" t="s">
        <v>48</v>
      </c>
      <c r="B7958" t="s">
        <v>5</v>
      </c>
      <c r="C7958" t="s">
        <v>25</v>
      </c>
      <c r="D7958" s="1">
        <v>43100</v>
      </c>
      <c r="E7958" s="1">
        <v>43254</v>
      </c>
      <c r="F7958" s="1">
        <v>43279</v>
      </c>
      <c r="G7958" s="1">
        <v>43269</v>
      </c>
      <c r="H7958" s="13">
        <f>Orders[[#This Row],[DeliveryDate]]-Orders[[#This Row],[OrderDate]]</f>
        <v>15</v>
      </c>
      <c r="I7958" t="s">
        <v>3</v>
      </c>
      <c r="J7958" t="str">
        <f>_xlfn.XLOOKUP(Orders[[#This Row],[_SalesRepID]],'Sales team'!A:A,'Sales team'!B:B)</f>
        <v>Carl Nguyen</v>
      </c>
      <c r="K7958">
        <v>12</v>
      </c>
      <c r="L7958">
        <v>22</v>
      </c>
      <c r="M7958">
        <v>360</v>
      </c>
      <c r="N7958" t="str">
        <f>_xlfn.XLOOKUP(Orders[[#This Row],[_ProductID]],Products!A:A,Products!C:C)</f>
        <v>Home décor</v>
      </c>
      <c r="O7958">
        <v>17</v>
      </c>
      <c r="P7958">
        <v>0.05</v>
      </c>
      <c r="Q7958" s="2">
        <v>998.30000000000007</v>
      </c>
      <c r="R7958" s="2">
        <v>698.81000000000006</v>
      </c>
      <c r="S7958" s="2">
        <v>7587.08</v>
      </c>
      <c r="T7958" s="2">
        <v>1996.5999999999995</v>
      </c>
    </row>
    <row r="7959" spans="1:20" x14ac:dyDescent="0.25">
      <c r="A7959" t="s">
        <v>49</v>
      </c>
      <c r="B7959" t="s">
        <v>1</v>
      </c>
      <c r="C7959" t="s">
        <v>6</v>
      </c>
      <c r="D7959" s="1">
        <v>43100</v>
      </c>
      <c r="E7959" s="1">
        <v>43254</v>
      </c>
      <c r="F7959" s="1">
        <v>43264</v>
      </c>
      <c r="G7959" s="1">
        <v>43271</v>
      </c>
      <c r="H7959" s="13">
        <f>Orders[[#This Row],[DeliveryDate]]-Orders[[#This Row],[OrderDate]]</f>
        <v>17</v>
      </c>
      <c r="I7959" t="s">
        <v>3</v>
      </c>
      <c r="J7959" t="str">
        <f>_xlfn.XLOOKUP(Orders[[#This Row],[_SalesRepID]],'Sales team'!A:A,'Sales team'!B:B)</f>
        <v>Chris Armstrong</v>
      </c>
      <c r="K7959">
        <v>4</v>
      </c>
      <c r="L7959">
        <v>34</v>
      </c>
      <c r="M7959">
        <v>90</v>
      </c>
      <c r="N7959" t="str">
        <f>_xlfn.XLOOKUP(Orders[[#This Row],[_ProductID]],Products!A:A,Products!C:C)</f>
        <v>Home décor</v>
      </c>
      <c r="O7959">
        <v>40</v>
      </c>
      <c r="P7959">
        <v>0.2</v>
      </c>
      <c r="Q7959" s="2">
        <v>3497.4</v>
      </c>
      <c r="R7959" s="2">
        <v>1958.5440000000003</v>
      </c>
      <c r="S7959" s="2">
        <v>16787.52</v>
      </c>
      <c r="T7959" s="2">
        <v>5036.2559999999976</v>
      </c>
    </row>
    <row r="7960" spans="1:20" x14ac:dyDescent="0.25">
      <c r="A7960" t="s">
        <v>50</v>
      </c>
      <c r="B7960" t="s">
        <v>1</v>
      </c>
      <c r="C7960" t="s">
        <v>6</v>
      </c>
      <c r="D7960" s="1">
        <v>43100</v>
      </c>
      <c r="E7960" s="1">
        <v>43254</v>
      </c>
      <c r="F7960" s="1">
        <v>43269</v>
      </c>
      <c r="G7960" s="1">
        <v>43270</v>
      </c>
      <c r="H7960" s="13">
        <f>Orders[[#This Row],[DeliveryDate]]-Orders[[#This Row],[OrderDate]]</f>
        <v>16</v>
      </c>
      <c r="I7960" t="s">
        <v>3</v>
      </c>
      <c r="J7960" t="str">
        <f>_xlfn.XLOOKUP(Orders[[#This Row],[_SalesRepID]],'Sales team'!A:A,'Sales team'!B:B)</f>
        <v>Joshua Ryan</v>
      </c>
      <c r="K7960">
        <v>9</v>
      </c>
      <c r="L7960">
        <v>26</v>
      </c>
      <c r="M7960">
        <v>196</v>
      </c>
      <c r="N7960" t="str">
        <f>_xlfn.XLOOKUP(Orders[[#This Row],[_ProductID]],Products!A:A,Products!C:C)</f>
        <v>Electronics</v>
      </c>
      <c r="O7960">
        <v>25</v>
      </c>
      <c r="P7960">
        <v>0.05</v>
      </c>
      <c r="Q7960" s="2">
        <v>1132.3</v>
      </c>
      <c r="R7960" s="2">
        <v>486.88899999999995</v>
      </c>
      <c r="S7960" s="2">
        <v>4302.74</v>
      </c>
      <c r="T7960" s="2">
        <v>2355.1840000000002</v>
      </c>
    </row>
    <row r="7961" spans="1:20" x14ac:dyDescent="0.25">
      <c r="A7961" t="s">
        <v>51</v>
      </c>
      <c r="B7961" t="s">
        <v>1</v>
      </c>
      <c r="C7961" t="s">
        <v>15</v>
      </c>
      <c r="D7961" s="1">
        <v>43100</v>
      </c>
      <c r="E7961" s="1">
        <v>43254</v>
      </c>
      <c r="F7961" s="1">
        <v>43266</v>
      </c>
      <c r="G7961" s="1">
        <v>43258</v>
      </c>
      <c r="H7961" s="13">
        <f>Orders[[#This Row],[DeliveryDate]]-Orders[[#This Row],[OrderDate]]</f>
        <v>4</v>
      </c>
      <c r="I7961" t="s">
        <v>3</v>
      </c>
      <c r="J7961" t="str">
        <f>_xlfn.XLOOKUP(Orders[[#This Row],[_SalesRepID]],'Sales team'!A:A,'Sales team'!B:B)</f>
        <v>Shawn Cook</v>
      </c>
      <c r="K7961">
        <v>7</v>
      </c>
      <c r="L7961">
        <v>26</v>
      </c>
      <c r="M7961">
        <v>40</v>
      </c>
      <c r="N7961" t="str">
        <f>_xlfn.XLOOKUP(Orders[[#This Row],[_ProductID]],Products!A:A,Products!C:C)</f>
        <v>Home décor</v>
      </c>
      <c r="O7961">
        <v>2</v>
      </c>
      <c r="P7961">
        <v>0.05</v>
      </c>
      <c r="Q7961" s="2">
        <v>2405.3000000000002</v>
      </c>
      <c r="R7961" s="2">
        <v>1587.4980000000003</v>
      </c>
      <c r="S7961" s="2">
        <v>15995.245000000001</v>
      </c>
      <c r="T7961" s="2">
        <v>4882.7589999999982</v>
      </c>
    </row>
    <row r="7962" spans="1:20" x14ac:dyDescent="0.25">
      <c r="A7962" t="s">
        <v>52</v>
      </c>
      <c r="B7962" t="s">
        <v>8</v>
      </c>
      <c r="C7962" t="s">
        <v>25</v>
      </c>
      <c r="D7962" s="1">
        <v>43100</v>
      </c>
      <c r="E7962" s="1">
        <v>43254</v>
      </c>
      <c r="F7962" s="1">
        <v>43275</v>
      </c>
      <c r="G7962" s="1">
        <v>43266</v>
      </c>
      <c r="H7962" s="13">
        <f>Orders[[#This Row],[DeliveryDate]]-Orders[[#This Row],[OrderDate]]</f>
        <v>12</v>
      </c>
      <c r="I7962" t="s">
        <v>3</v>
      </c>
      <c r="J7962" t="str">
        <f>_xlfn.XLOOKUP(Orders[[#This Row],[_SalesRepID]],'Sales team'!A:A,'Sales team'!B:B)</f>
        <v>Roy Rice</v>
      </c>
      <c r="K7962">
        <v>24</v>
      </c>
      <c r="L7962">
        <v>24</v>
      </c>
      <c r="M7962">
        <v>367</v>
      </c>
      <c r="N7962" t="str">
        <f>_xlfn.XLOOKUP(Orders[[#This Row],[_ProductID]],Products!A:A,Products!C:C)</f>
        <v>Home décor</v>
      </c>
      <c r="O7962">
        <v>3</v>
      </c>
      <c r="P7962">
        <v>0.05</v>
      </c>
      <c r="Q7962" s="2">
        <v>5701.7</v>
      </c>
      <c r="R7962" s="2">
        <v>3249.9689999999996</v>
      </c>
      <c r="S7962" s="2">
        <v>43332.92</v>
      </c>
      <c r="T7962" s="2">
        <v>17333.168000000001</v>
      </c>
    </row>
    <row r="7963" spans="1:20" x14ac:dyDescent="0.25">
      <c r="A7963" t="s">
        <v>31</v>
      </c>
      <c r="B7963" t="s">
        <v>1</v>
      </c>
      <c r="C7963" t="s">
        <v>13</v>
      </c>
      <c r="D7963" s="1">
        <v>43200</v>
      </c>
      <c r="E7963" s="1">
        <v>43253</v>
      </c>
      <c r="F7963" s="1">
        <v>43261</v>
      </c>
      <c r="G7963" s="1">
        <v>43298</v>
      </c>
      <c r="H7963" s="13">
        <f>Orders[[#This Row],[DeliveryDate]]-Orders[[#This Row],[OrderDate]]</f>
        <v>45</v>
      </c>
      <c r="I7963" t="s">
        <v>3</v>
      </c>
      <c r="J7963" t="str">
        <f>_xlfn.XLOOKUP(Orders[[#This Row],[_SalesRepID]],'Sales team'!A:A,'Sales team'!B:B)</f>
        <v>Keith Griffin</v>
      </c>
      <c r="K7963">
        <v>2</v>
      </c>
      <c r="L7963">
        <v>14</v>
      </c>
      <c r="M7963">
        <v>282</v>
      </c>
      <c r="N7963" t="str">
        <f>_xlfn.XLOOKUP(Orders[[#This Row],[_ProductID]],Products!A:A,Products!C:C)</f>
        <v>Kitchen &amp; Dining</v>
      </c>
      <c r="O7963">
        <v>1</v>
      </c>
      <c r="P7963">
        <v>7.4999999999999997E-2</v>
      </c>
      <c r="Q7963" s="2">
        <v>991.6</v>
      </c>
      <c r="R7963" s="2">
        <v>654.45600000000002</v>
      </c>
      <c r="S7963" s="2">
        <v>6420.6100000000006</v>
      </c>
      <c r="T7963" s="2">
        <v>1839.4180000000006</v>
      </c>
    </row>
    <row r="7964" spans="1:20" x14ac:dyDescent="0.25">
      <c r="A7964" t="s">
        <v>32</v>
      </c>
      <c r="B7964" t="s">
        <v>1</v>
      </c>
      <c r="C7964" t="s">
        <v>15</v>
      </c>
      <c r="D7964" s="1">
        <v>43200</v>
      </c>
      <c r="E7964" s="1">
        <v>43253</v>
      </c>
      <c r="F7964" s="1">
        <v>43277</v>
      </c>
      <c r="G7964" s="1">
        <v>43264</v>
      </c>
      <c r="H7964" s="13">
        <f>Orders[[#This Row],[DeliveryDate]]-Orders[[#This Row],[OrderDate]]</f>
        <v>11</v>
      </c>
      <c r="I7964" t="s">
        <v>3</v>
      </c>
      <c r="J7964" t="str">
        <f>_xlfn.XLOOKUP(Orders[[#This Row],[_SalesRepID]],'Sales team'!A:A,'Sales team'!B:B)</f>
        <v>Shawn Cook</v>
      </c>
      <c r="K7964">
        <v>7</v>
      </c>
      <c r="L7964">
        <v>40</v>
      </c>
      <c r="M7964">
        <v>20</v>
      </c>
      <c r="N7964" t="str">
        <f>_xlfn.XLOOKUP(Orders[[#This Row],[_ProductID]],Products!A:A,Products!C:C)</f>
        <v>Home décor</v>
      </c>
      <c r="O7964">
        <v>35</v>
      </c>
      <c r="P7964">
        <v>0.2</v>
      </c>
      <c r="Q7964" s="2">
        <v>3979.8</v>
      </c>
      <c r="R7964" s="2">
        <v>3064.4460000000004</v>
      </c>
      <c r="S7964" s="2">
        <v>6367.68</v>
      </c>
      <c r="T7964" s="2">
        <v>238.78799999999956</v>
      </c>
    </row>
    <row r="7965" spans="1:20" x14ac:dyDescent="0.25">
      <c r="A7965" t="s">
        <v>33</v>
      </c>
      <c r="B7965" t="s">
        <v>8</v>
      </c>
      <c r="C7965" t="s">
        <v>2</v>
      </c>
      <c r="D7965" s="1">
        <v>43100</v>
      </c>
      <c r="E7965" s="1">
        <v>43253</v>
      </c>
      <c r="F7965" s="1">
        <v>43273</v>
      </c>
      <c r="G7965" s="1">
        <v>43278</v>
      </c>
      <c r="H7965" s="13">
        <f>Orders[[#This Row],[DeliveryDate]]-Orders[[#This Row],[OrderDate]]</f>
        <v>25</v>
      </c>
      <c r="I7965" t="s">
        <v>3</v>
      </c>
      <c r="J7965" t="str">
        <f>_xlfn.XLOOKUP(Orders[[#This Row],[_SalesRepID]],'Sales team'!A:A,'Sales team'!B:B)</f>
        <v>Roy Rice</v>
      </c>
      <c r="K7965">
        <v>24</v>
      </c>
      <c r="L7965">
        <v>19</v>
      </c>
      <c r="M7965">
        <v>218</v>
      </c>
      <c r="N7965" t="str">
        <f>_xlfn.XLOOKUP(Orders[[#This Row],[_ProductID]],Products!A:A,Products!C:C)</f>
        <v>Furniture</v>
      </c>
      <c r="O7965">
        <v>15</v>
      </c>
      <c r="P7965">
        <v>0.4</v>
      </c>
      <c r="Q7965" s="2">
        <v>1969.8</v>
      </c>
      <c r="R7965" s="2">
        <v>866.71199999999999</v>
      </c>
      <c r="S7965" s="2">
        <v>3545.64</v>
      </c>
      <c r="T7965" s="2">
        <v>945.50399999999991</v>
      </c>
    </row>
    <row r="7966" spans="1:20" x14ac:dyDescent="0.25">
      <c r="A7966" t="s">
        <v>34</v>
      </c>
      <c r="B7966" t="s">
        <v>1</v>
      </c>
      <c r="C7966" t="s">
        <v>6</v>
      </c>
      <c r="D7966" s="1">
        <v>43200</v>
      </c>
      <c r="E7966" s="1">
        <v>43253</v>
      </c>
      <c r="F7966" s="1">
        <v>43267</v>
      </c>
      <c r="G7966" s="1">
        <v>43283</v>
      </c>
      <c r="H7966" s="13">
        <f>Orders[[#This Row],[DeliveryDate]]-Orders[[#This Row],[OrderDate]]</f>
        <v>30</v>
      </c>
      <c r="I7966" t="s">
        <v>3</v>
      </c>
      <c r="J7966" t="str">
        <f>_xlfn.XLOOKUP(Orders[[#This Row],[_SalesRepID]],'Sales team'!A:A,'Sales team'!B:B)</f>
        <v>Chris Armstrong</v>
      </c>
      <c r="K7966">
        <v>4</v>
      </c>
      <c r="L7966">
        <v>15</v>
      </c>
      <c r="M7966">
        <v>173</v>
      </c>
      <c r="N7966" t="str">
        <f>_xlfn.XLOOKUP(Orders[[#This Row],[_ProductID]],Products!A:A,Products!C:C)</f>
        <v>Kitchen &amp; Dining</v>
      </c>
      <c r="O7966">
        <v>13</v>
      </c>
      <c r="P7966">
        <v>0.15</v>
      </c>
      <c r="Q7966" s="2">
        <v>268</v>
      </c>
      <c r="R7966" s="2">
        <v>131.32</v>
      </c>
      <c r="S7966" s="2">
        <v>227.79999999999998</v>
      </c>
      <c r="T7966" s="2">
        <v>96.47999999999999</v>
      </c>
    </row>
    <row r="7967" spans="1:20" x14ac:dyDescent="0.25">
      <c r="A7967" t="s">
        <v>35</v>
      </c>
      <c r="B7967" t="s">
        <v>5</v>
      </c>
      <c r="C7967" t="s">
        <v>6</v>
      </c>
      <c r="D7967" s="1">
        <v>43100</v>
      </c>
      <c r="E7967" s="1">
        <v>43253</v>
      </c>
      <c r="F7967" s="1">
        <v>43272</v>
      </c>
      <c r="G7967" s="1">
        <v>43265</v>
      </c>
      <c r="H7967" s="13">
        <f>Orders[[#This Row],[DeliveryDate]]-Orders[[#This Row],[OrderDate]]</f>
        <v>12</v>
      </c>
      <c r="I7967" t="s">
        <v>3</v>
      </c>
      <c r="J7967" t="str">
        <f>_xlfn.XLOOKUP(Orders[[#This Row],[_SalesRepID]],'Sales team'!A:A,'Sales team'!B:B)</f>
        <v>Shawn Wallace</v>
      </c>
      <c r="K7967">
        <v>18</v>
      </c>
      <c r="L7967">
        <v>46</v>
      </c>
      <c r="M7967">
        <v>110</v>
      </c>
      <c r="N7967" t="str">
        <f>_xlfn.XLOOKUP(Orders[[#This Row],[_ProductID]],Products!A:A,Products!C:C)</f>
        <v>Home décor</v>
      </c>
      <c r="O7967">
        <v>24</v>
      </c>
      <c r="P7967">
        <v>0.1</v>
      </c>
      <c r="Q7967" s="2">
        <v>174.20000000000002</v>
      </c>
      <c r="R7967" s="2">
        <v>95.810000000000016</v>
      </c>
      <c r="S7967" s="2">
        <v>1097.46</v>
      </c>
      <c r="T7967" s="2">
        <v>426.78999999999996</v>
      </c>
    </row>
    <row r="7968" spans="1:20" x14ac:dyDescent="0.25">
      <c r="A7968" t="s">
        <v>36</v>
      </c>
      <c r="B7968" t="s">
        <v>1</v>
      </c>
      <c r="C7968" t="s">
        <v>2</v>
      </c>
      <c r="D7968" s="1">
        <v>43100</v>
      </c>
      <c r="E7968" s="1">
        <v>43253</v>
      </c>
      <c r="F7968" s="1">
        <v>43277</v>
      </c>
      <c r="G7968" s="1">
        <v>43271</v>
      </c>
      <c r="H7968" s="13">
        <f>Orders[[#This Row],[DeliveryDate]]-Orders[[#This Row],[OrderDate]]</f>
        <v>18</v>
      </c>
      <c r="I7968" t="s">
        <v>3</v>
      </c>
      <c r="J7968" t="str">
        <f>_xlfn.XLOOKUP(Orders[[#This Row],[_SalesRepID]],'Sales team'!A:A,'Sales team'!B:B)</f>
        <v>Shawn Cook</v>
      </c>
      <c r="K7968">
        <v>7</v>
      </c>
      <c r="L7968">
        <v>32</v>
      </c>
      <c r="M7968">
        <v>229</v>
      </c>
      <c r="N7968" t="str">
        <f>_xlfn.XLOOKUP(Orders[[#This Row],[_ProductID]],Products!A:A,Products!C:C)</f>
        <v>Home décor</v>
      </c>
      <c r="O7968">
        <v>46</v>
      </c>
      <c r="P7968">
        <v>7.4999999999999997E-2</v>
      </c>
      <c r="Q7968" s="2">
        <v>2988.2000000000003</v>
      </c>
      <c r="R7968" s="2">
        <v>2510.0880000000002</v>
      </c>
      <c r="S7968" s="2">
        <v>8292.255000000001</v>
      </c>
      <c r="T7968" s="2">
        <v>761.99099999999999</v>
      </c>
    </row>
    <row r="7969" spans="1:20" x14ac:dyDescent="0.25">
      <c r="A7969" t="s">
        <v>37</v>
      </c>
      <c r="B7969" t="s">
        <v>1</v>
      </c>
      <c r="C7969" t="s">
        <v>2</v>
      </c>
      <c r="D7969" s="1">
        <v>43100</v>
      </c>
      <c r="E7969" s="1">
        <v>43253</v>
      </c>
      <c r="F7969" s="1">
        <v>43271</v>
      </c>
      <c r="G7969" s="1">
        <v>43269</v>
      </c>
      <c r="H7969" s="13">
        <f>Orders[[#This Row],[DeliveryDate]]-Orders[[#This Row],[OrderDate]]</f>
        <v>16</v>
      </c>
      <c r="I7969" t="s">
        <v>3</v>
      </c>
      <c r="J7969" t="str">
        <f>_xlfn.XLOOKUP(Orders[[#This Row],[_SalesRepID]],'Sales team'!A:A,'Sales team'!B:B)</f>
        <v>Joshua Ryan</v>
      </c>
      <c r="K7969">
        <v>9</v>
      </c>
      <c r="L7969">
        <v>32</v>
      </c>
      <c r="M7969">
        <v>238</v>
      </c>
      <c r="N7969" t="str">
        <f>_xlfn.XLOOKUP(Orders[[#This Row],[_ProductID]],Products!A:A,Products!C:C)</f>
        <v>Home décor</v>
      </c>
      <c r="O7969">
        <v>36</v>
      </c>
      <c r="P7969">
        <v>0.05</v>
      </c>
      <c r="Q7969" s="2">
        <v>3999.9</v>
      </c>
      <c r="R7969" s="2">
        <v>2679.9330000000004</v>
      </c>
      <c r="S7969" s="2">
        <v>15199.619999999999</v>
      </c>
      <c r="T7969" s="2">
        <v>4479.8879999999972</v>
      </c>
    </row>
    <row r="7970" spans="1:20" x14ac:dyDescent="0.25">
      <c r="A7970" t="s">
        <v>38</v>
      </c>
      <c r="B7970" t="s">
        <v>8</v>
      </c>
      <c r="C7970" t="s">
        <v>6</v>
      </c>
      <c r="D7970" s="1">
        <v>43200</v>
      </c>
      <c r="E7970" s="1">
        <v>43253</v>
      </c>
      <c r="F7970" s="1">
        <v>43272</v>
      </c>
      <c r="G7970" s="1">
        <v>43257</v>
      </c>
      <c r="H7970" s="13">
        <f>Orders[[#This Row],[DeliveryDate]]-Orders[[#This Row],[OrderDate]]</f>
        <v>4</v>
      </c>
      <c r="I7970" t="s">
        <v>3</v>
      </c>
      <c r="J7970" t="str">
        <f>_xlfn.XLOOKUP(Orders[[#This Row],[_SalesRepID]],'Sales team'!A:A,'Sales team'!B:B)</f>
        <v>Anthony Torres</v>
      </c>
      <c r="K7970">
        <v>20</v>
      </c>
      <c r="L7970">
        <v>22</v>
      </c>
      <c r="M7970">
        <v>97</v>
      </c>
      <c r="N7970" t="str">
        <f>_xlfn.XLOOKUP(Orders[[#This Row],[_ProductID]],Products!A:A,Products!C:C)</f>
        <v>Kitchen &amp; Dining</v>
      </c>
      <c r="O7970">
        <v>37</v>
      </c>
      <c r="P7970">
        <v>0.05</v>
      </c>
      <c r="Q7970" s="2">
        <v>5976.4000000000005</v>
      </c>
      <c r="R7970" s="2">
        <v>2450.3240000000001</v>
      </c>
      <c r="S7970" s="2">
        <v>17032.740000000002</v>
      </c>
      <c r="T7970" s="2">
        <v>9681.7680000000018</v>
      </c>
    </row>
    <row r="7971" spans="1:20" x14ac:dyDescent="0.25">
      <c r="A7971" t="s">
        <v>39</v>
      </c>
      <c r="B7971" t="s">
        <v>1</v>
      </c>
      <c r="C7971" t="s">
        <v>6</v>
      </c>
      <c r="D7971" s="1">
        <v>43200</v>
      </c>
      <c r="E7971" s="1">
        <v>43253</v>
      </c>
      <c r="F7971" s="1">
        <v>43278</v>
      </c>
      <c r="G7971" s="1">
        <v>43258</v>
      </c>
      <c r="H7971" s="13">
        <f>Orders[[#This Row],[DeliveryDate]]-Orders[[#This Row],[OrderDate]]</f>
        <v>5</v>
      </c>
      <c r="I7971" t="s">
        <v>3</v>
      </c>
      <c r="J7971" t="str">
        <f>_xlfn.XLOOKUP(Orders[[#This Row],[_SalesRepID]],'Sales team'!A:A,'Sales team'!B:B)</f>
        <v>George Lewis</v>
      </c>
      <c r="K7971">
        <v>8</v>
      </c>
      <c r="L7971">
        <v>5</v>
      </c>
      <c r="M7971">
        <v>103</v>
      </c>
      <c r="N7971" t="str">
        <f>_xlfn.XLOOKUP(Orders[[#This Row],[_ProductID]],Products!A:A,Products!C:C)</f>
        <v>Home décor</v>
      </c>
      <c r="O7971">
        <v>32</v>
      </c>
      <c r="P7971">
        <v>0.1</v>
      </c>
      <c r="Q7971" s="2">
        <v>2901.1</v>
      </c>
      <c r="R7971" s="2">
        <v>2378.9019999999996</v>
      </c>
      <c r="S7971" s="2">
        <v>13054.95</v>
      </c>
      <c r="T7971" s="2">
        <v>1160.4400000000023</v>
      </c>
    </row>
    <row r="7972" spans="1:20" x14ac:dyDescent="0.25">
      <c r="A7972" t="s">
        <v>17</v>
      </c>
      <c r="B7972" t="s">
        <v>1</v>
      </c>
      <c r="C7972" t="s">
        <v>13</v>
      </c>
      <c r="D7972" s="1">
        <v>43100</v>
      </c>
      <c r="E7972" s="1">
        <v>43252</v>
      </c>
      <c r="F7972" s="1">
        <v>43267</v>
      </c>
      <c r="G7972" s="1">
        <v>43270</v>
      </c>
      <c r="H7972" s="13">
        <f>Orders[[#This Row],[DeliveryDate]]-Orders[[#This Row],[OrderDate]]</f>
        <v>18</v>
      </c>
      <c r="I7972" t="s">
        <v>3</v>
      </c>
      <c r="J7972" t="str">
        <f>_xlfn.XLOOKUP(Orders[[#This Row],[_SalesRepID]],'Sales team'!A:A,'Sales team'!B:B)</f>
        <v>Chris Armstrong</v>
      </c>
      <c r="K7972">
        <v>4</v>
      </c>
      <c r="L7972">
        <v>9</v>
      </c>
      <c r="M7972">
        <v>299</v>
      </c>
      <c r="N7972" t="str">
        <f>_xlfn.XLOOKUP(Orders[[#This Row],[_ProductID]],Products!A:A,Products!C:C)</f>
        <v>Electronics</v>
      </c>
      <c r="O7972">
        <v>47</v>
      </c>
      <c r="P7972">
        <v>0.3</v>
      </c>
      <c r="Q7972" s="2">
        <v>3879.3</v>
      </c>
      <c r="R7972" s="2">
        <v>2211.201</v>
      </c>
      <c r="S7972" s="2">
        <v>10862.039999999999</v>
      </c>
      <c r="T7972" s="2">
        <v>2017.235999999999</v>
      </c>
    </row>
    <row r="7973" spans="1:20" x14ac:dyDescent="0.25">
      <c r="A7973" t="s">
        <v>18</v>
      </c>
      <c r="B7973" t="s">
        <v>1</v>
      </c>
      <c r="C7973" t="s">
        <v>2</v>
      </c>
      <c r="D7973" s="1">
        <v>43100</v>
      </c>
      <c r="E7973" s="1">
        <v>43252</v>
      </c>
      <c r="F7973" s="1">
        <v>43280</v>
      </c>
      <c r="G7973" s="1">
        <v>43263</v>
      </c>
      <c r="H7973" s="13">
        <f>Orders[[#This Row],[DeliveryDate]]-Orders[[#This Row],[OrderDate]]</f>
        <v>11</v>
      </c>
      <c r="I7973" t="s">
        <v>3</v>
      </c>
      <c r="J7973" t="str">
        <f>_xlfn.XLOOKUP(Orders[[#This Row],[_SalesRepID]],'Sales team'!A:A,'Sales team'!B:B)</f>
        <v>Jonathan Hawkins</v>
      </c>
      <c r="K7973">
        <v>10</v>
      </c>
      <c r="L7973">
        <v>33</v>
      </c>
      <c r="M7973">
        <v>261</v>
      </c>
      <c r="N7973" t="str">
        <f>_xlfn.XLOOKUP(Orders[[#This Row],[_ProductID]],Products!A:A,Products!C:C)</f>
        <v>Kitchen &amp; Dining</v>
      </c>
      <c r="O7973">
        <v>13</v>
      </c>
      <c r="P7973">
        <v>0.05</v>
      </c>
      <c r="Q7973" s="2">
        <v>1956.4</v>
      </c>
      <c r="R7973" s="2">
        <v>1212.9680000000001</v>
      </c>
      <c r="S7973" s="2">
        <v>14868.64</v>
      </c>
      <c r="T7973" s="2">
        <v>5164.8959999999988</v>
      </c>
    </row>
    <row r="7974" spans="1:20" x14ac:dyDescent="0.25">
      <c r="A7974" t="s">
        <v>19</v>
      </c>
      <c r="B7974" t="s">
        <v>8</v>
      </c>
      <c r="C7974" t="s">
        <v>15</v>
      </c>
      <c r="D7974" s="1">
        <v>43100</v>
      </c>
      <c r="E7974" s="1">
        <v>43252</v>
      </c>
      <c r="F7974" s="1">
        <v>43266</v>
      </c>
      <c r="G7974" s="1">
        <v>43259</v>
      </c>
      <c r="H7974" s="13">
        <f>Orders[[#This Row],[DeliveryDate]]-Orders[[#This Row],[OrderDate]]</f>
        <v>7</v>
      </c>
      <c r="I7974" t="s">
        <v>3</v>
      </c>
      <c r="J7974" t="str">
        <f>_xlfn.XLOOKUP(Orders[[#This Row],[_SalesRepID]],'Sales team'!A:A,'Sales team'!B:B)</f>
        <v>Douglas Tucker</v>
      </c>
      <c r="K7974">
        <v>23</v>
      </c>
      <c r="L7974">
        <v>21</v>
      </c>
      <c r="M7974">
        <v>17</v>
      </c>
      <c r="N7974" t="str">
        <f>_xlfn.XLOOKUP(Orders[[#This Row],[_ProductID]],Products!A:A,Products!C:C)</f>
        <v>Furniture</v>
      </c>
      <c r="O7974">
        <v>38</v>
      </c>
      <c r="P7974">
        <v>0.1</v>
      </c>
      <c r="Q7974" s="2">
        <v>201</v>
      </c>
      <c r="R7974" s="2">
        <v>124.62</v>
      </c>
      <c r="S7974" s="2">
        <v>1085.4000000000001</v>
      </c>
      <c r="T7974" s="2">
        <v>337.68000000000006</v>
      </c>
    </row>
    <row r="7975" spans="1:20" x14ac:dyDescent="0.25">
      <c r="A7975" t="s">
        <v>20</v>
      </c>
      <c r="B7975" t="s">
        <v>1</v>
      </c>
      <c r="C7975" t="s">
        <v>6</v>
      </c>
      <c r="D7975" s="1">
        <v>43200</v>
      </c>
      <c r="E7975" s="1">
        <v>43252</v>
      </c>
      <c r="F7975" s="1">
        <v>43258</v>
      </c>
      <c r="G7975" s="1">
        <v>43283</v>
      </c>
      <c r="H7975" s="13">
        <f>Orders[[#This Row],[DeliveryDate]]-Orders[[#This Row],[OrderDate]]</f>
        <v>31</v>
      </c>
      <c r="I7975" t="s">
        <v>3</v>
      </c>
      <c r="J7975" t="str">
        <f>_xlfn.XLOOKUP(Orders[[#This Row],[_SalesRepID]],'Sales team'!A:A,'Sales team'!B:B)</f>
        <v>Jonathan Hawkins</v>
      </c>
      <c r="K7975">
        <v>10</v>
      </c>
      <c r="L7975">
        <v>21</v>
      </c>
      <c r="M7975">
        <v>152</v>
      </c>
      <c r="N7975" t="str">
        <f>_xlfn.XLOOKUP(Orders[[#This Row],[_ProductID]],Products!A:A,Products!C:C)</f>
        <v>Home décor</v>
      </c>
      <c r="O7975">
        <v>40</v>
      </c>
      <c r="P7975">
        <v>0.15</v>
      </c>
      <c r="Q7975" s="2">
        <v>6277.9000000000005</v>
      </c>
      <c r="R7975" s="2">
        <v>2762.2760000000003</v>
      </c>
      <c r="S7975" s="2">
        <v>26681.075000000001</v>
      </c>
      <c r="T7975" s="2">
        <v>12869.695</v>
      </c>
    </row>
    <row r="7976" spans="1:20" x14ac:dyDescent="0.25">
      <c r="A7976" t="s">
        <v>21</v>
      </c>
      <c r="B7976" t="s">
        <v>1</v>
      </c>
      <c r="C7976" t="s">
        <v>13</v>
      </c>
      <c r="D7976" s="1">
        <v>43200</v>
      </c>
      <c r="E7976" s="1">
        <v>43252</v>
      </c>
      <c r="F7976" s="1">
        <v>43273</v>
      </c>
      <c r="G7976" s="1">
        <v>43273</v>
      </c>
      <c r="H7976" s="13">
        <f>Orders[[#This Row],[DeliveryDate]]-Orders[[#This Row],[OrderDate]]</f>
        <v>21</v>
      </c>
      <c r="I7976" t="s">
        <v>3</v>
      </c>
      <c r="J7976" t="str">
        <f>_xlfn.XLOOKUP(Orders[[#This Row],[_SalesRepID]],'Sales team'!A:A,'Sales team'!B:B)</f>
        <v>Chris Armstrong</v>
      </c>
      <c r="K7976">
        <v>4</v>
      </c>
      <c r="L7976">
        <v>36</v>
      </c>
      <c r="M7976">
        <v>317</v>
      </c>
      <c r="N7976" t="str">
        <f>_xlfn.XLOOKUP(Orders[[#This Row],[_ProductID]],Products!A:A,Products!C:C)</f>
        <v>Home décor</v>
      </c>
      <c r="O7976">
        <v>39</v>
      </c>
      <c r="P7976">
        <v>0.05</v>
      </c>
      <c r="Q7976" s="2">
        <v>1051.9000000000001</v>
      </c>
      <c r="R7976" s="2">
        <v>641.65899999999999</v>
      </c>
      <c r="S7976" s="2">
        <v>4996.5249999999996</v>
      </c>
      <c r="T7976" s="2">
        <v>1788.2299999999996</v>
      </c>
    </row>
    <row r="7977" spans="1:20" x14ac:dyDescent="0.25">
      <c r="A7977" t="s">
        <v>22</v>
      </c>
      <c r="B7977" t="s">
        <v>1</v>
      </c>
      <c r="C7977" t="s">
        <v>13</v>
      </c>
      <c r="D7977" s="1">
        <v>43200</v>
      </c>
      <c r="E7977" s="1">
        <v>43252</v>
      </c>
      <c r="F7977" s="1">
        <v>43258</v>
      </c>
      <c r="G7977" s="1">
        <v>43264</v>
      </c>
      <c r="H7977" s="13">
        <f>Orders[[#This Row],[DeliveryDate]]-Orders[[#This Row],[OrderDate]]</f>
        <v>12</v>
      </c>
      <c r="I7977" t="s">
        <v>3</v>
      </c>
      <c r="J7977" t="str">
        <f>_xlfn.XLOOKUP(Orders[[#This Row],[_SalesRepID]],'Sales team'!A:A,'Sales team'!B:B)</f>
        <v>George Lewis</v>
      </c>
      <c r="K7977">
        <v>8</v>
      </c>
      <c r="L7977">
        <v>17</v>
      </c>
      <c r="M7977">
        <v>291</v>
      </c>
      <c r="N7977" t="str">
        <f>_xlfn.XLOOKUP(Orders[[#This Row],[_ProductID]],Products!A:A,Products!C:C)</f>
        <v>Home décor</v>
      </c>
      <c r="O7977">
        <v>32</v>
      </c>
      <c r="P7977">
        <v>0.15</v>
      </c>
      <c r="Q7977" s="2">
        <v>254.6</v>
      </c>
      <c r="R7977" s="2">
        <v>216.41</v>
      </c>
      <c r="S7977" s="2">
        <v>1298.4599999999998</v>
      </c>
      <c r="T7977" s="2">
        <v>0</v>
      </c>
    </row>
    <row r="7978" spans="1:20" x14ac:dyDescent="0.25">
      <c r="A7978" t="s">
        <v>23</v>
      </c>
      <c r="B7978" t="s">
        <v>1</v>
      </c>
      <c r="C7978" t="s">
        <v>6</v>
      </c>
      <c r="D7978" s="1">
        <v>43100</v>
      </c>
      <c r="E7978" s="1">
        <v>43252</v>
      </c>
      <c r="F7978" s="1">
        <v>43266</v>
      </c>
      <c r="G7978" s="1">
        <v>43270</v>
      </c>
      <c r="H7978" s="13">
        <f>Orders[[#This Row],[DeliveryDate]]-Orders[[#This Row],[OrderDate]]</f>
        <v>18</v>
      </c>
      <c r="I7978" t="s">
        <v>3</v>
      </c>
      <c r="J7978" t="str">
        <f>_xlfn.XLOOKUP(Orders[[#This Row],[_SalesRepID]],'Sales team'!A:A,'Sales team'!B:B)</f>
        <v>Joshua Ryan</v>
      </c>
      <c r="K7978">
        <v>9</v>
      </c>
      <c r="L7978">
        <v>32</v>
      </c>
      <c r="M7978">
        <v>138</v>
      </c>
      <c r="N7978" t="str">
        <f>_xlfn.XLOOKUP(Orders[[#This Row],[_ProductID]],Products!A:A,Products!C:C)</f>
        <v>Electronics</v>
      </c>
      <c r="O7978">
        <v>6</v>
      </c>
      <c r="P7978">
        <v>0.15</v>
      </c>
      <c r="Q7978" s="2">
        <v>3932.9</v>
      </c>
      <c r="R7978" s="2">
        <v>3146.32</v>
      </c>
      <c r="S7978" s="2">
        <v>20057.79</v>
      </c>
      <c r="T7978" s="2">
        <v>1179.869999999999</v>
      </c>
    </row>
    <row r="7979" spans="1:20" x14ac:dyDescent="0.25">
      <c r="A7979" t="s">
        <v>24</v>
      </c>
      <c r="B7979" t="s">
        <v>1</v>
      </c>
      <c r="C7979" t="s">
        <v>25</v>
      </c>
      <c r="D7979" s="1">
        <v>43100</v>
      </c>
      <c r="E7979" s="1">
        <v>43252</v>
      </c>
      <c r="F7979" s="1">
        <v>43275</v>
      </c>
      <c r="G7979" s="1">
        <v>43271</v>
      </c>
      <c r="H7979" s="13">
        <f>Orders[[#This Row],[DeliveryDate]]-Orders[[#This Row],[OrderDate]]</f>
        <v>19</v>
      </c>
      <c r="I7979" t="s">
        <v>3</v>
      </c>
      <c r="J7979" t="str">
        <f>_xlfn.XLOOKUP(Orders[[#This Row],[_SalesRepID]],'Sales team'!A:A,'Sales team'!B:B)</f>
        <v>Stephen Payne</v>
      </c>
      <c r="K7979">
        <v>5</v>
      </c>
      <c r="L7979">
        <v>11</v>
      </c>
      <c r="M7979">
        <v>354</v>
      </c>
      <c r="N7979" t="str">
        <f>_xlfn.XLOOKUP(Orders[[#This Row],[_ProductID]],Products!A:A,Products!C:C)</f>
        <v>Electronics</v>
      </c>
      <c r="O7979">
        <v>25</v>
      </c>
      <c r="P7979">
        <v>0.05</v>
      </c>
      <c r="Q7979" s="2">
        <v>1112.2</v>
      </c>
      <c r="R7979" s="2">
        <v>700.68600000000004</v>
      </c>
      <c r="S7979" s="2">
        <v>3169.77</v>
      </c>
      <c r="T7979" s="2">
        <v>1067.712</v>
      </c>
    </row>
    <row r="7980" spans="1:20" x14ac:dyDescent="0.25">
      <c r="A7980" t="s">
        <v>26</v>
      </c>
      <c r="B7980" t="s">
        <v>1</v>
      </c>
      <c r="C7980" t="s">
        <v>13</v>
      </c>
      <c r="D7980" s="1">
        <v>43200</v>
      </c>
      <c r="E7980" s="1">
        <v>43252</v>
      </c>
      <c r="F7980" s="1">
        <v>43270</v>
      </c>
      <c r="G7980" s="1">
        <v>43283</v>
      </c>
      <c r="H7980" s="13">
        <f>Orders[[#This Row],[DeliveryDate]]-Orders[[#This Row],[OrderDate]]</f>
        <v>31</v>
      </c>
      <c r="I7980" t="s">
        <v>3</v>
      </c>
      <c r="J7980" t="str">
        <f>_xlfn.XLOOKUP(Orders[[#This Row],[_SalesRepID]],'Sales team'!A:A,'Sales team'!B:B)</f>
        <v>Joshua Ryan</v>
      </c>
      <c r="K7980">
        <v>9</v>
      </c>
      <c r="L7980">
        <v>10</v>
      </c>
      <c r="M7980">
        <v>320</v>
      </c>
      <c r="N7980" t="str">
        <f>_xlfn.XLOOKUP(Orders[[#This Row],[_ProductID]],Products!A:A,Products!C:C)</f>
        <v>Electronics</v>
      </c>
      <c r="O7980">
        <v>6</v>
      </c>
      <c r="P7980">
        <v>7.4999999999999997E-2</v>
      </c>
      <c r="Q7980" s="2">
        <v>1239.5</v>
      </c>
      <c r="R7980" s="2">
        <v>904.83499999999992</v>
      </c>
      <c r="S7980" s="2">
        <v>3439.6125000000002</v>
      </c>
      <c r="T7980" s="2">
        <v>725.10750000000053</v>
      </c>
    </row>
    <row r="7981" spans="1:20" x14ac:dyDescent="0.25">
      <c r="A7981" t="s">
        <v>27</v>
      </c>
      <c r="B7981" t="s">
        <v>1</v>
      </c>
      <c r="C7981" t="s">
        <v>15</v>
      </c>
      <c r="D7981" s="1">
        <v>43200</v>
      </c>
      <c r="E7981" s="1">
        <v>43252</v>
      </c>
      <c r="F7981" s="1">
        <v>43257</v>
      </c>
      <c r="G7981" s="1">
        <v>43270</v>
      </c>
      <c r="H7981" s="13">
        <f>Orders[[#This Row],[DeliveryDate]]-Orders[[#This Row],[OrderDate]]</f>
        <v>18</v>
      </c>
      <c r="I7981" t="s">
        <v>3</v>
      </c>
      <c r="J7981" t="str">
        <f>_xlfn.XLOOKUP(Orders[[#This Row],[_SalesRepID]],'Sales team'!A:A,'Sales team'!B:B)</f>
        <v>George Lewis</v>
      </c>
      <c r="K7981">
        <v>8</v>
      </c>
      <c r="L7981">
        <v>30</v>
      </c>
      <c r="M7981">
        <v>21</v>
      </c>
      <c r="N7981" t="str">
        <f>_xlfn.XLOOKUP(Orders[[#This Row],[_ProductID]],Products!A:A,Products!C:C)</f>
        <v>Home décor</v>
      </c>
      <c r="O7981">
        <v>3</v>
      </c>
      <c r="P7981">
        <v>0.1</v>
      </c>
      <c r="Q7981" s="2">
        <v>984.9</v>
      </c>
      <c r="R7981" s="2">
        <v>393.96000000000004</v>
      </c>
      <c r="S7981" s="2">
        <v>3545.64</v>
      </c>
      <c r="T7981" s="2">
        <v>1969.7999999999997</v>
      </c>
    </row>
    <row r="7982" spans="1:20" x14ac:dyDescent="0.25">
      <c r="A7982" t="s">
        <v>28</v>
      </c>
      <c r="B7982" t="s">
        <v>1</v>
      </c>
      <c r="C7982" t="s">
        <v>25</v>
      </c>
      <c r="D7982" s="1">
        <v>43200</v>
      </c>
      <c r="E7982" s="1">
        <v>43252</v>
      </c>
      <c r="F7982" s="1">
        <v>43258</v>
      </c>
      <c r="G7982" s="1">
        <v>43262</v>
      </c>
      <c r="H7982" s="13">
        <f>Orders[[#This Row],[DeliveryDate]]-Orders[[#This Row],[OrderDate]]</f>
        <v>10</v>
      </c>
      <c r="I7982" t="s">
        <v>3</v>
      </c>
      <c r="J7982" t="str">
        <f>_xlfn.XLOOKUP(Orders[[#This Row],[_SalesRepID]],'Sales team'!A:A,'Sales team'!B:B)</f>
        <v>Stephen Payne</v>
      </c>
      <c r="K7982">
        <v>5</v>
      </c>
      <c r="L7982">
        <v>5</v>
      </c>
      <c r="M7982">
        <v>349</v>
      </c>
      <c r="N7982" t="str">
        <f>_xlfn.XLOOKUP(Orders[[#This Row],[_ProductID]],Products!A:A,Products!C:C)</f>
        <v>Furniture</v>
      </c>
      <c r="O7982">
        <v>20</v>
      </c>
      <c r="P7982">
        <v>0.1</v>
      </c>
      <c r="Q7982" s="2">
        <v>5581.1</v>
      </c>
      <c r="R7982" s="2">
        <v>4130.0140000000001</v>
      </c>
      <c r="S7982" s="2">
        <v>20091.960000000003</v>
      </c>
      <c r="T7982" s="2">
        <v>3571.9040000000023</v>
      </c>
    </row>
    <row r="7983" spans="1:20" x14ac:dyDescent="0.25">
      <c r="A7983" t="s">
        <v>29</v>
      </c>
      <c r="B7983" t="s">
        <v>5</v>
      </c>
      <c r="C7983" t="s">
        <v>6</v>
      </c>
      <c r="D7983" s="1">
        <v>43100</v>
      </c>
      <c r="E7983" s="1">
        <v>43252</v>
      </c>
      <c r="F7983" s="1">
        <v>43262</v>
      </c>
      <c r="G7983" s="1">
        <v>43264</v>
      </c>
      <c r="H7983" s="13">
        <f>Orders[[#This Row],[DeliveryDate]]-Orders[[#This Row],[OrderDate]]</f>
        <v>12</v>
      </c>
      <c r="I7983" t="s">
        <v>3</v>
      </c>
      <c r="J7983" t="str">
        <f>_xlfn.XLOOKUP(Orders[[#This Row],[_SalesRepID]],'Sales team'!A:A,'Sales team'!B:B)</f>
        <v>Paul Holmes</v>
      </c>
      <c r="K7983">
        <v>14</v>
      </c>
      <c r="L7983">
        <v>23</v>
      </c>
      <c r="M7983">
        <v>134</v>
      </c>
      <c r="N7983" t="str">
        <f>_xlfn.XLOOKUP(Orders[[#This Row],[_ProductID]],Products!A:A,Products!C:C)</f>
        <v>Home décor</v>
      </c>
      <c r="O7983">
        <v>24</v>
      </c>
      <c r="P7983">
        <v>0.05</v>
      </c>
      <c r="Q7983" s="2">
        <v>3095.4</v>
      </c>
      <c r="R7983" s="2">
        <v>1795.3319999999999</v>
      </c>
      <c r="S7983" s="2">
        <v>11762.52</v>
      </c>
      <c r="T7983" s="2">
        <v>4581.1920000000009</v>
      </c>
    </row>
    <row r="7984" spans="1:20" x14ac:dyDescent="0.25">
      <c r="A7984" t="s">
        <v>30</v>
      </c>
      <c r="B7984" t="s">
        <v>10</v>
      </c>
      <c r="C7984" t="s">
        <v>6</v>
      </c>
      <c r="D7984" s="1">
        <v>43200</v>
      </c>
      <c r="E7984" s="1">
        <v>43252</v>
      </c>
      <c r="F7984" s="1">
        <v>43269</v>
      </c>
      <c r="G7984" s="1">
        <v>43269</v>
      </c>
      <c r="H7984" s="13">
        <f>Orders[[#This Row],[DeliveryDate]]-Orders[[#This Row],[OrderDate]]</f>
        <v>17</v>
      </c>
      <c r="I7984" t="s">
        <v>3</v>
      </c>
      <c r="J7984" t="str">
        <f>_xlfn.XLOOKUP(Orders[[#This Row],[_SalesRepID]],'Sales team'!A:A,'Sales team'!B:B)</f>
        <v>Patrick Graham</v>
      </c>
      <c r="K7984">
        <v>25</v>
      </c>
      <c r="L7984">
        <v>46</v>
      </c>
      <c r="M7984">
        <v>193</v>
      </c>
      <c r="N7984" t="str">
        <f>_xlfn.XLOOKUP(Orders[[#This Row],[_ProductID]],Products!A:A,Products!C:C)</f>
        <v>Home décor</v>
      </c>
      <c r="O7984">
        <v>33</v>
      </c>
      <c r="P7984">
        <v>0.4</v>
      </c>
      <c r="Q7984" s="2">
        <v>2278</v>
      </c>
      <c r="R7984" s="2">
        <v>1754.06</v>
      </c>
      <c r="S7984" s="2">
        <v>5467.2</v>
      </c>
      <c r="T7984" s="2">
        <v>-1549.04</v>
      </c>
    </row>
    <row r="7985" spans="1:20" x14ac:dyDescent="0.25">
      <c r="A7985" t="s">
        <v>0</v>
      </c>
      <c r="B7985" t="s">
        <v>1</v>
      </c>
      <c r="C7985" t="s">
        <v>2</v>
      </c>
      <c r="D7985" s="1">
        <v>43100</v>
      </c>
      <c r="E7985" s="1">
        <v>43251</v>
      </c>
      <c r="F7985" s="1">
        <v>43265</v>
      </c>
      <c r="G7985" s="1">
        <v>43271</v>
      </c>
      <c r="H7985" s="13">
        <f>Orders[[#This Row],[DeliveryDate]]-Orders[[#This Row],[OrderDate]]</f>
        <v>20</v>
      </c>
      <c r="I7985" t="s">
        <v>3</v>
      </c>
      <c r="J7985" t="str">
        <f>_xlfn.XLOOKUP(Orders[[#This Row],[_SalesRepID]],'Sales team'!A:A,'Sales team'!B:B)</f>
        <v>Joshua Bennett</v>
      </c>
      <c r="K7985">
        <v>6</v>
      </c>
      <c r="L7985">
        <v>15</v>
      </c>
      <c r="M7985">
        <v>259</v>
      </c>
      <c r="N7985" t="str">
        <f>_xlfn.XLOOKUP(Orders[[#This Row],[_ProductID]],Products!A:A,Products!C:C)</f>
        <v>Furniture</v>
      </c>
      <c r="O7985">
        <v>12</v>
      </c>
      <c r="P7985">
        <v>7.4999999999999997E-2</v>
      </c>
      <c r="Q7985" s="2">
        <v>1963.1000000000001</v>
      </c>
      <c r="R7985" s="2">
        <v>1001.181</v>
      </c>
      <c r="S7985" s="2">
        <v>9079.3374999999996</v>
      </c>
      <c r="T7985" s="2">
        <v>4073.432499999999</v>
      </c>
    </row>
    <row r="7986" spans="1:20" x14ac:dyDescent="0.25">
      <c r="A7986" t="s">
        <v>4</v>
      </c>
      <c r="B7986" t="s">
        <v>5</v>
      </c>
      <c r="C7986" t="s">
        <v>6</v>
      </c>
      <c r="D7986" s="1">
        <v>43100</v>
      </c>
      <c r="E7986" s="1">
        <v>43251</v>
      </c>
      <c r="F7986" s="1">
        <v>43273</v>
      </c>
      <c r="G7986" s="1">
        <v>43272</v>
      </c>
      <c r="H7986" s="13">
        <f>Orders[[#This Row],[DeliveryDate]]-Orders[[#This Row],[OrderDate]]</f>
        <v>21</v>
      </c>
      <c r="I7986" t="s">
        <v>3</v>
      </c>
      <c r="J7986" t="str">
        <f>_xlfn.XLOOKUP(Orders[[#This Row],[_SalesRepID]],'Sales team'!A:A,'Sales team'!B:B)</f>
        <v>Paul Holmes</v>
      </c>
      <c r="K7986">
        <v>14</v>
      </c>
      <c r="L7986">
        <v>20</v>
      </c>
      <c r="M7986">
        <v>196</v>
      </c>
      <c r="N7986" t="str">
        <f>_xlfn.XLOOKUP(Orders[[#This Row],[_ProductID]],Products!A:A,Products!C:C)</f>
        <v>Home décor</v>
      </c>
      <c r="O7986">
        <v>27</v>
      </c>
      <c r="P7986">
        <v>7.4999999999999997E-2</v>
      </c>
      <c r="Q7986" s="2">
        <v>3939.6</v>
      </c>
      <c r="R7986" s="2">
        <v>3348.66</v>
      </c>
      <c r="S7986" s="2">
        <v>10932.39</v>
      </c>
      <c r="T7986" s="2">
        <v>886.40999999999985</v>
      </c>
    </row>
    <row r="7987" spans="1:20" x14ac:dyDescent="0.25">
      <c r="A7987" t="s">
        <v>7</v>
      </c>
      <c r="B7987" t="s">
        <v>8</v>
      </c>
      <c r="C7987" t="s">
        <v>2</v>
      </c>
      <c r="D7987" s="1">
        <v>43100</v>
      </c>
      <c r="E7987" s="1">
        <v>43251</v>
      </c>
      <c r="F7987" s="1">
        <v>43272</v>
      </c>
      <c r="G7987" s="1">
        <v>43266</v>
      </c>
      <c r="H7987" s="13">
        <f>Orders[[#This Row],[DeliveryDate]]-Orders[[#This Row],[OrderDate]]</f>
        <v>15</v>
      </c>
      <c r="I7987" t="s">
        <v>3</v>
      </c>
      <c r="J7987" t="str">
        <f>_xlfn.XLOOKUP(Orders[[#This Row],[_SalesRepID]],'Sales team'!A:A,'Sales team'!B:B)</f>
        <v>Samuel Fowler</v>
      </c>
      <c r="K7987">
        <v>21</v>
      </c>
      <c r="L7987">
        <v>16</v>
      </c>
      <c r="M7987">
        <v>213</v>
      </c>
      <c r="N7987" t="str">
        <f>_xlfn.XLOOKUP(Orders[[#This Row],[_ProductID]],Products!A:A,Products!C:C)</f>
        <v>Kitchen &amp; Dining</v>
      </c>
      <c r="O7987">
        <v>16</v>
      </c>
      <c r="P7987">
        <v>0.05</v>
      </c>
      <c r="Q7987" s="2">
        <v>1775.5</v>
      </c>
      <c r="R7987" s="2">
        <v>781.22</v>
      </c>
      <c r="S7987" s="2">
        <v>1686.7249999999999</v>
      </c>
      <c r="T7987" s="2">
        <v>905.50499999999988</v>
      </c>
    </row>
    <row r="7988" spans="1:20" x14ac:dyDescent="0.25">
      <c r="A7988" t="s">
        <v>9</v>
      </c>
      <c r="B7988" t="s">
        <v>10</v>
      </c>
      <c r="C7988" t="s">
        <v>6</v>
      </c>
      <c r="D7988" s="1">
        <v>43100</v>
      </c>
      <c r="E7988" s="1">
        <v>43251</v>
      </c>
      <c r="F7988" s="1">
        <v>43253</v>
      </c>
      <c r="G7988" s="1">
        <v>43255</v>
      </c>
      <c r="H7988" s="13">
        <f>Orders[[#This Row],[DeliveryDate]]-Orders[[#This Row],[OrderDate]]</f>
        <v>4</v>
      </c>
      <c r="I7988" t="s">
        <v>3</v>
      </c>
      <c r="J7988" t="str">
        <f>_xlfn.XLOOKUP(Orders[[#This Row],[_SalesRepID]],'Sales team'!A:A,'Sales team'!B:B)</f>
        <v>Carlos Miller</v>
      </c>
      <c r="K7988">
        <v>28</v>
      </c>
      <c r="L7988">
        <v>48</v>
      </c>
      <c r="M7988">
        <v>107</v>
      </c>
      <c r="N7988" t="str">
        <f>_xlfn.XLOOKUP(Orders[[#This Row],[_ProductID]],Products!A:A,Products!C:C)</f>
        <v>Home décor</v>
      </c>
      <c r="O7988">
        <v>23</v>
      </c>
      <c r="P7988">
        <v>7.4999999999999997E-2</v>
      </c>
      <c r="Q7988" s="2">
        <v>2324.9</v>
      </c>
      <c r="R7988" s="2">
        <v>1464.6870000000001</v>
      </c>
      <c r="S7988" s="2">
        <v>17204.260000000002</v>
      </c>
      <c r="T7988" s="2">
        <v>5486.764000000001</v>
      </c>
    </row>
    <row r="7989" spans="1:20" x14ac:dyDescent="0.25">
      <c r="A7989" t="s">
        <v>11</v>
      </c>
      <c r="B7989" t="s">
        <v>8</v>
      </c>
      <c r="C7989" t="s">
        <v>6</v>
      </c>
      <c r="D7989" s="1">
        <v>43200</v>
      </c>
      <c r="E7989" s="1">
        <v>43251</v>
      </c>
      <c r="F7989" s="1">
        <v>43267</v>
      </c>
      <c r="G7989" s="1">
        <v>43259</v>
      </c>
      <c r="H7989" s="13">
        <f>Orders[[#This Row],[DeliveryDate]]-Orders[[#This Row],[OrderDate]]</f>
        <v>8</v>
      </c>
      <c r="I7989" t="s">
        <v>3</v>
      </c>
      <c r="J7989" t="str">
        <f>_xlfn.XLOOKUP(Orders[[#This Row],[_SalesRepID]],'Sales team'!A:A,'Sales team'!B:B)</f>
        <v>Joe Price</v>
      </c>
      <c r="K7989">
        <v>22</v>
      </c>
      <c r="L7989">
        <v>49</v>
      </c>
      <c r="M7989">
        <v>111</v>
      </c>
      <c r="N7989" t="str">
        <f>_xlfn.XLOOKUP(Orders[[#This Row],[_ProductID]],Products!A:A,Products!C:C)</f>
        <v>Home décor</v>
      </c>
      <c r="O7989">
        <v>26</v>
      </c>
      <c r="P7989">
        <v>0.1</v>
      </c>
      <c r="Q7989" s="2">
        <v>1822.4</v>
      </c>
      <c r="R7989" s="2">
        <v>1476.1440000000002</v>
      </c>
      <c r="S7989" s="2">
        <v>13121.28</v>
      </c>
      <c r="T7989" s="2">
        <v>1312.1279999999988</v>
      </c>
    </row>
    <row r="7990" spans="1:20" x14ac:dyDescent="0.25">
      <c r="A7990" t="s">
        <v>12</v>
      </c>
      <c r="B7990" t="s">
        <v>5</v>
      </c>
      <c r="C7990" t="s">
        <v>13</v>
      </c>
      <c r="D7990" s="1">
        <v>43100</v>
      </c>
      <c r="E7990" s="1">
        <v>43251</v>
      </c>
      <c r="F7990" s="1">
        <v>43259</v>
      </c>
      <c r="G7990" s="1">
        <v>43276</v>
      </c>
      <c r="H7990" s="13">
        <f>Orders[[#This Row],[DeliveryDate]]-Orders[[#This Row],[OrderDate]]</f>
        <v>25</v>
      </c>
      <c r="I7990" t="s">
        <v>3</v>
      </c>
      <c r="J7990" t="str">
        <f>_xlfn.XLOOKUP(Orders[[#This Row],[_SalesRepID]],'Sales team'!A:A,'Sales team'!B:B)</f>
        <v>Carl Nguyen</v>
      </c>
      <c r="K7990">
        <v>12</v>
      </c>
      <c r="L7990">
        <v>21</v>
      </c>
      <c r="M7990">
        <v>285</v>
      </c>
      <c r="N7990" t="str">
        <f>_xlfn.XLOOKUP(Orders[[#This Row],[_ProductID]],Products!A:A,Products!C:C)</f>
        <v>Kitchen &amp; Dining</v>
      </c>
      <c r="O7990">
        <v>1</v>
      </c>
      <c r="P7990">
        <v>0.05</v>
      </c>
      <c r="Q7990" s="2">
        <v>1038.5</v>
      </c>
      <c r="R7990" s="2">
        <v>446.55500000000001</v>
      </c>
      <c r="S7990" s="2">
        <v>4932.875</v>
      </c>
      <c r="T7990" s="2">
        <v>2700.1</v>
      </c>
    </row>
    <row r="7991" spans="1:20" x14ac:dyDescent="0.25">
      <c r="A7991" t="s">
        <v>14</v>
      </c>
      <c r="B7991" t="s">
        <v>1</v>
      </c>
      <c r="C7991" t="s">
        <v>15</v>
      </c>
      <c r="D7991" s="1">
        <v>43100</v>
      </c>
      <c r="E7991" s="1">
        <v>43251</v>
      </c>
      <c r="F7991" s="1">
        <v>43259</v>
      </c>
      <c r="G7991" s="1">
        <v>43283</v>
      </c>
      <c r="H7991" s="13">
        <f>Orders[[#This Row],[DeliveryDate]]-Orders[[#This Row],[OrderDate]]</f>
        <v>32</v>
      </c>
      <c r="I7991" t="s">
        <v>3</v>
      </c>
      <c r="J7991" t="str">
        <f>_xlfn.XLOOKUP(Orders[[#This Row],[_SalesRepID]],'Sales team'!A:A,'Sales team'!B:B)</f>
        <v>Jonathan Hawkins</v>
      </c>
      <c r="K7991">
        <v>10</v>
      </c>
      <c r="L7991">
        <v>14</v>
      </c>
      <c r="M7991">
        <v>6</v>
      </c>
      <c r="N7991" t="str">
        <f>_xlfn.XLOOKUP(Orders[[#This Row],[_ProductID]],Products!A:A,Products!C:C)</f>
        <v>Furniture</v>
      </c>
      <c r="O7991">
        <v>5</v>
      </c>
      <c r="P7991">
        <v>0.15</v>
      </c>
      <c r="Q7991" s="2">
        <v>1192.6000000000001</v>
      </c>
      <c r="R7991" s="2">
        <v>536.67000000000007</v>
      </c>
      <c r="S7991" s="2">
        <v>4054.84</v>
      </c>
      <c r="T7991" s="2">
        <v>1908.1599999999999</v>
      </c>
    </row>
    <row r="7992" spans="1:20" x14ac:dyDescent="0.25">
      <c r="A7992" t="s">
        <v>16</v>
      </c>
      <c r="B7992" t="s">
        <v>1</v>
      </c>
      <c r="C7992" t="s">
        <v>13</v>
      </c>
      <c r="D7992" s="1">
        <v>43200</v>
      </c>
      <c r="E7992" s="1">
        <v>43251</v>
      </c>
      <c r="F7992" s="1">
        <v>43277</v>
      </c>
      <c r="G7992" s="1">
        <v>43284</v>
      </c>
      <c r="H7992" s="13">
        <f>Orders[[#This Row],[DeliveryDate]]-Orders[[#This Row],[OrderDate]]</f>
        <v>33</v>
      </c>
      <c r="I7992" t="s">
        <v>3</v>
      </c>
      <c r="J7992" t="str">
        <f>_xlfn.XLOOKUP(Orders[[#This Row],[_SalesRepID]],'Sales team'!A:A,'Sales team'!B:B)</f>
        <v>Joshua Bennett</v>
      </c>
      <c r="K7992">
        <v>6</v>
      </c>
      <c r="L7992">
        <v>9</v>
      </c>
      <c r="M7992">
        <v>280</v>
      </c>
      <c r="N7992" t="str">
        <f>_xlfn.XLOOKUP(Orders[[#This Row],[_ProductID]],Products!A:A,Products!C:C)</f>
        <v>Home décor</v>
      </c>
      <c r="O7992">
        <v>46</v>
      </c>
      <c r="P7992">
        <v>0.05</v>
      </c>
      <c r="Q7992" s="2">
        <v>1815.7</v>
      </c>
      <c r="R7992" s="2">
        <v>1525.1879999999999</v>
      </c>
      <c r="S7992" s="2">
        <v>8624.5749999999989</v>
      </c>
      <c r="T7992" s="2">
        <v>998.63499999999931</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25A23-A0D7-4795-B21A-DECC625E108C}">
  <dimension ref="A1:V31"/>
  <sheetViews>
    <sheetView tabSelected="1" zoomScale="65" zoomScaleNormal="130" workbookViewId="0">
      <selection activeCell="W4" sqref="W4"/>
    </sheetView>
  </sheetViews>
  <sheetFormatPr defaultRowHeight="15" x14ac:dyDescent="0.25"/>
  <cols>
    <col min="7" max="7" width="11.5703125" bestFit="1" customWidth="1"/>
    <col min="17" max="17" width="11.28515625" bestFit="1" customWidth="1"/>
  </cols>
  <sheetData>
    <row r="1" spans="1:22" x14ac:dyDescent="0.25">
      <c r="A1" s="14"/>
      <c r="B1" s="14"/>
      <c r="C1" s="14"/>
      <c r="D1" s="14"/>
      <c r="E1" s="14"/>
      <c r="F1" s="14"/>
      <c r="G1" s="14"/>
      <c r="H1" s="14"/>
      <c r="I1" s="14"/>
      <c r="J1" s="14"/>
      <c r="K1" s="14"/>
      <c r="L1" s="14"/>
      <c r="M1" s="14"/>
      <c r="N1" s="14"/>
      <c r="O1" s="14"/>
      <c r="P1" s="14"/>
      <c r="Q1" s="14"/>
      <c r="R1" s="14"/>
      <c r="S1" s="14"/>
      <c r="T1" s="14"/>
      <c r="U1" s="14"/>
      <c r="V1" s="14"/>
    </row>
    <row r="2" spans="1:22" ht="33.75" x14ac:dyDescent="0.5">
      <c r="A2" s="14"/>
      <c r="B2" s="21" t="s">
        <v>8851</v>
      </c>
      <c r="C2" s="14"/>
      <c r="D2" s="14"/>
      <c r="E2" s="14"/>
      <c r="F2" s="14"/>
      <c r="G2" s="14"/>
      <c r="H2" s="14"/>
      <c r="I2" s="14"/>
      <c r="J2" s="14"/>
      <c r="K2" s="14"/>
      <c r="L2" s="14"/>
      <c r="M2" s="19" t="s">
        <v>8839</v>
      </c>
      <c r="N2" s="14"/>
      <c r="O2" s="14"/>
      <c r="P2" s="14"/>
      <c r="Q2" s="20">
        <f>Sales_Profit_by_quarter!J4</f>
        <v>114</v>
      </c>
      <c r="R2" s="14"/>
      <c r="S2" s="14"/>
      <c r="T2" s="14"/>
      <c r="U2" s="14"/>
      <c r="V2" s="14"/>
    </row>
    <row r="3" spans="1:22" x14ac:dyDescent="0.25">
      <c r="A3" s="14"/>
      <c r="B3" s="14"/>
      <c r="C3" s="14"/>
      <c r="D3" s="14"/>
      <c r="E3" s="14"/>
      <c r="F3" s="14"/>
      <c r="G3" s="14"/>
      <c r="H3" s="14"/>
      <c r="I3" s="14"/>
      <c r="J3" s="14"/>
      <c r="K3" s="14"/>
      <c r="L3" s="14"/>
      <c r="M3" s="14"/>
      <c r="N3" s="14"/>
      <c r="O3" s="14"/>
      <c r="P3" s="14"/>
      <c r="Q3" s="14"/>
      <c r="R3" s="14"/>
      <c r="S3" s="14"/>
      <c r="T3" s="14"/>
      <c r="U3" s="14"/>
      <c r="V3" s="14"/>
    </row>
    <row r="4" spans="1:22" x14ac:dyDescent="0.25">
      <c r="A4" s="14"/>
      <c r="B4" s="14"/>
      <c r="C4" s="14"/>
      <c r="D4" s="14"/>
      <c r="E4" s="14"/>
      <c r="F4" s="14"/>
      <c r="G4" s="14"/>
      <c r="H4" s="14"/>
      <c r="I4" s="14"/>
      <c r="J4" s="14"/>
      <c r="K4" s="14"/>
      <c r="L4" s="14"/>
      <c r="M4" s="14"/>
      <c r="N4" s="14"/>
      <c r="O4" s="14"/>
      <c r="P4" s="14"/>
      <c r="Q4" s="14"/>
      <c r="R4" s="14"/>
      <c r="S4" s="14"/>
      <c r="T4" s="14"/>
      <c r="U4" s="14"/>
      <c r="V4" s="14"/>
    </row>
    <row r="5" spans="1:22" x14ac:dyDescent="0.25">
      <c r="A5" s="14"/>
      <c r="B5" s="14"/>
      <c r="C5" s="14"/>
      <c r="D5" s="14"/>
      <c r="E5" s="14"/>
      <c r="F5" s="14"/>
      <c r="G5" s="14"/>
      <c r="H5" s="14"/>
      <c r="I5" s="14"/>
      <c r="J5" s="14"/>
      <c r="K5" s="14"/>
      <c r="L5" s="14"/>
      <c r="M5" s="14"/>
      <c r="N5" s="14"/>
      <c r="O5" s="14"/>
      <c r="P5" s="14"/>
      <c r="Q5" s="14"/>
      <c r="R5" s="14"/>
      <c r="S5" s="14"/>
      <c r="T5" s="14"/>
      <c r="U5" s="14"/>
      <c r="V5" s="14"/>
    </row>
    <row r="6" spans="1:22" x14ac:dyDescent="0.25">
      <c r="A6" s="14"/>
      <c r="B6" s="14"/>
      <c r="C6" s="14"/>
      <c r="D6" s="14"/>
      <c r="E6" s="14"/>
      <c r="F6" s="14"/>
      <c r="G6" s="14"/>
      <c r="H6" s="14"/>
      <c r="I6" s="14"/>
      <c r="J6" s="14"/>
      <c r="K6" s="14"/>
      <c r="L6" s="14"/>
      <c r="M6" s="14"/>
      <c r="N6" s="14"/>
      <c r="O6" s="14"/>
      <c r="P6" s="14"/>
      <c r="Q6" s="14"/>
      <c r="R6" s="14"/>
      <c r="S6" s="14"/>
      <c r="T6" s="14"/>
      <c r="U6" s="14"/>
      <c r="V6" s="14"/>
    </row>
    <row r="7" spans="1:22" ht="18.75" x14ac:dyDescent="0.3">
      <c r="A7" s="14"/>
      <c r="B7" s="15"/>
      <c r="C7" s="14"/>
      <c r="D7" s="14"/>
      <c r="E7" s="14"/>
      <c r="F7" s="14"/>
      <c r="G7" s="14"/>
      <c r="H7" s="14"/>
      <c r="I7" s="14"/>
      <c r="J7" s="14"/>
      <c r="K7" s="14"/>
      <c r="L7" s="14"/>
      <c r="M7" s="14"/>
      <c r="N7" s="14"/>
      <c r="O7" s="14"/>
      <c r="P7" s="14"/>
      <c r="Q7" s="14"/>
      <c r="R7" s="14"/>
      <c r="S7" s="14"/>
      <c r="T7" s="14"/>
      <c r="U7" s="14"/>
      <c r="V7" s="14"/>
    </row>
    <row r="8" spans="1:22" x14ac:dyDescent="0.25">
      <c r="A8" s="14"/>
      <c r="B8" s="14"/>
      <c r="C8" s="14"/>
      <c r="D8" s="14"/>
      <c r="E8" s="14"/>
      <c r="F8" s="14"/>
      <c r="G8" s="14"/>
      <c r="H8" s="14"/>
      <c r="I8" s="14"/>
      <c r="J8" s="14"/>
      <c r="K8" s="14"/>
      <c r="L8" s="14"/>
      <c r="M8" s="14"/>
      <c r="N8" s="14"/>
      <c r="O8" s="14"/>
      <c r="P8" s="14"/>
      <c r="Q8" s="14"/>
      <c r="R8" s="14"/>
      <c r="S8" s="14"/>
      <c r="T8" s="14"/>
      <c r="U8" s="14"/>
      <c r="V8" s="14"/>
    </row>
    <row r="9" spans="1:22" x14ac:dyDescent="0.25">
      <c r="A9" s="14"/>
      <c r="B9" s="14"/>
      <c r="C9" s="14"/>
      <c r="D9" s="14"/>
      <c r="E9" s="14"/>
      <c r="F9" s="14"/>
      <c r="G9" s="14"/>
      <c r="H9" s="14"/>
      <c r="I9" s="14"/>
      <c r="J9" s="14"/>
      <c r="K9" s="14"/>
      <c r="L9" s="14"/>
      <c r="M9" s="14"/>
      <c r="N9" s="14"/>
      <c r="O9" s="14"/>
      <c r="P9" s="14"/>
      <c r="Q9" s="14"/>
      <c r="R9" s="14"/>
      <c r="S9" s="14"/>
      <c r="T9" s="14"/>
      <c r="U9" s="14"/>
      <c r="V9" s="14"/>
    </row>
    <row r="10" spans="1:22" x14ac:dyDescent="0.25">
      <c r="A10" s="14"/>
      <c r="B10" s="14"/>
      <c r="C10" s="14"/>
      <c r="D10" s="14"/>
      <c r="E10" s="14"/>
      <c r="F10" s="14"/>
      <c r="G10" s="14"/>
      <c r="H10" s="14"/>
      <c r="I10" s="14"/>
      <c r="J10" s="14"/>
      <c r="K10" s="14"/>
      <c r="L10" s="14"/>
      <c r="M10" s="14"/>
      <c r="N10" s="14"/>
      <c r="O10" s="14"/>
      <c r="P10" s="14"/>
      <c r="Q10" s="14"/>
      <c r="R10" s="14"/>
      <c r="S10" s="14"/>
      <c r="T10" s="14"/>
      <c r="U10" s="14"/>
      <c r="V10" s="14"/>
    </row>
    <row r="11" spans="1:22" x14ac:dyDescent="0.25">
      <c r="A11" s="14"/>
      <c r="B11" s="14"/>
      <c r="C11" s="14"/>
      <c r="D11" s="14"/>
      <c r="E11" s="14"/>
      <c r="F11" s="14"/>
      <c r="G11" s="14"/>
      <c r="H11" s="14"/>
      <c r="I11" s="14"/>
      <c r="J11" s="14"/>
      <c r="K11" s="14"/>
      <c r="L11" s="14"/>
      <c r="M11" s="14"/>
      <c r="N11" s="14"/>
      <c r="O11" s="14"/>
      <c r="P11" s="14"/>
      <c r="Q11" s="14"/>
      <c r="R11" s="14"/>
      <c r="S11" s="14"/>
      <c r="T11" s="14"/>
      <c r="U11" s="14"/>
      <c r="V11" s="14"/>
    </row>
    <row r="12" spans="1:22" x14ac:dyDescent="0.25">
      <c r="A12" s="14"/>
      <c r="B12" s="14"/>
      <c r="C12" s="14"/>
      <c r="D12" s="14"/>
      <c r="E12" s="14"/>
      <c r="F12" s="14"/>
      <c r="G12" s="14"/>
      <c r="H12" s="14"/>
      <c r="I12" s="14"/>
      <c r="J12" s="14"/>
      <c r="K12" s="14"/>
      <c r="L12" s="14"/>
      <c r="M12" s="14"/>
      <c r="N12" s="14"/>
      <c r="O12" s="14"/>
      <c r="P12" s="14"/>
      <c r="Q12" s="14"/>
      <c r="R12" s="14"/>
      <c r="S12" s="14"/>
      <c r="T12" s="14"/>
      <c r="U12" s="14"/>
      <c r="V12" s="14"/>
    </row>
    <row r="13" spans="1:22" x14ac:dyDescent="0.25">
      <c r="A13" s="14"/>
      <c r="B13" s="14"/>
      <c r="C13" s="14"/>
      <c r="D13" s="14"/>
      <c r="E13" s="14"/>
      <c r="F13" s="14"/>
      <c r="G13" s="14"/>
      <c r="H13" s="14"/>
      <c r="I13" s="14"/>
      <c r="J13" s="14"/>
      <c r="K13" s="14"/>
      <c r="L13" s="14"/>
      <c r="M13" s="14"/>
      <c r="N13" s="14"/>
      <c r="O13" s="14"/>
      <c r="P13" s="14"/>
      <c r="Q13" s="14"/>
      <c r="R13" s="14"/>
      <c r="S13" s="14"/>
      <c r="T13" s="14"/>
      <c r="U13" s="14"/>
      <c r="V13" s="14"/>
    </row>
    <row r="14" spans="1:22" x14ac:dyDescent="0.25">
      <c r="A14" s="14"/>
      <c r="B14" s="14"/>
      <c r="C14" s="14"/>
      <c r="D14" s="14"/>
      <c r="E14" s="14"/>
      <c r="F14" s="14"/>
      <c r="G14" s="14"/>
      <c r="H14" s="14"/>
      <c r="I14" s="14"/>
      <c r="J14" s="14"/>
      <c r="K14" s="14"/>
      <c r="L14" s="14"/>
      <c r="M14" s="14"/>
      <c r="N14" s="14"/>
      <c r="O14" s="14"/>
      <c r="P14" s="14"/>
      <c r="Q14" s="14"/>
      <c r="R14" s="14"/>
      <c r="S14" s="14"/>
      <c r="T14" s="14"/>
      <c r="U14" s="14"/>
      <c r="V14" s="14"/>
    </row>
    <row r="15" spans="1:22" x14ac:dyDescent="0.25">
      <c r="A15" s="14"/>
      <c r="B15" s="14"/>
      <c r="C15" s="14"/>
      <c r="D15" s="14"/>
      <c r="E15" s="14"/>
      <c r="F15" s="14"/>
      <c r="G15" s="14"/>
      <c r="H15" s="14"/>
      <c r="I15" s="14"/>
      <c r="J15" s="14"/>
      <c r="K15" s="14"/>
      <c r="L15" s="14"/>
      <c r="M15" s="14"/>
      <c r="N15" s="14"/>
      <c r="O15" s="14"/>
      <c r="P15" s="14"/>
      <c r="Q15" s="14"/>
      <c r="R15" s="14"/>
      <c r="S15" s="14"/>
      <c r="T15" s="14"/>
      <c r="U15" s="14"/>
      <c r="V15" s="14"/>
    </row>
    <row r="16" spans="1:22" x14ac:dyDescent="0.25">
      <c r="A16" s="14"/>
      <c r="B16" s="14"/>
      <c r="C16" s="14"/>
      <c r="D16" s="14"/>
      <c r="E16" s="14"/>
      <c r="F16" s="14"/>
      <c r="G16" s="14"/>
      <c r="H16" s="14"/>
      <c r="I16" s="14"/>
      <c r="J16" s="14"/>
      <c r="K16" s="14"/>
      <c r="L16" s="14"/>
      <c r="M16" s="14"/>
      <c r="N16" s="14"/>
      <c r="O16" s="14"/>
      <c r="P16" s="14"/>
      <c r="Q16" s="14"/>
      <c r="R16" s="14"/>
      <c r="S16" s="14"/>
      <c r="T16" s="14"/>
      <c r="U16" s="14"/>
      <c r="V16" s="14"/>
    </row>
    <row r="17" spans="1:22" x14ac:dyDescent="0.25">
      <c r="A17" s="14"/>
      <c r="B17" s="14"/>
      <c r="C17" s="14"/>
      <c r="D17" s="14"/>
      <c r="E17" s="14"/>
      <c r="F17" s="14"/>
      <c r="G17" s="14"/>
      <c r="H17" s="14"/>
      <c r="I17" s="14"/>
      <c r="J17" s="14"/>
      <c r="K17" s="14"/>
      <c r="L17" s="14"/>
      <c r="M17" s="14"/>
      <c r="N17" s="14"/>
      <c r="O17" s="14"/>
      <c r="P17" s="14"/>
      <c r="Q17" s="14"/>
      <c r="R17" s="14"/>
      <c r="S17" s="14"/>
      <c r="T17" s="14"/>
      <c r="U17" s="14"/>
      <c r="V17" s="14"/>
    </row>
    <row r="18" spans="1:22" x14ac:dyDescent="0.25">
      <c r="A18" s="14"/>
      <c r="B18" s="14"/>
      <c r="C18" s="14"/>
      <c r="D18" s="14"/>
      <c r="E18" s="14"/>
      <c r="F18" s="14"/>
      <c r="G18" s="14"/>
      <c r="H18" s="14"/>
      <c r="I18" s="14"/>
      <c r="J18" s="14"/>
      <c r="K18" s="14"/>
      <c r="L18" s="14"/>
      <c r="M18" s="14"/>
      <c r="N18" s="14"/>
      <c r="O18" s="14"/>
      <c r="P18" s="14"/>
      <c r="Q18" s="14"/>
      <c r="R18" s="14"/>
      <c r="S18" s="14"/>
      <c r="T18" s="14"/>
      <c r="U18" s="14"/>
      <c r="V18" s="14"/>
    </row>
    <row r="19" spans="1:22" x14ac:dyDescent="0.25">
      <c r="A19" s="14"/>
      <c r="B19" s="14"/>
      <c r="C19" s="14"/>
      <c r="D19" s="14"/>
      <c r="E19" s="14"/>
      <c r="F19" s="14"/>
      <c r="G19" s="14"/>
      <c r="H19" s="14"/>
      <c r="I19" s="14"/>
      <c r="J19" s="14"/>
      <c r="K19" s="14"/>
      <c r="L19" s="14"/>
      <c r="M19" s="14"/>
      <c r="N19" s="14"/>
      <c r="O19" s="14"/>
      <c r="P19" s="14"/>
      <c r="Q19" s="14"/>
      <c r="R19" s="14"/>
      <c r="S19" s="14"/>
      <c r="T19" s="14"/>
      <c r="U19" s="14"/>
      <c r="V19" s="14"/>
    </row>
    <row r="20" spans="1:22" x14ac:dyDescent="0.25">
      <c r="A20" s="14"/>
      <c r="B20" s="14"/>
      <c r="C20" s="14"/>
      <c r="D20" s="14"/>
      <c r="E20" s="14"/>
      <c r="F20" s="14"/>
      <c r="G20" s="14"/>
      <c r="H20" s="14"/>
      <c r="I20" s="14"/>
      <c r="J20" s="14"/>
      <c r="K20" s="14"/>
      <c r="L20" s="14"/>
      <c r="M20" s="14"/>
      <c r="N20" s="14"/>
      <c r="O20" s="14"/>
      <c r="P20" s="14"/>
      <c r="Q20" s="14"/>
      <c r="R20" s="14"/>
      <c r="S20" s="14"/>
      <c r="T20" s="14"/>
      <c r="U20" s="14"/>
      <c r="V20" s="14"/>
    </row>
    <row r="21" spans="1:22" x14ac:dyDescent="0.25">
      <c r="A21" s="14"/>
      <c r="B21" s="14"/>
      <c r="C21" s="14"/>
      <c r="D21" s="14"/>
      <c r="E21" s="14"/>
      <c r="F21" s="14"/>
      <c r="G21" s="14"/>
      <c r="H21" s="14"/>
      <c r="I21" s="14"/>
      <c r="J21" s="14"/>
      <c r="K21" s="14"/>
      <c r="L21" s="14"/>
      <c r="M21" s="14"/>
      <c r="N21" s="14"/>
      <c r="O21" s="14"/>
      <c r="P21" s="14"/>
      <c r="Q21" s="14"/>
      <c r="R21" s="14"/>
      <c r="S21" s="14"/>
      <c r="T21" s="14"/>
      <c r="U21" s="14"/>
      <c r="V21" s="14"/>
    </row>
    <row r="22" spans="1:22" x14ac:dyDescent="0.25">
      <c r="A22" s="14"/>
      <c r="B22" s="14"/>
      <c r="C22" s="14"/>
      <c r="D22" s="14"/>
      <c r="E22" s="14"/>
      <c r="F22" s="14"/>
      <c r="G22" s="14"/>
      <c r="H22" s="14"/>
      <c r="I22" s="14"/>
      <c r="J22" s="14"/>
      <c r="K22" s="14"/>
      <c r="L22" s="14"/>
      <c r="M22" s="14"/>
      <c r="N22" s="14"/>
      <c r="O22" s="14"/>
      <c r="P22" s="14"/>
      <c r="Q22" s="14"/>
      <c r="R22" s="14"/>
      <c r="S22" s="14"/>
      <c r="T22" s="14"/>
      <c r="U22" s="14"/>
      <c r="V22" s="14"/>
    </row>
    <row r="23" spans="1:22" x14ac:dyDescent="0.25">
      <c r="A23" s="14"/>
      <c r="B23" s="14"/>
      <c r="C23" s="14"/>
      <c r="D23" s="14"/>
      <c r="E23" s="14"/>
      <c r="F23" s="14"/>
      <c r="G23" s="14"/>
      <c r="H23" s="14"/>
      <c r="I23" s="14"/>
      <c r="J23" s="14"/>
      <c r="K23" s="14"/>
      <c r="L23" s="14"/>
      <c r="M23" s="14"/>
      <c r="N23" s="14"/>
      <c r="O23" s="14"/>
      <c r="P23" s="14"/>
      <c r="Q23" s="14"/>
      <c r="R23" s="14"/>
      <c r="S23" s="14"/>
      <c r="T23" s="14"/>
      <c r="U23" s="14"/>
      <c r="V23" s="14"/>
    </row>
    <row r="24" spans="1:22" x14ac:dyDescent="0.25">
      <c r="A24" s="14"/>
      <c r="B24" s="14"/>
      <c r="C24" s="14"/>
      <c r="D24" s="14"/>
      <c r="E24" s="14"/>
      <c r="F24" s="14"/>
      <c r="G24" s="14"/>
      <c r="H24" s="14"/>
      <c r="I24" s="14"/>
      <c r="J24" s="14"/>
      <c r="K24" s="14"/>
      <c r="L24" s="14"/>
      <c r="M24" s="14"/>
      <c r="N24" s="14"/>
      <c r="O24" s="14"/>
      <c r="P24" s="14"/>
      <c r="Q24" s="14"/>
      <c r="R24" s="14"/>
      <c r="S24" s="14"/>
      <c r="T24" s="14"/>
      <c r="U24" s="14"/>
      <c r="V24" s="14"/>
    </row>
    <row r="25" spans="1:22" x14ac:dyDescent="0.25">
      <c r="A25" s="14"/>
      <c r="B25" s="14"/>
      <c r="C25" s="14"/>
      <c r="D25" s="14"/>
      <c r="E25" s="14"/>
      <c r="F25" s="14"/>
      <c r="G25" s="14"/>
      <c r="H25" s="14"/>
      <c r="I25" s="14"/>
      <c r="J25" s="14"/>
      <c r="K25" s="14"/>
      <c r="L25" s="14"/>
      <c r="M25" s="14"/>
      <c r="N25" s="14"/>
      <c r="O25" s="14"/>
      <c r="P25" s="14"/>
      <c r="Q25" s="14"/>
      <c r="R25" s="14"/>
      <c r="S25" s="14"/>
      <c r="T25" s="14"/>
      <c r="U25" s="14"/>
      <c r="V25" s="14"/>
    </row>
    <row r="26" spans="1:22" x14ac:dyDescent="0.25">
      <c r="A26" s="14"/>
      <c r="B26" s="14"/>
      <c r="C26" s="14"/>
      <c r="D26" s="14"/>
      <c r="E26" s="14"/>
      <c r="F26" s="14"/>
      <c r="G26" s="14"/>
      <c r="H26" s="14"/>
      <c r="I26" s="14"/>
      <c r="J26" s="14"/>
      <c r="K26" s="14"/>
      <c r="L26" s="14"/>
      <c r="M26" s="14"/>
      <c r="N26" s="14"/>
      <c r="O26" s="14"/>
      <c r="P26" s="14"/>
      <c r="Q26" s="14"/>
      <c r="R26" s="14"/>
      <c r="S26" s="14"/>
      <c r="T26" s="14"/>
      <c r="U26" s="14"/>
      <c r="V26" s="14"/>
    </row>
    <row r="27" spans="1:22" x14ac:dyDescent="0.25">
      <c r="A27" s="14"/>
      <c r="B27" s="14"/>
      <c r="C27" s="14"/>
      <c r="D27" s="14"/>
      <c r="E27" s="14"/>
      <c r="F27" s="14"/>
      <c r="G27" s="14"/>
      <c r="H27" s="14"/>
      <c r="I27" s="14"/>
      <c r="J27" s="14"/>
      <c r="K27" s="14"/>
      <c r="L27" s="14"/>
      <c r="M27" s="14"/>
      <c r="N27" s="14"/>
      <c r="O27" s="14"/>
      <c r="P27" s="14"/>
      <c r="Q27" s="14"/>
      <c r="R27" s="14"/>
      <c r="S27" s="14"/>
      <c r="T27" s="14"/>
      <c r="U27" s="14"/>
      <c r="V27" s="14"/>
    </row>
    <row r="28" spans="1:22" x14ac:dyDescent="0.25">
      <c r="A28" s="14"/>
      <c r="B28" s="14"/>
      <c r="C28" s="14"/>
      <c r="D28" s="14"/>
      <c r="E28" s="14"/>
      <c r="F28" s="14"/>
      <c r="G28" s="14"/>
      <c r="H28" s="14"/>
      <c r="I28" s="14"/>
      <c r="J28" s="14"/>
      <c r="K28" s="14"/>
      <c r="L28" s="14"/>
      <c r="M28" s="14"/>
      <c r="N28" s="14"/>
      <c r="O28" s="14"/>
      <c r="P28" s="14"/>
      <c r="Q28" s="14"/>
      <c r="R28" s="14"/>
      <c r="S28" s="14"/>
      <c r="T28" s="14"/>
      <c r="U28" s="14"/>
      <c r="V28" s="14"/>
    </row>
    <row r="29" spans="1:22" x14ac:dyDescent="0.25">
      <c r="A29" s="14"/>
      <c r="B29" s="14"/>
      <c r="C29" s="14"/>
      <c r="D29" s="14"/>
      <c r="E29" s="14"/>
      <c r="F29" s="14"/>
      <c r="G29" s="14"/>
      <c r="H29" s="14"/>
      <c r="I29" s="14"/>
      <c r="J29" s="14"/>
      <c r="K29" s="14"/>
      <c r="L29" s="14"/>
      <c r="M29" s="14"/>
      <c r="N29" s="14"/>
      <c r="O29" s="14"/>
      <c r="P29" s="14"/>
      <c r="Q29" s="14"/>
      <c r="R29" s="14"/>
      <c r="S29" s="14"/>
      <c r="T29" s="14"/>
      <c r="U29" s="14"/>
      <c r="V29" s="14"/>
    </row>
    <row r="30" spans="1:22" x14ac:dyDescent="0.25">
      <c r="A30" s="14"/>
      <c r="B30" s="14"/>
      <c r="C30" s="14"/>
      <c r="D30" s="14"/>
      <c r="E30" s="14"/>
      <c r="F30" s="14"/>
      <c r="G30" s="14"/>
      <c r="H30" s="14"/>
      <c r="I30" s="14"/>
      <c r="J30" s="14"/>
      <c r="K30" s="14"/>
      <c r="L30" s="14"/>
      <c r="M30" s="14"/>
      <c r="N30" s="14"/>
      <c r="O30" s="14"/>
      <c r="P30" s="14"/>
      <c r="Q30" s="14"/>
      <c r="R30" s="14"/>
      <c r="S30" s="14"/>
      <c r="T30" s="14"/>
      <c r="U30" s="14"/>
      <c r="V30" s="14"/>
    </row>
    <row r="31" spans="1:22" x14ac:dyDescent="0.25">
      <c r="A31" s="14"/>
      <c r="B31" s="14"/>
      <c r="C31" s="14"/>
      <c r="D31" s="14"/>
      <c r="E31" s="14"/>
      <c r="F31" s="14"/>
      <c r="G31" s="14"/>
      <c r="H31" s="14"/>
      <c r="I31" s="14"/>
      <c r="J31" s="14"/>
      <c r="K31" s="14"/>
      <c r="L31" s="14"/>
      <c r="M31" s="14"/>
      <c r="N31" s="14"/>
      <c r="O31" s="14"/>
      <c r="P31" s="14"/>
      <c r="Q31" s="14"/>
      <c r="R31" s="14"/>
      <c r="S31" s="14"/>
      <c r="T31" s="14"/>
      <c r="U31" s="14"/>
      <c r="V31" s="14"/>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02972-4EFD-4F0D-A6EC-881BB5F3FDB7}">
  <dimension ref="A1:M368"/>
  <sheetViews>
    <sheetView topLeftCell="F1" workbookViewId="0">
      <selection activeCell="B3" sqref="B3"/>
    </sheetView>
  </sheetViews>
  <sheetFormatPr defaultColWidth="8.85546875" defaultRowHeight="15" x14ac:dyDescent="0.25"/>
  <cols>
    <col min="1" max="1" width="10.85546875" bestFit="1" customWidth="1"/>
    <col min="2" max="2" width="10.85546875" customWidth="1"/>
    <col min="3" max="3" width="26.5703125" bestFit="1" customWidth="1"/>
    <col min="4" max="4" width="74.140625" bestFit="1" customWidth="1"/>
    <col min="5" max="5" width="12.42578125" bestFit="1" customWidth="1"/>
    <col min="6" max="6" width="18.7109375" bestFit="1" customWidth="1"/>
    <col min="7" max="7" width="24.7109375" bestFit="1" customWidth="1"/>
    <col min="8" max="8" width="13" bestFit="1" customWidth="1"/>
    <col min="9" max="9" width="20.140625" bestFit="1" customWidth="1"/>
    <col min="10" max="10" width="17.28515625" bestFit="1" customWidth="1"/>
    <col min="11" max="11" width="12" bestFit="1" customWidth="1"/>
    <col min="12" max="12" width="13.42578125" bestFit="1" customWidth="1"/>
    <col min="13" max="13" width="28" bestFit="1" customWidth="1"/>
  </cols>
  <sheetData>
    <row r="1" spans="1:13" x14ac:dyDescent="0.25">
      <c r="A1" t="s">
        <v>8012</v>
      </c>
      <c r="B1" t="s">
        <v>8715</v>
      </c>
      <c r="C1" t="s">
        <v>8018</v>
      </c>
      <c r="D1" t="s">
        <v>8019</v>
      </c>
      <c r="E1" t="s">
        <v>8020</v>
      </c>
      <c r="F1" t="s">
        <v>8021</v>
      </c>
      <c r="G1" t="s">
        <v>8022</v>
      </c>
      <c r="H1" t="s">
        <v>8023</v>
      </c>
      <c r="I1" t="s">
        <v>8024</v>
      </c>
      <c r="J1" t="s">
        <v>8025</v>
      </c>
      <c r="K1" t="s">
        <v>8026</v>
      </c>
      <c r="L1" t="s">
        <v>8027</v>
      </c>
      <c r="M1" t="s">
        <v>8028</v>
      </c>
    </row>
    <row r="2" spans="1:13" x14ac:dyDescent="0.25">
      <c r="A2">
        <v>1</v>
      </c>
      <c r="B2" t="str">
        <f>_xlfn.XLOOKUP(Stores[[#This Row],[StateCode]],'Regions'!A:A,'Regions'!C:C)</f>
        <v>South</v>
      </c>
      <c r="C2" t="s">
        <v>8029</v>
      </c>
      <c r="D2" t="s">
        <v>8030</v>
      </c>
      <c r="E2" t="s">
        <v>8031</v>
      </c>
      <c r="F2" t="s">
        <v>8032</v>
      </c>
      <c r="G2" t="s">
        <v>8033</v>
      </c>
      <c r="H2">
        <v>212461</v>
      </c>
      <c r="I2">
        <v>89972</v>
      </c>
      <c r="J2">
        <v>31061</v>
      </c>
      <c r="K2">
        <v>378353942</v>
      </c>
      <c r="L2">
        <v>6591013</v>
      </c>
      <c r="M2" t="s">
        <v>8034</v>
      </c>
    </row>
    <row r="3" spans="1:13" x14ac:dyDescent="0.25">
      <c r="A3">
        <v>2</v>
      </c>
      <c r="B3" t="str">
        <f>_xlfn.XLOOKUP(Stores[[#This Row],[StateCode]],'Regions'!A:A,'Regions'!C:C)</f>
        <v>South</v>
      </c>
      <c r="C3" t="s">
        <v>8035</v>
      </c>
      <c r="D3" t="s">
        <v>8036</v>
      </c>
      <c r="E3" t="s">
        <v>8031</v>
      </c>
      <c r="F3" t="s">
        <v>8032</v>
      </c>
      <c r="G3" t="s">
        <v>8033</v>
      </c>
      <c r="H3">
        <v>190582</v>
      </c>
      <c r="I3">
        <v>78554</v>
      </c>
      <c r="J3">
        <v>48775</v>
      </c>
      <c r="K3">
        <v>552604579</v>
      </c>
      <c r="L3">
        <v>3452021</v>
      </c>
      <c r="M3" t="s">
        <v>8034</v>
      </c>
    </row>
    <row r="4" spans="1:13" x14ac:dyDescent="0.25">
      <c r="A4">
        <v>3</v>
      </c>
      <c r="B4" t="str">
        <f>_xlfn.XLOOKUP(Stores[[#This Row],[StateCode]],'Regions'!A:A,'Regions'!C:C)</f>
        <v>South</v>
      </c>
      <c r="C4" t="s">
        <v>8037</v>
      </c>
      <c r="D4" t="s">
        <v>8038</v>
      </c>
      <c r="E4" t="s">
        <v>8031</v>
      </c>
      <c r="F4" t="s">
        <v>8032</v>
      </c>
      <c r="G4" t="s">
        <v>8033</v>
      </c>
      <c r="H4">
        <v>194288</v>
      </c>
      <c r="I4">
        <v>76170</v>
      </c>
      <c r="J4">
        <v>38776</v>
      </c>
      <c r="K4">
        <v>361044263</v>
      </c>
      <c r="L4">
        <v>105325210</v>
      </c>
      <c r="M4" t="s">
        <v>8034</v>
      </c>
    </row>
    <row r="5" spans="1:13" x14ac:dyDescent="0.25">
      <c r="A5">
        <v>4</v>
      </c>
      <c r="B5" t="str">
        <f>_xlfn.XLOOKUP(Stores[[#This Row],[StateCode]],'Regions'!A:A,'Regions'!C:C)</f>
        <v>South</v>
      </c>
      <c r="C5" t="s">
        <v>8039</v>
      </c>
      <c r="D5" t="s">
        <v>8040</v>
      </c>
      <c r="E5" t="s">
        <v>8031</v>
      </c>
      <c r="F5" t="s">
        <v>8032</v>
      </c>
      <c r="G5" t="s">
        <v>8033</v>
      </c>
      <c r="H5">
        <v>200602</v>
      </c>
      <c r="I5">
        <v>79866</v>
      </c>
      <c r="J5">
        <v>42927</v>
      </c>
      <c r="K5">
        <v>413985435</v>
      </c>
      <c r="L5">
        <v>4411954</v>
      </c>
      <c r="M5" t="s">
        <v>8034</v>
      </c>
    </row>
    <row r="6" spans="1:13" x14ac:dyDescent="0.25">
      <c r="A6">
        <v>5</v>
      </c>
      <c r="B6" t="str">
        <f>_xlfn.XLOOKUP(Stores[[#This Row],[StateCode]],'Regions'!A:A,'Regions'!C:C)</f>
        <v>South</v>
      </c>
      <c r="C6" t="s">
        <v>8041</v>
      </c>
      <c r="D6" t="s">
        <v>8042</v>
      </c>
      <c r="E6" t="s">
        <v>8043</v>
      </c>
      <c r="F6" t="s">
        <v>8044</v>
      </c>
      <c r="G6" t="s">
        <v>8033</v>
      </c>
      <c r="H6">
        <v>197992</v>
      </c>
      <c r="I6">
        <v>79902</v>
      </c>
      <c r="J6">
        <v>46085</v>
      </c>
      <c r="K6">
        <v>307398785</v>
      </c>
      <c r="L6">
        <v>6758644</v>
      </c>
      <c r="M6" t="s">
        <v>8034</v>
      </c>
    </row>
    <row r="7" spans="1:13" x14ac:dyDescent="0.25">
      <c r="A7">
        <v>6</v>
      </c>
      <c r="B7" t="str">
        <f>_xlfn.XLOOKUP(Stores[[#This Row],[StateCode]],'Regions'!A:A,'Regions'!C:C)</f>
        <v>West</v>
      </c>
      <c r="C7" t="s">
        <v>8045</v>
      </c>
      <c r="D7" t="s">
        <v>8046</v>
      </c>
      <c r="E7" t="s">
        <v>8047</v>
      </c>
      <c r="F7" t="s">
        <v>8048</v>
      </c>
      <c r="G7" t="s">
        <v>8033</v>
      </c>
      <c r="H7">
        <v>260828</v>
      </c>
      <c r="I7">
        <v>88973</v>
      </c>
      <c r="J7">
        <v>72695</v>
      </c>
      <c r="K7">
        <v>168153308</v>
      </c>
      <c r="L7">
        <v>260378</v>
      </c>
      <c r="M7" t="s">
        <v>8049</v>
      </c>
    </row>
    <row r="8" spans="1:13" x14ac:dyDescent="0.25">
      <c r="A8">
        <v>7</v>
      </c>
      <c r="B8" t="str">
        <f>_xlfn.XLOOKUP(Stores[[#This Row],[StateCode]],'Regions'!A:A,'Regions'!C:C)</f>
        <v>West</v>
      </c>
      <c r="C8" t="s">
        <v>8050</v>
      </c>
      <c r="D8" t="s">
        <v>8046</v>
      </c>
      <c r="E8" t="s">
        <v>8047</v>
      </c>
      <c r="F8" t="s">
        <v>8048</v>
      </c>
      <c r="G8" t="s">
        <v>8051</v>
      </c>
      <c r="H8">
        <v>247542</v>
      </c>
      <c r="I8">
        <v>73617</v>
      </c>
      <c r="J8">
        <v>82424</v>
      </c>
      <c r="K8">
        <v>176124143</v>
      </c>
      <c r="L8">
        <v>510475</v>
      </c>
      <c r="M8" t="s">
        <v>8049</v>
      </c>
    </row>
    <row r="9" spans="1:13" x14ac:dyDescent="0.25">
      <c r="A9">
        <v>8</v>
      </c>
      <c r="B9" t="str">
        <f>_xlfn.XLOOKUP(Stores[[#This Row],[StateCode]],'Regions'!A:A,'Regions'!C:C)</f>
        <v>West</v>
      </c>
      <c r="C9" t="s">
        <v>8052</v>
      </c>
      <c r="D9" t="s">
        <v>8046</v>
      </c>
      <c r="E9" t="s">
        <v>8047</v>
      </c>
      <c r="F9" t="s">
        <v>8048</v>
      </c>
      <c r="G9" t="s">
        <v>8033</v>
      </c>
      <c r="H9">
        <v>240126</v>
      </c>
      <c r="I9">
        <v>79152</v>
      </c>
      <c r="J9">
        <v>46776</v>
      </c>
      <c r="K9">
        <v>153029354</v>
      </c>
      <c r="L9">
        <v>1003996</v>
      </c>
      <c r="M9" t="s">
        <v>8049</v>
      </c>
    </row>
    <row r="10" spans="1:13" x14ac:dyDescent="0.25">
      <c r="A10">
        <v>9</v>
      </c>
      <c r="B10" t="str">
        <f>_xlfn.XLOOKUP(Stores[[#This Row],[StateCode]],'Regions'!A:A,'Regions'!C:C)</f>
        <v>West</v>
      </c>
      <c r="C10" t="s">
        <v>8053</v>
      </c>
      <c r="D10" t="s">
        <v>8046</v>
      </c>
      <c r="E10" t="s">
        <v>8047</v>
      </c>
      <c r="F10" t="s">
        <v>8048</v>
      </c>
      <c r="G10" t="s">
        <v>8033</v>
      </c>
      <c r="H10">
        <v>471825</v>
      </c>
      <c r="I10">
        <v>168914</v>
      </c>
      <c r="J10">
        <v>48809</v>
      </c>
      <c r="K10">
        <v>357097953</v>
      </c>
      <c r="L10">
        <v>1950781</v>
      </c>
      <c r="M10" t="s">
        <v>8049</v>
      </c>
    </row>
    <row r="11" spans="1:13" x14ac:dyDescent="0.25">
      <c r="A11">
        <v>10</v>
      </c>
      <c r="B11" t="str">
        <f>_xlfn.XLOOKUP(Stores[[#This Row],[StateCode]],'Regions'!A:A,'Regions'!C:C)</f>
        <v>West</v>
      </c>
      <c r="C11" t="s">
        <v>8054</v>
      </c>
      <c r="D11" t="s">
        <v>8055</v>
      </c>
      <c r="E11" t="s">
        <v>8047</v>
      </c>
      <c r="F11" t="s">
        <v>8048</v>
      </c>
      <c r="G11" t="s">
        <v>8033</v>
      </c>
      <c r="H11">
        <v>171237</v>
      </c>
      <c r="I11">
        <v>58588</v>
      </c>
      <c r="J11">
        <v>65314</v>
      </c>
      <c r="K11">
        <v>455011748</v>
      </c>
      <c r="L11">
        <v>8864869</v>
      </c>
      <c r="M11" t="s">
        <v>8049</v>
      </c>
    </row>
    <row r="12" spans="1:13" x14ac:dyDescent="0.25">
      <c r="A12">
        <v>11</v>
      </c>
      <c r="B12" t="str">
        <f>_xlfn.XLOOKUP(Stores[[#This Row],[StateCode]],'Regions'!A:A,'Regions'!C:C)</f>
        <v>West</v>
      </c>
      <c r="C12" t="s">
        <v>8056</v>
      </c>
      <c r="D12" t="s">
        <v>8046</v>
      </c>
      <c r="E12" t="s">
        <v>8047</v>
      </c>
      <c r="F12" t="s">
        <v>8048</v>
      </c>
      <c r="G12" t="s">
        <v>8033</v>
      </c>
      <c r="H12">
        <v>1563025</v>
      </c>
      <c r="I12">
        <v>525610</v>
      </c>
      <c r="J12">
        <v>47326</v>
      </c>
      <c r="K12">
        <v>1340692038</v>
      </c>
      <c r="L12">
        <v>3247104</v>
      </c>
      <c r="M12" t="s">
        <v>8049</v>
      </c>
    </row>
    <row r="13" spans="1:13" x14ac:dyDescent="0.25">
      <c r="A13">
        <v>12</v>
      </c>
      <c r="B13" t="str">
        <f>_xlfn.XLOOKUP(Stores[[#This Row],[StateCode]],'Regions'!A:A,'Regions'!C:C)</f>
        <v>West</v>
      </c>
      <c r="C13" t="s">
        <v>8057</v>
      </c>
      <c r="D13" t="s">
        <v>8046</v>
      </c>
      <c r="E13" t="s">
        <v>8047</v>
      </c>
      <c r="F13" t="s">
        <v>8048</v>
      </c>
      <c r="G13" t="s">
        <v>8033</v>
      </c>
      <c r="H13">
        <v>236839</v>
      </c>
      <c r="I13">
        <v>102424</v>
      </c>
      <c r="J13">
        <v>73288</v>
      </c>
      <c r="K13">
        <v>476410748</v>
      </c>
      <c r="L13">
        <v>1220280</v>
      </c>
      <c r="M13" t="s">
        <v>8049</v>
      </c>
    </row>
    <row r="14" spans="1:13" x14ac:dyDescent="0.25">
      <c r="A14">
        <v>13</v>
      </c>
      <c r="B14" t="str">
        <f>_xlfn.XLOOKUP(Stores[[#This Row],[StateCode]],'Regions'!A:A,'Regions'!C:C)</f>
        <v>West</v>
      </c>
      <c r="C14" t="s">
        <v>8058</v>
      </c>
      <c r="D14" t="s">
        <v>8046</v>
      </c>
      <c r="E14" t="s">
        <v>8047</v>
      </c>
      <c r="F14" t="s">
        <v>8048</v>
      </c>
      <c r="G14" t="s">
        <v>8033</v>
      </c>
      <c r="H14">
        <v>128422</v>
      </c>
      <c r="I14">
        <v>45054</v>
      </c>
      <c r="J14">
        <v>59916</v>
      </c>
      <c r="K14">
        <v>279333692</v>
      </c>
      <c r="L14">
        <v>295024</v>
      </c>
      <c r="M14" t="s">
        <v>8049</v>
      </c>
    </row>
    <row r="15" spans="1:13" x14ac:dyDescent="0.25">
      <c r="A15">
        <v>14</v>
      </c>
      <c r="B15" t="str">
        <f>_xlfn.XLOOKUP(Stores[[#This Row],[StateCode]],'Regions'!A:A,'Regions'!C:C)</f>
        <v>West</v>
      </c>
      <c r="C15" t="s">
        <v>8059</v>
      </c>
      <c r="D15" t="s">
        <v>8046</v>
      </c>
      <c r="E15" t="s">
        <v>8047</v>
      </c>
      <c r="F15" t="s">
        <v>8048</v>
      </c>
      <c r="G15" t="s">
        <v>8033</v>
      </c>
      <c r="H15">
        <v>175826</v>
      </c>
      <c r="I15">
        <v>64810</v>
      </c>
      <c r="J15">
        <v>49012</v>
      </c>
      <c r="K15">
        <v>103510700</v>
      </c>
      <c r="L15">
        <v>674096</v>
      </c>
      <c r="M15" t="s">
        <v>8049</v>
      </c>
    </row>
    <row r="16" spans="1:13" x14ac:dyDescent="0.25">
      <c r="A16">
        <v>15</v>
      </c>
      <c r="B16" t="str">
        <f>_xlfn.XLOOKUP(Stores[[#This Row],[StateCode]],'Regions'!A:A,'Regions'!C:C)</f>
        <v>West</v>
      </c>
      <c r="C16" t="s">
        <v>8060</v>
      </c>
      <c r="D16" t="s">
        <v>8061</v>
      </c>
      <c r="E16" t="s">
        <v>8047</v>
      </c>
      <c r="F16" t="s">
        <v>8048</v>
      </c>
      <c r="G16" t="s">
        <v>8033</v>
      </c>
      <c r="H16">
        <v>531641</v>
      </c>
      <c r="I16">
        <v>206342</v>
      </c>
      <c r="J16">
        <v>37149</v>
      </c>
      <c r="K16">
        <v>597790363</v>
      </c>
      <c r="L16">
        <v>819492</v>
      </c>
      <c r="M16" t="s">
        <v>8049</v>
      </c>
    </row>
    <row r="17" spans="1:13" x14ac:dyDescent="0.25">
      <c r="A17">
        <v>16</v>
      </c>
      <c r="B17" t="str">
        <f>_xlfn.XLOOKUP(Stores[[#This Row],[StateCode]],'Regions'!A:A,'Regions'!C:C)</f>
        <v>West</v>
      </c>
      <c r="C17" t="s">
        <v>8062</v>
      </c>
      <c r="D17" t="s">
        <v>8063</v>
      </c>
      <c r="E17" t="s">
        <v>8064</v>
      </c>
      <c r="F17" t="s">
        <v>8065</v>
      </c>
      <c r="G17" t="s">
        <v>8033</v>
      </c>
      <c r="H17">
        <v>350742</v>
      </c>
      <c r="I17">
        <v>99670</v>
      </c>
      <c r="J17">
        <v>60752</v>
      </c>
      <c r="K17">
        <v>129438076</v>
      </c>
      <c r="L17">
        <v>2457142</v>
      </c>
      <c r="M17" t="s">
        <v>8066</v>
      </c>
    </row>
    <row r="18" spans="1:13" x14ac:dyDescent="0.25">
      <c r="A18">
        <v>17</v>
      </c>
      <c r="B18" t="str">
        <f>_xlfn.XLOOKUP(Stores[[#This Row],[StateCode]],'Regions'!A:A,'Regions'!C:C)</f>
        <v>West</v>
      </c>
      <c r="C18" t="s">
        <v>8067</v>
      </c>
      <c r="D18" t="s">
        <v>8068</v>
      </c>
      <c r="E18" t="s">
        <v>8064</v>
      </c>
      <c r="F18" t="s">
        <v>8065</v>
      </c>
      <c r="G18" t="s">
        <v>8033</v>
      </c>
      <c r="H18">
        <v>110542</v>
      </c>
      <c r="I18">
        <v>33718</v>
      </c>
      <c r="J18">
        <v>64329</v>
      </c>
      <c r="K18">
        <v>76173197</v>
      </c>
      <c r="L18">
        <v>1842711</v>
      </c>
      <c r="M18" t="s">
        <v>8066</v>
      </c>
    </row>
    <row r="19" spans="1:13" x14ac:dyDescent="0.25">
      <c r="A19">
        <v>18</v>
      </c>
      <c r="B19" t="str">
        <f>_xlfn.XLOOKUP(Stores[[#This Row],[StateCode]],'Regions'!A:A,'Regions'!C:C)</f>
        <v>West</v>
      </c>
      <c r="C19" t="s">
        <v>8069</v>
      </c>
      <c r="D19" t="s">
        <v>8070</v>
      </c>
      <c r="E19" t="s">
        <v>8064</v>
      </c>
      <c r="F19" t="s">
        <v>8065</v>
      </c>
      <c r="G19" t="s">
        <v>8033</v>
      </c>
      <c r="H19">
        <v>373640</v>
      </c>
      <c r="I19">
        <v>112439</v>
      </c>
      <c r="J19">
        <v>57095</v>
      </c>
      <c r="K19">
        <v>385366784</v>
      </c>
      <c r="L19">
        <v>3809676</v>
      </c>
      <c r="M19" t="s">
        <v>8066</v>
      </c>
    </row>
    <row r="20" spans="1:13" x14ac:dyDescent="0.25">
      <c r="A20">
        <v>19</v>
      </c>
      <c r="B20" t="str">
        <f>_xlfn.XLOOKUP(Stores[[#This Row],[StateCode]],'Regions'!A:A,'Regions'!C:C)</f>
        <v>West</v>
      </c>
      <c r="C20" t="s">
        <v>8071</v>
      </c>
      <c r="D20" t="s">
        <v>8072</v>
      </c>
      <c r="E20" t="s">
        <v>8064</v>
      </c>
      <c r="F20" t="s">
        <v>8065</v>
      </c>
      <c r="G20" t="s">
        <v>8033</v>
      </c>
      <c r="H20">
        <v>120972</v>
      </c>
      <c r="I20">
        <v>45917</v>
      </c>
      <c r="J20">
        <v>66237</v>
      </c>
      <c r="K20">
        <v>27106077</v>
      </c>
      <c r="L20">
        <v>18715614</v>
      </c>
      <c r="M20" t="s">
        <v>8066</v>
      </c>
    </row>
    <row r="21" spans="1:13" x14ac:dyDescent="0.25">
      <c r="A21">
        <v>20</v>
      </c>
      <c r="B21" t="str">
        <f>_xlfn.XLOOKUP(Stores[[#This Row],[StateCode]],'Regions'!A:A,'Regions'!C:C)</f>
        <v>West</v>
      </c>
      <c r="C21" t="s">
        <v>8073</v>
      </c>
      <c r="D21" t="s">
        <v>8074</v>
      </c>
      <c r="E21" t="s">
        <v>8064</v>
      </c>
      <c r="F21" t="s">
        <v>8065</v>
      </c>
      <c r="G21" t="s">
        <v>8033</v>
      </c>
      <c r="H21">
        <v>105319</v>
      </c>
      <c r="I21">
        <v>41361</v>
      </c>
      <c r="J21">
        <v>66076</v>
      </c>
      <c r="K21">
        <v>44947219</v>
      </c>
      <c r="L21">
        <v>94286</v>
      </c>
      <c r="M21" t="s">
        <v>8066</v>
      </c>
    </row>
    <row r="22" spans="1:13" x14ac:dyDescent="0.25">
      <c r="A22">
        <v>21</v>
      </c>
      <c r="B22" t="str">
        <f>_xlfn.XLOOKUP(Stores[[#This Row],[StateCode]],'Regions'!A:A,'Regions'!C:C)</f>
        <v>West</v>
      </c>
      <c r="C22" t="s">
        <v>8075</v>
      </c>
      <c r="D22" t="s">
        <v>8076</v>
      </c>
      <c r="E22" t="s">
        <v>8064</v>
      </c>
      <c r="F22" t="s">
        <v>8065</v>
      </c>
      <c r="G22" t="s">
        <v>8033</v>
      </c>
      <c r="H22">
        <v>113453</v>
      </c>
      <c r="I22">
        <v>42791</v>
      </c>
      <c r="J22">
        <v>90597</v>
      </c>
      <c r="K22">
        <v>97713477</v>
      </c>
      <c r="L22">
        <v>3595655</v>
      </c>
      <c r="M22" t="s">
        <v>8066</v>
      </c>
    </row>
    <row r="23" spans="1:13" x14ac:dyDescent="0.25">
      <c r="A23">
        <v>22</v>
      </c>
      <c r="B23" t="str">
        <f>_xlfn.XLOOKUP(Stores[[#This Row],[StateCode]],'Regions'!A:A,'Regions'!C:C)</f>
        <v>West</v>
      </c>
      <c r="C23" t="s">
        <v>8077</v>
      </c>
      <c r="D23" t="s">
        <v>8076</v>
      </c>
      <c r="E23" t="s">
        <v>8064</v>
      </c>
      <c r="F23" t="s">
        <v>8065</v>
      </c>
      <c r="G23" t="s">
        <v>8033</v>
      </c>
      <c r="H23">
        <v>265757</v>
      </c>
      <c r="I23">
        <v>78066</v>
      </c>
      <c r="J23">
        <v>65185</v>
      </c>
      <c r="K23">
        <v>128544440</v>
      </c>
      <c r="L23">
        <v>6380135</v>
      </c>
      <c r="M23" t="s">
        <v>8066</v>
      </c>
    </row>
    <row r="24" spans="1:13" x14ac:dyDescent="0.25">
      <c r="A24">
        <v>23</v>
      </c>
      <c r="B24" t="str">
        <f>_xlfn.XLOOKUP(Stores[[#This Row],[StateCode]],'Regions'!A:A,'Regions'!C:C)</f>
        <v>West</v>
      </c>
      <c r="C24" t="s">
        <v>8078</v>
      </c>
      <c r="D24" t="s">
        <v>8079</v>
      </c>
      <c r="E24" t="s">
        <v>8064</v>
      </c>
      <c r="F24" t="s">
        <v>8065</v>
      </c>
      <c r="G24" t="s">
        <v>8033</v>
      </c>
      <c r="H24">
        <v>104180</v>
      </c>
      <c r="I24">
        <v>34512</v>
      </c>
      <c r="J24">
        <v>62666</v>
      </c>
      <c r="K24">
        <v>62693928</v>
      </c>
      <c r="L24">
        <v>0</v>
      </c>
      <c r="M24" t="s">
        <v>8066</v>
      </c>
    </row>
    <row r="25" spans="1:13" x14ac:dyDescent="0.25">
      <c r="A25">
        <v>24</v>
      </c>
      <c r="B25" t="str">
        <f>_xlfn.XLOOKUP(Stores[[#This Row],[StateCode]],'Regions'!A:A,'Regions'!C:C)</f>
        <v>West</v>
      </c>
      <c r="C25" t="s">
        <v>8080</v>
      </c>
      <c r="D25" t="s">
        <v>8068</v>
      </c>
      <c r="E25" t="s">
        <v>8064</v>
      </c>
      <c r="F25" t="s">
        <v>8065</v>
      </c>
      <c r="G25" t="s">
        <v>8033</v>
      </c>
      <c r="H25">
        <v>128667</v>
      </c>
      <c r="I25">
        <v>45409</v>
      </c>
      <c r="J25">
        <v>68318</v>
      </c>
      <c r="K25">
        <v>79108534</v>
      </c>
      <c r="L25">
        <v>0</v>
      </c>
      <c r="M25" t="s">
        <v>8066</v>
      </c>
    </row>
    <row r="26" spans="1:13" x14ac:dyDescent="0.25">
      <c r="A26">
        <v>25</v>
      </c>
      <c r="B26" t="str">
        <f>_xlfn.XLOOKUP(Stores[[#This Row],[StateCode]],'Regions'!A:A,'Regions'!C:C)</f>
        <v>West</v>
      </c>
      <c r="C26" t="s">
        <v>8081</v>
      </c>
      <c r="D26" t="s">
        <v>8082</v>
      </c>
      <c r="E26" t="s">
        <v>8064</v>
      </c>
      <c r="F26" t="s">
        <v>8065</v>
      </c>
      <c r="G26" t="s">
        <v>8033</v>
      </c>
      <c r="H26">
        <v>164226</v>
      </c>
      <c r="I26">
        <v>48156</v>
      </c>
      <c r="J26">
        <v>74149</v>
      </c>
      <c r="K26">
        <v>102233537</v>
      </c>
      <c r="L26">
        <v>211897</v>
      </c>
      <c r="M26" t="s">
        <v>8066</v>
      </c>
    </row>
    <row r="27" spans="1:13" x14ac:dyDescent="0.25">
      <c r="A27">
        <v>26</v>
      </c>
      <c r="B27" t="str">
        <f>_xlfn.XLOOKUP(Stores[[#This Row],[StateCode]],'Regions'!A:A,'Regions'!C:C)</f>
        <v>West</v>
      </c>
      <c r="C27" t="s">
        <v>8083</v>
      </c>
      <c r="D27" t="s">
        <v>8063</v>
      </c>
      <c r="E27" t="s">
        <v>8064</v>
      </c>
      <c r="F27" t="s">
        <v>8065</v>
      </c>
      <c r="G27" t="s">
        <v>8033</v>
      </c>
      <c r="H27">
        <v>113204</v>
      </c>
      <c r="I27">
        <v>40908</v>
      </c>
      <c r="J27">
        <v>66459</v>
      </c>
      <c r="K27">
        <v>40723584</v>
      </c>
      <c r="L27">
        <v>211253</v>
      </c>
      <c r="M27" t="s">
        <v>8066</v>
      </c>
    </row>
    <row r="28" spans="1:13" x14ac:dyDescent="0.25">
      <c r="A28">
        <v>27</v>
      </c>
      <c r="B28" t="str">
        <f>_xlfn.XLOOKUP(Stores[[#This Row],[StateCode]],'Regions'!A:A,'Regions'!C:C)</f>
        <v>West</v>
      </c>
      <c r="C28" t="s">
        <v>8084</v>
      </c>
      <c r="D28" t="s">
        <v>8085</v>
      </c>
      <c r="E28" t="s">
        <v>8064</v>
      </c>
      <c r="F28" t="s">
        <v>8065</v>
      </c>
      <c r="G28" t="s">
        <v>8033</v>
      </c>
      <c r="H28">
        <v>106562</v>
      </c>
      <c r="I28">
        <v>31137</v>
      </c>
      <c r="J28">
        <v>74449</v>
      </c>
      <c r="K28">
        <v>19788422</v>
      </c>
      <c r="L28">
        <v>0</v>
      </c>
      <c r="M28" t="s">
        <v>8066</v>
      </c>
    </row>
    <row r="29" spans="1:13" x14ac:dyDescent="0.25">
      <c r="A29">
        <v>28</v>
      </c>
      <c r="B29" t="str">
        <f>_xlfn.XLOOKUP(Stores[[#This Row],[StateCode]],'Regions'!A:A,'Regions'!C:C)</f>
        <v>West</v>
      </c>
      <c r="C29" t="s">
        <v>8086</v>
      </c>
      <c r="D29" t="s">
        <v>8074</v>
      </c>
      <c r="E29" t="s">
        <v>8064</v>
      </c>
      <c r="F29" t="s">
        <v>8065</v>
      </c>
      <c r="G29" t="s">
        <v>8033</v>
      </c>
      <c r="H29">
        <v>114219</v>
      </c>
      <c r="I29">
        <v>32738</v>
      </c>
      <c r="J29">
        <v>62897</v>
      </c>
      <c r="K29">
        <v>32136795</v>
      </c>
      <c r="L29">
        <v>414376</v>
      </c>
      <c r="M29" t="s">
        <v>8066</v>
      </c>
    </row>
    <row r="30" spans="1:13" x14ac:dyDescent="0.25">
      <c r="A30">
        <v>29</v>
      </c>
      <c r="B30" t="str">
        <f>_xlfn.XLOOKUP(Stores[[#This Row],[StateCode]],'Regions'!A:A,'Regions'!C:C)</f>
        <v>West</v>
      </c>
      <c r="C30" t="s">
        <v>8087</v>
      </c>
      <c r="D30" t="s">
        <v>8074</v>
      </c>
      <c r="E30" t="s">
        <v>8064</v>
      </c>
      <c r="F30" t="s">
        <v>8065</v>
      </c>
      <c r="G30" t="s">
        <v>8088</v>
      </c>
      <c r="H30">
        <v>127610</v>
      </c>
      <c r="I30">
        <v>31400</v>
      </c>
      <c r="J30">
        <v>38766</v>
      </c>
      <c r="K30">
        <v>19298247</v>
      </c>
      <c r="L30">
        <v>11013</v>
      </c>
      <c r="M30" t="s">
        <v>8066</v>
      </c>
    </row>
    <row r="31" spans="1:13" x14ac:dyDescent="0.25">
      <c r="A31">
        <v>30</v>
      </c>
      <c r="B31" t="str">
        <f>_xlfn.XLOOKUP(Stores[[#This Row],[StateCode]],'Regions'!A:A,'Regions'!C:C)</f>
        <v>West</v>
      </c>
      <c r="C31" t="s">
        <v>8089</v>
      </c>
      <c r="D31" t="s">
        <v>8076</v>
      </c>
      <c r="E31" t="s">
        <v>8064</v>
      </c>
      <c r="F31" t="s">
        <v>8065</v>
      </c>
      <c r="G31" t="s">
        <v>8033</v>
      </c>
      <c r="H31">
        <v>103679</v>
      </c>
      <c r="I31">
        <v>32564</v>
      </c>
      <c r="J31">
        <v>45925</v>
      </c>
      <c r="K31">
        <v>37516310</v>
      </c>
      <c r="L31">
        <v>0</v>
      </c>
      <c r="M31" t="s">
        <v>8066</v>
      </c>
    </row>
    <row r="32" spans="1:13" x14ac:dyDescent="0.25">
      <c r="A32">
        <v>31</v>
      </c>
      <c r="B32" t="str">
        <f>_xlfn.XLOOKUP(Stores[[#This Row],[StateCode]],'Regions'!A:A,'Regions'!C:C)</f>
        <v>West</v>
      </c>
      <c r="C32" t="s">
        <v>8090</v>
      </c>
      <c r="D32" t="s">
        <v>8091</v>
      </c>
      <c r="E32" t="s">
        <v>8064</v>
      </c>
      <c r="F32" t="s">
        <v>8065</v>
      </c>
      <c r="G32" t="s">
        <v>8033</v>
      </c>
      <c r="H32">
        <v>166913</v>
      </c>
      <c r="I32">
        <v>49316</v>
      </c>
      <c r="J32">
        <v>79487</v>
      </c>
      <c r="K32">
        <v>109287233</v>
      </c>
      <c r="L32">
        <v>120267</v>
      </c>
      <c r="M32" t="s">
        <v>8066</v>
      </c>
    </row>
    <row r="33" spans="1:13" x14ac:dyDescent="0.25">
      <c r="A33">
        <v>32</v>
      </c>
      <c r="B33" t="str">
        <f>_xlfn.XLOOKUP(Stores[[#This Row],[StateCode]],'Regions'!A:A,'Regions'!C:C)</f>
        <v>West</v>
      </c>
      <c r="C33" t="s">
        <v>8092</v>
      </c>
      <c r="D33" t="s">
        <v>8074</v>
      </c>
      <c r="E33" t="s">
        <v>8064</v>
      </c>
      <c r="F33" t="s">
        <v>8065</v>
      </c>
      <c r="G33" t="s">
        <v>8033</v>
      </c>
      <c r="H33">
        <v>116732</v>
      </c>
      <c r="I33">
        <v>30752</v>
      </c>
      <c r="J33">
        <v>38085</v>
      </c>
      <c r="K33">
        <v>24766390</v>
      </c>
      <c r="L33">
        <v>221652</v>
      </c>
      <c r="M33" t="s">
        <v>8066</v>
      </c>
    </row>
    <row r="34" spans="1:13" x14ac:dyDescent="0.25">
      <c r="A34">
        <v>33</v>
      </c>
      <c r="B34" t="str">
        <f>_xlfn.XLOOKUP(Stores[[#This Row],[StateCode]],'Regions'!A:A,'Regions'!C:C)</f>
        <v>West</v>
      </c>
      <c r="C34" t="s">
        <v>8093</v>
      </c>
      <c r="D34" t="s">
        <v>8076</v>
      </c>
      <c r="E34" t="s">
        <v>8064</v>
      </c>
      <c r="F34" t="s">
        <v>8065</v>
      </c>
      <c r="G34" t="s">
        <v>8033</v>
      </c>
      <c r="H34">
        <v>151451</v>
      </c>
      <c r="I34">
        <v>45041</v>
      </c>
      <c r="J34">
        <v>50899</v>
      </c>
      <c r="K34">
        <v>96015101</v>
      </c>
      <c r="L34">
        <v>455887</v>
      </c>
      <c r="M34" t="s">
        <v>8066</v>
      </c>
    </row>
    <row r="35" spans="1:13" x14ac:dyDescent="0.25">
      <c r="A35">
        <v>34</v>
      </c>
      <c r="B35" t="str">
        <f>_xlfn.XLOOKUP(Stores[[#This Row],[StateCode]],'Regions'!A:A,'Regions'!C:C)</f>
        <v>West</v>
      </c>
      <c r="C35" t="s">
        <v>8094</v>
      </c>
      <c r="D35" t="s">
        <v>8095</v>
      </c>
      <c r="E35" t="s">
        <v>8064</v>
      </c>
      <c r="F35" t="s">
        <v>8065</v>
      </c>
      <c r="G35" t="s">
        <v>8033</v>
      </c>
      <c r="H35">
        <v>112970</v>
      </c>
      <c r="I35">
        <v>34623</v>
      </c>
      <c r="J35">
        <v>67364</v>
      </c>
      <c r="K35">
        <v>105971964</v>
      </c>
      <c r="L35">
        <v>696390</v>
      </c>
      <c r="M35" t="s">
        <v>8066</v>
      </c>
    </row>
    <row r="36" spans="1:13" x14ac:dyDescent="0.25">
      <c r="A36">
        <v>35</v>
      </c>
      <c r="B36" t="str">
        <f>_xlfn.XLOOKUP(Stores[[#This Row],[StateCode]],'Regions'!A:A,'Regions'!C:C)</f>
        <v>West</v>
      </c>
      <c r="C36" t="s">
        <v>8096</v>
      </c>
      <c r="D36" t="s">
        <v>8097</v>
      </c>
      <c r="E36" t="s">
        <v>8064</v>
      </c>
      <c r="F36" t="s">
        <v>8065</v>
      </c>
      <c r="G36" t="s">
        <v>8033</v>
      </c>
      <c r="H36">
        <v>207460</v>
      </c>
      <c r="I36">
        <v>49975</v>
      </c>
      <c r="J36">
        <v>64824</v>
      </c>
      <c r="K36">
        <v>111418803</v>
      </c>
      <c r="L36">
        <v>0</v>
      </c>
      <c r="M36" t="s">
        <v>8066</v>
      </c>
    </row>
    <row r="37" spans="1:13" x14ac:dyDescent="0.25">
      <c r="A37">
        <v>36</v>
      </c>
      <c r="B37" t="str">
        <f>_xlfn.XLOOKUP(Stores[[#This Row],[StateCode]],'Regions'!A:A,'Regions'!C:C)</f>
        <v>West</v>
      </c>
      <c r="C37" t="s">
        <v>8098</v>
      </c>
      <c r="D37" t="s">
        <v>8072</v>
      </c>
      <c r="E37" t="s">
        <v>8064</v>
      </c>
      <c r="F37" t="s">
        <v>8065</v>
      </c>
      <c r="G37" t="s">
        <v>8033</v>
      </c>
      <c r="H37">
        <v>232206</v>
      </c>
      <c r="I37">
        <v>72684</v>
      </c>
      <c r="J37">
        <v>105355</v>
      </c>
      <c r="K37">
        <v>200632984</v>
      </c>
      <c r="L37">
        <v>26291597</v>
      </c>
      <c r="M37" t="s">
        <v>8066</v>
      </c>
    </row>
    <row r="38" spans="1:13" x14ac:dyDescent="0.25">
      <c r="A38">
        <v>37</v>
      </c>
      <c r="B38" t="str">
        <f>_xlfn.XLOOKUP(Stores[[#This Row],[StateCode]],'Regions'!A:A,'Regions'!C:C)</f>
        <v>West</v>
      </c>
      <c r="C38" t="s">
        <v>8099</v>
      </c>
      <c r="D38" t="s">
        <v>8079</v>
      </c>
      <c r="E38" t="s">
        <v>8064</v>
      </c>
      <c r="F38" t="s">
        <v>8065</v>
      </c>
      <c r="G38" t="s">
        <v>8033</v>
      </c>
      <c r="H38">
        <v>520052</v>
      </c>
      <c r="I38">
        <v>161914</v>
      </c>
      <c r="J38">
        <v>41531</v>
      </c>
      <c r="K38">
        <v>296267437</v>
      </c>
      <c r="L38">
        <v>732167</v>
      </c>
      <c r="M38" t="s">
        <v>8066</v>
      </c>
    </row>
    <row r="39" spans="1:13" x14ac:dyDescent="0.25">
      <c r="A39">
        <v>38</v>
      </c>
      <c r="B39" t="str">
        <f>_xlfn.XLOOKUP(Stores[[#This Row],[StateCode]],'Regions'!A:A,'Regions'!C:C)</f>
        <v>West</v>
      </c>
      <c r="C39" t="s">
        <v>8100</v>
      </c>
      <c r="D39" t="s">
        <v>8063</v>
      </c>
      <c r="E39" t="s">
        <v>8064</v>
      </c>
      <c r="F39" t="s">
        <v>8065</v>
      </c>
      <c r="G39" t="s">
        <v>8033</v>
      </c>
      <c r="H39">
        <v>140847</v>
      </c>
      <c r="I39">
        <v>45031</v>
      </c>
      <c r="J39">
        <v>65974</v>
      </c>
      <c r="K39">
        <v>58100816</v>
      </c>
      <c r="L39">
        <v>28063</v>
      </c>
      <c r="M39" t="s">
        <v>8066</v>
      </c>
    </row>
    <row r="40" spans="1:13" x14ac:dyDescent="0.25">
      <c r="A40">
        <v>39</v>
      </c>
      <c r="B40" t="str">
        <f>_xlfn.XLOOKUP(Stores[[#This Row],[StateCode]],'Regions'!A:A,'Regions'!C:C)</f>
        <v>West</v>
      </c>
      <c r="C40" t="s">
        <v>8101</v>
      </c>
      <c r="D40" t="s">
        <v>8063</v>
      </c>
      <c r="E40" t="s">
        <v>8064</v>
      </c>
      <c r="F40" t="s">
        <v>8065</v>
      </c>
      <c r="G40" t="s">
        <v>8033</v>
      </c>
      <c r="H40">
        <v>175393</v>
      </c>
      <c r="I40">
        <v>46998</v>
      </c>
      <c r="J40">
        <v>58449</v>
      </c>
      <c r="K40">
        <v>46508935</v>
      </c>
      <c r="L40">
        <v>45894</v>
      </c>
      <c r="M40" t="s">
        <v>8066</v>
      </c>
    </row>
    <row r="41" spans="1:13" x14ac:dyDescent="0.25">
      <c r="A41">
        <v>40</v>
      </c>
      <c r="B41" t="str">
        <f>_xlfn.XLOOKUP(Stores[[#This Row],[StateCode]],'Regions'!A:A,'Regions'!C:C)</f>
        <v>West</v>
      </c>
      <c r="C41" t="s">
        <v>8052</v>
      </c>
      <c r="D41" t="s">
        <v>8074</v>
      </c>
      <c r="E41" t="s">
        <v>8064</v>
      </c>
      <c r="F41" t="s">
        <v>8065</v>
      </c>
      <c r="G41" t="s">
        <v>8033</v>
      </c>
      <c r="H41">
        <v>201020</v>
      </c>
      <c r="I41">
        <v>71498</v>
      </c>
      <c r="J41">
        <v>52574</v>
      </c>
      <c r="K41">
        <v>78818661</v>
      </c>
      <c r="L41">
        <v>337115</v>
      </c>
      <c r="M41" t="s">
        <v>8066</v>
      </c>
    </row>
    <row r="42" spans="1:13" x14ac:dyDescent="0.25">
      <c r="A42">
        <v>41</v>
      </c>
      <c r="B42" t="str">
        <f>_xlfn.XLOOKUP(Stores[[#This Row],[StateCode]],'Regions'!A:A,'Regions'!C:C)</f>
        <v>West</v>
      </c>
      <c r="C42" t="s">
        <v>8102</v>
      </c>
      <c r="D42" t="s">
        <v>8072</v>
      </c>
      <c r="E42" t="s">
        <v>8064</v>
      </c>
      <c r="F42" t="s">
        <v>8065</v>
      </c>
      <c r="G42" t="s">
        <v>8033</v>
      </c>
      <c r="H42">
        <v>158289</v>
      </c>
      <c r="I42">
        <v>46713</v>
      </c>
      <c r="J42">
        <v>65096</v>
      </c>
      <c r="K42">
        <v>117943767</v>
      </c>
      <c r="L42">
        <v>47363956</v>
      </c>
      <c r="M42" t="s">
        <v>8066</v>
      </c>
    </row>
    <row r="43" spans="1:13" x14ac:dyDescent="0.25">
      <c r="A43">
        <v>42</v>
      </c>
      <c r="B43" t="str">
        <f>_xlfn.XLOOKUP(Stores[[#This Row],[StateCode]],'Regions'!A:A,'Regions'!C:C)</f>
        <v>West</v>
      </c>
      <c r="C43" t="s">
        <v>8103</v>
      </c>
      <c r="D43" t="s">
        <v>8063</v>
      </c>
      <c r="E43" t="s">
        <v>8064</v>
      </c>
      <c r="F43" t="s">
        <v>8065</v>
      </c>
      <c r="G43" t="s">
        <v>8033</v>
      </c>
      <c r="H43">
        <v>201899</v>
      </c>
      <c r="I43">
        <v>74460</v>
      </c>
      <c r="J43">
        <v>83252</v>
      </c>
      <c r="K43">
        <v>69762694</v>
      </c>
      <c r="L43">
        <v>13438927</v>
      </c>
      <c r="M43" t="s">
        <v>8066</v>
      </c>
    </row>
    <row r="44" spans="1:13" x14ac:dyDescent="0.25">
      <c r="A44">
        <v>43</v>
      </c>
      <c r="B44" t="str">
        <f>_xlfn.XLOOKUP(Stores[[#This Row],[StateCode]],'Regions'!A:A,'Regions'!C:C)</f>
        <v>West</v>
      </c>
      <c r="C44" t="s">
        <v>8104</v>
      </c>
      <c r="D44" t="s">
        <v>8074</v>
      </c>
      <c r="E44" t="s">
        <v>8064</v>
      </c>
      <c r="F44" t="s">
        <v>8065</v>
      </c>
      <c r="G44" t="s">
        <v>8033</v>
      </c>
      <c r="H44">
        <v>111666</v>
      </c>
      <c r="I44">
        <v>36667</v>
      </c>
      <c r="J44">
        <v>42044</v>
      </c>
      <c r="K44">
        <v>23485845</v>
      </c>
      <c r="L44">
        <v>63502</v>
      </c>
      <c r="M44" t="s">
        <v>8066</v>
      </c>
    </row>
    <row r="45" spans="1:13" x14ac:dyDescent="0.25">
      <c r="A45">
        <v>44</v>
      </c>
      <c r="B45" t="str">
        <f>_xlfn.XLOOKUP(Stores[[#This Row],[StateCode]],'Regions'!A:A,'Regions'!C:C)</f>
        <v>West</v>
      </c>
      <c r="C45" t="s">
        <v>8105</v>
      </c>
      <c r="D45" t="s">
        <v>8063</v>
      </c>
      <c r="E45" t="s">
        <v>8064</v>
      </c>
      <c r="F45" t="s">
        <v>8065</v>
      </c>
      <c r="G45" t="s">
        <v>8033</v>
      </c>
      <c r="H45">
        <v>256927</v>
      </c>
      <c r="I45">
        <v>87235</v>
      </c>
      <c r="J45">
        <v>92278</v>
      </c>
      <c r="K45">
        <v>169856564</v>
      </c>
      <c r="L45">
        <v>885912</v>
      </c>
      <c r="M45" t="s">
        <v>8066</v>
      </c>
    </row>
    <row r="46" spans="1:13" x14ac:dyDescent="0.25">
      <c r="A46">
        <v>45</v>
      </c>
      <c r="B46" t="str">
        <f>_xlfn.XLOOKUP(Stores[[#This Row],[StateCode]],'Regions'!A:A,'Regions'!C:C)</f>
        <v>West</v>
      </c>
      <c r="C46" t="s">
        <v>8106</v>
      </c>
      <c r="D46" t="s">
        <v>8082</v>
      </c>
      <c r="E46" t="s">
        <v>8064</v>
      </c>
      <c r="F46" t="s">
        <v>8065</v>
      </c>
      <c r="G46" t="s">
        <v>8033</v>
      </c>
      <c r="H46">
        <v>100314</v>
      </c>
      <c r="I46">
        <v>24839</v>
      </c>
      <c r="J46">
        <v>57749</v>
      </c>
      <c r="K46">
        <v>111216400</v>
      </c>
      <c r="L46">
        <v>1914744</v>
      </c>
      <c r="M46" t="s">
        <v>8066</v>
      </c>
    </row>
    <row r="47" spans="1:13" x14ac:dyDescent="0.25">
      <c r="A47">
        <v>46</v>
      </c>
      <c r="B47" t="str">
        <f>_xlfn.XLOOKUP(Stores[[#This Row],[StateCode]],'Regions'!A:A,'Regions'!C:C)</f>
        <v>West</v>
      </c>
      <c r="C47" t="s">
        <v>8107</v>
      </c>
      <c r="D47" t="s">
        <v>8074</v>
      </c>
      <c r="E47" t="s">
        <v>8064</v>
      </c>
      <c r="F47" t="s">
        <v>8065</v>
      </c>
      <c r="G47" t="s">
        <v>8033</v>
      </c>
      <c r="H47">
        <v>161103</v>
      </c>
      <c r="I47">
        <v>47427</v>
      </c>
      <c r="J47">
        <v>47225</v>
      </c>
      <c r="K47">
        <v>244230402</v>
      </c>
      <c r="L47">
        <v>681671</v>
      </c>
      <c r="M47" t="s">
        <v>8066</v>
      </c>
    </row>
    <row r="48" spans="1:13" x14ac:dyDescent="0.25">
      <c r="A48">
        <v>47</v>
      </c>
      <c r="B48" t="str">
        <f>_xlfn.XLOOKUP(Stores[[#This Row],[StateCode]],'Regions'!A:A,'Regions'!C:C)</f>
        <v>West</v>
      </c>
      <c r="C48" t="s">
        <v>8108</v>
      </c>
      <c r="D48" t="s">
        <v>8074</v>
      </c>
      <c r="E48" t="s">
        <v>8064</v>
      </c>
      <c r="F48" t="s">
        <v>8065</v>
      </c>
      <c r="G48" t="s">
        <v>8033</v>
      </c>
      <c r="H48">
        <v>474140</v>
      </c>
      <c r="I48">
        <v>164406</v>
      </c>
      <c r="J48">
        <v>52783</v>
      </c>
      <c r="K48">
        <v>130317967</v>
      </c>
      <c r="L48">
        <v>3004950</v>
      </c>
      <c r="M48" t="s">
        <v>8066</v>
      </c>
    </row>
    <row r="49" spans="1:13" x14ac:dyDescent="0.25">
      <c r="A49">
        <v>48</v>
      </c>
      <c r="B49" t="str">
        <f>_xlfn.XLOOKUP(Stores[[#This Row],[StateCode]],'Regions'!A:A,'Regions'!C:C)</f>
        <v>West</v>
      </c>
      <c r="C49" t="s">
        <v>8109</v>
      </c>
      <c r="D49" t="s">
        <v>8074</v>
      </c>
      <c r="E49" t="s">
        <v>8064</v>
      </c>
      <c r="F49" t="s">
        <v>8065</v>
      </c>
      <c r="G49" t="s">
        <v>8033</v>
      </c>
      <c r="H49">
        <v>3971883</v>
      </c>
      <c r="I49">
        <v>1342761</v>
      </c>
      <c r="J49">
        <v>50205</v>
      </c>
      <c r="K49">
        <v>1214027148</v>
      </c>
      <c r="L49">
        <v>88124562</v>
      </c>
      <c r="M49" t="s">
        <v>8066</v>
      </c>
    </row>
    <row r="50" spans="1:13" x14ac:dyDescent="0.25">
      <c r="A50">
        <v>49</v>
      </c>
      <c r="B50" t="str">
        <f>_xlfn.XLOOKUP(Stores[[#This Row],[StateCode]],'Regions'!A:A,'Regions'!C:C)</f>
        <v>West</v>
      </c>
      <c r="C50" t="s">
        <v>8110</v>
      </c>
      <c r="D50" t="s">
        <v>8111</v>
      </c>
      <c r="E50" t="s">
        <v>8064</v>
      </c>
      <c r="F50" t="s">
        <v>8065</v>
      </c>
      <c r="G50" t="s">
        <v>8033</v>
      </c>
      <c r="H50">
        <v>211266</v>
      </c>
      <c r="I50">
        <v>70481</v>
      </c>
      <c r="J50">
        <v>48577</v>
      </c>
      <c r="K50">
        <v>111285594</v>
      </c>
      <c r="L50">
        <v>4760783</v>
      </c>
      <c r="M50" t="s">
        <v>8066</v>
      </c>
    </row>
    <row r="51" spans="1:13" x14ac:dyDescent="0.25">
      <c r="A51">
        <v>50</v>
      </c>
      <c r="B51" t="str">
        <f>_xlfn.XLOOKUP(Stores[[#This Row],[StateCode]],'Regions'!A:A,'Regions'!C:C)</f>
        <v>West</v>
      </c>
      <c r="C51" t="s">
        <v>8112</v>
      </c>
      <c r="D51" t="s">
        <v>8082</v>
      </c>
      <c r="E51" t="s">
        <v>8064</v>
      </c>
      <c r="F51" t="s">
        <v>8065</v>
      </c>
      <c r="G51" t="s">
        <v>8033</v>
      </c>
      <c r="H51">
        <v>204198</v>
      </c>
      <c r="I51">
        <v>51693</v>
      </c>
      <c r="J51">
        <v>54590</v>
      </c>
      <c r="K51">
        <v>132800801</v>
      </c>
      <c r="L51">
        <v>504194</v>
      </c>
      <c r="M51" t="s">
        <v>8066</v>
      </c>
    </row>
    <row r="52" spans="1:13" x14ac:dyDescent="0.25">
      <c r="A52">
        <v>51</v>
      </c>
      <c r="B52" t="str">
        <f>_xlfn.XLOOKUP(Stores[[#This Row],[StateCode]],'Regions'!A:A,'Regions'!C:C)</f>
        <v>West</v>
      </c>
      <c r="C52" t="s">
        <v>8113</v>
      </c>
      <c r="D52" t="s">
        <v>8082</v>
      </c>
      <c r="E52" t="s">
        <v>8064</v>
      </c>
      <c r="F52" t="s">
        <v>8065</v>
      </c>
      <c r="G52" t="s">
        <v>8033</v>
      </c>
      <c r="H52">
        <v>109830</v>
      </c>
      <c r="I52">
        <v>32685</v>
      </c>
      <c r="J52">
        <v>74610</v>
      </c>
      <c r="K52">
        <v>87023902</v>
      </c>
      <c r="L52">
        <v>93770</v>
      </c>
      <c r="M52" t="s">
        <v>8066</v>
      </c>
    </row>
    <row r="53" spans="1:13" x14ac:dyDescent="0.25">
      <c r="A53">
        <v>52</v>
      </c>
      <c r="B53" t="str">
        <f>_xlfn.XLOOKUP(Stores[[#This Row],[StateCode]],'Regions'!A:A,'Regions'!C:C)</f>
        <v>West</v>
      </c>
      <c r="C53" t="s">
        <v>8114</v>
      </c>
      <c r="D53" t="s">
        <v>8074</v>
      </c>
      <c r="E53" t="s">
        <v>8064</v>
      </c>
      <c r="F53" t="s">
        <v>8065</v>
      </c>
      <c r="G53" t="s">
        <v>8033</v>
      </c>
      <c r="H53">
        <v>107140</v>
      </c>
      <c r="I53">
        <v>27225</v>
      </c>
      <c r="J53">
        <v>59756</v>
      </c>
      <c r="K53">
        <v>25145023</v>
      </c>
      <c r="L53">
        <v>101802</v>
      </c>
      <c r="M53" t="s">
        <v>8066</v>
      </c>
    </row>
    <row r="54" spans="1:13" x14ac:dyDescent="0.25">
      <c r="A54">
        <v>53</v>
      </c>
      <c r="B54" t="str">
        <f>_xlfn.XLOOKUP(Stores[[#This Row],[StateCode]],'Regions'!A:A,'Regions'!C:C)</f>
        <v>West</v>
      </c>
      <c r="C54" t="s">
        <v>8115</v>
      </c>
      <c r="D54" t="s">
        <v>8072</v>
      </c>
      <c r="E54" t="s">
        <v>8064</v>
      </c>
      <c r="F54" t="s">
        <v>8065</v>
      </c>
      <c r="G54" t="s">
        <v>8033</v>
      </c>
      <c r="H54">
        <v>419267</v>
      </c>
      <c r="I54">
        <v>158424</v>
      </c>
      <c r="J54">
        <v>54618</v>
      </c>
      <c r="K54">
        <v>144762241</v>
      </c>
      <c r="L54">
        <v>56897826</v>
      </c>
      <c r="M54" t="s">
        <v>8066</v>
      </c>
    </row>
    <row r="55" spans="1:13" x14ac:dyDescent="0.25">
      <c r="A55">
        <v>54</v>
      </c>
      <c r="B55" t="str">
        <f>_xlfn.XLOOKUP(Stores[[#This Row],[StateCode]],'Regions'!A:A,'Regions'!C:C)</f>
        <v>West</v>
      </c>
      <c r="C55" t="s">
        <v>8116</v>
      </c>
      <c r="D55" t="s">
        <v>8076</v>
      </c>
      <c r="E55" t="s">
        <v>8064</v>
      </c>
      <c r="F55" t="s">
        <v>8065</v>
      </c>
      <c r="G55" t="s">
        <v>8033</v>
      </c>
      <c r="H55">
        <v>175691</v>
      </c>
      <c r="I55">
        <v>60493</v>
      </c>
      <c r="J55">
        <v>57703</v>
      </c>
      <c r="K55">
        <v>106841893</v>
      </c>
      <c r="L55">
        <v>2392242</v>
      </c>
      <c r="M55" t="s">
        <v>8066</v>
      </c>
    </row>
    <row r="56" spans="1:13" x14ac:dyDescent="0.25">
      <c r="A56">
        <v>55</v>
      </c>
      <c r="B56" t="str">
        <f>_xlfn.XLOOKUP(Stores[[#This Row],[StateCode]],'Regions'!A:A,'Regions'!C:C)</f>
        <v>West</v>
      </c>
      <c r="C56" t="s">
        <v>8117</v>
      </c>
      <c r="D56" t="s">
        <v>8097</v>
      </c>
      <c r="E56" t="s">
        <v>8064</v>
      </c>
      <c r="F56" t="s">
        <v>8065</v>
      </c>
      <c r="G56" t="s">
        <v>8033</v>
      </c>
      <c r="H56">
        <v>171214</v>
      </c>
      <c r="I56">
        <v>47375</v>
      </c>
      <c r="J56">
        <v>54114</v>
      </c>
      <c r="K56">
        <v>129329742</v>
      </c>
      <c r="L56">
        <v>159101</v>
      </c>
      <c r="M56" t="s">
        <v>8066</v>
      </c>
    </row>
    <row r="57" spans="1:13" x14ac:dyDescent="0.25">
      <c r="A57">
        <v>56</v>
      </c>
      <c r="B57" t="str">
        <f>_xlfn.XLOOKUP(Stores[[#This Row],[StateCode]],'Regions'!A:A,'Regions'!C:C)</f>
        <v>West</v>
      </c>
      <c r="C57" t="s">
        <v>8118</v>
      </c>
      <c r="D57" t="s">
        <v>8063</v>
      </c>
      <c r="E57" t="s">
        <v>8064</v>
      </c>
      <c r="F57" t="s">
        <v>8065</v>
      </c>
      <c r="G57" t="s">
        <v>8033</v>
      </c>
      <c r="H57">
        <v>140992</v>
      </c>
      <c r="I57">
        <v>42680</v>
      </c>
      <c r="J57">
        <v>78513</v>
      </c>
      <c r="K57">
        <v>65677897</v>
      </c>
      <c r="L57">
        <v>1134748</v>
      </c>
      <c r="M57" t="s">
        <v>8066</v>
      </c>
    </row>
    <row r="58" spans="1:13" x14ac:dyDescent="0.25">
      <c r="A58">
        <v>57</v>
      </c>
      <c r="B58" t="str">
        <f>_xlfn.XLOOKUP(Stores[[#This Row],[StateCode]],'Regions'!A:A,'Regions'!C:C)</f>
        <v>West</v>
      </c>
      <c r="C58" t="s">
        <v>8119</v>
      </c>
      <c r="D58" t="s">
        <v>8120</v>
      </c>
      <c r="E58" t="s">
        <v>8064</v>
      </c>
      <c r="F58" t="s">
        <v>8065</v>
      </c>
      <c r="G58" t="s">
        <v>8033</v>
      </c>
      <c r="H58">
        <v>207254</v>
      </c>
      <c r="I58">
        <v>50815</v>
      </c>
      <c r="J58">
        <v>60621</v>
      </c>
      <c r="K58">
        <v>69672461</v>
      </c>
      <c r="L58">
        <v>31875278</v>
      </c>
      <c r="M58" t="s">
        <v>8066</v>
      </c>
    </row>
    <row r="59" spans="1:13" x14ac:dyDescent="0.25">
      <c r="A59">
        <v>58</v>
      </c>
      <c r="B59" t="str">
        <f>_xlfn.XLOOKUP(Stores[[#This Row],[StateCode]],'Regions'!A:A,'Regions'!C:C)</f>
        <v>West</v>
      </c>
      <c r="C59" t="s">
        <v>8121</v>
      </c>
      <c r="D59" t="s">
        <v>8074</v>
      </c>
      <c r="E59" t="s">
        <v>8064</v>
      </c>
      <c r="F59" t="s">
        <v>8065</v>
      </c>
      <c r="G59" t="s">
        <v>8033</v>
      </c>
      <c r="H59">
        <v>158351</v>
      </c>
      <c r="I59">
        <v>42720</v>
      </c>
      <c r="J59">
        <v>52392</v>
      </c>
      <c r="K59">
        <v>274452754</v>
      </c>
      <c r="L59">
        <v>633935</v>
      </c>
      <c r="M59" t="s">
        <v>8066</v>
      </c>
    </row>
    <row r="60" spans="1:13" x14ac:dyDescent="0.25">
      <c r="A60">
        <v>59</v>
      </c>
      <c r="B60" t="str">
        <f>_xlfn.XLOOKUP(Stores[[#This Row],[StateCode]],'Regions'!A:A,'Regions'!C:C)</f>
        <v>West</v>
      </c>
      <c r="C60" t="s">
        <v>8122</v>
      </c>
      <c r="D60" t="s">
        <v>8074</v>
      </c>
      <c r="E60" t="s">
        <v>8064</v>
      </c>
      <c r="F60" t="s">
        <v>8065</v>
      </c>
      <c r="G60" t="s">
        <v>8033</v>
      </c>
      <c r="H60">
        <v>142250</v>
      </c>
      <c r="I60">
        <v>54536</v>
      </c>
      <c r="J60">
        <v>72402</v>
      </c>
      <c r="K60">
        <v>59524677</v>
      </c>
      <c r="L60">
        <v>377058</v>
      </c>
      <c r="M60" t="s">
        <v>8066</v>
      </c>
    </row>
    <row r="61" spans="1:13" x14ac:dyDescent="0.25">
      <c r="A61">
        <v>60</v>
      </c>
      <c r="B61" t="str">
        <f>_xlfn.XLOOKUP(Stores[[#This Row],[StateCode]],'Regions'!A:A,'Regions'!C:C)</f>
        <v>West</v>
      </c>
      <c r="C61" t="s">
        <v>8123</v>
      </c>
      <c r="D61" t="s">
        <v>8074</v>
      </c>
      <c r="E61" t="s">
        <v>8064</v>
      </c>
      <c r="F61" t="s">
        <v>8065</v>
      </c>
      <c r="G61" t="s">
        <v>8033</v>
      </c>
      <c r="H61">
        <v>153266</v>
      </c>
      <c r="I61">
        <v>39378</v>
      </c>
      <c r="J61">
        <v>49186</v>
      </c>
      <c r="K61">
        <v>59446734</v>
      </c>
      <c r="L61">
        <v>26188</v>
      </c>
      <c r="M61" t="s">
        <v>8066</v>
      </c>
    </row>
    <row r="62" spans="1:13" x14ac:dyDescent="0.25">
      <c r="A62">
        <v>61</v>
      </c>
      <c r="B62" t="str">
        <f>_xlfn.XLOOKUP(Stores[[#This Row],[StateCode]],'Regions'!A:A,'Regions'!C:C)</f>
        <v>West</v>
      </c>
      <c r="C62" t="s">
        <v>8124</v>
      </c>
      <c r="D62" t="s">
        <v>8097</v>
      </c>
      <c r="E62" t="s">
        <v>8064</v>
      </c>
      <c r="F62" t="s">
        <v>8065</v>
      </c>
      <c r="G62" t="s">
        <v>8033</v>
      </c>
      <c r="H62">
        <v>175236</v>
      </c>
      <c r="I62">
        <v>55240</v>
      </c>
      <c r="J62">
        <v>77396</v>
      </c>
      <c r="K62">
        <v>103562370</v>
      </c>
      <c r="L62">
        <v>24723</v>
      </c>
      <c r="M62" t="s">
        <v>8066</v>
      </c>
    </row>
    <row r="63" spans="1:13" x14ac:dyDescent="0.25">
      <c r="A63">
        <v>62</v>
      </c>
      <c r="B63" t="str">
        <f>_xlfn.XLOOKUP(Stores[[#This Row],[StateCode]],'Regions'!A:A,'Regions'!C:C)</f>
        <v>West</v>
      </c>
      <c r="C63" t="s">
        <v>8125</v>
      </c>
      <c r="D63" t="s">
        <v>8097</v>
      </c>
      <c r="E63" t="s">
        <v>8064</v>
      </c>
      <c r="F63" t="s">
        <v>8065</v>
      </c>
      <c r="G63" t="s">
        <v>8033</v>
      </c>
      <c r="H63">
        <v>103132</v>
      </c>
      <c r="I63">
        <v>25199</v>
      </c>
      <c r="J63">
        <v>50971</v>
      </c>
      <c r="K63">
        <v>57824783</v>
      </c>
      <c r="L63">
        <v>36883</v>
      </c>
      <c r="M63" t="s">
        <v>8066</v>
      </c>
    </row>
    <row r="64" spans="1:13" x14ac:dyDescent="0.25">
      <c r="A64">
        <v>63</v>
      </c>
      <c r="B64" t="str">
        <f>_xlfn.XLOOKUP(Stores[[#This Row],[StateCode]],'Regions'!A:A,'Regions'!C:C)</f>
        <v>West</v>
      </c>
      <c r="C64" t="s">
        <v>8126</v>
      </c>
      <c r="D64" t="s">
        <v>8068</v>
      </c>
      <c r="E64" t="s">
        <v>8064</v>
      </c>
      <c r="F64" t="s">
        <v>8065</v>
      </c>
      <c r="G64" t="s">
        <v>8033</v>
      </c>
      <c r="H64">
        <v>109708</v>
      </c>
      <c r="I64">
        <v>36973</v>
      </c>
      <c r="J64">
        <v>55102</v>
      </c>
      <c r="K64">
        <v>77834895</v>
      </c>
      <c r="L64">
        <v>58171749</v>
      </c>
      <c r="M64" t="s">
        <v>8066</v>
      </c>
    </row>
    <row r="65" spans="1:13" x14ac:dyDescent="0.25">
      <c r="A65">
        <v>64</v>
      </c>
      <c r="B65" t="str">
        <f>_xlfn.XLOOKUP(Stores[[#This Row],[StateCode]],'Regions'!A:A,'Regions'!C:C)</f>
        <v>West</v>
      </c>
      <c r="C65" t="s">
        <v>8127</v>
      </c>
      <c r="D65" t="s">
        <v>8082</v>
      </c>
      <c r="E65" t="s">
        <v>8064</v>
      </c>
      <c r="F65" t="s">
        <v>8065</v>
      </c>
      <c r="G65" t="s">
        <v>8033</v>
      </c>
      <c r="H65">
        <v>322424</v>
      </c>
      <c r="I65">
        <v>91267</v>
      </c>
      <c r="J65">
        <v>57196</v>
      </c>
      <c r="K65">
        <v>210379895</v>
      </c>
      <c r="L65">
        <v>801713</v>
      </c>
      <c r="M65" t="s">
        <v>8066</v>
      </c>
    </row>
    <row r="66" spans="1:13" x14ac:dyDescent="0.25">
      <c r="A66">
        <v>65</v>
      </c>
      <c r="B66" t="str">
        <f>_xlfn.XLOOKUP(Stores[[#This Row],[StateCode]],'Regions'!A:A,'Regions'!C:C)</f>
        <v>West</v>
      </c>
      <c r="C66" t="s">
        <v>8128</v>
      </c>
      <c r="D66" t="s">
        <v>8129</v>
      </c>
      <c r="E66" t="s">
        <v>8064</v>
      </c>
      <c r="F66" t="s">
        <v>8065</v>
      </c>
      <c r="G66" t="s">
        <v>8033</v>
      </c>
      <c r="H66">
        <v>130269</v>
      </c>
      <c r="I66">
        <v>46547</v>
      </c>
      <c r="J66">
        <v>75867</v>
      </c>
      <c r="K66">
        <v>111337848</v>
      </c>
      <c r="L66">
        <v>3366</v>
      </c>
      <c r="M66" t="s">
        <v>8066</v>
      </c>
    </row>
    <row r="67" spans="1:13" x14ac:dyDescent="0.25">
      <c r="A67">
        <v>66</v>
      </c>
      <c r="B67" t="str">
        <f>_xlfn.XLOOKUP(Stores[[#This Row],[StateCode]],'Regions'!A:A,'Regions'!C:C)</f>
        <v>West</v>
      </c>
      <c r="C67" t="s">
        <v>8130</v>
      </c>
      <c r="D67" t="s">
        <v>8091</v>
      </c>
      <c r="E67" t="s">
        <v>8064</v>
      </c>
      <c r="F67" t="s">
        <v>8065</v>
      </c>
      <c r="G67" t="s">
        <v>8033</v>
      </c>
      <c r="H67">
        <v>490712</v>
      </c>
      <c r="I67">
        <v>178185</v>
      </c>
      <c r="J67">
        <v>50739</v>
      </c>
      <c r="K67">
        <v>253621861</v>
      </c>
      <c r="L67">
        <v>5651667</v>
      </c>
      <c r="M67" t="s">
        <v>8066</v>
      </c>
    </row>
    <row r="68" spans="1:13" x14ac:dyDescent="0.25">
      <c r="A68">
        <v>67</v>
      </c>
      <c r="B68" t="str">
        <f>_xlfn.XLOOKUP(Stores[[#This Row],[StateCode]],'Regions'!A:A,'Regions'!C:C)</f>
        <v>West</v>
      </c>
      <c r="C68" t="s">
        <v>8131</v>
      </c>
      <c r="D68" t="s">
        <v>8132</v>
      </c>
      <c r="E68" t="s">
        <v>8064</v>
      </c>
      <c r="F68" t="s">
        <v>8065</v>
      </c>
      <c r="G68" t="s">
        <v>8033</v>
      </c>
      <c r="H68">
        <v>157380</v>
      </c>
      <c r="I68">
        <v>40892</v>
      </c>
      <c r="J68">
        <v>49840</v>
      </c>
      <c r="K68">
        <v>61150707</v>
      </c>
      <c r="L68">
        <v>98696</v>
      </c>
      <c r="M68" t="s">
        <v>8066</v>
      </c>
    </row>
    <row r="69" spans="1:13" x14ac:dyDescent="0.25">
      <c r="A69">
        <v>68</v>
      </c>
      <c r="B69" t="str">
        <f>_xlfn.XLOOKUP(Stores[[#This Row],[StateCode]],'Regions'!A:A,'Regions'!C:C)</f>
        <v>West</v>
      </c>
      <c r="C69" t="s">
        <v>8133</v>
      </c>
      <c r="D69" t="s">
        <v>8097</v>
      </c>
      <c r="E69" t="s">
        <v>8064</v>
      </c>
      <c r="F69" t="s">
        <v>8065</v>
      </c>
      <c r="G69" t="s">
        <v>8033</v>
      </c>
      <c r="H69">
        <v>216108</v>
      </c>
      <c r="I69">
        <v>57580</v>
      </c>
      <c r="J69">
        <v>37047</v>
      </c>
      <c r="K69">
        <v>159326695</v>
      </c>
      <c r="L69">
        <v>1126214</v>
      </c>
      <c r="M69" t="s">
        <v>8066</v>
      </c>
    </row>
    <row r="70" spans="1:13" x14ac:dyDescent="0.25">
      <c r="A70">
        <v>69</v>
      </c>
      <c r="B70" t="str">
        <f>_xlfn.XLOOKUP(Stores[[#This Row],[StateCode]],'Regions'!A:A,'Regions'!C:C)</f>
        <v>West</v>
      </c>
      <c r="C70" t="s">
        <v>8134</v>
      </c>
      <c r="D70" t="s">
        <v>8120</v>
      </c>
      <c r="E70" t="s">
        <v>8064</v>
      </c>
      <c r="F70" t="s">
        <v>8065</v>
      </c>
      <c r="G70" t="s">
        <v>8033</v>
      </c>
      <c r="H70">
        <v>109708</v>
      </c>
      <c r="I70">
        <v>41029</v>
      </c>
      <c r="J70">
        <v>66995</v>
      </c>
      <c r="K70">
        <v>56500370</v>
      </c>
      <c r="L70">
        <v>27033715</v>
      </c>
      <c r="M70" t="s">
        <v>8066</v>
      </c>
    </row>
    <row r="71" spans="1:13" x14ac:dyDescent="0.25">
      <c r="A71">
        <v>70</v>
      </c>
      <c r="B71" t="str">
        <f>_xlfn.XLOOKUP(Stores[[#This Row],[StateCode]],'Regions'!A:A,'Regions'!C:C)</f>
        <v>West</v>
      </c>
      <c r="C71" t="s">
        <v>8135</v>
      </c>
      <c r="D71" t="s">
        <v>8076</v>
      </c>
      <c r="E71" t="s">
        <v>8064</v>
      </c>
      <c r="F71" t="s">
        <v>8065</v>
      </c>
      <c r="G71" t="s">
        <v>8033</v>
      </c>
      <c r="H71">
        <v>1394928</v>
      </c>
      <c r="I71">
        <v>485091</v>
      </c>
      <c r="J71">
        <v>66116</v>
      </c>
      <c r="K71">
        <v>842252395</v>
      </c>
      <c r="L71">
        <v>122244773</v>
      </c>
      <c r="M71" t="s">
        <v>8066</v>
      </c>
    </row>
    <row r="72" spans="1:13" x14ac:dyDescent="0.25">
      <c r="A72">
        <v>71</v>
      </c>
      <c r="B72" t="str">
        <f>_xlfn.XLOOKUP(Stores[[#This Row],[StateCode]],'Regions'!A:A,'Regions'!C:C)</f>
        <v>West</v>
      </c>
      <c r="C72" t="s">
        <v>8136</v>
      </c>
      <c r="D72" t="s">
        <v>8137</v>
      </c>
      <c r="E72" t="s">
        <v>8064</v>
      </c>
      <c r="F72" t="s">
        <v>8065</v>
      </c>
      <c r="G72" t="s">
        <v>8033</v>
      </c>
      <c r="H72">
        <v>864816</v>
      </c>
      <c r="I72">
        <v>353287</v>
      </c>
      <c r="J72">
        <v>81294</v>
      </c>
      <c r="K72">
        <v>121455687</v>
      </c>
      <c r="L72">
        <v>479136515</v>
      </c>
      <c r="M72" t="s">
        <v>8066</v>
      </c>
    </row>
    <row r="73" spans="1:13" x14ac:dyDescent="0.25">
      <c r="A73">
        <v>72</v>
      </c>
      <c r="B73" t="str">
        <f>_xlfn.XLOOKUP(Stores[[#This Row],[StateCode]],'Regions'!A:A,'Regions'!C:C)</f>
        <v>West</v>
      </c>
      <c r="C73" t="s">
        <v>8138</v>
      </c>
      <c r="D73" t="s">
        <v>8139</v>
      </c>
      <c r="E73" t="s">
        <v>8064</v>
      </c>
      <c r="F73" t="s">
        <v>8065</v>
      </c>
      <c r="G73" t="s">
        <v>8033</v>
      </c>
      <c r="H73">
        <v>1026908</v>
      </c>
      <c r="I73">
        <v>314297</v>
      </c>
      <c r="J73">
        <v>84647</v>
      </c>
      <c r="K73">
        <v>459749746</v>
      </c>
      <c r="L73">
        <v>7803332</v>
      </c>
      <c r="M73" t="s">
        <v>8066</v>
      </c>
    </row>
    <row r="74" spans="1:13" x14ac:dyDescent="0.25">
      <c r="A74">
        <v>73</v>
      </c>
      <c r="B74" t="str">
        <f>_xlfn.XLOOKUP(Stores[[#This Row],[StateCode]],'Regions'!A:A,'Regions'!C:C)</f>
        <v>West</v>
      </c>
      <c r="C74" t="s">
        <v>8140</v>
      </c>
      <c r="D74" t="s">
        <v>8085</v>
      </c>
      <c r="E74" t="s">
        <v>8064</v>
      </c>
      <c r="F74" t="s">
        <v>8065</v>
      </c>
      <c r="G74" t="s">
        <v>8033</v>
      </c>
      <c r="H74">
        <v>103536</v>
      </c>
      <c r="I74">
        <v>37861</v>
      </c>
      <c r="J74">
        <v>90208</v>
      </c>
      <c r="K74">
        <v>31415730</v>
      </c>
      <c r="L74">
        <v>9721639</v>
      </c>
      <c r="M74" t="s">
        <v>8066</v>
      </c>
    </row>
    <row r="75" spans="1:13" x14ac:dyDescent="0.25">
      <c r="A75">
        <v>74</v>
      </c>
      <c r="B75" t="str">
        <f>_xlfn.XLOOKUP(Stores[[#This Row],[StateCode]],'Regions'!A:A,'Regions'!C:C)</f>
        <v>West</v>
      </c>
      <c r="C75" t="s">
        <v>8141</v>
      </c>
      <c r="D75" t="s">
        <v>8063</v>
      </c>
      <c r="E75" t="s">
        <v>8064</v>
      </c>
      <c r="F75" t="s">
        <v>8065</v>
      </c>
      <c r="G75" t="s">
        <v>8033</v>
      </c>
      <c r="H75">
        <v>335400</v>
      </c>
      <c r="I75">
        <v>74757</v>
      </c>
      <c r="J75">
        <v>52253</v>
      </c>
      <c r="K75">
        <v>70306781</v>
      </c>
      <c r="L75">
        <v>638460</v>
      </c>
      <c r="M75" t="s">
        <v>8066</v>
      </c>
    </row>
    <row r="76" spans="1:13" x14ac:dyDescent="0.25">
      <c r="A76">
        <v>75</v>
      </c>
      <c r="B76" t="str">
        <f>_xlfn.XLOOKUP(Stores[[#This Row],[StateCode]],'Regions'!A:A,'Regions'!C:C)</f>
        <v>West</v>
      </c>
      <c r="C76" t="s">
        <v>8142</v>
      </c>
      <c r="D76" t="s">
        <v>8139</v>
      </c>
      <c r="E76" t="s">
        <v>8064</v>
      </c>
      <c r="F76" t="s">
        <v>8065</v>
      </c>
      <c r="G76" t="s">
        <v>8033</v>
      </c>
      <c r="H76">
        <v>126215</v>
      </c>
      <c r="I76">
        <v>43433</v>
      </c>
      <c r="J76">
        <v>98914</v>
      </c>
      <c r="K76">
        <v>47678886</v>
      </c>
      <c r="L76">
        <v>0</v>
      </c>
      <c r="M76" t="s">
        <v>8066</v>
      </c>
    </row>
    <row r="77" spans="1:13" x14ac:dyDescent="0.25">
      <c r="A77">
        <v>76</v>
      </c>
      <c r="B77" t="str">
        <f>_xlfn.XLOOKUP(Stores[[#This Row],[StateCode]],'Regions'!A:A,'Regions'!C:C)</f>
        <v>West</v>
      </c>
      <c r="C77" t="s">
        <v>8143</v>
      </c>
      <c r="D77" t="s">
        <v>8074</v>
      </c>
      <c r="E77" t="s">
        <v>8064</v>
      </c>
      <c r="F77" t="s">
        <v>8065</v>
      </c>
      <c r="G77" t="s">
        <v>8033</v>
      </c>
      <c r="H77">
        <v>182371</v>
      </c>
      <c r="I77">
        <v>59247</v>
      </c>
      <c r="J77">
        <v>83554</v>
      </c>
      <c r="K77">
        <v>136645644</v>
      </c>
      <c r="L77">
        <v>131952</v>
      </c>
      <c r="M77" t="s">
        <v>8066</v>
      </c>
    </row>
    <row r="78" spans="1:13" x14ac:dyDescent="0.25">
      <c r="A78">
        <v>77</v>
      </c>
      <c r="B78" t="str">
        <f>_xlfn.XLOOKUP(Stores[[#This Row],[StateCode]],'Regions'!A:A,'Regions'!C:C)</f>
        <v>West</v>
      </c>
      <c r="C78" t="s">
        <v>8144</v>
      </c>
      <c r="D78" t="s">
        <v>8145</v>
      </c>
      <c r="E78" t="s">
        <v>8064</v>
      </c>
      <c r="F78" t="s">
        <v>8065</v>
      </c>
      <c r="G78" t="s">
        <v>8033</v>
      </c>
      <c r="H78">
        <v>105093</v>
      </c>
      <c r="I78">
        <v>27365</v>
      </c>
      <c r="J78">
        <v>50433</v>
      </c>
      <c r="K78">
        <v>59005328</v>
      </c>
      <c r="L78">
        <v>1648788</v>
      </c>
      <c r="M78" t="s">
        <v>8066</v>
      </c>
    </row>
    <row r="79" spans="1:13" x14ac:dyDescent="0.25">
      <c r="A79">
        <v>78</v>
      </c>
      <c r="B79" t="str">
        <f>_xlfn.XLOOKUP(Stores[[#This Row],[StateCode]],'Regions'!A:A,'Regions'!C:C)</f>
        <v>West</v>
      </c>
      <c r="C79" t="s">
        <v>8146</v>
      </c>
      <c r="D79" t="s">
        <v>8147</v>
      </c>
      <c r="E79" t="s">
        <v>8064</v>
      </c>
      <c r="F79" t="s">
        <v>8065</v>
      </c>
      <c r="G79" t="s">
        <v>8033</v>
      </c>
      <c r="H79">
        <v>174972</v>
      </c>
      <c r="I79">
        <v>64088</v>
      </c>
      <c r="J79">
        <v>61050</v>
      </c>
      <c r="K79">
        <v>106947059</v>
      </c>
      <c r="L79">
        <v>531185</v>
      </c>
      <c r="M79" t="s">
        <v>8066</v>
      </c>
    </row>
    <row r="80" spans="1:13" x14ac:dyDescent="0.25">
      <c r="A80">
        <v>79</v>
      </c>
      <c r="B80" t="str">
        <f>_xlfn.XLOOKUP(Stores[[#This Row],[StateCode]],'Regions'!A:A,'Regions'!C:C)</f>
        <v>West</v>
      </c>
      <c r="C80" t="s">
        <v>8148</v>
      </c>
      <c r="D80" t="s">
        <v>8120</v>
      </c>
      <c r="E80" t="s">
        <v>8064</v>
      </c>
      <c r="F80" t="s">
        <v>8065</v>
      </c>
      <c r="G80" t="s">
        <v>8033</v>
      </c>
      <c r="H80">
        <v>126788</v>
      </c>
      <c r="I80">
        <v>41972</v>
      </c>
      <c r="J80">
        <v>90210</v>
      </c>
      <c r="K80">
        <v>107421127</v>
      </c>
      <c r="L80">
        <v>1984799</v>
      </c>
      <c r="M80" t="s">
        <v>8066</v>
      </c>
    </row>
    <row r="81" spans="1:13" x14ac:dyDescent="0.25">
      <c r="A81">
        <v>80</v>
      </c>
      <c r="B81" t="str">
        <f>_xlfn.XLOOKUP(Stores[[#This Row],[StateCode]],'Regions'!A:A,'Regions'!C:C)</f>
        <v>West</v>
      </c>
      <c r="C81" t="s">
        <v>8149</v>
      </c>
      <c r="D81" t="s">
        <v>8150</v>
      </c>
      <c r="E81" t="s">
        <v>8064</v>
      </c>
      <c r="F81" t="s">
        <v>8065</v>
      </c>
      <c r="G81" t="s">
        <v>8033</v>
      </c>
      <c r="H81">
        <v>305658</v>
      </c>
      <c r="I81">
        <v>92440</v>
      </c>
      <c r="J81">
        <v>44797</v>
      </c>
      <c r="K81">
        <v>159717213</v>
      </c>
      <c r="L81">
        <v>7984586</v>
      </c>
      <c r="M81" t="s">
        <v>8066</v>
      </c>
    </row>
    <row r="82" spans="1:13" x14ac:dyDescent="0.25">
      <c r="A82">
        <v>81</v>
      </c>
      <c r="B82" t="str">
        <f>_xlfn.XLOOKUP(Stores[[#This Row],[StateCode]],'Regions'!A:A,'Regions'!C:C)</f>
        <v>West</v>
      </c>
      <c r="C82" t="s">
        <v>8151</v>
      </c>
      <c r="D82" t="s">
        <v>8139</v>
      </c>
      <c r="E82" t="s">
        <v>8064</v>
      </c>
      <c r="F82" t="s">
        <v>8065</v>
      </c>
      <c r="G82" t="s">
        <v>8033</v>
      </c>
      <c r="H82">
        <v>151754</v>
      </c>
      <c r="I82">
        <v>55094</v>
      </c>
      <c r="J82">
        <v>105401</v>
      </c>
      <c r="K82">
        <v>56936612</v>
      </c>
      <c r="L82">
        <v>1817655</v>
      </c>
      <c r="M82" t="s">
        <v>8066</v>
      </c>
    </row>
    <row r="83" spans="1:13" x14ac:dyDescent="0.25">
      <c r="A83">
        <v>82</v>
      </c>
      <c r="B83" t="str">
        <f>_xlfn.XLOOKUP(Stores[[#This Row],[StateCode]],'Regions'!A:A,'Regions'!C:C)</f>
        <v>West</v>
      </c>
      <c r="C83" t="s">
        <v>8152</v>
      </c>
      <c r="D83" t="s">
        <v>8082</v>
      </c>
      <c r="E83" t="s">
        <v>8064</v>
      </c>
      <c r="F83" t="s">
        <v>8065</v>
      </c>
      <c r="G83" t="s">
        <v>8033</v>
      </c>
      <c r="H83">
        <v>112011</v>
      </c>
      <c r="I83">
        <v>32835</v>
      </c>
      <c r="J83">
        <v>79925</v>
      </c>
      <c r="K83">
        <v>96518165</v>
      </c>
      <c r="L83">
        <v>30591</v>
      </c>
      <c r="M83" t="s">
        <v>8066</v>
      </c>
    </row>
    <row r="84" spans="1:13" x14ac:dyDescent="0.25">
      <c r="A84">
        <v>83</v>
      </c>
      <c r="B84" t="str">
        <f>_xlfn.XLOOKUP(Stores[[#This Row],[StateCode]],'Regions'!A:A,'Regions'!C:C)</f>
        <v>West</v>
      </c>
      <c r="C84" t="s">
        <v>8153</v>
      </c>
      <c r="D84" t="s">
        <v>8120</v>
      </c>
      <c r="E84" t="s">
        <v>8064</v>
      </c>
      <c r="F84" t="s">
        <v>8065</v>
      </c>
      <c r="G84" t="s">
        <v>8033</v>
      </c>
      <c r="H84">
        <v>129339</v>
      </c>
      <c r="I84">
        <v>45912</v>
      </c>
      <c r="J84">
        <v>100946</v>
      </c>
      <c r="K84">
        <v>142919822</v>
      </c>
      <c r="L84">
        <v>387875</v>
      </c>
      <c r="M84" t="s">
        <v>8066</v>
      </c>
    </row>
    <row r="85" spans="1:13" x14ac:dyDescent="0.25">
      <c r="A85">
        <v>84</v>
      </c>
      <c r="B85" t="str">
        <f>_xlfn.XLOOKUP(Stores[[#This Row],[StateCode]],'Regions'!A:A,'Regions'!C:C)</f>
        <v>West</v>
      </c>
      <c r="C85" t="s">
        <v>8154</v>
      </c>
      <c r="D85" t="s">
        <v>8074</v>
      </c>
      <c r="E85" t="s">
        <v>8064</v>
      </c>
      <c r="F85" t="s">
        <v>8065</v>
      </c>
      <c r="G85" t="s">
        <v>8033</v>
      </c>
      <c r="H85">
        <v>148475</v>
      </c>
      <c r="I85">
        <v>55377</v>
      </c>
      <c r="J85">
        <v>79549</v>
      </c>
      <c r="K85">
        <v>53038407</v>
      </c>
      <c r="L85">
        <v>194217</v>
      </c>
      <c r="M85" t="s">
        <v>8066</v>
      </c>
    </row>
    <row r="86" spans="1:13" x14ac:dyDescent="0.25">
      <c r="A86">
        <v>85</v>
      </c>
      <c r="B86" t="str">
        <f>_xlfn.XLOOKUP(Stores[[#This Row],[StateCode]],'Regions'!A:A,'Regions'!C:C)</f>
        <v>West</v>
      </c>
      <c r="C86" t="s">
        <v>8155</v>
      </c>
      <c r="D86" t="s">
        <v>8095</v>
      </c>
      <c r="E86" t="s">
        <v>8064</v>
      </c>
      <c r="F86" t="s">
        <v>8065</v>
      </c>
      <c r="G86" t="s">
        <v>8033</v>
      </c>
      <c r="H86">
        <v>121253</v>
      </c>
      <c r="I86">
        <v>41216</v>
      </c>
      <c r="J86">
        <v>57028</v>
      </c>
      <c r="K86">
        <v>79438815</v>
      </c>
      <c r="L86">
        <v>48871171</v>
      </c>
      <c r="M86" t="s">
        <v>8066</v>
      </c>
    </row>
    <row r="87" spans="1:13" x14ac:dyDescent="0.25">
      <c r="A87">
        <v>86</v>
      </c>
      <c r="B87" t="str">
        <f>_xlfn.XLOOKUP(Stores[[#This Row],[StateCode]],'Regions'!A:A,'Regions'!C:C)</f>
        <v>West</v>
      </c>
      <c r="C87" t="s">
        <v>8156</v>
      </c>
      <c r="D87" t="s">
        <v>8097</v>
      </c>
      <c r="E87" t="s">
        <v>8064</v>
      </c>
      <c r="F87" t="s">
        <v>8065</v>
      </c>
      <c r="G87" t="s">
        <v>8033</v>
      </c>
      <c r="H87">
        <v>122225</v>
      </c>
      <c r="I87">
        <v>31886</v>
      </c>
      <c r="J87">
        <v>45894</v>
      </c>
      <c r="K87">
        <v>189919736</v>
      </c>
      <c r="L87">
        <v>1459026</v>
      </c>
      <c r="M87" t="s">
        <v>8066</v>
      </c>
    </row>
    <row r="88" spans="1:13" x14ac:dyDescent="0.25">
      <c r="A88">
        <v>87</v>
      </c>
      <c r="B88" t="str">
        <f>_xlfn.XLOOKUP(Stores[[#This Row],[StateCode]],'Regions'!A:A,'Regions'!C:C)</f>
        <v>West</v>
      </c>
      <c r="C88" t="s">
        <v>8157</v>
      </c>
      <c r="D88" t="s">
        <v>8158</v>
      </c>
      <c r="E88" t="s">
        <v>8064</v>
      </c>
      <c r="F88" t="s">
        <v>8065</v>
      </c>
      <c r="G88" t="s">
        <v>8033</v>
      </c>
      <c r="H88">
        <v>130104</v>
      </c>
      <c r="I88">
        <v>41730</v>
      </c>
      <c r="J88">
        <v>52157</v>
      </c>
      <c r="K88">
        <v>97057436</v>
      </c>
      <c r="L88">
        <v>51434</v>
      </c>
      <c r="M88" t="s">
        <v>8066</v>
      </c>
    </row>
    <row r="89" spans="1:13" x14ac:dyDescent="0.25">
      <c r="A89">
        <v>88</v>
      </c>
      <c r="B89" t="str">
        <f>_xlfn.XLOOKUP(Stores[[#This Row],[StateCode]],'Regions'!A:A,'Regions'!C:C)</f>
        <v>West</v>
      </c>
      <c r="C89" t="s">
        <v>8159</v>
      </c>
      <c r="D89" t="s">
        <v>8076</v>
      </c>
      <c r="E89" t="s">
        <v>8064</v>
      </c>
      <c r="F89" t="s">
        <v>8065</v>
      </c>
      <c r="G89" t="s">
        <v>8033</v>
      </c>
      <c r="H89">
        <v>100890</v>
      </c>
      <c r="I89">
        <v>30451</v>
      </c>
      <c r="J89">
        <v>50601</v>
      </c>
      <c r="K89">
        <v>48380231</v>
      </c>
      <c r="L89">
        <v>0</v>
      </c>
      <c r="M89" t="s">
        <v>8066</v>
      </c>
    </row>
    <row r="90" spans="1:13" x14ac:dyDescent="0.25">
      <c r="A90">
        <v>89</v>
      </c>
      <c r="B90" t="str">
        <f>_xlfn.XLOOKUP(Stores[[#This Row],[StateCode]],'Regions'!A:A,'Regions'!C:C)</f>
        <v>West</v>
      </c>
      <c r="C90" t="s">
        <v>8160</v>
      </c>
      <c r="D90" t="s">
        <v>8074</v>
      </c>
      <c r="E90" t="s">
        <v>8064</v>
      </c>
      <c r="F90" t="s">
        <v>8065</v>
      </c>
      <c r="G90" t="s">
        <v>8033</v>
      </c>
      <c r="H90">
        <v>108484</v>
      </c>
      <c r="I90">
        <v>30816</v>
      </c>
      <c r="J90">
        <v>69189</v>
      </c>
      <c r="K90">
        <v>41546642</v>
      </c>
      <c r="L90">
        <v>124507</v>
      </c>
      <c r="M90" t="s">
        <v>8066</v>
      </c>
    </row>
    <row r="91" spans="1:13" x14ac:dyDescent="0.25">
      <c r="A91">
        <v>90</v>
      </c>
      <c r="B91" t="str">
        <f>_xlfn.XLOOKUP(Stores[[#This Row],[StateCode]],'Regions'!A:A,'Regions'!C:C)</f>
        <v>West</v>
      </c>
      <c r="C91" t="s">
        <v>8161</v>
      </c>
      <c r="D91" t="s">
        <v>8162</v>
      </c>
      <c r="E91" t="s">
        <v>8163</v>
      </c>
      <c r="F91" t="s">
        <v>8164</v>
      </c>
      <c r="G91" t="s">
        <v>8033</v>
      </c>
      <c r="H91">
        <v>115368</v>
      </c>
      <c r="I91">
        <v>44615</v>
      </c>
      <c r="J91">
        <v>69938</v>
      </c>
      <c r="K91">
        <v>100047257</v>
      </c>
      <c r="L91">
        <v>1882996</v>
      </c>
      <c r="M91" t="s">
        <v>8165</v>
      </c>
    </row>
    <row r="92" spans="1:13" x14ac:dyDescent="0.25">
      <c r="A92">
        <v>91</v>
      </c>
      <c r="B92" t="str">
        <f>_xlfn.XLOOKUP(Stores[[#This Row],[StateCode]],'Regions'!A:A,'Regions'!C:C)</f>
        <v>West</v>
      </c>
      <c r="C92" t="s">
        <v>8166</v>
      </c>
      <c r="D92" t="s">
        <v>8167</v>
      </c>
      <c r="E92" t="s">
        <v>8163</v>
      </c>
      <c r="F92" t="s">
        <v>8164</v>
      </c>
      <c r="G92" t="s">
        <v>8033</v>
      </c>
      <c r="H92">
        <v>359407</v>
      </c>
      <c r="I92">
        <v>124031</v>
      </c>
      <c r="J92">
        <v>53011</v>
      </c>
      <c r="K92">
        <v>397624166</v>
      </c>
      <c r="L92">
        <v>1731418</v>
      </c>
      <c r="M92" t="s">
        <v>8165</v>
      </c>
    </row>
    <row r="93" spans="1:13" x14ac:dyDescent="0.25">
      <c r="A93">
        <v>92</v>
      </c>
      <c r="B93" t="str">
        <f>_xlfn.XLOOKUP(Stores[[#This Row],[StateCode]],'Regions'!A:A,'Regions'!C:C)</f>
        <v>West</v>
      </c>
      <c r="C93" t="s">
        <v>8168</v>
      </c>
      <c r="D93" t="s">
        <v>8169</v>
      </c>
      <c r="E93" t="s">
        <v>8163</v>
      </c>
      <c r="F93" t="s">
        <v>8164</v>
      </c>
      <c r="G93" t="s">
        <v>8033</v>
      </c>
      <c r="H93">
        <v>107349</v>
      </c>
      <c r="I93">
        <v>42165</v>
      </c>
      <c r="J93">
        <v>58484</v>
      </c>
      <c r="K93">
        <v>64333756</v>
      </c>
      <c r="L93">
        <v>2612601</v>
      </c>
      <c r="M93" t="s">
        <v>8165</v>
      </c>
    </row>
    <row r="94" spans="1:13" x14ac:dyDescent="0.25">
      <c r="A94">
        <v>93</v>
      </c>
      <c r="B94" t="str">
        <f>_xlfn.XLOOKUP(Stores[[#This Row],[StateCode]],'Regions'!A:A,'Regions'!C:C)</f>
        <v>West</v>
      </c>
      <c r="C94" t="s">
        <v>8170</v>
      </c>
      <c r="D94" t="s">
        <v>8171</v>
      </c>
      <c r="E94" t="s">
        <v>8163</v>
      </c>
      <c r="F94" t="s">
        <v>8164</v>
      </c>
      <c r="G94" t="s">
        <v>8033</v>
      </c>
      <c r="H94">
        <v>109741</v>
      </c>
      <c r="I94">
        <v>38991</v>
      </c>
      <c r="J94">
        <v>91941</v>
      </c>
      <c r="K94">
        <v>76525641</v>
      </c>
      <c r="L94">
        <v>381964</v>
      </c>
      <c r="M94" t="s">
        <v>8165</v>
      </c>
    </row>
    <row r="95" spans="1:13" x14ac:dyDescent="0.25">
      <c r="A95">
        <v>94</v>
      </c>
      <c r="B95" t="str">
        <f>_xlfn.XLOOKUP(Stores[[#This Row],[StateCode]],'Regions'!A:A,'Regions'!C:C)</f>
        <v>West</v>
      </c>
      <c r="C95" t="s">
        <v>8172</v>
      </c>
      <c r="D95" t="s">
        <v>8173</v>
      </c>
      <c r="E95" t="s">
        <v>8163</v>
      </c>
      <c r="F95" t="s">
        <v>8164</v>
      </c>
      <c r="G95" t="s">
        <v>8033</v>
      </c>
      <c r="H95">
        <v>456568</v>
      </c>
      <c r="I95">
        <v>174441</v>
      </c>
      <c r="J95">
        <v>54527</v>
      </c>
      <c r="K95">
        <v>506667557</v>
      </c>
      <c r="L95">
        <v>947196</v>
      </c>
      <c r="M95" t="s">
        <v>8165</v>
      </c>
    </row>
    <row r="96" spans="1:13" x14ac:dyDescent="0.25">
      <c r="A96">
        <v>95</v>
      </c>
      <c r="B96" t="str">
        <f>_xlfn.XLOOKUP(Stores[[#This Row],[StateCode]],'Regions'!A:A,'Regions'!C:C)</f>
        <v>West</v>
      </c>
      <c r="C96" t="s">
        <v>8174</v>
      </c>
      <c r="D96" t="s">
        <v>8175</v>
      </c>
      <c r="E96" t="s">
        <v>8163</v>
      </c>
      <c r="F96" t="s">
        <v>8164</v>
      </c>
      <c r="G96" t="s">
        <v>8033</v>
      </c>
      <c r="H96">
        <v>682545</v>
      </c>
      <c r="I96">
        <v>275795</v>
      </c>
      <c r="J96">
        <v>53637</v>
      </c>
      <c r="K96">
        <v>397133930</v>
      </c>
      <c r="L96">
        <v>4225831</v>
      </c>
      <c r="M96" t="s">
        <v>8165</v>
      </c>
    </row>
    <row r="97" spans="1:13" x14ac:dyDescent="0.25">
      <c r="A97">
        <v>96</v>
      </c>
      <c r="B97" t="str">
        <f>_xlfn.XLOOKUP(Stores[[#This Row],[StateCode]],'Regions'!A:A,'Regions'!C:C)</f>
        <v>West</v>
      </c>
      <c r="C97" t="s">
        <v>8176</v>
      </c>
      <c r="D97" t="s">
        <v>8177</v>
      </c>
      <c r="E97" t="s">
        <v>8163</v>
      </c>
      <c r="F97" t="s">
        <v>8164</v>
      </c>
      <c r="G97" t="s">
        <v>8033</v>
      </c>
      <c r="H97">
        <v>161175</v>
      </c>
      <c r="I97">
        <v>58918</v>
      </c>
      <c r="J97">
        <v>55647</v>
      </c>
      <c r="K97">
        <v>144576803</v>
      </c>
      <c r="L97">
        <v>3196479</v>
      </c>
      <c r="M97" t="s">
        <v>8165</v>
      </c>
    </row>
    <row r="98" spans="1:13" x14ac:dyDescent="0.25">
      <c r="A98">
        <v>97</v>
      </c>
      <c r="B98" t="str">
        <f>_xlfn.XLOOKUP(Stores[[#This Row],[StateCode]],'Regions'!A:A,'Regions'!C:C)</f>
        <v>West</v>
      </c>
      <c r="C98" t="s">
        <v>8178</v>
      </c>
      <c r="D98" t="s">
        <v>8179</v>
      </c>
      <c r="E98" t="s">
        <v>8163</v>
      </c>
      <c r="F98" t="s">
        <v>8164</v>
      </c>
      <c r="G98" t="s">
        <v>8033</v>
      </c>
      <c r="H98">
        <v>100883</v>
      </c>
      <c r="I98">
        <v>33774</v>
      </c>
      <c r="J98">
        <v>48813</v>
      </c>
      <c r="K98">
        <v>123893579</v>
      </c>
      <c r="L98">
        <v>314890</v>
      </c>
      <c r="M98" t="s">
        <v>8165</v>
      </c>
    </row>
    <row r="99" spans="1:13" x14ac:dyDescent="0.25">
      <c r="A99">
        <v>98</v>
      </c>
      <c r="B99" t="str">
        <f>_xlfn.XLOOKUP(Stores[[#This Row],[StateCode]],'Regions'!A:A,'Regions'!C:C)</f>
        <v>West</v>
      </c>
      <c r="C99" t="s">
        <v>8180</v>
      </c>
      <c r="D99" t="s">
        <v>8181</v>
      </c>
      <c r="E99" t="s">
        <v>8163</v>
      </c>
      <c r="F99" t="s">
        <v>8164</v>
      </c>
      <c r="G99" t="s">
        <v>8088</v>
      </c>
      <c r="H99">
        <v>101350</v>
      </c>
      <c r="I99">
        <v>37157</v>
      </c>
      <c r="J99">
        <v>108570</v>
      </c>
      <c r="K99">
        <v>62856809</v>
      </c>
      <c r="L99">
        <v>70330</v>
      </c>
      <c r="M99" t="s">
        <v>8165</v>
      </c>
    </row>
    <row r="100" spans="1:13" x14ac:dyDescent="0.25">
      <c r="A100">
        <v>99</v>
      </c>
      <c r="B100" t="str">
        <f>_xlfn.XLOOKUP(Stores[[#This Row],[StateCode]],'Regions'!A:A,'Regions'!C:C)</f>
        <v>West</v>
      </c>
      <c r="C100" t="s">
        <v>8182</v>
      </c>
      <c r="D100" t="s">
        <v>8183</v>
      </c>
      <c r="E100" t="s">
        <v>8163</v>
      </c>
      <c r="F100" t="s">
        <v>8164</v>
      </c>
      <c r="G100" t="s">
        <v>8033</v>
      </c>
      <c r="H100">
        <v>152597</v>
      </c>
      <c r="I100">
        <v>63159</v>
      </c>
      <c r="J100">
        <v>56954</v>
      </c>
      <c r="K100">
        <v>111039036</v>
      </c>
      <c r="L100">
        <v>3056315</v>
      </c>
      <c r="M100" t="s">
        <v>8165</v>
      </c>
    </row>
    <row r="101" spans="1:13" x14ac:dyDescent="0.25">
      <c r="A101">
        <v>100</v>
      </c>
      <c r="B101" t="str">
        <f>_xlfn.XLOOKUP(Stores[[#This Row],[StateCode]],'Regions'!A:A,'Regions'!C:C)</f>
        <v>West</v>
      </c>
      <c r="C101" t="s">
        <v>8184</v>
      </c>
      <c r="D101" t="s">
        <v>8185</v>
      </c>
      <c r="E101" t="s">
        <v>8163</v>
      </c>
      <c r="F101" t="s">
        <v>8164</v>
      </c>
      <c r="G101" t="s">
        <v>8033</v>
      </c>
      <c r="H101">
        <v>109412</v>
      </c>
      <c r="I101">
        <v>43249</v>
      </c>
      <c r="J101">
        <v>34550</v>
      </c>
      <c r="K101">
        <v>138802381</v>
      </c>
      <c r="L101">
        <v>2033674</v>
      </c>
      <c r="M101" t="s">
        <v>8165</v>
      </c>
    </row>
    <row r="102" spans="1:13" x14ac:dyDescent="0.25">
      <c r="A102">
        <v>101</v>
      </c>
      <c r="B102" t="str">
        <f>_xlfn.XLOOKUP(Stores[[#This Row],[StateCode]],'Regions'!A:A,'Regions'!C:C)</f>
        <v>West</v>
      </c>
      <c r="C102" t="s">
        <v>8186</v>
      </c>
      <c r="D102" t="s">
        <v>8187</v>
      </c>
      <c r="E102" t="s">
        <v>8163</v>
      </c>
      <c r="F102" t="s">
        <v>8164</v>
      </c>
      <c r="G102" t="s">
        <v>8033</v>
      </c>
      <c r="H102">
        <v>133451</v>
      </c>
      <c r="I102">
        <v>42679</v>
      </c>
      <c r="J102">
        <v>66948</v>
      </c>
      <c r="K102">
        <v>92549444</v>
      </c>
      <c r="L102">
        <v>2767648</v>
      </c>
      <c r="M102" t="s">
        <v>8165</v>
      </c>
    </row>
    <row r="103" spans="1:13" x14ac:dyDescent="0.25">
      <c r="A103">
        <v>102</v>
      </c>
      <c r="B103" t="str">
        <f>_xlfn.XLOOKUP(Stores[[#This Row],[StateCode]],'Regions'!A:A,'Regions'!C:C)</f>
        <v>West</v>
      </c>
      <c r="C103" t="s">
        <v>8188</v>
      </c>
      <c r="D103" t="s">
        <v>8162</v>
      </c>
      <c r="E103" t="s">
        <v>8163</v>
      </c>
      <c r="F103" t="s">
        <v>8164</v>
      </c>
      <c r="G103" t="s">
        <v>8033</v>
      </c>
      <c r="H103">
        <v>113130</v>
      </c>
      <c r="I103">
        <v>42239</v>
      </c>
      <c r="J103">
        <v>67081</v>
      </c>
      <c r="K103">
        <v>82177513</v>
      </c>
      <c r="L103">
        <v>6010635</v>
      </c>
      <c r="M103" t="s">
        <v>8165</v>
      </c>
    </row>
    <row r="104" spans="1:13" x14ac:dyDescent="0.25">
      <c r="A104">
        <v>103</v>
      </c>
      <c r="B104" t="str">
        <f>_xlfn.XLOOKUP(Stores[[#This Row],[StateCode]],'Regions'!A:A,'Regions'!C:C)</f>
        <v>Northeast</v>
      </c>
      <c r="C104" t="s">
        <v>8189</v>
      </c>
      <c r="D104" t="s">
        <v>8190</v>
      </c>
      <c r="E104" t="s">
        <v>8191</v>
      </c>
      <c r="F104" t="s">
        <v>8192</v>
      </c>
      <c r="G104" t="s">
        <v>8033</v>
      </c>
      <c r="H104">
        <v>147629</v>
      </c>
      <c r="I104">
        <v>50367</v>
      </c>
      <c r="J104">
        <v>41801</v>
      </c>
      <c r="K104">
        <v>41591056</v>
      </c>
      <c r="L104">
        <v>8721419</v>
      </c>
      <c r="M104" t="s">
        <v>8193</v>
      </c>
    </row>
    <row r="105" spans="1:13" x14ac:dyDescent="0.25">
      <c r="A105">
        <v>104</v>
      </c>
      <c r="B105" t="str">
        <f>_xlfn.XLOOKUP(Stores[[#This Row],[StateCode]],'Regions'!A:A,'Regions'!C:C)</f>
        <v>Northeast</v>
      </c>
      <c r="C105" t="s">
        <v>8194</v>
      </c>
      <c r="D105" t="s">
        <v>8190</v>
      </c>
      <c r="E105" t="s">
        <v>8191</v>
      </c>
      <c r="F105" t="s">
        <v>8192</v>
      </c>
      <c r="G105" t="s">
        <v>8051</v>
      </c>
      <c r="H105">
        <v>147629</v>
      </c>
      <c r="I105">
        <v>50367</v>
      </c>
      <c r="J105">
        <v>41801</v>
      </c>
      <c r="K105">
        <v>41591056</v>
      </c>
      <c r="L105">
        <v>8721419</v>
      </c>
      <c r="M105" t="s">
        <v>8193</v>
      </c>
    </row>
    <row r="106" spans="1:13" x14ac:dyDescent="0.25">
      <c r="A106">
        <v>105</v>
      </c>
      <c r="B106" t="str">
        <f>_xlfn.XLOOKUP(Stores[[#This Row],[StateCode]],'Regions'!A:A,'Regions'!C:C)</f>
        <v>Northeast</v>
      </c>
      <c r="C106" t="s">
        <v>8195</v>
      </c>
      <c r="D106" t="s">
        <v>8196</v>
      </c>
      <c r="E106" t="s">
        <v>8191</v>
      </c>
      <c r="F106" t="s">
        <v>8192</v>
      </c>
      <c r="G106" t="s">
        <v>8033</v>
      </c>
      <c r="H106">
        <v>124006</v>
      </c>
      <c r="I106">
        <v>45239</v>
      </c>
      <c r="J106">
        <v>30630</v>
      </c>
      <c r="K106">
        <v>45016120</v>
      </c>
      <c r="L106">
        <v>1748078</v>
      </c>
      <c r="M106" t="s">
        <v>8193</v>
      </c>
    </row>
    <row r="107" spans="1:13" x14ac:dyDescent="0.25">
      <c r="A107">
        <v>106</v>
      </c>
      <c r="B107" t="str">
        <f>_xlfn.XLOOKUP(Stores[[#This Row],[StateCode]],'Regions'!A:A,'Regions'!C:C)</f>
        <v>Northeast</v>
      </c>
      <c r="C107" t="s">
        <v>8197</v>
      </c>
      <c r="D107" t="s">
        <v>8196</v>
      </c>
      <c r="E107" t="s">
        <v>8191</v>
      </c>
      <c r="F107" t="s">
        <v>8192</v>
      </c>
      <c r="G107" t="s">
        <v>8051</v>
      </c>
      <c r="H107">
        <v>124006</v>
      </c>
      <c r="I107">
        <v>45239</v>
      </c>
      <c r="J107">
        <v>30630</v>
      </c>
      <c r="K107">
        <v>45016120</v>
      </c>
      <c r="L107">
        <v>1748078</v>
      </c>
      <c r="M107" t="s">
        <v>8193</v>
      </c>
    </row>
    <row r="108" spans="1:13" x14ac:dyDescent="0.25">
      <c r="A108">
        <v>107</v>
      </c>
      <c r="B108" t="str">
        <f>_xlfn.XLOOKUP(Stores[[#This Row],[StateCode]],'Regions'!A:A,'Regions'!C:C)</f>
        <v>Northeast</v>
      </c>
      <c r="C108" t="s">
        <v>8198</v>
      </c>
      <c r="D108" t="s">
        <v>8199</v>
      </c>
      <c r="E108" t="s">
        <v>8191</v>
      </c>
      <c r="F108" t="s">
        <v>8192</v>
      </c>
      <c r="G108" t="s">
        <v>8033</v>
      </c>
      <c r="H108">
        <v>130322</v>
      </c>
      <c r="I108">
        <v>49771</v>
      </c>
      <c r="J108">
        <v>37192</v>
      </c>
      <c r="K108">
        <v>48407373</v>
      </c>
      <c r="L108">
        <v>3739487</v>
      </c>
      <c r="M108" t="s">
        <v>8193</v>
      </c>
    </row>
    <row r="109" spans="1:13" x14ac:dyDescent="0.25">
      <c r="A109">
        <v>108</v>
      </c>
      <c r="B109" t="str">
        <f>_xlfn.XLOOKUP(Stores[[#This Row],[StateCode]],'Regions'!A:A,'Regions'!C:C)</f>
        <v>Northeast</v>
      </c>
      <c r="C109" t="s">
        <v>8200</v>
      </c>
      <c r="D109" t="s">
        <v>8199</v>
      </c>
      <c r="E109" t="s">
        <v>8191</v>
      </c>
      <c r="F109" t="s">
        <v>8192</v>
      </c>
      <c r="G109" t="s">
        <v>8051</v>
      </c>
      <c r="H109">
        <v>130322</v>
      </c>
      <c r="I109">
        <v>49771</v>
      </c>
      <c r="J109">
        <v>37192</v>
      </c>
      <c r="K109">
        <v>48407373</v>
      </c>
      <c r="L109">
        <v>3739487</v>
      </c>
      <c r="M109" t="s">
        <v>8193</v>
      </c>
    </row>
    <row r="110" spans="1:13" x14ac:dyDescent="0.25">
      <c r="A110">
        <v>109</v>
      </c>
      <c r="B110" t="str">
        <f>_xlfn.XLOOKUP(Stores[[#This Row],[StateCode]],'Regions'!A:A,'Regions'!C:C)</f>
        <v>Northeast</v>
      </c>
      <c r="C110" t="s">
        <v>8201</v>
      </c>
      <c r="D110" t="s">
        <v>8190</v>
      </c>
      <c r="E110" t="s">
        <v>8191</v>
      </c>
      <c r="F110" t="s">
        <v>8192</v>
      </c>
      <c r="G110" t="s">
        <v>8033</v>
      </c>
      <c r="H110">
        <v>128874</v>
      </c>
      <c r="I110">
        <v>46974</v>
      </c>
      <c r="J110">
        <v>79359</v>
      </c>
      <c r="K110">
        <v>97430571</v>
      </c>
      <c r="L110">
        <v>37323740</v>
      </c>
      <c r="M110" t="s">
        <v>8193</v>
      </c>
    </row>
    <row r="111" spans="1:13" x14ac:dyDescent="0.25">
      <c r="A111">
        <v>110</v>
      </c>
      <c r="B111" t="str">
        <f>_xlfn.XLOOKUP(Stores[[#This Row],[StateCode]],'Regions'!A:A,'Regions'!C:C)</f>
        <v>Northeast</v>
      </c>
      <c r="C111" t="s">
        <v>8202</v>
      </c>
      <c r="D111" t="s">
        <v>8190</v>
      </c>
      <c r="E111" t="s">
        <v>8191</v>
      </c>
      <c r="F111" t="s">
        <v>8192</v>
      </c>
      <c r="G111" t="s">
        <v>8051</v>
      </c>
      <c r="H111">
        <v>128874</v>
      </c>
      <c r="I111">
        <v>46974</v>
      </c>
      <c r="J111">
        <v>79359</v>
      </c>
      <c r="K111">
        <v>97430571</v>
      </c>
      <c r="L111">
        <v>37323740</v>
      </c>
      <c r="M111" t="s">
        <v>8193</v>
      </c>
    </row>
    <row r="112" spans="1:13" x14ac:dyDescent="0.25">
      <c r="A112">
        <v>111</v>
      </c>
      <c r="B112" t="str">
        <f>_xlfn.XLOOKUP(Stores[[#This Row],[StateCode]],'Regions'!A:A,'Regions'!C:C)</f>
        <v>Northeast</v>
      </c>
      <c r="C112" t="s">
        <v>8203</v>
      </c>
      <c r="D112" t="s">
        <v>8199</v>
      </c>
      <c r="E112" t="s">
        <v>8191</v>
      </c>
      <c r="F112" t="s">
        <v>8192</v>
      </c>
      <c r="G112" t="s">
        <v>8033</v>
      </c>
      <c r="H112">
        <v>108802</v>
      </c>
      <c r="I112">
        <v>40213</v>
      </c>
      <c r="J112">
        <v>40467</v>
      </c>
      <c r="K112">
        <v>73880017</v>
      </c>
      <c r="L112">
        <v>1086045</v>
      </c>
      <c r="M112" t="s">
        <v>8193</v>
      </c>
    </row>
    <row r="113" spans="1:13" x14ac:dyDescent="0.25">
      <c r="A113">
        <v>112</v>
      </c>
      <c r="B113" t="str">
        <f>_xlfn.XLOOKUP(Stores[[#This Row],[StateCode]],'Regions'!A:A,'Regions'!C:C)</f>
        <v>Northeast</v>
      </c>
      <c r="C113" t="s">
        <v>8204</v>
      </c>
      <c r="D113" t="s">
        <v>8199</v>
      </c>
      <c r="E113" t="s">
        <v>8191</v>
      </c>
      <c r="F113" t="s">
        <v>8192</v>
      </c>
      <c r="G113" t="s">
        <v>8051</v>
      </c>
      <c r="H113">
        <v>108802</v>
      </c>
      <c r="I113">
        <v>40213</v>
      </c>
      <c r="J113">
        <v>40467</v>
      </c>
      <c r="K113">
        <v>73880017</v>
      </c>
      <c r="L113">
        <v>1086045</v>
      </c>
      <c r="M113" t="s">
        <v>8193</v>
      </c>
    </row>
    <row r="114" spans="1:13" x14ac:dyDescent="0.25">
      <c r="A114">
        <v>113</v>
      </c>
      <c r="B114" t="str">
        <f>_xlfn.XLOOKUP(Stores[[#This Row],[StateCode]],'Regions'!A:A,'Regions'!C:C)</f>
        <v>South</v>
      </c>
      <c r="C114" t="s">
        <v>8205</v>
      </c>
      <c r="D114" t="s">
        <v>8206</v>
      </c>
      <c r="E114" t="s">
        <v>8207</v>
      </c>
      <c r="F114" t="s">
        <v>8206</v>
      </c>
      <c r="G114" t="s">
        <v>8033</v>
      </c>
      <c r="H114">
        <v>672228</v>
      </c>
      <c r="I114">
        <v>273390</v>
      </c>
      <c r="J114">
        <v>70848</v>
      </c>
      <c r="K114">
        <v>158364992</v>
      </c>
      <c r="L114">
        <v>18633403</v>
      </c>
      <c r="M114" t="s">
        <v>8193</v>
      </c>
    </row>
    <row r="115" spans="1:13" x14ac:dyDescent="0.25">
      <c r="A115">
        <v>114</v>
      </c>
      <c r="B115" t="str">
        <f>_xlfn.XLOOKUP(Stores[[#This Row],[StateCode]],'Regions'!A:A,'Regions'!C:C)</f>
        <v>South</v>
      </c>
      <c r="C115" t="s">
        <v>8208</v>
      </c>
      <c r="D115" t="s">
        <v>8209</v>
      </c>
      <c r="E115" t="s">
        <v>8210</v>
      </c>
      <c r="F115" t="s">
        <v>8211</v>
      </c>
      <c r="G115" t="s">
        <v>8088</v>
      </c>
      <c r="H115">
        <v>106604</v>
      </c>
      <c r="I115">
        <v>40453</v>
      </c>
      <c r="J115">
        <v>56464</v>
      </c>
      <c r="K115">
        <v>85738633</v>
      </c>
      <c r="L115">
        <v>4903052</v>
      </c>
      <c r="M115" t="s">
        <v>8193</v>
      </c>
    </row>
    <row r="116" spans="1:13" x14ac:dyDescent="0.25">
      <c r="A116">
        <v>115</v>
      </c>
      <c r="B116" t="str">
        <f>_xlfn.XLOOKUP(Stores[[#This Row],[StateCode]],'Regions'!A:A,'Regions'!C:C)</f>
        <v>South</v>
      </c>
      <c r="C116" t="s">
        <v>8212</v>
      </c>
      <c r="D116" t="s">
        <v>8213</v>
      </c>
      <c r="E116" t="s">
        <v>8210</v>
      </c>
      <c r="F116" t="s">
        <v>8211</v>
      </c>
      <c r="G116" t="s">
        <v>8033</v>
      </c>
      <c r="H116">
        <v>175229</v>
      </c>
      <c r="I116">
        <v>58967</v>
      </c>
      <c r="J116">
        <v>50536</v>
      </c>
      <c r="K116">
        <v>273544395</v>
      </c>
      <c r="L116">
        <v>35010453</v>
      </c>
      <c r="M116" t="s">
        <v>8193</v>
      </c>
    </row>
    <row r="117" spans="1:13" x14ac:dyDescent="0.25">
      <c r="A117">
        <v>116</v>
      </c>
      <c r="B117" t="str">
        <f>_xlfn.XLOOKUP(Stores[[#This Row],[StateCode]],'Regions'!A:A,'Regions'!C:C)</f>
        <v>South</v>
      </c>
      <c r="C117" t="s">
        <v>8214</v>
      </c>
      <c r="D117" t="s">
        <v>8215</v>
      </c>
      <c r="E117" t="s">
        <v>8210</v>
      </c>
      <c r="F117" t="s">
        <v>8211</v>
      </c>
      <c r="G117" t="s">
        <v>8033</v>
      </c>
      <c r="H117">
        <v>113003</v>
      </c>
      <c r="I117">
        <v>46234</v>
      </c>
      <c r="J117">
        <v>44198</v>
      </c>
      <c r="K117">
        <v>67027321</v>
      </c>
      <c r="L117">
        <v>36469162</v>
      </c>
      <c r="M117" t="s">
        <v>8193</v>
      </c>
    </row>
    <row r="118" spans="1:13" x14ac:dyDescent="0.25">
      <c r="A118">
        <v>117</v>
      </c>
      <c r="B118" t="str">
        <f>_xlfn.XLOOKUP(Stores[[#This Row],[StateCode]],'Regions'!A:A,'Regions'!C:C)</f>
        <v>South</v>
      </c>
      <c r="C118" t="s">
        <v>8216</v>
      </c>
      <c r="D118" t="s">
        <v>8217</v>
      </c>
      <c r="E118" t="s">
        <v>8210</v>
      </c>
      <c r="F118" t="s">
        <v>8211</v>
      </c>
      <c r="G118" t="s">
        <v>8033</v>
      </c>
      <c r="H118">
        <v>129485</v>
      </c>
      <c r="I118">
        <v>40571</v>
      </c>
      <c r="J118">
        <v>66430</v>
      </c>
      <c r="K118">
        <v>61625913</v>
      </c>
      <c r="L118">
        <v>520928</v>
      </c>
      <c r="M118" t="s">
        <v>8193</v>
      </c>
    </row>
    <row r="119" spans="1:13" x14ac:dyDescent="0.25">
      <c r="A119">
        <v>118</v>
      </c>
      <c r="B119" t="str">
        <f>_xlfn.XLOOKUP(Stores[[#This Row],[StateCode]],'Regions'!A:A,'Regions'!C:C)</f>
        <v>South</v>
      </c>
      <c r="C119" t="s">
        <v>8218</v>
      </c>
      <c r="D119" t="s">
        <v>8217</v>
      </c>
      <c r="E119" t="s">
        <v>8210</v>
      </c>
      <c r="F119" t="s">
        <v>8211</v>
      </c>
      <c r="G119" t="s">
        <v>8051</v>
      </c>
      <c r="H119">
        <v>100882</v>
      </c>
      <c r="I119">
        <v>33707</v>
      </c>
      <c r="J119">
        <v>59680</v>
      </c>
      <c r="K119">
        <v>90395673</v>
      </c>
      <c r="L119">
        <v>2163582</v>
      </c>
      <c r="M119" t="s">
        <v>8193</v>
      </c>
    </row>
    <row r="120" spans="1:13" x14ac:dyDescent="0.25">
      <c r="A120">
        <v>119</v>
      </c>
      <c r="B120" t="str">
        <f>_xlfn.XLOOKUP(Stores[[#This Row],[StateCode]],'Regions'!A:A,'Regions'!C:C)</f>
        <v>South</v>
      </c>
      <c r="C120" t="s">
        <v>8219</v>
      </c>
      <c r="D120" t="s">
        <v>8217</v>
      </c>
      <c r="E120" t="s">
        <v>8210</v>
      </c>
      <c r="F120" t="s">
        <v>8211</v>
      </c>
      <c r="G120" t="s">
        <v>8033</v>
      </c>
      <c r="H120">
        <v>178590</v>
      </c>
      <c r="I120">
        <v>73446</v>
      </c>
      <c r="J120">
        <v>50778</v>
      </c>
      <c r="K120">
        <v>89672308</v>
      </c>
      <c r="L120">
        <v>4372775</v>
      </c>
      <c r="M120" t="s">
        <v>8193</v>
      </c>
    </row>
    <row r="121" spans="1:13" x14ac:dyDescent="0.25">
      <c r="A121">
        <v>120</v>
      </c>
      <c r="B121" t="str">
        <f>_xlfn.XLOOKUP(Stores[[#This Row],[StateCode]],'Regions'!A:A,'Regions'!C:C)</f>
        <v>South</v>
      </c>
      <c r="C121" t="s">
        <v>8220</v>
      </c>
      <c r="D121" t="s">
        <v>8221</v>
      </c>
      <c r="E121" t="s">
        <v>8210</v>
      </c>
      <c r="F121" t="s">
        <v>8211</v>
      </c>
      <c r="G121" t="s">
        <v>8033</v>
      </c>
      <c r="H121">
        <v>130128</v>
      </c>
      <c r="I121">
        <v>47968</v>
      </c>
      <c r="J121">
        <v>31818</v>
      </c>
      <c r="K121">
        <v>161411152</v>
      </c>
      <c r="L121">
        <v>3017660</v>
      </c>
      <c r="M121" t="s">
        <v>8193</v>
      </c>
    </row>
    <row r="122" spans="1:13" x14ac:dyDescent="0.25">
      <c r="A122">
        <v>121</v>
      </c>
      <c r="B122" t="str">
        <f>_xlfn.XLOOKUP(Stores[[#This Row],[StateCode]],'Regions'!A:A,'Regions'!C:C)</f>
        <v>South</v>
      </c>
      <c r="C122" t="s">
        <v>8222</v>
      </c>
      <c r="D122" t="s">
        <v>8223</v>
      </c>
      <c r="E122" t="s">
        <v>8210</v>
      </c>
      <c r="F122" t="s">
        <v>8211</v>
      </c>
      <c r="G122" t="s">
        <v>8033</v>
      </c>
      <c r="H122">
        <v>237069</v>
      </c>
      <c r="I122">
        <v>69219</v>
      </c>
      <c r="J122">
        <v>29249</v>
      </c>
      <c r="K122">
        <v>55623172</v>
      </c>
      <c r="L122">
        <v>3481216</v>
      </c>
      <c r="M122" t="s">
        <v>8193</v>
      </c>
    </row>
    <row r="123" spans="1:13" x14ac:dyDescent="0.25">
      <c r="A123">
        <v>122</v>
      </c>
      <c r="B123" t="str">
        <f>_xlfn.XLOOKUP(Stores[[#This Row],[StateCode]],'Regions'!A:A,'Regions'!C:C)</f>
        <v>South</v>
      </c>
      <c r="C123" t="s">
        <v>8224</v>
      </c>
      <c r="D123" t="s">
        <v>8217</v>
      </c>
      <c r="E123" t="s">
        <v>8210</v>
      </c>
      <c r="F123" t="s">
        <v>8211</v>
      </c>
      <c r="G123" t="s">
        <v>8033</v>
      </c>
      <c r="H123">
        <v>149728</v>
      </c>
      <c r="I123">
        <v>55823</v>
      </c>
      <c r="J123">
        <v>46791</v>
      </c>
      <c r="K123">
        <v>70639073</v>
      </c>
      <c r="L123">
        <v>8937087</v>
      </c>
      <c r="M123" t="s">
        <v>8193</v>
      </c>
    </row>
    <row r="124" spans="1:13" x14ac:dyDescent="0.25">
      <c r="A124">
        <v>123</v>
      </c>
      <c r="B124" t="str">
        <f>_xlfn.XLOOKUP(Stores[[#This Row],[StateCode]],'Regions'!A:A,'Regions'!C:C)</f>
        <v>South</v>
      </c>
      <c r="C124" t="s">
        <v>8225</v>
      </c>
      <c r="D124" t="s">
        <v>8226</v>
      </c>
      <c r="E124" t="s">
        <v>8210</v>
      </c>
      <c r="F124" t="s">
        <v>8211</v>
      </c>
      <c r="G124" t="s">
        <v>8033</v>
      </c>
      <c r="H124">
        <v>868031</v>
      </c>
      <c r="I124">
        <v>318575</v>
      </c>
      <c r="J124">
        <v>46764</v>
      </c>
      <c r="K124">
        <v>1935873371</v>
      </c>
      <c r="L124">
        <v>329424471</v>
      </c>
      <c r="M124" t="s">
        <v>8193</v>
      </c>
    </row>
    <row r="125" spans="1:13" x14ac:dyDescent="0.25">
      <c r="A125">
        <v>124</v>
      </c>
      <c r="B125" t="str">
        <f>_xlfn.XLOOKUP(Stores[[#This Row],[StateCode]],'Regions'!A:A,'Regions'!C:C)</f>
        <v>South</v>
      </c>
      <c r="C125" t="s">
        <v>8227</v>
      </c>
      <c r="D125" t="s">
        <v>8228</v>
      </c>
      <c r="E125" t="s">
        <v>8210</v>
      </c>
      <c r="F125" t="s">
        <v>8211</v>
      </c>
      <c r="G125" t="s">
        <v>8033</v>
      </c>
      <c r="H125">
        <v>104401</v>
      </c>
      <c r="I125">
        <v>39376</v>
      </c>
      <c r="J125">
        <v>39706</v>
      </c>
      <c r="K125">
        <v>170700664</v>
      </c>
      <c r="L125">
        <v>23355418</v>
      </c>
      <c r="M125" t="s">
        <v>8193</v>
      </c>
    </row>
    <row r="126" spans="1:13" x14ac:dyDescent="0.25">
      <c r="A126">
        <v>125</v>
      </c>
      <c r="B126" t="str">
        <f>_xlfn.XLOOKUP(Stores[[#This Row],[StateCode]],'Regions'!A:A,'Regions'!C:C)</f>
        <v>South</v>
      </c>
      <c r="C126" t="s">
        <v>8229</v>
      </c>
      <c r="D126" t="s">
        <v>8213</v>
      </c>
      <c r="E126" t="s">
        <v>8210</v>
      </c>
      <c r="F126" t="s">
        <v>8211</v>
      </c>
      <c r="G126" t="s">
        <v>8088</v>
      </c>
      <c r="H126">
        <v>106747</v>
      </c>
      <c r="I126">
        <v>31831</v>
      </c>
      <c r="J126">
        <v>40226</v>
      </c>
      <c r="K126">
        <v>239916420</v>
      </c>
      <c r="L126">
        <v>3912093</v>
      </c>
      <c r="M126" t="s">
        <v>8193</v>
      </c>
    </row>
    <row r="127" spans="1:13" x14ac:dyDescent="0.25">
      <c r="A127">
        <v>126</v>
      </c>
      <c r="B127" t="str">
        <f>_xlfn.XLOOKUP(Stores[[#This Row],[StateCode]],'Regions'!A:A,'Regions'!C:C)</f>
        <v>South</v>
      </c>
      <c r="C127" t="s">
        <v>8230</v>
      </c>
      <c r="D127" t="s">
        <v>8223</v>
      </c>
      <c r="E127" t="s">
        <v>8210</v>
      </c>
      <c r="F127" t="s">
        <v>8211</v>
      </c>
      <c r="G127" t="s">
        <v>8033</v>
      </c>
      <c r="H127">
        <v>441003</v>
      </c>
      <c r="I127">
        <v>157347</v>
      </c>
      <c r="J127">
        <v>31051</v>
      </c>
      <c r="K127">
        <v>93204587</v>
      </c>
      <c r="L127">
        <v>51995800</v>
      </c>
      <c r="M127" t="s">
        <v>8193</v>
      </c>
    </row>
    <row r="128" spans="1:13" x14ac:dyDescent="0.25">
      <c r="A128">
        <v>127</v>
      </c>
      <c r="B128" t="str">
        <f>_xlfn.XLOOKUP(Stores[[#This Row],[StateCode]],'Regions'!A:A,'Regions'!C:C)</f>
        <v>South</v>
      </c>
      <c r="C128" t="s">
        <v>8231</v>
      </c>
      <c r="D128" t="s">
        <v>8223</v>
      </c>
      <c r="E128" t="s">
        <v>8210</v>
      </c>
      <c r="F128" t="s">
        <v>8211</v>
      </c>
      <c r="G128" t="s">
        <v>8033</v>
      </c>
      <c r="H128">
        <v>113187</v>
      </c>
      <c r="I128">
        <v>31003</v>
      </c>
      <c r="J128">
        <v>38253</v>
      </c>
      <c r="K128">
        <v>47236363</v>
      </c>
      <c r="L128">
        <v>2016214</v>
      </c>
      <c r="M128" t="s">
        <v>8193</v>
      </c>
    </row>
    <row r="129" spans="1:13" x14ac:dyDescent="0.25">
      <c r="A129">
        <v>128</v>
      </c>
      <c r="B129" t="str">
        <f>_xlfn.XLOOKUP(Stores[[#This Row],[StateCode]],'Regions'!A:A,'Regions'!C:C)</f>
        <v>South</v>
      </c>
      <c r="C129" t="s">
        <v>8232</v>
      </c>
      <c r="D129" t="s">
        <v>8217</v>
      </c>
      <c r="E129" t="s">
        <v>8210</v>
      </c>
      <c r="F129" t="s">
        <v>8211</v>
      </c>
      <c r="G129" t="s">
        <v>8033</v>
      </c>
      <c r="H129">
        <v>137132</v>
      </c>
      <c r="I129">
        <v>38474</v>
      </c>
      <c r="J129">
        <v>65282</v>
      </c>
      <c r="K129">
        <v>76095016</v>
      </c>
      <c r="L129">
        <v>4917826</v>
      </c>
      <c r="M129" t="s">
        <v>8193</v>
      </c>
    </row>
    <row r="130" spans="1:13" x14ac:dyDescent="0.25">
      <c r="A130">
        <v>129</v>
      </c>
      <c r="B130" t="str">
        <f>_xlfn.XLOOKUP(Stores[[#This Row],[StateCode]],'Regions'!A:A,'Regions'!C:C)</f>
        <v>South</v>
      </c>
      <c r="C130" t="s">
        <v>8233</v>
      </c>
      <c r="D130" t="s">
        <v>8063</v>
      </c>
      <c r="E130" t="s">
        <v>8210</v>
      </c>
      <c r="F130" t="s">
        <v>8211</v>
      </c>
      <c r="G130" t="s">
        <v>8033</v>
      </c>
      <c r="H130">
        <v>270934</v>
      </c>
      <c r="I130">
        <v>105359</v>
      </c>
      <c r="J130">
        <v>42318</v>
      </c>
      <c r="K130">
        <v>272512582</v>
      </c>
      <c r="L130">
        <v>22100434</v>
      </c>
      <c r="M130" t="s">
        <v>8193</v>
      </c>
    </row>
    <row r="131" spans="1:13" x14ac:dyDescent="0.25">
      <c r="A131">
        <v>130</v>
      </c>
      <c r="B131" t="str">
        <f>_xlfn.XLOOKUP(Stores[[#This Row],[StateCode]],'Regions'!A:A,'Regions'!C:C)</f>
        <v>South</v>
      </c>
      <c r="C131" t="s">
        <v>8234</v>
      </c>
      <c r="D131" t="s">
        <v>8235</v>
      </c>
      <c r="E131" t="s">
        <v>8210</v>
      </c>
      <c r="F131" t="s">
        <v>8211</v>
      </c>
      <c r="G131" t="s">
        <v>8033</v>
      </c>
      <c r="H131">
        <v>107888</v>
      </c>
      <c r="I131">
        <v>37821</v>
      </c>
      <c r="J131">
        <v>43163</v>
      </c>
      <c r="K131">
        <v>170217927</v>
      </c>
      <c r="L131">
        <v>8124203</v>
      </c>
      <c r="M131" t="s">
        <v>8193</v>
      </c>
    </row>
    <row r="132" spans="1:13" x14ac:dyDescent="0.25">
      <c r="A132">
        <v>131</v>
      </c>
      <c r="B132" t="str">
        <f>_xlfn.XLOOKUP(Stores[[#This Row],[StateCode]],'Regions'!A:A,'Regions'!C:C)</f>
        <v>South</v>
      </c>
      <c r="C132" t="s">
        <v>8236</v>
      </c>
      <c r="D132" t="s">
        <v>8217</v>
      </c>
      <c r="E132" t="s">
        <v>8210</v>
      </c>
      <c r="F132" t="s">
        <v>8211</v>
      </c>
      <c r="G132" t="s">
        <v>8033</v>
      </c>
      <c r="H132">
        <v>166611</v>
      </c>
      <c r="I132">
        <v>56171</v>
      </c>
      <c r="J132">
        <v>61279</v>
      </c>
      <c r="K132">
        <v>85539498</v>
      </c>
      <c r="L132">
        <v>5033092</v>
      </c>
      <c r="M132" t="s">
        <v>8193</v>
      </c>
    </row>
    <row r="133" spans="1:13" x14ac:dyDescent="0.25">
      <c r="A133">
        <v>132</v>
      </c>
      <c r="B133" t="str">
        <f>_xlfn.XLOOKUP(Stores[[#This Row],[StateCode]],'Regions'!A:A,'Regions'!C:C)</f>
        <v>South</v>
      </c>
      <c r="C133" t="s">
        <v>8237</v>
      </c>
      <c r="D133" t="s">
        <v>8217</v>
      </c>
      <c r="E133" t="s">
        <v>8210</v>
      </c>
      <c r="F133" t="s">
        <v>8211</v>
      </c>
      <c r="G133" t="s">
        <v>8033</v>
      </c>
      <c r="H133">
        <v>107762</v>
      </c>
      <c r="I133">
        <v>41422</v>
      </c>
      <c r="J133">
        <v>41321</v>
      </c>
      <c r="K133">
        <v>62261002</v>
      </c>
      <c r="L133">
        <v>1737713</v>
      </c>
      <c r="M133" t="s">
        <v>8193</v>
      </c>
    </row>
    <row r="134" spans="1:13" x14ac:dyDescent="0.25">
      <c r="A134">
        <v>133</v>
      </c>
      <c r="B134" t="str">
        <f>_xlfn.XLOOKUP(Stores[[#This Row],[StateCode]],'Regions'!A:A,'Regions'!C:C)</f>
        <v>South</v>
      </c>
      <c r="C134" t="s">
        <v>8238</v>
      </c>
      <c r="D134" t="s">
        <v>8239</v>
      </c>
      <c r="E134" t="s">
        <v>8210</v>
      </c>
      <c r="F134" t="s">
        <v>8211</v>
      </c>
      <c r="G134" t="s">
        <v>8033</v>
      </c>
      <c r="H134">
        <v>179413</v>
      </c>
      <c r="I134">
        <v>59221</v>
      </c>
      <c r="J134">
        <v>49813</v>
      </c>
      <c r="K134">
        <v>307920898</v>
      </c>
      <c r="L134">
        <v>4193519</v>
      </c>
      <c r="M134" t="s">
        <v>8193</v>
      </c>
    </row>
    <row r="135" spans="1:13" x14ac:dyDescent="0.25">
      <c r="A135">
        <v>134</v>
      </c>
      <c r="B135" t="str">
        <f>_xlfn.XLOOKUP(Stores[[#This Row],[StateCode]],'Regions'!A:A,'Regions'!C:C)</f>
        <v>South</v>
      </c>
      <c r="C135" t="s">
        <v>8240</v>
      </c>
      <c r="D135" t="s">
        <v>8241</v>
      </c>
      <c r="E135" t="s">
        <v>8210</v>
      </c>
      <c r="F135" t="s">
        <v>8211</v>
      </c>
      <c r="G135" t="s">
        <v>8088</v>
      </c>
      <c r="H135">
        <v>100270</v>
      </c>
      <c r="I135">
        <v>39038</v>
      </c>
      <c r="J135">
        <v>41308</v>
      </c>
      <c r="K135">
        <v>154983928</v>
      </c>
      <c r="L135">
        <v>6194314</v>
      </c>
      <c r="M135" t="s">
        <v>8193</v>
      </c>
    </row>
    <row r="136" spans="1:13" x14ac:dyDescent="0.25">
      <c r="A136">
        <v>135</v>
      </c>
      <c r="B136" t="str">
        <f>_xlfn.XLOOKUP(Stores[[#This Row],[StateCode]],'Regions'!A:A,'Regions'!C:C)</f>
        <v>South</v>
      </c>
      <c r="C136" t="s">
        <v>8242</v>
      </c>
      <c r="D136" t="s">
        <v>8215</v>
      </c>
      <c r="E136" t="s">
        <v>8210</v>
      </c>
      <c r="F136" t="s">
        <v>8211</v>
      </c>
      <c r="G136" t="s">
        <v>8033</v>
      </c>
      <c r="H136">
        <v>257083</v>
      </c>
      <c r="I136">
        <v>105443</v>
      </c>
      <c r="J136">
        <v>45748</v>
      </c>
      <c r="K136">
        <v>159935822</v>
      </c>
      <c r="L136">
        <v>196559588</v>
      </c>
      <c r="M136" t="s">
        <v>8193</v>
      </c>
    </row>
    <row r="137" spans="1:13" x14ac:dyDescent="0.25">
      <c r="A137">
        <v>136</v>
      </c>
      <c r="B137" t="str">
        <f>_xlfn.XLOOKUP(Stores[[#This Row],[StateCode]],'Regions'!A:A,'Regions'!C:C)</f>
        <v>South</v>
      </c>
      <c r="C137" t="s">
        <v>8243</v>
      </c>
      <c r="D137" t="s">
        <v>8244</v>
      </c>
      <c r="E137" t="s">
        <v>8210</v>
      </c>
      <c r="F137" t="s">
        <v>8211</v>
      </c>
      <c r="G137" t="s">
        <v>8033</v>
      </c>
      <c r="H137">
        <v>189907</v>
      </c>
      <c r="I137">
        <v>74388</v>
      </c>
      <c r="J137">
        <v>39681</v>
      </c>
      <c r="K137">
        <v>260089732</v>
      </c>
      <c r="L137">
        <v>8300437</v>
      </c>
      <c r="M137" t="s">
        <v>8193</v>
      </c>
    </row>
    <row r="138" spans="1:13" x14ac:dyDescent="0.25">
      <c r="A138">
        <v>137</v>
      </c>
      <c r="B138" t="str">
        <f>_xlfn.XLOOKUP(Stores[[#This Row],[StateCode]],'Regions'!A:A,'Regions'!C:C)</f>
        <v>South</v>
      </c>
      <c r="C138" t="s">
        <v>8245</v>
      </c>
      <c r="D138" t="s">
        <v>8209</v>
      </c>
      <c r="E138" t="s">
        <v>8210</v>
      </c>
      <c r="F138" t="s">
        <v>8211</v>
      </c>
      <c r="G138" t="s">
        <v>8033</v>
      </c>
      <c r="H138">
        <v>369075</v>
      </c>
      <c r="I138">
        <v>142232</v>
      </c>
      <c r="J138">
        <v>44185</v>
      </c>
      <c r="K138">
        <v>293748385</v>
      </c>
      <c r="L138">
        <v>160056620</v>
      </c>
      <c r="M138" t="s">
        <v>8193</v>
      </c>
    </row>
    <row r="139" spans="1:13" x14ac:dyDescent="0.25">
      <c r="A139">
        <v>138</v>
      </c>
      <c r="B139" t="str">
        <f>_xlfn.XLOOKUP(Stores[[#This Row],[StateCode]],'Regions'!A:A,'Regions'!C:C)</f>
        <v>South</v>
      </c>
      <c r="C139" t="s">
        <v>8246</v>
      </c>
      <c r="D139" t="s">
        <v>8247</v>
      </c>
      <c r="E139" t="s">
        <v>8210</v>
      </c>
      <c r="F139" t="s">
        <v>8211</v>
      </c>
      <c r="G139" t="s">
        <v>8033</v>
      </c>
      <c r="H139">
        <v>106779</v>
      </c>
      <c r="I139">
        <v>41474</v>
      </c>
      <c r="J139">
        <v>45800</v>
      </c>
      <c r="K139">
        <v>142798170</v>
      </c>
      <c r="L139">
        <v>6628847</v>
      </c>
      <c r="M139" t="s">
        <v>8193</v>
      </c>
    </row>
    <row r="140" spans="1:13" x14ac:dyDescent="0.25">
      <c r="A140">
        <v>139</v>
      </c>
      <c r="B140" t="str">
        <f>_xlfn.XLOOKUP(Stores[[#This Row],[StateCode]],'Regions'!A:A,'Regions'!C:C)</f>
        <v>South</v>
      </c>
      <c r="C140" t="s">
        <v>8248</v>
      </c>
      <c r="D140" t="s">
        <v>8249</v>
      </c>
      <c r="E140" t="s">
        <v>8250</v>
      </c>
      <c r="F140" t="s">
        <v>8251</v>
      </c>
      <c r="G140" t="s">
        <v>8252</v>
      </c>
      <c r="H140">
        <v>123912</v>
      </c>
      <c r="I140">
        <v>45389</v>
      </c>
      <c r="J140">
        <v>39464</v>
      </c>
      <c r="K140">
        <v>308738452</v>
      </c>
      <c r="L140">
        <v>4741286</v>
      </c>
      <c r="M140" t="s">
        <v>8193</v>
      </c>
    </row>
    <row r="141" spans="1:13" x14ac:dyDescent="0.25">
      <c r="A141">
        <v>140</v>
      </c>
      <c r="B141" t="str">
        <f>_xlfn.XLOOKUP(Stores[[#This Row],[StateCode]],'Regions'!A:A,'Regions'!C:C)</f>
        <v>South</v>
      </c>
      <c r="C141" t="s">
        <v>8253</v>
      </c>
      <c r="D141" t="s">
        <v>8254</v>
      </c>
      <c r="E141" t="s">
        <v>8250</v>
      </c>
      <c r="F141" t="s">
        <v>8251</v>
      </c>
      <c r="G141" t="s">
        <v>8033</v>
      </c>
      <c r="H141">
        <v>463878</v>
      </c>
      <c r="I141">
        <v>185820</v>
      </c>
      <c r="J141">
        <v>47527</v>
      </c>
      <c r="K141">
        <v>345684978</v>
      </c>
      <c r="L141">
        <v>2311315</v>
      </c>
      <c r="M141" t="s">
        <v>8193</v>
      </c>
    </row>
    <row r="142" spans="1:13" x14ac:dyDescent="0.25">
      <c r="A142">
        <v>141</v>
      </c>
      <c r="B142" t="str">
        <f>_xlfn.XLOOKUP(Stores[[#This Row],[StateCode]],'Regions'!A:A,'Regions'!C:C)</f>
        <v>South</v>
      </c>
      <c r="C142" t="s">
        <v>8255</v>
      </c>
      <c r="D142" t="s">
        <v>8256</v>
      </c>
      <c r="E142" t="s">
        <v>8250</v>
      </c>
      <c r="F142" t="s">
        <v>8251</v>
      </c>
      <c r="G142" t="s">
        <v>8257</v>
      </c>
      <c r="H142">
        <v>201793</v>
      </c>
      <c r="I142">
        <v>73917</v>
      </c>
      <c r="J142">
        <v>39464</v>
      </c>
      <c r="K142">
        <v>840008393</v>
      </c>
      <c r="L142">
        <v>11042219</v>
      </c>
      <c r="M142" t="s">
        <v>8193</v>
      </c>
    </row>
    <row r="143" spans="1:13" x14ac:dyDescent="0.25">
      <c r="A143">
        <v>142</v>
      </c>
      <c r="B143" t="str">
        <f>_xlfn.XLOOKUP(Stores[[#This Row],[StateCode]],'Regions'!A:A,'Regions'!C:C)</f>
        <v>South</v>
      </c>
      <c r="C143" t="s">
        <v>8258</v>
      </c>
      <c r="D143" t="s">
        <v>8259</v>
      </c>
      <c r="E143" t="s">
        <v>8250</v>
      </c>
      <c r="F143" t="s">
        <v>8251</v>
      </c>
      <c r="G143" t="s">
        <v>8033</v>
      </c>
      <c r="H143">
        <v>200579</v>
      </c>
      <c r="I143">
        <v>72760</v>
      </c>
      <c r="J143">
        <v>42306</v>
      </c>
      <c r="K143">
        <v>560530243</v>
      </c>
      <c r="L143">
        <v>11873622</v>
      </c>
      <c r="M143" t="s">
        <v>8193</v>
      </c>
    </row>
    <row r="144" spans="1:13" x14ac:dyDescent="0.25">
      <c r="A144">
        <v>143</v>
      </c>
      <c r="B144" t="str">
        <f>_xlfn.XLOOKUP(Stores[[#This Row],[StateCode]],'Regions'!A:A,'Regions'!C:C)</f>
        <v>South</v>
      </c>
      <c r="C144" t="s">
        <v>8260</v>
      </c>
      <c r="D144" t="s">
        <v>8261</v>
      </c>
      <c r="E144" t="s">
        <v>8250</v>
      </c>
      <c r="F144" t="s">
        <v>8251</v>
      </c>
      <c r="G144" t="s">
        <v>8262</v>
      </c>
      <c r="H144">
        <v>153515</v>
      </c>
      <c r="I144">
        <v>57025</v>
      </c>
      <c r="J144">
        <v>36568</v>
      </c>
      <c r="K144">
        <v>645603627</v>
      </c>
      <c r="L144">
        <v>14488557</v>
      </c>
      <c r="M144" t="s">
        <v>8193</v>
      </c>
    </row>
    <row r="145" spans="1:13" x14ac:dyDescent="0.25">
      <c r="A145">
        <v>144</v>
      </c>
      <c r="B145" t="str">
        <f>_xlfn.XLOOKUP(Stores[[#This Row],[StateCode]],'Regions'!A:A,'Regions'!C:C)</f>
        <v>South</v>
      </c>
      <c r="C145" t="s">
        <v>8263</v>
      </c>
      <c r="D145" t="s">
        <v>8264</v>
      </c>
      <c r="E145" t="s">
        <v>8250</v>
      </c>
      <c r="F145" t="s">
        <v>8251</v>
      </c>
      <c r="G145" t="s">
        <v>8033</v>
      </c>
      <c r="H145">
        <v>105330</v>
      </c>
      <c r="I145">
        <v>43058</v>
      </c>
      <c r="J145">
        <v>63917</v>
      </c>
      <c r="K145">
        <v>97526360</v>
      </c>
      <c r="L145">
        <v>2245984</v>
      </c>
      <c r="M145" t="s">
        <v>8193</v>
      </c>
    </row>
    <row r="146" spans="1:13" x14ac:dyDescent="0.25">
      <c r="A146">
        <v>145</v>
      </c>
      <c r="B146" t="str">
        <f>_xlfn.XLOOKUP(Stores[[#This Row],[StateCode]],'Regions'!A:A,'Regions'!C:C)</f>
        <v>South</v>
      </c>
      <c r="C146" t="s">
        <v>8265</v>
      </c>
      <c r="D146" t="s">
        <v>8266</v>
      </c>
      <c r="E146" t="s">
        <v>8250</v>
      </c>
      <c r="F146" t="s">
        <v>8251</v>
      </c>
      <c r="G146" t="s">
        <v>8033</v>
      </c>
      <c r="H146">
        <v>145674</v>
      </c>
      <c r="I146">
        <v>52798</v>
      </c>
      <c r="J146">
        <v>36466</v>
      </c>
      <c r="K146">
        <v>268318796</v>
      </c>
      <c r="L146">
        <v>13908113</v>
      </c>
      <c r="M146" t="s">
        <v>8193</v>
      </c>
    </row>
    <row r="147" spans="1:13" x14ac:dyDescent="0.25">
      <c r="A147">
        <v>146</v>
      </c>
      <c r="B147" t="str">
        <f>_xlfn.XLOOKUP(Stores[[#This Row],[StateCode]],'Regions'!A:A,'Regions'!C:C)</f>
        <v>West</v>
      </c>
      <c r="C147" t="s">
        <v>8267</v>
      </c>
      <c r="D147" t="s">
        <v>8268</v>
      </c>
      <c r="E147" t="s">
        <v>8269</v>
      </c>
      <c r="F147" t="s">
        <v>8270</v>
      </c>
      <c r="G147" t="s">
        <v>8088</v>
      </c>
      <c r="H147">
        <v>352769</v>
      </c>
      <c r="I147">
        <v>127177</v>
      </c>
      <c r="J147">
        <v>61442</v>
      </c>
      <c r="K147">
        <v>156812572</v>
      </c>
      <c r="L147">
        <v>20481895</v>
      </c>
      <c r="M147" t="s">
        <v>8271</v>
      </c>
    </row>
    <row r="148" spans="1:13" x14ac:dyDescent="0.25">
      <c r="A148">
        <v>147</v>
      </c>
      <c r="B148" t="str">
        <f>_xlfn.XLOOKUP(Stores[[#This Row],[StateCode]],'Regions'!A:A,'Regions'!C:C)</f>
        <v>Midwest</v>
      </c>
      <c r="C148" t="s">
        <v>8272</v>
      </c>
      <c r="D148" t="s">
        <v>8273</v>
      </c>
      <c r="E148" t="s">
        <v>8274</v>
      </c>
      <c r="F148" t="s">
        <v>8275</v>
      </c>
      <c r="G148" t="s">
        <v>8033</v>
      </c>
      <c r="H148">
        <v>130405</v>
      </c>
      <c r="I148">
        <v>53328</v>
      </c>
      <c r="J148">
        <v>53581</v>
      </c>
      <c r="K148">
        <v>183340874</v>
      </c>
      <c r="L148">
        <v>3295742</v>
      </c>
      <c r="M148" t="s">
        <v>8034</v>
      </c>
    </row>
    <row r="149" spans="1:13" x14ac:dyDescent="0.25">
      <c r="A149">
        <v>148</v>
      </c>
      <c r="B149" t="str">
        <f>_xlfn.XLOOKUP(Stores[[#This Row],[StateCode]],'Regions'!A:A,'Regions'!C:C)</f>
        <v>Midwest</v>
      </c>
      <c r="C149" t="s">
        <v>8276</v>
      </c>
      <c r="D149" t="s">
        <v>8277</v>
      </c>
      <c r="E149" t="s">
        <v>8274</v>
      </c>
      <c r="F149" t="s">
        <v>8275</v>
      </c>
      <c r="G149" t="s">
        <v>8033</v>
      </c>
      <c r="H149">
        <v>102582</v>
      </c>
      <c r="I149">
        <v>41100</v>
      </c>
      <c r="J149">
        <v>47343</v>
      </c>
      <c r="K149">
        <v>162885999</v>
      </c>
      <c r="L149">
        <v>5501339</v>
      </c>
      <c r="M149" t="s">
        <v>8034</v>
      </c>
    </row>
    <row r="150" spans="1:13" x14ac:dyDescent="0.25">
      <c r="A150">
        <v>149</v>
      </c>
      <c r="B150" t="str">
        <f>_xlfn.XLOOKUP(Stores[[#This Row],[StateCode]],'Regions'!A:A,'Regions'!C:C)</f>
        <v>Midwest</v>
      </c>
      <c r="C150" t="s">
        <v>8278</v>
      </c>
      <c r="D150" t="s">
        <v>8279</v>
      </c>
      <c r="E150" t="s">
        <v>8274</v>
      </c>
      <c r="F150" t="s">
        <v>8275</v>
      </c>
      <c r="G150" t="s">
        <v>8033</v>
      </c>
      <c r="H150">
        <v>210330</v>
      </c>
      <c r="I150">
        <v>81717</v>
      </c>
      <c r="J150">
        <v>46290</v>
      </c>
      <c r="K150">
        <v>230329944</v>
      </c>
      <c r="L150">
        <v>4657227</v>
      </c>
      <c r="M150" t="s">
        <v>8034</v>
      </c>
    </row>
    <row r="151" spans="1:13" x14ac:dyDescent="0.25">
      <c r="A151">
        <v>150</v>
      </c>
      <c r="B151" t="str">
        <f>_xlfn.XLOOKUP(Stores[[#This Row],[StateCode]],'Regions'!A:A,'Regions'!C:C)</f>
        <v>West</v>
      </c>
      <c r="C151" t="s">
        <v>8280</v>
      </c>
      <c r="D151" t="s">
        <v>8281</v>
      </c>
      <c r="E151" t="s">
        <v>8282</v>
      </c>
      <c r="F151" t="s">
        <v>8283</v>
      </c>
      <c r="G151" t="s">
        <v>8033</v>
      </c>
      <c r="H151">
        <v>218281</v>
      </c>
      <c r="I151">
        <v>86916</v>
      </c>
      <c r="J151">
        <v>50323</v>
      </c>
      <c r="K151">
        <v>212601021</v>
      </c>
      <c r="L151">
        <v>1845301</v>
      </c>
      <c r="M151" t="s">
        <v>8284</v>
      </c>
    </row>
    <row r="152" spans="1:13" x14ac:dyDescent="0.25">
      <c r="A152">
        <v>151</v>
      </c>
      <c r="B152" t="str">
        <f>_xlfn.XLOOKUP(Stores[[#This Row],[StateCode]],'Regions'!A:A,'Regions'!C:C)</f>
        <v>Midwest</v>
      </c>
      <c r="C152" t="s">
        <v>8166</v>
      </c>
      <c r="D152" t="s">
        <v>8285</v>
      </c>
      <c r="E152" t="s">
        <v>8286</v>
      </c>
      <c r="F152" t="s">
        <v>8287</v>
      </c>
      <c r="G152" t="s">
        <v>8033</v>
      </c>
      <c r="H152">
        <v>200661</v>
      </c>
      <c r="I152">
        <v>61449</v>
      </c>
      <c r="J152">
        <v>63090</v>
      </c>
      <c r="K152">
        <v>116273603</v>
      </c>
      <c r="L152">
        <v>2278285</v>
      </c>
      <c r="M152" t="s">
        <v>8034</v>
      </c>
    </row>
    <row r="153" spans="1:13" x14ac:dyDescent="0.25">
      <c r="A153">
        <v>152</v>
      </c>
      <c r="B153" t="str">
        <f>_xlfn.XLOOKUP(Stores[[#This Row],[StateCode]],'Regions'!A:A,'Regions'!C:C)</f>
        <v>Midwest</v>
      </c>
      <c r="C153" t="s">
        <v>8288</v>
      </c>
      <c r="D153" t="s">
        <v>8289</v>
      </c>
      <c r="E153" t="s">
        <v>8286</v>
      </c>
      <c r="F153" t="s">
        <v>8287</v>
      </c>
      <c r="G153" t="s">
        <v>8290</v>
      </c>
      <c r="H153">
        <v>148308</v>
      </c>
      <c r="I153">
        <v>44798</v>
      </c>
      <c r="J153">
        <v>49797</v>
      </c>
      <c r="K153">
        <v>89841331</v>
      </c>
      <c r="L153">
        <v>1727843</v>
      </c>
      <c r="M153" t="s">
        <v>8034</v>
      </c>
    </row>
    <row r="154" spans="1:13" x14ac:dyDescent="0.25">
      <c r="A154">
        <v>153</v>
      </c>
      <c r="B154" t="str">
        <f>_xlfn.XLOOKUP(Stores[[#This Row],[StateCode]],'Regions'!A:A,'Regions'!C:C)</f>
        <v>Midwest</v>
      </c>
      <c r="C154" t="s">
        <v>8291</v>
      </c>
      <c r="D154" t="s">
        <v>8292</v>
      </c>
      <c r="E154" t="s">
        <v>8286</v>
      </c>
      <c r="F154" t="s">
        <v>8287</v>
      </c>
      <c r="G154" t="s">
        <v>8290</v>
      </c>
      <c r="H154">
        <v>113024</v>
      </c>
      <c r="I154">
        <v>40097</v>
      </c>
      <c r="J154">
        <v>68474</v>
      </c>
      <c r="K154">
        <v>88284784</v>
      </c>
      <c r="L154">
        <v>3206299</v>
      </c>
      <c r="M154" t="s">
        <v>8034</v>
      </c>
    </row>
    <row r="155" spans="1:13" x14ac:dyDescent="0.25">
      <c r="A155">
        <v>154</v>
      </c>
      <c r="B155" t="str">
        <f>_xlfn.XLOOKUP(Stores[[#This Row],[StateCode]],'Regions'!A:A,'Regions'!C:C)</f>
        <v>Midwest</v>
      </c>
      <c r="C155" t="s">
        <v>8293</v>
      </c>
      <c r="D155" t="s">
        <v>8294</v>
      </c>
      <c r="E155" t="s">
        <v>8286</v>
      </c>
      <c r="F155" t="s">
        <v>8287</v>
      </c>
      <c r="G155" t="s">
        <v>8290</v>
      </c>
      <c r="H155">
        <v>110683</v>
      </c>
      <c r="I155">
        <v>40159</v>
      </c>
      <c r="J155">
        <v>55902</v>
      </c>
      <c r="K155">
        <v>97756706</v>
      </c>
      <c r="L155">
        <v>295143</v>
      </c>
      <c r="M155" t="s">
        <v>8034</v>
      </c>
    </row>
    <row r="156" spans="1:13" x14ac:dyDescent="0.25">
      <c r="A156">
        <v>155</v>
      </c>
      <c r="B156" t="str">
        <f>_xlfn.XLOOKUP(Stores[[#This Row],[StateCode]],'Regions'!A:A,'Regions'!C:C)</f>
        <v>Midwest</v>
      </c>
      <c r="C156" t="s">
        <v>8295</v>
      </c>
      <c r="D156" t="s">
        <v>8296</v>
      </c>
      <c r="E156" t="s">
        <v>8286</v>
      </c>
      <c r="F156" t="s">
        <v>8287</v>
      </c>
      <c r="G156" t="s">
        <v>8290</v>
      </c>
      <c r="H156">
        <v>116358</v>
      </c>
      <c r="I156">
        <v>50476</v>
      </c>
      <c r="J156">
        <v>49925</v>
      </c>
      <c r="K156">
        <v>154319522</v>
      </c>
      <c r="L156">
        <v>16272442</v>
      </c>
      <c r="M156" t="s">
        <v>8034</v>
      </c>
    </row>
    <row r="157" spans="1:13" x14ac:dyDescent="0.25">
      <c r="A157">
        <v>156</v>
      </c>
      <c r="B157" t="str">
        <f>_xlfn.XLOOKUP(Stores[[#This Row],[StateCode]],'Regions'!A:A,'Regions'!C:C)</f>
        <v>Midwest</v>
      </c>
      <c r="C157" t="s">
        <v>8297</v>
      </c>
      <c r="D157" t="s">
        <v>8298</v>
      </c>
      <c r="E157" t="s">
        <v>8286</v>
      </c>
      <c r="F157" t="s">
        <v>8287</v>
      </c>
      <c r="G157" t="s">
        <v>8033</v>
      </c>
      <c r="H157">
        <v>2720546</v>
      </c>
      <c r="I157">
        <v>1035436</v>
      </c>
      <c r="J157">
        <v>48522</v>
      </c>
      <c r="K157">
        <v>588808396</v>
      </c>
      <c r="L157">
        <v>17615206</v>
      </c>
      <c r="M157" t="s">
        <v>8034</v>
      </c>
    </row>
    <row r="158" spans="1:13" x14ac:dyDescent="0.25">
      <c r="A158">
        <v>157</v>
      </c>
      <c r="B158" t="str">
        <f>_xlfn.XLOOKUP(Stores[[#This Row],[StateCode]],'Regions'!A:A,'Regions'!C:C)</f>
        <v>Midwest</v>
      </c>
      <c r="C158" t="s">
        <v>8299</v>
      </c>
      <c r="D158" t="s">
        <v>8292</v>
      </c>
      <c r="E158" t="s">
        <v>8286</v>
      </c>
      <c r="F158" t="s">
        <v>8287</v>
      </c>
      <c r="G158" t="s">
        <v>8290</v>
      </c>
      <c r="H158">
        <v>149401</v>
      </c>
      <c r="I158">
        <v>56956</v>
      </c>
      <c r="J158">
        <v>81535</v>
      </c>
      <c r="K158">
        <v>128386816</v>
      </c>
      <c r="L158">
        <v>3508803</v>
      </c>
      <c r="M158" t="s">
        <v>8034</v>
      </c>
    </row>
    <row r="159" spans="1:13" x14ac:dyDescent="0.25">
      <c r="A159">
        <v>158</v>
      </c>
      <c r="B159" t="str">
        <f>_xlfn.XLOOKUP(Stores[[#This Row],[StateCode]],'Regions'!A:A,'Regions'!C:C)</f>
        <v>Midwest</v>
      </c>
      <c r="C159" t="s">
        <v>8300</v>
      </c>
      <c r="D159" t="s">
        <v>8301</v>
      </c>
      <c r="E159" t="s">
        <v>8286</v>
      </c>
      <c r="F159" t="s">
        <v>8287</v>
      </c>
      <c r="G159" t="s">
        <v>8033</v>
      </c>
      <c r="H159">
        <v>112111</v>
      </c>
      <c r="I159">
        <v>35075</v>
      </c>
      <c r="J159">
        <v>60499</v>
      </c>
      <c r="K159">
        <v>96981130</v>
      </c>
      <c r="L159">
        <v>1272788</v>
      </c>
      <c r="M159" t="s">
        <v>8034</v>
      </c>
    </row>
    <row r="160" spans="1:13" x14ac:dyDescent="0.25">
      <c r="A160">
        <v>159</v>
      </c>
      <c r="B160" t="str">
        <f>_xlfn.XLOOKUP(Stores[[#This Row],[StateCode]],'Regions'!A:A,'Regions'!C:C)</f>
        <v>Midwest</v>
      </c>
      <c r="C160" t="s">
        <v>8302</v>
      </c>
      <c r="D160" t="s">
        <v>8289</v>
      </c>
      <c r="E160" t="s">
        <v>8286</v>
      </c>
      <c r="F160" t="s">
        <v>8287</v>
      </c>
      <c r="G160" t="s">
        <v>8290</v>
      </c>
      <c r="H160">
        <v>104288</v>
      </c>
      <c r="I160">
        <v>33089</v>
      </c>
      <c r="J160">
        <v>63609</v>
      </c>
      <c r="K160">
        <v>82722594</v>
      </c>
      <c r="L160">
        <v>1676406</v>
      </c>
      <c r="M160" t="s">
        <v>8034</v>
      </c>
    </row>
    <row r="161" spans="1:13" x14ac:dyDescent="0.25">
      <c r="A161">
        <v>160</v>
      </c>
      <c r="B161" t="str">
        <f>_xlfn.XLOOKUP(Stores[[#This Row],[StateCode]],'Regions'!A:A,'Regions'!C:C)</f>
        <v>Midwest</v>
      </c>
      <c r="C161" t="s">
        <v>8303</v>
      </c>
      <c r="D161" t="s">
        <v>8294</v>
      </c>
      <c r="E161" t="s">
        <v>8286</v>
      </c>
      <c r="F161" t="s">
        <v>8287</v>
      </c>
      <c r="G161" t="s">
        <v>8290</v>
      </c>
      <c r="H161">
        <v>101296</v>
      </c>
      <c r="I161">
        <v>32297</v>
      </c>
      <c r="J161">
        <v>73620</v>
      </c>
      <c r="K161">
        <v>86551770</v>
      </c>
      <c r="L161">
        <v>624095</v>
      </c>
      <c r="M161" t="s">
        <v>8034</v>
      </c>
    </row>
    <row r="162" spans="1:13" x14ac:dyDescent="0.25">
      <c r="A162">
        <v>161</v>
      </c>
      <c r="B162" t="str">
        <f>_xlfn.XLOOKUP(Stores[[#This Row],[StateCode]],'Regions'!A:A,'Regions'!C:C)</f>
        <v>Midwest</v>
      </c>
      <c r="C162" t="s">
        <v>8304</v>
      </c>
      <c r="D162" t="s">
        <v>8305</v>
      </c>
      <c r="E162" t="s">
        <v>8286</v>
      </c>
      <c r="F162" t="s">
        <v>8287</v>
      </c>
      <c r="G162" t="s">
        <v>8033</v>
      </c>
      <c r="H162">
        <v>147861</v>
      </c>
      <c r="I162">
        <v>46895</v>
      </c>
      <c r="J162">
        <v>60976</v>
      </c>
      <c r="K162">
        <v>166876584</v>
      </c>
      <c r="L162">
        <v>1718805</v>
      </c>
      <c r="M162" t="s">
        <v>8034</v>
      </c>
    </row>
    <row r="163" spans="1:13" x14ac:dyDescent="0.25">
      <c r="A163">
        <v>162</v>
      </c>
      <c r="B163" t="str">
        <f>_xlfn.XLOOKUP(Stores[[#This Row],[StateCode]],'Regions'!A:A,'Regions'!C:C)</f>
        <v>Midwest</v>
      </c>
      <c r="C163" t="s">
        <v>8306</v>
      </c>
      <c r="D163" t="s">
        <v>8292</v>
      </c>
      <c r="E163" t="s">
        <v>8286</v>
      </c>
      <c r="F163" t="s">
        <v>8287</v>
      </c>
      <c r="G163" t="s">
        <v>8290</v>
      </c>
      <c r="H163">
        <v>119818</v>
      </c>
      <c r="I163">
        <v>45377</v>
      </c>
      <c r="J163">
        <v>86610</v>
      </c>
      <c r="K163">
        <v>91532435</v>
      </c>
      <c r="L163">
        <v>1583080</v>
      </c>
      <c r="M163" t="s">
        <v>8034</v>
      </c>
    </row>
    <row r="164" spans="1:13" x14ac:dyDescent="0.25">
      <c r="A164">
        <v>163</v>
      </c>
      <c r="B164" t="str">
        <f>_xlfn.XLOOKUP(Stores[[#This Row],[StateCode]],'Regions'!A:A,'Regions'!C:C)</f>
        <v>Midwest</v>
      </c>
      <c r="C164" t="s">
        <v>8307</v>
      </c>
      <c r="D164" t="s">
        <v>8294</v>
      </c>
      <c r="E164" t="s">
        <v>8286</v>
      </c>
      <c r="F164" t="s">
        <v>8287</v>
      </c>
      <c r="G164" t="s">
        <v>8290</v>
      </c>
      <c r="H164">
        <v>112890</v>
      </c>
      <c r="I164">
        <v>39769</v>
      </c>
      <c r="J164">
        <v>66065</v>
      </c>
      <c r="K164">
        <v>94153993</v>
      </c>
      <c r="L164">
        <v>1462083</v>
      </c>
      <c r="M164" t="s">
        <v>8034</v>
      </c>
    </row>
    <row r="165" spans="1:13" x14ac:dyDescent="0.25">
      <c r="A165">
        <v>164</v>
      </c>
      <c r="B165" t="str">
        <f>_xlfn.XLOOKUP(Stores[[#This Row],[StateCode]],'Regions'!A:A,'Regions'!C:C)</f>
        <v>Midwest</v>
      </c>
      <c r="C165" t="s">
        <v>8308</v>
      </c>
      <c r="D165" t="s">
        <v>8294</v>
      </c>
      <c r="E165" t="s">
        <v>8286</v>
      </c>
      <c r="F165" t="s">
        <v>8287</v>
      </c>
      <c r="G165" t="s">
        <v>8290</v>
      </c>
      <c r="H165">
        <v>136667</v>
      </c>
      <c r="I165">
        <v>50680</v>
      </c>
      <c r="J165">
        <v>65608</v>
      </c>
      <c r="K165">
        <v>67114018</v>
      </c>
      <c r="L165">
        <v>640546</v>
      </c>
      <c r="M165" t="s">
        <v>8034</v>
      </c>
    </row>
    <row r="166" spans="1:13" x14ac:dyDescent="0.25">
      <c r="A166">
        <v>165</v>
      </c>
      <c r="B166" t="str">
        <f>_xlfn.XLOOKUP(Stores[[#This Row],[StateCode]],'Regions'!A:A,'Regions'!C:C)</f>
        <v>Midwest</v>
      </c>
      <c r="C166" t="s">
        <v>8309</v>
      </c>
      <c r="D166" t="s">
        <v>8292</v>
      </c>
      <c r="E166" t="s">
        <v>8286</v>
      </c>
      <c r="F166" t="s">
        <v>8287</v>
      </c>
      <c r="G166" t="s">
        <v>8290</v>
      </c>
      <c r="H166">
        <v>118844</v>
      </c>
      <c r="I166">
        <v>43510</v>
      </c>
      <c r="J166">
        <v>84039</v>
      </c>
      <c r="K166">
        <v>88967140</v>
      </c>
      <c r="L166">
        <v>2353781</v>
      </c>
      <c r="M166" t="s">
        <v>8034</v>
      </c>
    </row>
    <row r="167" spans="1:13" x14ac:dyDescent="0.25">
      <c r="A167">
        <v>166</v>
      </c>
      <c r="B167" t="str">
        <f>_xlfn.XLOOKUP(Stores[[#This Row],[StateCode]],'Regions'!A:A,'Regions'!C:C)</f>
        <v>Midwest</v>
      </c>
      <c r="C167" t="s">
        <v>8310</v>
      </c>
      <c r="D167" t="s">
        <v>8311</v>
      </c>
      <c r="E167" t="s">
        <v>8286</v>
      </c>
      <c r="F167" t="s">
        <v>8287</v>
      </c>
      <c r="G167" t="s">
        <v>8033</v>
      </c>
      <c r="H167">
        <v>147100</v>
      </c>
      <c r="I167">
        <v>50073</v>
      </c>
      <c r="J167">
        <v>109468</v>
      </c>
      <c r="K167">
        <v>100155901</v>
      </c>
      <c r="L167">
        <v>1471160</v>
      </c>
      <c r="M167" t="s">
        <v>8034</v>
      </c>
    </row>
    <row r="168" spans="1:13" x14ac:dyDescent="0.25">
      <c r="A168">
        <v>167</v>
      </c>
      <c r="B168" t="str">
        <f>_xlfn.XLOOKUP(Stores[[#This Row],[StateCode]],'Regions'!A:A,'Regions'!C:C)</f>
        <v>Midwest</v>
      </c>
      <c r="C168" t="s">
        <v>8312</v>
      </c>
      <c r="D168" t="s">
        <v>8292</v>
      </c>
      <c r="E168" t="s">
        <v>8286</v>
      </c>
      <c r="F168" t="s">
        <v>8287</v>
      </c>
      <c r="G168" t="s">
        <v>8290</v>
      </c>
      <c r="H168">
        <v>102708</v>
      </c>
      <c r="I168">
        <v>37133</v>
      </c>
      <c r="J168">
        <v>88282</v>
      </c>
      <c r="K168">
        <v>90385339</v>
      </c>
      <c r="L168">
        <v>2423679</v>
      </c>
      <c r="M168" t="s">
        <v>8034</v>
      </c>
    </row>
    <row r="169" spans="1:13" x14ac:dyDescent="0.25">
      <c r="A169">
        <v>168</v>
      </c>
      <c r="B169" t="str">
        <f>_xlfn.XLOOKUP(Stores[[#This Row],[StateCode]],'Regions'!A:A,'Regions'!C:C)</f>
        <v>Midwest</v>
      </c>
      <c r="C169" t="s">
        <v>8313</v>
      </c>
      <c r="D169" t="s">
        <v>8294</v>
      </c>
      <c r="E169" t="s">
        <v>8286</v>
      </c>
      <c r="F169" t="s">
        <v>8287</v>
      </c>
      <c r="G169" t="s">
        <v>8290</v>
      </c>
      <c r="H169">
        <v>106229</v>
      </c>
      <c r="I169">
        <v>37478</v>
      </c>
      <c r="J169">
        <v>69857</v>
      </c>
      <c r="K169">
        <v>55058020</v>
      </c>
      <c r="L169">
        <v>0</v>
      </c>
      <c r="M169" t="s">
        <v>8034</v>
      </c>
    </row>
    <row r="170" spans="1:13" x14ac:dyDescent="0.25">
      <c r="A170">
        <v>169</v>
      </c>
      <c r="B170" t="str">
        <f>_xlfn.XLOOKUP(Stores[[#This Row],[StateCode]],'Regions'!A:A,'Regions'!C:C)</f>
        <v>Midwest</v>
      </c>
      <c r="C170" t="s">
        <v>8314</v>
      </c>
      <c r="D170" t="s">
        <v>8294</v>
      </c>
      <c r="E170" t="s">
        <v>8286</v>
      </c>
      <c r="F170" t="s">
        <v>8287</v>
      </c>
      <c r="G170" t="s">
        <v>8290</v>
      </c>
      <c r="H170">
        <v>114057</v>
      </c>
      <c r="I170">
        <v>42938</v>
      </c>
      <c r="J170">
        <v>77545</v>
      </c>
      <c r="K170">
        <v>92499527</v>
      </c>
      <c r="L170">
        <v>989285</v>
      </c>
      <c r="M170" t="s">
        <v>8034</v>
      </c>
    </row>
    <row r="171" spans="1:13" x14ac:dyDescent="0.25">
      <c r="A171">
        <v>170</v>
      </c>
      <c r="B171" t="str">
        <f>_xlfn.XLOOKUP(Stores[[#This Row],[StateCode]],'Regions'!A:A,'Regions'!C:C)</f>
        <v>Midwest</v>
      </c>
      <c r="C171" t="s">
        <v>8054</v>
      </c>
      <c r="D171" t="s">
        <v>8315</v>
      </c>
      <c r="E171" t="s">
        <v>8286</v>
      </c>
      <c r="F171" t="s">
        <v>8287</v>
      </c>
      <c r="G171" t="s">
        <v>8033</v>
      </c>
      <c r="H171">
        <v>115070</v>
      </c>
      <c r="I171">
        <v>47239</v>
      </c>
      <c r="J171">
        <v>45552</v>
      </c>
      <c r="K171">
        <v>124916605</v>
      </c>
      <c r="L171">
        <v>5748402</v>
      </c>
      <c r="M171" t="s">
        <v>8034</v>
      </c>
    </row>
    <row r="172" spans="1:13" x14ac:dyDescent="0.25">
      <c r="A172">
        <v>171</v>
      </c>
      <c r="B172" t="str">
        <f>_xlfn.XLOOKUP(Stores[[#This Row],[StateCode]],'Regions'!A:A,'Regions'!C:C)</f>
        <v>Midwest</v>
      </c>
      <c r="C172" t="s">
        <v>8316</v>
      </c>
      <c r="D172" t="s">
        <v>8315</v>
      </c>
      <c r="E172" t="s">
        <v>8286</v>
      </c>
      <c r="F172" t="s">
        <v>8287</v>
      </c>
      <c r="G172" t="s">
        <v>8290</v>
      </c>
      <c r="H172">
        <v>104291</v>
      </c>
      <c r="I172">
        <v>43267</v>
      </c>
      <c r="J172">
        <v>42041</v>
      </c>
      <c r="K172">
        <v>104884817</v>
      </c>
      <c r="L172">
        <v>5748402</v>
      </c>
      <c r="M172" t="s">
        <v>8034</v>
      </c>
    </row>
    <row r="173" spans="1:13" x14ac:dyDescent="0.25">
      <c r="A173">
        <v>172</v>
      </c>
      <c r="B173" t="str">
        <f>_xlfn.XLOOKUP(Stores[[#This Row],[StateCode]],'Regions'!A:A,'Regions'!C:C)</f>
        <v>Midwest</v>
      </c>
      <c r="C173" t="s">
        <v>8317</v>
      </c>
      <c r="D173" t="s">
        <v>8294</v>
      </c>
      <c r="E173" t="s">
        <v>8286</v>
      </c>
      <c r="F173" t="s">
        <v>8287</v>
      </c>
      <c r="G173" t="s">
        <v>8290</v>
      </c>
      <c r="H173">
        <v>151772</v>
      </c>
      <c r="I173">
        <v>54255</v>
      </c>
      <c r="J173">
        <v>53281</v>
      </c>
      <c r="K173">
        <v>76908074</v>
      </c>
      <c r="L173">
        <v>254</v>
      </c>
      <c r="M173" t="s">
        <v>8034</v>
      </c>
    </row>
    <row r="174" spans="1:13" x14ac:dyDescent="0.25">
      <c r="A174">
        <v>173</v>
      </c>
      <c r="B174" t="str">
        <f>_xlfn.XLOOKUP(Stores[[#This Row],[StateCode]],'Regions'!A:A,'Regions'!C:C)</f>
        <v>Midwest</v>
      </c>
      <c r="C174" t="s">
        <v>8318</v>
      </c>
      <c r="D174" t="s">
        <v>8319</v>
      </c>
      <c r="E174" t="s">
        <v>8286</v>
      </c>
      <c r="F174" t="s">
        <v>8287</v>
      </c>
      <c r="G174" t="s">
        <v>8033</v>
      </c>
      <c r="H174">
        <v>148278</v>
      </c>
      <c r="I174">
        <v>58559</v>
      </c>
      <c r="J174">
        <v>38716</v>
      </c>
      <c r="K174">
        <v>164382960</v>
      </c>
      <c r="L174">
        <v>2627885</v>
      </c>
      <c r="M174" t="s">
        <v>8034</v>
      </c>
    </row>
    <row r="175" spans="1:13" x14ac:dyDescent="0.25">
      <c r="A175">
        <v>174</v>
      </c>
      <c r="B175" t="str">
        <f>_xlfn.XLOOKUP(Stores[[#This Row],[StateCode]],'Regions'!A:A,'Regions'!C:C)</f>
        <v>Midwest</v>
      </c>
      <c r="C175" t="s">
        <v>8320</v>
      </c>
      <c r="D175" t="s">
        <v>8321</v>
      </c>
      <c r="E175" t="s">
        <v>8286</v>
      </c>
      <c r="F175" t="s">
        <v>8287</v>
      </c>
      <c r="G175" t="s">
        <v>8290</v>
      </c>
      <c r="H175">
        <v>173110</v>
      </c>
      <c r="I175">
        <v>69780</v>
      </c>
      <c r="J175">
        <v>40391</v>
      </c>
      <c r="K175">
        <v>287475255</v>
      </c>
      <c r="L175">
        <v>4720906</v>
      </c>
      <c r="M175" t="s">
        <v>8034</v>
      </c>
    </row>
    <row r="176" spans="1:13" x14ac:dyDescent="0.25">
      <c r="A176">
        <v>175</v>
      </c>
      <c r="B176" t="str">
        <f>_xlfn.XLOOKUP(Stores[[#This Row],[StateCode]],'Regions'!A:A,'Regions'!C:C)</f>
        <v>Midwest</v>
      </c>
      <c r="C176" t="s">
        <v>8322</v>
      </c>
      <c r="D176" t="s">
        <v>8294</v>
      </c>
      <c r="E176" t="s">
        <v>8286</v>
      </c>
      <c r="F176" t="s">
        <v>8287</v>
      </c>
      <c r="G176" t="s">
        <v>8290</v>
      </c>
      <c r="H176">
        <v>132162</v>
      </c>
      <c r="I176">
        <v>49006</v>
      </c>
      <c r="J176">
        <v>74034</v>
      </c>
      <c r="K176">
        <v>79648612</v>
      </c>
      <c r="L176">
        <v>555721</v>
      </c>
      <c r="M176" t="s">
        <v>8034</v>
      </c>
    </row>
    <row r="177" spans="1:13" x14ac:dyDescent="0.25">
      <c r="A177">
        <v>176</v>
      </c>
      <c r="B177" t="str">
        <f>_xlfn.XLOOKUP(Stores[[#This Row],[StateCode]],'Regions'!A:A,'Regions'!C:C)</f>
        <v>Midwest</v>
      </c>
      <c r="C177" t="s">
        <v>8323</v>
      </c>
      <c r="D177" t="s">
        <v>8296</v>
      </c>
      <c r="E177" t="s">
        <v>8286</v>
      </c>
      <c r="F177" t="s">
        <v>8287</v>
      </c>
      <c r="G177" t="s">
        <v>8033</v>
      </c>
      <c r="H177">
        <v>116565</v>
      </c>
      <c r="I177">
        <v>50575</v>
      </c>
      <c r="J177">
        <v>49868</v>
      </c>
      <c r="K177">
        <v>155637192</v>
      </c>
      <c r="L177">
        <v>16272442</v>
      </c>
      <c r="M177" t="s">
        <v>8034</v>
      </c>
    </row>
    <row r="178" spans="1:13" x14ac:dyDescent="0.25">
      <c r="A178">
        <v>177</v>
      </c>
      <c r="B178" t="str">
        <f>_xlfn.XLOOKUP(Stores[[#This Row],[StateCode]],'Regions'!A:A,'Regions'!C:C)</f>
        <v>Midwest</v>
      </c>
      <c r="C178" t="s">
        <v>8324</v>
      </c>
      <c r="D178" t="s">
        <v>8294</v>
      </c>
      <c r="E178" t="s">
        <v>8286</v>
      </c>
      <c r="F178" t="s">
        <v>8287</v>
      </c>
      <c r="G178" t="s">
        <v>8290</v>
      </c>
      <c r="H178">
        <v>169468</v>
      </c>
      <c r="I178">
        <v>62380</v>
      </c>
      <c r="J178">
        <v>41024</v>
      </c>
      <c r="K178">
        <v>121463504</v>
      </c>
      <c r="L178">
        <v>1255264</v>
      </c>
      <c r="M178" t="s">
        <v>8034</v>
      </c>
    </row>
    <row r="179" spans="1:13" x14ac:dyDescent="0.25">
      <c r="A179">
        <v>178</v>
      </c>
      <c r="B179" t="str">
        <f>_xlfn.XLOOKUP(Stores[[#This Row],[StateCode]],'Regions'!A:A,'Regions'!C:C)</f>
        <v>Midwest</v>
      </c>
      <c r="C179" t="s">
        <v>8325</v>
      </c>
      <c r="D179" t="s">
        <v>8294</v>
      </c>
      <c r="E179" t="s">
        <v>8286</v>
      </c>
      <c r="F179" t="s">
        <v>8287</v>
      </c>
      <c r="G179" t="s">
        <v>8290</v>
      </c>
      <c r="H179">
        <v>155286</v>
      </c>
      <c r="I179">
        <v>59425</v>
      </c>
      <c r="J179">
        <v>73977</v>
      </c>
      <c r="K179">
        <v>92979678</v>
      </c>
      <c r="L179">
        <v>317743</v>
      </c>
      <c r="M179" t="s">
        <v>8034</v>
      </c>
    </row>
    <row r="180" spans="1:13" x14ac:dyDescent="0.25">
      <c r="A180">
        <v>179</v>
      </c>
      <c r="B180" t="str">
        <f>_xlfn.XLOOKUP(Stores[[#This Row],[StateCode]],'Regions'!A:A,'Regions'!C:C)</f>
        <v>Midwest</v>
      </c>
      <c r="C180" t="s">
        <v>8326</v>
      </c>
      <c r="D180" t="s">
        <v>8294</v>
      </c>
      <c r="E180" t="s">
        <v>8286</v>
      </c>
      <c r="F180" t="s">
        <v>8287</v>
      </c>
      <c r="G180" t="s">
        <v>8290</v>
      </c>
      <c r="H180">
        <v>152861</v>
      </c>
      <c r="I180">
        <v>56788</v>
      </c>
      <c r="J180">
        <v>54124</v>
      </c>
      <c r="K180">
        <v>82397386</v>
      </c>
      <c r="L180">
        <v>875755</v>
      </c>
      <c r="M180" t="s">
        <v>8034</v>
      </c>
    </row>
    <row r="181" spans="1:13" x14ac:dyDescent="0.25">
      <c r="A181">
        <v>180</v>
      </c>
      <c r="B181" t="str">
        <f>_xlfn.XLOOKUP(Stores[[#This Row],[StateCode]],'Regions'!A:A,'Regions'!C:C)</f>
        <v>Midwest</v>
      </c>
      <c r="C181" t="s">
        <v>8327</v>
      </c>
      <c r="D181" t="s">
        <v>8292</v>
      </c>
      <c r="E181" t="s">
        <v>8286</v>
      </c>
      <c r="F181" t="s">
        <v>8287</v>
      </c>
      <c r="G181" t="s">
        <v>8290</v>
      </c>
      <c r="H181">
        <v>125730</v>
      </c>
      <c r="I181">
        <v>47997</v>
      </c>
      <c r="J181">
        <v>76285</v>
      </c>
      <c r="K181">
        <v>90808706</v>
      </c>
      <c r="L181">
        <v>1568158</v>
      </c>
      <c r="M181" t="s">
        <v>8034</v>
      </c>
    </row>
    <row r="182" spans="1:13" x14ac:dyDescent="0.25">
      <c r="A182">
        <v>181</v>
      </c>
      <c r="B182" t="str">
        <f>_xlfn.XLOOKUP(Stores[[#This Row],[StateCode]],'Regions'!A:A,'Regions'!C:C)</f>
        <v>Midwest</v>
      </c>
      <c r="C182" t="s">
        <v>8328</v>
      </c>
      <c r="D182" t="s">
        <v>8329</v>
      </c>
      <c r="E182" t="s">
        <v>8330</v>
      </c>
      <c r="F182" t="s">
        <v>8331</v>
      </c>
      <c r="G182" t="s">
        <v>8290</v>
      </c>
      <c r="H182">
        <v>100453</v>
      </c>
      <c r="I182">
        <v>39770</v>
      </c>
      <c r="J182">
        <v>31332</v>
      </c>
      <c r="K182">
        <v>158624821</v>
      </c>
      <c r="L182">
        <v>19428725</v>
      </c>
      <c r="M182" t="s">
        <v>8034</v>
      </c>
    </row>
    <row r="183" spans="1:13" x14ac:dyDescent="0.25">
      <c r="A183">
        <v>182</v>
      </c>
      <c r="B183" t="str">
        <f>_xlfn.XLOOKUP(Stores[[#This Row],[StateCode]],'Regions'!A:A,'Regions'!C:C)</f>
        <v>Midwest</v>
      </c>
      <c r="C183" t="s">
        <v>8332</v>
      </c>
      <c r="D183" t="s">
        <v>8333</v>
      </c>
      <c r="E183" t="s">
        <v>8330</v>
      </c>
      <c r="F183" t="s">
        <v>8331</v>
      </c>
      <c r="G183" t="s">
        <v>8290</v>
      </c>
      <c r="H183">
        <v>147837</v>
      </c>
      <c r="I183">
        <v>59947</v>
      </c>
      <c r="J183">
        <v>27572</v>
      </c>
      <c r="K183">
        <v>108522566</v>
      </c>
      <c r="L183">
        <v>2102238</v>
      </c>
      <c r="M183" t="s">
        <v>8334</v>
      </c>
    </row>
    <row r="184" spans="1:13" x14ac:dyDescent="0.25">
      <c r="A184">
        <v>183</v>
      </c>
      <c r="B184" t="str">
        <f>_xlfn.XLOOKUP(Stores[[#This Row],[StateCode]],'Regions'!A:A,'Regions'!C:C)</f>
        <v>Midwest</v>
      </c>
      <c r="C184" t="s">
        <v>8335</v>
      </c>
      <c r="D184" t="s">
        <v>8336</v>
      </c>
      <c r="E184" t="s">
        <v>8330</v>
      </c>
      <c r="F184" t="s">
        <v>8331</v>
      </c>
      <c r="G184" t="s">
        <v>8033</v>
      </c>
      <c r="H184">
        <v>119943</v>
      </c>
      <c r="I184">
        <v>51271</v>
      </c>
      <c r="J184">
        <v>35785</v>
      </c>
      <c r="K184">
        <v>122628548</v>
      </c>
      <c r="L184">
        <v>1274315</v>
      </c>
      <c r="M184" t="s">
        <v>8034</v>
      </c>
    </row>
    <row r="185" spans="1:13" x14ac:dyDescent="0.25">
      <c r="A185">
        <v>184</v>
      </c>
      <c r="B185" t="str">
        <f>_xlfn.XLOOKUP(Stores[[#This Row],[StateCode]],'Regions'!A:A,'Regions'!C:C)</f>
        <v>Midwest</v>
      </c>
      <c r="C185" t="s">
        <v>8337</v>
      </c>
      <c r="D185" t="s">
        <v>8338</v>
      </c>
      <c r="E185" t="s">
        <v>8330</v>
      </c>
      <c r="F185" t="s">
        <v>8331</v>
      </c>
      <c r="G185" t="s">
        <v>8033</v>
      </c>
      <c r="H185">
        <v>260326</v>
      </c>
      <c r="I185">
        <v>102273</v>
      </c>
      <c r="J185">
        <v>43774</v>
      </c>
      <c r="K185">
        <v>286488211</v>
      </c>
      <c r="L185">
        <v>549748</v>
      </c>
      <c r="M185" t="s">
        <v>8334</v>
      </c>
    </row>
    <row r="186" spans="1:13" x14ac:dyDescent="0.25">
      <c r="A186">
        <v>185</v>
      </c>
      <c r="B186" t="str">
        <f>_xlfn.XLOOKUP(Stores[[#This Row],[StateCode]],'Regions'!A:A,'Regions'!C:C)</f>
        <v>Midwest</v>
      </c>
      <c r="C186" t="s">
        <v>8339</v>
      </c>
      <c r="D186" t="s">
        <v>8340</v>
      </c>
      <c r="E186" t="s">
        <v>8330</v>
      </c>
      <c r="F186" t="s">
        <v>8331</v>
      </c>
      <c r="G186" t="s">
        <v>8033</v>
      </c>
      <c r="H186">
        <v>862781</v>
      </c>
      <c r="I186">
        <v>316037</v>
      </c>
      <c r="J186">
        <v>51682</v>
      </c>
      <c r="K186">
        <v>949109238</v>
      </c>
      <c r="L186">
        <v>16893545</v>
      </c>
      <c r="M186" t="s">
        <v>8334</v>
      </c>
    </row>
    <row r="187" spans="1:13" x14ac:dyDescent="0.25">
      <c r="A187">
        <v>186</v>
      </c>
      <c r="B187" t="str">
        <f>_xlfn.XLOOKUP(Stores[[#This Row],[StateCode]],'Regions'!A:A,'Regions'!C:C)</f>
        <v>Midwest</v>
      </c>
      <c r="C187" t="s">
        <v>8341</v>
      </c>
      <c r="D187" t="s">
        <v>8333</v>
      </c>
      <c r="E187" t="s">
        <v>8330</v>
      </c>
      <c r="F187" t="s">
        <v>8331</v>
      </c>
      <c r="G187" t="s">
        <v>8290</v>
      </c>
      <c r="H187">
        <v>123397</v>
      </c>
      <c r="I187">
        <v>48011</v>
      </c>
      <c r="J187">
        <v>50411</v>
      </c>
      <c r="K187">
        <v>121424443</v>
      </c>
      <c r="L187">
        <v>4188930</v>
      </c>
      <c r="M187" t="s">
        <v>8334</v>
      </c>
    </row>
    <row r="188" spans="1:13" x14ac:dyDescent="0.25">
      <c r="A188">
        <v>187</v>
      </c>
      <c r="B188" t="str">
        <f>_xlfn.XLOOKUP(Stores[[#This Row],[StateCode]],'Regions'!A:A,'Regions'!C:C)</f>
        <v>Midwest</v>
      </c>
      <c r="C188" t="s">
        <v>8342</v>
      </c>
      <c r="D188" t="s">
        <v>8329</v>
      </c>
      <c r="E188" t="s">
        <v>8330</v>
      </c>
      <c r="F188" t="s">
        <v>8331</v>
      </c>
      <c r="G188" t="s">
        <v>8290</v>
      </c>
      <c r="H188">
        <v>157105</v>
      </c>
      <c r="I188">
        <v>58240</v>
      </c>
      <c r="J188">
        <v>44334</v>
      </c>
      <c r="K188">
        <v>137725287</v>
      </c>
      <c r="L188">
        <v>14822486</v>
      </c>
      <c r="M188" t="s">
        <v>8034</v>
      </c>
    </row>
    <row r="189" spans="1:13" x14ac:dyDescent="0.25">
      <c r="A189">
        <v>188</v>
      </c>
      <c r="B189" t="str">
        <f>_xlfn.XLOOKUP(Stores[[#This Row],[StateCode]],'Regions'!A:A,'Regions'!C:C)</f>
        <v>Midwest</v>
      </c>
      <c r="C189" t="s">
        <v>8343</v>
      </c>
      <c r="D189" t="s">
        <v>8333</v>
      </c>
      <c r="E189" t="s">
        <v>8330</v>
      </c>
      <c r="F189" t="s">
        <v>8331</v>
      </c>
      <c r="G189" t="s">
        <v>8290</v>
      </c>
      <c r="H189">
        <v>113236</v>
      </c>
      <c r="I189">
        <v>44154</v>
      </c>
      <c r="J189">
        <v>44302</v>
      </c>
      <c r="K189">
        <v>118291390</v>
      </c>
      <c r="L189">
        <v>259404</v>
      </c>
      <c r="M189" t="s">
        <v>8334</v>
      </c>
    </row>
    <row r="190" spans="1:13" x14ac:dyDescent="0.25">
      <c r="A190">
        <v>189</v>
      </c>
      <c r="B190" t="str">
        <f>_xlfn.XLOOKUP(Stores[[#This Row],[StateCode]],'Regions'!A:A,'Regions'!C:C)</f>
        <v>Midwest</v>
      </c>
      <c r="C190" t="s">
        <v>8344</v>
      </c>
      <c r="D190" t="s">
        <v>8345</v>
      </c>
      <c r="E190" t="s">
        <v>8330</v>
      </c>
      <c r="F190" t="s">
        <v>8331</v>
      </c>
      <c r="G190" t="s">
        <v>8033</v>
      </c>
      <c r="H190">
        <v>101516</v>
      </c>
      <c r="I190">
        <v>39448</v>
      </c>
      <c r="J190">
        <v>34523</v>
      </c>
      <c r="K190">
        <v>107226145</v>
      </c>
      <c r="L190">
        <v>1077799</v>
      </c>
      <c r="M190" t="s">
        <v>8334</v>
      </c>
    </row>
    <row r="191" spans="1:13" x14ac:dyDescent="0.25">
      <c r="A191">
        <v>190</v>
      </c>
      <c r="B191" t="str">
        <f>_xlfn.XLOOKUP(Stores[[#This Row],[StateCode]],'Regions'!A:A,'Regions'!C:C)</f>
        <v>Midwest</v>
      </c>
      <c r="C191" t="s">
        <v>8346</v>
      </c>
      <c r="D191" t="s">
        <v>8333</v>
      </c>
      <c r="E191" t="s">
        <v>8330</v>
      </c>
      <c r="F191" t="s">
        <v>8331</v>
      </c>
      <c r="G191" t="s">
        <v>8290</v>
      </c>
      <c r="H191">
        <v>103365</v>
      </c>
      <c r="I191">
        <v>38889</v>
      </c>
      <c r="J191">
        <v>41504</v>
      </c>
      <c r="K191">
        <v>125067149</v>
      </c>
      <c r="L191">
        <v>209265</v>
      </c>
      <c r="M191" t="s">
        <v>8334</v>
      </c>
    </row>
    <row r="192" spans="1:13" x14ac:dyDescent="0.25">
      <c r="A192">
        <v>191</v>
      </c>
      <c r="B192" t="str">
        <f>_xlfn.XLOOKUP(Stores[[#This Row],[StateCode]],'Regions'!A:A,'Regions'!C:C)</f>
        <v>Midwest</v>
      </c>
      <c r="C192" t="s">
        <v>8205</v>
      </c>
      <c r="D192" t="s">
        <v>8333</v>
      </c>
      <c r="E192" t="s">
        <v>8330</v>
      </c>
      <c r="F192" t="s">
        <v>8331</v>
      </c>
      <c r="G192" t="s">
        <v>8290</v>
      </c>
      <c r="H192">
        <v>137215</v>
      </c>
      <c r="I192">
        <v>58263</v>
      </c>
      <c r="J192">
        <v>50615</v>
      </c>
      <c r="K192">
        <v>125858508</v>
      </c>
      <c r="L192">
        <v>2908711</v>
      </c>
      <c r="M192" t="s">
        <v>8334</v>
      </c>
    </row>
    <row r="193" spans="1:13" x14ac:dyDescent="0.25">
      <c r="A193">
        <v>192</v>
      </c>
      <c r="B193" t="str">
        <f>_xlfn.XLOOKUP(Stores[[#This Row],[StateCode]],'Regions'!A:A,'Regions'!C:C)</f>
        <v>Midwest</v>
      </c>
      <c r="C193" t="s">
        <v>8347</v>
      </c>
      <c r="D193" t="s">
        <v>8338</v>
      </c>
      <c r="E193" t="s">
        <v>8330</v>
      </c>
      <c r="F193" t="s">
        <v>8331</v>
      </c>
      <c r="G193" t="s">
        <v>8290</v>
      </c>
      <c r="H193">
        <v>106185</v>
      </c>
      <c r="I193">
        <v>41596</v>
      </c>
      <c r="J193">
        <v>32194</v>
      </c>
      <c r="K193">
        <v>109127525</v>
      </c>
      <c r="L193">
        <v>317390</v>
      </c>
      <c r="M193" t="s">
        <v>8334</v>
      </c>
    </row>
    <row r="194" spans="1:13" x14ac:dyDescent="0.25">
      <c r="A194">
        <v>193</v>
      </c>
      <c r="B194" t="str">
        <f>_xlfn.XLOOKUP(Stores[[#This Row],[StateCode]],'Regions'!A:A,'Regions'!C:C)</f>
        <v>Midwest</v>
      </c>
      <c r="C194" t="s">
        <v>8347</v>
      </c>
      <c r="D194" t="s">
        <v>8333</v>
      </c>
      <c r="E194" t="s">
        <v>8330</v>
      </c>
      <c r="F194" t="s">
        <v>8331</v>
      </c>
      <c r="G194" t="s">
        <v>8290</v>
      </c>
      <c r="H194">
        <v>142010</v>
      </c>
      <c r="I194">
        <v>52540</v>
      </c>
      <c r="J194">
        <v>35884</v>
      </c>
      <c r="K194">
        <v>126591941</v>
      </c>
      <c r="L194">
        <v>1036389</v>
      </c>
      <c r="M194" t="s">
        <v>8334</v>
      </c>
    </row>
    <row r="195" spans="1:13" x14ac:dyDescent="0.25">
      <c r="A195">
        <v>194</v>
      </c>
      <c r="B195" t="str">
        <f>_xlfn.XLOOKUP(Stores[[#This Row],[StateCode]],'Regions'!A:A,'Regions'!C:C)</f>
        <v>Midwest</v>
      </c>
      <c r="C195" t="s">
        <v>8348</v>
      </c>
      <c r="D195" t="s">
        <v>8349</v>
      </c>
      <c r="E195" t="s">
        <v>8350</v>
      </c>
      <c r="F195" t="s">
        <v>8351</v>
      </c>
      <c r="G195" t="s">
        <v>8033</v>
      </c>
      <c r="H195">
        <v>151306</v>
      </c>
      <c r="I195">
        <v>54629</v>
      </c>
      <c r="J195">
        <v>38749</v>
      </c>
      <c r="K195">
        <v>323260927</v>
      </c>
      <c r="L195">
        <v>9232017</v>
      </c>
      <c r="M195" t="s">
        <v>8034</v>
      </c>
    </row>
    <row r="196" spans="1:13" x14ac:dyDescent="0.25">
      <c r="A196">
        <v>195</v>
      </c>
      <c r="B196" t="str">
        <f>_xlfn.XLOOKUP(Stores[[#This Row],[StateCode]],'Regions'!A:A,'Regions'!C:C)</f>
        <v>Midwest</v>
      </c>
      <c r="C196" t="s">
        <v>8352</v>
      </c>
      <c r="D196" t="s">
        <v>8353</v>
      </c>
      <c r="E196" t="s">
        <v>8350</v>
      </c>
      <c r="F196" t="s">
        <v>8351</v>
      </c>
      <c r="G196" t="s">
        <v>8033</v>
      </c>
      <c r="H196">
        <v>134305</v>
      </c>
      <c r="I196">
        <v>45742</v>
      </c>
      <c r="J196">
        <v>77335</v>
      </c>
      <c r="K196">
        <v>157638037</v>
      </c>
      <c r="L196">
        <v>1946472</v>
      </c>
      <c r="M196" t="s">
        <v>8034</v>
      </c>
    </row>
    <row r="197" spans="1:13" x14ac:dyDescent="0.25">
      <c r="A197">
        <v>196</v>
      </c>
      <c r="B197" t="str">
        <f>_xlfn.XLOOKUP(Stores[[#This Row],[StateCode]],'Regions'!A:A,'Regions'!C:C)</f>
        <v>Midwest</v>
      </c>
      <c r="C197" t="s">
        <v>8354</v>
      </c>
      <c r="D197" t="s">
        <v>8353</v>
      </c>
      <c r="E197" t="s">
        <v>8350</v>
      </c>
      <c r="F197" t="s">
        <v>8351</v>
      </c>
      <c r="G197" t="s">
        <v>8033</v>
      </c>
      <c r="H197">
        <v>186515</v>
      </c>
      <c r="I197">
        <v>74830</v>
      </c>
      <c r="J197">
        <v>72463</v>
      </c>
      <c r="K197">
        <v>194562941</v>
      </c>
      <c r="L197">
        <v>1309517</v>
      </c>
      <c r="M197" t="s">
        <v>8034</v>
      </c>
    </row>
    <row r="198" spans="1:13" x14ac:dyDescent="0.25">
      <c r="A198">
        <v>197</v>
      </c>
      <c r="B198" t="str">
        <f>_xlfn.XLOOKUP(Stores[[#This Row],[StateCode]],'Regions'!A:A,'Regions'!C:C)</f>
        <v>Midwest</v>
      </c>
      <c r="C198" t="s">
        <v>8355</v>
      </c>
      <c r="D198" t="s">
        <v>8356</v>
      </c>
      <c r="E198" t="s">
        <v>8350</v>
      </c>
      <c r="F198" t="s">
        <v>8351</v>
      </c>
      <c r="G198" t="s">
        <v>8033</v>
      </c>
      <c r="H198">
        <v>127265</v>
      </c>
      <c r="I198">
        <v>52711</v>
      </c>
      <c r="J198">
        <v>42250</v>
      </c>
      <c r="K198">
        <v>159180160</v>
      </c>
      <c r="L198">
        <v>3400123</v>
      </c>
      <c r="M198" t="s">
        <v>8034</v>
      </c>
    </row>
    <row r="199" spans="1:13" x14ac:dyDescent="0.25">
      <c r="A199">
        <v>198</v>
      </c>
      <c r="B199" t="str">
        <f>_xlfn.XLOOKUP(Stores[[#This Row],[StateCode]],'Regions'!A:A,'Regions'!C:C)</f>
        <v>Midwest</v>
      </c>
      <c r="C199" t="s">
        <v>8357</v>
      </c>
      <c r="D199" t="s">
        <v>8358</v>
      </c>
      <c r="E199" t="s">
        <v>8350</v>
      </c>
      <c r="F199" t="s">
        <v>8351</v>
      </c>
      <c r="G199" t="s">
        <v>8033</v>
      </c>
      <c r="H199">
        <v>389965</v>
      </c>
      <c r="I199">
        <v>150683</v>
      </c>
      <c r="J199">
        <v>45947</v>
      </c>
      <c r="K199">
        <v>415365564</v>
      </c>
      <c r="L199">
        <v>11294497</v>
      </c>
      <c r="M199" t="s">
        <v>8034</v>
      </c>
    </row>
    <row r="200" spans="1:13" x14ac:dyDescent="0.25">
      <c r="A200">
        <v>199</v>
      </c>
      <c r="B200" t="str">
        <f>_xlfn.XLOOKUP(Stores[[#This Row],[StateCode]],'Regions'!A:A,'Regions'!C:C)</f>
        <v>South</v>
      </c>
      <c r="C200" t="s">
        <v>8359</v>
      </c>
      <c r="D200" t="s">
        <v>8360</v>
      </c>
      <c r="E200" t="s">
        <v>8361</v>
      </c>
      <c r="F200" t="s">
        <v>8362</v>
      </c>
      <c r="G200" t="s">
        <v>8363</v>
      </c>
      <c r="H200">
        <v>314488</v>
      </c>
      <c r="I200">
        <v>125752</v>
      </c>
      <c r="J200">
        <v>49778</v>
      </c>
      <c r="K200">
        <v>734642357</v>
      </c>
      <c r="L200">
        <v>4922241</v>
      </c>
      <c r="M200" t="s">
        <v>8193</v>
      </c>
    </row>
    <row r="201" spans="1:13" x14ac:dyDescent="0.25">
      <c r="A201">
        <v>200</v>
      </c>
      <c r="B201" t="str">
        <f>_xlfn.XLOOKUP(Stores[[#This Row],[StateCode]],'Regions'!A:A,'Regions'!C:C)</f>
        <v>South</v>
      </c>
      <c r="C201" t="s">
        <v>8364</v>
      </c>
      <c r="D201" t="s">
        <v>8183</v>
      </c>
      <c r="E201" t="s">
        <v>8361</v>
      </c>
      <c r="F201" t="s">
        <v>8362</v>
      </c>
      <c r="G201" t="s">
        <v>8033</v>
      </c>
      <c r="H201">
        <v>760026</v>
      </c>
      <c r="I201">
        <v>0</v>
      </c>
      <c r="J201">
        <v>0</v>
      </c>
      <c r="K201">
        <v>159116437</v>
      </c>
      <c r="L201">
        <v>12579358</v>
      </c>
      <c r="M201" t="s">
        <v>8193</v>
      </c>
    </row>
    <row r="202" spans="1:13" x14ac:dyDescent="0.25">
      <c r="A202">
        <v>201</v>
      </c>
      <c r="B202" t="str">
        <f>_xlfn.XLOOKUP(Stores[[#This Row],[StateCode]],'Regions'!A:A,'Regions'!C:C)</f>
        <v>South</v>
      </c>
      <c r="C202" t="s">
        <v>8365</v>
      </c>
      <c r="D202" t="s">
        <v>8366</v>
      </c>
      <c r="E202" t="s">
        <v>8367</v>
      </c>
      <c r="F202" t="s">
        <v>8368</v>
      </c>
      <c r="G202" t="s">
        <v>8033</v>
      </c>
      <c r="H202">
        <v>228590</v>
      </c>
      <c r="I202">
        <v>88476</v>
      </c>
      <c r="J202">
        <v>39876</v>
      </c>
      <c r="K202">
        <v>222547923</v>
      </c>
      <c r="L202">
        <v>5682680</v>
      </c>
      <c r="M202" t="s">
        <v>8034</v>
      </c>
    </row>
    <row r="203" spans="1:13" x14ac:dyDescent="0.25">
      <c r="A203">
        <v>202</v>
      </c>
      <c r="B203" t="str">
        <f>_xlfn.XLOOKUP(Stores[[#This Row],[StateCode]],'Regions'!A:A,'Regions'!C:C)</f>
        <v>South</v>
      </c>
      <c r="C203" t="s">
        <v>8369</v>
      </c>
      <c r="D203" t="s">
        <v>8370</v>
      </c>
      <c r="E203" t="s">
        <v>8367</v>
      </c>
      <c r="F203" t="s">
        <v>8368</v>
      </c>
      <c r="G203" t="s">
        <v>8033</v>
      </c>
      <c r="H203">
        <v>127657</v>
      </c>
      <c r="I203">
        <v>50025</v>
      </c>
      <c r="J203">
        <v>46517</v>
      </c>
      <c r="K203">
        <v>139369271</v>
      </c>
      <c r="L203">
        <v>259576</v>
      </c>
      <c r="M203" t="s">
        <v>8034</v>
      </c>
    </row>
    <row r="204" spans="1:13" x14ac:dyDescent="0.25">
      <c r="A204">
        <v>203</v>
      </c>
      <c r="B204" t="str">
        <f>_xlfn.XLOOKUP(Stores[[#This Row],[StateCode]],'Regions'!A:A,'Regions'!C:C)</f>
        <v>South</v>
      </c>
      <c r="C204" t="s">
        <v>8371</v>
      </c>
      <c r="D204" t="s">
        <v>8372</v>
      </c>
      <c r="E204" t="s">
        <v>8367</v>
      </c>
      <c r="F204" t="s">
        <v>8368</v>
      </c>
      <c r="G204" t="s">
        <v>8088</v>
      </c>
      <c r="H204">
        <v>140074</v>
      </c>
      <c r="I204">
        <v>59557</v>
      </c>
      <c r="J204">
        <v>52421</v>
      </c>
      <c r="K204">
        <v>60144259</v>
      </c>
      <c r="L204">
        <v>109317</v>
      </c>
      <c r="M204" t="s">
        <v>8034</v>
      </c>
    </row>
    <row r="205" spans="1:13" x14ac:dyDescent="0.25">
      <c r="A205">
        <v>204</v>
      </c>
      <c r="B205" t="str">
        <f>_xlfn.XLOOKUP(Stores[[#This Row],[StateCode]],'Regions'!A:A,'Regions'!C:C)</f>
        <v>South</v>
      </c>
      <c r="C205" t="s">
        <v>8373</v>
      </c>
      <c r="D205" t="s">
        <v>8374</v>
      </c>
      <c r="E205" t="s">
        <v>8367</v>
      </c>
      <c r="F205" t="s">
        <v>8368</v>
      </c>
      <c r="G205" t="s">
        <v>8033</v>
      </c>
      <c r="H205">
        <v>389617</v>
      </c>
      <c r="I205">
        <v>153140</v>
      </c>
      <c r="J205">
        <v>36792</v>
      </c>
      <c r="K205">
        <v>438799508</v>
      </c>
      <c r="L205">
        <v>467299606</v>
      </c>
      <c r="M205" t="s">
        <v>8034</v>
      </c>
    </row>
    <row r="206" spans="1:13" x14ac:dyDescent="0.25">
      <c r="A206">
        <v>205</v>
      </c>
      <c r="B206" t="str">
        <f>_xlfn.XLOOKUP(Stores[[#This Row],[StateCode]],'Regions'!A:A,'Regions'!C:C)</f>
        <v>South</v>
      </c>
      <c r="C206" t="s">
        <v>8375</v>
      </c>
      <c r="D206" t="s">
        <v>8376</v>
      </c>
      <c r="E206" t="s">
        <v>8367</v>
      </c>
      <c r="F206" t="s">
        <v>8368</v>
      </c>
      <c r="G206" t="s">
        <v>8033</v>
      </c>
      <c r="H206">
        <v>197204</v>
      </c>
      <c r="I206">
        <v>77500</v>
      </c>
      <c r="J206">
        <v>38583</v>
      </c>
      <c r="K206">
        <v>277484105</v>
      </c>
      <c r="L206">
        <v>39395075</v>
      </c>
      <c r="M206" t="s">
        <v>8034</v>
      </c>
    </row>
    <row r="207" spans="1:13" x14ac:dyDescent="0.25">
      <c r="A207">
        <v>206</v>
      </c>
      <c r="B207" t="str">
        <f>_xlfn.XLOOKUP(Stores[[#This Row],[StateCode]],'Regions'!A:A,'Regions'!C:C)</f>
        <v>Northeast</v>
      </c>
      <c r="C207" t="s">
        <v>8377</v>
      </c>
      <c r="D207" t="s">
        <v>8378</v>
      </c>
      <c r="E207" t="s">
        <v>8379</v>
      </c>
      <c r="F207" t="s">
        <v>8380</v>
      </c>
      <c r="G207" t="s">
        <v>8033</v>
      </c>
      <c r="H207">
        <v>667137</v>
      </c>
      <c r="I207">
        <v>256294</v>
      </c>
      <c r="J207">
        <v>55777</v>
      </c>
      <c r="K207">
        <v>125219114</v>
      </c>
      <c r="L207">
        <v>106849577</v>
      </c>
      <c r="M207" t="s">
        <v>8193</v>
      </c>
    </row>
    <row r="208" spans="1:13" x14ac:dyDescent="0.25">
      <c r="A208">
        <v>207</v>
      </c>
      <c r="B208" t="str">
        <f>_xlfn.XLOOKUP(Stores[[#This Row],[StateCode]],'Regions'!A:A,'Regions'!C:C)</f>
        <v>Northeast</v>
      </c>
      <c r="C208" t="s">
        <v>8381</v>
      </c>
      <c r="D208" t="s">
        <v>8382</v>
      </c>
      <c r="E208" t="s">
        <v>8379</v>
      </c>
      <c r="F208" t="s">
        <v>8380</v>
      </c>
      <c r="G208" t="s">
        <v>8033</v>
      </c>
      <c r="H208">
        <v>110402</v>
      </c>
      <c r="I208">
        <v>43801</v>
      </c>
      <c r="J208">
        <v>79416</v>
      </c>
      <c r="K208">
        <v>16556713</v>
      </c>
      <c r="L208">
        <v>1861901</v>
      </c>
      <c r="M208" t="s">
        <v>8193</v>
      </c>
    </row>
    <row r="209" spans="1:13" x14ac:dyDescent="0.25">
      <c r="A209">
        <v>208</v>
      </c>
      <c r="B209" t="str">
        <f>_xlfn.XLOOKUP(Stores[[#This Row],[StateCode]],'Regions'!A:A,'Regions'!C:C)</f>
        <v>Northeast</v>
      </c>
      <c r="C209" t="s">
        <v>8383</v>
      </c>
      <c r="D209" t="s">
        <v>8382</v>
      </c>
      <c r="E209" t="s">
        <v>8379</v>
      </c>
      <c r="F209" t="s">
        <v>8380</v>
      </c>
      <c r="G209" t="s">
        <v>8033</v>
      </c>
      <c r="H209">
        <v>110699</v>
      </c>
      <c r="I209">
        <v>38489</v>
      </c>
      <c r="J209">
        <v>48002</v>
      </c>
      <c r="K209">
        <v>35187375</v>
      </c>
      <c r="L209">
        <v>2442614</v>
      </c>
      <c r="M209" t="s">
        <v>8193</v>
      </c>
    </row>
    <row r="210" spans="1:13" x14ac:dyDescent="0.25">
      <c r="A210">
        <v>209</v>
      </c>
      <c r="B210" t="str">
        <f>_xlfn.XLOOKUP(Stores[[#This Row],[StateCode]],'Regions'!A:A,'Regions'!C:C)</f>
        <v>Northeast</v>
      </c>
      <c r="C210" t="s">
        <v>8323</v>
      </c>
      <c r="D210" t="s">
        <v>8384</v>
      </c>
      <c r="E210" t="s">
        <v>8379</v>
      </c>
      <c r="F210" t="s">
        <v>8380</v>
      </c>
      <c r="G210" t="s">
        <v>8033</v>
      </c>
      <c r="H210">
        <v>154341</v>
      </c>
      <c r="I210">
        <v>55644</v>
      </c>
      <c r="J210">
        <v>34728</v>
      </c>
      <c r="K210">
        <v>82538680</v>
      </c>
      <c r="L210">
        <v>3142825</v>
      </c>
      <c r="M210" t="s">
        <v>8193</v>
      </c>
    </row>
    <row r="211" spans="1:13" x14ac:dyDescent="0.25">
      <c r="A211">
        <v>210</v>
      </c>
      <c r="B211" t="str">
        <f>_xlfn.XLOOKUP(Stores[[#This Row],[StateCode]],'Regions'!A:A,'Regions'!C:C)</f>
        <v>Northeast</v>
      </c>
      <c r="C211" t="s">
        <v>8385</v>
      </c>
      <c r="D211" t="s">
        <v>8386</v>
      </c>
      <c r="E211" t="s">
        <v>8379</v>
      </c>
      <c r="F211" t="s">
        <v>8380</v>
      </c>
      <c r="G211" t="s">
        <v>8033</v>
      </c>
      <c r="H211">
        <v>184815</v>
      </c>
      <c r="I211">
        <v>68576</v>
      </c>
      <c r="J211">
        <v>45472</v>
      </c>
      <c r="K211">
        <v>96758525</v>
      </c>
      <c r="L211">
        <v>2814766</v>
      </c>
      <c r="M211" t="s">
        <v>8193</v>
      </c>
    </row>
    <row r="212" spans="1:13" x14ac:dyDescent="0.25">
      <c r="A212">
        <v>211</v>
      </c>
      <c r="B212" t="str">
        <f>_xlfn.XLOOKUP(Stores[[#This Row],[StateCode]],'Regions'!A:A,'Regions'!C:C)</f>
        <v>South</v>
      </c>
      <c r="C212" t="s">
        <v>8387</v>
      </c>
      <c r="D212" t="s">
        <v>8388</v>
      </c>
      <c r="E212" t="s">
        <v>8389</v>
      </c>
      <c r="F212" t="s">
        <v>8390</v>
      </c>
      <c r="G212" t="s">
        <v>8033</v>
      </c>
      <c r="H212">
        <v>621849</v>
      </c>
      <c r="I212">
        <v>242268</v>
      </c>
      <c r="J212">
        <v>42241</v>
      </c>
      <c r="K212">
        <v>209643557</v>
      </c>
      <c r="L212">
        <v>28767622</v>
      </c>
      <c r="M212" t="s">
        <v>8193</v>
      </c>
    </row>
    <row r="213" spans="1:13" x14ac:dyDescent="0.25">
      <c r="A213">
        <v>212</v>
      </c>
      <c r="B213" t="str">
        <f>_xlfn.XLOOKUP(Stores[[#This Row],[StateCode]],'Regions'!A:A,'Regions'!C:C)</f>
        <v>South</v>
      </c>
      <c r="C213" t="s">
        <v>8391</v>
      </c>
      <c r="D213" t="s">
        <v>8392</v>
      </c>
      <c r="E213" t="s">
        <v>8389</v>
      </c>
      <c r="F213" t="s">
        <v>8390</v>
      </c>
      <c r="G213" t="s">
        <v>8088</v>
      </c>
      <c r="H213">
        <v>102116</v>
      </c>
      <c r="I213">
        <v>39893</v>
      </c>
      <c r="J213">
        <v>100849</v>
      </c>
      <c r="K213">
        <v>82691135</v>
      </c>
      <c r="L213">
        <v>667179</v>
      </c>
      <c r="M213" t="s">
        <v>8193</v>
      </c>
    </row>
    <row r="214" spans="1:13" x14ac:dyDescent="0.25">
      <c r="A214">
        <v>213</v>
      </c>
      <c r="B214" t="str">
        <f>_xlfn.XLOOKUP(Stores[[#This Row],[StateCode]],'Regions'!A:A,'Regions'!C:C)</f>
        <v>Midwest</v>
      </c>
      <c r="C214" t="s">
        <v>8393</v>
      </c>
      <c r="D214" t="s">
        <v>8394</v>
      </c>
      <c r="E214" t="s">
        <v>8395</v>
      </c>
      <c r="F214" t="s">
        <v>8396</v>
      </c>
      <c r="G214" t="s">
        <v>8033</v>
      </c>
      <c r="H214">
        <v>117070</v>
      </c>
      <c r="I214">
        <v>47179</v>
      </c>
      <c r="J214">
        <v>55990</v>
      </c>
      <c r="K214">
        <v>72727009</v>
      </c>
      <c r="L214">
        <v>2254528</v>
      </c>
      <c r="M214" t="s">
        <v>8397</v>
      </c>
    </row>
    <row r="215" spans="1:13" x14ac:dyDescent="0.25">
      <c r="A215">
        <v>214</v>
      </c>
      <c r="B215" t="str">
        <f>_xlfn.XLOOKUP(Stores[[#This Row],[StateCode]],'Regions'!A:A,'Regions'!C:C)</f>
        <v>Midwest</v>
      </c>
      <c r="C215" t="s">
        <v>8398</v>
      </c>
      <c r="D215" t="s">
        <v>8399</v>
      </c>
      <c r="E215" t="s">
        <v>8395</v>
      </c>
      <c r="F215" t="s">
        <v>8396</v>
      </c>
      <c r="G215" t="s">
        <v>8033</v>
      </c>
      <c r="H215">
        <v>677116</v>
      </c>
      <c r="I215">
        <v>255740</v>
      </c>
      <c r="J215">
        <v>25764</v>
      </c>
      <c r="K215">
        <v>359360867</v>
      </c>
      <c r="L215">
        <v>10667144</v>
      </c>
      <c r="M215" t="s">
        <v>8397</v>
      </c>
    </row>
    <row r="216" spans="1:13" x14ac:dyDescent="0.25">
      <c r="A216">
        <v>215</v>
      </c>
      <c r="B216" t="str">
        <f>_xlfn.XLOOKUP(Stores[[#This Row],[StateCode]],'Regions'!A:A,'Regions'!C:C)</f>
        <v>Midwest</v>
      </c>
      <c r="C216" t="s">
        <v>8400</v>
      </c>
      <c r="D216" t="s">
        <v>8401</v>
      </c>
      <c r="E216" t="s">
        <v>8395</v>
      </c>
      <c r="F216" t="s">
        <v>8396</v>
      </c>
      <c r="G216" t="s">
        <v>8033</v>
      </c>
      <c r="H216">
        <v>195097</v>
      </c>
      <c r="I216">
        <v>73026</v>
      </c>
      <c r="J216">
        <v>40355</v>
      </c>
      <c r="K216">
        <v>115103540</v>
      </c>
      <c r="L216">
        <v>2252017</v>
      </c>
      <c r="M216" t="s">
        <v>8397</v>
      </c>
    </row>
    <row r="217" spans="1:13" x14ac:dyDescent="0.25">
      <c r="A217">
        <v>216</v>
      </c>
      <c r="B217" t="str">
        <f>_xlfn.XLOOKUP(Stores[[#This Row],[StateCode]],'Regions'!A:A,'Regions'!C:C)</f>
        <v>Midwest</v>
      </c>
      <c r="C217" t="s">
        <v>8402</v>
      </c>
      <c r="D217" t="s">
        <v>8403</v>
      </c>
      <c r="E217" t="s">
        <v>8395</v>
      </c>
      <c r="F217" t="s">
        <v>8396</v>
      </c>
      <c r="G217" t="s">
        <v>8033</v>
      </c>
      <c r="H217">
        <v>115056</v>
      </c>
      <c r="I217">
        <v>48414</v>
      </c>
      <c r="J217">
        <v>35563</v>
      </c>
      <c r="K217">
        <v>101329851</v>
      </c>
      <c r="L217">
        <v>1640233</v>
      </c>
      <c r="M217" t="s">
        <v>8397</v>
      </c>
    </row>
    <row r="218" spans="1:13" x14ac:dyDescent="0.25">
      <c r="A218">
        <v>217</v>
      </c>
      <c r="B218" t="str">
        <f>_xlfn.XLOOKUP(Stores[[#This Row],[StateCode]],'Regions'!A:A,'Regions'!C:C)</f>
        <v>Midwest</v>
      </c>
      <c r="C218" t="s">
        <v>8404</v>
      </c>
      <c r="D218" t="s">
        <v>8405</v>
      </c>
      <c r="E218" t="s">
        <v>8395</v>
      </c>
      <c r="F218" t="s">
        <v>8396</v>
      </c>
      <c r="G218" t="s">
        <v>8033</v>
      </c>
      <c r="H218">
        <v>132052</v>
      </c>
      <c r="I218">
        <v>49444</v>
      </c>
      <c r="J218">
        <v>60089</v>
      </c>
      <c r="K218">
        <v>94553340</v>
      </c>
      <c r="L218">
        <v>753481</v>
      </c>
      <c r="M218" t="s">
        <v>8397</v>
      </c>
    </row>
    <row r="219" spans="1:13" x14ac:dyDescent="0.25">
      <c r="A219">
        <v>218</v>
      </c>
      <c r="B219" t="str">
        <f>_xlfn.XLOOKUP(Stores[[#This Row],[StateCode]],'Regions'!A:A,'Regions'!C:C)</f>
        <v>Midwest</v>
      </c>
      <c r="C219" t="s">
        <v>8346</v>
      </c>
      <c r="D219" t="s">
        <v>8405</v>
      </c>
      <c r="E219" t="s">
        <v>8395</v>
      </c>
      <c r="F219" t="s">
        <v>8396</v>
      </c>
      <c r="G219" t="s">
        <v>8033</v>
      </c>
      <c r="H219">
        <v>135358</v>
      </c>
      <c r="I219">
        <v>53493</v>
      </c>
      <c r="J219">
        <v>43523</v>
      </c>
      <c r="K219">
        <v>89052398</v>
      </c>
      <c r="L219">
        <v>191291</v>
      </c>
      <c r="M219" t="s">
        <v>8397</v>
      </c>
    </row>
    <row r="220" spans="1:13" x14ac:dyDescent="0.25">
      <c r="A220">
        <v>219</v>
      </c>
      <c r="B220" t="str">
        <f>_xlfn.XLOOKUP(Stores[[#This Row],[StateCode]],'Regions'!A:A,'Regions'!C:C)</f>
        <v>Midwest</v>
      </c>
      <c r="C220" t="s">
        <v>8406</v>
      </c>
      <c r="D220" t="s">
        <v>8407</v>
      </c>
      <c r="E220" t="s">
        <v>8408</v>
      </c>
      <c r="F220" t="s">
        <v>8409</v>
      </c>
      <c r="G220" t="s">
        <v>8033</v>
      </c>
      <c r="H220">
        <v>410939</v>
      </c>
      <c r="I220">
        <v>168385</v>
      </c>
      <c r="J220">
        <v>51480</v>
      </c>
      <c r="K220">
        <v>139858340</v>
      </c>
      <c r="L220">
        <v>9027529</v>
      </c>
      <c r="M220" t="s">
        <v>8034</v>
      </c>
    </row>
    <row r="221" spans="1:13" x14ac:dyDescent="0.25">
      <c r="A221">
        <v>220</v>
      </c>
      <c r="B221" t="str">
        <f>_xlfn.XLOOKUP(Stores[[#This Row],[StateCode]],'Regions'!A:A,'Regions'!C:C)</f>
        <v>Midwest</v>
      </c>
      <c r="C221" t="s">
        <v>8410</v>
      </c>
      <c r="D221" t="s">
        <v>8411</v>
      </c>
      <c r="E221" t="s">
        <v>8408</v>
      </c>
      <c r="F221" t="s">
        <v>8409</v>
      </c>
      <c r="G221" t="s">
        <v>8033</v>
      </c>
      <c r="H221">
        <v>112225</v>
      </c>
      <c r="I221">
        <v>43634</v>
      </c>
      <c r="J221">
        <v>64554</v>
      </c>
      <c r="K221">
        <v>141314495</v>
      </c>
      <c r="L221">
        <v>403646</v>
      </c>
      <c r="M221" t="s">
        <v>8034</v>
      </c>
    </row>
    <row r="222" spans="1:13" x14ac:dyDescent="0.25">
      <c r="A222">
        <v>221</v>
      </c>
      <c r="B222" t="str">
        <f>_xlfn.XLOOKUP(Stores[[#This Row],[StateCode]],'Regions'!A:A,'Regions'!C:C)</f>
        <v>Midwest</v>
      </c>
      <c r="C222" t="s">
        <v>8412</v>
      </c>
      <c r="D222" t="s">
        <v>8413</v>
      </c>
      <c r="E222" t="s">
        <v>8408</v>
      </c>
      <c r="F222" t="s">
        <v>8409</v>
      </c>
      <c r="G222" t="s">
        <v>8033</v>
      </c>
      <c r="H222">
        <v>300851</v>
      </c>
      <c r="I222">
        <v>112988</v>
      </c>
      <c r="J222">
        <v>48757</v>
      </c>
      <c r="K222">
        <v>134612878</v>
      </c>
      <c r="L222">
        <v>10884750</v>
      </c>
      <c r="M222" t="s">
        <v>8034</v>
      </c>
    </row>
    <row r="223" spans="1:13" x14ac:dyDescent="0.25">
      <c r="A223">
        <v>222</v>
      </c>
      <c r="B223" t="str">
        <f>_xlfn.XLOOKUP(Stores[[#This Row],[StateCode]],'Regions'!A:A,'Regions'!C:C)</f>
        <v>Midwest</v>
      </c>
      <c r="C223" t="s">
        <v>8391</v>
      </c>
      <c r="D223" t="s">
        <v>8414</v>
      </c>
      <c r="E223" t="s">
        <v>8415</v>
      </c>
      <c r="F223" t="s">
        <v>8416</v>
      </c>
      <c r="G223" t="s">
        <v>8033</v>
      </c>
      <c r="H223">
        <v>119108</v>
      </c>
      <c r="I223">
        <v>45024</v>
      </c>
      <c r="J223">
        <v>44907</v>
      </c>
      <c r="K223">
        <v>168320842</v>
      </c>
      <c r="L223">
        <v>689182</v>
      </c>
      <c r="M223" t="s">
        <v>8034</v>
      </c>
    </row>
    <row r="224" spans="1:13" x14ac:dyDescent="0.25">
      <c r="A224">
        <v>223</v>
      </c>
      <c r="B224" t="str">
        <f>_xlfn.XLOOKUP(Stores[[#This Row],[StateCode]],'Regions'!A:A,'Regions'!C:C)</f>
        <v>Midwest</v>
      </c>
      <c r="C224" t="s">
        <v>8417</v>
      </c>
      <c r="D224" t="s">
        <v>8418</v>
      </c>
      <c r="E224" t="s">
        <v>8415</v>
      </c>
      <c r="F224" t="s">
        <v>8416</v>
      </c>
      <c r="G224" t="s">
        <v>8033</v>
      </c>
      <c r="H224">
        <v>117255</v>
      </c>
      <c r="I224">
        <v>48313</v>
      </c>
      <c r="J224">
        <v>43472</v>
      </c>
      <c r="K224">
        <v>201595640</v>
      </c>
      <c r="L224">
        <v>1162419</v>
      </c>
      <c r="M224" t="s">
        <v>8034</v>
      </c>
    </row>
    <row r="225" spans="1:13" x14ac:dyDescent="0.25">
      <c r="A225">
        <v>224</v>
      </c>
      <c r="B225" t="str">
        <f>_xlfn.XLOOKUP(Stores[[#This Row],[StateCode]],'Regions'!A:A,'Regions'!C:C)</f>
        <v>Midwest</v>
      </c>
      <c r="C225" t="s">
        <v>8348</v>
      </c>
      <c r="D225" t="s">
        <v>8419</v>
      </c>
      <c r="E225" t="s">
        <v>8415</v>
      </c>
      <c r="F225" t="s">
        <v>8416</v>
      </c>
      <c r="G225" t="s">
        <v>8033</v>
      </c>
      <c r="H225">
        <v>475378</v>
      </c>
      <c r="I225">
        <v>195033</v>
      </c>
      <c r="J225">
        <v>45821</v>
      </c>
      <c r="K225">
        <v>815780419</v>
      </c>
      <c r="L225">
        <v>10370518</v>
      </c>
      <c r="M225" t="s">
        <v>8034</v>
      </c>
    </row>
    <row r="226" spans="1:13" x14ac:dyDescent="0.25">
      <c r="A226">
        <v>225</v>
      </c>
      <c r="B226" t="str">
        <f>_xlfn.XLOOKUP(Stores[[#This Row],[StateCode]],'Regions'!A:A,'Regions'!C:C)</f>
        <v>Midwest</v>
      </c>
      <c r="C226" t="s">
        <v>8323</v>
      </c>
      <c r="D226" t="s">
        <v>8420</v>
      </c>
      <c r="E226" t="s">
        <v>8415</v>
      </c>
      <c r="F226" t="s">
        <v>8416</v>
      </c>
      <c r="G226" t="s">
        <v>8033</v>
      </c>
      <c r="H226">
        <v>166810</v>
      </c>
      <c r="I226">
        <v>71268</v>
      </c>
      <c r="J226">
        <v>33557</v>
      </c>
      <c r="K226">
        <v>213158276</v>
      </c>
      <c r="L226">
        <v>1530246</v>
      </c>
      <c r="M226" t="s">
        <v>8034</v>
      </c>
    </row>
    <row r="227" spans="1:13" x14ac:dyDescent="0.25">
      <c r="A227">
        <v>226</v>
      </c>
      <c r="B227" t="str">
        <f>_xlfn.XLOOKUP(Stores[[#This Row],[StateCode]],'Regions'!A:A,'Regions'!C:C)</f>
        <v>Midwest</v>
      </c>
      <c r="C227" t="s">
        <v>8421</v>
      </c>
      <c r="D227" t="s">
        <v>8422</v>
      </c>
      <c r="E227" t="s">
        <v>8415</v>
      </c>
      <c r="F227" t="s">
        <v>8416</v>
      </c>
      <c r="G227" t="s">
        <v>8033</v>
      </c>
      <c r="H227">
        <v>315685</v>
      </c>
      <c r="I227">
        <v>139555</v>
      </c>
      <c r="J227">
        <v>35599</v>
      </c>
      <c r="K227">
        <v>160458044</v>
      </c>
      <c r="L227">
        <v>10670040</v>
      </c>
      <c r="M227" t="s">
        <v>8034</v>
      </c>
    </row>
    <row r="228" spans="1:13" x14ac:dyDescent="0.25">
      <c r="A228">
        <v>227</v>
      </c>
      <c r="B228" t="str">
        <f>_xlfn.XLOOKUP(Stores[[#This Row],[StateCode]],'Regions'!A:A,'Regions'!C:C)</f>
        <v>South</v>
      </c>
      <c r="C228" t="s">
        <v>8423</v>
      </c>
      <c r="D228" t="s">
        <v>8424</v>
      </c>
      <c r="E228" t="s">
        <v>8425</v>
      </c>
      <c r="F228" t="s">
        <v>8426</v>
      </c>
      <c r="G228" t="s">
        <v>8033</v>
      </c>
      <c r="H228">
        <v>170674</v>
      </c>
      <c r="I228">
        <v>62671</v>
      </c>
      <c r="J228">
        <v>32250</v>
      </c>
      <c r="K228">
        <v>287614760</v>
      </c>
      <c r="L228">
        <v>5655837</v>
      </c>
      <c r="M228" t="s">
        <v>8034</v>
      </c>
    </row>
    <row r="229" spans="1:13" x14ac:dyDescent="0.25">
      <c r="A229">
        <v>228</v>
      </c>
      <c r="B229" t="str">
        <f>_xlfn.XLOOKUP(Stores[[#This Row],[StateCode]],'Regions'!A:A,'Regions'!C:C)</f>
        <v>West</v>
      </c>
      <c r="C229" t="s">
        <v>8427</v>
      </c>
      <c r="D229" t="s">
        <v>8428</v>
      </c>
      <c r="E229" t="s">
        <v>8429</v>
      </c>
      <c r="F229" t="s">
        <v>8430</v>
      </c>
      <c r="G229" t="s">
        <v>8033</v>
      </c>
      <c r="H229">
        <v>110263</v>
      </c>
      <c r="I229">
        <v>44092</v>
      </c>
      <c r="J229">
        <v>51012</v>
      </c>
      <c r="K229">
        <v>113183020</v>
      </c>
      <c r="L229">
        <v>284017</v>
      </c>
      <c r="M229" t="s">
        <v>8165</v>
      </c>
    </row>
    <row r="230" spans="1:13" x14ac:dyDescent="0.25">
      <c r="A230">
        <v>229</v>
      </c>
      <c r="B230" t="str">
        <f>_xlfn.XLOOKUP(Stores[[#This Row],[StateCode]],'Regions'!A:A,'Regions'!C:C)</f>
        <v>South</v>
      </c>
      <c r="C230" t="s">
        <v>8431</v>
      </c>
      <c r="D230" t="s">
        <v>8432</v>
      </c>
      <c r="E230" t="s">
        <v>8433</v>
      </c>
      <c r="F230" t="s">
        <v>8434</v>
      </c>
      <c r="G230" t="s">
        <v>8051</v>
      </c>
      <c r="H230">
        <v>159769</v>
      </c>
      <c r="I230">
        <v>56034</v>
      </c>
      <c r="J230">
        <v>91579</v>
      </c>
      <c r="K230">
        <v>146322917</v>
      </c>
      <c r="L230">
        <v>2815890</v>
      </c>
      <c r="M230" t="s">
        <v>8193</v>
      </c>
    </row>
    <row r="231" spans="1:13" x14ac:dyDescent="0.25">
      <c r="A231">
        <v>230</v>
      </c>
      <c r="B231" t="str">
        <f>_xlfn.XLOOKUP(Stores[[#This Row],[StateCode]],'Regions'!A:A,'Regions'!C:C)</f>
        <v>South</v>
      </c>
      <c r="C231" t="s">
        <v>8435</v>
      </c>
      <c r="D231" t="s">
        <v>8436</v>
      </c>
      <c r="E231" t="s">
        <v>8433</v>
      </c>
      <c r="F231" t="s">
        <v>8434</v>
      </c>
      <c r="G231" t="s">
        <v>8033</v>
      </c>
      <c r="H231">
        <v>827097</v>
      </c>
      <c r="I231">
        <v>305488</v>
      </c>
      <c r="J231">
        <v>53637</v>
      </c>
      <c r="K231">
        <v>790925550</v>
      </c>
      <c r="L231">
        <v>5215849</v>
      </c>
      <c r="M231" t="s">
        <v>8193</v>
      </c>
    </row>
    <row r="232" spans="1:13" x14ac:dyDescent="0.25">
      <c r="A232">
        <v>231</v>
      </c>
      <c r="B232" t="str">
        <f>_xlfn.XLOOKUP(Stores[[#This Row],[StateCode]],'Regions'!A:A,'Regions'!C:C)</f>
        <v>South</v>
      </c>
      <c r="C232" t="s">
        <v>8437</v>
      </c>
      <c r="D232" t="s">
        <v>8438</v>
      </c>
      <c r="E232" t="s">
        <v>8433</v>
      </c>
      <c r="F232" t="s">
        <v>8434</v>
      </c>
      <c r="G232" t="s">
        <v>8033</v>
      </c>
      <c r="H232">
        <v>257636</v>
      </c>
      <c r="I232">
        <v>100513</v>
      </c>
      <c r="J232">
        <v>50420</v>
      </c>
      <c r="K232">
        <v>284339132</v>
      </c>
      <c r="L232">
        <v>2323182</v>
      </c>
      <c r="M232" t="s">
        <v>8193</v>
      </c>
    </row>
    <row r="233" spans="1:13" x14ac:dyDescent="0.25">
      <c r="A233">
        <v>232</v>
      </c>
      <c r="B233" t="str">
        <f>_xlfn.XLOOKUP(Stores[[#This Row],[StateCode]],'Regions'!A:A,'Regions'!C:C)</f>
        <v>South</v>
      </c>
      <c r="C233" t="s">
        <v>8439</v>
      </c>
      <c r="D233" t="s">
        <v>8440</v>
      </c>
      <c r="E233" t="s">
        <v>8433</v>
      </c>
      <c r="F233" t="s">
        <v>8434</v>
      </c>
      <c r="G233" t="s">
        <v>8033</v>
      </c>
      <c r="H233">
        <v>201963</v>
      </c>
      <c r="I233">
        <v>78439</v>
      </c>
      <c r="J233">
        <v>43630</v>
      </c>
      <c r="K233">
        <v>382659645</v>
      </c>
      <c r="L233">
        <v>4765966</v>
      </c>
      <c r="M233" t="s">
        <v>8193</v>
      </c>
    </row>
    <row r="234" spans="1:13" x14ac:dyDescent="0.25">
      <c r="A234">
        <v>233</v>
      </c>
      <c r="B234" t="str">
        <f>_xlfn.XLOOKUP(Stores[[#This Row],[StateCode]],'Regions'!A:A,'Regions'!C:C)</f>
        <v>South</v>
      </c>
      <c r="C234" t="s">
        <v>8441</v>
      </c>
      <c r="D234" t="s">
        <v>8442</v>
      </c>
      <c r="E234" t="s">
        <v>8433</v>
      </c>
      <c r="F234" t="s">
        <v>8434</v>
      </c>
      <c r="G234" t="s">
        <v>8033</v>
      </c>
      <c r="H234">
        <v>285342</v>
      </c>
      <c r="I234">
        <v>114080</v>
      </c>
      <c r="J234">
        <v>41628</v>
      </c>
      <c r="K234">
        <v>332338206</v>
      </c>
      <c r="L234">
        <v>13707999</v>
      </c>
      <c r="M234" t="s">
        <v>8193</v>
      </c>
    </row>
    <row r="235" spans="1:13" x14ac:dyDescent="0.25">
      <c r="A235">
        <v>234</v>
      </c>
      <c r="B235" t="str">
        <f>_xlfn.XLOOKUP(Stores[[#This Row],[StateCode]],'Regions'!A:A,'Regions'!C:C)</f>
        <v>South</v>
      </c>
      <c r="C235" t="s">
        <v>8443</v>
      </c>
      <c r="D235" t="s">
        <v>8444</v>
      </c>
      <c r="E235" t="s">
        <v>8433</v>
      </c>
      <c r="F235" t="s">
        <v>8434</v>
      </c>
      <c r="G235" t="s">
        <v>8033</v>
      </c>
      <c r="H235">
        <v>110268</v>
      </c>
      <c r="I235">
        <v>40973</v>
      </c>
      <c r="J235">
        <v>42299</v>
      </c>
      <c r="K235">
        <v>142972062</v>
      </c>
      <c r="L235">
        <v>3925954</v>
      </c>
      <c r="M235" t="s">
        <v>8193</v>
      </c>
    </row>
    <row r="236" spans="1:13" x14ac:dyDescent="0.25">
      <c r="A236">
        <v>235</v>
      </c>
      <c r="B236" t="str">
        <f>_xlfn.XLOOKUP(Stores[[#This Row],[StateCode]],'Regions'!A:A,'Regions'!C:C)</f>
        <v>South</v>
      </c>
      <c r="C236" t="s">
        <v>8445</v>
      </c>
      <c r="D236" t="s">
        <v>8446</v>
      </c>
      <c r="E236" t="s">
        <v>8433</v>
      </c>
      <c r="F236" t="s">
        <v>8434</v>
      </c>
      <c r="G236" t="s">
        <v>8033</v>
      </c>
      <c r="H236">
        <v>451066</v>
      </c>
      <c r="I236">
        <v>170366</v>
      </c>
      <c r="J236">
        <v>55398</v>
      </c>
      <c r="K236">
        <v>375740493</v>
      </c>
      <c r="L236">
        <v>2876470</v>
      </c>
      <c r="M236" t="s">
        <v>8193</v>
      </c>
    </row>
    <row r="237" spans="1:13" x14ac:dyDescent="0.25">
      <c r="A237">
        <v>236</v>
      </c>
      <c r="B237" t="str">
        <f>_xlfn.XLOOKUP(Stores[[#This Row],[StateCode]],'Regions'!A:A,'Regions'!C:C)</f>
        <v>South</v>
      </c>
      <c r="C237" t="s">
        <v>8447</v>
      </c>
      <c r="D237" t="s">
        <v>8448</v>
      </c>
      <c r="E237" t="s">
        <v>8433</v>
      </c>
      <c r="F237" t="s">
        <v>8434</v>
      </c>
      <c r="G237" t="s">
        <v>8033</v>
      </c>
      <c r="H237">
        <v>115933</v>
      </c>
      <c r="I237">
        <v>48425</v>
      </c>
      <c r="J237">
        <v>42128</v>
      </c>
      <c r="K237">
        <v>133663628</v>
      </c>
      <c r="L237">
        <v>3951737</v>
      </c>
      <c r="M237" t="s">
        <v>8193</v>
      </c>
    </row>
    <row r="238" spans="1:13" x14ac:dyDescent="0.25">
      <c r="A238">
        <v>237</v>
      </c>
      <c r="B238" t="str">
        <f>_xlfn.XLOOKUP(Stores[[#This Row],[StateCode]],'Regions'!A:A,'Regions'!C:C)</f>
        <v>South</v>
      </c>
      <c r="C238" t="s">
        <v>8449</v>
      </c>
      <c r="D238" t="s">
        <v>8450</v>
      </c>
      <c r="E238" t="s">
        <v>8433</v>
      </c>
      <c r="F238" t="s">
        <v>8434</v>
      </c>
      <c r="G238" t="s">
        <v>8033</v>
      </c>
      <c r="H238">
        <v>241218</v>
      </c>
      <c r="I238">
        <v>93267</v>
      </c>
      <c r="J238">
        <v>39882</v>
      </c>
      <c r="K238">
        <v>343173025</v>
      </c>
      <c r="L238">
        <v>3173027</v>
      </c>
      <c r="M238" t="s">
        <v>8193</v>
      </c>
    </row>
    <row r="239" spans="1:13" x14ac:dyDescent="0.25">
      <c r="A239">
        <v>238</v>
      </c>
      <c r="B239" t="str">
        <f>_xlfn.XLOOKUP(Stores[[#This Row],[StateCode]],'Regions'!A:A,'Regions'!C:C)</f>
        <v>Midwest</v>
      </c>
      <c r="C239" t="s">
        <v>8451</v>
      </c>
      <c r="D239" t="s">
        <v>8452</v>
      </c>
      <c r="E239" t="s">
        <v>8453</v>
      </c>
      <c r="F239" t="s">
        <v>8454</v>
      </c>
      <c r="G239" t="s">
        <v>8033</v>
      </c>
      <c r="H239">
        <v>118523</v>
      </c>
      <c r="I239">
        <v>49962</v>
      </c>
      <c r="J239">
        <v>46175</v>
      </c>
      <c r="K239">
        <v>127714801</v>
      </c>
      <c r="L239">
        <v>0</v>
      </c>
      <c r="M239" t="s">
        <v>8034</v>
      </c>
    </row>
    <row r="240" spans="1:13" x14ac:dyDescent="0.25">
      <c r="A240">
        <v>239</v>
      </c>
      <c r="B240" t="str">
        <f>_xlfn.XLOOKUP(Stores[[#This Row],[StateCode]],'Regions'!A:A,'Regions'!C:C)</f>
        <v>Midwest</v>
      </c>
      <c r="C240" t="s">
        <v>8455</v>
      </c>
      <c r="D240" t="s">
        <v>8456</v>
      </c>
      <c r="E240" t="s">
        <v>8457</v>
      </c>
      <c r="F240" t="s">
        <v>8458</v>
      </c>
      <c r="G240" t="s">
        <v>8033</v>
      </c>
      <c r="H240">
        <v>277348</v>
      </c>
      <c r="I240">
        <v>107574</v>
      </c>
      <c r="J240">
        <v>49840</v>
      </c>
      <c r="K240">
        <v>238566678</v>
      </c>
      <c r="L240">
        <v>3507136</v>
      </c>
      <c r="M240" t="s">
        <v>8034</v>
      </c>
    </row>
    <row r="241" spans="1:13" x14ac:dyDescent="0.25">
      <c r="A241">
        <v>240</v>
      </c>
      <c r="B241" t="str">
        <f>_xlfn.XLOOKUP(Stores[[#This Row],[StateCode]],'Regions'!A:A,'Regions'!C:C)</f>
        <v>Midwest</v>
      </c>
      <c r="C241" t="s">
        <v>8459</v>
      </c>
      <c r="D241" t="s">
        <v>8181</v>
      </c>
      <c r="E241" t="s">
        <v>8457</v>
      </c>
      <c r="F241" t="s">
        <v>8458</v>
      </c>
      <c r="G241" t="s">
        <v>8033</v>
      </c>
      <c r="H241">
        <v>443885</v>
      </c>
      <c r="I241">
        <v>173764</v>
      </c>
      <c r="J241">
        <v>49896</v>
      </c>
      <c r="K241">
        <v>344973715</v>
      </c>
      <c r="L241">
        <v>9140906</v>
      </c>
      <c r="M241" t="s">
        <v>8034</v>
      </c>
    </row>
    <row r="242" spans="1:13" x14ac:dyDescent="0.25">
      <c r="A242">
        <v>241</v>
      </c>
      <c r="B242" t="str">
        <f>_xlfn.XLOOKUP(Stores[[#This Row],[StateCode]],'Regions'!A:A,'Regions'!C:C)</f>
        <v>Northeast</v>
      </c>
      <c r="C242" t="s">
        <v>8460</v>
      </c>
      <c r="D242" t="s">
        <v>8209</v>
      </c>
      <c r="E242" t="s">
        <v>8461</v>
      </c>
      <c r="F242" t="s">
        <v>8462</v>
      </c>
      <c r="G242" t="s">
        <v>8033</v>
      </c>
      <c r="H242">
        <v>110229</v>
      </c>
      <c r="I242">
        <v>45145</v>
      </c>
      <c r="J242">
        <v>54282</v>
      </c>
      <c r="K242">
        <v>85627013</v>
      </c>
      <c r="L242">
        <v>4850146</v>
      </c>
      <c r="M242" t="s">
        <v>8193</v>
      </c>
    </row>
    <row r="243" spans="1:13" x14ac:dyDescent="0.25">
      <c r="A243">
        <v>242</v>
      </c>
      <c r="B243" t="str">
        <f>_xlfn.XLOOKUP(Stores[[#This Row],[StateCode]],'Regions'!A:A,'Regions'!C:C)</f>
        <v>Northeast</v>
      </c>
      <c r="C243" t="s">
        <v>8463</v>
      </c>
      <c r="D243" t="s">
        <v>8382</v>
      </c>
      <c r="E243" t="s">
        <v>8464</v>
      </c>
      <c r="F243" t="s">
        <v>8465</v>
      </c>
      <c r="G243" t="s">
        <v>8290</v>
      </c>
      <c r="H243">
        <v>102701</v>
      </c>
      <c r="I243">
        <v>35198</v>
      </c>
      <c r="J243">
        <v>90515</v>
      </c>
      <c r="K243">
        <v>77862691</v>
      </c>
      <c r="L243">
        <v>1630832</v>
      </c>
      <c r="M243" t="s">
        <v>8193</v>
      </c>
    </row>
    <row r="244" spans="1:13" x14ac:dyDescent="0.25">
      <c r="A244">
        <v>243</v>
      </c>
      <c r="B244" t="str">
        <f>_xlfn.XLOOKUP(Stores[[#This Row],[StateCode]],'Regions'!A:A,'Regions'!C:C)</f>
        <v>Northeast</v>
      </c>
      <c r="C244" t="s">
        <v>8466</v>
      </c>
      <c r="D244" t="s">
        <v>8467</v>
      </c>
      <c r="E244" t="s">
        <v>8464</v>
      </c>
      <c r="F244" t="s">
        <v>8465</v>
      </c>
      <c r="G244" t="s">
        <v>8033</v>
      </c>
      <c r="H244">
        <v>129007</v>
      </c>
      <c r="I244">
        <v>39433</v>
      </c>
      <c r="J244">
        <v>43568</v>
      </c>
      <c r="K244">
        <v>31905474</v>
      </c>
      <c r="L244">
        <v>3459587</v>
      </c>
      <c r="M244" t="s">
        <v>8193</v>
      </c>
    </row>
    <row r="245" spans="1:13" x14ac:dyDescent="0.25">
      <c r="A245">
        <v>244</v>
      </c>
      <c r="B245" t="str">
        <f>_xlfn.XLOOKUP(Stores[[#This Row],[StateCode]],'Regions'!A:A,'Regions'!C:C)</f>
        <v>Northeast</v>
      </c>
      <c r="C245" t="s">
        <v>8468</v>
      </c>
      <c r="D245" t="s">
        <v>8469</v>
      </c>
      <c r="E245" t="s">
        <v>8464</v>
      </c>
      <c r="F245" t="s">
        <v>8465</v>
      </c>
      <c r="G245" t="s">
        <v>8033</v>
      </c>
      <c r="H245">
        <v>264290</v>
      </c>
      <c r="I245">
        <v>99058</v>
      </c>
      <c r="J245">
        <v>59537</v>
      </c>
      <c r="K245">
        <v>38318201</v>
      </c>
      <c r="L245">
        <v>16417392</v>
      </c>
      <c r="M245" t="s">
        <v>8193</v>
      </c>
    </row>
    <row r="246" spans="1:13" x14ac:dyDescent="0.25">
      <c r="A246">
        <v>245</v>
      </c>
      <c r="B246" t="str">
        <f>_xlfn.XLOOKUP(Stores[[#This Row],[StateCode]],'Regions'!A:A,'Regions'!C:C)</f>
        <v>Northeast</v>
      </c>
      <c r="C246" t="s">
        <v>8470</v>
      </c>
      <c r="D246" t="s">
        <v>8471</v>
      </c>
      <c r="E246" t="s">
        <v>8464</v>
      </c>
      <c r="F246" t="s">
        <v>8465</v>
      </c>
      <c r="G246" t="s">
        <v>8033</v>
      </c>
      <c r="H246">
        <v>281944</v>
      </c>
      <c r="I246">
        <v>92675</v>
      </c>
      <c r="J246">
        <v>33139</v>
      </c>
      <c r="K246">
        <v>62531085</v>
      </c>
      <c r="L246">
        <v>4509710</v>
      </c>
      <c r="M246" t="s">
        <v>8193</v>
      </c>
    </row>
    <row r="247" spans="1:13" x14ac:dyDescent="0.25">
      <c r="A247">
        <v>246</v>
      </c>
      <c r="B247" t="str">
        <f>_xlfn.XLOOKUP(Stores[[#This Row],[StateCode]],'Regions'!A:A,'Regions'!C:C)</f>
        <v>Northeast</v>
      </c>
      <c r="C247" t="s">
        <v>8472</v>
      </c>
      <c r="D247" t="s">
        <v>8473</v>
      </c>
      <c r="E247" t="s">
        <v>8464</v>
      </c>
      <c r="F247" t="s">
        <v>8465</v>
      </c>
      <c r="G247" t="s">
        <v>8033</v>
      </c>
      <c r="H247">
        <v>147754</v>
      </c>
      <c r="I247">
        <v>43037</v>
      </c>
      <c r="J247">
        <v>32915</v>
      </c>
      <c r="K247">
        <v>21790122</v>
      </c>
      <c r="L247">
        <v>762701</v>
      </c>
      <c r="M247" t="s">
        <v>8193</v>
      </c>
    </row>
    <row r="248" spans="1:13" x14ac:dyDescent="0.25">
      <c r="A248">
        <v>247</v>
      </c>
      <c r="B248" t="str">
        <f>_xlfn.XLOOKUP(Stores[[#This Row],[StateCode]],'Regions'!A:A,'Regions'!C:C)</f>
        <v>Northeast</v>
      </c>
      <c r="C248" t="s">
        <v>8474</v>
      </c>
      <c r="D248" t="s">
        <v>8382</v>
      </c>
      <c r="E248" t="s">
        <v>8464</v>
      </c>
      <c r="F248" t="s">
        <v>8465</v>
      </c>
      <c r="G248" t="s">
        <v>8290</v>
      </c>
      <c r="H248">
        <v>102105</v>
      </c>
      <c r="I248">
        <v>33375</v>
      </c>
      <c r="J248">
        <v>79720</v>
      </c>
      <c r="K248">
        <v>60235960</v>
      </c>
      <c r="L248">
        <v>3515266</v>
      </c>
      <c r="M248" t="s">
        <v>8193</v>
      </c>
    </row>
    <row r="249" spans="1:13" x14ac:dyDescent="0.25">
      <c r="A249">
        <v>248</v>
      </c>
      <c r="B249" t="str">
        <f>_xlfn.XLOOKUP(Stores[[#This Row],[StateCode]],'Regions'!A:A,'Regions'!C:C)</f>
        <v>West</v>
      </c>
      <c r="C249" t="s">
        <v>8475</v>
      </c>
      <c r="D249" t="s">
        <v>8476</v>
      </c>
      <c r="E249" t="s">
        <v>8477</v>
      </c>
      <c r="F249" t="s">
        <v>8478</v>
      </c>
      <c r="G249" t="s">
        <v>8033</v>
      </c>
      <c r="H249">
        <v>559121</v>
      </c>
      <c r="I249">
        <v>222098</v>
      </c>
      <c r="J249">
        <v>47030</v>
      </c>
      <c r="K249">
        <v>487357375</v>
      </c>
      <c r="L249">
        <v>4655624</v>
      </c>
      <c r="M249" t="s">
        <v>8165</v>
      </c>
    </row>
    <row r="250" spans="1:13" x14ac:dyDescent="0.25">
      <c r="A250">
        <v>249</v>
      </c>
      <c r="B250" t="str">
        <f>_xlfn.XLOOKUP(Stores[[#This Row],[StateCode]],'Regions'!A:A,'Regions'!C:C)</f>
        <v>West</v>
      </c>
      <c r="C250" t="s">
        <v>8479</v>
      </c>
      <c r="D250" t="s">
        <v>8480</v>
      </c>
      <c r="E250" t="s">
        <v>8477</v>
      </c>
      <c r="F250" t="s">
        <v>8478</v>
      </c>
      <c r="G250" t="s">
        <v>8033</v>
      </c>
      <c r="H250">
        <v>101643</v>
      </c>
      <c r="I250">
        <v>38925</v>
      </c>
      <c r="J250">
        <v>41330</v>
      </c>
      <c r="K250">
        <v>199270395</v>
      </c>
      <c r="L250">
        <v>250842</v>
      </c>
      <c r="M250" t="s">
        <v>8165</v>
      </c>
    </row>
    <row r="251" spans="1:13" x14ac:dyDescent="0.25">
      <c r="A251">
        <v>250</v>
      </c>
      <c r="B251" t="str">
        <f>_xlfn.XLOOKUP(Stores[[#This Row],[StateCode]],'Regions'!A:A,'Regions'!C:C)</f>
        <v>West</v>
      </c>
      <c r="C251" t="s">
        <v>8481</v>
      </c>
      <c r="D251" t="s">
        <v>8482</v>
      </c>
      <c r="E251" t="s">
        <v>8483</v>
      </c>
      <c r="F251" t="s">
        <v>8484</v>
      </c>
      <c r="G251" t="s">
        <v>8088</v>
      </c>
      <c r="H251">
        <v>124564</v>
      </c>
      <c r="I251">
        <v>43699</v>
      </c>
      <c r="J251">
        <v>68137</v>
      </c>
      <c r="K251">
        <v>120207609</v>
      </c>
      <c r="L251">
        <v>0</v>
      </c>
      <c r="M251" t="s">
        <v>8066</v>
      </c>
    </row>
    <row r="252" spans="1:13" x14ac:dyDescent="0.25">
      <c r="A252">
        <v>251</v>
      </c>
      <c r="B252" t="str">
        <f>_xlfn.XLOOKUP(Stores[[#This Row],[StateCode]],'Regions'!A:A,'Regions'!C:C)</f>
        <v>West</v>
      </c>
      <c r="C252" t="s">
        <v>8485</v>
      </c>
      <c r="D252" t="s">
        <v>8482</v>
      </c>
      <c r="E252" t="s">
        <v>8483</v>
      </c>
      <c r="F252" t="s">
        <v>8484</v>
      </c>
      <c r="G252" t="s">
        <v>8033</v>
      </c>
      <c r="H252">
        <v>285667</v>
      </c>
      <c r="I252">
        <v>104492</v>
      </c>
      <c r="J252">
        <v>63120</v>
      </c>
      <c r="K252">
        <v>271160947</v>
      </c>
      <c r="L252">
        <v>1272345</v>
      </c>
      <c r="M252" t="s">
        <v>8066</v>
      </c>
    </row>
    <row r="253" spans="1:13" x14ac:dyDescent="0.25">
      <c r="A253">
        <v>252</v>
      </c>
      <c r="B253" t="str">
        <f>_xlfn.XLOOKUP(Stores[[#This Row],[StateCode]],'Regions'!A:A,'Regions'!C:C)</f>
        <v>West</v>
      </c>
      <c r="C253" t="s">
        <v>8486</v>
      </c>
      <c r="D253" t="s">
        <v>8482</v>
      </c>
      <c r="E253" t="s">
        <v>8483</v>
      </c>
      <c r="F253" t="s">
        <v>8484</v>
      </c>
      <c r="G253" t="s">
        <v>8033</v>
      </c>
      <c r="H253">
        <v>623747</v>
      </c>
      <c r="I253">
        <v>215614</v>
      </c>
      <c r="J253">
        <v>50202</v>
      </c>
      <c r="K253">
        <v>348034258</v>
      </c>
      <c r="L253">
        <v>133982</v>
      </c>
      <c r="M253" t="s">
        <v>8066</v>
      </c>
    </row>
    <row r="254" spans="1:13" x14ac:dyDescent="0.25">
      <c r="A254">
        <v>253</v>
      </c>
      <c r="B254" t="str">
        <f>_xlfn.XLOOKUP(Stores[[#This Row],[StateCode]],'Regions'!A:A,'Regions'!C:C)</f>
        <v>West</v>
      </c>
      <c r="C254" t="s">
        <v>8487</v>
      </c>
      <c r="D254" t="s">
        <v>8482</v>
      </c>
      <c r="E254" t="s">
        <v>8483</v>
      </c>
      <c r="F254" t="s">
        <v>8484</v>
      </c>
      <c r="G254" t="s">
        <v>8033</v>
      </c>
      <c r="H254">
        <v>234807</v>
      </c>
      <c r="I254">
        <v>68686</v>
      </c>
      <c r="J254">
        <v>52511</v>
      </c>
      <c r="K254">
        <v>253858818</v>
      </c>
      <c r="L254">
        <v>112001</v>
      </c>
      <c r="M254" t="s">
        <v>8066</v>
      </c>
    </row>
    <row r="255" spans="1:13" x14ac:dyDescent="0.25">
      <c r="A255">
        <v>254</v>
      </c>
      <c r="B255" t="str">
        <f>_xlfn.XLOOKUP(Stores[[#This Row],[StateCode]],'Regions'!A:A,'Regions'!C:C)</f>
        <v>West</v>
      </c>
      <c r="C255" t="s">
        <v>8488</v>
      </c>
      <c r="D255" t="s">
        <v>8482</v>
      </c>
      <c r="E255" t="s">
        <v>8483</v>
      </c>
      <c r="F255" t="s">
        <v>8484</v>
      </c>
      <c r="G255" t="s">
        <v>8088</v>
      </c>
      <c r="H255">
        <v>223182</v>
      </c>
      <c r="I255">
        <v>88401</v>
      </c>
      <c r="J255">
        <v>43911</v>
      </c>
      <c r="K255">
        <v>121034884</v>
      </c>
      <c r="L255">
        <v>0</v>
      </c>
      <c r="M255" t="s">
        <v>8066</v>
      </c>
    </row>
    <row r="256" spans="1:13" x14ac:dyDescent="0.25">
      <c r="A256">
        <v>255</v>
      </c>
      <c r="B256" t="str">
        <f>_xlfn.XLOOKUP(Stores[[#This Row],[StateCode]],'Regions'!A:A,'Regions'!C:C)</f>
        <v>West</v>
      </c>
      <c r="C256" t="s">
        <v>8489</v>
      </c>
      <c r="D256" t="s">
        <v>8490</v>
      </c>
      <c r="E256" t="s">
        <v>8483</v>
      </c>
      <c r="F256" t="s">
        <v>8484</v>
      </c>
      <c r="G256" t="s">
        <v>8033</v>
      </c>
      <c r="H256">
        <v>241445</v>
      </c>
      <c r="I256">
        <v>92283</v>
      </c>
      <c r="J256">
        <v>47012</v>
      </c>
      <c r="K256">
        <v>277887963</v>
      </c>
      <c r="L256">
        <v>7380237</v>
      </c>
      <c r="M256" t="s">
        <v>8066</v>
      </c>
    </row>
    <row r="257" spans="1:13" x14ac:dyDescent="0.25">
      <c r="A257">
        <v>256</v>
      </c>
      <c r="B257" t="str">
        <f>_xlfn.XLOOKUP(Stores[[#This Row],[StateCode]],'Regions'!A:A,'Regions'!C:C)</f>
        <v>West</v>
      </c>
      <c r="C257" t="s">
        <v>8491</v>
      </c>
      <c r="D257" t="s">
        <v>8482</v>
      </c>
      <c r="E257" t="s">
        <v>8483</v>
      </c>
      <c r="F257" t="s">
        <v>8484</v>
      </c>
      <c r="G257" t="s">
        <v>8088</v>
      </c>
      <c r="H257">
        <v>183937</v>
      </c>
      <c r="I257">
        <v>70748</v>
      </c>
      <c r="J257">
        <v>50192</v>
      </c>
      <c r="K257">
        <v>86125947</v>
      </c>
      <c r="L257">
        <v>0</v>
      </c>
      <c r="M257" t="s">
        <v>8066</v>
      </c>
    </row>
    <row r="258" spans="1:13" x14ac:dyDescent="0.25">
      <c r="A258">
        <v>257</v>
      </c>
      <c r="B258" t="str">
        <f>_xlfn.XLOOKUP(Stores[[#This Row],[StateCode]],'Regions'!A:A,'Regions'!C:C)</f>
        <v>West</v>
      </c>
      <c r="C258" t="s">
        <v>8492</v>
      </c>
      <c r="D258" t="s">
        <v>8482</v>
      </c>
      <c r="E258" t="s">
        <v>8483</v>
      </c>
      <c r="F258" t="s">
        <v>8484</v>
      </c>
      <c r="G258" t="s">
        <v>8088</v>
      </c>
      <c r="H258">
        <v>187647</v>
      </c>
      <c r="I258">
        <v>60366</v>
      </c>
      <c r="J258">
        <v>39586</v>
      </c>
      <c r="K258">
        <v>86444651</v>
      </c>
      <c r="L258">
        <v>0</v>
      </c>
      <c r="M258" t="s">
        <v>8066</v>
      </c>
    </row>
    <row r="259" spans="1:13" x14ac:dyDescent="0.25">
      <c r="A259">
        <v>258</v>
      </c>
      <c r="B259" t="str">
        <f>_xlfn.XLOOKUP(Stores[[#This Row],[StateCode]],'Regions'!A:A,'Regions'!C:C)</f>
        <v>Northeast</v>
      </c>
      <c r="C259" t="s">
        <v>8493</v>
      </c>
      <c r="D259" t="s">
        <v>8494</v>
      </c>
      <c r="E259" t="s">
        <v>8495</v>
      </c>
      <c r="F259" t="s">
        <v>8496</v>
      </c>
      <c r="G259" t="s">
        <v>8051</v>
      </c>
      <c r="H259">
        <v>125109</v>
      </c>
      <c r="I259">
        <v>49558</v>
      </c>
      <c r="J259">
        <v>68294</v>
      </c>
      <c r="K259">
        <v>137777476</v>
      </c>
      <c r="L259">
        <v>1003270</v>
      </c>
      <c r="M259" t="s">
        <v>8193</v>
      </c>
    </row>
    <row r="260" spans="1:13" x14ac:dyDescent="0.25">
      <c r="A260">
        <v>259</v>
      </c>
      <c r="B260" t="str">
        <f>_xlfn.XLOOKUP(Stores[[#This Row],[StateCode]],'Regions'!A:A,'Regions'!C:C)</f>
        <v>Northeast</v>
      </c>
      <c r="C260" t="s">
        <v>8497</v>
      </c>
      <c r="D260" t="s">
        <v>8378</v>
      </c>
      <c r="E260" t="s">
        <v>8495</v>
      </c>
      <c r="F260" t="s">
        <v>8496</v>
      </c>
      <c r="G260" t="s">
        <v>8051</v>
      </c>
      <c r="H260">
        <v>213776</v>
      </c>
      <c r="I260">
        <v>68789</v>
      </c>
      <c r="J260">
        <v>80327</v>
      </c>
      <c r="K260">
        <v>135481314</v>
      </c>
      <c r="L260">
        <v>160302131</v>
      </c>
      <c r="M260" t="s">
        <v>8193</v>
      </c>
    </row>
    <row r="261" spans="1:13" x14ac:dyDescent="0.25">
      <c r="A261">
        <v>260</v>
      </c>
      <c r="B261" t="str">
        <f>_xlfn.XLOOKUP(Stores[[#This Row],[StateCode]],'Regions'!A:A,'Regions'!C:C)</f>
        <v>Northeast</v>
      </c>
      <c r="C261" t="s">
        <v>8498</v>
      </c>
      <c r="D261" t="s">
        <v>8378</v>
      </c>
      <c r="E261" t="s">
        <v>8495</v>
      </c>
      <c r="F261" t="s">
        <v>8496</v>
      </c>
      <c r="G261" t="s">
        <v>8051</v>
      </c>
      <c r="H261">
        <v>489278</v>
      </c>
      <c r="I261">
        <v>161116</v>
      </c>
      <c r="J261">
        <v>87040</v>
      </c>
      <c r="K261">
        <v>671934794</v>
      </c>
      <c r="L261">
        <v>704749682</v>
      </c>
      <c r="M261" t="s">
        <v>8193</v>
      </c>
    </row>
    <row r="262" spans="1:13" x14ac:dyDescent="0.25">
      <c r="A262">
        <v>261</v>
      </c>
      <c r="B262" t="str">
        <f>_xlfn.XLOOKUP(Stores[[#This Row],[StateCode]],'Regions'!A:A,'Regions'!C:C)</f>
        <v>Northeast</v>
      </c>
      <c r="C262" t="s">
        <v>8499</v>
      </c>
      <c r="D262" t="s">
        <v>8500</v>
      </c>
      <c r="E262" t="s">
        <v>8495</v>
      </c>
      <c r="F262" t="s">
        <v>8496</v>
      </c>
      <c r="G262" t="s">
        <v>8501</v>
      </c>
      <c r="H262">
        <v>2636735</v>
      </c>
      <c r="I262">
        <v>880727</v>
      </c>
      <c r="J262">
        <v>32135</v>
      </c>
      <c r="K262">
        <v>180000000</v>
      </c>
      <c r="L262">
        <v>70000000</v>
      </c>
      <c r="M262" t="s">
        <v>8193</v>
      </c>
    </row>
    <row r="263" spans="1:13" x14ac:dyDescent="0.25">
      <c r="A263">
        <v>262</v>
      </c>
      <c r="B263" t="str">
        <f>_xlfn.XLOOKUP(Stores[[#This Row],[StateCode]],'Regions'!A:A,'Regions'!C:C)</f>
        <v>Northeast</v>
      </c>
      <c r="C263" t="s">
        <v>8502</v>
      </c>
      <c r="D263" t="s">
        <v>8494</v>
      </c>
      <c r="E263" t="s">
        <v>8495</v>
      </c>
      <c r="F263" t="s">
        <v>8496</v>
      </c>
      <c r="G263" t="s">
        <v>8033</v>
      </c>
      <c r="H263">
        <v>258071</v>
      </c>
      <c r="I263">
        <v>110549</v>
      </c>
      <c r="J263">
        <v>31918</v>
      </c>
      <c r="K263">
        <v>104592941</v>
      </c>
      <c r="L263">
        <v>31362925</v>
      </c>
      <c r="M263" t="s">
        <v>8193</v>
      </c>
    </row>
    <row r="264" spans="1:13" x14ac:dyDescent="0.25">
      <c r="A264">
        <v>263</v>
      </c>
      <c r="B264" t="str">
        <f>_xlfn.XLOOKUP(Stores[[#This Row],[StateCode]],'Regions'!A:A,'Regions'!C:C)</f>
        <v>Northeast</v>
      </c>
      <c r="C264" t="s">
        <v>8503</v>
      </c>
      <c r="D264" t="s">
        <v>8504</v>
      </c>
      <c r="E264" t="s">
        <v>8495</v>
      </c>
      <c r="F264" t="s">
        <v>8496</v>
      </c>
      <c r="G264" t="s">
        <v>8051</v>
      </c>
      <c r="H264">
        <v>771018</v>
      </c>
      <c r="I264">
        <v>241539</v>
      </c>
      <c r="J264">
        <v>94999</v>
      </c>
      <c r="K264">
        <v>307389025</v>
      </c>
      <c r="L264">
        <v>189288363</v>
      </c>
      <c r="M264" t="s">
        <v>8193</v>
      </c>
    </row>
    <row r="265" spans="1:13" x14ac:dyDescent="0.25">
      <c r="A265">
        <v>264</v>
      </c>
      <c r="B265" t="str">
        <f>_xlfn.XLOOKUP(Stores[[#This Row],[StateCode]],'Regions'!A:A,'Regions'!C:C)</f>
        <v>Northeast</v>
      </c>
      <c r="C265" t="s">
        <v>8505</v>
      </c>
      <c r="D265" t="s">
        <v>8378</v>
      </c>
      <c r="E265" t="s">
        <v>8495</v>
      </c>
      <c r="F265" t="s">
        <v>8496</v>
      </c>
      <c r="G265" t="s">
        <v>8051</v>
      </c>
      <c r="H265">
        <v>204398</v>
      </c>
      <c r="I265">
        <v>69000</v>
      </c>
      <c r="J265">
        <v>105451</v>
      </c>
      <c r="K265">
        <v>243808665</v>
      </c>
      <c r="L265">
        <v>111325968</v>
      </c>
      <c r="M265" t="s">
        <v>8193</v>
      </c>
    </row>
    <row r="266" spans="1:13" x14ac:dyDescent="0.25">
      <c r="A266">
        <v>265</v>
      </c>
      <c r="B266" t="str">
        <f>_xlfn.XLOOKUP(Stores[[#This Row],[StateCode]],'Regions'!A:A,'Regions'!C:C)</f>
        <v>Northeast</v>
      </c>
      <c r="C266" t="s">
        <v>8506</v>
      </c>
      <c r="D266" t="s">
        <v>8378</v>
      </c>
      <c r="E266" t="s">
        <v>8495</v>
      </c>
      <c r="F266" t="s">
        <v>8496</v>
      </c>
      <c r="G266" t="s">
        <v>8051</v>
      </c>
      <c r="H266">
        <v>336113</v>
      </c>
      <c r="I266">
        <v>101387</v>
      </c>
      <c r="J266">
        <v>86864</v>
      </c>
      <c r="K266">
        <v>268844871</v>
      </c>
      <c r="L266">
        <v>153259682</v>
      </c>
      <c r="M266" t="s">
        <v>8193</v>
      </c>
    </row>
    <row r="267" spans="1:13" x14ac:dyDescent="0.25">
      <c r="A267">
        <v>266</v>
      </c>
      <c r="B267" t="str">
        <f>_xlfn.XLOOKUP(Stores[[#This Row],[StateCode]],'Regions'!A:A,'Regions'!C:C)</f>
        <v>Northeast</v>
      </c>
      <c r="C267" t="s">
        <v>8507</v>
      </c>
      <c r="D267" t="s">
        <v>8508</v>
      </c>
      <c r="E267" t="s">
        <v>8495</v>
      </c>
      <c r="F267" t="s">
        <v>8496</v>
      </c>
      <c r="G267" t="s">
        <v>8501</v>
      </c>
      <c r="H267">
        <v>1644518</v>
      </c>
      <c r="I267">
        <v>738644</v>
      </c>
      <c r="J267">
        <v>47030</v>
      </c>
      <c r="K267">
        <v>59100000</v>
      </c>
      <c r="L267">
        <v>28000000</v>
      </c>
      <c r="M267" t="s">
        <v>8193</v>
      </c>
    </row>
    <row r="268" spans="1:13" x14ac:dyDescent="0.25">
      <c r="A268">
        <v>267</v>
      </c>
      <c r="B268" t="str">
        <f>_xlfn.XLOOKUP(Stores[[#This Row],[StateCode]],'Regions'!A:A,'Regions'!C:C)</f>
        <v>Northeast</v>
      </c>
      <c r="C268" t="s">
        <v>8509</v>
      </c>
      <c r="D268" t="s">
        <v>8510</v>
      </c>
      <c r="E268" t="s">
        <v>8495</v>
      </c>
      <c r="F268" t="s">
        <v>8496</v>
      </c>
      <c r="G268" t="s">
        <v>8033</v>
      </c>
      <c r="H268">
        <v>8550405</v>
      </c>
      <c r="I268">
        <v>3113535</v>
      </c>
      <c r="J268">
        <v>53373</v>
      </c>
      <c r="K268">
        <v>780785193</v>
      </c>
      <c r="L268">
        <v>431834008</v>
      </c>
      <c r="M268" t="s">
        <v>8193</v>
      </c>
    </row>
    <row r="269" spans="1:13" x14ac:dyDescent="0.25">
      <c r="A269">
        <v>268</v>
      </c>
      <c r="B269" t="str">
        <f>_xlfn.XLOOKUP(Stores[[#This Row],[StateCode]],'Regions'!A:A,'Regions'!C:C)</f>
        <v>Northeast</v>
      </c>
      <c r="C269" t="s">
        <v>8511</v>
      </c>
      <c r="D269" t="s">
        <v>8504</v>
      </c>
      <c r="E269" t="s">
        <v>8495</v>
      </c>
      <c r="F269" t="s">
        <v>8496</v>
      </c>
      <c r="G269" t="s">
        <v>8051</v>
      </c>
      <c r="H269">
        <v>230614</v>
      </c>
      <c r="I269">
        <v>76523</v>
      </c>
      <c r="J269">
        <v>104698</v>
      </c>
      <c r="K269">
        <v>138598541</v>
      </c>
      <c r="L269">
        <v>40538082</v>
      </c>
      <c r="M269" t="s">
        <v>8193</v>
      </c>
    </row>
    <row r="270" spans="1:13" x14ac:dyDescent="0.25">
      <c r="A270">
        <v>269</v>
      </c>
      <c r="B270" t="str">
        <f>_xlfn.XLOOKUP(Stores[[#This Row],[StateCode]],'Regions'!A:A,'Regions'!C:C)</f>
        <v>Northeast</v>
      </c>
      <c r="C270" t="s">
        <v>8512</v>
      </c>
      <c r="D270" t="s">
        <v>8504</v>
      </c>
      <c r="E270" t="s">
        <v>8495</v>
      </c>
      <c r="F270" t="s">
        <v>8496</v>
      </c>
      <c r="G270" t="s">
        <v>8051</v>
      </c>
      <c r="H270">
        <v>298768</v>
      </c>
      <c r="I270">
        <v>98509</v>
      </c>
      <c r="J270">
        <v>112162</v>
      </c>
      <c r="K270">
        <v>268689279</v>
      </c>
      <c r="L270">
        <v>170041808</v>
      </c>
      <c r="M270" t="s">
        <v>8193</v>
      </c>
    </row>
    <row r="271" spans="1:13" x14ac:dyDescent="0.25">
      <c r="A271">
        <v>270</v>
      </c>
      <c r="B271" t="str">
        <f>_xlfn.XLOOKUP(Stores[[#This Row],[StateCode]],'Regions'!A:A,'Regions'!C:C)</f>
        <v>Northeast</v>
      </c>
      <c r="C271" t="s">
        <v>8513</v>
      </c>
      <c r="D271" t="s">
        <v>8514</v>
      </c>
      <c r="E271" t="s">
        <v>8495</v>
      </c>
      <c r="F271" t="s">
        <v>8496</v>
      </c>
      <c r="G271" t="s">
        <v>8501</v>
      </c>
      <c r="H271">
        <v>2339150</v>
      </c>
      <c r="I271">
        <v>782664</v>
      </c>
      <c r="J271">
        <v>42439</v>
      </c>
      <c r="K271">
        <v>109000000</v>
      </c>
      <c r="L271">
        <v>70000000</v>
      </c>
      <c r="M271" t="s">
        <v>8193</v>
      </c>
    </row>
    <row r="272" spans="1:13" x14ac:dyDescent="0.25">
      <c r="A272">
        <v>271</v>
      </c>
      <c r="B272" t="str">
        <f>_xlfn.XLOOKUP(Stores[[#This Row],[StateCode]],'Regions'!A:A,'Regions'!C:C)</f>
        <v>Northeast</v>
      </c>
      <c r="C272" t="s">
        <v>8515</v>
      </c>
      <c r="D272" t="s">
        <v>8516</v>
      </c>
      <c r="E272" t="s">
        <v>8495</v>
      </c>
      <c r="F272" t="s">
        <v>8496</v>
      </c>
      <c r="G272" t="s">
        <v>8051</v>
      </c>
      <c r="H272">
        <v>135257</v>
      </c>
      <c r="I272">
        <v>34566</v>
      </c>
      <c r="J272">
        <v>66911</v>
      </c>
      <c r="K272">
        <v>158352484</v>
      </c>
      <c r="L272">
        <v>1803573</v>
      </c>
      <c r="M272" t="s">
        <v>8193</v>
      </c>
    </row>
    <row r="273" spans="1:13" x14ac:dyDescent="0.25">
      <c r="A273">
        <v>272</v>
      </c>
      <c r="B273" t="str">
        <f>_xlfn.XLOOKUP(Stores[[#This Row],[StateCode]],'Regions'!A:A,'Regions'!C:C)</f>
        <v>Northeast</v>
      </c>
      <c r="C273" t="s">
        <v>8410</v>
      </c>
      <c r="D273" t="s">
        <v>8517</v>
      </c>
      <c r="E273" t="s">
        <v>8495</v>
      </c>
      <c r="F273" t="s">
        <v>8496</v>
      </c>
      <c r="G273" t="s">
        <v>8033</v>
      </c>
      <c r="H273">
        <v>209802</v>
      </c>
      <c r="I273">
        <v>85741</v>
      </c>
      <c r="J273">
        <v>30960</v>
      </c>
      <c r="K273">
        <v>92678538</v>
      </c>
      <c r="L273">
        <v>3546651</v>
      </c>
      <c r="M273" t="s">
        <v>8193</v>
      </c>
    </row>
    <row r="274" spans="1:13" x14ac:dyDescent="0.25">
      <c r="A274">
        <v>273</v>
      </c>
      <c r="B274" t="str">
        <f>_xlfn.XLOOKUP(Stores[[#This Row],[StateCode]],'Regions'!A:A,'Regions'!C:C)</f>
        <v>Northeast</v>
      </c>
      <c r="C274" t="s">
        <v>8518</v>
      </c>
      <c r="D274" t="s">
        <v>8378</v>
      </c>
      <c r="E274" t="s">
        <v>8495</v>
      </c>
      <c r="F274" t="s">
        <v>8496</v>
      </c>
      <c r="G274" t="s">
        <v>8051</v>
      </c>
      <c r="H274">
        <v>118275</v>
      </c>
      <c r="I274">
        <v>39425</v>
      </c>
      <c r="J274">
        <v>112693</v>
      </c>
      <c r="K274">
        <v>139096977</v>
      </c>
      <c r="L274">
        <v>149547375</v>
      </c>
      <c r="M274" t="s">
        <v>8193</v>
      </c>
    </row>
    <row r="275" spans="1:13" x14ac:dyDescent="0.25">
      <c r="A275">
        <v>274</v>
      </c>
      <c r="B275" t="str">
        <f>_xlfn.XLOOKUP(Stores[[#This Row],[StateCode]],'Regions'!A:A,'Regions'!C:C)</f>
        <v>Northeast</v>
      </c>
      <c r="C275" t="s">
        <v>8519</v>
      </c>
      <c r="D275" t="s">
        <v>8256</v>
      </c>
      <c r="E275" t="s">
        <v>8495</v>
      </c>
      <c r="F275" t="s">
        <v>8496</v>
      </c>
      <c r="G275" t="s">
        <v>8501</v>
      </c>
      <c r="H275">
        <v>474558</v>
      </c>
      <c r="I275">
        <v>156341</v>
      </c>
      <c r="J275">
        <v>55039</v>
      </c>
      <c r="K275">
        <v>152000000</v>
      </c>
      <c r="L275">
        <v>110000000</v>
      </c>
      <c r="M275" t="s">
        <v>8193</v>
      </c>
    </row>
    <row r="276" spans="1:13" x14ac:dyDescent="0.25">
      <c r="A276">
        <v>275</v>
      </c>
      <c r="B276" t="str">
        <f>_xlfn.XLOOKUP(Stores[[#This Row],[StateCode]],'Regions'!A:A,'Regions'!C:C)</f>
        <v>Northeast</v>
      </c>
      <c r="C276" t="s">
        <v>8520</v>
      </c>
      <c r="D276" t="s">
        <v>8521</v>
      </c>
      <c r="E276" t="s">
        <v>8495</v>
      </c>
      <c r="F276" t="s">
        <v>8496</v>
      </c>
      <c r="G276" t="s">
        <v>8033</v>
      </c>
      <c r="H276">
        <v>144142</v>
      </c>
      <c r="I276">
        <v>54781</v>
      </c>
      <c r="J276">
        <v>31881</v>
      </c>
      <c r="K276">
        <v>64867329</v>
      </c>
      <c r="L276">
        <v>1463257</v>
      </c>
      <c r="M276" t="s">
        <v>8193</v>
      </c>
    </row>
    <row r="277" spans="1:13" x14ac:dyDescent="0.25">
      <c r="A277">
        <v>276</v>
      </c>
      <c r="B277" t="str">
        <f>_xlfn.XLOOKUP(Stores[[#This Row],[StateCode]],'Regions'!A:A,'Regions'!C:C)</f>
        <v>Northeast</v>
      </c>
      <c r="C277" t="s">
        <v>8522</v>
      </c>
      <c r="D277" t="s">
        <v>8523</v>
      </c>
      <c r="E277" t="s">
        <v>8495</v>
      </c>
      <c r="F277" t="s">
        <v>8496</v>
      </c>
      <c r="G277" t="s">
        <v>8501</v>
      </c>
      <c r="H277">
        <v>1455444</v>
      </c>
      <c r="I277">
        <v>523690</v>
      </c>
      <c r="J277">
        <v>34299</v>
      </c>
      <c r="K277">
        <v>110000000</v>
      </c>
      <c r="L277">
        <v>40000000</v>
      </c>
      <c r="M277" t="s">
        <v>8193</v>
      </c>
    </row>
    <row r="278" spans="1:13" x14ac:dyDescent="0.25">
      <c r="A278">
        <v>277</v>
      </c>
      <c r="B278" t="str">
        <f>_xlfn.XLOOKUP(Stores[[#This Row],[StateCode]],'Regions'!A:A,'Regions'!C:C)</f>
        <v>Northeast</v>
      </c>
      <c r="C278" t="s">
        <v>8524</v>
      </c>
      <c r="D278" t="s">
        <v>8525</v>
      </c>
      <c r="E278" t="s">
        <v>8495</v>
      </c>
      <c r="F278" t="s">
        <v>8496</v>
      </c>
      <c r="G278" t="s">
        <v>8033</v>
      </c>
      <c r="H278">
        <v>201116</v>
      </c>
      <c r="I278">
        <v>73073</v>
      </c>
      <c r="J278">
        <v>59049</v>
      </c>
      <c r="K278">
        <v>46651457</v>
      </c>
      <c r="L278">
        <v>5916223</v>
      </c>
      <c r="M278" t="s">
        <v>8193</v>
      </c>
    </row>
    <row r="279" spans="1:13" x14ac:dyDescent="0.25">
      <c r="A279">
        <v>278</v>
      </c>
      <c r="B279" t="str">
        <f>_xlfn.XLOOKUP(Stores[[#This Row],[StateCode]],'Regions'!A:A,'Regions'!C:C)</f>
        <v>Midwest</v>
      </c>
      <c r="C279" t="s">
        <v>8526</v>
      </c>
      <c r="D279" t="s">
        <v>8527</v>
      </c>
      <c r="E279" t="s">
        <v>8528</v>
      </c>
      <c r="F279" t="s">
        <v>8529</v>
      </c>
      <c r="G279" t="s">
        <v>8033</v>
      </c>
      <c r="H279">
        <v>197542</v>
      </c>
      <c r="I279">
        <v>83684</v>
      </c>
      <c r="J279">
        <v>34512</v>
      </c>
      <c r="K279">
        <v>160659689</v>
      </c>
      <c r="L279">
        <v>880527</v>
      </c>
      <c r="M279" t="s">
        <v>8193</v>
      </c>
    </row>
    <row r="280" spans="1:13" x14ac:dyDescent="0.25">
      <c r="A280">
        <v>279</v>
      </c>
      <c r="B280" t="str">
        <f>_xlfn.XLOOKUP(Stores[[#This Row],[StateCode]],'Regions'!A:A,'Regions'!C:C)</f>
        <v>Midwest</v>
      </c>
      <c r="C280" t="s">
        <v>8530</v>
      </c>
      <c r="D280" t="s">
        <v>8531</v>
      </c>
      <c r="E280" t="s">
        <v>8528</v>
      </c>
      <c r="F280" t="s">
        <v>8529</v>
      </c>
      <c r="G280" t="s">
        <v>8033</v>
      </c>
      <c r="H280">
        <v>298550</v>
      </c>
      <c r="I280">
        <v>133039</v>
      </c>
      <c r="J280">
        <v>33604</v>
      </c>
      <c r="K280">
        <v>200434440</v>
      </c>
      <c r="L280">
        <v>4155432</v>
      </c>
      <c r="M280" t="s">
        <v>8193</v>
      </c>
    </row>
    <row r="281" spans="1:13" x14ac:dyDescent="0.25">
      <c r="A281">
        <v>280</v>
      </c>
      <c r="B281" t="str">
        <f>_xlfn.XLOOKUP(Stores[[#This Row],[StateCode]],'Regions'!A:A,'Regions'!C:C)</f>
        <v>Midwest</v>
      </c>
      <c r="C281" t="s">
        <v>8532</v>
      </c>
      <c r="D281" t="s">
        <v>8533</v>
      </c>
      <c r="E281" t="s">
        <v>8528</v>
      </c>
      <c r="F281" t="s">
        <v>8529</v>
      </c>
      <c r="G281" t="s">
        <v>8033</v>
      </c>
      <c r="H281">
        <v>388072</v>
      </c>
      <c r="I281">
        <v>167100</v>
      </c>
      <c r="J281">
        <v>26150</v>
      </c>
      <c r="K281">
        <v>201255242</v>
      </c>
      <c r="L281">
        <v>12332080</v>
      </c>
      <c r="M281" t="s">
        <v>8193</v>
      </c>
    </row>
    <row r="282" spans="1:13" x14ac:dyDescent="0.25">
      <c r="A282">
        <v>281</v>
      </c>
      <c r="B282" t="str">
        <f>_xlfn.XLOOKUP(Stores[[#This Row],[StateCode]],'Regions'!A:A,'Regions'!C:C)</f>
        <v>Midwest</v>
      </c>
      <c r="C282" t="s">
        <v>8258</v>
      </c>
      <c r="D282" t="s">
        <v>8534</v>
      </c>
      <c r="E282" t="s">
        <v>8528</v>
      </c>
      <c r="F282" t="s">
        <v>8529</v>
      </c>
      <c r="G282" t="s">
        <v>8033</v>
      </c>
      <c r="H282">
        <v>850106</v>
      </c>
      <c r="I282">
        <v>334724</v>
      </c>
      <c r="J282">
        <v>45659</v>
      </c>
      <c r="K282">
        <v>565783587</v>
      </c>
      <c r="L282">
        <v>15247719</v>
      </c>
      <c r="M282" t="s">
        <v>8193</v>
      </c>
    </row>
    <row r="283" spans="1:13" x14ac:dyDescent="0.25">
      <c r="A283">
        <v>282</v>
      </c>
      <c r="B283" t="str">
        <f>_xlfn.XLOOKUP(Stores[[#This Row],[StateCode]],'Regions'!A:A,'Regions'!C:C)</f>
        <v>Midwest</v>
      </c>
      <c r="C283" t="s">
        <v>8535</v>
      </c>
      <c r="D283" t="s">
        <v>8040</v>
      </c>
      <c r="E283" t="s">
        <v>8528</v>
      </c>
      <c r="F283" t="s">
        <v>8529</v>
      </c>
      <c r="G283" t="s">
        <v>8033</v>
      </c>
      <c r="H283">
        <v>140599</v>
      </c>
      <c r="I283">
        <v>57316</v>
      </c>
      <c r="J283">
        <v>27683</v>
      </c>
      <c r="K283">
        <v>144197693</v>
      </c>
      <c r="L283">
        <v>2208312</v>
      </c>
      <c r="M283" t="s">
        <v>8193</v>
      </c>
    </row>
    <row r="284" spans="1:13" x14ac:dyDescent="0.25">
      <c r="A284">
        <v>283</v>
      </c>
      <c r="B284" t="str">
        <f>_xlfn.XLOOKUP(Stores[[#This Row],[StateCode]],'Regions'!A:A,'Regions'!C:C)</f>
        <v>Midwest</v>
      </c>
      <c r="C284" t="s">
        <v>8536</v>
      </c>
      <c r="D284" t="s">
        <v>8537</v>
      </c>
      <c r="E284" t="s">
        <v>8528</v>
      </c>
      <c r="F284" t="s">
        <v>8529</v>
      </c>
      <c r="G284" t="s">
        <v>8033</v>
      </c>
      <c r="H284">
        <v>279789</v>
      </c>
      <c r="I284">
        <v>117531</v>
      </c>
      <c r="J284">
        <v>33687</v>
      </c>
      <c r="K284">
        <v>209065315</v>
      </c>
      <c r="L284">
        <v>8887951</v>
      </c>
      <c r="M284" t="s">
        <v>8193</v>
      </c>
    </row>
    <row r="285" spans="1:13" x14ac:dyDescent="0.25">
      <c r="A285">
        <v>284</v>
      </c>
      <c r="B285" t="str">
        <f>_xlfn.XLOOKUP(Stores[[#This Row],[StateCode]],'Regions'!A:A,'Regions'!C:C)</f>
        <v>South</v>
      </c>
      <c r="C285" t="s">
        <v>8538</v>
      </c>
      <c r="D285" t="s">
        <v>8539</v>
      </c>
      <c r="E285" t="s">
        <v>8540</v>
      </c>
      <c r="F285" t="s">
        <v>8541</v>
      </c>
      <c r="G285" t="s">
        <v>8033</v>
      </c>
      <c r="H285">
        <v>106563</v>
      </c>
      <c r="I285">
        <v>37246</v>
      </c>
      <c r="J285">
        <v>67131</v>
      </c>
      <c r="K285">
        <v>159889421</v>
      </c>
      <c r="L285">
        <v>1579677</v>
      </c>
      <c r="M285" t="s">
        <v>8034</v>
      </c>
    </row>
    <row r="286" spans="1:13" x14ac:dyDescent="0.25">
      <c r="A286">
        <v>285</v>
      </c>
      <c r="B286" t="str">
        <f>_xlfn.XLOOKUP(Stores[[#This Row],[StateCode]],'Regions'!A:A,'Regions'!C:C)</f>
        <v>South</v>
      </c>
      <c r="C286" t="s">
        <v>8542</v>
      </c>
      <c r="D286" t="s">
        <v>8543</v>
      </c>
      <c r="E286" t="s">
        <v>8540</v>
      </c>
      <c r="F286" t="s">
        <v>8541</v>
      </c>
      <c r="G286" t="s">
        <v>8033</v>
      </c>
      <c r="H286">
        <v>120284</v>
      </c>
      <c r="I286">
        <v>44911</v>
      </c>
      <c r="J286">
        <v>51491</v>
      </c>
      <c r="K286">
        <v>463011592</v>
      </c>
      <c r="L286">
        <v>27576719</v>
      </c>
      <c r="M286" t="s">
        <v>8034</v>
      </c>
    </row>
    <row r="287" spans="1:13" x14ac:dyDescent="0.25">
      <c r="A287">
        <v>286</v>
      </c>
      <c r="B287" t="str">
        <f>_xlfn.XLOOKUP(Stores[[#This Row],[StateCode]],'Regions'!A:A,'Regions'!C:C)</f>
        <v>South</v>
      </c>
      <c r="C287" t="s">
        <v>8544</v>
      </c>
      <c r="D287" t="s">
        <v>8545</v>
      </c>
      <c r="E287" t="s">
        <v>8540</v>
      </c>
      <c r="F287" t="s">
        <v>8541</v>
      </c>
      <c r="G287" t="s">
        <v>8033</v>
      </c>
      <c r="H287">
        <v>631346</v>
      </c>
      <c r="I287">
        <v>232254</v>
      </c>
      <c r="J287">
        <v>47779</v>
      </c>
      <c r="K287">
        <v>1570317627</v>
      </c>
      <c r="L287">
        <v>37245501</v>
      </c>
      <c r="M287" t="s">
        <v>8034</v>
      </c>
    </row>
    <row r="288" spans="1:13" x14ac:dyDescent="0.25">
      <c r="A288">
        <v>287</v>
      </c>
      <c r="B288" t="str">
        <f>_xlfn.XLOOKUP(Stores[[#This Row],[StateCode]],'Regions'!A:A,'Regions'!C:C)</f>
        <v>South</v>
      </c>
      <c r="C288" t="s">
        <v>8546</v>
      </c>
      <c r="D288" t="s">
        <v>8547</v>
      </c>
      <c r="E288" t="s">
        <v>8540</v>
      </c>
      <c r="F288" t="s">
        <v>8541</v>
      </c>
      <c r="G288" t="s">
        <v>8033</v>
      </c>
      <c r="H288">
        <v>403505</v>
      </c>
      <c r="I288">
        <v>164471</v>
      </c>
      <c r="J288">
        <v>42284</v>
      </c>
      <c r="K288">
        <v>509834953</v>
      </c>
      <c r="L288">
        <v>10955689</v>
      </c>
      <c r="M288" t="s">
        <v>8034</v>
      </c>
    </row>
    <row r="289" spans="1:13" x14ac:dyDescent="0.25">
      <c r="A289">
        <v>288</v>
      </c>
      <c r="B289" t="str">
        <f>_xlfn.XLOOKUP(Stores[[#This Row],[StateCode]],'Regions'!A:A,'Regions'!C:C)</f>
        <v>West</v>
      </c>
      <c r="C289" t="s">
        <v>8548</v>
      </c>
      <c r="D289" t="s">
        <v>8549</v>
      </c>
      <c r="E289" t="s">
        <v>8550</v>
      </c>
      <c r="F289" t="s">
        <v>8551</v>
      </c>
      <c r="G289" t="s">
        <v>8033</v>
      </c>
      <c r="H289">
        <v>163460</v>
      </c>
      <c r="I289">
        <v>66093</v>
      </c>
      <c r="J289">
        <v>43101</v>
      </c>
      <c r="K289">
        <v>114273476</v>
      </c>
      <c r="L289">
        <v>58974</v>
      </c>
      <c r="M289" t="s">
        <v>8066</v>
      </c>
    </row>
    <row r="290" spans="1:13" x14ac:dyDescent="0.25">
      <c r="A290">
        <v>289</v>
      </c>
      <c r="B290" t="str">
        <f>_xlfn.XLOOKUP(Stores[[#This Row],[StateCode]],'Regions'!A:A,'Regions'!C:C)</f>
        <v>West</v>
      </c>
      <c r="C290" t="s">
        <v>8552</v>
      </c>
      <c r="D290" t="s">
        <v>8553</v>
      </c>
      <c r="E290" t="s">
        <v>8550</v>
      </c>
      <c r="F290" t="s">
        <v>8551</v>
      </c>
      <c r="G290" t="s">
        <v>8033</v>
      </c>
      <c r="H290">
        <v>110553</v>
      </c>
      <c r="I290">
        <v>38773</v>
      </c>
      <c r="J290">
        <v>46956</v>
      </c>
      <c r="K290">
        <v>60342997</v>
      </c>
      <c r="L290">
        <v>532750</v>
      </c>
      <c r="M290" t="s">
        <v>8066</v>
      </c>
    </row>
    <row r="291" spans="1:13" x14ac:dyDescent="0.25">
      <c r="A291">
        <v>290</v>
      </c>
      <c r="B291" t="str">
        <f>_xlfn.XLOOKUP(Stores[[#This Row],[StateCode]],'Regions'!A:A,'Regions'!C:C)</f>
        <v>West</v>
      </c>
      <c r="C291" t="s">
        <v>8554</v>
      </c>
      <c r="D291" t="s">
        <v>8555</v>
      </c>
      <c r="E291" t="s">
        <v>8550</v>
      </c>
      <c r="F291" t="s">
        <v>8551</v>
      </c>
      <c r="G291" t="s">
        <v>8033</v>
      </c>
      <c r="H291">
        <v>102347</v>
      </c>
      <c r="I291">
        <v>35284</v>
      </c>
      <c r="J291">
        <v>67757</v>
      </c>
      <c r="K291">
        <v>64707200</v>
      </c>
      <c r="L291">
        <v>31207</v>
      </c>
      <c r="M291" t="s">
        <v>8066</v>
      </c>
    </row>
    <row r="292" spans="1:13" x14ac:dyDescent="0.25">
      <c r="A292">
        <v>291</v>
      </c>
      <c r="B292" t="str">
        <f>_xlfn.XLOOKUP(Stores[[#This Row],[StateCode]],'Regions'!A:A,'Regions'!C:C)</f>
        <v>West</v>
      </c>
      <c r="C292" t="s">
        <v>8556</v>
      </c>
      <c r="D292" t="s">
        <v>8557</v>
      </c>
      <c r="E292" t="s">
        <v>8550</v>
      </c>
      <c r="F292" t="s">
        <v>8551</v>
      </c>
      <c r="G292" t="s">
        <v>8033</v>
      </c>
      <c r="H292">
        <v>632309</v>
      </c>
      <c r="I292">
        <v>254167</v>
      </c>
      <c r="J292">
        <v>55003</v>
      </c>
      <c r="K292">
        <v>345657944</v>
      </c>
      <c r="L292">
        <v>30147582</v>
      </c>
      <c r="M292" t="s">
        <v>8066</v>
      </c>
    </row>
    <row r="293" spans="1:13" x14ac:dyDescent="0.25">
      <c r="A293">
        <v>292</v>
      </c>
      <c r="B293" t="str">
        <f>_xlfn.XLOOKUP(Stores[[#This Row],[StateCode]],'Regions'!A:A,'Regions'!C:C)</f>
        <v>West</v>
      </c>
      <c r="C293" t="s">
        <v>8558</v>
      </c>
      <c r="D293" t="s">
        <v>8559</v>
      </c>
      <c r="E293" t="s">
        <v>8550</v>
      </c>
      <c r="F293" t="s">
        <v>8551</v>
      </c>
      <c r="G293" t="s">
        <v>8033</v>
      </c>
      <c r="H293">
        <v>164549</v>
      </c>
      <c r="I293">
        <v>57729</v>
      </c>
      <c r="J293">
        <v>47191</v>
      </c>
      <c r="K293">
        <v>125786966</v>
      </c>
      <c r="L293">
        <v>1433926</v>
      </c>
      <c r="M293" t="s">
        <v>8066</v>
      </c>
    </row>
    <row r="294" spans="1:13" x14ac:dyDescent="0.25">
      <c r="A294">
        <v>293</v>
      </c>
      <c r="B294" t="str">
        <f>_xlfn.XLOOKUP(Stores[[#This Row],[StateCode]],'Regions'!A:A,'Regions'!C:C)</f>
        <v>Northeast</v>
      </c>
      <c r="C294" t="s">
        <v>8560</v>
      </c>
      <c r="D294" t="s">
        <v>8561</v>
      </c>
      <c r="E294" t="s">
        <v>8562</v>
      </c>
      <c r="F294" t="s">
        <v>8563</v>
      </c>
      <c r="G294" t="s">
        <v>8033</v>
      </c>
      <c r="H294">
        <v>120207</v>
      </c>
      <c r="I294">
        <v>41244</v>
      </c>
      <c r="J294">
        <v>36930</v>
      </c>
      <c r="K294">
        <v>45448161</v>
      </c>
      <c r="L294">
        <v>1238395</v>
      </c>
      <c r="M294" t="s">
        <v>8193</v>
      </c>
    </row>
    <row r="295" spans="1:13" x14ac:dyDescent="0.25">
      <c r="A295">
        <v>294</v>
      </c>
      <c r="B295" t="str">
        <f>_xlfn.XLOOKUP(Stores[[#This Row],[StateCode]],'Regions'!A:A,'Regions'!C:C)</f>
        <v>Northeast</v>
      </c>
      <c r="C295" t="s">
        <v>8564</v>
      </c>
      <c r="D295" t="s">
        <v>8565</v>
      </c>
      <c r="E295" t="s">
        <v>8562</v>
      </c>
      <c r="F295" t="s">
        <v>8563</v>
      </c>
      <c r="G295" t="s">
        <v>8033</v>
      </c>
      <c r="H295">
        <v>1567442</v>
      </c>
      <c r="I295">
        <v>581050</v>
      </c>
      <c r="J295">
        <v>38253</v>
      </c>
      <c r="K295">
        <v>347519465</v>
      </c>
      <c r="L295">
        <v>22089787</v>
      </c>
      <c r="M295" t="s">
        <v>8193</v>
      </c>
    </row>
    <row r="296" spans="1:13" x14ac:dyDescent="0.25">
      <c r="A296">
        <v>295</v>
      </c>
      <c r="B296" t="str">
        <f>_xlfn.XLOOKUP(Stores[[#This Row],[StateCode]],'Regions'!A:A,'Regions'!C:C)</f>
        <v>Northeast</v>
      </c>
      <c r="C296" t="s">
        <v>8566</v>
      </c>
      <c r="D296" t="s">
        <v>8567</v>
      </c>
      <c r="E296" t="s">
        <v>8562</v>
      </c>
      <c r="F296" t="s">
        <v>8563</v>
      </c>
      <c r="G296" t="s">
        <v>8033</v>
      </c>
      <c r="H296">
        <v>304391</v>
      </c>
      <c r="I296">
        <v>132468</v>
      </c>
      <c r="J296">
        <v>40715</v>
      </c>
      <c r="K296">
        <v>143423857</v>
      </c>
      <c r="L296">
        <v>7692318</v>
      </c>
      <c r="M296" t="s">
        <v>8193</v>
      </c>
    </row>
    <row r="297" spans="1:13" x14ac:dyDescent="0.25">
      <c r="A297">
        <v>296</v>
      </c>
      <c r="B297" t="str">
        <f>_xlfn.XLOOKUP(Stores[[#This Row],[StateCode]],'Regions'!A:A,'Regions'!C:C)</f>
        <v>Northeast</v>
      </c>
      <c r="C297" t="s">
        <v>8568</v>
      </c>
      <c r="D297" t="s">
        <v>8569</v>
      </c>
      <c r="E297" t="s">
        <v>8570</v>
      </c>
      <c r="F297" t="s">
        <v>8571</v>
      </c>
      <c r="G297" t="s">
        <v>8033</v>
      </c>
      <c r="H297">
        <v>179207</v>
      </c>
      <c r="I297">
        <v>61481</v>
      </c>
      <c r="J297">
        <v>37501</v>
      </c>
      <c r="K297">
        <v>47655935</v>
      </c>
      <c r="L297">
        <v>5618032</v>
      </c>
      <c r="M297" t="s">
        <v>8193</v>
      </c>
    </row>
    <row r="298" spans="1:13" x14ac:dyDescent="0.25">
      <c r="A298">
        <v>297</v>
      </c>
      <c r="B298" t="str">
        <f>_xlfn.XLOOKUP(Stores[[#This Row],[StateCode]],'Regions'!A:A,'Regions'!C:C)</f>
        <v>South</v>
      </c>
      <c r="C298" t="s">
        <v>8572</v>
      </c>
      <c r="D298" t="s">
        <v>8573</v>
      </c>
      <c r="E298" t="s">
        <v>8574</v>
      </c>
      <c r="F298" t="s">
        <v>8575</v>
      </c>
      <c r="G298" t="s">
        <v>8033</v>
      </c>
      <c r="H298">
        <v>132609</v>
      </c>
      <c r="I298">
        <v>52450</v>
      </c>
      <c r="J298">
        <v>55546</v>
      </c>
      <c r="K298">
        <v>282372739</v>
      </c>
      <c r="L298">
        <v>47927393</v>
      </c>
      <c r="M298" t="s">
        <v>8193</v>
      </c>
    </row>
    <row r="299" spans="1:13" x14ac:dyDescent="0.25">
      <c r="A299">
        <v>298</v>
      </c>
      <c r="B299" t="str">
        <f>_xlfn.XLOOKUP(Stores[[#This Row],[StateCode]],'Regions'!A:A,'Regions'!C:C)</f>
        <v>South</v>
      </c>
      <c r="C299" t="s">
        <v>8391</v>
      </c>
      <c r="D299" t="s">
        <v>8576</v>
      </c>
      <c r="E299" t="s">
        <v>8574</v>
      </c>
      <c r="F299" t="s">
        <v>8575</v>
      </c>
      <c r="G299" t="s">
        <v>8033</v>
      </c>
      <c r="H299">
        <v>133803</v>
      </c>
      <c r="I299">
        <v>44506</v>
      </c>
      <c r="J299">
        <v>41260</v>
      </c>
      <c r="K299">
        <v>345805347</v>
      </c>
      <c r="L299">
        <v>6998722</v>
      </c>
      <c r="M299" t="s">
        <v>8193</v>
      </c>
    </row>
    <row r="300" spans="1:13" x14ac:dyDescent="0.25">
      <c r="A300">
        <v>299</v>
      </c>
      <c r="B300" t="str">
        <f>_xlfn.XLOOKUP(Stores[[#This Row],[StateCode]],'Regions'!A:A,'Regions'!C:C)</f>
        <v>South</v>
      </c>
      <c r="C300" t="s">
        <v>8577</v>
      </c>
      <c r="D300" t="s">
        <v>8578</v>
      </c>
      <c r="E300" t="s">
        <v>8574</v>
      </c>
      <c r="F300" t="s">
        <v>8575</v>
      </c>
      <c r="G300" t="s">
        <v>8033</v>
      </c>
      <c r="H300">
        <v>108304</v>
      </c>
      <c r="I300">
        <v>37597</v>
      </c>
      <c r="J300">
        <v>39543</v>
      </c>
      <c r="K300">
        <v>190807625</v>
      </c>
      <c r="L300">
        <v>8969264</v>
      </c>
      <c r="M300" t="s">
        <v>8193</v>
      </c>
    </row>
    <row r="301" spans="1:13" x14ac:dyDescent="0.25">
      <c r="A301">
        <v>300</v>
      </c>
      <c r="B301" t="str">
        <f>_xlfn.XLOOKUP(Stores[[#This Row],[StateCode]],'Regions'!A:A,'Regions'!C:C)</f>
        <v>Midwest</v>
      </c>
      <c r="C301" t="s">
        <v>8579</v>
      </c>
      <c r="D301" t="s">
        <v>8580</v>
      </c>
      <c r="E301" t="s">
        <v>8581</v>
      </c>
      <c r="F301" t="s">
        <v>8582</v>
      </c>
      <c r="G301" t="s">
        <v>8033</v>
      </c>
      <c r="H301">
        <v>171544</v>
      </c>
      <c r="I301">
        <v>65538</v>
      </c>
      <c r="J301">
        <v>52494</v>
      </c>
      <c r="K301">
        <v>195275757</v>
      </c>
      <c r="L301">
        <v>1354349</v>
      </c>
      <c r="M301" t="s">
        <v>8034</v>
      </c>
    </row>
    <row r="302" spans="1:13" x14ac:dyDescent="0.25">
      <c r="A302">
        <v>301</v>
      </c>
      <c r="B302" t="str">
        <f>_xlfn.XLOOKUP(Stores[[#This Row],[StateCode]],'Regions'!A:A,'Regions'!C:C)</f>
        <v>South</v>
      </c>
      <c r="C302" t="s">
        <v>8583</v>
      </c>
      <c r="D302" t="s">
        <v>8531</v>
      </c>
      <c r="E302" t="s">
        <v>8584</v>
      </c>
      <c r="F302" t="s">
        <v>8585</v>
      </c>
      <c r="G302" t="s">
        <v>8033</v>
      </c>
      <c r="H302">
        <v>176588</v>
      </c>
      <c r="I302">
        <v>70228</v>
      </c>
      <c r="J302">
        <v>40177</v>
      </c>
      <c r="K302">
        <v>370573763</v>
      </c>
      <c r="L302">
        <v>19930234</v>
      </c>
      <c r="M302" t="s">
        <v>8193</v>
      </c>
    </row>
    <row r="303" spans="1:13" x14ac:dyDescent="0.25">
      <c r="A303">
        <v>302</v>
      </c>
      <c r="B303" t="str">
        <f>_xlfn.XLOOKUP(Stores[[#This Row],[StateCode]],'Regions'!A:A,'Regions'!C:C)</f>
        <v>South</v>
      </c>
      <c r="C303" t="s">
        <v>8586</v>
      </c>
      <c r="D303" t="s">
        <v>8040</v>
      </c>
      <c r="E303" t="s">
        <v>8584</v>
      </c>
      <c r="F303" t="s">
        <v>8585</v>
      </c>
      <c r="G303" t="s">
        <v>8033</v>
      </c>
      <c r="H303">
        <v>149176</v>
      </c>
      <c r="I303">
        <v>51776</v>
      </c>
      <c r="J303">
        <v>46947</v>
      </c>
      <c r="K303">
        <v>254527982</v>
      </c>
      <c r="L303">
        <v>1754875</v>
      </c>
      <c r="M303" t="s">
        <v>8034</v>
      </c>
    </row>
    <row r="304" spans="1:13" x14ac:dyDescent="0.25">
      <c r="A304">
        <v>303</v>
      </c>
      <c r="B304" t="str">
        <f>_xlfn.XLOOKUP(Stores[[#This Row],[StateCode]],'Regions'!A:A,'Regions'!C:C)</f>
        <v>South</v>
      </c>
      <c r="C304" t="s">
        <v>8587</v>
      </c>
      <c r="D304" t="s">
        <v>8588</v>
      </c>
      <c r="E304" t="s">
        <v>8584</v>
      </c>
      <c r="F304" t="s">
        <v>8585</v>
      </c>
      <c r="G304" t="s">
        <v>8033</v>
      </c>
      <c r="H304">
        <v>185291</v>
      </c>
      <c r="I304">
        <v>81073</v>
      </c>
      <c r="J304">
        <v>34226</v>
      </c>
      <c r="K304">
        <v>255161763</v>
      </c>
      <c r="L304">
        <v>14631856</v>
      </c>
      <c r="M304" t="s">
        <v>8193</v>
      </c>
    </row>
    <row r="305" spans="1:13" x14ac:dyDescent="0.25">
      <c r="A305">
        <v>304</v>
      </c>
      <c r="B305" t="str">
        <f>_xlfn.XLOOKUP(Stores[[#This Row],[StateCode]],'Regions'!A:A,'Regions'!C:C)</f>
        <v>South</v>
      </c>
      <c r="C305" t="s">
        <v>8589</v>
      </c>
      <c r="D305" t="s">
        <v>8590</v>
      </c>
      <c r="E305" t="s">
        <v>8584</v>
      </c>
      <c r="F305" t="s">
        <v>8585</v>
      </c>
      <c r="G305" t="s">
        <v>8033</v>
      </c>
      <c r="H305">
        <v>655770</v>
      </c>
      <c r="I305">
        <v>249775</v>
      </c>
      <c r="J305">
        <v>36445</v>
      </c>
      <c r="K305">
        <v>822013083</v>
      </c>
      <c r="L305">
        <v>23171205</v>
      </c>
      <c r="M305" t="s">
        <v>8034</v>
      </c>
    </row>
    <row r="306" spans="1:13" x14ac:dyDescent="0.25">
      <c r="A306">
        <v>305</v>
      </c>
      <c r="B306" t="str">
        <f>_xlfn.XLOOKUP(Stores[[#This Row],[StateCode]],'Regions'!A:A,'Regions'!C:C)</f>
        <v>South</v>
      </c>
      <c r="C306" t="s">
        <v>8591</v>
      </c>
      <c r="D306" t="s">
        <v>8592</v>
      </c>
      <c r="E306" t="s">
        <v>8584</v>
      </c>
      <c r="F306" t="s">
        <v>8585</v>
      </c>
      <c r="G306" t="s">
        <v>8033</v>
      </c>
      <c r="H306">
        <v>126118</v>
      </c>
      <c r="I306">
        <v>44518</v>
      </c>
      <c r="J306">
        <v>51094</v>
      </c>
      <c r="K306">
        <v>144718226</v>
      </c>
      <c r="L306">
        <v>387261</v>
      </c>
      <c r="M306" t="s">
        <v>8034</v>
      </c>
    </row>
    <row r="307" spans="1:13" x14ac:dyDescent="0.25">
      <c r="A307">
        <v>306</v>
      </c>
      <c r="B307" t="str">
        <f>_xlfn.XLOOKUP(Stores[[#This Row],[StateCode]],'Regions'!A:A,'Regions'!C:C)</f>
        <v>South</v>
      </c>
      <c r="C307" t="s">
        <v>8593</v>
      </c>
      <c r="D307" t="s">
        <v>8594</v>
      </c>
      <c r="E307" t="s">
        <v>8584</v>
      </c>
      <c r="F307" t="s">
        <v>8585</v>
      </c>
      <c r="G307" t="s">
        <v>8595</v>
      </c>
      <c r="H307">
        <v>678889</v>
      </c>
      <c r="I307">
        <v>248677</v>
      </c>
      <c r="J307">
        <v>41759</v>
      </c>
      <c r="K307">
        <v>1304953365</v>
      </c>
      <c r="L307">
        <v>56649279</v>
      </c>
      <c r="M307" t="s">
        <v>8034</v>
      </c>
    </row>
    <row r="308" spans="1:13" x14ac:dyDescent="0.25">
      <c r="A308">
        <v>307</v>
      </c>
      <c r="B308" t="str">
        <f>_xlfn.XLOOKUP(Stores[[#This Row],[StateCode]],'Regions'!A:A,'Regions'!C:C)</f>
        <v>South</v>
      </c>
      <c r="C308" t="s">
        <v>8596</v>
      </c>
      <c r="D308" t="s">
        <v>8597</v>
      </c>
      <c r="E308" t="s">
        <v>8598</v>
      </c>
      <c r="F308" t="s">
        <v>8599</v>
      </c>
      <c r="G308" t="s">
        <v>8033</v>
      </c>
      <c r="H308">
        <v>121721</v>
      </c>
      <c r="I308">
        <v>42348</v>
      </c>
      <c r="J308">
        <v>43189</v>
      </c>
      <c r="K308">
        <v>276322592</v>
      </c>
      <c r="L308">
        <v>14012163</v>
      </c>
      <c r="M308" t="s">
        <v>8034</v>
      </c>
    </row>
    <row r="309" spans="1:13" x14ac:dyDescent="0.25">
      <c r="A309">
        <v>308</v>
      </c>
      <c r="B309" t="str">
        <f>_xlfn.XLOOKUP(Stores[[#This Row],[StateCode]],'Regions'!A:A,'Regions'!C:C)</f>
        <v>South</v>
      </c>
      <c r="C309" t="s">
        <v>8600</v>
      </c>
      <c r="D309" t="s">
        <v>8601</v>
      </c>
      <c r="E309" t="s">
        <v>8598</v>
      </c>
      <c r="F309" t="s">
        <v>8599</v>
      </c>
      <c r="G309" t="s">
        <v>8033</v>
      </c>
      <c r="H309">
        <v>198645</v>
      </c>
      <c r="I309">
        <v>74769</v>
      </c>
      <c r="J309">
        <v>47735</v>
      </c>
      <c r="K309">
        <v>262507124</v>
      </c>
      <c r="L309">
        <v>4049009</v>
      </c>
      <c r="M309" t="s">
        <v>8034</v>
      </c>
    </row>
    <row r="310" spans="1:13" x14ac:dyDescent="0.25">
      <c r="A310">
        <v>309</v>
      </c>
      <c r="B310" t="str">
        <f>_xlfn.XLOOKUP(Stores[[#This Row],[StateCode]],'Regions'!A:A,'Regions'!C:C)</f>
        <v>South</v>
      </c>
      <c r="C310" t="s">
        <v>8602</v>
      </c>
      <c r="D310" t="s">
        <v>8603</v>
      </c>
      <c r="E310" t="s">
        <v>8598</v>
      </c>
      <c r="F310" t="s">
        <v>8599</v>
      </c>
      <c r="G310" t="s">
        <v>8033</v>
      </c>
      <c r="H310">
        <v>388125</v>
      </c>
      <c r="I310">
        <v>133808</v>
      </c>
      <c r="J310">
        <v>53326</v>
      </c>
      <c r="K310">
        <v>248200304</v>
      </c>
      <c r="L310">
        <v>9682817</v>
      </c>
      <c r="M310" t="s">
        <v>8034</v>
      </c>
    </row>
    <row r="311" spans="1:13" x14ac:dyDescent="0.25">
      <c r="A311">
        <v>310</v>
      </c>
      <c r="B311" t="str">
        <f>_xlfn.XLOOKUP(Stores[[#This Row],[StateCode]],'Regions'!A:A,'Regions'!C:C)</f>
        <v>South</v>
      </c>
      <c r="C311" t="s">
        <v>8604</v>
      </c>
      <c r="D311" t="s">
        <v>8605</v>
      </c>
      <c r="E311" t="s">
        <v>8598</v>
      </c>
      <c r="F311" t="s">
        <v>8599</v>
      </c>
      <c r="G311" t="s">
        <v>8033</v>
      </c>
      <c r="H311">
        <v>931830</v>
      </c>
      <c r="I311">
        <v>351195</v>
      </c>
      <c r="J311">
        <v>57689</v>
      </c>
      <c r="K311">
        <v>809976356</v>
      </c>
      <c r="L311">
        <v>17536404</v>
      </c>
      <c r="M311" t="s">
        <v>8034</v>
      </c>
    </row>
    <row r="312" spans="1:13" x14ac:dyDescent="0.25">
      <c r="A312">
        <v>311</v>
      </c>
      <c r="B312" t="str">
        <f>_xlfn.XLOOKUP(Stores[[#This Row],[StateCode]],'Regions'!A:A,'Regions'!C:C)</f>
        <v>South</v>
      </c>
      <c r="C312" t="s">
        <v>8606</v>
      </c>
      <c r="D312" t="s">
        <v>8183</v>
      </c>
      <c r="E312" t="s">
        <v>8598</v>
      </c>
      <c r="F312" t="s">
        <v>8599</v>
      </c>
      <c r="G312" t="s">
        <v>8033</v>
      </c>
      <c r="H312">
        <v>118129</v>
      </c>
      <c r="I312">
        <v>46193</v>
      </c>
      <c r="J312">
        <v>40992</v>
      </c>
      <c r="K312">
        <v>212750142</v>
      </c>
      <c r="L312">
        <v>7553306</v>
      </c>
      <c r="M312" t="s">
        <v>8034</v>
      </c>
    </row>
    <row r="313" spans="1:13" x14ac:dyDescent="0.25">
      <c r="A313">
        <v>312</v>
      </c>
      <c r="B313" t="str">
        <f>_xlfn.XLOOKUP(Stores[[#This Row],[StateCode]],'Regions'!A:A,'Regions'!C:C)</f>
        <v>South</v>
      </c>
      <c r="C313" t="s">
        <v>8607</v>
      </c>
      <c r="D313" t="s">
        <v>8608</v>
      </c>
      <c r="E313" t="s">
        <v>8598</v>
      </c>
      <c r="F313" t="s">
        <v>8599</v>
      </c>
      <c r="G313" t="s">
        <v>8033</v>
      </c>
      <c r="H313">
        <v>183887</v>
      </c>
      <c r="I313">
        <v>51563</v>
      </c>
      <c r="J313">
        <v>32894</v>
      </c>
      <c r="K313">
        <v>343092656</v>
      </c>
      <c r="L313">
        <v>35763836</v>
      </c>
      <c r="M313" t="s">
        <v>8034</v>
      </c>
    </row>
    <row r="314" spans="1:13" x14ac:dyDescent="0.25">
      <c r="A314">
        <v>313</v>
      </c>
      <c r="B314" t="str">
        <f>_xlfn.XLOOKUP(Stores[[#This Row],[StateCode]],'Regions'!A:A,'Regions'!C:C)</f>
        <v>South</v>
      </c>
      <c r="C314" t="s">
        <v>8609</v>
      </c>
      <c r="D314" t="s">
        <v>8610</v>
      </c>
      <c r="E314" t="s">
        <v>8598</v>
      </c>
      <c r="F314" t="s">
        <v>8599</v>
      </c>
      <c r="G314" t="s">
        <v>8033</v>
      </c>
      <c r="H314">
        <v>133168</v>
      </c>
      <c r="I314">
        <v>45263</v>
      </c>
      <c r="J314">
        <v>69368</v>
      </c>
      <c r="K314">
        <v>93959417</v>
      </c>
      <c r="L314">
        <v>2048329</v>
      </c>
      <c r="M314" t="s">
        <v>8034</v>
      </c>
    </row>
    <row r="315" spans="1:13" x14ac:dyDescent="0.25">
      <c r="A315">
        <v>314</v>
      </c>
      <c r="B315" t="str">
        <f>_xlfn.XLOOKUP(Stores[[#This Row],[StateCode]],'Regions'!A:A,'Regions'!C:C)</f>
        <v>South</v>
      </c>
      <c r="C315" t="s">
        <v>8611</v>
      </c>
      <c r="D315" t="s">
        <v>8612</v>
      </c>
      <c r="E315" t="s">
        <v>8598</v>
      </c>
      <c r="F315" t="s">
        <v>8599</v>
      </c>
      <c r="G315" t="s">
        <v>8033</v>
      </c>
      <c r="H315">
        <v>107889</v>
      </c>
      <c r="I315">
        <v>36175</v>
      </c>
      <c r="J315">
        <v>34186</v>
      </c>
      <c r="K315">
        <v>132070745</v>
      </c>
      <c r="L315">
        <v>369349</v>
      </c>
      <c r="M315" t="s">
        <v>8034</v>
      </c>
    </row>
    <row r="316" spans="1:13" x14ac:dyDescent="0.25">
      <c r="A316">
        <v>315</v>
      </c>
      <c r="B316" t="str">
        <f>_xlfn.XLOOKUP(Stores[[#This Row],[StateCode]],'Regions'!A:A,'Regions'!C:C)</f>
        <v>South</v>
      </c>
      <c r="C316" t="s">
        <v>8613</v>
      </c>
      <c r="D316" t="s">
        <v>8614</v>
      </c>
      <c r="E316" t="s">
        <v>8598</v>
      </c>
      <c r="F316" t="s">
        <v>8599</v>
      </c>
      <c r="G316" t="s">
        <v>8033</v>
      </c>
      <c r="H316">
        <v>324074</v>
      </c>
      <c r="I316">
        <v>114817</v>
      </c>
      <c r="J316">
        <v>50658</v>
      </c>
      <c r="K316">
        <v>452109961</v>
      </c>
      <c r="L316">
        <v>852118618</v>
      </c>
      <c r="M316" t="s">
        <v>8034</v>
      </c>
    </row>
    <row r="317" spans="1:13" x14ac:dyDescent="0.25">
      <c r="A317">
        <v>316</v>
      </c>
      <c r="B317" t="str">
        <f>_xlfn.XLOOKUP(Stores[[#This Row],[StateCode]],'Regions'!A:A,'Regions'!C:C)</f>
        <v>South</v>
      </c>
      <c r="C317" t="s">
        <v>8615</v>
      </c>
      <c r="D317" t="s">
        <v>8616</v>
      </c>
      <c r="E317" t="s">
        <v>8598</v>
      </c>
      <c r="F317" t="s">
        <v>8599</v>
      </c>
      <c r="G317" t="s">
        <v>8033</v>
      </c>
      <c r="H317">
        <v>1300092</v>
      </c>
      <c r="I317">
        <v>477249</v>
      </c>
      <c r="J317">
        <v>43781</v>
      </c>
      <c r="K317">
        <v>882933616</v>
      </c>
      <c r="L317">
        <v>113644009</v>
      </c>
      <c r="M317" t="s">
        <v>8034</v>
      </c>
    </row>
    <row r="318" spans="1:13" x14ac:dyDescent="0.25">
      <c r="A318">
        <v>317</v>
      </c>
      <c r="B318" t="str">
        <f>_xlfn.XLOOKUP(Stores[[#This Row],[StateCode]],'Regions'!A:A,'Regions'!C:C)</f>
        <v>South</v>
      </c>
      <c r="C318" t="s">
        <v>8617</v>
      </c>
      <c r="D318" t="s">
        <v>8618</v>
      </c>
      <c r="E318" t="s">
        <v>8598</v>
      </c>
      <c r="F318" t="s">
        <v>8599</v>
      </c>
      <c r="G318" t="s">
        <v>8033</v>
      </c>
      <c r="H318">
        <v>131044</v>
      </c>
      <c r="I318">
        <v>43745</v>
      </c>
      <c r="J318">
        <v>49100</v>
      </c>
      <c r="K318">
        <v>241927463</v>
      </c>
      <c r="L318">
        <v>4345974</v>
      </c>
      <c r="M318" t="s">
        <v>8034</v>
      </c>
    </row>
    <row r="319" spans="1:13" x14ac:dyDescent="0.25">
      <c r="A319">
        <v>318</v>
      </c>
      <c r="B319" t="str">
        <f>_xlfn.XLOOKUP(Stores[[#This Row],[StateCode]],'Regions'!A:A,'Regions'!C:C)</f>
        <v>South</v>
      </c>
      <c r="C319" t="s">
        <v>8619</v>
      </c>
      <c r="D319" t="s">
        <v>8173</v>
      </c>
      <c r="E319" t="s">
        <v>8598</v>
      </c>
      <c r="F319" t="s">
        <v>8599</v>
      </c>
      <c r="G319" t="s">
        <v>8033</v>
      </c>
      <c r="H319">
        <v>681124</v>
      </c>
      <c r="I319">
        <v>220682</v>
      </c>
      <c r="J319">
        <v>42772</v>
      </c>
      <c r="K319">
        <v>665041415</v>
      </c>
      <c r="L319">
        <v>2247591</v>
      </c>
      <c r="M319" t="s">
        <v>8165</v>
      </c>
    </row>
    <row r="320" spans="1:13" x14ac:dyDescent="0.25">
      <c r="A320">
        <v>319</v>
      </c>
      <c r="B320" t="str">
        <f>_xlfn.XLOOKUP(Stores[[#This Row],[StateCode]],'Regions'!A:A,'Regions'!C:C)</f>
        <v>South</v>
      </c>
      <c r="C320" t="s">
        <v>8620</v>
      </c>
      <c r="D320" t="s">
        <v>8621</v>
      </c>
      <c r="E320" t="s">
        <v>8598</v>
      </c>
      <c r="F320" t="s">
        <v>8599</v>
      </c>
      <c r="G320" t="s">
        <v>8033</v>
      </c>
      <c r="H320">
        <v>833319</v>
      </c>
      <c r="I320">
        <v>273457</v>
      </c>
      <c r="J320">
        <v>53214</v>
      </c>
      <c r="K320">
        <v>888054781</v>
      </c>
      <c r="L320">
        <v>21556246</v>
      </c>
      <c r="M320" t="s">
        <v>8034</v>
      </c>
    </row>
    <row r="321" spans="1:13" x14ac:dyDescent="0.25">
      <c r="A321">
        <v>320</v>
      </c>
      <c r="B321" t="str">
        <f>_xlfn.XLOOKUP(Stores[[#This Row],[StateCode]],'Regions'!A:A,'Regions'!C:C)</f>
        <v>South</v>
      </c>
      <c r="C321" t="s">
        <v>8622</v>
      </c>
      <c r="D321" t="s">
        <v>8623</v>
      </c>
      <c r="E321" t="s">
        <v>8598</v>
      </c>
      <c r="F321" t="s">
        <v>8599</v>
      </c>
      <c r="G321" t="s">
        <v>8033</v>
      </c>
      <c r="H321">
        <v>154407</v>
      </c>
      <c r="I321">
        <v>45452</v>
      </c>
      <c r="J321">
        <v>114098</v>
      </c>
      <c r="K321">
        <v>175272056</v>
      </c>
      <c r="L321">
        <v>1449212</v>
      </c>
      <c r="M321" t="s">
        <v>8034</v>
      </c>
    </row>
    <row r="322" spans="1:13" x14ac:dyDescent="0.25">
      <c r="A322">
        <v>321</v>
      </c>
      <c r="B322" t="str">
        <f>_xlfn.XLOOKUP(Stores[[#This Row],[StateCode]],'Regions'!A:A,'Regions'!C:C)</f>
        <v>South</v>
      </c>
      <c r="C322" t="s">
        <v>8624</v>
      </c>
      <c r="D322" t="s">
        <v>8625</v>
      </c>
      <c r="E322" t="s">
        <v>8598</v>
      </c>
      <c r="F322" t="s">
        <v>8599</v>
      </c>
      <c r="G322" t="s">
        <v>8033</v>
      </c>
      <c r="H322">
        <v>236897</v>
      </c>
      <c r="I322">
        <v>74912</v>
      </c>
      <c r="J322">
        <v>51970</v>
      </c>
      <c r="K322">
        <v>147728408</v>
      </c>
      <c r="L322">
        <v>324680</v>
      </c>
      <c r="M322" t="s">
        <v>8034</v>
      </c>
    </row>
    <row r="323" spans="1:13" x14ac:dyDescent="0.25">
      <c r="A323">
        <v>322</v>
      </c>
      <c r="B323" t="str">
        <f>_xlfn.XLOOKUP(Stores[[#This Row],[StateCode]],'Regions'!A:A,'Regions'!C:C)</f>
        <v>South</v>
      </c>
      <c r="C323" t="s">
        <v>8626</v>
      </c>
      <c r="D323" t="s">
        <v>8627</v>
      </c>
      <c r="E323" t="s">
        <v>8598</v>
      </c>
      <c r="F323" t="s">
        <v>8599</v>
      </c>
      <c r="G323" t="s">
        <v>8033</v>
      </c>
      <c r="H323">
        <v>187809</v>
      </c>
      <c r="I323">
        <v>59196</v>
      </c>
      <c r="J323">
        <v>56475</v>
      </c>
      <c r="K323">
        <v>187154949</v>
      </c>
      <c r="L323">
        <v>23055080</v>
      </c>
      <c r="M323" t="s">
        <v>8034</v>
      </c>
    </row>
    <row r="324" spans="1:13" x14ac:dyDescent="0.25">
      <c r="A324">
        <v>323</v>
      </c>
      <c r="B324" t="str">
        <f>_xlfn.XLOOKUP(Stores[[#This Row],[StateCode]],'Regions'!A:A,'Regions'!C:C)</f>
        <v>South</v>
      </c>
      <c r="C324" t="s">
        <v>8628</v>
      </c>
      <c r="D324" t="s">
        <v>8629</v>
      </c>
      <c r="E324" t="s">
        <v>8598</v>
      </c>
      <c r="F324" t="s">
        <v>8599</v>
      </c>
      <c r="G324" t="s">
        <v>8033</v>
      </c>
      <c r="H324">
        <v>2296224</v>
      </c>
      <c r="I324">
        <v>814599</v>
      </c>
      <c r="J324">
        <v>46187</v>
      </c>
      <c r="K324">
        <v>1651228436</v>
      </c>
      <c r="L324">
        <v>73316071</v>
      </c>
      <c r="M324" t="s">
        <v>8034</v>
      </c>
    </row>
    <row r="325" spans="1:13" x14ac:dyDescent="0.25">
      <c r="A325">
        <v>324</v>
      </c>
      <c r="B325" t="str">
        <f>_xlfn.XLOOKUP(Stores[[#This Row],[StateCode]],'Regions'!A:A,'Regions'!C:C)</f>
        <v>South</v>
      </c>
      <c r="C325" t="s">
        <v>8630</v>
      </c>
      <c r="D325" t="s">
        <v>8631</v>
      </c>
      <c r="E325" t="s">
        <v>8598</v>
      </c>
      <c r="F325" t="s">
        <v>8599</v>
      </c>
      <c r="G325" t="s">
        <v>8033</v>
      </c>
      <c r="H325">
        <v>236607</v>
      </c>
      <c r="I325">
        <v>83649</v>
      </c>
      <c r="J325">
        <v>52154</v>
      </c>
      <c r="K325">
        <v>173638538</v>
      </c>
      <c r="L325">
        <v>2582657</v>
      </c>
      <c r="M325" t="s">
        <v>8034</v>
      </c>
    </row>
    <row r="326" spans="1:13" x14ac:dyDescent="0.25">
      <c r="A326">
        <v>325</v>
      </c>
      <c r="B326" t="str">
        <f>_xlfn.XLOOKUP(Stores[[#This Row],[StateCode]],'Regions'!A:A,'Regions'!C:C)</f>
        <v>South</v>
      </c>
      <c r="C326" t="s">
        <v>8632</v>
      </c>
      <c r="D326" t="s">
        <v>8633</v>
      </c>
      <c r="E326" t="s">
        <v>8598</v>
      </c>
      <c r="F326" t="s">
        <v>8599</v>
      </c>
      <c r="G326" t="s">
        <v>8033</v>
      </c>
      <c r="H326">
        <v>140806</v>
      </c>
      <c r="I326">
        <v>46952</v>
      </c>
      <c r="J326">
        <v>47763</v>
      </c>
      <c r="K326">
        <v>138670219</v>
      </c>
      <c r="L326">
        <v>1727829</v>
      </c>
      <c r="M326" t="s">
        <v>8034</v>
      </c>
    </row>
    <row r="327" spans="1:13" x14ac:dyDescent="0.25">
      <c r="A327">
        <v>326</v>
      </c>
      <c r="B327" t="str">
        <f>_xlfn.XLOOKUP(Stores[[#This Row],[StateCode]],'Regions'!A:A,'Regions'!C:C)</f>
        <v>South</v>
      </c>
      <c r="C327" t="s">
        <v>8634</v>
      </c>
      <c r="D327" t="s">
        <v>8635</v>
      </c>
      <c r="E327" t="s">
        <v>8598</v>
      </c>
      <c r="F327" t="s">
        <v>8599</v>
      </c>
      <c r="G327" t="s">
        <v>8033</v>
      </c>
      <c r="H327">
        <v>255473</v>
      </c>
      <c r="I327">
        <v>66308</v>
      </c>
      <c r="J327">
        <v>39711</v>
      </c>
      <c r="K327">
        <v>261900969</v>
      </c>
      <c r="L327">
        <v>3788915</v>
      </c>
      <c r="M327" t="s">
        <v>8034</v>
      </c>
    </row>
    <row r="328" spans="1:13" x14ac:dyDescent="0.25">
      <c r="A328">
        <v>327</v>
      </c>
      <c r="B328" t="str">
        <f>_xlfn.XLOOKUP(Stores[[#This Row],[StateCode]],'Regions'!A:A,'Regions'!C:C)</f>
        <v>South</v>
      </c>
      <c r="C328" t="s">
        <v>8636</v>
      </c>
      <c r="D328" t="s">
        <v>8637</v>
      </c>
      <c r="E328" t="s">
        <v>8598</v>
      </c>
      <c r="F328" t="s">
        <v>8599</v>
      </c>
      <c r="G328" t="s">
        <v>8033</v>
      </c>
      <c r="H328">
        <v>104039</v>
      </c>
      <c r="I328">
        <v>38430</v>
      </c>
      <c r="J328">
        <v>57267</v>
      </c>
      <c r="K328">
        <v>94986734</v>
      </c>
      <c r="L328">
        <v>15721445</v>
      </c>
      <c r="M328" t="s">
        <v>8034</v>
      </c>
    </row>
    <row r="329" spans="1:13" x14ac:dyDescent="0.25">
      <c r="A329">
        <v>328</v>
      </c>
      <c r="B329" t="str">
        <f>_xlfn.XLOOKUP(Stores[[#This Row],[StateCode]],'Regions'!A:A,'Regions'!C:C)</f>
        <v>South</v>
      </c>
      <c r="C329" t="s">
        <v>8638</v>
      </c>
      <c r="D329" t="s">
        <v>8639</v>
      </c>
      <c r="E329" t="s">
        <v>8598</v>
      </c>
      <c r="F329" t="s">
        <v>8599</v>
      </c>
      <c r="G329" t="s">
        <v>8033</v>
      </c>
      <c r="H329">
        <v>249042</v>
      </c>
      <c r="I329">
        <v>90433</v>
      </c>
      <c r="J329">
        <v>44648</v>
      </c>
      <c r="K329">
        <v>322793416</v>
      </c>
      <c r="L329">
        <v>2955879</v>
      </c>
      <c r="M329" t="s">
        <v>8034</v>
      </c>
    </row>
    <row r="330" spans="1:13" x14ac:dyDescent="0.25">
      <c r="A330">
        <v>329</v>
      </c>
      <c r="B330" t="str">
        <f>_xlfn.XLOOKUP(Stores[[#This Row],[StateCode]],'Regions'!A:A,'Regions'!C:C)</f>
        <v>South</v>
      </c>
      <c r="C330" t="s">
        <v>8640</v>
      </c>
      <c r="D330" t="s">
        <v>8641</v>
      </c>
      <c r="E330" t="s">
        <v>8598</v>
      </c>
      <c r="F330" t="s">
        <v>8599</v>
      </c>
      <c r="G330" t="s">
        <v>8033</v>
      </c>
      <c r="H330">
        <v>140269</v>
      </c>
      <c r="I330">
        <v>42225</v>
      </c>
      <c r="J330">
        <v>44254</v>
      </c>
      <c r="K330">
        <v>151143159</v>
      </c>
      <c r="L330">
        <v>1038050</v>
      </c>
      <c r="M330" t="s">
        <v>8034</v>
      </c>
    </row>
    <row r="331" spans="1:13" x14ac:dyDescent="0.25">
      <c r="A331">
        <v>330</v>
      </c>
      <c r="B331" t="str">
        <f>_xlfn.XLOOKUP(Stores[[#This Row],[StateCode]],'Regions'!A:A,'Regions'!C:C)</f>
        <v>South</v>
      </c>
      <c r="C331" t="s">
        <v>8642</v>
      </c>
      <c r="D331" t="s">
        <v>8643</v>
      </c>
      <c r="E331" t="s">
        <v>8598</v>
      </c>
      <c r="F331" t="s">
        <v>8599</v>
      </c>
      <c r="G331" t="s">
        <v>8033</v>
      </c>
      <c r="H331">
        <v>162898</v>
      </c>
      <c r="I331">
        <v>50455</v>
      </c>
      <c r="J331">
        <v>81459</v>
      </c>
      <c r="K331">
        <v>163107658</v>
      </c>
      <c r="L331">
        <v>1741187</v>
      </c>
      <c r="M331" t="s">
        <v>8034</v>
      </c>
    </row>
    <row r="332" spans="1:13" x14ac:dyDescent="0.25">
      <c r="A332">
        <v>331</v>
      </c>
      <c r="B332" t="str">
        <f>_xlfn.XLOOKUP(Stores[[#This Row],[StateCode]],'Regions'!A:A,'Regions'!C:C)</f>
        <v>South</v>
      </c>
      <c r="C332" t="s">
        <v>8644</v>
      </c>
      <c r="D332" t="s">
        <v>8645</v>
      </c>
      <c r="E332" t="s">
        <v>8598</v>
      </c>
      <c r="F332" t="s">
        <v>8599</v>
      </c>
      <c r="G332" t="s">
        <v>8033</v>
      </c>
      <c r="H332">
        <v>144788</v>
      </c>
      <c r="I332">
        <v>47795</v>
      </c>
      <c r="J332">
        <v>49604</v>
      </c>
      <c r="K332">
        <v>122320600</v>
      </c>
      <c r="L332">
        <v>479994</v>
      </c>
      <c r="M332" t="s">
        <v>8034</v>
      </c>
    </row>
    <row r="333" spans="1:13" x14ac:dyDescent="0.25">
      <c r="A333">
        <v>332</v>
      </c>
      <c r="B333" t="str">
        <f>_xlfn.XLOOKUP(Stores[[#This Row],[StateCode]],'Regions'!A:A,'Regions'!C:C)</f>
        <v>South</v>
      </c>
      <c r="C333" t="s">
        <v>8646</v>
      </c>
      <c r="D333" t="s">
        <v>8647</v>
      </c>
      <c r="E333" t="s">
        <v>8598</v>
      </c>
      <c r="F333" t="s">
        <v>8599</v>
      </c>
      <c r="G333" t="s">
        <v>8033</v>
      </c>
      <c r="H333">
        <v>132950</v>
      </c>
      <c r="I333">
        <v>43214</v>
      </c>
      <c r="J333">
        <v>69173</v>
      </c>
      <c r="K333">
        <v>192622240</v>
      </c>
      <c r="L333">
        <v>460027</v>
      </c>
      <c r="M333" t="s">
        <v>8034</v>
      </c>
    </row>
    <row r="334" spans="1:13" x14ac:dyDescent="0.25">
      <c r="A334">
        <v>333</v>
      </c>
      <c r="B334" t="str">
        <f>_xlfn.XLOOKUP(Stores[[#This Row],[StateCode]],'Regions'!A:A,'Regions'!C:C)</f>
        <v>South</v>
      </c>
      <c r="C334" t="s">
        <v>8648</v>
      </c>
      <c r="D334" t="s">
        <v>8649</v>
      </c>
      <c r="E334" t="s">
        <v>8598</v>
      </c>
      <c r="F334" t="s">
        <v>8599</v>
      </c>
      <c r="G334" t="s">
        <v>8033</v>
      </c>
      <c r="H334">
        <v>118968</v>
      </c>
      <c r="I334">
        <v>39057</v>
      </c>
      <c r="J334">
        <v>59337</v>
      </c>
      <c r="K334">
        <v>117009169</v>
      </c>
      <c r="L334">
        <v>667150</v>
      </c>
      <c r="M334" t="s">
        <v>8034</v>
      </c>
    </row>
    <row r="335" spans="1:13" x14ac:dyDescent="0.25">
      <c r="A335">
        <v>334</v>
      </c>
      <c r="B335" t="str">
        <f>_xlfn.XLOOKUP(Stores[[#This Row],[StateCode]],'Regions'!A:A,'Regions'!C:C)</f>
        <v>South</v>
      </c>
      <c r="C335" t="s">
        <v>8122</v>
      </c>
      <c r="D335" t="s">
        <v>8650</v>
      </c>
      <c r="E335" t="s">
        <v>8598</v>
      </c>
      <c r="F335" t="s">
        <v>8599</v>
      </c>
      <c r="G335" t="s">
        <v>8033</v>
      </c>
      <c r="H335">
        <v>153784</v>
      </c>
      <c r="I335">
        <v>49256</v>
      </c>
      <c r="J335">
        <v>48004</v>
      </c>
      <c r="K335">
        <v>112645407</v>
      </c>
      <c r="L335">
        <v>3870729</v>
      </c>
      <c r="M335" t="s">
        <v>8034</v>
      </c>
    </row>
    <row r="336" spans="1:13" x14ac:dyDescent="0.25">
      <c r="A336">
        <v>335</v>
      </c>
      <c r="B336" t="str">
        <f>_xlfn.XLOOKUP(Stores[[#This Row],[StateCode]],'Regions'!A:A,'Regions'!C:C)</f>
        <v>South</v>
      </c>
      <c r="C336" t="s">
        <v>8651</v>
      </c>
      <c r="D336" t="s">
        <v>8652</v>
      </c>
      <c r="E336" t="s">
        <v>8598</v>
      </c>
      <c r="F336" t="s">
        <v>8599</v>
      </c>
      <c r="G336" t="s">
        <v>8033</v>
      </c>
      <c r="H336">
        <v>108821</v>
      </c>
      <c r="I336">
        <v>34776</v>
      </c>
      <c r="J336">
        <v>95972</v>
      </c>
      <c r="K336">
        <v>119994309</v>
      </c>
      <c r="L336">
        <v>454012</v>
      </c>
      <c r="M336" t="s">
        <v>8034</v>
      </c>
    </row>
    <row r="337" spans="1:13" x14ac:dyDescent="0.25">
      <c r="A337">
        <v>336</v>
      </c>
      <c r="B337" t="str">
        <f>_xlfn.XLOOKUP(Stores[[#This Row],[StateCode]],'Regions'!A:A,'Regions'!C:C)</f>
        <v>South</v>
      </c>
      <c r="C337" t="s">
        <v>8653</v>
      </c>
      <c r="D337" t="s">
        <v>8623</v>
      </c>
      <c r="E337" t="s">
        <v>8598</v>
      </c>
      <c r="F337" t="s">
        <v>8599</v>
      </c>
      <c r="G337" t="s">
        <v>8033</v>
      </c>
      <c r="H337">
        <v>283558</v>
      </c>
      <c r="I337">
        <v>103937</v>
      </c>
      <c r="J337">
        <v>83793</v>
      </c>
      <c r="K337">
        <v>185617682</v>
      </c>
      <c r="L337">
        <v>927319</v>
      </c>
      <c r="M337" t="s">
        <v>8034</v>
      </c>
    </row>
    <row r="338" spans="1:13" x14ac:dyDescent="0.25">
      <c r="A338">
        <v>337</v>
      </c>
      <c r="B338" t="str">
        <f>_xlfn.XLOOKUP(Stores[[#This Row],[StateCode]],'Regions'!A:A,'Regions'!C:C)</f>
        <v>South</v>
      </c>
      <c r="C338" t="s">
        <v>8654</v>
      </c>
      <c r="D338" t="s">
        <v>8655</v>
      </c>
      <c r="E338" t="s">
        <v>8598</v>
      </c>
      <c r="F338" t="s">
        <v>8599</v>
      </c>
      <c r="G338" t="s">
        <v>8033</v>
      </c>
      <c r="H338">
        <v>110815</v>
      </c>
      <c r="I338">
        <v>40020</v>
      </c>
      <c r="J338">
        <v>72427</v>
      </c>
      <c r="K338">
        <v>73982785</v>
      </c>
      <c r="L338">
        <v>234329</v>
      </c>
      <c r="M338" t="s">
        <v>8034</v>
      </c>
    </row>
    <row r="339" spans="1:13" x14ac:dyDescent="0.25">
      <c r="A339">
        <v>338</v>
      </c>
      <c r="B339" t="str">
        <f>_xlfn.XLOOKUP(Stores[[#This Row],[StateCode]],'Regions'!A:A,'Regions'!C:C)</f>
        <v>South</v>
      </c>
      <c r="C339" t="s">
        <v>8656</v>
      </c>
      <c r="D339" t="s">
        <v>8657</v>
      </c>
      <c r="E339" t="s">
        <v>8598</v>
      </c>
      <c r="F339" t="s">
        <v>8599</v>
      </c>
      <c r="G339" t="s">
        <v>8033</v>
      </c>
      <c r="H339">
        <v>115997</v>
      </c>
      <c r="I339">
        <v>35580</v>
      </c>
      <c r="J339">
        <v>72412</v>
      </c>
      <c r="K339">
        <v>92117027</v>
      </c>
      <c r="L339">
        <v>781179</v>
      </c>
      <c r="M339" t="s">
        <v>8034</v>
      </c>
    </row>
    <row r="340" spans="1:13" x14ac:dyDescent="0.25">
      <c r="A340">
        <v>339</v>
      </c>
      <c r="B340" t="str">
        <f>_xlfn.XLOOKUP(Stores[[#This Row],[StateCode]],'Regions'!A:A,'Regions'!C:C)</f>
        <v>South</v>
      </c>
      <c r="C340" t="s">
        <v>8658</v>
      </c>
      <c r="D340" t="s">
        <v>8659</v>
      </c>
      <c r="E340" t="s">
        <v>8598</v>
      </c>
      <c r="F340" t="s">
        <v>8599</v>
      </c>
      <c r="G340" t="s">
        <v>8033</v>
      </c>
      <c r="H340">
        <v>100450</v>
      </c>
      <c r="I340">
        <v>36409</v>
      </c>
      <c r="J340">
        <v>44802</v>
      </c>
      <c r="K340">
        <v>155255892</v>
      </c>
      <c r="L340">
        <v>5940332</v>
      </c>
      <c r="M340" t="s">
        <v>8034</v>
      </c>
    </row>
    <row r="341" spans="1:13" x14ac:dyDescent="0.25">
      <c r="A341">
        <v>340</v>
      </c>
      <c r="B341" t="str">
        <f>_xlfn.XLOOKUP(Stores[[#This Row],[StateCode]],'Regions'!A:A,'Regions'!C:C)</f>
        <v>South</v>
      </c>
      <c r="C341" t="s">
        <v>8660</v>
      </c>
      <c r="D341" t="s">
        <v>8661</v>
      </c>
      <c r="E341" t="s">
        <v>8598</v>
      </c>
      <c r="F341" t="s">
        <v>8599</v>
      </c>
      <c r="G341" t="s">
        <v>8033</v>
      </c>
      <c r="H341">
        <v>1469845</v>
      </c>
      <c r="I341">
        <v>488645</v>
      </c>
      <c r="J341">
        <v>46744</v>
      </c>
      <c r="K341">
        <v>1193951388</v>
      </c>
      <c r="L341">
        <v>14825948</v>
      </c>
      <c r="M341" t="s">
        <v>8034</v>
      </c>
    </row>
    <row r="342" spans="1:13" x14ac:dyDescent="0.25">
      <c r="A342">
        <v>341</v>
      </c>
      <c r="B342" t="str">
        <f>_xlfn.XLOOKUP(Stores[[#This Row],[StateCode]],'Regions'!A:A,'Regions'!C:C)</f>
        <v>South</v>
      </c>
      <c r="C342" t="s">
        <v>8662</v>
      </c>
      <c r="D342" t="s">
        <v>8663</v>
      </c>
      <c r="E342" t="s">
        <v>8598</v>
      </c>
      <c r="F342" t="s">
        <v>8599</v>
      </c>
      <c r="G342" t="s">
        <v>8088</v>
      </c>
      <c r="H342">
        <v>102911</v>
      </c>
      <c r="I342">
        <v>38114</v>
      </c>
      <c r="J342">
        <v>109917</v>
      </c>
      <c r="K342">
        <v>111856589</v>
      </c>
      <c r="L342">
        <v>1380351</v>
      </c>
      <c r="M342" t="s">
        <v>8034</v>
      </c>
    </row>
    <row r="343" spans="1:13" x14ac:dyDescent="0.25">
      <c r="A343">
        <v>342</v>
      </c>
      <c r="B343" t="str">
        <f>_xlfn.XLOOKUP(Stores[[#This Row],[StateCode]],'Regions'!A:A,'Regions'!C:C)</f>
        <v>South</v>
      </c>
      <c r="C343" t="s">
        <v>8664</v>
      </c>
      <c r="D343" t="s">
        <v>8665</v>
      </c>
      <c r="E343" t="s">
        <v>8598</v>
      </c>
      <c r="F343" t="s">
        <v>8599</v>
      </c>
      <c r="G343" t="s">
        <v>8033</v>
      </c>
      <c r="H343">
        <v>103700</v>
      </c>
      <c r="I343">
        <v>37644</v>
      </c>
      <c r="J343">
        <v>42840</v>
      </c>
      <c r="K343">
        <v>146667943</v>
      </c>
      <c r="L343">
        <v>1327654</v>
      </c>
      <c r="M343" t="s">
        <v>8034</v>
      </c>
    </row>
    <row r="344" spans="1:13" x14ac:dyDescent="0.25">
      <c r="A344">
        <v>343</v>
      </c>
      <c r="B344" t="str">
        <f>_xlfn.XLOOKUP(Stores[[#This Row],[StateCode]],'Regions'!A:A,'Regions'!C:C)</f>
        <v>South</v>
      </c>
      <c r="C344" t="s">
        <v>8666</v>
      </c>
      <c r="D344" t="s">
        <v>8667</v>
      </c>
      <c r="E344" t="s">
        <v>8598</v>
      </c>
      <c r="F344" t="s">
        <v>8599</v>
      </c>
      <c r="G344" t="s">
        <v>8033</v>
      </c>
      <c r="H344">
        <v>132356</v>
      </c>
      <c r="I344">
        <v>46719</v>
      </c>
      <c r="J344">
        <v>33147</v>
      </c>
      <c r="K344">
        <v>230561142</v>
      </c>
      <c r="L344">
        <v>31850141</v>
      </c>
      <c r="M344" t="s">
        <v>8034</v>
      </c>
    </row>
    <row r="345" spans="1:13" x14ac:dyDescent="0.25">
      <c r="A345">
        <v>344</v>
      </c>
      <c r="B345" t="str">
        <f>_xlfn.XLOOKUP(Stores[[#This Row],[StateCode]],'Regions'!A:A,'Regions'!C:C)</f>
        <v>South</v>
      </c>
      <c r="C345" t="s">
        <v>8668</v>
      </c>
      <c r="D345" t="s">
        <v>8669</v>
      </c>
      <c r="E345" t="s">
        <v>8598</v>
      </c>
      <c r="F345" t="s">
        <v>8599</v>
      </c>
      <c r="G345" t="s">
        <v>8033</v>
      </c>
      <c r="H345">
        <v>104710</v>
      </c>
      <c r="I345">
        <v>37200</v>
      </c>
      <c r="J345">
        <v>44543</v>
      </c>
      <c r="K345">
        <v>187027492</v>
      </c>
      <c r="L345">
        <v>61486</v>
      </c>
      <c r="M345" t="s">
        <v>8034</v>
      </c>
    </row>
    <row r="346" spans="1:13" x14ac:dyDescent="0.25">
      <c r="A346">
        <v>345</v>
      </c>
      <c r="B346" t="str">
        <f>_xlfn.XLOOKUP(Stores[[#This Row],[StateCode]],'Regions'!A:A,'Regions'!C:C)</f>
        <v>West</v>
      </c>
      <c r="C346" t="s">
        <v>8670</v>
      </c>
      <c r="D346" t="s">
        <v>8671</v>
      </c>
      <c r="E346" t="s">
        <v>8672</v>
      </c>
      <c r="F346" t="s">
        <v>8673</v>
      </c>
      <c r="G346" t="s">
        <v>8033</v>
      </c>
      <c r="H346">
        <v>115264</v>
      </c>
      <c r="I346">
        <v>32506</v>
      </c>
      <c r="J346">
        <v>41291</v>
      </c>
      <c r="K346">
        <v>107922719</v>
      </c>
      <c r="L346">
        <v>6474977</v>
      </c>
      <c r="M346" t="s">
        <v>8165</v>
      </c>
    </row>
    <row r="347" spans="1:13" x14ac:dyDescent="0.25">
      <c r="A347">
        <v>346</v>
      </c>
      <c r="B347" t="str">
        <f>_xlfn.XLOOKUP(Stores[[#This Row],[StateCode]],'Regions'!A:A,'Regions'!C:C)</f>
        <v>West</v>
      </c>
      <c r="C347" t="s">
        <v>8674</v>
      </c>
      <c r="D347" t="s">
        <v>8675</v>
      </c>
      <c r="E347" t="s">
        <v>8672</v>
      </c>
      <c r="F347" t="s">
        <v>8673</v>
      </c>
      <c r="G347" t="s">
        <v>8033</v>
      </c>
      <c r="H347">
        <v>192672</v>
      </c>
      <c r="I347">
        <v>75330</v>
      </c>
      <c r="J347">
        <v>47243</v>
      </c>
      <c r="K347">
        <v>288044514</v>
      </c>
      <c r="L347">
        <v>1216737</v>
      </c>
      <c r="M347" t="s">
        <v>8165</v>
      </c>
    </row>
    <row r="348" spans="1:13" x14ac:dyDescent="0.25">
      <c r="A348">
        <v>347</v>
      </c>
      <c r="B348" t="str">
        <f>_xlfn.XLOOKUP(Stores[[#This Row],[StateCode]],'Regions'!A:A,'Regions'!C:C)</f>
        <v>West</v>
      </c>
      <c r="C348" t="s">
        <v>8676</v>
      </c>
      <c r="D348" t="s">
        <v>8675</v>
      </c>
      <c r="E348" t="s">
        <v>8672</v>
      </c>
      <c r="F348" t="s">
        <v>8673</v>
      </c>
      <c r="G348" t="s">
        <v>8033</v>
      </c>
      <c r="H348">
        <v>111946</v>
      </c>
      <c r="I348">
        <v>31742</v>
      </c>
      <c r="J348">
        <v>68442</v>
      </c>
      <c r="K348">
        <v>83717638</v>
      </c>
      <c r="L348">
        <v>0</v>
      </c>
      <c r="M348" t="s">
        <v>8165</v>
      </c>
    </row>
    <row r="349" spans="1:13" x14ac:dyDescent="0.25">
      <c r="A349">
        <v>348</v>
      </c>
      <c r="B349" t="str">
        <f>_xlfn.XLOOKUP(Stores[[#This Row],[StateCode]],'Regions'!A:A,'Regions'!C:C)</f>
        <v>West</v>
      </c>
      <c r="C349" t="s">
        <v>8677</v>
      </c>
      <c r="D349" t="s">
        <v>8675</v>
      </c>
      <c r="E349" t="s">
        <v>8672</v>
      </c>
      <c r="F349" t="s">
        <v>8673</v>
      </c>
      <c r="G349" t="s">
        <v>8033</v>
      </c>
      <c r="H349">
        <v>136208</v>
      </c>
      <c r="I349">
        <v>36213</v>
      </c>
      <c r="J349">
        <v>52534</v>
      </c>
      <c r="K349">
        <v>91854060</v>
      </c>
      <c r="L349">
        <v>136726</v>
      </c>
      <c r="M349" t="s">
        <v>8165</v>
      </c>
    </row>
    <row r="350" spans="1:13" x14ac:dyDescent="0.25">
      <c r="A350">
        <v>349</v>
      </c>
      <c r="B350" t="str">
        <f>_xlfn.XLOOKUP(Stores[[#This Row],[StateCode]],'Regions'!A:A,'Regions'!C:C)</f>
        <v>South</v>
      </c>
      <c r="C350" t="s">
        <v>8678</v>
      </c>
      <c r="D350" t="s">
        <v>8679</v>
      </c>
      <c r="E350" t="s">
        <v>8680</v>
      </c>
      <c r="F350" t="s">
        <v>8681</v>
      </c>
      <c r="G350" t="s">
        <v>8033</v>
      </c>
      <c r="H350">
        <v>153511</v>
      </c>
      <c r="I350">
        <v>66879</v>
      </c>
      <c r="J350">
        <v>89134</v>
      </c>
      <c r="K350">
        <v>38977688</v>
      </c>
      <c r="L350">
        <v>1127171</v>
      </c>
      <c r="M350" t="s">
        <v>8193</v>
      </c>
    </row>
    <row r="351" spans="1:13" x14ac:dyDescent="0.25">
      <c r="A351">
        <v>350</v>
      </c>
      <c r="B351" t="str">
        <f>_xlfn.XLOOKUP(Stores[[#This Row],[StateCode]],'Regions'!A:A,'Regions'!C:C)</f>
        <v>South</v>
      </c>
      <c r="C351" t="s">
        <v>8602</v>
      </c>
      <c r="D351" t="s">
        <v>8682</v>
      </c>
      <c r="E351" t="s">
        <v>8680</v>
      </c>
      <c r="F351" t="s">
        <v>8681</v>
      </c>
      <c r="G351" t="s">
        <v>8088</v>
      </c>
      <c r="H351">
        <v>220173</v>
      </c>
      <c r="I351">
        <v>98441</v>
      </c>
      <c r="J351">
        <v>105763</v>
      </c>
      <c r="K351">
        <v>67318429</v>
      </c>
      <c r="L351">
        <v>244142</v>
      </c>
      <c r="M351" t="s">
        <v>8193</v>
      </c>
    </row>
    <row r="352" spans="1:13" x14ac:dyDescent="0.25">
      <c r="A352">
        <v>351</v>
      </c>
      <c r="B352" t="str">
        <f>_xlfn.XLOOKUP(Stores[[#This Row],[StateCode]],'Regions'!A:A,'Regions'!C:C)</f>
        <v>South</v>
      </c>
      <c r="C352" t="s">
        <v>8683</v>
      </c>
      <c r="D352" t="s">
        <v>8684</v>
      </c>
      <c r="E352" t="s">
        <v>8680</v>
      </c>
      <c r="F352" t="s">
        <v>8681</v>
      </c>
      <c r="G352" t="s">
        <v>8033</v>
      </c>
      <c r="H352">
        <v>235429</v>
      </c>
      <c r="I352">
        <v>81518</v>
      </c>
      <c r="J352">
        <v>68620</v>
      </c>
      <c r="K352">
        <v>876737780</v>
      </c>
      <c r="L352">
        <v>32210024</v>
      </c>
      <c r="M352" t="s">
        <v>8193</v>
      </c>
    </row>
    <row r="353" spans="1:13" x14ac:dyDescent="0.25">
      <c r="A353">
        <v>352</v>
      </c>
      <c r="B353" t="str">
        <f>_xlfn.XLOOKUP(Stores[[#This Row],[StateCode]],'Regions'!A:A,'Regions'!C:C)</f>
        <v>South</v>
      </c>
      <c r="C353" t="s">
        <v>8685</v>
      </c>
      <c r="D353" t="s">
        <v>8686</v>
      </c>
      <c r="E353" t="s">
        <v>8680</v>
      </c>
      <c r="F353" t="s">
        <v>8681</v>
      </c>
      <c r="G353" t="s">
        <v>8033</v>
      </c>
      <c r="H353">
        <v>136454</v>
      </c>
      <c r="I353">
        <v>52940</v>
      </c>
      <c r="J353">
        <v>49190</v>
      </c>
      <c r="K353">
        <v>133308913</v>
      </c>
      <c r="L353">
        <v>219591352</v>
      </c>
      <c r="M353" t="s">
        <v>8193</v>
      </c>
    </row>
    <row r="354" spans="1:13" x14ac:dyDescent="0.25">
      <c r="A354">
        <v>353</v>
      </c>
      <c r="B354" t="str">
        <f>_xlfn.XLOOKUP(Stores[[#This Row],[StateCode]],'Regions'!A:A,'Regions'!C:C)</f>
        <v>South</v>
      </c>
      <c r="C354" t="s">
        <v>8687</v>
      </c>
      <c r="D354" t="s">
        <v>8688</v>
      </c>
      <c r="E354" t="s">
        <v>8680</v>
      </c>
      <c r="F354" t="s">
        <v>8681</v>
      </c>
      <c r="G354" t="s">
        <v>8033</v>
      </c>
      <c r="H354">
        <v>182385</v>
      </c>
      <c r="I354">
        <v>69073</v>
      </c>
      <c r="J354">
        <v>50077</v>
      </c>
      <c r="K354">
        <v>178921044</v>
      </c>
      <c r="L354">
        <v>130901482</v>
      </c>
      <c r="M354" t="s">
        <v>8193</v>
      </c>
    </row>
    <row r="355" spans="1:13" x14ac:dyDescent="0.25">
      <c r="A355">
        <v>354</v>
      </c>
      <c r="B355" t="str">
        <f>_xlfn.XLOOKUP(Stores[[#This Row],[StateCode]],'Regions'!A:A,'Regions'!C:C)</f>
        <v>South</v>
      </c>
      <c r="C355" t="s">
        <v>8689</v>
      </c>
      <c r="D355" t="s">
        <v>8690</v>
      </c>
      <c r="E355" t="s">
        <v>8680</v>
      </c>
      <c r="F355" t="s">
        <v>8681</v>
      </c>
      <c r="G355" t="s">
        <v>8033</v>
      </c>
      <c r="H355">
        <v>246393</v>
      </c>
      <c r="I355">
        <v>87045</v>
      </c>
      <c r="J355">
        <v>44480</v>
      </c>
      <c r="K355">
        <v>137985835</v>
      </c>
      <c r="L355">
        <v>111697132</v>
      </c>
      <c r="M355" t="s">
        <v>8193</v>
      </c>
    </row>
    <row r="356" spans="1:13" x14ac:dyDescent="0.25">
      <c r="A356">
        <v>355</v>
      </c>
      <c r="B356" t="str">
        <f>_xlfn.XLOOKUP(Stores[[#This Row],[StateCode]],'Regions'!A:A,'Regions'!C:C)</f>
        <v>South</v>
      </c>
      <c r="C356" t="s">
        <v>8126</v>
      </c>
      <c r="D356" t="s">
        <v>8691</v>
      </c>
      <c r="E356" t="s">
        <v>8680</v>
      </c>
      <c r="F356" t="s">
        <v>8681</v>
      </c>
      <c r="G356" t="s">
        <v>8033</v>
      </c>
      <c r="H356">
        <v>220289</v>
      </c>
      <c r="I356">
        <v>87224</v>
      </c>
      <c r="J356">
        <v>40758</v>
      </c>
      <c r="K356">
        <v>154942138</v>
      </c>
      <c r="L356">
        <v>6879776</v>
      </c>
      <c r="M356" t="s">
        <v>8193</v>
      </c>
    </row>
    <row r="357" spans="1:13" x14ac:dyDescent="0.25">
      <c r="A357">
        <v>356</v>
      </c>
      <c r="B357" t="str">
        <f>_xlfn.XLOOKUP(Stores[[#This Row],[StateCode]],'Regions'!A:A,'Regions'!C:C)</f>
        <v>South</v>
      </c>
      <c r="C357" t="s">
        <v>8692</v>
      </c>
      <c r="D357" t="s">
        <v>8693</v>
      </c>
      <c r="E357" t="s">
        <v>8680</v>
      </c>
      <c r="F357" t="s">
        <v>8681</v>
      </c>
      <c r="G357" t="s">
        <v>8033</v>
      </c>
      <c r="H357">
        <v>452745</v>
      </c>
      <c r="I357">
        <v>166242</v>
      </c>
      <c r="J357">
        <v>66634</v>
      </c>
      <c r="K357">
        <v>633821720</v>
      </c>
      <c r="L357">
        <v>654694207</v>
      </c>
      <c r="M357" t="s">
        <v>8193</v>
      </c>
    </row>
    <row r="358" spans="1:13" x14ac:dyDescent="0.25">
      <c r="A358">
        <v>357</v>
      </c>
      <c r="B358" t="str">
        <f>_xlfn.XLOOKUP(Stores[[#This Row],[StateCode]],'Regions'!A:A,'Regions'!C:C)</f>
        <v>West</v>
      </c>
      <c r="C358" t="s">
        <v>8694</v>
      </c>
      <c r="D358" t="s">
        <v>8695</v>
      </c>
      <c r="E358" t="s">
        <v>8696</v>
      </c>
      <c r="F358" t="s">
        <v>8205</v>
      </c>
      <c r="G358" t="s">
        <v>8033</v>
      </c>
      <c r="H358">
        <v>139820</v>
      </c>
      <c r="I358">
        <v>54216</v>
      </c>
      <c r="J358">
        <v>94638</v>
      </c>
      <c r="K358">
        <v>86712345</v>
      </c>
      <c r="L358">
        <v>649599</v>
      </c>
      <c r="M358" t="s">
        <v>8066</v>
      </c>
    </row>
    <row r="359" spans="1:13" x14ac:dyDescent="0.25">
      <c r="A359">
        <v>358</v>
      </c>
      <c r="B359" t="str">
        <f>_xlfn.XLOOKUP(Stores[[#This Row],[StateCode]],'Regions'!A:A,'Regions'!C:C)</f>
        <v>West</v>
      </c>
      <c r="C359" t="s">
        <v>8697</v>
      </c>
      <c r="D359" t="s">
        <v>8698</v>
      </c>
      <c r="E359" t="s">
        <v>8696</v>
      </c>
      <c r="F359" t="s">
        <v>8205</v>
      </c>
      <c r="G359" t="s">
        <v>8033</v>
      </c>
      <c r="H359">
        <v>108010</v>
      </c>
      <c r="I359">
        <v>42079</v>
      </c>
      <c r="J359">
        <v>49578</v>
      </c>
      <c r="K359">
        <v>86145342</v>
      </c>
      <c r="L359">
        <v>38944936</v>
      </c>
      <c r="M359" t="s">
        <v>8066</v>
      </c>
    </row>
    <row r="360" spans="1:13" x14ac:dyDescent="0.25">
      <c r="A360">
        <v>359</v>
      </c>
      <c r="B360" t="str">
        <f>_xlfn.XLOOKUP(Stores[[#This Row],[StateCode]],'Regions'!A:A,'Regions'!C:C)</f>
        <v>West</v>
      </c>
      <c r="C360" t="s">
        <v>8699</v>
      </c>
      <c r="D360" t="s">
        <v>8695</v>
      </c>
      <c r="E360" t="s">
        <v>8696</v>
      </c>
      <c r="F360" t="s">
        <v>8205</v>
      </c>
      <c r="G360" t="s">
        <v>8033</v>
      </c>
      <c r="H360">
        <v>126952</v>
      </c>
      <c r="I360">
        <v>42233</v>
      </c>
      <c r="J360">
        <v>60191</v>
      </c>
      <c r="K360">
        <v>87393046</v>
      </c>
      <c r="L360">
        <v>1737187</v>
      </c>
      <c r="M360" t="s">
        <v>8066</v>
      </c>
    </row>
    <row r="361" spans="1:13" x14ac:dyDescent="0.25">
      <c r="A361">
        <v>360</v>
      </c>
      <c r="B361" t="str">
        <f>_xlfn.XLOOKUP(Stores[[#This Row],[StateCode]],'Regions'!A:A,'Regions'!C:C)</f>
        <v>West</v>
      </c>
      <c r="C361" t="s">
        <v>8700</v>
      </c>
      <c r="D361" t="s">
        <v>8695</v>
      </c>
      <c r="E361" t="s">
        <v>8696</v>
      </c>
      <c r="F361" t="s">
        <v>8205</v>
      </c>
      <c r="G361" t="s">
        <v>8033</v>
      </c>
      <c r="H361">
        <v>100242</v>
      </c>
      <c r="I361">
        <v>37994</v>
      </c>
      <c r="J361">
        <v>64802</v>
      </c>
      <c r="K361">
        <v>60663567</v>
      </c>
      <c r="L361">
        <v>511360</v>
      </c>
      <c r="M361" t="s">
        <v>8066</v>
      </c>
    </row>
    <row r="362" spans="1:13" x14ac:dyDescent="0.25">
      <c r="A362">
        <v>361</v>
      </c>
      <c r="B362" t="str">
        <f>_xlfn.XLOOKUP(Stores[[#This Row],[StateCode]],'Regions'!A:A,'Regions'!C:C)</f>
        <v>West</v>
      </c>
      <c r="C362" t="s">
        <v>8701</v>
      </c>
      <c r="D362" t="s">
        <v>8695</v>
      </c>
      <c r="E362" t="s">
        <v>8696</v>
      </c>
      <c r="F362" t="s">
        <v>8205</v>
      </c>
      <c r="G362" t="s">
        <v>8033</v>
      </c>
      <c r="H362">
        <v>684451</v>
      </c>
      <c r="I362">
        <v>296633</v>
      </c>
      <c r="J362">
        <v>70594</v>
      </c>
      <c r="K362">
        <v>217138889</v>
      </c>
      <c r="L362">
        <v>152104725</v>
      </c>
      <c r="M362" t="s">
        <v>8066</v>
      </c>
    </row>
    <row r="363" spans="1:13" x14ac:dyDescent="0.25">
      <c r="A363">
        <v>362</v>
      </c>
      <c r="B363" t="str">
        <f>_xlfn.XLOOKUP(Stores[[#This Row],[StateCode]],'Regions'!A:A,'Regions'!C:C)</f>
        <v>West</v>
      </c>
      <c r="C363" t="s">
        <v>8702</v>
      </c>
      <c r="D363" t="s">
        <v>8703</v>
      </c>
      <c r="E363" t="s">
        <v>8696</v>
      </c>
      <c r="F363" t="s">
        <v>8205</v>
      </c>
      <c r="G363" t="s">
        <v>8033</v>
      </c>
      <c r="H363">
        <v>213272</v>
      </c>
      <c r="I363">
        <v>87623</v>
      </c>
      <c r="J363">
        <v>42386</v>
      </c>
      <c r="K363">
        <v>178034003</v>
      </c>
      <c r="L363">
        <v>1984449</v>
      </c>
      <c r="M363" t="s">
        <v>8066</v>
      </c>
    </row>
    <row r="364" spans="1:13" x14ac:dyDescent="0.25">
      <c r="A364">
        <v>363</v>
      </c>
      <c r="B364" t="str">
        <f>_xlfn.XLOOKUP(Stores[[#This Row],[StateCode]],'Regions'!A:A,'Regions'!C:C)</f>
        <v>West</v>
      </c>
      <c r="C364" t="s">
        <v>8704</v>
      </c>
      <c r="D364" t="s">
        <v>8705</v>
      </c>
      <c r="E364" t="s">
        <v>8696</v>
      </c>
      <c r="F364" t="s">
        <v>8205</v>
      </c>
      <c r="G364" t="s">
        <v>8033</v>
      </c>
      <c r="H364">
        <v>207948</v>
      </c>
      <c r="I364">
        <v>79026</v>
      </c>
      <c r="J364">
        <v>52042</v>
      </c>
      <c r="K364">
        <v>128821146</v>
      </c>
      <c r="L364">
        <v>32854483</v>
      </c>
      <c r="M364" t="s">
        <v>8066</v>
      </c>
    </row>
    <row r="365" spans="1:13" x14ac:dyDescent="0.25">
      <c r="A365">
        <v>364</v>
      </c>
      <c r="B365" t="str">
        <f>_xlfn.XLOOKUP(Stores[[#This Row],[StateCode]],'Regions'!A:A,'Regions'!C:C)</f>
        <v>West</v>
      </c>
      <c r="C365" t="s">
        <v>8706</v>
      </c>
      <c r="D365" t="s">
        <v>8482</v>
      </c>
      <c r="E365" t="s">
        <v>8696</v>
      </c>
      <c r="F365" t="s">
        <v>8205</v>
      </c>
      <c r="G365" t="s">
        <v>8033</v>
      </c>
      <c r="H365">
        <v>172860</v>
      </c>
      <c r="I365">
        <v>66417</v>
      </c>
      <c r="J365">
        <v>50626</v>
      </c>
      <c r="K365">
        <v>121557343</v>
      </c>
      <c r="L365">
        <v>9484341</v>
      </c>
      <c r="M365" t="s">
        <v>8066</v>
      </c>
    </row>
    <row r="366" spans="1:13" x14ac:dyDescent="0.25">
      <c r="A366">
        <v>365</v>
      </c>
      <c r="B366" t="str">
        <f>_xlfn.XLOOKUP(Stores[[#This Row],[StateCode]],'Regions'!A:A,'Regions'!C:C)</f>
        <v>Midwest</v>
      </c>
      <c r="C366" t="s">
        <v>8707</v>
      </c>
      <c r="D366" t="s">
        <v>8708</v>
      </c>
      <c r="E366" t="s">
        <v>8709</v>
      </c>
      <c r="F366" t="s">
        <v>8710</v>
      </c>
      <c r="G366" t="s">
        <v>8033</v>
      </c>
      <c r="H366">
        <v>105207</v>
      </c>
      <c r="I366">
        <v>42308</v>
      </c>
      <c r="J366">
        <v>42826</v>
      </c>
      <c r="K366">
        <v>117673093</v>
      </c>
      <c r="L366">
        <v>27054147</v>
      </c>
      <c r="M366" t="s">
        <v>8034</v>
      </c>
    </row>
    <row r="367" spans="1:13" x14ac:dyDescent="0.25">
      <c r="A367">
        <v>366</v>
      </c>
      <c r="B367" t="str">
        <f>_xlfn.XLOOKUP(Stores[[#This Row],[StateCode]],'Regions'!A:A,'Regions'!C:C)</f>
        <v>Midwest</v>
      </c>
      <c r="C367" t="s">
        <v>8711</v>
      </c>
      <c r="D367" t="s">
        <v>8712</v>
      </c>
      <c r="E367" t="s">
        <v>8709</v>
      </c>
      <c r="F367" t="s">
        <v>8710</v>
      </c>
      <c r="G367" t="s">
        <v>8033</v>
      </c>
      <c r="H367">
        <v>248951</v>
      </c>
      <c r="I367">
        <v>104087</v>
      </c>
      <c r="J367">
        <v>54896</v>
      </c>
      <c r="K367">
        <v>199339279</v>
      </c>
      <c r="L367">
        <v>44491310</v>
      </c>
      <c r="M367" t="s">
        <v>8034</v>
      </c>
    </row>
    <row r="368" spans="1:13" x14ac:dyDescent="0.25">
      <c r="A368">
        <v>367</v>
      </c>
      <c r="B368" t="str">
        <f>_xlfn.XLOOKUP(Stores[[#This Row],[StateCode]],'Regions'!A:A,'Regions'!C:C)</f>
        <v>Midwest</v>
      </c>
      <c r="C368" t="s">
        <v>8713</v>
      </c>
      <c r="D368" t="s">
        <v>8714</v>
      </c>
      <c r="E368" t="s">
        <v>8709</v>
      </c>
      <c r="F368" t="s">
        <v>8710</v>
      </c>
      <c r="G368" t="s">
        <v>8033</v>
      </c>
      <c r="H368">
        <v>600155</v>
      </c>
      <c r="I368">
        <v>230807</v>
      </c>
      <c r="J368">
        <v>35958</v>
      </c>
      <c r="K368">
        <v>249128870</v>
      </c>
      <c r="L368">
        <v>1720458</v>
      </c>
      <c r="M368" t="s">
        <v>8034</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D1D60-DF10-4DC3-B79E-50404B69970C}">
  <dimension ref="A1:C49"/>
  <sheetViews>
    <sheetView workbookViewId="0">
      <selection activeCell="E10" sqref="E10"/>
    </sheetView>
  </sheetViews>
  <sheetFormatPr defaultColWidth="8.85546875" defaultRowHeight="15" x14ac:dyDescent="0.25"/>
  <cols>
    <col min="1" max="1" width="12.42578125" bestFit="1" customWidth="1"/>
    <col min="2" max="2" width="18.7109375" bestFit="1" customWidth="1"/>
    <col min="3" max="3" width="9.85546875" bestFit="1" customWidth="1"/>
  </cols>
  <sheetData>
    <row r="1" spans="1:3" x14ac:dyDescent="0.25">
      <c r="A1" t="s">
        <v>8020</v>
      </c>
      <c r="B1" t="s">
        <v>8021</v>
      </c>
      <c r="C1" t="s">
        <v>8715</v>
      </c>
    </row>
    <row r="2" spans="1:3" x14ac:dyDescent="0.25">
      <c r="A2" t="s">
        <v>8031</v>
      </c>
      <c r="B2" t="s">
        <v>8032</v>
      </c>
      <c r="C2" t="s">
        <v>8716</v>
      </c>
    </row>
    <row r="3" spans="1:3" x14ac:dyDescent="0.25">
      <c r="A3" t="s">
        <v>8043</v>
      </c>
      <c r="B3" t="s">
        <v>8044</v>
      </c>
      <c r="C3" t="s">
        <v>8716</v>
      </c>
    </row>
    <row r="4" spans="1:3" x14ac:dyDescent="0.25">
      <c r="A4" t="s">
        <v>8047</v>
      </c>
      <c r="B4" t="s">
        <v>8048</v>
      </c>
      <c r="C4" t="s">
        <v>8717</v>
      </c>
    </row>
    <row r="5" spans="1:3" x14ac:dyDescent="0.25">
      <c r="A5" t="s">
        <v>8064</v>
      </c>
      <c r="B5" t="s">
        <v>8065</v>
      </c>
      <c r="C5" t="s">
        <v>8717</v>
      </c>
    </row>
    <row r="6" spans="1:3" x14ac:dyDescent="0.25">
      <c r="A6" t="s">
        <v>8163</v>
      </c>
      <c r="B6" t="s">
        <v>8164</v>
      </c>
      <c r="C6" t="s">
        <v>8717</v>
      </c>
    </row>
    <row r="7" spans="1:3" x14ac:dyDescent="0.25">
      <c r="A7" t="s">
        <v>8191</v>
      </c>
      <c r="B7" t="s">
        <v>8192</v>
      </c>
      <c r="C7" t="s">
        <v>8718</v>
      </c>
    </row>
    <row r="8" spans="1:3" x14ac:dyDescent="0.25">
      <c r="A8" t="s">
        <v>8207</v>
      </c>
      <c r="B8" t="s">
        <v>8206</v>
      </c>
      <c r="C8" t="s">
        <v>8716</v>
      </c>
    </row>
    <row r="9" spans="1:3" x14ac:dyDescent="0.25">
      <c r="A9" t="s">
        <v>8719</v>
      </c>
      <c r="B9" t="s">
        <v>8720</v>
      </c>
      <c r="C9" t="s">
        <v>8716</v>
      </c>
    </row>
    <row r="10" spans="1:3" x14ac:dyDescent="0.25">
      <c r="A10" t="s">
        <v>8210</v>
      </c>
      <c r="B10" t="s">
        <v>8211</v>
      </c>
      <c r="C10" t="s">
        <v>8716</v>
      </c>
    </row>
    <row r="11" spans="1:3" x14ac:dyDescent="0.25">
      <c r="A11" t="s">
        <v>8250</v>
      </c>
      <c r="B11" t="s">
        <v>8251</v>
      </c>
      <c r="C11" t="s">
        <v>8716</v>
      </c>
    </row>
    <row r="12" spans="1:3" x14ac:dyDescent="0.25">
      <c r="A12" t="s">
        <v>8269</v>
      </c>
      <c r="B12" t="s">
        <v>8270</v>
      </c>
      <c r="C12" t="s">
        <v>8717</v>
      </c>
    </row>
    <row r="13" spans="1:3" x14ac:dyDescent="0.25">
      <c r="A13" t="s">
        <v>8274</v>
      </c>
      <c r="B13" t="s">
        <v>8275</v>
      </c>
      <c r="C13" t="s">
        <v>8721</v>
      </c>
    </row>
    <row r="14" spans="1:3" x14ac:dyDescent="0.25">
      <c r="A14" t="s">
        <v>8282</v>
      </c>
      <c r="B14" t="s">
        <v>8283</v>
      </c>
      <c r="C14" t="s">
        <v>8717</v>
      </c>
    </row>
    <row r="15" spans="1:3" x14ac:dyDescent="0.25">
      <c r="A15" t="s">
        <v>8286</v>
      </c>
      <c r="B15" t="s">
        <v>8287</v>
      </c>
      <c r="C15" t="s">
        <v>8721</v>
      </c>
    </row>
    <row r="16" spans="1:3" x14ac:dyDescent="0.25">
      <c r="A16" t="s">
        <v>8330</v>
      </c>
      <c r="B16" t="s">
        <v>8331</v>
      </c>
      <c r="C16" t="s">
        <v>8721</v>
      </c>
    </row>
    <row r="17" spans="1:3" x14ac:dyDescent="0.25">
      <c r="A17" t="s">
        <v>8350</v>
      </c>
      <c r="B17" t="s">
        <v>8351</v>
      </c>
      <c r="C17" t="s">
        <v>8721</v>
      </c>
    </row>
    <row r="18" spans="1:3" x14ac:dyDescent="0.25">
      <c r="A18" t="s">
        <v>8361</v>
      </c>
      <c r="B18" t="s">
        <v>8362</v>
      </c>
      <c r="C18" t="s">
        <v>8716</v>
      </c>
    </row>
    <row r="19" spans="1:3" x14ac:dyDescent="0.25">
      <c r="A19" t="s">
        <v>8367</v>
      </c>
      <c r="B19" t="s">
        <v>8368</v>
      </c>
      <c r="C19" t="s">
        <v>8716</v>
      </c>
    </row>
    <row r="20" spans="1:3" x14ac:dyDescent="0.25">
      <c r="A20" t="s">
        <v>8379</v>
      </c>
      <c r="B20" t="s">
        <v>8380</v>
      </c>
      <c r="C20" t="s">
        <v>8718</v>
      </c>
    </row>
    <row r="21" spans="1:3" x14ac:dyDescent="0.25">
      <c r="A21" t="s">
        <v>8389</v>
      </c>
      <c r="B21" t="s">
        <v>8390</v>
      </c>
      <c r="C21" t="s">
        <v>8716</v>
      </c>
    </row>
    <row r="22" spans="1:3" x14ac:dyDescent="0.25">
      <c r="A22" t="s">
        <v>8722</v>
      </c>
      <c r="B22" t="s">
        <v>8308</v>
      </c>
      <c r="C22" t="s">
        <v>8718</v>
      </c>
    </row>
    <row r="23" spans="1:3" x14ac:dyDescent="0.25">
      <c r="A23" t="s">
        <v>8395</v>
      </c>
      <c r="B23" t="s">
        <v>8396</v>
      </c>
      <c r="C23" t="s">
        <v>8721</v>
      </c>
    </row>
    <row r="24" spans="1:3" x14ac:dyDescent="0.25">
      <c r="A24" t="s">
        <v>8408</v>
      </c>
      <c r="B24" t="s">
        <v>8409</v>
      </c>
      <c r="C24" t="s">
        <v>8721</v>
      </c>
    </row>
    <row r="25" spans="1:3" x14ac:dyDescent="0.25">
      <c r="A25" t="s">
        <v>8415</v>
      </c>
      <c r="B25" t="s">
        <v>8416</v>
      </c>
      <c r="C25" t="s">
        <v>8721</v>
      </c>
    </row>
    <row r="26" spans="1:3" x14ac:dyDescent="0.25">
      <c r="A26" t="s">
        <v>8425</v>
      </c>
      <c r="B26" t="s">
        <v>8426</v>
      </c>
      <c r="C26" t="s">
        <v>8716</v>
      </c>
    </row>
    <row r="27" spans="1:3" x14ac:dyDescent="0.25">
      <c r="A27" t="s">
        <v>8429</v>
      </c>
      <c r="B27" t="s">
        <v>8430</v>
      </c>
      <c r="C27" t="s">
        <v>8717</v>
      </c>
    </row>
    <row r="28" spans="1:3" x14ac:dyDescent="0.25">
      <c r="A28" t="s">
        <v>8433</v>
      </c>
      <c r="B28" t="s">
        <v>8434</v>
      </c>
      <c r="C28" t="s">
        <v>8716</v>
      </c>
    </row>
    <row r="29" spans="1:3" x14ac:dyDescent="0.25">
      <c r="A29" t="s">
        <v>8453</v>
      </c>
      <c r="B29" t="s">
        <v>8454</v>
      </c>
      <c r="C29" t="s">
        <v>8721</v>
      </c>
    </row>
    <row r="30" spans="1:3" x14ac:dyDescent="0.25">
      <c r="A30" t="s">
        <v>8457</v>
      </c>
      <c r="B30" t="s">
        <v>8458</v>
      </c>
      <c r="C30" t="s">
        <v>8721</v>
      </c>
    </row>
    <row r="31" spans="1:3" x14ac:dyDescent="0.25">
      <c r="A31" t="s">
        <v>8461</v>
      </c>
      <c r="B31" t="s">
        <v>8462</v>
      </c>
      <c r="C31" t="s">
        <v>8718</v>
      </c>
    </row>
    <row r="32" spans="1:3" x14ac:dyDescent="0.25">
      <c r="A32" t="s">
        <v>8464</v>
      </c>
      <c r="B32" t="s">
        <v>8465</v>
      </c>
      <c r="C32" t="s">
        <v>8718</v>
      </c>
    </row>
    <row r="33" spans="1:3" x14ac:dyDescent="0.25">
      <c r="A33" t="s">
        <v>8477</v>
      </c>
      <c r="B33" t="s">
        <v>8478</v>
      </c>
      <c r="C33" t="s">
        <v>8717</v>
      </c>
    </row>
    <row r="34" spans="1:3" x14ac:dyDescent="0.25">
      <c r="A34" t="s">
        <v>8483</v>
      </c>
      <c r="B34" t="s">
        <v>8484</v>
      </c>
      <c r="C34" t="s">
        <v>8717</v>
      </c>
    </row>
    <row r="35" spans="1:3" x14ac:dyDescent="0.25">
      <c r="A35" t="s">
        <v>8495</v>
      </c>
      <c r="B35" t="s">
        <v>8496</v>
      </c>
      <c r="C35" t="s">
        <v>8718</v>
      </c>
    </row>
    <row r="36" spans="1:3" x14ac:dyDescent="0.25">
      <c r="A36" t="s">
        <v>8528</v>
      </c>
      <c r="B36" t="s">
        <v>8529</v>
      </c>
      <c r="C36" t="s">
        <v>8721</v>
      </c>
    </row>
    <row r="37" spans="1:3" x14ac:dyDescent="0.25">
      <c r="A37" t="s">
        <v>8540</v>
      </c>
      <c r="B37" t="s">
        <v>8541</v>
      </c>
      <c r="C37" t="s">
        <v>8716</v>
      </c>
    </row>
    <row r="38" spans="1:3" x14ac:dyDescent="0.25">
      <c r="A38" t="s">
        <v>8550</v>
      </c>
      <c r="B38" t="s">
        <v>8551</v>
      </c>
      <c r="C38" t="s">
        <v>8717</v>
      </c>
    </row>
    <row r="39" spans="1:3" x14ac:dyDescent="0.25">
      <c r="A39" t="s">
        <v>8562</v>
      </c>
      <c r="B39" t="s">
        <v>8563</v>
      </c>
      <c r="C39" t="s">
        <v>8718</v>
      </c>
    </row>
    <row r="40" spans="1:3" x14ac:dyDescent="0.25">
      <c r="A40" t="s">
        <v>8570</v>
      </c>
      <c r="B40" t="s">
        <v>8571</v>
      </c>
      <c r="C40" t="s">
        <v>8718</v>
      </c>
    </row>
    <row r="41" spans="1:3" x14ac:dyDescent="0.25">
      <c r="A41" t="s">
        <v>8574</v>
      </c>
      <c r="B41" t="s">
        <v>8575</v>
      </c>
      <c r="C41" t="s">
        <v>8716</v>
      </c>
    </row>
    <row r="42" spans="1:3" x14ac:dyDescent="0.25">
      <c r="A42" t="s">
        <v>8581</v>
      </c>
      <c r="B42" t="s">
        <v>8582</v>
      </c>
      <c r="C42" t="s">
        <v>8721</v>
      </c>
    </row>
    <row r="43" spans="1:3" x14ac:dyDescent="0.25">
      <c r="A43" t="s">
        <v>8584</v>
      </c>
      <c r="B43" t="s">
        <v>8585</v>
      </c>
      <c r="C43" t="s">
        <v>8716</v>
      </c>
    </row>
    <row r="44" spans="1:3" x14ac:dyDescent="0.25">
      <c r="A44" t="s">
        <v>8598</v>
      </c>
      <c r="B44" t="s">
        <v>8599</v>
      </c>
      <c r="C44" t="s">
        <v>8716</v>
      </c>
    </row>
    <row r="45" spans="1:3" x14ac:dyDescent="0.25">
      <c r="A45" t="s">
        <v>8672</v>
      </c>
      <c r="B45" t="s">
        <v>8673</v>
      </c>
      <c r="C45" t="s">
        <v>8717</v>
      </c>
    </row>
    <row r="46" spans="1:3" x14ac:dyDescent="0.25">
      <c r="A46" t="s">
        <v>8680</v>
      </c>
      <c r="B46" t="s">
        <v>8681</v>
      </c>
      <c r="C46" t="s">
        <v>8716</v>
      </c>
    </row>
    <row r="47" spans="1:3" x14ac:dyDescent="0.25">
      <c r="A47" t="s">
        <v>8696</v>
      </c>
      <c r="B47" t="s">
        <v>8205</v>
      </c>
      <c r="C47" t="s">
        <v>8717</v>
      </c>
    </row>
    <row r="48" spans="1:3" x14ac:dyDescent="0.25">
      <c r="A48" t="s">
        <v>8709</v>
      </c>
      <c r="B48" t="s">
        <v>8710</v>
      </c>
      <c r="C48" t="s">
        <v>8721</v>
      </c>
    </row>
    <row r="49" spans="1:3" x14ac:dyDescent="0.25">
      <c r="A49" t="s">
        <v>8723</v>
      </c>
      <c r="B49" t="s">
        <v>8724</v>
      </c>
      <c r="C49" t="s">
        <v>8717</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EE29F-700F-441B-BF75-30335ABF0E61}">
  <dimension ref="A1:C48"/>
  <sheetViews>
    <sheetView workbookViewId="0">
      <selection activeCell="E9" sqref="E9"/>
    </sheetView>
  </sheetViews>
  <sheetFormatPr defaultColWidth="8.85546875" defaultRowHeight="15" x14ac:dyDescent="0.25"/>
  <cols>
    <col min="1" max="1" width="13" bestFit="1" customWidth="1"/>
    <col min="2" max="2" width="18.7109375" bestFit="1" customWidth="1"/>
    <col min="3" max="3" width="15.85546875" bestFit="1" customWidth="1"/>
  </cols>
  <sheetData>
    <row r="1" spans="1:3" x14ac:dyDescent="0.25">
      <c r="A1" t="s">
        <v>8013</v>
      </c>
      <c r="B1" t="s">
        <v>8725</v>
      </c>
      <c r="C1" t="s">
        <v>8726</v>
      </c>
    </row>
    <row r="2" spans="1:3" x14ac:dyDescent="0.25">
      <c r="A2">
        <v>1</v>
      </c>
      <c r="B2" t="s">
        <v>8727</v>
      </c>
      <c r="C2" t="s">
        <v>8728</v>
      </c>
    </row>
    <row r="3" spans="1:3" x14ac:dyDescent="0.25">
      <c r="A3">
        <v>2</v>
      </c>
      <c r="B3" t="s">
        <v>8729</v>
      </c>
      <c r="C3" t="s">
        <v>8730</v>
      </c>
    </row>
    <row r="4" spans="1:3" x14ac:dyDescent="0.25">
      <c r="A4">
        <v>3</v>
      </c>
      <c r="B4" t="s">
        <v>8731</v>
      </c>
      <c r="C4" t="s">
        <v>8730</v>
      </c>
    </row>
    <row r="5" spans="1:3" x14ac:dyDescent="0.25">
      <c r="A5">
        <v>4</v>
      </c>
      <c r="B5" t="s">
        <v>8732</v>
      </c>
      <c r="C5" t="s">
        <v>8728</v>
      </c>
    </row>
    <row r="6" spans="1:3" x14ac:dyDescent="0.25">
      <c r="A6">
        <v>5</v>
      </c>
      <c r="B6" t="s">
        <v>8733</v>
      </c>
      <c r="C6" t="s">
        <v>8734</v>
      </c>
    </row>
    <row r="7" spans="1:3" x14ac:dyDescent="0.25">
      <c r="A7">
        <v>6</v>
      </c>
      <c r="B7" t="s">
        <v>8735</v>
      </c>
      <c r="C7" t="s">
        <v>8736</v>
      </c>
    </row>
    <row r="8" spans="1:3" x14ac:dyDescent="0.25">
      <c r="A8">
        <v>7</v>
      </c>
      <c r="B8" t="s">
        <v>8737</v>
      </c>
      <c r="C8" t="s">
        <v>8728</v>
      </c>
    </row>
    <row r="9" spans="1:3" x14ac:dyDescent="0.25">
      <c r="A9">
        <v>8</v>
      </c>
      <c r="B9" t="s">
        <v>8738</v>
      </c>
      <c r="C9" t="s">
        <v>8728</v>
      </c>
    </row>
    <row r="10" spans="1:3" x14ac:dyDescent="0.25">
      <c r="A10">
        <v>9</v>
      </c>
      <c r="B10" t="s">
        <v>8739</v>
      </c>
      <c r="C10" t="s">
        <v>8740</v>
      </c>
    </row>
    <row r="11" spans="1:3" x14ac:dyDescent="0.25">
      <c r="A11">
        <v>10</v>
      </c>
      <c r="B11" t="s">
        <v>8741</v>
      </c>
      <c r="C11" t="s">
        <v>8740</v>
      </c>
    </row>
    <row r="12" spans="1:3" x14ac:dyDescent="0.25">
      <c r="A12">
        <v>11</v>
      </c>
      <c r="B12" t="s">
        <v>8742</v>
      </c>
      <c r="C12" t="s">
        <v>8730</v>
      </c>
    </row>
    <row r="13" spans="1:3" x14ac:dyDescent="0.25">
      <c r="A13">
        <v>12</v>
      </c>
      <c r="B13" t="s">
        <v>8743</v>
      </c>
      <c r="C13" t="s">
        <v>8734</v>
      </c>
    </row>
    <row r="14" spans="1:3" x14ac:dyDescent="0.25">
      <c r="A14">
        <v>13</v>
      </c>
      <c r="B14" t="s">
        <v>8744</v>
      </c>
      <c r="C14" t="s">
        <v>8728</v>
      </c>
    </row>
    <row r="15" spans="1:3" x14ac:dyDescent="0.25">
      <c r="A15">
        <v>14</v>
      </c>
      <c r="B15" t="s">
        <v>8745</v>
      </c>
      <c r="C15" t="s">
        <v>8730</v>
      </c>
    </row>
    <row r="16" spans="1:3" x14ac:dyDescent="0.25">
      <c r="A16">
        <v>15</v>
      </c>
      <c r="B16" t="s">
        <v>8746</v>
      </c>
      <c r="C16" t="s">
        <v>8734</v>
      </c>
    </row>
    <row r="17" spans="1:3" x14ac:dyDescent="0.25">
      <c r="A17">
        <v>16</v>
      </c>
      <c r="B17" t="s">
        <v>8747</v>
      </c>
      <c r="C17" t="s">
        <v>8728</v>
      </c>
    </row>
    <row r="18" spans="1:3" x14ac:dyDescent="0.25">
      <c r="A18">
        <v>17</v>
      </c>
      <c r="B18" t="s">
        <v>8748</v>
      </c>
      <c r="C18" t="s">
        <v>8730</v>
      </c>
    </row>
    <row r="19" spans="1:3" x14ac:dyDescent="0.25">
      <c r="A19">
        <v>18</v>
      </c>
      <c r="B19" t="s">
        <v>8749</v>
      </c>
      <c r="C19" t="s">
        <v>8740</v>
      </c>
    </row>
    <row r="20" spans="1:3" x14ac:dyDescent="0.25">
      <c r="A20">
        <v>19</v>
      </c>
      <c r="B20" t="s">
        <v>8750</v>
      </c>
      <c r="C20" t="s">
        <v>8734</v>
      </c>
    </row>
    <row r="21" spans="1:3" x14ac:dyDescent="0.25">
      <c r="A21">
        <v>20</v>
      </c>
      <c r="B21" t="s">
        <v>8751</v>
      </c>
      <c r="C21" t="s">
        <v>8734</v>
      </c>
    </row>
    <row r="22" spans="1:3" x14ac:dyDescent="0.25">
      <c r="A22">
        <v>21</v>
      </c>
      <c r="B22" t="s">
        <v>8752</v>
      </c>
      <c r="C22" t="s">
        <v>8730</v>
      </c>
    </row>
    <row r="23" spans="1:3" x14ac:dyDescent="0.25">
      <c r="A23">
        <v>22</v>
      </c>
      <c r="B23" t="s">
        <v>8753</v>
      </c>
      <c r="C23" t="s">
        <v>8734</v>
      </c>
    </row>
    <row r="24" spans="1:3" x14ac:dyDescent="0.25">
      <c r="A24">
        <v>23</v>
      </c>
      <c r="B24" t="s">
        <v>8754</v>
      </c>
      <c r="C24" t="s">
        <v>8730</v>
      </c>
    </row>
    <row r="25" spans="1:3" x14ac:dyDescent="0.25">
      <c r="A25">
        <v>24</v>
      </c>
      <c r="B25" t="s">
        <v>8755</v>
      </c>
      <c r="C25" t="s">
        <v>8730</v>
      </c>
    </row>
    <row r="26" spans="1:3" x14ac:dyDescent="0.25">
      <c r="A26">
        <v>25</v>
      </c>
      <c r="B26" t="s">
        <v>8756</v>
      </c>
      <c r="C26" t="s">
        <v>8736</v>
      </c>
    </row>
    <row r="27" spans="1:3" x14ac:dyDescent="0.25">
      <c r="A27">
        <v>26</v>
      </c>
      <c r="B27" t="s">
        <v>8757</v>
      </c>
      <c r="C27" t="s">
        <v>8730</v>
      </c>
    </row>
    <row r="28" spans="1:3" x14ac:dyDescent="0.25">
      <c r="A28">
        <v>27</v>
      </c>
      <c r="B28" t="s">
        <v>8758</v>
      </c>
      <c r="C28" t="s">
        <v>8730</v>
      </c>
    </row>
    <row r="29" spans="1:3" x14ac:dyDescent="0.25">
      <c r="A29">
        <v>28</v>
      </c>
      <c r="B29" t="s">
        <v>8759</v>
      </c>
      <c r="C29" t="s">
        <v>8736</v>
      </c>
    </row>
    <row r="30" spans="1:3" x14ac:dyDescent="0.25">
      <c r="A30">
        <v>29</v>
      </c>
      <c r="B30" t="s">
        <v>8760</v>
      </c>
      <c r="C30" t="s">
        <v>8730</v>
      </c>
    </row>
    <row r="31" spans="1:3" x14ac:dyDescent="0.25">
      <c r="A31">
        <v>30</v>
      </c>
      <c r="B31" t="s">
        <v>8761</v>
      </c>
      <c r="C31" t="s">
        <v>8730</v>
      </c>
    </row>
    <row r="32" spans="1:3" x14ac:dyDescent="0.25">
      <c r="A32">
        <v>31</v>
      </c>
      <c r="B32" t="s">
        <v>8762</v>
      </c>
      <c r="C32" t="s">
        <v>8730</v>
      </c>
    </row>
    <row r="33" spans="1:3" x14ac:dyDescent="0.25">
      <c r="A33">
        <v>32</v>
      </c>
      <c r="B33" t="s">
        <v>8763</v>
      </c>
      <c r="C33" t="s">
        <v>8730</v>
      </c>
    </row>
    <row r="34" spans="1:3" x14ac:dyDescent="0.25">
      <c r="A34">
        <v>33</v>
      </c>
      <c r="B34" t="s">
        <v>8764</v>
      </c>
      <c r="C34" t="s">
        <v>8730</v>
      </c>
    </row>
    <row r="35" spans="1:3" x14ac:dyDescent="0.25">
      <c r="A35">
        <v>34</v>
      </c>
      <c r="B35" t="s">
        <v>8765</v>
      </c>
      <c r="C35" t="s">
        <v>8734</v>
      </c>
    </row>
    <row r="36" spans="1:3" x14ac:dyDescent="0.25">
      <c r="A36">
        <v>35</v>
      </c>
      <c r="B36" t="s">
        <v>8766</v>
      </c>
      <c r="C36" t="s">
        <v>8730</v>
      </c>
    </row>
    <row r="37" spans="1:3" x14ac:dyDescent="0.25">
      <c r="A37">
        <v>36</v>
      </c>
      <c r="B37" t="s">
        <v>8767</v>
      </c>
      <c r="C37" t="s">
        <v>8730</v>
      </c>
    </row>
    <row r="38" spans="1:3" x14ac:dyDescent="0.25">
      <c r="A38">
        <v>37</v>
      </c>
      <c r="B38" t="s">
        <v>8768</v>
      </c>
      <c r="C38" t="s">
        <v>8728</v>
      </c>
    </row>
    <row r="39" spans="1:3" x14ac:dyDescent="0.25">
      <c r="A39">
        <v>38</v>
      </c>
      <c r="B39" t="s">
        <v>8769</v>
      </c>
      <c r="C39" t="s">
        <v>8734</v>
      </c>
    </row>
    <row r="40" spans="1:3" x14ac:dyDescent="0.25">
      <c r="A40">
        <v>39</v>
      </c>
      <c r="B40" t="s">
        <v>8770</v>
      </c>
      <c r="C40" t="s">
        <v>8730</v>
      </c>
    </row>
    <row r="41" spans="1:3" x14ac:dyDescent="0.25">
      <c r="A41">
        <v>40</v>
      </c>
      <c r="B41" t="s">
        <v>8771</v>
      </c>
      <c r="C41" t="s">
        <v>8730</v>
      </c>
    </row>
    <row r="42" spans="1:3" x14ac:dyDescent="0.25">
      <c r="A42">
        <v>41</v>
      </c>
      <c r="B42" t="s">
        <v>8772</v>
      </c>
      <c r="C42" t="s">
        <v>8730</v>
      </c>
    </row>
    <row r="43" spans="1:3" x14ac:dyDescent="0.25">
      <c r="A43">
        <v>42</v>
      </c>
      <c r="B43" t="s">
        <v>8773</v>
      </c>
      <c r="C43" t="s">
        <v>8734</v>
      </c>
    </row>
    <row r="44" spans="1:3" x14ac:dyDescent="0.25">
      <c r="A44">
        <v>43</v>
      </c>
      <c r="B44" t="s">
        <v>8774</v>
      </c>
      <c r="C44" t="s">
        <v>8730</v>
      </c>
    </row>
    <row r="45" spans="1:3" x14ac:dyDescent="0.25">
      <c r="A45">
        <v>44</v>
      </c>
      <c r="B45" t="s">
        <v>8775</v>
      </c>
      <c r="C45" t="s">
        <v>8730</v>
      </c>
    </row>
    <row r="46" spans="1:3" x14ac:dyDescent="0.25">
      <c r="A46">
        <v>45</v>
      </c>
      <c r="B46" t="s">
        <v>8776</v>
      </c>
      <c r="C46" t="s">
        <v>8730</v>
      </c>
    </row>
    <row r="47" spans="1:3" x14ac:dyDescent="0.25">
      <c r="A47">
        <v>46</v>
      </c>
      <c r="B47" t="s">
        <v>8777</v>
      </c>
      <c r="C47" t="s">
        <v>8730</v>
      </c>
    </row>
    <row r="48" spans="1:3" x14ac:dyDescent="0.25">
      <c r="A48">
        <v>47</v>
      </c>
      <c r="B48" t="s">
        <v>8778</v>
      </c>
      <c r="C48" t="s">
        <v>8736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03879-5A1E-4EB6-978B-F3A37A8E2CE9}">
  <dimension ref="A1:B29"/>
  <sheetViews>
    <sheetView workbookViewId="0">
      <selection activeCell="B5" sqref="B5"/>
    </sheetView>
  </sheetViews>
  <sheetFormatPr defaultColWidth="8.85546875" defaultRowHeight="15" x14ac:dyDescent="0.25"/>
  <cols>
    <col min="1" max="1" width="14.140625" bestFit="1" customWidth="1"/>
    <col min="2" max="2" width="20.42578125" bestFit="1" customWidth="1"/>
  </cols>
  <sheetData>
    <row r="1" spans="1:2" x14ac:dyDescent="0.25">
      <c r="A1" t="s">
        <v>8010</v>
      </c>
      <c r="B1" t="s">
        <v>8779</v>
      </c>
    </row>
    <row r="2" spans="1:2" x14ac:dyDescent="0.25">
      <c r="A2">
        <v>1</v>
      </c>
      <c r="B2" t="s">
        <v>8780</v>
      </c>
    </row>
    <row r="3" spans="1:2" x14ac:dyDescent="0.25">
      <c r="A3">
        <v>2</v>
      </c>
      <c r="B3" t="s">
        <v>8781</v>
      </c>
    </row>
    <row r="4" spans="1:2" x14ac:dyDescent="0.25">
      <c r="A4">
        <v>3</v>
      </c>
      <c r="B4" t="s">
        <v>8782</v>
      </c>
    </row>
    <row r="5" spans="1:2" x14ac:dyDescent="0.25">
      <c r="A5">
        <v>4</v>
      </c>
      <c r="B5" t="s">
        <v>8783</v>
      </c>
    </row>
    <row r="6" spans="1:2" x14ac:dyDescent="0.25">
      <c r="A6">
        <v>5</v>
      </c>
      <c r="B6" t="s">
        <v>8784</v>
      </c>
    </row>
    <row r="7" spans="1:2" x14ac:dyDescent="0.25">
      <c r="A7">
        <v>6</v>
      </c>
      <c r="B7" t="s">
        <v>8785</v>
      </c>
    </row>
    <row r="8" spans="1:2" x14ac:dyDescent="0.25">
      <c r="A8">
        <v>7</v>
      </c>
      <c r="B8" t="s">
        <v>8786</v>
      </c>
    </row>
    <row r="9" spans="1:2" x14ac:dyDescent="0.25">
      <c r="A9">
        <v>8</v>
      </c>
      <c r="B9" t="s">
        <v>8787</v>
      </c>
    </row>
    <row r="10" spans="1:2" x14ac:dyDescent="0.25">
      <c r="A10">
        <v>9</v>
      </c>
      <c r="B10" t="s">
        <v>8788</v>
      </c>
    </row>
    <row r="11" spans="1:2" x14ac:dyDescent="0.25">
      <c r="A11">
        <v>10</v>
      </c>
      <c r="B11" t="s">
        <v>8789</v>
      </c>
    </row>
    <row r="12" spans="1:2" x14ac:dyDescent="0.25">
      <c r="A12">
        <v>11</v>
      </c>
      <c r="B12" t="s">
        <v>8790</v>
      </c>
    </row>
    <row r="13" spans="1:2" x14ac:dyDescent="0.25">
      <c r="A13">
        <v>12</v>
      </c>
      <c r="B13" t="s">
        <v>8791</v>
      </c>
    </row>
    <row r="14" spans="1:2" x14ac:dyDescent="0.25">
      <c r="A14">
        <v>13</v>
      </c>
      <c r="B14" t="s">
        <v>8792</v>
      </c>
    </row>
    <row r="15" spans="1:2" x14ac:dyDescent="0.25">
      <c r="A15">
        <v>14</v>
      </c>
      <c r="B15" t="s">
        <v>8793</v>
      </c>
    </row>
    <row r="16" spans="1:2" x14ac:dyDescent="0.25">
      <c r="A16">
        <v>15</v>
      </c>
      <c r="B16" t="s">
        <v>8794</v>
      </c>
    </row>
    <row r="17" spans="1:2" x14ac:dyDescent="0.25">
      <c r="A17">
        <v>16</v>
      </c>
      <c r="B17" t="s">
        <v>8795</v>
      </c>
    </row>
    <row r="18" spans="1:2" x14ac:dyDescent="0.25">
      <c r="A18">
        <v>17</v>
      </c>
      <c r="B18" t="s">
        <v>8796</v>
      </c>
    </row>
    <row r="19" spans="1:2" x14ac:dyDescent="0.25">
      <c r="A19">
        <v>18</v>
      </c>
      <c r="B19" t="s">
        <v>8797</v>
      </c>
    </row>
    <row r="20" spans="1:2" x14ac:dyDescent="0.25">
      <c r="A20">
        <v>19</v>
      </c>
      <c r="B20" t="s">
        <v>8798</v>
      </c>
    </row>
    <row r="21" spans="1:2" x14ac:dyDescent="0.25">
      <c r="A21">
        <v>20</v>
      </c>
      <c r="B21" t="s">
        <v>8799</v>
      </c>
    </row>
    <row r="22" spans="1:2" x14ac:dyDescent="0.25">
      <c r="A22">
        <v>21</v>
      </c>
      <c r="B22" t="s">
        <v>8800</v>
      </c>
    </row>
    <row r="23" spans="1:2" x14ac:dyDescent="0.25">
      <c r="A23">
        <v>22</v>
      </c>
      <c r="B23" t="s">
        <v>8801</v>
      </c>
    </row>
    <row r="24" spans="1:2" x14ac:dyDescent="0.25">
      <c r="A24">
        <v>23</v>
      </c>
      <c r="B24" t="s">
        <v>8802</v>
      </c>
    </row>
    <row r="25" spans="1:2" x14ac:dyDescent="0.25">
      <c r="A25">
        <v>24</v>
      </c>
      <c r="B25" t="s">
        <v>8803</v>
      </c>
    </row>
    <row r="26" spans="1:2" x14ac:dyDescent="0.25">
      <c r="A26">
        <v>25</v>
      </c>
      <c r="B26" t="s">
        <v>8804</v>
      </c>
    </row>
    <row r="27" spans="1:2" x14ac:dyDescent="0.25">
      <c r="A27">
        <v>26</v>
      </c>
      <c r="B27" t="s">
        <v>8805</v>
      </c>
    </row>
    <row r="28" spans="1:2" x14ac:dyDescent="0.25">
      <c r="A28">
        <v>27</v>
      </c>
      <c r="B28" t="s">
        <v>8806</v>
      </c>
    </row>
    <row r="29" spans="1:2" x14ac:dyDescent="0.25">
      <c r="A29">
        <v>28</v>
      </c>
      <c r="B29" t="s">
        <v>8807</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427A0-FD4D-40C0-97F7-2186028961B5}">
  <dimension ref="A3:C32"/>
  <sheetViews>
    <sheetView workbookViewId="0">
      <selection activeCell="C6" sqref="C6"/>
    </sheetView>
  </sheetViews>
  <sheetFormatPr defaultRowHeight="15" x14ac:dyDescent="0.25"/>
  <cols>
    <col min="1" max="1" width="20.42578125" bestFit="1" customWidth="1"/>
    <col min="2" max="2" width="16.7109375" bestFit="1" customWidth="1"/>
    <col min="3" max="3" width="21.85546875" bestFit="1" customWidth="1"/>
  </cols>
  <sheetData>
    <row r="3" spans="1:3" x14ac:dyDescent="0.25">
      <c r="A3" s="6" t="s">
        <v>8810</v>
      </c>
      <c r="B3" t="s">
        <v>8812</v>
      </c>
      <c r="C3" t="s">
        <v>8813</v>
      </c>
    </row>
    <row r="4" spans="1:3" x14ac:dyDescent="0.25">
      <c r="A4" s="7" t="s">
        <v>8780</v>
      </c>
      <c r="B4" s="8">
        <v>2825689.3224999979</v>
      </c>
      <c r="C4" s="16">
        <v>302</v>
      </c>
    </row>
    <row r="5" spans="1:3" x14ac:dyDescent="0.25">
      <c r="A5" s="7" t="s">
        <v>8795</v>
      </c>
      <c r="B5" s="8">
        <v>2631795.8450000007</v>
      </c>
      <c r="C5" s="16">
        <v>298</v>
      </c>
    </row>
    <row r="6" spans="1:3" x14ac:dyDescent="0.25">
      <c r="A6" s="7" t="s">
        <v>8799</v>
      </c>
      <c r="B6" s="8">
        <v>2591360.8424999989</v>
      </c>
      <c r="C6" s="16">
        <v>288</v>
      </c>
    </row>
    <row r="7" spans="1:3" x14ac:dyDescent="0.25">
      <c r="A7" s="7" t="s">
        <v>8791</v>
      </c>
      <c r="B7" s="8">
        <v>2786420.6224999982</v>
      </c>
      <c r="C7" s="16">
        <v>314</v>
      </c>
    </row>
    <row r="8" spans="1:3" x14ac:dyDescent="0.25">
      <c r="A8" s="7" t="s">
        <v>8807</v>
      </c>
      <c r="B8" s="8">
        <v>2196608.7350000003</v>
      </c>
      <c r="C8" s="16">
        <v>247</v>
      </c>
    </row>
    <row r="9" spans="1:3" x14ac:dyDescent="0.25">
      <c r="A9" s="7" t="s">
        <v>8783</v>
      </c>
      <c r="B9" s="8">
        <v>2535738.1124999998</v>
      </c>
      <c r="C9" s="16">
        <v>292</v>
      </c>
    </row>
    <row r="10" spans="1:3" x14ac:dyDescent="0.25">
      <c r="A10" s="7" t="s">
        <v>8805</v>
      </c>
      <c r="B10" s="8">
        <v>2980413.427499997</v>
      </c>
      <c r="C10" s="16">
        <v>296</v>
      </c>
    </row>
    <row r="11" spans="1:3" x14ac:dyDescent="0.25">
      <c r="A11" s="7" t="s">
        <v>8802</v>
      </c>
      <c r="B11" s="8">
        <v>2569959.5350000006</v>
      </c>
      <c r="C11" s="16">
        <v>277</v>
      </c>
    </row>
    <row r="12" spans="1:3" x14ac:dyDescent="0.25">
      <c r="A12" s="7" t="s">
        <v>8796</v>
      </c>
      <c r="B12" s="8">
        <v>2408141.4699999979</v>
      </c>
      <c r="C12" s="16">
        <v>275</v>
      </c>
    </row>
    <row r="13" spans="1:3" x14ac:dyDescent="0.25">
      <c r="A13" s="7" t="s">
        <v>8787</v>
      </c>
      <c r="B13" s="8">
        <v>2857256.875</v>
      </c>
      <c r="C13" s="16">
        <v>315</v>
      </c>
    </row>
    <row r="14" spans="1:3" x14ac:dyDescent="0.25">
      <c r="A14" s="7" t="s">
        <v>8782</v>
      </c>
      <c r="B14" s="8">
        <v>2632091.1475000014</v>
      </c>
      <c r="C14" s="16">
        <v>296</v>
      </c>
    </row>
    <row r="15" spans="1:3" x14ac:dyDescent="0.25">
      <c r="A15" s="7" t="s">
        <v>8801</v>
      </c>
      <c r="B15" s="8">
        <v>2616285.8474999988</v>
      </c>
      <c r="C15" s="16">
        <v>266</v>
      </c>
    </row>
    <row r="16" spans="1:3" x14ac:dyDescent="0.25">
      <c r="A16" s="7" t="s">
        <v>8789</v>
      </c>
      <c r="B16" s="8">
        <v>2469932.555000002</v>
      </c>
      <c r="C16" s="16">
        <v>260</v>
      </c>
    </row>
    <row r="17" spans="1:3" x14ac:dyDescent="0.25">
      <c r="A17" s="7" t="s">
        <v>8785</v>
      </c>
      <c r="B17" s="8">
        <v>2288998.5524999998</v>
      </c>
      <c r="C17" s="16">
        <v>265</v>
      </c>
    </row>
    <row r="18" spans="1:3" x14ac:dyDescent="0.25">
      <c r="A18" s="7" t="s">
        <v>8790</v>
      </c>
      <c r="B18" s="8">
        <v>2846864.1700000009</v>
      </c>
      <c r="C18" s="16">
        <v>289</v>
      </c>
    </row>
    <row r="19" spans="1:3" x14ac:dyDescent="0.25">
      <c r="A19" s="7" t="s">
        <v>8788</v>
      </c>
      <c r="B19" s="8">
        <v>2637436.4075000007</v>
      </c>
      <c r="C19" s="16">
        <v>285</v>
      </c>
    </row>
    <row r="20" spans="1:3" x14ac:dyDescent="0.25">
      <c r="A20" s="7" t="s">
        <v>8781</v>
      </c>
      <c r="B20" s="8">
        <v>2446288.2550000008</v>
      </c>
      <c r="C20" s="16">
        <v>246</v>
      </c>
    </row>
    <row r="21" spans="1:3" x14ac:dyDescent="0.25">
      <c r="A21" s="7" t="s">
        <v>8798</v>
      </c>
      <c r="B21" s="8">
        <v>2817185.3475000011</v>
      </c>
      <c r="C21" s="16">
        <v>293</v>
      </c>
    </row>
    <row r="22" spans="1:3" x14ac:dyDescent="0.25">
      <c r="A22" s="7" t="s">
        <v>8804</v>
      </c>
      <c r="B22" s="8">
        <v>2500992.7499999995</v>
      </c>
      <c r="C22" s="16">
        <v>259</v>
      </c>
    </row>
    <row r="23" spans="1:3" x14ac:dyDescent="0.25">
      <c r="A23" s="7" t="s">
        <v>8793</v>
      </c>
      <c r="B23" s="8">
        <v>2448556.8749999986</v>
      </c>
      <c r="C23" s="16">
        <v>261</v>
      </c>
    </row>
    <row r="24" spans="1:3" x14ac:dyDescent="0.25">
      <c r="A24" s="7" t="s">
        <v>8794</v>
      </c>
      <c r="B24" s="8">
        <v>2648760.7474999996</v>
      </c>
      <c r="C24" s="16">
        <v>271</v>
      </c>
    </row>
    <row r="25" spans="1:3" x14ac:dyDescent="0.25">
      <c r="A25" s="7" t="s">
        <v>8803</v>
      </c>
      <c r="B25" s="8">
        <v>2756285.5299999979</v>
      </c>
      <c r="C25" s="16">
        <v>284</v>
      </c>
    </row>
    <row r="26" spans="1:3" x14ac:dyDescent="0.25">
      <c r="A26" s="7" t="s">
        <v>8800</v>
      </c>
      <c r="B26" s="8">
        <v>2708174.5050000008</v>
      </c>
      <c r="C26" s="16">
        <v>296</v>
      </c>
    </row>
    <row r="27" spans="1:3" x14ac:dyDescent="0.25">
      <c r="A27" s="7" t="s">
        <v>8786</v>
      </c>
      <c r="B27" s="8">
        <v>2721306.6725000013</v>
      </c>
      <c r="C27" s="16">
        <v>303</v>
      </c>
    </row>
    <row r="28" spans="1:3" x14ac:dyDescent="0.25">
      <c r="A28" s="7" t="s">
        <v>8806</v>
      </c>
      <c r="B28" s="8">
        <v>2271475.8750000005</v>
      </c>
      <c r="C28" s="16">
        <v>274</v>
      </c>
    </row>
    <row r="29" spans="1:3" x14ac:dyDescent="0.25">
      <c r="A29" s="7" t="s">
        <v>8797</v>
      </c>
      <c r="B29" s="8">
        <v>2685571.7199999997</v>
      </c>
      <c r="C29" s="16">
        <v>316</v>
      </c>
    </row>
    <row r="30" spans="1:3" x14ac:dyDescent="0.25">
      <c r="A30" s="7" t="s">
        <v>8784</v>
      </c>
      <c r="B30" s="8">
        <v>2444386.794999999</v>
      </c>
      <c r="C30" s="16">
        <v>283</v>
      </c>
    </row>
    <row r="31" spans="1:3" x14ac:dyDescent="0.25">
      <c r="A31" s="7" t="s">
        <v>8792</v>
      </c>
      <c r="B31" s="8">
        <v>2819401.2049999996</v>
      </c>
      <c r="C31" s="16">
        <v>340</v>
      </c>
    </row>
    <row r="32" spans="1:3" x14ac:dyDescent="0.25">
      <c r="A32" s="7" t="s">
        <v>8811</v>
      </c>
      <c r="B32" s="8">
        <v>73143379.744999796</v>
      </c>
      <c r="C32" s="16">
        <v>7991</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F84E2-C60C-428F-8A02-DD7664522DE1}">
  <dimension ref="A3:J21"/>
  <sheetViews>
    <sheetView topLeftCell="A2" workbookViewId="0">
      <selection activeCell="K4" sqref="K4"/>
    </sheetView>
  </sheetViews>
  <sheetFormatPr defaultRowHeight="15" x14ac:dyDescent="0.25"/>
  <cols>
    <col min="1" max="1" width="13.140625" bestFit="1" customWidth="1"/>
    <col min="2" max="2" width="21.85546875" bestFit="1" customWidth="1"/>
    <col min="4" max="4" width="13.140625" bestFit="1" customWidth="1"/>
    <col min="5" max="5" width="16.7109375" bestFit="1" customWidth="1"/>
    <col min="6" max="6" width="15.28515625" bestFit="1" customWidth="1"/>
    <col min="8" max="8" width="11.85546875" customWidth="1"/>
  </cols>
  <sheetData>
    <row r="3" spans="1:10" x14ac:dyDescent="0.25">
      <c r="A3" s="6" t="s">
        <v>8810</v>
      </c>
      <c r="B3" t="s">
        <v>8813</v>
      </c>
    </row>
    <row r="4" spans="1:10" x14ac:dyDescent="0.25">
      <c r="A4" s="7" t="s">
        <v>8816</v>
      </c>
      <c r="B4" s="16">
        <v>1654</v>
      </c>
      <c r="D4" s="6" t="s">
        <v>8810</v>
      </c>
      <c r="E4" t="s">
        <v>8812</v>
      </c>
      <c r="F4" t="s">
        <v>8815</v>
      </c>
      <c r="H4" t="s">
        <v>8836</v>
      </c>
      <c r="J4" s="10">
        <f>GETPIVOTDATA("OrderNumber",$A$3,"DeliveryDate",1,"Years",2021)</f>
        <v>114</v>
      </c>
    </row>
    <row r="5" spans="1:10" x14ac:dyDescent="0.25">
      <c r="A5" s="7" t="s">
        <v>8827</v>
      </c>
      <c r="B5" s="16">
        <v>3073</v>
      </c>
      <c r="D5" s="7" t="s">
        <v>8816</v>
      </c>
      <c r="E5" s="8"/>
      <c r="F5" s="8"/>
    </row>
    <row r="6" spans="1:10" x14ac:dyDescent="0.25">
      <c r="A6" s="7" t="s">
        <v>8834</v>
      </c>
      <c r="B6" s="16">
        <v>3150</v>
      </c>
      <c r="D6" s="9" t="s">
        <v>8817</v>
      </c>
      <c r="E6" s="8">
        <v>967997.9099999998</v>
      </c>
      <c r="F6" s="8">
        <v>287197.04099999997</v>
      </c>
    </row>
    <row r="7" spans="1:10" x14ac:dyDescent="0.25">
      <c r="A7" s="11" t="s">
        <v>8829</v>
      </c>
      <c r="B7" s="16">
        <v>300</v>
      </c>
      <c r="D7" s="9" t="s">
        <v>8819</v>
      </c>
      <c r="E7" s="8">
        <v>7128237.5350000076</v>
      </c>
      <c r="F7" s="8">
        <v>2065135.1709999987</v>
      </c>
    </row>
    <row r="8" spans="1:10" x14ac:dyDescent="0.25">
      <c r="A8" s="11" t="s">
        <v>8830</v>
      </c>
      <c r="B8" s="16">
        <v>247</v>
      </c>
      <c r="D8" s="9" t="s">
        <v>8823</v>
      </c>
      <c r="E8" s="8">
        <v>7348056.4949999973</v>
      </c>
      <c r="F8" s="8">
        <v>2097636.0669999998</v>
      </c>
    </row>
    <row r="9" spans="1:10" x14ac:dyDescent="0.25">
      <c r="A9" s="11" t="s">
        <v>8831</v>
      </c>
      <c r="B9" s="16">
        <v>254</v>
      </c>
      <c r="D9" s="7" t="s">
        <v>8827</v>
      </c>
      <c r="E9" s="8"/>
      <c r="F9" s="8"/>
    </row>
    <row r="10" spans="1:10" x14ac:dyDescent="0.25">
      <c r="A10" s="11" t="s">
        <v>8832</v>
      </c>
      <c r="B10" s="16">
        <v>258</v>
      </c>
      <c r="D10" s="9" t="s">
        <v>8828</v>
      </c>
      <c r="E10" s="8">
        <v>7186010.1275000069</v>
      </c>
      <c r="F10" s="8">
        <v>2141780.4575000023</v>
      </c>
    </row>
    <row r="11" spans="1:10" x14ac:dyDescent="0.25">
      <c r="A11" s="11" t="s">
        <v>8833</v>
      </c>
      <c r="B11" s="16">
        <v>229</v>
      </c>
      <c r="D11" s="9" t="s">
        <v>8817</v>
      </c>
      <c r="E11" s="8">
        <v>7270874.5050000045</v>
      </c>
      <c r="F11" s="8">
        <v>2129215.578999998</v>
      </c>
    </row>
    <row r="12" spans="1:10" x14ac:dyDescent="0.25">
      <c r="A12" s="11" t="s">
        <v>8818</v>
      </c>
      <c r="B12" s="16">
        <v>283</v>
      </c>
      <c r="D12" s="9" t="s">
        <v>8819</v>
      </c>
      <c r="E12" s="8">
        <v>6361491.0425000079</v>
      </c>
      <c r="F12" s="8">
        <v>1878013.5844999992</v>
      </c>
    </row>
    <row r="13" spans="1:10" x14ac:dyDescent="0.25">
      <c r="A13" s="11" t="s">
        <v>8820</v>
      </c>
      <c r="B13" s="16">
        <v>283</v>
      </c>
      <c r="D13" s="9" t="s">
        <v>8823</v>
      </c>
      <c r="E13" s="8">
        <v>7339347.8350000046</v>
      </c>
      <c r="F13" s="8">
        <v>2150651.023000001</v>
      </c>
    </row>
    <row r="14" spans="1:10" x14ac:dyDescent="0.25">
      <c r="A14" s="11" t="s">
        <v>8821</v>
      </c>
      <c r="B14" s="16">
        <v>233</v>
      </c>
      <c r="D14" s="7" t="s">
        <v>8834</v>
      </c>
      <c r="E14" s="8"/>
      <c r="F14" s="8"/>
    </row>
    <row r="15" spans="1:10" x14ac:dyDescent="0.25">
      <c r="A15" s="11" t="s">
        <v>8822</v>
      </c>
      <c r="B15" s="16">
        <v>278</v>
      </c>
      <c r="D15" s="9" t="s">
        <v>8828</v>
      </c>
      <c r="E15" s="8">
        <v>7556830.5050000111</v>
      </c>
      <c r="F15" s="8">
        <v>2222644.935000001</v>
      </c>
    </row>
    <row r="16" spans="1:10" x14ac:dyDescent="0.25">
      <c r="A16" s="11" t="s">
        <v>8824</v>
      </c>
      <c r="B16" s="16">
        <v>261</v>
      </c>
      <c r="D16" s="9" t="s">
        <v>8817</v>
      </c>
      <c r="E16" s="8">
        <v>6982729.2799999956</v>
      </c>
      <c r="F16" s="8">
        <v>2119556.9260000004</v>
      </c>
    </row>
    <row r="17" spans="1:6" x14ac:dyDescent="0.25">
      <c r="A17" s="11" t="s">
        <v>8825</v>
      </c>
      <c r="B17" s="16">
        <v>257</v>
      </c>
      <c r="D17" s="9" t="s">
        <v>8819</v>
      </c>
      <c r="E17" s="8">
        <v>6998377.9675000012</v>
      </c>
      <c r="F17" s="8">
        <v>2024430.8954999973</v>
      </c>
    </row>
    <row r="18" spans="1:6" x14ac:dyDescent="0.25">
      <c r="A18" s="11" t="s">
        <v>8826</v>
      </c>
      <c r="B18" s="16">
        <v>267</v>
      </c>
      <c r="D18" s="9" t="s">
        <v>8823</v>
      </c>
      <c r="E18" s="8">
        <v>6995414.0549999932</v>
      </c>
      <c r="F18" s="8">
        <v>1961452.5370000007</v>
      </c>
    </row>
    <row r="19" spans="1:6" x14ac:dyDescent="0.25">
      <c r="A19" s="7" t="s">
        <v>8835</v>
      </c>
      <c r="B19" s="16">
        <v>114</v>
      </c>
      <c r="D19" s="7" t="s">
        <v>8811</v>
      </c>
      <c r="E19" s="8">
        <v>72135367.257500038</v>
      </c>
      <c r="F19" s="8">
        <v>21077714.216499999</v>
      </c>
    </row>
    <row r="20" spans="1:6" x14ac:dyDescent="0.25">
      <c r="A20" s="11" t="s">
        <v>8829</v>
      </c>
      <c r="B20" s="16">
        <v>114</v>
      </c>
    </row>
    <row r="21" spans="1:6" x14ac:dyDescent="0.25">
      <c r="A21" s="7" t="s">
        <v>8811</v>
      </c>
      <c r="B21" s="16">
        <v>7991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27602-5A77-4842-BDE1-BF73CC13F7DC}">
  <dimension ref="A3:B8"/>
  <sheetViews>
    <sheetView workbookViewId="0">
      <selection activeCell="B6" sqref="B6"/>
    </sheetView>
  </sheetViews>
  <sheetFormatPr defaultRowHeight="15" x14ac:dyDescent="0.25"/>
  <cols>
    <col min="1" max="1" width="13.140625" bestFit="1" customWidth="1"/>
    <col min="2" max="2" width="34.85546875" bestFit="1" customWidth="1"/>
    <col min="3" max="3" width="9.85546875" bestFit="1" customWidth="1"/>
    <col min="4" max="5" width="7" bestFit="1" customWidth="1"/>
    <col min="6" max="6" width="11.28515625" bestFit="1" customWidth="1"/>
    <col min="7" max="45" width="16.28515625" bestFit="1" customWidth="1"/>
    <col min="46" max="46" width="11.28515625" bestFit="1" customWidth="1"/>
  </cols>
  <sheetData>
    <row r="3" spans="1:2" x14ac:dyDescent="0.25">
      <c r="A3" s="6" t="s">
        <v>8810</v>
      </c>
      <c r="B3" t="s">
        <v>8838</v>
      </c>
    </row>
    <row r="4" spans="1:2" x14ac:dyDescent="0.25">
      <c r="A4" s="7" t="s">
        <v>8721</v>
      </c>
      <c r="B4" s="13">
        <v>20.677477477477478</v>
      </c>
    </row>
    <row r="5" spans="1:2" x14ac:dyDescent="0.25">
      <c r="A5" s="7" t="s">
        <v>8718</v>
      </c>
      <c r="B5" s="13">
        <v>11.922680412371134</v>
      </c>
    </row>
    <row r="6" spans="1:2" x14ac:dyDescent="0.25">
      <c r="A6" s="7" t="s">
        <v>8716</v>
      </c>
      <c r="B6" s="13">
        <v>17.453732503888023</v>
      </c>
    </row>
    <row r="7" spans="1:2" x14ac:dyDescent="0.25">
      <c r="A7" s="7" t="s">
        <v>8717</v>
      </c>
      <c r="B7" s="13">
        <v>13.354166666666666</v>
      </c>
    </row>
    <row r="8" spans="1:2" x14ac:dyDescent="0.25">
      <c r="A8" s="7" t="s">
        <v>8811</v>
      </c>
      <c r="B8" s="13">
        <v>16.025779001376549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BB782-CD5D-49C2-95DE-96389D008A51}">
  <dimension ref="A3:R34"/>
  <sheetViews>
    <sheetView zoomScale="63" workbookViewId="0">
      <selection activeCell="L16" sqref="L16"/>
    </sheetView>
  </sheetViews>
  <sheetFormatPr defaultRowHeight="15" x14ac:dyDescent="0.25"/>
  <cols>
    <col min="1" max="1" width="21.85546875" bestFit="1" customWidth="1"/>
    <col min="2" max="2" width="20.28515625" bestFit="1" customWidth="1"/>
    <col min="3" max="3" width="8.5703125" bestFit="1" customWidth="1"/>
    <col min="4" max="5" width="9.140625" bestFit="1" customWidth="1"/>
    <col min="6" max="6" width="6.7109375" bestFit="1" customWidth="1"/>
    <col min="7" max="7" width="5.85546875" bestFit="1" customWidth="1"/>
    <col min="8" max="8" width="5.28515625" bestFit="1" customWidth="1"/>
    <col min="9" max="9" width="6.28515625" bestFit="1" customWidth="1"/>
    <col min="10" max="10" width="6.140625" bestFit="1" customWidth="1"/>
    <col min="11" max="11" width="5.85546875" bestFit="1" customWidth="1"/>
    <col min="12" max="12" width="6.42578125" bestFit="1" customWidth="1"/>
    <col min="13" max="13" width="6.140625" bestFit="1" customWidth="1"/>
    <col min="14" max="14" width="11.28515625" bestFit="1" customWidth="1"/>
    <col min="15" max="30" width="9.7109375" bestFit="1" customWidth="1"/>
    <col min="31" max="39" width="8.7109375" bestFit="1" customWidth="1"/>
    <col min="40" max="59" width="9.7109375" bestFit="1" customWidth="1"/>
    <col min="60" max="60" width="6.42578125" bestFit="1" customWidth="1"/>
    <col min="61" max="61" width="6" bestFit="1" customWidth="1"/>
    <col min="62" max="62" width="6.7109375" bestFit="1" customWidth="1"/>
    <col min="63" max="63" width="5.85546875" bestFit="1" customWidth="1"/>
    <col min="64" max="64" width="5.28515625" bestFit="1" customWidth="1"/>
    <col min="65" max="65" width="6.28515625" bestFit="1" customWidth="1"/>
    <col min="66" max="66" width="6.140625" bestFit="1" customWidth="1"/>
    <col min="67" max="67" width="5.85546875" bestFit="1" customWidth="1"/>
    <col min="68" max="68" width="6.42578125" bestFit="1" customWidth="1"/>
    <col min="69" max="69" width="6.140625" bestFit="1" customWidth="1"/>
    <col min="70" max="70" width="11.28515625" bestFit="1" customWidth="1"/>
    <col min="71" max="71" width="6.140625" bestFit="1" customWidth="1"/>
    <col min="72" max="72" width="5.85546875" bestFit="1" customWidth="1"/>
    <col min="73" max="73" width="6.42578125" bestFit="1" customWidth="1"/>
    <col min="74" max="74" width="6.140625" bestFit="1" customWidth="1"/>
    <col min="75" max="75" width="11.28515625" bestFit="1" customWidth="1"/>
    <col min="76" max="76" width="8.7109375" bestFit="1" customWidth="1"/>
    <col min="77" max="98" width="9.7109375" bestFit="1" customWidth="1"/>
    <col min="99" max="99" width="9.28515625" bestFit="1" customWidth="1"/>
    <col min="100" max="108" width="8.7109375" bestFit="1" customWidth="1"/>
    <col min="109" max="129" width="9.7109375" bestFit="1" customWidth="1"/>
    <col min="130" max="130" width="9.140625" bestFit="1" customWidth="1"/>
    <col min="131" max="140" width="9.7109375" bestFit="1" customWidth="1"/>
    <col min="141" max="162" width="10.7109375" bestFit="1" customWidth="1"/>
    <col min="163" max="163" width="8.85546875" bestFit="1" customWidth="1"/>
    <col min="164" max="172" width="9.7109375" bestFit="1" customWidth="1"/>
    <col min="173" max="193" width="10.7109375" bestFit="1" customWidth="1"/>
    <col min="194" max="194" width="9.42578125" bestFit="1" customWidth="1"/>
    <col min="195" max="203" width="9.7109375" bestFit="1" customWidth="1"/>
    <col min="204" max="225" width="10.7109375" bestFit="1" customWidth="1"/>
    <col min="226" max="226" width="9.140625" bestFit="1" customWidth="1"/>
    <col min="227" max="227" width="9.7109375" bestFit="1" customWidth="1"/>
    <col min="228" max="228" width="9.85546875" bestFit="1" customWidth="1"/>
    <col min="229" max="237" width="8.7109375" bestFit="1" customWidth="1"/>
    <col min="238" max="259" width="9.7109375" bestFit="1" customWidth="1"/>
    <col min="260" max="269" width="8.7109375" bestFit="1" customWidth="1"/>
    <col min="270" max="288" width="9.7109375" bestFit="1" customWidth="1"/>
    <col min="289" max="289" width="9.140625" bestFit="1" customWidth="1"/>
    <col min="290" max="298" width="8.7109375" bestFit="1" customWidth="1"/>
    <col min="299" max="320" width="9.7109375" bestFit="1" customWidth="1"/>
    <col min="321" max="321" width="9.42578125" bestFit="1" customWidth="1"/>
    <col min="322" max="322" width="9.7109375" bestFit="1" customWidth="1"/>
    <col min="323" max="331" width="8.7109375" bestFit="1" customWidth="1"/>
    <col min="332" max="352" width="9.7109375" bestFit="1" customWidth="1"/>
    <col min="353" max="353" width="9" bestFit="1" customWidth="1"/>
    <col min="354" max="362" width="8.7109375" bestFit="1" customWidth="1"/>
    <col min="363" max="385" width="9.7109375" bestFit="1" customWidth="1"/>
    <col min="386" max="394" width="8.7109375" bestFit="1" customWidth="1"/>
    <col min="395" max="415" width="9.7109375" bestFit="1" customWidth="1"/>
    <col min="416" max="416" width="8.85546875" bestFit="1" customWidth="1"/>
    <col min="417" max="417" width="9.7109375" bestFit="1" customWidth="1"/>
    <col min="418" max="426" width="8.7109375" bestFit="1" customWidth="1"/>
    <col min="427" max="448" width="9.7109375" bestFit="1" customWidth="1"/>
    <col min="449" max="449" width="8.28515625" bestFit="1" customWidth="1"/>
    <col min="450" max="458" width="8.7109375" bestFit="1" customWidth="1"/>
    <col min="459" max="480" width="9.7109375" bestFit="1" customWidth="1"/>
    <col min="481" max="481" width="9.28515625" bestFit="1" customWidth="1"/>
    <col min="482" max="490" width="8.7109375" bestFit="1" customWidth="1"/>
    <col min="491" max="511" width="9.7109375" bestFit="1" customWidth="1"/>
    <col min="512" max="512" width="9.140625" bestFit="1" customWidth="1"/>
    <col min="513" max="522" width="9.7109375" bestFit="1" customWidth="1"/>
    <col min="523" max="544" width="10.7109375" bestFit="1" customWidth="1"/>
    <col min="545" max="545" width="8.85546875" bestFit="1" customWidth="1"/>
    <col min="546" max="554" width="9.7109375" bestFit="1" customWidth="1"/>
    <col min="555" max="575" width="10.7109375" bestFit="1" customWidth="1"/>
    <col min="576" max="576" width="9.42578125" bestFit="1" customWidth="1"/>
    <col min="577" max="585" width="9.7109375" bestFit="1" customWidth="1"/>
    <col min="586" max="607" width="10.7109375" bestFit="1" customWidth="1"/>
    <col min="608" max="608" width="9.140625" bestFit="1" customWidth="1"/>
    <col min="609" max="609" width="9.7109375" bestFit="1" customWidth="1"/>
    <col min="610" max="610" width="9.85546875" bestFit="1" customWidth="1"/>
    <col min="611" max="619" width="8.7109375" bestFit="1" customWidth="1"/>
    <col min="620" max="641" width="9.7109375" bestFit="1" customWidth="1"/>
    <col min="642" max="651" width="8.7109375" bestFit="1" customWidth="1"/>
    <col min="652" max="671" width="9.7109375" bestFit="1" customWidth="1"/>
    <col min="672" max="672" width="9.140625" bestFit="1" customWidth="1"/>
    <col min="673" max="681" width="8.7109375" bestFit="1" customWidth="1"/>
    <col min="682" max="703" width="9.7109375" bestFit="1" customWidth="1"/>
    <col min="704" max="704" width="9.42578125" bestFit="1" customWidth="1"/>
    <col min="705" max="705" width="9.7109375" bestFit="1" customWidth="1"/>
    <col min="706" max="714" width="8.7109375" bestFit="1" customWidth="1"/>
    <col min="715" max="735" width="9.7109375" bestFit="1" customWidth="1"/>
    <col min="736" max="736" width="9" bestFit="1" customWidth="1"/>
    <col min="737" max="745" width="8.7109375" bestFit="1" customWidth="1"/>
    <col min="746" max="768" width="9.7109375" bestFit="1" customWidth="1"/>
    <col min="769" max="777" width="8.7109375" bestFit="1" customWidth="1"/>
    <col min="778" max="798" width="9.7109375" bestFit="1" customWidth="1"/>
    <col min="799" max="799" width="8.85546875" bestFit="1" customWidth="1"/>
    <col min="800" max="800" width="9.7109375" bestFit="1" customWidth="1"/>
    <col min="801" max="809" width="8.7109375" bestFit="1" customWidth="1"/>
    <col min="810" max="831" width="9.7109375" bestFit="1" customWidth="1"/>
    <col min="832" max="832" width="8.28515625" bestFit="1" customWidth="1"/>
    <col min="833" max="841" width="8.7109375" bestFit="1" customWidth="1"/>
    <col min="842" max="863" width="9.7109375" bestFit="1" customWidth="1"/>
    <col min="864" max="864" width="9.28515625" bestFit="1" customWidth="1"/>
    <col min="865" max="873" width="8.7109375" bestFit="1" customWidth="1"/>
    <col min="874" max="894" width="9.7109375" bestFit="1" customWidth="1"/>
    <col min="895" max="895" width="9.140625" bestFit="1" customWidth="1"/>
    <col min="896" max="905" width="9.7109375" bestFit="1" customWidth="1"/>
    <col min="906" max="927" width="10.7109375" bestFit="1" customWidth="1"/>
    <col min="928" max="928" width="8.85546875" bestFit="1" customWidth="1"/>
    <col min="929" max="937" width="9.7109375" bestFit="1" customWidth="1"/>
    <col min="938" max="958" width="10.7109375" bestFit="1" customWidth="1"/>
    <col min="959" max="959" width="9.42578125" bestFit="1" customWidth="1"/>
    <col min="960" max="968" width="9.7109375" bestFit="1" customWidth="1"/>
    <col min="969" max="989" width="10.7109375" bestFit="1" customWidth="1"/>
    <col min="991" max="991" width="9.7109375" bestFit="1" customWidth="1"/>
    <col min="992" max="992" width="9.85546875" bestFit="1" customWidth="1"/>
    <col min="993" max="993" width="11.28515625" bestFit="1" customWidth="1"/>
  </cols>
  <sheetData>
    <row r="3" spans="1:14" x14ac:dyDescent="0.25">
      <c r="A3" s="6" t="s">
        <v>8813</v>
      </c>
      <c r="B3" s="6" t="s">
        <v>8840</v>
      </c>
    </row>
    <row r="4" spans="1:14" x14ac:dyDescent="0.25">
      <c r="B4" t="s">
        <v>8829</v>
      </c>
      <c r="C4" t="s">
        <v>8830</v>
      </c>
      <c r="D4" t="s">
        <v>8831</v>
      </c>
      <c r="E4" t="s">
        <v>8832</v>
      </c>
      <c r="F4" t="s">
        <v>8833</v>
      </c>
      <c r="G4" t="s">
        <v>8818</v>
      </c>
      <c r="H4" t="s">
        <v>8820</v>
      </c>
      <c r="I4" t="s">
        <v>8821</v>
      </c>
      <c r="J4" t="s">
        <v>8822</v>
      </c>
      <c r="K4" t="s">
        <v>8824</v>
      </c>
      <c r="L4" t="s">
        <v>8825</v>
      </c>
      <c r="M4" t="s">
        <v>8826</v>
      </c>
      <c r="N4" t="s">
        <v>8811</v>
      </c>
    </row>
    <row r="5" spans="1:14" x14ac:dyDescent="0.25">
      <c r="A5" s="6" t="s">
        <v>8810</v>
      </c>
    </row>
    <row r="6" spans="1:14" x14ac:dyDescent="0.25">
      <c r="A6" s="7" t="s">
        <v>8736</v>
      </c>
      <c r="B6" s="16">
        <v>26</v>
      </c>
      <c r="C6" s="16">
        <v>22</v>
      </c>
      <c r="D6" s="16">
        <v>22</v>
      </c>
      <c r="E6" s="16">
        <v>20</v>
      </c>
      <c r="F6" s="16">
        <v>28</v>
      </c>
      <c r="G6" s="16">
        <v>18</v>
      </c>
      <c r="H6" s="16">
        <v>18</v>
      </c>
      <c r="I6" s="16">
        <v>25</v>
      </c>
      <c r="J6" s="16">
        <v>22</v>
      </c>
      <c r="K6" s="16">
        <v>16</v>
      </c>
      <c r="L6" s="16">
        <v>24</v>
      </c>
      <c r="M6" s="16">
        <v>16</v>
      </c>
      <c r="N6" s="16">
        <v>257</v>
      </c>
    </row>
    <row r="7" spans="1:14" x14ac:dyDescent="0.25">
      <c r="A7" s="7" t="s">
        <v>8734</v>
      </c>
      <c r="B7" s="16">
        <v>58</v>
      </c>
      <c r="C7" s="16">
        <v>44</v>
      </c>
      <c r="D7" s="16">
        <v>54</v>
      </c>
      <c r="E7" s="16">
        <v>57</v>
      </c>
      <c r="F7" s="16">
        <v>41</v>
      </c>
      <c r="G7" s="16">
        <v>50</v>
      </c>
      <c r="H7" s="16">
        <v>56</v>
      </c>
      <c r="I7" s="16">
        <v>56</v>
      </c>
      <c r="J7" s="16">
        <v>38</v>
      </c>
      <c r="K7" s="16">
        <v>56</v>
      </c>
      <c r="L7" s="16">
        <v>45</v>
      </c>
      <c r="M7" s="16">
        <v>55</v>
      </c>
      <c r="N7" s="16">
        <v>610</v>
      </c>
    </row>
    <row r="8" spans="1:14" x14ac:dyDescent="0.25">
      <c r="A8" s="7" t="s">
        <v>8730</v>
      </c>
      <c r="B8" s="16">
        <v>131</v>
      </c>
      <c r="C8" s="16">
        <v>131</v>
      </c>
      <c r="D8" s="16">
        <v>105</v>
      </c>
      <c r="E8" s="16">
        <v>132</v>
      </c>
      <c r="F8" s="16">
        <v>138</v>
      </c>
      <c r="G8" s="16">
        <v>126</v>
      </c>
      <c r="H8" s="16">
        <v>139</v>
      </c>
      <c r="I8" s="16">
        <v>121</v>
      </c>
      <c r="J8" s="16">
        <v>130</v>
      </c>
      <c r="K8" s="16">
        <v>136</v>
      </c>
      <c r="L8" s="16">
        <v>148</v>
      </c>
      <c r="M8" s="16">
        <v>146</v>
      </c>
      <c r="N8" s="16">
        <v>1583</v>
      </c>
    </row>
    <row r="9" spans="1:14" x14ac:dyDescent="0.25">
      <c r="A9" s="7" t="s">
        <v>8728</v>
      </c>
      <c r="B9" s="16">
        <v>41</v>
      </c>
      <c r="C9" s="16">
        <v>48</v>
      </c>
      <c r="D9" s="16">
        <v>37</v>
      </c>
      <c r="E9" s="16">
        <v>45</v>
      </c>
      <c r="F9" s="16">
        <v>36</v>
      </c>
      <c r="G9" s="16">
        <v>41</v>
      </c>
      <c r="H9" s="16">
        <v>54</v>
      </c>
      <c r="I9" s="16">
        <v>35</v>
      </c>
      <c r="J9" s="16">
        <v>47</v>
      </c>
      <c r="K9" s="16">
        <v>52</v>
      </c>
      <c r="L9" s="16">
        <v>37</v>
      </c>
      <c r="M9" s="16">
        <v>35</v>
      </c>
      <c r="N9" s="16">
        <v>508</v>
      </c>
    </row>
    <row r="10" spans="1:14" x14ac:dyDescent="0.25">
      <c r="A10" s="7" t="s">
        <v>8740</v>
      </c>
      <c r="B10" s="16">
        <v>20</v>
      </c>
      <c r="C10" s="16">
        <v>25</v>
      </c>
      <c r="D10" s="16">
        <v>18</v>
      </c>
      <c r="E10" s="16">
        <v>8</v>
      </c>
      <c r="F10" s="16">
        <v>20</v>
      </c>
      <c r="G10" s="16">
        <v>10</v>
      </c>
      <c r="H10" s="16">
        <v>14</v>
      </c>
      <c r="I10" s="16">
        <v>14</v>
      </c>
      <c r="J10" s="16">
        <v>17</v>
      </c>
      <c r="K10" s="16">
        <v>22</v>
      </c>
      <c r="L10" s="16">
        <v>8</v>
      </c>
      <c r="M10" s="16">
        <v>16</v>
      </c>
      <c r="N10" s="16">
        <v>192</v>
      </c>
    </row>
    <row r="11" spans="1:14" x14ac:dyDescent="0.25">
      <c r="A11" s="7" t="s">
        <v>8811</v>
      </c>
      <c r="B11" s="16">
        <v>276</v>
      </c>
      <c r="C11" s="16">
        <v>270</v>
      </c>
      <c r="D11" s="16">
        <v>236</v>
      </c>
      <c r="E11" s="16">
        <v>262</v>
      </c>
      <c r="F11" s="16">
        <v>263</v>
      </c>
      <c r="G11" s="16">
        <v>245</v>
      </c>
      <c r="H11" s="16">
        <v>281</v>
      </c>
      <c r="I11" s="16">
        <v>251</v>
      </c>
      <c r="J11" s="16">
        <v>254</v>
      </c>
      <c r="K11" s="16">
        <v>282</v>
      </c>
      <c r="L11" s="16">
        <v>262</v>
      </c>
      <c r="M11" s="16">
        <v>268</v>
      </c>
      <c r="N11" s="16">
        <v>3150</v>
      </c>
    </row>
    <row r="14" spans="1:14" x14ac:dyDescent="0.25">
      <c r="B14" t="s">
        <v>8846</v>
      </c>
      <c r="C14" t="s">
        <v>8847</v>
      </c>
      <c r="D14" t="s">
        <v>8848</v>
      </c>
      <c r="E14" t="s">
        <v>8849</v>
      </c>
    </row>
    <row r="15" spans="1:14" x14ac:dyDescent="0.25">
      <c r="A15" t="s">
        <v>8845</v>
      </c>
      <c r="B15">
        <v>0.5</v>
      </c>
      <c r="C15">
        <v>0.3</v>
      </c>
      <c r="D15">
        <v>0.1</v>
      </c>
      <c r="E15">
        <v>0.1</v>
      </c>
    </row>
    <row r="17" spans="1:18" x14ac:dyDescent="0.25">
      <c r="N17" t="s">
        <v>8850</v>
      </c>
    </row>
    <row r="18" spans="1:18" x14ac:dyDescent="0.25">
      <c r="B18" t="s">
        <v>8829</v>
      </c>
      <c r="C18" t="s">
        <v>8830</v>
      </c>
      <c r="D18" t="s">
        <v>8831</v>
      </c>
      <c r="E18" t="s">
        <v>8832</v>
      </c>
      <c r="F18" t="s">
        <v>8833</v>
      </c>
      <c r="G18" t="s">
        <v>8818</v>
      </c>
      <c r="H18" t="s">
        <v>8820</v>
      </c>
      <c r="I18" t="s">
        <v>8821</v>
      </c>
      <c r="J18" t="s">
        <v>8822</v>
      </c>
      <c r="K18" t="s">
        <v>8824</v>
      </c>
      <c r="L18" t="s">
        <v>8825</v>
      </c>
      <c r="M18" t="s">
        <v>8826</v>
      </c>
      <c r="N18" t="s">
        <v>8841</v>
      </c>
      <c r="O18" t="s">
        <v>8842</v>
      </c>
      <c r="P18" t="s">
        <v>8843</v>
      </c>
      <c r="Q18" t="s">
        <v>8844</v>
      </c>
    </row>
    <row r="19" spans="1:18" x14ac:dyDescent="0.25">
      <c r="A19" t="s">
        <v>8736</v>
      </c>
      <c r="B19">
        <v>26</v>
      </c>
      <c r="C19">
        <v>22</v>
      </c>
      <c r="D19">
        <v>22</v>
      </c>
      <c r="E19">
        <v>20</v>
      </c>
      <c r="F19">
        <v>28</v>
      </c>
      <c r="G19">
        <v>18</v>
      </c>
      <c r="H19">
        <v>18</v>
      </c>
      <c r="I19">
        <v>25</v>
      </c>
      <c r="J19">
        <v>22</v>
      </c>
      <c r="K19">
        <v>16</v>
      </c>
      <c r="L19">
        <v>24</v>
      </c>
      <c r="M19">
        <v>16</v>
      </c>
      <c r="N19" s="17">
        <f>B19*$B$15+M19*$C$15+L19*$D$15+K19*$E$15</f>
        <v>21.800000000000004</v>
      </c>
      <c r="O19" s="17">
        <f>C19*$B$15+N19*$C$15+M19*$D$15+L19*$E$15</f>
        <v>21.54</v>
      </c>
      <c r="P19" s="17">
        <f>D19*$B$15+O19*$C$15+N19*$D$15+M19*$E$15</f>
        <v>21.242000000000001</v>
      </c>
      <c r="Q19" s="17">
        <f>E19*$B$15+P19*$C$15+O19*$D$15+N19*$E$15</f>
        <v>20.706599999999998</v>
      </c>
    </row>
    <row r="20" spans="1:18" x14ac:dyDescent="0.25">
      <c r="A20" t="s">
        <v>8734</v>
      </c>
      <c r="B20">
        <v>58</v>
      </c>
      <c r="C20">
        <v>44</v>
      </c>
      <c r="D20">
        <v>54</v>
      </c>
      <c r="E20">
        <v>57</v>
      </c>
      <c r="F20">
        <v>41</v>
      </c>
      <c r="G20">
        <v>50</v>
      </c>
      <c r="H20">
        <v>56</v>
      </c>
      <c r="I20">
        <v>56</v>
      </c>
      <c r="J20">
        <v>38</v>
      </c>
      <c r="K20">
        <v>56</v>
      </c>
      <c r="L20">
        <v>45</v>
      </c>
      <c r="M20">
        <v>55</v>
      </c>
      <c r="N20" s="17">
        <f>B20*$B$15+M20*$C$15+L20*$D$15+K20*$E$15</f>
        <v>55.6</v>
      </c>
      <c r="O20" s="17">
        <f>C20*$B$15+N20*$C$15+M20*$D$15+L20*$E$15</f>
        <v>48.68</v>
      </c>
      <c r="P20" s="17">
        <f>D20*$B$15+O20*$C$15+N20*$D$15+M20*$E$15</f>
        <v>52.664000000000001</v>
      </c>
      <c r="Q20" s="17">
        <f>E20*$B$15+P20*$C$15+O20*$D$15+N20*$E$15</f>
        <v>54.727200000000003</v>
      </c>
    </row>
    <row r="21" spans="1:18" x14ac:dyDescent="0.25">
      <c r="A21" t="s">
        <v>8730</v>
      </c>
      <c r="B21">
        <v>131</v>
      </c>
      <c r="C21">
        <v>131</v>
      </c>
      <c r="D21">
        <v>105</v>
      </c>
      <c r="E21">
        <v>132</v>
      </c>
      <c r="F21">
        <v>138</v>
      </c>
      <c r="G21">
        <v>126</v>
      </c>
      <c r="H21">
        <v>139</v>
      </c>
      <c r="I21">
        <v>121</v>
      </c>
      <c r="J21">
        <v>130</v>
      </c>
      <c r="K21">
        <v>136</v>
      </c>
      <c r="L21">
        <v>148</v>
      </c>
      <c r="M21">
        <v>146</v>
      </c>
      <c r="N21" s="17">
        <f>B21*$B$15+M21*$C$15+L21*$D$15+K21*$E$15</f>
        <v>137.69999999999999</v>
      </c>
      <c r="O21" s="17">
        <f>C21*$B$15+N21*$C$15+M21*$D$15+L21*$E$15</f>
        <v>136.21</v>
      </c>
      <c r="P21" s="17">
        <f>D21*$B$15+O21*$C$15+N21*$D$15+M21*$E$15</f>
        <v>121.733</v>
      </c>
      <c r="Q21" s="17">
        <f>E21*$B$15+P21*$C$15+O21*$D$15+N21*$E$15</f>
        <v>129.91090000000003</v>
      </c>
    </row>
    <row r="22" spans="1:18" x14ac:dyDescent="0.25">
      <c r="A22" t="s">
        <v>8728</v>
      </c>
      <c r="B22">
        <v>41</v>
      </c>
      <c r="C22">
        <v>48</v>
      </c>
      <c r="D22">
        <v>37</v>
      </c>
      <c r="E22">
        <v>45</v>
      </c>
      <c r="F22">
        <v>36</v>
      </c>
      <c r="G22">
        <v>41</v>
      </c>
      <c r="H22">
        <v>54</v>
      </c>
      <c r="I22">
        <v>35</v>
      </c>
      <c r="J22">
        <v>47</v>
      </c>
      <c r="K22">
        <v>52</v>
      </c>
      <c r="L22">
        <v>37</v>
      </c>
      <c r="M22">
        <v>35</v>
      </c>
      <c r="N22" s="17">
        <f>B22*$B$15+M22*$C$15+L22*$D$15+K22*$E$15</f>
        <v>39.900000000000006</v>
      </c>
      <c r="O22" s="17">
        <f>C22*$B$15+N22*$C$15+M22*$D$15+L22*$E$15</f>
        <v>43.17</v>
      </c>
      <c r="P22" s="17">
        <f>D22*$B$15+O22*$C$15+N22*$D$15+M22*$E$15</f>
        <v>38.941000000000003</v>
      </c>
      <c r="Q22" s="17">
        <f>E22*$B$15+P22*$C$15+O22*$D$15+N22*$E$15</f>
        <v>42.4893</v>
      </c>
    </row>
    <row r="23" spans="1:18" x14ac:dyDescent="0.25">
      <c r="A23" t="s">
        <v>8740</v>
      </c>
      <c r="B23">
        <v>20</v>
      </c>
      <c r="C23">
        <v>25</v>
      </c>
      <c r="D23">
        <v>18</v>
      </c>
      <c r="E23">
        <v>8</v>
      </c>
      <c r="F23">
        <v>20</v>
      </c>
      <c r="G23">
        <v>10</v>
      </c>
      <c r="H23">
        <v>14</v>
      </c>
      <c r="I23">
        <v>14</v>
      </c>
      <c r="J23">
        <v>17</v>
      </c>
      <c r="K23">
        <v>22</v>
      </c>
      <c r="L23">
        <v>8</v>
      </c>
      <c r="M23">
        <v>16</v>
      </c>
      <c r="N23" s="17">
        <f>B23*$B$15+M23*$C$15+L23*$D$15+K23*$E$15</f>
        <v>17.8</v>
      </c>
      <c r="O23" s="17">
        <f>C23*$B$15+N23*$C$15+M23*$D$15+L23*$E$15</f>
        <v>20.240000000000002</v>
      </c>
      <c r="P23" s="17">
        <f>D23*$B$15+O23*$C$15+N23*$D$15+M23*$E$15</f>
        <v>18.452000000000002</v>
      </c>
      <c r="Q23" s="17">
        <f>E23*$B$15+P23*$C$15+O23*$D$15+N23*$E$15</f>
        <v>13.339600000000001</v>
      </c>
    </row>
    <row r="24" spans="1:18" x14ac:dyDescent="0.25">
      <c r="A24" t="s">
        <v>8811</v>
      </c>
      <c r="B24">
        <v>276</v>
      </c>
      <c r="C24">
        <v>270</v>
      </c>
      <c r="D24">
        <v>236</v>
      </c>
      <c r="E24">
        <v>262</v>
      </c>
      <c r="F24">
        <v>263</v>
      </c>
      <c r="G24">
        <v>245</v>
      </c>
      <c r="H24">
        <v>281</v>
      </c>
      <c r="I24">
        <v>251</v>
      </c>
      <c r="J24">
        <v>254</v>
      </c>
      <c r="K24">
        <v>282</v>
      </c>
      <c r="L24">
        <v>262</v>
      </c>
      <c r="M24">
        <v>268</v>
      </c>
      <c r="N24" s="17">
        <f>B24*$B$15+M24*$C$15+L24*$D$15+K24*$E$15</f>
        <v>272.79999999999995</v>
      </c>
      <c r="O24" s="17">
        <f>C24*$B$15+N24*$C$15+M24*$D$15+L24*$E$15</f>
        <v>269.83999999999997</v>
      </c>
      <c r="P24" s="17">
        <f>D24*$B$15+O24*$C$15+N24*$D$15+M24*$E$15</f>
        <v>253.03200000000001</v>
      </c>
      <c r="Q24" s="17">
        <f>E24*$B$15+P24*$C$15+O24*$D$15+N24*$E$15</f>
        <v>261.17360000000002</v>
      </c>
    </row>
    <row r="29" spans="1:18" x14ac:dyDescent="0.25">
      <c r="O29" s="17"/>
      <c r="P29" s="17"/>
      <c r="Q29" s="17"/>
      <c r="R29" s="17"/>
    </row>
    <row r="30" spans="1:18" x14ac:dyDescent="0.25">
      <c r="O30" s="17"/>
      <c r="P30" s="17"/>
      <c r="Q30" s="17"/>
      <c r="R30" s="17"/>
    </row>
    <row r="31" spans="1:18" x14ac:dyDescent="0.25">
      <c r="O31" s="17"/>
      <c r="P31" s="17"/>
      <c r="Q31" s="17"/>
      <c r="R31" s="17"/>
    </row>
    <row r="32" spans="1:18" x14ac:dyDescent="0.25">
      <c r="O32" s="17"/>
      <c r="P32" s="17"/>
      <c r="Q32" s="17"/>
      <c r="R32" s="17"/>
    </row>
    <row r="33" spans="15:18" x14ac:dyDescent="0.25">
      <c r="O33" s="17"/>
      <c r="P33" s="17"/>
      <c r="Q33" s="17"/>
      <c r="R33" s="17"/>
    </row>
    <row r="34" spans="15:18" x14ac:dyDescent="0.25">
      <c r="O34" s="17"/>
      <c r="P34" s="17"/>
      <c r="Q34" s="17"/>
      <c r="R34" s="17"/>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Orders</vt:lpstr>
      <vt:lpstr>Stores</vt:lpstr>
      <vt:lpstr>Regions</vt:lpstr>
      <vt:lpstr>Products</vt:lpstr>
      <vt:lpstr>Sales team</vt:lpstr>
      <vt:lpstr>Sales_rep_performance</vt:lpstr>
      <vt:lpstr>Sales_Profit_by_quarter</vt:lpstr>
      <vt:lpstr>Delivery_Time_Region</vt:lpstr>
      <vt:lpstr>MOWMA</vt:lpstr>
      <vt:lpstr>Dashboard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 Yuan</dc:creator>
  <cp:lastModifiedBy>ian branstetter</cp:lastModifiedBy>
  <dcterms:created xsi:type="dcterms:W3CDTF">2021-10-03T00:23:20Z</dcterms:created>
  <dcterms:modified xsi:type="dcterms:W3CDTF">2023-07-13T21:21:50Z</dcterms:modified>
</cp:coreProperties>
</file>